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/>
  <mc:AlternateContent xmlns:mc="http://schemas.openxmlformats.org/markup-compatibility/2006">
    <mc:Choice Requires="x15">
      <x15ac:absPath xmlns:x15ac="http://schemas.microsoft.com/office/spreadsheetml/2010/11/ac" url="C:\Users\Admin\Desktop\ngoclam\Công nỢ\Coop\đã hoàn thành\"/>
    </mc:Choice>
  </mc:AlternateContent>
  <xr:revisionPtr revIDLastSave="0" documentId="13_ncr:1_{1945B072-621D-49AB-A90E-FAC906AB1191}" xr6:coauthVersionLast="47" xr6:coauthVersionMax="47" xr10:uidLastSave="{00000000-0000-0000-0000-000000000000}"/>
  <bookViews>
    <workbookView minimized="1" xWindow="4485" yWindow="5130" windowWidth="21600" windowHeight="11385" xr2:uid="{00000000-000D-0000-FFFF-FFFF00000000}"/>
  </bookViews>
  <sheets>
    <sheet name="Công nợ" sheetId="11" r:id="rId1"/>
    <sheet name="17.1" sheetId="1" r:id="rId2"/>
    <sheet name="Bảng kê hóa đơn" sheetId="5" r:id="rId3"/>
    <sheet name="Thanh toán " sheetId="3" r:id="rId4"/>
    <sheet name="Hàng bán " sheetId="7" r:id="rId5"/>
    <sheet name="Trừ tiền" sheetId="4" r:id="rId6"/>
    <sheet name="Hàng trả" sheetId="8" r:id="rId7"/>
  </sheets>
  <definedNames>
    <definedName name="_xlnm._FilterDatabase" localSheetId="1" hidden="1">'17.1'!$A$18:$V$3763</definedName>
    <definedName name="_xlnm._FilterDatabase" localSheetId="2" hidden="1">'Bảng kê hóa đơn'!$A$3:$U$3974</definedName>
    <definedName name="_xlnm._FilterDatabase" localSheetId="4" hidden="1">'Hàng bán '!$A$4:$M$4656</definedName>
    <definedName name="_xlnm._FilterDatabase" localSheetId="6" hidden="1">'Hàng trả'!$A$3:$O$610</definedName>
    <definedName name="_xlnm._FilterDatabase" localSheetId="3" hidden="1">'Thanh toán '!$A$5:$R$3244</definedName>
    <definedName name="_xlnm._FilterDatabase" localSheetId="5" hidden="1">'Trừ tiền'!$A$4:$U$509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0" i="11" l="1"/>
  <c r="D3" i="11"/>
  <c r="K2" i="4"/>
  <c r="T17" i="1"/>
  <c r="R17" i="1"/>
  <c r="R3" i="4"/>
  <c r="R4" i="3"/>
  <c r="F35" i="11"/>
  <c r="D16" i="11"/>
  <c r="E16" i="11" l="1"/>
  <c r="F34" i="11"/>
  <c r="E7" i="11"/>
  <c r="L610" i="8"/>
  <c r="N610" i="8" s="1"/>
  <c r="O610" i="8" s="1"/>
  <c r="K610" i="8"/>
  <c r="H610" i="8"/>
  <c r="M610" i="8" s="1"/>
  <c r="L609" i="8"/>
  <c r="N609" i="8" s="1"/>
  <c r="K609" i="8"/>
  <c r="H609" i="8"/>
  <c r="M609" i="8" s="1"/>
  <c r="G78" i="8"/>
  <c r="H78" i="8" s="1"/>
  <c r="M78" i="8" s="1"/>
  <c r="L5" i="8"/>
  <c r="N5" i="8" s="1"/>
  <c r="L6" i="8"/>
  <c r="N6" i="8" s="1"/>
  <c r="L7" i="8"/>
  <c r="N7" i="8" s="1"/>
  <c r="L8" i="8"/>
  <c r="N8" i="8" s="1"/>
  <c r="L9" i="8"/>
  <c r="N9" i="8" s="1"/>
  <c r="L10" i="8"/>
  <c r="N10" i="8" s="1"/>
  <c r="L11" i="8"/>
  <c r="N11" i="8" s="1"/>
  <c r="L12" i="8"/>
  <c r="N12" i="8" s="1"/>
  <c r="L13" i="8"/>
  <c r="N13" i="8" s="1"/>
  <c r="L14" i="8"/>
  <c r="N14" i="8" s="1"/>
  <c r="L15" i="8"/>
  <c r="N15" i="8" s="1"/>
  <c r="L16" i="8"/>
  <c r="N16" i="8" s="1"/>
  <c r="L17" i="8"/>
  <c r="N17" i="8" s="1"/>
  <c r="L18" i="8"/>
  <c r="N18" i="8" s="1"/>
  <c r="L19" i="8"/>
  <c r="N19" i="8" s="1"/>
  <c r="L20" i="8"/>
  <c r="N20" i="8" s="1"/>
  <c r="L21" i="8"/>
  <c r="N21" i="8" s="1"/>
  <c r="L22" i="8"/>
  <c r="N22" i="8" s="1"/>
  <c r="L23" i="8"/>
  <c r="N23" i="8" s="1"/>
  <c r="L24" i="8"/>
  <c r="N24" i="8" s="1"/>
  <c r="L25" i="8"/>
  <c r="L26" i="8"/>
  <c r="N26" i="8" s="1"/>
  <c r="L27" i="8"/>
  <c r="N27" i="8" s="1"/>
  <c r="L28" i="8"/>
  <c r="N28" i="8" s="1"/>
  <c r="L29" i="8"/>
  <c r="N29" i="8" s="1"/>
  <c r="L30" i="8"/>
  <c r="N30" i="8" s="1"/>
  <c r="L31" i="8"/>
  <c r="N31" i="8" s="1"/>
  <c r="L32" i="8"/>
  <c r="N32" i="8" s="1"/>
  <c r="L33" i="8"/>
  <c r="L34" i="8"/>
  <c r="N34" i="8" s="1"/>
  <c r="L35" i="8"/>
  <c r="N35" i="8" s="1"/>
  <c r="L36" i="8"/>
  <c r="N36" i="8" s="1"/>
  <c r="L37" i="8"/>
  <c r="N37" i="8" s="1"/>
  <c r="L38" i="8"/>
  <c r="N38" i="8" s="1"/>
  <c r="L39" i="8"/>
  <c r="L40" i="8"/>
  <c r="N40" i="8" s="1"/>
  <c r="L41" i="8"/>
  <c r="N41" i="8" s="1"/>
  <c r="L42" i="8"/>
  <c r="N42" i="8" s="1"/>
  <c r="L43" i="8"/>
  <c r="N43" i="8" s="1"/>
  <c r="L44" i="8"/>
  <c r="N44" i="8" s="1"/>
  <c r="L45" i="8"/>
  <c r="N45" i="8" s="1"/>
  <c r="L46" i="8"/>
  <c r="L47" i="8"/>
  <c r="N47" i="8" s="1"/>
  <c r="L48" i="8"/>
  <c r="N48" i="8" s="1"/>
  <c r="L49" i="8"/>
  <c r="N49" i="8" s="1"/>
  <c r="L50" i="8"/>
  <c r="N50" i="8" s="1"/>
  <c r="L51" i="8"/>
  <c r="N51" i="8" s="1"/>
  <c r="L52" i="8"/>
  <c r="N52" i="8" s="1"/>
  <c r="L53" i="8"/>
  <c r="N53" i="8" s="1"/>
  <c r="L54" i="8"/>
  <c r="N54" i="8" s="1"/>
  <c r="L55" i="8"/>
  <c r="N55" i="8" s="1"/>
  <c r="L56" i="8"/>
  <c r="N56" i="8" s="1"/>
  <c r="L57" i="8"/>
  <c r="N57" i="8" s="1"/>
  <c r="L58" i="8"/>
  <c r="N58" i="8" s="1"/>
  <c r="L59" i="8"/>
  <c r="N59" i="8" s="1"/>
  <c r="L60" i="8"/>
  <c r="N60" i="8" s="1"/>
  <c r="L61" i="8"/>
  <c r="N61" i="8" s="1"/>
  <c r="L62" i="8"/>
  <c r="N62" i="8" s="1"/>
  <c r="L63" i="8"/>
  <c r="N63" i="8" s="1"/>
  <c r="L64" i="8"/>
  <c r="N64" i="8" s="1"/>
  <c r="L65" i="8"/>
  <c r="N65" i="8" s="1"/>
  <c r="L66" i="8"/>
  <c r="N66" i="8" s="1"/>
  <c r="L67" i="8"/>
  <c r="N67" i="8" s="1"/>
  <c r="L68" i="8"/>
  <c r="N68" i="8" s="1"/>
  <c r="L69" i="8"/>
  <c r="N69" i="8" s="1"/>
  <c r="L70" i="8"/>
  <c r="N70" i="8" s="1"/>
  <c r="L71" i="8"/>
  <c r="L72" i="8"/>
  <c r="N72" i="8" s="1"/>
  <c r="L73" i="8"/>
  <c r="N73" i="8" s="1"/>
  <c r="L74" i="8"/>
  <c r="N74" i="8" s="1"/>
  <c r="L75" i="8"/>
  <c r="N75" i="8" s="1"/>
  <c r="L76" i="8"/>
  <c r="N76" i="8" s="1"/>
  <c r="L77" i="8"/>
  <c r="N77" i="8" s="1"/>
  <c r="L78" i="8"/>
  <c r="N78" i="8" s="1"/>
  <c r="L79" i="8"/>
  <c r="N79" i="8" s="1"/>
  <c r="L80" i="8"/>
  <c r="N80" i="8" s="1"/>
  <c r="L81" i="8"/>
  <c r="N81" i="8" s="1"/>
  <c r="L82" i="8"/>
  <c r="N82" i="8" s="1"/>
  <c r="L83" i="8"/>
  <c r="L84" i="8"/>
  <c r="N84" i="8" s="1"/>
  <c r="L85" i="8"/>
  <c r="N85" i="8" s="1"/>
  <c r="L86" i="8"/>
  <c r="N86" i="8" s="1"/>
  <c r="L87" i="8"/>
  <c r="N87" i="8" s="1"/>
  <c r="L88" i="8"/>
  <c r="N88" i="8" s="1"/>
  <c r="L89" i="8"/>
  <c r="N89" i="8" s="1"/>
  <c r="L90" i="8"/>
  <c r="N90" i="8" s="1"/>
  <c r="L91" i="8"/>
  <c r="N91" i="8" s="1"/>
  <c r="L92" i="8"/>
  <c r="N92" i="8" s="1"/>
  <c r="L93" i="8"/>
  <c r="N93" i="8" s="1"/>
  <c r="L94" i="8"/>
  <c r="N94" i="8" s="1"/>
  <c r="L95" i="8"/>
  <c r="N95" i="8" s="1"/>
  <c r="L96" i="8"/>
  <c r="L97" i="8"/>
  <c r="N97" i="8" s="1"/>
  <c r="L98" i="8"/>
  <c r="N98" i="8" s="1"/>
  <c r="L99" i="8"/>
  <c r="N99" i="8" s="1"/>
  <c r="L100" i="8"/>
  <c r="N100" i="8" s="1"/>
  <c r="L101" i="8"/>
  <c r="N101" i="8" s="1"/>
  <c r="L102" i="8"/>
  <c r="L103" i="8"/>
  <c r="L104" i="8"/>
  <c r="N104" i="8" s="1"/>
  <c r="L105" i="8"/>
  <c r="N105" i="8" s="1"/>
  <c r="L106" i="8"/>
  <c r="N106" i="8" s="1"/>
  <c r="L107" i="8"/>
  <c r="N107" i="8" s="1"/>
  <c r="L108" i="8"/>
  <c r="N108" i="8" s="1"/>
  <c r="L109" i="8"/>
  <c r="N109" i="8" s="1"/>
  <c r="L110" i="8"/>
  <c r="N110" i="8" s="1"/>
  <c r="L111" i="8"/>
  <c r="N111" i="8" s="1"/>
  <c r="L112" i="8"/>
  <c r="N112" i="8" s="1"/>
  <c r="L113" i="8"/>
  <c r="N113" i="8" s="1"/>
  <c r="L114" i="8"/>
  <c r="N114" i="8" s="1"/>
  <c r="L115" i="8"/>
  <c r="N115" i="8" s="1"/>
  <c r="L116" i="8"/>
  <c r="N116" i="8" s="1"/>
  <c r="L117" i="8"/>
  <c r="N117" i="8" s="1"/>
  <c r="L118" i="8"/>
  <c r="N118" i="8" s="1"/>
  <c r="L119" i="8"/>
  <c r="N119" i="8" s="1"/>
  <c r="L120" i="8"/>
  <c r="N120" i="8" s="1"/>
  <c r="L121" i="8"/>
  <c r="N121" i="8" s="1"/>
  <c r="L122" i="8"/>
  <c r="N122" i="8" s="1"/>
  <c r="L123" i="8"/>
  <c r="N123" i="8" s="1"/>
  <c r="L124" i="8"/>
  <c r="L125" i="8"/>
  <c r="N125" i="8" s="1"/>
  <c r="L126" i="8"/>
  <c r="N126" i="8" s="1"/>
  <c r="L127" i="8"/>
  <c r="N127" i="8" s="1"/>
  <c r="L128" i="8"/>
  <c r="N128" i="8" s="1"/>
  <c r="L129" i="8"/>
  <c r="N129" i="8" s="1"/>
  <c r="L130" i="8"/>
  <c r="N130" i="8" s="1"/>
  <c r="L131" i="8"/>
  <c r="L132" i="8"/>
  <c r="N132" i="8" s="1"/>
  <c r="L133" i="8"/>
  <c r="N133" i="8" s="1"/>
  <c r="L134" i="8"/>
  <c r="N134" i="8" s="1"/>
  <c r="L135" i="8"/>
  <c r="N135" i="8" s="1"/>
  <c r="L136" i="8"/>
  <c r="N136" i="8" s="1"/>
  <c r="L137" i="8"/>
  <c r="N137" i="8" s="1"/>
  <c r="L138" i="8"/>
  <c r="N138" i="8" s="1"/>
  <c r="L139" i="8"/>
  <c r="N139" i="8" s="1"/>
  <c r="L140" i="8"/>
  <c r="L141" i="8"/>
  <c r="N141" i="8" s="1"/>
  <c r="L142" i="8"/>
  <c r="N142" i="8" s="1"/>
  <c r="L143" i="8"/>
  <c r="N143" i="8" s="1"/>
  <c r="L144" i="8"/>
  <c r="N144" i="8" s="1"/>
  <c r="L145" i="8"/>
  <c r="N145" i="8" s="1"/>
  <c r="L146" i="8"/>
  <c r="N146" i="8" s="1"/>
  <c r="L147" i="8"/>
  <c r="N147" i="8" s="1"/>
  <c r="L148" i="8"/>
  <c r="N148" i="8" s="1"/>
  <c r="L149" i="8"/>
  <c r="N149" i="8" s="1"/>
  <c r="L150" i="8"/>
  <c r="N150" i="8" s="1"/>
  <c r="L151" i="8"/>
  <c r="N151" i="8" s="1"/>
  <c r="L152" i="8"/>
  <c r="N152" i="8" s="1"/>
  <c r="L153" i="8"/>
  <c r="L154" i="8"/>
  <c r="N154" i="8" s="1"/>
  <c r="L155" i="8"/>
  <c r="N155" i="8" s="1"/>
  <c r="L156" i="8"/>
  <c r="N156" i="8" s="1"/>
  <c r="L157" i="8"/>
  <c r="N157" i="8" s="1"/>
  <c r="L158" i="8"/>
  <c r="N158" i="8" s="1"/>
  <c r="L159" i="8"/>
  <c r="N159" i="8" s="1"/>
  <c r="L160" i="8"/>
  <c r="N160" i="8" s="1"/>
  <c r="L161" i="8"/>
  <c r="N161" i="8" s="1"/>
  <c r="L162" i="8"/>
  <c r="N162" i="8" s="1"/>
  <c r="L163" i="8"/>
  <c r="N163" i="8" s="1"/>
  <c r="L164" i="8"/>
  <c r="N164" i="8" s="1"/>
  <c r="L165" i="8"/>
  <c r="N165" i="8" s="1"/>
  <c r="L166" i="8"/>
  <c r="N166" i="8" s="1"/>
  <c r="L167" i="8"/>
  <c r="L168" i="8"/>
  <c r="N168" i="8" s="1"/>
  <c r="L169" i="8"/>
  <c r="N169" i="8" s="1"/>
  <c r="L170" i="8"/>
  <c r="N170" i="8" s="1"/>
  <c r="L171" i="8"/>
  <c r="N171" i="8" s="1"/>
  <c r="L172" i="8"/>
  <c r="N172" i="8" s="1"/>
  <c r="L173" i="8"/>
  <c r="N173" i="8" s="1"/>
  <c r="L174" i="8"/>
  <c r="N174" i="8" s="1"/>
  <c r="L175" i="8"/>
  <c r="N175" i="8" s="1"/>
  <c r="L176" i="8"/>
  <c r="N176" i="8" s="1"/>
  <c r="L177" i="8"/>
  <c r="N177" i="8" s="1"/>
  <c r="L178" i="8"/>
  <c r="N178" i="8" s="1"/>
  <c r="L179" i="8"/>
  <c r="L180" i="8"/>
  <c r="N180" i="8" s="1"/>
  <c r="L181" i="8"/>
  <c r="N181" i="8" s="1"/>
  <c r="L182" i="8"/>
  <c r="N182" i="8" s="1"/>
  <c r="L183" i="8"/>
  <c r="N183" i="8" s="1"/>
  <c r="L184" i="8"/>
  <c r="N184" i="8" s="1"/>
  <c r="L185" i="8"/>
  <c r="N185" i="8" s="1"/>
  <c r="L186" i="8"/>
  <c r="N186" i="8" s="1"/>
  <c r="L187" i="8"/>
  <c r="N187" i="8" s="1"/>
  <c r="L188" i="8"/>
  <c r="N188" i="8" s="1"/>
  <c r="L189" i="8"/>
  <c r="N189" i="8" s="1"/>
  <c r="L190" i="8"/>
  <c r="N190" i="8" s="1"/>
  <c r="L191" i="8"/>
  <c r="N191" i="8" s="1"/>
  <c r="L192" i="8"/>
  <c r="N192" i="8" s="1"/>
  <c r="L193" i="8"/>
  <c r="N193" i="8" s="1"/>
  <c r="L194" i="8"/>
  <c r="N194" i="8" s="1"/>
  <c r="L195" i="8"/>
  <c r="N195" i="8" s="1"/>
  <c r="L196" i="8"/>
  <c r="N196" i="8" s="1"/>
  <c r="L197" i="8"/>
  <c r="N197" i="8" s="1"/>
  <c r="L198" i="8"/>
  <c r="N198" i="8" s="1"/>
  <c r="L199" i="8"/>
  <c r="N199" i="8" s="1"/>
  <c r="L200" i="8"/>
  <c r="N200" i="8" s="1"/>
  <c r="L201" i="8"/>
  <c r="N201" i="8" s="1"/>
  <c r="L202" i="8"/>
  <c r="N202" i="8" s="1"/>
  <c r="L203" i="8"/>
  <c r="L204" i="8"/>
  <c r="L205" i="8"/>
  <c r="N205" i="8" s="1"/>
  <c r="L206" i="8"/>
  <c r="N206" i="8" s="1"/>
  <c r="L207" i="8"/>
  <c r="N207" i="8" s="1"/>
  <c r="L208" i="8"/>
  <c r="N208" i="8" s="1"/>
  <c r="L209" i="8"/>
  <c r="N209" i="8" s="1"/>
  <c r="L210" i="8"/>
  <c r="N210" i="8" s="1"/>
  <c r="L211" i="8"/>
  <c r="N211" i="8" s="1"/>
  <c r="L212" i="8"/>
  <c r="N212" i="8" s="1"/>
  <c r="L213" i="8"/>
  <c r="N213" i="8" s="1"/>
  <c r="L214" i="8"/>
  <c r="N214" i="8" s="1"/>
  <c r="L215" i="8"/>
  <c r="N215" i="8" s="1"/>
  <c r="L216" i="8"/>
  <c r="N216" i="8" s="1"/>
  <c r="L217" i="8"/>
  <c r="N217" i="8" s="1"/>
  <c r="L218" i="8"/>
  <c r="L219" i="8"/>
  <c r="N219" i="8" s="1"/>
  <c r="L220" i="8"/>
  <c r="N220" i="8" s="1"/>
  <c r="L221" i="8"/>
  <c r="N221" i="8" s="1"/>
  <c r="L222" i="8"/>
  <c r="N222" i="8" s="1"/>
  <c r="L223" i="8"/>
  <c r="N223" i="8" s="1"/>
  <c r="L224" i="8"/>
  <c r="N224" i="8" s="1"/>
  <c r="L225" i="8"/>
  <c r="N225" i="8" s="1"/>
  <c r="L226" i="8"/>
  <c r="N226" i="8" s="1"/>
  <c r="L227" i="8"/>
  <c r="N227" i="8" s="1"/>
  <c r="L228" i="8"/>
  <c r="N228" i="8" s="1"/>
  <c r="L229" i="8"/>
  <c r="N229" i="8" s="1"/>
  <c r="L230" i="8"/>
  <c r="N230" i="8" s="1"/>
  <c r="L231" i="8"/>
  <c r="N231" i="8" s="1"/>
  <c r="L232" i="8"/>
  <c r="N232" i="8" s="1"/>
  <c r="L233" i="8"/>
  <c r="N233" i="8" s="1"/>
  <c r="L234" i="8"/>
  <c r="N234" i="8" s="1"/>
  <c r="L235" i="8"/>
  <c r="L236" i="8"/>
  <c r="N236" i="8" s="1"/>
  <c r="L237" i="8"/>
  <c r="N237" i="8" s="1"/>
  <c r="L238" i="8"/>
  <c r="N238" i="8" s="1"/>
  <c r="L239" i="8"/>
  <c r="N239" i="8" s="1"/>
  <c r="L240" i="8"/>
  <c r="N240" i="8" s="1"/>
  <c r="L241" i="8"/>
  <c r="N241" i="8" s="1"/>
  <c r="L242" i="8"/>
  <c r="N242" i="8" s="1"/>
  <c r="L243" i="8"/>
  <c r="N243" i="8" s="1"/>
  <c r="L244" i="8"/>
  <c r="N244" i="8" s="1"/>
  <c r="L245" i="8"/>
  <c r="N245" i="8" s="1"/>
  <c r="L246" i="8"/>
  <c r="N246" i="8" s="1"/>
  <c r="L247" i="8"/>
  <c r="N247" i="8" s="1"/>
  <c r="L248" i="8"/>
  <c r="N248" i="8" s="1"/>
  <c r="L249" i="8"/>
  <c r="N249" i="8" s="1"/>
  <c r="L250" i="8"/>
  <c r="L251" i="8"/>
  <c r="N251" i="8" s="1"/>
  <c r="L252" i="8"/>
  <c r="N252" i="8" s="1"/>
  <c r="L253" i="8"/>
  <c r="N253" i="8" s="1"/>
  <c r="L254" i="8"/>
  <c r="L255" i="8"/>
  <c r="N255" i="8" s="1"/>
  <c r="L256" i="8"/>
  <c r="N256" i="8" s="1"/>
  <c r="L257" i="8"/>
  <c r="N257" i="8" s="1"/>
  <c r="L258" i="8"/>
  <c r="N258" i="8" s="1"/>
  <c r="L259" i="8"/>
  <c r="N259" i="8" s="1"/>
  <c r="L260" i="8"/>
  <c r="N260" i="8" s="1"/>
  <c r="L261" i="8"/>
  <c r="N261" i="8" s="1"/>
  <c r="L262" i="8"/>
  <c r="N262" i="8" s="1"/>
  <c r="L263" i="8"/>
  <c r="N263" i="8" s="1"/>
  <c r="L264" i="8"/>
  <c r="N264" i="8" s="1"/>
  <c r="L265" i="8"/>
  <c r="N265" i="8" s="1"/>
  <c r="L266" i="8"/>
  <c r="N266" i="8" s="1"/>
  <c r="L267" i="8"/>
  <c r="N267" i="8" s="1"/>
  <c r="L268" i="8"/>
  <c r="N268" i="8" s="1"/>
  <c r="L269" i="8"/>
  <c r="N269" i="8" s="1"/>
  <c r="L270" i="8"/>
  <c r="L271" i="8"/>
  <c r="N271" i="8" s="1"/>
  <c r="L272" i="8"/>
  <c r="N272" i="8" s="1"/>
  <c r="L273" i="8"/>
  <c r="N273" i="8" s="1"/>
  <c r="L274" i="8"/>
  <c r="N274" i="8" s="1"/>
  <c r="L275" i="8"/>
  <c r="N275" i="8" s="1"/>
  <c r="L276" i="8"/>
  <c r="N276" i="8" s="1"/>
  <c r="L277" i="8"/>
  <c r="N277" i="8" s="1"/>
  <c r="L278" i="8"/>
  <c r="N278" i="8" s="1"/>
  <c r="L279" i="8"/>
  <c r="N279" i="8" s="1"/>
  <c r="L280" i="8"/>
  <c r="L281" i="8"/>
  <c r="N281" i="8" s="1"/>
  <c r="L282" i="8"/>
  <c r="N282" i="8" s="1"/>
  <c r="L283" i="8"/>
  <c r="N283" i="8" s="1"/>
  <c r="L284" i="8"/>
  <c r="N284" i="8" s="1"/>
  <c r="L285" i="8"/>
  <c r="N285" i="8" s="1"/>
  <c r="L286" i="8"/>
  <c r="N286" i="8" s="1"/>
  <c r="L287" i="8"/>
  <c r="N287" i="8" s="1"/>
  <c r="L288" i="8"/>
  <c r="N288" i="8" s="1"/>
  <c r="L289" i="8"/>
  <c r="N289" i="8" s="1"/>
  <c r="L290" i="8"/>
  <c r="N290" i="8" s="1"/>
  <c r="L291" i="8"/>
  <c r="N291" i="8" s="1"/>
  <c r="L292" i="8"/>
  <c r="N292" i="8" s="1"/>
  <c r="L293" i="8"/>
  <c r="L294" i="8"/>
  <c r="L295" i="8"/>
  <c r="N295" i="8" s="1"/>
  <c r="L296" i="8"/>
  <c r="N296" i="8" s="1"/>
  <c r="L297" i="8"/>
  <c r="N297" i="8" s="1"/>
  <c r="L298" i="8"/>
  <c r="N298" i="8" s="1"/>
  <c r="L299" i="8"/>
  <c r="N299" i="8" s="1"/>
  <c r="L300" i="8"/>
  <c r="N300" i="8" s="1"/>
  <c r="L301" i="8"/>
  <c r="N301" i="8" s="1"/>
  <c r="L302" i="8"/>
  <c r="N302" i="8" s="1"/>
  <c r="L303" i="8"/>
  <c r="N303" i="8" s="1"/>
  <c r="L304" i="8"/>
  <c r="N304" i="8" s="1"/>
  <c r="L305" i="8"/>
  <c r="N305" i="8" s="1"/>
  <c r="L306" i="8"/>
  <c r="N306" i="8" s="1"/>
  <c r="L307" i="8"/>
  <c r="N307" i="8" s="1"/>
  <c r="L308" i="8"/>
  <c r="N308" i="8" s="1"/>
  <c r="L309" i="8"/>
  <c r="N309" i="8" s="1"/>
  <c r="L310" i="8"/>
  <c r="N310" i="8" s="1"/>
  <c r="L311" i="8"/>
  <c r="N311" i="8" s="1"/>
  <c r="L312" i="8"/>
  <c r="N312" i="8" s="1"/>
  <c r="L313" i="8"/>
  <c r="N313" i="8" s="1"/>
  <c r="L314" i="8"/>
  <c r="N314" i="8" s="1"/>
  <c r="L315" i="8"/>
  <c r="N315" i="8" s="1"/>
  <c r="L316" i="8"/>
  <c r="N316" i="8" s="1"/>
  <c r="L317" i="8"/>
  <c r="N317" i="8" s="1"/>
  <c r="L318" i="8"/>
  <c r="N318" i="8" s="1"/>
  <c r="L319" i="8"/>
  <c r="N319" i="8" s="1"/>
  <c r="L320" i="8"/>
  <c r="N320" i="8" s="1"/>
  <c r="L321" i="8"/>
  <c r="N321" i="8" s="1"/>
  <c r="L322" i="8"/>
  <c r="N322" i="8" s="1"/>
  <c r="L323" i="8"/>
  <c r="N323" i="8" s="1"/>
  <c r="L324" i="8"/>
  <c r="N324" i="8" s="1"/>
  <c r="L325" i="8"/>
  <c r="N325" i="8" s="1"/>
  <c r="L326" i="8"/>
  <c r="N326" i="8" s="1"/>
  <c r="L327" i="8"/>
  <c r="N327" i="8" s="1"/>
  <c r="L328" i="8"/>
  <c r="N328" i="8" s="1"/>
  <c r="L329" i="8"/>
  <c r="N329" i="8" s="1"/>
  <c r="L330" i="8"/>
  <c r="N330" i="8" s="1"/>
  <c r="L331" i="8"/>
  <c r="L332" i="8"/>
  <c r="N332" i="8" s="1"/>
  <c r="L333" i="8"/>
  <c r="N333" i="8" s="1"/>
  <c r="L334" i="8"/>
  <c r="N334" i="8" s="1"/>
  <c r="L335" i="8"/>
  <c r="N335" i="8" s="1"/>
  <c r="L336" i="8"/>
  <c r="N336" i="8" s="1"/>
  <c r="L337" i="8"/>
  <c r="N337" i="8" s="1"/>
  <c r="L338" i="8"/>
  <c r="N338" i="8" s="1"/>
  <c r="L339" i="8"/>
  <c r="N339" i="8" s="1"/>
  <c r="L340" i="8"/>
  <c r="N340" i="8" s="1"/>
  <c r="L341" i="8"/>
  <c r="N341" i="8" s="1"/>
  <c r="L342" i="8"/>
  <c r="N342" i="8" s="1"/>
  <c r="L343" i="8"/>
  <c r="N343" i="8" s="1"/>
  <c r="L344" i="8"/>
  <c r="N344" i="8" s="1"/>
  <c r="L345" i="8"/>
  <c r="N345" i="8" s="1"/>
  <c r="L346" i="8"/>
  <c r="N346" i="8" s="1"/>
  <c r="L347" i="8"/>
  <c r="N347" i="8" s="1"/>
  <c r="L348" i="8"/>
  <c r="N348" i="8" s="1"/>
  <c r="L349" i="8"/>
  <c r="L350" i="8"/>
  <c r="N350" i="8" s="1"/>
  <c r="L351" i="8"/>
  <c r="N351" i="8" s="1"/>
  <c r="L352" i="8"/>
  <c r="N352" i="8" s="1"/>
  <c r="L353" i="8"/>
  <c r="N353" i="8" s="1"/>
  <c r="L354" i="8"/>
  <c r="N354" i="8" s="1"/>
  <c r="L355" i="8"/>
  <c r="N355" i="8" s="1"/>
  <c r="L356" i="8"/>
  <c r="N356" i="8" s="1"/>
  <c r="L357" i="8"/>
  <c r="N357" i="8" s="1"/>
  <c r="L358" i="8"/>
  <c r="N358" i="8" s="1"/>
  <c r="L359" i="8"/>
  <c r="N359" i="8" s="1"/>
  <c r="L360" i="8"/>
  <c r="N360" i="8" s="1"/>
  <c r="L361" i="8"/>
  <c r="N361" i="8" s="1"/>
  <c r="L362" i="8"/>
  <c r="N362" i="8" s="1"/>
  <c r="L363" i="8"/>
  <c r="N363" i="8" s="1"/>
  <c r="L364" i="8"/>
  <c r="N364" i="8" s="1"/>
  <c r="L365" i="8"/>
  <c r="N365" i="8" s="1"/>
  <c r="L366" i="8"/>
  <c r="L367" i="8"/>
  <c r="N367" i="8" s="1"/>
  <c r="L368" i="8"/>
  <c r="N368" i="8" s="1"/>
  <c r="L369" i="8"/>
  <c r="N369" i="8" s="1"/>
  <c r="L370" i="8"/>
  <c r="N370" i="8" s="1"/>
  <c r="L371" i="8"/>
  <c r="N371" i="8" s="1"/>
  <c r="L372" i="8"/>
  <c r="N372" i="8" s="1"/>
  <c r="L373" i="8"/>
  <c r="N373" i="8" s="1"/>
  <c r="L374" i="8"/>
  <c r="L375" i="8"/>
  <c r="N375" i="8" s="1"/>
  <c r="L376" i="8"/>
  <c r="N376" i="8" s="1"/>
  <c r="L377" i="8"/>
  <c r="N377" i="8" s="1"/>
  <c r="L378" i="8"/>
  <c r="N378" i="8" s="1"/>
  <c r="L379" i="8"/>
  <c r="N379" i="8" s="1"/>
  <c r="L380" i="8"/>
  <c r="N380" i="8" s="1"/>
  <c r="L381" i="8"/>
  <c r="N381" i="8" s="1"/>
  <c r="L382" i="8"/>
  <c r="N382" i="8" s="1"/>
  <c r="L383" i="8"/>
  <c r="N383" i="8" s="1"/>
  <c r="L384" i="8"/>
  <c r="N384" i="8" s="1"/>
  <c r="L385" i="8"/>
  <c r="N385" i="8" s="1"/>
  <c r="L386" i="8"/>
  <c r="N386" i="8" s="1"/>
  <c r="L387" i="8"/>
  <c r="N387" i="8" s="1"/>
  <c r="L388" i="8"/>
  <c r="N388" i="8" s="1"/>
  <c r="L389" i="8"/>
  <c r="N389" i="8" s="1"/>
  <c r="L390" i="8"/>
  <c r="L391" i="8"/>
  <c r="N391" i="8" s="1"/>
  <c r="L392" i="8"/>
  <c r="N392" i="8" s="1"/>
  <c r="L393" i="8"/>
  <c r="N393" i="8" s="1"/>
  <c r="L394" i="8"/>
  <c r="N394" i="8" s="1"/>
  <c r="L395" i="8"/>
  <c r="N395" i="8" s="1"/>
  <c r="L396" i="8"/>
  <c r="N396" i="8" s="1"/>
  <c r="L397" i="8"/>
  <c r="N397" i="8" s="1"/>
  <c r="L398" i="8"/>
  <c r="N398" i="8" s="1"/>
  <c r="L399" i="8"/>
  <c r="N399" i="8" s="1"/>
  <c r="L400" i="8"/>
  <c r="N400" i="8" s="1"/>
  <c r="L401" i="8"/>
  <c r="N401" i="8" s="1"/>
  <c r="L402" i="8"/>
  <c r="N402" i="8" s="1"/>
  <c r="L403" i="8"/>
  <c r="N403" i="8" s="1"/>
  <c r="L404" i="8"/>
  <c r="N404" i="8" s="1"/>
  <c r="L405" i="8"/>
  <c r="N405" i="8" s="1"/>
  <c r="L406" i="8"/>
  <c r="N406" i="8" s="1"/>
  <c r="L407" i="8"/>
  <c r="N407" i="8" s="1"/>
  <c r="L408" i="8"/>
  <c r="N408" i="8" s="1"/>
  <c r="L409" i="8"/>
  <c r="L410" i="8"/>
  <c r="N410" i="8" s="1"/>
  <c r="L411" i="8"/>
  <c r="N411" i="8" s="1"/>
  <c r="L412" i="8"/>
  <c r="N412" i="8" s="1"/>
  <c r="L413" i="8"/>
  <c r="N413" i="8" s="1"/>
  <c r="L414" i="8"/>
  <c r="N414" i="8" s="1"/>
  <c r="L415" i="8"/>
  <c r="N415" i="8" s="1"/>
  <c r="L416" i="8"/>
  <c r="N416" i="8" s="1"/>
  <c r="L417" i="8"/>
  <c r="N417" i="8" s="1"/>
  <c r="L418" i="8"/>
  <c r="N418" i="8" s="1"/>
  <c r="L419" i="8"/>
  <c r="L420" i="8"/>
  <c r="N420" i="8" s="1"/>
  <c r="L421" i="8"/>
  <c r="N421" i="8" s="1"/>
  <c r="L422" i="8"/>
  <c r="N422" i="8" s="1"/>
  <c r="L423" i="8"/>
  <c r="N423" i="8" s="1"/>
  <c r="L424" i="8"/>
  <c r="N424" i="8" s="1"/>
  <c r="L425" i="8"/>
  <c r="N425" i="8" s="1"/>
  <c r="L426" i="8"/>
  <c r="N426" i="8" s="1"/>
  <c r="L427" i="8"/>
  <c r="N427" i="8" s="1"/>
  <c r="L428" i="8"/>
  <c r="N428" i="8" s="1"/>
  <c r="L429" i="8"/>
  <c r="N429" i="8" s="1"/>
  <c r="L430" i="8"/>
  <c r="N430" i="8" s="1"/>
  <c r="L431" i="8"/>
  <c r="N431" i="8" s="1"/>
  <c r="L432" i="8"/>
  <c r="N432" i="8" s="1"/>
  <c r="L433" i="8"/>
  <c r="N433" i="8" s="1"/>
  <c r="L434" i="8"/>
  <c r="N434" i="8" s="1"/>
  <c r="L435" i="8"/>
  <c r="N435" i="8" s="1"/>
  <c r="L436" i="8"/>
  <c r="N436" i="8" s="1"/>
  <c r="L437" i="8"/>
  <c r="N437" i="8" s="1"/>
  <c r="L438" i="8"/>
  <c r="N438" i="8" s="1"/>
  <c r="L439" i="8"/>
  <c r="N439" i="8" s="1"/>
  <c r="L440" i="8"/>
  <c r="N440" i="8" s="1"/>
  <c r="L441" i="8"/>
  <c r="N441" i="8" s="1"/>
  <c r="L442" i="8"/>
  <c r="N442" i="8" s="1"/>
  <c r="L443" i="8"/>
  <c r="N443" i="8" s="1"/>
  <c r="L444" i="8"/>
  <c r="N444" i="8" s="1"/>
  <c r="L445" i="8"/>
  <c r="N445" i="8" s="1"/>
  <c r="L446" i="8"/>
  <c r="N446" i="8" s="1"/>
  <c r="L447" i="8"/>
  <c r="N447" i="8" s="1"/>
  <c r="L448" i="8"/>
  <c r="N448" i="8" s="1"/>
  <c r="L449" i="8"/>
  <c r="N449" i="8" s="1"/>
  <c r="L450" i="8"/>
  <c r="N450" i="8" s="1"/>
  <c r="L451" i="8"/>
  <c r="N451" i="8" s="1"/>
  <c r="L452" i="8"/>
  <c r="N452" i="8" s="1"/>
  <c r="L453" i="8"/>
  <c r="L454" i="8"/>
  <c r="N454" i="8" s="1"/>
  <c r="L455" i="8"/>
  <c r="N455" i="8" s="1"/>
  <c r="L456" i="8"/>
  <c r="N456" i="8" s="1"/>
  <c r="L457" i="8"/>
  <c r="N457" i="8" s="1"/>
  <c r="L458" i="8"/>
  <c r="N458" i="8" s="1"/>
  <c r="L459" i="8"/>
  <c r="N459" i="8" s="1"/>
  <c r="L460" i="8"/>
  <c r="N460" i="8" s="1"/>
  <c r="L461" i="8"/>
  <c r="N461" i="8" s="1"/>
  <c r="L462" i="8"/>
  <c r="N462" i="8" s="1"/>
  <c r="L463" i="8"/>
  <c r="N463" i="8" s="1"/>
  <c r="L464" i="8"/>
  <c r="N464" i="8" s="1"/>
  <c r="L465" i="8"/>
  <c r="N465" i="8" s="1"/>
  <c r="L466" i="8"/>
  <c r="N466" i="8" s="1"/>
  <c r="L467" i="8"/>
  <c r="N467" i="8" s="1"/>
  <c r="L468" i="8"/>
  <c r="N468" i="8" s="1"/>
  <c r="L469" i="8"/>
  <c r="N469" i="8" s="1"/>
  <c r="L470" i="8"/>
  <c r="N470" i="8" s="1"/>
  <c r="L471" i="8"/>
  <c r="N471" i="8" s="1"/>
  <c r="L472" i="8"/>
  <c r="N472" i="8" s="1"/>
  <c r="L473" i="8"/>
  <c r="N473" i="8" s="1"/>
  <c r="L474" i="8"/>
  <c r="N474" i="8" s="1"/>
  <c r="L475" i="8"/>
  <c r="N475" i="8" s="1"/>
  <c r="L476" i="8"/>
  <c r="N476" i="8" s="1"/>
  <c r="L477" i="8"/>
  <c r="N477" i="8" s="1"/>
  <c r="L478" i="8"/>
  <c r="N478" i="8" s="1"/>
  <c r="L479" i="8"/>
  <c r="N479" i="8" s="1"/>
  <c r="L480" i="8"/>
  <c r="N480" i="8" s="1"/>
  <c r="L481" i="8"/>
  <c r="N481" i="8" s="1"/>
  <c r="L482" i="8"/>
  <c r="N482" i="8" s="1"/>
  <c r="L483" i="8"/>
  <c r="N483" i="8" s="1"/>
  <c r="L484" i="8"/>
  <c r="N484" i="8" s="1"/>
  <c r="L485" i="8"/>
  <c r="N485" i="8" s="1"/>
  <c r="L486" i="8"/>
  <c r="L487" i="8"/>
  <c r="N487" i="8" s="1"/>
  <c r="L488" i="8"/>
  <c r="N488" i="8" s="1"/>
  <c r="L489" i="8"/>
  <c r="N489" i="8" s="1"/>
  <c r="L490" i="8"/>
  <c r="N490" i="8" s="1"/>
  <c r="L491" i="8"/>
  <c r="N491" i="8" s="1"/>
  <c r="L492" i="8"/>
  <c r="N492" i="8" s="1"/>
  <c r="L493" i="8"/>
  <c r="N493" i="8" s="1"/>
  <c r="L494" i="8"/>
  <c r="N494" i="8" s="1"/>
  <c r="L495" i="8"/>
  <c r="N495" i="8" s="1"/>
  <c r="L496" i="8"/>
  <c r="N496" i="8" s="1"/>
  <c r="L497" i="8"/>
  <c r="L498" i="8"/>
  <c r="N498" i="8" s="1"/>
  <c r="L499" i="8"/>
  <c r="N499" i="8" s="1"/>
  <c r="L500" i="8"/>
  <c r="N500" i="8" s="1"/>
  <c r="L501" i="8"/>
  <c r="N501" i="8" s="1"/>
  <c r="L502" i="8"/>
  <c r="L503" i="8"/>
  <c r="N503" i="8" s="1"/>
  <c r="L504" i="8"/>
  <c r="N504" i="8" s="1"/>
  <c r="L505" i="8"/>
  <c r="N505" i="8" s="1"/>
  <c r="L506" i="8"/>
  <c r="N506" i="8" s="1"/>
  <c r="L507" i="8"/>
  <c r="N507" i="8" s="1"/>
  <c r="L508" i="8"/>
  <c r="N508" i="8" s="1"/>
  <c r="L509" i="8"/>
  <c r="N509" i="8" s="1"/>
  <c r="L510" i="8"/>
  <c r="N510" i="8" s="1"/>
  <c r="L511" i="8"/>
  <c r="N511" i="8" s="1"/>
  <c r="L512" i="8"/>
  <c r="N512" i="8" s="1"/>
  <c r="L513" i="8"/>
  <c r="N513" i="8" s="1"/>
  <c r="L514" i="8"/>
  <c r="N514" i="8" s="1"/>
  <c r="L515" i="8"/>
  <c r="N515" i="8" s="1"/>
  <c r="L516" i="8"/>
  <c r="N516" i="8" s="1"/>
  <c r="L517" i="8"/>
  <c r="N517" i="8" s="1"/>
  <c r="L518" i="8"/>
  <c r="N518" i="8" s="1"/>
  <c r="L519" i="8"/>
  <c r="N519" i="8" s="1"/>
  <c r="L520" i="8"/>
  <c r="N520" i="8" s="1"/>
  <c r="L521" i="8"/>
  <c r="N521" i="8" s="1"/>
  <c r="L522" i="8"/>
  <c r="N522" i="8" s="1"/>
  <c r="L523" i="8"/>
  <c r="N523" i="8" s="1"/>
  <c r="L524" i="8"/>
  <c r="N524" i="8" s="1"/>
  <c r="L525" i="8"/>
  <c r="N525" i="8" s="1"/>
  <c r="L526" i="8"/>
  <c r="N526" i="8" s="1"/>
  <c r="L527" i="8"/>
  <c r="N527" i="8" s="1"/>
  <c r="L528" i="8"/>
  <c r="N528" i="8" s="1"/>
  <c r="L529" i="8"/>
  <c r="N529" i="8" s="1"/>
  <c r="L530" i="8"/>
  <c r="N530" i="8" s="1"/>
  <c r="L531" i="8"/>
  <c r="N531" i="8" s="1"/>
  <c r="L532" i="8"/>
  <c r="N532" i="8" s="1"/>
  <c r="L533" i="8"/>
  <c r="N533" i="8" s="1"/>
  <c r="L534" i="8"/>
  <c r="N534" i="8" s="1"/>
  <c r="L535" i="8"/>
  <c r="N535" i="8" s="1"/>
  <c r="L536" i="8"/>
  <c r="N536" i="8" s="1"/>
  <c r="L537" i="8"/>
  <c r="L538" i="8"/>
  <c r="N538" i="8" s="1"/>
  <c r="L539" i="8"/>
  <c r="N539" i="8" s="1"/>
  <c r="L540" i="8"/>
  <c r="N540" i="8" s="1"/>
  <c r="L541" i="8"/>
  <c r="N541" i="8" s="1"/>
  <c r="L542" i="8"/>
  <c r="N542" i="8" s="1"/>
  <c r="L543" i="8"/>
  <c r="N543" i="8" s="1"/>
  <c r="L544" i="8"/>
  <c r="N544" i="8" s="1"/>
  <c r="L545" i="8"/>
  <c r="N545" i="8" s="1"/>
  <c r="L546" i="8"/>
  <c r="N546" i="8" s="1"/>
  <c r="L547" i="8"/>
  <c r="L548" i="8"/>
  <c r="N548" i="8" s="1"/>
  <c r="L549" i="8"/>
  <c r="N549" i="8" s="1"/>
  <c r="L550" i="8"/>
  <c r="N550" i="8" s="1"/>
  <c r="L551" i="8"/>
  <c r="N551" i="8" s="1"/>
  <c r="L552" i="8"/>
  <c r="N552" i="8" s="1"/>
  <c r="L553" i="8"/>
  <c r="N553" i="8" s="1"/>
  <c r="L554" i="8"/>
  <c r="N554" i="8" s="1"/>
  <c r="L555" i="8"/>
  <c r="N555" i="8" s="1"/>
  <c r="L556" i="8"/>
  <c r="N556" i="8" s="1"/>
  <c r="L557" i="8"/>
  <c r="N557" i="8" s="1"/>
  <c r="L558" i="8"/>
  <c r="N558" i="8" s="1"/>
  <c r="L559" i="8"/>
  <c r="N559" i="8" s="1"/>
  <c r="L560" i="8"/>
  <c r="N560" i="8" s="1"/>
  <c r="L561" i="8"/>
  <c r="N561" i="8" s="1"/>
  <c r="L562" i="8"/>
  <c r="N562" i="8" s="1"/>
  <c r="L563" i="8"/>
  <c r="N563" i="8" s="1"/>
  <c r="L564" i="8"/>
  <c r="N564" i="8" s="1"/>
  <c r="L565" i="8"/>
  <c r="N565" i="8" s="1"/>
  <c r="L566" i="8"/>
  <c r="N566" i="8" s="1"/>
  <c r="L567" i="8"/>
  <c r="N567" i="8" s="1"/>
  <c r="L568" i="8"/>
  <c r="N568" i="8" s="1"/>
  <c r="L569" i="8"/>
  <c r="L570" i="8"/>
  <c r="L571" i="8"/>
  <c r="N571" i="8" s="1"/>
  <c r="L572" i="8"/>
  <c r="N572" i="8" s="1"/>
  <c r="L573" i="8"/>
  <c r="N573" i="8" s="1"/>
  <c r="L574" i="8"/>
  <c r="N574" i="8" s="1"/>
  <c r="L575" i="8"/>
  <c r="N575" i="8" s="1"/>
  <c r="L576" i="8"/>
  <c r="N576" i="8" s="1"/>
  <c r="L577" i="8"/>
  <c r="N577" i="8" s="1"/>
  <c r="L578" i="8"/>
  <c r="N578" i="8" s="1"/>
  <c r="L579" i="8"/>
  <c r="N579" i="8" s="1"/>
  <c r="L580" i="8"/>
  <c r="N580" i="8" s="1"/>
  <c r="L581" i="8"/>
  <c r="N581" i="8" s="1"/>
  <c r="L582" i="8"/>
  <c r="N582" i="8" s="1"/>
  <c r="L583" i="8"/>
  <c r="N583" i="8" s="1"/>
  <c r="L584" i="8"/>
  <c r="N584" i="8" s="1"/>
  <c r="L585" i="8"/>
  <c r="N585" i="8" s="1"/>
  <c r="L586" i="8"/>
  <c r="N586" i="8" s="1"/>
  <c r="L587" i="8"/>
  <c r="N587" i="8" s="1"/>
  <c r="L588" i="8"/>
  <c r="N588" i="8" s="1"/>
  <c r="L589" i="8"/>
  <c r="N589" i="8" s="1"/>
  <c r="L590" i="8"/>
  <c r="N590" i="8" s="1"/>
  <c r="L591" i="8"/>
  <c r="N591" i="8" s="1"/>
  <c r="L592" i="8"/>
  <c r="N592" i="8" s="1"/>
  <c r="L593" i="8"/>
  <c r="N593" i="8" s="1"/>
  <c r="L594" i="8"/>
  <c r="N594" i="8" s="1"/>
  <c r="L595" i="8"/>
  <c r="N595" i="8" s="1"/>
  <c r="L596" i="8"/>
  <c r="N596" i="8" s="1"/>
  <c r="L597" i="8"/>
  <c r="N597" i="8" s="1"/>
  <c r="L598" i="8"/>
  <c r="N598" i="8" s="1"/>
  <c r="L599" i="8"/>
  <c r="N599" i="8" s="1"/>
  <c r="L600" i="8"/>
  <c r="N600" i="8" s="1"/>
  <c r="L601" i="8"/>
  <c r="N601" i="8" s="1"/>
  <c r="L602" i="8"/>
  <c r="N602" i="8" s="1"/>
  <c r="L603" i="8"/>
  <c r="N603" i="8" s="1"/>
  <c r="L604" i="8"/>
  <c r="N604" i="8" s="1"/>
  <c r="L605" i="8"/>
  <c r="N605" i="8" s="1"/>
  <c r="L606" i="8"/>
  <c r="N606" i="8" s="1"/>
  <c r="L607" i="8"/>
  <c r="N607" i="8" s="1"/>
  <c r="L608" i="8"/>
  <c r="N608" i="8" s="1"/>
  <c r="L4" i="8"/>
  <c r="H5" i="8"/>
  <c r="M5" i="8" s="1"/>
  <c r="H6" i="8"/>
  <c r="M6" i="8" s="1"/>
  <c r="H7" i="8"/>
  <c r="M7" i="8" s="1"/>
  <c r="H8" i="8"/>
  <c r="M8" i="8" s="1"/>
  <c r="H9" i="8"/>
  <c r="M9" i="8" s="1"/>
  <c r="H10" i="8"/>
  <c r="M10" i="8" s="1"/>
  <c r="H11" i="8"/>
  <c r="M11" i="8" s="1"/>
  <c r="H12" i="8"/>
  <c r="M12" i="8" s="1"/>
  <c r="H13" i="8"/>
  <c r="M13" i="8" s="1"/>
  <c r="H14" i="8"/>
  <c r="M14" i="8" s="1"/>
  <c r="H15" i="8"/>
  <c r="M15" i="8" s="1"/>
  <c r="H16" i="8"/>
  <c r="M16" i="8" s="1"/>
  <c r="H17" i="8"/>
  <c r="M17" i="8" s="1"/>
  <c r="H18" i="8"/>
  <c r="M18" i="8" s="1"/>
  <c r="H19" i="8"/>
  <c r="M19" i="8" s="1"/>
  <c r="H20" i="8"/>
  <c r="M20" i="8" s="1"/>
  <c r="H21" i="8"/>
  <c r="M21" i="8" s="1"/>
  <c r="H22" i="8"/>
  <c r="M22" i="8" s="1"/>
  <c r="H23" i="8"/>
  <c r="M23" i="8" s="1"/>
  <c r="H24" i="8"/>
  <c r="M24" i="8" s="1"/>
  <c r="H25" i="8"/>
  <c r="M25" i="8" s="1"/>
  <c r="H26" i="8"/>
  <c r="M26" i="8" s="1"/>
  <c r="H27" i="8"/>
  <c r="M27" i="8" s="1"/>
  <c r="H28" i="8"/>
  <c r="M28" i="8" s="1"/>
  <c r="H29" i="8"/>
  <c r="M29" i="8" s="1"/>
  <c r="H30" i="8"/>
  <c r="M30" i="8" s="1"/>
  <c r="H31" i="8"/>
  <c r="M31" i="8" s="1"/>
  <c r="H32" i="8"/>
  <c r="M32" i="8" s="1"/>
  <c r="H33" i="8"/>
  <c r="M33" i="8" s="1"/>
  <c r="H34" i="8"/>
  <c r="M34" i="8" s="1"/>
  <c r="H35" i="8"/>
  <c r="M35" i="8" s="1"/>
  <c r="H36" i="8"/>
  <c r="M36" i="8" s="1"/>
  <c r="H37" i="8"/>
  <c r="M37" i="8" s="1"/>
  <c r="H38" i="8"/>
  <c r="M38" i="8" s="1"/>
  <c r="H39" i="8"/>
  <c r="M39" i="8" s="1"/>
  <c r="H40" i="8"/>
  <c r="M40" i="8" s="1"/>
  <c r="H41" i="8"/>
  <c r="M41" i="8" s="1"/>
  <c r="H42" i="8"/>
  <c r="M42" i="8" s="1"/>
  <c r="H43" i="8"/>
  <c r="M43" i="8" s="1"/>
  <c r="H44" i="8"/>
  <c r="M44" i="8" s="1"/>
  <c r="H45" i="8"/>
  <c r="M45" i="8" s="1"/>
  <c r="H46" i="8"/>
  <c r="M46" i="8" s="1"/>
  <c r="H47" i="8"/>
  <c r="M47" i="8" s="1"/>
  <c r="H48" i="8"/>
  <c r="M48" i="8" s="1"/>
  <c r="H49" i="8"/>
  <c r="M49" i="8" s="1"/>
  <c r="H50" i="8"/>
  <c r="M50" i="8" s="1"/>
  <c r="H51" i="8"/>
  <c r="M51" i="8" s="1"/>
  <c r="H52" i="8"/>
  <c r="M52" i="8" s="1"/>
  <c r="H53" i="8"/>
  <c r="M53" i="8" s="1"/>
  <c r="H54" i="8"/>
  <c r="M54" i="8" s="1"/>
  <c r="H55" i="8"/>
  <c r="M55" i="8" s="1"/>
  <c r="H56" i="8"/>
  <c r="M56" i="8" s="1"/>
  <c r="H57" i="8"/>
  <c r="M57" i="8" s="1"/>
  <c r="H58" i="8"/>
  <c r="M58" i="8" s="1"/>
  <c r="H59" i="8"/>
  <c r="M59" i="8" s="1"/>
  <c r="H60" i="8"/>
  <c r="M60" i="8" s="1"/>
  <c r="H61" i="8"/>
  <c r="M61" i="8" s="1"/>
  <c r="H62" i="8"/>
  <c r="M62" i="8" s="1"/>
  <c r="H63" i="8"/>
  <c r="M63" i="8" s="1"/>
  <c r="H64" i="8"/>
  <c r="M64" i="8" s="1"/>
  <c r="H65" i="8"/>
  <c r="M65" i="8" s="1"/>
  <c r="H66" i="8"/>
  <c r="M66" i="8" s="1"/>
  <c r="H67" i="8"/>
  <c r="M67" i="8" s="1"/>
  <c r="H68" i="8"/>
  <c r="M68" i="8" s="1"/>
  <c r="H69" i="8"/>
  <c r="M69" i="8" s="1"/>
  <c r="H70" i="8"/>
  <c r="M70" i="8" s="1"/>
  <c r="H71" i="8"/>
  <c r="M71" i="8" s="1"/>
  <c r="H72" i="8"/>
  <c r="M72" i="8" s="1"/>
  <c r="H73" i="8"/>
  <c r="M73" i="8" s="1"/>
  <c r="H74" i="8"/>
  <c r="M74" i="8" s="1"/>
  <c r="H75" i="8"/>
  <c r="M75" i="8" s="1"/>
  <c r="H76" i="8"/>
  <c r="M76" i="8" s="1"/>
  <c r="H77" i="8"/>
  <c r="M77" i="8" s="1"/>
  <c r="H79" i="8"/>
  <c r="M79" i="8" s="1"/>
  <c r="H80" i="8"/>
  <c r="M80" i="8" s="1"/>
  <c r="H81" i="8"/>
  <c r="M81" i="8" s="1"/>
  <c r="H82" i="8"/>
  <c r="M82" i="8" s="1"/>
  <c r="H83" i="8"/>
  <c r="M83" i="8" s="1"/>
  <c r="H84" i="8"/>
  <c r="M84" i="8" s="1"/>
  <c r="H85" i="8"/>
  <c r="M85" i="8" s="1"/>
  <c r="H86" i="8"/>
  <c r="M86" i="8" s="1"/>
  <c r="H87" i="8"/>
  <c r="M87" i="8" s="1"/>
  <c r="H88" i="8"/>
  <c r="M88" i="8" s="1"/>
  <c r="H89" i="8"/>
  <c r="M89" i="8" s="1"/>
  <c r="H90" i="8"/>
  <c r="M90" i="8" s="1"/>
  <c r="H91" i="8"/>
  <c r="M91" i="8" s="1"/>
  <c r="H92" i="8"/>
  <c r="M92" i="8" s="1"/>
  <c r="H93" i="8"/>
  <c r="M93" i="8" s="1"/>
  <c r="H94" i="8"/>
  <c r="M94" i="8" s="1"/>
  <c r="H95" i="8"/>
  <c r="M95" i="8" s="1"/>
  <c r="H96" i="8"/>
  <c r="M96" i="8" s="1"/>
  <c r="H97" i="8"/>
  <c r="M97" i="8" s="1"/>
  <c r="H98" i="8"/>
  <c r="M98" i="8" s="1"/>
  <c r="H99" i="8"/>
  <c r="M99" i="8" s="1"/>
  <c r="H100" i="8"/>
  <c r="M100" i="8" s="1"/>
  <c r="H101" i="8"/>
  <c r="M101" i="8" s="1"/>
  <c r="H102" i="8"/>
  <c r="M102" i="8" s="1"/>
  <c r="H103" i="8"/>
  <c r="M103" i="8" s="1"/>
  <c r="H104" i="8"/>
  <c r="M104" i="8" s="1"/>
  <c r="H105" i="8"/>
  <c r="M105" i="8" s="1"/>
  <c r="H106" i="8"/>
  <c r="M106" i="8" s="1"/>
  <c r="H107" i="8"/>
  <c r="M107" i="8" s="1"/>
  <c r="H108" i="8"/>
  <c r="M108" i="8" s="1"/>
  <c r="H109" i="8"/>
  <c r="M109" i="8" s="1"/>
  <c r="H110" i="8"/>
  <c r="M110" i="8" s="1"/>
  <c r="H111" i="8"/>
  <c r="M111" i="8" s="1"/>
  <c r="H112" i="8"/>
  <c r="M112" i="8" s="1"/>
  <c r="H113" i="8"/>
  <c r="M113" i="8" s="1"/>
  <c r="H114" i="8"/>
  <c r="M114" i="8" s="1"/>
  <c r="H115" i="8"/>
  <c r="M115" i="8" s="1"/>
  <c r="H116" i="8"/>
  <c r="M116" i="8" s="1"/>
  <c r="H117" i="8"/>
  <c r="M117" i="8" s="1"/>
  <c r="H118" i="8"/>
  <c r="M118" i="8" s="1"/>
  <c r="H119" i="8"/>
  <c r="M119" i="8" s="1"/>
  <c r="H120" i="8"/>
  <c r="M120" i="8" s="1"/>
  <c r="H121" i="8"/>
  <c r="M121" i="8" s="1"/>
  <c r="H122" i="8"/>
  <c r="M122" i="8" s="1"/>
  <c r="H123" i="8"/>
  <c r="M123" i="8" s="1"/>
  <c r="H124" i="8"/>
  <c r="M124" i="8" s="1"/>
  <c r="H125" i="8"/>
  <c r="M125" i="8" s="1"/>
  <c r="H126" i="8"/>
  <c r="M126" i="8" s="1"/>
  <c r="H127" i="8"/>
  <c r="M127" i="8" s="1"/>
  <c r="H128" i="8"/>
  <c r="M128" i="8" s="1"/>
  <c r="H129" i="8"/>
  <c r="M129" i="8" s="1"/>
  <c r="H130" i="8"/>
  <c r="M130" i="8" s="1"/>
  <c r="H131" i="8"/>
  <c r="M131" i="8" s="1"/>
  <c r="H132" i="8"/>
  <c r="M132" i="8" s="1"/>
  <c r="H133" i="8"/>
  <c r="M133" i="8" s="1"/>
  <c r="H134" i="8"/>
  <c r="M134" i="8" s="1"/>
  <c r="H135" i="8"/>
  <c r="M135" i="8" s="1"/>
  <c r="H136" i="8"/>
  <c r="M136" i="8" s="1"/>
  <c r="H137" i="8"/>
  <c r="M137" i="8" s="1"/>
  <c r="H138" i="8"/>
  <c r="M138" i="8" s="1"/>
  <c r="H139" i="8"/>
  <c r="M139" i="8" s="1"/>
  <c r="H140" i="8"/>
  <c r="M140" i="8" s="1"/>
  <c r="H141" i="8"/>
  <c r="M141" i="8" s="1"/>
  <c r="H142" i="8"/>
  <c r="M142" i="8" s="1"/>
  <c r="H143" i="8"/>
  <c r="M143" i="8" s="1"/>
  <c r="H144" i="8"/>
  <c r="M144" i="8" s="1"/>
  <c r="H145" i="8"/>
  <c r="M145" i="8" s="1"/>
  <c r="H146" i="8"/>
  <c r="M146" i="8" s="1"/>
  <c r="H147" i="8"/>
  <c r="M147" i="8" s="1"/>
  <c r="H148" i="8"/>
  <c r="M148" i="8" s="1"/>
  <c r="H149" i="8"/>
  <c r="M149" i="8" s="1"/>
  <c r="H150" i="8"/>
  <c r="M150" i="8" s="1"/>
  <c r="H151" i="8"/>
  <c r="M151" i="8" s="1"/>
  <c r="H152" i="8"/>
  <c r="M152" i="8" s="1"/>
  <c r="H153" i="8"/>
  <c r="M153" i="8" s="1"/>
  <c r="H154" i="8"/>
  <c r="M154" i="8" s="1"/>
  <c r="H155" i="8"/>
  <c r="M155" i="8" s="1"/>
  <c r="H156" i="8"/>
  <c r="M156" i="8" s="1"/>
  <c r="H157" i="8"/>
  <c r="M157" i="8" s="1"/>
  <c r="H158" i="8"/>
  <c r="M158" i="8" s="1"/>
  <c r="H159" i="8"/>
  <c r="M159" i="8" s="1"/>
  <c r="H160" i="8"/>
  <c r="M160" i="8" s="1"/>
  <c r="H161" i="8"/>
  <c r="M161" i="8" s="1"/>
  <c r="H162" i="8"/>
  <c r="M162" i="8" s="1"/>
  <c r="H163" i="8"/>
  <c r="M163" i="8" s="1"/>
  <c r="H164" i="8"/>
  <c r="M164" i="8" s="1"/>
  <c r="H165" i="8"/>
  <c r="M165" i="8" s="1"/>
  <c r="H166" i="8"/>
  <c r="M166" i="8" s="1"/>
  <c r="H167" i="8"/>
  <c r="M167" i="8" s="1"/>
  <c r="H168" i="8"/>
  <c r="M168" i="8" s="1"/>
  <c r="H169" i="8"/>
  <c r="M169" i="8" s="1"/>
  <c r="H170" i="8"/>
  <c r="M170" i="8" s="1"/>
  <c r="H171" i="8"/>
  <c r="M171" i="8" s="1"/>
  <c r="H172" i="8"/>
  <c r="M172" i="8" s="1"/>
  <c r="H173" i="8"/>
  <c r="M173" i="8" s="1"/>
  <c r="H174" i="8"/>
  <c r="M174" i="8" s="1"/>
  <c r="H175" i="8"/>
  <c r="M175" i="8" s="1"/>
  <c r="H176" i="8"/>
  <c r="M176" i="8" s="1"/>
  <c r="H177" i="8"/>
  <c r="M177" i="8" s="1"/>
  <c r="H178" i="8"/>
  <c r="M178" i="8" s="1"/>
  <c r="H179" i="8"/>
  <c r="M179" i="8" s="1"/>
  <c r="H180" i="8"/>
  <c r="M180" i="8" s="1"/>
  <c r="H181" i="8"/>
  <c r="M181" i="8" s="1"/>
  <c r="H182" i="8"/>
  <c r="M182" i="8" s="1"/>
  <c r="H183" i="8"/>
  <c r="M183" i="8" s="1"/>
  <c r="H184" i="8"/>
  <c r="M184" i="8" s="1"/>
  <c r="H185" i="8"/>
  <c r="M185" i="8" s="1"/>
  <c r="H186" i="8"/>
  <c r="M186" i="8" s="1"/>
  <c r="H187" i="8"/>
  <c r="M187" i="8" s="1"/>
  <c r="H188" i="8"/>
  <c r="M188" i="8" s="1"/>
  <c r="H189" i="8"/>
  <c r="M189" i="8" s="1"/>
  <c r="H190" i="8"/>
  <c r="M190" i="8" s="1"/>
  <c r="H191" i="8"/>
  <c r="M191" i="8" s="1"/>
  <c r="H192" i="8"/>
  <c r="M192" i="8" s="1"/>
  <c r="H193" i="8"/>
  <c r="M193" i="8" s="1"/>
  <c r="H194" i="8"/>
  <c r="M194" i="8" s="1"/>
  <c r="H195" i="8"/>
  <c r="M195" i="8" s="1"/>
  <c r="H196" i="8"/>
  <c r="M196" i="8" s="1"/>
  <c r="H197" i="8"/>
  <c r="M197" i="8" s="1"/>
  <c r="H198" i="8"/>
  <c r="M198" i="8" s="1"/>
  <c r="H199" i="8"/>
  <c r="M199" i="8" s="1"/>
  <c r="H200" i="8"/>
  <c r="M200" i="8" s="1"/>
  <c r="H201" i="8"/>
  <c r="M201" i="8" s="1"/>
  <c r="H202" i="8"/>
  <c r="M202" i="8" s="1"/>
  <c r="H203" i="8"/>
  <c r="M203" i="8" s="1"/>
  <c r="H204" i="8"/>
  <c r="M204" i="8" s="1"/>
  <c r="H205" i="8"/>
  <c r="M205" i="8" s="1"/>
  <c r="H206" i="8"/>
  <c r="M206" i="8" s="1"/>
  <c r="H207" i="8"/>
  <c r="M207" i="8" s="1"/>
  <c r="H208" i="8"/>
  <c r="M208" i="8" s="1"/>
  <c r="H209" i="8"/>
  <c r="M209" i="8" s="1"/>
  <c r="H210" i="8"/>
  <c r="M210" i="8" s="1"/>
  <c r="H211" i="8"/>
  <c r="M211" i="8" s="1"/>
  <c r="H212" i="8"/>
  <c r="M212" i="8" s="1"/>
  <c r="H213" i="8"/>
  <c r="M213" i="8" s="1"/>
  <c r="H214" i="8"/>
  <c r="M214" i="8" s="1"/>
  <c r="H215" i="8"/>
  <c r="M215" i="8" s="1"/>
  <c r="H216" i="8"/>
  <c r="M216" i="8" s="1"/>
  <c r="H217" i="8"/>
  <c r="M217" i="8" s="1"/>
  <c r="H218" i="8"/>
  <c r="M218" i="8" s="1"/>
  <c r="H219" i="8"/>
  <c r="M219" i="8" s="1"/>
  <c r="H220" i="8"/>
  <c r="M220" i="8" s="1"/>
  <c r="H221" i="8"/>
  <c r="M221" i="8" s="1"/>
  <c r="H222" i="8"/>
  <c r="M222" i="8" s="1"/>
  <c r="H223" i="8"/>
  <c r="M223" i="8" s="1"/>
  <c r="H224" i="8"/>
  <c r="M224" i="8" s="1"/>
  <c r="H225" i="8"/>
  <c r="M225" i="8" s="1"/>
  <c r="H226" i="8"/>
  <c r="M226" i="8" s="1"/>
  <c r="H227" i="8"/>
  <c r="M227" i="8" s="1"/>
  <c r="H228" i="8"/>
  <c r="M228" i="8" s="1"/>
  <c r="H229" i="8"/>
  <c r="M229" i="8" s="1"/>
  <c r="H230" i="8"/>
  <c r="M230" i="8" s="1"/>
  <c r="H231" i="8"/>
  <c r="M231" i="8" s="1"/>
  <c r="H232" i="8"/>
  <c r="M232" i="8" s="1"/>
  <c r="H233" i="8"/>
  <c r="M233" i="8" s="1"/>
  <c r="H234" i="8"/>
  <c r="M234" i="8" s="1"/>
  <c r="H235" i="8"/>
  <c r="M235" i="8" s="1"/>
  <c r="H236" i="8"/>
  <c r="M236" i="8" s="1"/>
  <c r="H237" i="8"/>
  <c r="M237" i="8" s="1"/>
  <c r="H238" i="8"/>
  <c r="M238" i="8" s="1"/>
  <c r="H239" i="8"/>
  <c r="M239" i="8" s="1"/>
  <c r="H240" i="8"/>
  <c r="M240" i="8" s="1"/>
  <c r="H241" i="8"/>
  <c r="M241" i="8" s="1"/>
  <c r="H242" i="8"/>
  <c r="M242" i="8" s="1"/>
  <c r="H243" i="8"/>
  <c r="M243" i="8" s="1"/>
  <c r="H244" i="8"/>
  <c r="M244" i="8" s="1"/>
  <c r="H245" i="8"/>
  <c r="M245" i="8" s="1"/>
  <c r="H246" i="8"/>
  <c r="M246" i="8" s="1"/>
  <c r="H247" i="8"/>
  <c r="M247" i="8" s="1"/>
  <c r="H248" i="8"/>
  <c r="M248" i="8" s="1"/>
  <c r="H249" i="8"/>
  <c r="M249" i="8" s="1"/>
  <c r="H250" i="8"/>
  <c r="M250" i="8" s="1"/>
  <c r="H251" i="8"/>
  <c r="M251" i="8" s="1"/>
  <c r="H252" i="8"/>
  <c r="M252" i="8" s="1"/>
  <c r="H253" i="8"/>
  <c r="M253" i="8" s="1"/>
  <c r="H254" i="8"/>
  <c r="M254" i="8" s="1"/>
  <c r="H255" i="8"/>
  <c r="M255" i="8" s="1"/>
  <c r="H256" i="8"/>
  <c r="M256" i="8" s="1"/>
  <c r="H257" i="8"/>
  <c r="M257" i="8" s="1"/>
  <c r="H258" i="8"/>
  <c r="M258" i="8" s="1"/>
  <c r="H259" i="8"/>
  <c r="M259" i="8" s="1"/>
  <c r="H260" i="8"/>
  <c r="M260" i="8" s="1"/>
  <c r="H261" i="8"/>
  <c r="M261" i="8" s="1"/>
  <c r="H262" i="8"/>
  <c r="M262" i="8" s="1"/>
  <c r="H263" i="8"/>
  <c r="M263" i="8" s="1"/>
  <c r="H264" i="8"/>
  <c r="M264" i="8" s="1"/>
  <c r="H265" i="8"/>
  <c r="M265" i="8" s="1"/>
  <c r="H266" i="8"/>
  <c r="M266" i="8" s="1"/>
  <c r="H267" i="8"/>
  <c r="M267" i="8" s="1"/>
  <c r="H268" i="8"/>
  <c r="M268" i="8" s="1"/>
  <c r="H269" i="8"/>
  <c r="M269" i="8" s="1"/>
  <c r="H270" i="8"/>
  <c r="M270" i="8" s="1"/>
  <c r="H271" i="8"/>
  <c r="M271" i="8" s="1"/>
  <c r="H272" i="8"/>
  <c r="M272" i="8" s="1"/>
  <c r="H273" i="8"/>
  <c r="M273" i="8" s="1"/>
  <c r="H274" i="8"/>
  <c r="M274" i="8" s="1"/>
  <c r="H275" i="8"/>
  <c r="M275" i="8" s="1"/>
  <c r="H276" i="8"/>
  <c r="M276" i="8" s="1"/>
  <c r="H277" i="8"/>
  <c r="M277" i="8" s="1"/>
  <c r="H278" i="8"/>
  <c r="M278" i="8" s="1"/>
  <c r="H279" i="8"/>
  <c r="M279" i="8" s="1"/>
  <c r="H280" i="8"/>
  <c r="M280" i="8" s="1"/>
  <c r="H281" i="8"/>
  <c r="M281" i="8" s="1"/>
  <c r="H282" i="8"/>
  <c r="M282" i="8" s="1"/>
  <c r="H283" i="8"/>
  <c r="M283" i="8" s="1"/>
  <c r="H284" i="8"/>
  <c r="M284" i="8" s="1"/>
  <c r="H285" i="8"/>
  <c r="M285" i="8" s="1"/>
  <c r="H286" i="8"/>
  <c r="M286" i="8" s="1"/>
  <c r="H287" i="8"/>
  <c r="M287" i="8" s="1"/>
  <c r="H288" i="8"/>
  <c r="M288" i="8" s="1"/>
  <c r="H289" i="8"/>
  <c r="M289" i="8" s="1"/>
  <c r="H290" i="8"/>
  <c r="M290" i="8" s="1"/>
  <c r="H291" i="8"/>
  <c r="M291" i="8" s="1"/>
  <c r="H292" i="8"/>
  <c r="M292" i="8" s="1"/>
  <c r="H293" i="8"/>
  <c r="M293" i="8" s="1"/>
  <c r="H294" i="8"/>
  <c r="M294" i="8" s="1"/>
  <c r="H295" i="8"/>
  <c r="M295" i="8" s="1"/>
  <c r="H296" i="8"/>
  <c r="M296" i="8" s="1"/>
  <c r="H297" i="8"/>
  <c r="M297" i="8" s="1"/>
  <c r="H298" i="8"/>
  <c r="M298" i="8" s="1"/>
  <c r="H299" i="8"/>
  <c r="M299" i="8" s="1"/>
  <c r="H300" i="8"/>
  <c r="M300" i="8" s="1"/>
  <c r="H301" i="8"/>
  <c r="M301" i="8" s="1"/>
  <c r="H302" i="8"/>
  <c r="M302" i="8" s="1"/>
  <c r="H303" i="8"/>
  <c r="M303" i="8" s="1"/>
  <c r="H304" i="8"/>
  <c r="M304" i="8" s="1"/>
  <c r="H305" i="8"/>
  <c r="M305" i="8" s="1"/>
  <c r="H306" i="8"/>
  <c r="M306" i="8" s="1"/>
  <c r="H307" i="8"/>
  <c r="M307" i="8" s="1"/>
  <c r="H308" i="8"/>
  <c r="M308" i="8" s="1"/>
  <c r="H309" i="8"/>
  <c r="M309" i="8" s="1"/>
  <c r="H310" i="8"/>
  <c r="M310" i="8" s="1"/>
  <c r="H311" i="8"/>
  <c r="M311" i="8" s="1"/>
  <c r="H312" i="8"/>
  <c r="M312" i="8" s="1"/>
  <c r="H313" i="8"/>
  <c r="M313" i="8" s="1"/>
  <c r="H314" i="8"/>
  <c r="M314" i="8" s="1"/>
  <c r="H315" i="8"/>
  <c r="M315" i="8" s="1"/>
  <c r="H316" i="8"/>
  <c r="M316" i="8" s="1"/>
  <c r="H317" i="8"/>
  <c r="M317" i="8" s="1"/>
  <c r="H318" i="8"/>
  <c r="M318" i="8" s="1"/>
  <c r="H319" i="8"/>
  <c r="M319" i="8" s="1"/>
  <c r="H320" i="8"/>
  <c r="M320" i="8" s="1"/>
  <c r="H321" i="8"/>
  <c r="M321" i="8" s="1"/>
  <c r="H322" i="8"/>
  <c r="M322" i="8" s="1"/>
  <c r="H323" i="8"/>
  <c r="M323" i="8" s="1"/>
  <c r="H324" i="8"/>
  <c r="M324" i="8" s="1"/>
  <c r="H325" i="8"/>
  <c r="M325" i="8" s="1"/>
  <c r="H326" i="8"/>
  <c r="M326" i="8" s="1"/>
  <c r="H327" i="8"/>
  <c r="M327" i="8" s="1"/>
  <c r="H328" i="8"/>
  <c r="M328" i="8" s="1"/>
  <c r="H329" i="8"/>
  <c r="M329" i="8" s="1"/>
  <c r="H330" i="8"/>
  <c r="M330" i="8" s="1"/>
  <c r="H331" i="8"/>
  <c r="M331" i="8" s="1"/>
  <c r="H332" i="8"/>
  <c r="M332" i="8" s="1"/>
  <c r="H333" i="8"/>
  <c r="M333" i="8" s="1"/>
  <c r="H334" i="8"/>
  <c r="M334" i="8" s="1"/>
  <c r="H335" i="8"/>
  <c r="M335" i="8" s="1"/>
  <c r="H336" i="8"/>
  <c r="M336" i="8" s="1"/>
  <c r="H337" i="8"/>
  <c r="M337" i="8" s="1"/>
  <c r="H338" i="8"/>
  <c r="M338" i="8" s="1"/>
  <c r="H339" i="8"/>
  <c r="M339" i="8" s="1"/>
  <c r="H340" i="8"/>
  <c r="M340" i="8" s="1"/>
  <c r="H341" i="8"/>
  <c r="M341" i="8" s="1"/>
  <c r="H342" i="8"/>
  <c r="M342" i="8" s="1"/>
  <c r="H343" i="8"/>
  <c r="M343" i="8" s="1"/>
  <c r="H344" i="8"/>
  <c r="M344" i="8" s="1"/>
  <c r="H345" i="8"/>
  <c r="M345" i="8" s="1"/>
  <c r="H346" i="8"/>
  <c r="M346" i="8" s="1"/>
  <c r="H347" i="8"/>
  <c r="M347" i="8" s="1"/>
  <c r="H348" i="8"/>
  <c r="M348" i="8" s="1"/>
  <c r="H349" i="8"/>
  <c r="M349" i="8" s="1"/>
  <c r="H350" i="8"/>
  <c r="M350" i="8" s="1"/>
  <c r="H351" i="8"/>
  <c r="M351" i="8" s="1"/>
  <c r="H352" i="8"/>
  <c r="M352" i="8" s="1"/>
  <c r="H353" i="8"/>
  <c r="M353" i="8" s="1"/>
  <c r="H354" i="8"/>
  <c r="M354" i="8" s="1"/>
  <c r="H355" i="8"/>
  <c r="M355" i="8" s="1"/>
  <c r="H356" i="8"/>
  <c r="M356" i="8" s="1"/>
  <c r="H357" i="8"/>
  <c r="M357" i="8" s="1"/>
  <c r="H358" i="8"/>
  <c r="M358" i="8" s="1"/>
  <c r="H359" i="8"/>
  <c r="M359" i="8" s="1"/>
  <c r="H360" i="8"/>
  <c r="M360" i="8" s="1"/>
  <c r="H361" i="8"/>
  <c r="M361" i="8" s="1"/>
  <c r="H362" i="8"/>
  <c r="M362" i="8" s="1"/>
  <c r="H363" i="8"/>
  <c r="M363" i="8" s="1"/>
  <c r="H364" i="8"/>
  <c r="M364" i="8" s="1"/>
  <c r="H365" i="8"/>
  <c r="M365" i="8" s="1"/>
  <c r="H366" i="8"/>
  <c r="M366" i="8" s="1"/>
  <c r="H367" i="8"/>
  <c r="M367" i="8" s="1"/>
  <c r="H368" i="8"/>
  <c r="M368" i="8" s="1"/>
  <c r="H369" i="8"/>
  <c r="M369" i="8" s="1"/>
  <c r="H370" i="8"/>
  <c r="M370" i="8" s="1"/>
  <c r="H371" i="8"/>
  <c r="M371" i="8" s="1"/>
  <c r="H372" i="8"/>
  <c r="M372" i="8" s="1"/>
  <c r="H373" i="8"/>
  <c r="M373" i="8" s="1"/>
  <c r="H374" i="8"/>
  <c r="M374" i="8" s="1"/>
  <c r="H375" i="8"/>
  <c r="M375" i="8" s="1"/>
  <c r="H376" i="8"/>
  <c r="M376" i="8" s="1"/>
  <c r="H377" i="8"/>
  <c r="M377" i="8" s="1"/>
  <c r="H378" i="8"/>
  <c r="M378" i="8" s="1"/>
  <c r="H379" i="8"/>
  <c r="M379" i="8" s="1"/>
  <c r="H380" i="8"/>
  <c r="M380" i="8" s="1"/>
  <c r="H381" i="8"/>
  <c r="M381" i="8" s="1"/>
  <c r="H382" i="8"/>
  <c r="M382" i="8" s="1"/>
  <c r="H383" i="8"/>
  <c r="M383" i="8" s="1"/>
  <c r="H384" i="8"/>
  <c r="M384" i="8" s="1"/>
  <c r="H385" i="8"/>
  <c r="M385" i="8" s="1"/>
  <c r="H386" i="8"/>
  <c r="M386" i="8" s="1"/>
  <c r="H387" i="8"/>
  <c r="M387" i="8" s="1"/>
  <c r="H388" i="8"/>
  <c r="M388" i="8" s="1"/>
  <c r="H389" i="8"/>
  <c r="M389" i="8" s="1"/>
  <c r="H390" i="8"/>
  <c r="M390" i="8" s="1"/>
  <c r="H391" i="8"/>
  <c r="M391" i="8" s="1"/>
  <c r="H392" i="8"/>
  <c r="M392" i="8" s="1"/>
  <c r="H393" i="8"/>
  <c r="M393" i="8" s="1"/>
  <c r="H394" i="8"/>
  <c r="M394" i="8" s="1"/>
  <c r="H395" i="8"/>
  <c r="M395" i="8" s="1"/>
  <c r="H396" i="8"/>
  <c r="M396" i="8" s="1"/>
  <c r="H397" i="8"/>
  <c r="M397" i="8" s="1"/>
  <c r="H398" i="8"/>
  <c r="M398" i="8" s="1"/>
  <c r="H399" i="8"/>
  <c r="M399" i="8" s="1"/>
  <c r="H400" i="8"/>
  <c r="M400" i="8" s="1"/>
  <c r="H401" i="8"/>
  <c r="M401" i="8" s="1"/>
  <c r="H402" i="8"/>
  <c r="M402" i="8" s="1"/>
  <c r="H403" i="8"/>
  <c r="M403" i="8" s="1"/>
  <c r="H404" i="8"/>
  <c r="M404" i="8" s="1"/>
  <c r="H405" i="8"/>
  <c r="M405" i="8" s="1"/>
  <c r="H406" i="8"/>
  <c r="M406" i="8" s="1"/>
  <c r="H407" i="8"/>
  <c r="M407" i="8" s="1"/>
  <c r="H408" i="8"/>
  <c r="M408" i="8" s="1"/>
  <c r="H409" i="8"/>
  <c r="M409" i="8" s="1"/>
  <c r="H410" i="8"/>
  <c r="M410" i="8" s="1"/>
  <c r="H411" i="8"/>
  <c r="M411" i="8" s="1"/>
  <c r="H412" i="8"/>
  <c r="M412" i="8" s="1"/>
  <c r="H413" i="8"/>
  <c r="M413" i="8" s="1"/>
  <c r="H414" i="8"/>
  <c r="M414" i="8" s="1"/>
  <c r="H415" i="8"/>
  <c r="M415" i="8" s="1"/>
  <c r="H416" i="8"/>
  <c r="M416" i="8" s="1"/>
  <c r="H417" i="8"/>
  <c r="M417" i="8" s="1"/>
  <c r="H418" i="8"/>
  <c r="M418" i="8" s="1"/>
  <c r="H419" i="8"/>
  <c r="M419" i="8" s="1"/>
  <c r="H420" i="8"/>
  <c r="M420" i="8" s="1"/>
  <c r="H421" i="8"/>
  <c r="M421" i="8" s="1"/>
  <c r="H422" i="8"/>
  <c r="M422" i="8" s="1"/>
  <c r="H423" i="8"/>
  <c r="M423" i="8" s="1"/>
  <c r="H424" i="8"/>
  <c r="M424" i="8" s="1"/>
  <c r="H425" i="8"/>
  <c r="M425" i="8" s="1"/>
  <c r="H426" i="8"/>
  <c r="M426" i="8" s="1"/>
  <c r="H427" i="8"/>
  <c r="M427" i="8" s="1"/>
  <c r="H428" i="8"/>
  <c r="M428" i="8" s="1"/>
  <c r="H429" i="8"/>
  <c r="M429" i="8" s="1"/>
  <c r="H430" i="8"/>
  <c r="M430" i="8" s="1"/>
  <c r="H431" i="8"/>
  <c r="M431" i="8" s="1"/>
  <c r="H432" i="8"/>
  <c r="M432" i="8" s="1"/>
  <c r="H433" i="8"/>
  <c r="M433" i="8" s="1"/>
  <c r="H434" i="8"/>
  <c r="M434" i="8" s="1"/>
  <c r="H435" i="8"/>
  <c r="M435" i="8" s="1"/>
  <c r="H436" i="8"/>
  <c r="M436" i="8" s="1"/>
  <c r="H437" i="8"/>
  <c r="M437" i="8" s="1"/>
  <c r="H438" i="8"/>
  <c r="M438" i="8" s="1"/>
  <c r="H439" i="8"/>
  <c r="M439" i="8" s="1"/>
  <c r="H440" i="8"/>
  <c r="M440" i="8" s="1"/>
  <c r="H441" i="8"/>
  <c r="M441" i="8" s="1"/>
  <c r="H442" i="8"/>
  <c r="M442" i="8" s="1"/>
  <c r="H443" i="8"/>
  <c r="M443" i="8" s="1"/>
  <c r="H444" i="8"/>
  <c r="M444" i="8" s="1"/>
  <c r="H445" i="8"/>
  <c r="M445" i="8" s="1"/>
  <c r="H446" i="8"/>
  <c r="M446" i="8" s="1"/>
  <c r="H447" i="8"/>
  <c r="M447" i="8" s="1"/>
  <c r="H448" i="8"/>
  <c r="M448" i="8" s="1"/>
  <c r="H449" i="8"/>
  <c r="M449" i="8" s="1"/>
  <c r="H450" i="8"/>
  <c r="M450" i="8" s="1"/>
  <c r="H451" i="8"/>
  <c r="M451" i="8" s="1"/>
  <c r="H452" i="8"/>
  <c r="M452" i="8" s="1"/>
  <c r="H453" i="8"/>
  <c r="M453" i="8" s="1"/>
  <c r="H454" i="8"/>
  <c r="M454" i="8" s="1"/>
  <c r="H455" i="8"/>
  <c r="M455" i="8" s="1"/>
  <c r="H456" i="8"/>
  <c r="M456" i="8" s="1"/>
  <c r="H457" i="8"/>
  <c r="M457" i="8" s="1"/>
  <c r="H458" i="8"/>
  <c r="M458" i="8" s="1"/>
  <c r="H459" i="8"/>
  <c r="M459" i="8" s="1"/>
  <c r="H460" i="8"/>
  <c r="M460" i="8" s="1"/>
  <c r="H461" i="8"/>
  <c r="M461" i="8" s="1"/>
  <c r="H462" i="8"/>
  <c r="M462" i="8" s="1"/>
  <c r="H463" i="8"/>
  <c r="M463" i="8" s="1"/>
  <c r="H464" i="8"/>
  <c r="M464" i="8" s="1"/>
  <c r="H465" i="8"/>
  <c r="M465" i="8" s="1"/>
  <c r="H466" i="8"/>
  <c r="M466" i="8" s="1"/>
  <c r="H467" i="8"/>
  <c r="M467" i="8" s="1"/>
  <c r="H468" i="8"/>
  <c r="M468" i="8" s="1"/>
  <c r="H469" i="8"/>
  <c r="M469" i="8" s="1"/>
  <c r="H470" i="8"/>
  <c r="M470" i="8" s="1"/>
  <c r="H471" i="8"/>
  <c r="M471" i="8" s="1"/>
  <c r="H472" i="8"/>
  <c r="M472" i="8" s="1"/>
  <c r="H473" i="8"/>
  <c r="M473" i="8" s="1"/>
  <c r="H474" i="8"/>
  <c r="M474" i="8" s="1"/>
  <c r="H475" i="8"/>
  <c r="M475" i="8" s="1"/>
  <c r="H476" i="8"/>
  <c r="M476" i="8" s="1"/>
  <c r="H477" i="8"/>
  <c r="M477" i="8" s="1"/>
  <c r="H478" i="8"/>
  <c r="M478" i="8" s="1"/>
  <c r="H479" i="8"/>
  <c r="M479" i="8" s="1"/>
  <c r="H480" i="8"/>
  <c r="M480" i="8" s="1"/>
  <c r="H481" i="8"/>
  <c r="M481" i="8" s="1"/>
  <c r="H482" i="8"/>
  <c r="M482" i="8" s="1"/>
  <c r="H483" i="8"/>
  <c r="M483" i="8" s="1"/>
  <c r="H484" i="8"/>
  <c r="M484" i="8" s="1"/>
  <c r="H485" i="8"/>
  <c r="M485" i="8" s="1"/>
  <c r="H486" i="8"/>
  <c r="M486" i="8" s="1"/>
  <c r="H487" i="8"/>
  <c r="M487" i="8" s="1"/>
  <c r="H488" i="8"/>
  <c r="M488" i="8" s="1"/>
  <c r="H489" i="8"/>
  <c r="M489" i="8" s="1"/>
  <c r="H490" i="8"/>
  <c r="M490" i="8" s="1"/>
  <c r="H491" i="8"/>
  <c r="M491" i="8" s="1"/>
  <c r="H492" i="8"/>
  <c r="M492" i="8" s="1"/>
  <c r="H493" i="8"/>
  <c r="M493" i="8" s="1"/>
  <c r="H494" i="8"/>
  <c r="M494" i="8" s="1"/>
  <c r="H495" i="8"/>
  <c r="M495" i="8" s="1"/>
  <c r="H496" i="8"/>
  <c r="M496" i="8" s="1"/>
  <c r="H497" i="8"/>
  <c r="M497" i="8" s="1"/>
  <c r="H498" i="8"/>
  <c r="M498" i="8" s="1"/>
  <c r="H499" i="8"/>
  <c r="M499" i="8" s="1"/>
  <c r="H500" i="8"/>
  <c r="M500" i="8" s="1"/>
  <c r="H501" i="8"/>
  <c r="M501" i="8" s="1"/>
  <c r="H502" i="8"/>
  <c r="M502" i="8" s="1"/>
  <c r="H503" i="8"/>
  <c r="M503" i="8" s="1"/>
  <c r="H504" i="8"/>
  <c r="M504" i="8" s="1"/>
  <c r="H505" i="8"/>
  <c r="M505" i="8" s="1"/>
  <c r="H506" i="8"/>
  <c r="M506" i="8" s="1"/>
  <c r="H507" i="8"/>
  <c r="M507" i="8" s="1"/>
  <c r="H508" i="8"/>
  <c r="M508" i="8" s="1"/>
  <c r="H509" i="8"/>
  <c r="M509" i="8" s="1"/>
  <c r="H510" i="8"/>
  <c r="M510" i="8" s="1"/>
  <c r="H511" i="8"/>
  <c r="M511" i="8" s="1"/>
  <c r="H512" i="8"/>
  <c r="M512" i="8" s="1"/>
  <c r="H513" i="8"/>
  <c r="M513" i="8" s="1"/>
  <c r="H514" i="8"/>
  <c r="M514" i="8" s="1"/>
  <c r="H515" i="8"/>
  <c r="M515" i="8" s="1"/>
  <c r="H516" i="8"/>
  <c r="M516" i="8" s="1"/>
  <c r="H517" i="8"/>
  <c r="M517" i="8" s="1"/>
  <c r="H518" i="8"/>
  <c r="M518" i="8" s="1"/>
  <c r="H519" i="8"/>
  <c r="M519" i="8" s="1"/>
  <c r="H520" i="8"/>
  <c r="M520" i="8" s="1"/>
  <c r="H521" i="8"/>
  <c r="M521" i="8" s="1"/>
  <c r="H522" i="8"/>
  <c r="M522" i="8" s="1"/>
  <c r="H523" i="8"/>
  <c r="M523" i="8" s="1"/>
  <c r="H524" i="8"/>
  <c r="M524" i="8" s="1"/>
  <c r="H525" i="8"/>
  <c r="M525" i="8" s="1"/>
  <c r="H526" i="8"/>
  <c r="M526" i="8" s="1"/>
  <c r="H527" i="8"/>
  <c r="M527" i="8" s="1"/>
  <c r="H528" i="8"/>
  <c r="M528" i="8" s="1"/>
  <c r="H529" i="8"/>
  <c r="M529" i="8" s="1"/>
  <c r="H530" i="8"/>
  <c r="M530" i="8" s="1"/>
  <c r="H531" i="8"/>
  <c r="M531" i="8" s="1"/>
  <c r="H532" i="8"/>
  <c r="M532" i="8" s="1"/>
  <c r="H533" i="8"/>
  <c r="M533" i="8" s="1"/>
  <c r="H534" i="8"/>
  <c r="M534" i="8" s="1"/>
  <c r="H535" i="8"/>
  <c r="M535" i="8" s="1"/>
  <c r="H536" i="8"/>
  <c r="M536" i="8" s="1"/>
  <c r="H537" i="8"/>
  <c r="M537" i="8" s="1"/>
  <c r="H538" i="8"/>
  <c r="M538" i="8" s="1"/>
  <c r="H539" i="8"/>
  <c r="M539" i="8" s="1"/>
  <c r="H540" i="8"/>
  <c r="M540" i="8" s="1"/>
  <c r="H541" i="8"/>
  <c r="M541" i="8" s="1"/>
  <c r="H542" i="8"/>
  <c r="M542" i="8" s="1"/>
  <c r="H543" i="8"/>
  <c r="M543" i="8" s="1"/>
  <c r="H544" i="8"/>
  <c r="M544" i="8" s="1"/>
  <c r="H545" i="8"/>
  <c r="M545" i="8" s="1"/>
  <c r="H546" i="8"/>
  <c r="M546" i="8" s="1"/>
  <c r="H547" i="8"/>
  <c r="M547" i="8" s="1"/>
  <c r="H548" i="8"/>
  <c r="M548" i="8" s="1"/>
  <c r="H549" i="8"/>
  <c r="M549" i="8" s="1"/>
  <c r="H550" i="8"/>
  <c r="M550" i="8" s="1"/>
  <c r="H551" i="8"/>
  <c r="M551" i="8" s="1"/>
  <c r="H552" i="8"/>
  <c r="M552" i="8" s="1"/>
  <c r="H553" i="8"/>
  <c r="M553" i="8" s="1"/>
  <c r="H554" i="8"/>
  <c r="M554" i="8" s="1"/>
  <c r="H555" i="8"/>
  <c r="M555" i="8" s="1"/>
  <c r="H556" i="8"/>
  <c r="M556" i="8" s="1"/>
  <c r="H557" i="8"/>
  <c r="M557" i="8" s="1"/>
  <c r="H558" i="8"/>
  <c r="M558" i="8" s="1"/>
  <c r="H559" i="8"/>
  <c r="M559" i="8" s="1"/>
  <c r="H560" i="8"/>
  <c r="M560" i="8" s="1"/>
  <c r="H561" i="8"/>
  <c r="M561" i="8" s="1"/>
  <c r="H562" i="8"/>
  <c r="M562" i="8" s="1"/>
  <c r="H563" i="8"/>
  <c r="M563" i="8" s="1"/>
  <c r="H564" i="8"/>
  <c r="M564" i="8" s="1"/>
  <c r="H565" i="8"/>
  <c r="M565" i="8" s="1"/>
  <c r="H566" i="8"/>
  <c r="M566" i="8" s="1"/>
  <c r="H567" i="8"/>
  <c r="M567" i="8" s="1"/>
  <c r="H568" i="8"/>
  <c r="M568" i="8" s="1"/>
  <c r="H569" i="8"/>
  <c r="M569" i="8" s="1"/>
  <c r="H570" i="8"/>
  <c r="M570" i="8" s="1"/>
  <c r="H571" i="8"/>
  <c r="M571" i="8" s="1"/>
  <c r="H572" i="8"/>
  <c r="M572" i="8" s="1"/>
  <c r="H573" i="8"/>
  <c r="M573" i="8" s="1"/>
  <c r="H574" i="8"/>
  <c r="M574" i="8" s="1"/>
  <c r="H575" i="8"/>
  <c r="M575" i="8" s="1"/>
  <c r="H576" i="8"/>
  <c r="M576" i="8" s="1"/>
  <c r="H577" i="8"/>
  <c r="M577" i="8" s="1"/>
  <c r="H578" i="8"/>
  <c r="M578" i="8" s="1"/>
  <c r="H579" i="8"/>
  <c r="M579" i="8" s="1"/>
  <c r="H580" i="8"/>
  <c r="M580" i="8" s="1"/>
  <c r="H581" i="8"/>
  <c r="M581" i="8" s="1"/>
  <c r="H582" i="8"/>
  <c r="M582" i="8" s="1"/>
  <c r="H583" i="8"/>
  <c r="M583" i="8" s="1"/>
  <c r="H584" i="8"/>
  <c r="M584" i="8" s="1"/>
  <c r="H585" i="8"/>
  <c r="M585" i="8" s="1"/>
  <c r="H586" i="8"/>
  <c r="M586" i="8" s="1"/>
  <c r="H587" i="8"/>
  <c r="M587" i="8" s="1"/>
  <c r="H588" i="8"/>
  <c r="M588" i="8" s="1"/>
  <c r="H589" i="8"/>
  <c r="M589" i="8" s="1"/>
  <c r="H590" i="8"/>
  <c r="M590" i="8" s="1"/>
  <c r="H591" i="8"/>
  <c r="M591" i="8" s="1"/>
  <c r="H592" i="8"/>
  <c r="M592" i="8" s="1"/>
  <c r="H593" i="8"/>
  <c r="M593" i="8" s="1"/>
  <c r="H594" i="8"/>
  <c r="M594" i="8" s="1"/>
  <c r="H595" i="8"/>
  <c r="M595" i="8" s="1"/>
  <c r="H596" i="8"/>
  <c r="M596" i="8" s="1"/>
  <c r="H597" i="8"/>
  <c r="M597" i="8" s="1"/>
  <c r="H598" i="8"/>
  <c r="M598" i="8" s="1"/>
  <c r="H599" i="8"/>
  <c r="M599" i="8" s="1"/>
  <c r="H600" i="8"/>
  <c r="M600" i="8" s="1"/>
  <c r="H601" i="8"/>
  <c r="M601" i="8" s="1"/>
  <c r="H602" i="8"/>
  <c r="M602" i="8" s="1"/>
  <c r="H603" i="8"/>
  <c r="M603" i="8" s="1"/>
  <c r="H604" i="8"/>
  <c r="M604" i="8" s="1"/>
  <c r="H605" i="8"/>
  <c r="M605" i="8" s="1"/>
  <c r="H606" i="8"/>
  <c r="M606" i="8" s="1"/>
  <c r="H607" i="8"/>
  <c r="M607" i="8" s="1"/>
  <c r="H608" i="8"/>
  <c r="M608" i="8" s="1"/>
  <c r="H4" i="8"/>
  <c r="M4" i="8" s="1"/>
  <c r="M2" i="8" l="1"/>
  <c r="O609" i="8"/>
  <c r="O156" i="8"/>
  <c r="O274" i="8"/>
  <c r="O58" i="8"/>
  <c r="O476" i="8"/>
  <c r="O475" i="8"/>
  <c r="O402" i="8"/>
  <c r="O566" i="8"/>
  <c r="O554" i="8"/>
  <c r="O518" i="8"/>
  <c r="O494" i="8"/>
  <c r="O470" i="8"/>
  <c r="O446" i="8"/>
  <c r="O422" i="8"/>
  <c r="O398" i="8"/>
  <c r="O374" i="8"/>
  <c r="O350" i="8"/>
  <c r="O326" i="8"/>
  <c r="O302" i="8"/>
  <c r="O230" i="8"/>
  <c r="O158" i="8"/>
  <c r="O86" i="8"/>
  <c r="O14" i="8"/>
  <c r="O553" i="8"/>
  <c r="O529" i="8"/>
  <c r="O517" i="8"/>
  <c r="O505" i="8"/>
  <c r="O493" i="8"/>
  <c r="O481" i="8"/>
  <c r="O469" i="8"/>
  <c r="O457" i="8"/>
  <c r="O445" i="8"/>
  <c r="O433" i="8"/>
  <c r="O421" i="8"/>
  <c r="O409" i="8"/>
  <c r="O397" i="8"/>
  <c r="O385" i="8"/>
  <c r="O373" i="8"/>
  <c r="O361" i="8"/>
  <c r="O349" i="8"/>
  <c r="O337" i="8"/>
  <c r="O325" i="8"/>
  <c r="O313" i="8"/>
  <c r="O301" i="8"/>
  <c r="O289" i="8"/>
  <c r="O277" i="8"/>
  <c r="O265" i="8"/>
  <c r="O253" i="8"/>
  <c r="O241" i="8"/>
  <c r="O229" i="8"/>
  <c r="O217" i="8"/>
  <c r="O205" i="8"/>
  <c r="O193" i="8"/>
  <c r="O181" i="8"/>
  <c r="O169" i="8"/>
  <c r="O157" i="8"/>
  <c r="O145" i="8"/>
  <c r="O133" i="8"/>
  <c r="O121" i="8"/>
  <c r="O109" i="8"/>
  <c r="O97" i="8"/>
  <c r="O85" i="8"/>
  <c r="O73" i="8"/>
  <c r="O61" i="8"/>
  <c r="O49" i="8"/>
  <c r="O37" i="8"/>
  <c r="O25" i="8"/>
  <c r="O13" i="8"/>
  <c r="O382" i="8"/>
  <c r="O346" i="8"/>
  <c r="O310" i="8"/>
  <c r="O238" i="8"/>
  <c r="O202" i="8"/>
  <c r="O166" i="8"/>
  <c r="O130" i="8"/>
  <c r="O94" i="8"/>
  <c r="O22" i="8"/>
  <c r="O381" i="8"/>
  <c r="O345" i="8"/>
  <c r="O309" i="8"/>
  <c r="O237" i="8"/>
  <c r="O201" i="8"/>
  <c r="O165" i="8"/>
  <c r="O129" i="8"/>
  <c r="O93" i="8"/>
  <c r="O21" i="8"/>
  <c r="O608" i="8"/>
  <c r="O596" i="8"/>
  <c r="O584" i="8"/>
  <c r="O572" i="8"/>
  <c r="O560" i="8"/>
  <c r="O536" i="8"/>
  <c r="O524" i="8"/>
  <c r="O512" i="8"/>
  <c r="O500" i="8"/>
  <c r="O488" i="8"/>
  <c r="O464" i="8"/>
  <c r="O452" i="8"/>
  <c r="O440" i="8"/>
  <c r="O428" i="8"/>
  <c r="O416" i="8"/>
  <c r="O607" i="8"/>
  <c r="O535" i="8"/>
  <c r="O523" i="8"/>
  <c r="O511" i="8"/>
  <c r="O499" i="8"/>
  <c r="O487" i="8"/>
  <c r="O463" i="8"/>
  <c r="O451" i="8"/>
  <c r="O439" i="8"/>
  <c r="O427" i="8"/>
  <c r="O415" i="8"/>
  <c r="O606" i="8"/>
  <c r="O594" i="8"/>
  <c r="O582" i="8"/>
  <c r="O366" i="8"/>
  <c r="O330" i="8"/>
  <c r="O583" i="8"/>
  <c r="O590" i="8"/>
  <c r="O278" i="8"/>
  <c r="O206" i="8"/>
  <c r="O134" i="8"/>
  <c r="O62" i="8"/>
  <c r="O571" i="8"/>
  <c r="O559" i="8"/>
  <c r="O329" i="8"/>
  <c r="O595" i="8"/>
  <c r="O365" i="8"/>
  <c r="O591" i="8"/>
  <c r="O555" i="8"/>
  <c r="O578" i="8"/>
  <c r="O362" i="8"/>
  <c r="O170" i="8"/>
  <c r="O74" i="8"/>
  <c r="O577" i="8"/>
  <c r="O401" i="8"/>
  <c r="O604" i="8"/>
  <c r="O592" i="8"/>
  <c r="O580" i="8"/>
  <c r="O568" i="8"/>
  <c r="O556" i="8"/>
  <c r="O544" i="8"/>
  <c r="O532" i="8"/>
  <c r="O520" i="8"/>
  <c r="O508" i="8"/>
  <c r="O496" i="8"/>
  <c r="O484" i="8"/>
  <c r="O472" i="8"/>
  <c r="O460" i="8"/>
  <c r="O448" i="8"/>
  <c r="O436" i="8"/>
  <c r="O424" i="8"/>
  <c r="O412" i="8"/>
  <c r="O400" i="8"/>
  <c r="O388" i="8"/>
  <c r="O376" i="8"/>
  <c r="O364" i="8"/>
  <c r="O352" i="8"/>
  <c r="O340" i="8"/>
  <c r="O328" i="8"/>
  <c r="O316" i="8"/>
  <c r="O304" i="8"/>
  <c r="O292" i="8"/>
  <c r="O280" i="8"/>
  <c r="O268" i="8"/>
  <c r="O256" i="8"/>
  <c r="O244" i="8"/>
  <c r="O232" i="8"/>
  <c r="O220" i="8"/>
  <c r="O208" i="8"/>
  <c r="O196" i="8"/>
  <c r="O184" i="8"/>
  <c r="O172" i="8"/>
  <c r="O160" i="8"/>
  <c r="O148" i="8"/>
  <c r="O136" i="8"/>
  <c r="O124" i="8"/>
  <c r="O112" i="8"/>
  <c r="O100" i="8"/>
  <c r="O88" i="8"/>
  <c r="O76" i="8"/>
  <c r="O64" i="8"/>
  <c r="O52" i="8"/>
  <c r="O40" i="8"/>
  <c r="O28" i="8"/>
  <c r="O16" i="8"/>
  <c r="O254" i="8"/>
  <c r="O182" i="8"/>
  <c r="O50" i="8"/>
  <c r="O547" i="8"/>
  <c r="O603" i="8"/>
  <c r="O579" i="8"/>
  <c r="O567" i="8"/>
  <c r="O543" i="8"/>
  <c r="O531" i="8"/>
  <c r="O519" i="8"/>
  <c r="O507" i="8"/>
  <c r="O495" i="8"/>
  <c r="O483" i="8"/>
  <c r="O471" i="8"/>
  <c r="O459" i="8"/>
  <c r="O447" i="8"/>
  <c r="O435" i="8"/>
  <c r="O423" i="8"/>
  <c r="O411" i="8"/>
  <c r="O399" i="8"/>
  <c r="O387" i="8"/>
  <c r="O375" i="8"/>
  <c r="O363" i="8"/>
  <c r="O351" i="8"/>
  <c r="O339" i="8"/>
  <c r="O327" i="8"/>
  <c r="O315" i="8"/>
  <c r="O303" i="8"/>
  <c r="O291" i="8"/>
  <c r="O279" i="8"/>
  <c r="O267" i="8"/>
  <c r="O255" i="8"/>
  <c r="O243" i="8"/>
  <c r="O231" i="8"/>
  <c r="O219" i="8"/>
  <c r="O207" i="8"/>
  <c r="O195" i="8"/>
  <c r="O183" i="8"/>
  <c r="O171" i="8"/>
  <c r="O159" i="8"/>
  <c r="O147" i="8"/>
  <c r="O135" i="8"/>
  <c r="O123" i="8"/>
  <c r="O111" i="8"/>
  <c r="O99" i="8"/>
  <c r="O87" i="8"/>
  <c r="O75" i="8"/>
  <c r="O63" i="8"/>
  <c r="O51" i="8"/>
  <c r="O39" i="8"/>
  <c r="O27" i="8"/>
  <c r="O15" i="8"/>
  <c r="O144" i="8"/>
  <c r="O132" i="8"/>
  <c r="O120" i="8"/>
  <c r="O108" i="8"/>
  <c r="O96" i="8"/>
  <c r="O84" i="8"/>
  <c r="O72" i="8"/>
  <c r="O60" i="8"/>
  <c r="O48" i="8"/>
  <c r="O36" i="8"/>
  <c r="O24" i="8"/>
  <c r="O12" i="8"/>
  <c r="O482" i="8"/>
  <c r="O386" i="8"/>
  <c r="O314" i="8"/>
  <c r="O26" i="8"/>
  <c r="O273" i="8"/>
  <c r="O564" i="8"/>
  <c r="O528" i="8"/>
  <c r="O456" i="8"/>
  <c r="O396" i="8"/>
  <c r="O336" i="8"/>
  <c r="O276" i="8"/>
  <c r="O216" i="8"/>
  <c r="O599" i="8"/>
  <c r="O539" i="8"/>
  <c r="O527" i="8"/>
  <c r="O515" i="8"/>
  <c r="O503" i="8"/>
  <c r="O491" i="8"/>
  <c r="O479" i="8"/>
  <c r="O467" i="8"/>
  <c r="O455" i="8"/>
  <c r="O443" i="8"/>
  <c r="O431" i="8"/>
  <c r="O419" i="8"/>
  <c r="O407" i="8"/>
  <c r="O395" i="8"/>
  <c r="O383" i="8"/>
  <c r="O371" i="8"/>
  <c r="O359" i="8"/>
  <c r="O347" i="8"/>
  <c r="O335" i="8"/>
  <c r="O323" i="8"/>
  <c r="O311" i="8"/>
  <c r="O299" i="8"/>
  <c r="O287" i="8"/>
  <c r="O275" i="8"/>
  <c r="O263" i="8"/>
  <c r="O251" i="8"/>
  <c r="O239" i="8"/>
  <c r="O227" i="8"/>
  <c r="O215" i="8"/>
  <c r="O203" i="8"/>
  <c r="O191" i="8"/>
  <c r="O179" i="8"/>
  <c r="O167" i="8"/>
  <c r="O155" i="8"/>
  <c r="O143" i="8"/>
  <c r="O131" i="8"/>
  <c r="O119" i="8"/>
  <c r="O107" i="8"/>
  <c r="O95" i="8"/>
  <c r="O83" i="8"/>
  <c r="O71" i="8"/>
  <c r="O59" i="8"/>
  <c r="O47" i="8"/>
  <c r="O35" i="8"/>
  <c r="O23" i="8"/>
  <c r="O11" i="8"/>
  <c r="O530" i="8"/>
  <c r="O110" i="8"/>
  <c r="O548" i="8"/>
  <c r="O565" i="8"/>
  <c r="O576" i="8"/>
  <c r="O504" i="8"/>
  <c r="O432" i="8"/>
  <c r="O384" i="8"/>
  <c r="O312" i="8"/>
  <c r="O252" i="8"/>
  <c r="O168" i="8"/>
  <c r="O575" i="8"/>
  <c r="O586" i="8"/>
  <c r="O574" i="8"/>
  <c r="O562" i="8"/>
  <c r="O550" i="8"/>
  <c r="O538" i="8"/>
  <c r="O526" i="8"/>
  <c r="O514" i="8"/>
  <c r="O502" i="8"/>
  <c r="O490" i="8"/>
  <c r="O478" i="8"/>
  <c r="O466" i="8"/>
  <c r="O454" i="8"/>
  <c r="O442" i="8"/>
  <c r="O430" i="8"/>
  <c r="O418" i="8"/>
  <c r="O406" i="8"/>
  <c r="O394" i="8"/>
  <c r="O370" i="8"/>
  <c r="O358" i="8"/>
  <c r="O334" i="8"/>
  <c r="O322" i="8"/>
  <c r="O298" i="8"/>
  <c r="O286" i="8"/>
  <c r="O262" i="8"/>
  <c r="O250" i="8"/>
  <c r="O226" i="8"/>
  <c r="O214" i="8"/>
  <c r="O190" i="8"/>
  <c r="O178" i="8"/>
  <c r="O154" i="8"/>
  <c r="O142" i="8"/>
  <c r="O118" i="8"/>
  <c r="O106" i="8"/>
  <c r="O82" i="8"/>
  <c r="O70" i="8"/>
  <c r="O46" i="8"/>
  <c r="O34" i="8"/>
  <c r="O10" i="8"/>
  <c r="O602" i="8"/>
  <c r="O410" i="8"/>
  <c r="O266" i="8"/>
  <c r="O601" i="8"/>
  <c r="O600" i="8"/>
  <c r="O540" i="8"/>
  <c r="O468" i="8"/>
  <c r="O408" i="8"/>
  <c r="O348" i="8"/>
  <c r="O288" i="8"/>
  <c r="O240" i="8"/>
  <c r="O180" i="8"/>
  <c r="O587" i="8"/>
  <c r="O598" i="8"/>
  <c r="O4" i="8"/>
  <c r="O573" i="8"/>
  <c r="O561" i="8"/>
  <c r="O549" i="8"/>
  <c r="O537" i="8"/>
  <c r="O525" i="8"/>
  <c r="O513" i="8"/>
  <c r="O501" i="8"/>
  <c r="O489" i="8"/>
  <c r="O477" i="8"/>
  <c r="O465" i="8"/>
  <c r="O453" i="8"/>
  <c r="O441" i="8"/>
  <c r="O429" i="8"/>
  <c r="O417" i="8"/>
  <c r="O405" i="8"/>
  <c r="O393" i="8"/>
  <c r="O369" i="8"/>
  <c r="O357" i="8"/>
  <c r="O333" i="8"/>
  <c r="O321" i="8"/>
  <c r="O297" i="8"/>
  <c r="O285" i="8"/>
  <c r="O261" i="8"/>
  <c r="O249" i="8"/>
  <c r="O225" i="8"/>
  <c r="O213" i="8"/>
  <c r="O189" i="8"/>
  <c r="O177" i="8"/>
  <c r="O153" i="8"/>
  <c r="O141" i="8"/>
  <c r="O117" i="8"/>
  <c r="O105" i="8"/>
  <c r="O81" i="8"/>
  <c r="O69" i="8"/>
  <c r="O45" i="8"/>
  <c r="O33" i="8"/>
  <c r="O9" i="8"/>
  <c r="O506" i="8"/>
  <c r="O242" i="8"/>
  <c r="O122" i="8"/>
  <c r="O588" i="8"/>
  <c r="O444" i="8"/>
  <c r="O372" i="8"/>
  <c r="O324" i="8"/>
  <c r="O264" i="8"/>
  <c r="O192" i="8"/>
  <c r="O563" i="8"/>
  <c r="O585" i="8"/>
  <c r="O404" i="8"/>
  <c r="O392" i="8"/>
  <c r="O380" i="8"/>
  <c r="O368" i="8"/>
  <c r="O356" i="8"/>
  <c r="O344" i="8"/>
  <c r="O332" i="8"/>
  <c r="O320" i="8"/>
  <c r="O308" i="8"/>
  <c r="O296" i="8"/>
  <c r="O284" i="8"/>
  <c r="O272" i="8"/>
  <c r="O260" i="8"/>
  <c r="O248" i="8"/>
  <c r="O236" i="8"/>
  <c r="O224" i="8"/>
  <c r="O212" i="8"/>
  <c r="O200" i="8"/>
  <c r="O188" i="8"/>
  <c r="O176" i="8"/>
  <c r="O164" i="8"/>
  <c r="O152" i="8"/>
  <c r="O140" i="8"/>
  <c r="O128" i="8"/>
  <c r="O116" i="8"/>
  <c r="O104" i="8"/>
  <c r="O92" i="8"/>
  <c r="O80" i="8"/>
  <c r="O68" i="8"/>
  <c r="O56" i="8"/>
  <c r="O44" i="8"/>
  <c r="O32" i="8"/>
  <c r="O20" i="8"/>
  <c r="O8" i="8"/>
  <c r="O542" i="8"/>
  <c r="O434" i="8"/>
  <c r="O98" i="8"/>
  <c r="O541" i="8"/>
  <c r="O552" i="8"/>
  <c r="O480" i="8"/>
  <c r="O420" i="8"/>
  <c r="O360" i="8"/>
  <c r="O300" i="8"/>
  <c r="O228" i="8"/>
  <c r="O204" i="8"/>
  <c r="O551" i="8"/>
  <c r="O597" i="8"/>
  <c r="O403" i="8"/>
  <c r="O391" i="8"/>
  <c r="O379" i="8"/>
  <c r="O367" i="8"/>
  <c r="O355" i="8"/>
  <c r="O343" i="8"/>
  <c r="O331" i="8"/>
  <c r="O319" i="8"/>
  <c r="O307" i="8"/>
  <c r="O295" i="8"/>
  <c r="O283" i="8"/>
  <c r="O271" i="8"/>
  <c r="O259" i="8"/>
  <c r="O247" i="8"/>
  <c r="O235" i="8"/>
  <c r="O223" i="8"/>
  <c r="O211" i="8"/>
  <c r="O199" i="8"/>
  <c r="O187" i="8"/>
  <c r="O175" i="8"/>
  <c r="O163" i="8"/>
  <c r="O151" i="8"/>
  <c r="O139" i="8"/>
  <c r="O127" i="8"/>
  <c r="O115" i="8"/>
  <c r="O103" i="8"/>
  <c r="O91" i="8"/>
  <c r="O79" i="8"/>
  <c r="O67" i="8"/>
  <c r="O55" i="8"/>
  <c r="O43" i="8"/>
  <c r="O31" i="8"/>
  <c r="O19" i="8"/>
  <c r="O7" i="8"/>
  <c r="O458" i="8"/>
  <c r="O338" i="8"/>
  <c r="O218" i="8"/>
  <c r="O146" i="8"/>
  <c r="O589" i="8"/>
  <c r="O492" i="8"/>
  <c r="O570" i="8"/>
  <c r="O558" i="8"/>
  <c r="O546" i="8"/>
  <c r="O534" i="8"/>
  <c r="O522" i="8"/>
  <c r="O510" i="8"/>
  <c r="O498" i="8"/>
  <c r="O486" i="8"/>
  <c r="O474" i="8"/>
  <c r="O462" i="8"/>
  <c r="O450" i="8"/>
  <c r="O438" i="8"/>
  <c r="O426" i="8"/>
  <c r="O414" i="8"/>
  <c r="O390" i="8"/>
  <c r="O378" i="8"/>
  <c r="O354" i="8"/>
  <c r="O342" i="8"/>
  <c r="O318" i="8"/>
  <c r="O306" i="8"/>
  <c r="O294" i="8"/>
  <c r="O282" i="8"/>
  <c r="O270" i="8"/>
  <c r="O258" i="8"/>
  <c r="O246" i="8"/>
  <c r="O234" i="8"/>
  <c r="O222" i="8"/>
  <c r="O210" i="8"/>
  <c r="O198" i="8"/>
  <c r="O186" i="8"/>
  <c r="O174" i="8"/>
  <c r="O162" i="8"/>
  <c r="O150" i="8"/>
  <c r="O138" i="8"/>
  <c r="O126" i="8"/>
  <c r="O114" i="8"/>
  <c r="O102" i="8"/>
  <c r="O90" i="8"/>
  <c r="O78" i="8"/>
  <c r="O66" i="8"/>
  <c r="O54" i="8"/>
  <c r="O42" i="8"/>
  <c r="O30" i="8"/>
  <c r="O18" i="8"/>
  <c r="O6" i="8"/>
  <c r="O290" i="8"/>
  <c r="O194" i="8"/>
  <c r="O38" i="8"/>
  <c r="O57" i="8"/>
  <c r="O516" i="8"/>
  <c r="O605" i="8"/>
  <c r="O593" i="8"/>
  <c r="O581" i="8"/>
  <c r="O569" i="8"/>
  <c r="O557" i="8"/>
  <c r="O545" i="8"/>
  <c r="O533" i="8"/>
  <c r="O521" i="8"/>
  <c r="O509" i="8"/>
  <c r="O497" i="8"/>
  <c r="O485" i="8"/>
  <c r="O473" i="8"/>
  <c r="O461" i="8"/>
  <c r="O449" i="8"/>
  <c r="O437" i="8"/>
  <c r="O425" i="8"/>
  <c r="O413" i="8"/>
  <c r="O389" i="8"/>
  <c r="O377" i="8"/>
  <c r="O353" i="8"/>
  <c r="O341" i="8"/>
  <c r="O317" i="8"/>
  <c r="O305" i="8"/>
  <c r="O293" i="8"/>
  <c r="O281" i="8"/>
  <c r="O269" i="8"/>
  <c r="O257" i="8"/>
  <c r="O245" i="8"/>
  <c r="O233" i="8"/>
  <c r="O221" i="8"/>
  <c r="O209" i="8"/>
  <c r="O197" i="8"/>
  <c r="O185" i="8"/>
  <c r="O173" i="8"/>
  <c r="O161" i="8"/>
  <c r="O149" i="8"/>
  <c r="O137" i="8"/>
  <c r="O125" i="8"/>
  <c r="O113" i="8"/>
  <c r="O101" i="8"/>
  <c r="O89" i="8"/>
  <c r="O77" i="8"/>
  <c r="O65" i="8"/>
  <c r="O53" i="8"/>
  <c r="O41" i="8"/>
  <c r="O29" i="8"/>
  <c r="O17" i="8"/>
  <c r="O5" i="8"/>
  <c r="J3373" i="7" l="1"/>
  <c r="L3373" i="7" s="1"/>
  <c r="M3373" i="7" s="1"/>
  <c r="K3373" i="7"/>
  <c r="J3374" i="7"/>
  <c r="L3374" i="7" s="1"/>
  <c r="J3375" i="7"/>
  <c r="J3376" i="7"/>
  <c r="L3376" i="7" s="1"/>
  <c r="J3377" i="7"/>
  <c r="L3377" i="7" s="1"/>
  <c r="J3378" i="7"/>
  <c r="L3378" i="7" s="1"/>
  <c r="J3379" i="7"/>
  <c r="L3379" i="7" s="1"/>
  <c r="K3379" i="7"/>
  <c r="J3380" i="7"/>
  <c r="L3380" i="7" s="1"/>
  <c r="K3380" i="7"/>
  <c r="J3381" i="7"/>
  <c r="L3381" i="7" s="1"/>
  <c r="K3381" i="7"/>
  <c r="J3382" i="7"/>
  <c r="L3382" i="7" s="1"/>
  <c r="K3382" i="7"/>
  <c r="J3383" i="7"/>
  <c r="L3383" i="7" s="1"/>
  <c r="K3383" i="7"/>
  <c r="J3384" i="7"/>
  <c r="L3384" i="7" s="1"/>
  <c r="K3384" i="7"/>
  <c r="J3385" i="7"/>
  <c r="L3385" i="7" s="1"/>
  <c r="K3385" i="7"/>
  <c r="J3386" i="7"/>
  <c r="L3386" i="7" s="1"/>
  <c r="K3386" i="7"/>
  <c r="J3387" i="7"/>
  <c r="K3387" i="7"/>
  <c r="J3388" i="7"/>
  <c r="L3388" i="7" s="1"/>
  <c r="M3388" i="7" s="1"/>
  <c r="K3388" i="7"/>
  <c r="J3389" i="7"/>
  <c r="K3389" i="7"/>
  <c r="J3390" i="7"/>
  <c r="L3390" i="7" s="1"/>
  <c r="K3390" i="7"/>
  <c r="J3391" i="7"/>
  <c r="L3391" i="7" s="1"/>
  <c r="K3391" i="7"/>
  <c r="J3392" i="7"/>
  <c r="L3392" i="7" s="1"/>
  <c r="K3392" i="7"/>
  <c r="J3393" i="7"/>
  <c r="L3393" i="7" s="1"/>
  <c r="K3393" i="7"/>
  <c r="J3394" i="7"/>
  <c r="L3394" i="7" s="1"/>
  <c r="M3394" i="7" s="1"/>
  <c r="K3394" i="7"/>
  <c r="J3395" i="7"/>
  <c r="L3395" i="7" s="1"/>
  <c r="K3395" i="7"/>
  <c r="J3396" i="7"/>
  <c r="L3396" i="7" s="1"/>
  <c r="K3396" i="7"/>
  <c r="J3397" i="7"/>
  <c r="L3397" i="7" s="1"/>
  <c r="K3397" i="7"/>
  <c r="J3398" i="7"/>
  <c r="L3398" i="7" s="1"/>
  <c r="K3398" i="7"/>
  <c r="J3399" i="7"/>
  <c r="L3399" i="7" s="1"/>
  <c r="M3399" i="7" s="1"/>
  <c r="K3399" i="7"/>
  <c r="J3400" i="7"/>
  <c r="L3400" i="7" s="1"/>
  <c r="M3400" i="7" s="1"/>
  <c r="K3400" i="7"/>
  <c r="J3401" i="7"/>
  <c r="L3401" i="7" s="1"/>
  <c r="K3401" i="7"/>
  <c r="J3402" i="7"/>
  <c r="L3402" i="7" s="1"/>
  <c r="K3402" i="7"/>
  <c r="J3403" i="7"/>
  <c r="L3403" i="7" s="1"/>
  <c r="K3403" i="7"/>
  <c r="J3404" i="7"/>
  <c r="L3404" i="7" s="1"/>
  <c r="K3404" i="7"/>
  <c r="J3405" i="7"/>
  <c r="L3405" i="7" s="1"/>
  <c r="M3405" i="7" s="1"/>
  <c r="K3405" i="7"/>
  <c r="J3406" i="7"/>
  <c r="L3406" i="7" s="1"/>
  <c r="M3406" i="7" s="1"/>
  <c r="K3406" i="7"/>
  <c r="J3407" i="7"/>
  <c r="L3407" i="7" s="1"/>
  <c r="K3407" i="7"/>
  <c r="J3408" i="7"/>
  <c r="L3408" i="7" s="1"/>
  <c r="K3408" i="7"/>
  <c r="J3409" i="7"/>
  <c r="L3409" i="7" s="1"/>
  <c r="K3409" i="7"/>
  <c r="J3410" i="7"/>
  <c r="L3410" i="7" s="1"/>
  <c r="K3410" i="7"/>
  <c r="J3411" i="7"/>
  <c r="L3411" i="7" s="1"/>
  <c r="M3411" i="7" s="1"/>
  <c r="K3411" i="7"/>
  <c r="J3412" i="7"/>
  <c r="M3412" i="7" s="1"/>
  <c r="K3412" i="7"/>
  <c r="J3413" i="7"/>
  <c r="L3413" i="7" s="1"/>
  <c r="K3413" i="7"/>
  <c r="J3414" i="7"/>
  <c r="L3414" i="7" s="1"/>
  <c r="K3414" i="7"/>
  <c r="J3415" i="7"/>
  <c r="L3415" i="7" s="1"/>
  <c r="K3415" i="7"/>
  <c r="J3416" i="7"/>
  <c r="L3416" i="7" s="1"/>
  <c r="K3416" i="7"/>
  <c r="J3417" i="7"/>
  <c r="L3417" i="7" s="1"/>
  <c r="M3417" i="7" s="1"/>
  <c r="K3417" i="7"/>
  <c r="J3418" i="7"/>
  <c r="L3418" i="7" s="1"/>
  <c r="M3418" i="7" s="1"/>
  <c r="K3418" i="7"/>
  <c r="J3419" i="7"/>
  <c r="L3419" i="7" s="1"/>
  <c r="K3419" i="7"/>
  <c r="J3420" i="7"/>
  <c r="L3420" i="7" s="1"/>
  <c r="K3420" i="7"/>
  <c r="J3421" i="7"/>
  <c r="L3421" i="7" s="1"/>
  <c r="K3421" i="7"/>
  <c r="J3422" i="7"/>
  <c r="L3422" i="7" s="1"/>
  <c r="K3422" i="7"/>
  <c r="J3423" i="7"/>
  <c r="L3423" i="7" s="1"/>
  <c r="M3423" i="7" s="1"/>
  <c r="K3423" i="7"/>
  <c r="J3424" i="7"/>
  <c r="L3424" i="7" s="1"/>
  <c r="M3424" i="7" s="1"/>
  <c r="K3424" i="7"/>
  <c r="J3425" i="7"/>
  <c r="L3425" i="7" s="1"/>
  <c r="K3425" i="7"/>
  <c r="J3426" i="7"/>
  <c r="L3426" i="7" s="1"/>
  <c r="K3426" i="7"/>
  <c r="J3427" i="7"/>
  <c r="L3427" i="7" s="1"/>
  <c r="K3427" i="7"/>
  <c r="J3428" i="7"/>
  <c r="L3428" i="7" s="1"/>
  <c r="K3428" i="7"/>
  <c r="J3429" i="7"/>
  <c r="L3429" i="7" s="1"/>
  <c r="M3429" i="7" s="1"/>
  <c r="K3429" i="7"/>
  <c r="J3430" i="7"/>
  <c r="L3430" i="7" s="1"/>
  <c r="M3430" i="7" s="1"/>
  <c r="K3430" i="7"/>
  <c r="J3431" i="7"/>
  <c r="L3431" i="7" s="1"/>
  <c r="K3431" i="7"/>
  <c r="J3432" i="7"/>
  <c r="L3432" i="7" s="1"/>
  <c r="K3432" i="7"/>
  <c r="J3433" i="7"/>
  <c r="L3433" i="7" s="1"/>
  <c r="K3433" i="7"/>
  <c r="J3434" i="7"/>
  <c r="L3434" i="7" s="1"/>
  <c r="K3434" i="7"/>
  <c r="J3435" i="7"/>
  <c r="L3435" i="7" s="1"/>
  <c r="M3435" i="7" s="1"/>
  <c r="K3435" i="7"/>
  <c r="J3436" i="7"/>
  <c r="L3436" i="7" s="1"/>
  <c r="M3436" i="7" s="1"/>
  <c r="K3436" i="7"/>
  <c r="J3437" i="7"/>
  <c r="L3437" i="7" s="1"/>
  <c r="K3437" i="7"/>
  <c r="J3438" i="7"/>
  <c r="L3438" i="7" s="1"/>
  <c r="K3438" i="7"/>
  <c r="J3439" i="7"/>
  <c r="L3439" i="7" s="1"/>
  <c r="K3439" i="7"/>
  <c r="J3440" i="7"/>
  <c r="L3440" i="7" s="1"/>
  <c r="K3440" i="7"/>
  <c r="J3441" i="7"/>
  <c r="L3441" i="7" s="1"/>
  <c r="M3441" i="7" s="1"/>
  <c r="K3441" i="7"/>
  <c r="J3442" i="7"/>
  <c r="L3442" i="7" s="1"/>
  <c r="M3442" i="7" s="1"/>
  <c r="K3442" i="7"/>
  <c r="J3443" i="7"/>
  <c r="L3443" i="7" s="1"/>
  <c r="K3443" i="7"/>
  <c r="J3444" i="7"/>
  <c r="L3444" i="7" s="1"/>
  <c r="K3444" i="7"/>
  <c r="J3445" i="7"/>
  <c r="L3445" i="7" s="1"/>
  <c r="K3445" i="7"/>
  <c r="J3446" i="7"/>
  <c r="L3446" i="7" s="1"/>
  <c r="K3446" i="7"/>
  <c r="J3447" i="7"/>
  <c r="L3447" i="7" s="1"/>
  <c r="M3447" i="7" s="1"/>
  <c r="K3447" i="7"/>
  <c r="J3448" i="7"/>
  <c r="L3448" i="7" s="1"/>
  <c r="M3448" i="7" s="1"/>
  <c r="K3448" i="7"/>
  <c r="J3449" i="7"/>
  <c r="L3449" i="7" s="1"/>
  <c r="K3449" i="7"/>
  <c r="J3450" i="7"/>
  <c r="L3450" i="7" s="1"/>
  <c r="K3450" i="7"/>
  <c r="J3451" i="7"/>
  <c r="L3451" i="7" s="1"/>
  <c r="K3451" i="7"/>
  <c r="J3452" i="7"/>
  <c r="L3452" i="7" s="1"/>
  <c r="K3452" i="7"/>
  <c r="J3453" i="7"/>
  <c r="L3453" i="7" s="1"/>
  <c r="M3453" i="7" s="1"/>
  <c r="K3453" i="7"/>
  <c r="J3454" i="7"/>
  <c r="L3454" i="7" s="1"/>
  <c r="M3454" i="7" s="1"/>
  <c r="K3454" i="7"/>
  <c r="J3455" i="7"/>
  <c r="L3455" i="7" s="1"/>
  <c r="K3455" i="7"/>
  <c r="J3456" i="7"/>
  <c r="L3456" i="7" s="1"/>
  <c r="K3456" i="7"/>
  <c r="J3457" i="7"/>
  <c r="L3457" i="7" s="1"/>
  <c r="K3457" i="7"/>
  <c r="J3458" i="7"/>
  <c r="L3458" i="7" s="1"/>
  <c r="K3458" i="7"/>
  <c r="J3459" i="7"/>
  <c r="L3459" i="7" s="1"/>
  <c r="M3459" i="7" s="1"/>
  <c r="K3459" i="7"/>
  <c r="J3460" i="7"/>
  <c r="L3460" i="7" s="1"/>
  <c r="M3460" i="7" s="1"/>
  <c r="K3460" i="7"/>
  <c r="J3461" i="7"/>
  <c r="L3461" i="7" s="1"/>
  <c r="K3461" i="7"/>
  <c r="J3462" i="7"/>
  <c r="L3462" i="7" s="1"/>
  <c r="K3462" i="7"/>
  <c r="J3463" i="7"/>
  <c r="L3463" i="7" s="1"/>
  <c r="K3463" i="7"/>
  <c r="J3464" i="7"/>
  <c r="L3464" i="7" s="1"/>
  <c r="K3464" i="7"/>
  <c r="J3465" i="7"/>
  <c r="L3465" i="7" s="1"/>
  <c r="M3465" i="7" s="1"/>
  <c r="K3465" i="7"/>
  <c r="J3466" i="7"/>
  <c r="L3466" i="7" s="1"/>
  <c r="M3466" i="7" s="1"/>
  <c r="K3466" i="7"/>
  <c r="J3467" i="7"/>
  <c r="L3467" i="7" s="1"/>
  <c r="K3467" i="7"/>
  <c r="J3468" i="7"/>
  <c r="L3468" i="7" s="1"/>
  <c r="K3468" i="7"/>
  <c r="J3469" i="7"/>
  <c r="L3469" i="7" s="1"/>
  <c r="K3469" i="7"/>
  <c r="J3470" i="7"/>
  <c r="L3470" i="7" s="1"/>
  <c r="K3470" i="7"/>
  <c r="J3471" i="7"/>
  <c r="L3471" i="7" s="1"/>
  <c r="M3471" i="7" s="1"/>
  <c r="K3471" i="7"/>
  <c r="J3472" i="7"/>
  <c r="L3472" i="7" s="1"/>
  <c r="M3472" i="7" s="1"/>
  <c r="K3472" i="7"/>
  <c r="J3473" i="7"/>
  <c r="L3473" i="7" s="1"/>
  <c r="K3473" i="7"/>
  <c r="J3474" i="7"/>
  <c r="L3474" i="7" s="1"/>
  <c r="K3474" i="7"/>
  <c r="J3475" i="7"/>
  <c r="L3475" i="7" s="1"/>
  <c r="K3475" i="7"/>
  <c r="J3476" i="7"/>
  <c r="L3476" i="7" s="1"/>
  <c r="K3476" i="7"/>
  <c r="J3477" i="7"/>
  <c r="L3477" i="7" s="1"/>
  <c r="M3477" i="7" s="1"/>
  <c r="K3477" i="7"/>
  <c r="J3478" i="7"/>
  <c r="L3478" i="7" s="1"/>
  <c r="M3478" i="7" s="1"/>
  <c r="K3478" i="7"/>
  <c r="J3479" i="7"/>
  <c r="L3479" i="7" s="1"/>
  <c r="K3479" i="7"/>
  <c r="J3480" i="7"/>
  <c r="L3480" i="7" s="1"/>
  <c r="K3480" i="7"/>
  <c r="J3481" i="7"/>
  <c r="L3481" i="7" s="1"/>
  <c r="K3481" i="7"/>
  <c r="J3482" i="7"/>
  <c r="L3482" i="7" s="1"/>
  <c r="K3482" i="7"/>
  <c r="J3483" i="7"/>
  <c r="L3483" i="7" s="1"/>
  <c r="M3483" i="7" s="1"/>
  <c r="K3483" i="7"/>
  <c r="J3484" i="7"/>
  <c r="L3484" i="7" s="1"/>
  <c r="M3484" i="7" s="1"/>
  <c r="K3484" i="7"/>
  <c r="J3485" i="7"/>
  <c r="L3485" i="7" s="1"/>
  <c r="K3485" i="7"/>
  <c r="J3486" i="7"/>
  <c r="L3486" i="7" s="1"/>
  <c r="K3486" i="7"/>
  <c r="J3487" i="7"/>
  <c r="L3487" i="7" s="1"/>
  <c r="K3487" i="7"/>
  <c r="J3488" i="7"/>
  <c r="L3488" i="7" s="1"/>
  <c r="K3488" i="7"/>
  <c r="J3489" i="7"/>
  <c r="L3489" i="7" s="1"/>
  <c r="M3489" i="7" s="1"/>
  <c r="K3489" i="7"/>
  <c r="J3490" i="7"/>
  <c r="L3490" i="7" s="1"/>
  <c r="M3490" i="7" s="1"/>
  <c r="K3490" i="7"/>
  <c r="J3491" i="7"/>
  <c r="L3491" i="7" s="1"/>
  <c r="K3491" i="7"/>
  <c r="J3492" i="7"/>
  <c r="L3492" i="7" s="1"/>
  <c r="K3492" i="7"/>
  <c r="J3493" i="7"/>
  <c r="L3493" i="7" s="1"/>
  <c r="K3493" i="7"/>
  <c r="J3494" i="7"/>
  <c r="L3494" i="7" s="1"/>
  <c r="K3494" i="7"/>
  <c r="J3495" i="7"/>
  <c r="L3495" i="7" s="1"/>
  <c r="M3495" i="7" s="1"/>
  <c r="K3495" i="7"/>
  <c r="J3496" i="7"/>
  <c r="L3496" i="7" s="1"/>
  <c r="M3496" i="7" s="1"/>
  <c r="K3496" i="7"/>
  <c r="J3497" i="7"/>
  <c r="L3497" i="7" s="1"/>
  <c r="K3497" i="7"/>
  <c r="J3498" i="7"/>
  <c r="L3498" i="7" s="1"/>
  <c r="K3498" i="7"/>
  <c r="J3499" i="7"/>
  <c r="L3499" i="7" s="1"/>
  <c r="K3499" i="7"/>
  <c r="J3500" i="7"/>
  <c r="L3500" i="7" s="1"/>
  <c r="K3500" i="7"/>
  <c r="J3501" i="7"/>
  <c r="L3501" i="7" s="1"/>
  <c r="M3501" i="7" s="1"/>
  <c r="K3501" i="7"/>
  <c r="J3502" i="7"/>
  <c r="L3502" i="7" s="1"/>
  <c r="M3502" i="7" s="1"/>
  <c r="K3502" i="7"/>
  <c r="J3503" i="7"/>
  <c r="L3503" i="7" s="1"/>
  <c r="K3503" i="7"/>
  <c r="J3504" i="7"/>
  <c r="L3504" i="7" s="1"/>
  <c r="K3504" i="7"/>
  <c r="J3505" i="7"/>
  <c r="L3505" i="7" s="1"/>
  <c r="K3505" i="7"/>
  <c r="J3506" i="7"/>
  <c r="L3506" i="7" s="1"/>
  <c r="K3506" i="7"/>
  <c r="J3507" i="7"/>
  <c r="L3507" i="7" s="1"/>
  <c r="M3507" i="7" s="1"/>
  <c r="K3507" i="7"/>
  <c r="J3508" i="7"/>
  <c r="L3508" i="7" s="1"/>
  <c r="M3508" i="7" s="1"/>
  <c r="K3508" i="7"/>
  <c r="J3509" i="7"/>
  <c r="L3509" i="7" s="1"/>
  <c r="K3509" i="7"/>
  <c r="J3510" i="7"/>
  <c r="L3510" i="7" s="1"/>
  <c r="K3510" i="7"/>
  <c r="J3511" i="7"/>
  <c r="L3511" i="7" s="1"/>
  <c r="K3511" i="7"/>
  <c r="J3512" i="7"/>
  <c r="L3512" i="7" s="1"/>
  <c r="K3512" i="7"/>
  <c r="J3513" i="7"/>
  <c r="L3513" i="7" s="1"/>
  <c r="M3513" i="7" s="1"/>
  <c r="K3513" i="7"/>
  <c r="J3514" i="7"/>
  <c r="L3514" i="7" s="1"/>
  <c r="M3514" i="7" s="1"/>
  <c r="K3514" i="7"/>
  <c r="J3515" i="7"/>
  <c r="L3515" i="7" s="1"/>
  <c r="K3515" i="7"/>
  <c r="J3516" i="7"/>
  <c r="L3516" i="7" s="1"/>
  <c r="K3516" i="7"/>
  <c r="J3517" i="7"/>
  <c r="L3517" i="7" s="1"/>
  <c r="K3517" i="7"/>
  <c r="J3518" i="7"/>
  <c r="L3518" i="7" s="1"/>
  <c r="K3518" i="7"/>
  <c r="J3519" i="7"/>
  <c r="L3519" i="7" s="1"/>
  <c r="M3519" i="7" s="1"/>
  <c r="K3519" i="7"/>
  <c r="J3520" i="7"/>
  <c r="L3520" i="7" s="1"/>
  <c r="M3520" i="7" s="1"/>
  <c r="K3520" i="7"/>
  <c r="J3521" i="7"/>
  <c r="L3521" i="7" s="1"/>
  <c r="K3521" i="7"/>
  <c r="J3522" i="7"/>
  <c r="L3522" i="7" s="1"/>
  <c r="K3522" i="7"/>
  <c r="J3523" i="7"/>
  <c r="L3523" i="7" s="1"/>
  <c r="K3523" i="7"/>
  <c r="J3524" i="7"/>
  <c r="L3524" i="7" s="1"/>
  <c r="K3524" i="7"/>
  <c r="J3525" i="7"/>
  <c r="L3525" i="7" s="1"/>
  <c r="M3525" i="7" s="1"/>
  <c r="K3525" i="7"/>
  <c r="J3526" i="7"/>
  <c r="L3526" i="7" s="1"/>
  <c r="M3526" i="7" s="1"/>
  <c r="K3526" i="7"/>
  <c r="J3527" i="7"/>
  <c r="L3527" i="7" s="1"/>
  <c r="K3527" i="7"/>
  <c r="J3528" i="7"/>
  <c r="L3528" i="7" s="1"/>
  <c r="K3528" i="7"/>
  <c r="J3529" i="7"/>
  <c r="L3529" i="7" s="1"/>
  <c r="K3529" i="7"/>
  <c r="J3530" i="7"/>
  <c r="L3530" i="7" s="1"/>
  <c r="K3530" i="7"/>
  <c r="J3531" i="7"/>
  <c r="L3531" i="7" s="1"/>
  <c r="M3531" i="7" s="1"/>
  <c r="K3531" i="7"/>
  <c r="J3532" i="7"/>
  <c r="L3532" i="7" s="1"/>
  <c r="M3532" i="7" s="1"/>
  <c r="K3532" i="7"/>
  <c r="J3533" i="7"/>
  <c r="L3533" i="7" s="1"/>
  <c r="K3533" i="7"/>
  <c r="J3534" i="7"/>
  <c r="L3534" i="7" s="1"/>
  <c r="K3534" i="7"/>
  <c r="J3535" i="7"/>
  <c r="L3535" i="7" s="1"/>
  <c r="K3535" i="7"/>
  <c r="J3536" i="7"/>
  <c r="L3536" i="7" s="1"/>
  <c r="K3536" i="7"/>
  <c r="J3537" i="7"/>
  <c r="L3537" i="7" s="1"/>
  <c r="M3537" i="7" s="1"/>
  <c r="K3537" i="7"/>
  <c r="J3538" i="7"/>
  <c r="L3538" i="7" s="1"/>
  <c r="M3538" i="7" s="1"/>
  <c r="K3538" i="7"/>
  <c r="J3539" i="7"/>
  <c r="L3539" i="7" s="1"/>
  <c r="K3539" i="7"/>
  <c r="J3540" i="7"/>
  <c r="L3540" i="7" s="1"/>
  <c r="K3540" i="7"/>
  <c r="J3541" i="7"/>
  <c r="L3541" i="7" s="1"/>
  <c r="K3541" i="7"/>
  <c r="J3542" i="7"/>
  <c r="L3542" i="7" s="1"/>
  <c r="K3542" i="7"/>
  <c r="J3543" i="7"/>
  <c r="L3543" i="7" s="1"/>
  <c r="M3543" i="7" s="1"/>
  <c r="K3543" i="7"/>
  <c r="J3544" i="7"/>
  <c r="L3544" i="7" s="1"/>
  <c r="M3544" i="7" s="1"/>
  <c r="K3544" i="7"/>
  <c r="J3545" i="7"/>
  <c r="L3545" i="7" s="1"/>
  <c r="K3545" i="7"/>
  <c r="J3546" i="7"/>
  <c r="L3546" i="7" s="1"/>
  <c r="K3546" i="7"/>
  <c r="J3547" i="7"/>
  <c r="L3547" i="7" s="1"/>
  <c r="K3547" i="7"/>
  <c r="J3548" i="7"/>
  <c r="L3548" i="7" s="1"/>
  <c r="K3548" i="7"/>
  <c r="J3549" i="7"/>
  <c r="L3549" i="7" s="1"/>
  <c r="M3549" i="7" s="1"/>
  <c r="K3549" i="7"/>
  <c r="J3550" i="7"/>
  <c r="L3550" i="7" s="1"/>
  <c r="M3550" i="7" s="1"/>
  <c r="K3550" i="7"/>
  <c r="J3551" i="7"/>
  <c r="L3551" i="7" s="1"/>
  <c r="K3551" i="7"/>
  <c r="J3552" i="7"/>
  <c r="L3552" i="7" s="1"/>
  <c r="K3552" i="7"/>
  <c r="J3553" i="7"/>
  <c r="L3553" i="7" s="1"/>
  <c r="K3553" i="7"/>
  <c r="J3554" i="7"/>
  <c r="L3554" i="7" s="1"/>
  <c r="K3554" i="7"/>
  <c r="J3555" i="7"/>
  <c r="L3555" i="7" s="1"/>
  <c r="M3555" i="7" s="1"/>
  <c r="K3555" i="7"/>
  <c r="J3556" i="7"/>
  <c r="L3556" i="7" s="1"/>
  <c r="M3556" i="7" s="1"/>
  <c r="K3556" i="7"/>
  <c r="J3557" i="7"/>
  <c r="L3557" i="7" s="1"/>
  <c r="K3557" i="7"/>
  <c r="J3558" i="7"/>
  <c r="L3558" i="7" s="1"/>
  <c r="K3558" i="7"/>
  <c r="J3559" i="7"/>
  <c r="L3559" i="7" s="1"/>
  <c r="K3559" i="7"/>
  <c r="J3560" i="7"/>
  <c r="L3560" i="7" s="1"/>
  <c r="K3560" i="7"/>
  <c r="J3561" i="7"/>
  <c r="L3561" i="7" s="1"/>
  <c r="M3561" i="7" s="1"/>
  <c r="K3561" i="7"/>
  <c r="J3562" i="7"/>
  <c r="L3562" i="7" s="1"/>
  <c r="M3562" i="7" s="1"/>
  <c r="K3562" i="7"/>
  <c r="J3563" i="7"/>
  <c r="L3563" i="7" s="1"/>
  <c r="K3563" i="7"/>
  <c r="J3564" i="7"/>
  <c r="L3564" i="7" s="1"/>
  <c r="K3564" i="7"/>
  <c r="J3565" i="7"/>
  <c r="L3565" i="7" s="1"/>
  <c r="K3565" i="7"/>
  <c r="J3566" i="7"/>
  <c r="L3566" i="7" s="1"/>
  <c r="K3566" i="7"/>
  <c r="J3567" i="7"/>
  <c r="L3567" i="7" s="1"/>
  <c r="M3567" i="7" s="1"/>
  <c r="K3567" i="7"/>
  <c r="J3568" i="7"/>
  <c r="L3568" i="7" s="1"/>
  <c r="M3568" i="7" s="1"/>
  <c r="K3568" i="7"/>
  <c r="J3569" i="7"/>
  <c r="L3569" i="7" s="1"/>
  <c r="M3569" i="7" s="1"/>
  <c r="K3569" i="7"/>
  <c r="J3570" i="7"/>
  <c r="L3570" i="7" s="1"/>
  <c r="K3570" i="7"/>
  <c r="J3571" i="7"/>
  <c r="L3571" i="7" s="1"/>
  <c r="K3571" i="7"/>
  <c r="J3572" i="7"/>
  <c r="L3572" i="7" s="1"/>
  <c r="K3572" i="7"/>
  <c r="J3573" i="7"/>
  <c r="L3573" i="7" s="1"/>
  <c r="M3573" i="7" s="1"/>
  <c r="K3573" i="7"/>
  <c r="J3574" i="7"/>
  <c r="L3574" i="7" s="1"/>
  <c r="M3574" i="7" s="1"/>
  <c r="K3574" i="7"/>
  <c r="J3575" i="7"/>
  <c r="L3575" i="7" s="1"/>
  <c r="M3575" i="7" s="1"/>
  <c r="K3575" i="7"/>
  <c r="J3576" i="7"/>
  <c r="L3576" i="7" s="1"/>
  <c r="K3576" i="7"/>
  <c r="J3577" i="7"/>
  <c r="L3577" i="7" s="1"/>
  <c r="K3577" i="7"/>
  <c r="J3578" i="7"/>
  <c r="L3578" i="7" s="1"/>
  <c r="K3578" i="7"/>
  <c r="J3579" i="7"/>
  <c r="L3579" i="7" s="1"/>
  <c r="M3579" i="7" s="1"/>
  <c r="K3579" i="7"/>
  <c r="J3580" i="7"/>
  <c r="L3580" i="7" s="1"/>
  <c r="M3580" i="7" s="1"/>
  <c r="K3580" i="7"/>
  <c r="J3581" i="7"/>
  <c r="L3581" i="7" s="1"/>
  <c r="M3581" i="7" s="1"/>
  <c r="K3581" i="7"/>
  <c r="J3582" i="7"/>
  <c r="L3582" i="7" s="1"/>
  <c r="K3582" i="7"/>
  <c r="J3583" i="7"/>
  <c r="L3583" i="7" s="1"/>
  <c r="K3583" i="7"/>
  <c r="J3584" i="7"/>
  <c r="L3584" i="7" s="1"/>
  <c r="K3584" i="7"/>
  <c r="J3585" i="7"/>
  <c r="L3585" i="7" s="1"/>
  <c r="M3585" i="7" s="1"/>
  <c r="K3585" i="7"/>
  <c r="J3586" i="7"/>
  <c r="L3586" i="7" s="1"/>
  <c r="M3586" i="7" s="1"/>
  <c r="K3586" i="7"/>
  <c r="J3587" i="7"/>
  <c r="L3587" i="7" s="1"/>
  <c r="M3587" i="7" s="1"/>
  <c r="K3587" i="7"/>
  <c r="J3588" i="7"/>
  <c r="L3588" i="7" s="1"/>
  <c r="K3588" i="7"/>
  <c r="J3589" i="7"/>
  <c r="L3589" i="7" s="1"/>
  <c r="K3589" i="7"/>
  <c r="J3590" i="7"/>
  <c r="L3590" i="7" s="1"/>
  <c r="K3590" i="7"/>
  <c r="J3591" i="7"/>
  <c r="L3591" i="7" s="1"/>
  <c r="M3591" i="7" s="1"/>
  <c r="K3591" i="7"/>
  <c r="J3592" i="7"/>
  <c r="L3592" i="7" s="1"/>
  <c r="M3592" i="7" s="1"/>
  <c r="K3592" i="7"/>
  <c r="J3593" i="7"/>
  <c r="L3593" i="7" s="1"/>
  <c r="M3593" i="7" s="1"/>
  <c r="K3593" i="7"/>
  <c r="J3594" i="7"/>
  <c r="L3594" i="7" s="1"/>
  <c r="K3594" i="7"/>
  <c r="J3595" i="7"/>
  <c r="L3595" i="7" s="1"/>
  <c r="K3595" i="7"/>
  <c r="J3596" i="7"/>
  <c r="L3596" i="7" s="1"/>
  <c r="K3596" i="7"/>
  <c r="J3597" i="7"/>
  <c r="L3597" i="7" s="1"/>
  <c r="M3597" i="7" s="1"/>
  <c r="K3597" i="7"/>
  <c r="J3598" i="7"/>
  <c r="L3598" i="7" s="1"/>
  <c r="M3598" i="7" s="1"/>
  <c r="K3598" i="7"/>
  <c r="J3599" i="7"/>
  <c r="L3599" i="7" s="1"/>
  <c r="M3599" i="7" s="1"/>
  <c r="K3599" i="7"/>
  <c r="J3600" i="7"/>
  <c r="L3600" i="7" s="1"/>
  <c r="K3600" i="7"/>
  <c r="J3601" i="7"/>
  <c r="L3601" i="7" s="1"/>
  <c r="K3601" i="7"/>
  <c r="J3602" i="7"/>
  <c r="L3602" i="7" s="1"/>
  <c r="K3602" i="7"/>
  <c r="J3603" i="7"/>
  <c r="L3603" i="7" s="1"/>
  <c r="M3603" i="7" s="1"/>
  <c r="K3603" i="7"/>
  <c r="J3604" i="7"/>
  <c r="L3604" i="7" s="1"/>
  <c r="M3604" i="7" s="1"/>
  <c r="K3604" i="7"/>
  <c r="J3605" i="7"/>
  <c r="L3605" i="7" s="1"/>
  <c r="M3605" i="7" s="1"/>
  <c r="K3605" i="7"/>
  <c r="J3606" i="7"/>
  <c r="L3606" i="7" s="1"/>
  <c r="K3606" i="7"/>
  <c r="J3607" i="7"/>
  <c r="L3607" i="7" s="1"/>
  <c r="K3607" i="7"/>
  <c r="J3608" i="7"/>
  <c r="L3608" i="7" s="1"/>
  <c r="K3608" i="7"/>
  <c r="J3609" i="7"/>
  <c r="L3609" i="7" s="1"/>
  <c r="M3609" i="7" s="1"/>
  <c r="K3609" i="7"/>
  <c r="J3610" i="7"/>
  <c r="L3610" i="7" s="1"/>
  <c r="M3610" i="7" s="1"/>
  <c r="K3610" i="7"/>
  <c r="J3611" i="7"/>
  <c r="L3611" i="7" s="1"/>
  <c r="M3611" i="7" s="1"/>
  <c r="K3611" i="7"/>
  <c r="J3612" i="7"/>
  <c r="L3612" i="7" s="1"/>
  <c r="K3612" i="7"/>
  <c r="J3613" i="7"/>
  <c r="L3613" i="7" s="1"/>
  <c r="K3613" i="7"/>
  <c r="J3614" i="7"/>
  <c r="L3614" i="7" s="1"/>
  <c r="K3614" i="7"/>
  <c r="J3615" i="7"/>
  <c r="L3615" i="7" s="1"/>
  <c r="M3615" i="7" s="1"/>
  <c r="K3615" i="7"/>
  <c r="J3616" i="7"/>
  <c r="L3616" i="7" s="1"/>
  <c r="M3616" i="7" s="1"/>
  <c r="K3616" i="7"/>
  <c r="J3617" i="7"/>
  <c r="L3617" i="7" s="1"/>
  <c r="M3617" i="7" s="1"/>
  <c r="K3617" i="7"/>
  <c r="J3618" i="7"/>
  <c r="L3618" i="7" s="1"/>
  <c r="K3618" i="7"/>
  <c r="J3619" i="7"/>
  <c r="L3619" i="7" s="1"/>
  <c r="K3619" i="7"/>
  <c r="J3620" i="7"/>
  <c r="L3620" i="7" s="1"/>
  <c r="K3620" i="7"/>
  <c r="J3621" i="7"/>
  <c r="L3621" i="7" s="1"/>
  <c r="M3621" i="7" s="1"/>
  <c r="K3621" i="7"/>
  <c r="J3622" i="7"/>
  <c r="L3622" i="7" s="1"/>
  <c r="M3622" i="7" s="1"/>
  <c r="K3622" i="7"/>
  <c r="J3623" i="7"/>
  <c r="L3623" i="7" s="1"/>
  <c r="M3623" i="7" s="1"/>
  <c r="K3623" i="7"/>
  <c r="J3624" i="7"/>
  <c r="L3624" i="7" s="1"/>
  <c r="K3624" i="7"/>
  <c r="J3625" i="7"/>
  <c r="L3625" i="7" s="1"/>
  <c r="K3625" i="7"/>
  <c r="J3626" i="7"/>
  <c r="L3626" i="7" s="1"/>
  <c r="K3626" i="7"/>
  <c r="J3627" i="7"/>
  <c r="L3627" i="7" s="1"/>
  <c r="M3627" i="7" s="1"/>
  <c r="K3627" i="7"/>
  <c r="J3628" i="7"/>
  <c r="L3628" i="7" s="1"/>
  <c r="M3628" i="7" s="1"/>
  <c r="K3628" i="7"/>
  <c r="J3629" i="7"/>
  <c r="L3629" i="7" s="1"/>
  <c r="M3629" i="7" s="1"/>
  <c r="K3629" i="7"/>
  <c r="J3630" i="7"/>
  <c r="L3630" i="7" s="1"/>
  <c r="K3630" i="7"/>
  <c r="J3631" i="7"/>
  <c r="L3631" i="7" s="1"/>
  <c r="K3631" i="7"/>
  <c r="J3632" i="7"/>
  <c r="L3632" i="7" s="1"/>
  <c r="K3632" i="7"/>
  <c r="J3633" i="7"/>
  <c r="L3633" i="7" s="1"/>
  <c r="M3633" i="7" s="1"/>
  <c r="K3633" i="7"/>
  <c r="J3634" i="7"/>
  <c r="L3634" i="7" s="1"/>
  <c r="M3634" i="7" s="1"/>
  <c r="K3634" i="7"/>
  <c r="J3635" i="7"/>
  <c r="L3635" i="7" s="1"/>
  <c r="M3635" i="7" s="1"/>
  <c r="K3635" i="7"/>
  <c r="J3636" i="7"/>
  <c r="L3636" i="7" s="1"/>
  <c r="K3636" i="7"/>
  <c r="J3637" i="7"/>
  <c r="L3637" i="7" s="1"/>
  <c r="K3637" i="7"/>
  <c r="J3638" i="7"/>
  <c r="L3638" i="7" s="1"/>
  <c r="K3638" i="7"/>
  <c r="J3639" i="7"/>
  <c r="L3639" i="7" s="1"/>
  <c r="M3639" i="7" s="1"/>
  <c r="K3639" i="7"/>
  <c r="J3640" i="7"/>
  <c r="L3640" i="7" s="1"/>
  <c r="M3640" i="7" s="1"/>
  <c r="K3640" i="7"/>
  <c r="J3641" i="7"/>
  <c r="L3641" i="7" s="1"/>
  <c r="M3641" i="7" s="1"/>
  <c r="K3641" i="7"/>
  <c r="J3642" i="7"/>
  <c r="L3642" i="7" s="1"/>
  <c r="K3642" i="7"/>
  <c r="J3643" i="7"/>
  <c r="L3643" i="7" s="1"/>
  <c r="K3643" i="7"/>
  <c r="J3644" i="7"/>
  <c r="L3644" i="7" s="1"/>
  <c r="K3644" i="7"/>
  <c r="J3645" i="7"/>
  <c r="L3645" i="7" s="1"/>
  <c r="M3645" i="7" s="1"/>
  <c r="K3645" i="7"/>
  <c r="J3646" i="7"/>
  <c r="L3646" i="7" s="1"/>
  <c r="M3646" i="7" s="1"/>
  <c r="K3646" i="7"/>
  <c r="J3647" i="7"/>
  <c r="L3647" i="7" s="1"/>
  <c r="M3647" i="7" s="1"/>
  <c r="K3647" i="7"/>
  <c r="J3648" i="7"/>
  <c r="L3648" i="7" s="1"/>
  <c r="K3648" i="7"/>
  <c r="J3649" i="7"/>
  <c r="L3649" i="7" s="1"/>
  <c r="K3649" i="7"/>
  <c r="J3650" i="7"/>
  <c r="L3650" i="7" s="1"/>
  <c r="K3650" i="7"/>
  <c r="J3651" i="7"/>
  <c r="L3651" i="7" s="1"/>
  <c r="M3651" i="7" s="1"/>
  <c r="K3651" i="7"/>
  <c r="J3652" i="7"/>
  <c r="L3652" i="7" s="1"/>
  <c r="M3652" i="7" s="1"/>
  <c r="K3652" i="7"/>
  <c r="J3653" i="7"/>
  <c r="L3653" i="7" s="1"/>
  <c r="M3653" i="7" s="1"/>
  <c r="K3653" i="7"/>
  <c r="J3654" i="7"/>
  <c r="L3654" i="7" s="1"/>
  <c r="K3654" i="7"/>
  <c r="J3655" i="7"/>
  <c r="L3655" i="7" s="1"/>
  <c r="K3655" i="7"/>
  <c r="J3656" i="7"/>
  <c r="L3656" i="7" s="1"/>
  <c r="K3656" i="7"/>
  <c r="J3657" i="7"/>
  <c r="L3657" i="7" s="1"/>
  <c r="M3657" i="7" s="1"/>
  <c r="K3657" i="7"/>
  <c r="J3658" i="7"/>
  <c r="L3658" i="7" s="1"/>
  <c r="M3658" i="7" s="1"/>
  <c r="K3658" i="7"/>
  <c r="J3659" i="7"/>
  <c r="L3659" i="7" s="1"/>
  <c r="M3659" i="7" s="1"/>
  <c r="K3659" i="7"/>
  <c r="J3660" i="7"/>
  <c r="L3660" i="7" s="1"/>
  <c r="K3660" i="7"/>
  <c r="J3661" i="7"/>
  <c r="L3661" i="7" s="1"/>
  <c r="K3661" i="7"/>
  <c r="J3662" i="7"/>
  <c r="L3662" i="7" s="1"/>
  <c r="K3662" i="7"/>
  <c r="J3663" i="7"/>
  <c r="L3663" i="7" s="1"/>
  <c r="M3663" i="7" s="1"/>
  <c r="K3663" i="7"/>
  <c r="J3664" i="7"/>
  <c r="L3664" i="7" s="1"/>
  <c r="M3664" i="7" s="1"/>
  <c r="K3664" i="7"/>
  <c r="J3665" i="7"/>
  <c r="L3665" i="7" s="1"/>
  <c r="M3665" i="7" s="1"/>
  <c r="K3665" i="7"/>
  <c r="J3666" i="7"/>
  <c r="L3666" i="7" s="1"/>
  <c r="K3666" i="7"/>
  <c r="J3667" i="7"/>
  <c r="L3667" i="7" s="1"/>
  <c r="K3667" i="7"/>
  <c r="J3668" i="7"/>
  <c r="L3668" i="7" s="1"/>
  <c r="K3668" i="7"/>
  <c r="J3669" i="7"/>
  <c r="L3669" i="7" s="1"/>
  <c r="M3669" i="7" s="1"/>
  <c r="K3669" i="7"/>
  <c r="J3670" i="7"/>
  <c r="L3670" i="7" s="1"/>
  <c r="M3670" i="7" s="1"/>
  <c r="K3670" i="7"/>
  <c r="J3671" i="7"/>
  <c r="L3671" i="7" s="1"/>
  <c r="M3671" i="7" s="1"/>
  <c r="K3671" i="7"/>
  <c r="J3672" i="7"/>
  <c r="L3672" i="7" s="1"/>
  <c r="K3672" i="7"/>
  <c r="J3673" i="7"/>
  <c r="L3673" i="7" s="1"/>
  <c r="K3673" i="7"/>
  <c r="J3674" i="7"/>
  <c r="L3674" i="7" s="1"/>
  <c r="K3674" i="7"/>
  <c r="J3675" i="7"/>
  <c r="L3675" i="7" s="1"/>
  <c r="M3675" i="7" s="1"/>
  <c r="K3675" i="7"/>
  <c r="J3676" i="7"/>
  <c r="L3676" i="7" s="1"/>
  <c r="M3676" i="7" s="1"/>
  <c r="K3676" i="7"/>
  <c r="J3677" i="7"/>
  <c r="L3677" i="7" s="1"/>
  <c r="M3677" i="7" s="1"/>
  <c r="K3677" i="7"/>
  <c r="J3678" i="7"/>
  <c r="L3678" i="7" s="1"/>
  <c r="K3678" i="7"/>
  <c r="J3679" i="7"/>
  <c r="L3679" i="7" s="1"/>
  <c r="K3679" i="7"/>
  <c r="J3680" i="7"/>
  <c r="L3680" i="7" s="1"/>
  <c r="K3680" i="7"/>
  <c r="J3681" i="7"/>
  <c r="L3681" i="7" s="1"/>
  <c r="M3681" i="7" s="1"/>
  <c r="K3681" i="7"/>
  <c r="J3682" i="7"/>
  <c r="L3682" i="7" s="1"/>
  <c r="M3682" i="7" s="1"/>
  <c r="K3682" i="7"/>
  <c r="J3683" i="7"/>
  <c r="L3683" i="7" s="1"/>
  <c r="M3683" i="7" s="1"/>
  <c r="K3683" i="7"/>
  <c r="J3684" i="7"/>
  <c r="L3684" i="7" s="1"/>
  <c r="K3684" i="7"/>
  <c r="J3685" i="7"/>
  <c r="L3685" i="7" s="1"/>
  <c r="K3685" i="7"/>
  <c r="J3686" i="7"/>
  <c r="L3686" i="7" s="1"/>
  <c r="K3686" i="7"/>
  <c r="J3687" i="7"/>
  <c r="L3687" i="7" s="1"/>
  <c r="M3687" i="7" s="1"/>
  <c r="K3687" i="7"/>
  <c r="J3688" i="7"/>
  <c r="L3688" i="7" s="1"/>
  <c r="M3688" i="7" s="1"/>
  <c r="K3688" i="7"/>
  <c r="J3689" i="7"/>
  <c r="L3689" i="7" s="1"/>
  <c r="M3689" i="7" s="1"/>
  <c r="K3689" i="7"/>
  <c r="J3690" i="7"/>
  <c r="L3690" i="7" s="1"/>
  <c r="K3690" i="7"/>
  <c r="J3691" i="7"/>
  <c r="L3691" i="7" s="1"/>
  <c r="K3691" i="7"/>
  <c r="J3692" i="7"/>
  <c r="L3692" i="7" s="1"/>
  <c r="K3692" i="7"/>
  <c r="J3693" i="7"/>
  <c r="L3693" i="7" s="1"/>
  <c r="M3693" i="7" s="1"/>
  <c r="K3693" i="7"/>
  <c r="J3694" i="7"/>
  <c r="L3694" i="7" s="1"/>
  <c r="M3694" i="7" s="1"/>
  <c r="K3694" i="7"/>
  <c r="J3695" i="7"/>
  <c r="L3695" i="7" s="1"/>
  <c r="M3695" i="7" s="1"/>
  <c r="K3695" i="7"/>
  <c r="J3696" i="7"/>
  <c r="L3696" i="7" s="1"/>
  <c r="K3696" i="7"/>
  <c r="J3697" i="7"/>
  <c r="L3697" i="7" s="1"/>
  <c r="K3697" i="7"/>
  <c r="J3698" i="7"/>
  <c r="L3698" i="7" s="1"/>
  <c r="K3698" i="7"/>
  <c r="J3699" i="7"/>
  <c r="L3699" i="7" s="1"/>
  <c r="M3699" i="7" s="1"/>
  <c r="K3699" i="7"/>
  <c r="J3700" i="7"/>
  <c r="L3700" i="7" s="1"/>
  <c r="M3700" i="7" s="1"/>
  <c r="K3700" i="7"/>
  <c r="J3701" i="7"/>
  <c r="L3701" i="7" s="1"/>
  <c r="M3701" i="7" s="1"/>
  <c r="K3701" i="7"/>
  <c r="J3702" i="7"/>
  <c r="L3702" i="7" s="1"/>
  <c r="K3702" i="7"/>
  <c r="J3703" i="7"/>
  <c r="L3703" i="7" s="1"/>
  <c r="K3703" i="7"/>
  <c r="J3704" i="7"/>
  <c r="L3704" i="7" s="1"/>
  <c r="K3704" i="7"/>
  <c r="J3705" i="7"/>
  <c r="L3705" i="7" s="1"/>
  <c r="M3705" i="7" s="1"/>
  <c r="K3705" i="7"/>
  <c r="J3706" i="7"/>
  <c r="L3706" i="7" s="1"/>
  <c r="M3706" i="7" s="1"/>
  <c r="K3706" i="7"/>
  <c r="J3707" i="7"/>
  <c r="L3707" i="7" s="1"/>
  <c r="M3707" i="7" s="1"/>
  <c r="K3707" i="7"/>
  <c r="J3708" i="7"/>
  <c r="L3708" i="7" s="1"/>
  <c r="K3708" i="7"/>
  <c r="J3709" i="7"/>
  <c r="L3709" i="7" s="1"/>
  <c r="K3709" i="7"/>
  <c r="J3710" i="7"/>
  <c r="L3710" i="7" s="1"/>
  <c r="K3710" i="7"/>
  <c r="J3711" i="7"/>
  <c r="L3711" i="7" s="1"/>
  <c r="M3711" i="7" s="1"/>
  <c r="K3711" i="7"/>
  <c r="J3712" i="7"/>
  <c r="L3712" i="7" s="1"/>
  <c r="M3712" i="7" s="1"/>
  <c r="K3712" i="7"/>
  <c r="J3713" i="7"/>
  <c r="L3713" i="7" s="1"/>
  <c r="M3713" i="7" s="1"/>
  <c r="K3713" i="7"/>
  <c r="J3714" i="7"/>
  <c r="L3714" i="7" s="1"/>
  <c r="K3714" i="7"/>
  <c r="J3715" i="7"/>
  <c r="L3715" i="7" s="1"/>
  <c r="K3715" i="7"/>
  <c r="J3716" i="7"/>
  <c r="L3716" i="7" s="1"/>
  <c r="K3716" i="7"/>
  <c r="J3717" i="7"/>
  <c r="L3717" i="7" s="1"/>
  <c r="M3717" i="7" s="1"/>
  <c r="K3717" i="7"/>
  <c r="J3718" i="7"/>
  <c r="L3718" i="7" s="1"/>
  <c r="M3718" i="7" s="1"/>
  <c r="K3718" i="7"/>
  <c r="J3719" i="7"/>
  <c r="L3719" i="7" s="1"/>
  <c r="M3719" i="7" s="1"/>
  <c r="K3719" i="7"/>
  <c r="J3720" i="7"/>
  <c r="L3720" i="7" s="1"/>
  <c r="K3720" i="7"/>
  <c r="J3721" i="7"/>
  <c r="L3721" i="7" s="1"/>
  <c r="K3721" i="7"/>
  <c r="J3722" i="7"/>
  <c r="L3722" i="7" s="1"/>
  <c r="K3722" i="7"/>
  <c r="J3723" i="7"/>
  <c r="L3723" i="7" s="1"/>
  <c r="M3723" i="7" s="1"/>
  <c r="K3723" i="7"/>
  <c r="J3724" i="7"/>
  <c r="L3724" i="7" s="1"/>
  <c r="M3724" i="7" s="1"/>
  <c r="K3724" i="7"/>
  <c r="J3725" i="7"/>
  <c r="L3725" i="7" s="1"/>
  <c r="M3725" i="7" s="1"/>
  <c r="K3725" i="7"/>
  <c r="J3726" i="7"/>
  <c r="L3726" i="7" s="1"/>
  <c r="K3726" i="7"/>
  <c r="J3727" i="7"/>
  <c r="L3727" i="7" s="1"/>
  <c r="K3727" i="7"/>
  <c r="J3728" i="7"/>
  <c r="L3728" i="7" s="1"/>
  <c r="K3728" i="7"/>
  <c r="J3729" i="7"/>
  <c r="L3729" i="7" s="1"/>
  <c r="M3729" i="7" s="1"/>
  <c r="K3729" i="7"/>
  <c r="J3730" i="7"/>
  <c r="L3730" i="7" s="1"/>
  <c r="M3730" i="7" s="1"/>
  <c r="K3730" i="7"/>
  <c r="J3731" i="7"/>
  <c r="L3731" i="7" s="1"/>
  <c r="M3731" i="7" s="1"/>
  <c r="K3731" i="7"/>
  <c r="J3732" i="7"/>
  <c r="L3732" i="7" s="1"/>
  <c r="K3732" i="7"/>
  <c r="J3733" i="7"/>
  <c r="L3733" i="7" s="1"/>
  <c r="K3733" i="7"/>
  <c r="J3734" i="7"/>
  <c r="L3734" i="7" s="1"/>
  <c r="K3734" i="7"/>
  <c r="J3735" i="7"/>
  <c r="L3735" i="7" s="1"/>
  <c r="M3735" i="7" s="1"/>
  <c r="K3735" i="7"/>
  <c r="J3736" i="7"/>
  <c r="L3736" i="7" s="1"/>
  <c r="M3736" i="7" s="1"/>
  <c r="K3736" i="7"/>
  <c r="J3737" i="7"/>
  <c r="L3737" i="7" s="1"/>
  <c r="M3737" i="7" s="1"/>
  <c r="K3737" i="7"/>
  <c r="J3738" i="7"/>
  <c r="L3738" i="7" s="1"/>
  <c r="K3738" i="7"/>
  <c r="J3739" i="7"/>
  <c r="L3739" i="7" s="1"/>
  <c r="K3739" i="7"/>
  <c r="J3740" i="7"/>
  <c r="L3740" i="7" s="1"/>
  <c r="K3740" i="7"/>
  <c r="J3741" i="7"/>
  <c r="L3741" i="7" s="1"/>
  <c r="M3741" i="7" s="1"/>
  <c r="K3741" i="7"/>
  <c r="J3742" i="7"/>
  <c r="L3742" i="7" s="1"/>
  <c r="M3742" i="7" s="1"/>
  <c r="K3742" i="7"/>
  <c r="J3743" i="7"/>
  <c r="L3743" i="7" s="1"/>
  <c r="M3743" i="7" s="1"/>
  <c r="K3743" i="7"/>
  <c r="J3744" i="7"/>
  <c r="L3744" i="7" s="1"/>
  <c r="K3744" i="7"/>
  <c r="J3745" i="7"/>
  <c r="L3745" i="7" s="1"/>
  <c r="K3745" i="7"/>
  <c r="J3746" i="7"/>
  <c r="L3746" i="7" s="1"/>
  <c r="K3746" i="7"/>
  <c r="J3747" i="7"/>
  <c r="L3747" i="7" s="1"/>
  <c r="M3747" i="7" s="1"/>
  <c r="K3747" i="7"/>
  <c r="J3748" i="7"/>
  <c r="L3748" i="7" s="1"/>
  <c r="M3748" i="7" s="1"/>
  <c r="K3748" i="7"/>
  <c r="J3749" i="7"/>
  <c r="L3749" i="7" s="1"/>
  <c r="M3749" i="7" s="1"/>
  <c r="K3749" i="7"/>
  <c r="J3750" i="7"/>
  <c r="L3750" i="7" s="1"/>
  <c r="K3750" i="7"/>
  <c r="J3751" i="7"/>
  <c r="L3751" i="7" s="1"/>
  <c r="K3751" i="7"/>
  <c r="J3752" i="7"/>
  <c r="L3752" i="7" s="1"/>
  <c r="K3752" i="7"/>
  <c r="J3753" i="7"/>
  <c r="L3753" i="7" s="1"/>
  <c r="M3753" i="7" s="1"/>
  <c r="K3753" i="7"/>
  <c r="J3754" i="7"/>
  <c r="L3754" i="7" s="1"/>
  <c r="M3754" i="7" s="1"/>
  <c r="K3754" i="7"/>
  <c r="J3755" i="7"/>
  <c r="L3755" i="7" s="1"/>
  <c r="M3755" i="7" s="1"/>
  <c r="K3755" i="7"/>
  <c r="J3756" i="7"/>
  <c r="L3756" i="7" s="1"/>
  <c r="K3756" i="7"/>
  <c r="J3757" i="7"/>
  <c r="L3757" i="7" s="1"/>
  <c r="K3757" i="7"/>
  <c r="J3758" i="7"/>
  <c r="L3758" i="7" s="1"/>
  <c r="K3758" i="7"/>
  <c r="J3759" i="7"/>
  <c r="L3759" i="7" s="1"/>
  <c r="M3759" i="7" s="1"/>
  <c r="K3759" i="7"/>
  <c r="J3760" i="7"/>
  <c r="L3760" i="7" s="1"/>
  <c r="M3760" i="7" s="1"/>
  <c r="K3760" i="7"/>
  <c r="J3761" i="7"/>
  <c r="L3761" i="7" s="1"/>
  <c r="M3761" i="7" s="1"/>
  <c r="K3761" i="7"/>
  <c r="J3762" i="7"/>
  <c r="L3762" i="7" s="1"/>
  <c r="K3762" i="7"/>
  <c r="J3763" i="7"/>
  <c r="L3763" i="7" s="1"/>
  <c r="K3763" i="7"/>
  <c r="J3764" i="7"/>
  <c r="L3764" i="7" s="1"/>
  <c r="K3764" i="7"/>
  <c r="J3765" i="7"/>
  <c r="L3765" i="7" s="1"/>
  <c r="M3765" i="7" s="1"/>
  <c r="K3765" i="7"/>
  <c r="J3766" i="7"/>
  <c r="L3766" i="7" s="1"/>
  <c r="M3766" i="7" s="1"/>
  <c r="K3766" i="7"/>
  <c r="J3767" i="7"/>
  <c r="L3767" i="7" s="1"/>
  <c r="M3767" i="7" s="1"/>
  <c r="K3767" i="7"/>
  <c r="J3768" i="7"/>
  <c r="L3768" i="7" s="1"/>
  <c r="K3768" i="7"/>
  <c r="J3769" i="7"/>
  <c r="L3769" i="7" s="1"/>
  <c r="K3769" i="7"/>
  <c r="J3770" i="7"/>
  <c r="L3770" i="7" s="1"/>
  <c r="K3770" i="7"/>
  <c r="J3771" i="7"/>
  <c r="L3771" i="7" s="1"/>
  <c r="M3771" i="7" s="1"/>
  <c r="K3771" i="7"/>
  <c r="J3772" i="7"/>
  <c r="L3772" i="7" s="1"/>
  <c r="M3772" i="7" s="1"/>
  <c r="K3772" i="7"/>
  <c r="J3773" i="7"/>
  <c r="L3773" i="7" s="1"/>
  <c r="M3773" i="7" s="1"/>
  <c r="K3773" i="7"/>
  <c r="J3774" i="7"/>
  <c r="L3774" i="7" s="1"/>
  <c r="K3774" i="7"/>
  <c r="J3775" i="7"/>
  <c r="L3775" i="7" s="1"/>
  <c r="K3775" i="7"/>
  <c r="J3776" i="7"/>
  <c r="L3776" i="7" s="1"/>
  <c r="K3776" i="7"/>
  <c r="J3777" i="7"/>
  <c r="L3777" i="7" s="1"/>
  <c r="M3777" i="7" s="1"/>
  <c r="K3777" i="7"/>
  <c r="J3778" i="7"/>
  <c r="L3778" i="7" s="1"/>
  <c r="M3778" i="7" s="1"/>
  <c r="K3778" i="7"/>
  <c r="J3779" i="7"/>
  <c r="L3779" i="7" s="1"/>
  <c r="M3779" i="7" s="1"/>
  <c r="K3779" i="7"/>
  <c r="J3780" i="7"/>
  <c r="L3780" i="7" s="1"/>
  <c r="K3780" i="7"/>
  <c r="J3781" i="7"/>
  <c r="L3781" i="7" s="1"/>
  <c r="K3781" i="7"/>
  <c r="J3782" i="7"/>
  <c r="L3782" i="7" s="1"/>
  <c r="K3782" i="7"/>
  <c r="J3783" i="7"/>
  <c r="L3783" i="7" s="1"/>
  <c r="M3783" i="7" s="1"/>
  <c r="K3783" i="7"/>
  <c r="J3784" i="7"/>
  <c r="L3784" i="7" s="1"/>
  <c r="M3784" i="7" s="1"/>
  <c r="K3784" i="7"/>
  <c r="J3785" i="7"/>
  <c r="L3785" i="7" s="1"/>
  <c r="M3785" i="7" s="1"/>
  <c r="K3785" i="7"/>
  <c r="J3786" i="7"/>
  <c r="L3786" i="7" s="1"/>
  <c r="K3786" i="7"/>
  <c r="J3787" i="7"/>
  <c r="L3787" i="7" s="1"/>
  <c r="K3787" i="7"/>
  <c r="J3788" i="7"/>
  <c r="L3788" i="7" s="1"/>
  <c r="K3788" i="7"/>
  <c r="J3789" i="7"/>
  <c r="L3789" i="7" s="1"/>
  <c r="M3789" i="7" s="1"/>
  <c r="K3789" i="7"/>
  <c r="J3790" i="7"/>
  <c r="L3790" i="7" s="1"/>
  <c r="M3790" i="7" s="1"/>
  <c r="K3790" i="7"/>
  <c r="J3791" i="7"/>
  <c r="L3791" i="7" s="1"/>
  <c r="M3791" i="7" s="1"/>
  <c r="K3791" i="7"/>
  <c r="J3792" i="7"/>
  <c r="L3792" i="7" s="1"/>
  <c r="K3792" i="7"/>
  <c r="J3793" i="7"/>
  <c r="L3793" i="7" s="1"/>
  <c r="K3793" i="7"/>
  <c r="J3794" i="7"/>
  <c r="L3794" i="7" s="1"/>
  <c r="K3794" i="7"/>
  <c r="J3795" i="7"/>
  <c r="L3795" i="7" s="1"/>
  <c r="M3795" i="7" s="1"/>
  <c r="K3795" i="7"/>
  <c r="J3796" i="7"/>
  <c r="L3796" i="7" s="1"/>
  <c r="M3796" i="7" s="1"/>
  <c r="K3796" i="7"/>
  <c r="J3797" i="7"/>
  <c r="L3797" i="7" s="1"/>
  <c r="M3797" i="7" s="1"/>
  <c r="K3797" i="7"/>
  <c r="J3798" i="7"/>
  <c r="L3798" i="7" s="1"/>
  <c r="K3798" i="7"/>
  <c r="J3799" i="7"/>
  <c r="L3799" i="7" s="1"/>
  <c r="K3799" i="7"/>
  <c r="J3800" i="7"/>
  <c r="L3800" i="7" s="1"/>
  <c r="K3800" i="7"/>
  <c r="J3801" i="7"/>
  <c r="L3801" i="7" s="1"/>
  <c r="M3801" i="7" s="1"/>
  <c r="K3801" i="7"/>
  <c r="J3802" i="7"/>
  <c r="L3802" i="7" s="1"/>
  <c r="M3802" i="7" s="1"/>
  <c r="K3802" i="7"/>
  <c r="J3803" i="7"/>
  <c r="L3803" i="7" s="1"/>
  <c r="M3803" i="7" s="1"/>
  <c r="K3803" i="7"/>
  <c r="J3804" i="7"/>
  <c r="L3804" i="7" s="1"/>
  <c r="K3804" i="7"/>
  <c r="J3805" i="7"/>
  <c r="L3805" i="7" s="1"/>
  <c r="K3805" i="7"/>
  <c r="J3806" i="7"/>
  <c r="L3806" i="7" s="1"/>
  <c r="K3806" i="7"/>
  <c r="J3807" i="7"/>
  <c r="L3807" i="7" s="1"/>
  <c r="M3807" i="7" s="1"/>
  <c r="K3807" i="7"/>
  <c r="J3808" i="7"/>
  <c r="L3808" i="7" s="1"/>
  <c r="M3808" i="7" s="1"/>
  <c r="K3808" i="7"/>
  <c r="J3809" i="7"/>
  <c r="L3809" i="7" s="1"/>
  <c r="M3809" i="7" s="1"/>
  <c r="K3809" i="7"/>
  <c r="J3810" i="7"/>
  <c r="L3810" i="7" s="1"/>
  <c r="K3810" i="7"/>
  <c r="J3811" i="7"/>
  <c r="L3811" i="7" s="1"/>
  <c r="K3811" i="7"/>
  <c r="J3812" i="7"/>
  <c r="L3812" i="7" s="1"/>
  <c r="K3812" i="7"/>
  <c r="J3813" i="7"/>
  <c r="L3813" i="7" s="1"/>
  <c r="M3813" i="7" s="1"/>
  <c r="K3813" i="7"/>
  <c r="J3814" i="7"/>
  <c r="L3814" i="7" s="1"/>
  <c r="M3814" i="7" s="1"/>
  <c r="K3814" i="7"/>
  <c r="J3815" i="7"/>
  <c r="L3815" i="7" s="1"/>
  <c r="M3815" i="7" s="1"/>
  <c r="K3815" i="7"/>
  <c r="J3816" i="7"/>
  <c r="L3816" i="7" s="1"/>
  <c r="K3816" i="7"/>
  <c r="J3817" i="7"/>
  <c r="L3817" i="7" s="1"/>
  <c r="K3817" i="7"/>
  <c r="J3818" i="7"/>
  <c r="L3818" i="7" s="1"/>
  <c r="K3818" i="7"/>
  <c r="J3819" i="7"/>
  <c r="L3819" i="7" s="1"/>
  <c r="M3819" i="7" s="1"/>
  <c r="K3819" i="7"/>
  <c r="J3820" i="7"/>
  <c r="L3820" i="7" s="1"/>
  <c r="M3820" i="7" s="1"/>
  <c r="K3820" i="7"/>
  <c r="J3821" i="7"/>
  <c r="L3821" i="7" s="1"/>
  <c r="M3821" i="7" s="1"/>
  <c r="K3821" i="7"/>
  <c r="J3822" i="7"/>
  <c r="L3822" i="7" s="1"/>
  <c r="K3822" i="7"/>
  <c r="J3823" i="7"/>
  <c r="L3823" i="7" s="1"/>
  <c r="K3823" i="7"/>
  <c r="J3824" i="7"/>
  <c r="L3824" i="7" s="1"/>
  <c r="K3824" i="7"/>
  <c r="J3825" i="7"/>
  <c r="L3825" i="7" s="1"/>
  <c r="M3825" i="7" s="1"/>
  <c r="K3825" i="7"/>
  <c r="J3826" i="7"/>
  <c r="L3826" i="7" s="1"/>
  <c r="M3826" i="7" s="1"/>
  <c r="K3826" i="7"/>
  <c r="J3827" i="7"/>
  <c r="L3827" i="7" s="1"/>
  <c r="M3827" i="7" s="1"/>
  <c r="K3827" i="7"/>
  <c r="J3828" i="7"/>
  <c r="L3828" i="7" s="1"/>
  <c r="K3828" i="7"/>
  <c r="J3829" i="7"/>
  <c r="L3829" i="7" s="1"/>
  <c r="K3829" i="7"/>
  <c r="J3830" i="7"/>
  <c r="L3830" i="7" s="1"/>
  <c r="K3830" i="7"/>
  <c r="J3831" i="7"/>
  <c r="L3831" i="7" s="1"/>
  <c r="M3831" i="7" s="1"/>
  <c r="K3831" i="7"/>
  <c r="J3832" i="7"/>
  <c r="L3832" i="7" s="1"/>
  <c r="M3832" i="7" s="1"/>
  <c r="K3832" i="7"/>
  <c r="J3833" i="7"/>
  <c r="L3833" i="7" s="1"/>
  <c r="M3833" i="7" s="1"/>
  <c r="K3833" i="7"/>
  <c r="J3834" i="7"/>
  <c r="L3834" i="7" s="1"/>
  <c r="K3834" i="7"/>
  <c r="J3835" i="7"/>
  <c r="L3835" i="7" s="1"/>
  <c r="K3835" i="7"/>
  <c r="J3836" i="7"/>
  <c r="L3836" i="7" s="1"/>
  <c r="K3836" i="7"/>
  <c r="J3837" i="7"/>
  <c r="L3837" i="7" s="1"/>
  <c r="M3837" i="7" s="1"/>
  <c r="K3837" i="7"/>
  <c r="J3838" i="7"/>
  <c r="L3838" i="7" s="1"/>
  <c r="M3838" i="7" s="1"/>
  <c r="K3838" i="7"/>
  <c r="J3839" i="7"/>
  <c r="L3839" i="7" s="1"/>
  <c r="M3839" i="7" s="1"/>
  <c r="K3839" i="7"/>
  <c r="J3840" i="7"/>
  <c r="L3840" i="7" s="1"/>
  <c r="K3840" i="7"/>
  <c r="J3841" i="7"/>
  <c r="L3841" i="7" s="1"/>
  <c r="K3841" i="7"/>
  <c r="J3842" i="7"/>
  <c r="L3842" i="7" s="1"/>
  <c r="K3842" i="7"/>
  <c r="J3843" i="7"/>
  <c r="L3843" i="7" s="1"/>
  <c r="M3843" i="7" s="1"/>
  <c r="K3843" i="7"/>
  <c r="J3844" i="7"/>
  <c r="L3844" i="7" s="1"/>
  <c r="M3844" i="7" s="1"/>
  <c r="K3844" i="7"/>
  <c r="J3845" i="7"/>
  <c r="L3845" i="7" s="1"/>
  <c r="M3845" i="7" s="1"/>
  <c r="K3845" i="7"/>
  <c r="J3846" i="7"/>
  <c r="L3846" i="7" s="1"/>
  <c r="K3846" i="7"/>
  <c r="J3847" i="7"/>
  <c r="L3847" i="7" s="1"/>
  <c r="K3847" i="7"/>
  <c r="J3848" i="7"/>
  <c r="L3848" i="7" s="1"/>
  <c r="K3848" i="7"/>
  <c r="J3849" i="7"/>
  <c r="L3849" i="7" s="1"/>
  <c r="M3849" i="7" s="1"/>
  <c r="K3849" i="7"/>
  <c r="J3850" i="7"/>
  <c r="L3850" i="7" s="1"/>
  <c r="M3850" i="7" s="1"/>
  <c r="K3850" i="7"/>
  <c r="J3851" i="7"/>
  <c r="L3851" i="7" s="1"/>
  <c r="M3851" i="7" s="1"/>
  <c r="K3851" i="7"/>
  <c r="J3852" i="7"/>
  <c r="L3852" i="7" s="1"/>
  <c r="K3852" i="7"/>
  <c r="J3853" i="7"/>
  <c r="L3853" i="7" s="1"/>
  <c r="K3853" i="7"/>
  <c r="J3854" i="7"/>
  <c r="L3854" i="7" s="1"/>
  <c r="K3854" i="7"/>
  <c r="J3855" i="7"/>
  <c r="L3855" i="7" s="1"/>
  <c r="M3855" i="7" s="1"/>
  <c r="K3855" i="7"/>
  <c r="J3856" i="7"/>
  <c r="L3856" i="7" s="1"/>
  <c r="M3856" i="7" s="1"/>
  <c r="K3856" i="7"/>
  <c r="J3857" i="7"/>
  <c r="L3857" i="7" s="1"/>
  <c r="M3857" i="7" s="1"/>
  <c r="K3857" i="7"/>
  <c r="J3858" i="7"/>
  <c r="L3858" i="7" s="1"/>
  <c r="K3858" i="7"/>
  <c r="J3859" i="7"/>
  <c r="L3859" i="7" s="1"/>
  <c r="K3859" i="7"/>
  <c r="J3860" i="7"/>
  <c r="L3860" i="7" s="1"/>
  <c r="K3860" i="7"/>
  <c r="J3861" i="7"/>
  <c r="L3861" i="7" s="1"/>
  <c r="M3861" i="7" s="1"/>
  <c r="K3861" i="7"/>
  <c r="J3862" i="7"/>
  <c r="L3862" i="7" s="1"/>
  <c r="M3862" i="7" s="1"/>
  <c r="K3862" i="7"/>
  <c r="J3863" i="7"/>
  <c r="L3863" i="7" s="1"/>
  <c r="M3863" i="7" s="1"/>
  <c r="K3863" i="7"/>
  <c r="J3864" i="7"/>
  <c r="L3864" i="7" s="1"/>
  <c r="K3864" i="7"/>
  <c r="J3865" i="7"/>
  <c r="L3865" i="7" s="1"/>
  <c r="K3865" i="7"/>
  <c r="J3866" i="7"/>
  <c r="L3866" i="7" s="1"/>
  <c r="K3866" i="7"/>
  <c r="J3867" i="7"/>
  <c r="L3867" i="7" s="1"/>
  <c r="M3867" i="7" s="1"/>
  <c r="K3867" i="7"/>
  <c r="J3868" i="7"/>
  <c r="L3868" i="7" s="1"/>
  <c r="M3868" i="7" s="1"/>
  <c r="K3868" i="7"/>
  <c r="J3869" i="7"/>
  <c r="L3869" i="7" s="1"/>
  <c r="M3869" i="7" s="1"/>
  <c r="K3869" i="7"/>
  <c r="J3870" i="7"/>
  <c r="L3870" i="7" s="1"/>
  <c r="K3870" i="7"/>
  <c r="J3871" i="7"/>
  <c r="L3871" i="7" s="1"/>
  <c r="K3871" i="7"/>
  <c r="J3872" i="7"/>
  <c r="L3872" i="7" s="1"/>
  <c r="K3872" i="7"/>
  <c r="J3873" i="7"/>
  <c r="L3873" i="7" s="1"/>
  <c r="M3873" i="7" s="1"/>
  <c r="K3873" i="7"/>
  <c r="J3874" i="7"/>
  <c r="L3874" i="7" s="1"/>
  <c r="M3874" i="7" s="1"/>
  <c r="K3874" i="7"/>
  <c r="J3875" i="7"/>
  <c r="L3875" i="7" s="1"/>
  <c r="M3875" i="7" s="1"/>
  <c r="K3875" i="7"/>
  <c r="J3876" i="7"/>
  <c r="L3876" i="7" s="1"/>
  <c r="K3876" i="7"/>
  <c r="J3877" i="7"/>
  <c r="L3877" i="7" s="1"/>
  <c r="K3877" i="7"/>
  <c r="J3878" i="7"/>
  <c r="L3878" i="7" s="1"/>
  <c r="K3878" i="7"/>
  <c r="J3879" i="7"/>
  <c r="L3879" i="7" s="1"/>
  <c r="M3879" i="7" s="1"/>
  <c r="K3879" i="7"/>
  <c r="J3880" i="7"/>
  <c r="L3880" i="7" s="1"/>
  <c r="M3880" i="7" s="1"/>
  <c r="K3880" i="7"/>
  <c r="J3881" i="7"/>
  <c r="L3881" i="7" s="1"/>
  <c r="M3881" i="7" s="1"/>
  <c r="K3881" i="7"/>
  <c r="J3882" i="7"/>
  <c r="L3882" i="7" s="1"/>
  <c r="K3882" i="7"/>
  <c r="J3883" i="7"/>
  <c r="L3883" i="7" s="1"/>
  <c r="K3883" i="7"/>
  <c r="J3884" i="7"/>
  <c r="L3884" i="7" s="1"/>
  <c r="K3884" i="7"/>
  <c r="J3885" i="7"/>
  <c r="L3885" i="7" s="1"/>
  <c r="M3885" i="7" s="1"/>
  <c r="K3885" i="7"/>
  <c r="J3886" i="7"/>
  <c r="L3886" i="7" s="1"/>
  <c r="M3886" i="7" s="1"/>
  <c r="K3886" i="7"/>
  <c r="J3887" i="7"/>
  <c r="L3887" i="7" s="1"/>
  <c r="M3887" i="7" s="1"/>
  <c r="K3887" i="7"/>
  <c r="J3888" i="7"/>
  <c r="L3888" i="7" s="1"/>
  <c r="K3888" i="7"/>
  <c r="J3889" i="7"/>
  <c r="L3889" i="7" s="1"/>
  <c r="K3889" i="7"/>
  <c r="J3890" i="7"/>
  <c r="L3890" i="7" s="1"/>
  <c r="K3890" i="7"/>
  <c r="J3891" i="7"/>
  <c r="L3891" i="7" s="1"/>
  <c r="M3891" i="7" s="1"/>
  <c r="K3891" i="7"/>
  <c r="J3892" i="7"/>
  <c r="L3892" i="7" s="1"/>
  <c r="M3892" i="7" s="1"/>
  <c r="K3892" i="7"/>
  <c r="J3893" i="7"/>
  <c r="L3893" i="7" s="1"/>
  <c r="M3893" i="7" s="1"/>
  <c r="K3893" i="7"/>
  <c r="J3894" i="7"/>
  <c r="L3894" i="7" s="1"/>
  <c r="K3894" i="7"/>
  <c r="J3895" i="7"/>
  <c r="L3895" i="7" s="1"/>
  <c r="K3895" i="7"/>
  <c r="J3896" i="7"/>
  <c r="L3896" i="7" s="1"/>
  <c r="K3896" i="7"/>
  <c r="J3897" i="7"/>
  <c r="L3897" i="7" s="1"/>
  <c r="M3897" i="7" s="1"/>
  <c r="K3897" i="7"/>
  <c r="J3898" i="7"/>
  <c r="L3898" i="7" s="1"/>
  <c r="M3898" i="7" s="1"/>
  <c r="K3898" i="7"/>
  <c r="J3899" i="7"/>
  <c r="L3899" i="7" s="1"/>
  <c r="M3899" i="7" s="1"/>
  <c r="K3899" i="7"/>
  <c r="J3900" i="7"/>
  <c r="L3900" i="7" s="1"/>
  <c r="K3900" i="7"/>
  <c r="J3901" i="7"/>
  <c r="L3901" i="7" s="1"/>
  <c r="K3901" i="7"/>
  <c r="J3902" i="7"/>
  <c r="L3902" i="7" s="1"/>
  <c r="K3902" i="7"/>
  <c r="J3903" i="7"/>
  <c r="L3903" i="7" s="1"/>
  <c r="M3903" i="7" s="1"/>
  <c r="K3903" i="7"/>
  <c r="J3904" i="7"/>
  <c r="L3904" i="7" s="1"/>
  <c r="M3904" i="7" s="1"/>
  <c r="K3904" i="7"/>
  <c r="J3905" i="7"/>
  <c r="L3905" i="7" s="1"/>
  <c r="M3905" i="7" s="1"/>
  <c r="K3905" i="7"/>
  <c r="J3906" i="7"/>
  <c r="L3906" i="7" s="1"/>
  <c r="K3906" i="7"/>
  <c r="J3907" i="7"/>
  <c r="L3907" i="7" s="1"/>
  <c r="K3907" i="7"/>
  <c r="J3908" i="7"/>
  <c r="L3908" i="7" s="1"/>
  <c r="K3908" i="7"/>
  <c r="J3909" i="7"/>
  <c r="L3909" i="7" s="1"/>
  <c r="M3909" i="7" s="1"/>
  <c r="K3909" i="7"/>
  <c r="J3910" i="7"/>
  <c r="L3910" i="7" s="1"/>
  <c r="M3910" i="7" s="1"/>
  <c r="K3910" i="7"/>
  <c r="J3911" i="7"/>
  <c r="L3911" i="7" s="1"/>
  <c r="M3911" i="7" s="1"/>
  <c r="K3911" i="7"/>
  <c r="J3912" i="7"/>
  <c r="L3912" i="7" s="1"/>
  <c r="K3912" i="7"/>
  <c r="J3913" i="7"/>
  <c r="L3913" i="7" s="1"/>
  <c r="K3913" i="7"/>
  <c r="J3914" i="7"/>
  <c r="L3914" i="7" s="1"/>
  <c r="K3914" i="7"/>
  <c r="J3915" i="7"/>
  <c r="L3915" i="7" s="1"/>
  <c r="M3915" i="7" s="1"/>
  <c r="K3915" i="7"/>
  <c r="J3916" i="7"/>
  <c r="L3916" i="7" s="1"/>
  <c r="M3916" i="7" s="1"/>
  <c r="K3916" i="7"/>
  <c r="J3917" i="7"/>
  <c r="L3917" i="7" s="1"/>
  <c r="M3917" i="7" s="1"/>
  <c r="K3917" i="7"/>
  <c r="J3918" i="7"/>
  <c r="L3918" i="7" s="1"/>
  <c r="K3918" i="7"/>
  <c r="J3919" i="7"/>
  <c r="L3919" i="7" s="1"/>
  <c r="K3919" i="7"/>
  <c r="J3920" i="7"/>
  <c r="L3920" i="7" s="1"/>
  <c r="K3920" i="7"/>
  <c r="J3921" i="7"/>
  <c r="L3921" i="7" s="1"/>
  <c r="M3921" i="7" s="1"/>
  <c r="K3921" i="7"/>
  <c r="J3922" i="7"/>
  <c r="L3922" i="7" s="1"/>
  <c r="M3922" i="7" s="1"/>
  <c r="K3922" i="7"/>
  <c r="J3923" i="7"/>
  <c r="L3923" i="7" s="1"/>
  <c r="M3923" i="7" s="1"/>
  <c r="K3923" i="7"/>
  <c r="J3924" i="7"/>
  <c r="L3924" i="7" s="1"/>
  <c r="K3924" i="7"/>
  <c r="J3925" i="7"/>
  <c r="L3925" i="7" s="1"/>
  <c r="K3925" i="7"/>
  <c r="J3926" i="7"/>
  <c r="L3926" i="7" s="1"/>
  <c r="K3926" i="7"/>
  <c r="J3927" i="7"/>
  <c r="L3927" i="7" s="1"/>
  <c r="M3927" i="7" s="1"/>
  <c r="K3927" i="7"/>
  <c r="J3928" i="7"/>
  <c r="L3928" i="7" s="1"/>
  <c r="M3928" i="7" s="1"/>
  <c r="K3928" i="7"/>
  <c r="J3929" i="7"/>
  <c r="L3929" i="7" s="1"/>
  <c r="M3929" i="7" s="1"/>
  <c r="K3929" i="7"/>
  <c r="J3930" i="7"/>
  <c r="L3930" i="7" s="1"/>
  <c r="K3930" i="7"/>
  <c r="J3931" i="7"/>
  <c r="L3931" i="7" s="1"/>
  <c r="K3931" i="7"/>
  <c r="J3932" i="7"/>
  <c r="L3932" i="7" s="1"/>
  <c r="K3932" i="7"/>
  <c r="J3933" i="7"/>
  <c r="L3933" i="7" s="1"/>
  <c r="M3933" i="7" s="1"/>
  <c r="K3933" i="7"/>
  <c r="J3934" i="7"/>
  <c r="L3934" i="7" s="1"/>
  <c r="M3934" i="7" s="1"/>
  <c r="K3934" i="7"/>
  <c r="J3935" i="7"/>
  <c r="L3935" i="7" s="1"/>
  <c r="M3935" i="7" s="1"/>
  <c r="K3935" i="7"/>
  <c r="J3936" i="7"/>
  <c r="L3936" i="7" s="1"/>
  <c r="K3936" i="7"/>
  <c r="J3937" i="7"/>
  <c r="L3937" i="7" s="1"/>
  <c r="K3937" i="7"/>
  <c r="J3938" i="7"/>
  <c r="L3938" i="7" s="1"/>
  <c r="K3938" i="7"/>
  <c r="J3939" i="7"/>
  <c r="L3939" i="7" s="1"/>
  <c r="M3939" i="7" s="1"/>
  <c r="K3939" i="7"/>
  <c r="J3940" i="7"/>
  <c r="L3940" i="7" s="1"/>
  <c r="M3940" i="7" s="1"/>
  <c r="K3940" i="7"/>
  <c r="J3941" i="7"/>
  <c r="L3941" i="7" s="1"/>
  <c r="M3941" i="7" s="1"/>
  <c r="K3941" i="7"/>
  <c r="J3942" i="7"/>
  <c r="L3942" i="7" s="1"/>
  <c r="K3942" i="7"/>
  <c r="J3943" i="7"/>
  <c r="L3943" i="7" s="1"/>
  <c r="K3943" i="7"/>
  <c r="J3944" i="7"/>
  <c r="L3944" i="7" s="1"/>
  <c r="K3944" i="7"/>
  <c r="J3945" i="7"/>
  <c r="L3945" i="7" s="1"/>
  <c r="M3945" i="7" s="1"/>
  <c r="K3945" i="7"/>
  <c r="J3946" i="7"/>
  <c r="L3946" i="7" s="1"/>
  <c r="M3946" i="7" s="1"/>
  <c r="K3946" i="7"/>
  <c r="J3947" i="7"/>
  <c r="L3947" i="7" s="1"/>
  <c r="M3947" i="7" s="1"/>
  <c r="K3947" i="7"/>
  <c r="J3948" i="7"/>
  <c r="L3948" i="7" s="1"/>
  <c r="K3948" i="7"/>
  <c r="J3949" i="7"/>
  <c r="L3949" i="7" s="1"/>
  <c r="K3949" i="7"/>
  <c r="J3950" i="7"/>
  <c r="L3950" i="7" s="1"/>
  <c r="K3950" i="7"/>
  <c r="J3951" i="7"/>
  <c r="L3951" i="7" s="1"/>
  <c r="M3951" i="7" s="1"/>
  <c r="K3951" i="7"/>
  <c r="J3952" i="7"/>
  <c r="L3952" i="7" s="1"/>
  <c r="M3952" i="7" s="1"/>
  <c r="K3952" i="7"/>
  <c r="J3953" i="7"/>
  <c r="L3953" i="7" s="1"/>
  <c r="M3953" i="7" s="1"/>
  <c r="K3953" i="7"/>
  <c r="J3954" i="7"/>
  <c r="L3954" i="7" s="1"/>
  <c r="K3954" i="7"/>
  <c r="J3955" i="7"/>
  <c r="L3955" i="7" s="1"/>
  <c r="K3955" i="7"/>
  <c r="J3956" i="7"/>
  <c r="L3956" i="7" s="1"/>
  <c r="K3956" i="7"/>
  <c r="J3957" i="7"/>
  <c r="L3957" i="7" s="1"/>
  <c r="M3957" i="7" s="1"/>
  <c r="K3957" i="7"/>
  <c r="J3958" i="7"/>
  <c r="L3958" i="7" s="1"/>
  <c r="M3958" i="7" s="1"/>
  <c r="K3958" i="7"/>
  <c r="J3959" i="7"/>
  <c r="L3959" i="7" s="1"/>
  <c r="M3959" i="7" s="1"/>
  <c r="K3959" i="7"/>
  <c r="J3960" i="7"/>
  <c r="L3960" i="7" s="1"/>
  <c r="K3960" i="7"/>
  <c r="J3961" i="7"/>
  <c r="L3961" i="7" s="1"/>
  <c r="K3961" i="7"/>
  <c r="J3962" i="7"/>
  <c r="L3962" i="7" s="1"/>
  <c r="K3962" i="7"/>
  <c r="J3963" i="7"/>
  <c r="L3963" i="7" s="1"/>
  <c r="M3963" i="7" s="1"/>
  <c r="K3963" i="7"/>
  <c r="J3964" i="7"/>
  <c r="L3964" i="7" s="1"/>
  <c r="M3964" i="7" s="1"/>
  <c r="K3964" i="7"/>
  <c r="J3965" i="7"/>
  <c r="L3965" i="7" s="1"/>
  <c r="M3965" i="7" s="1"/>
  <c r="K3965" i="7"/>
  <c r="J3966" i="7"/>
  <c r="L3966" i="7" s="1"/>
  <c r="K3966" i="7"/>
  <c r="J3967" i="7"/>
  <c r="L3967" i="7" s="1"/>
  <c r="K3967" i="7"/>
  <c r="J3968" i="7"/>
  <c r="L3968" i="7" s="1"/>
  <c r="K3968" i="7"/>
  <c r="J3969" i="7"/>
  <c r="L3969" i="7" s="1"/>
  <c r="M3969" i="7" s="1"/>
  <c r="K3969" i="7"/>
  <c r="J3970" i="7"/>
  <c r="L3970" i="7" s="1"/>
  <c r="M3970" i="7" s="1"/>
  <c r="K3970" i="7"/>
  <c r="J3971" i="7"/>
  <c r="L3971" i="7" s="1"/>
  <c r="M3971" i="7" s="1"/>
  <c r="K3971" i="7"/>
  <c r="J3972" i="7"/>
  <c r="L3972" i="7" s="1"/>
  <c r="K3972" i="7"/>
  <c r="J3973" i="7"/>
  <c r="L3973" i="7" s="1"/>
  <c r="K3973" i="7"/>
  <c r="J3974" i="7"/>
  <c r="L3974" i="7" s="1"/>
  <c r="K3974" i="7"/>
  <c r="J3975" i="7"/>
  <c r="L3975" i="7" s="1"/>
  <c r="M3975" i="7" s="1"/>
  <c r="K3975" i="7"/>
  <c r="J3976" i="7"/>
  <c r="L3976" i="7" s="1"/>
  <c r="M3976" i="7" s="1"/>
  <c r="K3976" i="7"/>
  <c r="J3977" i="7"/>
  <c r="L3977" i="7" s="1"/>
  <c r="M3977" i="7" s="1"/>
  <c r="K3977" i="7"/>
  <c r="J3978" i="7"/>
  <c r="L3978" i="7" s="1"/>
  <c r="K3978" i="7"/>
  <c r="J3979" i="7"/>
  <c r="L3979" i="7" s="1"/>
  <c r="K3979" i="7"/>
  <c r="J3980" i="7"/>
  <c r="L3980" i="7" s="1"/>
  <c r="K3980" i="7"/>
  <c r="J3981" i="7"/>
  <c r="L3981" i="7" s="1"/>
  <c r="M3981" i="7" s="1"/>
  <c r="K3981" i="7"/>
  <c r="J3982" i="7"/>
  <c r="L3982" i="7" s="1"/>
  <c r="M3982" i="7" s="1"/>
  <c r="K3982" i="7"/>
  <c r="J3983" i="7"/>
  <c r="L3983" i="7" s="1"/>
  <c r="M3983" i="7" s="1"/>
  <c r="K3983" i="7"/>
  <c r="J3984" i="7"/>
  <c r="L3984" i="7" s="1"/>
  <c r="K3984" i="7"/>
  <c r="J3985" i="7"/>
  <c r="L3985" i="7" s="1"/>
  <c r="K3985" i="7"/>
  <c r="J3986" i="7"/>
  <c r="L3986" i="7" s="1"/>
  <c r="K3986" i="7"/>
  <c r="J3987" i="7"/>
  <c r="L3987" i="7" s="1"/>
  <c r="M3987" i="7" s="1"/>
  <c r="K3987" i="7"/>
  <c r="J3988" i="7"/>
  <c r="L3988" i="7" s="1"/>
  <c r="M3988" i="7" s="1"/>
  <c r="K3988" i="7"/>
  <c r="J3989" i="7"/>
  <c r="L3989" i="7" s="1"/>
  <c r="M3989" i="7" s="1"/>
  <c r="K3989" i="7"/>
  <c r="J3990" i="7"/>
  <c r="L3990" i="7" s="1"/>
  <c r="K3990" i="7"/>
  <c r="J3991" i="7"/>
  <c r="L3991" i="7" s="1"/>
  <c r="K3991" i="7"/>
  <c r="J3992" i="7"/>
  <c r="L3992" i="7" s="1"/>
  <c r="K3992" i="7"/>
  <c r="J3993" i="7"/>
  <c r="L3993" i="7" s="1"/>
  <c r="M3993" i="7" s="1"/>
  <c r="K3993" i="7"/>
  <c r="J3994" i="7"/>
  <c r="L3994" i="7" s="1"/>
  <c r="M3994" i="7" s="1"/>
  <c r="K3994" i="7"/>
  <c r="J3995" i="7"/>
  <c r="L3995" i="7" s="1"/>
  <c r="M3995" i="7" s="1"/>
  <c r="K3995" i="7"/>
  <c r="J3996" i="7"/>
  <c r="L3996" i="7" s="1"/>
  <c r="K3996" i="7"/>
  <c r="J3997" i="7"/>
  <c r="L3997" i="7" s="1"/>
  <c r="K3997" i="7"/>
  <c r="J3998" i="7"/>
  <c r="L3998" i="7" s="1"/>
  <c r="K3998" i="7"/>
  <c r="J3999" i="7"/>
  <c r="L3999" i="7" s="1"/>
  <c r="M3999" i="7" s="1"/>
  <c r="K3999" i="7"/>
  <c r="J4000" i="7"/>
  <c r="L4000" i="7" s="1"/>
  <c r="M4000" i="7" s="1"/>
  <c r="K4000" i="7"/>
  <c r="J4001" i="7"/>
  <c r="L4001" i="7" s="1"/>
  <c r="M4001" i="7" s="1"/>
  <c r="K4001" i="7"/>
  <c r="J4002" i="7"/>
  <c r="L4002" i="7" s="1"/>
  <c r="K4002" i="7"/>
  <c r="J4003" i="7"/>
  <c r="L4003" i="7" s="1"/>
  <c r="K4003" i="7"/>
  <c r="J4004" i="7"/>
  <c r="L4004" i="7" s="1"/>
  <c r="K4004" i="7"/>
  <c r="J4005" i="7"/>
  <c r="L4005" i="7" s="1"/>
  <c r="M4005" i="7" s="1"/>
  <c r="K4005" i="7"/>
  <c r="J4006" i="7"/>
  <c r="L4006" i="7" s="1"/>
  <c r="M4006" i="7" s="1"/>
  <c r="K4006" i="7"/>
  <c r="J4007" i="7"/>
  <c r="L4007" i="7" s="1"/>
  <c r="M4007" i="7" s="1"/>
  <c r="K4007" i="7"/>
  <c r="J4008" i="7"/>
  <c r="L4008" i="7" s="1"/>
  <c r="K4008" i="7"/>
  <c r="J4009" i="7"/>
  <c r="L4009" i="7" s="1"/>
  <c r="K4009" i="7"/>
  <c r="J4010" i="7"/>
  <c r="L4010" i="7" s="1"/>
  <c r="K4010" i="7"/>
  <c r="J4011" i="7"/>
  <c r="L4011" i="7" s="1"/>
  <c r="M4011" i="7" s="1"/>
  <c r="K4011" i="7"/>
  <c r="J4012" i="7"/>
  <c r="L4012" i="7" s="1"/>
  <c r="M4012" i="7" s="1"/>
  <c r="K4012" i="7"/>
  <c r="J4013" i="7"/>
  <c r="L4013" i="7" s="1"/>
  <c r="M4013" i="7" s="1"/>
  <c r="K4013" i="7"/>
  <c r="J4014" i="7"/>
  <c r="L4014" i="7" s="1"/>
  <c r="K4014" i="7"/>
  <c r="J4015" i="7"/>
  <c r="L4015" i="7" s="1"/>
  <c r="K4015" i="7"/>
  <c r="J4016" i="7"/>
  <c r="L4016" i="7" s="1"/>
  <c r="K4016" i="7"/>
  <c r="J4017" i="7"/>
  <c r="L4017" i="7" s="1"/>
  <c r="M4017" i="7" s="1"/>
  <c r="K4017" i="7"/>
  <c r="J4018" i="7"/>
  <c r="L4018" i="7" s="1"/>
  <c r="M4018" i="7" s="1"/>
  <c r="K4018" i="7"/>
  <c r="J4019" i="7"/>
  <c r="L4019" i="7" s="1"/>
  <c r="M4019" i="7" s="1"/>
  <c r="K4019" i="7"/>
  <c r="J4020" i="7"/>
  <c r="L4020" i="7" s="1"/>
  <c r="K4020" i="7"/>
  <c r="J4021" i="7"/>
  <c r="L4021" i="7" s="1"/>
  <c r="K4021" i="7"/>
  <c r="J4022" i="7"/>
  <c r="L4022" i="7" s="1"/>
  <c r="K4022" i="7"/>
  <c r="J4023" i="7"/>
  <c r="L4023" i="7" s="1"/>
  <c r="M4023" i="7" s="1"/>
  <c r="K4023" i="7"/>
  <c r="J4024" i="7"/>
  <c r="L4024" i="7" s="1"/>
  <c r="M4024" i="7" s="1"/>
  <c r="K4024" i="7"/>
  <c r="J4025" i="7"/>
  <c r="L4025" i="7" s="1"/>
  <c r="M4025" i="7" s="1"/>
  <c r="K4025" i="7"/>
  <c r="J4026" i="7"/>
  <c r="L4026" i="7" s="1"/>
  <c r="K4026" i="7"/>
  <c r="J4027" i="7"/>
  <c r="L4027" i="7" s="1"/>
  <c r="K4027" i="7"/>
  <c r="J4028" i="7"/>
  <c r="L4028" i="7" s="1"/>
  <c r="K4028" i="7"/>
  <c r="J4029" i="7"/>
  <c r="L4029" i="7" s="1"/>
  <c r="M4029" i="7" s="1"/>
  <c r="K4029" i="7"/>
  <c r="J4030" i="7"/>
  <c r="L4030" i="7" s="1"/>
  <c r="M4030" i="7" s="1"/>
  <c r="K4030" i="7"/>
  <c r="J4031" i="7"/>
  <c r="L4031" i="7" s="1"/>
  <c r="M4031" i="7" s="1"/>
  <c r="K4031" i="7"/>
  <c r="J4032" i="7"/>
  <c r="L4032" i="7" s="1"/>
  <c r="K4032" i="7"/>
  <c r="J4033" i="7"/>
  <c r="L4033" i="7" s="1"/>
  <c r="K4033" i="7"/>
  <c r="J4034" i="7"/>
  <c r="L4034" i="7" s="1"/>
  <c r="K4034" i="7"/>
  <c r="J4035" i="7"/>
  <c r="L4035" i="7" s="1"/>
  <c r="M4035" i="7" s="1"/>
  <c r="K4035" i="7"/>
  <c r="J4036" i="7"/>
  <c r="L4036" i="7" s="1"/>
  <c r="M4036" i="7" s="1"/>
  <c r="K4036" i="7"/>
  <c r="J4037" i="7"/>
  <c r="L4037" i="7" s="1"/>
  <c r="M4037" i="7" s="1"/>
  <c r="K4037" i="7"/>
  <c r="J4038" i="7"/>
  <c r="L4038" i="7" s="1"/>
  <c r="K4038" i="7"/>
  <c r="J4039" i="7"/>
  <c r="L4039" i="7" s="1"/>
  <c r="K4039" i="7"/>
  <c r="J4040" i="7"/>
  <c r="L4040" i="7" s="1"/>
  <c r="K4040" i="7"/>
  <c r="J4041" i="7"/>
  <c r="L4041" i="7" s="1"/>
  <c r="M4041" i="7" s="1"/>
  <c r="K4041" i="7"/>
  <c r="J4042" i="7"/>
  <c r="L4042" i="7" s="1"/>
  <c r="M4042" i="7" s="1"/>
  <c r="K4042" i="7"/>
  <c r="J4043" i="7"/>
  <c r="L4043" i="7" s="1"/>
  <c r="M4043" i="7" s="1"/>
  <c r="K4043" i="7"/>
  <c r="J4044" i="7"/>
  <c r="L4044" i="7" s="1"/>
  <c r="K4044" i="7"/>
  <c r="J4045" i="7"/>
  <c r="L4045" i="7" s="1"/>
  <c r="K4045" i="7"/>
  <c r="J4046" i="7"/>
  <c r="L4046" i="7" s="1"/>
  <c r="K4046" i="7"/>
  <c r="J4047" i="7"/>
  <c r="L4047" i="7" s="1"/>
  <c r="M4047" i="7" s="1"/>
  <c r="K4047" i="7"/>
  <c r="J4048" i="7"/>
  <c r="L4048" i="7" s="1"/>
  <c r="M4048" i="7" s="1"/>
  <c r="K4048" i="7"/>
  <c r="J4049" i="7"/>
  <c r="L4049" i="7" s="1"/>
  <c r="M4049" i="7" s="1"/>
  <c r="K4049" i="7"/>
  <c r="J4050" i="7"/>
  <c r="L4050" i="7" s="1"/>
  <c r="K4050" i="7"/>
  <c r="J4051" i="7"/>
  <c r="L4051" i="7" s="1"/>
  <c r="K4051" i="7"/>
  <c r="J4052" i="7"/>
  <c r="L4052" i="7" s="1"/>
  <c r="K4052" i="7"/>
  <c r="J4053" i="7"/>
  <c r="L4053" i="7" s="1"/>
  <c r="M4053" i="7" s="1"/>
  <c r="K4053" i="7"/>
  <c r="J4054" i="7"/>
  <c r="L4054" i="7" s="1"/>
  <c r="M4054" i="7" s="1"/>
  <c r="K4054" i="7"/>
  <c r="J4055" i="7"/>
  <c r="L4055" i="7" s="1"/>
  <c r="M4055" i="7" s="1"/>
  <c r="K4055" i="7"/>
  <c r="J4056" i="7"/>
  <c r="L4056" i="7" s="1"/>
  <c r="K4056" i="7"/>
  <c r="J4057" i="7"/>
  <c r="L4057" i="7" s="1"/>
  <c r="K4057" i="7"/>
  <c r="J4058" i="7"/>
  <c r="L4058" i="7" s="1"/>
  <c r="K4058" i="7"/>
  <c r="J4059" i="7"/>
  <c r="L4059" i="7" s="1"/>
  <c r="M4059" i="7" s="1"/>
  <c r="K4059" i="7"/>
  <c r="J4060" i="7"/>
  <c r="L4060" i="7" s="1"/>
  <c r="M4060" i="7" s="1"/>
  <c r="K4060" i="7"/>
  <c r="J4061" i="7"/>
  <c r="L4061" i="7" s="1"/>
  <c r="M4061" i="7" s="1"/>
  <c r="K4061" i="7"/>
  <c r="J4062" i="7"/>
  <c r="L4062" i="7" s="1"/>
  <c r="K4062" i="7"/>
  <c r="J4063" i="7"/>
  <c r="L4063" i="7" s="1"/>
  <c r="K4063" i="7"/>
  <c r="J4064" i="7"/>
  <c r="L4064" i="7" s="1"/>
  <c r="K4064" i="7"/>
  <c r="J4065" i="7"/>
  <c r="L4065" i="7" s="1"/>
  <c r="M4065" i="7" s="1"/>
  <c r="K4065" i="7"/>
  <c r="J4066" i="7"/>
  <c r="L4066" i="7" s="1"/>
  <c r="M4066" i="7" s="1"/>
  <c r="K4066" i="7"/>
  <c r="J4067" i="7"/>
  <c r="L4067" i="7" s="1"/>
  <c r="M4067" i="7" s="1"/>
  <c r="K4067" i="7"/>
  <c r="J4068" i="7"/>
  <c r="L4068" i="7" s="1"/>
  <c r="K4068" i="7"/>
  <c r="J4069" i="7"/>
  <c r="L4069" i="7" s="1"/>
  <c r="K4069" i="7"/>
  <c r="J4070" i="7"/>
  <c r="L4070" i="7" s="1"/>
  <c r="K4070" i="7"/>
  <c r="J4071" i="7"/>
  <c r="L4071" i="7" s="1"/>
  <c r="M4071" i="7" s="1"/>
  <c r="K4071" i="7"/>
  <c r="J4072" i="7"/>
  <c r="L4072" i="7" s="1"/>
  <c r="M4072" i="7" s="1"/>
  <c r="K4072" i="7"/>
  <c r="J4073" i="7"/>
  <c r="L4073" i="7" s="1"/>
  <c r="M4073" i="7" s="1"/>
  <c r="K4073" i="7"/>
  <c r="J4074" i="7"/>
  <c r="L4074" i="7" s="1"/>
  <c r="K4074" i="7"/>
  <c r="J4075" i="7"/>
  <c r="L4075" i="7" s="1"/>
  <c r="K4075" i="7"/>
  <c r="J4076" i="7"/>
  <c r="L4076" i="7" s="1"/>
  <c r="K4076" i="7"/>
  <c r="J4077" i="7"/>
  <c r="L4077" i="7" s="1"/>
  <c r="M4077" i="7" s="1"/>
  <c r="K4077" i="7"/>
  <c r="J4078" i="7"/>
  <c r="L4078" i="7" s="1"/>
  <c r="M4078" i="7" s="1"/>
  <c r="K4078" i="7"/>
  <c r="J4079" i="7"/>
  <c r="L4079" i="7" s="1"/>
  <c r="M4079" i="7" s="1"/>
  <c r="K4079" i="7"/>
  <c r="J4080" i="7"/>
  <c r="L4080" i="7" s="1"/>
  <c r="K4080" i="7"/>
  <c r="J4081" i="7"/>
  <c r="L4081" i="7" s="1"/>
  <c r="K4081" i="7"/>
  <c r="J4082" i="7"/>
  <c r="L4082" i="7" s="1"/>
  <c r="K4082" i="7"/>
  <c r="J4083" i="7"/>
  <c r="L4083" i="7" s="1"/>
  <c r="M4083" i="7" s="1"/>
  <c r="K4083" i="7"/>
  <c r="J4084" i="7"/>
  <c r="L4084" i="7" s="1"/>
  <c r="M4084" i="7" s="1"/>
  <c r="K4084" i="7"/>
  <c r="J4085" i="7"/>
  <c r="L4085" i="7" s="1"/>
  <c r="M4085" i="7" s="1"/>
  <c r="K4085" i="7"/>
  <c r="J4086" i="7"/>
  <c r="L4086" i="7" s="1"/>
  <c r="K4086" i="7"/>
  <c r="J4087" i="7"/>
  <c r="L4087" i="7" s="1"/>
  <c r="K4087" i="7"/>
  <c r="J4088" i="7"/>
  <c r="L4088" i="7" s="1"/>
  <c r="K4088" i="7"/>
  <c r="J4089" i="7"/>
  <c r="L4089" i="7" s="1"/>
  <c r="M4089" i="7" s="1"/>
  <c r="K4089" i="7"/>
  <c r="J4090" i="7"/>
  <c r="L4090" i="7" s="1"/>
  <c r="M4090" i="7" s="1"/>
  <c r="K4090" i="7"/>
  <c r="J4091" i="7"/>
  <c r="L4091" i="7" s="1"/>
  <c r="M4091" i="7" s="1"/>
  <c r="K4091" i="7"/>
  <c r="J4092" i="7"/>
  <c r="L4092" i="7" s="1"/>
  <c r="K4092" i="7"/>
  <c r="J4093" i="7"/>
  <c r="L4093" i="7" s="1"/>
  <c r="K4093" i="7"/>
  <c r="J4094" i="7"/>
  <c r="L4094" i="7" s="1"/>
  <c r="K4094" i="7"/>
  <c r="J4095" i="7"/>
  <c r="L4095" i="7" s="1"/>
  <c r="M4095" i="7" s="1"/>
  <c r="K4095" i="7"/>
  <c r="J4096" i="7"/>
  <c r="L4096" i="7" s="1"/>
  <c r="M4096" i="7" s="1"/>
  <c r="K4096" i="7"/>
  <c r="J4097" i="7"/>
  <c r="L4097" i="7" s="1"/>
  <c r="M4097" i="7" s="1"/>
  <c r="K4097" i="7"/>
  <c r="J4098" i="7"/>
  <c r="L4098" i="7" s="1"/>
  <c r="K4098" i="7"/>
  <c r="J4099" i="7"/>
  <c r="L4099" i="7" s="1"/>
  <c r="K4099" i="7"/>
  <c r="J4100" i="7"/>
  <c r="L4100" i="7" s="1"/>
  <c r="K4100" i="7"/>
  <c r="J4101" i="7"/>
  <c r="L4101" i="7" s="1"/>
  <c r="M4101" i="7" s="1"/>
  <c r="K4101" i="7"/>
  <c r="J4102" i="7"/>
  <c r="L4102" i="7" s="1"/>
  <c r="M4102" i="7" s="1"/>
  <c r="K4102" i="7"/>
  <c r="J4103" i="7"/>
  <c r="L4103" i="7" s="1"/>
  <c r="M4103" i="7" s="1"/>
  <c r="K4103" i="7"/>
  <c r="J4104" i="7"/>
  <c r="L4104" i="7" s="1"/>
  <c r="K4104" i="7"/>
  <c r="J4105" i="7"/>
  <c r="L4105" i="7" s="1"/>
  <c r="K4105" i="7"/>
  <c r="J4106" i="7"/>
  <c r="L4106" i="7" s="1"/>
  <c r="K4106" i="7"/>
  <c r="J4107" i="7"/>
  <c r="L4107" i="7" s="1"/>
  <c r="M4107" i="7" s="1"/>
  <c r="K4107" i="7"/>
  <c r="J4108" i="7"/>
  <c r="L4108" i="7" s="1"/>
  <c r="M4108" i="7" s="1"/>
  <c r="K4108" i="7"/>
  <c r="J4109" i="7"/>
  <c r="L4109" i="7" s="1"/>
  <c r="M4109" i="7" s="1"/>
  <c r="K4109" i="7"/>
  <c r="J4110" i="7"/>
  <c r="L4110" i="7" s="1"/>
  <c r="K4110" i="7"/>
  <c r="J4111" i="7"/>
  <c r="L4111" i="7" s="1"/>
  <c r="K4111" i="7"/>
  <c r="J4112" i="7"/>
  <c r="L4112" i="7" s="1"/>
  <c r="K4112" i="7"/>
  <c r="J4113" i="7"/>
  <c r="L4113" i="7" s="1"/>
  <c r="M4113" i="7" s="1"/>
  <c r="K4113" i="7"/>
  <c r="J4114" i="7"/>
  <c r="L4114" i="7" s="1"/>
  <c r="M4114" i="7" s="1"/>
  <c r="K4114" i="7"/>
  <c r="J4115" i="7"/>
  <c r="L4115" i="7" s="1"/>
  <c r="M4115" i="7" s="1"/>
  <c r="K4115" i="7"/>
  <c r="J4116" i="7"/>
  <c r="L4116" i="7" s="1"/>
  <c r="K4116" i="7"/>
  <c r="J4117" i="7"/>
  <c r="L4117" i="7" s="1"/>
  <c r="K4117" i="7"/>
  <c r="J4118" i="7"/>
  <c r="L4118" i="7" s="1"/>
  <c r="K4118" i="7"/>
  <c r="J4119" i="7"/>
  <c r="L4119" i="7" s="1"/>
  <c r="M4119" i="7" s="1"/>
  <c r="K4119" i="7"/>
  <c r="J4120" i="7"/>
  <c r="L4120" i="7" s="1"/>
  <c r="M4120" i="7" s="1"/>
  <c r="K4120" i="7"/>
  <c r="J4121" i="7"/>
  <c r="L4121" i="7" s="1"/>
  <c r="M4121" i="7" s="1"/>
  <c r="K4121" i="7"/>
  <c r="J4122" i="7"/>
  <c r="L4122" i="7" s="1"/>
  <c r="K4122" i="7"/>
  <c r="J4123" i="7"/>
  <c r="L4123" i="7" s="1"/>
  <c r="K4123" i="7"/>
  <c r="J4124" i="7"/>
  <c r="L4124" i="7" s="1"/>
  <c r="K4124" i="7"/>
  <c r="J4125" i="7"/>
  <c r="L4125" i="7" s="1"/>
  <c r="M4125" i="7" s="1"/>
  <c r="K4125" i="7"/>
  <c r="J4126" i="7"/>
  <c r="L4126" i="7" s="1"/>
  <c r="M4126" i="7" s="1"/>
  <c r="K4126" i="7"/>
  <c r="J4127" i="7"/>
  <c r="L4127" i="7" s="1"/>
  <c r="M4127" i="7" s="1"/>
  <c r="K4127" i="7"/>
  <c r="J4128" i="7"/>
  <c r="L4128" i="7" s="1"/>
  <c r="K4128" i="7"/>
  <c r="J4129" i="7"/>
  <c r="L4129" i="7" s="1"/>
  <c r="K4129" i="7"/>
  <c r="J4130" i="7"/>
  <c r="L4130" i="7" s="1"/>
  <c r="K4130" i="7"/>
  <c r="J4131" i="7"/>
  <c r="L4131" i="7" s="1"/>
  <c r="M4131" i="7" s="1"/>
  <c r="K4131" i="7"/>
  <c r="J4132" i="7"/>
  <c r="L4132" i="7" s="1"/>
  <c r="M4132" i="7" s="1"/>
  <c r="K4132" i="7"/>
  <c r="J4133" i="7"/>
  <c r="L4133" i="7" s="1"/>
  <c r="M4133" i="7" s="1"/>
  <c r="K4133" i="7"/>
  <c r="J4134" i="7"/>
  <c r="L4134" i="7" s="1"/>
  <c r="K4134" i="7"/>
  <c r="J4135" i="7"/>
  <c r="L4135" i="7" s="1"/>
  <c r="K4135" i="7"/>
  <c r="J4136" i="7"/>
  <c r="L4136" i="7" s="1"/>
  <c r="K4136" i="7"/>
  <c r="J4137" i="7"/>
  <c r="L4137" i="7" s="1"/>
  <c r="M4137" i="7" s="1"/>
  <c r="K4137" i="7"/>
  <c r="J4138" i="7"/>
  <c r="L4138" i="7" s="1"/>
  <c r="M4138" i="7" s="1"/>
  <c r="K4138" i="7"/>
  <c r="J4139" i="7"/>
  <c r="L4139" i="7" s="1"/>
  <c r="M4139" i="7" s="1"/>
  <c r="K4139" i="7"/>
  <c r="J4140" i="7"/>
  <c r="L4140" i="7" s="1"/>
  <c r="K4140" i="7"/>
  <c r="J4141" i="7"/>
  <c r="L4141" i="7" s="1"/>
  <c r="K4141" i="7"/>
  <c r="J4142" i="7"/>
  <c r="L4142" i="7" s="1"/>
  <c r="K4142" i="7"/>
  <c r="J4143" i="7"/>
  <c r="L4143" i="7" s="1"/>
  <c r="M4143" i="7" s="1"/>
  <c r="K4143" i="7"/>
  <c r="J4144" i="7"/>
  <c r="L4144" i="7" s="1"/>
  <c r="M4144" i="7" s="1"/>
  <c r="K4144" i="7"/>
  <c r="J4145" i="7"/>
  <c r="L4145" i="7" s="1"/>
  <c r="M4145" i="7" s="1"/>
  <c r="K4145" i="7"/>
  <c r="J4146" i="7"/>
  <c r="L4146" i="7" s="1"/>
  <c r="K4146" i="7"/>
  <c r="J4147" i="7"/>
  <c r="L4147" i="7" s="1"/>
  <c r="K4147" i="7"/>
  <c r="J4148" i="7"/>
  <c r="L4148" i="7" s="1"/>
  <c r="K4148" i="7"/>
  <c r="J4149" i="7"/>
  <c r="L4149" i="7" s="1"/>
  <c r="M4149" i="7" s="1"/>
  <c r="K4149" i="7"/>
  <c r="J4150" i="7"/>
  <c r="L4150" i="7" s="1"/>
  <c r="M4150" i="7" s="1"/>
  <c r="K4150" i="7"/>
  <c r="J4151" i="7"/>
  <c r="L4151" i="7" s="1"/>
  <c r="M4151" i="7" s="1"/>
  <c r="K4151" i="7"/>
  <c r="J4152" i="7"/>
  <c r="L4152" i="7" s="1"/>
  <c r="K4152" i="7"/>
  <c r="J4153" i="7"/>
  <c r="L4153" i="7" s="1"/>
  <c r="K4153" i="7"/>
  <c r="J4154" i="7"/>
  <c r="L4154" i="7" s="1"/>
  <c r="K4154" i="7"/>
  <c r="J4155" i="7"/>
  <c r="L4155" i="7" s="1"/>
  <c r="M4155" i="7" s="1"/>
  <c r="K4155" i="7"/>
  <c r="J4156" i="7"/>
  <c r="L4156" i="7" s="1"/>
  <c r="M4156" i="7" s="1"/>
  <c r="K4156" i="7"/>
  <c r="J4157" i="7"/>
  <c r="L4157" i="7" s="1"/>
  <c r="M4157" i="7" s="1"/>
  <c r="K4157" i="7"/>
  <c r="J4158" i="7"/>
  <c r="L4158" i="7" s="1"/>
  <c r="K4158" i="7"/>
  <c r="J4159" i="7"/>
  <c r="L4159" i="7" s="1"/>
  <c r="K4159" i="7"/>
  <c r="J4160" i="7"/>
  <c r="L4160" i="7" s="1"/>
  <c r="K4160" i="7"/>
  <c r="J4161" i="7"/>
  <c r="L4161" i="7" s="1"/>
  <c r="M4161" i="7" s="1"/>
  <c r="K4161" i="7"/>
  <c r="J4162" i="7"/>
  <c r="L4162" i="7" s="1"/>
  <c r="M4162" i="7" s="1"/>
  <c r="K4162" i="7"/>
  <c r="J4163" i="7"/>
  <c r="L4163" i="7" s="1"/>
  <c r="M4163" i="7" s="1"/>
  <c r="K4163" i="7"/>
  <c r="J4164" i="7"/>
  <c r="L4164" i="7" s="1"/>
  <c r="K4164" i="7"/>
  <c r="J4165" i="7"/>
  <c r="L4165" i="7" s="1"/>
  <c r="K4165" i="7"/>
  <c r="J4166" i="7"/>
  <c r="L4166" i="7" s="1"/>
  <c r="K4166" i="7"/>
  <c r="J4167" i="7"/>
  <c r="L4167" i="7" s="1"/>
  <c r="M4167" i="7" s="1"/>
  <c r="K4167" i="7"/>
  <c r="J4168" i="7"/>
  <c r="L4168" i="7" s="1"/>
  <c r="M4168" i="7" s="1"/>
  <c r="K4168" i="7"/>
  <c r="J4169" i="7"/>
  <c r="L4169" i="7" s="1"/>
  <c r="M4169" i="7" s="1"/>
  <c r="K4169" i="7"/>
  <c r="J4170" i="7"/>
  <c r="L4170" i="7" s="1"/>
  <c r="K4170" i="7"/>
  <c r="J4171" i="7"/>
  <c r="L4171" i="7" s="1"/>
  <c r="K4171" i="7"/>
  <c r="J4172" i="7"/>
  <c r="L4172" i="7" s="1"/>
  <c r="K4172" i="7"/>
  <c r="J4173" i="7"/>
  <c r="L4173" i="7" s="1"/>
  <c r="M4173" i="7" s="1"/>
  <c r="K4173" i="7"/>
  <c r="J4174" i="7"/>
  <c r="L4174" i="7" s="1"/>
  <c r="M4174" i="7" s="1"/>
  <c r="K4174" i="7"/>
  <c r="J4175" i="7"/>
  <c r="L4175" i="7" s="1"/>
  <c r="M4175" i="7" s="1"/>
  <c r="K4175" i="7"/>
  <c r="J4176" i="7"/>
  <c r="L4176" i="7" s="1"/>
  <c r="K4176" i="7"/>
  <c r="J4177" i="7"/>
  <c r="L4177" i="7" s="1"/>
  <c r="K4177" i="7"/>
  <c r="J4178" i="7"/>
  <c r="L4178" i="7" s="1"/>
  <c r="K4178" i="7"/>
  <c r="J4179" i="7"/>
  <c r="L4179" i="7" s="1"/>
  <c r="M4179" i="7" s="1"/>
  <c r="K4179" i="7"/>
  <c r="J4180" i="7"/>
  <c r="L4180" i="7" s="1"/>
  <c r="M4180" i="7" s="1"/>
  <c r="K4180" i="7"/>
  <c r="J4181" i="7"/>
  <c r="L4181" i="7" s="1"/>
  <c r="M4181" i="7" s="1"/>
  <c r="K4181" i="7"/>
  <c r="J4182" i="7"/>
  <c r="L4182" i="7" s="1"/>
  <c r="K4182" i="7"/>
  <c r="J4183" i="7"/>
  <c r="L4183" i="7" s="1"/>
  <c r="K4183" i="7"/>
  <c r="J4184" i="7"/>
  <c r="L4184" i="7" s="1"/>
  <c r="K4184" i="7"/>
  <c r="J4185" i="7"/>
  <c r="L4185" i="7" s="1"/>
  <c r="M4185" i="7" s="1"/>
  <c r="K4185" i="7"/>
  <c r="J4186" i="7"/>
  <c r="L4186" i="7" s="1"/>
  <c r="M4186" i="7" s="1"/>
  <c r="K4186" i="7"/>
  <c r="J4187" i="7"/>
  <c r="L4187" i="7" s="1"/>
  <c r="M4187" i="7" s="1"/>
  <c r="K4187" i="7"/>
  <c r="J4188" i="7"/>
  <c r="L4188" i="7" s="1"/>
  <c r="K4188" i="7"/>
  <c r="J4189" i="7"/>
  <c r="L4189" i="7" s="1"/>
  <c r="K4189" i="7"/>
  <c r="J4190" i="7"/>
  <c r="L4190" i="7" s="1"/>
  <c r="K4190" i="7"/>
  <c r="J4191" i="7"/>
  <c r="L4191" i="7" s="1"/>
  <c r="M4191" i="7" s="1"/>
  <c r="K4191" i="7"/>
  <c r="J4192" i="7"/>
  <c r="L4192" i="7" s="1"/>
  <c r="M4192" i="7" s="1"/>
  <c r="K4192" i="7"/>
  <c r="J4193" i="7"/>
  <c r="L4193" i="7" s="1"/>
  <c r="M4193" i="7" s="1"/>
  <c r="K4193" i="7"/>
  <c r="J4194" i="7"/>
  <c r="L4194" i="7" s="1"/>
  <c r="K4194" i="7"/>
  <c r="J4195" i="7"/>
  <c r="L4195" i="7" s="1"/>
  <c r="K4195" i="7"/>
  <c r="J4196" i="7"/>
  <c r="L4196" i="7" s="1"/>
  <c r="K4196" i="7"/>
  <c r="J4197" i="7"/>
  <c r="L4197" i="7" s="1"/>
  <c r="M4197" i="7" s="1"/>
  <c r="K4197" i="7"/>
  <c r="J4198" i="7"/>
  <c r="L4198" i="7" s="1"/>
  <c r="M4198" i="7" s="1"/>
  <c r="K4198" i="7"/>
  <c r="J4199" i="7"/>
  <c r="L4199" i="7" s="1"/>
  <c r="M4199" i="7" s="1"/>
  <c r="K4199" i="7"/>
  <c r="J4200" i="7"/>
  <c r="L4200" i="7" s="1"/>
  <c r="K4200" i="7"/>
  <c r="J4201" i="7"/>
  <c r="L4201" i="7" s="1"/>
  <c r="K4201" i="7"/>
  <c r="J4202" i="7"/>
  <c r="L4202" i="7" s="1"/>
  <c r="K4202" i="7"/>
  <c r="J4203" i="7"/>
  <c r="L4203" i="7" s="1"/>
  <c r="M4203" i="7" s="1"/>
  <c r="K4203" i="7"/>
  <c r="J4204" i="7"/>
  <c r="L4204" i="7" s="1"/>
  <c r="M4204" i="7" s="1"/>
  <c r="K4204" i="7"/>
  <c r="J4205" i="7"/>
  <c r="L4205" i="7" s="1"/>
  <c r="M4205" i="7" s="1"/>
  <c r="K4205" i="7"/>
  <c r="J4206" i="7"/>
  <c r="L4206" i="7" s="1"/>
  <c r="K4206" i="7"/>
  <c r="J4207" i="7"/>
  <c r="L4207" i="7" s="1"/>
  <c r="K4207" i="7"/>
  <c r="J4208" i="7"/>
  <c r="L4208" i="7" s="1"/>
  <c r="K4208" i="7"/>
  <c r="J4209" i="7"/>
  <c r="L4209" i="7" s="1"/>
  <c r="M4209" i="7" s="1"/>
  <c r="K4209" i="7"/>
  <c r="J4210" i="7"/>
  <c r="L4210" i="7" s="1"/>
  <c r="M4210" i="7" s="1"/>
  <c r="K4210" i="7"/>
  <c r="J4211" i="7"/>
  <c r="L4211" i="7" s="1"/>
  <c r="M4211" i="7" s="1"/>
  <c r="K4211" i="7"/>
  <c r="J4212" i="7"/>
  <c r="L4212" i="7" s="1"/>
  <c r="K4212" i="7"/>
  <c r="J4213" i="7"/>
  <c r="L4213" i="7" s="1"/>
  <c r="K4213" i="7"/>
  <c r="J4214" i="7"/>
  <c r="L4214" i="7" s="1"/>
  <c r="K4214" i="7"/>
  <c r="J4215" i="7"/>
  <c r="L4215" i="7" s="1"/>
  <c r="M4215" i="7" s="1"/>
  <c r="K4215" i="7"/>
  <c r="J4216" i="7"/>
  <c r="L4216" i="7" s="1"/>
  <c r="M4216" i="7" s="1"/>
  <c r="K4216" i="7"/>
  <c r="J4217" i="7"/>
  <c r="L4217" i="7" s="1"/>
  <c r="M4217" i="7" s="1"/>
  <c r="K4217" i="7"/>
  <c r="J4218" i="7"/>
  <c r="L4218" i="7" s="1"/>
  <c r="K4218" i="7"/>
  <c r="J4219" i="7"/>
  <c r="L4219" i="7" s="1"/>
  <c r="K4219" i="7"/>
  <c r="J4220" i="7"/>
  <c r="L4220" i="7" s="1"/>
  <c r="K4220" i="7"/>
  <c r="J4221" i="7"/>
  <c r="L4221" i="7" s="1"/>
  <c r="M4221" i="7" s="1"/>
  <c r="K4221" i="7"/>
  <c r="J4222" i="7"/>
  <c r="L4222" i="7" s="1"/>
  <c r="M4222" i="7" s="1"/>
  <c r="K4222" i="7"/>
  <c r="J4223" i="7"/>
  <c r="L4223" i="7" s="1"/>
  <c r="M4223" i="7" s="1"/>
  <c r="K4223" i="7"/>
  <c r="J4224" i="7"/>
  <c r="L4224" i="7" s="1"/>
  <c r="K4224" i="7"/>
  <c r="J4225" i="7"/>
  <c r="L4225" i="7" s="1"/>
  <c r="K4225" i="7"/>
  <c r="J4226" i="7"/>
  <c r="L4226" i="7" s="1"/>
  <c r="K4226" i="7"/>
  <c r="J4227" i="7"/>
  <c r="L4227" i="7" s="1"/>
  <c r="M4227" i="7" s="1"/>
  <c r="K4227" i="7"/>
  <c r="J4228" i="7"/>
  <c r="L4228" i="7" s="1"/>
  <c r="M4228" i="7" s="1"/>
  <c r="K4228" i="7"/>
  <c r="J4229" i="7"/>
  <c r="L4229" i="7" s="1"/>
  <c r="M4229" i="7" s="1"/>
  <c r="K4229" i="7"/>
  <c r="J4230" i="7"/>
  <c r="L4230" i="7" s="1"/>
  <c r="K4230" i="7"/>
  <c r="J4231" i="7"/>
  <c r="L4231" i="7" s="1"/>
  <c r="K4231" i="7"/>
  <c r="J4232" i="7"/>
  <c r="L4232" i="7" s="1"/>
  <c r="K4232" i="7"/>
  <c r="J4233" i="7"/>
  <c r="L4233" i="7" s="1"/>
  <c r="M4233" i="7" s="1"/>
  <c r="K4233" i="7"/>
  <c r="J4234" i="7"/>
  <c r="L4234" i="7" s="1"/>
  <c r="M4234" i="7" s="1"/>
  <c r="K4234" i="7"/>
  <c r="J4235" i="7"/>
  <c r="L4235" i="7" s="1"/>
  <c r="M4235" i="7" s="1"/>
  <c r="K4235" i="7"/>
  <c r="J4236" i="7"/>
  <c r="L4236" i="7" s="1"/>
  <c r="K4236" i="7"/>
  <c r="J4237" i="7"/>
  <c r="L4237" i="7" s="1"/>
  <c r="K4237" i="7"/>
  <c r="J4238" i="7"/>
  <c r="L4238" i="7" s="1"/>
  <c r="K4238" i="7"/>
  <c r="J4239" i="7"/>
  <c r="L4239" i="7" s="1"/>
  <c r="M4239" i="7" s="1"/>
  <c r="K4239" i="7"/>
  <c r="J4240" i="7"/>
  <c r="L4240" i="7" s="1"/>
  <c r="M4240" i="7" s="1"/>
  <c r="K4240" i="7"/>
  <c r="J4241" i="7"/>
  <c r="L4241" i="7" s="1"/>
  <c r="M4241" i="7" s="1"/>
  <c r="K4241" i="7"/>
  <c r="J4242" i="7"/>
  <c r="L4242" i="7" s="1"/>
  <c r="K4242" i="7"/>
  <c r="J4243" i="7"/>
  <c r="L4243" i="7" s="1"/>
  <c r="K4243" i="7"/>
  <c r="J4244" i="7"/>
  <c r="L4244" i="7" s="1"/>
  <c r="K4244" i="7"/>
  <c r="J4245" i="7"/>
  <c r="L4245" i="7" s="1"/>
  <c r="M4245" i="7" s="1"/>
  <c r="K4245" i="7"/>
  <c r="J4246" i="7"/>
  <c r="L4246" i="7" s="1"/>
  <c r="M4246" i="7" s="1"/>
  <c r="K4246" i="7"/>
  <c r="J4247" i="7"/>
  <c r="L4247" i="7" s="1"/>
  <c r="M4247" i="7" s="1"/>
  <c r="K4247" i="7"/>
  <c r="J4248" i="7"/>
  <c r="L4248" i="7" s="1"/>
  <c r="K4248" i="7"/>
  <c r="J4249" i="7"/>
  <c r="L4249" i="7" s="1"/>
  <c r="K4249" i="7"/>
  <c r="J4250" i="7"/>
  <c r="L4250" i="7" s="1"/>
  <c r="K4250" i="7"/>
  <c r="J4251" i="7"/>
  <c r="L4251" i="7" s="1"/>
  <c r="M4251" i="7" s="1"/>
  <c r="K4251" i="7"/>
  <c r="J4252" i="7"/>
  <c r="L4252" i="7" s="1"/>
  <c r="M4252" i="7" s="1"/>
  <c r="K4252" i="7"/>
  <c r="J4253" i="7"/>
  <c r="L4253" i="7" s="1"/>
  <c r="M4253" i="7" s="1"/>
  <c r="K4253" i="7"/>
  <c r="J4254" i="7"/>
  <c r="L4254" i="7" s="1"/>
  <c r="K4254" i="7"/>
  <c r="J4255" i="7"/>
  <c r="L4255" i="7" s="1"/>
  <c r="K4255" i="7"/>
  <c r="J4256" i="7"/>
  <c r="L4256" i="7" s="1"/>
  <c r="K4256" i="7"/>
  <c r="J4257" i="7"/>
  <c r="L4257" i="7" s="1"/>
  <c r="M4257" i="7" s="1"/>
  <c r="K4257" i="7"/>
  <c r="J4258" i="7"/>
  <c r="L4258" i="7" s="1"/>
  <c r="M4258" i="7" s="1"/>
  <c r="K4258" i="7"/>
  <c r="J4259" i="7"/>
  <c r="L4259" i="7" s="1"/>
  <c r="M4259" i="7" s="1"/>
  <c r="K4259" i="7"/>
  <c r="J4260" i="7"/>
  <c r="L4260" i="7" s="1"/>
  <c r="K4260" i="7"/>
  <c r="J4261" i="7"/>
  <c r="L4261" i="7" s="1"/>
  <c r="K4261" i="7"/>
  <c r="J4262" i="7"/>
  <c r="L4262" i="7" s="1"/>
  <c r="K4262" i="7"/>
  <c r="J4263" i="7"/>
  <c r="L4263" i="7" s="1"/>
  <c r="M4263" i="7" s="1"/>
  <c r="K4263" i="7"/>
  <c r="J4264" i="7"/>
  <c r="L4264" i="7" s="1"/>
  <c r="M4264" i="7" s="1"/>
  <c r="K4264" i="7"/>
  <c r="J4265" i="7"/>
  <c r="L4265" i="7" s="1"/>
  <c r="M4265" i="7" s="1"/>
  <c r="K4265" i="7"/>
  <c r="J4266" i="7"/>
  <c r="L4266" i="7" s="1"/>
  <c r="K4266" i="7"/>
  <c r="J4267" i="7"/>
  <c r="L4267" i="7" s="1"/>
  <c r="K4267" i="7"/>
  <c r="J4268" i="7"/>
  <c r="L4268" i="7" s="1"/>
  <c r="K4268" i="7"/>
  <c r="J4269" i="7"/>
  <c r="L4269" i="7" s="1"/>
  <c r="M4269" i="7" s="1"/>
  <c r="K4269" i="7"/>
  <c r="J4270" i="7"/>
  <c r="L4270" i="7" s="1"/>
  <c r="M4270" i="7" s="1"/>
  <c r="K4270" i="7"/>
  <c r="J4271" i="7"/>
  <c r="L4271" i="7" s="1"/>
  <c r="M4271" i="7" s="1"/>
  <c r="K4271" i="7"/>
  <c r="J4272" i="7"/>
  <c r="L4272" i="7" s="1"/>
  <c r="K4272" i="7"/>
  <c r="J4273" i="7"/>
  <c r="L4273" i="7" s="1"/>
  <c r="K4273" i="7"/>
  <c r="J4274" i="7"/>
  <c r="L4274" i="7" s="1"/>
  <c r="K4274" i="7"/>
  <c r="J4275" i="7"/>
  <c r="L4275" i="7" s="1"/>
  <c r="M4275" i="7" s="1"/>
  <c r="K4275" i="7"/>
  <c r="J4276" i="7"/>
  <c r="L4276" i="7" s="1"/>
  <c r="M4276" i="7" s="1"/>
  <c r="K4276" i="7"/>
  <c r="J4277" i="7"/>
  <c r="L4277" i="7" s="1"/>
  <c r="M4277" i="7" s="1"/>
  <c r="K4277" i="7"/>
  <c r="J4278" i="7"/>
  <c r="L4278" i="7" s="1"/>
  <c r="K4278" i="7"/>
  <c r="J4279" i="7"/>
  <c r="L4279" i="7" s="1"/>
  <c r="K4279" i="7"/>
  <c r="J4280" i="7"/>
  <c r="L4280" i="7" s="1"/>
  <c r="K4280" i="7"/>
  <c r="J4281" i="7"/>
  <c r="L4281" i="7" s="1"/>
  <c r="M4281" i="7" s="1"/>
  <c r="K4281" i="7"/>
  <c r="J4282" i="7"/>
  <c r="L4282" i="7" s="1"/>
  <c r="M4282" i="7" s="1"/>
  <c r="K4282" i="7"/>
  <c r="J4283" i="7"/>
  <c r="L4283" i="7" s="1"/>
  <c r="M4283" i="7" s="1"/>
  <c r="K4283" i="7"/>
  <c r="J4284" i="7"/>
  <c r="L4284" i="7" s="1"/>
  <c r="K4284" i="7"/>
  <c r="J4285" i="7"/>
  <c r="L4285" i="7" s="1"/>
  <c r="K4285" i="7"/>
  <c r="J4286" i="7"/>
  <c r="L4286" i="7" s="1"/>
  <c r="K4286" i="7"/>
  <c r="J4287" i="7"/>
  <c r="L4287" i="7" s="1"/>
  <c r="M4287" i="7" s="1"/>
  <c r="K4287" i="7"/>
  <c r="J4288" i="7"/>
  <c r="L4288" i="7" s="1"/>
  <c r="M4288" i="7" s="1"/>
  <c r="K4288" i="7"/>
  <c r="J4289" i="7"/>
  <c r="L4289" i="7" s="1"/>
  <c r="M4289" i="7" s="1"/>
  <c r="K4289" i="7"/>
  <c r="J4290" i="7"/>
  <c r="L4290" i="7" s="1"/>
  <c r="K4290" i="7"/>
  <c r="J4291" i="7"/>
  <c r="L4291" i="7" s="1"/>
  <c r="K4291" i="7"/>
  <c r="J4292" i="7"/>
  <c r="L4292" i="7" s="1"/>
  <c r="K4292" i="7"/>
  <c r="J4293" i="7"/>
  <c r="L4293" i="7" s="1"/>
  <c r="M4293" i="7" s="1"/>
  <c r="K4293" i="7"/>
  <c r="J4294" i="7"/>
  <c r="L4294" i="7" s="1"/>
  <c r="M4294" i="7" s="1"/>
  <c r="K4294" i="7"/>
  <c r="J4295" i="7"/>
  <c r="L4295" i="7" s="1"/>
  <c r="M4295" i="7" s="1"/>
  <c r="K4295" i="7"/>
  <c r="J4296" i="7"/>
  <c r="L4296" i="7" s="1"/>
  <c r="K4296" i="7"/>
  <c r="J4297" i="7"/>
  <c r="L4297" i="7" s="1"/>
  <c r="K4297" i="7"/>
  <c r="J4298" i="7"/>
  <c r="L4298" i="7" s="1"/>
  <c r="K4298" i="7"/>
  <c r="J4299" i="7"/>
  <c r="L4299" i="7" s="1"/>
  <c r="M4299" i="7" s="1"/>
  <c r="K4299" i="7"/>
  <c r="J4300" i="7"/>
  <c r="L4300" i="7" s="1"/>
  <c r="M4300" i="7" s="1"/>
  <c r="K4300" i="7"/>
  <c r="J4301" i="7"/>
  <c r="L4301" i="7" s="1"/>
  <c r="M4301" i="7" s="1"/>
  <c r="K4301" i="7"/>
  <c r="J4302" i="7"/>
  <c r="L4302" i="7" s="1"/>
  <c r="K4302" i="7"/>
  <c r="J4303" i="7"/>
  <c r="L4303" i="7" s="1"/>
  <c r="K4303" i="7"/>
  <c r="J4304" i="7"/>
  <c r="L4304" i="7" s="1"/>
  <c r="K4304" i="7"/>
  <c r="J4305" i="7"/>
  <c r="L4305" i="7" s="1"/>
  <c r="M4305" i="7" s="1"/>
  <c r="K4305" i="7"/>
  <c r="J4306" i="7"/>
  <c r="L4306" i="7" s="1"/>
  <c r="M4306" i="7" s="1"/>
  <c r="K4306" i="7"/>
  <c r="J4307" i="7"/>
  <c r="L4307" i="7" s="1"/>
  <c r="M4307" i="7" s="1"/>
  <c r="K4307" i="7"/>
  <c r="J4308" i="7"/>
  <c r="L4308" i="7" s="1"/>
  <c r="K4308" i="7"/>
  <c r="J4309" i="7"/>
  <c r="L4309" i="7" s="1"/>
  <c r="K4309" i="7"/>
  <c r="J4310" i="7"/>
  <c r="L4310" i="7" s="1"/>
  <c r="K4310" i="7"/>
  <c r="J4311" i="7"/>
  <c r="L4311" i="7" s="1"/>
  <c r="M4311" i="7" s="1"/>
  <c r="K4311" i="7"/>
  <c r="J4312" i="7"/>
  <c r="L4312" i="7" s="1"/>
  <c r="M4312" i="7" s="1"/>
  <c r="K4312" i="7"/>
  <c r="J4313" i="7"/>
  <c r="L4313" i="7" s="1"/>
  <c r="M4313" i="7" s="1"/>
  <c r="K4313" i="7"/>
  <c r="J4314" i="7"/>
  <c r="L4314" i="7" s="1"/>
  <c r="K4314" i="7"/>
  <c r="J4315" i="7"/>
  <c r="L4315" i="7" s="1"/>
  <c r="K4315" i="7"/>
  <c r="J4316" i="7"/>
  <c r="L4316" i="7" s="1"/>
  <c r="K4316" i="7"/>
  <c r="J4317" i="7"/>
  <c r="L4317" i="7" s="1"/>
  <c r="M4317" i="7" s="1"/>
  <c r="K4317" i="7"/>
  <c r="J4318" i="7"/>
  <c r="L4318" i="7" s="1"/>
  <c r="M4318" i="7" s="1"/>
  <c r="K4318" i="7"/>
  <c r="J4319" i="7"/>
  <c r="L4319" i="7" s="1"/>
  <c r="M4319" i="7" s="1"/>
  <c r="K4319" i="7"/>
  <c r="J4320" i="7"/>
  <c r="L4320" i="7" s="1"/>
  <c r="K4320" i="7"/>
  <c r="J4321" i="7"/>
  <c r="L4321" i="7" s="1"/>
  <c r="K4321" i="7"/>
  <c r="J4322" i="7"/>
  <c r="L4322" i="7" s="1"/>
  <c r="K4322" i="7"/>
  <c r="J4323" i="7"/>
  <c r="L4323" i="7" s="1"/>
  <c r="M4323" i="7" s="1"/>
  <c r="K4323" i="7"/>
  <c r="J4324" i="7"/>
  <c r="L4324" i="7" s="1"/>
  <c r="M4324" i="7" s="1"/>
  <c r="K4324" i="7"/>
  <c r="J4325" i="7"/>
  <c r="L4325" i="7" s="1"/>
  <c r="M4325" i="7" s="1"/>
  <c r="K4325" i="7"/>
  <c r="J4326" i="7"/>
  <c r="L4326" i="7" s="1"/>
  <c r="K4326" i="7"/>
  <c r="J4327" i="7"/>
  <c r="L4327" i="7" s="1"/>
  <c r="K4327" i="7"/>
  <c r="J4328" i="7"/>
  <c r="L4328" i="7" s="1"/>
  <c r="K4328" i="7"/>
  <c r="J4329" i="7"/>
  <c r="L4329" i="7" s="1"/>
  <c r="M4329" i="7" s="1"/>
  <c r="K4329" i="7"/>
  <c r="J4330" i="7"/>
  <c r="L4330" i="7" s="1"/>
  <c r="M4330" i="7" s="1"/>
  <c r="K4330" i="7"/>
  <c r="J4331" i="7"/>
  <c r="L4331" i="7" s="1"/>
  <c r="M4331" i="7" s="1"/>
  <c r="K4331" i="7"/>
  <c r="J4332" i="7"/>
  <c r="L4332" i="7" s="1"/>
  <c r="K4332" i="7"/>
  <c r="J4333" i="7"/>
  <c r="L4333" i="7" s="1"/>
  <c r="K4333" i="7"/>
  <c r="J4334" i="7"/>
  <c r="L4334" i="7" s="1"/>
  <c r="K4334" i="7"/>
  <c r="J4335" i="7"/>
  <c r="L4335" i="7" s="1"/>
  <c r="M4335" i="7" s="1"/>
  <c r="K4335" i="7"/>
  <c r="J4336" i="7"/>
  <c r="L4336" i="7" s="1"/>
  <c r="M4336" i="7" s="1"/>
  <c r="K4336" i="7"/>
  <c r="J4337" i="7"/>
  <c r="L4337" i="7" s="1"/>
  <c r="M4337" i="7" s="1"/>
  <c r="K4337" i="7"/>
  <c r="J4338" i="7"/>
  <c r="L4338" i="7" s="1"/>
  <c r="K4338" i="7"/>
  <c r="J4339" i="7"/>
  <c r="L4339" i="7" s="1"/>
  <c r="K4339" i="7"/>
  <c r="J4340" i="7"/>
  <c r="L4340" i="7" s="1"/>
  <c r="K4340" i="7"/>
  <c r="J4341" i="7"/>
  <c r="L4341" i="7" s="1"/>
  <c r="M4341" i="7" s="1"/>
  <c r="K4341" i="7"/>
  <c r="J4342" i="7"/>
  <c r="L4342" i="7" s="1"/>
  <c r="M4342" i="7" s="1"/>
  <c r="K4342" i="7"/>
  <c r="J4343" i="7"/>
  <c r="L4343" i="7" s="1"/>
  <c r="M4343" i="7" s="1"/>
  <c r="K4343" i="7"/>
  <c r="J4344" i="7"/>
  <c r="L4344" i="7" s="1"/>
  <c r="K4344" i="7"/>
  <c r="J4345" i="7"/>
  <c r="L4345" i="7" s="1"/>
  <c r="K4345" i="7"/>
  <c r="J4346" i="7"/>
  <c r="L4346" i="7" s="1"/>
  <c r="K4346" i="7"/>
  <c r="J4347" i="7"/>
  <c r="L4347" i="7" s="1"/>
  <c r="M4347" i="7" s="1"/>
  <c r="K4347" i="7"/>
  <c r="J4348" i="7"/>
  <c r="L4348" i="7" s="1"/>
  <c r="M4348" i="7" s="1"/>
  <c r="K4348" i="7"/>
  <c r="J4349" i="7"/>
  <c r="L4349" i="7" s="1"/>
  <c r="M4349" i="7" s="1"/>
  <c r="K4349" i="7"/>
  <c r="J4350" i="7"/>
  <c r="L4350" i="7" s="1"/>
  <c r="K4350" i="7"/>
  <c r="J4351" i="7"/>
  <c r="L4351" i="7" s="1"/>
  <c r="K4351" i="7"/>
  <c r="J4352" i="7"/>
  <c r="L4352" i="7" s="1"/>
  <c r="K4352" i="7"/>
  <c r="J4353" i="7"/>
  <c r="L4353" i="7" s="1"/>
  <c r="M4353" i="7" s="1"/>
  <c r="K4353" i="7"/>
  <c r="J4354" i="7"/>
  <c r="L4354" i="7" s="1"/>
  <c r="M4354" i="7" s="1"/>
  <c r="K4354" i="7"/>
  <c r="J4355" i="7"/>
  <c r="L4355" i="7" s="1"/>
  <c r="M4355" i="7" s="1"/>
  <c r="K4355" i="7"/>
  <c r="J4356" i="7"/>
  <c r="L4356" i="7" s="1"/>
  <c r="K4356" i="7"/>
  <c r="J4357" i="7"/>
  <c r="L4357" i="7" s="1"/>
  <c r="K4357" i="7"/>
  <c r="J4358" i="7"/>
  <c r="L4358" i="7" s="1"/>
  <c r="K4358" i="7"/>
  <c r="J4359" i="7"/>
  <c r="L4359" i="7" s="1"/>
  <c r="M4359" i="7" s="1"/>
  <c r="K4359" i="7"/>
  <c r="J4360" i="7"/>
  <c r="L4360" i="7" s="1"/>
  <c r="M4360" i="7" s="1"/>
  <c r="K4360" i="7"/>
  <c r="J4361" i="7"/>
  <c r="L4361" i="7" s="1"/>
  <c r="M4361" i="7" s="1"/>
  <c r="K4361" i="7"/>
  <c r="J4362" i="7"/>
  <c r="L4362" i="7" s="1"/>
  <c r="K4362" i="7"/>
  <c r="J4363" i="7"/>
  <c r="L4363" i="7" s="1"/>
  <c r="K4363" i="7"/>
  <c r="J4364" i="7"/>
  <c r="L4364" i="7" s="1"/>
  <c r="K4364" i="7"/>
  <c r="J4365" i="7"/>
  <c r="L4365" i="7" s="1"/>
  <c r="M4365" i="7" s="1"/>
  <c r="K4365" i="7"/>
  <c r="J4366" i="7"/>
  <c r="L4366" i="7" s="1"/>
  <c r="M4366" i="7" s="1"/>
  <c r="K4366" i="7"/>
  <c r="J4367" i="7"/>
  <c r="L4367" i="7" s="1"/>
  <c r="M4367" i="7" s="1"/>
  <c r="K4367" i="7"/>
  <c r="J4368" i="7"/>
  <c r="L4368" i="7" s="1"/>
  <c r="K4368" i="7"/>
  <c r="J4369" i="7"/>
  <c r="L4369" i="7" s="1"/>
  <c r="K4369" i="7"/>
  <c r="J4370" i="7"/>
  <c r="L4370" i="7" s="1"/>
  <c r="K4370" i="7"/>
  <c r="J4371" i="7"/>
  <c r="L4371" i="7" s="1"/>
  <c r="M4371" i="7" s="1"/>
  <c r="K4371" i="7"/>
  <c r="J4372" i="7"/>
  <c r="L4372" i="7" s="1"/>
  <c r="M4372" i="7" s="1"/>
  <c r="K4372" i="7"/>
  <c r="J4373" i="7"/>
  <c r="L4373" i="7" s="1"/>
  <c r="M4373" i="7" s="1"/>
  <c r="K4373" i="7"/>
  <c r="J4374" i="7"/>
  <c r="L4374" i="7" s="1"/>
  <c r="K4374" i="7"/>
  <c r="J4375" i="7"/>
  <c r="L4375" i="7" s="1"/>
  <c r="K4375" i="7"/>
  <c r="J4376" i="7"/>
  <c r="L4376" i="7" s="1"/>
  <c r="K4376" i="7"/>
  <c r="J4377" i="7"/>
  <c r="L4377" i="7" s="1"/>
  <c r="M4377" i="7" s="1"/>
  <c r="K4377" i="7"/>
  <c r="J4378" i="7"/>
  <c r="L4378" i="7" s="1"/>
  <c r="M4378" i="7" s="1"/>
  <c r="K4378" i="7"/>
  <c r="J4379" i="7"/>
  <c r="L4379" i="7" s="1"/>
  <c r="M4379" i="7" s="1"/>
  <c r="K4379" i="7"/>
  <c r="J4380" i="7"/>
  <c r="L4380" i="7" s="1"/>
  <c r="K4380" i="7"/>
  <c r="J4381" i="7"/>
  <c r="L4381" i="7" s="1"/>
  <c r="K4381" i="7"/>
  <c r="J4382" i="7"/>
  <c r="L4382" i="7" s="1"/>
  <c r="K4382" i="7"/>
  <c r="J4383" i="7"/>
  <c r="L4383" i="7" s="1"/>
  <c r="M4383" i="7" s="1"/>
  <c r="K4383" i="7"/>
  <c r="J4384" i="7"/>
  <c r="L4384" i="7" s="1"/>
  <c r="M4384" i="7" s="1"/>
  <c r="K4384" i="7"/>
  <c r="J4385" i="7"/>
  <c r="L4385" i="7" s="1"/>
  <c r="M4385" i="7" s="1"/>
  <c r="K4385" i="7"/>
  <c r="J4386" i="7"/>
  <c r="L4386" i="7" s="1"/>
  <c r="K4386" i="7"/>
  <c r="J4387" i="7"/>
  <c r="L4387" i="7" s="1"/>
  <c r="K4387" i="7"/>
  <c r="J4388" i="7"/>
  <c r="L4388" i="7" s="1"/>
  <c r="K4388" i="7"/>
  <c r="J4389" i="7"/>
  <c r="L4389" i="7" s="1"/>
  <c r="M4389" i="7" s="1"/>
  <c r="K4389" i="7"/>
  <c r="J4390" i="7"/>
  <c r="L4390" i="7" s="1"/>
  <c r="M4390" i="7" s="1"/>
  <c r="K4390" i="7"/>
  <c r="J4391" i="7"/>
  <c r="L4391" i="7" s="1"/>
  <c r="M4391" i="7" s="1"/>
  <c r="K4391" i="7"/>
  <c r="J4392" i="7"/>
  <c r="L4392" i="7" s="1"/>
  <c r="K4392" i="7"/>
  <c r="J4393" i="7"/>
  <c r="L4393" i="7" s="1"/>
  <c r="K4393" i="7"/>
  <c r="J4394" i="7"/>
  <c r="L4394" i="7" s="1"/>
  <c r="K4394" i="7"/>
  <c r="J4395" i="7"/>
  <c r="L4395" i="7" s="1"/>
  <c r="M4395" i="7" s="1"/>
  <c r="K4395" i="7"/>
  <c r="J4396" i="7"/>
  <c r="L4396" i="7" s="1"/>
  <c r="M4396" i="7" s="1"/>
  <c r="K4396" i="7"/>
  <c r="J4397" i="7"/>
  <c r="L4397" i="7" s="1"/>
  <c r="M4397" i="7" s="1"/>
  <c r="K4397" i="7"/>
  <c r="J4398" i="7"/>
  <c r="L4398" i="7" s="1"/>
  <c r="K4398" i="7"/>
  <c r="J4399" i="7"/>
  <c r="L4399" i="7" s="1"/>
  <c r="K4399" i="7"/>
  <c r="J4400" i="7"/>
  <c r="L4400" i="7" s="1"/>
  <c r="K4400" i="7"/>
  <c r="J4401" i="7"/>
  <c r="L4401" i="7" s="1"/>
  <c r="M4401" i="7" s="1"/>
  <c r="K4401" i="7"/>
  <c r="J4402" i="7"/>
  <c r="L4402" i="7" s="1"/>
  <c r="M4402" i="7" s="1"/>
  <c r="K4402" i="7"/>
  <c r="J4403" i="7"/>
  <c r="L4403" i="7" s="1"/>
  <c r="M4403" i="7" s="1"/>
  <c r="K4403" i="7"/>
  <c r="J4404" i="7"/>
  <c r="L4404" i="7" s="1"/>
  <c r="K4404" i="7"/>
  <c r="J4405" i="7"/>
  <c r="L4405" i="7" s="1"/>
  <c r="K4405" i="7"/>
  <c r="J4406" i="7"/>
  <c r="L4406" i="7" s="1"/>
  <c r="K4406" i="7"/>
  <c r="J4407" i="7"/>
  <c r="L4407" i="7" s="1"/>
  <c r="M4407" i="7" s="1"/>
  <c r="K4407" i="7"/>
  <c r="J4408" i="7"/>
  <c r="L4408" i="7" s="1"/>
  <c r="M4408" i="7" s="1"/>
  <c r="K4408" i="7"/>
  <c r="J4409" i="7"/>
  <c r="L4409" i="7" s="1"/>
  <c r="M4409" i="7" s="1"/>
  <c r="K4409" i="7"/>
  <c r="J4410" i="7"/>
  <c r="L4410" i="7" s="1"/>
  <c r="K4410" i="7"/>
  <c r="J4411" i="7"/>
  <c r="L4411" i="7" s="1"/>
  <c r="K4411" i="7"/>
  <c r="J4412" i="7"/>
  <c r="L4412" i="7" s="1"/>
  <c r="K4412" i="7"/>
  <c r="J4413" i="7"/>
  <c r="L4413" i="7" s="1"/>
  <c r="M4413" i="7" s="1"/>
  <c r="K4413" i="7"/>
  <c r="J4414" i="7"/>
  <c r="L4414" i="7" s="1"/>
  <c r="M4414" i="7" s="1"/>
  <c r="K4414" i="7"/>
  <c r="J4415" i="7"/>
  <c r="L4415" i="7" s="1"/>
  <c r="M4415" i="7" s="1"/>
  <c r="K4415" i="7"/>
  <c r="J4416" i="7"/>
  <c r="L4416" i="7" s="1"/>
  <c r="K4416" i="7"/>
  <c r="J4417" i="7"/>
  <c r="L4417" i="7" s="1"/>
  <c r="K4417" i="7"/>
  <c r="J4418" i="7"/>
  <c r="L4418" i="7" s="1"/>
  <c r="K4418" i="7"/>
  <c r="J4419" i="7"/>
  <c r="L4419" i="7" s="1"/>
  <c r="M4419" i="7" s="1"/>
  <c r="K4419" i="7"/>
  <c r="J4420" i="7"/>
  <c r="L4420" i="7" s="1"/>
  <c r="M4420" i="7" s="1"/>
  <c r="K4420" i="7"/>
  <c r="J4421" i="7"/>
  <c r="L4421" i="7" s="1"/>
  <c r="M4421" i="7" s="1"/>
  <c r="K4421" i="7"/>
  <c r="J4422" i="7"/>
  <c r="L4422" i="7" s="1"/>
  <c r="K4422" i="7"/>
  <c r="J4423" i="7"/>
  <c r="L4423" i="7" s="1"/>
  <c r="K4423" i="7"/>
  <c r="J4424" i="7"/>
  <c r="L4424" i="7" s="1"/>
  <c r="K4424" i="7"/>
  <c r="J4425" i="7"/>
  <c r="L4425" i="7" s="1"/>
  <c r="M4425" i="7" s="1"/>
  <c r="K4425" i="7"/>
  <c r="J4426" i="7"/>
  <c r="L4426" i="7" s="1"/>
  <c r="M4426" i="7" s="1"/>
  <c r="K4426" i="7"/>
  <c r="J4427" i="7"/>
  <c r="L4427" i="7" s="1"/>
  <c r="M4427" i="7" s="1"/>
  <c r="K4427" i="7"/>
  <c r="J4428" i="7"/>
  <c r="L4428" i="7" s="1"/>
  <c r="K4428" i="7"/>
  <c r="J4429" i="7"/>
  <c r="L4429" i="7" s="1"/>
  <c r="K4429" i="7"/>
  <c r="J4430" i="7"/>
  <c r="L4430" i="7" s="1"/>
  <c r="K4430" i="7"/>
  <c r="J4431" i="7"/>
  <c r="L4431" i="7" s="1"/>
  <c r="M4431" i="7" s="1"/>
  <c r="K4431" i="7"/>
  <c r="J4432" i="7"/>
  <c r="L4432" i="7" s="1"/>
  <c r="M4432" i="7" s="1"/>
  <c r="K4432" i="7"/>
  <c r="J4433" i="7"/>
  <c r="L4433" i="7" s="1"/>
  <c r="M4433" i="7" s="1"/>
  <c r="K4433" i="7"/>
  <c r="J4434" i="7"/>
  <c r="L4434" i="7" s="1"/>
  <c r="K4434" i="7"/>
  <c r="J4435" i="7"/>
  <c r="L4435" i="7" s="1"/>
  <c r="K4435" i="7"/>
  <c r="J4436" i="7"/>
  <c r="L4436" i="7" s="1"/>
  <c r="K4436" i="7"/>
  <c r="J4437" i="7"/>
  <c r="L4437" i="7" s="1"/>
  <c r="M4437" i="7" s="1"/>
  <c r="K4437" i="7"/>
  <c r="J4438" i="7"/>
  <c r="L4438" i="7" s="1"/>
  <c r="M4438" i="7" s="1"/>
  <c r="K4438" i="7"/>
  <c r="J4439" i="7"/>
  <c r="L4439" i="7" s="1"/>
  <c r="M4439" i="7" s="1"/>
  <c r="K4439" i="7"/>
  <c r="J4440" i="7"/>
  <c r="L4440" i="7" s="1"/>
  <c r="K4440" i="7"/>
  <c r="J4441" i="7"/>
  <c r="L4441" i="7" s="1"/>
  <c r="K4441" i="7"/>
  <c r="J4442" i="7"/>
  <c r="L4442" i="7" s="1"/>
  <c r="K4442" i="7"/>
  <c r="J4443" i="7"/>
  <c r="L4443" i="7" s="1"/>
  <c r="M4443" i="7" s="1"/>
  <c r="K4443" i="7"/>
  <c r="J4444" i="7"/>
  <c r="L4444" i="7" s="1"/>
  <c r="M4444" i="7" s="1"/>
  <c r="K4444" i="7"/>
  <c r="J4445" i="7"/>
  <c r="L4445" i="7" s="1"/>
  <c r="M4445" i="7" s="1"/>
  <c r="K4445" i="7"/>
  <c r="J4446" i="7"/>
  <c r="L4446" i="7" s="1"/>
  <c r="K4446" i="7"/>
  <c r="J4447" i="7"/>
  <c r="L4447" i="7" s="1"/>
  <c r="K4447" i="7"/>
  <c r="J4448" i="7"/>
  <c r="L4448" i="7" s="1"/>
  <c r="K4448" i="7"/>
  <c r="J4449" i="7"/>
  <c r="L4449" i="7" s="1"/>
  <c r="M4449" i="7" s="1"/>
  <c r="K4449" i="7"/>
  <c r="J4450" i="7"/>
  <c r="L4450" i="7" s="1"/>
  <c r="M4450" i="7" s="1"/>
  <c r="K4450" i="7"/>
  <c r="J4451" i="7"/>
  <c r="L4451" i="7" s="1"/>
  <c r="M4451" i="7" s="1"/>
  <c r="K4451" i="7"/>
  <c r="J4452" i="7"/>
  <c r="L4452" i="7" s="1"/>
  <c r="K4452" i="7"/>
  <c r="J4453" i="7"/>
  <c r="L4453" i="7" s="1"/>
  <c r="K4453" i="7"/>
  <c r="J4454" i="7"/>
  <c r="L4454" i="7" s="1"/>
  <c r="K4454" i="7"/>
  <c r="J4455" i="7"/>
  <c r="L4455" i="7" s="1"/>
  <c r="M4455" i="7" s="1"/>
  <c r="K4455" i="7"/>
  <c r="J4456" i="7"/>
  <c r="L4456" i="7" s="1"/>
  <c r="M4456" i="7" s="1"/>
  <c r="K4456" i="7"/>
  <c r="J4457" i="7"/>
  <c r="L4457" i="7" s="1"/>
  <c r="M4457" i="7" s="1"/>
  <c r="K4457" i="7"/>
  <c r="J4458" i="7"/>
  <c r="L4458" i="7" s="1"/>
  <c r="K4458" i="7"/>
  <c r="J4459" i="7"/>
  <c r="L4459" i="7" s="1"/>
  <c r="K4459" i="7"/>
  <c r="J4460" i="7"/>
  <c r="L4460" i="7" s="1"/>
  <c r="K4460" i="7"/>
  <c r="J4461" i="7"/>
  <c r="L4461" i="7" s="1"/>
  <c r="M4461" i="7" s="1"/>
  <c r="K4461" i="7"/>
  <c r="J4462" i="7"/>
  <c r="L4462" i="7" s="1"/>
  <c r="M4462" i="7" s="1"/>
  <c r="K4462" i="7"/>
  <c r="J4463" i="7"/>
  <c r="L4463" i="7" s="1"/>
  <c r="M4463" i="7" s="1"/>
  <c r="K4463" i="7"/>
  <c r="J4464" i="7"/>
  <c r="L4464" i="7" s="1"/>
  <c r="K4464" i="7"/>
  <c r="J4465" i="7"/>
  <c r="L4465" i="7" s="1"/>
  <c r="K4465" i="7"/>
  <c r="J4466" i="7"/>
  <c r="L4466" i="7" s="1"/>
  <c r="K4466" i="7"/>
  <c r="J4467" i="7"/>
  <c r="L4467" i="7" s="1"/>
  <c r="M4467" i="7" s="1"/>
  <c r="K4467" i="7"/>
  <c r="J4468" i="7"/>
  <c r="L4468" i="7" s="1"/>
  <c r="M4468" i="7" s="1"/>
  <c r="K4468" i="7"/>
  <c r="J4469" i="7"/>
  <c r="L4469" i="7" s="1"/>
  <c r="M4469" i="7" s="1"/>
  <c r="K4469" i="7"/>
  <c r="J4470" i="7"/>
  <c r="L4470" i="7" s="1"/>
  <c r="K4470" i="7"/>
  <c r="J4471" i="7"/>
  <c r="L4471" i="7" s="1"/>
  <c r="K4471" i="7"/>
  <c r="J4472" i="7"/>
  <c r="L4472" i="7" s="1"/>
  <c r="K4472" i="7"/>
  <c r="J4473" i="7"/>
  <c r="L4473" i="7" s="1"/>
  <c r="M4473" i="7" s="1"/>
  <c r="K4473" i="7"/>
  <c r="J4474" i="7"/>
  <c r="L4474" i="7" s="1"/>
  <c r="M4474" i="7" s="1"/>
  <c r="K4474" i="7"/>
  <c r="J4475" i="7"/>
  <c r="L4475" i="7" s="1"/>
  <c r="M4475" i="7" s="1"/>
  <c r="K4475" i="7"/>
  <c r="J4476" i="7"/>
  <c r="L4476" i="7" s="1"/>
  <c r="K4476" i="7"/>
  <c r="J4477" i="7"/>
  <c r="L4477" i="7" s="1"/>
  <c r="K4477" i="7"/>
  <c r="J4478" i="7"/>
  <c r="L4478" i="7" s="1"/>
  <c r="K4478" i="7"/>
  <c r="J4479" i="7"/>
  <c r="L4479" i="7" s="1"/>
  <c r="M4479" i="7" s="1"/>
  <c r="K4479" i="7"/>
  <c r="J4480" i="7"/>
  <c r="L4480" i="7" s="1"/>
  <c r="M4480" i="7" s="1"/>
  <c r="K4480" i="7"/>
  <c r="J4481" i="7"/>
  <c r="L4481" i="7" s="1"/>
  <c r="M4481" i="7" s="1"/>
  <c r="K4481" i="7"/>
  <c r="J4482" i="7"/>
  <c r="L4482" i="7" s="1"/>
  <c r="K4482" i="7"/>
  <c r="J4483" i="7"/>
  <c r="L4483" i="7" s="1"/>
  <c r="K4483" i="7"/>
  <c r="J4484" i="7"/>
  <c r="L4484" i="7" s="1"/>
  <c r="K4484" i="7"/>
  <c r="J4485" i="7"/>
  <c r="L4485" i="7" s="1"/>
  <c r="M4485" i="7" s="1"/>
  <c r="K4485" i="7"/>
  <c r="J4486" i="7"/>
  <c r="L4486" i="7" s="1"/>
  <c r="M4486" i="7" s="1"/>
  <c r="K4486" i="7"/>
  <c r="J4487" i="7"/>
  <c r="L4487" i="7" s="1"/>
  <c r="M4487" i="7" s="1"/>
  <c r="K4487" i="7"/>
  <c r="J4488" i="7"/>
  <c r="L4488" i="7" s="1"/>
  <c r="K4488" i="7"/>
  <c r="J4489" i="7"/>
  <c r="L4489" i="7" s="1"/>
  <c r="K4489" i="7"/>
  <c r="J4490" i="7"/>
  <c r="L4490" i="7" s="1"/>
  <c r="K4490" i="7"/>
  <c r="J4491" i="7"/>
  <c r="L4491" i="7" s="1"/>
  <c r="M4491" i="7" s="1"/>
  <c r="K4491" i="7"/>
  <c r="J4492" i="7"/>
  <c r="L4492" i="7" s="1"/>
  <c r="M4492" i="7" s="1"/>
  <c r="K4492" i="7"/>
  <c r="J4493" i="7"/>
  <c r="L4493" i="7" s="1"/>
  <c r="M4493" i="7" s="1"/>
  <c r="K4493" i="7"/>
  <c r="J4494" i="7"/>
  <c r="L4494" i="7" s="1"/>
  <c r="K4494" i="7"/>
  <c r="J4495" i="7"/>
  <c r="L4495" i="7" s="1"/>
  <c r="K4495" i="7"/>
  <c r="J4496" i="7"/>
  <c r="L4496" i="7" s="1"/>
  <c r="K4496" i="7"/>
  <c r="J4497" i="7"/>
  <c r="L4497" i="7" s="1"/>
  <c r="M4497" i="7" s="1"/>
  <c r="K4497" i="7"/>
  <c r="J4498" i="7"/>
  <c r="L4498" i="7" s="1"/>
  <c r="M4498" i="7" s="1"/>
  <c r="K4498" i="7"/>
  <c r="J4499" i="7"/>
  <c r="L4499" i="7" s="1"/>
  <c r="M4499" i="7" s="1"/>
  <c r="K4499" i="7"/>
  <c r="J4500" i="7"/>
  <c r="L4500" i="7" s="1"/>
  <c r="K4500" i="7"/>
  <c r="J4501" i="7"/>
  <c r="L4501" i="7" s="1"/>
  <c r="K4501" i="7"/>
  <c r="J4502" i="7"/>
  <c r="L4502" i="7" s="1"/>
  <c r="K4502" i="7"/>
  <c r="J4503" i="7"/>
  <c r="L4503" i="7" s="1"/>
  <c r="M4503" i="7" s="1"/>
  <c r="K4503" i="7"/>
  <c r="J4504" i="7"/>
  <c r="L4504" i="7" s="1"/>
  <c r="M4504" i="7" s="1"/>
  <c r="K4504" i="7"/>
  <c r="J4505" i="7"/>
  <c r="L4505" i="7" s="1"/>
  <c r="M4505" i="7" s="1"/>
  <c r="K4505" i="7"/>
  <c r="J4506" i="7"/>
  <c r="L4506" i="7" s="1"/>
  <c r="K4506" i="7"/>
  <c r="J4507" i="7"/>
  <c r="L4507" i="7" s="1"/>
  <c r="K4507" i="7"/>
  <c r="J4508" i="7"/>
  <c r="L4508" i="7" s="1"/>
  <c r="K4508" i="7"/>
  <c r="J4509" i="7"/>
  <c r="L4509" i="7" s="1"/>
  <c r="M4509" i="7" s="1"/>
  <c r="K4509" i="7"/>
  <c r="J4510" i="7"/>
  <c r="L4510" i="7" s="1"/>
  <c r="M4510" i="7" s="1"/>
  <c r="K4510" i="7"/>
  <c r="J4511" i="7"/>
  <c r="L4511" i="7" s="1"/>
  <c r="M4511" i="7" s="1"/>
  <c r="K4511" i="7"/>
  <c r="J4512" i="7"/>
  <c r="L4512" i="7" s="1"/>
  <c r="K4512" i="7"/>
  <c r="J4513" i="7"/>
  <c r="L4513" i="7" s="1"/>
  <c r="K4513" i="7"/>
  <c r="J4514" i="7"/>
  <c r="L4514" i="7" s="1"/>
  <c r="K4514" i="7"/>
  <c r="J4515" i="7"/>
  <c r="L4515" i="7" s="1"/>
  <c r="M4515" i="7" s="1"/>
  <c r="K4515" i="7"/>
  <c r="J4516" i="7"/>
  <c r="L4516" i="7" s="1"/>
  <c r="M4516" i="7" s="1"/>
  <c r="K4516" i="7"/>
  <c r="J4517" i="7"/>
  <c r="L4517" i="7" s="1"/>
  <c r="M4517" i="7" s="1"/>
  <c r="K4517" i="7"/>
  <c r="J4518" i="7"/>
  <c r="L4518" i="7" s="1"/>
  <c r="K4518" i="7"/>
  <c r="J4519" i="7"/>
  <c r="L4519" i="7" s="1"/>
  <c r="K4519" i="7"/>
  <c r="J4520" i="7"/>
  <c r="L4520" i="7" s="1"/>
  <c r="K4520" i="7"/>
  <c r="J4521" i="7"/>
  <c r="L4521" i="7" s="1"/>
  <c r="M4521" i="7" s="1"/>
  <c r="K4521" i="7"/>
  <c r="J4522" i="7"/>
  <c r="L4522" i="7" s="1"/>
  <c r="M4522" i="7" s="1"/>
  <c r="K4522" i="7"/>
  <c r="J4523" i="7"/>
  <c r="L4523" i="7" s="1"/>
  <c r="M4523" i="7" s="1"/>
  <c r="K4523" i="7"/>
  <c r="J4524" i="7"/>
  <c r="L4524" i="7" s="1"/>
  <c r="K4524" i="7"/>
  <c r="J4525" i="7"/>
  <c r="L4525" i="7" s="1"/>
  <c r="K4525" i="7"/>
  <c r="J4526" i="7"/>
  <c r="L4526" i="7" s="1"/>
  <c r="K4526" i="7"/>
  <c r="J4527" i="7"/>
  <c r="L4527" i="7" s="1"/>
  <c r="M4527" i="7" s="1"/>
  <c r="K4527" i="7"/>
  <c r="J4528" i="7"/>
  <c r="L4528" i="7" s="1"/>
  <c r="M4528" i="7" s="1"/>
  <c r="K4528" i="7"/>
  <c r="J4529" i="7"/>
  <c r="L4529" i="7" s="1"/>
  <c r="M4529" i="7" s="1"/>
  <c r="K4529" i="7"/>
  <c r="J4530" i="7"/>
  <c r="L4530" i="7" s="1"/>
  <c r="K4530" i="7"/>
  <c r="J4531" i="7"/>
  <c r="L4531" i="7" s="1"/>
  <c r="K4531" i="7"/>
  <c r="J4532" i="7"/>
  <c r="L4532" i="7" s="1"/>
  <c r="K4532" i="7"/>
  <c r="J4533" i="7"/>
  <c r="L4533" i="7" s="1"/>
  <c r="M4533" i="7" s="1"/>
  <c r="K4533" i="7"/>
  <c r="J4534" i="7"/>
  <c r="L4534" i="7" s="1"/>
  <c r="M4534" i="7" s="1"/>
  <c r="K4534" i="7"/>
  <c r="J4535" i="7"/>
  <c r="L4535" i="7" s="1"/>
  <c r="M4535" i="7" s="1"/>
  <c r="K4535" i="7"/>
  <c r="J4536" i="7"/>
  <c r="L4536" i="7" s="1"/>
  <c r="K4536" i="7"/>
  <c r="J4537" i="7"/>
  <c r="L4537" i="7" s="1"/>
  <c r="K4537" i="7"/>
  <c r="J4538" i="7"/>
  <c r="L4538" i="7" s="1"/>
  <c r="K4538" i="7"/>
  <c r="J4539" i="7"/>
  <c r="L4539" i="7" s="1"/>
  <c r="M4539" i="7" s="1"/>
  <c r="K4539" i="7"/>
  <c r="J4540" i="7"/>
  <c r="L4540" i="7" s="1"/>
  <c r="M4540" i="7" s="1"/>
  <c r="K4540" i="7"/>
  <c r="J4541" i="7"/>
  <c r="L4541" i="7" s="1"/>
  <c r="M4541" i="7" s="1"/>
  <c r="K4541" i="7"/>
  <c r="J4542" i="7"/>
  <c r="L4542" i="7" s="1"/>
  <c r="K4542" i="7"/>
  <c r="J4543" i="7"/>
  <c r="L4543" i="7" s="1"/>
  <c r="K4543" i="7"/>
  <c r="J4544" i="7"/>
  <c r="L4544" i="7" s="1"/>
  <c r="K4544" i="7"/>
  <c r="J4545" i="7"/>
  <c r="L4545" i="7" s="1"/>
  <c r="M4545" i="7" s="1"/>
  <c r="K4545" i="7"/>
  <c r="J4546" i="7"/>
  <c r="L4546" i="7" s="1"/>
  <c r="M4546" i="7" s="1"/>
  <c r="K4546" i="7"/>
  <c r="J4547" i="7"/>
  <c r="L4547" i="7" s="1"/>
  <c r="M4547" i="7" s="1"/>
  <c r="K4547" i="7"/>
  <c r="J4548" i="7"/>
  <c r="L4548" i="7" s="1"/>
  <c r="K4548" i="7"/>
  <c r="J4549" i="7"/>
  <c r="L4549" i="7" s="1"/>
  <c r="K4549" i="7"/>
  <c r="J4550" i="7"/>
  <c r="L4550" i="7" s="1"/>
  <c r="K4550" i="7"/>
  <c r="J4551" i="7"/>
  <c r="L4551" i="7" s="1"/>
  <c r="M4551" i="7" s="1"/>
  <c r="K4551" i="7"/>
  <c r="J4552" i="7"/>
  <c r="L4552" i="7" s="1"/>
  <c r="M4552" i="7" s="1"/>
  <c r="K4552" i="7"/>
  <c r="J4553" i="7"/>
  <c r="L4553" i="7" s="1"/>
  <c r="M4553" i="7" s="1"/>
  <c r="K4553" i="7"/>
  <c r="J4554" i="7"/>
  <c r="L4554" i="7" s="1"/>
  <c r="K4554" i="7"/>
  <c r="J4555" i="7"/>
  <c r="L4555" i="7" s="1"/>
  <c r="K4555" i="7"/>
  <c r="J4556" i="7"/>
  <c r="L4556" i="7" s="1"/>
  <c r="K4556" i="7"/>
  <c r="J4557" i="7"/>
  <c r="L4557" i="7" s="1"/>
  <c r="M4557" i="7" s="1"/>
  <c r="K4557" i="7"/>
  <c r="J4558" i="7"/>
  <c r="L4558" i="7" s="1"/>
  <c r="M4558" i="7" s="1"/>
  <c r="K4558" i="7"/>
  <c r="J4559" i="7"/>
  <c r="L4559" i="7" s="1"/>
  <c r="M4559" i="7" s="1"/>
  <c r="K4559" i="7"/>
  <c r="J4560" i="7"/>
  <c r="L4560" i="7" s="1"/>
  <c r="K4560" i="7"/>
  <c r="J4561" i="7"/>
  <c r="L4561" i="7" s="1"/>
  <c r="K4561" i="7"/>
  <c r="J4562" i="7"/>
  <c r="L4562" i="7" s="1"/>
  <c r="K4562" i="7"/>
  <c r="J4563" i="7"/>
  <c r="L4563" i="7" s="1"/>
  <c r="M4563" i="7" s="1"/>
  <c r="K4563" i="7"/>
  <c r="J4564" i="7"/>
  <c r="L4564" i="7" s="1"/>
  <c r="M4564" i="7" s="1"/>
  <c r="K4564" i="7"/>
  <c r="J4565" i="7"/>
  <c r="L4565" i="7" s="1"/>
  <c r="M4565" i="7" s="1"/>
  <c r="K4565" i="7"/>
  <c r="J4566" i="7"/>
  <c r="L4566" i="7" s="1"/>
  <c r="K4566" i="7"/>
  <c r="J4567" i="7"/>
  <c r="L4567" i="7" s="1"/>
  <c r="K4567" i="7"/>
  <c r="J4568" i="7"/>
  <c r="L4568" i="7" s="1"/>
  <c r="K4568" i="7"/>
  <c r="J4569" i="7"/>
  <c r="L4569" i="7" s="1"/>
  <c r="M4569" i="7" s="1"/>
  <c r="K4569" i="7"/>
  <c r="J4570" i="7"/>
  <c r="L4570" i="7" s="1"/>
  <c r="M4570" i="7" s="1"/>
  <c r="K4570" i="7"/>
  <c r="J4571" i="7"/>
  <c r="L4571" i="7" s="1"/>
  <c r="M4571" i="7" s="1"/>
  <c r="K4571" i="7"/>
  <c r="J4572" i="7"/>
  <c r="L4572" i="7" s="1"/>
  <c r="K4572" i="7"/>
  <c r="J4573" i="7"/>
  <c r="L4573" i="7" s="1"/>
  <c r="K4573" i="7"/>
  <c r="J4574" i="7"/>
  <c r="L4574" i="7" s="1"/>
  <c r="K4574" i="7"/>
  <c r="J4575" i="7"/>
  <c r="L4575" i="7" s="1"/>
  <c r="M4575" i="7" s="1"/>
  <c r="K4575" i="7"/>
  <c r="J4576" i="7"/>
  <c r="L4576" i="7" s="1"/>
  <c r="M4576" i="7" s="1"/>
  <c r="K4576" i="7"/>
  <c r="J4577" i="7"/>
  <c r="L4577" i="7" s="1"/>
  <c r="M4577" i="7" s="1"/>
  <c r="K4577" i="7"/>
  <c r="J4578" i="7"/>
  <c r="L4578" i="7" s="1"/>
  <c r="K4578" i="7"/>
  <c r="J4579" i="7"/>
  <c r="L4579" i="7" s="1"/>
  <c r="K4579" i="7"/>
  <c r="J4580" i="7"/>
  <c r="L4580" i="7" s="1"/>
  <c r="K4580" i="7"/>
  <c r="J4581" i="7"/>
  <c r="L4581" i="7" s="1"/>
  <c r="M4581" i="7" s="1"/>
  <c r="K4581" i="7"/>
  <c r="J4582" i="7"/>
  <c r="L4582" i="7" s="1"/>
  <c r="M4582" i="7" s="1"/>
  <c r="K4582" i="7"/>
  <c r="J4583" i="7"/>
  <c r="L4583" i="7" s="1"/>
  <c r="M4583" i="7" s="1"/>
  <c r="K4583" i="7"/>
  <c r="J4584" i="7"/>
  <c r="L4584" i="7" s="1"/>
  <c r="K4584" i="7"/>
  <c r="J4585" i="7"/>
  <c r="L4585" i="7" s="1"/>
  <c r="K4585" i="7"/>
  <c r="J4586" i="7"/>
  <c r="L4586" i="7" s="1"/>
  <c r="K4586" i="7"/>
  <c r="J4587" i="7"/>
  <c r="L4587" i="7" s="1"/>
  <c r="M4587" i="7" s="1"/>
  <c r="K4587" i="7"/>
  <c r="J4588" i="7"/>
  <c r="L4588" i="7" s="1"/>
  <c r="M4588" i="7" s="1"/>
  <c r="K4588" i="7"/>
  <c r="J4589" i="7"/>
  <c r="L4589" i="7" s="1"/>
  <c r="M4589" i="7" s="1"/>
  <c r="K4589" i="7"/>
  <c r="J4590" i="7"/>
  <c r="L4590" i="7" s="1"/>
  <c r="K4590" i="7"/>
  <c r="J4591" i="7"/>
  <c r="L4591" i="7" s="1"/>
  <c r="K4591" i="7"/>
  <c r="J4592" i="7"/>
  <c r="L4592" i="7" s="1"/>
  <c r="K4592" i="7"/>
  <c r="J4593" i="7"/>
  <c r="L4593" i="7" s="1"/>
  <c r="M4593" i="7" s="1"/>
  <c r="K4593" i="7"/>
  <c r="J4594" i="7"/>
  <c r="L4594" i="7" s="1"/>
  <c r="M4594" i="7" s="1"/>
  <c r="K4594" i="7"/>
  <c r="J4595" i="7"/>
  <c r="L4595" i="7" s="1"/>
  <c r="M4595" i="7" s="1"/>
  <c r="K4595" i="7"/>
  <c r="J4596" i="7"/>
  <c r="L4596" i="7" s="1"/>
  <c r="K4596" i="7"/>
  <c r="J4597" i="7"/>
  <c r="L4597" i="7" s="1"/>
  <c r="K4597" i="7"/>
  <c r="J4598" i="7"/>
  <c r="L4598" i="7" s="1"/>
  <c r="K4598" i="7"/>
  <c r="J4599" i="7"/>
  <c r="L4599" i="7" s="1"/>
  <c r="M4599" i="7" s="1"/>
  <c r="K4599" i="7"/>
  <c r="J4600" i="7"/>
  <c r="L4600" i="7" s="1"/>
  <c r="M4600" i="7" s="1"/>
  <c r="K4600" i="7"/>
  <c r="J4601" i="7"/>
  <c r="L4601" i="7" s="1"/>
  <c r="M4601" i="7" s="1"/>
  <c r="K4601" i="7"/>
  <c r="J4602" i="7"/>
  <c r="L4602" i="7" s="1"/>
  <c r="K4602" i="7"/>
  <c r="J4603" i="7"/>
  <c r="L4603" i="7" s="1"/>
  <c r="K4603" i="7"/>
  <c r="J4604" i="7"/>
  <c r="L4604" i="7" s="1"/>
  <c r="K4604" i="7"/>
  <c r="J4605" i="7"/>
  <c r="L4605" i="7" s="1"/>
  <c r="M4605" i="7" s="1"/>
  <c r="K4605" i="7"/>
  <c r="J4606" i="7"/>
  <c r="L4606" i="7" s="1"/>
  <c r="M4606" i="7" s="1"/>
  <c r="K4606" i="7"/>
  <c r="J4607" i="7"/>
  <c r="L4607" i="7" s="1"/>
  <c r="M4607" i="7" s="1"/>
  <c r="K4607" i="7"/>
  <c r="J4608" i="7"/>
  <c r="L4608" i="7" s="1"/>
  <c r="K4608" i="7"/>
  <c r="J4609" i="7"/>
  <c r="L4609" i="7" s="1"/>
  <c r="K4609" i="7"/>
  <c r="J4610" i="7"/>
  <c r="L4610" i="7" s="1"/>
  <c r="K4610" i="7"/>
  <c r="J4611" i="7"/>
  <c r="L4611" i="7" s="1"/>
  <c r="M4611" i="7" s="1"/>
  <c r="K4611" i="7"/>
  <c r="J4612" i="7"/>
  <c r="L4612" i="7" s="1"/>
  <c r="M4612" i="7" s="1"/>
  <c r="K4612" i="7"/>
  <c r="J4613" i="7"/>
  <c r="L4613" i="7" s="1"/>
  <c r="M4613" i="7" s="1"/>
  <c r="K4613" i="7"/>
  <c r="J4614" i="7"/>
  <c r="L4614" i="7" s="1"/>
  <c r="K4614" i="7"/>
  <c r="J4615" i="7"/>
  <c r="L4615" i="7" s="1"/>
  <c r="K4615" i="7"/>
  <c r="J4616" i="7"/>
  <c r="L4616" i="7" s="1"/>
  <c r="K4616" i="7"/>
  <c r="J4617" i="7"/>
  <c r="L4617" i="7" s="1"/>
  <c r="M4617" i="7" s="1"/>
  <c r="K4617" i="7"/>
  <c r="J4618" i="7"/>
  <c r="L4618" i="7" s="1"/>
  <c r="M4618" i="7" s="1"/>
  <c r="K4618" i="7"/>
  <c r="J4619" i="7"/>
  <c r="L4619" i="7" s="1"/>
  <c r="M4619" i="7" s="1"/>
  <c r="K4619" i="7"/>
  <c r="J4620" i="7"/>
  <c r="L4620" i="7" s="1"/>
  <c r="K4620" i="7"/>
  <c r="J4621" i="7"/>
  <c r="L4621" i="7" s="1"/>
  <c r="K4621" i="7"/>
  <c r="J4622" i="7"/>
  <c r="L4622" i="7" s="1"/>
  <c r="K4622" i="7"/>
  <c r="J4623" i="7"/>
  <c r="L4623" i="7" s="1"/>
  <c r="M4623" i="7" s="1"/>
  <c r="K4623" i="7"/>
  <c r="J4624" i="7"/>
  <c r="L4624" i="7" s="1"/>
  <c r="M4624" i="7" s="1"/>
  <c r="K4624" i="7"/>
  <c r="J4625" i="7"/>
  <c r="L4625" i="7" s="1"/>
  <c r="M4625" i="7" s="1"/>
  <c r="K4625" i="7"/>
  <c r="J4626" i="7"/>
  <c r="L4626" i="7" s="1"/>
  <c r="K4626" i="7"/>
  <c r="J4627" i="7"/>
  <c r="L4627" i="7" s="1"/>
  <c r="K4627" i="7"/>
  <c r="J4628" i="7"/>
  <c r="L4628" i="7" s="1"/>
  <c r="K4628" i="7"/>
  <c r="J4629" i="7"/>
  <c r="L4629" i="7" s="1"/>
  <c r="M4629" i="7" s="1"/>
  <c r="K4629" i="7"/>
  <c r="J4630" i="7"/>
  <c r="L4630" i="7" s="1"/>
  <c r="M4630" i="7" s="1"/>
  <c r="K4630" i="7"/>
  <c r="J4631" i="7"/>
  <c r="L4631" i="7" s="1"/>
  <c r="M4631" i="7" s="1"/>
  <c r="K4631" i="7"/>
  <c r="J4632" i="7"/>
  <c r="L4632" i="7" s="1"/>
  <c r="K4632" i="7"/>
  <c r="J4633" i="7"/>
  <c r="L4633" i="7" s="1"/>
  <c r="K4633" i="7"/>
  <c r="J4634" i="7"/>
  <c r="L4634" i="7" s="1"/>
  <c r="K4634" i="7"/>
  <c r="J4635" i="7"/>
  <c r="L4635" i="7" s="1"/>
  <c r="M4635" i="7" s="1"/>
  <c r="K4635" i="7"/>
  <c r="J4636" i="7"/>
  <c r="L4636" i="7" s="1"/>
  <c r="M4636" i="7" s="1"/>
  <c r="K4636" i="7"/>
  <c r="J4637" i="7"/>
  <c r="L4637" i="7" s="1"/>
  <c r="M4637" i="7" s="1"/>
  <c r="K4637" i="7"/>
  <c r="J4638" i="7"/>
  <c r="L4638" i="7" s="1"/>
  <c r="K4638" i="7"/>
  <c r="J4639" i="7"/>
  <c r="L4639" i="7" s="1"/>
  <c r="K4639" i="7"/>
  <c r="J4640" i="7"/>
  <c r="L4640" i="7" s="1"/>
  <c r="K4640" i="7"/>
  <c r="J4641" i="7"/>
  <c r="L4641" i="7" s="1"/>
  <c r="M4641" i="7" s="1"/>
  <c r="K4641" i="7"/>
  <c r="J4642" i="7"/>
  <c r="L4642" i="7" s="1"/>
  <c r="M4642" i="7" s="1"/>
  <c r="K4642" i="7"/>
  <c r="J4643" i="7"/>
  <c r="L4643" i="7" s="1"/>
  <c r="M4643" i="7" s="1"/>
  <c r="K4643" i="7"/>
  <c r="J4644" i="7"/>
  <c r="L4644" i="7" s="1"/>
  <c r="K4644" i="7"/>
  <c r="J4645" i="7"/>
  <c r="L4645" i="7" s="1"/>
  <c r="K4645" i="7"/>
  <c r="J4646" i="7"/>
  <c r="L4646" i="7" s="1"/>
  <c r="K4646" i="7"/>
  <c r="J4647" i="7"/>
  <c r="L4647" i="7" s="1"/>
  <c r="M4647" i="7" s="1"/>
  <c r="K4647" i="7"/>
  <c r="J4648" i="7"/>
  <c r="L4648" i="7" s="1"/>
  <c r="M4648" i="7" s="1"/>
  <c r="K4648" i="7"/>
  <c r="J4649" i="7"/>
  <c r="L4649" i="7" s="1"/>
  <c r="M4649" i="7" s="1"/>
  <c r="K4649" i="7"/>
  <c r="J4650" i="7"/>
  <c r="L4650" i="7" s="1"/>
  <c r="K4650" i="7"/>
  <c r="J4651" i="7"/>
  <c r="L4651" i="7" s="1"/>
  <c r="K4651" i="7"/>
  <c r="J4652" i="7"/>
  <c r="L4652" i="7" s="1"/>
  <c r="K4652" i="7"/>
  <c r="J4653" i="7"/>
  <c r="L4653" i="7" s="1"/>
  <c r="M4653" i="7" s="1"/>
  <c r="K4653" i="7"/>
  <c r="J4654" i="7"/>
  <c r="L4654" i="7" s="1"/>
  <c r="M4654" i="7" s="1"/>
  <c r="K4654" i="7"/>
  <c r="J4655" i="7"/>
  <c r="L4655" i="7" s="1"/>
  <c r="M4655" i="7" s="1"/>
  <c r="K4655" i="7"/>
  <c r="J4656" i="7"/>
  <c r="L4656" i="7" s="1"/>
  <c r="K4656" i="7"/>
  <c r="J3372" i="7"/>
  <c r="L3372" i="7" s="1"/>
  <c r="G3378" i="7"/>
  <c r="K3378" i="7" s="1"/>
  <c r="G3377" i="7"/>
  <c r="K3377" i="7" s="1"/>
  <c r="G3376" i="7"/>
  <c r="K3376" i="7" s="1"/>
  <c r="G3375" i="7"/>
  <c r="K3375" i="7" s="1"/>
  <c r="G3374" i="7"/>
  <c r="K3374" i="7" s="1"/>
  <c r="M3539" i="7" l="1"/>
  <c r="M3563" i="7"/>
  <c r="M3557" i="7"/>
  <c r="M3551" i="7"/>
  <c r="M3545" i="7"/>
  <c r="M3533" i="7"/>
  <c r="M3527" i="7"/>
  <c r="M3521" i="7"/>
  <c r="M3509" i="7"/>
  <c r="M3479" i="7"/>
  <c r="M3515" i="7"/>
  <c r="M3503" i="7"/>
  <c r="M3497" i="7"/>
  <c r="M3491" i="7"/>
  <c r="M3485" i="7"/>
  <c r="M3473" i="7"/>
  <c r="M3449" i="7"/>
  <c r="M3443" i="7"/>
  <c r="M3431" i="7"/>
  <c r="M3425" i="7"/>
  <c r="M3407" i="7"/>
  <c r="M3467" i="7"/>
  <c r="M3461" i="7"/>
  <c r="M3455" i="7"/>
  <c r="M3437" i="7"/>
  <c r="M3419" i="7"/>
  <c r="M3413" i="7"/>
  <c r="M3401" i="7"/>
  <c r="M3558" i="7"/>
  <c r="M4598" i="7"/>
  <c r="M4586" i="7"/>
  <c r="M4574" i="7"/>
  <c r="M4538" i="7"/>
  <c r="M4526" i="7"/>
  <c r="M4502" i="7"/>
  <c r="M4646" i="7"/>
  <c r="M4634" i="7"/>
  <c r="M4622" i="7"/>
  <c r="M4610" i="7"/>
  <c r="M4562" i="7"/>
  <c r="M4550" i="7"/>
  <c r="M4514" i="7"/>
  <c r="M4632" i="7"/>
  <c r="M4608" i="7"/>
  <c r="M4572" i="7"/>
  <c r="M4548" i="7"/>
  <c r="M4518" i="7"/>
  <c r="M4494" i="7"/>
  <c r="M4470" i="7"/>
  <c r="M4446" i="7"/>
  <c r="M4410" i="7"/>
  <c r="M4350" i="7"/>
  <c r="M3552" i="7"/>
  <c r="M4638" i="7"/>
  <c r="M4602" i="7"/>
  <c r="M4578" i="7"/>
  <c r="M4536" i="7"/>
  <c r="M4422" i="7"/>
  <c r="M4644" i="7"/>
  <c r="M4614" i="7"/>
  <c r="M4584" i="7"/>
  <c r="M4554" i="7"/>
  <c r="M4524" i="7"/>
  <c r="M4500" i="7"/>
  <c r="M4476" i="7"/>
  <c r="M4452" i="7"/>
  <c r="M4428" i="7"/>
  <c r="M4398" i="7"/>
  <c r="M4380" i="7"/>
  <c r="M4362" i="7"/>
  <c r="M4332" i="7"/>
  <c r="M4314" i="7"/>
  <c r="M4290" i="7"/>
  <c r="M4278" i="7"/>
  <c r="M4260" i="7"/>
  <c r="M4242" i="7"/>
  <c r="M4212" i="7"/>
  <c r="M4194" i="7"/>
  <c r="M4176" i="7"/>
  <c r="M4164" i="7"/>
  <c r="M4146" i="7"/>
  <c r="M4128" i="7"/>
  <c r="M4110" i="7"/>
  <c r="M4086" i="7"/>
  <c r="M4068" i="7"/>
  <c r="M4050" i="7"/>
  <c r="M4032" i="7"/>
  <c r="M4014" i="7"/>
  <c r="M3996" i="7"/>
  <c r="M3978" i="7"/>
  <c r="M3960" i="7"/>
  <c r="M3942" i="7"/>
  <c r="M3924" i="7"/>
  <c r="M3906" i="7"/>
  <c r="M3888" i="7"/>
  <c r="M3870" i="7"/>
  <c r="M3852" i="7"/>
  <c r="M3834" i="7"/>
  <c r="M3816" i="7"/>
  <c r="M3792" i="7"/>
  <c r="M3774" i="7"/>
  <c r="M3756" i="7"/>
  <c r="M3738" i="7"/>
  <c r="M3720" i="7"/>
  <c r="M3702" i="7"/>
  <c r="M3684" i="7"/>
  <c r="M3666" i="7"/>
  <c r="M3648" i="7"/>
  <c r="M3630" i="7"/>
  <c r="M3612" i="7"/>
  <c r="M3594" i="7"/>
  <c r="M3576" i="7"/>
  <c r="M4650" i="7"/>
  <c r="M4620" i="7"/>
  <c r="M4590" i="7"/>
  <c r="M4560" i="7"/>
  <c r="M4530" i="7"/>
  <c r="M4506" i="7"/>
  <c r="M4482" i="7"/>
  <c r="M4458" i="7"/>
  <c r="M4434" i="7"/>
  <c r="M4404" i="7"/>
  <c r="M4386" i="7"/>
  <c r="M4368" i="7"/>
  <c r="M4344" i="7"/>
  <c r="M4326" i="7"/>
  <c r="M4308" i="7"/>
  <c r="M4296" i="7"/>
  <c r="M4272" i="7"/>
  <c r="M4248" i="7"/>
  <c r="M4230" i="7"/>
  <c r="M4218" i="7"/>
  <c r="M4200" i="7"/>
  <c r="M4182" i="7"/>
  <c r="M4158" i="7"/>
  <c r="M4140" i="7"/>
  <c r="M4122" i="7"/>
  <c r="M4104" i="7"/>
  <c r="M4080" i="7"/>
  <c r="M4062" i="7"/>
  <c r="M4044" i="7"/>
  <c r="M4026" i="7"/>
  <c r="M4008" i="7"/>
  <c r="M3984" i="7"/>
  <c r="M3966" i="7"/>
  <c r="M3954" i="7"/>
  <c r="M3930" i="7"/>
  <c r="M3918" i="7"/>
  <c r="M3894" i="7"/>
  <c r="M3876" i="7"/>
  <c r="M3858" i="7"/>
  <c r="M3840" i="7"/>
  <c r="M3822" i="7"/>
  <c r="M3804" i="7"/>
  <c r="M3786" i="7"/>
  <c r="M3768" i="7"/>
  <c r="M3750" i="7"/>
  <c r="M3726" i="7"/>
  <c r="M3708" i="7"/>
  <c r="M3690" i="7"/>
  <c r="M3672" i="7"/>
  <c r="M3654" i="7"/>
  <c r="M3636" i="7"/>
  <c r="M3618" i="7"/>
  <c r="M3600" i="7"/>
  <c r="M3582" i="7"/>
  <c r="M3564" i="7"/>
  <c r="M4656" i="7"/>
  <c r="M4626" i="7"/>
  <c r="M4596" i="7"/>
  <c r="M4566" i="7"/>
  <c r="M4542" i="7"/>
  <c r="M4512" i="7"/>
  <c r="M4488" i="7"/>
  <c r="M4464" i="7"/>
  <c r="M4440" i="7"/>
  <c r="M4416" i="7"/>
  <c r="M4392" i="7"/>
  <c r="M4374" i="7"/>
  <c r="M4356" i="7"/>
  <c r="M4338" i="7"/>
  <c r="M4320" i="7"/>
  <c r="M4302" i="7"/>
  <c r="M4284" i="7"/>
  <c r="M4266" i="7"/>
  <c r="M4254" i="7"/>
  <c r="M4236" i="7"/>
  <c r="M4224" i="7"/>
  <c r="M4206" i="7"/>
  <c r="M4188" i="7"/>
  <c r="M4170" i="7"/>
  <c r="M4152" i="7"/>
  <c r="M4134" i="7"/>
  <c r="M4116" i="7"/>
  <c r="M4098" i="7"/>
  <c r="M4092" i="7"/>
  <c r="M4074" i="7"/>
  <c r="M4056" i="7"/>
  <c r="M4038" i="7"/>
  <c r="M4020" i="7"/>
  <c r="M4002" i="7"/>
  <c r="M3990" i="7"/>
  <c r="M3972" i="7"/>
  <c r="M3948" i="7"/>
  <c r="M3936" i="7"/>
  <c r="M3912" i="7"/>
  <c r="M3900" i="7"/>
  <c r="M3882" i="7"/>
  <c r="M3864" i="7"/>
  <c r="M3846" i="7"/>
  <c r="M3828" i="7"/>
  <c r="M3810" i="7"/>
  <c r="M3798" i="7"/>
  <c r="M3780" i="7"/>
  <c r="M3762" i="7"/>
  <c r="M3744" i="7"/>
  <c r="M3732" i="7"/>
  <c r="M3714" i="7"/>
  <c r="M3696" i="7"/>
  <c r="M3678" i="7"/>
  <c r="M3660" i="7"/>
  <c r="M3642" i="7"/>
  <c r="M3624" i="7"/>
  <c r="M3606" i="7"/>
  <c r="M3588" i="7"/>
  <c r="M3570" i="7"/>
  <c r="M3528" i="7"/>
  <c r="M3516" i="7"/>
  <c r="M3498" i="7"/>
  <c r="M3492" i="7"/>
  <c r="M3480" i="7"/>
  <c r="M3462" i="7"/>
  <c r="M3456" i="7"/>
  <c r="M3450" i="7"/>
  <c r="M3438" i="7"/>
  <c r="M3432" i="7"/>
  <c r="M3426" i="7"/>
  <c r="M3420" i="7"/>
  <c r="M3408" i="7"/>
  <c r="M3396" i="7"/>
  <c r="M3384" i="7"/>
  <c r="M3546" i="7"/>
  <c r="M3540" i="7"/>
  <c r="M3534" i="7"/>
  <c r="M3522" i="7"/>
  <c r="M3510" i="7"/>
  <c r="M3504" i="7"/>
  <c r="M3486" i="7"/>
  <c r="M3474" i="7"/>
  <c r="M3468" i="7"/>
  <c r="M3444" i="7"/>
  <c r="M3414" i="7"/>
  <c r="M3402" i="7"/>
  <c r="M3390" i="7"/>
  <c r="M4651" i="7"/>
  <c r="M4633" i="7"/>
  <c r="M4615" i="7"/>
  <c r="M4597" i="7"/>
  <c r="M4579" i="7"/>
  <c r="M4561" i="7"/>
  <c r="M4543" i="7"/>
  <c r="M4525" i="7"/>
  <c r="M4507" i="7"/>
  <c r="M4483" i="7"/>
  <c r="M4465" i="7"/>
  <c r="M4447" i="7"/>
  <c r="M4429" i="7"/>
  <c r="M4411" i="7"/>
  <c r="M4393" i="7"/>
  <c r="M4375" i="7"/>
  <c r="M4357" i="7"/>
  <c r="M4339" i="7"/>
  <c r="M4321" i="7"/>
  <c r="M4297" i="7"/>
  <c r="M4279" i="7"/>
  <c r="M4261" i="7"/>
  <c r="M4243" i="7"/>
  <c r="M4225" i="7"/>
  <c r="M4207" i="7"/>
  <c r="M4189" i="7"/>
  <c r="M4171" i="7"/>
  <c r="M4165" i="7"/>
  <c r="M4147" i="7"/>
  <c r="M4129" i="7"/>
  <c r="M4111" i="7"/>
  <c r="M4099" i="7"/>
  <c r="M4087" i="7"/>
  <c r="M4081" i="7"/>
  <c r="M4033" i="7"/>
  <c r="M4027" i="7"/>
  <c r="M3991" i="7"/>
  <c r="M4639" i="7"/>
  <c r="M4627" i="7"/>
  <c r="M4609" i="7"/>
  <c r="M4591" i="7"/>
  <c r="M4573" i="7"/>
  <c r="M4555" i="7"/>
  <c r="M4537" i="7"/>
  <c r="M4519" i="7"/>
  <c r="M4501" i="7"/>
  <c r="M4489" i="7"/>
  <c r="M4471" i="7"/>
  <c r="M4459" i="7"/>
  <c r="M4441" i="7"/>
  <c r="M4423" i="7"/>
  <c r="M4405" i="7"/>
  <c r="M4387" i="7"/>
  <c r="M4369" i="7"/>
  <c r="M4351" i="7"/>
  <c r="M4333" i="7"/>
  <c r="M4315" i="7"/>
  <c r="M4303" i="7"/>
  <c r="M4285" i="7"/>
  <c r="M4267" i="7"/>
  <c r="M4249" i="7"/>
  <c r="M4231" i="7"/>
  <c r="M4213" i="7"/>
  <c r="M4195" i="7"/>
  <c r="M4177" i="7"/>
  <c r="M4159" i="7"/>
  <c r="M4135" i="7"/>
  <c r="M4123" i="7"/>
  <c r="M4105" i="7"/>
  <c r="M4075" i="7"/>
  <c r="M4645" i="7"/>
  <c r="M4621" i="7"/>
  <c r="M4603" i="7"/>
  <c r="M4585" i="7"/>
  <c r="M4567" i="7"/>
  <c r="M4549" i="7"/>
  <c r="M4531" i="7"/>
  <c r="M4513" i="7"/>
  <c r="M4495" i="7"/>
  <c r="M4477" i="7"/>
  <c r="M4453" i="7"/>
  <c r="M4435" i="7"/>
  <c r="M4417" i="7"/>
  <c r="M4399" i="7"/>
  <c r="M4381" i="7"/>
  <c r="M4363" i="7"/>
  <c r="M4345" i="7"/>
  <c r="M4327" i="7"/>
  <c r="M4309" i="7"/>
  <c r="M4291" i="7"/>
  <c r="M4273" i="7"/>
  <c r="M4255" i="7"/>
  <c r="M4237" i="7"/>
  <c r="M4219" i="7"/>
  <c r="M4201" i="7"/>
  <c r="M4183" i="7"/>
  <c r="M4153" i="7"/>
  <c r="M4141" i="7"/>
  <c r="M4117" i="7"/>
  <c r="M4093" i="7"/>
  <c r="M4069" i="7"/>
  <c r="M4063" i="7"/>
  <c r="M4057" i="7"/>
  <c r="M4051" i="7"/>
  <c r="M4045" i="7"/>
  <c r="M4039" i="7"/>
  <c r="M3961" i="7"/>
  <c r="M3787" i="7"/>
  <c r="M3679" i="7"/>
  <c r="M3529" i="7"/>
  <c r="M4021" i="7"/>
  <c r="M4015" i="7"/>
  <c r="M4009" i="7"/>
  <c r="M4003" i="7"/>
  <c r="M3997" i="7"/>
  <c r="M3985" i="7"/>
  <c r="M3979" i="7"/>
  <c r="M3973" i="7"/>
  <c r="M3967" i="7"/>
  <c r="M3955" i="7"/>
  <c r="M3949" i="7"/>
  <c r="M3943" i="7"/>
  <c r="M3937" i="7"/>
  <c r="M3931" i="7"/>
  <c r="M3925" i="7"/>
  <c r="M3919" i="7"/>
  <c r="M3913" i="7"/>
  <c r="M3907" i="7"/>
  <c r="M3901" i="7"/>
  <c r="M3895" i="7"/>
  <c r="M3889" i="7"/>
  <c r="M3883" i="7"/>
  <c r="M3877" i="7"/>
  <c r="M3871" i="7"/>
  <c r="M3865" i="7"/>
  <c r="M3859" i="7"/>
  <c r="M3853" i="7"/>
  <c r="M3847" i="7"/>
  <c r="M3841" i="7"/>
  <c r="M3835" i="7"/>
  <c r="M3829" i="7"/>
  <c r="M3823" i="7"/>
  <c r="M3817" i="7"/>
  <c r="M3811" i="7"/>
  <c r="M3805" i="7"/>
  <c r="M3799" i="7"/>
  <c r="M3793" i="7"/>
  <c r="M3781" i="7"/>
  <c r="M3775" i="7"/>
  <c r="M3769" i="7"/>
  <c r="M3763" i="7"/>
  <c r="M3757" i="7"/>
  <c r="M3751" i="7"/>
  <c r="M3745" i="7"/>
  <c r="M3739" i="7"/>
  <c r="M3733" i="7"/>
  <c r="M3727" i="7"/>
  <c r="M3721" i="7"/>
  <c r="M3715" i="7"/>
  <c r="M3709" i="7"/>
  <c r="M3703" i="7"/>
  <c r="M3697" i="7"/>
  <c r="M3691" i="7"/>
  <c r="M3685" i="7"/>
  <c r="M3673" i="7"/>
  <c r="M3667" i="7"/>
  <c r="M3661" i="7"/>
  <c r="M3655" i="7"/>
  <c r="M3649" i="7"/>
  <c r="M3643" i="7"/>
  <c r="M3637" i="7"/>
  <c r="M3631" i="7"/>
  <c r="M3625" i="7"/>
  <c r="M3619" i="7"/>
  <c r="M3613" i="7"/>
  <c r="M3607" i="7"/>
  <c r="M3601" i="7"/>
  <c r="M3595" i="7"/>
  <c r="M3589" i="7"/>
  <c r="M3583" i="7"/>
  <c r="M3577" i="7"/>
  <c r="M3571" i="7"/>
  <c r="M3565" i="7"/>
  <c r="M3559" i="7"/>
  <c r="M3553" i="7"/>
  <c r="M3547" i="7"/>
  <c r="M3541" i="7"/>
  <c r="M3535" i="7"/>
  <c r="M3523" i="7"/>
  <c r="M3517" i="7"/>
  <c r="M3511" i="7"/>
  <c r="M3505" i="7"/>
  <c r="M3499" i="7"/>
  <c r="M3493" i="7"/>
  <c r="M3487" i="7"/>
  <c r="M3395" i="7"/>
  <c r="M3393" i="7"/>
  <c r="M3463" i="7"/>
  <c r="M3457" i="7"/>
  <c r="M3451" i="7"/>
  <c r="M3433" i="7"/>
  <c r="M3415" i="7"/>
  <c r="M3409" i="7"/>
  <c r="M3397" i="7"/>
  <c r="M3385" i="7"/>
  <c r="M3379" i="7"/>
  <c r="M3481" i="7"/>
  <c r="M3475" i="7"/>
  <c r="M3469" i="7"/>
  <c r="M3445" i="7"/>
  <c r="M3439" i="7"/>
  <c r="M3427" i="7"/>
  <c r="M3421" i="7"/>
  <c r="M3403" i="7"/>
  <c r="M3391" i="7"/>
  <c r="M3378" i="7"/>
  <c r="M3387" i="7"/>
  <c r="M3383" i="7"/>
  <c r="M3382" i="7"/>
  <c r="M4358" i="7"/>
  <c r="M4322" i="7"/>
  <c r="M4298" i="7"/>
  <c r="M4250" i="7"/>
  <c r="M4238" i="7"/>
  <c r="M4226" i="7"/>
  <c r="M4214" i="7"/>
  <c r="M4178" i="7"/>
  <c r="M4166" i="7"/>
  <c r="M4154" i="7"/>
  <c r="M4130" i="7"/>
  <c r="M4094" i="7"/>
  <c r="M4046" i="7"/>
  <c r="M4034" i="7"/>
  <c r="M4022" i="7"/>
  <c r="M3962" i="7"/>
  <c r="M3878" i="7"/>
  <c r="M3866" i="7"/>
  <c r="M3854" i="7"/>
  <c r="M3842" i="7"/>
  <c r="M3818" i="7"/>
  <c r="M3806" i="7"/>
  <c r="M3794" i="7"/>
  <c r="M3782" i="7"/>
  <c r="M3770" i="7"/>
  <c r="M3758" i="7"/>
  <c r="M3752" i="7"/>
  <c r="M3746" i="7"/>
  <c r="M3734" i="7"/>
  <c r="M3722" i="7"/>
  <c r="M3710" i="7"/>
  <c r="M3698" i="7"/>
  <c r="M3686" i="7"/>
  <c r="M3674" i="7"/>
  <c r="M3662" i="7"/>
  <c r="M3650" i="7"/>
  <c r="M3638" i="7"/>
  <c r="M3626" i="7"/>
  <c r="M3614" i="7"/>
  <c r="M3602" i="7"/>
  <c r="M3590" i="7"/>
  <c r="M3578" i="7"/>
  <c r="M3554" i="7"/>
  <c r="M3542" i="7"/>
  <c r="M3530" i="7"/>
  <c r="M3494" i="7"/>
  <c r="M3482" i="7"/>
  <c r="M3446" i="7"/>
  <c r="M3434" i="7"/>
  <c r="M3422" i="7"/>
  <c r="M3410" i="7"/>
  <c r="M4454" i="7"/>
  <c r="M4406" i="7"/>
  <c r="M4346" i="7"/>
  <c r="M4310" i="7"/>
  <c r="M4286" i="7"/>
  <c r="M4274" i="7"/>
  <c r="M4262" i="7"/>
  <c r="M4202" i="7"/>
  <c r="M4190" i="7"/>
  <c r="M4142" i="7"/>
  <c r="M4118" i="7"/>
  <c r="M4106" i="7"/>
  <c r="M4082" i="7"/>
  <c r="M4070" i="7"/>
  <c r="M4058" i="7"/>
  <c r="M4010" i="7"/>
  <c r="M3998" i="7"/>
  <c r="M3986" i="7"/>
  <c r="M3974" i="7"/>
  <c r="M3950" i="7"/>
  <c r="M3938" i="7"/>
  <c r="M3926" i="7"/>
  <c r="M3914" i="7"/>
  <c r="M3902" i="7"/>
  <c r="M3890" i="7"/>
  <c r="M3830" i="7"/>
  <c r="M3566" i="7"/>
  <c r="M3518" i="7"/>
  <c r="M3506" i="7"/>
  <c r="M3470" i="7"/>
  <c r="M3458" i="7"/>
  <c r="M3398" i="7"/>
  <c r="M3386" i="7"/>
  <c r="M4478" i="7"/>
  <c r="M4430" i="7"/>
  <c r="M4382" i="7"/>
  <c r="M4490" i="7"/>
  <c r="M4466" i="7"/>
  <c r="M4442" i="7"/>
  <c r="M4418" i="7"/>
  <c r="M4394" i="7"/>
  <c r="M4370" i="7"/>
  <c r="M4334" i="7"/>
  <c r="M3381" i="7"/>
  <c r="M3740" i="7"/>
  <c r="M3728" i="7"/>
  <c r="M3716" i="7"/>
  <c r="M3704" i="7"/>
  <c r="M3692" i="7"/>
  <c r="M3680" i="7"/>
  <c r="M3668" i="7"/>
  <c r="M3656" i="7"/>
  <c r="M3644" i="7"/>
  <c r="M3632" i="7"/>
  <c r="M3620" i="7"/>
  <c r="M3596" i="7"/>
  <c r="M3584" i="7"/>
  <c r="M3572" i="7"/>
  <c r="M3560" i="7"/>
  <c r="M4604" i="7"/>
  <c r="M4472" i="7"/>
  <c r="M4400" i="7"/>
  <c r="M4244" i="7"/>
  <c r="M4208" i="7"/>
  <c r="M4160" i="7"/>
  <c r="M4148" i="7"/>
  <c r="M4136" i="7"/>
  <c r="M4124" i="7"/>
  <c r="M4112" i="7"/>
  <c r="M4100" i="7"/>
  <c r="M4088" i="7"/>
  <c r="M4076" i="7"/>
  <c r="M4064" i="7"/>
  <c r="M4052" i="7"/>
  <c r="M4040" i="7"/>
  <c r="M4028" i="7"/>
  <c r="M4016" i="7"/>
  <c r="M4004" i="7"/>
  <c r="M3992" i="7"/>
  <c r="M3980" i="7"/>
  <c r="M3968" i="7"/>
  <c r="M3956" i="7"/>
  <c r="M3944" i="7"/>
  <c r="M3932" i="7"/>
  <c r="M3920" i="7"/>
  <c r="M3908" i="7"/>
  <c r="M3896" i="7"/>
  <c r="M3884" i="7"/>
  <c r="M3872" i="7"/>
  <c r="M3860" i="7"/>
  <c r="M3848" i="7"/>
  <c r="M3836" i="7"/>
  <c r="M3824" i="7"/>
  <c r="M3812" i="7"/>
  <c r="M3800" i="7"/>
  <c r="M3788" i="7"/>
  <c r="M3776" i="7"/>
  <c r="M3764" i="7"/>
  <c r="M3608" i="7"/>
  <c r="M3548" i="7"/>
  <c r="M3536" i="7"/>
  <c r="M3524" i="7"/>
  <c r="M3512" i="7"/>
  <c r="M3500" i="7"/>
  <c r="M3488" i="7"/>
  <c r="M3476" i="7"/>
  <c r="M3464" i="7"/>
  <c r="M3452" i="7"/>
  <c r="M3440" i="7"/>
  <c r="M3428" i="7"/>
  <c r="M3416" i="7"/>
  <c r="M3404" i="7"/>
  <c r="M3392" i="7"/>
  <c r="M3380" i="7"/>
  <c r="M4640" i="7"/>
  <c r="M4556" i="7"/>
  <c r="M4496" i="7"/>
  <c r="M4436" i="7"/>
  <c r="M4388" i="7"/>
  <c r="M4304" i="7"/>
  <c r="M4232" i="7"/>
  <c r="M3374" i="7"/>
  <c r="M4628" i="7"/>
  <c r="M4568" i="7"/>
  <c r="M4508" i="7"/>
  <c r="M4412" i="7"/>
  <c r="M4328" i="7"/>
  <c r="M4280" i="7"/>
  <c r="M4196" i="7"/>
  <c r="M4616" i="7"/>
  <c r="M4448" i="7"/>
  <c r="M4352" i="7"/>
  <c r="M4256" i="7"/>
  <c r="M4172" i="7"/>
  <c r="M3377" i="7"/>
  <c r="M4592" i="7"/>
  <c r="M4532" i="7"/>
  <c r="M4364" i="7"/>
  <c r="M4292" i="7"/>
  <c r="M3376" i="7"/>
  <c r="M4580" i="7"/>
  <c r="M4520" i="7"/>
  <c r="M4460" i="7"/>
  <c r="M4340" i="7"/>
  <c r="M4268" i="7"/>
  <c r="M4184" i="7"/>
  <c r="M3389" i="7"/>
  <c r="M3375" i="7"/>
  <c r="M4652" i="7"/>
  <c r="M4544" i="7"/>
  <c r="M4484" i="7"/>
  <c r="M4424" i="7"/>
  <c r="M4376" i="7"/>
  <c r="M4316" i="7"/>
  <c r="M4220" i="7"/>
  <c r="J6" i="7"/>
  <c r="L6" i="7" s="1"/>
  <c r="J7" i="7"/>
  <c r="L7" i="7" s="1"/>
  <c r="J8" i="7"/>
  <c r="L8" i="7" s="1"/>
  <c r="J9" i="7"/>
  <c r="L9" i="7" s="1"/>
  <c r="J10" i="7"/>
  <c r="L10" i="7" s="1"/>
  <c r="J11" i="7"/>
  <c r="L11" i="7" s="1"/>
  <c r="J12" i="7"/>
  <c r="L12" i="7" s="1"/>
  <c r="J13" i="7"/>
  <c r="L13" i="7" s="1"/>
  <c r="J14" i="7"/>
  <c r="L14" i="7" s="1"/>
  <c r="J15" i="7"/>
  <c r="L15" i="7" s="1"/>
  <c r="J16" i="7"/>
  <c r="L16" i="7" s="1"/>
  <c r="J17" i="7"/>
  <c r="L17" i="7" s="1"/>
  <c r="J18" i="7"/>
  <c r="L18" i="7" s="1"/>
  <c r="J19" i="7"/>
  <c r="L19" i="7" s="1"/>
  <c r="J20" i="7"/>
  <c r="L20" i="7" s="1"/>
  <c r="J21" i="7"/>
  <c r="L21" i="7" s="1"/>
  <c r="J22" i="7"/>
  <c r="L22" i="7" s="1"/>
  <c r="J23" i="7"/>
  <c r="L23" i="7" s="1"/>
  <c r="J24" i="7"/>
  <c r="L24" i="7" s="1"/>
  <c r="J25" i="7"/>
  <c r="L25" i="7" s="1"/>
  <c r="J26" i="7"/>
  <c r="L26" i="7" s="1"/>
  <c r="J27" i="7"/>
  <c r="L27" i="7" s="1"/>
  <c r="J28" i="7"/>
  <c r="L28" i="7" s="1"/>
  <c r="J29" i="7"/>
  <c r="L29" i="7" s="1"/>
  <c r="J30" i="7"/>
  <c r="L30" i="7" s="1"/>
  <c r="J31" i="7"/>
  <c r="L31" i="7" s="1"/>
  <c r="J32" i="7"/>
  <c r="L32" i="7" s="1"/>
  <c r="J33" i="7"/>
  <c r="L33" i="7" s="1"/>
  <c r="J34" i="7"/>
  <c r="L34" i="7" s="1"/>
  <c r="J35" i="7"/>
  <c r="L35" i="7" s="1"/>
  <c r="J36" i="7"/>
  <c r="L36" i="7" s="1"/>
  <c r="J37" i="7"/>
  <c r="L37" i="7" s="1"/>
  <c r="J38" i="7"/>
  <c r="L38" i="7" s="1"/>
  <c r="J39" i="7"/>
  <c r="L39" i="7" s="1"/>
  <c r="J40" i="7"/>
  <c r="L40" i="7" s="1"/>
  <c r="J41" i="7"/>
  <c r="L41" i="7" s="1"/>
  <c r="J42" i="7"/>
  <c r="L42" i="7" s="1"/>
  <c r="J43" i="7"/>
  <c r="L43" i="7" s="1"/>
  <c r="J44" i="7"/>
  <c r="L44" i="7" s="1"/>
  <c r="J45" i="7"/>
  <c r="L45" i="7" s="1"/>
  <c r="J46" i="7"/>
  <c r="L46" i="7" s="1"/>
  <c r="J47" i="7"/>
  <c r="L47" i="7" s="1"/>
  <c r="J48" i="7"/>
  <c r="L48" i="7" s="1"/>
  <c r="J49" i="7"/>
  <c r="L49" i="7" s="1"/>
  <c r="J50" i="7"/>
  <c r="L50" i="7" s="1"/>
  <c r="J51" i="7"/>
  <c r="L51" i="7" s="1"/>
  <c r="J52" i="7"/>
  <c r="L52" i="7" s="1"/>
  <c r="J53" i="7"/>
  <c r="L53" i="7" s="1"/>
  <c r="J54" i="7"/>
  <c r="L54" i="7" s="1"/>
  <c r="J55" i="7"/>
  <c r="L55" i="7" s="1"/>
  <c r="J56" i="7"/>
  <c r="L56" i="7" s="1"/>
  <c r="J57" i="7"/>
  <c r="L57" i="7" s="1"/>
  <c r="J58" i="7"/>
  <c r="L58" i="7" s="1"/>
  <c r="J59" i="7"/>
  <c r="L59" i="7" s="1"/>
  <c r="J60" i="7"/>
  <c r="L60" i="7" s="1"/>
  <c r="J61" i="7"/>
  <c r="L61" i="7" s="1"/>
  <c r="J62" i="7"/>
  <c r="L62" i="7" s="1"/>
  <c r="J63" i="7"/>
  <c r="L63" i="7" s="1"/>
  <c r="J64" i="7"/>
  <c r="L64" i="7" s="1"/>
  <c r="J65" i="7"/>
  <c r="L65" i="7" s="1"/>
  <c r="J66" i="7"/>
  <c r="L66" i="7" s="1"/>
  <c r="J67" i="7"/>
  <c r="L67" i="7" s="1"/>
  <c r="J68" i="7"/>
  <c r="L68" i="7" s="1"/>
  <c r="J69" i="7"/>
  <c r="L69" i="7" s="1"/>
  <c r="J70" i="7"/>
  <c r="L70" i="7" s="1"/>
  <c r="J71" i="7"/>
  <c r="L71" i="7" s="1"/>
  <c r="J72" i="7"/>
  <c r="L72" i="7" s="1"/>
  <c r="J73" i="7"/>
  <c r="L73" i="7" s="1"/>
  <c r="J74" i="7"/>
  <c r="L74" i="7" s="1"/>
  <c r="J75" i="7"/>
  <c r="L75" i="7" s="1"/>
  <c r="J76" i="7"/>
  <c r="L76" i="7" s="1"/>
  <c r="J77" i="7"/>
  <c r="L77" i="7" s="1"/>
  <c r="J78" i="7"/>
  <c r="L78" i="7" s="1"/>
  <c r="J79" i="7"/>
  <c r="L79" i="7" s="1"/>
  <c r="J80" i="7"/>
  <c r="L80" i="7" s="1"/>
  <c r="J81" i="7"/>
  <c r="L81" i="7" s="1"/>
  <c r="J82" i="7"/>
  <c r="L82" i="7" s="1"/>
  <c r="J83" i="7"/>
  <c r="L83" i="7" s="1"/>
  <c r="J84" i="7"/>
  <c r="L84" i="7" s="1"/>
  <c r="J85" i="7"/>
  <c r="L85" i="7" s="1"/>
  <c r="J86" i="7"/>
  <c r="L86" i="7" s="1"/>
  <c r="J87" i="7"/>
  <c r="L87" i="7" s="1"/>
  <c r="J88" i="7"/>
  <c r="L88" i="7" s="1"/>
  <c r="J89" i="7"/>
  <c r="L89" i="7" s="1"/>
  <c r="J90" i="7"/>
  <c r="L90" i="7" s="1"/>
  <c r="J91" i="7"/>
  <c r="L91" i="7" s="1"/>
  <c r="J92" i="7"/>
  <c r="L92" i="7" s="1"/>
  <c r="J93" i="7"/>
  <c r="L93" i="7" s="1"/>
  <c r="J94" i="7"/>
  <c r="L94" i="7" s="1"/>
  <c r="J95" i="7"/>
  <c r="L95" i="7" s="1"/>
  <c r="J96" i="7"/>
  <c r="L96" i="7" s="1"/>
  <c r="J97" i="7"/>
  <c r="L97" i="7" s="1"/>
  <c r="J98" i="7"/>
  <c r="L98" i="7" s="1"/>
  <c r="J99" i="7"/>
  <c r="L99" i="7" s="1"/>
  <c r="J100" i="7"/>
  <c r="L100" i="7" s="1"/>
  <c r="J101" i="7"/>
  <c r="L101" i="7" s="1"/>
  <c r="J102" i="7"/>
  <c r="L102" i="7" s="1"/>
  <c r="J103" i="7"/>
  <c r="L103" i="7" s="1"/>
  <c r="J104" i="7"/>
  <c r="L104" i="7" s="1"/>
  <c r="J105" i="7"/>
  <c r="L105" i="7" s="1"/>
  <c r="J106" i="7"/>
  <c r="L106" i="7" s="1"/>
  <c r="J107" i="7"/>
  <c r="L107" i="7" s="1"/>
  <c r="J108" i="7"/>
  <c r="L108" i="7" s="1"/>
  <c r="J109" i="7"/>
  <c r="L109" i="7" s="1"/>
  <c r="J110" i="7"/>
  <c r="L110" i="7" s="1"/>
  <c r="J111" i="7"/>
  <c r="L111" i="7" s="1"/>
  <c r="J112" i="7"/>
  <c r="L112" i="7" s="1"/>
  <c r="J113" i="7"/>
  <c r="L113" i="7" s="1"/>
  <c r="J114" i="7"/>
  <c r="L114" i="7" s="1"/>
  <c r="J115" i="7"/>
  <c r="L115" i="7" s="1"/>
  <c r="J116" i="7"/>
  <c r="L116" i="7" s="1"/>
  <c r="J117" i="7"/>
  <c r="L117" i="7" s="1"/>
  <c r="J118" i="7"/>
  <c r="L118" i="7" s="1"/>
  <c r="J119" i="7"/>
  <c r="L119" i="7" s="1"/>
  <c r="J120" i="7"/>
  <c r="L120" i="7" s="1"/>
  <c r="J121" i="7"/>
  <c r="L121" i="7" s="1"/>
  <c r="J122" i="7"/>
  <c r="L122" i="7" s="1"/>
  <c r="J123" i="7"/>
  <c r="L123" i="7" s="1"/>
  <c r="J124" i="7"/>
  <c r="L124" i="7" s="1"/>
  <c r="J125" i="7"/>
  <c r="L125" i="7" s="1"/>
  <c r="J126" i="7"/>
  <c r="L126" i="7" s="1"/>
  <c r="J127" i="7"/>
  <c r="L127" i="7" s="1"/>
  <c r="J128" i="7"/>
  <c r="L128" i="7" s="1"/>
  <c r="J129" i="7"/>
  <c r="L129" i="7" s="1"/>
  <c r="J130" i="7"/>
  <c r="L130" i="7" s="1"/>
  <c r="J131" i="7"/>
  <c r="L131" i="7" s="1"/>
  <c r="J132" i="7"/>
  <c r="L132" i="7" s="1"/>
  <c r="J133" i="7"/>
  <c r="L133" i="7" s="1"/>
  <c r="J134" i="7"/>
  <c r="L134" i="7" s="1"/>
  <c r="J135" i="7"/>
  <c r="L135" i="7" s="1"/>
  <c r="J136" i="7"/>
  <c r="L136" i="7" s="1"/>
  <c r="J137" i="7"/>
  <c r="L137" i="7" s="1"/>
  <c r="J138" i="7"/>
  <c r="L138" i="7" s="1"/>
  <c r="J139" i="7"/>
  <c r="L139" i="7" s="1"/>
  <c r="J140" i="7"/>
  <c r="L140" i="7" s="1"/>
  <c r="J141" i="7"/>
  <c r="L141" i="7" s="1"/>
  <c r="J142" i="7"/>
  <c r="L142" i="7" s="1"/>
  <c r="J143" i="7"/>
  <c r="L143" i="7" s="1"/>
  <c r="J144" i="7"/>
  <c r="L144" i="7" s="1"/>
  <c r="J145" i="7"/>
  <c r="L145" i="7" s="1"/>
  <c r="J146" i="7"/>
  <c r="L146" i="7" s="1"/>
  <c r="J147" i="7"/>
  <c r="L147" i="7" s="1"/>
  <c r="J148" i="7"/>
  <c r="L148" i="7" s="1"/>
  <c r="J149" i="7"/>
  <c r="L149" i="7" s="1"/>
  <c r="J150" i="7"/>
  <c r="L150" i="7" s="1"/>
  <c r="J151" i="7"/>
  <c r="L151" i="7" s="1"/>
  <c r="J152" i="7"/>
  <c r="L152" i="7" s="1"/>
  <c r="J153" i="7"/>
  <c r="L153" i="7" s="1"/>
  <c r="J154" i="7"/>
  <c r="L154" i="7" s="1"/>
  <c r="J155" i="7"/>
  <c r="L155" i="7" s="1"/>
  <c r="J156" i="7"/>
  <c r="L156" i="7" s="1"/>
  <c r="J157" i="7"/>
  <c r="L157" i="7" s="1"/>
  <c r="J158" i="7"/>
  <c r="L158" i="7" s="1"/>
  <c r="J159" i="7"/>
  <c r="L159" i="7" s="1"/>
  <c r="J160" i="7"/>
  <c r="L160" i="7" s="1"/>
  <c r="J161" i="7"/>
  <c r="L161" i="7" s="1"/>
  <c r="J162" i="7"/>
  <c r="L162" i="7" s="1"/>
  <c r="J163" i="7"/>
  <c r="L163" i="7" s="1"/>
  <c r="J164" i="7"/>
  <c r="L164" i="7" s="1"/>
  <c r="J165" i="7"/>
  <c r="L165" i="7" s="1"/>
  <c r="J166" i="7"/>
  <c r="L166" i="7" s="1"/>
  <c r="J167" i="7"/>
  <c r="L167" i="7" s="1"/>
  <c r="J168" i="7"/>
  <c r="L168" i="7" s="1"/>
  <c r="J169" i="7"/>
  <c r="L169" i="7" s="1"/>
  <c r="J170" i="7"/>
  <c r="L170" i="7" s="1"/>
  <c r="J171" i="7"/>
  <c r="L171" i="7" s="1"/>
  <c r="J172" i="7"/>
  <c r="L172" i="7" s="1"/>
  <c r="J173" i="7"/>
  <c r="L173" i="7" s="1"/>
  <c r="J174" i="7"/>
  <c r="L174" i="7" s="1"/>
  <c r="J175" i="7"/>
  <c r="L175" i="7" s="1"/>
  <c r="J176" i="7"/>
  <c r="L176" i="7" s="1"/>
  <c r="J177" i="7"/>
  <c r="L177" i="7" s="1"/>
  <c r="J178" i="7"/>
  <c r="L178" i="7" s="1"/>
  <c r="J179" i="7"/>
  <c r="L179" i="7" s="1"/>
  <c r="J180" i="7"/>
  <c r="L180" i="7" s="1"/>
  <c r="J181" i="7"/>
  <c r="L181" i="7" s="1"/>
  <c r="J182" i="7"/>
  <c r="L182" i="7" s="1"/>
  <c r="J183" i="7"/>
  <c r="L183" i="7" s="1"/>
  <c r="J184" i="7"/>
  <c r="L184" i="7" s="1"/>
  <c r="J185" i="7"/>
  <c r="L185" i="7" s="1"/>
  <c r="J186" i="7"/>
  <c r="L186" i="7" s="1"/>
  <c r="J187" i="7"/>
  <c r="L187" i="7" s="1"/>
  <c r="J188" i="7"/>
  <c r="L188" i="7" s="1"/>
  <c r="J189" i="7"/>
  <c r="L189" i="7" s="1"/>
  <c r="J190" i="7"/>
  <c r="L190" i="7" s="1"/>
  <c r="J191" i="7"/>
  <c r="L191" i="7" s="1"/>
  <c r="J192" i="7"/>
  <c r="L192" i="7" s="1"/>
  <c r="J193" i="7"/>
  <c r="L193" i="7" s="1"/>
  <c r="J194" i="7"/>
  <c r="L194" i="7" s="1"/>
  <c r="J195" i="7"/>
  <c r="L195" i="7" s="1"/>
  <c r="J196" i="7"/>
  <c r="L196" i="7" s="1"/>
  <c r="J197" i="7"/>
  <c r="L197" i="7" s="1"/>
  <c r="J198" i="7"/>
  <c r="L198" i="7" s="1"/>
  <c r="J199" i="7"/>
  <c r="L199" i="7" s="1"/>
  <c r="J200" i="7"/>
  <c r="L200" i="7" s="1"/>
  <c r="J201" i="7"/>
  <c r="L201" i="7" s="1"/>
  <c r="J202" i="7"/>
  <c r="L202" i="7" s="1"/>
  <c r="J203" i="7"/>
  <c r="L203" i="7" s="1"/>
  <c r="J204" i="7"/>
  <c r="L204" i="7" s="1"/>
  <c r="J205" i="7"/>
  <c r="L205" i="7" s="1"/>
  <c r="J206" i="7"/>
  <c r="L206" i="7" s="1"/>
  <c r="J207" i="7"/>
  <c r="L207" i="7" s="1"/>
  <c r="J208" i="7"/>
  <c r="L208" i="7" s="1"/>
  <c r="J209" i="7"/>
  <c r="L209" i="7" s="1"/>
  <c r="J210" i="7"/>
  <c r="L210" i="7" s="1"/>
  <c r="J211" i="7"/>
  <c r="L211" i="7" s="1"/>
  <c r="J212" i="7"/>
  <c r="L212" i="7" s="1"/>
  <c r="J213" i="7"/>
  <c r="L213" i="7" s="1"/>
  <c r="J214" i="7"/>
  <c r="L214" i="7" s="1"/>
  <c r="J215" i="7"/>
  <c r="L215" i="7" s="1"/>
  <c r="J216" i="7"/>
  <c r="L216" i="7" s="1"/>
  <c r="J217" i="7"/>
  <c r="L217" i="7" s="1"/>
  <c r="J218" i="7"/>
  <c r="L218" i="7" s="1"/>
  <c r="J219" i="7"/>
  <c r="L219" i="7" s="1"/>
  <c r="J220" i="7"/>
  <c r="L220" i="7" s="1"/>
  <c r="J221" i="7"/>
  <c r="L221" i="7" s="1"/>
  <c r="J222" i="7"/>
  <c r="L222" i="7" s="1"/>
  <c r="J223" i="7"/>
  <c r="L223" i="7" s="1"/>
  <c r="J224" i="7"/>
  <c r="L224" i="7" s="1"/>
  <c r="J225" i="7"/>
  <c r="L225" i="7" s="1"/>
  <c r="J226" i="7"/>
  <c r="L226" i="7" s="1"/>
  <c r="J227" i="7"/>
  <c r="L227" i="7" s="1"/>
  <c r="J228" i="7"/>
  <c r="L228" i="7" s="1"/>
  <c r="J229" i="7"/>
  <c r="L229" i="7" s="1"/>
  <c r="J230" i="7"/>
  <c r="L230" i="7" s="1"/>
  <c r="J231" i="7"/>
  <c r="L231" i="7" s="1"/>
  <c r="J232" i="7"/>
  <c r="L232" i="7" s="1"/>
  <c r="J233" i="7"/>
  <c r="L233" i="7" s="1"/>
  <c r="J234" i="7"/>
  <c r="L234" i="7" s="1"/>
  <c r="J235" i="7"/>
  <c r="L235" i="7" s="1"/>
  <c r="J236" i="7"/>
  <c r="L236" i="7" s="1"/>
  <c r="J237" i="7"/>
  <c r="L237" i="7" s="1"/>
  <c r="J238" i="7"/>
  <c r="L238" i="7" s="1"/>
  <c r="J239" i="7"/>
  <c r="L239" i="7" s="1"/>
  <c r="J240" i="7"/>
  <c r="L240" i="7" s="1"/>
  <c r="J241" i="7"/>
  <c r="L241" i="7" s="1"/>
  <c r="J242" i="7"/>
  <c r="L242" i="7" s="1"/>
  <c r="J243" i="7"/>
  <c r="L243" i="7" s="1"/>
  <c r="J244" i="7"/>
  <c r="L244" i="7" s="1"/>
  <c r="J245" i="7"/>
  <c r="L245" i="7" s="1"/>
  <c r="J246" i="7"/>
  <c r="L246" i="7" s="1"/>
  <c r="J247" i="7"/>
  <c r="L247" i="7" s="1"/>
  <c r="J248" i="7"/>
  <c r="L248" i="7" s="1"/>
  <c r="J249" i="7"/>
  <c r="L249" i="7" s="1"/>
  <c r="J250" i="7"/>
  <c r="L250" i="7" s="1"/>
  <c r="J251" i="7"/>
  <c r="L251" i="7" s="1"/>
  <c r="J252" i="7"/>
  <c r="L252" i="7" s="1"/>
  <c r="J253" i="7"/>
  <c r="L253" i="7" s="1"/>
  <c r="J254" i="7"/>
  <c r="L254" i="7" s="1"/>
  <c r="J255" i="7"/>
  <c r="L255" i="7" s="1"/>
  <c r="J256" i="7"/>
  <c r="L256" i="7" s="1"/>
  <c r="J257" i="7"/>
  <c r="L257" i="7" s="1"/>
  <c r="J258" i="7"/>
  <c r="L258" i="7" s="1"/>
  <c r="J259" i="7"/>
  <c r="L259" i="7" s="1"/>
  <c r="J260" i="7"/>
  <c r="L260" i="7" s="1"/>
  <c r="J261" i="7"/>
  <c r="L261" i="7" s="1"/>
  <c r="J262" i="7"/>
  <c r="L262" i="7" s="1"/>
  <c r="J263" i="7"/>
  <c r="L263" i="7" s="1"/>
  <c r="J264" i="7"/>
  <c r="L264" i="7" s="1"/>
  <c r="J265" i="7"/>
  <c r="L265" i="7" s="1"/>
  <c r="J266" i="7"/>
  <c r="L266" i="7" s="1"/>
  <c r="J267" i="7"/>
  <c r="L267" i="7" s="1"/>
  <c r="J268" i="7"/>
  <c r="L268" i="7" s="1"/>
  <c r="J269" i="7"/>
  <c r="L269" i="7" s="1"/>
  <c r="J270" i="7"/>
  <c r="L270" i="7" s="1"/>
  <c r="J271" i="7"/>
  <c r="L271" i="7" s="1"/>
  <c r="J272" i="7"/>
  <c r="L272" i="7" s="1"/>
  <c r="J273" i="7"/>
  <c r="L273" i="7" s="1"/>
  <c r="J274" i="7"/>
  <c r="L274" i="7" s="1"/>
  <c r="J275" i="7"/>
  <c r="L275" i="7" s="1"/>
  <c r="J276" i="7"/>
  <c r="L276" i="7" s="1"/>
  <c r="J277" i="7"/>
  <c r="L277" i="7" s="1"/>
  <c r="J278" i="7"/>
  <c r="L278" i="7" s="1"/>
  <c r="J279" i="7"/>
  <c r="L279" i="7" s="1"/>
  <c r="J280" i="7"/>
  <c r="L280" i="7" s="1"/>
  <c r="J281" i="7"/>
  <c r="L281" i="7" s="1"/>
  <c r="J282" i="7"/>
  <c r="L282" i="7" s="1"/>
  <c r="J283" i="7"/>
  <c r="L283" i="7" s="1"/>
  <c r="J284" i="7"/>
  <c r="L284" i="7" s="1"/>
  <c r="J285" i="7"/>
  <c r="L285" i="7" s="1"/>
  <c r="J286" i="7"/>
  <c r="L286" i="7" s="1"/>
  <c r="J287" i="7"/>
  <c r="L287" i="7" s="1"/>
  <c r="J288" i="7"/>
  <c r="L288" i="7" s="1"/>
  <c r="J289" i="7"/>
  <c r="L289" i="7" s="1"/>
  <c r="J290" i="7"/>
  <c r="L290" i="7" s="1"/>
  <c r="J291" i="7"/>
  <c r="L291" i="7" s="1"/>
  <c r="J292" i="7"/>
  <c r="L292" i="7" s="1"/>
  <c r="J293" i="7"/>
  <c r="L293" i="7" s="1"/>
  <c r="J294" i="7"/>
  <c r="L294" i="7" s="1"/>
  <c r="J295" i="7"/>
  <c r="L295" i="7" s="1"/>
  <c r="J296" i="7"/>
  <c r="L296" i="7" s="1"/>
  <c r="J297" i="7"/>
  <c r="L297" i="7" s="1"/>
  <c r="J298" i="7"/>
  <c r="L298" i="7" s="1"/>
  <c r="J299" i="7"/>
  <c r="L299" i="7" s="1"/>
  <c r="J300" i="7"/>
  <c r="L300" i="7" s="1"/>
  <c r="J301" i="7"/>
  <c r="L301" i="7" s="1"/>
  <c r="J302" i="7"/>
  <c r="L302" i="7" s="1"/>
  <c r="J303" i="7"/>
  <c r="L303" i="7" s="1"/>
  <c r="J304" i="7"/>
  <c r="L304" i="7" s="1"/>
  <c r="J305" i="7"/>
  <c r="L305" i="7" s="1"/>
  <c r="J306" i="7"/>
  <c r="L306" i="7" s="1"/>
  <c r="J307" i="7"/>
  <c r="L307" i="7" s="1"/>
  <c r="J308" i="7"/>
  <c r="L308" i="7" s="1"/>
  <c r="J309" i="7"/>
  <c r="L309" i="7" s="1"/>
  <c r="J310" i="7"/>
  <c r="L310" i="7" s="1"/>
  <c r="J311" i="7"/>
  <c r="L311" i="7" s="1"/>
  <c r="J312" i="7"/>
  <c r="L312" i="7" s="1"/>
  <c r="J313" i="7"/>
  <c r="L313" i="7" s="1"/>
  <c r="J314" i="7"/>
  <c r="L314" i="7" s="1"/>
  <c r="J315" i="7"/>
  <c r="L315" i="7" s="1"/>
  <c r="J316" i="7"/>
  <c r="L316" i="7" s="1"/>
  <c r="J317" i="7"/>
  <c r="L317" i="7" s="1"/>
  <c r="J318" i="7"/>
  <c r="L318" i="7" s="1"/>
  <c r="J319" i="7"/>
  <c r="L319" i="7" s="1"/>
  <c r="J320" i="7"/>
  <c r="L320" i="7" s="1"/>
  <c r="J321" i="7"/>
  <c r="L321" i="7" s="1"/>
  <c r="J322" i="7"/>
  <c r="L322" i="7" s="1"/>
  <c r="J323" i="7"/>
  <c r="L323" i="7" s="1"/>
  <c r="J324" i="7"/>
  <c r="L324" i="7" s="1"/>
  <c r="J325" i="7"/>
  <c r="L325" i="7" s="1"/>
  <c r="J326" i="7"/>
  <c r="L326" i="7" s="1"/>
  <c r="J327" i="7"/>
  <c r="L327" i="7" s="1"/>
  <c r="J328" i="7"/>
  <c r="L328" i="7" s="1"/>
  <c r="J329" i="7"/>
  <c r="L329" i="7" s="1"/>
  <c r="J330" i="7"/>
  <c r="L330" i="7" s="1"/>
  <c r="J331" i="7"/>
  <c r="L331" i="7" s="1"/>
  <c r="J332" i="7"/>
  <c r="L332" i="7" s="1"/>
  <c r="J333" i="7"/>
  <c r="L333" i="7" s="1"/>
  <c r="J334" i="7"/>
  <c r="L334" i="7" s="1"/>
  <c r="J335" i="7"/>
  <c r="L335" i="7" s="1"/>
  <c r="J336" i="7"/>
  <c r="L336" i="7" s="1"/>
  <c r="J337" i="7"/>
  <c r="L337" i="7" s="1"/>
  <c r="J338" i="7"/>
  <c r="L338" i="7" s="1"/>
  <c r="J339" i="7"/>
  <c r="L339" i="7" s="1"/>
  <c r="J340" i="7"/>
  <c r="L340" i="7" s="1"/>
  <c r="J341" i="7"/>
  <c r="L341" i="7" s="1"/>
  <c r="J342" i="7"/>
  <c r="L342" i="7" s="1"/>
  <c r="J343" i="7"/>
  <c r="L343" i="7" s="1"/>
  <c r="J344" i="7"/>
  <c r="L344" i="7" s="1"/>
  <c r="J345" i="7"/>
  <c r="L345" i="7" s="1"/>
  <c r="J346" i="7"/>
  <c r="L346" i="7" s="1"/>
  <c r="J347" i="7"/>
  <c r="L347" i="7" s="1"/>
  <c r="J348" i="7"/>
  <c r="L348" i="7" s="1"/>
  <c r="J349" i="7"/>
  <c r="L349" i="7" s="1"/>
  <c r="J350" i="7"/>
  <c r="L350" i="7" s="1"/>
  <c r="J351" i="7"/>
  <c r="L351" i="7" s="1"/>
  <c r="J352" i="7"/>
  <c r="L352" i="7" s="1"/>
  <c r="J353" i="7"/>
  <c r="L353" i="7" s="1"/>
  <c r="J354" i="7"/>
  <c r="L354" i="7" s="1"/>
  <c r="J355" i="7"/>
  <c r="L355" i="7" s="1"/>
  <c r="J356" i="7"/>
  <c r="L356" i="7" s="1"/>
  <c r="J357" i="7"/>
  <c r="L357" i="7" s="1"/>
  <c r="J358" i="7"/>
  <c r="L358" i="7" s="1"/>
  <c r="J359" i="7"/>
  <c r="L359" i="7" s="1"/>
  <c r="J360" i="7"/>
  <c r="L360" i="7" s="1"/>
  <c r="J361" i="7"/>
  <c r="L361" i="7" s="1"/>
  <c r="J362" i="7"/>
  <c r="L362" i="7" s="1"/>
  <c r="J363" i="7"/>
  <c r="L363" i="7" s="1"/>
  <c r="J364" i="7"/>
  <c r="L364" i="7" s="1"/>
  <c r="J365" i="7"/>
  <c r="L365" i="7" s="1"/>
  <c r="J366" i="7"/>
  <c r="L366" i="7" s="1"/>
  <c r="J367" i="7"/>
  <c r="L367" i="7" s="1"/>
  <c r="J368" i="7"/>
  <c r="L368" i="7" s="1"/>
  <c r="J369" i="7"/>
  <c r="L369" i="7" s="1"/>
  <c r="J370" i="7"/>
  <c r="L370" i="7" s="1"/>
  <c r="J371" i="7"/>
  <c r="L371" i="7" s="1"/>
  <c r="J372" i="7"/>
  <c r="L372" i="7" s="1"/>
  <c r="J373" i="7"/>
  <c r="L373" i="7" s="1"/>
  <c r="J374" i="7"/>
  <c r="L374" i="7" s="1"/>
  <c r="J375" i="7"/>
  <c r="L375" i="7" s="1"/>
  <c r="J376" i="7"/>
  <c r="L376" i="7" s="1"/>
  <c r="J377" i="7"/>
  <c r="L377" i="7" s="1"/>
  <c r="J378" i="7"/>
  <c r="L378" i="7" s="1"/>
  <c r="J379" i="7"/>
  <c r="L379" i="7" s="1"/>
  <c r="J380" i="7"/>
  <c r="L380" i="7" s="1"/>
  <c r="J381" i="7"/>
  <c r="L381" i="7" s="1"/>
  <c r="J382" i="7"/>
  <c r="L382" i="7" s="1"/>
  <c r="J383" i="7"/>
  <c r="L383" i="7" s="1"/>
  <c r="J384" i="7"/>
  <c r="L384" i="7" s="1"/>
  <c r="J385" i="7"/>
  <c r="L385" i="7" s="1"/>
  <c r="J386" i="7"/>
  <c r="L386" i="7" s="1"/>
  <c r="J387" i="7"/>
  <c r="L387" i="7" s="1"/>
  <c r="J388" i="7"/>
  <c r="L388" i="7" s="1"/>
  <c r="J389" i="7"/>
  <c r="L389" i="7" s="1"/>
  <c r="J390" i="7"/>
  <c r="L390" i="7" s="1"/>
  <c r="J391" i="7"/>
  <c r="L391" i="7" s="1"/>
  <c r="J392" i="7"/>
  <c r="L392" i="7" s="1"/>
  <c r="J393" i="7"/>
  <c r="L393" i="7" s="1"/>
  <c r="J394" i="7"/>
  <c r="L394" i="7" s="1"/>
  <c r="J395" i="7"/>
  <c r="L395" i="7" s="1"/>
  <c r="J396" i="7"/>
  <c r="L396" i="7" s="1"/>
  <c r="J397" i="7"/>
  <c r="L397" i="7" s="1"/>
  <c r="J398" i="7"/>
  <c r="L398" i="7" s="1"/>
  <c r="J399" i="7"/>
  <c r="L399" i="7" s="1"/>
  <c r="J400" i="7"/>
  <c r="L400" i="7" s="1"/>
  <c r="J401" i="7"/>
  <c r="L401" i="7" s="1"/>
  <c r="J402" i="7"/>
  <c r="L402" i="7" s="1"/>
  <c r="J403" i="7"/>
  <c r="L403" i="7" s="1"/>
  <c r="J404" i="7"/>
  <c r="L404" i="7" s="1"/>
  <c r="J405" i="7"/>
  <c r="L405" i="7" s="1"/>
  <c r="J406" i="7"/>
  <c r="L406" i="7" s="1"/>
  <c r="J407" i="7"/>
  <c r="L407" i="7" s="1"/>
  <c r="J408" i="7"/>
  <c r="L408" i="7" s="1"/>
  <c r="J409" i="7"/>
  <c r="L409" i="7" s="1"/>
  <c r="J410" i="7"/>
  <c r="L410" i="7" s="1"/>
  <c r="J411" i="7"/>
  <c r="L411" i="7" s="1"/>
  <c r="J412" i="7"/>
  <c r="L412" i="7" s="1"/>
  <c r="J413" i="7"/>
  <c r="L413" i="7" s="1"/>
  <c r="J414" i="7"/>
  <c r="L414" i="7" s="1"/>
  <c r="J415" i="7"/>
  <c r="L415" i="7" s="1"/>
  <c r="J416" i="7"/>
  <c r="L416" i="7" s="1"/>
  <c r="J417" i="7"/>
  <c r="L417" i="7" s="1"/>
  <c r="J418" i="7"/>
  <c r="L418" i="7" s="1"/>
  <c r="J419" i="7"/>
  <c r="L419" i="7" s="1"/>
  <c r="J420" i="7"/>
  <c r="L420" i="7" s="1"/>
  <c r="J421" i="7"/>
  <c r="L421" i="7" s="1"/>
  <c r="J422" i="7"/>
  <c r="L422" i="7" s="1"/>
  <c r="J423" i="7"/>
  <c r="L423" i="7" s="1"/>
  <c r="J424" i="7"/>
  <c r="L424" i="7" s="1"/>
  <c r="J425" i="7"/>
  <c r="L425" i="7" s="1"/>
  <c r="J426" i="7"/>
  <c r="L426" i="7" s="1"/>
  <c r="J427" i="7"/>
  <c r="L427" i="7" s="1"/>
  <c r="J428" i="7"/>
  <c r="L428" i="7" s="1"/>
  <c r="J429" i="7"/>
  <c r="L429" i="7" s="1"/>
  <c r="J430" i="7"/>
  <c r="L430" i="7" s="1"/>
  <c r="J431" i="7"/>
  <c r="L431" i="7" s="1"/>
  <c r="J432" i="7"/>
  <c r="L432" i="7" s="1"/>
  <c r="J433" i="7"/>
  <c r="L433" i="7" s="1"/>
  <c r="J434" i="7"/>
  <c r="L434" i="7" s="1"/>
  <c r="J435" i="7"/>
  <c r="L435" i="7" s="1"/>
  <c r="J436" i="7"/>
  <c r="L436" i="7" s="1"/>
  <c r="J437" i="7"/>
  <c r="L437" i="7" s="1"/>
  <c r="J438" i="7"/>
  <c r="L438" i="7" s="1"/>
  <c r="J439" i="7"/>
  <c r="L439" i="7" s="1"/>
  <c r="J440" i="7"/>
  <c r="L440" i="7" s="1"/>
  <c r="J441" i="7"/>
  <c r="L441" i="7" s="1"/>
  <c r="J442" i="7"/>
  <c r="L442" i="7" s="1"/>
  <c r="J443" i="7"/>
  <c r="L443" i="7" s="1"/>
  <c r="J444" i="7"/>
  <c r="L444" i="7" s="1"/>
  <c r="J445" i="7"/>
  <c r="L445" i="7" s="1"/>
  <c r="J446" i="7"/>
  <c r="L446" i="7" s="1"/>
  <c r="J447" i="7"/>
  <c r="L447" i="7" s="1"/>
  <c r="J448" i="7"/>
  <c r="L448" i="7" s="1"/>
  <c r="J449" i="7"/>
  <c r="L449" i="7" s="1"/>
  <c r="J450" i="7"/>
  <c r="L450" i="7" s="1"/>
  <c r="J451" i="7"/>
  <c r="L451" i="7" s="1"/>
  <c r="J452" i="7"/>
  <c r="L452" i="7" s="1"/>
  <c r="J453" i="7"/>
  <c r="L453" i="7" s="1"/>
  <c r="J454" i="7"/>
  <c r="L454" i="7" s="1"/>
  <c r="J455" i="7"/>
  <c r="L455" i="7" s="1"/>
  <c r="J456" i="7"/>
  <c r="L456" i="7" s="1"/>
  <c r="J457" i="7"/>
  <c r="L457" i="7" s="1"/>
  <c r="J458" i="7"/>
  <c r="L458" i="7" s="1"/>
  <c r="J459" i="7"/>
  <c r="L459" i="7" s="1"/>
  <c r="J460" i="7"/>
  <c r="L460" i="7" s="1"/>
  <c r="J461" i="7"/>
  <c r="L461" i="7" s="1"/>
  <c r="J462" i="7"/>
  <c r="L462" i="7" s="1"/>
  <c r="J463" i="7"/>
  <c r="L463" i="7" s="1"/>
  <c r="J464" i="7"/>
  <c r="L464" i="7" s="1"/>
  <c r="J465" i="7"/>
  <c r="L465" i="7" s="1"/>
  <c r="J466" i="7"/>
  <c r="L466" i="7" s="1"/>
  <c r="J467" i="7"/>
  <c r="L467" i="7" s="1"/>
  <c r="J468" i="7"/>
  <c r="L468" i="7" s="1"/>
  <c r="J469" i="7"/>
  <c r="L469" i="7" s="1"/>
  <c r="J470" i="7"/>
  <c r="L470" i="7" s="1"/>
  <c r="J471" i="7"/>
  <c r="L471" i="7" s="1"/>
  <c r="J472" i="7"/>
  <c r="L472" i="7" s="1"/>
  <c r="J473" i="7"/>
  <c r="L473" i="7" s="1"/>
  <c r="J474" i="7"/>
  <c r="L474" i="7" s="1"/>
  <c r="J475" i="7"/>
  <c r="L475" i="7" s="1"/>
  <c r="J476" i="7"/>
  <c r="L476" i="7" s="1"/>
  <c r="J477" i="7"/>
  <c r="L477" i="7" s="1"/>
  <c r="J478" i="7"/>
  <c r="L478" i="7" s="1"/>
  <c r="J479" i="7"/>
  <c r="L479" i="7" s="1"/>
  <c r="J480" i="7"/>
  <c r="L480" i="7" s="1"/>
  <c r="J481" i="7"/>
  <c r="L481" i="7" s="1"/>
  <c r="J482" i="7"/>
  <c r="L482" i="7" s="1"/>
  <c r="J483" i="7"/>
  <c r="L483" i="7" s="1"/>
  <c r="J484" i="7"/>
  <c r="L484" i="7" s="1"/>
  <c r="J485" i="7"/>
  <c r="L485" i="7" s="1"/>
  <c r="J486" i="7"/>
  <c r="L486" i="7" s="1"/>
  <c r="J487" i="7"/>
  <c r="L487" i="7" s="1"/>
  <c r="J488" i="7"/>
  <c r="L488" i="7" s="1"/>
  <c r="J489" i="7"/>
  <c r="L489" i="7" s="1"/>
  <c r="J490" i="7"/>
  <c r="L490" i="7" s="1"/>
  <c r="J491" i="7"/>
  <c r="L491" i="7" s="1"/>
  <c r="J492" i="7"/>
  <c r="L492" i="7" s="1"/>
  <c r="J493" i="7"/>
  <c r="L493" i="7" s="1"/>
  <c r="J494" i="7"/>
  <c r="L494" i="7" s="1"/>
  <c r="J495" i="7"/>
  <c r="L495" i="7" s="1"/>
  <c r="J496" i="7"/>
  <c r="L496" i="7" s="1"/>
  <c r="J497" i="7"/>
  <c r="L497" i="7" s="1"/>
  <c r="J498" i="7"/>
  <c r="L498" i="7" s="1"/>
  <c r="J499" i="7"/>
  <c r="L499" i="7" s="1"/>
  <c r="J500" i="7"/>
  <c r="L500" i="7" s="1"/>
  <c r="J501" i="7"/>
  <c r="L501" i="7" s="1"/>
  <c r="J502" i="7"/>
  <c r="L502" i="7" s="1"/>
  <c r="J503" i="7"/>
  <c r="L503" i="7" s="1"/>
  <c r="J504" i="7"/>
  <c r="L504" i="7" s="1"/>
  <c r="J505" i="7"/>
  <c r="L505" i="7" s="1"/>
  <c r="J506" i="7"/>
  <c r="L506" i="7" s="1"/>
  <c r="J507" i="7"/>
  <c r="L507" i="7" s="1"/>
  <c r="J508" i="7"/>
  <c r="L508" i="7" s="1"/>
  <c r="J509" i="7"/>
  <c r="L509" i="7" s="1"/>
  <c r="J510" i="7"/>
  <c r="L510" i="7" s="1"/>
  <c r="J511" i="7"/>
  <c r="L511" i="7" s="1"/>
  <c r="J512" i="7"/>
  <c r="L512" i="7" s="1"/>
  <c r="J513" i="7"/>
  <c r="L513" i="7" s="1"/>
  <c r="J514" i="7"/>
  <c r="L514" i="7" s="1"/>
  <c r="J515" i="7"/>
  <c r="L515" i="7" s="1"/>
  <c r="J516" i="7"/>
  <c r="L516" i="7" s="1"/>
  <c r="J517" i="7"/>
  <c r="L517" i="7" s="1"/>
  <c r="J518" i="7"/>
  <c r="L518" i="7" s="1"/>
  <c r="J519" i="7"/>
  <c r="L519" i="7" s="1"/>
  <c r="J520" i="7"/>
  <c r="L520" i="7" s="1"/>
  <c r="J521" i="7"/>
  <c r="L521" i="7" s="1"/>
  <c r="J522" i="7"/>
  <c r="L522" i="7" s="1"/>
  <c r="J523" i="7"/>
  <c r="L523" i="7" s="1"/>
  <c r="J524" i="7"/>
  <c r="L524" i="7" s="1"/>
  <c r="J525" i="7"/>
  <c r="L525" i="7" s="1"/>
  <c r="J526" i="7"/>
  <c r="L526" i="7" s="1"/>
  <c r="J527" i="7"/>
  <c r="L527" i="7" s="1"/>
  <c r="J528" i="7"/>
  <c r="L528" i="7" s="1"/>
  <c r="J529" i="7"/>
  <c r="L529" i="7" s="1"/>
  <c r="J530" i="7"/>
  <c r="L530" i="7" s="1"/>
  <c r="J531" i="7"/>
  <c r="L531" i="7" s="1"/>
  <c r="J532" i="7"/>
  <c r="L532" i="7" s="1"/>
  <c r="J533" i="7"/>
  <c r="L533" i="7" s="1"/>
  <c r="J534" i="7"/>
  <c r="L534" i="7" s="1"/>
  <c r="J535" i="7"/>
  <c r="L535" i="7" s="1"/>
  <c r="J536" i="7"/>
  <c r="L536" i="7" s="1"/>
  <c r="J537" i="7"/>
  <c r="L537" i="7" s="1"/>
  <c r="J538" i="7"/>
  <c r="L538" i="7" s="1"/>
  <c r="J539" i="7"/>
  <c r="L539" i="7" s="1"/>
  <c r="J540" i="7"/>
  <c r="L540" i="7" s="1"/>
  <c r="J541" i="7"/>
  <c r="L541" i="7" s="1"/>
  <c r="J542" i="7"/>
  <c r="L542" i="7" s="1"/>
  <c r="J543" i="7"/>
  <c r="L543" i="7" s="1"/>
  <c r="J544" i="7"/>
  <c r="L544" i="7" s="1"/>
  <c r="J545" i="7"/>
  <c r="L545" i="7" s="1"/>
  <c r="J546" i="7"/>
  <c r="L546" i="7" s="1"/>
  <c r="J547" i="7"/>
  <c r="L547" i="7" s="1"/>
  <c r="J548" i="7"/>
  <c r="L548" i="7" s="1"/>
  <c r="J549" i="7"/>
  <c r="L549" i="7" s="1"/>
  <c r="J550" i="7"/>
  <c r="L550" i="7" s="1"/>
  <c r="J551" i="7"/>
  <c r="L551" i="7" s="1"/>
  <c r="J552" i="7"/>
  <c r="L552" i="7" s="1"/>
  <c r="J553" i="7"/>
  <c r="L553" i="7" s="1"/>
  <c r="J554" i="7"/>
  <c r="L554" i="7" s="1"/>
  <c r="J555" i="7"/>
  <c r="L555" i="7" s="1"/>
  <c r="J556" i="7"/>
  <c r="L556" i="7" s="1"/>
  <c r="J557" i="7"/>
  <c r="L557" i="7" s="1"/>
  <c r="J558" i="7"/>
  <c r="L558" i="7" s="1"/>
  <c r="J559" i="7"/>
  <c r="L559" i="7" s="1"/>
  <c r="J560" i="7"/>
  <c r="L560" i="7" s="1"/>
  <c r="J561" i="7"/>
  <c r="L561" i="7" s="1"/>
  <c r="J562" i="7"/>
  <c r="L562" i="7" s="1"/>
  <c r="J563" i="7"/>
  <c r="L563" i="7" s="1"/>
  <c r="J564" i="7"/>
  <c r="L564" i="7" s="1"/>
  <c r="J565" i="7"/>
  <c r="L565" i="7" s="1"/>
  <c r="J566" i="7"/>
  <c r="L566" i="7" s="1"/>
  <c r="J567" i="7"/>
  <c r="L567" i="7" s="1"/>
  <c r="J568" i="7"/>
  <c r="L568" i="7" s="1"/>
  <c r="J569" i="7"/>
  <c r="L569" i="7" s="1"/>
  <c r="J570" i="7"/>
  <c r="L570" i="7" s="1"/>
  <c r="J571" i="7"/>
  <c r="L571" i="7" s="1"/>
  <c r="J572" i="7"/>
  <c r="L572" i="7" s="1"/>
  <c r="J573" i="7"/>
  <c r="L573" i="7" s="1"/>
  <c r="J574" i="7"/>
  <c r="L574" i="7" s="1"/>
  <c r="J575" i="7"/>
  <c r="L575" i="7" s="1"/>
  <c r="J576" i="7"/>
  <c r="L576" i="7" s="1"/>
  <c r="J577" i="7"/>
  <c r="L577" i="7" s="1"/>
  <c r="J578" i="7"/>
  <c r="L578" i="7" s="1"/>
  <c r="J579" i="7"/>
  <c r="L579" i="7" s="1"/>
  <c r="J580" i="7"/>
  <c r="L580" i="7" s="1"/>
  <c r="J581" i="7"/>
  <c r="L581" i="7" s="1"/>
  <c r="J582" i="7"/>
  <c r="L582" i="7" s="1"/>
  <c r="J583" i="7"/>
  <c r="L583" i="7" s="1"/>
  <c r="J584" i="7"/>
  <c r="L584" i="7" s="1"/>
  <c r="J585" i="7"/>
  <c r="L585" i="7" s="1"/>
  <c r="J586" i="7"/>
  <c r="L586" i="7" s="1"/>
  <c r="J587" i="7"/>
  <c r="L587" i="7" s="1"/>
  <c r="J588" i="7"/>
  <c r="L588" i="7" s="1"/>
  <c r="J589" i="7"/>
  <c r="L589" i="7" s="1"/>
  <c r="J590" i="7"/>
  <c r="L590" i="7" s="1"/>
  <c r="J591" i="7"/>
  <c r="L591" i="7" s="1"/>
  <c r="J592" i="7"/>
  <c r="L592" i="7" s="1"/>
  <c r="J593" i="7"/>
  <c r="L593" i="7" s="1"/>
  <c r="J594" i="7"/>
  <c r="L594" i="7" s="1"/>
  <c r="J595" i="7"/>
  <c r="L595" i="7" s="1"/>
  <c r="J596" i="7"/>
  <c r="L596" i="7" s="1"/>
  <c r="J597" i="7"/>
  <c r="L597" i="7" s="1"/>
  <c r="J598" i="7"/>
  <c r="L598" i="7" s="1"/>
  <c r="J599" i="7"/>
  <c r="L599" i="7" s="1"/>
  <c r="J600" i="7"/>
  <c r="L600" i="7" s="1"/>
  <c r="J601" i="7"/>
  <c r="L601" i="7" s="1"/>
  <c r="J602" i="7"/>
  <c r="L602" i="7" s="1"/>
  <c r="J603" i="7"/>
  <c r="L603" i="7" s="1"/>
  <c r="J604" i="7"/>
  <c r="L604" i="7" s="1"/>
  <c r="J605" i="7"/>
  <c r="L605" i="7" s="1"/>
  <c r="J606" i="7"/>
  <c r="L606" i="7" s="1"/>
  <c r="J607" i="7"/>
  <c r="L607" i="7" s="1"/>
  <c r="J608" i="7"/>
  <c r="L608" i="7" s="1"/>
  <c r="J609" i="7"/>
  <c r="L609" i="7" s="1"/>
  <c r="J610" i="7"/>
  <c r="L610" i="7" s="1"/>
  <c r="J611" i="7"/>
  <c r="L611" i="7" s="1"/>
  <c r="J612" i="7"/>
  <c r="L612" i="7" s="1"/>
  <c r="J613" i="7"/>
  <c r="L613" i="7" s="1"/>
  <c r="J614" i="7"/>
  <c r="L614" i="7" s="1"/>
  <c r="J615" i="7"/>
  <c r="L615" i="7" s="1"/>
  <c r="J616" i="7"/>
  <c r="L616" i="7" s="1"/>
  <c r="J617" i="7"/>
  <c r="L617" i="7" s="1"/>
  <c r="J618" i="7"/>
  <c r="L618" i="7" s="1"/>
  <c r="J619" i="7"/>
  <c r="L619" i="7" s="1"/>
  <c r="J620" i="7"/>
  <c r="L620" i="7" s="1"/>
  <c r="J621" i="7"/>
  <c r="L621" i="7" s="1"/>
  <c r="J622" i="7"/>
  <c r="L622" i="7" s="1"/>
  <c r="J623" i="7"/>
  <c r="L623" i="7" s="1"/>
  <c r="J624" i="7"/>
  <c r="L624" i="7" s="1"/>
  <c r="J625" i="7"/>
  <c r="L625" i="7" s="1"/>
  <c r="J626" i="7"/>
  <c r="L626" i="7" s="1"/>
  <c r="J627" i="7"/>
  <c r="L627" i="7" s="1"/>
  <c r="J628" i="7"/>
  <c r="L628" i="7" s="1"/>
  <c r="J629" i="7"/>
  <c r="L629" i="7" s="1"/>
  <c r="J630" i="7"/>
  <c r="L630" i="7" s="1"/>
  <c r="J631" i="7"/>
  <c r="L631" i="7" s="1"/>
  <c r="J632" i="7"/>
  <c r="L632" i="7" s="1"/>
  <c r="J633" i="7"/>
  <c r="L633" i="7" s="1"/>
  <c r="J634" i="7"/>
  <c r="L634" i="7" s="1"/>
  <c r="J635" i="7"/>
  <c r="L635" i="7" s="1"/>
  <c r="J636" i="7"/>
  <c r="L636" i="7" s="1"/>
  <c r="J637" i="7"/>
  <c r="L637" i="7" s="1"/>
  <c r="J638" i="7"/>
  <c r="L638" i="7" s="1"/>
  <c r="J639" i="7"/>
  <c r="L639" i="7" s="1"/>
  <c r="J640" i="7"/>
  <c r="L640" i="7" s="1"/>
  <c r="J641" i="7"/>
  <c r="L641" i="7" s="1"/>
  <c r="J642" i="7"/>
  <c r="L642" i="7" s="1"/>
  <c r="J643" i="7"/>
  <c r="L643" i="7" s="1"/>
  <c r="J644" i="7"/>
  <c r="L644" i="7" s="1"/>
  <c r="J645" i="7"/>
  <c r="L645" i="7" s="1"/>
  <c r="J646" i="7"/>
  <c r="L646" i="7" s="1"/>
  <c r="J647" i="7"/>
  <c r="L647" i="7" s="1"/>
  <c r="J648" i="7"/>
  <c r="L648" i="7" s="1"/>
  <c r="J649" i="7"/>
  <c r="L649" i="7" s="1"/>
  <c r="J650" i="7"/>
  <c r="L650" i="7" s="1"/>
  <c r="J651" i="7"/>
  <c r="L651" i="7" s="1"/>
  <c r="J652" i="7"/>
  <c r="L652" i="7" s="1"/>
  <c r="J653" i="7"/>
  <c r="L653" i="7" s="1"/>
  <c r="J654" i="7"/>
  <c r="L654" i="7" s="1"/>
  <c r="J655" i="7"/>
  <c r="L655" i="7" s="1"/>
  <c r="J656" i="7"/>
  <c r="L656" i="7" s="1"/>
  <c r="J657" i="7"/>
  <c r="L657" i="7" s="1"/>
  <c r="J658" i="7"/>
  <c r="L658" i="7" s="1"/>
  <c r="J659" i="7"/>
  <c r="L659" i="7" s="1"/>
  <c r="J660" i="7"/>
  <c r="L660" i="7" s="1"/>
  <c r="J661" i="7"/>
  <c r="L661" i="7" s="1"/>
  <c r="J662" i="7"/>
  <c r="L662" i="7" s="1"/>
  <c r="J663" i="7"/>
  <c r="L663" i="7" s="1"/>
  <c r="J664" i="7"/>
  <c r="L664" i="7" s="1"/>
  <c r="J665" i="7"/>
  <c r="L665" i="7" s="1"/>
  <c r="J666" i="7"/>
  <c r="L666" i="7" s="1"/>
  <c r="J667" i="7"/>
  <c r="L667" i="7" s="1"/>
  <c r="J668" i="7"/>
  <c r="L668" i="7" s="1"/>
  <c r="J669" i="7"/>
  <c r="L669" i="7" s="1"/>
  <c r="J670" i="7"/>
  <c r="L670" i="7" s="1"/>
  <c r="J671" i="7"/>
  <c r="L671" i="7" s="1"/>
  <c r="J672" i="7"/>
  <c r="L672" i="7" s="1"/>
  <c r="J673" i="7"/>
  <c r="L673" i="7" s="1"/>
  <c r="J674" i="7"/>
  <c r="L674" i="7" s="1"/>
  <c r="J675" i="7"/>
  <c r="L675" i="7" s="1"/>
  <c r="J676" i="7"/>
  <c r="L676" i="7" s="1"/>
  <c r="J677" i="7"/>
  <c r="L677" i="7" s="1"/>
  <c r="J678" i="7"/>
  <c r="L678" i="7" s="1"/>
  <c r="J679" i="7"/>
  <c r="L679" i="7" s="1"/>
  <c r="J680" i="7"/>
  <c r="L680" i="7" s="1"/>
  <c r="J681" i="7"/>
  <c r="L681" i="7" s="1"/>
  <c r="J682" i="7"/>
  <c r="L682" i="7" s="1"/>
  <c r="J683" i="7"/>
  <c r="L683" i="7" s="1"/>
  <c r="J684" i="7"/>
  <c r="L684" i="7" s="1"/>
  <c r="J685" i="7"/>
  <c r="L685" i="7" s="1"/>
  <c r="J686" i="7"/>
  <c r="L686" i="7" s="1"/>
  <c r="J687" i="7"/>
  <c r="L687" i="7" s="1"/>
  <c r="J688" i="7"/>
  <c r="L688" i="7" s="1"/>
  <c r="J689" i="7"/>
  <c r="L689" i="7" s="1"/>
  <c r="J690" i="7"/>
  <c r="L690" i="7" s="1"/>
  <c r="J691" i="7"/>
  <c r="L691" i="7" s="1"/>
  <c r="J692" i="7"/>
  <c r="L692" i="7" s="1"/>
  <c r="J693" i="7"/>
  <c r="L693" i="7" s="1"/>
  <c r="J694" i="7"/>
  <c r="L694" i="7" s="1"/>
  <c r="J695" i="7"/>
  <c r="L695" i="7" s="1"/>
  <c r="J696" i="7"/>
  <c r="L696" i="7" s="1"/>
  <c r="J697" i="7"/>
  <c r="L697" i="7" s="1"/>
  <c r="J698" i="7"/>
  <c r="L698" i="7" s="1"/>
  <c r="J699" i="7"/>
  <c r="L699" i="7" s="1"/>
  <c r="J700" i="7"/>
  <c r="L700" i="7" s="1"/>
  <c r="J701" i="7"/>
  <c r="L701" i="7" s="1"/>
  <c r="J702" i="7"/>
  <c r="L702" i="7" s="1"/>
  <c r="J703" i="7"/>
  <c r="L703" i="7" s="1"/>
  <c r="J704" i="7"/>
  <c r="L704" i="7" s="1"/>
  <c r="J705" i="7"/>
  <c r="L705" i="7" s="1"/>
  <c r="J706" i="7"/>
  <c r="L706" i="7" s="1"/>
  <c r="J707" i="7"/>
  <c r="L707" i="7" s="1"/>
  <c r="J708" i="7"/>
  <c r="L708" i="7" s="1"/>
  <c r="J709" i="7"/>
  <c r="L709" i="7" s="1"/>
  <c r="J710" i="7"/>
  <c r="L710" i="7" s="1"/>
  <c r="J711" i="7"/>
  <c r="L711" i="7" s="1"/>
  <c r="J712" i="7"/>
  <c r="L712" i="7" s="1"/>
  <c r="J713" i="7"/>
  <c r="L713" i="7" s="1"/>
  <c r="J714" i="7"/>
  <c r="L714" i="7" s="1"/>
  <c r="J715" i="7"/>
  <c r="L715" i="7" s="1"/>
  <c r="J716" i="7"/>
  <c r="L716" i="7" s="1"/>
  <c r="J717" i="7"/>
  <c r="L717" i="7" s="1"/>
  <c r="J718" i="7"/>
  <c r="L718" i="7" s="1"/>
  <c r="J719" i="7"/>
  <c r="L719" i="7" s="1"/>
  <c r="J720" i="7"/>
  <c r="L720" i="7" s="1"/>
  <c r="J721" i="7"/>
  <c r="L721" i="7" s="1"/>
  <c r="J722" i="7"/>
  <c r="L722" i="7" s="1"/>
  <c r="J723" i="7"/>
  <c r="L723" i="7" s="1"/>
  <c r="J724" i="7"/>
  <c r="L724" i="7" s="1"/>
  <c r="J725" i="7"/>
  <c r="L725" i="7" s="1"/>
  <c r="J726" i="7"/>
  <c r="L726" i="7" s="1"/>
  <c r="J727" i="7"/>
  <c r="L727" i="7" s="1"/>
  <c r="J728" i="7"/>
  <c r="L728" i="7" s="1"/>
  <c r="J729" i="7"/>
  <c r="L729" i="7" s="1"/>
  <c r="J730" i="7"/>
  <c r="L730" i="7" s="1"/>
  <c r="J731" i="7"/>
  <c r="L731" i="7" s="1"/>
  <c r="J732" i="7"/>
  <c r="L732" i="7" s="1"/>
  <c r="J733" i="7"/>
  <c r="L733" i="7" s="1"/>
  <c r="J734" i="7"/>
  <c r="L734" i="7" s="1"/>
  <c r="J735" i="7"/>
  <c r="L735" i="7" s="1"/>
  <c r="J736" i="7"/>
  <c r="L736" i="7" s="1"/>
  <c r="J737" i="7"/>
  <c r="L737" i="7" s="1"/>
  <c r="J738" i="7"/>
  <c r="L738" i="7" s="1"/>
  <c r="J739" i="7"/>
  <c r="L739" i="7" s="1"/>
  <c r="J740" i="7"/>
  <c r="L740" i="7" s="1"/>
  <c r="J741" i="7"/>
  <c r="L741" i="7" s="1"/>
  <c r="J742" i="7"/>
  <c r="L742" i="7" s="1"/>
  <c r="J743" i="7"/>
  <c r="L743" i="7" s="1"/>
  <c r="J744" i="7"/>
  <c r="L744" i="7" s="1"/>
  <c r="J745" i="7"/>
  <c r="L745" i="7" s="1"/>
  <c r="J746" i="7"/>
  <c r="L746" i="7" s="1"/>
  <c r="J747" i="7"/>
  <c r="L747" i="7" s="1"/>
  <c r="J748" i="7"/>
  <c r="L748" i="7" s="1"/>
  <c r="J749" i="7"/>
  <c r="L749" i="7" s="1"/>
  <c r="J750" i="7"/>
  <c r="L750" i="7" s="1"/>
  <c r="J751" i="7"/>
  <c r="L751" i="7" s="1"/>
  <c r="J752" i="7"/>
  <c r="L752" i="7" s="1"/>
  <c r="J753" i="7"/>
  <c r="L753" i="7" s="1"/>
  <c r="J754" i="7"/>
  <c r="L754" i="7" s="1"/>
  <c r="J755" i="7"/>
  <c r="L755" i="7" s="1"/>
  <c r="J756" i="7"/>
  <c r="L756" i="7" s="1"/>
  <c r="J757" i="7"/>
  <c r="L757" i="7" s="1"/>
  <c r="J758" i="7"/>
  <c r="L758" i="7" s="1"/>
  <c r="J759" i="7"/>
  <c r="L759" i="7" s="1"/>
  <c r="J760" i="7"/>
  <c r="L760" i="7" s="1"/>
  <c r="J761" i="7"/>
  <c r="L761" i="7" s="1"/>
  <c r="J762" i="7"/>
  <c r="L762" i="7" s="1"/>
  <c r="J763" i="7"/>
  <c r="L763" i="7" s="1"/>
  <c r="J764" i="7"/>
  <c r="L764" i="7" s="1"/>
  <c r="J765" i="7"/>
  <c r="L765" i="7" s="1"/>
  <c r="J766" i="7"/>
  <c r="L766" i="7" s="1"/>
  <c r="J767" i="7"/>
  <c r="L767" i="7" s="1"/>
  <c r="J768" i="7"/>
  <c r="L768" i="7" s="1"/>
  <c r="J769" i="7"/>
  <c r="L769" i="7" s="1"/>
  <c r="J770" i="7"/>
  <c r="L770" i="7" s="1"/>
  <c r="J771" i="7"/>
  <c r="L771" i="7" s="1"/>
  <c r="J772" i="7"/>
  <c r="L772" i="7" s="1"/>
  <c r="J773" i="7"/>
  <c r="L773" i="7" s="1"/>
  <c r="J774" i="7"/>
  <c r="L774" i="7" s="1"/>
  <c r="J775" i="7"/>
  <c r="L775" i="7" s="1"/>
  <c r="J776" i="7"/>
  <c r="L776" i="7" s="1"/>
  <c r="J777" i="7"/>
  <c r="L777" i="7" s="1"/>
  <c r="J778" i="7"/>
  <c r="L778" i="7" s="1"/>
  <c r="J779" i="7"/>
  <c r="L779" i="7" s="1"/>
  <c r="J780" i="7"/>
  <c r="L780" i="7" s="1"/>
  <c r="J781" i="7"/>
  <c r="L781" i="7" s="1"/>
  <c r="J782" i="7"/>
  <c r="L782" i="7" s="1"/>
  <c r="J783" i="7"/>
  <c r="L783" i="7" s="1"/>
  <c r="J784" i="7"/>
  <c r="L784" i="7" s="1"/>
  <c r="J785" i="7"/>
  <c r="L785" i="7" s="1"/>
  <c r="J786" i="7"/>
  <c r="L786" i="7" s="1"/>
  <c r="J787" i="7"/>
  <c r="L787" i="7" s="1"/>
  <c r="J788" i="7"/>
  <c r="L788" i="7" s="1"/>
  <c r="J789" i="7"/>
  <c r="L789" i="7" s="1"/>
  <c r="J790" i="7"/>
  <c r="L790" i="7" s="1"/>
  <c r="J791" i="7"/>
  <c r="L791" i="7" s="1"/>
  <c r="J792" i="7"/>
  <c r="L792" i="7" s="1"/>
  <c r="J793" i="7"/>
  <c r="L793" i="7" s="1"/>
  <c r="J794" i="7"/>
  <c r="L794" i="7" s="1"/>
  <c r="J795" i="7"/>
  <c r="L795" i="7" s="1"/>
  <c r="J796" i="7"/>
  <c r="L796" i="7" s="1"/>
  <c r="J797" i="7"/>
  <c r="L797" i="7" s="1"/>
  <c r="J798" i="7"/>
  <c r="L798" i="7" s="1"/>
  <c r="J799" i="7"/>
  <c r="L799" i="7" s="1"/>
  <c r="J800" i="7"/>
  <c r="L800" i="7" s="1"/>
  <c r="J801" i="7"/>
  <c r="L801" i="7" s="1"/>
  <c r="J802" i="7"/>
  <c r="L802" i="7" s="1"/>
  <c r="J803" i="7"/>
  <c r="L803" i="7" s="1"/>
  <c r="J804" i="7"/>
  <c r="L804" i="7" s="1"/>
  <c r="J805" i="7"/>
  <c r="L805" i="7" s="1"/>
  <c r="J806" i="7"/>
  <c r="L806" i="7" s="1"/>
  <c r="J807" i="7"/>
  <c r="L807" i="7" s="1"/>
  <c r="J808" i="7"/>
  <c r="L808" i="7" s="1"/>
  <c r="J809" i="7"/>
  <c r="L809" i="7" s="1"/>
  <c r="J810" i="7"/>
  <c r="L810" i="7" s="1"/>
  <c r="J811" i="7"/>
  <c r="L811" i="7" s="1"/>
  <c r="J812" i="7"/>
  <c r="L812" i="7" s="1"/>
  <c r="J813" i="7"/>
  <c r="L813" i="7" s="1"/>
  <c r="J814" i="7"/>
  <c r="L814" i="7" s="1"/>
  <c r="J815" i="7"/>
  <c r="L815" i="7" s="1"/>
  <c r="J816" i="7"/>
  <c r="L816" i="7" s="1"/>
  <c r="J817" i="7"/>
  <c r="L817" i="7" s="1"/>
  <c r="J818" i="7"/>
  <c r="L818" i="7" s="1"/>
  <c r="J819" i="7"/>
  <c r="L819" i="7" s="1"/>
  <c r="J820" i="7"/>
  <c r="L820" i="7" s="1"/>
  <c r="J821" i="7"/>
  <c r="L821" i="7" s="1"/>
  <c r="J822" i="7"/>
  <c r="L822" i="7" s="1"/>
  <c r="J823" i="7"/>
  <c r="L823" i="7" s="1"/>
  <c r="J824" i="7"/>
  <c r="L824" i="7" s="1"/>
  <c r="J825" i="7"/>
  <c r="L825" i="7" s="1"/>
  <c r="J826" i="7"/>
  <c r="L826" i="7" s="1"/>
  <c r="J827" i="7"/>
  <c r="L827" i="7" s="1"/>
  <c r="J828" i="7"/>
  <c r="L828" i="7" s="1"/>
  <c r="J829" i="7"/>
  <c r="L829" i="7" s="1"/>
  <c r="J830" i="7"/>
  <c r="L830" i="7" s="1"/>
  <c r="J831" i="7"/>
  <c r="L831" i="7" s="1"/>
  <c r="J832" i="7"/>
  <c r="L832" i="7" s="1"/>
  <c r="J833" i="7"/>
  <c r="L833" i="7" s="1"/>
  <c r="J834" i="7"/>
  <c r="L834" i="7" s="1"/>
  <c r="J835" i="7"/>
  <c r="L835" i="7" s="1"/>
  <c r="J836" i="7"/>
  <c r="L836" i="7" s="1"/>
  <c r="J837" i="7"/>
  <c r="L837" i="7" s="1"/>
  <c r="J838" i="7"/>
  <c r="L838" i="7" s="1"/>
  <c r="J839" i="7"/>
  <c r="L839" i="7" s="1"/>
  <c r="J840" i="7"/>
  <c r="L840" i="7" s="1"/>
  <c r="J841" i="7"/>
  <c r="L841" i="7" s="1"/>
  <c r="J842" i="7"/>
  <c r="L842" i="7" s="1"/>
  <c r="J843" i="7"/>
  <c r="L843" i="7" s="1"/>
  <c r="J844" i="7"/>
  <c r="L844" i="7" s="1"/>
  <c r="J845" i="7"/>
  <c r="L845" i="7" s="1"/>
  <c r="J846" i="7"/>
  <c r="L846" i="7" s="1"/>
  <c r="J847" i="7"/>
  <c r="L847" i="7" s="1"/>
  <c r="J848" i="7"/>
  <c r="L848" i="7" s="1"/>
  <c r="J849" i="7"/>
  <c r="L849" i="7" s="1"/>
  <c r="J850" i="7"/>
  <c r="L850" i="7" s="1"/>
  <c r="J851" i="7"/>
  <c r="L851" i="7" s="1"/>
  <c r="J852" i="7"/>
  <c r="L852" i="7" s="1"/>
  <c r="J853" i="7"/>
  <c r="L853" i="7" s="1"/>
  <c r="J854" i="7"/>
  <c r="L854" i="7" s="1"/>
  <c r="J855" i="7"/>
  <c r="L855" i="7" s="1"/>
  <c r="J856" i="7"/>
  <c r="L856" i="7" s="1"/>
  <c r="J857" i="7"/>
  <c r="L857" i="7" s="1"/>
  <c r="J858" i="7"/>
  <c r="L858" i="7" s="1"/>
  <c r="J859" i="7"/>
  <c r="L859" i="7" s="1"/>
  <c r="J860" i="7"/>
  <c r="L860" i="7" s="1"/>
  <c r="J861" i="7"/>
  <c r="L861" i="7" s="1"/>
  <c r="J862" i="7"/>
  <c r="L862" i="7" s="1"/>
  <c r="J863" i="7"/>
  <c r="L863" i="7" s="1"/>
  <c r="J864" i="7"/>
  <c r="L864" i="7" s="1"/>
  <c r="J865" i="7"/>
  <c r="L865" i="7" s="1"/>
  <c r="J866" i="7"/>
  <c r="L866" i="7" s="1"/>
  <c r="J867" i="7"/>
  <c r="L867" i="7" s="1"/>
  <c r="J868" i="7"/>
  <c r="L868" i="7" s="1"/>
  <c r="J869" i="7"/>
  <c r="L869" i="7" s="1"/>
  <c r="J870" i="7"/>
  <c r="L870" i="7" s="1"/>
  <c r="J871" i="7"/>
  <c r="L871" i="7" s="1"/>
  <c r="J872" i="7"/>
  <c r="L872" i="7" s="1"/>
  <c r="J873" i="7"/>
  <c r="L873" i="7" s="1"/>
  <c r="J874" i="7"/>
  <c r="L874" i="7" s="1"/>
  <c r="J875" i="7"/>
  <c r="L875" i="7" s="1"/>
  <c r="J876" i="7"/>
  <c r="L876" i="7" s="1"/>
  <c r="J877" i="7"/>
  <c r="L877" i="7" s="1"/>
  <c r="J878" i="7"/>
  <c r="L878" i="7" s="1"/>
  <c r="J879" i="7"/>
  <c r="L879" i="7" s="1"/>
  <c r="J880" i="7"/>
  <c r="L880" i="7" s="1"/>
  <c r="J881" i="7"/>
  <c r="L881" i="7" s="1"/>
  <c r="J882" i="7"/>
  <c r="L882" i="7" s="1"/>
  <c r="J883" i="7"/>
  <c r="L883" i="7" s="1"/>
  <c r="J884" i="7"/>
  <c r="L884" i="7" s="1"/>
  <c r="J885" i="7"/>
  <c r="L885" i="7" s="1"/>
  <c r="J886" i="7"/>
  <c r="L886" i="7" s="1"/>
  <c r="J887" i="7"/>
  <c r="L887" i="7" s="1"/>
  <c r="J888" i="7"/>
  <c r="L888" i="7" s="1"/>
  <c r="J889" i="7"/>
  <c r="L889" i="7" s="1"/>
  <c r="J890" i="7"/>
  <c r="L890" i="7" s="1"/>
  <c r="J891" i="7"/>
  <c r="L891" i="7" s="1"/>
  <c r="J892" i="7"/>
  <c r="L892" i="7" s="1"/>
  <c r="J893" i="7"/>
  <c r="L893" i="7" s="1"/>
  <c r="J894" i="7"/>
  <c r="L894" i="7" s="1"/>
  <c r="J895" i="7"/>
  <c r="L895" i="7" s="1"/>
  <c r="J896" i="7"/>
  <c r="L896" i="7" s="1"/>
  <c r="J897" i="7"/>
  <c r="L897" i="7" s="1"/>
  <c r="J898" i="7"/>
  <c r="L898" i="7" s="1"/>
  <c r="J899" i="7"/>
  <c r="L899" i="7" s="1"/>
  <c r="J900" i="7"/>
  <c r="L900" i="7" s="1"/>
  <c r="J901" i="7"/>
  <c r="L901" i="7" s="1"/>
  <c r="J902" i="7"/>
  <c r="L902" i="7" s="1"/>
  <c r="J903" i="7"/>
  <c r="L903" i="7" s="1"/>
  <c r="J904" i="7"/>
  <c r="L904" i="7" s="1"/>
  <c r="J905" i="7"/>
  <c r="L905" i="7" s="1"/>
  <c r="J906" i="7"/>
  <c r="L906" i="7" s="1"/>
  <c r="J907" i="7"/>
  <c r="L907" i="7" s="1"/>
  <c r="J908" i="7"/>
  <c r="L908" i="7" s="1"/>
  <c r="J909" i="7"/>
  <c r="L909" i="7" s="1"/>
  <c r="J910" i="7"/>
  <c r="L910" i="7" s="1"/>
  <c r="J911" i="7"/>
  <c r="L911" i="7" s="1"/>
  <c r="J912" i="7"/>
  <c r="L912" i="7" s="1"/>
  <c r="J913" i="7"/>
  <c r="L913" i="7" s="1"/>
  <c r="J914" i="7"/>
  <c r="L914" i="7" s="1"/>
  <c r="J915" i="7"/>
  <c r="L915" i="7" s="1"/>
  <c r="J916" i="7"/>
  <c r="L916" i="7" s="1"/>
  <c r="J917" i="7"/>
  <c r="L917" i="7" s="1"/>
  <c r="J918" i="7"/>
  <c r="L918" i="7" s="1"/>
  <c r="J919" i="7"/>
  <c r="L919" i="7" s="1"/>
  <c r="J920" i="7"/>
  <c r="L920" i="7" s="1"/>
  <c r="J921" i="7"/>
  <c r="L921" i="7" s="1"/>
  <c r="J922" i="7"/>
  <c r="L922" i="7" s="1"/>
  <c r="J923" i="7"/>
  <c r="L923" i="7" s="1"/>
  <c r="J924" i="7"/>
  <c r="L924" i="7" s="1"/>
  <c r="J925" i="7"/>
  <c r="L925" i="7" s="1"/>
  <c r="J926" i="7"/>
  <c r="L926" i="7" s="1"/>
  <c r="J927" i="7"/>
  <c r="L927" i="7" s="1"/>
  <c r="J928" i="7"/>
  <c r="L928" i="7" s="1"/>
  <c r="J929" i="7"/>
  <c r="L929" i="7" s="1"/>
  <c r="J930" i="7"/>
  <c r="L930" i="7" s="1"/>
  <c r="J931" i="7"/>
  <c r="L931" i="7" s="1"/>
  <c r="J932" i="7"/>
  <c r="L932" i="7" s="1"/>
  <c r="J933" i="7"/>
  <c r="L933" i="7" s="1"/>
  <c r="J934" i="7"/>
  <c r="L934" i="7" s="1"/>
  <c r="J935" i="7"/>
  <c r="L935" i="7" s="1"/>
  <c r="J936" i="7"/>
  <c r="L936" i="7" s="1"/>
  <c r="J937" i="7"/>
  <c r="L937" i="7" s="1"/>
  <c r="J938" i="7"/>
  <c r="L938" i="7" s="1"/>
  <c r="J939" i="7"/>
  <c r="L939" i="7" s="1"/>
  <c r="J940" i="7"/>
  <c r="L940" i="7" s="1"/>
  <c r="J941" i="7"/>
  <c r="L941" i="7" s="1"/>
  <c r="J942" i="7"/>
  <c r="L942" i="7" s="1"/>
  <c r="J943" i="7"/>
  <c r="L943" i="7" s="1"/>
  <c r="J944" i="7"/>
  <c r="L944" i="7" s="1"/>
  <c r="J945" i="7"/>
  <c r="L945" i="7" s="1"/>
  <c r="J946" i="7"/>
  <c r="L946" i="7" s="1"/>
  <c r="J947" i="7"/>
  <c r="L947" i="7" s="1"/>
  <c r="J948" i="7"/>
  <c r="L948" i="7" s="1"/>
  <c r="J949" i="7"/>
  <c r="L949" i="7" s="1"/>
  <c r="J950" i="7"/>
  <c r="L950" i="7" s="1"/>
  <c r="J951" i="7"/>
  <c r="L951" i="7" s="1"/>
  <c r="J952" i="7"/>
  <c r="L952" i="7" s="1"/>
  <c r="J953" i="7"/>
  <c r="L953" i="7" s="1"/>
  <c r="J954" i="7"/>
  <c r="L954" i="7" s="1"/>
  <c r="J955" i="7"/>
  <c r="L955" i="7" s="1"/>
  <c r="J956" i="7"/>
  <c r="L956" i="7" s="1"/>
  <c r="J957" i="7"/>
  <c r="L957" i="7" s="1"/>
  <c r="J958" i="7"/>
  <c r="L958" i="7" s="1"/>
  <c r="J959" i="7"/>
  <c r="L959" i="7" s="1"/>
  <c r="J960" i="7"/>
  <c r="L960" i="7" s="1"/>
  <c r="J961" i="7"/>
  <c r="L961" i="7" s="1"/>
  <c r="J962" i="7"/>
  <c r="L962" i="7" s="1"/>
  <c r="J963" i="7"/>
  <c r="L963" i="7" s="1"/>
  <c r="J964" i="7"/>
  <c r="L964" i="7" s="1"/>
  <c r="J965" i="7"/>
  <c r="L965" i="7" s="1"/>
  <c r="J966" i="7"/>
  <c r="L966" i="7" s="1"/>
  <c r="J967" i="7"/>
  <c r="L967" i="7" s="1"/>
  <c r="J968" i="7"/>
  <c r="L968" i="7" s="1"/>
  <c r="J969" i="7"/>
  <c r="L969" i="7" s="1"/>
  <c r="J970" i="7"/>
  <c r="L970" i="7" s="1"/>
  <c r="J971" i="7"/>
  <c r="L971" i="7" s="1"/>
  <c r="J972" i="7"/>
  <c r="L972" i="7" s="1"/>
  <c r="J973" i="7"/>
  <c r="L973" i="7" s="1"/>
  <c r="J974" i="7"/>
  <c r="L974" i="7" s="1"/>
  <c r="J975" i="7"/>
  <c r="L975" i="7" s="1"/>
  <c r="J976" i="7"/>
  <c r="L976" i="7" s="1"/>
  <c r="J977" i="7"/>
  <c r="L977" i="7" s="1"/>
  <c r="J978" i="7"/>
  <c r="L978" i="7" s="1"/>
  <c r="J979" i="7"/>
  <c r="L979" i="7" s="1"/>
  <c r="J980" i="7"/>
  <c r="L980" i="7" s="1"/>
  <c r="J981" i="7"/>
  <c r="L981" i="7" s="1"/>
  <c r="J982" i="7"/>
  <c r="L982" i="7" s="1"/>
  <c r="J983" i="7"/>
  <c r="L983" i="7" s="1"/>
  <c r="J984" i="7"/>
  <c r="L984" i="7" s="1"/>
  <c r="J985" i="7"/>
  <c r="L985" i="7" s="1"/>
  <c r="J986" i="7"/>
  <c r="L986" i="7" s="1"/>
  <c r="J987" i="7"/>
  <c r="L987" i="7" s="1"/>
  <c r="J988" i="7"/>
  <c r="L988" i="7" s="1"/>
  <c r="J989" i="7"/>
  <c r="L989" i="7" s="1"/>
  <c r="J990" i="7"/>
  <c r="L990" i="7" s="1"/>
  <c r="J991" i="7"/>
  <c r="L991" i="7" s="1"/>
  <c r="J992" i="7"/>
  <c r="L992" i="7" s="1"/>
  <c r="J993" i="7"/>
  <c r="L993" i="7" s="1"/>
  <c r="J994" i="7"/>
  <c r="L994" i="7" s="1"/>
  <c r="J995" i="7"/>
  <c r="L995" i="7" s="1"/>
  <c r="J996" i="7"/>
  <c r="L996" i="7" s="1"/>
  <c r="J997" i="7"/>
  <c r="L997" i="7" s="1"/>
  <c r="J998" i="7"/>
  <c r="L998" i="7" s="1"/>
  <c r="J999" i="7"/>
  <c r="L999" i="7" s="1"/>
  <c r="J1000" i="7"/>
  <c r="L1000" i="7" s="1"/>
  <c r="J1001" i="7"/>
  <c r="L1001" i="7" s="1"/>
  <c r="J1002" i="7"/>
  <c r="L1002" i="7" s="1"/>
  <c r="J1003" i="7"/>
  <c r="L1003" i="7" s="1"/>
  <c r="J1004" i="7"/>
  <c r="L1004" i="7" s="1"/>
  <c r="J1005" i="7"/>
  <c r="L1005" i="7" s="1"/>
  <c r="J1006" i="7"/>
  <c r="L1006" i="7" s="1"/>
  <c r="J1007" i="7"/>
  <c r="L1007" i="7" s="1"/>
  <c r="J1008" i="7"/>
  <c r="L1008" i="7" s="1"/>
  <c r="J1009" i="7"/>
  <c r="L1009" i="7" s="1"/>
  <c r="J1010" i="7"/>
  <c r="L1010" i="7" s="1"/>
  <c r="J1011" i="7"/>
  <c r="L1011" i="7" s="1"/>
  <c r="J1012" i="7"/>
  <c r="L1012" i="7" s="1"/>
  <c r="J1013" i="7"/>
  <c r="L1013" i="7" s="1"/>
  <c r="J1014" i="7"/>
  <c r="L1014" i="7" s="1"/>
  <c r="J1015" i="7"/>
  <c r="L1015" i="7" s="1"/>
  <c r="J1016" i="7"/>
  <c r="L1016" i="7" s="1"/>
  <c r="J1017" i="7"/>
  <c r="L1017" i="7" s="1"/>
  <c r="J1018" i="7"/>
  <c r="L1018" i="7" s="1"/>
  <c r="J1019" i="7"/>
  <c r="L1019" i="7" s="1"/>
  <c r="J1020" i="7"/>
  <c r="L1020" i="7" s="1"/>
  <c r="J1021" i="7"/>
  <c r="L1021" i="7" s="1"/>
  <c r="J1022" i="7"/>
  <c r="L1022" i="7" s="1"/>
  <c r="J1023" i="7"/>
  <c r="L1023" i="7" s="1"/>
  <c r="J1024" i="7"/>
  <c r="L1024" i="7" s="1"/>
  <c r="J1025" i="7"/>
  <c r="L1025" i="7" s="1"/>
  <c r="J1026" i="7"/>
  <c r="L1026" i="7" s="1"/>
  <c r="J1027" i="7"/>
  <c r="L1027" i="7" s="1"/>
  <c r="J1028" i="7"/>
  <c r="L1028" i="7" s="1"/>
  <c r="J1029" i="7"/>
  <c r="L1029" i="7" s="1"/>
  <c r="J1030" i="7"/>
  <c r="L1030" i="7" s="1"/>
  <c r="J1031" i="7"/>
  <c r="L1031" i="7" s="1"/>
  <c r="J1032" i="7"/>
  <c r="L1032" i="7" s="1"/>
  <c r="J1033" i="7"/>
  <c r="L1033" i="7" s="1"/>
  <c r="J1034" i="7"/>
  <c r="L1034" i="7" s="1"/>
  <c r="J1035" i="7"/>
  <c r="L1035" i="7" s="1"/>
  <c r="J1036" i="7"/>
  <c r="L1036" i="7" s="1"/>
  <c r="J1037" i="7"/>
  <c r="L1037" i="7" s="1"/>
  <c r="J1038" i="7"/>
  <c r="L1038" i="7" s="1"/>
  <c r="J1039" i="7"/>
  <c r="L1039" i="7" s="1"/>
  <c r="J1040" i="7"/>
  <c r="L1040" i="7" s="1"/>
  <c r="J1041" i="7"/>
  <c r="L1041" i="7" s="1"/>
  <c r="J1042" i="7"/>
  <c r="L1042" i="7" s="1"/>
  <c r="J1043" i="7"/>
  <c r="L1043" i="7" s="1"/>
  <c r="J1044" i="7"/>
  <c r="L1044" i="7" s="1"/>
  <c r="J1045" i="7"/>
  <c r="L1045" i="7" s="1"/>
  <c r="J1046" i="7"/>
  <c r="L1046" i="7" s="1"/>
  <c r="J1047" i="7"/>
  <c r="L1047" i="7" s="1"/>
  <c r="J1048" i="7"/>
  <c r="L1048" i="7" s="1"/>
  <c r="J1049" i="7"/>
  <c r="L1049" i="7" s="1"/>
  <c r="J1050" i="7"/>
  <c r="L1050" i="7" s="1"/>
  <c r="J1051" i="7"/>
  <c r="L1051" i="7" s="1"/>
  <c r="J1052" i="7"/>
  <c r="L1052" i="7" s="1"/>
  <c r="J1053" i="7"/>
  <c r="L1053" i="7" s="1"/>
  <c r="J1054" i="7"/>
  <c r="L1054" i="7" s="1"/>
  <c r="J1055" i="7"/>
  <c r="L1055" i="7" s="1"/>
  <c r="J1056" i="7"/>
  <c r="L1056" i="7" s="1"/>
  <c r="J1057" i="7"/>
  <c r="L1057" i="7" s="1"/>
  <c r="J1058" i="7"/>
  <c r="L1058" i="7" s="1"/>
  <c r="J1059" i="7"/>
  <c r="L1059" i="7" s="1"/>
  <c r="J1060" i="7"/>
  <c r="L1060" i="7" s="1"/>
  <c r="J1061" i="7"/>
  <c r="L1061" i="7" s="1"/>
  <c r="J1062" i="7"/>
  <c r="L1062" i="7" s="1"/>
  <c r="J1063" i="7"/>
  <c r="L1063" i="7" s="1"/>
  <c r="J1064" i="7"/>
  <c r="L1064" i="7" s="1"/>
  <c r="J1065" i="7"/>
  <c r="L1065" i="7" s="1"/>
  <c r="J1066" i="7"/>
  <c r="L1066" i="7" s="1"/>
  <c r="J1067" i="7"/>
  <c r="L1067" i="7" s="1"/>
  <c r="J1068" i="7"/>
  <c r="L1068" i="7" s="1"/>
  <c r="J1069" i="7"/>
  <c r="L1069" i="7" s="1"/>
  <c r="J1070" i="7"/>
  <c r="L1070" i="7" s="1"/>
  <c r="J1071" i="7"/>
  <c r="L1071" i="7" s="1"/>
  <c r="J1072" i="7"/>
  <c r="L1072" i="7" s="1"/>
  <c r="J1073" i="7"/>
  <c r="L1073" i="7" s="1"/>
  <c r="J1074" i="7"/>
  <c r="L1074" i="7" s="1"/>
  <c r="J1075" i="7"/>
  <c r="L1075" i="7" s="1"/>
  <c r="J1076" i="7"/>
  <c r="L1076" i="7" s="1"/>
  <c r="J1077" i="7"/>
  <c r="L1077" i="7" s="1"/>
  <c r="J1078" i="7"/>
  <c r="L1078" i="7" s="1"/>
  <c r="J1079" i="7"/>
  <c r="L1079" i="7" s="1"/>
  <c r="J1080" i="7"/>
  <c r="L1080" i="7" s="1"/>
  <c r="J1081" i="7"/>
  <c r="L1081" i="7" s="1"/>
  <c r="J1082" i="7"/>
  <c r="L1082" i="7" s="1"/>
  <c r="J1083" i="7"/>
  <c r="L1083" i="7" s="1"/>
  <c r="J1084" i="7"/>
  <c r="L1084" i="7" s="1"/>
  <c r="J1085" i="7"/>
  <c r="L1085" i="7" s="1"/>
  <c r="J1086" i="7"/>
  <c r="L1086" i="7" s="1"/>
  <c r="J1087" i="7"/>
  <c r="L1087" i="7" s="1"/>
  <c r="J1088" i="7"/>
  <c r="L1088" i="7" s="1"/>
  <c r="J1089" i="7"/>
  <c r="L1089" i="7" s="1"/>
  <c r="J1090" i="7"/>
  <c r="L1090" i="7" s="1"/>
  <c r="J1091" i="7"/>
  <c r="L1091" i="7" s="1"/>
  <c r="J1092" i="7"/>
  <c r="L1092" i="7" s="1"/>
  <c r="J1093" i="7"/>
  <c r="L1093" i="7" s="1"/>
  <c r="J1094" i="7"/>
  <c r="L1094" i="7" s="1"/>
  <c r="J1095" i="7"/>
  <c r="L1095" i="7" s="1"/>
  <c r="J1096" i="7"/>
  <c r="L1096" i="7" s="1"/>
  <c r="J1097" i="7"/>
  <c r="L1097" i="7" s="1"/>
  <c r="J1098" i="7"/>
  <c r="L1098" i="7" s="1"/>
  <c r="J1099" i="7"/>
  <c r="L1099" i="7" s="1"/>
  <c r="J1100" i="7"/>
  <c r="L1100" i="7" s="1"/>
  <c r="J1101" i="7"/>
  <c r="L1101" i="7" s="1"/>
  <c r="J1102" i="7"/>
  <c r="L1102" i="7" s="1"/>
  <c r="J1103" i="7"/>
  <c r="L1103" i="7" s="1"/>
  <c r="J1104" i="7"/>
  <c r="L1104" i="7" s="1"/>
  <c r="J1105" i="7"/>
  <c r="L1105" i="7" s="1"/>
  <c r="J1106" i="7"/>
  <c r="L1106" i="7" s="1"/>
  <c r="J1107" i="7"/>
  <c r="L1107" i="7" s="1"/>
  <c r="J1108" i="7"/>
  <c r="L1108" i="7" s="1"/>
  <c r="J1109" i="7"/>
  <c r="L1109" i="7" s="1"/>
  <c r="J1110" i="7"/>
  <c r="L1110" i="7" s="1"/>
  <c r="J1111" i="7"/>
  <c r="L1111" i="7" s="1"/>
  <c r="J1112" i="7"/>
  <c r="L1112" i="7" s="1"/>
  <c r="J1113" i="7"/>
  <c r="L1113" i="7" s="1"/>
  <c r="J1114" i="7"/>
  <c r="L1114" i="7" s="1"/>
  <c r="J1115" i="7"/>
  <c r="L1115" i="7" s="1"/>
  <c r="J1116" i="7"/>
  <c r="L1116" i="7" s="1"/>
  <c r="J1117" i="7"/>
  <c r="L1117" i="7" s="1"/>
  <c r="J1118" i="7"/>
  <c r="L1118" i="7" s="1"/>
  <c r="J1119" i="7"/>
  <c r="L1119" i="7" s="1"/>
  <c r="J1120" i="7"/>
  <c r="L1120" i="7" s="1"/>
  <c r="J1121" i="7"/>
  <c r="L1121" i="7" s="1"/>
  <c r="J1122" i="7"/>
  <c r="L1122" i="7" s="1"/>
  <c r="J1123" i="7"/>
  <c r="L1123" i="7" s="1"/>
  <c r="J1124" i="7"/>
  <c r="L1124" i="7" s="1"/>
  <c r="J1125" i="7"/>
  <c r="L1125" i="7" s="1"/>
  <c r="J1126" i="7"/>
  <c r="L1126" i="7" s="1"/>
  <c r="J1127" i="7"/>
  <c r="L1127" i="7" s="1"/>
  <c r="J1128" i="7"/>
  <c r="L1128" i="7" s="1"/>
  <c r="J1129" i="7"/>
  <c r="L1129" i="7" s="1"/>
  <c r="J1130" i="7"/>
  <c r="L1130" i="7" s="1"/>
  <c r="J1131" i="7"/>
  <c r="L1131" i="7" s="1"/>
  <c r="J1132" i="7"/>
  <c r="L1132" i="7" s="1"/>
  <c r="J1133" i="7"/>
  <c r="L1133" i="7" s="1"/>
  <c r="J1134" i="7"/>
  <c r="L1134" i="7" s="1"/>
  <c r="J1135" i="7"/>
  <c r="L1135" i="7" s="1"/>
  <c r="J1136" i="7"/>
  <c r="L1136" i="7" s="1"/>
  <c r="J1137" i="7"/>
  <c r="L1137" i="7" s="1"/>
  <c r="J1138" i="7"/>
  <c r="L1138" i="7" s="1"/>
  <c r="J1139" i="7"/>
  <c r="L1139" i="7" s="1"/>
  <c r="J1140" i="7"/>
  <c r="L1140" i="7" s="1"/>
  <c r="J1141" i="7"/>
  <c r="L1141" i="7" s="1"/>
  <c r="J1142" i="7"/>
  <c r="L1142" i="7" s="1"/>
  <c r="J1143" i="7"/>
  <c r="L1143" i="7" s="1"/>
  <c r="J1144" i="7"/>
  <c r="L1144" i="7" s="1"/>
  <c r="J1145" i="7"/>
  <c r="L1145" i="7" s="1"/>
  <c r="J1146" i="7"/>
  <c r="L1146" i="7" s="1"/>
  <c r="J1147" i="7"/>
  <c r="L1147" i="7" s="1"/>
  <c r="J1148" i="7"/>
  <c r="L1148" i="7" s="1"/>
  <c r="J1149" i="7"/>
  <c r="L1149" i="7" s="1"/>
  <c r="J1150" i="7"/>
  <c r="L1150" i="7" s="1"/>
  <c r="J1151" i="7"/>
  <c r="L1151" i="7" s="1"/>
  <c r="J1152" i="7"/>
  <c r="L1152" i="7" s="1"/>
  <c r="J1153" i="7"/>
  <c r="L1153" i="7" s="1"/>
  <c r="J1154" i="7"/>
  <c r="L1154" i="7" s="1"/>
  <c r="J1155" i="7"/>
  <c r="L1155" i="7" s="1"/>
  <c r="J1156" i="7"/>
  <c r="L1156" i="7" s="1"/>
  <c r="J1157" i="7"/>
  <c r="L1157" i="7" s="1"/>
  <c r="J1158" i="7"/>
  <c r="L1158" i="7" s="1"/>
  <c r="J1159" i="7"/>
  <c r="L1159" i="7" s="1"/>
  <c r="J1160" i="7"/>
  <c r="L1160" i="7" s="1"/>
  <c r="J1161" i="7"/>
  <c r="L1161" i="7" s="1"/>
  <c r="J1162" i="7"/>
  <c r="L1162" i="7" s="1"/>
  <c r="J1163" i="7"/>
  <c r="L1163" i="7" s="1"/>
  <c r="J1164" i="7"/>
  <c r="L1164" i="7" s="1"/>
  <c r="J1165" i="7"/>
  <c r="L1165" i="7" s="1"/>
  <c r="J1166" i="7"/>
  <c r="L1166" i="7" s="1"/>
  <c r="J1167" i="7"/>
  <c r="L1167" i="7" s="1"/>
  <c r="J1168" i="7"/>
  <c r="L1168" i="7" s="1"/>
  <c r="J1169" i="7"/>
  <c r="L1169" i="7" s="1"/>
  <c r="J1170" i="7"/>
  <c r="L1170" i="7" s="1"/>
  <c r="J1171" i="7"/>
  <c r="L1171" i="7" s="1"/>
  <c r="J1172" i="7"/>
  <c r="L1172" i="7" s="1"/>
  <c r="J1173" i="7"/>
  <c r="L1173" i="7" s="1"/>
  <c r="J1174" i="7"/>
  <c r="L1174" i="7" s="1"/>
  <c r="J1175" i="7"/>
  <c r="L1175" i="7" s="1"/>
  <c r="J1176" i="7"/>
  <c r="L1176" i="7" s="1"/>
  <c r="J1177" i="7"/>
  <c r="L1177" i="7" s="1"/>
  <c r="J1178" i="7"/>
  <c r="L1178" i="7" s="1"/>
  <c r="J1179" i="7"/>
  <c r="L1179" i="7" s="1"/>
  <c r="J1180" i="7"/>
  <c r="L1180" i="7" s="1"/>
  <c r="J1181" i="7"/>
  <c r="L1181" i="7" s="1"/>
  <c r="J1182" i="7"/>
  <c r="L1182" i="7" s="1"/>
  <c r="J1183" i="7"/>
  <c r="L1183" i="7" s="1"/>
  <c r="J1184" i="7"/>
  <c r="L1184" i="7" s="1"/>
  <c r="J1185" i="7"/>
  <c r="L1185" i="7" s="1"/>
  <c r="J1186" i="7"/>
  <c r="L1186" i="7" s="1"/>
  <c r="J1187" i="7"/>
  <c r="L1187" i="7" s="1"/>
  <c r="J1188" i="7"/>
  <c r="L1188" i="7" s="1"/>
  <c r="J1189" i="7"/>
  <c r="L1189" i="7" s="1"/>
  <c r="J1190" i="7"/>
  <c r="L1190" i="7" s="1"/>
  <c r="J1191" i="7"/>
  <c r="L1191" i="7" s="1"/>
  <c r="J1192" i="7"/>
  <c r="L1192" i="7" s="1"/>
  <c r="J1193" i="7"/>
  <c r="L1193" i="7" s="1"/>
  <c r="J1194" i="7"/>
  <c r="L1194" i="7" s="1"/>
  <c r="J1195" i="7"/>
  <c r="L1195" i="7" s="1"/>
  <c r="J1196" i="7"/>
  <c r="L1196" i="7" s="1"/>
  <c r="J1197" i="7"/>
  <c r="L1197" i="7" s="1"/>
  <c r="J1198" i="7"/>
  <c r="L1198" i="7" s="1"/>
  <c r="J1199" i="7"/>
  <c r="L1199" i="7" s="1"/>
  <c r="J1200" i="7"/>
  <c r="L1200" i="7" s="1"/>
  <c r="J1201" i="7"/>
  <c r="L1201" i="7" s="1"/>
  <c r="J1202" i="7"/>
  <c r="L1202" i="7" s="1"/>
  <c r="J1203" i="7"/>
  <c r="L1203" i="7" s="1"/>
  <c r="J1204" i="7"/>
  <c r="L1204" i="7" s="1"/>
  <c r="J1205" i="7"/>
  <c r="L1205" i="7" s="1"/>
  <c r="J1206" i="7"/>
  <c r="L1206" i="7" s="1"/>
  <c r="J1207" i="7"/>
  <c r="L1207" i="7" s="1"/>
  <c r="J1208" i="7"/>
  <c r="L1208" i="7" s="1"/>
  <c r="J1209" i="7"/>
  <c r="L1209" i="7" s="1"/>
  <c r="J1210" i="7"/>
  <c r="L1210" i="7" s="1"/>
  <c r="J1211" i="7"/>
  <c r="L1211" i="7" s="1"/>
  <c r="J1212" i="7"/>
  <c r="L1212" i="7" s="1"/>
  <c r="J1213" i="7"/>
  <c r="L1213" i="7" s="1"/>
  <c r="J1214" i="7"/>
  <c r="L1214" i="7" s="1"/>
  <c r="J1215" i="7"/>
  <c r="L1215" i="7" s="1"/>
  <c r="J1216" i="7"/>
  <c r="L1216" i="7" s="1"/>
  <c r="J1217" i="7"/>
  <c r="L1217" i="7" s="1"/>
  <c r="J1218" i="7"/>
  <c r="L1218" i="7" s="1"/>
  <c r="J1219" i="7"/>
  <c r="L1219" i="7" s="1"/>
  <c r="J1220" i="7"/>
  <c r="L1220" i="7" s="1"/>
  <c r="J1221" i="7"/>
  <c r="L1221" i="7" s="1"/>
  <c r="J1222" i="7"/>
  <c r="L1222" i="7" s="1"/>
  <c r="J1223" i="7"/>
  <c r="L1223" i="7" s="1"/>
  <c r="J1224" i="7"/>
  <c r="L1224" i="7" s="1"/>
  <c r="J1225" i="7"/>
  <c r="L1225" i="7" s="1"/>
  <c r="J1226" i="7"/>
  <c r="L1226" i="7" s="1"/>
  <c r="J1227" i="7"/>
  <c r="L1227" i="7" s="1"/>
  <c r="J1228" i="7"/>
  <c r="L1228" i="7" s="1"/>
  <c r="J1229" i="7"/>
  <c r="L1229" i="7" s="1"/>
  <c r="J1230" i="7"/>
  <c r="L1230" i="7" s="1"/>
  <c r="J1231" i="7"/>
  <c r="L1231" i="7" s="1"/>
  <c r="J1232" i="7"/>
  <c r="L1232" i="7" s="1"/>
  <c r="J1233" i="7"/>
  <c r="L1233" i="7" s="1"/>
  <c r="J1234" i="7"/>
  <c r="L1234" i="7" s="1"/>
  <c r="J1235" i="7"/>
  <c r="L1235" i="7" s="1"/>
  <c r="J1236" i="7"/>
  <c r="L1236" i="7" s="1"/>
  <c r="J1237" i="7"/>
  <c r="L1237" i="7" s="1"/>
  <c r="J1238" i="7"/>
  <c r="L1238" i="7" s="1"/>
  <c r="J1239" i="7"/>
  <c r="L1239" i="7" s="1"/>
  <c r="J1240" i="7"/>
  <c r="L1240" i="7" s="1"/>
  <c r="J1241" i="7"/>
  <c r="L1241" i="7" s="1"/>
  <c r="J1242" i="7"/>
  <c r="L1242" i="7" s="1"/>
  <c r="J1243" i="7"/>
  <c r="L1243" i="7" s="1"/>
  <c r="J1244" i="7"/>
  <c r="L1244" i="7" s="1"/>
  <c r="J1245" i="7"/>
  <c r="L1245" i="7" s="1"/>
  <c r="J1246" i="7"/>
  <c r="L1246" i="7" s="1"/>
  <c r="J1247" i="7"/>
  <c r="L1247" i="7" s="1"/>
  <c r="J1248" i="7"/>
  <c r="L1248" i="7" s="1"/>
  <c r="J1249" i="7"/>
  <c r="L1249" i="7" s="1"/>
  <c r="J1250" i="7"/>
  <c r="L1250" i="7" s="1"/>
  <c r="J1251" i="7"/>
  <c r="L1251" i="7" s="1"/>
  <c r="J1252" i="7"/>
  <c r="L1252" i="7" s="1"/>
  <c r="J1253" i="7"/>
  <c r="L1253" i="7" s="1"/>
  <c r="J1254" i="7"/>
  <c r="L1254" i="7" s="1"/>
  <c r="J1255" i="7"/>
  <c r="L1255" i="7" s="1"/>
  <c r="J1256" i="7"/>
  <c r="L1256" i="7" s="1"/>
  <c r="J1257" i="7"/>
  <c r="L1257" i="7" s="1"/>
  <c r="J1258" i="7"/>
  <c r="L1258" i="7" s="1"/>
  <c r="J1259" i="7"/>
  <c r="L1259" i="7" s="1"/>
  <c r="J1260" i="7"/>
  <c r="L1260" i="7" s="1"/>
  <c r="J1261" i="7"/>
  <c r="L1261" i="7" s="1"/>
  <c r="J1262" i="7"/>
  <c r="L1262" i="7" s="1"/>
  <c r="J1263" i="7"/>
  <c r="L1263" i="7" s="1"/>
  <c r="J1264" i="7"/>
  <c r="L1264" i="7" s="1"/>
  <c r="J1265" i="7"/>
  <c r="L1265" i="7" s="1"/>
  <c r="J1266" i="7"/>
  <c r="L1266" i="7" s="1"/>
  <c r="J1267" i="7"/>
  <c r="L1267" i="7" s="1"/>
  <c r="J1268" i="7"/>
  <c r="L1268" i="7" s="1"/>
  <c r="J1269" i="7"/>
  <c r="L1269" i="7" s="1"/>
  <c r="J1270" i="7"/>
  <c r="L1270" i="7" s="1"/>
  <c r="J1271" i="7"/>
  <c r="L1271" i="7" s="1"/>
  <c r="J1272" i="7"/>
  <c r="L1272" i="7" s="1"/>
  <c r="J1273" i="7"/>
  <c r="L1273" i="7" s="1"/>
  <c r="J1274" i="7"/>
  <c r="L1274" i="7" s="1"/>
  <c r="J1275" i="7"/>
  <c r="L1275" i="7" s="1"/>
  <c r="J1276" i="7"/>
  <c r="L1276" i="7" s="1"/>
  <c r="J1277" i="7"/>
  <c r="L1277" i="7" s="1"/>
  <c r="J1278" i="7"/>
  <c r="L1278" i="7" s="1"/>
  <c r="J1279" i="7"/>
  <c r="L1279" i="7" s="1"/>
  <c r="J1280" i="7"/>
  <c r="L1280" i="7" s="1"/>
  <c r="J1281" i="7"/>
  <c r="L1281" i="7" s="1"/>
  <c r="J1282" i="7"/>
  <c r="L1282" i="7" s="1"/>
  <c r="J1283" i="7"/>
  <c r="L1283" i="7" s="1"/>
  <c r="J1284" i="7"/>
  <c r="L1284" i="7" s="1"/>
  <c r="J1285" i="7"/>
  <c r="L1285" i="7" s="1"/>
  <c r="J1286" i="7"/>
  <c r="L1286" i="7" s="1"/>
  <c r="J1287" i="7"/>
  <c r="L1287" i="7" s="1"/>
  <c r="J1288" i="7"/>
  <c r="L1288" i="7" s="1"/>
  <c r="J1289" i="7"/>
  <c r="L1289" i="7" s="1"/>
  <c r="J1290" i="7"/>
  <c r="L1290" i="7" s="1"/>
  <c r="J1291" i="7"/>
  <c r="L1291" i="7" s="1"/>
  <c r="J1292" i="7"/>
  <c r="L1292" i="7" s="1"/>
  <c r="J1293" i="7"/>
  <c r="L1293" i="7" s="1"/>
  <c r="J1294" i="7"/>
  <c r="L1294" i="7" s="1"/>
  <c r="J1295" i="7"/>
  <c r="L1295" i="7" s="1"/>
  <c r="J1296" i="7"/>
  <c r="L1296" i="7" s="1"/>
  <c r="J1297" i="7"/>
  <c r="L1297" i="7" s="1"/>
  <c r="J1298" i="7"/>
  <c r="L1298" i="7" s="1"/>
  <c r="J1299" i="7"/>
  <c r="L1299" i="7" s="1"/>
  <c r="J1300" i="7"/>
  <c r="L1300" i="7" s="1"/>
  <c r="J1301" i="7"/>
  <c r="L1301" i="7" s="1"/>
  <c r="J1302" i="7"/>
  <c r="L1302" i="7" s="1"/>
  <c r="J1303" i="7"/>
  <c r="L1303" i="7" s="1"/>
  <c r="J1304" i="7"/>
  <c r="L1304" i="7" s="1"/>
  <c r="J1305" i="7"/>
  <c r="L1305" i="7" s="1"/>
  <c r="J1306" i="7"/>
  <c r="L1306" i="7" s="1"/>
  <c r="J1307" i="7"/>
  <c r="L1307" i="7" s="1"/>
  <c r="J1308" i="7"/>
  <c r="L1308" i="7" s="1"/>
  <c r="J1309" i="7"/>
  <c r="L1309" i="7" s="1"/>
  <c r="J1310" i="7"/>
  <c r="L1310" i="7" s="1"/>
  <c r="J1311" i="7"/>
  <c r="L1311" i="7" s="1"/>
  <c r="J1312" i="7"/>
  <c r="L1312" i="7" s="1"/>
  <c r="J1313" i="7"/>
  <c r="L1313" i="7" s="1"/>
  <c r="J1314" i="7"/>
  <c r="L1314" i="7" s="1"/>
  <c r="J1315" i="7"/>
  <c r="L1315" i="7" s="1"/>
  <c r="J1316" i="7"/>
  <c r="L1316" i="7" s="1"/>
  <c r="J1317" i="7"/>
  <c r="L1317" i="7" s="1"/>
  <c r="J1318" i="7"/>
  <c r="L1318" i="7" s="1"/>
  <c r="J1319" i="7"/>
  <c r="L1319" i="7" s="1"/>
  <c r="J1320" i="7"/>
  <c r="L1320" i="7" s="1"/>
  <c r="J1321" i="7"/>
  <c r="L1321" i="7" s="1"/>
  <c r="J1322" i="7"/>
  <c r="L1322" i="7" s="1"/>
  <c r="J1323" i="7"/>
  <c r="L1323" i="7" s="1"/>
  <c r="J1324" i="7"/>
  <c r="L1324" i="7" s="1"/>
  <c r="J1325" i="7"/>
  <c r="L1325" i="7" s="1"/>
  <c r="J1326" i="7"/>
  <c r="L1326" i="7" s="1"/>
  <c r="J1327" i="7"/>
  <c r="L1327" i="7" s="1"/>
  <c r="J1328" i="7"/>
  <c r="L1328" i="7" s="1"/>
  <c r="J1329" i="7"/>
  <c r="L1329" i="7" s="1"/>
  <c r="J1330" i="7"/>
  <c r="L1330" i="7" s="1"/>
  <c r="J1331" i="7"/>
  <c r="L1331" i="7" s="1"/>
  <c r="J1332" i="7"/>
  <c r="L1332" i="7" s="1"/>
  <c r="J1333" i="7"/>
  <c r="L1333" i="7" s="1"/>
  <c r="J1334" i="7"/>
  <c r="L1334" i="7" s="1"/>
  <c r="J1335" i="7"/>
  <c r="L1335" i="7" s="1"/>
  <c r="J1336" i="7"/>
  <c r="L1336" i="7" s="1"/>
  <c r="J1337" i="7"/>
  <c r="L1337" i="7" s="1"/>
  <c r="J1338" i="7"/>
  <c r="L1338" i="7" s="1"/>
  <c r="J1339" i="7"/>
  <c r="L1339" i="7" s="1"/>
  <c r="J1340" i="7"/>
  <c r="L1340" i="7" s="1"/>
  <c r="J1341" i="7"/>
  <c r="L1341" i="7" s="1"/>
  <c r="J1342" i="7"/>
  <c r="L1342" i="7" s="1"/>
  <c r="J1343" i="7"/>
  <c r="L1343" i="7" s="1"/>
  <c r="J1344" i="7"/>
  <c r="L1344" i="7" s="1"/>
  <c r="J1345" i="7"/>
  <c r="L1345" i="7" s="1"/>
  <c r="J1346" i="7"/>
  <c r="L1346" i="7" s="1"/>
  <c r="J1347" i="7"/>
  <c r="L1347" i="7" s="1"/>
  <c r="J1348" i="7"/>
  <c r="L1348" i="7" s="1"/>
  <c r="J1349" i="7"/>
  <c r="L1349" i="7" s="1"/>
  <c r="J1350" i="7"/>
  <c r="L1350" i="7" s="1"/>
  <c r="J1351" i="7"/>
  <c r="L1351" i="7" s="1"/>
  <c r="J1352" i="7"/>
  <c r="L1352" i="7" s="1"/>
  <c r="J1353" i="7"/>
  <c r="L1353" i="7" s="1"/>
  <c r="J1354" i="7"/>
  <c r="L1354" i="7" s="1"/>
  <c r="J1355" i="7"/>
  <c r="L1355" i="7" s="1"/>
  <c r="J1356" i="7"/>
  <c r="L1356" i="7" s="1"/>
  <c r="J1357" i="7"/>
  <c r="L1357" i="7" s="1"/>
  <c r="J1358" i="7"/>
  <c r="L1358" i="7" s="1"/>
  <c r="J1359" i="7"/>
  <c r="L1359" i="7" s="1"/>
  <c r="J1360" i="7"/>
  <c r="L1360" i="7" s="1"/>
  <c r="J1361" i="7"/>
  <c r="L1361" i="7" s="1"/>
  <c r="J1362" i="7"/>
  <c r="L1362" i="7" s="1"/>
  <c r="J1363" i="7"/>
  <c r="L1363" i="7" s="1"/>
  <c r="J1364" i="7"/>
  <c r="L1364" i="7" s="1"/>
  <c r="J1365" i="7"/>
  <c r="L1365" i="7" s="1"/>
  <c r="J1366" i="7"/>
  <c r="L1366" i="7" s="1"/>
  <c r="J1367" i="7"/>
  <c r="L1367" i="7" s="1"/>
  <c r="J1368" i="7"/>
  <c r="L1368" i="7" s="1"/>
  <c r="J1369" i="7"/>
  <c r="L1369" i="7" s="1"/>
  <c r="J1370" i="7"/>
  <c r="L1370" i="7" s="1"/>
  <c r="J1371" i="7"/>
  <c r="L1371" i="7" s="1"/>
  <c r="J1372" i="7"/>
  <c r="L1372" i="7" s="1"/>
  <c r="J1373" i="7"/>
  <c r="L1373" i="7" s="1"/>
  <c r="J1374" i="7"/>
  <c r="L1374" i="7" s="1"/>
  <c r="J1375" i="7"/>
  <c r="L1375" i="7" s="1"/>
  <c r="J1376" i="7"/>
  <c r="L1376" i="7" s="1"/>
  <c r="J1377" i="7"/>
  <c r="L1377" i="7" s="1"/>
  <c r="J1378" i="7"/>
  <c r="L1378" i="7" s="1"/>
  <c r="J1379" i="7"/>
  <c r="L1379" i="7" s="1"/>
  <c r="J1380" i="7"/>
  <c r="L1380" i="7" s="1"/>
  <c r="J1381" i="7"/>
  <c r="L1381" i="7" s="1"/>
  <c r="J1382" i="7"/>
  <c r="L1382" i="7" s="1"/>
  <c r="J1383" i="7"/>
  <c r="L1383" i="7" s="1"/>
  <c r="J1384" i="7"/>
  <c r="L1384" i="7" s="1"/>
  <c r="J1385" i="7"/>
  <c r="L1385" i="7" s="1"/>
  <c r="J1386" i="7"/>
  <c r="L1386" i="7" s="1"/>
  <c r="J1387" i="7"/>
  <c r="L1387" i="7" s="1"/>
  <c r="J1388" i="7"/>
  <c r="L1388" i="7" s="1"/>
  <c r="J1389" i="7"/>
  <c r="L1389" i="7" s="1"/>
  <c r="J1390" i="7"/>
  <c r="L1390" i="7" s="1"/>
  <c r="J1391" i="7"/>
  <c r="L1391" i="7" s="1"/>
  <c r="J1392" i="7"/>
  <c r="L1392" i="7" s="1"/>
  <c r="J1393" i="7"/>
  <c r="L1393" i="7" s="1"/>
  <c r="J1394" i="7"/>
  <c r="L1394" i="7" s="1"/>
  <c r="J1395" i="7"/>
  <c r="L1395" i="7" s="1"/>
  <c r="J1396" i="7"/>
  <c r="L1396" i="7" s="1"/>
  <c r="J1397" i="7"/>
  <c r="L1397" i="7" s="1"/>
  <c r="J1398" i="7"/>
  <c r="L1398" i="7" s="1"/>
  <c r="J1399" i="7"/>
  <c r="L1399" i="7" s="1"/>
  <c r="J1400" i="7"/>
  <c r="L1400" i="7" s="1"/>
  <c r="J1401" i="7"/>
  <c r="L1401" i="7" s="1"/>
  <c r="J1402" i="7"/>
  <c r="L1402" i="7" s="1"/>
  <c r="J1403" i="7"/>
  <c r="L1403" i="7" s="1"/>
  <c r="J1404" i="7"/>
  <c r="L1404" i="7" s="1"/>
  <c r="J1405" i="7"/>
  <c r="L1405" i="7" s="1"/>
  <c r="J1406" i="7"/>
  <c r="L1406" i="7" s="1"/>
  <c r="J1407" i="7"/>
  <c r="L1407" i="7" s="1"/>
  <c r="J1408" i="7"/>
  <c r="L1408" i="7" s="1"/>
  <c r="J1409" i="7"/>
  <c r="L1409" i="7" s="1"/>
  <c r="J1410" i="7"/>
  <c r="L1410" i="7" s="1"/>
  <c r="J1411" i="7"/>
  <c r="L1411" i="7" s="1"/>
  <c r="J1412" i="7"/>
  <c r="L1412" i="7" s="1"/>
  <c r="J1413" i="7"/>
  <c r="L1413" i="7" s="1"/>
  <c r="J1414" i="7"/>
  <c r="L1414" i="7" s="1"/>
  <c r="J1415" i="7"/>
  <c r="L1415" i="7" s="1"/>
  <c r="J1416" i="7"/>
  <c r="L1416" i="7" s="1"/>
  <c r="J1417" i="7"/>
  <c r="L1417" i="7" s="1"/>
  <c r="J1418" i="7"/>
  <c r="L1418" i="7" s="1"/>
  <c r="J1419" i="7"/>
  <c r="L1419" i="7" s="1"/>
  <c r="J1420" i="7"/>
  <c r="L1420" i="7" s="1"/>
  <c r="J1421" i="7"/>
  <c r="L1421" i="7" s="1"/>
  <c r="J1422" i="7"/>
  <c r="L1422" i="7" s="1"/>
  <c r="J1423" i="7"/>
  <c r="L1423" i="7" s="1"/>
  <c r="J1424" i="7"/>
  <c r="L1424" i="7" s="1"/>
  <c r="J1425" i="7"/>
  <c r="L1425" i="7" s="1"/>
  <c r="J1426" i="7"/>
  <c r="L1426" i="7" s="1"/>
  <c r="J1427" i="7"/>
  <c r="L1427" i="7" s="1"/>
  <c r="J1428" i="7"/>
  <c r="L1428" i="7" s="1"/>
  <c r="J1429" i="7"/>
  <c r="L1429" i="7" s="1"/>
  <c r="J1430" i="7"/>
  <c r="L1430" i="7" s="1"/>
  <c r="J1431" i="7"/>
  <c r="L1431" i="7" s="1"/>
  <c r="J1432" i="7"/>
  <c r="L1432" i="7" s="1"/>
  <c r="J1433" i="7"/>
  <c r="L1433" i="7" s="1"/>
  <c r="J1434" i="7"/>
  <c r="L1434" i="7" s="1"/>
  <c r="J1435" i="7"/>
  <c r="L1435" i="7" s="1"/>
  <c r="J1436" i="7"/>
  <c r="L1436" i="7" s="1"/>
  <c r="J1437" i="7"/>
  <c r="L1437" i="7" s="1"/>
  <c r="J1438" i="7"/>
  <c r="L1438" i="7" s="1"/>
  <c r="J1439" i="7"/>
  <c r="L1439" i="7" s="1"/>
  <c r="J1440" i="7"/>
  <c r="L1440" i="7" s="1"/>
  <c r="J1441" i="7"/>
  <c r="L1441" i="7" s="1"/>
  <c r="J1442" i="7"/>
  <c r="L1442" i="7" s="1"/>
  <c r="J1443" i="7"/>
  <c r="L1443" i="7" s="1"/>
  <c r="J1444" i="7"/>
  <c r="L1444" i="7" s="1"/>
  <c r="J1445" i="7"/>
  <c r="L1445" i="7" s="1"/>
  <c r="J1446" i="7"/>
  <c r="L1446" i="7" s="1"/>
  <c r="J1447" i="7"/>
  <c r="L1447" i="7" s="1"/>
  <c r="J1448" i="7"/>
  <c r="L1448" i="7" s="1"/>
  <c r="J1449" i="7"/>
  <c r="L1449" i="7" s="1"/>
  <c r="J1450" i="7"/>
  <c r="L1450" i="7" s="1"/>
  <c r="J1451" i="7"/>
  <c r="L1451" i="7" s="1"/>
  <c r="J1452" i="7"/>
  <c r="L1452" i="7" s="1"/>
  <c r="J1453" i="7"/>
  <c r="L1453" i="7" s="1"/>
  <c r="J1454" i="7"/>
  <c r="L1454" i="7" s="1"/>
  <c r="J1455" i="7"/>
  <c r="L1455" i="7" s="1"/>
  <c r="J1456" i="7"/>
  <c r="L1456" i="7" s="1"/>
  <c r="J1457" i="7"/>
  <c r="L1457" i="7" s="1"/>
  <c r="J1458" i="7"/>
  <c r="L1458" i="7" s="1"/>
  <c r="J1459" i="7"/>
  <c r="L1459" i="7" s="1"/>
  <c r="J1460" i="7"/>
  <c r="L1460" i="7" s="1"/>
  <c r="J1461" i="7"/>
  <c r="L1461" i="7" s="1"/>
  <c r="J1462" i="7"/>
  <c r="L1462" i="7" s="1"/>
  <c r="J1463" i="7"/>
  <c r="L1463" i="7" s="1"/>
  <c r="J1464" i="7"/>
  <c r="L1464" i="7" s="1"/>
  <c r="J1465" i="7"/>
  <c r="L1465" i="7" s="1"/>
  <c r="J1466" i="7"/>
  <c r="L1466" i="7" s="1"/>
  <c r="J1467" i="7"/>
  <c r="L1467" i="7" s="1"/>
  <c r="J1468" i="7"/>
  <c r="L1468" i="7" s="1"/>
  <c r="J1469" i="7"/>
  <c r="L1469" i="7" s="1"/>
  <c r="J1470" i="7"/>
  <c r="L1470" i="7" s="1"/>
  <c r="J1471" i="7"/>
  <c r="L1471" i="7" s="1"/>
  <c r="J1472" i="7"/>
  <c r="L1472" i="7" s="1"/>
  <c r="J1473" i="7"/>
  <c r="L1473" i="7" s="1"/>
  <c r="J1474" i="7"/>
  <c r="L1474" i="7" s="1"/>
  <c r="J1475" i="7"/>
  <c r="L1475" i="7" s="1"/>
  <c r="J1476" i="7"/>
  <c r="L1476" i="7" s="1"/>
  <c r="J1477" i="7"/>
  <c r="L1477" i="7" s="1"/>
  <c r="J1478" i="7"/>
  <c r="L1478" i="7" s="1"/>
  <c r="J1479" i="7"/>
  <c r="L1479" i="7" s="1"/>
  <c r="J1480" i="7"/>
  <c r="L1480" i="7" s="1"/>
  <c r="J1481" i="7"/>
  <c r="L1481" i="7" s="1"/>
  <c r="J1482" i="7"/>
  <c r="L1482" i="7" s="1"/>
  <c r="J1483" i="7"/>
  <c r="L1483" i="7" s="1"/>
  <c r="J1484" i="7"/>
  <c r="L1484" i="7" s="1"/>
  <c r="J1485" i="7"/>
  <c r="L1485" i="7" s="1"/>
  <c r="J1486" i="7"/>
  <c r="L1486" i="7" s="1"/>
  <c r="J1487" i="7"/>
  <c r="L1487" i="7" s="1"/>
  <c r="J1488" i="7"/>
  <c r="L1488" i="7" s="1"/>
  <c r="J1489" i="7"/>
  <c r="L1489" i="7" s="1"/>
  <c r="J1490" i="7"/>
  <c r="L1490" i="7" s="1"/>
  <c r="J1491" i="7"/>
  <c r="L1491" i="7" s="1"/>
  <c r="J1492" i="7"/>
  <c r="L1492" i="7" s="1"/>
  <c r="J1493" i="7"/>
  <c r="L1493" i="7" s="1"/>
  <c r="J1494" i="7"/>
  <c r="L1494" i="7" s="1"/>
  <c r="J1495" i="7"/>
  <c r="L1495" i="7" s="1"/>
  <c r="J1496" i="7"/>
  <c r="L1496" i="7" s="1"/>
  <c r="J1497" i="7"/>
  <c r="L1497" i="7" s="1"/>
  <c r="J1498" i="7"/>
  <c r="L1498" i="7" s="1"/>
  <c r="J1499" i="7"/>
  <c r="L1499" i="7" s="1"/>
  <c r="J1500" i="7"/>
  <c r="L1500" i="7" s="1"/>
  <c r="J1501" i="7"/>
  <c r="L1501" i="7" s="1"/>
  <c r="J1502" i="7"/>
  <c r="L1502" i="7" s="1"/>
  <c r="J1503" i="7"/>
  <c r="L1503" i="7" s="1"/>
  <c r="J1504" i="7"/>
  <c r="L1504" i="7" s="1"/>
  <c r="J1505" i="7"/>
  <c r="L1505" i="7" s="1"/>
  <c r="J1506" i="7"/>
  <c r="L1506" i="7" s="1"/>
  <c r="J1507" i="7"/>
  <c r="L1507" i="7" s="1"/>
  <c r="J1508" i="7"/>
  <c r="L1508" i="7" s="1"/>
  <c r="J1509" i="7"/>
  <c r="L1509" i="7" s="1"/>
  <c r="J1510" i="7"/>
  <c r="L1510" i="7" s="1"/>
  <c r="J1511" i="7"/>
  <c r="L1511" i="7" s="1"/>
  <c r="J1512" i="7"/>
  <c r="L1512" i="7" s="1"/>
  <c r="J1513" i="7"/>
  <c r="L1513" i="7" s="1"/>
  <c r="J1514" i="7"/>
  <c r="L1514" i="7" s="1"/>
  <c r="J1515" i="7"/>
  <c r="L1515" i="7" s="1"/>
  <c r="J1516" i="7"/>
  <c r="L1516" i="7" s="1"/>
  <c r="J1517" i="7"/>
  <c r="L1517" i="7" s="1"/>
  <c r="J1518" i="7"/>
  <c r="L1518" i="7" s="1"/>
  <c r="J1519" i="7"/>
  <c r="L1519" i="7" s="1"/>
  <c r="J1520" i="7"/>
  <c r="L1520" i="7" s="1"/>
  <c r="J1521" i="7"/>
  <c r="L1521" i="7" s="1"/>
  <c r="J1522" i="7"/>
  <c r="L1522" i="7" s="1"/>
  <c r="J1523" i="7"/>
  <c r="L1523" i="7" s="1"/>
  <c r="J1524" i="7"/>
  <c r="L1524" i="7" s="1"/>
  <c r="J1525" i="7"/>
  <c r="L1525" i="7" s="1"/>
  <c r="J1526" i="7"/>
  <c r="L1526" i="7" s="1"/>
  <c r="J1527" i="7"/>
  <c r="L1527" i="7" s="1"/>
  <c r="J1528" i="7"/>
  <c r="L1528" i="7" s="1"/>
  <c r="J1529" i="7"/>
  <c r="L1529" i="7" s="1"/>
  <c r="J1530" i="7"/>
  <c r="L1530" i="7" s="1"/>
  <c r="J1531" i="7"/>
  <c r="L1531" i="7" s="1"/>
  <c r="J1532" i="7"/>
  <c r="L1532" i="7" s="1"/>
  <c r="J1533" i="7"/>
  <c r="L1533" i="7" s="1"/>
  <c r="J1534" i="7"/>
  <c r="L1534" i="7" s="1"/>
  <c r="J1535" i="7"/>
  <c r="L1535" i="7" s="1"/>
  <c r="J1536" i="7"/>
  <c r="L1536" i="7" s="1"/>
  <c r="J1537" i="7"/>
  <c r="L1537" i="7" s="1"/>
  <c r="J1538" i="7"/>
  <c r="L1538" i="7" s="1"/>
  <c r="J1539" i="7"/>
  <c r="L1539" i="7" s="1"/>
  <c r="J1540" i="7"/>
  <c r="L1540" i="7" s="1"/>
  <c r="J1541" i="7"/>
  <c r="L1541" i="7" s="1"/>
  <c r="J1542" i="7"/>
  <c r="L1542" i="7" s="1"/>
  <c r="J1543" i="7"/>
  <c r="L1543" i="7" s="1"/>
  <c r="J1544" i="7"/>
  <c r="L1544" i="7" s="1"/>
  <c r="J1545" i="7"/>
  <c r="L1545" i="7" s="1"/>
  <c r="J1546" i="7"/>
  <c r="L1546" i="7" s="1"/>
  <c r="J1547" i="7"/>
  <c r="L1547" i="7" s="1"/>
  <c r="J1548" i="7"/>
  <c r="L1548" i="7" s="1"/>
  <c r="J1549" i="7"/>
  <c r="L1549" i="7" s="1"/>
  <c r="J1550" i="7"/>
  <c r="L1550" i="7" s="1"/>
  <c r="J1551" i="7"/>
  <c r="L1551" i="7" s="1"/>
  <c r="J1552" i="7"/>
  <c r="L1552" i="7" s="1"/>
  <c r="J1553" i="7"/>
  <c r="L1553" i="7" s="1"/>
  <c r="J1554" i="7"/>
  <c r="L1554" i="7" s="1"/>
  <c r="J1555" i="7"/>
  <c r="L1555" i="7" s="1"/>
  <c r="J1556" i="7"/>
  <c r="L1556" i="7" s="1"/>
  <c r="J1557" i="7"/>
  <c r="L1557" i="7" s="1"/>
  <c r="J1558" i="7"/>
  <c r="L1558" i="7" s="1"/>
  <c r="J1559" i="7"/>
  <c r="L1559" i="7" s="1"/>
  <c r="J1560" i="7"/>
  <c r="L1560" i="7" s="1"/>
  <c r="J1561" i="7"/>
  <c r="L1561" i="7" s="1"/>
  <c r="J1562" i="7"/>
  <c r="L1562" i="7" s="1"/>
  <c r="J1563" i="7"/>
  <c r="L1563" i="7" s="1"/>
  <c r="J1564" i="7"/>
  <c r="L1564" i="7" s="1"/>
  <c r="J1565" i="7"/>
  <c r="L1565" i="7" s="1"/>
  <c r="J1566" i="7"/>
  <c r="L1566" i="7" s="1"/>
  <c r="J1567" i="7"/>
  <c r="L1567" i="7" s="1"/>
  <c r="J1568" i="7"/>
  <c r="L1568" i="7" s="1"/>
  <c r="J1569" i="7"/>
  <c r="L1569" i="7" s="1"/>
  <c r="J1570" i="7"/>
  <c r="L1570" i="7" s="1"/>
  <c r="J1571" i="7"/>
  <c r="L1571" i="7" s="1"/>
  <c r="J1572" i="7"/>
  <c r="L1572" i="7" s="1"/>
  <c r="J1573" i="7"/>
  <c r="L1573" i="7" s="1"/>
  <c r="J1574" i="7"/>
  <c r="L1574" i="7" s="1"/>
  <c r="J1575" i="7"/>
  <c r="L1575" i="7" s="1"/>
  <c r="J1576" i="7"/>
  <c r="L1576" i="7" s="1"/>
  <c r="J1577" i="7"/>
  <c r="L1577" i="7" s="1"/>
  <c r="J1578" i="7"/>
  <c r="L1578" i="7" s="1"/>
  <c r="J1579" i="7"/>
  <c r="L1579" i="7" s="1"/>
  <c r="J1580" i="7"/>
  <c r="L1580" i="7" s="1"/>
  <c r="J1581" i="7"/>
  <c r="L1581" i="7" s="1"/>
  <c r="J1582" i="7"/>
  <c r="L1582" i="7" s="1"/>
  <c r="J1583" i="7"/>
  <c r="L1583" i="7" s="1"/>
  <c r="J1584" i="7"/>
  <c r="L1584" i="7" s="1"/>
  <c r="J1585" i="7"/>
  <c r="L1585" i="7" s="1"/>
  <c r="J1586" i="7"/>
  <c r="L1586" i="7" s="1"/>
  <c r="J1587" i="7"/>
  <c r="L1587" i="7" s="1"/>
  <c r="J1588" i="7"/>
  <c r="L1588" i="7" s="1"/>
  <c r="J1589" i="7"/>
  <c r="L1589" i="7" s="1"/>
  <c r="J1590" i="7"/>
  <c r="L1590" i="7" s="1"/>
  <c r="J1591" i="7"/>
  <c r="L1591" i="7" s="1"/>
  <c r="J1592" i="7"/>
  <c r="L1592" i="7" s="1"/>
  <c r="J1593" i="7"/>
  <c r="L1593" i="7" s="1"/>
  <c r="J1594" i="7"/>
  <c r="L1594" i="7" s="1"/>
  <c r="J1595" i="7"/>
  <c r="L1595" i="7" s="1"/>
  <c r="J1596" i="7"/>
  <c r="L1596" i="7" s="1"/>
  <c r="J1597" i="7"/>
  <c r="L1597" i="7" s="1"/>
  <c r="J1598" i="7"/>
  <c r="L1598" i="7" s="1"/>
  <c r="J1599" i="7"/>
  <c r="L1599" i="7" s="1"/>
  <c r="J1600" i="7"/>
  <c r="L1600" i="7" s="1"/>
  <c r="J1601" i="7"/>
  <c r="L1601" i="7" s="1"/>
  <c r="J1602" i="7"/>
  <c r="L1602" i="7" s="1"/>
  <c r="J1603" i="7"/>
  <c r="L1603" i="7" s="1"/>
  <c r="J1604" i="7"/>
  <c r="L1604" i="7" s="1"/>
  <c r="J1605" i="7"/>
  <c r="L1605" i="7" s="1"/>
  <c r="J1606" i="7"/>
  <c r="L1606" i="7" s="1"/>
  <c r="J1607" i="7"/>
  <c r="L1607" i="7" s="1"/>
  <c r="J1608" i="7"/>
  <c r="L1608" i="7" s="1"/>
  <c r="J1609" i="7"/>
  <c r="L1609" i="7" s="1"/>
  <c r="J1610" i="7"/>
  <c r="L1610" i="7" s="1"/>
  <c r="J1611" i="7"/>
  <c r="L1611" i="7" s="1"/>
  <c r="J1612" i="7"/>
  <c r="L1612" i="7" s="1"/>
  <c r="J1613" i="7"/>
  <c r="L1613" i="7" s="1"/>
  <c r="J1614" i="7"/>
  <c r="L1614" i="7" s="1"/>
  <c r="J1615" i="7"/>
  <c r="L1615" i="7" s="1"/>
  <c r="J1616" i="7"/>
  <c r="L1616" i="7" s="1"/>
  <c r="J1617" i="7"/>
  <c r="L1617" i="7" s="1"/>
  <c r="J1618" i="7"/>
  <c r="L1618" i="7" s="1"/>
  <c r="J1619" i="7"/>
  <c r="L1619" i="7" s="1"/>
  <c r="J1620" i="7"/>
  <c r="L1620" i="7" s="1"/>
  <c r="J1621" i="7"/>
  <c r="L1621" i="7" s="1"/>
  <c r="J1622" i="7"/>
  <c r="L1622" i="7" s="1"/>
  <c r="J1623" i="7"/>
  <c r="L1623" i="7" s="1"/>
  <c r="J1624" i="7"/>
  <c r="L1624" i="7" s="1"/>
  <c r="J1625" i="7"/>
  <c r="L1625" i="7" s="1"/>
  <c r="J1626" i="7"/>
  <c r="L1626" i="7" s="1"/>
  <c r="J1627" i="7"/>
  <c r="L1627" i="7" s="1"/>
  <c r="J1628" i="7"/>
  <c r="L1628" i="7" s="1"/>
  <c r="J1629" i="7"/>
  <c r="L1629" i="7" s="1"/>
  <c r="J1630" i="7"/>
  <c r="L1630" i="7" s="1"/>
  <c r="J1631" i="7"/>
  <c r="L1631" i="7" s="1"/>
  <c r="J1632" i="7"/>
  <c r="L1632" i="7" s="1"/>
  <c r="J1633" i="7"/>
  <c r="L1633" i="7" s="1"/>
  <c r="J1634" i="7"/>
  <c r="L1634" i="7" s="1"/>
  <c r="J1635" i="7"/>
  <c r="L1635" i="7" s="1"/>
  <c r="J1636" i="7"/>
  <c r="L1636" i="7" s="1"/>
  <c r="J1637" i="7"/>
  <c r="L1637" i="7" s="1"/>
  <c r="J1638" i="7"/>
  <c r="L1638" i="7" s="1"/>
  <c r="J1639" i="7"/>
  <c r="L1639" i="7" s="1"/>
  <c r="J1640" i="7"/>
  <c r="L1640" i="7" s="1"/>
  <c r="J1641" i="7"/>
  <c r="L1641" i="7" s="1"/>
  <c r="J1642" i="7"/>
  <c r="L1642" i="7" s="1"/>
  <c r="J1643" i="7"/>
  <c r="L1643" i="7" s="1"/>
  <c r="J1644" i="7"/>
  <c r="L1644" i="7" s="1"/>
  <c r="J1645" i="7"/>
  <c r="L1645" i="7" s="1"/>
  <c r="J1646" i="7"/>
  <c r="L1646" i="7" s="1"/>
  <c r="J1647" i="7"/>
  <c r="L1647" i="7" s="1"/>
  <c r="J1648" i="7"/>
  <c r="L1648" i="7" s="1"/>
  <c r="J1649" i="7"/>
  <c r="L1649" i="7" s="1"/>
  <c r="J1650" i="7"/>
  <c r="L1650" i="7" s="1"/>
  <c r="J1651" i="7"/>
  <c r="L1651" i="7" s="1"/>
  <c r="J1652" i="7"/>
  <c r="L1652" i="7" s="1"/>
  <c r="J1653" i="7"/>
  <c r="L1653" i="7" s="1"/>
  <c r="J1654" i="7"/>
  <c r="L1654" i="7" s="1"/>
  <c r="J1655" i="7"/>
  <c r="L1655" i="7" s="1"/>
  <c r="J1656" i="7"/>
  <c r="L1656" i="7" s="1"/>
  <c r="J1657" i="7"/>
  <c r="L1657" i="7" s="1"/>
  <c r="J1658" i="7"/>
  <c r="L1658" i="7" s="1"/>
  <c r="J1659" i="7"/>
  <c r="L1659" i="7" s="1"/>
  <c r="J1660" i="7"/>
  <c r="L1660" i="7" s="1"/>
  <c r="J1661" i="7"/>
  <c r="L1661" i="7" s="1"/>
  <c r="J1662" i="7"/>
  <c r="L1662" i="7" s="1"/>
  <c r="J1663" i="7"/>
  <c r="L1663" i="7" s="1"/>
  <c r="J1664" i="7"/>
  <c r="L1664" i="7" s="1"/>
  <c r="J1665" i="7"/>
  <c r="L1665" i="7" s="1"/>
  <c r="J1666" i="7"/>
  <c r="L1666" i="7" s="1"/>
  <c r="J1667" i="7"/>
  <c r="L1667" i="7" s="1"/>
  <c r="J1668" i="7"/>
  <c r="L1668" i="7" s="1"/>
  <c r="J1669" i="7"/>
  <c r="L1669" i="7" s="1"/>
  <c r="J1670" i="7"/>
  <c r="L1670" i="7" s="1"/>
  <c r="J1671" i="7"/>
  <c r="L1671" i="7" s="1"/>
  <c r="J1672" i="7"/>
  <c r="L1672" i="7" s="1"/>
  <c r="J1673" i="7"/>
  <c r="L1673" i="7" s="1"/>
  <c r="J1674" i="7"/>
  <c r="L1674" i="7" s="1"/>
  <c r="J1675" i="7"/>
  <c r="L1675" i="7" s="1"/>
  <c r="J1676" i="7"/>
  <c r="L1676" i="7" s="1"/>
  <c r="J1677" i="7"/>
  <c r="L1677" i="7" s="1"/>
  <c r="J1678" i="7"/>
  <c r="L1678" i="7" s="1"/>
  <c r="J1679" i="7"/>
  <c r="L1679" i="7" s="1"/>
  <c r="J1680" i="7"/>
  <c r="L1680" i="7" s="1"/>
  <c r="J1681" i="7"/>
  <c r="L1681" i="7" s="1"/>
  <c r="J1682" i="7"/>
  <c r="L1682" i="7" s="1"/>
  <c r="J1683" i="7"/>
  <c r="L1683" i="7" s="1"/>
  <c r="J1684" i="7"/>
  <c r="L1684" i="7" s="1"/>
  <c r="J1685" i="7"/>
  <c r="L1685" i="7" s="1"/>
  <c r="J1686" i="7"/>
  <c r="L1686" i="7" s="1"/>
  <c r="J1687" i="7"/>
  <c r="L1687" i="7" s="1"/>
  <c r="J1688" i="7"/>
  <c r="L1688" i="7" s="1"/>
  <c r="J1689" i="7"/>
  <c r="L1689" i="7" s="1"/>
  <c r="J1690" i="7"/>
  <c r="L1690" i="7" s="1"/>
  <c r="J1691" i="7"/>
  <c r="L1691" i="7" s="1"/>
  <c r="J1692" i="7"/>
  <c r="L1692" i="7" s="1"/>
  <c r="J1693" i="7"/>
  <c r="L1693" i="7" s="1"/>
  <c r="J1694" i="7"/>
  <c r="L1694" i="7" s="1"/>
  <c r="J1695" i="7"/>
  <c r="L1695" i="7" s="1"/>
  <c r="J1696" i="7"/>
  <c r="L1696" i="7" s="1"/>
  <c r="J1697" i="7"/>
  <c r="L1697" i="7" s="1"/>
  <c r="J1698" i="7"/>
  <c r="L1698" i="7" s="1"/>
  <c r="J1699" i="7"/>
  <c r="L1699" i="7" s="1"/>
  <c r="J1700" i="7"/>
  <c r="L1700" i="7" s="1"/>
  <c r="J1701" i="7"/>
  <c r="L1701" i="7" s="1"/>
  <c r="J1702" i="7"/>
  <c r="L1702" i="7" s="1"/>
  <c r="J1703" i="7"/>
  <c r="L1703" i="7" s="1"/>
  <c r="J1704" i="7"/>
  <c r="L1704" i="7" s="1"/>
  <c r="J1705" i="7"/>
  <c r="L1705" i="7" s="1"/>
  <c r="J1706" i="7"/>
  <c r="L1706" i="7" s="1"/>
  <c r="J1707" i="7"/>
  <c r="L1707" i="7" s="1"/>
  <c r="J1708" i="7"/>
  <c r="L1708" i="7" s="1"/>
  <c r="J1709" i="7"/>
  <c r="L1709" i="7" s="1"/>
  <c r="J1710" i="7"/>
  <c r="L1710" i="7" s="1"/>
  <c r="J1711" i="7"/>
  <c r="L1711" i="7" s="1"/>
  <c r="J1712" i="7"/>
  <c r="L1712" i="7" s="1"/>
  <c r="J1713" i="7"/>
  <c r="L1713" i="7" s="1"/>
  <c r="J1714" i="7"/>
  <c r="L1714" i="7" s="1"/>
  <c r="J1715" i="7"/>
  <c r="L1715" i="7" s="1"/>
  <c r="J1716" i="7"/>
  <c r="L1716" i="7" s="1"/>
  <c r="J1717" i="7"/>
  <c r="L1717" i="7" s="1"/>
  <c r="J1718" i="7"/>
  <c r="L1718" i="7" s="1"/>
  <c r="J1719" i="7"/>
  <c r="L1719" i="7" s="1"/>
  <c r="J1720" i="7"/>
  <c r="L1720" i="7" s="1"/>
  <c r="J1721" i="7"/>
  <c r="L1721" i="7" s="1"/>
  <c r="J1722" i="7"/>
  <c r="L1722" i="7" s="1"/>
  <c r="J1723" i="7"/>
  <c r="L1723" i="7" s="1"/>
  <c r="J1724" i="7"/>
  <c r="L1724" i="7" s="1"/>
  <c r="J1725" i="7"/>
  <c r="L1725" i="7" s="1"/>
  <c r="J1726" i="7"/>
  <c r="L1726" i="7" s="1"/>
  <c r="J1727" i="7"/>
  <c r="L1727" i="7" s="1"/>
  <c r="J1728" i="7"/>
  <c r="L1728" i="7" s="1"/>
  <c r="J1729" i="7"/>
  <c r="L1729" i="7" s="1"/>
  <c r="J1730" i="7"/>
  <c r="L1730" i="7" s="1"/>
  <c r="J1731" i="7"/>
  <c r="L1731" i="7" s="1"/>
  <c r="J1732" i="7"/>
  <c r="L1732" i="7" s="1"/>
  <c r="J1733" i="7"/>
  <c r="L1733" i="7" s="1"/>
  <c r="J1734" i="7"/>
  <c r="L1734" i="7" s="1"/>
  <c r="J1735" i="7"/>
  <c r="L1735" i="7" s="1"/>
  <c r="J1736" i="7"/>
  <c r="L1736" i="7" s="1"/>
  <c r="J1737" i="7"/>
  <c r="L1737" i="7" s="1"/>
  <c r="J1738" i="7"/>
  <c r="L1738" i="7" s="1"/>
  <c r="J1739" i="7"/>
  <c r="L1739" i="7" s="1"/>
  <c r="J1740" i="7"/>
  <c r="L1740" i="7" s="1"/>
  <c r="J1741" i="7"/>
  <c r="L1741" i="7" s="1"/>
  <c r="J1742" i="7"/>
  <c r="L1742" i="7" s="1"/>
  <c r="J1743" i="7"/>
  <c r="L1743" i="7" s="1"/>
  <c r="J1744" i="7"/>
  <c r="L1744" i="7" s="1"/>
  <c r="J1745" i="7"/>
  <c r="L1745" i="7" s="1"/>
  <c r="J1746" i="7"/>
  <c r="L1746" i="7" s="1"/>
  <c r="J1747" i="7"/>
  <c r="L1747" i="7" s="1"/>
  <c r="J1748" i="7"/>
  <c r="L1748" i="7" s="1"/>
  <c r="J1749" i="7"/>
  <c r="L1749" i="7" s="1"/>
  <c r="J1750" i="7"/>
  <c r="L1750" i="7" s="1"/>
  <c r="J1751" i="7"/>
  <c r="L1751" i="7" s="1"/>
  <c r="J1752" i="7"/>
  <c r="L1752" i="7" s="1"/>
  <c r="J1753" i="7"/>
  <c r="L1753" i="7" s="1"/>
  <c r="J1754" i="7"/>
  <c r="L1754" i="7" s="1"/>
  <c r="J1755" i="7"/>
  <c r="L1755" i="7" s="1"/>
  <c r="J1756" i="7"/>
  <c r="L1756" i="7" s="1"/>
  <c r="J1757" i="7"/>
  <c r="L1757" i="7" s="1"/>
  <c r="J1758" i="7"/>
  <c r="L1758" i="7" s="1"/>
  <c r="J1759" i="7"/>
  <c r="L1759" i="7" s="1"/>
  <c r="J1760" i="7"/>
  <c r="L1760" i="7" s="1"/>
  <c r="J1761" i="7"/>
  <c r="L1761" i="7" s="1"/>
  <c r="J1762" i="7"/>
  <c r="L1762" i="7" s="1"/>
  <c r="J1763" i="7"/>
  <c r="L1763" i="7" s="1"/>
  <c r="J1764" i="7"/>
  <c r="L1764" i="7" s="1"/>
  <c r="J1765" i="7"/>
  <c r="L1765" i="7" s="1"/>
  <c r="J1766" i="7"/>
  <c r="L1766" i="7" s="1"/>
  <c r="J1767" i="7"/>
  <c r="L1767" i="7" s="1"/>
  <c r="J1768" i="7"/>
  <c r="L1768" i="7" s="1"/>
  <c r="J1769" i="7"/>
  <c r="L1769" i="7" s="1"/>
  <c r="J1770" i="7"/>
  <c r="L1770" i="7" s="1"/>
  <c r="J1771" i="7"/>
  <c r="L1771" i="7" s="1"/>
  <c r="J1772" i="7"/>
  <c r="L1772" i="7" s="1"/>
  <c r="J1773" i="7"/>
  <c r="L1773" i="7" s="1"/>
  <c r="J1774" i="7"/>
  <c r="L1774" i="7" s="1"/>
  <c r="J1775" i="7"/>
  <c r="L1775" i="7" s="1"/>
  <c r="J1776" i="7"/>
  <c r="L1776" i="7" s="1"/>
  <c r="J1777" i="7"/>
  <c r="L1777" i="7" s="1"/>
  <c r="J1778" i="7"/>
  <c r="L1778" i="7" s="1"/>
  <c r="J1779" i="7"/>
  <c r="L1779" i="7" s="1"/>
  <c r="J1780" i="7"/>
  <c r="L1780" i="7" s="1"/>
  <c r="J1781" i="7"/>
  <c r="L1781" i="7" s="1"/>
  <c r="J1782" i="7"/>
  <c r="L1782" i="7" s="1"/>
  <c r="J1783" i="7"/>
  <c r="L1783" i="7" s="1"/>
  <c r="J1784" i="7"/>
  <c r="L1784" i="7" s="1"/>
  <c r="J1785" i="7"/>
  <c r="L1785" i="7" s="1"/>
  <c r="J1786" i="7"/>
  <c r="L1786" i="7" s="1"/>
  <c r="J1787" i="7"/>
  <c r="L1787" i="7" s="1"/>
  <c r="J1788" i="7"/>
  <c r="L1788" i="7" s="1"/>
  <c r="J1789" i="7"/>
  <c r="L1789" i="7" s="1"/>
  <c r="J1790" i="7"/>
  <c r="L1790" i="7" s="1"/>
  <c r="J1791" i="7"/>
  <c r="L1791" i="7" s="1"/>
  <c r="J1792" i="7"/>
  <c r="L1792" i="7" s="1"/>
  <c r="J1793" i="7"/>
  <c r="L1793" i="7" s="1"/>
  <c r="J1794" i="7"/>
  <c r="L1794" i="7" s="1"/>
  <c r="J1795" i="7"/>
  <c r="L1795" i="7" s="1"/>
  <c r="J1796" i="7"/>
  <c r="L1796" i="7" s="1"/>
  <c r="J1797" i="7"/>
  <c r="L1797" i="7" s="1"/>
  <c r="J1798" i="7"/>
  <c r="L1798" i="7" s="1"/>
  <c r="J1799" i="7"/>
  <c r="L1799" i="7" s="1"/>
  <c r="J1800" i="7"/>
  <c r="L1800" i="7" s="1"/>
  <c r="J1801" i="7"/>
  <c r="L1801" i="7" s="1"/>
  <c r="J1802" i="7"/>
  <c r="L1802" i="7" s="1"/>
  <c r="J1803" i="7"/>
  <c r="L1803" i="7" s="1"/>
  <c r="J1804" i="7"/>
  <c r="L1804" i="7" s="1"/>
  <c r="J1805" i="7"/>
  <c r="L1805" i="7" s="1"/>
  <c r="J1806" i="7"/>
  <c r="L1806" i="7" s="1"/>
  <c r="J1807" i="7"/>
  <c r="L1807" i="7" s="1"/>
  <c r="J1808" i="7"/>
  <c r="L1808" i="7" s="1"/>
  <c r="J1809" i="7"/>
  <c r="L1809" i="7" s="1"/>
  <c r="J1810" i="7"/>
  <c r="L1810" i="7" s="1"/>
  <c r="J1811" i="7"/>
  <c r="L1811" i="7" s="1"/>
  <c r="J1812" i="7"/>
  <c r="L1812" i="7" s="1"/>
  <c r="J1813" i="7"/>
  <c r="L1813" i="7" s="1"/>
  <c r="J1814" i="7"/>
  <c r="L1814" i="7" s="1"/>
  <c r="J1815" i="7"/>
  <c r="L1815" i="7" s="1"/>
  <c r="J1816" i="7"/>
  <c r="L1816" i="7" s="1"/>
  <c r="J1817" i="7"/>
  <c r="L1817" i="7" s="1"/>
  <c r="J1818" i="7"/>
  <c r="L1818" i="7" s="1"/>
  <c r="J1819" i="7"/>
  <c r="L1819" i="7" s="1"/>
  <c r="J1820" i="7"/>
  <c r="L1820" i="7" s="1"/>
  <c r="J1821" i="7"/>
  <c r="L1821" i="7" s="1"/>
  <c r="J1822" i="7"/>
  <c r="L1822" i="7" s="1"/>
  <c r="J1823" i="7"/>
  <c r="L1823" i="7" s="1"/>
  <c r="J1824" i="7"/>
  <c r="L1824" i="7" s="1"/>
  <c r="J1825" i="7"/>
  <c r="L1825" i="7" s="1"/>
  <c r="J1826" i="7"/>
  <c r="L1826" i="7" s="1"/>
  <c r="J1827" i="7"/>
  <c r="L1827" i="7" s="1"/>
  <c r="J1828" i="7"/>
  <c r="L1828" i="7" s="1"/>
  <c r="J1829" i="7"/>
  <c r="L1829" i="7" s="1"/>
  <c r="J1830" i="7"/>
  <c r="L1830" i="7" s="1"/>
  <c r="J1831" i="7"/>
  <c r="L1831" i="7" s="1"/>
  <c r="J1832" i="7"/>
  <c r="L1832" i="7" s="1"/>
  <c r="J1833" i="7"/>
  <c r="L1833" i="7" s="1"/>
  <c r="J1834" i="7"/>
  <c r="L1834" i="7" s="1"/>
  <c r="J1835" i="7"/>
  <c r="L1835" i="7" s="1"/>
  <c r="J1836" i="7"/>
  <c r="L1836" i="7" s="1"/>
  <c r="J1837" i="7"/>
  <c r="L1837" i="7" s="1"/>
  <c r="J1838" i="7"/>
  <c r="L1838" i="7" s="1"/>
  <c r="J1839" i="7"/>
  <c r="L1839" i="7" s="1"/>
  <c r="J1840" i="7"/>
  <c r="L1840" i="7" s="1"/>
  <c r="J1841" i="7"/>
  <c r="L1841" i="7" s="1"/>
  <c r="J1842" i="7"/>
  <c r="L1842" i="7" s="1"/>
  <c r="J1843" i="7"/>
  <c r="L1843" i="7" s="1"/>
  <c r="J1844" i="7"/>
  <c r="L1844" i="7" s="1"/>
  <c r="J1845" i="7"/>
  <c r="L1845" i="7" s="1"/>
  <c r="J1846" i="7"/>
  <c r="L1846" i="7" s="1"/>
  <c r="J1847" i="7"/>
  <c r="L1847" i="7" s="1"/>
  <c r="J1848" i="7"/>
  <c r="L1848" i="7" s="1"/>
  <c r="J1849" i="7"/>
  <c r="L1849" i="7" s="1"/>
  <c r="J1850" i="7"/>
  <c r="L1850" i="7" s="1"/>
  <c r="J1851" i="7"/>
  <c r="L1851" i="7" s="1"/>
  <c r="J1852" i="7"/>
  <c r="L1852" i="7" s="1"/>
  <c r="J1853" i="7"/>
  <c r="L1853" i="7" s="1"/>
  <c r="J1854" i="7"/>
  <c r="L1854" i="7" s="1"/>
  <c r="J1855" i="7"/>
  <c r="L1855" i="7" s="1"/>
  <c r="J1856" i="7"/>
  <c r="L1856" i="7" s="1"/>
  <c r="J1857" i="7"/>
  <c r="L1857" i="7" s="1"/>
  <c r="J1858" i="7"/>
  <c r="L1858" i="7" s="1"/>
  <c r="J1859" i="7"/>
  <c r="L1859" i="7" s="1"/>
  <c r="J1860" i="7"/>
  <c r="L1860" i="7" s="1"/>
  <c r="J1861" i="7"/>
  <c r="L1861" i="7" s="1"/>
  <c r="J1862" i="7"/>
  <c r="L1862" i="7" s="1"/>
  <c r="J1863" i="7"/>
  <c r="L1863" i="7" s="1"/>
  <c r="J1864" i="7"/>
  <c r="L1864" i="7" s="1"/>
  <c r="J1865" i="7"/>
  <c r="L1865" i="7" s="1"/>
  <c r="J1866" i="7"/>
  <c r="L1866" i="7" s="1"/>
  <c r="J1867" i="7"/>
  <c r="L1867" i="7" s="1"/>
  <c r="J1868" i="7"/>
  <c r="L1868" i="7" s="1"/>
  <c r="J1869" i="7"/>
  <c r="L1869" i="7" s="1"/>
  <c r="J1870" i="7"/>
  <c r="L1870" i="7" s="1"/>
  <c r="J1871" i="7"/>
  <c r="L1871" i="7" s="1"/>
  <c r="J1872" i="7"/>
  <c r="L1872" i="7" s="1"/>
  <c r="J1873" i="7"/>
  <c r="L1873" i="7" s="1"/>
  <c r="J1874" i="7"/>
  <c r="L1874" i="7" s="1"/>
  <c r="J1875" i="7"/>
  <c r="L1875" i="7" s="1"/>
  <c r="J1876" i="7"/>
  <c r="L1876" i="7" s="1"/>
  <c r="J1877" i="7"/>
  <c r="L1877" i="7" s="1"/>
  <c r="J1878" i="7"/>
  <c r="L1878" i="7" s="1"/>
  <c r="J1879" i="7"/>
  <c r="L1879" i="7" s="1"/>
  <c r="J1880" i="7"/>
  <c r="L1880" i="7" s="1"/>
  <c r="J1881" i="7"/>
  <c r="L1881" i="7" s="1"/>
  <c r="J1882" i="7"/>
  <c r="L1882" i="7" s="1"/>
  <c r="J1883" i="7"/>
  <c r="L1883" i="7" s="1"/>
  <c r="J1884" i="7"/>
  <c r="L1884" i="7" s="1"/>
  <c r="J1885" i="7"/>
  <c r="L1885" i="7" s="1"/>
  <c r="J1886" i="7"/>
  <c r="L1886" i="7" s="1"/>
  <c r="J1887" i="7"/>
  <c r="L1887" i="7" s="1"/>
  <c r="J1888" i="7"/>
  <c r="L1888" i="7" s="1"/>
  <c r="J1889" i="7"/>
  <c r="L1889" i="7" s="1"/>
  <c r="J1890" i="7"/>
  <c r="L1890" i="7" s="1"/>
  <c r="J1891" i="7"/>
  <c r="L1891" i="7" s="1"/>
  <c r="J1892" i="7"/>
  <c r="L1892" i="7" s="1"/>
  <c r="J1893" i="7"/>
  <c r="L1893" i="7" s="1"/>
  <c r="J1894" i="7"/>
  <c r="L1894" i="7" s="1"/>
  <c r="J1895" i="7"/>
  <c r="L1895" i="7" s="1"/>
  <c r="J1896" i="7"/>
  <c r="L1896" i="7" s="1"/>
  <c r="J1897" i="7"/>
  <c r="L1897" i="7" s="1"/>
  <c r="J1898" i="7"/>
  <c r="L1898" i="7" s="1"/>
  <c r="J1899" i="7"/>
  <c r="L1899" i="7" s="1"/>
  <c r="J1900" i="7"/>
  <c r="L1900" i="7" s="1"/>
  <c r="J1901" i="7"/>
  <c r="L1901" i="7" s="1"/>
  <c r="J1902" i="7"/>
  <c r="L1902" i="7" s="1"/>
  <c r="J1903" i="7"/>
  <c r="L1903" i="7" s="1"/>
  <c r="J1904" i="7"/>
  <c r="L1904" i="7" s="1"/>
  <c r="J1905" i="7"/>
  <c r="L1905" i="7" s="1"/>
  <c r="J1906" i="7"/>
  <c r="L1906" i="7" s="1"/>
  <c r="J1907" i="7"/>
  <c r="L1907" i="7" s="1"/>
  <c r="J1908" i="7"/>
  <c r="L1908" i="7" s="1"/>
  <c r="J1909" i="7"/>
  <c r="L1909" i="7" s="1"/>
  <c r="J1910" i="7"/>
  <c r="L1910" i="7" s="1"/>
  <c r="J1911" i="7"/>
  <c r="L1911" i="7" s="1"/>
  <c r="J1912" i="7"/>
  <c r="L1912" i="7" s="1"/>
  <c r="J1913" i="7"/>
  <c r="L1913" i="7" s="1"/>
  <c r="J1914" i="7"/>
  <c r="L1914" i="7" s="1"/>
  <c r="J1915" i="7"/>
  <c r="L1915" i="7" s="1"/>
  <c r="J1916" i="7"/>
  <c r="L1916" i="7" s="1"/>
  <c r="J1917" i="7"/>
  <c r="L1917" i="7" s="1"/>
  <c r="J1918" i="7"/>
  <c r="L1918" i="7" s="1"/>
  <c r="J1919" i="7"/>
  <c r="L1919" i="7" s="1"/>
  <c r="J1920" i="7"/>
  <c r="L1920" i="7" s="1"/>
  <c r="J1921" i="7"/>
  <c r="L1921" i="7" s="1"/>
  <c r="J1922" i="7"/>
  <c r="L1922" i="7" s="1"/>
  <c r="J1923" i="7"/>
  <c r="L1923" i="7" s="1"/>
  <c r="J1924" i="7"/>
  <c r="L1924" i="7" s="1"/>
  <c r="J1925" i="7"/>
  <c r="L1925" i="7" s="1"/>
  <c r="J1926" i="7"/>
  <c r="L1926" i="7" s="1"/>
  <c r="J1927" i="7"/>
  <c r="L1927" i="7" s="1"/>
  <c r="J1928" i="7"/>
  <c r="L1928" i="7" s="1"/>
  <c r="J1929" i="7"/>
  <c r="L1929" i="7" s="1"/>
  <c r="J1930" i="7"/>
  <c r="L1930" i="7" s="1"/>
  <c r="J1931" i="7"/>
  <c r="L1931" i="7" s="1"/>
  <c r="J1932" i="7"/>
  <c r="L1932" i="7" s="1"/>
  <c r="J1933" i="7"/>
  <c r="L1933" i="7" s="1"/>
  <c r="J1934" i="7"/>
  <c r="L1934" i="7" s="1"/>
  <c r="J1935" i="7"/>
  <c r="L1935" i="7" s="1"/>
  <c r="J1936" i="7"/>
  <c r="L1936" i="7" s="1"/>
  <c r="J1937" i="7"/>
  <c r="L1937" i="7" s="1"/>
  <c r="J1938" i="7"/>
  <c r="L1938" i="7" s="1"/>
  <c r="J1939" i="7"/>
  <c r="L1939" i="7" s="1"/>
  <c r="J1940" i="7"/>
  <c r="L1940" i="7" s="1"/>
  <c r="J1941" i="7"/>
  <c r="L1941" i="7" s="1"/>
  <c r="J1942" i="7"/>
  <c r="L1942" i="7" s="1"/>
  <c r="J1943" i="7"/>
  <c r="L1943" i="7" s="1"/>
  <c r="J1944" i="7"/>
  <c r="L1944" i="7" s="1"/>
  <c r="J1945" i="7"/>
  <c r="L1945" i="7" s="1"/>
  <c r="J1946" i="7"/>
  <c r="L1946" i="7" s="1"/>
  <c r="J1947" i="7"/>
  <c r="L1947" i="7" s="1"/>
  <c r="J1948" i="7"/>
  <c r="L1948" i="7" s="1"/>
  <c r="J1949" i="7"/>
  <c r="L1949" i="7" s="1"/>
  <c r="J1950" i="7"/>
  <c r="L1950" i="7" s="1"/>
  <c r="J1951" i="7"/>
  <c r="L1951" i="7" s="1"/>
  <c r="J1952" i="7"/>
  <c r="L1952" i="7" s="1"/>
  <c r="J1953" i="7"/>
  <c r="L1953" i="7" s="1"/>
  <c r="J1954" i="7"/>
  <c r="L1954" i="7" s="1"/>
  <c r="J1955" i="7"/>
  <c r="L1955" i="7" s="1"/>
  <c r="J1956" i="7"/>
  <c r="L1956" i="7" s="1"/>
  <c r="J1957" i="7"/>
  <c r="L1957" i="7" s="1"/>
  <c r="J1958" i="7"/>
  <c r="L1958" i="7" s="1"/>
  <c r="J1959" i="7"/>
  <c r="L1959" i="7" s="1"/>
  <c r="J1960" i="7"/>
  <c r="L1960" i="7" s="1"/>
  <c r="J1961" i="7"/>
  <c r="L1961" i="7" s="1"/>
  <c r="J1962" i="7"/>
  <c r="L1962" i="7" s="1"/>
  <c r="J1963" i="7"/>
  <c r="L1963" i="7" s="1"/>
  <c r="J1964" i="7"/>
  <c r="L1964" i="7" s="1"/>
  <c r="J1965" i="7"/>
  <c r="L1965" i="7" s="1"/>
  <c r="J1966" i="7"/>
  <c r="L1966" i="7" s="1"/>
  <c r="J1967" i="7"/>
  <c r="L1967" i="7" s="1"/>
  <c r="J1968" i="7"/>
  <c r="L1968" i="7" s="1"/>
  <c r="J1969" i="7"/>
  <c r="L1969" i="7" s="1"/>
  <c r="J1970" i="7"/>
  <c r="L1970" i="7" s="1"/>
  <c r="J1971" i="7"/>
  <c r="L1971" i="7" s="1"/>
  <c r="J1972" i="7"/>
  <c r="L1972" i="7" s="1"/>
  <c r="J1973" i="7"/>
  <c r="L1973" i="7" s="1"/>
  <c r="J1974" i="7"/>
  <c r="L1974" i="7" s="1"/>
  <c r="J1975" i="7"/>
  <c r="L1975" i="7" s="1"/>
  <c r="J1976" i="7"/>
  <c r="L1976" i="7" s="1"/>
  <c r="J1977" i="7"/>
  <c r="L1977" i="7" s="1"/>
  <c r="J1978" i="7"/>
  <c r="L1978" i="7" s="1"/>
  <c r="J1979" i="7"/>
  <c r="L1979" i="7" s="1"/>
  <c r="J1980" i="7"/>
  <c r="L1980" i="7" s="1"/>
  <c r="J1981" i="7"/>
  <c r="L1981" i="7" s="1"/>
  <c r="J1982" i="7"/>
  <c r="L1982" i="7" s="1"/>
  <c r="J1983" i="7"/>
  <c r="L1983" i="7" s="1"/>
  <c r="J1984" i="7"/>
  <c r="L1984" i="7" s="1"/>
  <c r="J1985" i="7"/>
  <c r="L1985" i="7" s="1"/>
  <c r="J1986" i="7"/>
  <c r="L1986" i="7" s="1"/>
  <c r="J1987" i="7"/>
  <c r="L1987" i="7" s="1"/>
  <c r="J1988" i="7"/>
  <c r="L1988" i="7" s="1"/>
  <c r="J1989" i="7"/>
  <c r="L1989" i="7" s="1"/>
  <c r="J1990" i="7"/>
  <c r="L1990" i="7" s="1"/>
  <c r="J1991" i="7"/>
  <c r="L1991" i="7" s="1"/>
  <c r="J1992" i="7"/>
  <c r="L1992" i="7" s="1"/>
  <c r="J1993" i="7"/>
  <c r="L1993" i="7" s="1"/>
  <c r="J1994" i="7"/>
  <c r="L1994" i="7" s="1"/>
  <c r="J1995" i="7"/>
  <c r="L1995" i="7" s="1"/>
  <c r="J1996" i="7"/>
  <c r="L1996" i="7" s="1"/>
  <c r="J1997" i="7"/>
  <c r="L1997" i="7" s="1"/>
  <c r="J1998" i="7"/>
  <c r="L1998" i="7" s="1"/>
  <c r="J1999" i="7"/>
  <c r="L1999" i="7" s="1"/>
  <c r="J2000" i="7"/>
  <c r="L2000" i="7" s="1"/>
  <c r="J2001" i="7"/>
  <c r="L2001" i="7" s="1"/>
  <c r="J2002" i="7"/>
  <c r="L2002" i="7" s="1"/>
  <c r="J2003" i="7"/>
  <c r="L2003" i="7" s="1"/>
  <c r="J2004" i="7"/>
  <c r="L2004" i="7" s="1"/>
  <c r="J2005" i="7"/>
  <c r="L2005" i="7" s="1"/>
  <c r="J2006" i="7"/>
  <c r="L2006" i="7" s="1"/>
  <c r="J2007" i="7"/>
  <c r="L2007" i="7" s="1"/>
  <c r="J2008" i="7"/>
  <c r="L2008" i="7" s="1"/>
  <c r="J2009" i="7"/>
  <c r="L2009" i="7" s="1"/>
  <c r="J2010" i="7"/>
  <c r="L2010" i="7" s="1"/>
  <c r="J2011" i="7"/>
  <c r="L2011" i="7" s="1"/>
  <c r="J2012" i="7"/>
  <c r="L2012" i="7" s="1"/>
  <c r="J2013" i="7"/>
  <c r="L2013" i="7" s="1"/>
  <c r="J2014" i="7"/>
  <c r="L2014" i="7" s="1"/>
  <c r="J2015" i="7"/>
  <c r="L2015" i="7" s="1"/>
  <c r="J2016" i="7"/>
  <c r="L2016" i="7" s="1"/>
  <c r="J2017" i="7"/>
  <c r="L2017" i="7" s="1"/>
  <c r="J2018" i="7"/>
  <c r="L2018" i="7" s="1"/>
  <c r="J2019" i="7"/>
  <c r="L2019" i="7" s="1"/>
  <c r="J2020" i="7"/>
  <c r="L2020" i="7" s="1"/>
  <c r="J2021" i="7"/>
  <c r="L2021" i="7" s="1"/>
  <c r="J2022" i="7"/>
  <c r="L2022" i="7" s="1"/>
  <c r="J2023" i="7"/>
  <c r="L2023" i="7" s="1"/>
  <c r="J2024" i="7"/>
  <c r="L2024" i="7" s="1"/>
  <c r="J2025" i="7"/>
  <c r="L2025" i="7" s="1"/>
  <c r="J2026" i="7"/>
  <c r="L2026" i="7" s="1"/>
  <c r="J2027" i="7"/>
  <c r="L2027" i="7" s="1"/>
  <c r="J2028" i="7"/>
  <c r="L2028" i="7" s="1"/>
  <c r="J2029" i="7"/>
  <c r="L2029" i="7" s="1"/>
  <c r="J2030" i="7"/>
  <c r="L2030" i="7" s="1"/>
  <c r="J2031" i="7"/>
  <c r="L2031" i="7" s="1"/>
  <c r="J2032" i="7"/>
  <c r="L2032" i="7" s="1"/>
  <c r="J2033" i="7"/>
  <c r="L2033" i="7" s="1"/>
  <c r="J2034" i="7"/>
  <c r="L2034" i="7" s="1"/>
  <c r="J2035" i="7"/>
  <c r="L2035" i="7" s="1"/>
  <c r="J2036" i="7"/>
  <c r="L2036" i="7" s="1"/>
  <c r="J2037" i="7"/>
  <c r="L2037" i="7" s="1"/>
  <c r="J2038" i="7"/>
  <c r="L2038" i="7" s="1"/>
  <c r="J2039" i="7"/>
  <c r="L2039" i="7" s="1"/>
  <c r="J2040" i="7"/>
  <c r="L2040" i="7" s="1"/>
  <c r="J2041" i="7"/>
  <c r="L2041" i="7" s="1"/>
  <c r="J2042" i="7"/>
  <c r="L2042" i="7" s="1"/>
  <c r="J2043" i="7"/>
  <c r="L2043" i="7" s="1"/>
  <c r="J2044" i="7"/>
  <c r="L2044" i="7" s="1"/>
  <c r="J2045" i="7"/>
  <c r="L2045" i="7" s="1"/>
  <c r="J2046" i="7"/>
  <c r="L2046" i="7" s="1"/>
  <c r="J2047" i="7"/>
  <c r="L2047" i="7" s="1"/>
  <c r="J2048" i="7"/>
  <c r="L2048" i="7" s="1"/>
  <c r="J2049" i="7"/>
  <c r="L2049" i="7" s="1"/>
  <c r="J2050" i="7"/>
  <c r="L2050" i="7" s="1"/>
  <c r="J2051" i="7"/>
  <c r="L2051" i="7" s="1"/>
  <c r="J2052" i="7"/>
  <c r="L2052" i="7" s="1"/>
  <c r="J2053" i="7"/>
  <c r="L2053" i="7" s="1"/>
  <c r="J2054" i="7"/>
  <c r="L2054" i="7" s="1"/>
  <c r="J2055" i="7"/>
  <c r="L2055" i="7" s="1"/>
  <c r="J2056" i="7"/>
  <c r="L2056" i="7" s="1"/>
  <c r="J2057" i="7"/>
  <c r="L2057" i="7" s="1"/>
  <c r="J2058" i="7"/>
  <c r="L2058" i="7" s="1"/>
  <c r="J2059" i="7"/>
  <c r="L2059" i="7" s="1"/>
  <c r="J2060" i="7"/>
  <c r="L2060" i="7" s="1"/>
  <c r="J2061" i="7"/>
  <c r="L2061" i="7" s="1"/>
  <c r="J2062" i="7"/>
  <c r="L2062" i="7" s="1"/>
  <c r="J2063" i="7"/>
  <c r="L2063" i="7" s="1"/>
  <c r="J2064" i="7"/>
  <c r="L2064" i="7" s="1"/>
  <c r="J2065" i="7"/>
  <c r="L2065" i="7" s="1"/>
  <c r="J2066" i="7"/>
  <c r="L2066" i="7" s="1"/>
  <c r="J2067" i="7"/>
  <c r="L2067" i="7" s="1"/>
  <c r="J2068" i="7"/>
  <c r="L2068" i="7" s="1"/>
  <c r="J2069" i="7"/>
  <c r="L2069" i="7" s="1"/>
  <c r="J2070" i="7"/>
  <c r="L2070" i="7" s="1"/>
  <c r="J2071" i="7"/>
  <c r="L2071" i="7" s="1"/>
  <c r="J2072" i="7"/>
  <c r="L2072" i="7" s="1"/>
  <c r="J2073" i="7"/>
  <c r="L2073" i="7" s="1"/>
  <c r="J2074" i="7"/>
  <c r="L2074" i="7" s="1"/>
  <c r="J2075" i="7"/>
  <c r="L2075" i="7" s="1"/>
  <c r="J2076" i="7"/>
  <c r="L2076" i="7" s="1"/>
  <c r="J2077" i="7"/>
  <c r="L2077" i="7" s="1"/>
  <c r="J2078" i="7"/>
  <c r="L2078" i="7" s="1"/>
  <c r="J2079" i="7"/>
  <c r="L2079" i="7" s="1"/>
  <c r="J2080" i="7"/>
  <c r="L2080" i="7" s="1"/>
  <c r="J2081" i="7"/>
  <c r="L2081" i="7" s="1"/>
  <c r="J2082" i="7"/>
  <c r="L2082" i="7" s="1"/>
  <c r="J2083" i="7"/>
  <c r="L2083" i="7" s="1"/>
  <c r="J2084" i="7"/>
  <c r="L2084" i="7" s="1"/>
  <c r="J2085" i="7"/>
  <c r="L2085" i="7" s="1"/>
  <c r="J2086" i="7"/>
  <c r="L2086" i="7" s="1"/>
  <c r="J2087" i="7"/>
  <c r="L2087" i="7" s="1"/>
  <c r="J2088" i="7"/>
  <c r="L2088" i="7" s="1"/>
  <c r="J2089" i="7"/>
  <c r="L2089" i="7" s="1"/>
  <c r="J2090" i="7"/>
  <c r="L2090" i="7" s="1"/>
  <c r="J2091" i="7"/>
  <c r="L2091" i="7" s="1"/>
  <c r="J2092" i="7"/>
  <c r="L2092" i="7" s="1"/>
  <c r="J2093" i="7"/>
  <c r="L2093" i="7" s="1"/>
  <c r="J2094" i="7"/>
  <c r="L2094" i="7" s="1"/>
  <c r="J2095" i="7"/>
  <c r="L2095" i="7" s="1"/>
  <c r="J2096" i="7"/>
  <c r="L2096" i="7" s="1"/>
  <c r="J2097" i="7"/>
  <c r="L2097" i="7" s="1"/>
  <c r="J2098" i="7"/>
  <c r="L2098" i="7" s="1"/>
  <c r="J2099" i="7"/>
  <c r="L2099" i="7" s="1"/>
  <c r="J2100" i="7"/>
  <c r="L2100" i="7" s="1"/>
  <c r="J2101" i="7"/>
  <c r="L2101" i="7" s="1"/>
  <c r="J2102" i="7"/>
  <c r="L2102" i="7" s="1"/>
  <c r="J2103" i="7"/>
  <c r="L2103" i="7" s="1"/>
  <c r="J2104" i="7"/>
  <c r="L2104" i="7" s="1"/>
  <c r="J2105" i="7"/>
  <c r="L2105" i="7" s="1"/>
  <c r="J2106" i="7"/>
  <c r="L2106" i="7" s="1"/>
  <c r="J2107" i="7"/>
  <c r="L2107" i="7" s="1"/>
  <c r="J2108" i="7"/>
  <c r="L2108" i="7" s="1"/>
  <c r="J2109" i="7"/>
  <c r="L2109" i="7" s="1"/>
  <c r="J2110" i="7"/>
  <c r="L2110" i="7" s="1"/>
  <c r="J2111" i="7"/>
  <c r="L2111" i="7" s="1"/>
  <c r="J2112" i="7"/>
  <c r="L2112" i="7" s="1"/>
  <c r="J2113" i="7"/>
  <c r="L2113" i="7" s="1"/>
  <c r="J2114" i="7"/>
  <c r="L2114" i="7" s="1"/>
  <c r="J2115" i="7"/>
  <c r="L2115" i="7" s="1"/>
  <c r="J2116" i="7"/>
  <c r="L2116" i="7" s="1"/>
  <c r="J2117" i="7"/>
  <c r="L2117" i="7" s="1"/>
  <c r="J2118" i="7"/>
  <c r="L2118" i="7" s="1"/>
  <c r="J2119" i="7"/>
  <c r="L2119" i="7" s="1"/>
  <c r="J2120" i="7"/>
  <c r="L2120" i="7" s="1"/>
  <c r="J2121" i="7"/>
  <c r="L2121" i="7" s="1"/>
  <c r="J2122" i="7"/>
  <c r="L2122" i="7" s="1"/>
  <c r="J2123" i="7"/>
  <c r="L2123" i="7" s="1"/>
  <c r="J2124" i="7"/>
  <c r="L2124" i="7" s="1"/>
  <c r="J2125" i="7"/>
  <c r="L2125" i="7" s="1"/>
  <c r="J2126" i="7"/>
  <c r="L2126" i="7" s="1"/>
  <c r="J2127" i="7"/>
  <c r="L2127" i="7" s="1"/>
  <c r="J2128" i="7"/>
  <c r="L2128" i="7" s="1"/>
  <c r="J2129" i="7"/>
  <c r="L2129" i="7" s="1"/>
  <c r="J2130" i="7"/>
  <c r="L2130" i="7" s="1"/>
  <c r="J2131" i="7"/>
  <c r="L2131" i="7" s="1"/>
  <c r="J2132" i="7"/>
  <c r="L2132" i="7" s="1"/>
  <c r="J2133" i="7"/>
  <c r="L2133" i="7" s="1"/>
  <c r="J2134" i="7"/>
  <c r="L2134" i="7" s="1"/>
  <c r="J2135" i="7"/>
  <c r="L2135" i="7" s="1"/>
  <c r="J2136" i="7"/>
  <c r="L2136" i="7" s="1"/>
  <c r="J2137" i="7"/>
  <c r="L2137" i="7" s="1"/>
  <c r="J2138" i="7"/>
  <c r="L2138" i="7" s="1"/>
  <c r="J2139" i="7"/>
  <c r="L2139" i="7" s="1"/>
  <c r="J2140" i="7"/>
  <c r="L2140" i="7" s="1"/>
  <c r="J2141" i="7"/>
  <c r="L2141" i="7" s="1"/>
  <c r="J2142" i="7"/>
  <c r="L2142" i="7" s="1"/>
  <c r="J2143" i="7"/>
  <c r="L2143" i="7" s="1"/>
  <c r="J2144" i="7"/>
  <c r="L2144" i="7" s="1"/>
  <c r="J2145" i="7"/>
  <c r="L2145" i="7" s="1"/>
  <c r="J2146" i="7"/>
  <c r="L2146" i="7" s="1"/>
  <c r="J2147" i="7"/>
  <c r="L2147" i="7" s="1"/>
  <c r="J2148" i="7"/>
  <c r="L2148" i="7" s="1"/>
  <c r="J2149" i="7"/>
  <c r="L2149" i="7" s="1"/>
  <c r="J2150" i="7"/>
  <c r="L2150" i="7" s="1"/>
  <c r="J2151" i="7"/>
  <c r="L2151" i="7" s="1"/>
  <c r="J2152" i="7"/>
  <c r="L2152" i="7" s="1"/>
  <c r="J2153" i="7"/>
  <c r="L2153" i="7" s="1"/>
  <c r="J2154" i="7"/>
  <c r="L2154" i="7" s="1"/>
  <c r="J2155" i="7"/>
  <c r="L2155" i="7" s="1"/>
  <c r="J2156" i="7"/>
  <c r="L2156" i="7" s="1"/>
  <c r="J2157" i="7"/>
  <c r="L2157" i="7" s="1"/>
  <c r="J2158" i="7"/>
  <c r="L2158" i="7" s="1"/>
  <c r="J2159" i="7"/>
  <c r="L2159" i="7" s="1"/>
  <c r="J2160" i="7"/>
  <c r="L2160" i="7" s="1"/>
  <c r="J2161" i="7"/>
  <c r="L2161" i="7" s="1"/>
  <c r="J2162" i="7"/>
  <c r="L2162" i="7" s="1"/>
  <c r="J2163" i="7"/>
  <c r="L2163" i="7" s="1"/>
  <c r="J2164" i="7"/>
  <c r="L2164" i="7" s="1"/>
  <c r="J2165" i="7"/>
  <c r="L2165" i="7" s="1"/>
  <c r="J2166" i="7"/>
  <c r="L2166" i="7" s="1"/>
  <c r="J2167" i="7"/>
  <c r="L2167" i="7" s="1"/>
  <c r="J2168" i="7"/>
  <c r="L2168" i="7" s="1"/>
  <c r="J2169" i="7"/>
  <c r="L2169" i="7" s="1"/>
  <c r="J2170" i="7"/>
  <c r="L2170" i="7" s="1"/>
  <c r="J2171" i="7"/>
  <c r="L2171" i="7" s="1"/>
  <c r="J2172" i="7"/>
  <c r="L2172" i="7" s="1"/>
  <c r="J2173" i="7"/>
  <c r="L2173" i="7" s="1"/>
  <c r="J2174" i="7"/>
  <c r="L2174" i="7" s="1"/>
  <c r="J2175" i="7"/>
  <c r="L2175" i="7" s="1"/>
  <c r="J2176" i="7"/>
  <c r="L2176" i="7" s="1"/>
  <c r="J2177" i="7"/>
  <c r="L2177" i="7" s="1"/>
  <c r="J2178" i="7"/>
  <c r="L2178" i="7" s="1"/>
  <c r="J2179" i="7"/>
  <c r="L2179" i="7" s="1"/>
  <c r="J2180" i="7"/>
  <c r="L2180" i="7" s="1"/>
  <c r="J2181" i="7"/>
  <c r="L2181" i="7" s="1"/>
  <c r="J2182" i="7"/>
  <c r="L2182" i="7" s="1"/>
  <c r="J2183" i="7"/>
  <c r="L2183" i="7" s="1"/>
  <c r="J2184" i="7"/>
  <c r="L2184" i="7" s="1"/>
  <c r="J2185" i="7"/>
  <c r="L2185" i="7" s="1"/>
  <c r="J2186" i="7"/>
  <c r="L2186" i="7" s="1"/>
  <c r="J2187" i="7"/>
  <c r="L2187" i="7" s="1"/>
  <c r="J2188" i="7"/>
  <c r="L2188" i="7" s="1"/>
  <c r="J2189" i="7"/>
  <c r="L2189" i="7" s="1"/>
  <c r="J2190" i="7"/>
  <c r="L2190" i="7" s="1"/>
  <c r="J2191" i="7"/>
  <c r="L2191" i="7" s="1"/>
  <c r="J2192" i="7"/>
  <c r="L2192" i="7" s="1"/>
  <c r="J2193" i="7"/>
  <c r="L2193" i="7" s="1"/>
  <c r="J2194" i="7"/>
  <c r="L2194" i="7" s="1"/>
  <c r="J2195" i="7"/>
  <c r="L2195" i="7" s="1"/>
  <c r="J2196" i="7"/>
  <c r="L2196" i="7" s="1"/>
  <c r="J2197" i="7"/>
  <c r="L2197" i="7" s="1"/>
  <c r="J2198" i="7"/>
  <c r="L2198" i="7" s="1"/>
  <c r="J2199" i="7"/>
  <c r="L2199" i="7" s="1"/>
  <c r="J2200" i="7"/>
  <c r="L2200" i="7" s="1"/>
  <c r="J2201" i="7"/>
  <c r="L2201" i="7" s="1"/>
  <c r="J2202" i="7"/>
  <c r="L2202" i="7" s="1"/>
  <c r="J2203" i="7"/>
  <c r="L2203" i="7" s="1"/>
  <c r="J2204" i="7"/>
  <c r="L2204" i="7" s="1"/>
  <c r="J2205" i="7"/>
  <c r="L2205" i="7" s="1"/>
  <c r="J2206" i="7"/>
  <c r="L2206" i="7" s="1"/>
  <c r="J2207" i="7"/>
  <c r="L2207" i="7" s="1"/>
  <c r="J2208" i="7"/>
  <c r="L2208" i="7" s="1"/>
  <c r="J2209" i="7"/>
  <c r="L2209" i="7" s="1"/>
  <c r="J2210" i="7"/>
  <c r="L2210" i="7" s="1"/>
  <c r="J2211" i="7"/>
  <c r="L2211" i="7" s="1"/>
  <c r="J2212" i="7"/>
  <c r="L2212" i="7" s="1"/>
  <c r="J2213" i="7"/>
  <c r="L2213" i="7" s="1"/>
  <c r="J2214" i="7"/>
  <c r="L2214" i="7" s="1"/>
  <c r="J2215" i="7"/>
  <c r="L2215" i="7" s="1"/>
  <c r="J2216" i="7"/>
  <c r="L2216" i="7" s="1"/>
  <c r="J2217" i="7"/>
  <c r="L2217" i="7" s="1"/>
  <c r="J2218" i="7"/>
  <c r="L2218" i="7" s="1"/>
  <c r="J2219" i="7"/>
  <c r="L2219" i="7" s="1"/>
  <c r="J2220" i="7"/>
  <c r="L2220" i="7" s="1"/>
  <c r="J2221" i="7"/>
  <c r="L2221" i="7" s="1"/>
  <c r="J2222" i="7"/>
  <c r="L2222" i="7" s="1"/>
  <c r="J2223" i="7"/>
  <c r="L2223" i="7" s="1"/>
  <c r="J2224" i="7"/>
  <c r="L2224" i="7" s="1"/>
  <c r="J2225" i="7"/>
  <c r="L2225" i="7" s="1"/>
  <c r="J2226" i="7"/>
  <c r="L2226" i="7" s="1"/>
  <c r="J2227" i="7"/>
  <c r="L2227" i="7" s="1"/>
  <c r="J2228" i="7"/>
  <c r="L2228" i="7" s="1"/>
  <c r="J2229" i="7"/>
  <c r="L2229" i="7" s="1"/>
  <c r="J2230" i="7"/>
  <c r="L2230" i="7" s="1"/>
  <c r="J2231" i="7"/>
  <c r="L2231" i="7" s="1"/>
  <c r="J2232" i="7"/>
  <c r="L2232" i="7" s="1"/>
  <c r="J2233" i="7"/>
  <c r="L2233" i="7" s="1"/>
  <c r="J2234" i="7"/>
  <c r="L2234" i="7" s="1"/>
  <c r="J2235" i="7"/>
  <c r="L2235" i="7" s="1"/>
  <c r="J2236" i="7"/>
  <c r="L2236" i="7" s="1"/>
  <c r="J2237" i="7"/>
  <c r="L2237" i="7" s="1"/>
  <c r="J2238" i="7"/>
  <c r="L2238" i="7" s="1"/>
  <c r="J2239" i="7"/>
  <c r="L2239" i="7" s="1"/>
  <c r="J2240" i="7"/>
  <c r="L2240" i="7" s="1"/>
  <c r="J2241" i="7"/>
  <c r="L2241" i="7" s="1"/>
  <c r="J2242" i="7"/>
  <c r="L2242" i="7" s="1"/>
  <c r="J2243" i="7"/>
  <c r="L2243" i="7" s="1"/>
  <c r="J2244" i="7"/>
  <c r="L2244" i="7" s="1"/>
  <c r="J2245" i="7"/>
  <c r="L2245" i="7" s="1"/>
  <c r="J2246" i="7"/>
  <c r="L2246" i="7" s="1"/>
  <c r="J2247" i="7"/>
  <c r="L2247" i="7" s="1"/>
  <c r="J2248" i="7"/>
  <c r="L2248" i="7" s="1"/>
  <c r="J2249" i="7"/>
  <c r="L2249" i="7" s="1"/>
  <c r="J2250" i="7"/>
  <c r="L2250" i="7" s="1"/>
  <c r="J2251" i="7"/>
  <c r="L2251" i="7" s="1"/>
  <c r="J2252" i="7"/>
  <c r="L2252" i="7" s="1"/>
  <c r="J2253" i="7"/>
  <c r="L2253" i="7" s="1"/>
  <c r="J2254" i="7"/>
  <c r="L2254" i="7" s="1"/>
  <c r="J2255" i="7"/>
  <c r="L2255" i="7" s="1"/>
  <c r="J2256" i="7"/>
  <c r="L2256" i="7" s="1"/>
  <c r="J2257" i="7"/>
  <c r="L2257" i="7" s="1"/>
  <c r="J2258" i="7"/>
  <c r="L2258" i="7" s="1"/>
  <c r="J2259" i="7"/>
  <c r="L2259" i="7" s="1"/>
  <c r="J2260" i="7"/>
  <c r="L2260" i="7" s="1"/>
  <c r="J2261" i="7"/>
  <c r="L2261" i="7" s="1"/>
  <c r="J2262" i="7"/>
  <c r="L2262" i="7" s="1"/>
  <c r="J2263" i="7"/>
  <c r="L2263" i="7" s="1"/>
  <c r="J2264" i="7"/>
  <c r="L2264" i="7" s="1"/>
  <c r="J2265" i="7"/>
  <c r="L2265" i="7" s="1"/>
  <c r="J2266" i="7"/>
  <c r="L2266" i="7" s="1"/>
  <c r="J2267" i="7"/>
  <c r="L2267" i="7" s="1"/>
  <c r="J2268" i="7"/>
  <c r="L2268" i="7" s="1"/>
  <c r="J2269" i="7"/>
  <c r="L2269" i="7" s="1"/>
  <c r="J2270" i="7"/>
  <c r="L2270" i="7" s="1"/>
  <c r="J2271" i="7"/>
  <c r="L2271" i="7" s="1"/>
  <c r="J2272" i="7"/>
  <c r="L2272" i="7" s="1"/>
  <c r="J2273" i="7"/>
  <c r="L2273" i="7" s="1"/>
  <c r="J2274" i="7"/>
  <c r="L2274" i="7" s="1"/>
  <c r="J2275" i="7"/>
  <c r="L2275" i="7" s="1"/>
  <c r="J2276" i="7"/>
  <c r="L2276" i="7" s="1"/>
  <c r="J2277" i="7"/>
  <c r="L2277" i="7" s="1"/>
  <c r="J2278" i="7"/>
  <c r="L2278" i="7" s="1"/>
  <c r="J2279" i="7"/>
  <c r="L2279" i="7" s="1"/>
  <c r="J2280" i="7"/>
  <c r="L2280" i="7" s="1"/>
  <c r="J2281" i="7"/>
  <c r="L2281" i="7" s="1"/>
  <c r="J2282" i="7"/>
  <c r="L2282" i="7" s="1"/>
  <c r="J2283" i="7"/>
  <c r="L2283" i="7" s="1"/>
  <c r="J2284" i="7"/>
  <c r="L2284" i="7" s="1"/>
  <c r="J2285" i="7"/>
  <c r="L2285" i="7" s="1"/>
  <c r="J2286" i="7"/>
  <c r="L2286" i="7" s="1"/>
  <c r="J2287" i="7"/>
  <c r="L2287" i="7" s="1"/>
  <c r="J2288" i="7"/>
  <c r="L2288" i="7" s="1"/>
  <c r="J2289" i="7"/>
  <c r="L2289" i="7" s="1"/>
  <c r="J2290" i="7"/>
  <c r="L2290" i="7" s="1"/>
  <c r="J2291" i="7"/>
  <c r="L2291" i="7" s="1"/>
  <c r="J2292" i="7"/>
  <c r="L2292" i="7" s="1"/>
  <c r="J2293" i="7"/>
  <c r="L2293" i="7" s="1"/>
  <c r="J2294" i="7"/>
  <c r="L2294" i="7" s="1"/>
  <c r="J2295" i="7"/>
  <c r="L2295" i="7" s="1"/>
  <c r="J2296" i="7"/>
  <c r="L2296" i="7" s="1"/>
  <c r="J2297" i="7"/>
  <c r="L2297" i="7" s="1"/>
  <c r="J2298" i="7"/>
  <c r="L2298" i="7" s="1"/>
  <c r="J2299" i="7"/>
  <c r="L2299" i="7" s="1"/>
  <c r="J2300" i="7"/>
  <c r="L2300" i="7" s="1"/>
  <c r="J2301" i="7"/>
  <c r="L2301" i="7" s="1"/>
  <c r="J2302" i="7"/>
  <c r="L2302" i="7" s="1"/>
  <c r="J2303" i="7"/>
  <c r="L2303" i="7" s="1"/>
  <c r="J2304" i="7"/>
  <c r="L2304" i="7" s="1"/>
  <c r="J2305" i="7"/>
  <c r="L2305" i="7" s="1"/>
  <c r="J2306" i="7"/>
  <c r="L2306" i="7" s="1"/>
  <c r="J2307" i="7"/>
  <c r="L2307" i="7" s="1"/>
  <c r="J2308" i="7"/>
  <c r="L2308" i="7" s="1"/>
  <c r="J2309" i="7"/>
  <c r="L2309" i="7" s="1"/>
  <c r="J2310" i="7"/>
  <c r="L2310" i="7" s="1"/>
  <c r="J2311" i="7"/>
  <c r="L2311" i="7" s="1"/>
  <c r="J2312" i="7"/>
  <c r="L2312" i="7" s="1"/>
  <c r="J2313" i="7"/>
  <c r="L2313" i="7" s="1"/>
  <c r="J2314" i="7"/>
  <c r="L2314" i="7" s="1"/>
  <c r="J2315" i="7"/>
  <c r="L2315" i="7" s="1"/>
  <c r="J2316" i="7"/>
  <c r="L2316" i="7" s="1"/>
  <c r="J2317" i="7"/>
  <c r="L2317" i="7" s="1"/>
  <c r="J2318" i="7"/>
  <c r="L2318" i="7" s="1"/>
  <c r="J2319" i="7"/>
  <c r="L2319" i="7" s="1"/>
  <c r="J2320" i="7"/>
  <c r="L2320" i="7" s="1"/>
  <c r="J2321" i="7"/>
  <c r="L2321" i="7" s="1"/>
  <c r="J2322" i="7"/>
  <c r="L2322" i="7" s="1"/>
  <c r="J2323" i="7"/>
  <c r="L2323" i="7" s="1"/>
  <c r="J2324" i="7"/>
  <c r="L2324" i="7" s="1"/>
  <c r="J2325" i="7"/>
  <c r="L2325" i="7" s="1"/>
  <c r="J2326" i="7"/>
  <c r="L2326" i="7" s="1"/>
  <c r="J2327" i="7"/>
  <c r="L2327" i="7" s="1"/>
  <c r="J2328" i="7"/>
  <c r="L2328" i="7" s="1"/>
  <c r="J2329" i="7"/>
  <c r="L2329" i="7" s="1"/>
  <c r="J2330" i="7"/>
  <c r="L2330" i="7" s="1"/>
  <c r="J2331" i="7"/>
  <c r="L2331" i="7" s="1"/>
  <c r="J2332" i="7"/>
  <c r="L2332" i="7" s="1"/>
  <c r="J2333" i="7"/>
  <c r="L2333" i="7" s="1"/>
  <c r="J2334" i="7"/>
  <c r="L2334" i="7" s="1"/>
  <c r="J2335" i="7"/>
  <c r="L2335" i="7" s="1"/>
  <c r="J2336" i="7"/>
  <c r="L2336" i="7" s="1"/>
  <c r="J2337" i="7"/>
  <c r="L2337" i="7" s="1"/>
  <c r="J2338" i="7"/>
  <c r="L2338" i="7" s="1"/>
  <c r="J2339" i="7"/>
  <c r="L2339" i="7" s="1"/>
  <c r="J2340" i="7"/>
  <c r="L2340" i="7" s="1"/>
  <c r="J2341" i="7"/>
  <c r="L2341" i="7" s="1"/>
  <c r="J2342" i="7"/>
  <c r="L2342" i="7" s="1"/>
  <c r="J2343" i="7"/>
  <c r="L2343" i="7" s="1"/>
  <c r="J2344" i="7"/>
  <c r="L2344" i="7" s="1"/>
  <c r="J2345" i="7"/>
  <c r="L2345" i="7" s="1"/>
  <c r="J2346" i="7"/>
  <c r="L2346" i="7" s="1"/>
  <c r="J2347" i="7"/>
  <c r="L2347" i="7" s="1"/>
  <c r="J2348" i="7"/>
  <c r="L2348" i="7" s="1"/>
  <c r="J2349" i="7"/>
  <c r="L2349" i="7" s="1"/>
  <c r="J2350" i="7"/>
  <c r="J2351" i="7"/>
  <c r="L2351" i="7" s="1"/>
  <c r="J2352" i="7"/>
  <c r="L2352" i="7" s="1"/>
  <c r="J2353" i="7"/>
  <c r="L2353" i="7" s="1"/>
  <c r="J2354" i="7"/>
  <c r="L2354" i="7" s="1"/>
  <c r="J2355" i="7"/>
  <c r="L2355" i="7" s="1"/>
  <c r="J2356" i="7"/>
  <c r="L2356" i="7" s="1"/>
  <c r="J2357" i="7"/>
  <c r="L2357" i="7" s="1"/>
  <c r="J2358" i="7"/>
  <c r="L2358" i="7" s="1"/>
  <c r="J2359" i="7"/>
  <c r="L2359" i="7" s="1"/>
  <c r="J2360" i="7"/>
  <c r="L2360" i="7" s="1"/>
  <c r="J2361" i="7"/>
  <c r="L2361" i="7" s="1"/>
  <c r="J2362" i="7"/>
  <c r="L2362" i="7" s="1"/>
  <c r="J2363" i="7"/>
  <c r="L2363" i="7" s="1"/>
  <c r="J2364" i="7"/>
  <c r="L2364" i="7" s="1"/>
  <c r="J2365" i="7"/>
  <c r="L2365" i="7" s="1"/>
  <c r="J2366" i="7"/>
  <c r="L2366" i="7" s="1"/>
  <c r="J2367" i="7"/>
  <c r="L2367" i="7" s="1"/>
  <c r="J2368" i="7"/>
  <c r="L2368" i="7" s="1"/>
  <c r="J2369" i="7"/>
  <c r="L2369" i="7" s="1"/>
  <c r="J2370" i="7"/>
  <c r="L2370" i="7" s="1"/>
  <c r="J2371" i="7"/>
  <c r="L2371" i="7" s="1"/>
  <c r="J2372" i="7"/>
  <c r="L2372" i="7" s="1"/>
  <c r="J2373" i="7"/>
  <c r="L2373" i="7" s="1"/>
  <c r="J2374" i="7"/>
  <c r="L2374" i="7" s="1"/>
  <c r="J2375" i="7"/>
  <c r="L2375" i="7" s="1"/>
  <c r="J2376" i="7"/>
  <c r="L2376" i="7" s="1"/>
  <c r="J2377" i="7"/>
  <c r="L2377" i="7" s="1"/>
  <c r="J2378" i="7"/>
  <c r="L2378" i="7" s="1"/>
  <c r="J2379" i="7"/>
  <c r="L2379" i="7" s="1"/>
  <c r="J2380" i="7"/>
  <c r="L2380" i="7" s="1"/>
  <c r="J2381" i="7"/>
  <c r="L2381" i="7" s="1"/>
  <c r="J2382" i="7"/>
  <c r="L2382" i="7" s="1"/>
  <c r="J2383" i="7"/>
  <c r="L2383" i="7" s="1"/>
  <c r="J2384" i="7"/>
  <c r="L2384" i="7" s="1"/>
  <c r="J2385" i="7"/>
  <c r="L2385" i="7" s="1"/>
  <c r="J2386" i="7"/>
  <c r="L2386" i="7" s="1"/>
  <c r="J2387" i="7"/>
  <c r="L2387" i="7" s="1"/>
  <c r="J2388" i="7"/>
  <c r="L2388" i="7" s="1"/>
  <c r="J2389" i="7"/>
  <c r="L2389" i="7" s="1"/>
  <c r="J2390" i="7"/>
  <c r="L2390" i="7" s="1"/>
  <c r="J2391" i="7"/>
  <c r="L2391" i="7" s="1"/>
  <c r="J2392" i="7"/>
  <c r="L2392" i="7" s="1"/>
  <c r="J2393" i="7"/>
  <c r="L2393" i="7" s="1"/>
  <c r="J2394" i="7"/>
  <c r="L2394" i="7" s="1"/>
  <c r="J2395" i="7"/>
  <c r="L2395" i="7" s="1"/>
  <c r="J2396" i="7"/>
  <c r="L2396" i="7" s="1"/>
  <c r="J2397" i="7"/>
  <c r="L2397" i="7" s="1"/>
  <c r="J2398" i="7"/>
  <c r="L2398" i="7" s="1"/>
  <c r="J2399" i="7"/>
  <c r="L2399" i="7" s="1"/>
  <c r="J2400" i="7"/>
  <c r="L2400" i="7" s="1"/>
  <c r="J2401" i="7"/>
  <c r="L2401" i="7" s="1"/>
  <c r="J2402" i="7"/>
  <c r="L2402" i="7" s="1"/>
  <c r="J2403" i="7"/>
  <c r="L2403" i="7" s="1"/>
  <c r="J2404" i="7"/>
  <c r="L2404" i="7" s="1"/>
  <c r="J2405" i="7"/>
  <c r="L2405" i="7" s="1"/>
  <c r="J2406" i="7"/>
  <c r="L2406" i="7" s="1"/>
  <c r="J2407" i="7"/>
  <c r="L2407" i="7" s="1"/>
  <c r="J2408" i="7"/>
  <c r="L2408" i="7" s="1"/>
  <c r="J2409" i="7"/>
  <c r="L2409" i="7" s="1"/>
  <c r="J2410" i="7"/>
  <c r="L2410" i="7" s="1"/>
  <c r="J2411" i="7"/>
  <c r="L2411" i="7" s="1"/>
  <c r="J2412" i="7"/>
  <c r="L2412" i="7" s="1"/>
  <c r="J2413" i="7"/>
  <c r="L2413" i="7" s="1"/>
  <c r="J2414" i="7"/>
  <c r="L2414" i="7" s="1"/>
  <c r="J2415" i="7"/>
  <c r="L2415" i="7" s="1"/>
  <c r="J2416" i="7"/>
  <c r="L2416" i="7" s="1"/>
  <c r="J2417" i="7"/>
  <c r="L2417" i="7" s="1"/>
  <c r="J2418" i="7"/>
  <c r="L2418" i="7" s="1"/>
  <c r="J2419" i="7"/>
  <c r="L2419" i="7" s="1"/>
  <c r="J2420" i="7"/>
  <c r="L2420" i="7" s="1"/>
  <c r="J2421" i="7"/>
  <c r="L2421" i="7" s="1"/>
  <c r="J2422" i="7"/>
  <c r="L2422" i="7" s="1"/>
  <c r="J2423" i="7"/>
  <c r="L2423" i="7" s="1"/>
  <c r="J2424" i="7"/>
  <c r="L2424" i="7" s="1"/>
  <c r="J2425" i="7"/>
  <c r="L2425" i="7" s="1"/>
  <c r="J2426" i="7"/>
  <c r="L2426" i="7" s="1"/>
  <c r="J2427" i="7"/>
  <c r="L2427" i="7" s="1"/>
  <c r="J2428" i="7"/>
  <c r="L2428" i="7" s="1"/>
  <c r="J2429" i="7"/>
  <c r="L2429" i="7" s="1"/>
  <c r="J2430" i="7"/>
  <c r="L2430" i="7" s="1"/>
  <c r="J2431" i="7"/>
  <c r="L2431" i="7" s="1"/>
  <c r="J2432" i="7"/>
  <c r="L2432" i="7" s="1"/>
  <c r="J2433" i="7"/>
  <c r="L2433" i="7" s="1"/>
  <c r="J2434" i="7"/>
  <c r="L2434" i="7" s="1"/>
  <c r="J2435" i="7"/>
  <c r="L2435" i="7" s="1"/>
  <c r="J2436" i="7"/>
  <c r="L2436" i="7" s="1"/>
  <c r="J2437" i="7"/>
  <c r="L2437" i="7" s="1"/>
  <c r="J2438" i="7"/>
  <c r="L2438" i="7" s="1"/>
  <c r="J2439" i="7"/>
  <c r="L2439" i="7" s="1"/>
  <c r="J2440" i="7"/>
  <c r="L2440" i="7" s="1"/>
  <c r="J2441" i="7"/>
  <c r="L2441" i="7" s="1"/>
  <c r="J2442" i="7"/>
  <c r="L2442" i="7" s="1"/>
  <c r="J2443" i="7"/>
  <c r="L2443" i="7" s="1"/>
  <c r="J2444" i="7"/>
  <c r="L2444" i="7" s="1"/>
  <c r="J2445" i="7"/>
  <c r="L2445" i="7" s="1"/>
  <c r="J2446" i="7"/>
  <c r="L2446" i="7" s="1"/>
  <c r="J2447" i="7"/>
  <c r="L2447" i="7" s="1"/>
  <c r="J2448" i="7"/>
  <c r="L2448" i="7" s="1"/>
  <c r="J2449" i="7"/>
  <c r="L2449" i="7" s="1"/>
  <c r="J2450" i="7"/>
  <c r="L2450" i="7" s="1"/>
  <c r="J2451" i="7"/>
  <c r="L2451" i="7" s="1"/>
  <c r="J2452" i="7"/>
  <c r="L2452" i="7" s="1"/>
  <c r="J2453" i="7"/>
  <c r="L2453" i="7" s="1"/>
  <c r="J2454" i="7"/>
  <c r="L2454" i="7" s="1"/>
  <c r="J2455" i="7"/>
  <c r="L2455" i="7" s="1"/>
  <c r="J2456" i="7"/>
  <c r="L2456" i="7" s="1"/>
  <c r="J2457" i="7"/>
  <c r="L2457" i="7" s="1"/>
  <c r="J2458" i="7"/>
  <c r="L2458" i="7" s="1"/>
  <c r="J2459" i="7"/>
  <c r="L2459" i="7" s="1"/>
  <c r="J2460" i="7"/>
  <c r="L2460" i="7" s="1"/>
  <c r="J2461" i="7"/>
  <c r="L2461" i="7" s="1"/>
  <c r="J2462" i="7"/>
  <c r="L2462" i="7" s="1"/>
  <c r="J2463" i="7"/>
  <c r="L2463" i="7" s="1"/>
  <c r="J2464" i="7"/>
  <c r="L2464" i="7" s="1"/>
  <c r="J2465" i="7"/>
  <c r="L2465" i="7" s="1"/>
  <c r="J2466" i="7"/>
  <c r="L2466" i="7" s="1"/>
  <c r="J2467" i="7"/>
  <c r="L2467" i="7" s="1"/>
  <c r="J2468" i="7"/>
  <c r="L2468" i="7" s="1"/>
  <c r="J2469" i="7"/>
  <c r="L2469" i="7" s="1"/>
  <c r="J2470" i="7"/>
  <c r="L2470" i="7" s="1"/>
  <c r="J2471" i="7"/>
  <c r="L2471" i="7" s="1"/>
  <c r="J2472" i="7"/>
  <c r="L2472" i="7" s="1"/>
  <c r="J2473" i="7"/>
  <c r="L2473" i="7" s="1"/>
  <c r="J2474" i="7"/>
  <c r="L2474" i="7" s="1"/>
  <c r="J2475" i="7"/>
  <c r="L2475" i="7" s="1"/>
  <c r="J2476" i="7"/>
  <c r="L2476" i="7" s="1"/>
  <c r="J2477" i="7"/>
  <c r="L2477" i="7" s="1"/>
  <c r="J2478" i="7"/>
  <c r="L2478" i="7" s="1"/>
  <c r="J2479" i="7"/>
  <c r="L2479" i="7" s="1"/>
  <c r="J2480" i="7"/>
  <c r="L2480" i="7" s="1"/>
  <c r="J2481" i="7"/>
  <c r="L2481" i="7" s="1"/>
  <c r="J2482" i="7"/>
  <c r="L2482" i="7" s="1"/>
  <c r="J2483" i="7"/>
  <c r="L2483" i="7" s="1"/>
  <c r="J2484" i="7"/>
  <c r="L2484" i="7" s="1"/>
  <c r="J2485" i="7"/>
  <c r="L2485" i="7" s="1"/>
  <c r="J2486" i="7"/>
  <c r="L2486" i="7" s="1"/>
  <c r="J2487" i="7"/>
  <c r="L2487" i="7" s="1"/>
  <c r="J2488" i="7"/>
  <c r="L2488" i="7" s="1"/>
  <c r="J2489" i="7"/>
  <c r="L2489" i="7" s="1"/>
  <c r="J2490" i="7"/>
  <c r="L2490" i="7" s="1"/>
  <c r="J2491" i="7"/>
  <c r="L2491" i="7" s="1"/>
  <c r="J2492" i="7"/>
  <c r="L2492" i="7" s="1"/>
  <c r="J2493" i="7"/>
  <c r="L2493" i="7" s="1"/>
  <c r="J2494" i="7"/>
  <c r="L2494" i="7" s="1"/>
  <c r="J2495" i="7"/>
  <c r="L2495" i="7" s="1"/>
  <c r="J2496" i="7"/>
  <c r="L2496" i="7" s="1"/>
  <c r="J2497" i="7"/>
  <c r="L2497" i="7" s="1"/>
  <c r="J2498" i="7"/>
  <c r="L2498" i="7" s="1"/>
  <c r="J2499" i="7"/>
  <c r="L2499" i="7" s="1"/>
  <c r="J2500" i="7"/>
  <c r="L2500" i="7" s="1"/>
  <c r="J2501" i="7"/>
  <c r="L2501" i="7" s="1"/>
  <c r="J2502" i="7"/>
  <c r="L2502" i="7" s="1"/>
  <c r="J2503" i="7"/>
  <c r="L2503" i="7" s="1"/>
  <c r="J2504" i="7"/>
  <c r="L2504" i="7" s="1"/>
  <c r="J2505" i="7"/>
  <c r="L2505" i="7" s="1"/>
  <c r="J2506" i="7"/>
  <c r="L2506" i="7" s="1"/>
  <c r="J2507" i="7"/>
  <c r="L2507" i="7" s="1"/>
  <c r="J2508" i="7"/>
  <c r="L2508" i="7" s="1"/>
  <c r="J2509" i="7"/>
  <c r="L2509" i="7" s="1"/>
  <c r="J2510" i="7"/>
  <c r="L2510" i="7" s="1"/>
  <c r="J2511" i="7"/>
  <c r="L2511" i="7" s="1"/>
  <c r="J2512" i="7"/>
  <c r="L2512" i="7" s="1"/>
  <c r="J2513" i="7"/>
  <c r="L2513" i="7" s="1"/>
  <c r="J2514" i="7"/>
  <c r="L2514" i="7" s="1"/>
  <c r="J2515" i="7"/>
  <c r="L2515" i="7" s="1"/>
  <c r="J2516" i="7"/>
  <c r="L2516" i="7" s="1"/>
  <c r="J2517" i="7"/>
  <c r="L2517" i="7" s="1"/>
  <c r="J2518" i="7"/>
  <c r="L2518" i="7" s="1"/>
  <c r="J2519" i="7"/>
  <c r="L2519" i="7" s="1"/>
  <c r="J2520" i="7"/>
  <c r="L2520" i="7" s="1"/>
  <c r="J2521" i="7"/>
  <c r="L2521" i="7" s="1"/>
  <c r="J2522" i="7"/>
  <c r="L2522" i="7" s="1"/>
  <c r="J2523" i="7"/>
  <c r="L2523" i="7" s="1"/>
  <c r="J2524" i="7"/>
  <c r="L2524" i="7" s="1"/>
  <c r="J2525" i="7"/>
  <c r="L2525" i="7" s="1"/>
  <c r="J2526" i="7"/>
  <c r="L2526" i="7" s="1"/>
  <c r="J2527" i="7"/>
  <c r="L2527" i="7" s="1"/>
  <c r="J2528" i="7"/>
  <c r="L2528" i="7" s="1"/>
  <c r="J2529" i="7"/>
  <c r="L2529" i="7" s="1"/>
  <c r="J2530" i="7"/>
  <c r="L2530" i="7" s="1"/>
  <c r="J2531" i="7"/>
  <c r="L2531" i="7" s="1"/>
  <c r="J2532" i="7"/>
  <c r="L2532" i="7" s="1"/>
  <c r="J2533" i="7"/>
  <c r="L2533" i="7" s="1"/>
  <c r="J2534" i="7"/>
  <c r="L2534" i="7" s="1"/>
  <c r="J2535" i="7"/>
  <c r="L2535" i="7" s="1"/>
  <c r="J2536" i="7"/>
  <c r="J2537" i="7"/>
  <c r="L2537" i="7" s="1"/>
  <c r="J2538" i="7"/>
  <c r="L2538" i="7" s="1"/>
  <c r="J2539" i="7"/>
  <c r="L2539" i="7" s="1"/>
  <c r="J2540" i="7"/>
  <c r="L2540" i="7" s="1"/>
  <c r="J2541" i="7"/>
  <c r="L2541" i="7" s="1"/>
  <c r="J2542" i="7"/>
  <c r="L2542" i="7" s="1"/>
  <c r="J2543" i="7"/>
  <c r="L2543" i="7" s="1"/>
  <c r="J2544" i="7"/>
  <c r="L2544" i="7" s="1"/>
  <c r="J2545" i="7"/>
  <c r="L2545" i="7" s="1"/>
  <c r="J2546" i="7"/>
  <c r="L2546" i="7" s="1"/>
  <c r="J2547" i="7"/>
  <c r="L2547" i="7" s="1"/>
  <c r="J2548" i="7"/>
  <c r="L2548" i="7" s="1"/>
  <c r="J2549" i="7"/>
  <c r="L2549" i="7" s="1"/>
  <c r="J2550" i="7"/>
  <c r="L2550" i="7" s="1"/>
  <c r="J2551" i="7"/>
  <c r="L2551" i="7" s="1"/>
  <c r="J2552" i="7"/>
  <c r="L2552" i="7" s="1"/>
  <c r="J2553" i="7"/>
  <c r="L2553" i="7" s="1"/>
  <c r="J2554" i="7"/>
  <c r="L2554" i="7" s="1"/>
  <c r="J2555" i="7"/>
  <c r="L2555" i="7" s="1"/>
  <c r="J2556" i="7"/>
  <c r="L2556" i="7" s="1"/>
  <c r="J2557" i="7"/>
  <c r="L2557" i="7" s="1"/>
  <c r="J2558" i="7"/>
  <c r="L2558" i="7" s="1"/>
  <c r="J2559" i="7"/>
  <c r="L2559" i="7" s="1"/>
  <c r="J2560" i="7"/>
  <c r="L2560" i="7" s="1"/>
  <c r="J2561" i="7"/>
  <c r="L2561" i="7" s="1"/>
  <c r="J2562" i="7"/>
  <c r="L2562" i="7" s="1"/>
  <c r="J2563" i="7"/>
  <c r="L2563" i="7" s="1"/>
  <c r="J2564" i="7"/>
  <c r="L2564" i="7" s="1"/>
  <c r="J2565" i="7"/>
  <c r="L2565" i="7" s="1"/>
  <c r="J2566" i="7"/>
  <c r="L2566" i="7" s="1"/>
  <c r="J2567" i="7"/>
  <c r="L2567" i="7" s="1"/>
  <c r="J2568" i="7"/>
  <c r="L2568" i="7" s="1"/>
  <c r="J2569" i="7"/>
  <c r="L2569" i="7" s="1"/>
  <c r="J2570" i="7"/>
  <c r="L2570" i="7" s="1"/>
  <c r="J2571" i="7"/>
  <c r="L2571" i="7" s="1"/>
  <c r="J2572" i="7"/>
  <c r="L2572" i="7" s="1"/>
  <c r="J2573" i="7"/>
  <c r="L2573" i="7" s="1"/>
  <c r="J2574" i="7"/>
  <c r="L2574" i="7" s="1"/>
  <c r="J2575" i="7"/>
  <c r="L2575" i="7" s="1"/>
  <c r="J2576" i="7"/>
  <c r="L2576" i="7" s="1"/>
  <c r="J2577" i="7"/>
  <c r="L2577" i="7" s="1"/>
  <c r="J2578" i="7"/>
  <c r="L2578" i="7" s="1"/>
  <c r="J2579" i="7"/>
  <c r="L2579" i="7" s="1"/>
  <c r="J2580" i="7"/>
  <c r="L2580" i="7" s="1"/>
  <c r="J2581" i="7"/>
  <c r="L2581" i="7" s="1"/>
  <c r="J2582" i="7"/>
  <c r="L2582" i="7" s="1"/>
  <c r="J2583" i="7"/>
  <c r="L2583" i="7" s="1"/>
  <c r="J2584" i="7"/>
  <c r="L2584" i="7" s="1"/>
  <c r="J2585" i="7"/>
  <c r="L2585" i="7" s="1"/>
  <c r="J2586" i="7"/>
  <c r="L2586" i="7" s="1"/>
  <c r="J2587" i="7"/>
  <c r="L2587" i="7" s="1"/>
  <c r="J2588" i="7"/>
  <c r="L2588" i="7" s="1"/>
  <c r="J2589" i="7"/>
  <c r="L2589" i="7" s="1"/>
  <c r="J2590" i="7"/>
  <c r="L2590" i="7" s="1"/>
  <c r="J2591" i="7"/>
  <c r="L2591" i="7" s="1"/>
  <c r="J2592" i="7"/>
  <c r="L2592" i="7" s="1"/>
  <c r="J2593" i="7"/>
  <c r="L2593" i="7" s="1"/>
  <c r="J2594" i="7"/>
  <c r="L2594" i="7" s="1"/>
  <c r="J2595" i="7"/>
  <c r="L2595" i="7" s="1"/>
  <c r="J2596" i="7"/>
  <c r="L2596" i="7" s="1"/>
  <c r="J2597" i="7"/>
  <c r="L2597" i="7" s="1"/>
  <c r="J2598" i="7"/>
  <c r="L2598" i="7" s="1"/>
  <c r="J2599" i="7"/>
  <c r="L2599" i="7" s="1"/>
  <c r="J2600" i="7"/>
  <c r="L2600" i="7" s="1"/>
  <c r="J2601" i="7"/>
  <c r="L2601" i="7" s="1"/>
  <c r="J2602" i="7"/>
  <c r="L2602" i="7" s="1"/>
  <c r="J2603" i="7"/>
  <c r="L2603" i="7" s="1"/>
  <c r="J2604" i="7"/>
  <c r="L2604" i="7" s="1"/>
  <c r="J2605" i="7"/>
  <c r="L2605" i="7" s="1"/>
  <c r="J2606" i="7"/>
  <c r="L2606" i="7" s="1"/>
  <c r="J2607" i="7"/>
  <c r="L2607" i="7" s="1"/>
  <c r="J2608" i="7"/>
  <c r="L2608" i="7" s="1"/>
  <c r="J2609" i="7"/>
  <c r="L2609" i="7" s="1"/>
  <c r="J2610" i="7"/>
  <c r="L2610" i="7" s="1"/>
  <c r="J2611" i="7"/>
  <c r="L2611" i="7" s="1"/>
  <c r="J2612" i="7"/>
  <c r="L2612" i="7" s="1"/>
  <c r="J2613" i="7"/>
  <c r="L2613" i="7" s="1"/>
  <c r="J2614" i="7"/>
  <c r="L2614" i="7" s="1"/>
  <c r="J2615" i="7"/>
  <c r="L2615" i="7" s="1"/>
  <c r="J2616" i="7"/>
  <c r="L2616" i="7" s="1"/>
  <c r="J2617" i="7"/>
  <c r="L2617" i="7" s="1"/>
  <c r="J2618" i="7"/>
  <c r="L2618" i="7" s="1"/>
  <c r="J2619" i="7"/>
  <c r="L2619" i="7" s="1"/>
  <c r="J2620" i="7"/>
  <c r="L2620" i="7" s="1"/>
  <c r="J2621" i="7"/>
  <c r="L2621" i="7" s="1"/>
  <c r="J2622" i="7"/>
  <c r="L2622" i="7" s="1"/>
  <c r="J2623" i="7"/>
  <c r="L2623" i="7" s="1"/>
  <c r="J2624" i="7"/>
  <c r="L2624" i="7" s="1"/>
  <c r="J2625" i="7"/>
  <c r="L2625" i="7" s="1"/>
  <c r="J2626" i="7"/>
  <c r="L2626" i="7" s="1"/>
  <c r="J2627" i="7"/>
  <c r="L2627" i="7" s="1"/>
  <c r="J2628" i="7"/>
  <c r="L2628" i="7" s="1"/>
  <c r="J2629" i="7"/>
  <c r="L2629" i="7" s="1"/>
  <c r="J2630" i="7"/>
  <c r="L2630" i="7" s="1"/>
  <c r="J2631" i="7"/>
  <c r="L2631" i="7" s="1"/>
  <c r="J2632" i="7"/>
  <c r="L2632" i="7" s="1"/>
  <c r="J2633" i="7"/>
  <c r="L2633" i="7" s="1"/>
  <c r="J2634" i="7"/>
  <c r="L2634" i="7" s="1"/>
  <c r="J2635" i="7"/>
  <c r="L2635" i="7" s="1"/>
  <c r="J2636" i="7"/>
  <c r="L2636" i="7" s="1"/>
  <c r="J2637" i="7"/>
  <c r="L2637" i="7" s="1"/>
  <c r="J2638" i="7"/>
  <c r="L2638" i="7" s="1"/>
  <c r="J2639" i="7"/>
  <c r="L2639" i="7" s="1"/>
  <c r="J2640" i="7"/>
  <c r="L2640" i="7" s="1"/>
  <c r="J2641" i="7"/>
  <c r="L2641" i="7" s="1"/>
  <c r="J2642" i="7"/>
  <c r="L2642" i="7" s="1"/>
  <c r="J2643" i="7"/>
  <c r="L2643" i="7" s="1"/>
  <c r="J2644" i="7"/>
  <c r="L2644" i="7" s="1"/>
  <c r="J2645" i="7"/>
  <c r="L2645" i="7" s="1"/>
  <c r="J2646" i="7"/>
  <c r="L2646" i="7" s="1"/>
  <c r="J2647" i="7"/>
  <c r="L2647" i="7" s="1"/>
  <c r="J2648" i="7"/>
  <c r="L2648" i="7" s="1"/>
  <c r="J2649" i="7"/>
  <c r="L2649" i="7" s="1"/>
  <c r="J2650" i="7"/>
  <c r="L2650" i="7" s="1"/>
  <c r="J2651" i="7"/>
  <c r="L2651" i="7" s="1"/>
  <c r="J2652" i="7"/>
  <c r="L2652" i="7" s="1"/>
  <c r="J2653" i="7"/>
  <c r="L2653" i="7" s="1"/>
  <c r="J2654" i="7"/>
  <c r="L2654" i="7" s="1"/>
  <c r="J2655" i="7"/>
  <c r="L2655" i="7" s="1"/>
  <c r="J2656" i="7"/>
  <c r="L2656" i="7" s="1"/>
  <c r="J2657" i="7"/>
  <c r="L2657" i="7" s="1"/>
  <c r="J2658" i="7"/>
  <c r="L2658" i="7" s="1"/>
  <c r="J2659" i="7"/>
  <c r="L2659" i="7" s="1"/>
  <c r="J2660" i="7"/>
  <c r="L2660" i="7" s="1"/>
  <c r="J2661" i="7"/>
  <c r="L2661" i="7" s="1"/>
  <c r="J2662" i="7"/>
  <c r="L2662" i="7" s="1"/>
  <c r="J2663" i="7"/>
  <c r="L2663" i="7" s="1"/>
  <c r="J2664" i="7"/>
  <c r="L2664" i="7" s="1"/>
  <c r="J2665" i="7"/>
  <c r="L2665" i="7" s="1"/>
  <c r="J2666" i="7"/>
  <c r="L2666" i="7" s="1"/>
  <c r="J2667" i="7"/>
  <c r="L2667" i="7" s="1"/>
  <c r="J2668" i="7"/>
  <c r="L2668" i="7" s="1"/>
  <c r="J2669" i="7"/>
  <c r="L2669" i="7" s="1"/>
  <c r="J2670" i="7"/>
  <c r="L2670" i="7" s="1"/>
  <c r="J2671" i="7"/>
  <c r="L2671" i="7" s="1"/>
  <c r="J2672" i="7"/>
  <c r="L2672" i="7" s="1"/>
  <c r="J2673" i="7"/>
  <c r="L2673" i="7" s="1"/>
  <c r="J2674" i="7"/>
  <c r="L2674" i="7" s="1"/>
  <c r="J2675" i="7"/>
  <c r="L2675" i="7" s="1"/>
  <c r="J2676" i="7"/>
  <c r="L2676" i="7" s="1"/>
  <c r="J2677" i="7"/>
  <c r="L2677" i="7" s="1"/>
  <c r="J2678" i="7"/>
  <c r="L2678" i="7" s="1"/>
  <c r="J2679" i="7"/>
  <c r="L2679" i="7" s="1"/>
  <c r="J2680" i="7"/>
  <c r="L2680" i="7" s="1"/>
  <c r="J2681" i="7"/>
  <c r="L2681" i="7" s="1"/>
  <c r="J2682" i="7"/>
  <c r="L2682" i="7" s="1"/>
  <c r="J2683" i="7"/>
  <c r="L2683" i="7" s="1"/>
  <c r="J2684" i="7"/>
  <c r="L2684" i="7" s="1"/>
  <c r="J2685" i="7"/>
  <c r="L2685" i="7" s="1"/>
  <c r="J2686" i="7"/>
  <c r="L2686" i="7" s="1"/>
  <c r="J2687" i="7"/>
  <c r="L2687" i="7" s="1"/>
  <c r="J2688" i="7"/>
  <c r="L2688" i="7" s="1"/>
  <c r="J2689" i="7"/>
  <c r="L2689" i="7" s="1"/>
  <c r="J2690" i="7"/>
  <c r="L2690" i="7" s="1"/>
  <c r="J2691" i="7"/>
  <c r="L2691" i="7" s="1"/>
  <c r="J2692" i="7"/>
  <c r="L2692" i="7" s="1"/>
  <c r="J2693" i="7"/>
  <c r="L2693" i="7" s="1"/>
  <c r="J2694" i="7"/>
  <c r="L2694" i="7" s="1"/>
  <c r="J2695" i="7"/>
  <c r="L2695" i="7" s="1"/>
  <c r="J2696" i="7"/>
  <c r="L2696" i="7" s="1"/>
  <c r="J2697" i="7"/>
  <c r="L2697" i="7" s="1"/>
  <c r="J2698" i="7"/>
  <c r="L2698" i="7" s="1"/>
  <c r="J2699" i="7"/>
  <c r="L2699" i="7" s="1"/>
  <c r="J2700" i="7"/>
  <c r="L2700" i="7" s="1"/>
  <c r="J2701" i="7"/>
  <c r="L2701" i="7" s="1"/>
  <c r="J2702" i="7"/>
  <c r="L2702" i="7" s="1"/>
  <c r="J2703" i="7"/>
  <c r="L2703" i="7" s="1"/>
  <c r="J2704" i="7"/>
  <c r="L2704" i="7" s="1"/>
  <c r="J2705" i="7"/>
  <c r="L2705" i="7" s="1"/>
  <c r="J2706" i="7"/>
  <c r="L2706" i="7" s="1"/>
  <c r="J2707" i="7"/>
  <c r="L2707" i="7" s="1"/>
  <c r="J2708" i="7"/>
  <c r="L2708" i="7" s="1"/>
  <c r="J2709" i="7"/>
  <c r="L2709" i="7" s="1"/>
  <c r="J2710" i="7"/>
  <c r="L2710" i="7" s="1"/>
  <c r="J2711" i="7"/>
  <c r="L2711" i="7" s="1"/>
  <c r="J2712" i="7"/>
  <c r="L2712" i="7" s="1"/>
  <c r="J2713" i="7"/>
  <c r="L2713" i="7" s="1"/>
  <c r="J2714" i="7"/>
  <c r="L2714" i="7" s="1"/>
  <c r="J2715" i="7"/>
  <c r="L2715" i="7" s="1"/>
  <c r="J2716" i="7"/>
  <c r="L2716" i="7" s="1"/>
  <c r="J2717" i="7"/>
  <c r="L2717" i="7" s="1"/>
  <c r="J2718" i="7"/>
  <c r="L2718" i="7" s="1"/>
  <c r="J2719" i="7"/>
  <c r="L2719" i="7" s="1"/>
  <c r="J2720" i="7"/>
  <c r="L2720" i="7" s="1"/>
  <c r="J2721" i="7"/>
  <c r="L2721" i="7" s="1"/>
  <c r="J2722" i="7"/>
  <c r="L2722" i="7" s="1"/>
  <c r="J2723" i="7"/>
  <c r="L2723" i="7" s="1"/>
  <c r="J2724" i="7"/>
  <c r="L2724" i="7" s="1"/>
  <c r="J2725" i="7"/>
  <c r="L2725" i="7" s="1"/>
  <c r="J2726" i="7"/>
  <c r="L2726" i="7" s="1"/>
  <c r="J2727" i="7"/>
  <c r="L2727" i="7" s="1"/>
  <c r="J2728" i="7"/>
  <c r="L2728" i="7" s="1"/>
  <c r="J2729" i="7"/>
  <c r="L2729" i="7" s="1"/>
  <c r="J2730" i="7"/>
  <c r="L2730" i="7" s="1"/>
  <c r="J2731" i="7"/>
  <c r="L2731" i="7" s="1"/>
  <c r="J2732" i="7"/>
  <c r="L2732" i="7" s="1"/>
  <c r="J2733" i="7"/>
  <c r="L2733" i="7" s="1"/>
  <c r="J2734" i="7"/>
  <c r="L2734" i="7" s="1"/>
  <c r="J2735" i="7"/>
  <c r="L2735" i="7" s="1"/>
  <c r="J2736" i="7"/>
  <c r="L2736" i="7" s="1"/>
  <c r="J2737" i="7"/>
  <c r="L2737" i="7" s="1"/>
  <c r="J2738" i="7"/>
  <c r="L2738" i="7" s="1"/>
  <c r="J2739" i="7"/>
  <c r="L2739" i="7" s="1"/>
  <c r="J2740" i="7"/>
  <c r="L2740" i="7" s="1"/>
  <c r="J2741" i="7"/>
  <c r="L2741" i="7" s="1"/>
  <c r="J2742" i="7"/>
  <c r="L2742" i="7" s="1"/>
  <c r="J2743" i="7"/>
  <c r="L2743" i="7" s="1"/>
  <c r="J2744" i="7"/>
  <c r="L2744" i="7" s="1"/>
  <c r="J2745" i="7"/>
  <c r="L2745" i="7" s="1"/>
  <c r="J2746" i="7"/>
  <c r="L2746" i="7" s="1"/>
  <c r="J2747" i="7"/>
  <c r="L2747" i="7" s="1"/>
  <c r="J2748" i="7"/>
  <c r="L2748" i="7" s="1"/>
  <c r="J2749" i="7"/>
  <c r="L2749" i="7" s="1"/>
  <c r="J2750" i="7"/>
  <c r="L2750" i="7" s="1"/>
  <c r="J2751" i="7"/>
  <c r="L2751" i="7" s="1"/>
  <c r="J2752" i="7"/>
  <c r="L2752" i="7" s="1"/>
  <c r="J2753" i="7"/>
  <c r="L2753" i="7" s="1"/>
  <c r="J2754" i="7"/>
  <c r="L2754" i="7" s="1"/>
  <c r="J2755" i="7"/>
  <c r="L2755" i="7" s="1"/>
  <c r="J2756" i="7"/>
  <c r="L2756" i="7" s="1"/>
  <c r="J2757" i="7"/>
  <c r="L2757" i="7" s="1"/>
  <c r="J2758" i="7"/>
  <c r="L2758" i="7" s="1"/>
  <c r="J2759" i="7"/>
  <c r="L2759" i="7" s="1"/>
  <c r="J2760" i="7"/>
  <c r="L2760" i="7" s="1"/>
  <c r="J2761" i="7"/>
  <c r="L2761" i="7" s="1"/>
  <c r="J2762" i="7"/>
  <c r="L2762" i="7" s="1"/>
  <c r="J2763" i="7"/>
  <c r="L2763" i="7" s="1"/>
  <c r="J2764" i="7"/>
  <c r="L2764" i="7" s="1"/>
  <c r="J2765" i="7"/>
  <c r="L2765" i="7" s="1"/>
  <c r="J2766" i="7"/>
  <c r="L2766" i="7" s="1"/>
  <c r="J2767" i="7"/>
  <c r="L2767" i="7" s="1"/>
  <c r="J2768" i="7"/>
  <c r="L2768" i="7" s="1"/>
  <c r="J2769" i="7"/>
  <c r="L2769" i="7" s="1"/>
  <c r="J2770" i="7"/>
  <c r="L2770" i="7" s="1"/>
  <c r="J2771" i="7"/>
  <c r="L2771" i="7" s="1"/>
  <c r="J2772" i="7"/>
  <c r="L2772" i="7" s="1"/>
  <c r="J2773" i="7"/>
  <c r="L2773" i="7" s="1"/>
  <c r="J2774" i="7"/>
  <c r="L2774" i="7" s="1"/>
  <c r="J2775" i="7"/>
  <c r="L2775" i="7" s="1"/>
  <c r="J2776" i="7"/>
  <c r="L2776" i="7" s="1"/>
  <c r="J2777" i="7"/>
  <c r="L2777" i="7" s="1"/>
  <c r="J2778" i="7"/>
  <c r="L2778" i="7" s="1"/>
  <c r="J2779" i="7"/>
  <c r="L2779" i="7" s="1"/>
  <c r="J2780" i="7"/>
  <c r="L2780" i="7" s="1"/>
  <c r="J2781" i="7"/>
  <c r="L2781" i="7" s="1"/>
  <c r="J2782" i="7"/>
  <c r="L2782" i="7" s="1"/>
  <c r="J2783" i="7"/>
  <c r="L2783" i="7" s="1"/>
  <c r="J2784" i="7"/>
  <c r="L2784" i="7" s="1"/>
  <c r="J2785" i="7"/>
  <c r="L2785" i="7" s="1"/>
  <c r="J2786" i="7"/>
  <c r="L2786" i="7" s="1"/>
  <c r="J2787" i="7"/>
  <c r="L2787" i="7" s="1"/>
  <c r="J2788" i="7"/>
  <c r="L2788" i="7" s="1"/>
  <c r="J2789" i="7"/>
  <c r="L2789" i="7" s="1"/>
  <c r="J2790" i="7"/>
  <c r="L2790" i="7" s="1"/>
  <c r="J2791" i="7"/>
  <c r="L2791" i="7" s="1"/>
  <c r="J2792" i="7"/>
  <c r="L2792" i="7" s="1"/>
  <c r="J2793" i="7"/>
  <c r="L2793" i="7" s="1"/>
  <c r="J2794" i="7"/>
  <c r="L2794" i="7" s="1"/>
  <c r="J2795" i="7"/>
  <c r="L2795" i="7" s="1"/>
  <c r="J2796" i="7"/>
  <c r="L2796" i="7" s="1"/>
  <c r="J2797" i="7"/>
  <c r="L2797" i="7" s="1"/>
  <c r="J2798" i="7"/>
  <c r="L2798" i="7" s="1"/>
  <c r="J2799" i="7"/>
  <c r="L2799" i="7" s="1"/>
  <c r="J2800" i="7"/>
  <c r="L2800" i="7" s="1"/>
  <c r="J2801" i="7"/>
  <c r="L2801" i="7" s="1"/>
  <c r="J2802" i="7"/>
  <c r="L2802" i="7" s="1"/>
  <c r="J2803" i="7"/>
  <c r="L2803" i="7" s="1"/>
  <c r="J2804" i="7"/>
  <c r="L2804" i="7" s="1"/>
  <c r="J2805" i="7"/>
  <c r="L2805" i="7" s="1"/>
  <c r="J2806" i="7"/>
  <c r="L2806" i="7" s="1"/>
  <c r="J2807" i="7"/>
  <c r="L2807" i="7" s="1"/>
  <c r="J2808" i="7"/>
  <c r="L2808" i="7" s="1"/>
  <c r="J2809" i="7"/>
  <c r="L2809" i="7" s="1"/>
  <c r="J2810" i="7"/>
  <c r="L2810" i="7" s="1"/>
  <c r="J2811" i="7"/>
  <c r="L2811" i="7" s="1"/>
  <c r="J2812" i="7"/>
  <c r="L2812" i="7" s="1"/>
  <c r="J2813" i="7"/>
  <c r="L2813" i="7" s="1"/>
  <c r="J2814" i="7"/>
  <c r="L2814" i="7" s="1"/>
  <c r="J2815" i="7"/>
  <c r="L2815" i="7" s="1"/>
  <c r="J2816" i="7"/>
  <c r="L2816" i="7" s="1"/>
  <c r="J2817" i="7"/>
  <c r="L2817" i="7" s="1"/>
  <c r="J2818" i="7"/>
  <c r="L2818" i="7" s="1"/>
  <c r="J2819" i="7"/>
  <c r="L2819" i="7" s="1"/>
  <c r="J2820" i="7"/>
  <c r="L2820" i="7" s="1"/>
  <c r="J2821" i="7"/>
  <c r="L2821" i="7" s="1"/>
  <c r="J2822" i="7"/>
  <c r="L2822" i="7" s="1"/>
  <c r="J2823" i="7"/>
  <c r="L2823" i="7" s="1"/>
  <c r="J2824" i="7"/>
  <c r="L2824" i="7" s="1"/>
  <c r="J2825" i="7"/>
  <c r="L2825" i="7" s="1"/>
  <c r="J2826" i="7"/>
  <c r="L2826" i="7" s="1"/>
  <c r="J2827" i="7"/>
  <c r="L2827" i="7" s="1"/>
  <c r="J2828" i="7"/>
  <c r="L2828" i="7" s="1"/>
  <c r="J2829" i="7"/>
  <c r="L2829" i="7" s="1"/>
  <c r="J2830" i="7"/>
  <c r="L2830" i="7" s="1"/>
  <c r="J2831" i="7"/>
  <c r="L2831" i="7" s="1"/>
  <c r="J2832" i="7"/>
  <c r="L2832" i="7" s="1"/>
  <c r="J2833" i="7"/>
  <c r="L2833" i="7" s="1"/>
  <c r="J2834" i="7"/>
  <c r="L2834" i="7" s="1"/>
  <c r="J2835" i="7"/>
  <c r="L2835" i="7" s="1"/>
  <c r="J2836" i="7"/>
  <c r="L2836" i="7" s="1"/>
  <c r="J2837" i="7"/>
  <c r="L2837" i="7" s="1"/>
  <c r="J2838" i="7"/>
  <c r="L2838" i="7" s="1"/>
  <c r="J2839" i="7"/>
  <c r="L2839" i="7" s="1"/>
  <c r="J2840" i="7"/>
  <c r="L2840" i="7" s="1"/>
  <c r="J2841" i="7"/>
  <c r="L2841" i="7" s="1"/>
  <c r="J2842" i="7"/>
  <c r="L2842" i="7" s="1"/>
  <c r="J2843" i="7"/>
  <c r="L2843" i="7" s="1"/>
  <c r="J2844" i="7"/>
  <c r="L2844" i="7" s="1"/>
  <c r="J2845" i="7"/>
  <c r="L2845" i="7" s="1"/>
  <c r="J2846" i="7"/>
  <c r="L2846" i="7" s="1"/>
  <c r="J2847" i="7"/>
  <c r="L2847" i="7" s="1"/>
  <c r="J2848" i="7"/>
  <c r="L2848" i="7" s="1"/>
  <c r="J2849" i="7"/>
  <c r="L2849" i="7" s="1"/>
  <c r="J2850" i="7"/>
  <c r="L2850" i="7" s="1"/>
  <c r="J2851" i="7"/>
  <c r="L2851" i="7" s="1"/>
  <c r="J2852" i="7"/>
  <c r="L2852" i="7" s="1"/>
  <c r="J2853" i="7"/>
  <c r="L2853" i="7" s="1"/>
  <c r="J2854" i="7"/>
  <c r="L2854" i="7" s="1"/>
  <c r="J2855" i="7"/>
  <c r="L2855" i="7" s="1"/>
  <c r="J2856" i="7"/>
  <c r="L2856" i="7" s="1"/>
  <c r="J2857" i="7"/>
  <c r="L2857" i="7" s="1"/>
  <c r="J2858" i="7"/>
  <c r="L2858" i="7" s="1"/>
  <c r="J2859" i="7"/>
  <c r="L2859" i="7" s="1"/>
  <c r="J2860" i="7"/>
  <c r="L2860" i="7" s="1"/>
  <c r="J2861" i="7"/>
  <c r="L2861" i="7" s="1"/>
  <c r="J2862" i="7"/>
  <c r="L2862" i="7" s="1"/>
  <c r="J2863" i="7"/>
  <c r="L2863" i="7" s="1"/>
  <c r="J2864" i="7"/>
  <c r="L2864" i="7" s="1"/>
  <c r="J2865" i="7"/>
  <c r="L2865" i="7" s="1"/>
  <c r="J2866" i="7"/>
  <c r="L2866" i="7" s="1"/>
  <c r="J2867" i="7"/>
  <c r="L2867" i="7" s="1"/>
  <c r="J2868" i="7"/>
  <c r="L2868" i="7" s="1"/>
  <c r="J2869" i="7"/>
  <c r="L2869" i="7" s="1"/>
  <c r="J2870" i="7"/>
  <c r="L2870" i="7" s="1"/>
  <c r="J2871" i="7"/>
  <c r="L2871" i="7" s="1"/>
  <c r="J2872" i="7"/>
  <c r="L2872" i="7" s="1"/>
  <c r="J2873" i="7"/>
  <c r="L2873" i="7" s="1"/>
  <c r="J2874" i="7"/>
  <c r="L2874" i="7" s="1"/>
  <c r="J2875" i="7"/>
  <c r="L2875" i="7" s="1"/>
  <c r="J2876" i="7"/>
  <c r="L2876" i="7" s="1"/>
  <c r="J2877" i="7"/>
  <c r="L2877" i="7" s="1"/>
  <c r="J2878" i="7"/>
  <c r="L2878" i="7" s="1"/>
  <c r="J2879" i="7"/>
  <c r="L2879" i="7" s="1"/>
  <c r="J2880" i="7"/>
  <c r="L2880" i="7" s="1"/>
  <c r="J2881" i="7"/>
  <c r="L2881" i="7" s="1"/>
  <c r="J2882" i="7"/>
  <c r="L2882" i="7" s="1"/>
  <c r="J2883" i="7"/>
  <c r="L2883" i="7" s="1"/>
  <c r="J2884" i="7"/>
  <c r="L2884" i="7" s="1"/>
  <c r="J2885" i="7"/>
  <c r="L2885" i="7" s="1"/>
  <c r="J2886" i="7"/>
  <c r="L2886" i="7" s="1"/>
  <c r="J2887" i="7"/>
  <c r="L2887" i="7" s="1"/>
  <c r="J2888" i="7"/>
  <c r="L2888" i="7" s="1"/>
  <c r="J2889" i="7"/>
  <c r="L2889" i="7" s="1"/>
  <c r="J2890" i="7"/>
  <c r="L2890" i="7" s="1"/>
  <c r="J2891" i="7"/>
  <c r="L2891" i="7" s="1"/>
  <c r="J2892" i="7"/>
  <c r="L2892" i="7" s="1"/>
  <c r="J2893" i="7"/>
  <c r="L2893" i="7" s="1"/>
  <c r="J2894" i="7"/>
  <c r="L2894" i="7" s="1"/>
  <c r="J2895" i="7"/>
  <c r="L2895" i="7" s="1"/>
  <c r="J2896" i="7"/>
  <c r="L2896" i="7" s="1"/>
  <c r="J2897" i="7"/>
  <c r="L2897" i="7" s="1"/>
  <c r="J2898" i="7"/>
  <c r="L2898" i="7" s="1"/>
  <c r="J2899" i="7"/>
  <c r="L2899" i="7" s="1"/>
  <c r="J2900" i="7"/>
  <c r="L2900" i="7" s="1"/>
  <c r="J2901" i="7"/>
  <c r="L2901" i="7" s="1"/>
  <c r="J2902" i="7"/>
  <c r="L2902" i="7" s="1"/>
  <c r="J2903" i="7"/>
  <c r="L2903" i="7" s="1"/>
  <c r="J2904" i="7"/>
  <c r="L2904" i="7" s="1"/>
  <c r="J2905" i="7"/>
  <c r="L2905" i="7" s="1"/>
  <c r="J2906" i="7"/>
  <c r="L2906" i="7" s="1"/>
  <c r="J2907" i="7"/>
  <c r="L2907" i="7" s="1"/>
  <c r="J2908" i="7"/>
  <c r="L2908" i="7" s="1"/>
  <c r="J2909" i="7"/>
  <c r="L2909" i="7" s="1"/>
  <c r="J2910" i="7"/>
  <c r="L2910" i="7" s="1"/>
  <c r="J2911" i="7"/>
  <c r="L2911" i="7" s="1"/>
  <c r="J2912" i="7"/>
  <c r="L2912" i="7" s="1"/>
  <c r="J2913" i="7"/>
  <c r="L2913" i="7" s="1"/>
  <c r="J2914" i="7"/>
  <c r="L2914" i="7" s="1"/>
  <c r="J2915" i="7"/>
  <c r="L2915" i="7" s="1"/>
  <c r="J2916" i="7"/>
  <c r="L2916" i="7" s="1"/>
  <c r="J2917" i="7"/>
  <c r="L2917" i="7" s="1"/>
  <c r="J2918" i="7"/>
  <c r="L2918" i="7" s="1"/>
  <c r="J2919" i="7"/>
  <c r="L2919" i="7" s="1"/>
  <c r="J2920" i="7"/>
  <c r="L2920" i="7" s="1"/>
  <c r="J2921" i="7"/>
  <c r="L2921" i="7" s="1"/>
  <c r="J2922" i="7"/>
  <c r="L2922" i="7" s="1"/>
  <c r="J2923" i="7"/>
  <c r="L2923" i="7" s="1"/>
  <c r="J2924" i="7"/>
  <c r="L2924" i="7" s="1"/>
  <c r="J2925" i="7"/>
  <c r="L2925" i="7" s="1"/>
  <c r="J2926" i="7"/>
  <c r="L2926" i="7" s="1"/>
  <c r="J2927" i="7"/>
  <c r="L2927" i="7" s="1"/>
  <c r="J2928" i="7"/>
  <c r="L2928" i="7" s="1"/>
  <c r="J2929" i="7"/>
  <c r="L2929" i="7" s="1"/>
  <c r="J2930" i="7"/>
  <c r="L2930" i="7" s="1"/>
  <c r="J2931" i="7"/>
  <c r="L2931" i="7" s="1"/>
  <c r="J2932" i="7"/>
  <c r="L2932" i="7" s="1"/>
  <c r="J2933" i="7"/>
  <c r="L2933" i="7" s="1"/>
  <c r="J2934" i="7"/>
  <c r="L2934" i="7" s="1"/>
  <c r="J2935" i="7"/>
  <c r="L2935" i="7" s="1"/>
  <c r="J2936" i="7"/>
  <c r="L2936" i="7" s="1"/>
  <c r="J2937" i="7"/>
  <c r="L2937" i="7" s="1"/>
  <c r="J2938" i="7"/>
  <c r="L2938" i="7" s="1"/>
  <c r="J2939" i="7"/>
  <c r="L2939" i="7" s="1"/>
  <c r="J2940" i="7"/>
  <c r="L2940" i="7" s="1"/>
  <c r="J2941" i="7"/>
  <c r="L2941" i="7" s="1"/>
  <c r="J2942" i="7"/>
  <c r="L2942" i="7" s="1"/>
  <c r="J2943" i="7"/>
  <c r="L2943" i="7" s="1"/>
  <c r="J2944" i="7"/>
  <c r="L2944" i="7" s="1"/>
  <c r="J2945" i="7"/>
  <c r="L2945" i="7" s="1"/>
  <c r="J2946" i="7"/>
  <c r="L2946" i="7" s="1"/>
  <c r="J2947" i="7"/>
  <c r="L2947" i="7" s="1"/>
  <c r="J2948" i="7"/>
  <c r="L2948" i="7" s="1"/>
  <c r="J2949" i="7"/>
  <c r="L2949" i="7" s="1"/>
  <c r="J2950" i="7"/>
  <c r="L2950" i="7" s="1"/>
  <c r="J2951" i="7"/>
  <c r="L2951" i="7" s="1"/>
  <c r="J2952" i="7"/>
  <c r="L2952" i="7" s="1"/>
  <c r="J2953" i="7"/>
  <c r="L2953" i="7" s="1"/>
  <c r="J2954" i="7"/>
  <c r="L2954" i="7" s="1"/>
  <c r="J2955" i="7"/>
  <c r="L2955" i="7" s="1"/>
  <c r="J2956" i="7"/>
  <c r="L2956" i="7" s="1"/>
  <c r="J2957" i="7"/>
  <c r="L2957" i="7" s="1"/>
  <c r="J2958" i="7"/>
  <c r="L2958" i="7" s="1"/>
  <c r="J2959" i="7"/>
  <c r="L2959" i="7" s="1"/>
  <c r="J2960" i="7"/>
  <c r="L2960" i="7" s="1"/>
  <c r="J2961" i="7"/>
  <c r="L2961" i="7" s="1"/>
  <c r="J2962" i="7"/>
  <c r="L2962" i="7" s="1"/>
  <c r="J2963" i="7"/>
  <c r="L2963" i="7" s="1"/>
  <c r="J2964" i="7"/>
  <c r="L2964" i="7" s="1"/>
  <c r="J2965" i="7"/>
  <c r="L2965" i="7" s="1"/>
  <c r="J2966" i="7"/>
  <c r="L2966" i="7" s="1"/>
  <c r="J2967" i="7"/>
  <c r="L2967" i="7" s="1"/>
  <c r="J2968" i="7"/>
  <c r="L2968" i="7" s="1"/>
  <c r="J2969" i="7"/>
  <c r="L2969" i="7" s="1"/>
  <c r="J2970" i="7"/>
  <c r="L2970" i="7" s="1"/>
  <c r="J2971" i="7"/>
  <c r="L2971" i="7" s="1"/>
  <c r="J2972" i="7"/>
  <c r="L2972" i="7" s="1"/>
  <c r="J2973" i="7"/>
  <c r="L2973" i="7" s="1"/>
  <c r="J2974" i="7"/>
  <c r="L2974" i="7" s="1"/>
  <c r="J2975" i="7"/>
  <c r="L2975" i="7" s="1"/>
  <c r="J2976" i="7"/>
  <c r="L2976" i="7" s="1"/>
  <c r="J2977" i="7"/>
  <c r="L2977" i="7" s="1"/>
  <c r="J2978" i="7"/>
  <c r="L2978" i="7" s="1"/>
  <c r="J2979" i="7"/>
  <c r="L2979" i="7" s="1"/>
  <c r="J2980" i="7"/>
  <c r="L2980" i="7" s="1"/>
  <c r="J2981" i="7"/>
  <c r="L2981" i="7" s="1"/>
  <c r="J2982" i="7"/>
  <c r="L2982" i="7" s="1"/>
  <c r="J2983" i="7"/>
  <c r="L2983" i="7" s="1"/>
  <c r="J2984" i="7"/>
  <c r="L2984" i="7" s="1"/>
  <c r="J2985" i="7"/>
  <c r="L2985" i="7" s="1"/>
  <c r="J2986" i="7"/>
  <c r="L2986" i="7" s="1"/>
  <c r="J2987" i="7"/>
  <c r="L2987" i="7" s="1"/>
  <c r="J2988" i="7"/>
  <c r="L2988" i="7" s="1"/>
  <c r="J2989" i="7"/>
  <c r="L2989" i="7" s="1"/>
  <c r="J2990" i="7"/>
  <c r="L2990" i="7" s="1"/>
  <c r="J2991" i="7"/>
  <c r="L2991" i="7" s="1"/>
  <c r="J2992" i="7"/>
  <c r="L2992" i="7" s="1"/>
  <c r="J2993" i="7"/>
  <c r="L2993" i="7" s="1"/>
  <c r="J2994" i="7"/>
  <c r="L2994" i="7" s="1"/>
  <c r="J2995" i="7"/>
  <c r="L2995" i="7" s="1"/>
  <c r="J2996" i="7"/>
  <c r="L2996" i="7" s="1"/>
  <c r="J2997" i="7"/>
  <c r="L2997" i="7" s="1"/>
  <c r="J2998" i="7"/>
  <c r="L2998" i="7" s="1"/>
  <c r="J2999" i="7"/>
  <c r="L2999" i="7" s="1"/>
  <c r="J3000" i="7"/>
  <c r="L3000" i="7" s="1"/>
  <c r="J3001" i="7"/>
  <c r="L3001" i="7" s="1"/>
  <c r="J3002" i="7"/>
  <c r="L3002" i="7" s="1"/>
  <c r="J3003" i="7"/>
  <c r="L3003" i="7" s="1"/>
  <c r="J3004" i="7"/>
  <c r="L3004" i="7" s="1"/>
  <c r="J3005" i="7"/>
  <c r="L3005" i="7" s="1"/>
  <c r="J3006" i="7"/>
  <c r="L3006" i="7" s="1"/>
  <c r="J3007" i="7"/>
  <c r="L3007" i="7" s="1"/>
  <c r="J3008" i="7"/>
  <c r="L3008" i="7" s="1"/>
  <c r="J3009" i="7"/>
  <c r="L3009" i="7" s="1"/>
  <c r="J3010" i="7"/>
  <c r="L3010" i="7" s="1"/>
  <c r="J3011" i="7"/>
  <c r="L3011" i="7" s="1"/>
  <c r="J3012" i="7"/>
  <c r="L3012" i="7" s="1"/>
  <c r="J3013" i="7"/>
  <c r="L3013" i="7" s="1"/>
  <c r="J3014" i="7"/>
  <c r="L3014" i="7" s="1"/>
  <c r="J3015" i="7"/>
  <c r="L3015" i="7" s="1"/>
  <c r="J3016" i="7"/>
  <c r="L3016" i="7" s="1"/>
  <c r="J3017" i="7"/>
  <c r="L3017" i="7" s="1"/>
  <c r="J3018" i="7"/>
  <c r="L3018" i="7" s="1"/>
  <c r="J3019" i="7"/>
  <c r="L3019" i="7" s="1"/>
  <c r="J3020" i="7"/>
  <c r="L3020" i="7" s="1"/>
  <c r="J3021" i="7"/>
  <c r="L3021" i="7" s="1"/>
  <c r="J3022" i="7"/>
  <c r="L3022" i="7" s="1"/>
  <c r="J3023" i="7"/>
  <c r="L3023" i="7" s="1"/>
  <c r="J3024" i="7"/>
  <c r="L3024" i="7" s="1"/>
  <c r="J3025" i="7"/>
  <c r="L3025" i="7" s="1"/>
  <c r="J3026" i="7"/>
  <c r="L3026" i="7" s="1"/>
  <c r="J3027" i="7"/>
  <c r="L3027" i="7" s="1"/>
  <c r="J3028" i="7"/>
  <c r="L3028" i="7" s="1"/>
  <c r="J3029" i="7"/>
  <c r="L3029" i="7" s="1"/>
  <c r="J3030" i="7"/>
  <c r="L3030" i="7" s="1"/>
  <c r="J3031" i="7"/>
  <c r="L3031" i="7" s="1"/>
  <c r="J3032" i="7"/>
  <c r="L3032" i="7" s="1"/>
  <c r="J3033" i="7"/>
  <c r="L3033" i="7" s="1"/>
  <c r="J3034" i="7"/>
  <c r="L3034" i="7" s="1"/>
  <c r="J3035" i="7"/>
  <c r="L3035" i="7" s="1"/>
  <c r="J3036" i="7"/>
  <c r="L3036" i="7" s="1"/>
  <c r="J3037" i="7"/>
  <c r="L3037" i="7" s="1"/>
  <c r="J3038" i="7"/>
  <c r="L3038" i="7" s="1"/>
  <c r="J3039" i="7"/>
  <c r="L3039" i="7" s="1"/>
  <c r="J3040" i="7"/>
  <c r="L3040" i="7" s="1"/>
  <c r="J3041" i="7"/>
  <c r="L3041" i="7" s="1"/>
  <c r="J3042" i="7"/>
  <c r="L3042" i="7" s="1"/>
  <c r="J3043" i="7"/>
  <c r="L3043" i="7" s="1"/>
  <c r="J3044" i="7"/>
  <c r="L3044" i="7" s="1"/>
  <c r="J3045" i="7"/>
  <c r="L3045" i="7" s="1"/>
  <c r="J3046" i="7"/>
  <c r="L3046" i="7" s="1"/>
  <c r="J3047" i="7"/>
  <c r="L3047" i="7" s="1"/>
  <c r="J3048" i="7"/>
  <c r="L3048" i="7" s="1"/>
  <c r="J3049" i="7"/>
  <c r="L3049" i="7" s="1"/>
  <c r="J3050" i="7"/>
  <c r="L3050" i="7" s="1"/>
  <c r="J3051" i="7"/>
  <c r="L3051" i="7" s="1"/>
  <c r="J3052" i="7"/>
  <c r="L3052" i="7" s="1"/>
  <c r="J3053" i="7"/>
  <c r="L3053" i="7" s="1"/>
  <c r="J3054" i="7"/>
  <c r="L3054" i="7" s="1"/>
  <c r="J3055" i="7"/>
  <c r="L3055" i="7" s="1"/>
  <c r="J3056" i="7"/>
  <c r="L3056" i="7" s="1"/>
  <c r="J3057" i="7"/>
  <c r="L3057" i="7" s="1"/>
  <c r="J3058" i="7"/>
  <c r="L3058" i="7" s="1"/>
  <c r="J3059" i="7"/>
  <c r="L3059" i="7" s="1"/>
  <c r="J3060" i="7"/>
  <c r="L3060" i="7" s="1"/>
  <c r="J3061" i="7"/>
  <c r="L3061" i="7" s="1"/>
  <c r="J3062" i="7"/>
  <c r="L3062" i="7" s="1"/>
  <c r="J3063" i="7"/>
  <c r="L3063" i="7" s="1"/>
  <c r="J3064" i="7"/>
  <c r="L3064" i="7" s="1"/>
  <c r="J3065" i="7"/>
  <c r="L3065" i="7" s="1"/>
  <c r="J3066" i="7"/>
  <c r="L3066" i="7" s="1"/>
  <c r="J3067" i="7"/>
  <c r="L3067" i="7" s="1"/>
  <c r="J3068" i="7"/>
  <c r="L3068" i="7" s="1"/>
  <c r="J3069" i="7"/>
  <c r="L3069" i="7" s="1"/>
  <c r="J3070" i="7"/>
  <c r="L3070" i="7" s="1"/>
  <c r="J3071" i="7"/>
  <c r="L3071" i="7" s="1"/>
  <c r="J3072" i="7"/>
  <c r="L3072" i="7" s="1"/>
  <c r="J3073" i="7"/>
  <c r="L3073" i="7" s="1"/>
  <c r="J3074" i="7"/>
  <c r="L3074" i="7" s="1"/>
  <c r="J3075" i="7"/>
  <c r="L3075" i="7" s="1"/>
  <c r="J3076" i="7"/>
  <c r="L3076" i="7" s="1"/>
  <c r="J3077" i="7"/>
  <c r="L3077" i="7" s="1"/>
  <c r="J3078" i="7"/>
  <c r="L3078" i="7" s="1"/>
  <c r="J3079" i="7"/>
  <c r="L3079" i="7" s="1"/>
  <c r="J3080" i="7"/>
  <c r="L3080" i="7" s="1"/>
  <c r="J3081" i="7"/>
  <c r="L3081" i="7" s="1"/>
  <c r="J3082" i="7"/>
  <c r="L3082" i="7" s="1"/>
  <c r="J3083" i="7"/>
  <c r="L3083" i="7" s="1"/>
  <c r="J3084" i="7"/>
  <c r="L3084" i="7" s="1"/>
  <c r="J3085" i="7"/>
  <c r="L3085" i="7" s="1"/>
  <c r="J3086" i="7"/>
  <c r="L3086" i="7" s="1"/>
  <c r="J3087" i="7"/>
  <c r="L3087" i="7" s="1"/>
  <c r="J3088" i="7"/>
  <c r="L3088" i="7" s="1"/>
  <c r="J3089" i="7"/>
  <c r="L3089" i="7" s="1"/>
  <c r="J3090" i="7"/>
  <c r="L3090" i="7" s="1"/>
  <c r="J3091" i="7"/>
  <c r="L3091" i="7" s="1"/>
  <c r="J3092" i="7"/>
  <c r="L3092" i="7" s="1"/>
  <c r="J3093" i="7"/>
  <c r="L3093" i="7" s="1"/>
  <c r="J3094" i="7"/>
  <c r="L3094" i="7" s="1"/>
  <c r="J3095" i="7"/>
  <c r="L3095" i="7" s="1"/>
  <c r="J3096" i="7"/>
  <c r="L3096" i="7" s="1"/>
  <c r="J3097" i="7"/>
  <c r="L3097" i="7" s="1"/>
  <c r="J3098" i="7"/>
  <c r="L3098" i="7" s="1"/>
  <c r="J3099" i="7"/>
  <c r="L3099" i="7" s="1"/>
  <c r="J3100" i="7"/>
  <c r="L3100" i="7" s="1"/>
  <c r="J3101" i="7"/>
  <c r="L3101" i="7" s="1"/>
  <c r="J3102" i="7"/>
  <c r="L3102" i="7" s="1"/>
  <c r="J3103" i="7"/>
  <c r="L3103" i="7" s="1"/>
  <c r="J3104" i="7"/>
  <c r="L3104" i="7" s="1"/>
  <c r="J3105" i="7"/>
  <c r="L3105" i="7" s="1"/>
  <c r="J3106" i="7"/>
  <c r="L3106" i="7" s="1"/>
  <c r="J3107" i="7"/>
  <c r="L3107" i="7" s="1"/>
  <c r="J3108" i="7"/>
  <c r="L3108" i="7" s="1"/>
  <c r="J3109" i="7"/>
  <c r="L3109" i="7" s="1"/>
  <c r="J3110" i="7"/>
  <c r="L3110" i="7" s="1"/>
  <c r="J3111" i="7"/>
  <c r="L3111" i="7" s="1"/>
  <c r="J3112" i="7"/>
  <c r="L3112" i="7" s="1"/>
  <c r="J3113" i="7"/>
  <c r="L3113" i="7" s="1"/>
  <c r="J3114" i="7"/>
  <c r="L3114" i="7" s="1"/>
  <c r="J3115" i="7"/>
  <c r="L3115" i="7" s="1"/>
  <c r="J3116" i="7"/>
  <c r="L3116" i="7" s="1"/>
  <c r="J3117" i="7"/>
  <c r="L3117" i="7" s="1"/>
  <c r="J3118" i="7"/>
  <c r="L3118" i="7" s="1"/>
  <c r="J3119" i="7"/>
  <c r="L3119" i="7" s="1"/>
  <c r="J3120" i="7"/>
  <c r="L3120" i="7" s="1"/>
  <c r="J3121" i="7"/>
  <c r="L3121" i="7" s="1"/>
  <c r="J3122" i="7"/>
  <c r="L3122" i="7" s="1"/>
  <c r="J3123" i="7"/>
  <c r="L3123" i="7" s="1"/>
  <c r="J3124" i="7"/>
  <c r="L3124" i="7" s="1"/>
  <c r="J3125" i="7"/>
  <c r="L3125" i="7" s="1"/>
  <c r="J3126" i="7"/>
  <c r="L3126" i="7" s="1"/>
  <c r="J3127" i="7"/>
  <c r="L3127" i="7" s="1"/>
  <c r="J3128" i="7"/>
  <c r="L3128" i="7" s="1"/>
  <c r="J3129" i="7"/>
  <c r="L3129" i="7" s="1"/>
  <c r="J3130" i="7"/>
  <c r="L3130" i="7" s="1"/>
  <c r="J3131" i="7"/>
  <c r="L3131" i="7" s="1"/>
  <c r="J3132" i="7"/>
  <c r="L3132" i="7" s="1"/>
  <c r="J3133" i="7"/>
  <c r="L3133" i="7" s="1"/>
  <c r="J3134" i="7"/>
  <c r="L3134" i="7" s="1"/>
  <c r="J3135" i="7"/>
  <c r="L3135" i="7" s="1"/>
  <c r="J3136" i="7"/>
  <c r="L3136" i="7" s="1"/>
  <c r="J3137" i="7"/>
  <c r="L3137" i="7" s="1"/>
  <c r="J3138" i="7"/>
  <c r="L3138" i="7" s="1"/>
  <c r="J3139" i="7"/>
  <c r="L3139" i="7" s="1"/>
  <c r="J3140" i="7"/>
  <c r="L3140" i="7" s="1"/>
  <c r="J3141" i="7"/>
  <c r="L3141" i="7" s="1"/>
  <c r="J3142" i="7"/>
  <c r="L3142" i="7" s="1"/>
  <c r="J3143" i="7"/>
  <c r="L3143" i="7" s="1"/>
  <c r="J3144" i="7"/>
  <c r="L3144" i="7" s="1"/>
  <c r="J3145" i="7"/>
  <c r="L3145" i="7" s="1"/>
  <c r="J3146" i="7"/>
  <c r="L3146" i="7" s="1"/>
  <c r="J3147" i="7"/>
  <c r="L3147" i="7" s="1"/>
  <c r="J3148" i="7"/>
  <c r="L3148" i="7" s="1"/>
  <c r="J3149" i="7"/>
  <c r="L3149" i="7" s="1"/>
  <c r="J3150" i="7"/>
  <c r="J3151" i="7"/>
  <c r="L3151" i="7" s="1"/>
  <c r="J3152" i="7"/>
  <c r="L3152" i="7" s="1"/>
  <c r="J3153" i="7"/>
  <c r="L3153" i="7" s="1"/>
  <c r="J3154" i="7"/>
  <c r="L3154" i="7" s="1"/>
  <c r="J3155" i="7"/>
  <c r="L3155" i="7" s="1"/>
  <c r="J3156" i="7"/>
  <c r="L3156" i="7" s="1"/>
  <c r="J3157" i="7"/>
  <c r="L3157" i="7" s="1"/>
  <c r="J3158" i="7"/>
  <c r="L3158" i="7" s="1"/>
  <c r="J3159" i="7"/>
  <c r="L3159" i="7" s="1"/>
  <c r="J3160" i="7"/>
  <c r="L3160" i="7" s="1"/>
  <c r="J3161" i="7"/>
  <c r="L3161" i="7" s="1"/>
  <c r="J3162" i="7"/>
  <c r="L3162" i="7" s="1"/>
  <c r="J3163" i="7"/>
  <c r="L3163" i="7" s="1"/>
  <c r="J3164" i="7"/>
  <c r="L3164" i="7" s="1"/>
  <c r="J3165" i="7"/>
  <c r="L3165" i="7" s="1"/>
  <c r="J3166" i="7"/>
  <c r="L3166" i="7" s="1"/>
  <c r="J3167" i="7"/>
  <c r="L3167" i="7" s="1"/>
  <c r="J3168" i="7"/>
  <c r="L3168" i="7" s="1"/>
  <c r="J3169" i="7"/>
  <c r="L3169" i="7" s="1"/>
  <c r="J3170" i="7"/>
  <c r="L3170" i="7" s="1"/>
  <c r="J3171" i="7"/>
  <c r="L3171" i="7" s="1"/>
  <c r="J3172" i="7"/>
  <c r="L3172" i="7" s="1"/>
  <c r="J3173" i="7"/>
  <c r="L3173" i="7" s="1"/>
  <c r="J3174" i="7"/>
  <c r="L3174" i="7" s="1"/>
  <c r="J3175" i="7"/>
  <c r="L3175" i="7" s="1"/>
  <c r="J3176" i="7"/>
  <c r="L3176" i="7" s="1"/>
  <c r="J3177" i="7"/>
  <c r="L3177" i="7" s="1"/>
  <c r="J3178" i="7"/>
  <c r="L3178" i="7" s="1"/>
  <c r="J3179" i="7"/>
  <c r="L3179" i="7" s="1"/>
  <c r="J3180" i="7"/>
  <c r="L3180" i="7" s="1"/>
  <c r="J3181" i="7"/>
  <c r="L3181" i="7" s="1"/>
  <c r="J3182" i="7"/>
  <c r="L3182" i="7" s="1"/>
  <c r="J3183" i="7"/>
  <c r="L3183" i="7" s="1"/>
  <c r="J3184" i="7"/>
  <c r="L3184" i="7" s="1"/>
  <c r="J3185" i="7"/>
  <c r="L3185" i="7" s="1"/>
  <c r="J3186" i="7"/>
  <c r="L3186" i="7" s="1"/>
  <c r="J3187" i="7"/>
  <c r="L3187" i="7" s="1"/>
  <c r="J3188" i="7"/>
  <c r="L3188" i="7" s="1"/>
  <c r="J3189" i="7"/>
  <c r="L3189" i="7" s="1"/>
  <c r="J3190" i="7"/>
  <c r="L3190" i="7" s="1"/>
  <c r="J3191" i="7"/>
  <c r="L3191" i="7" s="1"/>
  <c r="J3192" i="7"/>
  <c r="L3192" i="7" s="1"/>
  <c r="J3193" i="7"/>
  <c r="L3193" i="7" s="1"/>
  <c r="J3194" i="7"/>
  <c r="L3194" i="7" s="1"/>
  <c r="J3195" i="7"/>
  <c r="L3195" i="7" s="1"/>
  <c r="J3196" i="7"/>
  <c r="L3196" i="7" s="1"/>
  <c r="J3197" i="7"/>
  <c r="L3197" i="7" s="1"/>
  <c r="J3198" i="7"/>
  <c r="L3198" i="7" s="1"/>
  <c r="J3199" i="7"/>
  <c r="L3199" i="7" s="1"/>
  <c r="J3200" i="7"/>
  <c r="L3200" i="7" s="1"/>
  <c r="J3201" i="7"/>
  <c r="L3201" i="7" s="1"/>
  <c r="J3202" i="7"/>
  <c r="L3202" i="7" s="1"/>
  <c r="J3203" i="7"/>
  <c r="L3203" i="7" s="1"/>
  <c r="J3204" i="7"/>
  <c r="L3204" i="7" s="1"/>
  <c r="J3205" i="7"/>
  <c r="L3205" i="7" s="1"/>
  <c r="J3206" i="7"/>
  <c r="L3206" i="7" s="1"/>
  <c r="J3207" i="7"/>
  <c r="L3207" i="7" s="1"/>
  <c r="J3208" i="7"/>
  <c r="L3208" i="7" s="1"/>
  <c r="J3209" i="7"/>
  <c r="L3209" i="7" s="1"/>
  <c r="J3210" i="7"/>
  <c r="L3210" i="7" s="1"/>
  <c r="J3211" i="7"/>
  <c r="L3211" i="7" s="1"/>
  <c r="J3212" i="7"/>
  <c r="L3212" i="7" s="1"/>
  <c r="J3213" i="7"/>
  <c r="L3213" i="7" s="1"/>
  <c r="J3214" i="7"/>
  <c r="L3214" i="7" s="1"/>
  <c r="J3215" i="7"/>
  <c r="L3215" i="7" s="1"/>
  <c r="J3216" i="7"/>
  <c r="L3216" i="7" s="1"/>
  <c r="J3217" i="7"/>
  <c r="L3217" i="7" s="1"/>
  <c r="J3218" i="7"/>
  <c r="L3218" i="7" s="1"/>
  <c r="J3219" i="7"/>
  <c r="L3219" i="7" s="1"/>
  <c r="J3220" i="7"/>
  <c r="L3220" i="7" s="1"/>
  <c r="J3221" i="7"/>
  <c r="L3221" i="7" s="1"/>
  <c r="J3222" i="7"/>
  <c r="L3222" i="7" s="1"/>
  <c r="J3223" i="7"/>
  <c r="L3223" i="7" s="1"/>
  <c r="J3224" i="7"/>
  <c r="L3224" i="7" s="1"/>
  <c r="J3225" i="7"/>
  <c r="L3225" i="7" s="1"/>
  <c r="J3226" i="7"/>
  <c r="L3226" i="7" s="1"/>
  <c r="J3227" i="7"/>
  <c r="L3227" i="7" s="1"/>
  <c r="J3228" i="7"/>
  <c r="L3228" i="7" s="1"/>
  <c r="J3229" i="7"/>
  <c r="L3229" i="7" s="1"/>
  <c r="J3230" i="7"/>
  <c r="L3230" i="7" s="1"/>
  <c r="J3231" i="7"/>
  <c r="L3231" i="7" s="1"/>
  <c r="J3232" i="7"/>
  <c r="L3232" i="7" s="1"/>
  <c r="J3233" i="7"/>
  <c r="L3233" i="7" s="1"/>
  <c r="J3234" i="7"/>
  <c r="L3234" i="7" s="1"/>
  <c r="J3235" i="7"/>
  <c r="L3235" i="7" s="1"/>
  <c r="J3236" i="7"/>
  <c r="L3236" i="7" s="1"/>
  <c r="J3237" i="7"/>
  <c r="L3237" i="7" s="1"/>
  <c r="J3238" i="7"/>
  <c r="L3238" i="7" s="1"/>
  <c r="J3239" i="7"/>
  <c r="L3239" i="7" s="1"/>
  <c r="J3240" i="7"/>
  <c r="L3240" i="7" s="1"/>
  <c r="J3241" i="7"/>
  <c r="L3241" i="7" s="1"/>
  <c r="J3242" i="7"/>
  <c r="L3242" i="7" s="1"/>
  <c r="J3243" i="7"/>
  <c r="L3243" i="7" s="1"/>
  <c r="J3244" i="7"/>
  <c r="L3244" i="7" s="1"/>
  <c r="J3245" i="7"/>
  <c r="L3245" i="7" s="1"/>
  <c r="J3246" i="7"/>
  <c r="L3246" i="7" s="1"/>
  <c r="J3247" i="7"/>
  <c r="L3247" i="7" s="1"/>
  <c r="J3248" i="7"/>
  <c r="L3248" i="7" s="1"/>
  <c r="J3249" i="7"/>
  <c r="L3249" i="7" s="1"/>
  <c r="J3250" i="7"/>
  <c r="L3250" i="7" s="1"/>
  <c r="J3251" i="7"/>
  <c r="L3251" i="7" s="1"/>
  <c r="J3252" i="7"/>
  <c r="L3252" i="7" s="1"/>
  <c r="J3253" i="7"/>
  <c r="L3253" i="7" s="1"/>
  <c r="J3254" i="7"/>
  <c r="L3254" i="7" s="1"/>
  <c r="J3255" i="7"/>
  <c r="L3255" i="7" s="1"/>
  <c r="J3256" i="7"/>
  <c r="L3256" i="7" s="1"/>
  <c r="J3257" i="7"/>
  <c r="L3257" i="7" s="1"/>
  <c r="J3258" i="7"/>
  <c r="L3258" i="7" s="1"/>
  <c r="J3259" i="7"/>
  <c r="L3259" i="7" s="1"/>
  <c r="J3260" i="7"/>
  <c r="L3260" i="7" s="1"/>
  <c r="J3261" i="7"/>
  <c r="L3261" i="7" s="1"/>
  <c r="J3262" i="7"/>
  <c r="L3262" i="7" s="1"/>
  <c r="J3263" i="7"/>
  <c r="L3263" i="7" s="1"/>
  <c r="J3264" i="7"/>
  <c r="L3264" i="7" s="1"/>
  <c r="J3265" i="7"/>
  <c r="L3265" i="7" s="1"/>
  <c r="J3266" i="7"/>
  <c r="L3266" i="7" s="1"/>
  <c r="J3267" i="7"/>
  <c r="L3267" i="7" s="1"/>
  <c r="J3268" i="7"/>
  <c r="L3268" i="7" s="1"/>
  <c r="J3269" i="7"/>
  <c r="L3269" i="7" s="1"/>
  <c r="J3270" i="7"/>
  <c r="L3270" i="7" s="1"/>
  <c r="J3271" i="7"/>
  <c r="L3271" i="7" s="1"/>
  <c r="J3272" i="7"/>
  <c r="L3272" i="7" s="1"/>
  <c r="J3273" i="7"/>
  <c r="L3273" i="7" s="1"/>
  <c r="J3274" i="7"/>
  <c r="L3274" i="7" s="1"/>
  <c r="J3275" i="7"/>
  <c r="L3275" i="7" s="1"/>
  <c r="J3276" i="7"/>
  <c r="L3276" i="7" s="1"/>
  <c r="J3277" i="7"/>
  <c r="L3277" i="7" s="1"/>
  <c r="J3278" i="7"/>
  <c r="L3278" i="7" s="1"/>
  <c r="J3279" i="7"/>
  <c r="L3279" i="7" s="1"/>
  <c r="J3280" i="7"/>
  <c r="L3280" i="7" s="1"/>
  <c r="J3281" i="7"/>
  <c r="L3281" i="7" s="1"/>
  <c r="J3282" i="7"/>
  <c r="L3282" i="7" s="1"/>
  <c r="J3283" i="7"/>
  <c r="L3283" i="7" s="1"/>
  <c r="J3284" i="7"/>
  <c r="L3284" i="7" s="1"/>
  <c r="J3285" i="7"/>
  <c r="L3285" i="7" s="1"/>
  <c r="J3286" i="7"/>
  <c r="L3286" i="7" s="1"/>
  <c r="J3287" i="7"/>
  <c r="L3287" i="7" s="1"/>
  <c r="J3288" i="7"/>
  <c r="L3288" i="7" s="1"/>
  <c r="J3289" i="7"/>
  <c r="L3289" i="7" s="1"/>
  <c r="J3290" i="7"/>
  <c r="L3290" i="7" s="1"/>
  <c r="J3291" i="7"/>
  <c r="L3291" i="7" s="1"/>
  <c r="J3292" i="7"/>
  <c r="L3292" i="7" s="1"/>
  <c r="J3293" i="7"/>
  <c r="L3293" i="7" s="1"/>
  <c r="J3294" i="7"/>
  <c r="L3294" i="7" s="1"/>
  <c r="J3295" i="7"/>
  <c r="L3295" i="7" s="1"/>
  <c r="J3296" i="7"/>
  <c r="L3296" i="7" s="1"/>
  <c r="J3297" i="7"/>
  <c r="L3297" i="7" s="1"/>
  <c r="J3298" i="7"/>
  <c r="L3298" i="7" s="1"/>
  <c r="J3299" i="7"/>
  <c r="L3299" i="7" s="1"/>
  <c r="J3300" i="7"/>
  <c r="L3300" i="7" s="1"/>
  <c r="J3301" i="7"/>
  <c r="L3301" i="7" s="1"/>
  <c r="J3302" i="7"/>
  <c r="L3302" i="7" s="1"/>
  <c r="J3303" i="7"/>
  <c r="L3303" i="7" s="1"/>
  <c r="J3304" i="7"/>
  <c r="L3304" i="7" s="1"/>
  <c r="J3305" i="7"/>
  <c r="L3305" i="7" s="1"/>
  <c r="J3306" i="7"/>
  <c r="L3306" i="7" s="1"/>
  <c r="J3307" i="7"/>
  <c r="L3307" i="7" s="1"/>
  <c r="J3308" i="7"/>
  <c r="L3308" i="7" s="1"/>
  <c r="J3309" i="7"/>
  <c r="L3309" i="7" s="1"/>
  <c r="J3310" i="7"/>
  <c r="L3310" i="7" s="1"/>
  <c r="J3311" i="7"/>
  <c r="L3311" i="7" s="1"/>
  <c r="J3312" i="7"/>
  <c r="L3312" i="7" s="1"/>
  <c r="J3313" i="7"/>
  <c r="L3313" i="7" s="1"/>
  <c r="J3314" i="7"/>
  <c r="L3314" i="7" s="1"/>
  <c r="J3315" i="7"/>
  <c r="L3315" i="7" s="1"/>
  <c r="J3316" i="7"/>
  <c r="L3316" i="7" s="1"/>
  <c r="J3317" i="7"/>
  <c r="L3317" i="7" s="1"/>
  <c r="J3318" i="7"/>
  <c r="L3318" i="7" s="1"/>
  <c r="J3319" i="7"/>
  <c r="L3319" i="7" s="1"/>
  <c r="J3320" i="7"/>
  <c r="L3320" i="7" s="1"/>
  <c r="J3321" i="7"/>
  <c r="L3321" i="7" s="1"/>
  <c r="J3322" i="7"/>
  <c r="L3322" i="7" s="1"/>
  <c r="J3323" i="7"/>
  <c r="L3323" i="7" s="1"/>
  <c r="J3324" i="7"/>
  <c r="L3324" i="7" s="1"/>
  <c r="J3325" i="7"/>
  <c r="L3325" i="7" s="1"/>
  <c r="J3326" i="7"/>
  <c r="L3326" i="7" s="1"/>
  <c r="J3327" i="7"/>
  <c r="L3327" i="7" s="1"/>
  <c r="J3328" i="7"/>
  <c r="L3328" i="7" s="1"/>
  <c r="J3329" i="7"/>
  <c r="L3329" i="7" s="1"/>
  <c r="J3330" i="7"/>
  <c r="L3330" i="7" s="1"/>
  <c r="J3331" i="7"/>
  <c r="L3331" i="7" s="1"/>
  <c r="J3332" i="7"/>
  <c r="L3332" i="7" s="1"/>
  <c r="J3333" i="7"/>
  <c r="L3333" i="7" s="1"/>
  <c r="J3334" i="7"/>
  <c r="L3334" i="7" s="1"/>
  <c r="J3335" i="7"/>
  <c r="L3335" i="7" s="1"/>
  <c r="J3336" i="7"/>
  <c r="L3336" i="7" s="1"/>
  <c r="J3337" i="7"/>
  <c r="L3337" i="7" s="1"/>
  <c r="J3338" i="7"/>
  <c r="L3338" i="7" s="1"/>
  <c r="J3339" i="7"/>
  <c r="L3339" i="7" s="1"/>
  <c r="J3340" i="7"/>
  <c r="L3340" i="7" s="1"/>
  <c r="J3341" i="7"/>
  <c r="L3341" i="7" s="1"/>
  <c r="J3342" i="7"/>
  <c r="L3342" i="7" s="1"/>
  <c r="J3343" i="7"/>
  <c r="L3343" i="7" s="1"/>
  <c r="J3344" i="7"/>
  <c r="L3344" i="7" s="1"/>
  <c r="J3345" i="7"/>
  <c r="L3345" i="7" s="1"/>
  <c r="J3346" i="7"/>
  <c r="L3346" i="7" s="1"/>
  <c r="J3347" i="7"/>
  <c r="L3347" i="7" s="1"/>
  <c r="J3348" i="7"/>
  <c r="L3348" i="7" s="1"/>
  <c r="J3349" i="7"/>
  <c r="L3349" i="7" s="1"/>
  <c r="J3350" i="7"/>
  <c r="L3350" i="7" s="1"/>
  <c r="J3351" i="7"/>
  <c r="L3351" i="7" s="1"/>
  <c r="J3352" i="7"/>
  <c r="L3352" i="7" s="1"/>
  <c r="J3353" i="7"/>
  <c r="L3353" i="7" s="1"/>
  <c r="J3354" i="7"/>
  <c r="L3354" i="7" s="1"/>
  <c r="J3355" i="7"/>
  <c r="L3355" i="7" s="1"/>
  <c r="J3356" i="7"/>
  <c r="L3356" i="7" s="1"/>
  <c r="J3357" i="7"/>
  <c r="L3357" i="7" s="1"/>
  <c r="J3358" i="7"/>
  <c r="L3358" i="7" s="1"/>
  <c r="J3359" i="7"/>
  <c r="L3359" i="7" s="1"/>
  <c r="J3360" i="7"/>
  <c r="L3360" i="7" s="1"/>
  <c r="J3361" i="7"/>
  <c r="L3361" i="7" s="1"/>
  <c r="J3362" i="7"/>
  <c r="L3362" i="7" s="1"/>
  <c r="J3363" i="7"/>
  <c r="L3363" i="7" s="1"/>
  <c r="J3364" i="7"/>
  <c r="L3364" i="7" s="1"/>
  <c r="J3365" i="7"/>
  <c r="L3365" i="7" s="1"/>
  <c r="J3366" i="7"/>
  <c r="L3366" i="7" s="1"/>
  <c r="J3367" i="7"/>
  <c r="L3367" i="7" s="1"/>
  <c r="J3368" i="7"/>
  <c r="L3368" i="7" s="1"/>
  <c r="J3369" i="7"/>
  <c r="L3369" i="7" s="1"/>
  <c r="J3370" i="7"/>
  <c r="L3370" i="7" s="1"/>
  <c r="J3371" i="7"/>
  <c r="L3371" i="7" s="1"/>
  <c r="J5" i="7"/>
  <c r="L5" i="7" s="1"/>
  <c r="G3372" i="7"/>
  <c r="K3372" i="7" s="1"/>
  <c r="M3372" i="7" s="1"/>
  <c r="K608" i="8"/>
  <c r="K607" i="8"/>
  <c r="J3969" i="5"/>
  <c r="J3970" i="5"/>
  <c r="J3971" i="5"/>
  <c r="J3972" i="5"/>
  <c r="J3973" i="5"/>
  <c r="J3974" i="5"/>
  <c r="J3975" i="5"/>
  <c r="J3976" i="5"/>
  <c r="G921" i="7"/>
  <c r="K921" i="7" s="1"/>
  <c r="G922" i="7"/>
  <c r="K922" i="7" s="1"/>
  <c r="G923" i="7"/>
  <c r="K923" i="7" s="1"/>
  <c r="G924" i="7"/>
  <c r="K924" i="7" s="1"/>
  <c r="G925" i="7"/>
  <c r="K925" i="7" s="1"/>
  <c r="G926" i="7"/>
  <c r="K926" i="7" s="1"/>
  <c r="G927" i="7"/>
  <c r="K927" i="7" s="1"/>
  <c r="G928" i="7"/>
  <c r="K928" i="7" s="1"/>
  <c r="G929" i="7"/>
  <c r="K929" i="7" s="1"/>
  <c r="G930" i="7"/>
  <c r="K930" i="7" s="1"/>
  <c r="G931" i="7"/>
  <c r="K931" i="7" s="1"/>
  <c r="G932" i="7"/>
  <c r="K932" i="7" s="1"/>
  <c r="G933" i="7"/>
  <c r="K933" i="7" s="1"/>
  <c r="G934" i="7"/>
  <c r="K934" i="7" s="1"/>
  <c r="G935" i="7"/>
  <c r="K935" i="7" s="1"/>
  <c r="G936" i="7"/>
  <c r="K936" i="7" s="1"/>
  <c r="G937" i="7"/>
  <c r="K937" i="7" s="1"/>
  <c r="G938" i="7"/>
  <c r="K938" i="7" s="1"/>
  <c r="G939" i="7"/>
  <c r="K939" i="7" s="1"/>
  <c r="G940" i="7"/>
  <c r="K940" i="7" s="1"/>
  <c r="G941" i="7"/>
  <c r="K941" i="7" s="1"/>
  <c r="G942" i="7"/>
  <c r="K942" i="7" s="1"/>
  <c r="G943" i="7"/>
  <c r="K943" i="7" s="1"/>
  <c r="G944" i="7"/>
  <c r="K944" i="7" s="1"/>
  <c r="G945" i="7"/>
  <c r="K945" i="7" s="1"/>
  <c r="G946" i="7"/>
  <c r="K946" i="7" s="1"/>
  <c r="G947" i="7"/>
  <c r="K947" i="7" s="1"/>
  <c r="G948" i="7"/>
  <c r="K948" i="7" s="1"/>
  <c r="G949" i="7"/>
  <c r="K949" i="7" s="1"/>
  <c r="G950" i="7"/>
  <c r="K950" i="7" s="1"/>
  <c r="G951" i="7"/>
  <c r="K951" i="7" s="1"/>
  <c r="G952" i="7"/>
  <c r="K952" i="7" s="1"/>
  <c r="G953" i="7"/>
  <c r="K953" i="7" s="1"/>
  <c r="G954" i="7"/>
  <c r="K954" i="7" s="1"/>
  <c r="G955" i="7"/>
  <c r="K955" i="7" s="1"/>
  <c r="G956" i="7"/>
  <c r="K956" i="7" s="1"/>
  <c r="G957" i="7"/>
  <c r="K957" i="7" s="1"/>
  <c r="G958" i="7"/>
  <c r="K958" i="7" s="1"/>
  <c r="G959" i="7"/>
  <c r="K959" i="7" s="1"/>
  <c r="G960" i="7"/>
  <c r="K960" i="7" s="1"/>
  <c r="G961" i="7"/>
  <c r="K961" i="7" s="1"/>
  <c r="G962" i="7"/>
  <c r="K962" i="7" s="1"/>
  <c r="G963" i="7"/>
  <c r="K963" i="7" s="1"/>
  <c r="G964" i="7"/>
  <c r="K964" i="7" s="1"/>
  <c r="G965" i="7"/>
  <c r="K965" i="7" s="1"/>
  <c r="G966" i="7"/>
  <c r="K966" i="7" s="1"/>
  <c r="G967" i="7"/>
  <c r="K967" i="7" s="1"/>
  <c r="G968" i="7"/>
  <c r="K968" i="7" s="1"/>
  <c r="G969" i="7"/>
  <c r="K969" i="7" s="1"/>
  <c r="G970" i="7"/>
  <c r="K970" i="7" s="1"/>
  <c r="G971" i="7"/>
  <c r="K971" i="7" s="1"/>
  <c r="G972" i="7"/>
  <c r="K972" i="7" s="1"/>
  <c r="G973" i="7"/>
  <c r="K973" i="7" s="1"/>
  <c r="G974" i="7"/>
  <c r="K974" i="7" s="1"/>
  <c r="G975" i="7"/>
  <c r="K975" i="7" s="1"/>
  <c r="G976" i="7"/>
  <c r="K976" i="7" s="1"/>
  <c r="G977" i="7"/>
  <c r="K977" i="7" s="1"/>
  <c r="G978" i="7"/>
  <c r="K978" i="7" s="1"/>
  <c r="G979" i="7"/>
  <c r="K979" i="7" s="1"/>
  <c r="G980" i="7"/>
  <c r="K980" i="7" s="1"/>
  <c r="G981" i="7"/>
  <c r="K981" i="7" s="1"/>
  <c r="G982" i="7"/>
  <c r="K982" i="7" s="1"/>
  <c r="G983" i="7"/>
  <c r="K983" i="7" s="1"/>
  <c r="G984" i="7"/>
  <c r="K984" i="7" s="1"/>
  <c r="G985" i="7"/>
  <c r="K985" i="7" s="1"/>
  <c r="G986" i="7"/>
  <c r="K986" i="7" s="1"/>
  <c r="G987" i="7"/>
  <c r="K987" i="7" s="1"/>
  <c r="G988" i="7"/>
  <c r="K988" i="7" s="1"/>
  <c r="G989" i="7"/>
  <c r="K989" i="7" s="1"/>
  <c r="G990" i="7"/>
  <c r="K990" i="7" s="1"/>
  <c r="G991" i="7"/>
  <c r="K991" i="7" s="1"/>
  <c r="G992" i="7"/>
  <c r="K992" i="7" s="1"/>
  <c r="G993" i="7"/>
  <c r="K993" i="7" s="1"/>
  <c r="G994" i="7"/>
  <c r="K994" i="7" s="1"/>
  <c r="G995" i="7"/>
  <c r="K995" i="7" s="1"/>
  <c r="G996" i="7"/>
  <c r="K996" i="7" s="1"/>
  <c r="G997" i="7"/>
  <c r="K997" i="7" s="1"/>
  <c r="G998" i="7"/>
  <c r="K998" i="7" s="1"/>
  <c r="G999" i="7"/>
  <c r="K999" i="7" s="1"/>
  <c r="G1000" i="7"/>
  <c r="K1000" i="7" s="1"/>
  <c r="G1001" i="7"/>
  <c r="K1001" i="7" s="1"/>
  <c r="G1002" i="7"/>
  <c r="K1002" i="7" s="1"/>
  <c r="G1003" i="7"/>
  <c r="K1003" i="7" s="1"/>
  <c r="G1004" i="7"/>
  <c r="K1004" i="7" s="1"/>
  <c r="G1005" i="7"/>
  <c r="K1005" i="7" s="1"/>
  <c r="G1006" i="7"/>
  <c r="K1006" i="7" s="1"/>
  <c r="G1007" i="7"/>
  <c r="K1007" i="7" s="1"/>
  <c r="G1008" i="7"/>
  <c r="K1008" i="7" s="1"/>
  <c r="G1009" i="7"/>
  <c r="K1009" i="7" s="1"/>
  <c r="G1010" i="7"/>
  <c r="K1010" i="7" s="1"/>
  <c r="G1011" i="7"/>
  <c r="K1011" i="7" s="1"/>
  <c r="G1012" i="7"/>
  <c r="K1012" i="7" s="1"/>
  <c r="G1013" i="7"/>
  <c r="K1013" i="7" s="1"/>
  <c r="G1014" i="7"/>
  <c r="K1014" i="7" s="1"/>
  <c r="G1015" i="7"/>
  <c r="K1015" i="7" s="1"/>
  <c r="G1016" i="7"/>
  <c r="K1016" i="7" s="1"/>
  <c r="G1017" i="7"/>
  <c r="K1017" i="7" s="1"/>
  <c r="G1018" i="7"/>
  <c r="K1018" i="7" s="1"/>
  <c r="G1019" i="7"/>
  <c r="K1019" i="7" s="1"/>
  <c r="G1020" i="7"/>
  <c r="K1020" i="7" s="1"/>
  <c r="G1021" i="7"/>
  <c r="K1021" i="7" s="1"/>
  <c r="G1022" i="7"/>
  <c r="K1022" i="7" s="1"/>
  <c r="G1023" i="7"/>
  <c r="K1023" i="7" s="1"/>
  <c r="G1024" i="7"/>
  <c r="K1024" i="7" s="1"/>
  <c r="G1025" i="7"/>
  <c r="K1025" i="7" s="1"/>
  <c r="G1026" i="7"/>
  <c r="K1026" i="7" s="1"/>
  <c r="G1027" i="7"/>
  <c r="K1027" i="7" s="1"/>
  <c r="G1028" i="7"/>
  <c r="K1028" i="7" s="1"/>
  <c r="G1029" i="7"/>
  <c r="K1029" i="7" s="1"/>
  <c r="G1030" i="7"/>
  <c r="K1030" i="7" s="1"/>
  <c r="G1031" i="7"/>
  <c r="K1031" i="7" s="1"/>
  <c r="G1032" i="7"/>
  <c r="K1032" i="7" s="1"/>
  <c r="G1033" i="7"/>
  <c r="K1033" i="7" s="1"/>
  <c r="G1034" i="7"/>
  <c r="K1034" i="7" s="1"/>
  <c r="G1035" i="7"/>
  <c r="K1035" i="7" s="1"/>
  <c r="G1036" i="7"/>
  <c r="K1036" i="7" s="1"/>
  <c r="G1037" i="7"/>
  <c r="K1037" i="7" s="1"/>
  <c r="G1038" i="7"/>
  <c r="K1038" i="7" s="1"/>
  <c r="G1039" i="7"/>
  <c r="K1039" i="7" s="1"/>
  <c r="G1040" i="7"/>
  <c r="K1040" i="7" s="1"/>
  <c r="G1041" i="7"/>
  <c r="K1041" i="7" s="1"/>
  <c r="G1042" i="7"/>
  <c r="K1042" i="7" s="1"/>
  <c r="G1043" i="7"/>
  <c r="K1043" i="7" s="1"/>
  <c r="G1044" i="7"/>
  <c r="K1044" i="7" s="1"/>
  <c r="G1045" i="7"/>
  <c r="K1045" i="7" s="1"/>
  <c r="G1046" i="7"/>
  <c r="K1046" i="7" s="1"/>
  <c r="G1047" i="7"/>
  <c r="K1047" i="7" s="1"/>
  <c r="G1048" i="7"/>
  <c r="K1048" i="7" s="1"/>
  <c r="G1049" i="7"/>
  <c r="K1049" i="7" s="1"/>
  <c r="G1050" i="7"/>
  <c r="K1050" i="7" s="1"/>
  <c r="G1051" i="7"/>
  <c r="K1051" i="7" s="1"/>
  <c r="G1052" i="7"/>
  <c r="K1052" i="7" s="1"/>
  <c r="G1053" i="7"/>
  <c r="K1053" i="7" s="1"/>
  <c r="G1054" i="7"/>
  <c r="K1054" i="7" s="1"/>
  <c r="G1055" i="7"/>
  <c r="K1055" i="7" s="1"/>
  <c r="G1056" i="7"/>
  <c r="K1056" i="7" s="1"/>
  <c r="G1057" i="7"/>
  <c r="K1057" i="7" s="1"/>
  <c r="G1058" i="7"/>
  <c r="K1058" i="7" s="1"/>
  <c r="G1059" i="7"/>
  <c r="K1059" i="7" s="1"/>
  <c r="G1060" i="7"/>
  <c r="K1060" i="7" s="1"/>
  <c r="G1061" i="7"/>
  <c r="K1061" i="7" s="1"/>
  <c r="G1062" i="7"/>
  <c r="K1062" i="7" s="1"/>
  <c r="G1063" i="7"/>
  <c r="K1063" i="7" s="1"/>
  <c r="G1064" i="7"/>
  <c r="K1064" i="7" s="1"/>
  <c r="G1065" i="7"/>
  <c r="K1065" i="7" s="1"/>
  <c r="G1066" i="7"/>
  <c r="K1066" i="7" s="1"/>
  <c r="G1067" i="7"/>
  <c r="K1067" i="7" s="1"/>
  <c r="G1068" i="7"/>
  <c r="K1068" i="7" s="1"/>
  <c r="G1069" i="7"/>
  <c r="K1069" i="7" s="1"/>
  <c r="G1070" i="7"/>
  <c r="K1070" i="7" s="1"/>
  <c r="G1071" i="7"/>
  <c r="K1071" i="7" s="1"/>
  <c r="G1072" i="7"/>
  <c r="K1072" i="7" s="1"/>
  <c r="G1073" i="7"/>
  <c r="K1073" i="7" s="1"/>
  <c r="G1074" i="7"/>
  <c r="K1074" i="7" s="1"/>
  <c r="G1075" i="7"/>
  <c r="K1075" i="7" s="1"/>
  <c r="G1076" i="7"/>
  <c r="K1076" i="7" s="1"/>
  <c r="G1077" i="7"/>
  <c r="K1077" i="7" s="1"/>
  <c r="G1078" i="7"/>
  <c r="K1078" i="7" s="1"/>
  <c r="G1079" i="7"/>
  <c r="K1079" i="7" s="1"/>
  <c r="G1080" i="7"/>
  <c r="K1080" i="7" s="1"/>
  <c r="G1081" i="7"/>
  <c r="K1081" i="7" s="1"/>
  <c r="G1082" i="7"/>
  <c r="K1082" i="7" s="1"/>
  <c r="G1083" i="7"/>
  <c r="K1083" i="7" s="1"/>
  <c r="G1084" i="7"/>
  <c r="K1084" i="7" s="1"/>
  <c r="G1085" i="7"/>
  <c r="K1085" i="7" s="1"/>
  <c r="G1086" i="7"/>
  <c r="K1086" i="7" s="1"/>
  <c r="G1087" i="7"/>
  <c r="K1087" i="7" s="1"/>
  <c r="G1088" i="7"/>
  <c r="K1088" i="7" s="1"/>
  <c r="G1089" i="7"/>
  <c r="K1089" i="7" s="1"/>
  <c r="G1090" i="7"/>
  <c r="K1090" i="7" s="1"/>
  <c r="G1091" i="7"/>
  <c r="K1091" i="7" s="1"/>
  <c r="G1092" i="7"/>
  <c r="K1092" i="7" s="1"/>
  <c r="G1093" i="7"/>
  <c r="K1093" i="7" s="1"/>
  <c r="G1094" i="7"/>
  <c r="K1094" i="7" s="1"/>
  <c r="G1095" i="7"/>
  <c r="K1095" i="7" s="1"/>
  <c r="G1096" i="7"/>
  <c r="K1096" i="7" s="1"/>
  <c r="G1097" i="7"/>
  <c r="K1097" i="7" s="1"/>
  <c r="G1098" i="7"/>
  <c r="K1098" i="7" s="1"/>
  <c r="G1099" i="7"/>
  <c r="K1099" i="7" s="1"/>
  <c r="G1100" i="7"/>
  <c r="K1100" i="7" s="1"/>
  <c r="G1101" i="7"/>
  <c r="K1101" i="7" s="1"/>
  <c r="G1102" i="7"/>
  <c r="K1102" i="7" s="1"/>
  <c r="G1103" i="7"/>
  <c r="K1103" i="7" s="1"/>
  <c r="G1104" i="7"/>
  <c r="K1104" i="7" s="1"/>
  <c r="G1105" i="7"/>
  <c r="K1105" i="7" s="1"/>
  <c r="G1106" i="7"/>
  <c r="K1106" i="7" s="1"/>
  <c r="G1107" i="7"/>
  <c r="K1107" i="7" s="1"/>
  <c r="G1108" i="7"/>
  <c r="K1108" i="7" s="1"/>
  <c r="G1109" i="7"/>
  <c r="K1109" i="7" s="1"/>
  <c r="G1110" i="7"/>
  <c r="K1110" i="7" s="1"/>
  <c r="G1111" i="7"/>
  <c r="K1111" i="7" s="1"/>
  <c r="G1112" i="7"/>
  <c r="K1112" i="7" s="1"/>
  <c r="G1113" i="7"/>
  <c r="K1113" i="7" s="1"/>
  <c r="G1114" i="7"/>
  <c r="K1114" i="7" s="1"/>
  <c r="G1115" i="7"/>
  <c r="K1115" i="7" s="1"/>
  <c r="G1116" i="7"/>
  <c r="K1116" i="7" s="1"/>
  <c r="G1117" i="7"/>
  <c r="K1117" i="7" s="1"/>
  <c r="G1118" i="7"/>
  <c r="K1118" i="7" s="1"/>
  <c r="G1119" i="7"/>
  <c r="K1119" i="7" s="1"/>
  <c r="G1120" i="7"/>
  <c r="K1120" i="7" s="1"/>
  <c r="G1121" i="7"/>
  <c r="K1121" i="7" s="1"/>
  <c r="G1122" i="7"/>
  <c r="K1122" i="7" s="1"/>
  <c r="G1123" i="7"/>
  <c r="K1123" i="7" s="1"/>
  <c r="G1124" i="7"/>
  <c r="K1124" i="7" s="1"/>
  <c r="G1125" i="7"/>
  <c r="K1125" i="7" s="1"/>
  <c r="G1126" i="7"/>
  <c r="K1126" i="7" s="1"/>
  <c r="G1127" i="7"/>
  <c r="K1127" i="7" s="1"/>
  <c r="G1128" i="7"/>
  <c r="K1128" i="7" s="1"/>
  <c r="G1129" i="7"/>
  <c r="K1129" i="7" s="1"/>
  <c r="G1130" i="7"/>
  <c r="K1130" i="7" s="1"/>
  <c r="G1131" i="7"/>
  <c r="K1131" i="7" s="1"/>
  <c r="G1132" i="7"/>
  <c r="K1132" i="7" s="1"/>
  <c r="G1133" i="7"/>
  <c r="K1133" i="7" s="1"/>
  <c r="G1134" i="7"/>
  <c r="K1134" i="7" s="1"/>
  <c r="G1135" i="7"/>
  <c r="K1135" i="7" s="1"/>
  <c r="G1136" i="7"/>
  <c r="K1136" i="7" s="1"/>
  <c r="G1137" i="7"/>
  <c r="K1137" i="7" s="1"/>
  <c r="G1138" i="7"/>
  <c r="K1138" i="7" s="1"/>
  <c r="G1139" i="7"/>
  <c r="K1139" i="7" s="1"/>
  <c r="G1140" i="7"/>
  <c r="K1140" i="7" s="1"/>
  <c r="G1141" i="7"/>
  <c r="K1141" i="7" s="1"/>
  <c r="G1142" i="7"/>
  <c r="K1142" i="7" s="1"/>
  <c r="G1143" i="7"/>
  <c r="K1143" i="7" s="1"/>
  <c r="G1144" i="7"/>
  <c r="K1144" i="7" s="1"/>
  <c r="G1145" i="7"/>
  <c r="K1145" i="7" s="1"/>
  <c r="G1146" i="7"/>
  <c r="K1146" i="7" s="1"/>
  <c r="G1147" i="7"/>
  <c r="K1147" i="7" s="1"/>
  <c r="G1148" i="7"/>
  <c r="K1148" i="7" s="1"/>
  <c r="G1149" i="7"/>
  <c r="K1149" i="7" s="1"/>
  <c r="G1150" i="7"/>
  <c r="K1150" i="7" s="1"/>
  <c r="G1151" i="7"/>
  <c r="K1151" i="7" s="1"/>
  <c r="G1152" i="7"/>
  <c r="K1152" i="7" s="1"/>
  <c r="G1153" i="7"/>
  <c r="K1153" i="7" s="1"/>
  <c r="G1154" i="7"/>
  <c r="K1154" i="7" s="1"/>
  <c r="G1155" i="7"/>
  <c r="K1155" i="7" s="1"/>
  <c r="G1156" i="7"/>
  <c r="K1156" i="7" s="1"/>
  <c r="G1157" i="7"/>
  <c r="K1157" i="7" s="1"/>
  <c r="G1158" i="7"/>
  <c r="K1158" i="7" s="1"/>
  <c r="G1159" i="7"/>
  <c r="K1159" i="7" s="1"/>
  <c r="G1160" i="7"/>
  <c r="K1160" i="7" s="1"/>
  <c r="G1161" i="7"/>
  <c r="K1161" i="7" s="1"/>
  <c r="G1162" i="7"/>
  <c r="K1162" i="7" s="1"/>
  <c r="G1163" i="7"/>
  <c r="K1163" i="7" s="1"/>
  <c r="G1164" i="7"/>
  <c r="K1164" i="7" s="1"/>
  <c r="G1165" i="7"/>
  <c r="K1165" i="7" s="1"/>
  <c r="G1166" i="7"/>
  <c r="K1166" i="7" s="1"/>
  <c r="G1167" i="7"/>
  <c r="K1167" i="7" s="1"/>
  <c r="G1168" i="7"/>
  <c r="K1168" i="7" s="1"/>
  <c r="G1169" i="7"/>
  <c r="K1169" i="7" s="1"/>
  <c r="G1170" i="7"/>
  <c r="K1170" i="7" s="1"/>
  <c r="G1171" i="7"/>
  <c r="K1171" i="7" s="1"/>
  <c r="G1172" i="7"/>
  <c r="K1172" i="7" s="1"/>
  <c r="G1173" i="7"/>
  <c r="K1173" i="7" s="1"/>
  <c r="G1174" i="7"/>
  <c r="K1174" i="7" s="1"/>
  <c r="G1175" i="7"/>
  <c r="K1175" i="7" s="1"/>
  <c r="G1176" i="7"/>
  <c r="K1176" i="7" s="1"/>
  <c r="G1177" i="7"/>
  <c r="K1177" i="7" s="1"/>
  <c r="G1178" i="7"/>
  <c r="K1178" i="7" s="1"/>
  <c r="G1179" i="7"/>
  <c r="K1179" i="7" s="1"/>
  <c r="G1180" i="7"/>
  <c r="K1180" i="7" s="1"/>
  <c r="G1181" i="7"/>
  <c r="K1181" i="7" s="1"/>
  <c r="G1182" i="7"/>
  <c r="K1182" i="7" s="1"/>
  <c r="G1183" i="7"/>
  <c r="K1183" i="7" s="1"/>
  <c r="G1184" i="7"/>
  <c r="K1184" i="7" s="1"/>
  <c r="G1185" i="7"/>
  <c r="K1185" i="7" s="1"/>
  <c r="G1186" i="7"/>
  <c r="K1186" i="7" s="1"/>
  <c r="G1187" i="7"/>
  <c r="K1187" i="7" s="1"/>
  <c r="G1188" i="7"/>
  <c r="K1188" i="7" s="1"/>
  <c r="G1189" i="7"/>
  <c r="K1189" i="7" s="1"/>
  <c r="G1190" i="7"/>
  <c r="K1190" i="7" s="1"/>
  <c r="G1191" i="7"/>
  <c r="K1191" i="7" s="1"/>
  <c r="G1192" i="7"/>
  <c r="K1192" i="7" s="1"/>
  <c r="G1193" i="7"/>
  <c r="K1193" i="7" s="1"/>
  <c r="G1194" i="7"/>
  <c r="K1194" i="7" s="1"/>
  <c r="G1195" i="7"/>
  <c r="K1195" i="7" s="1"/>
  <c r="G1196" i="7"/>
  <c r="K1196" i="7" s="1"/>
  <c r="G1197" i="7"/>
  <c r="K1197" i="7" s="1"/>
  <c r="G1198" i="7"/>
  <c r="K1198" i="7" s="1"/>
  <c r="G1199" i="7"/>
  <c r="K1199" i="7" s="1"/>
  <c r="G1200" i="7"/>
  <c r="K1200" i="7" s="1"/>
  <c r="G1201" i="7"/>
  <c r="K1201" i="7" s="1"/>
  <c r="G1202" i="7"/>
  <c r="K1202" i="7" s="1"/>
  <c r="G1203" i="7"/>
  <c r="K1203" i="7" s="1"/>
  <c r="G1204" i="7"/>
  <c r="K1204" i="7" s="1"/>
  <c r="G1205" i="7"/>
  <c r="K1205" i="7" s="1"/>
  <c r="G1206" i="7"/>
  <c r="K1206" i="7" s="1"/>
  <c r="G1207" i="7"/>
  <c r="K1207" i="7" s="1"/>
  <c r="G1208" i="7"/>
  <c r="K1208" i="7" s="1"/>
  <c r="G1209" i="7"/>
  <c r="K1209" i="7" s="1"/>
  <c r="G1210" i="7"/>
  <c r="K1210" i="7" s="1"/>
  <c r="G1211" i="7"/>
  <c r="K1211" i="7" s="1"/>
  <c r="G1212" i="7"/>
  <c r="K1212" i="7" s="1"/>
  <c r="G1213" i="7"/>
  <c r="K1213" i="7" s="1"/>
  <c r="G1214" i="7"/>
  <c r="K1214" i="7" s="1"/>
  <c r="G1215" i="7"/>
  <c r="K1215" i="7" s="1"/>
  <c r="G1216" i="7"/>
  <c r="K1216" i="7" s="1"/>
  <c r="G1217" i="7"/>
  <c r="K1217" i="7" s="1"/>
  <c r="G1218" i="7"/>
  <c r="K1218" i="7" s="1"/>
  <c r="G1219" i="7"/>
  <c r="K1219" i="7" s="1"/>
  <c r="G1220" i="7"/>
  <c r="K1220" i="7" s="1"/>
  <c r="G1221" i="7"/>
  <c r="K1221" i="7" s="1"/>
  <c r="G1222" i="7"/>
  <c r="K1222" i="7" s="1"/>
  <c r="G1223" i="7"/>
  <c r="K1223" i="7" s="1"/>
  <c r="G1224" i="7"/>
  <c r="K1224" i="7" s="1"/>
  <c r="G1225" i="7"/>
  <c r="K1225" i="7" s="1"/>
  <c r="G1226" i="7"/>
  <c r="K1226" i="7" s="1"/>
  <c r="G1227" i="7"/>
  <c r="K1227" i="7" s="1"/>
  <c r="G1228" i="7"/>
  <c r="K1228" i="7" s="1"/>
  <c r="G1229" i="7"/>
  <c r="K1229" i="7" s="1"/>
  <c r="G1230" i="7"/>
  <c r="K1230" i="7" s="1"/>
  <c r="G1231" i="7"/>
  <c r="K1231" i="7" s="1"/>
  <c r="G1232" i="7"/>
  <c r="K1232" i="7" s="1"/>
  <c r="G1233" i="7"/>
  <c r="K1233" i="7" s="1"/>
  <c r="G1234" i="7"/>
  <c r="K1234" i="7" s="1"/>
  <c r="G1235" i="7"/>
  <c r="K1235" i="7" s="1"/>
  <c r="G1236" i="7"/>
  <c r="K1236" i="7" s="1"/>
  <c r="G1237" i="7"/>
  <c r="K1237" i="7" s="1"/>
  <c r="G1238" i="7"/>
  <c r="K1238" i="7" s="1"/>
  <c r="G1239" i="7"/>
  <c r="K1239" i="7" s="1"/>
  <c r="G1240" i="7"/>
  <c r="K1240" i="7" s="1"/>
  <c r="G1241" i="7"/>
  <c r="K1241" i="7" s="1"/>
  <c r="G1242" i="7"/>
  <c r="K1242" i="7" s="1"/>
  <c r="G1243" i="7"/>
  <c r="K1243" i="7" s="1"/>
  <c r="G1244" i="7"/>
  <c r="K1244" i="7" s="1"/>
  <c r="G1245" i="7"/>
  <c r="K1245" i="7" s="1"/>
  <c r="G1246" i="7"/>
  <c r="K1246" i="7" s="1"/>
  <c r="G1247" i="7"/>
  <c r="K1247" i="7" s="1"/>
  <c r="G1248" i="7"/>
  <c r="K1248" i="7" s="1"/>
  <c r="G1249" i="7"/>
  <c r="K1249" i="7" s="1"/>
  <c r="G1250" i="7"/>
  <c r="K1250" i="7" s="1"/>
  <c r="G1251" i="7"/>
  <c r="K1251" i="7" s="1"/>
  <c r="G1252" i="7"/>
  <c r="K1252" i="7" s="1"/>
  <c r="G1253" i="7"/>
  <c r="K1253" i="7" s="1"/>
  <c r="G1254" i="7"/>
  <c r="K1254" i="7" s="1"/>
  <c r="G1255" i="7"/>
  <c r="K1255" i="7" s="1"/>
  <c r="G1256" i="7"/>
  <c r="K1256" i="7" s="1"/>
  <c r="G1257" i="7"/>
  <c r="K1257" i="7" s="1"/>
  <c r="G1258" i="7"/>
  <c r="K1258" i="7" s="1"/>
  <c r="G1259" i="7"/>
  <c r="K1259" i="7" s="1"/>
  <c r="G1260" i="7"/>
  <c r="K1260" i="7" s="1"/>
  <c r="G1261" i="7"/>
  <c r="K1261" i="7" s="1"/>
  <c r="G1262" i="7"/>
  <c r="K1262" i="7" s="1"/>
  <c r="G1263" i="7"/>
  <c r="K1263" i="7" s="1"/>
  <c r="G1264" i="7"/>
  <c r="K1264" i="7" s="1"/>
  <c r="G1265" i="7"/>
  <c r="K1265" i="7" s="1"/>
  <c r="G1266" i="7"/>
  <c r="K1266" i="7" s="1"/>
  <c r="G1267" i="7"/>
  <c r="K1267" i="7" s="1"/>
  <c r="G1268" i="7"/>
  <c r="K1268" i="7" s="1"/>
  <c r="G1269" i="7"/>
  <c r="K1269" i="7" s="1"/>
  <c r="G1270" i="7"/>
  <c r="K1270" i="7" s="1"/>
  <c r="G1271" i="7"/>
  <c r="K1271" i="7" s="1"/>
  <c r="G1272" i="7"/>
  <c r="K1272" i="7" s="1"/>
  <c r="G1273" i="7"/>
  <c r="K1273" i="7" s="1"/>
  <c r="G1274" i="7"/>
  <c r="K1274" i="7" s="1"/>
  <c r="G1275" i="7"/>
  <c r="K1275" i="7" s="1"/>
  <c r="G1276" i="7"/>
  <c r="K1276" i="7" s="1"/>
  <c r="G1277" i="7"/>
  <c r="K1277" i="7" s="1"/>
  <c r="G1278" i="7"/>
  <c r="K1278" i="7" s="1"/>
  <c r="G1279" i="7"/>
  <c r="K1279" i="7" s="1"/>
  <c r="G1280" i="7"/>
  <c r="K1280" i="7" s="1"/>
  <c r="G1281" i="7"/>
  <c r="K1281" i="7" s="1"/>
  <c r="G1282" i="7"/>
  <c r="K1282" i="7" s="1"/>
  <c r="G1283" i="7"/>
  <c r="K1283" i="7" s="1"/>
  <c r="G1284" i="7"/>
  <c r="K1284" i="7" s="1"/>
  <c r="G1285" i="7"/>
  <c r="K1285" i="7" s="1"/>
  <c r="G1286" i="7"/>
  <c r="K1286" i="7" s="1"/>
  <c r="G1287" i="7"/>
  <c r="K1287" i="7" s="1"/>
  <c r="G1288" i="7"/>
  <c r="K1288" i="7" s="1"/>
  <c r="G1289" i="7"/>
  <c r="K1289" i="7" s="1"/>
  <c r="G1290" i="7"/>
  <c r="K1290" i="7" s="1"/>
  <c r="G1291" i="7"/>
  <c r="K1291" i="7" s="1"/>
  <c r="G1292" i="7"/>
  <c r="K1292" i="7" s="1"/>
  <c r="G1293" i="7"/>
  <c r="K1293" i="7" s="1"/>
  <c r="G1294" i="7"/>
  <c r="K1294" i="7" s="1"/>
  <c r="G1295" i="7"/>
  <c r="K1295" i="7" s="1"/>
  <c r="G1296" i="7"/>
  <c r="K1296" i="7" s="1"/>
  <c r="G1297" i="7"/>
  <c r="K1297" i="7" s="1"/>
  <c r="G1298" i="7"/>
  <c r="K1298" i="7" s="1"/>
  <c r="G1299" i="7"/>
  <c r="K1299" i="7" s="1"/>
  <c r="G1300" i="7"/>
  <c r="K1300" i="7" s="1"/>
  <c r="G1301" i="7"/>
  <c r="K1301" i="7" s="1"/>
  <c r="G1302" i="7"/>
  <c r="K1302" i="7" s="1"/>
  <c r="G1303" i="7"/>
  <c r="K1303" i="7" s="1"/>
  <c r="G1304" i="7"/>
  <c r="K1304" i="7" s="1"/>
  <c r="G1305" i="7"/>
  <c r="K1305" i="7" s="1"/>
  <c r="G1306" i="7"/>
  <c r="K1306" i="7" s="1"/>
  <c r="G1307" i="7"/>
  <c r="K1307" i="7" s="1"/>
  <c r="G1308" i="7"/>
  <c r="K1308" i="7" s="1"/>
  <c r="G1309" i="7"/>
  <c r="K1309" i="7" s="1"/>
  <c r="G1310" i="7"/>
  <c r="K1310" i="7" s="1"/>
  <c r="G1311" i="7"/>
  <c r="K1311" i="7" s="1"/>
  <c r="G1312" i="7"/>
  <c r="K1312" i="7" s="1"/>
  <c r="G1313" i="7"/>
  <c r="K1313" i="7" s="1"/>
  <c r="G1314" i="7"/>
  <c r="K1314" i="7" s="1"/>
  <c r="G1315" i="7"/>
  <c r="K1315" i="7" s="1"/>
  <c r="G1316" i="7"/>
  <c r="K1316" i="7" s="1"/>
  <c r="G1317" i="7"/>
  <c r="K1317" i="7" s="1"/>
  <c r="G1318" i="7"/>
  <c r="K1318" i="7" s="1"/>
  <c r="G1319" i="7"/>
  <c r="K1319" i="7" s="1"/>
  <c r="G1320" i="7"/>
  <c r="K1320" i="7" s="1"/>
  <c r="G1321" i="7"/>
  <c r="K1321" i="7" s="1"/>
  <c r="G1322" i="7"/>
  <c r="K1322" i="7" s="1"/>
  <c r="G1323" i="7"/>
  <c r="K1323" i="7" s="1"/>
  <c r="G1324" i="7"/>
  <c r="K1324" i="7" s="1"/>
  <c r="G1325" i="7"/>
  <c r="K1325" i="7" s="1"/>
  <c r="G1326" i="7"/>
  <c r="K1326" i="7" s="1"/>
  <c r="G1327" i="7"/>
  <c r="K1327" i="7" s="1"/>
  <c r="G1328" i="7"/>
  <c r="K1328" i="7" s="1"/>
  <c r="G1329" i="7"/>
  <c r="K1329" i="7" s="1"/>
  <c r="G1330" i="7"/>
  <c r="K1330" i="7" s="1"/>
  <c r="G1331" i="7"/>
  <c r="K1331" i="7" s="1"/>
  <c r="G1332" i="7"/>
  <c r="K1332" i="7" s="1"/>
  <c r="G1333" i="7"/>
  <c r="K1333" i="7" s="1"/>
  <c r="G1334" i="7"/>
  <c r="K1334" i="7" s="1"/>
  <c r="G1335" i="7"/>
  <c r="K1335" i="7" s="1"/>
  <c r="G1336" i="7"/>
  <c r="K1336" i="7" s="1"/>
  <c r="G1337" i="7"/>
  <c r="K1337" i="7" s="1"/>
  <c r="G1338" i="7"/>
  <c r="K1338" i="7" s="1"/>
  <c r="G1339" i="7"/>
  <c r="K1339" i="7" s="1"/>
  <c r="G1340" i="7"/>
  <c r="K1340" i="7" s="1"/>
  <c r="G1341" i="7"/>
  <c r="K1341" i="7" s="1"/>
  <c r="G1342" i="7"/>
  <c r="K1342" i="7" s="1"/>
  <c r="G1343" i="7"/>
  <c r="K1343" i="7" s="1"/>
  <c r="G1344" i="7"/>
  <c r="K1344" i="7" s="1"/>
  <c r="G1345" i="7"/>
  <c r="K1345" i="7" s="1"/>
  <c r="G1346" i="7"/>
  <c r="K1346" i="7" s="1"/>
  <c r="G1347" i="7"/>
  <c r="K1347" i="7" s="1"/>
  <c r="G1348" i="7"/>
  <c r="K1348" i="7" s="1"/>
  <c r="G1349" i="7"/>
  <c r="K1349" i="7" s="1"/>
  <c r="G1350" i="7"/>
  <c r="K1350" i="7" s="1"/>
  <c r="G1351" i="7"/>
  <c r="K1351" i="7" s="1"/>
  <c r="G1352" i="7"/>
  <c r="K1352" i="7" s="1"/>
  <c r="G1353" i="7"/>
  <c r="K1353" i="7" s="1"/>
  <c r="G1354" i="7"/>
  <c r="K1354" i="7" s="1"/>
  <c r="G1355" i="7"/>
  <c r="K1355" i="7" s="1"/>
  <c r="G1356" i="7"/>
  <c r="K1356" i="7" s="1"/>
  <c r="G1357" i="7"/>
  <c r="K1357" i="7" s="1"/>
  <c r="G1358" i="7"/>
  <c r="K1358" i="7" s="1"/>
  <c r="G1359" i="7"/>
  <c r="K1359" i="7" s="1"/>
  <c r="G1360" i="7"/>
  <c r="K1360" i="7" s="1"/>
  <c r="G1361" i="7"/>
  <c r="K1361" i="7" s="1"/>
  <c r="G1362" i="7"/>
  <c r="K1362" i="7" s="1"/>
  <c r="G1363" i="7"/>
  <c r="K1363" i="7" s="1"/>
  <c r="G1364" i="7"/>
  <c r="K1364" i="7" s="1"/>
  <c r="G1365" i="7"/>
  <c r="K1365" i="7" s="1"/>
  <c r="G1366" i="7"/>
  <c r="K1366" i="7" s="1"/>
  <c r="G1367" i="7"/>
  <c r="K1367" i="7" s="1"/>
  <c r="G1368" i="7"/>
  <c r="K1368" i="7" s="1"/>
  <c r="G1369" i="7"/>
  <c r="K1369" i="7" s="1"/>
  <c r="G1370" i="7"/>
  <c r="K1370" i="7" s="1"/>
  <c r="G1371" i="7"/>
  <c r="K1371" i="7" s="1"/>
  <c r="G1372" i="7"/>
  <c r="K1372" i="7" s="1"/>
  <c r="G1373" i="7"/>
  <c r="K1373" i="7" s="1"/>
  <c r="G1374" i="7"/>
  <c r="K1374" i="7" s="1"/>
  <c r="G1375" i="7"/>
  <c r="K1375" i="7" s="1"/>
  <c r="G1376" i="7"/>
  <c r="K1376" i="7" s="1"/>
  <c r="G1377" i="7"/>
  <c r="K1377" i="7" s="1"/>
  <c r="G1378" i="7"/>
  <c r="K1378" i="7" s="1"/>
  <c r="G1379" i="7"/>
  <c r="K1379" i="7" s="1"/>
  <c r="G1380" i="7"/>
  <c r="K1380" i="7" s="1"/>
  <c r="G1381" i="7"/>
  <c r="K1381" i="7" s="1"/>
  <c r="G1382" i="7"/>
  <c r="K1382" i="7" s="1"/>
  <c r="G1383" i="7"/>
  <c r="K1383" i="7" s="1"/>
  <c r="G1384" i="7"/>
  <c r="K1384" i="7" s="1"/>
  <c r="G1385" i="7"/>
  <c r="K1385" i="7" s="1"/>
  <c r="G1386" i="7"/>
  <c r="K1386" i="7" s="1"/>
  <c r="G1387" i="7"/>
  <c r="K1387" i="7" s="1"/>
  <c r="G1388" i="7"/>
  <c r="K1388" i="7" s="1"/>
  <c r="G1389" i="7"/>
  <c r="K1389" i="7" s="1"/>
  <c r="G1390" i="7"/>
  <c r="K1390" i="7" s="1"/>
  <c r="G1391" i="7"/>
  <c r="K1391" i="7" s="1"/>
  <c r="G1392" i="7"/>
  <c r="K1392" i="7" s="1"/>
  <c r="G1393" i="7"/>
  <c r="K1393" i="7" s="1"/>
  <c r="G1394" i="7"/>
  <c r="K1394" i="7" s="1"/>
  <c r="G1395" i="7"/>
  <c r="K1395" i="7" s="1"/>
  <c r="G1396" i="7"/>
  <c r="K1396" i="7" s="1"/>
  <c r="G1397" i="7"/>
  <c r="K1397" i="7" s="1"/>
  <c r="G1398" i="7"/>
  <c r="K1398" i="7" s="1"/>
  <c r="G1399" i="7"/>
  <c r="K1399" i="7" s="1"/>
  <c r="G1400" i="7"/>
  <c r="K1400" i="7" s="1"/>
  <c r="G1401" i="7"/>
  <c r="K1401" i="7" s="1"/>
  <c r="G1402" i="7"/>
  <c r="K1402" i="7" s="1"/>
  <c r="G1403" i="7"/>
  <c r="K1403" i="7" s="1"/>
  <c r="G1404" i="7"/>
  <c r="K1404" i="7" s="1"/>
  <c r="G1405" i="7"/>
  <c r="K1405" i="7" s="1"/>
  <c r="G1406" i="7"/>
  <c r="K1406" i="7" s="1"/>
  <c r="G1407" i="7"/>
  <c r="K1407" i="7" s="1"/>
  <c r="G1408" i="7"/>
  <c r="K1408" i="7" s="1"/>
  <c r="G1409" i="7"/>
  <c r="K1409" i="7" s="1"/>
  <c r="G1410" i="7"/>
  <c r="K1410" i="7" s="1"/>
  <c r="G1411" i="7"/>
  <c r="K1411" i="7" s="1"/>
  <c r="G1412" i="7"/>
  <c r="K1412" i="7" s="1"/>
  <c r="G1413" i="7"/>
  <c r="K1413" i="7" s="1"/>
  <c r="G1414" i="7"/>
  <c r="K1414" i="7" s="1"/>
  <c r="G1415" i="7"/>
  <c r="K1415" i="7" s="1"/>
  <c r="G1416" i="7"/>
  <c r="K1416" i="7" s="1"/>
  <c r="G1417" i="7"/>
  <c r="K1417" i="7" s="1"/>
  <c r="G1418" i="7"/>
  <c r="K1418" i="7" s="1"/>
  <c r="G1419" i="7"/>
  <c r="K1419" i="7" s="1"/>
  <c r="G1420" i="7"/>
  <c r="K1420" i="7" s="1"/>
  <c r="G1421" i="7"/>
  <c r="K1421" i="7" s="1"/>
  <c r="G1422" i="7"/>
  <c r="K1422" i="7" s="1"/>
  <c r="G1423" i="7"/>
  <c r="K1423" i="7" s="1"/>
  <c r="G1424" i="7"/>
  <c r="K1424" i="7" s="1"/>
  <c r="G1425" i="7"/>
  <c r="K1425" i="7" s="1"/>
  <c r="G1426" i="7"/>
  <c r="K1426" i="7" s="1"/>
  <c r="G1427" i="7"/>
  <c r="K1427" i="7" s="1"/>
  <c r="G1428" i="7"/>
  <c r="K1428" i="7" s="1"/>
  <c r="G1429" i="7"/>
  <c r="K1429" i="7" s="1"/>
  <c r="G1430" i="7"/>
  <c r="K1430" i="7" s="1"/>
  <c r="G1431" i="7"/>
  <c r="K1431" i="7" s="1"/>
  <c r="G1432" i="7"/>
  <c r="K1432" i="7" s="1"/>
  <c r="G1433" i="7"/>
  <c r="K1433" i="7" s="1"/>
  <c r="G1434" i="7"/>
  <c r="K1434" i="7" s="1"/>
  <c r="G1435" i="7"/>
  <c r="K1435" i="7" s="1"/>
  <c r="G1436" i="7"/>
  <c r="K1436" i="7" s="1"/>
  <c r="G1437" i="7"/>
  <c r="K1437" i="7" s="1"/>
  <c r="G1438" i="7"/>
  <c r="K1438" i="7" s="1"/>
  <c r="G1439" i="7"/>
  <c r="K1439" i="7" s="1"/>
  <c r="G1440" i="7"/>
  <c r="K1440" i="7" s="1"/>
  <c r="G1441" i="7"/>
  <c r="K1441" i="7" s="1"/>
  <c r="G1442" i="7"/>
  <c r="K1442" i="7" s="1"/>
  <c r="G1443" i="7"/>
  <c r="K1443" i="7" s="1"/>
  <c r="G1444" i="7"/>
  <c r="K1444" i="7" s="1"/>
  <c r="G1445" i="7"/>
  <c r="K1445" i="7" s="1"/>
  <c r="G1446" i="7"/>
  <c r="K1446" i="7" s="1"/>
  <c r="G1447" i="7"/>
  <c r="K1447" i="7" s="1"/>
  <c r="G1448" i="7"/>
  <c r="K1448" i="7" s="1"/>
  <c r="G1449" i="7"/>
  <c r="K1449" i="7" s="1"/>
  <c r="G1450" i="7"/>
  <c r="K1450" i="7" s="1"/>
  <c r="G1451" i="7"/>
  <c r="K1451" i="7" s="1"/>
  <c r="G1452" i="7"/>
  <c r="K1452" i="7" s="1"/>
  <c r="G1453" i="7"/>
  <c r="K1453" i="7" s="1"/>
  <c r="G1454" i="7"/>
  <c r="K1454" i="7" s="1"/>
  <c r="G1455" i="7"/>
  <c r="K1455" i="7" s="1"/>
  <c r="G1456" i="7"/>
  <c r="K1456" i="7" s="1"/>
  <c r="G1457" i="7"/>
  <c r="K1457" i="7" s="1"/>
  <c r="G1458" i="7"/>
  <c r="K1458" i="7" s="1"/>
  <c r="G1459" i="7"/>
  <c r="K1459" i="7" s="1"/>
  <c r="G1460" i="7"/>
  <c r="K1460" i="7" s="1"/>
  <c r="G1461" i="7"/>
  <c r="K1461" i="7" s="1"/>
  <c r="G1462" i="7"/>
  <c r="K1462" i="7" s="1"/>
  <c r="G1463" i="7"/>
  <c r="K1463" i="7" s="1"/>
  <c r="G1464" i="7"/>
  <c r="K1464" i="7" s="1"/>
  <c r="G1465" i="7"/>
  <c r="K1465" i="7" s="1"/>
  <c r="G1466" i="7"/>
  <c r="K1466" i="7" s="1"/>
  <c r="G1467" i="7"/>
  <c r="K1467" i="7" s="1"/>
  <c r="G1468" i="7"/>
  <c r="K1468" i="7" s="1"/>
  <c r="G1469" i="7"/>
  <c r="K1469" i="7" s="1"/>
  <c r="G1470" i="7"/>
  <c r="K1470" i="7" s="1"/>
  <c r="G1471" i="7"/>
  <c r="K1471" i="7" s="1"/>
  <c r="G1472" i="7"/>
  <c r="K1472" i="7" s="1"/>
  <c r="G1473" i="7"/>
  <c r="K1473" i="7" s="1"/>
  <c r="G1474" i="7"/>
  <c r="K1474" i="7" s="1"/>
  <c r="G1475" i="7"/>
  <c r="K1475" i="7" s="1"/>
  <c r="G1476" i="7"/>
  <c r="K1476" i="7" s="1"/>
  <c r="G1477" i="7"/>
  <c r="K1477" i="7" s="1"/>
  <c r="G1478" i="7"/>
  <c r="K1478" i="7" s="1"/>
  <c r="G1479" i="7"/>
  <c r="K1479" i="7" s="1"/>
  <c r="G1480" i="7"/>
  <c r="K1480" i="7" s="1"/>
  <c r="G1481" i="7"/>
  <c r="K1481" i="7" s="1"/>
  <c r="G1482" i="7"/>
  <c r="K1482" i="7" s="1"/>
  <c r="G1483" i="7"/>
  <c r="K1483" i="7" s="1"/>
  <c r="G1484" i="7"/>
  <c r="K1484" i="7" s="1"/>
  <c r="G1485" i="7"/>
  <c r="K1485" i="7" s="1"/>
  <c r="G1486" i="7"/>
  <c r="K1486" i="7" s="1"/>
  <c r="G1487" i="7"/>
  <c r="K1487" i="7" s="1"/>
  <c r="G1488" i="7"/>
  <c r="K1488" i="7" s="1"/>
  <c r="G1489" i="7"/>
  <c r="K1489" i="7" s="1"/>
  <c r="G1490" i="7"/>
  <c r="K1490" i="7" s="1"/>
  <c r="G1491" i="7"/>
  <c r="K1491" i="7" s="1"/>
  <c r="G1492" i="7"/>
  <c r="K1492" i="7" s="1"/>
  <c r="G1493" i="7"/>
  <c r="K1493" i="7" s="1"/>
  <c r="G1494" i="7"/>
  <c r="K1494" i="7" s="1"/>
  <c r="G1495" i="7"/>
  <c r="K1495" i="7" s="1"/>
  <c r="G1496" i="7"/>
  <c r="K1496" i="7" s="1"/>
  <c r="G1497" i="7"/>
  <c r="K1497" i="7" s="1"/>
  <c r="G1498" i="7"/>
  <c r="K1498" i="7" s="1"/>
  <c r="G1499" i="7"/>
  <c r="K1499" i="7" s="1"/>
  <c r="G1500" i="7"/>
  <c r="K1500" i="7" s="1"/>
  <c r="G1501" i="7"/>
  <c r="K1501" i="7" s="1"/>
  <c r="G1502" i="7"/>
  <c r="K1502" i="7" s="1"/>
  <c r="G1503" i="7"/>
  <c r="K1503" i="7" s="1"/>
  <c r="G1504" i="7"/>
  <c r="K1504" i="7" s="1"/>
  <c r="G1505" i="7"/>
  <c r="K1505" i="7" s="1"/>
  <c r="G1506" i="7"/>
  <c r="K1506" i="7" s="1"/>
  <c r="G1507" i="7"/>
  <c r="K1507" i="7" s="1"/>
  <c r="G1508" i="7"/>
  <c r="K1508" i="7" s="1"/>
  <c r="G1509" i="7"/>
  <c r="K1509" i="7" s="1"/>
  <c r="G1510" i="7"/>
  <c r="K1510" i="7" s="1"/>
  <c r="G1511" i="7"/>
  <c r="K1511" i="7" s="1"/>
  <c r="G1512" i="7"/>
  <c r="K1512" i="7" s="1"/>
  <c r="G1513" i="7"/>
  <c r="K1513" i="7" s="1"/>
  <c r="G1514" i="7"/>
  <c r="K1514" i="7" s="1"/>
  <c r="G1515" i="7"/>
  <c r="K1515" i="7" s="1"/>
  <c r="G1516" i="7"/>
  <c r="K1516" i="7" s="1"/>
  <c r="G1517" i="7"/>
  <c r="K1517" i="7" s="1"/>
  <c r="G1518" i="7"/>
  <c r="K1518" i="7" s="1"/>
  <c r="G1519" i="7"/>
  <c r="K1519" i="7" s="1"/>
  <c r="G1520" i="7"/>
  <c r="K1520" i="7" s="1"/>
  <c r="G1521" i="7"/>
  <c r="K1521" i="7" s="1"/>
  <c r="G1522" i="7"/>
  <c r="K1522" i="7" s="1"/>
  <c r="G1523" i="7"/>
  <c r="K1523" i="7" s="1"/>
  <c r="G1524" i="7"/>
  <c r="K1524" i="7" s="1"/>
  <c r="G1525" i="7"/>
  <c r="K1525" i="7" s="1"/>
  <c r="G1526" i="7"/>
  <c r="K1526" i="7" s="1"/>
  <c r="G1527" i="7"/>
  <c r="K1527" i="7" s="1"/>
  <c r="G1528" i="7"/>
  <c r="K1528" i="7" s="1"/>
  <c r="G1529" i="7"/>
  <c r="K1529" i="7" s="1"/>
  <c r="G1530" i="7"/>
  <c r="K1530" i="7" s="1"/>
  <c r="G1531" i="7"/>
  <c r="K1531" i="7" s="1"/>
  <c r="G1532" i="7"/>
  <c r="K1532" i="7" s="1"/>
  <c r="G1533" i="7"/>
  <c r="K1533" i="7" s="1"/>
  <c r="G1534" i="7"/>
  <c r="K1534" i="7" s="1"/>
  <c r="G1535" i="7"/>
  <c r="K1535" i="7" s="1"/>
  <c r="G1536" i="7"/>
  <c r="K1536" i="7" s="1"/>
  <c r="G1537" i="7"/>
  <c r="K1537" i="7" s="1"/>
  <c r="G1538" i="7"/>
  <c r="K1538" i="7" s="1"/>
  <c r="G1539" i="7"/>
  <c r="K1539" i="7" s="1"/>
  <c r="G1540" i="7"/>
  <c r="K1540" i="7" s="1"/>
  <c r="G1541" i="7"/>
  <c r="K1541" i="7" s="1"/>
  <c r="G1542" i="7"/>
  <c r="K1542" i="7" s="1"/>
  <c r="G1543" i="7"/>
  <c r="K1543" i="7" s="1"/>
  <c r="G1544" i="7"/>
  <c r="K1544" i="7" s="1"/>
  <c r="G1545" i="7"/>
  <c r="K1545" i="7" s="1"/>
  <c r="G1546" i="7"/>
  <c r="K1546" i="7" s="1"/>
  <c r="G1547" i="7"/>
  <c r="K1547" i="7" s="1"/>
  <c r="G1548" i="7"/>
  <c r="K1548" i="7" s="1"/>
  <c r="G1549" i="7"/>
  <c r="K1549" i="7" s="1"/>
  <c r="G1550" i="7"/>
  <c r="K1550" i="7" s="1"/>
  <c r="G1551" i="7"/>
  <c r="K1551" i="7" s="1"/>
  <c r="G1552" i="7"/>
  <c r="K1552" i="7" s="1"/>
  <c r="G1553" i="7"/>
  <c r="K1553" i="7" s="1"/>
  <c r="G1554" i="7"/>
  <c r="K1554" i="7" s="1"/>
  <c r="G1555" i="7"/>
  <c r="K1555" i="7" s="1"/>
  <c r="G1556" i="7"/>
  <c r="K1556" i="7" s="1"/>
  <c r="G1557" i="7"/>
  <c r="K1557" i="7" s="1"/>
  <c r="G1558" i="7"/>
  <c r="K1558" i="7" s="1"/>
  <c r="G1559" i="7"/>
  <c r="K1559" i="7" s="1"/>
  <c r="G1560" i="7"/>
  <c r="K1560" i="7" s="1"/>
  <c r="G1561" i="7"/>
  <c r="K1561" i="7" s="1"/>
  <c r="G1562" i="7"/>
  <c r="K1562" i="7" s="1"/>
  <c r="G1563" i="7"/>
  <c r="K1563" i="7" s="1"/>
  <c r="G1564" i="7"/>
  <c r="K1564" i="7" s="1"/>
  <c r="G1565" i="7"/>
  <c r="K1565" i="7" s="1"/>
  <c r="G1566" i="7"/>
  <c r="K1566" i="7" s="1"/>
  <c r="G1567" i="7"/>
  <c r="K1567" i="7" s="1"/>
  <c r="G1568" i="7"/>
  <c r="K1568" i="7" s="1"/>
  <c r="G1569" i="7"/>
  <c r="K1569" i="7" s="1"/>
  <c r="G1570" i="7"/>
  <c r="K1570" i="7" s="1"/>
  <c r="G1571" i="7"/>
  <c r="K1571" i="7" s="1"/>
  <c r="G1572" i="7"/>
  <c r="K1572" i="7" s="1"/>
  <c r="G1573" i="7"/>
  <c r="K1573" i="7" s="1"/>
  <c r="G1574" i="7"/>
  <c r="K1574" i="7" s="1"/>
  <c r="G1575" i="7"/>
  <c r="K1575" i="7" s="1"/>
  <c r="G1576" i="7"/>
  <c r="K1576" i="7" s="1"/>
  <c r="G1577" i="7"/>
  <c r="K1577" i="7" s="1"/>
  <c r="G1578" i="7"/>
  <c r="K1578" i="7" s="1"/>
  <c r="G1579" i="7"/>
  <c r="K1579" i="7" s="1"/>
  <c r="G1580" i="7"/>
  <c r="K1580" i="7" s="1"/>
  <c r="G1581" i="7"/>
  <c r="K1581" i="7" s="1"/>
  <c r="G1582" i="7"/>
  <c r="K1582" i="7" s="1"/>
  <c r="G1583" i="7"/>
  <c r="K1583" i="7" s="1"/>
  <c r="G1584" i="7"/>
  <c r="K1584" i="7" s="1"/>
  <c r="G1585" i="7"/>
  <c r="K1585" i="7" s="1"/>
  <c r="G1586" i="7"/>
  <c r="K1586" i="7" s="1"/>
  <c r="G1587" i="7"/>
  <c r="K1587" i="7" s="1"/>
  <c r="G1588" i="7"/>
  <c r="K1588" i="7" s="1"/>
  <c r="G1589" i="7"/>
  <c r="K1589" i="7" s="1"/>
  <c r="G1590" i="7"/>
  <c r="K1590" i="7" s="1"/>
  <c r="G1591" i="7"/>
  <c r="K1591" i="7" s="1"/>
  <c r="G1592" i="7"/>
  <c r="K1592" i="7" s="1"/>
  <c r="G1593" i="7"/>
  <c r="K1593" i="7" s="1"/>
  <c r="G1594" i="7"/>
  <c r="K1594" i="7" s="1"/>
  <c r="G1595" i="7"/>
  <c r="K1595" i="7" s="1"/>
  <c r="G1596" i="7"/>
  <c r="K1596" i="7" s="1"/>
  <c r="G1597" i="7"/>
  <c r="K1597" i="7" s="1"/>
  <c r="G1598" i="7"/>
  <c r="K1598" i="7" s="1"/>
  <c r="G1599" i="7"/>
  <c r="K1599" i="7" s="1"/>
  <c r="G1600" i="7"/>
  <c r="K1600" i="7" s="1"/>
  <c r="G1601" i="7"/>
  <c r="K1601" i="7" s="1"/>
  <c r="G1602" i="7"/>
  <c r="K1602" i="7" s="1"/>
  <c r="G1603" i="7"/>
  <c r="K1603" i="7" s="1"/>
  <c r="G1604" i="7"/>
  <c r="K1604" i="7" s="1"/>
  <c r="G1605" i="7"/>
  <c r="K1605" i="7" s="1"/>
  <c r="G1606" i="7"/>
  <c r="K1606" i="7" s="1"/>
  <c r="G1607" i="7"/>
  <c r="K1607" i="7" s="1"/>
  <c r="G1608" i="7"/>
  <c r="K1608" i="7" s="1"/>
  <c r="G1609" i="7"/>
  <c r="K1609" i="7" s="1"/>
  <c r="G1610" i="7"/>
  <c r="K1610" i="7" s="1"/>
  <c r="G1611" i="7"/>
  <c r="K1611" i="7" s="1"/>
  <c r="G1612" i="7"/>
  <c r="K1612" i="7" s="1"/>
  <c r="G1613" i="7"/>
  <c r="K1613" i="7" s="1"/>
  <c r="G1614" i="7"/>
  <c r="K1614" i="7" s="1"/>
  <c r="G1615" i="7"/>
  <c r="K1615" i="7" s="1"/>
  <c r="G1616" i="7"/>
  <c r="K1616" i="7" s="1"/>
  <c r="G1617" i="7"/>
  <c r="K1617" i="7" s="1"/>
  <c r="G1618" i="7"/>
  <c r="K1618" i="7" s="1"/>
  <c r="G1619" i="7"/>
  <c r="K1619" i="7" s="1"/>
  <c r="G1620" i="7"/>
  <c r="K1620" i="7" s="1"/>
  <c r="G1621" i="7"/>
  <c r="K1621" i="7" s="1"/>
  <c r="G1622" i="7"/>
  <c r="K1622" i="7" s="1"/>
  <c r="G1623" i="7"/>
  <c r="K1623" i="7" s="1"/>
  <c r="G1624" i="7"/>
  <c r="K1624" i="7" s="1"/>
  <c r="G1625" i="7"/>
  <c r="K1625" i="7" s="1"/>
  <c r="G1626" i="7"/>
  <c r="K1626" i="7" s="1"/>
  <c r="G1627" i="7"/>
  <c r="K1627" i="7" s="1"/>
  <c r="G1628" i="7"/>
  <c r="K1628" i="7" s="1"/>
  <c r="G1629" i="7"/>
  <c r="K1629" i="7" s="1"/>
  <c r="G1630" i="7"/>
  <c r="K1630" i="7" s="1"/>
  <c r="G1631" i="7"/>
  <c r="K1631" i="7" s="1"/>
  <c r="G1632" i="7"/>
  <c r="K1632" i="7" s="1"/>
  <c r="G1633" i="7"/>
  <c r="K1633" i="7" s="1"/>
  <c r="G1634" i="7"/>
  <c r="K1634" i="7" s="1"/>
  <c r="G1635" i="7"/>
  <c r="K1635" i="7" s="1"/>
  <c r="G1636" i="7"/>
  <c r="K1636" i="7" s="1"/>
  <c r="G1637" i="7"/>
  <c r="K1637" i="7" s="1"/>
  <c r="G1638" i="7"/>
  <c r="K1638" i="7" s="1"/>
  <c r="G1639" i="7"/>
  <c r="K1639" i="7" s="1"/>
  <c r="G1640" i="7"/>
  <c r="K1640" i="7" s="1"/>
  <c r="G1641" i="7"/>
  <c r="K1641" i="7" s="1"/>
  <c r="G1642" i="7"/>
  <c r="K1642" i="7" s="1"/>
  <c r="G1643" i="7"/>
  <c r="K1643" i="7" s="1"/>
  <c r="G1644" i="7"/>
  <c r="K1644" i="7" s="1"/>
  <c r="G1645" i="7"/>
  <c r="K1645" i="7" s="1"/>
  <c r="G1646" i="7"/>
  <c r="K1646" i="7" s="1"/>
  <c r="G1647" i="7"/>
  <c r="K1647" i="7" s="1"/>
  <c r="G1648" i="7"/>
  <c r="K1648" i="7" s="1"/>
  <c r="G1649" i="7"/>
  <c r="K1649" i="7" s="1"/>
  <c r="G1650" i="7"/>
  <c r="K1650" i="7" s="1"/>
  <c r="G1651" i="7"/>
  <c r="K1651" i="7" s="1"/>
  <c r="G1652" i="7"/>
  <c r="K1652" i="7" s="1"/>
  <c r="G1653" i="7"/>
  <c r="K1653" i="7" s="1"/>
  <c r="G1654" i="7"/>
  <c r="K1654" i="7" s="1"/>
  <c r="G1655" i="7"/>
  <c r="K1655" i="7" s="1"/>
  <c r="G1656" i="7"/>
  <c r="K1656" i="7" s="1"/>
  <c r="G1657" i="7"/>
  <c r="K1657" i="7" s="1"/>
  <c r="G1658" i="7"/>
  <c r="K1658" i="7" s="1"/>
  <c r="G1659" i="7"/>
  <c r="K1659" i="7" s="1"/>
  <c r="G1660" i="7"/>
  <c r="K1660" i="7" s="1"/>
  <c r="G1661" i="7"/>
  <c r="K1661" i="7" s="1"/>
  <c r="G1662" i="7"/>
  <c r="K1662" i="7" s="1"/>
  <c r="G1663" i="7"/>
  <c r="K1663" i="7" s="1"/>
  <c r="G1664" i="7"/>
  <c r="K1664" i="7" s="1"/>
  <c r="G1665" i="7"/>
  <c r="K1665" i="7" s="1"/>
  <c r="G1666" i="7"/>
  <c r="K1666" i="7" s="1"/>
  <c r="G1667" i="7"/>
  <c r="K1667" i="7" s="1"/>
  <c r="G1668" i="7"/>
  <c r="K1668" i="7" s="1"/>
  <c r="G1669" i="7"/>
  <c r="K1669" i="7" s="1"/>
  <c r="G1670" i="7"/>
  <c r="K1670" i="7" s="1"/>
  <c r="G1671" i="7"/>
  <c r="K1671" i="7" s="1"/>
  <c r="G1672" i="7"/>
  <c r="K1672" i="7" s="1"/>
  <c r="G1673" i="7"/>
  <c r="K1673" i="7" s="1"/>
  <c r="G1674" i="7"/>
  <c r="K1674" i="7" s="1"/>
  <c r="G1675" i="7"/>
  <c r="K1675" i="7" s="1"/>
  <c r="G1676" i="7"/>
  <c r="K1676" i="7" s="1"/>
  <c r="G1677" i="7"/>
  <c r="K1677" i="7" s="1"/>
  <c r="G1678" i="7"/>
  <c r="K1678" i="7" s="1"/>
  <c r="G1679" i="7"/>
  <c r="K1679" i="7" s="1"/>
  <c r="G1680" i="7"/>
  <c r="K1680" i="7" s="1"/>
  <c r="G1681" i="7"/>
  <c r="K1681" i="7" s="1"/>
  <c r="G1682" i="7"/>
  <c r="K1682" i="7" s="1"/>
  <c r="G1683" i="7"/>
  <c r="K1683" i="7" s="1"/>
  <c r="G1684" i="7"/>
  <c r="K1684" i="7" s="1"/>
  <c r="G1685" i="7"/>
  <c r="K1685" i="7" s="1"/>
  <c r="G1686" i="7"/>
  <c r="K1686" i="7" s="1"/>
  <c r="G1687" i="7"/>
  <c r="K1687" i="7" s="1"/>
  <c r="G1688" i="7"/>
  <c r="K1688" i="7" s="1"/>
  <c r="G1689" i="7"/>
  <c r="K1689" i="7" s="1"/>
  <c r="G1690" i="7"/>
  <c r="K1690" i="7" s="1"/>
  <c r="G1691" i="7"/>
  <c r="K1691" i="7" s="1"/>
  <c r="G1692" i="7"/>
  <c r="K1692" i="7" s="1"/>
  <c r="G1693" i="7"/>
  <c r="K1693" i="7" s="1"/>
  <c r="G1694" i="7"/>
  <c r="K1694" i="7" s="1"/>
  <c r="G1695" i="7"/>
  <c r="K1695" i="7" s="1"/>
  <c r="G1696" i="7"/>
  <c r="K1696" i="7" s="1"/>
  <c r="G1697" i="7"/>
  <c r="K1697" i="7" s="1"/>
  <c r="G1698" i="7"/>
  <c r="K1698" i="7" s="1"/>
  <c r="G1699" i="7"/>
  <c r="K1699" i="7" s="1"/>
  <c r="G1700" i="7"/>
  <c r="K1700" i="7" s="1"/>
  <c r="G1701" i="7"/>
  <c r="K1701" i="7" s="1"/>
  <c r="G1702" i="7"/>
  <c r="K1702" i="7" s="1"/>
  <c r="G1703" i="7"/>
  <c r="K1703" i="7" s="1"/>
  <c r="G1704" i="7"/>
  <c r="K1704" i="7" s="1"/>
  <c r="G1705" i="7"/>
  <c r="K1705" i="7" s="1"/>
  <c r="G1706" i="7"/>
  <c r="K1706" i="7" s="1"/>
  <c r="G1707" i="7"/>
  <c r="K1707" i="7" s="1"/>
  <c r="G1708" i="7"/>
  <c r="K1708" i="7" s="1"/>
  <c r="G1709" i="7"/>
  <c r="K1709" i="7" s="1"/>
  <c r="G1710" i="7"/>
  <c r="K1710" i="7" s="1"/>
  <c r="G1711" i="7"/>
  <c r="K1711" i="7" s="1"/>
  <c r="G1712" i="7"/>
  <c r="K1712" i="7" s="1"/>
  <c r="G1713" i="7"/>
  <c r="K1713" i="7" s="1"/>
  <c r="G1714" i="7"/>
  <c r="K1714" i="7" s="1"/>
  <c r="G1715" i="7"/>
  <c r="K1715" i="7" s="1"/>
  <c r="G1716" i="7"/>
  <c r="K1716" i="7" s="1"/>
  <c r="G1717" i="7"/>
  <c r="K1717" i="7" s="1"/>
  <c r="G1718" i="7"/>
  <c r="K1718" i="7" s="1"/>
  <c r="G1719" i="7"/>
  <c r="K1719" i="7" s="1"/>
  <c r="G1720" i="7"/>
  <c r="K1720" i="7" s="1"/>
  <c r="G1721" i="7"/>
  <c r="K1721" i="7" s="1"/>
  <c r="G1722" i="7"/>
  <c r="K1722" i="7" s="1"/>
  <c r="G1723" i="7"/>
  <c r="K1723" i="7" s="1"/>
  <c r="G1724" i="7"/>
  <c r="K1724" i="7" s="1"/>
  <c r="G1725" i="7"/>
  <c r="K1725" i="7" s="1"/>
  <c r="G1726" i="7"/>
  <c r="K1726" i="7" s="1"/>
  <c r="G1727" i="7"/>
  <c r="K1727" i="7" s="1"/>
  <c r="G1728" i="7"/>
  <c r="K1728" i="7" s="1"/>
  <c r="G1729" i="7"/>
  <c r="K1729" i="7" s="1"/>
  <c r="G1730" i="7"/>
  <c r="K1730" i="7" s="1"/>
  <c r="G1731" i="7"/>
  <c r="K1731" i="7" s="1"/>
  <c r="G1732" i="7"/>
  <c r="K1732" i="7" s="1"/>
  <c r="G1733" i="7"/>
  <c r="K1733" i="7" s="1"/>
  <c r="G1734" i="7"/>
  <c r="K1734" i="7" s="1"/>
  <c r="G1735" i="7"/>
  <c r="K1735" i="7" s="1"/>
  <c r="G1736" i="7"/>
  <c r="K1736" i="7" s="1"/>
  <c r="G1737" i="7"/>
  <c r="K1737" i="7" s="1"/>
  <c r="G1738" i="7"/>
  <c r="K1738" i="7" s="1"/>
  <c r="G1739" i="7"/>
  <c r="K1739" i="7" s="1"/>
  <c r="G1740" i="7"/>
  <c r="K1740" i="7" s="1"/>
  <c r="G1741" i="7"/>
  <c r="K1741" i="7" s="1"/>
  <c r="G1742" i="7"/>
  <c r="K1742" i="7" s="1"/>
  <c r="G1743" i="7"/>
  <c r="K1743" i="7" s="1"/>
  <c r="G1744" i="7"/>
  <c r="K1744" i="7" s="1"/>
  <c r="G1745" i="7"/>
  <c r="K1745" i="7" s="1"/>
  <c r="G1746" i="7"/>
  <c r="K1746" i="7" s="1"/>
  <c r="G1747" i="7"/>
  <c r="K1747" i="7" s="1"/>
  <c r="G1748" i="7"/>
  <c r="K1748" i="7" s="1"/>
  <c r="G1749" i="7"/>
  <c r="K1749" i="7" s="1"/>
  <c r="G1750" i="7"/>
  <c r="K1750" i="7" s="1"/>
  <c r="G1751" i="7"/>
  <c r="K1751" i="7" s="1"/>
  <c r="G1752" i="7"/>
  <c r="K1752" i="7" s="1"/>
  <c r="G1753" i="7"/>
  <c r="K1753" i="7" s="1"/>
  <c r="G1754" i="7"/>
  <c r="K1754" i="7" s="1"/>
  <c r="G1755" i="7"/>
  <c r="K1755" i="7" s="1"/>
  <c r="G1756" i="7"/>
  <c r="K1756" i="7" s="1"/>
  <c r="G1757" i="7"/>
  <c r="K1757" i="7" s="1"/>
  <c r="G1758" i="7"/>
  <c r="K1758" i="7" s="1"/>
  <c r="G1759" i="7"/>
  <c r="K1759" i="7" s="1"/>
  <c r="G1760" i="7"/>
  <c r="K1760" i="7" s="1"/>
  <c r="G1761" i="7"/>
  <c r="K1761" i="7" s="1"/>
  <c r="G1762" i="7"/>
  <c r="K1762" i="7" s="1"/>
  <c r="G1763" i="7"/>
  <c r="K1763" i="7" s="1"/>
  <c r="G1764" i="7"/>
  <c r="K1764" i="7" s="1"/>
  <c r="G1765" i="7"/>
  <c r="K1765" i="7" s="1"/>
  <c r="G1766" i="7"/>
  <c r="K1766" i="7" s="1"/>
  <c r="G1767" i="7"/>
  <c r="K1767" i="7" s="1"/>
  <c r="G1768" i="7"/>
  <c r="K1768" i="7" s="1"/>
  <c r="G1769" i="7"/>
  <c r="K1769" i="7" s="1"/>
  <c r="G1770" i="7"/>
  <c r="K1770" i="7" s="1"/>
  <c r="G1771" i="7"/>
  <c r="K1771" i="7" s="1"/>
  <c r="G1772" i="7"/>
  <c r="K1772" i="7" s="1"/>
  <c r="G1773" i="7"/>
  <c r="K1773" i="7" s="1"/>
  <c r="G1774" i="7"/>
  <c r="K1774" i="7" s="1"/>
  <c r="G1775" i="7"/>
  <c r="K1775" i="7" s="1"/>
  <c r="G1776" i="7"/>
  <c r="K1776" i="7" s="1"/>
  <c r="G1777" i="7"/>
  <c r="K1777" i="7" s="1"/>
  <c r="G1778" i="7"/>
  <c r="K1778" i="7" s="1"/>
  <c r="G1779" i="7"/>
  <c r="K1779" i="7" s="1"/>
  <c r="G1780" i="7"/>
  <c r="K1780" i="7" s="1"/>
  <c r="G1781" i="7"/>
  <c r="K1781" i="7" s="1"/>
  <c r="G1782" i="7"/>
  <c r="K1782" i="7" s="1"/>
  <c r="G1783" i="7"/>
  <c r="K1783" i="7" s="1"/>
  <c r="G1784" i="7"/>
  <c r="K1784" i="7" s="1"/>
  <c r="G1785" i="7"/>
  <c r="K1785" i="7" s="1"/>
  <c r="G1786" i="7"/>
  <c r="K1786" i="7" s="1"/>
  <c r="G1787" i="7"/>
  <c r="K1787" i="7" s="1"/>
  <c r="G1788" i="7"/>
  <c r="K1788" i="7" s="1"/>
  <c r="G1789" i="7"/>
  <c r="K1789" i="7" s="1"/>
  <c r="G1790" i="7"/>
  <c r="K1790" i="7" s="1"/>
  <c r="G1791" i="7"/>
  <c r="K1791" i="7" s="1"/>
  <c r="G1792" i="7"/>
  <c r="K1792" i="7" s="1"/>
  <c r="G1793" i="7"/>
  <c r="K1793" i="7" s="1"/>
  <c r="G1794" i="7"/>
  <c r="K1794" i="7" s="1"/>
  <c r="G1795" i="7"/>
  <c r="K1795" i="7" s="1"/>
  <c r="G1796" i="7"/>
  <c r="K1796" i="7" s="1"/>
  <c r="G1797" i="7"/>
  <c r="K1797" i="7" s="1"/>
  <c r="G1798" i="7"/>
  <c r="K1798" i="7" s="1"/>
  <c r="G1799" i="7"/>
  <c r="K1799" i="7" s="1"/>
  <c r="G1800" i="7"/>
  <c r="K1800" i="7" s="1"/>
  <c r="G1801" i="7"/>
  <c r="K1801" i="7" s="1"/>
  <c r="G1802" i="7"/>
  <c r="K1802" i="7" s="1"/>
  <c r="G1803" i="7"/>
  <c r="K1803" i="7" s="1"/>
  <c r="G1804" i="7"/>
  <c r="K1804" i="7" s="1"/>
  <c r="G1805" i="7"/>
  <c r="K1805" i="7" s="1"/>
  <c r="G1806" i="7"/>
  <c r="K1806" i="7" s="1"/>
  <c r="G1807" i="7"/>
  <c r="K1807" i="7" s="1"/>
  <c r="G1808" i="7"/>
  <c r="K1808" i="7" s="1"/>
  <c r="G1809" i="7"/>
  <c r="K1809" i="7" s="1"/>
  <c r="G1810" i="7"/>
  <c r="K1810" i="7" s="1"/>
  <c r="G1811" i="7"/>
  <c r="K1811" i="7" s="1"/>
  <c r="G1812" i="7"/>
  <c r="K1812" i="7" s="1"/>
  <c r="G1813" i="7"/>
  <c r="K1813" i="7" s="1"/>
  <c r="G1814" i="7"/>
  <c r="K1814" i="7" s="1"/>
  <c r="G1815" i="7"/>
  <c r="K1815" i="7" s="1"/>
  <c r="G1816" i="7"/>
  <c r="K1816" i="7" s="1"/>
  <c r="G1817" i="7"/>
  <c r="K1817" i="7" s="1"/>
  <c r="G1818" i="7"/>
  <c r="K1818" i="7" s="1"/>
  <c r="G1819" i="7"/>
  <c r="K1819" i="7" s="1"/>
  <c r="G1820" i="7"/>
  <c r="K1820" i="7" s="1"/>
  <c r="G1821" i="7"/>
  <c r="K1821" i="7" s="1"/>
  <c r="G1822" i="7"/>
  <c r="K1822" i="7" s="1"/>
  <c r="G1823" i="7"/>
  <c r="K1823" i="7" s="1"/>
  <c r="G1824" i="7"/>
  <c r="K1824" i="7" s="1"/>
  <c r="G1825" i="7"/>
  <c r="K1825" i="7" s="1"/>
  <c r="G1826" i="7"/>
  <c r="K1826" i="7" s="1"/>
  <c r="G1827" i="7"/>
  <c r="K1827" i="7" s="1"/>
  <c r="G1828" i="7"/>
  <c r="K1828" i="7" s="1"/>
  <c r="G1829" i="7"/>
  <c r="K1829" i="7" s="1"/>
  <c r="G1830" i="7"/>
  <c r="K1830" i="7" s="1"/>
  <c r="G1831" i="7"/>
  <c r="K1831" i="7" s="1"/>
  <c r="G1832" i="7"/>
  <c r="K1832" i="7" s="1"/>
  <c r="G1833" i="7"/>
  <c r="K1833" i="7" s="1"/>
  <c r="G1834" i="7"/>
  <c r="K1834" i="7" s="1"/>
  <c r="G1835" i="7"/>
  <c r="K1835" i="7" s="1"/>
  <c r="G1836" i="7"/>
  <c r="K1836" i="7" s="1"/>
  <c r="G1837" i="7"/>
  <c r="K1837" i="7" s="1"/>
  <c r="G1838" i="7"/>
  <c r="K1838" i="7" s="1"/>
  <c r="G1839" i="7"/>
  <c r="K1839" i="7" s="1"/>
  <c r="G1840" i="7"/>
  <c r="K1840" i="7" s="1"/>
  <c r="G1841" i="7"/>
  <c r="K1841" i="7" s="1"/>
  <c r="G1842" i="7"/>
  <c r="K1842" i="7" s="1"/>
  <c r="G1843" i="7"/>
  <c r="K1843" i="7" s="1"/>
  <c r="G1844" i="7"/>
  <c r="K1844" i="7" s="1"/>
  <c r="G1845" i="7"/>
  <c r="K1845" i="7" s="1"/>
  <c r="G1846" i="7"/>
  <c r="K1846" i="7" s="1"/>
  <c r="G1847" i="7"/>
  <c r="K1847" i="7" s="1"/>
  <c r="G1848" i="7"/>
  <c r="K1848" i="7" s="1"/>
  <c r="G1849" i="7"/>
  <c r="K1849" i="7" s="1"/>
  <c r="G1850" i="7"/>
  <c r="K1850" i="7" s="1"/>
  <c r="G1851" i="7"/>
  <c r="K1851" i="7" s="1"/>
  <c r="G1852" i="7"/>
  <c r="K1852" i="7" s="1"/>
  <c r="G1853" i="7"/>
  <c r="K1853" i="7" s="1"/>
  <c r="G1854" i="7"/>
  <c r="K1854" i="7" s="1"/>
  <c r="G1855" i="7"/>
  <c r="K1855" i="7" s="1"/>
  <c r="G1856" i="7"/>
  <c r="K1856" i="7" s="1"/>
  <c r="G1857" i="7"/>
  <c r="K1857" i="7" s="1"/>
  <c r="G1858" i="7"/>
  <c r="K1858" i="7" s="1"/>
  <c r="G1859" i="7"/>
  <c r="K1859" i="7" s="1"/>
  <c r="G1860" i="7"/>
  <c r="K1860" i="7" s="1"/>
  <c r="G1861" i="7"/>
  <c r="K1861" i="7" s="1"/>
  <c r="G1862" i="7"/>
  <c r="K1862" i="7" s="1"/>
  <c r="G1863" i="7"/>
  <c r="K1863" i="7" s="1"/>
  <c r="G1864" i="7"/>
  <c r="K1864" i="7" s="1"/>
  <c r="G1865" i="7"/>
  <c r="K1865" i="7" s="1"/>
  <c r="G1866" i="7"/>
  <c r="K1866" i="7" s="1"/>
  <c r="G1867" i="7"/>
  <c r="K1867" i="7" s="1"/>
  <c r="G1868" i="7"/>
  <c r="K1868" i="7" s="1"/>
  <c r="G1869" i="7"/>
  <c r="K1869" i="7" s="1"/>
  <c r="G1870" i="7"/>
  <c r="K1870" i="7" s="1"/>
  <c r="G1871" i="7"/>
  <c r="K1871" i="7" s="1"/>
  <c r="G1872" i="7"/>
  <c r="K1872" i="7" s="1"/>
  <c r="G1873" i="7"/>
  <c r="K1873" i="7" s="1"/>
  <c r="G1874" i="7"/>
  <c r="K1874" i="7" s="1"/>
  <c r="G1875" i="7"/>
  <c r="K1875" i="7" s="1"/>
  <c r="G1876" i="7"/>
  <c r="K1876" i="7" s="1"/>
  <c r="G1877" i="7"/>
  <c r="K1877" i="7" s="1"/>
  <c r="G1878" i="7"/>
  <c r="K1878" i="7" s="1"/>
  <c r="G1879" i="7"/>
  <c r="K1879" i="7" s="1"/>
  <c r="G1880" i="7"/>
  <c r="K1880" i="7" s="1"/>
  <c r="G1881" i="7"/>
  <c r="K1881" i="7" s="1"/>
  <c r="G1882" i="7"/>
  <c r="K1882" i="7" s="1"/>
  <c r="G1883" i="7"/>
  <c r="K1883" i="7" s="1"/>
  <c r="G1884" i="7"/>
  <c r="K1884" i="7" s="1"/>
  <c r="G1885" i="7"/>
  <c r="K1885" i="7" s="1"/>
  <c r="G1886" i="7"/>
  <c r="K1886" i="7" s="1"/>
  <c r="G1887" i="7"/>
  <c r="K1887" i="7" s="1"/>
  <c r="G1888" i="7"/>
  <c r="K1888" i="7" s="1"/>
  <c r="G1889" i="7"/>
  <c r="K1889" i="7" s="1"/>
  <c r="G1890" i="7"/>
  <c r="K1890" i="7" s="1"/>
  <c r="G1891" i="7"/>
  <c r="K1891" i="7" s="1"/>
  <c r="G1892" i="7"/>
  <c r="K1892" i="7" s="1"/>
  <c r="G1893" i="7"/>
  <c r="K1893" i="7" s="1"/>
  <c r="G1894" i="7"/>
  <c r="K1894" i="7" s="1"/>
  <c r="G1895" i="7"/>
  <c r="K1895" i="7" s="1"/>
  <c r="G1896" i="7"/>
  <c r="K1896" i="7" s="1"/>
  <c r="G1897" i="7"/>
  <c r="K1897" i="7" s="1"/>
  <c r="G1898" i="7"/>
  <c r="K1898" i="7" s="1"/>
  <c r="G1899" i="7"/>
  <c r="K1899" i="7" s="1"/>
  <c r="G1900" i="7"/>
  <c r="K1900" i="7" s="1"/>
  <c r="G1901" i="7"/>
  <c r="K1901" i="7" s="1"/>
  <c r="G1902" i="7"/>
  <c r="K1902" i="7" s="1"/>
  <c r="G1903" i="7"/>
  <c r="K1903" i="7" s="1"/>
  <c r="G1904" i="7"/>
  <c r="K1904" i="7" s="1"/>
  <c r="G1905" i="7"/>
  <c r="K1905" i="7" s="1"/>
  <c r="G1906" i="7"/>
  <c r="K1906" i="7" s="1"/>
  <c r="G1907" i="7"/>
  <c r="K1907" i="7" s="1"/>
  <c r="G1908" i="7"/>
  <c r="K1908" i="7" s="1"/>
  <c r="G1909" i="7"/>
  <c r="K1909" i="7" s="1"/>
  <c r="G1910" i="7"/>
  <c r="K1910" i="7" s="1"/>
  <c r="G1911" i="7"/>
  <c r="K1911" i="7" s="1"/>
  <c r="G1912" i="7"/>
  <c r="K1912" i="7" s="1"/>
  <c r="G1913" i="7"/>
  <c r="K1913" i="7" s="1"/>
  <c r="G1914" i="7"/>
  <c r="K1914" i="7" s="1"/>
  <c r="G1915" i="7"/>
  <c r="K1915" i="7" s="1"/>
  <c r="G1916" i="7"/>
  <c r="K1916" i="7" s="1"/>
  <c r="G1917" i="7"/>
  <c r="K1917" i="7" s="1"/>
  <c r="G1918" i="7"/>
  <c r="K1918" i="7" s="1"/>
  <c r="G1919" i="7"/>
  <c r="K1919" i="7" s="1"/>
  <c r="G1920" i="7"/>
  <c r="K1920" i="7" s="1"/>
  <c r="G1921" i="7"/>
  <c r="K1921" i="7" s="1"/>
  <c r="G1922" i="7"/>
  <c r="K1922" i="7" s="1"/>
  <c r="G1923" i="7"/>
  <c r="K1923" i="7" s="1"/>
  <c r="G1924" i="7"/>
  <c r="K1924" i="7" s="1"/>
  <c r="G1925" i="7"/>
  <c r="K1925" i="7" s="1"/>
  <c r="G1926" i="7"/>
  <c r="K1926" i="7" s="1"/>
  <c r="G1927" i="7"/>
  <c r="K1927" i="7" s="1"/>
  <c r="G1928" i="7"/>
  <c r="K1928" i="7" s="1"/>
  <c r="G1929" i="7"/>
  <c r="K1929" i="7" s="1"/>
  <c r="G1930" i="7"/>
  <c r="K1930" i="7" s="1"/>
  <c r="G1931" i="7"/>
  <c r="K1931" i="7" s="1"/>
  <c r="G1932" i="7"/>
  <c r="K1932" i="7" s="1"/>
  <c r="G1933" i="7"/>
  <c r="K1933" i="7" s="1"/>
  <c r="G1934" i="7"/>
  <c r="K1934" i="7" s="1"/>
  <c r="G1935" i="7"/>
  <c r="K1935" i="7" s="1"/>
  <c r="G1936" i="7"/>
  <c r="K1936" i="7" s="1"/>
  <c r="G1937" i="7"/>
  <c r="K1937" i="7" s="1"/>
  <c r="G1938" i="7"/>
  <c r="K1938" i="7" s="1"/>
  <c r="G1939" i="7"/>
  <c r="K1939" i="7" s="1"/>
  <c r="G1940" i="7"/>
  <c r="K1940" i="7" s="1"/>
  <c r="G1941" i="7"/>
  <c r="K1941" i="7" s="1"/>
  <c r="G1942" i="7"/>
  <c r="K1942" i="7" s="1"/>
  <c r="G1943" i="7"/>
  <c r="K1943" i="7" s="1"/>
  <c r="G1944" i="7"/>
  <c r="K1944" i="7" s="1"/>
  <c r="G1945" i="7"/>
  <c r="K1945" i="7" s="1"/>
  <c r="G1946" i="7"/>
  <c r="K1946" i="7" s="1"/>
  <c r="G1947" i="7"/>
  <c r="K1947" i="7" s="1"/>
  <c r="G1948" i="7"/>
  <c r="K1948" i="7" s="1"/>
  <c r="G1949" i="7"/>
  <c r="K1949" i="7" s="1"/>
  <c r="G1950" i="7"/>
  <c r="K1950" i="7" s="1"/>
  <c r="G1951" i="7"/>
  <c r="K1951" i="7" s="1"/>
  <c r="G1952" i="7"/>
  <c r="K1952" i="7" s="1"/>
  <c r="G1953" i="7"/>
  <c r="K1953" i="7" s="1"/>
  <c r="G1954" i="7"/>
  <c r="K1954" i="7" s="1"/>
  <c r="G1955" i="7"/>
  <c r="K1955" i="7" s="1"/>
  <c r="G1956" i="7"/>
  <c r="K1956" i="7" s="1"/>
  <c r="G1957" i="7"/>
  <c r="K1957" i="7" s="1"/>
  <c r="G1958" i="7"/>
  <c r="K1958" i="7" s="1"/>
  <c r="G1959" i="7"/>
  <c r="K1959" i="7" s="1"/>
  <c r="G1960" i="7"/>
  <c r="K1960" i="7" s="1"/>
  <c r="G1961" i="7"/>
  <c r="K1961" i="7" s="1"/>
  <c r="G1962" i="7"/>
  <c r="K1962" i="7" s="1"/>
  <c r="G1963" i="7"/>
  <c r="K1963" i="7" s="1"/>
  <c r="G1964" i="7"/>
  <c r="K1964" i="7" s="1"/>
  <c r="G1965" i="7"/>
  <c r="K1965" i="7" s="1"/>
  <c r="G1966" i="7"/>
  <c r="K1966" i="7" s="1"/>
  <c r="G1967" i="7"/>
  <c r="K1967" i="7" s="1"/>
  <c r="G1968" i="7"/>
  <c r="K1968" i="7" s="1"/>
  <c r="G1969" i="7"/>
  <c r="K1969" i="7" s="1"/>
  <c r="G1970" i="7"/>
  <c r="K1970" i="7" s="1"/>
  <c r="G1971" i="7"/>
  <c r="K1971" i="7" s="1"/>
  <c r="G1972" i="7"/>
  <c r="K1972" i="7" s="1"/>
  <c r="G1973" i="7"/>
  <c r="K1973" i="7" s="1"/>
  <c r="G1974" i="7"/>
  <c r="K1974" i="7" s="1"/>
  <c r="G1975" i="7"/>
  <c r="K1975" i="7" s="1"/>
  <c r="G1976" i="7"/>
  <c r="K1976" i="7" s="1"/>
  <c r="G1977" i="7"/>
  <c r="K1977" i="7" s="1"/>
  <c r="G1978" i="7"/>
  <c r="K1978" i="7" s="1"/>
  <c r="G1979" i="7"/>
  <c r="K1979" i="7" s="1"/>
  <c r="G1980" i="7"/>
  <c r="K1980" i="7" s="1"/>
  <c r="G1981" i="7"/>
  <c r="K1981" i="7" s="1"/>
  <c r="G1982" i="7"/>
  <c r="K1982" i="7" s="1"/>
  <c r="G1983" i="7"/>
  <c r="K1983" i="7" s="1"/>
  <c r="G1984" i="7"/>
  <c r="K1984" i="7" s="1"/>
  <c r="G1985" i="7"/>
  <c r="K1985" i="7" s="1"/>
  <c r="G1986" i="7"/>
  <c r="K1986" i="7" s="1"/>
  <c r="G1987" i="7"/>
  <c r="K1987" i="7" s="1"/>
  <c r="G1988" i="7"/>
  <c r="K1988" i="7" s="1"/>
  <c r="G1989" i="7"/>
  <c r="K1989" i="7" s="1"/>
  <c r="G1990" i="7"/>
  <c r="K1990" i="7" s="1"/>
  <c r="G1991" i="7"/>
  <c r="K1991" i="7" s="1"/>
  <c r="G1992" i="7"/>
  <c r="K1992" i="7" s="1"/>
  <c r="G1993" i="7"/>
  <c r="K1993" i="7" s="1"/>
  <c r="G1994" i="7"/>
  <c r="K1994" i="7" s="1"/>
  <c r="G1995" i="7"/>
  <c r="K1995" i="7" s="1"/>
  <c r="G1996" i="7"/>
  <c r="K1996" i="7" s="1"/>
  <c r="G1997" i="7"/>
  <c r="K1997" i="7" s="1"/>
  <c r="G1998" i="7"/>
  <c r="K1998" i="7" s="1"/>
  <c r="G1999" i="7"/>
  <c r="K1999" i="7" s="1"/>
  <c r="G2000" i="7"/>
  <c r="K2000" i="7" s="1"/>
  <c r="G2001" i="7"/>
  <c r="K2001" i="7" s="1"/>
  <c r="G2002" i="7"/>
  <c r="K2002" i="7" s="1"/>
  <c r="G2003" i="7"/>
  <c r="K2003" i="7" s="1"/>
  <c r="G2004" i="7"/>
  <c r="K2004" i="7" s="1"/>
  <c r="G2005" i="7"/>
  <c r="K2005" i="7" s="1"/>
  <c r="G2006" i="7"/>
  <c r="K2006" i="7" s="1"/>
  <c r="G2007" i="7"/>
  <c r="K2007" i="7" s="1"/>
  <c r="G2008" i="7"/>
  <c r="K2008" i="7" s="1"/>
  <c r="G2009" i="7"/>
  <c r="K2009" i="7" s="1"/>
  <c r="G2010" i="7"/>
  <c r="K2010" i="7" s="1"/>
  <c r="G2011" i="7"/>
  <c r="K2011" i="7" s="1"/>
  <c r="G2012" i="7"/>
  <c r="K2012" i="7" s="1"/>
  <c r="G2013" i="7"/>
  <c r="K2013" i="7" s="1"/>
  <c r="G2014" i="7"/>
  <c r="K2014" i="7" s="1"/>
  <c r="G2015" i="7"/>
  <c r="K2015" i="7" s="1"/>
  <c r="G2016" i="7"/>
  <c r="K2016" i="7" s="1"/>
  <c r="G2017" i="7"/>
  <c r="K2017" i="7" s="1"/>
  <c r="G2018" i="7"/>
  <c r="K2018" i="7" s="1"/>
  <c r="G2019" i="7"/>
  <c r="K2019" i="7" s="1"/>
  <c r="G2020" i="7"/>
  <c r="K2020" i="7" s="1"/>
  <c r="G2021" i="7"/>
  <c r="K2021" i="7" s="1"/>
  <c r="G2022" i="7"/>
  <c r="K2022" i="7" s="1"/>
  <c r="G2023" i="7"/>
  <c r="K2023" i="7" s="1"/>
  <c r="G2024" i="7"/>
  <c r="K2024" i="7" s="1"/>
  <c r="G2025" i="7"/>
  <c r="K2025" i="7" s="1"/>
  <c r="G2026" i="7"/>
  <c r="K2026" i="7" s="1"/>
  <c r="G2027" i="7"/>
  <c r="K2027" i="7" s="1"/>
  <c r="G2028" i="7"/>
  <c r="K2028" i="7" s="1"/>
  <c r="G2029" i="7"/>
  <c r="K2029" i="7" s="1"/>
  <c r="G2030" i="7"/>
  <c r="K2030" i="7" s="1"/>
  <c r="G2031" i="7"/>
  <c r="K2031" i="7" s="1"/>
  <c r="G2032" i="7"/>
  <c r="K2032" i="7" s="1"/>
  <c r="G2033" i="7"/>
  <c r="K2033" i="7" s="1"/>
  <c r="G2034" i="7"/>
  <c r="K2034" i="7" s="1"/>
  <c r="G2035" i="7"/>
  <c r="K2035" i="7" s="1"/>
  <c r="G2036" i="7"/>
  <c r="K2036" i="7" s="1"/>
  <c r="G2037" i="7"/>
  <c r="K2037" i="7" s="1"/>
  <c r="G2038" i="7"/>
  <c r="K2038" i="7" s="1"/>
  <c r="G2039" i="7"/>
  <c r="K2039" i="7" s="1"/>
  <c r="G2040" i="7"/>
  <c r="K2040" i="7" s="1"/>
  <c r="G2041" i="7"/>
  <c r="K2041" i="7" s="1"/>
  <c r="G2042" i="7"/>
  <c r="K2042" i="7" s="1"/>
  <c r="G2043" i="7"/>
  <c r="K2043" i="7" s="1"/>
  <c r="G2044" i="7"/>
  <c r="K2044" i="7" s="1"/>
  <c r="G2045" i="7"/>
  <c r="K2045" i="7" s="1"/>
  <c r="G2046" i="7"/>
  <c r="K2046" i="7" s="1"/>
  <c r="G2047" i="7"/>
  <c r="K2047" i="7" s="1"/>
  <c r="G2048" i="7"/>
  <c r="K2048" i="7" s="1"/>
  <c r="G2049" i="7"/>
  <c r="K2049" i="7" s="1"/>
  <c r="G2050" i="7"/>
  <c r="K2050" i="7" s="1"/>
  <c r="G2051" i="7"/>
  <c r="K2051" i="7" s="1"/>
  <c r="G2052" i="7"/>
  <c r="K2052" i="7" s="1"/>
  <c r="G2053" i="7"/>
  <c r="K2053" i="7" s="1"/>
  <c r="G2054" i="7"/>
  <c r="K2054" i="7" s="1"/>
  <c r="G2055" i="7"/>
  <c r="K2055" i="7" s="1"/>
  <c r="G2056" i="7"/>
  <c r="K2056" i="7" s="1"/>
  <c r="G2057" i="7"/>
  <c r="K2057" i="7" s="1"/>
  <c r="G2058" i="7"/>
  <c r="K2058" i="7" s="1"/>
  <c r="G2059" i="7"/>
  <c r="K2059" i="7" s="1"/>
  <c r="G2060" i="7"/>
  <c r="K2060" i="7" s="1"/>
  <c r="G2061" i="7"/>
  <c r="K2061" i="7" s="1"/>
  <c r="G2062" i="7"/>
  <c r="K2062" i="7" s="1"/>
  <c r="G2063" i="7"/>
  <c r="K2063" i="7" s="1"/>
  <c r="G2064" i="7"/>
  <c r="K2064" i="7" s="1"/>
  <c r="G2065" i="7"/>
  <c r="K2065" i="7" s="1"/>
  <c r="G2066" i="7"/>
  <c r="K2066" i="7" s="1"/>
  <c r="G2067" i="7"/>
  <c r="K2067" i="7" s="1"/>
  <c r="G2068" i="7"/>
  <c r="K2068" i="7" s="1"/>
  <c r="G2069" i="7"/>
  <c r="K2069" i="7" s="1"/>
  <c r="G2070" i="7"/>
  <c r="K2070" i="7" s="1"/>
  <c r="G2071" i="7"/>
  <c r="K2071" i="7" s="1"/>
  <c r="G2072" i="7"/>
  <c r="K2072" i="7" s="1"/>
  <c r="G2073" i="7"/>
  <c r="K2073" i="7" s="1"/>
  <c r="G2074" i="7"/>
  <c r="K2074" i="7" s="1"/>
  <c r="G2075" i="7"/>
  <c r="K2075" i="7" s="1"/>
  <c r="G2076" i="7"/>
  <c r="K2076" i="7" s="1"/>
  <c r="G2077" i="7"/>
  <c r="K2077" i="7" s="1"/>
  <c r="G2078" i="7"/>
  <c r="K2078" i="7" s="1"/>
  <c r="G2079" i="7"/>
  <c r="K2079" i="7" s="1"/>
  <c r="G2080" i="7"/>
  <c r="K2080" i="7" s="1"/>
  <c r="G2081" i="7"/>
  <c r="K2081" i="7" s="1"/>
  <c r="G2082" i="7"/>
  <c r="K2082" i="7" s="1"/>
  <c r="G2083" i="7"/>
  <c r="K2083" i="7" s="1"/>
  <c r="G2084" i="7"/>
  <c r="K2084" i="7" s="1"/>
  <c r="G2085" i="7"/>
  <c r="K2085" i="7" s="1"/>
  <c r="G2086" i="7"/>
  <c r="K2086" i="7" s="1"/>
  <c r="G2087" i="7"/>
  <c r="K2087" i="7" s="1"/>
  <c r="G2088" i="7"/>
  <c r="K2088" i="7" s="1"/>
  <c r="G2089" i="7"/>
  <c r="K2089" i="7" s="1"/>
  <c r="G2090" i="7"/>
  <c r="K2090" i="7" s="1"/>
  <c r="G2091" i="7"/>
  <c r="K2091" i="7" s="1"/>
  <c r="G2092" i="7"/>
  <c r="K2092" i="7" s="1"/>
  <c r="G2093" i="7"/>
  <c r="K2093" i="7" s="1"/>
  <c r="G2094" i="7"/>
  <c r="K2094" i="7" s="1"/>
  <c r="G2095" i="7"/>
  <c r="K2095" i="7" s="1"/>
  <c r="G2096" i="7"/>
  <c r="K2096" i="7" s="1"/>
  <c r="G2097" i="7"/>
  <c r="K2097" i="7" s="1"/>
  <c r="G2098" i="7"/>
  <c r="K2098" i="7" s="1"/>
  <c r="G2099" i="7"/>
  <c r="K2099" i="7" s="1"/>
  <c r="G2100" i="7"/>
  <c r="K2100" i="7" s="1"/>
  <c r="G2101" i="7"/>
  <c r="K2101" i="7" s="1"/>
  <c r="G2102" i="7"/>
  <c r="K2102" i="7" s="1"/>
  <c r="G2103" i="7"/>
  <c r="K2103" i="7" s="1"/>
  <c r="G2104" i="7"/>
  <c r="K2104" i="7" s="1"/>
  <c r="G2105" i="7"/>
  <c r="K2105" i="7" s="1"/>
  <c r="G2106" i="7"/>
  <c r="K2106" i="7" s="1"/>
  <c r="G2107" i="7"/>
  <c r="K2107" i="7" s="1"/>
  <c r="G2108" i="7"/>
  <c r="K2108" i="7" s="1"/>
  <c r="G2109" i="7"/>
  <c r="K2109" i="7" s="1"/>
  <c r="G2110" i="7"/>
  <c r="K2110" i="7" s="1"/>
  <c r="G2111" i="7"/>
  <c r="K2111" i="7" s="1"/>
  <c r="G2112" i="7"/>
  <c r="K2112" i="7" s="1"/>
  <c r="G2113" i="7"/>
  <c r="K2113" i="7" s="1"/>
  <c r="G2114" i="7"/>
  <c r="K2114" i="7" s="1"/>
  <c r="G2115" i="7"/>
  <c r="K2115" i="7" s="1"/>
  <c r="G2116" i="7"/>
  <c r="K2116" i="7" s="1"/>
  <c r="G2117" i="7"/>
  <c r="K2117" i="7" s="1"/>
  <c r="G2118" i="7"/>
  <c r="K2118" i="7" s="1"/>
  <c r="G2119" i="7"/>
  <c r="K2119" i="7" s="1"/>
  <c r="G2120" i="7"/>
  <c r="K2120" i="7" s="1"/>
  <c r="G2121" i="7"/>
  <c r="K2121" i="7" s="1"/>
  <c r="G2122" i="7"/>
  <c r="K2122" i="7" s="1"/>
  <c r="G2123" i="7"/>
  <c r="K2123" i="7" s="1"/>
  <c r="G2124" i="7"/>
  <c r="K2124" i="7" s="1"/>
  <c r="G2125" i="7"/>
  <c r="K2125" i="7" s="1"/>
  <c r="G2126" i="7"/>
  <c r="K2126" i="7" s="1"/>
  <c r="G2127" i="7"/>
  <c r="K2127" i="7" s="1"/>
  <c r="G2128" i="7"/>
  <c r="K2128" i="7" s="1"/>
  <c r="G2129" i="7"/>
  <c r="K2129" i="7" s="1"/>
  <c r="G2130" i="7"/>
  <c r="K2130" i="7" s="1"/>
  <c r="G2131" i="7"/>
  <c r="K2131" i="7" s="1"/>
  <c r="G2132" i="7"/>
  <c r="K2132" i="7" s="1"/>
  <c r="G2133" i="7"/>
  <c r="K2133" i="7" s="1"/>
  <c r="G2134" i="7"/>
  <c r="K2134" i="7" s="1"/>
  <c r="G2135" i="7"/>
  <c r="K2135" i="7" s="1"/>
  <c r="G2136" i="7"/>
  <c r="K2136" i="7" s="1"/>
  <c r="G2137" i="7"/>
  <c r="K2137" i="7" s="1"/>
  <c r="G2138" i="7"/>
  <c r="K2138" i="7" s="1"/>
  <c r="G2139" i="7"/>
  <c r="K2139" i="7" s="1"/>
  <c r="G2140" i="7"/>
  <c r="K2140" i="7" s="1"/>
  <c r="G2141" i="7"/>
  <c r="K2141" i="7" s="1"/>
  <c r="G2142" i="7"/>
  <c r="K2142" i="7" s="1"/>
  <c r="G2143" i="7"/>
  <c r="K2143" i="7" s="1"/>
  <c r="G2144" i="7"/>
  <c r="K2144" i="7" s="1"/>
  <c r="G2145" i="7"/>
  <c r="K2145" i="7" s="1"/>
  <c r="G2146" i="7"/>
  <c r="K2146" i="7" s="1"/>
  <c r="G2147" i="7"/>
  <c r="K2147" i="7" s="1"/>
  <c r="G2148" i="7"/>
  <c r="K2148" i="7" s="1"/>
  <c r="G2149" i="7"/>
  <c r="K2149" i="7" s="1"/>
  <c r="G2150" i="7"/>
  <c r="K2150" i="7" s="1"/>
  <c r="G2151" i="7"/>
  <c r="K2151" i="7" s="1"/>
  <c r="G2152" i="7"/>
  <c r="K2152" i="7" s="1"/>
  <c r="G2153" i="7"/>
  <c r="K2153" i="7" s="1"/>
  <c r="G2154" i="7"/>
  <c r="K2154" i="7" s="1"/>
  <c r="G2155" i="7"/>
  <c r="K2155" i="7" s="1"/>
  <c r="G2156" i="7"/>
  <c r="K2156" i="7" s="1"/>
  <c r="G2157" i="7"/>
  <c r="K2157" i="7" s="1"/>
  <c r="G2158" i="7"/>
  <c r="K2158" i="7" s="1"/>
  <c r="G2159" i="7"/>
  <c r="K2159" i="7" s="1"/>
  <c r="G2160" i="7"/>
  <c r="K2160" i="7" s="1"/>
  <c r="G2161" i="7"/>
  <c r="K2161" i="7" s="1"/>
  <c r="G2162" i="7"/>
  <c r="K2162" i="7" s="1"/>
  <c r="G2163" i="7"/>
  <c r="K2163" i="7" s="1"/>
  <c r="G2164" i="7"/>
  <c r="K2164" i="7" s="1"/>
  <c r="G2165" i="7"/>
  <c r="K2165" i="7" s="1"/>
  <c r="G2166" i="7"/>
  <c r="K2166" i="7" s="1"/>
  <c r="G2167" i="7"/>
  <c r="K2167" i="7" s="1"/>
  <c r="G2168" i="7"/>
  <c r="K2168" i="7" s="1"/>
  <c r="G2169" i="7"/>
  <c r="K2169" i="7" s="1"/>
  <c r="G2170" i="7"/>
  <c r="K2170" i="7" s="1"/>
  <c r="G2171" i="7"/>
  <c r="K2171" i="7" s="1"/>
  <c r="G2172" i="7"/>
  <c r="K2172" i="7" s="1"/>
  <c r="G2173" i="7"/>
  <c r="K2173" i="7" s="1"/>
  <c r="G2174" i="7"/>
  <c r="K2174" i="7" s="1"/>
  <c r="G2175" i="7"/>
  <c r="K2175" i="7" s="1"/>
  <c r="G2176" i="7"/>
  <c r="K2176" i="7" s="1"/>
  <c r="G2177" i="7"/>
  <c r="K2177" i="7" s="1"/>
  <c r="G2178" i="7"/>
  <c r="K2178" i="7" s="1"/>
  <c r="G2179" i="7"/>
  <c r="K2179" i="7" s="1"/>
  <c r="G2180" i="7"/>
  <c r="K2180" i="7" s="1"/>
  <c r="G2181" i="7"/>
  <c r="K2181" i="7" s="1"/>
  <c r="G2182" i="7"/>
  <c r="K2182" i="7" s="1"/>
  <c r="G2183" i="7"/>
  <c r="K2183" i="7" s="1"/>
  <c r="G2184" i="7"/>
  <c r="K2184" i="7" s="1"/>
  <c r="G2185" i="7"/>
  <c r="K2185" i="7" s="1"/>
  <c r="G2186" i="7"/>
  <c r="K2186" i="7" s="1"/>
  <c r="G2187" i="7"/>
  <c r="K2187" i="7" s="1"/>
  <c r="G2188" i="7"/>
  <c r="K2188" i="7" s="1"/>
  <c r="G2189" i="7"/>
  <c r="K2189" i="7" s="1"/>
  <c r="G2190" i="7"/>
  <c r="K2190" i="7" s="1"/>
  <c r="G2191" i="7"/>
  <c r="K2191" i="7" s="1"/>
  <c r="G2192" i="7"/>
  <c r="K2192" i="7" s="1"/>
  <c r="G2193" i="7"/>
  <c r="K2193" i="7" s="1"/>
  <c r="G2194" i="7"/>
  <c r="K2194" i="7" s="1"/>
  <c r="G2195" i="7"/>
  <c r="K2195" i="7" s="1"/>
  <c r="G2196" i="7"/>
  <c r="K2196" i="7" s="1"/>
  <c r="G2197" i="7"/>
  <c r="K2197" i="7" s="1"/>
  <c r="G2198" i="7"/>
  <c r="K2198" i="7" s="1"/>
  <c r="G2199" i="7"/>
  <c r="K2199" i="7" s="1"/>
  <c r="G2200" i="7"/>
  <c r="K2200" i="7" s="1"/>
  <c r="G2201" i="7"/>
  <c r="K2201" i="7" s="1"/>
  <c r="G2202" i="7"/>
  <c r="K2202" i="7" s="1"/>
  <c r="G2203" i="7"/>
  <c r="K2203" i="7" s="1"/>
  <c r="G2204" i="7"/>
  <c r="K2204" i="7" s="1"/>
  <c r="G2205" i="7"/>
  <c r="K2205" i="7" s="1"/>
  <c r="G2206" i="7"/>
  <c r="K2206" i="7" s="1"/>
  <c r="G2207" i="7"/>
  <c r="K2207" i="7" s="1"/>
  <c r="G2208" i="7"/>
  <c r="K2208" i="7" s="1"/>
  <c r="G2209" i="7"/>
  <c r="K2209" i="7" s="1"/>
  <c r="G2210" i="7"/>
  <c r="K2210" i="7" s="1"/>
  <c r="G2211" i="7"/>
  <c r="K2211" i="7" s="1"/>
  <c r="G2212" i="7"/>
  <c r="K2212" i="7" s="1"/>
  <c r="G2213" i="7"/>
  <c r="K2213" i="7" s="1"/>
  <c r="G2214" i="7"/>
  <c r="K2214" i="7" s="1"/>
  <c r="G2215" i="7"/>
  <c r="K2215" i="7" s="1"/>
  <c r="G2216" i="7"/>
  <c r="K2216" i="7" s="1"/>
  <c r="G2217" i="7"/>
  <c r="K2217" i="7" s="1"/>
  <c r="G2218" i="7"/>
  <c r="K2218" i="7" s="1"/>
  <c r="G2219" i="7"/>
  <c r="K2219" i="7" s="1"/>
  <c r="G2220" i="7"/>
  <c r="K2220" i="7" s="1"/>
  <c r="G2221" i="7"/>
  <c r="K2221" i="7" s="1"/>
  <c r="G2222" i="7"/>
  <c r="K2222" i="7" s="1"/>
  <c r="G2223" i="7"/>
  <c r="K2223" i="7" s="1"/>
  <c r="G2224" i="7"/>
  <c r="K2224" i="7" s="1"/>
  <c r="G2225" i="7"/>
  <c r="K2225" i="7" s="1"/>
  <c r="G2226" i="7"/>
  <c r="K2226" i="7" s="1"/>
  <c r="G2227" i="7"/>
  <c r="K2227" i="7" s="1"/>
  <c r="G2228" i="7"/>
  <c r="K2228" i="7" s="1"/>
  <c r="G2229" i="7"/>
  <c r="K2229" i="7" s="1"/>
  <c r="G2230" i="7"/>
  <c r="K2230" i="7" s="1"/>
  <c r="G2231" i="7"/>
  <c r="K2231" i="7" s="1"/>
  <c r="G2232" i="7"/>
  <c r="K2232" i="7" s="1"/>
  <c r="G2233" i="7"/>
  <c r="K2233" i="7" s="1"/>
  <c r="G2234" i="7"/>
  <c r="K2234" i="7" s="1"/>
  <c r="G2235" i="7"/>
  <c r="K2235" i="7" s="1"/>
  <c r="G2236" i="7"/>
  <c r="K2236" i="7" s="1"/>
  <c r="G2237" i="7"/>
  <c r="K2237" i="7" s="1"/>
  <c r="G2238" i="7"/>
  <c r="K2238" i="7" s="1"/>
  <c r="G2239" i="7"/>
  <c r="K2239" i="7" s="1"/>
  <c r="G2240" i="7"/>
  <c r="K2240" i="7" s="1"/>
  <c r="G2241" i="7"/>
  <c r="K2241" i="7" s="1"/>
  <c r="G2242" i="7"/>
  <c r="K2242" i="7" s="1"/>
  <c r="G2243" i="7"/>
  <c r="K2243" i="7" s="1"/>
  <c r="G2244" i="7"/>
  <c r="K2244" i="7" s="1"/>
  <c r="G2245" i="7"/>
  <c r="K2245" i="7" s="1"/>
  <c r="G2246" i="7"/>
  <c r="K2246" i="7" s="1"/>
  <c r="G2247" i="7"/>
  <c r="K2247" i="7" s="1"/>
  <c r="G2248" i="7"/>
  <c r="K2248" i="7" s="1"/>
  <c r="G2249" i="7"/>
  <c r="K2249" i="7" s="1"/>
  <c r="G2250" i="7"/>
  <c r="K2250" i="7" s="1"/>
  <c r="G2251" i="7"/>
  <c r="K2251" i="7" s="1"/>
  <c r="G2252" i="7"/>
  <c r="K2252" i="7" s="1"/>
  <c r="G2253" i="7"/>
  <c r="K2253" i="7" s="1"/>
  <c r="G2254" i="7"/>
  <c r="K2254" i="7" s="1"/>
  <c r="G2255" i="7"/>
  <c r="K2255" i="7" s="1"/>
  <c r="G2256" i="7"/>
  <c r="K2256" i="7" s="1"/>
  <c r="G2257" i="7"/>
  <c r="K2257" i="7" s="1"/>
  <c r="G2258" i="7"/>
  <c r="K2258" i="7" s="1"/>
  <c r="G2259" i="7"/>
  <c r="K2259" i="7" s="1"/>
  <c r="G2260" i="7"/>
  <c r="K2260" i="7" s="1"/>
  <c r="G2261" i="7"/>
  <c r="K2261" i="7" s="1"/>
  <c r="G2262" i="7"/>
  <c r="K2262" i="7" s="1"/>
  <c r="G2263" i="7"/>
  <c r="K2263" i="7" s="1"/>
  <c r="G2264" i="7"/>
  <c r="K2264" i="7" s="1"/>
  <c r="G2265" i="7"/>
  <c r="K2265" i="7" s="1"/>
  <c r="G2266" i="7"/>
  <c r="K2266" i="7" s="1"/>
  <c r="G2267" i="7"/>
  <c r="K2267" i="7" s="1"/>
  <c r="G2268" i="7"/>
  <c r="K2268" i="7" s="1"/>
  <c r="G2269" i="7"/>
  <c r="K2269" i="7" s="1"/>
  <c r="G2270" i="7"/>
  <c r="K2270" i="7" s="1"/>
  <c r="G2271" i="7"/>
  <c r="K2271" i="7" s="1"/>
  <c r="G2272" i="7"/>
  <c r="K2272" i="7" s="1"/>
  <c r="G2273" i="7"/>
  <c r="K2273" i="7" s="1"/>
  <c r="G2274" i="7"/>
  <c r="K2274" i="7" s="1"/>
  <c r="G2275" i="7"/>
  <c r="K2275" i="7" s="1"/>
  <c r="G2276" i="7"/>
  <c r="K2276" i="7" s="1"/>
  <c r="G2277" i="7"/>
  <c r="K2277" i="7" s="1"/>
  <c r="G2278" i="7"/>
  <c r="K2278" i="7" s="1"/>
  <c r="G2279" i="7"/>
  <c r="K2279" i="7" s="1"/>
  <c r="G2280" i="7"/>
  <c r="K2280" i="7" s="1"/>
  <c r="G2281" i="7"/>
  <c r="K2281" i="7" s="1"/>
  <c r="G2282" i="7"/>
  <c r="K2282" i="7" s="1"/>
  <c r="G2283" i="7"/>
  <c r="K2283" i="7" s="1"/>
  <c r="G2284" i="7"/>
  <c r="K2284" i="7" s="1"/>
  <c r="G2285" i="7"/>
  <c r="K2285" i="7" s="1"/>
  <c r="G2286" i="7"/>
  <c r="K2286" i="7" s="1"/>
  <c r="G2287" i="7"/>
  <c r="K2287" i="7" s="1"/>
  <c r="G2288" i="7"/>
  <c r="K2288" i="7" s="1"/>
  <c r="G2289" i="7"/>
  <c r="K2289" i="7" s="1"/>
  <c r="G2290" i="7"/>
  <c r="K2290" i="7" s="1"/>
  <c r="G2291" i="7"/>
  <c r="K2291" i="7" s="1"/>
  <c r="G2292" i="7"/>
  <c r="K2292" i="7" s="1"/>
  <c r="G2293" i="7"/>
  <c r="K2293" i="7" s="1"/>
  <c r="G2294" i="7"/>
  <c r="K2294" i="7" s="1"/>
  <c r="G2295" i="7"/>
  <c r="K2295" i="7" s="1"/>
  <c r="G2296" i="7"/>
  <c r="K2296" i="7" s="1"/>
  <c r="G2297" i="7"/>
  <c r="K2297" i="7" s="1"/>
  <c r="G2298" i="7"/>
  <c r="K2298" i="7" s="1"/>
  <c r="G2299" i="7"/>
  <c r="K2299" i="7" s="1"/>
  <c r="G2300" i="7"/>
  <c r="K2300" i="7" s="1"/>
  <c r="G2301" i="7"/>
  <c r="K2301" i="7" s="1"/>
  <c r="G2302" i="7"/>
  <c r="K2302" i="7" s="1"/>
  <c r="G2303" i="7"/>
  <c r="K2303" i="7" s="1"/>
  <c r="G2304" i="7"/>
  <c r="K2304" i="7" s="1"/>
  <c r="G2305" i="7"/>
  <c r="K2305" i="7" s="1"/>
  <c r="G2306" i="7"/>
  <c r="K2306" i="7" s="1"/>
  <c r="G2307" i="7"/>
  <c r="K2307" i="7" s="1"/>
  <c r="G2308" i="7"/>
  <c r="K2308" i="7" s="1"/>
  <c r="G2309" i="7"/>
  <c r="K2309" i="7" s="1"/>
  <c r="G2310" i="7"/>
  <c r="K2310" i="7" s="1"/>
  <c r="G2311" i="7"/>
  <c r="K2311" i="7" s="1"/>
  <c r="G2312" i="7"/>
  <c r="K2312" i="7" s="1"/>
  <c r="G2313" i="7"/>
  <c r="K2313" i="7" s="1"/>
  <c r="G2314" i="7"/>
  <c r="K2314" i="7" s="1"/>
  <c r="G2315" i="7"/>
  <c r="K2315" i="7" s="1"/>
  <c r="G2316" i="7"/>
  <c r="K2316" i="7" s="1"/>
  <c r="G2317" i="7"/>
  <c r="K2317" i="7" s="1"/>
  <c r="G2318" i="7"/>
  <c r="K2318" i="7" s="1"/>
  <c r="G2319" i="7"/>
  <c r="K2319" i="7" s="1"/>
  <c r="G2320" i="7"/>
  <c r="K2320" i="7" s="1"/>
  <c r="G2321" i="7"/>
  <c r="K2321" i="7" s="1"/>
  <c r="G2322" i="7"/>
  <c r="K2322" i="7" s="1"/>
  <c r="G2323" i="7"/>
  <c r="K2323" i="7" s="1"/>
  <c r="G2324" i="7"/>
  <c r="K2324" i="7" s="1"/>
  <c r="G2325" i="7"/>
  <c r="K2325" i="7" s="1"/>
  <c r="G2326" i="7"/>
  <c r="K2326" i="7" s="1"/>
  <c r="G2327" i="7"/>
  <c r="K2327" i="7" s="1"/>
  <c r="G2328" i="7"/>
  <c r="K2328" i="7" s="1"/>
  <c r="G2329" i="7"/>
  <c r="K2329" i="7" s="1"/>
  <c r="G2330" i="7"/>
  <c r="K2330" i="7" s="1"/>
  <c r="G2331" i="7"/>
  <c r="K2331" i="7" s="1"/>
  <c r="G2332" i="7"/>
  <c r="K2332" i="7" s="1"/>
  <c r="G2333" i="7"/>
  <c r="K2333" i="7" s="1"/>
  <c r="G2334" i="7"/>
  <c r="K2334" i="7" s="1"/>
  <c r="G2335" i="7"/>
  <c r="K2335" i="7" s="1"/>
  <c r="G2336" i="7"/>
  <c r="K2336" i="7" s="1"/>
  <c r="G2337" i="7"/>
  <c r="K2337" i="7" s="1"/>
  <c r="G2338" i="7"/>
  <c r="K2338" i="7" s="1"/>
  <c r="G2339" i="7"/>
  <c r="K2339" i="7" s="1"/>
  <c r="G2340" i="7"/>
  <c r="K2340" i="7" s="1"/>
  <c r="G2341" i="7"/>
  <c r="K2341" i="7" s="1"/>
  <c r="G2342" i="7"/>
  <c r="K2342" i="7" s="1"/>
  <c r="G2343" i="7"/>
  <c r="K2343" i="7" s="1"/>
  <c r="G2344" i="7"/>
  <c r="K2344" i="7" s="1"/>
  <c r="G2345" i="7"/>
  <c r="K2345" i="7" s="1"/>
  <c r="G2346" i="7"/>
  <c r="K2346" i="7" s="1"/>
  <c r="G2347" i="7"/>
  <c r="K2347" i="7" s="1"/>
  <c r="G2348" i="7"/>
  <c r="K2348" i="7" s="1"/>
  <c r="G2349" i="7"/>
  <c r="K2349" i="7" s="1"/>
  <c r="G2350" i="7"/>
  <c r="K2350" i="7" s="1"/>
  <c r="M2350" i="7" s="1"/>
  <c r="G2351" i="7"/>
  <c r="K2351" i="7" s="1"/>
  <c r="G2352" i="7"/>
  <c r="K2352" i="7" s="1"/>
  <c r="G2353" i="7"/>
  <c r="K2353" i="7" s="1"/>
  <c r="G2354" i="7"/>
  <c r="K2354" i="7" s="1"/>
  <c r="G2355" i="7"/>
  <c r="K2355" i="7" s="1"/>
  <c r="G2356" i="7"/>
  <c r="K2356" i="7" s="1"/>
  <c r="G2357" i="7"/>
  <c r="K2357" i="7" s="1"/>
  <c r="G2358" i="7"/>
  <c r="K2358" i="7" s="1"/>
  <c r="G2359" i="7"/>
  <c r="K2359" i="7" s="1"/>
  <c r="G2360" i="7"/>
  <c r="K2360" i="7" s="1"/>
  <c r="G2361" i="7"/>
  <c r="K2361" i="7" s="1"/>
  <c r="G2362" i="7"/>
  <c r="K2362" i="7" s="1"/>
  <c r="G2363" i="7"/>
  <c r="K2363" i="7" s="1"/>
  <c r="G2364" i="7"/>
  <c r="K2364" i="7" s="1"/>
  <c r="G2365" i="7"/>
  <c r="K2365" i="7" s="1"/>
  <c r="G2366" i="7"/>
  <c r="K2366" i="7" s="1"/>
  <c r="G2367" i="7"/>
  <c r="K2367" i="7" s="1"/>
  <c r="G2368" i="7"/>
  <c r="K2368" i="7" s="1"/>
  <c r="G2369" i="7"/>
  <c r="K2369" i="7" s="1"/>
  <c r="G2370" i="7"/>
  <c r="K2370" i="7" s="1"/>
  <c r="G2371" i="7"/>
  <c r="K2371" i="7" s="1"/>
  <c r="G2372" i="7"/>
  <c r="K2372" i="7" s="1"/>
  <c r="G2373" i="7"/>
  <c r="K2373" i="7" s="1"/>
  <c r="G2374" i="7"/>
  <c r="K2374" i="7" s="1"/>
  <c r="G2375" i="7"/>
  <c r="K2375" i="7" s="1"/>
  <c r="G2376" i="7"/>
  <c r="K2376" i="7" s="1"/>
  <c r="G2377" i="7"/>
  <c r="K2377" i="7" s="1"/>
  <c r="G2378" i="7"/>
  <c r="K2378" i="7" s="1"/>
  <c r="G2379" i="7"/>
  <c r="K2379" i="7" s="1"/>
  <c r="G2380" i="7"/>
  <c r="K2380" i="7" s="1"/>
  <c r="G2381" i="7"/>
  <c r="K2381" i="7" s="1"/>
  <c r="G2382" i="7"/>
  <c r="K2382" i="7" s="1"/>
  <c r="G2383" i="7"/>
  <c r="K2383" i="7" s="1"/>
  <c r="G2384" i="7"/>
  <c r="K2384" i="7" s="1"/>
  <c r="G2385" i="7"/>
  <c r="K2385" i="7" s="1"/>
  <c r="G2386" i="7"/>
  <c r="K2386" i="7" s="1"/>
  <c r="G2387" i="7"/>
  <c r="K2387" i="7" s="1"/>
  <c r="G2388" i="7"/>
  <c r="K2388" i="7" s="1"/>
  <c r="G2389" i="7"/>
  <c r="K2389" i="7" s="1"/>
  <c r="G2390" i="7"/>
  <c r="K2390" i="7" s="1"/>
  <c r="G2391" i="7"/>
  <c r="K2391" i="7" s="1"/>
  <c r="G2392" i="7"/>
  <c r="K2392" i="7" s="1"/>
  <c r="G2393" i="7"/>
  <c r="K2393" i="7" s="1"/>
  <c r="G2394" i="7"/>
  <c r="K2394" i="7" s="1"/>
  <c r="G2395" i="7"/>
  <c r="K2395" i="7" s="1"/>
  <c r="G2396" i="7"/>
  <c r="K2396" i="7" s="1"/>
  <c r="G2397" i="7"/>
  <c r="K2397" i="7" s="1"/>
  <c r="G2398" i="7"/>
  <c r="K2398" i="7" s="1"/>
  <c r="G2399" i="7"/>
  <c r="K2399" i="7" s="1"/>
  <c r="G2400" i="7"/>
  <c r="K2400" i="7" s="1"/>
  <c r="G2401" i="7"/>
  <c r="K2401" i="7" s="1"/>
  <c r="G2402" i="7"/>
  <c r="K2402" i="7" s="1"/>
  <c r="G2403" i="7"/>
  <c r="K2403" i="7" s="1"/>
  <c r="G2404" i="7"/>
  <c r="K2404" i="7" s="1"/>
  <c r="G2405" i="7"/>
  <c r="K2405" i="7" s="1"/>
  <c r="G2406" i="7"/>
  <c r="K2406" i="7" s="1"/>
  <c r="G2407" i="7"/>
  <c r="K2407" i="7" s="1"/>
  <c r="G2408" i="7"/>
  <c r="K2408" i="7" s="1"/>
  <c r="G2409" i="7"/>
  <c r="K2409" i="7" s="1"/>
  <c r="G2410" i="7"/>
  <c r="K2410" i="7" s="1"/>
  <c r="G2411" i="7"/>
  <c r="K2411" i="7" s="1"/>
  <c r="G2412" i="7"/>
  <c r="K2412" i="7" s="1"/>
  <c r="G2413" i="7"/>
  <c r="K2413" i="7" s="1"/>
  <c r="G2414" i="7"/>
  <c r="K2414" i="7" s="1"/>
  <c r="G2415" i="7"/>
  <c r="K2415" i="7" s="1"/>
  <c r="G2416" i="7"/>
  <c r="K2416" i="7" s="1"/>
  <c r="G2417" i="7"/>
  <c r="K2417" i="7" s="1"/>
  <c r="G2418" i="7"/>
  <c r="K2418" i="7" s="1"/>
  <c r="G2419" i="7"/>
  <c r="K2419" i="7" s="1"/>
  <c r="G2420" i="7"/>
  <c r="K2420" i="7" s="1"/>
  <c r="G2421" i="7"/>
  <c r="K2421" i="7" s="1"/>
  <c r="G2422" i="7"/>
  <c r="K2422" i="7" s="1"/>
  <c r="G2423" i="7"/>
  <c r="K2423" i="7" s="1"/>
  <c r="G2424" i="7"/>
  <c r="K2424" i="7" s="1"/>
  <c r="G2425" i="7"/>
  <c r="K2425" i="7" s="1"/>
  <c r="G2426" i="7"/>
  <c r="K2426" i="7" s="1"/>
  <c r="G2427" i="7"/>
  <c r="K2427" i="7" s="1"/>
  <c r="G2428" i="7"/>
  <c r="K2428" i="7" s="1"/>
  <c r="G2429" i="7"/>
  <c r="K2429" i="7" s="1"/>
  <c r="G2430" i="7"/>
  <c r="K2430" i="7" s="1"/>
  <c r="G2431" i="7"/>
  <c r="K2431" i="7" s="1"/>
  <c r="G2432" i="7"/>
  <c r="K2432" i="7" s="1"/>
  <c r="G2433" i="7"/>
  <c r="K2433" i="7" s="1"/>
  <c r="G2434" i="7"/>
  <c r="K2434" i="7" s="1"/>
  <c r="G2435" i="7"/>
  <c r="K2435" i="7" s="1"/>
  <c r="G2436" i="7"/>
  <c r="K2436" i="7" s="1"/>
  <c r="G2437" i="7"/>
  <c r="K2437" i="7" s="1"/>
  <c r="G2438" i="7"/>
  <c r="K2438" i="7" s="1"/>
  <c r="G2439" i="7"/>
  <c r="K2439" i="7" s="1"/>
  <c r="G2440" i="7"/>
  <c r="K2440" i="7" s="1"/>
  <c r="G2441" i="7"/>
  <c r="K2441" i="7" s="1"/>
  <c r="G2442" i="7"/>
  <c r="K2442" i="7" s="1"/>
  <c r="G2443" i="7"/>
  <c r="K2443" i="7" s="1"/>
  <c r="G2444" i="7"/>
  <c r="K2444" i="7" s="1"/>
  <c r="G2445" i="7"/>
  <c r="K2445" i="7" s="1"/>
  <c r="G2446" i="7"/>
  <c r="K2446" i="7" s="1"/>
  <c r="G2447" i="7"/>
  <c r="K2447" i="7" s="1"/>
  <c r="G2448" i="7"/>
  <c r="K2448" i="7" s="1"/>
  <c r="G2449" i="7"/>
  <c r="K2449" i="7" s="1"/>
  <c r="G2450" i="7"/>
  <c r="K2450" i="7" s="1"/>
  <c r="G2451" i="7"/>
  <c r="K2451" i="7" s="1"/>
  <c r="G2452" i="7"/>
  <c r="K2452" i="7" s="1"/>
  <c r="G2453" i="7"/>
  <c r="K2453" i="7" s="1"/>
  <c r="G2454" i="7"/>
  <c r="K2454" i="7" s="1"/>
  <c r="G2455" i="7"/>
  <c r="K2455" i="7" s="1"/>
  <c r="G2456" i="7"/>
  <c r="K2456" i="7" s="1"/>
  <c r="G2457" i="7"/>
  <c r="K2457" i="7" s="1"/>
  <c r="G2458" i="7"/>
  <c r="K2458" i="7" s="1"/>
  <c r="G2459" i="7"/>
  <c r="K2459" i="7" s="1"/>
  <c r="G2460" i="7"/>
  <c r="K2460" i="7" s="1"/>
  <c r="G2461" i="7"/>
  <c r="K2461" i="7" s="1"/>
  <c r="G2462" i="7"/>
  <c r="K2462" i="7" s="1"/>
  <c r="G2463" i="7"/>
  <c r="K2463" i="7" s="1"/>
  <c r="G2464" i="7"/>
  <c r="K2464" i="7" s="1"/>
  <c r="G2465" i="7"/>
  <c r="K2465" i="7" s="1"/>
  <c r="G2466" i="7"/>
  <c r="K2466" i="7" s="1"/>
  <c r="G2467" i="7"/>
  <c r="K2467" i="7" s="1"/>
  <c r="G2468" i="7"/>
  <c r="K2468" i="7" s="1"/>
  <c r="G2469" i="7"/>
  <c r="K2469" i="7" s="1"/>
  <c r="G2470" i="7"/>
  <c r="K2470" i="7" s="1"/>
  <c r="G2471" i="7"/>
  <c r="K2471" i="7" s="1"/>
  <c r="G2472" i="7"/>
  <c r="K2472" i="7" s="1"/>
  <c r="G2473" i="7"/>
  <c r="K2473" i="7" s="1"/>
  <c r="G2474" i="7"/>
  <c r="K2474" i="7" s="1"/>
  <c r="G2475" i="7"/>
  <c r="K2475" i="7" s="1"/>
  <c r="G2476" i="7"/>
  <c r="K2476" i="7" s="1"/>
  <c r="G2477" i="7"/>
  <c r="K2477" i="7" s="1"/>
  <c r="G2478" i="7"/>
  <c r="K2478" i="7" s="1"/>
  <c r="G2479" i="7"/>
  <c r="K2479" i="7" s="1"/>
  <c r="G2480" i="7"/>
  <c r="K2480" i="7" s="1"/>
  <c r="G2481" i="7"/>
  <c r="K2481" i="7" s="1"/>
  <c r="G2482" i="7"/>
  <c r="K2482" i="7" s="1"/>
  <c r="G2483" i="7"/>
  <c r="K2483" i="7" s="1"/>
  <c r="G2484" i="7"/>
  <c r="K2484" i="7" s="1"/>
  <c r="G2485" i="7"/>
  <c r="K2485" i="7" s="1"/>
  <c r="G2486" i="7"/>
  <c r="K2486" i="7" s="1"/>
  <c r="G2487" i="7"/>
  <c r="K2487" i="7" s="1"/>
  <c r="G2488" i="7"/>
  <c r="K2488" i="7" s="1"/>
  <c r="G2489" i="7"/>
  <c r="K2489" i="7" s="1"/>
  <c r="G2490" i="7"/>
  <c r="K2490" i="7" s="1"/>
  <c r="G2491" i="7"/>
  <c r="K2491" i="7" s="1"/>
  <c r="G2492" i="7"/>
  <c r="K2492" i="7" s="1"/>
  <c r="G2493" i="7"/>
  <c r="K2493" i="7" s="1"/>
  <c r="G2494" i="7"/>
  <c r="K2494" i="7" s="1"/>
  <c r="G2495" i="7"/>
  <c r="K2495" i="7" s="1"/>
  <c r="G2496" i="7"/>
  <c r="K2496" i="7" s="1"/>
  <c r="G2497" i="7"/>
  <c r="K2497" i="7" s="1"/>
  <c r="G2498" i="7"/>
  <c r="K2498" i="7" s="1"/>
  <c r="G2499" i="7"/>
  <c r="K2499" i="7" s="1"/>
  <c r="G2500" i="7"/>
  <c r="K2500" i="7" s="1"/>
  <c r="G2501" i="7"/>
  <c r="K2501" i="7" s="1"/>
  <c r="G2502" i="7"/>
  <c r="K2502" i="7" s="1"/>
  <c r="G2503" i="7"/>
  <c r="K2503" i="7" s="1"/>
  <c r="G2504" i="7"/>
  <c r="K2504" i="7" s="1"/>
  <c r="G2505" i="7"/>
  <c r="K2505" i="7" s="1"/>
  <c r="G2506" i="7"/>
  <c r="K2506" i="7" s="1"/>
  <c r="G2507" i="7"/>
  <c r="K2507" i="7" s="1"/>
  <c r="G2508" i="7"/>
  <c r="K2508" i="7" s="1"/>
  <c r="G2509" i="7"/>
  <c r="K2509" i="7" s="1"/>
  <c r="G2510" i="7"/>
  <c r="K2510" i="7" s="1"/>
  <c r="G2511" i="7"/>
  <c r="K2511" i="7" s="1"/>
  <c r="G2512" i="7"/>
  <c r="K2512" i="7" s="1"/>
  <c r="G2513" i="7"/>
  <c r="K2513" i="7" s="1"/>
  <c r="G2514" i="7"/>
  <c r="K2514" i="7" s="1"/>
  <c r="G2515" i="7"/>
  <c r="K2515" i="7" s="1"/>
  <c r="G2516" i="7"/>
  <c r="K2516" i="7" s="1"/>
  <c r="G2517" i="7"/>
  <c r="K2517" i="7" s="1"/>
  <c r="G2518" i="7"/>
  <c r="K2518" i="7" s="1"/>
  <c r="G2519" i="7"/>
  <c r="K2519" i="7" s="1"/>
  <c r="G2520" i="7"/>
  <c r="K2520" i="7" s="1"/>
  <c r="G2521" i="7"/>
  <c r="K2521" i="7" s="1"/>
  <c r="G2522" i="7"/>
  <c r="K2522" i="7" s="1"/>
  <c r="G2523" i="7"/>
  <c r="K2523" i="7" s="1"/>
  <c r="G2524" i="7"/>
  <c r="K2524" i="7" s="1"/>
  <c r="G2525" i="7"/>
  <c r="K2525" i="7" s="1"/>
  <c r="G2526" i="7"/>
  <c r="K2526" i="7" s="1"/>
  <c r="G2527" i="7"/>
  <c r="K2527" i="7" s="1"/>
  <c r="G2528" i="7"/>
  <c r="K2528" i="7" s="1"/>
  <c r="G2529" i="7"/>
  <c r="K2529" i="7" s="1"/>
  <c r="G2530" i="7"/>
  <c r="K2530" i="7" s="1"/>
  <c r="G2531" i="7"/>
  <c r="K2531" i="7" s="1"/>
  <c r="G2532" i="7"/>
  <c r="K2532" i="7" s="1"/>
  <c r="G2533" i="7"/>
  <c r="K2533" i="7" s="1"/>
  <c r="G2534" i="7"/>
  <c r="K2534" i="7" s="1"/>
  <c r="G2535" i="7"/>
  <c r="K2535" i="7" s="1"/>
  <c r="G2536" i="7"/>
  <c r="K2536" i="7" s="1"/>
  <c r="G2537" i="7"/>
  <c r="K2537" i="7" s="1"/>
  <c r="G2538" i="7"/>
  <c r="K2538" i="7" s="1"/>
  <c r="G2539" i="7"/>
  <c r="K2539" i="7" s="1"/>
  <c r="G2540" i="7"/>
  <c r="K2540" i="7" s="1"/>
  <c r="G2541" i="7"/>
  <c r="K2541" i="7" s="1"/>
  <c r="G2542" i="7"/>
  <c r="K2542" i="7" s="1"/>
  <c r="G2543" i="7"/>
  <c r="K2543" i="7" s="1"/>
  <c r="G2544" i="7"/>
  <c r="K2544" i="7" s="1"/>
  <c r="G2545" i="7"/>
  <c r="K2545" i="7" s="1"/>
  <c r="G2546" i="7"/>
  <c r="K2546" i="7" s="1"/>
  <c r="G2547" i="7"/>
  <c r="K2547" i="7" s="1"/>
  <c r="G2548" i="7"/>
  <c r="K2548" i="7" s="1"/>
  <c r="G2549" i="7"/>
  <c r="K2549" i="7" s="1"/>
  <c r="G2550" i="7"/>
  <c r="K2550" i="7" s="1"/>
  <c r="G2551" i="7"/>
  <c r="K2551" i="7" s="1"/>
  <c r="G2552" i="7"/>
  <c r="K2552" i="7" s="1"/>
  <c r="G2553" i="7"/>
  <c r="K2553" i="7" s="1"/>
  <c r="G2554" i="7"/>
  <c r="K2554" i="7" s="1"/>
  <c r="G2555" i="7"/>
  <c r="K2555" i="7" s="1"/>
  <c r="G2556" i="7"/>
  <c r="K2556" i="7" s="1"/>
  <c r="G2557" i="7"/>
  <c r="K2557" i="7" s="1"/>
  <c r="G2558" i="7"/>
  <c r="K2558" i="7" s="1"/>
  <c r="G2559" i="7"/>
  <c r="K2559" i="7" s="1"/>
  <c r="G2560" i="7"/>
  <c r="K2560" i="7" s="1"/>
  <c r="G2561" i="7"/>
  <c r="K2561" i="7" s="1"/>
  <c r="G2562" i="7"/>
  <c r="K2562" i="7" s="1"/>
  <c r="G2563" i="7"/>
  <c r="K2563" i="7" s="1"/>
  <c r="G2564" i="7"/>
  <c r="K2564" i="7" s="1"/>
  <c r="G2565" i="7"/>
  <c r="K2565" i="7" s="1"/>
  <c r="G2566" i="7"/>
  <c r="K2566" i="7" s="1"/>
  <c r="G2567" i="7"/>
  <c r="K2567" i="7" s="1"/>
  <c r="G2568" i="7"/>
  <c r="K2568" i="7" s="1"/>
  <c r="G2569" i="7"/>
  <c r="K2569" i="7" s="1"/>
  <c r="G2570" i="7"/>
  <c r="K2570" i="7" s="1"/>
  <c r="G2571" i="7"/>
  <c r="K2571" i="7" s="1"/>
  <c r="G2572" i="7"/>
  <c r="K2572" i="7" s="1"/>
  <c r="G2573" i="7"/>
  <c r="K2573" i="7" s="1"/>
  <c r="G2574" i="7"/>
  <c r="K2574" i="7" s="1"/>
  <c r="G2575" i="7"/>
  <c r="K2575" i="7" s="1"/>
  <c r="G2576" i="7"/>
  <c r="K2576" i="7" s="1"/>
  <c r="G2577" i="7"/>
  <c r="K2577" i="7" s="1"/>
  <c r="G2578" i="7"/>
  <c r="K2578" i="7" s="1"/>
  <c r="G2579" i="7"/>
  <c r="K2579" i="7" s="1"/>
  <c r="G2580" i="7"/>
  <c r="K2580" i="7" s="1"/>
  <c r="G2581" i="7"/>
  <c r="K2581" i="7" s="1"/>
  <c r="G2582" i="7"/>
  <c r="K2582" i="7" s="1"/>
  <c r="G2583" i="7"/>
  <c r="K2583" i="7" s="1"/>
  <c r="G2584" i="7"/>
  <c r="K2584" i="7" s="1"/>
  <c r="G2585" i="7"/>
  <c r="K2585" i="7" s="1"/>
  <c r="G2586" i="7"/>
  <c r="K2586" i="7" s="1"/>
  <c r="G2587" i="7"/>
  <c r="K2587" i="7" s="1"/>
  <c r="G2588" i="7"/>
  <c r="K2588" i="7" s="1"/>
  <c r="G2589" i="7"/>
  <c r="K2589" i="7" s="1"/>
  <c r="G2590" i="7"/>
  <c r="K2590" i="7" s="1"/>
  <c r="G2591" i="7"/>
  <c r="K2591" i="7" s="1"/>
  <c r="G2592" i="7"/>
  <c r="K2592" i="7" s="1"/>
  <c r="G2593" i="7"/>
  <c r="K2593" i="7" s="1"/>
  <c r="G2594" i="7"/>
  <c r="K2594" i="7" s="1"/>
  <c r="G2595" i="7"/>
  <c r="K2595" i="7" s="1"/>
  <c r="G2596" i="7"/>
  <c r="K2596" i="7" s="1"/>
  <c r="G2597" i="7"/>
  <c r="K2597" i="7" s="1"/>
  <c r="G2598" i="7"/>
  <c r="K2598" i="7" s="1"/>
  <c r="G2599" i="7"/>
  <c r="K2599" i="7" s="1"/>
  <c r="G2600" i="7"/>
  <c r="K2600" i="7" s="1"/>
  <c r="G2601" i="7"/>
  <c r="K2601" i="7" s="1"/>
  <c r="G2602" i="7"/>
  <c r="K2602" i="7" s="1"/>
  <c r="G2603" i="7"/>
  <c r="K2603" i="7" s="1"/>
  <c r="G2604" i="7"/>
  <c r="K2604" i="7" s="1"/>
  <c r="G2605" i="7"/>
  <c r="K2605" i="7" s="1"/>
  <c r="G2606" i="7"/>
  <c r="K2606" i="7" s="1"/>
  <c r="G2607" i="7"/>
  <c r="K2607" i="7" s="1"/>
  <c r="G2608" i="7"/>
  <c r="K2608" i="7" s="1"/>
  <c r="G2609" i="7"/>
  <c r="K2609" i="7" s="1"/>
  <c r="G2610" i="7"/>
  <c r="K2610" i="7" s="1"/>
  <c r="G2611" i="7"/>
  <c r="K2611" i="7" s="1"/>
  <c r="G2612" i="7"/>
  <c r="K2612" i="7" s="1"/>
  <c r="G2613" i="7"/>
  <c r="K2613" i="7" s="1"/>
  <c r="G2614" i="7"/>
  <c r="K2614" i="7" s="1"/>
  <c r="G2615" i="7"/>
  <c r="K2615" i="7" s="1"/>
  <c r="G2616" i="7"/>
  <c r="K2616" i="7" s="1"/>
  <c r="G2617" i="7"/>
  <c r="K2617" i="7" s="1"/>
  <c r="G2618" i="7"/>
  <c r="K2618" i="7" s="1"/>
  <c r="G2619" i="7"/>
  <c r="K2619" i="7" s="1"/>
  <c r="G2620" i="7"/>
  <c r="K2620" i="7" s="1"/>
  <c r="G2621" i="7"/>
  <c r="K2621" i="7" s="1"/>
  <c r="G2622" i="7"/>
  <c r="K2622" i="7" s="1"/>
  <c r="G2623" i="7"/>
  <c r="K2623" i="7" s="1"/>
  <c r="G2624" i="7"/>
  <c r="K2624" i="7" s="1"/>
  <c r="G2625" i="7"/>
  <c r="K2625" i="7" s="1"/>
  <c r="G2626" i="7"/>
  <c r="K2626" i="7" s="1"/>
  <c r="G2627" i="7"/>
  <c r="K2627" i="7" s="1"/>
  <c r="G2628" i="7"/>
  <c r="K2628" i="7" s="1"/>
  <c r="G2629" i="7"/>
  <c r="K2629" i="7" s="1"/>
  <c r="G2630" i="7"/>
  <c r="K2630" i="7" s="1"/>
  <c r="G2631" i="7"/>
  <c r="K2631" i="7" s="1"/>
  <c r="G2632" i="7"/>
  <c r="K2632" i="7" s="1"/>
  <c r="G2633" i="7"/>
  <c r="K2633" i="7" s="1"/>
  <c r="G2634" i="7"/>
  <c r="K2634" i="7" s="1"/>
  <c r="G2635" i="7"/>
  <c r="K2635" i="7" s="1"/>
  <c r="G2636" i="7"/>
  <c r="K2636" i="7" s="1"/>
  <c r="G2637" i="7"/>
  <c r="K2637" i="7" s="1"/>
  <c r="G2638" i="7"/>
  <c r="K2638" i="7" s="1"/>
  <c r="G2639" i="7"/>
  <c r="K2639" i="7" s="1"/>
  <c r="G2640" i="7"/>
  <c r="K2640" i="7" s="1"/>
  <c r="G2641" i="7"/>
  <c r="K2641" i="7" s="1"/>
  <c r="G2642" i="7"/>
  <c r="K2642" i="7" s="1"/>
  <c r="G2643" i="7"/>
  <c r="K2643" i="7" s="1"/>
  <c r="G2644" i="7"/>
  <c r="K2644" i="7" s="1"/>
  <c r="G2645" i="7"/>
  <c r="K2645" i="7" s="1"/>
  <c r="G2646" i="7"/>
  <c r="K2646" i="7" s="1"/>
  <c r="G2647" i="7"/>
  <c r="K2647" i="7" s="1"/>
  <c r="G2648" i="7"/>
  <c r="K2648" i="7" s="1"/>
  <c r="G2649" i="7"/>
  <c r="K2649" i="7" s="1"/>
  <c r="G2650" i="7"/>
  <c r="K2650" i="7" s="1"/>
  <c r="G2651" i="7"/>
  <c r="K2651" i="7" s="1"/>
  <c r="G2652" i="7"/>
  <c r="K2652" i="7" s="1"/>
  <c r="G2653" i="7"/>
  <c r="K2653" i="7" s="1"/>
  <c r="G2654" i="7"/>
  <c r="K2654" i="7" s="1"/>
  <c r="G2655" i="7"/>
  <c r="K2655" i="7" s="1"/>
  <c r="G2656" i="7"/>
  <c r="K2656" i="7" s="1"/>
  <c r="G2657" i="7"/>
  <c r="K2657" i="7" s="1"/>
  <c r="G2658" i="7"/>
  <c r="K2658" i="7" s="1"/>
  <c r="G2659" i="7"/>
  <c r="K2659" i="7" s="1"/>
  <c r="G2660" i="7"/>
  <c r="K2660" i="7" s="1"/>
  <c r="G2661" i="7"/>
  <c r="K2661" i="7" s="1"/>
  <c r="G2662" i="7"/>
  <c r="K2662" i="7" s="1"/>
  <c r="G2663" i="7"/>
  <c r="K2663" i="7" s="1"/>
  <c r="G2664" i="7"/>
  <c r="K2664" i="7" s="1"/>
  <c r="G2665" i="7"/>
  <c r="K2665" i="7" s="1"/>
  <c r="G2666" i="7"/>
  <c r="K2666" i="7" s="1"/>
  <c r="G2667" i="7"/>
  <c r="K2667" i="7" s="1"/>
  <c r="G2668" i="7"/>
  <c r="K2668" i="7" s="1"/>
  <c r="G2669" i="7"/>
  <c r="K2669" i="7" s="1"/>
  <c r="G2670" i="7"/>
  <c r="K2670" i="7" s="1"/>
  <c r="G2671" i="7"/>
  <c r="K2671" i="7" s="1"/>
  <c r="G2672" i="7"/>
  <c r="K2672" i="7" s="1"/>
  <c r="G2673" i="7"/>
  <c r="K2673" i="7" s="1"/>
  <c r="G2674" i="7"/>
  <c r="K2674" i="7" s="1"/>
  <c r="G2675" i="7"/>
  <c r="K2675" i="7" s="1"/>
  <c r="G2676" i="7"/>
  <c r="K2676" i="7" s="1"/>
  <c r="G2677" i="7"/>
  <c r="K2677" i="7" s="1"/>
  <c r="G2678" i="7"/>
  <c r="K2678" i="7" s="1"/>
  <c r="G2679" i="7"/>
  <c r="K2679" i="7" s="1"/>
  <c r="G2680" i="7"/>
  <c r="K2680" i="7" s="1"/>
  <c r="G2681" i="7"/>
  <c r="K2681" i="7" s="1"/>
  <c r="G2682" i="7"/>
  <c r="K2682" i="7" s="1"/>
  <c r="G2683" i="7"/>
  <c r="K2683" i="7" s="1"/>
  <c r="G2684" i="7"/>
  <c r="K2684" i="7" s="1"/>
  <c r="G2685" i="7"/>
  <c r="K2685" i="7" s="1"/>
  <c r="G2686" i="7"/>
  <c r="K2686" i="7" s="1"/>
  <c r="G2687" i="7"/>
  <c r="K2687" i="7" s="1"/>
  <c r="G2688" i="7"/>
  <c r="K2688" i="7" s="1"/>
  <c r="G2689" i="7"/>
  <c r="K2689" i="7" s="1"/>
  <c r="G2690" i="7"/>
  <c r="K2690" i="7" s="1"/>
  <c r="G2691" i="7"/>
  <c r="K2691" i="7" s="1"/>
  <c r="G2692" i="7"/>
  <c r="K2692" i="7" s="1"/>
  <c r="G2693" i="7"/>
  <c r="K2693" i="7" s="1"/>
  <c r="G2694" i="7"/>
  <c r="K2694" i="7" s="1"/>
  <c r="G2695" i="7"/>
  <c r="K2695" i="7" s="1"/>
  <c r="G2696" i="7"/>
  <c r="K2696" i="7" s="1"/>
  <c r="G2697" i="7"/>
  <c r="K2697" i="7" s="1"/>
  <c r="G2698" i="7"/>
  <c r="K2698" i="7" s="1"/>
  <c r="G2699" i="7"/>
  <c r="K2699" i="7" s="1"/>
  <c r="G2700" i="7"/>
  <c r="K2700" i="7" s="1"/>
  <c r="G2701" i="7"/>
  <c r="K2701" i="7" s="1"/>
  <c r="G2702" i="7"/>
  <c r="K2702" i="7" s="1"/>
  <c r="G2703" i="7"/>
  <c r="K2703" i="7" s="1"/>
  <c r="G2704" i="7"/>
  <c r="K2704" i="7" s="1"/>
  <c r="G2705" i="7"/>
  <c r="K2705" i="7" s="1"/>
  <c r="G2706" i="7"/>
  <c r="K2706" i="7" s="1"/>
  <c r="G2707" i="7"/>
  <c r="K2707" i="7" s="1"/>
  <c r="G2708" i="7"/>
  <c r="K2708" i="7" s="1"/>
  <c r="G2709" i="7"/>
  <c r="K2709" i="7" s="1"/>
  <c r="G2710" i="7"/>
  <c r="K2710" i="7" s="1"/>
  <c r="G2711" i="7"/>
  <c r="K2711" i="7" s="1"/>
  <c r="G2712" i="7"/>
  <c r="K2712" i="7" s="1"/>
  <c r="G2713" i="7"/>
  <c r="K2713" i="7" s="1"/>
  <c r="G2714" i="7"/>
  <c r="K2714" i="7" s="1"/>
  <c r="G2715" i="7"/>
  <c r="K2715" i="7" s="1"/>
  <c r="G2716" i="7"/>
  <c r="K2716" i="7" s="1"/>
  <c r="G2717" i="7"/>
  <c r="K2717" i="7" s="1"/>
  <c r="G2718" i="7"/>
  <c r="K2718" i="7" s="1"/>
  <c r="G2719" i="7"/>
  <c r="K2719" i="7" s="1"/>
  <c r="G2720" i="7"/>
  <c r="K2720" i="7" s="1"/>
  <c r="G2721" i="7"/>
  <c r="K2721" i="7" s="1"/>
  <c r="G2722" i="7"/>
  <c r="K2722" i="7" s="1"/>
  <c r="G2723" i="7"/>
  <c r="K2723" i="7" s="1"/>
  <c r="G2724" i="7"/>
  <c r="K2724" i="7" s="1"/>
  <c r="G2725" i="7"/>
  <c r="K2725" i="7" s="1"/>
  <c r="G2726" i="7"/>
  <c r="K2726" i="7" s="1"/>
  <c r="G2727" i="7"/>
  <c r="K2727" i="7" s="1"/>
  <c r="G2728" i="7"/>
  <c r="K2728" i="7" s="1"/>
  <c r="G2729" i="7"/>
  <c r="K2729" i="7" s="1"/>
  <c r="G2730" i="7"/>
  <c r="K2730" i="7" s="1"/>
  <c r="G2731" i="7"/>
  <c r="K2731" i="7" s="1"/>
  <c r="G2732" i="7"/>
  <c r="K2732" i="7" s="1"/>
  <c r="G2733" i="7"/>
  <c r="K2733" i="7" s="1"/>
  <c r="G2734" i="7"/>
  <c r="K2734" i="7" s="1"/>
  <c r="G2735" i="7"/>
  <c r="K2735" i="7" s="1"/>
  <c r="G2736" i="7"/>
  <c r="K2736" i="7" s="1"/>
  <c r="G2737" i="7"/>
  <c r="K2737" i="7" s="1"/>
  <c r="G2738" i="7"/>
  <c r="K2738" i="7" s="1"/>
  <c r="G2739" i="7"/>
  <c r="K2739" i="7" s="1"/>
  <c r="G2740" i="7"/>
  <c r="K2740" i="7" s="1"/>
  <c r="G2741" i="7"/>
  <c r="K2741" i="7" s="1"/>
  <c r="G2742" i="7"/>
  <c r="K2742" i="7" s="1"/>
  <c r="G2743" i="7"/>
  <c r="K2743" i="7" s="1"/>
  <c r="G2744" i="7"/>
  <c r="K2744" i="7" s="1"/>
  <c r="G2745" i="7"/>
  <c r="K2745" i="7" s="1"/>
  <c r="G2746" i="7"/>
  <c r="K2746" i="7" s="1"/>
  <c r="G2747" i="7"/>
  <c r="K2747" i="7" s="1"/>
  <c r="G2748" i="7"/>
  <c r="K2748" i="7" s="1"/>
  <c r="G2749" i="7"/>
  <c r="K2749" i="7" s="1"/>
  <c r="G2750" i="7"/>
  <c r="K2750" i="7" s="1"/>
  <c r="G2751" i="7"/>
  <c r="K2751" i="7" s="1"/>
  <c r="G2752" i="7"/>
  <c r="K2752" i="7" s="1"/>
  <c r="G2753" i="7"/>
  <c r="K2753" i="7" s="1"/>
  <c r="G2754" i="7"/>
  <c r="K2754" i="7" s="1"/>
  <c r="G2755" i="7"/>
  <c r="K2755" i="7" s="1"/>
  <c r="G2756" i="7"/>
  <c r="K2756" i="7" s="1"/>
  <c r="G2757" i="7"/>
  <c r="K2757" i="7" s="1"/>
  <c r="G2758" i="7"/>
  <c r="K2758" i="7" s="1"/>
  <c r="G2759" i="7"/>
  <c r="K2759" i="7" s="1"/>
  <c r="G2760" i="7"/>
  <c r="K2760" i="7" s="1"/>
  <c r="G2761" i="7"/>
  <c r="K2761" i="7" s="1"/>
  <c r="G2762" i="7"/>
  <c r="K2762" i="7" s="1"/>
  <c r="G2763" i="7"/>
  <c r="K2763" i="7" s="1"/>
  <c r="G2764" i="7"/>
  <c r="K2764" i="7" s="1"/>
  <c r="G2765" i="7"/>
  <c r="K2765" i="7" s="1"/>
  <c r="G2766" i="7"/>
  <c r="K2766" i="7" s="1"/>
  <c r="G2767" i="7"/>
  <c r="K2767" i="7" s="1"/>
  <c r="G2768" i="7"/>
  <c r="K2768" i="7" s="1"/>
  <c r="G2769" i="7"/>
  <c r="K2769" i="7" s="1"/>
  <c r="G2770" i="7"/>
  <c r="K2770" i="7" s="1"/>
  <c r="G2771" i="7"/>
  <c r="K2771" i="7" s="1"/>
  <c r="G2772" i="7"/>
  <c r="K2772" i="7" s="1"/>
  <c r="G2773" i="7"/>
  <c r="K2773" i="7" s="1"/>
  <c r="G2774" i="7"/>
  <c r="K2774" i="7" s="1"/>
  <c r="G2775" i="7"/>
  <c r="K2775" i="7" s="1"/>
  <c r="G2776" i="7"/>
  <c r="K2776" i="7" s="1"/>
  <c r="G2777" i="7"/>
  <c r="K2777" i="7" s="1"/>
  <c r="G2778" i="7"/>
  <c r="K2778" i="7" s="1"/>
  <c r="G2779" i="7"/>
  <c r="K2779" i="7" s="1"/>
  <c r="G2780" i="7"/>
  <c r="K2780" i="7" s="1"/>
  <c r="G2781" i="7"/>
  <c r="K2781" i="7" s="1"/>
  <c r="G2782" i="7"/>
  <c r="K2782" i="7" s="1"/>
  <c r="G2783" i="7"/>
  <c r="K2783" i="7" s="1"/>
  <c r="G2784" i="7"/>
  <c r="K2784" i="7" s="1"/>
  <c r="G2785" i="7"/>
  <c r="K2785" i="7" s="1"/>
  <c r="G2786" i="7"/>
  <c r="K2786" i="7" s="1"/>
  <c r="G2787" i="7"/>
  <c r="K2787" i="7" s="1"/>
  <c r="G2788" i="7"/>
  <c r="K2788" i="7" s="1"/>
  <c r="G2789" i="7"/>
  <c r="K2789" i="7" s="1"/>
  <c r="G2790" i="7"/>
  <c r="K2790" i="7" s="1"/>
  <c r="G2791" i="7"/>
  <c r="K2791" i="7" s="1"/>
  <c r="G2792" i="7"/>
  <c r="K2792" i="7" s="1"/>
  <c r="G2793" i="7"/>
  <c r="K2793" i="7" s="1"/>
  <c r="G2794" i="7"/>
  <c r="K2794" i="7" s="1"/>
  <c r="G2795" i="7"/>
  <c r="K2795" i="7" s="1"/>
  <c r="G2796" i="7"/>
  <c r="K2796" i="7" s="1"/>
  <c r="G2797" i="7"/>
  <c r="K2797" i="7" s="1"/>
  <c r="G2798" i="7"/>
  <c r="K2798" i="7" s="1"/>
  <c r="G2799" i="7"/>
  <c r="K2799" i="7" s="1"/>
  <c r="G2800" i="7"/>
  <c r="K2800" i="7" s="1"/>
  <c r="G2801" i="7"/>
  <c r="K2801" i="7" s="1"/>
  <c r="G2802" i="7"/>
  <c r="K2802" i="7" s="1"/>
  <c r="G2803" i="7"/>
  <c r="K2803" i="7" s="1"/>
  <c r="G2804" i="7"/>
  <c r="K2804" i="7" s="1"/>
  <c r="G2805" i="7"/>
  <c r="K2805" i="7" s="1"/>
  <c r="G2806" i="7"/>
  <c r="K2806" i="7" s="1"/>
  <c r="G2807" i="7"/>
  <c r="K2807" i="7" s="1"/>
  <c r="G2808" i="7"/>
  <c r="K2808" i="7" s="1"/>
  <c r="G2809" i="7"/>
  <c r="K2809" i="7" s="1"/>
  <c r="G2810" i="7"/>
  <c r="K2810" i="7" s="1"/>
  <c r="G2811" i="7"/>
  <c r="K2811" i="7" s="1"/>
  <c r="G2812" i="7"/>
  <c r="K2812" i="7" s="1"/>
  <c r="G2813" i="7"/>
  <c r="K2813" i="7" s="1"/>
  <c r="G2814" i="7"/>
  <c r="K2814" i="7" s="1"/>
  <c r="G2815" i="7"/>
  <c r="K2815" i="7" s="1"/>
  <c r="G2816" i="7"/>
  <c r="K2816" i="7" s="1"/>
  <c r="G2817" i="7"/>
  <c r="K2817" i="7" s="1"/>
  <c r="G2818" i="7"/>
  <c r="K2818" i="7" s="1"/>
  <c r="G2819" i="7"/>
  <c r="K2819" i="7" s="1"/>
  <c r="G2820" i="7"/>
  <c r="K2820" i="7" s="1"/>
  <c r="G2821" i="7"/>
  <c r="K2821" i="7" s="1"/>
  <c r="G2822" i="7"/>
  <c r="K2822" i="7" s="1"/>
  <c r="G2823" i="7"/>
  <c r="K2823" i="7" s="1"/>
  <c r="G2824" i="7"/>
  <c r="K2824" i="7" s="1"/>
  <c r="G2825" i="7"/>
  <c r="K2825" i="7" s="1"/>
  <c r="G2826" i="7"/>
  <c r="K2826" i="7" s="1"/>
  <c r="G2827" i="7"/>
  <c r="K2827" i="7" s="1"/>
  <c r="G2828" i="7"/>
  <c r="K2828" i="7" s="1"/>
  <c r="G2829" i="7"/>
  <c r="K2829" i="7" s="1"/>
  <c r="G2830" i="7"/>
  <c r="K2830" i="7" s="1"/>
  <c r="G2831" i="7"/>
  <c r="K2831" i="7" s="1"/>
  <c r="G2832" i="7"/>
  <c r="K2832" i="7" s="1"/>
  <c r="G2833" i="7"/>
  <c r="K2833" i="7" s="1"/>
  <c r="G2834" i="7"/>
  <c r="K2834" i="7" s="1"/>
  <c r="G2835" i="7"/>
  <c r="K2835" i="7" s="1"/>
  <c r="G2836" i="7"/>
  <c r="K2836" i="7" s="1"/>
  <c r="G2837" i="7"/>
  <c r="K2837" i="7" s="1"/>
  <c r="G2838" i="7"/>
  <c r="K2838" i="7" s="1"/>
  <c r="G2839" i="7"/>
  <c r="K2839" i="7" s="1"/>
  <c r="G2840" i="7"/>
  <c r="K2840" i="7" s="1"/>
  <c r="G2841" i="7"/>
  <c r="K2841" i="7" s="1"/>
  <c r="G2842" i="7"/>
  <c r="K2842" i="7" s="1"/>
  <c r="G2843" i="7"/>
  <c r="K2843" i="7" s="1"/>
  <c r="G2844" i="7"/>
  <c r="K2844" i="7" s="1"/>
  <c r="G2845" i="7"/>
  <c r="K2845" i="7" s="1"/>
  <c r="G2846" i="7"/>
  <c r="K2846" i="7" s="1"/>
  <c r="G2847" i="7"/>
  <c r="K2847" i="7" s="1"/>
  <c r="G2848" i="7"/>
  <c r="K2848" i="7" s="1"/>
  <c r="G2849" i="7"/>
  <c r="K2849" i="7" s="1"/>
  <c r="G2850" i="7"/>
  <c r="K2850" i="7" s="1"/>
  <c r="G2851" i="7"/>
  <c r="K2851" i="7" s="1"/>
  <c r="G2852" i="7"/>
  <c r="K2852" i="7" s="1"/>
  <c r="G2853" i="7"/>
  <c r="K2853" i="7" s="1"/>
  <c r="G2854" i="7"/>
  <c r="K2854" i="7" s="1"/>
  <c r="G2855" i="7"/>
  <c r="K2855" i="7" s="1"/>
  <c r="G2856" i="7"/>
  <c r="K2856" i="7" s="1"/>
  <c r="G2857" i="7"/>
  <c r="K2857" i="7" s="1"/>
  <c r="G2858" i="7"/>
  <c r="K2858" i="7" s="1"/>
  <c r="G2859" i="7"/>
  <c r="K2859" i="7" s="1"/>
  <c r="G2860" i="7"/>
  <c r="K2860" i="7" s="1"/>
  <c r="G2861" i="7"/>
  <c r="K2861" i="7" s="1"/>
  <c r="G2862" i="7"/>
  <c r="K2862" i="7" s="1"/>
  <c r="G2863" i="7"/>
  <c r="K2863" i="7" s="1"/>
  <c r="G2864" i="7"/>
  <c r="K2864" i="7" s="1"/>
  <c r="G2865" i="7"/>
  <c r="K2865" i="7" s="1"/>
  <c r="G2866" i="7"/>
  <c r="K2866" i="7" s="1"/>
  <c r="G2867" i="7"/>
  <c r="K2867" i="7" s="1"/>
  <c r="G2868" i="7"/>
  <c r="K2868" i="7" s="1"/>
  <c r="G2869" i="7"/>
  <c r="K2869" i="7" s="1"/>
  <c r="G2870" i="7"/>
  <c r="K2870" i="7" s="1"/>
  <c r="G2871" i="7"/>
  <c r="K2871" i="7" s="1"/>
  <c r="G2872" i="7"/>
  <c r="K2872" i="7" s="1"/>
  <c r="G2873" i="7"/>
  <c r="K2873" i="7" s="1"/>
  <c r="G2874" i="7"/>
  <c r="K2874" i="7" s="1"/>
  <c r="G2875" i="7"/>
  <c r="K2875" i="7" s="1"/>
  <c r="G2876" i="7"/>
  <c r="K2876" i="7" s="1"/>
  <c r="G2877" i="7"/>
  <c r="K2877" i="7" s="1"/>
  <c r="G2878" i="7"/>
  <c r="K2878" i="7" s="1"/>
  <c r="G2879" i="7"/>
  <c r="K2879" i="7" s="1"/>
  <c r="G2880" i="7"/>
  <c r="K2880" i="7" s="1"/>
  <c r="G2881" i="7"/>
  <c r="K2881" i="7" s="1"/>
  <c r="G2882" i="7"/>
  <c r="K2882" i="7" s="1"/>
  <c r="G2883" i="7"/>
  <c r="K2883" i="7" s="1"/>
  <c r="G2884" i="7"/>
  <c r="K2884" i="7" s="1"/>
  <c r="G2885" i="7"/>
  <c r="K2885" i="7" s="1"/>
  <c r="G2886" i="7"/>
  <c r="K2886" i="7" s="1"/>
  <c r="G2887" i="7"/>
  <c r="K2887" i="7" s="1"/>
  <c r="G2888" i="7"/>
  <c r="K2888" i="7" s="1"/>
  <c r="G2889" i="7"/>
  <c r="K2889" i="7" s="1"/>
  <c r="G2890" i="7"/>
  <c r="K2890" i="7" s="1"/>
  <c r="G2891" i="7"/>
  <c r="K2891" i="7" s="1"/>
  <c r="G2892" i="7"/>
  <c r="K2892" i="7" s="1"/>
  <c r="G2893" i="7"/>
  <c r="K2893" i="7" s="1"/>
  <c r="G2894" i="7"/>
  <c r="K2894" i="7" s="1"/>
  <c r="G2895" i="7"/>
  <c r="K2895" i="7" s="1"/>
  <c r="G2896" i="7"/>
  <c r="K2896" i="7" s="1"/>
  <c r="G2897" i="7"/>
  <c r="K2897" i="7" s="1"/>
  <c r="G2898" i="7"/>
  <c r="K2898" i="7" s="1"/>
  <c r="G2899" i="7"/>
  <c r="K2899" i="7" s="1"/>
  <c r="G2900" i="7"/>
  <c r="K2900" i="7" s="1"/>
  <c r="G2901" i="7"/>
  <c r="K2901" i="7" s="1"/>
  <c r="G2902" i="7"/>
  <c r="K2902" i="7" s="1"/>
  <c r="G2903" i="7"/>
  <c r="K2903" i="7" s="1"/>
  <c r="G2904" i="7"/>
  <c r="K2904" i="7" s="1"/>
  <c r="G2905" i="7"/>
  <c r="K2905" i="7" s="1"/>
  <c r="G2906" i="7"/>
  <c r="K2906" i="7" s="1"/>
  <c r="G2907" i="7"/>
  <c r="K2907" i="7" s="1"/>
  <c r="G2908" i="7"/>
  <c r="K2908" i="7" s="1"/>
  <c r="G2909" i="7"/>
  <c r="K2909" i="7" s="1"/>
  <c r="G2910" i="7"/>
  <c r="K2910" i="7" s="1"/>
  <c r="G2911" i="7"/>
  <c r="K2911" i="7" s="1"/>
  <c r="G2912" i="7"/>
  <c r="K2912" i="7" s="1"/>
  <c r="G2913" i="7"/>
  <c r="K2913" i="7" s="1"/>
  <c r="G2914" i="7"/>
  <c r="K2914" i="7" s="1"/>
  <c r="G2915" i="7"/>
  <c r="K2915" i="7" s="1"/>
  <c r="G2916" i="7"/>
  <c r="K2916" i="7" s="1"/>
  <c r="G2917" i="7"/>
  <c r="K2917" i="7" s="1"/>
  <c r="G2918" i="7"/>
  <c r="K2918" i="7" s="1"/>
  <c r="G2919" i="7"/>
  <c r="K2919" i="7" s="1"/>
  <c r="G2920" i="7"/>
  <c r="K2920" i="7" s="1"/>
  <c r="G2921" i="7"/>
  <c r="K2921" i="7" s="1"/>
  <c r="G2922" i="7"/>
  <c r="K2922" i="7" s="1"/>
  <c r="G2923" i="7"/>
  <c r="K2923" i="7" s="1"/>
  <c r="G2924" i="7"/>
  <c r="K2924" i="7" s="1"/>
  <c r="G2925" i="7"/>
  <c r="K2925" i="7" s="1"/>
  <c r="G2926" i="7"/>
  <c r="K2926" i="7" s="1"/>
  <c r="G2927" i="7"/>
  <c r="K2927" i="7" s="1"/>
  <c r="G2928" i="7"/>
  <c r="K2928" i="7" s="1"/>
  <c r="G2929" i="7"/>
  <c r="K2929" i="7" s="1"/>
  <c r="G2930" i="7"/>
  <c r="K2930" i="7" s="1"/>
  <c r="G2931" i="7"/>
  <c r="K2931" i="7" s="1"/>
  <c r="G2932" i="7"/>
  <c r="K2932" i="7" s="1"/>
  <c r="G2933" i="7"/>
  <c r="K2933" i="7" s="1"/>
  <c r="G2934" i="7"/>
  <c r="K2934" i="7" s="1"/>
  <c r="G2935" i="7"/>
  <c r="K2935" i="7" s="1"/>
  <c r="G2936" i="7"/>
  <c r="K2936" i="7" s="1"/>
  <c r="G2937" i="7"/>
  <c r="K2937" i="7" s="1"/>
  <c r="G2938" i="7"/>
  <c r="K2938" i="7" s="1"/>
  <c r="G2939" i="7"/>
  <c r="K2939" i="7" s="1"/>
  <c r="G2940" i="7"/>
  <c r="K2940" i="7" s="1"/>
  <c r="G2941" i="7"/>
  <c r="K2941" i="7" s="1"/>
  <c r="G2942" i="7"/>
  <c r="K2942" i="7" s="1"/>
  <c r="G2943" i="7"/>
  <c r="K2943" i="7" s="1"/>
  <c r="G2944" i="7"/>
  <c r="K2944" i="7" s="1"/>
  <c r="G2945" i="7"/>
  <c r="K2945" i="7" s="1"/>
  <c r="G2946" i="7"/>
  <c r="K2946" i="7" s="1"/>
  <c r="G2947" i="7"/>
  <c r="K2947" i="7" s="1"/>
  <c r="G2948" i="7"/>
  <c r="K2948" i="7" s="1"/>
  <c r="G2949" i="7"/>
  <c r="K2949" i="7" s="1"/>
  <c r="G2950" i="7"/>
  <c r="K2950" i="7" s="1"/>
  <c r="G2951" i="7"/>
  <c r="K2951" i="7" s="1"/>
  <c r="G2952" i="7"/>
  <c r="K2952" i="7" s="1"/>
  <c r="G2953" i="7"/>
  <c r="K2953" i="7" s="1"/>
  <c r="G2954" i="7"/>
  <c r="K2954" i="7" s="1"/>
  <c r="G2955" i="7"/>
  <c r="K2955" i="7" s="1"/>
  <c r="G2956" i="7"/>
  <c r="K2956" i="7" s="1"/>
  <c r="G2957" i="7"/>
  <c r="K2957" i="7" s="1"/>
  <c r="G2958" i="7"/>
  <c r="K2958" i="7" s="1"/>
  <c r="G2959" i="7"/>
  <c r="K2959" i="7" s="1"/>
  <c r="G2960" i="7"/>
  <c r="K2960" i="7" s="1"/>
  <c r="G2961" i="7"/>
  <c r="K2961" i="7" s="1"/>
  <c r="G2962" i="7"/>
  <c r="K2962" i="7" s="1"/>
  <c r="G2963" i="7"/>
  <c r="K2963" i="7" s="1"/>
  <c r="G2964" i="7"/>
  <c r="K2964" i="7" s="1"/>
  <c r="G2965" i="7"/>
  <c r="K2965" i="7" s="1"/>
  <c r="G2966" i="7"/>
  <c r="K2966" i="7" s="1"/>
  <c r="G2967" i="7"/>
  <c r="K2967" i="7" s="1"/>
  <c r="G2968" i="7"/>
  <c r="K2968" i="7" s="1"/>
  <c r="G2969" i="7"/>
  <c r="K2969" i="7" s="1"/>
  <c r="G2970" i="7"/>
  <c r="K2970" i="7" s="1"/>
  <c r="G2971" i="7"/>
  <c r="K2971" i="7" s="1"/>
  <c r="G2972" i="7"/>
  <c r="K2972" i="7" s="1"/>
  <c r="G2973" i="7"/>
  <c r="K2973" i="7" s="1"/>
  <c r="G2974" i="7"/>
  <c r="K2974" i="7" s="1"/>
  <c r="G2975" i="7"/>
  <c r="K2975" i="7" s="1"/>
  <c r="G2976" i="7"/>
  <c r="K2976" i="7" s="1"/>
  <c r="G2977" i="7"/>
  <c r="K2977" i="7" s="1"/>
  <c r="G2978" i="7"/>
  <c r="K2978" i="7" s="1"/>
  <c r="G2979" i="7"/>
  <c r="K2979" i="7" s="1"/>
  <c r="G2980" i="7"/>
  <c r="K2980" i="7" s="1"/>
  <c r="G2981" i="7"/>
  <c r="K2981" i="7" s="1"/>
  <c r="G2982" i="7"/>
  <c r="K2982" i="7" s="1"/>
  <c r="G2983" i="7"/>
  <c r="K2983" i="7" s="1"/>
  <c r="G2984" i="7"/>
  <c r="K2984" i="7" s="1"/>
  <c r="G2985" i="7"/>
  <c r="K2985" i="7" s="1"/>
  <c r="G2986" i="7"/>
  <c r="K2986" i="7" s="1"/>
  <c r="G2987" i="7"/>
  <c r="K2987" i="7" s="1"/>
  <c r="G2988" i="7"/>
  <c r="K2988" i="7" s="1"/>
  <c r="G2989" i="7"/>
  <c r="K2989" i="7" s="1"/>
  <c r="G2990" i="7"/>
  <c r="K2990" i="7" s="1"/>
  <c r="G2991" i="7"/>
  <c r="K2991" i="7" s="1"/>
  <c r="G2992" i="7"/>
  <c r="K2992" i="7" s="1"/>
  <c r="G2993" i="7"/>
  <c r="K2993" i="7" s="1"/>
  <c r="G2994" i="7"/>
  <c r="K2994" i="7" s="1"/>
  <c r="G2995" i="7"/>
  <c r="K2995" i="7" s="1"/>
  <c r="G2996" i="7"/>
  <c r="K2996" i="7" s="1"/>
  <c r="G2997" i="7"/>
  <c r="K2997" i="7" s="1"/>
  <c r="G2998" i="7"/>
  <c r="K2998" i="7" s="1"/>
  <c r="G2999" i="7"/>
  <c r="K2999" i="7" s="1"/>
  <c r="G3000" i="7"/>
  <c r="K3000" i="7" s="1"/>
  <c r="G3001" i="7"/>
  <c r="K3001" i="7" s="1"/>
  <c r="G3002" i="7"/>
  <c r="K3002" i="7" s="1"/>
  <c r="G3003" i="7"/>
  <c r="K3003" i="7" s="1"/>
  <c r="G3004" i="7"/>
  <c r="K3004" i="7" s="1"/>
  <c r="G3005" i="7"/>
  <c r="K3005" i="7" s="1"/>
  <c r="G3006" i="7"/>
  <c r="K3006" i="7" s="1"/>
  <c r="G3007" i="7"/>
  <c r="K3007" i="7" s="1"/>
  <c r="G3008" i="7"/>
  <c r="K3008" i="7" s="1"/>
  <c r="G3009" i="7"/>
  <c r="K3009" i="7" s="1"/>
  <c r="G3010" i="7"/>
  <c r="K3010" i="7" s="1"/>
  <c r="G3011" i="7"/>
  <c r="K3011" i="7" s="1"/>
  <c r="G3012" i="7"/>
  <c r="K3012" i="7" s="1"/>
  <c r="G3013" i="7"/>
  <c r="K3013" i="7" s="1"/>
  <c r="G3014" i="7"/>
  <c r="K3014" i="7" s="1"/>
  <c r="G3015" i="7"/>
  <c r="K3015" i="7" s="1"/>
  <c r="G3016" i="7"/>
  <c r="K3016" i="7" s="1"/>
  <c r="G3017" i="7"/>
  <c r="K3017" i="7" s="1"/>
  <c r="G3018" i="7"/>
  <c r="K3018" i="7" s="1"/>
  <c r="G3019" i="7"/>
  <c r="K3019" i="7" s="1"/>
  <c r="G3020" i="7"/>
  <c r="K3020" i="7" s="1"/>
  <c r="G3021" i="7"/>
  <c r="K3021" i="7" s="1"/>
  <c r="G3022" i="7"/>
  <c r="K3022" i="7" s="1"/>
  <c r="G3023" i="7"/>
  <c r="K3023" i="7" s="1"/>
  <c r="G3024" i="7"/>
  <c r="K3024" i="7" s="1"/>
  <c r="G3025" i="7"/>
  <c r="K3025" i="7" s="1"/>
  <c r="G3026" i="7"/>
  <c r="K3026" i="7" s="1"/>
  <c r="G3027" i="7"/>
  <c r="K3027" i="7" s="1"/>
  <c r="G3028" i="7"/>
  <c r="K3028" i="7" s="1"/>
  <c r="G3029" i="7"/>
  <c r="K3029" i="7" s="1"/>
  <c r="G3030" i="7"/>
  <c r="K3030" i="7" s="1"/>
  <c r="G3031" i="7"/>
  <c r="K3031" i="7" s="1"/>
  <c r="G3032" i="7"/>
  <c r="K3032" i="7" s="1"/>
  <c r="G3033" i="7"/>
  <c r="K3033" i="7" s="1"/>
  <c r="G3034" i="7"/>
  <c r="K3034" i="7" s="1"/>
  <c r="G3035" i="7"/>
  <c r="K3035" i="7" s="1"/>
  <c r="G3036" i="7"/>
  <c r="K3036" i="7" s="1"/>
  <c r="G3037" i="7"/>
  <c r="K3037" i="7" s="1"/>
  <c r="G3038" i="7"/>
  <c r="K3038" i="7" s="1"/>
  <c r="G3039" i="7"/>
  <c r="K3039" i="7" s="1"/>
  <c r="G3040" i="7"/>
  <c r="K3040" i="7" s="1"/>
  <c r="G3041" i="7"/>
  <c r="K3041" i="7" s="1"/>
  <c r="G3042" i="7"/>
  <c r="K3042" i="7" s="1"/>
  <c r="G3043" i="7"/>
  <c r="K3043" i="7" s="1"/>
  <c r="G3044" i="7"/>
  <c r="K3044" i="7" s="1"/>
  <c r="G3045" i="7"/>
  <c r="K3045" i="7" s="1"/>
  <c r="G3046" i="7"/>
  <c r="K3046" i="7" s="1"/>
  <c r="G3047" i="7"/>
  <c r="K3047" i="7" s="1"/>
  <c r="G3048" i="7"/>
  <c r="K3048" i="7" s="1"/>
  <c r="G3049" i="7"/>
  <c r="K3049" i="7" s="1"/>
  <c r="G3050" i="7"/>
  <c r="K3050" i="7" s="1"/>
  <c r="G3051" i="7"/>
  <c r="K3051" i="7" s="1"/>
  <c r="G3052" i="7"/>
  <c r="K3052" i="7" s="1"/>
  <c r="G3053" i="7"/>
  <c r="K3053" i="7" s="1"/>
  <c r="G3054" i="7"/>
  <c r="K3054" i="7" s="1"/>
  <c r="G3055" i="7"/>
  <c r="K3055" i="7" s="1"/>
  <c r="G3056" i="7"/>
  <c r="K3056" i="7" s="1"/>
  <c r="G3057" i="7"/>
  <c r="K3057" i="7" s="1"/>
  <c r="G3058" i="7"/>
  <c r="K3058" i="7" s="1"/>
  <c r="G3059" i="7"/>
  <c r="K3059" i="7" s="1"/>
  <c r="G3060" i="7"/>
  <c r="K3060" i="7" s="1"/>
  <c r="G3061" i="7"/>
  <c r="K3061" i="7" s="1"/>
  <c r="G3062" i="7"/>
  <c r="K3062" i="7" s="1"/>
  <c r="G3063" i="7"/>
  <c r="K3063" i="7" s="1"/>
  <c r="G3064" i="7"/>
  <c r="K3064" i="7" s="1"/>
  <c r="G3065" i="7"/>
  <c r="K3065" i="7" s="1"/>
  <c r="G3066" i="7"/>
  <c r="K3066" i="7" s="1"/>
  <c r="G3067" i="7"/>
  <c r="K3067" i="7" s="1"/>
  <c r="G3068" i="7"/>
  <c r="K3068" i="7" s="1"/>
  <c r="G3069" i="7"/>
  <c r="K3069" i="7" s="1"/>
  <c r="G3070" i="7"/>
  <c r="K3070" i="7" s="1"/>
  <c r="G3071" i="7"/>
  <c r="K3071" i="7" s="1"/>
  <c r="G3072" i="7"/>
  <c r="K3072" i="7" s="1"/>
  <c r="G3073" i="7"/>
  <c r="K3073" i="7" s="1"/>
  <c r="G3074" i="7"/>
  <c r="K3074" i="7" s="1"/>
  <c r="G3075" i="7"/>
  <c r="K3075" i="7" s="1"/>
  <c r="G3076" i="7"/>
  <c r="K3076" i="7" s="1"/>
  <c r="G3077" i="7"/>
  <c r="K3077" i="7" s="1"/>
  <c r="G3078" i="7"/>
  <c r="K3078" i="7" s="1"/>
  <c r="G3079" i="7"/>
  <c r="K3079" i="7" s="1"/>
  <c r="G3080" i="7"/>
  <c r="K3080" i="7" s="1"/>
  <c r="G3081" i="7"/>
  <c r="K3081" i="7" s="1"/>
  <c r="G3082" i="7"/>
  <c r="K3082" i="7" s="1"/>
  <c r="G3083" i="7"/>
  <c r="K3083" i="7" s="1"/>
  <c r="G3084" i="7"/>
  <c r="K3084" i="7" s="1"/>
  <c r="G3085" i="7"/>
  <c r="K3085" i="7" s="1"/>
  <c r="G3086" i="7"/>
  <c r="K3086" i="7" s="1"/>
  <c r="G3087" i="7"/>
  <c r="K3087" i="7" s="1"/>
  <c r="G3088" i="7"/>
  <c r="K3088" i="7" s="1"/>
  <c r="G3089" i="7"/>
  <c r="K3089" i="7" s="1"/>
  <c r="G3090" i="7"/>
  <c r="K3090" i="7" s="1"/>
  <c r="G3091" i="7"/>
  <c r="K3091" i="7" s="1"/>
  <c r="G3092" i="7"/>
  <c r="K3092" i="7" s="1"/>
  <c r="G3093" i="7"/>
  <c r="K3093" i="7" s="1"/>
  <c r="G3094" i="7"/>
  <c r="K3094" i="7" s="1"/>
  <c r="G3095" i="7"/>
  <c r="K3095" i="7" s="1"/>
  <c r="G3096" i="7"/>
  <c r="K3096" i="7" s="1"/>
  <c r="G3097" i="7"/>
  <c r="K3097" i="7" s="1"/>
  <c r="G3098" i="7"/>
  <c r="K3098" i="7" s="1"/>
  <c r="G3099" i="7"/>
  <c r="K3099" i="7" s="1"/>
  <c r="G3100" i="7"/>
  <c r="K3100" i="7" s="1"/>
  <c r="G3101" i="7"/>
  <c r="K3101" i="7" s="1"/>
  <c r="G3102" i="7"/>
  <c r="K3102" i="7" s="1"/>
  <c r="G3103" i="7"/>
  <c r="K3103" i="7" s="1"/>
  <c r="G3104" i="7"/>
  <c r="K3104" i="7" s="1"/>
  <c r="G3105" i="7"/>
  <c r="K3105" i="7" s="1"/>
  <c r="G3106" i="7"/>
  <c r="K3106" i="7" s="1"/>
  <c r="G3107" i="7"/>
  <c r="K3107" i="7" s="1"/>
  <c r="G3108" i="7"/>
  <c r="K3108" i="7" s="1"/>
  <c r="G3109" i="7"/>
  <c r="K3109" i="7" s="1"/>
  <c r="G3110" i="7"/>
  <c r="K3110" i="7" s="1"/>
  <c r="G3111" i="7"/>
  <c r="K3111" i="7" s="1"/>
  <c r="G3112" i="7"/>
  <c r="K3112" i="7" s="1"/>
  <c r="G3113" i="7"/>
  <c r="K3113" i="7" s="1"/>
  <c r="G3114" i="7"/>
  <c r="K3114" i="7" s="1"/>
  <c r="G3115" i="7"/>
  <c r="K3115" i="7" s="1"/>
  <c r="G3116" i="7"/>
  <c r="K3116" i="7" s="1"/>
  <c r="G3117" i="7"/>
  <c r="K3117" i="7" s="1"/>
  <c r="G3118" i="7"/>
  <c r="K3118" i="7" s="1"/>
  <c r="G3119" i="7"/>
  <c r="K3119" i="7" s="1"/>
  <c r="G3120" i="7"/>
  <c r="K3120" i="7" s="1"/>
  <c r="G3121" i="7"/>
  <c r="K3121" i="7" s="1"/>
  <c r="G3122" i="7"/>
  <c r="K3122" i="7" s="1"/>
  <c r="G3123" i="7"/>
  <c r="K3123" i="7" s="1"/>
  <c r="G3124" i="7"/>
  <c r="K3124" i="7" s="1"/>
  <c r="G3125" i="7"/>
  <c r="K3125" i="7" s="1"/>
  <c r="G3126" i="7"/>
  <c r="K3126" i="7" s="1"/>
  <c r="G3127" i="7"/>
  <c r="K3127" i="7" s="1"/>
  <c r="G3128" i="7"/>
  <c r="K3128" i="7" s="1"/>
  <c r="G3129" i="7"/>
  <c r="K3129" i="7" s="1"/>
  <c r="G3130" i="7"/>
  <c r="K3130" i="7" s="1"/>
  <c r="G3131" i="7"/>
  <c r="K3131" i="7" s="1"/>
  <c r="G3132" i="7"/>
  <c r="K3132" i="7" s="1"/>
  <c r="G3133" i="7"/>
  <c r="K3133" i="7" s="1"/>
  <c r="G3134" i="7"/>
  <c r="K3134" i="7" s="1"/>
  <c r="G3135" i="7"/>
  <c r="K3135" i="7" s="1"/>
  <c r="G3136" i="7"/>
  <c r="K3136" i="7" s="1"/>
  <c r="G3137" i="7"/>
  <c r="K3137" i="7" s="1"/>
  <c r="G3138" i="7"/>
  <c r="K3138" i="7" s="1"/>
  <c r="G3139" i="7"/>
  <c r="K3139" i="7" s="1"/>
  <c r="G3140" i="7"/>
  <c r="K3140" i="7" s="1"/>
  <c r="G3141" i="7"/>
  <c r="K3141" i="7" s="1"/>
  <c r="G3142" i="7"/>
  <c r="K3142" i="7" s="1"/>
  <c r="G3143" i="7"/>
  <c r="K3143" i="7" s="1"/>
  <c r="G3144" i="7"/>
  <c r="K3144" i="7" s="1"/>
  <c r="G3145" i="7"/>
  <c r="K3145" i="7" s="1"/>
  <c r="G3146" i="7"/>
  <c r="K3146" i="7" s="1"/>
  <c r="G3147" i="7"/>
  <c r="K3147" i="7" s="1"/>
  <c r="G3148" i="7"/>
  <c r="K3148" i="7" s="1"/>
  <c r="G3149" i="7"/>
  <c r="K3149" i="7" s="1"/>
  <c r="G3150" i="7"/>
  <c r="K3150" i="7" s="1"/>
  <c r="G3151" i="7"/>
  <c r="K3151" i="7" s="1"/>
  <c r="G3152" i="7"/>
  <c r="K3152" i="7" s="1"/>
  <c r="G3153" i="7"/>
  <c r="K3153" i="7" s="1"/>
  <c r="G3154" i="7"/>
  <c r="K3154" i="7" s="1"/>
  <c r="G3155" i="7"/>
  <c r="K3155" i="7" s="1"/>
  <c r="G3156" i="7"/>
  <c r="K3156" i="7" s="1"/>
  <c r="G3157" i="7"/>
  <c r="K3157" i="7" s="1"/>
  <c r="G3158" i="7"/>
  <c r="K3158" i="7" s="1"/>
  <c r="G3159" i="7"/>
  <c r="K3159" i="7" s="1"/>
  <c r="G3160" i="7"/>
  <c r="K3160" i="7" s="1"/>
  <c r="G3161" i="7"/>
  <c r="K3161" i="7" s="1"/>
  <c r="G3162" i="7"/>
  <c r="K3162" i="7" s="1"/>
  <c r="G3163" i="7"/>
  <c r="K3163" i="7" s="1"/>
  <c r="G3164" i="7"/>
  <c r="K3164" i="7" s="1"/>
  <c r="G3165" i="7"/>
  <c r="K3165" i="7" s="1"/>
  <c r="G3166" i="7"/>
  <c r="K3166" i="7" s="1"/>
  <c r="G3167" i="7"/>
  <c r="K3167" i="7" s="1"/>
  <c r="G3168" i="7"/>
  <c r="K3168" i="7" s="1"/>
  <c r="G3169" i="7"/>
  <c r="K3169" i="7" s="1"/>
  <c r="G3170" i="7"/>
  <c r="K3170" i="7" s="1"/>
  <c r="G3171" i="7"/>
  <c r="K3171" i="7" s="1"/>
  <c r="G3172" i="7"/>
  <c r="K3172" i="7" s="1"/>
  <c r="G3173" i="7"/>
  <c r="K3173" i="7" s="1"/>
  <c r="G3174" i="7"/>
  <c r="K3174" i="7" s="1"/>
  <c r="G3175" i="7"/>
  <c r="K3175" i="7" s="1"/>
  <c r="G3176" i="7"/>
  <c r="K3176" i="7" s="1"/>
  <c r="G3177" i="7"/>
  <c r="K3177" i="7" s="1"/>
  <c r="G3178" i="7"/>
  <c r="K3178" i="7" s="1"/>
  <c r="G3179" i="7"/>
  <c r="K3179" i="7" s="1"/>
  <c r="G3180" i="7"/>
  <c r="K3180" i="7" s="1"/>
  <c r="G3181" i="7"/>
  <c r="K3181" i="7" s="1"/>
  <c r="G3182" i="7"/>
  <c r="K3182" i="7" s="1"/>
  <c r="G3183" i="7"/>
  <c r="K3183" i="7" s="1"/>
  <c r="G3184" i="7"/>
  <c r="K3184" i="7" s="1"/>
  <c r="G3185" i="7"/>
  <c r="K3185" i="7" s="1"/>
  <c r="G3186" i="7"/>
  <c r="K3186" i="7" s="1"/>
  <c r="G3187" i="7"/>
  <c r="K3187" i="7" s="1"/>
  <c r="G3188" i="7"/>
  <c r="K3188" i="7" s="1"/>
  <c r="G3189" i="7"/>
  <c r="K3189" i="7" s="1"/>
  <c r="G3190" i="7"/>
  <c r="K3190" i="7" s="1"/>
  <c r="G3191" i="7"/>
  <c r="K3191" i="7" s="1"/>
  <c r="G3192" i="7"/>
  <c r="K3192" i="7" s="1"/>
  <c r="G3193" i="7"/>
  <c r="K3193" i="7" s="1"/>
  <c r="G3194" i="7"/>
  <c r="K3194" i="7" s="1"/>
  <c r="G3195" i="7"/>
  <c r="K3195" i="7" s="1"/>
  <c r="G3196" i="7"/>
  <c r="K3196" i="7" s="1"/>
  <c r="G3197" i="7"/>
  <c r="K3197" i="7" s="1"/>
  <c r="G3198" i="7"/>
  <c r="K3198" i="7" s="1"/>
  <c r="G3199" i="7"/>
  <c r="K3199" i="7" s="1"/>
  <c r="G3200" i="7"/>
  <c r="K3200" i="7" s="1"/>
  <c r="G3201" i="7"/>
  <c r="K3201" i="7" s="1"/>
  <c r="G3202" i="7"/>
  <c r="K3202" i="7" s="1"/>
  <c r="G3203" i="7"/>
  <c r="K3203" i="7" s="1"/>
  <c r="G3204" i="7"/>
  <c r="K3204" i="7" s="1"/>
  <c r="G3205" i="7"/>
  <c r="K3205" i="7" s="1"/>
  <c r="G3206" i="7"/>
  <c r="K3206" i="7" s="1"/>
  <c r="G3207" i="7"/>
  <c r="K3207" i="7" s="1"/>
  <c r="G3208" i="7"/>
  <c r="K3208" i="7" s="1"/>
  <c r="G3209" i="7"/>
  <c r="K3209" i="7" s="1"/>
  <c r="G3210" i="7"/>
  <c r="K3210" i="7" s="1"/>
  <c r="G3211" i="7"/>
  <c r="K3211" i="7" s="1"/>
  <c r="G3212" i="7"/>
  <c r="K3212" i="7" s="1"/>
  <c r="G3213" i="7"/>
  <c r="K3213" i="7" s="1"/>
  <c r="G3214" i="7"/>
  <c r="K3214" i="7" s="1"/>
  <c r="G3215" i="7"/>
  <c r="K3215" i="7" s="1"/>
  <c r="G3216" i="7"/>
  <c r="K3216" i="7" s="1"/>
  <c r="G3217" i="7"/>
  <c r="K3217" i="7" s="1"/>
  <c r="G3218" i="7"/>
  <c r="K3218" i="7" s="1"/>
  <c r="G3219" i="7"/>
  <c r="K3219" i="7" s="1"/>
  <c r="G3220" i="7"/>
  <c r="K3220" i="7" s="1"/>
  <c r="G3221" i="7"/>
  <c r="K3221" i="7" s="1"/>
  <c r="G3222" i="7"/>
  <c r="K3222" i="7" s="1"/>
  <c r="G3223" i="7"/>
  <c r="K3223" i="7" s="1"/>
  <c r="G3224" i="7"/>
  <c r="K3224" i="7" s="1"/>
  <c r="G3225" i="7"/>
  <c r="K3225" i="7" s="1"/>
  <c r="G3226" i="7"/>
  <c r="K3226" i="7" s="1"/>
  <c r="G3227" i="7"/>
  <c r="K3227" i="7" s="1"/>
  <c r="G3228" i="7"/>
  <c r="K3228" i="7" s="1"/>
  <c r="G3229" i="7"/>
  <c r="K3229" i="7" s="1"/>
  <c r="G3230" i="7"/>
  <c r="K3230" i="7" s="1"/>
  <c r="G3231" i="7"/>
  <c r="K3231" i="7" s="1"/>
  <c r="G3232" i="7"/>
  <c r="K3232" i="7" s="1"/>
  <c r="G3233" i="7"/>
  <c r="K3233" i="7" s="1"/>
  <c r="G3234" i="7"/>
  <c r="K3234" i="7" s="1"/>
  <c r="G3235" i="7"/>
  <c r="K3235" i="7" s="1"/>
  <c r="G3236" i="7"/>
  <c r="K3236" i="7" s="1"/>
  <c r="G3237" i="7"/>
  <c r="K3237" i="7" s="1"/>
  <c r="G3238" i="7"/>
  <c r="K3238" i="7" s="1"/>
  <c r="G3239" i="7"/>
  <c r="K3239" i="7" s="1"/>
  <c r="G3240" i="7"/>
  <c r="K3240" i="7" s="1"/>
  <c r="G3241" i="7"/>
  <c r="K3241" i="7" s="1"/>
  <c r="G3242" i="7"/>
  <c r="K3242" i="7" s="1"/>
  <c r="G3243" i="7"/>
  <c r="K3243" i="7" s="1"/>
  <c r="G3244" i="7"/>
  <c r="K3244" i="7" s="1"/>
  <c r="G3245" i="7"/>
  <c r="K3245" i="7" s="1"/>
  <c r="G3246" i="7"/>
  <c r="K3246" i="7" s="1"/>
  <c r="G3247" i="7"/>
  <c r="K3247" i="7" s="1"/>
  <c r="G3248" i="7"/>
  <c r="K3248" i="7" s="1"/>
  <c r="G3249" i="7"/>
  <c r="K3249" i="7" s="1"/>
  <c r="G3250" i="7"/>
  <c r="K3250" i="7" s="1"/>
  <c r="G3251" i="7"/>
  <c r="K3251" i="7" s="1"/>
  <c r="G3252" i="7"/>
  <c r="K3252" i="7" s="1"/>
  <c r="G3253" i="7"/>
  <c r="K3253" i="7" s="1"/>
  <c r="G3254" i="7"/>
  <c r="K3254" i="7" s="1"/>
  <c r="G3255" i="7"/>
  <c r="K3255" i="7" s="1"/>
  <c r="G3256" i="7"/>
  <c r="K3256" i="7" s="1"/>
  <c r="G3257" i="7"/>
  <c r="K3257" i="7" s="1"/>
  <c r="G3258" i="7"/>
  <c r="K3258" i="7" s="1"/>
  <c r="G3259" i="7"/>
  <c r="K3259" i="7" s="1"/>
  <c r="G3260" i="7"/>
  <c r="K3260" i="7" s="1"/>
  <c r="G3261" i="7"/>
  <c r="K3261" i="7" s="1"/>
  <c r="G3262" i="7"/>
  <c r="K3262" i="7" s="1"/>
  <c r="G3263" i="7"/>
  <c r="K3263" i="7" s="1"/>
  <c r="G3264" i="7"/>
  <c r="K3264" i="7" s="1"/>
  <c r="G3265" i="7"/>
  <c r="K3265" i="7" s="1"/>
  <c r="G3266" i="7"/>
  <c r="K3266" i="7" s="1"/>
  <c r="G3267" i="7"/>
  <c r="K3267" i="7" s="1"/>
  <c r="G3268" i="7"/>
  <c r="K3268" i="7" s="1"/>
  <c r="G3269" i="7"/>
  <c r="K3269" i="7" s="1"/>
  <c r="G3270" i="7"/>
  <c r="K3270" i="7" s="1"/>
  <c r="G3271" i="7"/>
  <c r="K3271" i="7" s="1"/>
  <c r="G3272" i="7"/>
  <c r="K3272" i="7" s="1"/>
  <c r="G3273" i="7"/>
  <c r="K3273" i="7" s="1"/>
  <c r="G3274" i="7"/>
  <c r="K3274" i="7" s="1"/>
  <c r="G3275" i="7"/>
  <c r="K3275" i="7" s="1"/>
  <c r="G3276" i="7"/>
  <c r="K3276" i="7" s="1"/>
  <c r="G3277" i="7"/>
  <c r="K3277" i="7" s="1"/>
  <c r="G3278" i="7"/>
  <c r="K3278" i="7" s="1"/>
  <c r="G3279" i="7"/>
  <c r="K3279" i="7" s="1"/>
  <c r="G3280" i="7"/>
  <c r="K3280" i="7" s="1"/>
  <c r="G3281" i="7"/>
  <c r="K3281" i="7" s="1"/>
  <c r="G3282" i="7"/>
  <c r="K3282" i="7" s="1"/>
  <c r="G3283" i="7"/>
  <c r="K3283" i="7" s="1"/>
  <c r="G3284" i="7"/>
  <c r="K3284" i="7" s="1"/>
  <c r="G3285" i="7"/>
  <c r="K3285" i="7" s="1"/>
  <c r="G3286" i="7"/>
  <c r="K3286" i="7" s="1"/>
  <c r="G3287" i="7"/>
  <c r="K3287" i="7" s="1"/>
  <c r="G3288" i="7"/>
  <c r="K3288" i="7" s="1"/>
  <c r="G3289" i="7"/>
  <c r="K3289" i="7" s="1"/>
  <c r="G3290" i="7"/>
  <c r="K3290" i="7" s="1"/>
  <c r="G3291" i="7"/>
  <c r="K3291" i="7" s="1"/>
  <c r="G3292" i="7"/>
  <c r="K3292" i="7" s="1"/>
  <c r="G3293" i="7"/>
  <c r="K3293" i="7" s="1"/>
  <c r="G3294" i="7"/>
  <c r="K3294" i="7" s="1"/>
  <c r="G3295" i="7"/>
  <c r="K3295" i="7" s="1"/>
  <c r="G3296" i="7"/>
  <c r="K3296" i="7" s="1"/>
  <c r="G3297" i="7"/>
  <c r="K3297" i="7" s="1"/>
  <c r="G3298" i="7"/>
  <c r="K3298" i="7" s="1"/>
  <c r="G3299" i="7"/>
  <c r="K3299" i="7" s="1"/>
  <c r="G3300" i="7"/>
  <c r="K3300" i="7" s="1"/>
  <c r="G3301" i="7"/>
  <c r="K3301" i="7" s="1"/>
  <c r="G3302" i="7"/>
  <c r="K3302" i="7" s="1"/>
  <c r="G3303" i="7"/>
  <c r="K3303" i="7" s="1"/>
  <c r="G3304" i="7"/>
  <c r="K3304" i="7" s="1"/>
  <c r="G3305" i="7"/>
  <c r="K3305" i="7" s="1"/>
  <c r="G3306" i="7"/>
  <c r="K3306" i="7" s="1"/>
  <c r="G3307" i="7"/>
  <c r="K3307" i="7" s="1"/>
  <c r="G3308" i="7"/>
  <c r="K3308" i="7" s="1"/>
  <c r="G3309" i="7"/>
  <c r="K3309" i="7" s="1"/>
  <c r="G3310" i="7"/>
  <c r="K3310" i="7" s="1"/>
  <c r="G3311" i="7"/>
  <c r="K3311" i="7" s="1"/>
  <c r="G3312" i="7"/>
  <c r="K3312" i="7" s="1"/>
  <c r="G3313" i="7"/>
  <c r="K3313" i="7" s="1"/>
  <c r="G3314" i="7"/>
  <c r="K3314" i="7" s="1"/>
  <c r="G3315" i="7"/>
  <c r="K3315" i="7" s="1"/>
  <c r="G3316" i="7"/>
  <c r="K3316" i="7" s="1"/>
  <c r="G3317" i="7"/>
  <c r="K3317" i="7" s="1"/>
  <c r="G3318" i="7"/>
  <c r="K3318" i="7" s="1"/>
  <c r="G3319" i="7"/>
  <c r="K3319" i="7" s="1"/>
  <c r="G3320" i="7"/>
  <c r="K3320" i="7" s="1"/>
  <c r="G3321" i="7"/>
  <c r="K3321" i="7" s="1"/>
  <c r="G3322" i="7"/>
  <c r="K3322" i="7" s="1"/>
  <c r="G3323" i="7"/>
  <c r="K3323" i="7" s="1"/>
  <c r="G3324" i="7"/>
  <c r="K3324" i="7" s="1"/>
  <c r="G3325" i="7"/>
  <c r="K3325" i="7" s="1"/>
  <c r="G3326" i="7"/>
  <c r="K3326" i="7" s="1"/>
  <c r="G3327" i="7"/>
  <c r="K3327" i="7" s="1"/>
  <c r="G3328" i="7"/>
  <c r="K3328" i="7" s="1"/>
  <c r="G3329" i="7"/>
  <c r="K3329" i="7" s="1"/>
  <c r="G3330" i="7"/>
  <c r="K3330" i="7" s="1"/>
  <c r="G3331" i="7"/>
  <c r="K3331" i="7" s="1"/>
  <c r="G3332" i="7"/>
  <c r="K3332" i="7" s="1"/>
  <c r="G3333" i="7"/>
  <c r="K3333" i="7" s="1"/>
  <c r="G3334" i="7"/>
  <c r="K3334" i="7" s="1"/>
  <c r="G3335" i="7"/>
  <c r="K3335" i="7" s="1"/>
  <c r="G3336" i="7"/>
  <c r="K3336" i="7" s="1"/>
  <c r="G3337" i="7"/>
  <c r="K3337" i="7" s="1"/>
  <c r="G3338" i="7"/>
  <c r="K3338" i="7" s="1"/>
  <c r="G3339" i="7"/>
  <c r="K3339" i="7" s="1"/>
  <c r="G3340" i="7"/>
  <c r="K3340" i="7" s="1"/>
  <c r="G3341" i="7"/>
  <c r="K3341" i="7" s="1"/>
  <c r="G3342" i="7"/>
  <c r="K3342" i="7" s="1"/>
  <c r="G3343" i="7"/>
  <c r="K3343" i="7" s="1"/>
  <c r="G3344" i="7"/>
  <c r="K3344" i="7" s="1"/>
  <c r="G3345" i="7"/>
  <c r="K3345" i="7" s="1"/>
  <c r="G3346" i="7"/>
  <c r="K3346" i="7" s="1"/>
  <c r="G3347" i="7"/>
  <c r="K3347" i="7" s="1"/>
  <c r="G3348" i="7"/>
  <c r="K3348" i="7" s="1"/>
  <c r="G3349" i="7"/>
  <c r="K3349" i="7" s="1"/>
  <c r="G3350" i="7"/>
  <c r="K3350" i="7" s="1"/>
  <c r="G3351" i="7"/>
  <c r="K3351" i="7" s="1"/>
  <c r="G3352" i="7"/>
  <c r="K3352" i="7" s="1"/>
  <c r="G3353" i="7"/>
  <c r="K3353" i="7" s="1"/>
  <c r="G3354" i="7"/>
  <c r="K3354" i="7" s="1"/>
  <c r="G3355" i="7"/>
  <c r="K3355" i="7" s="1"/>
  <c r="G3356" i="7"/>
  <c r="K3356" i="7" s="1"/>
  <c r="G3357" i="7"/>
  <c r="K3357" i="7" s="1"/>
  <c r="G3358" i="7"/>
  <c r="K3358" i="7" s="1"/>
  <c r="G3359" i="7"/>
  <c r="K3359" i="7" s="1"/>
  <c r="G3360" i="7"/>
  <c r="K3360" i="7" s="1"/>
  <c r="G3361" i="7"/>
  <c r="K3361" i="7" s="1"/>
  <c r="G3362" i="7"/>
  <c r="K3362" i="7" s="1"/>
  <c r="G3363" i="7"/>
  <c r="K3363" i="7" s="1"/>
  <c r="G3364" i="7"/>
  <c r="K3364" i="7" s="1"/>
  <c r="G3365" i="7"/>
  <c r="K3365" i="7" s="1"/>
  <c r="G3366" i="7"/>
  <c r="K3366" i="7" s="1"/>
  <c r="G3367" i="7"/>
  <c r="K3367" i="7" s="1"/>
  <c r="G3368" i="7"/>
  <c r="K3368" i="7" s="1"/>
  <c r="G3369" i="7"/>
  <c r="K3369" i="7" s="1"/>
  <c r="G3370" i="7"/>
  <c r="K3370" i="7" s="1"/>
  <c r="G3371" i="7"/>
  <c r="K3371" i="7" s="1"/>
  <c r="G6" i="7"/>
  <c r="K6" i="7" s="1"/>
  <c r="G7" i="7"/>
  <c r="K7" i="7" s="1"/>
  <c r="G8" i="7"/>
  <c r="K8" i="7" s="1"/>
  <c r="G9" i="7"/>
  <c r="K9" i="7" s="1"/>
  <c r="G10" i="7"/>
  <c r="K10" i="7" s="1"/>
  <c r="G11" i="7"/>
  <c r="K11" i="7" s="1"/>
  <c r="G12" i="7"/>
  <c r="K12" i="7" s="1"/>
  <c r="G13" i="7"/>
  <c r="K13" i="7" s="1"/>
  <c r="G14" i="7"/>
  <c r="K14" i="7" s="1"/>
  <c r="G15" i="7"/>
  <c r="K15" i="7" s="1"/>
  <c r="G16" i="7"/>
  <c r="K16" i="7" s="1"/>
  <c r="G17" i="7"/>
  <c r="K17" i="7" s="1"/>
  <c r="G18" i="7"/>
  <c r="K18" i="7" s="1"/>
  <c r="G19" i="7"/>
  <c r="K19" i="7" s="1"/>
  <c r="G20" i="7"/>
  <c r="K20" i="7" s="1"/>
  <c r="G21" i="7"/>
  <c r="K21" i="7" s="1"/>
  <c r="G22" i="7"/>
  <c r="K22" i="7" s="1"/>
  <c r="G23" i="7"/>
  <c r="K23" i="7" s="1"/>
  <c r="G24" i="7"/>
  <c r="K24" i="7" s="1"/>
  <c r="G25" i="7"/>
  <c r="K25" i="7" s="1"/>
  <c r="G26" i="7"/>
  <c r="K26" i="7" s="1"/>
  <c r="G27" i="7"/>
  <c r="K27" i="7" s="1"/>
  <c r="G28" i="7"/>
  <c r="K28" i="7" s="1"/>
  <c r="G29" i="7"/>
  <c r="K29" i="7" s="1"/>
  <c r="G30" i="7"/>
  <c r="K30" i="7" s="1"/>
  <c r="G31" i="7"/>
  <c r="K31" i="7" s="1"/>
  <c r="G32" i="7"/>
  <c r="K32" i="7" s="1"/>
  <c r="G33" i="7"/>
  <c r="K33" i="7" s="1"/>
  <c r="G34" i="7"/>
  <c r="K34" i="7" s="1"/>
  <c r="G35" i="7"/>
  <c r="K35" i="7" s="1"/>
  <c r="G36" i="7"/>
  <c r="K36" i="7" s="1"/>
  <c r="G37" i="7"/>
  <c r="K37" i="7" s="1"/>
  <c r="G38" i="7"/>
  <c r="K38" i="7" s="1"/>
  <c r="G39" i="7"/>
  <c r="K39" i="7" s="1"/>
  <c r="G40" i="7"/>
  <c r="K40" i="7" s="1"/>
  <c r="G41" i="7"/>
  <c r="K41" i="7" s="1"/>
  <c r="G42" i="7"/>
  <c r="K42" i="7" s="1"/>
  <c r="G43" i="7"/>
  <c r="K43" i="7" s="1"/>
  <c r="G44" i="7"/>
  <c r="K44" i="7" s="1"/>
  <c r="G45" i="7"/>
  <c r="K45" i="7" s="1"/>
  <c r="G46" i="7"/>
  <c r="K46" i="7" s="1"/>
  <c r="G47" i="7"/>
  <c r="K47" i="7" s="1"/>
  <c r="G48" i="7"/>
  <c r="K48" i="7" s="1"/>
  <c r="G49" i="7"/>
  <c r="K49" i="7" s="1"/>
  <c r="G50" i="7"/>
  <c r="K50" i="7" s="1"/>
  <c r="G51" i="7"/>
  <c r="K51" i="7" s="1"/>
  <c r="G52" i="7"/>
  <c r="K52" i="7" s="1"/>
  <c r="G53" i="7"/>
  <c r="K53" i="7" s="1"/>
  <c r="G54" i="7"/>
  <c r="K54" i="7" s="1"/>
  <c r="G55" i="7"/>
  <c r="K55" i="7" s="1"/>
  <c r="G56" i="7"/>
  <c r="K56" i="7" s="1"/>
  <c r="G57" i="7"/>
  <c r="K57" i="7" s="1"/>
  <c r="G58" i="7"/>
  <c r="K58" i="7" s="1"/>
  <c r="G59" i="7"/>
  <c r="K59" i="7" s="1"/>
  <c r="G60" i="7"/>
  <c r="K60" i="7" s="1"/>
  <c r="G61" i="7"/>
  <c r="K61" i="7" s="1"/>
  <c r="G62" i="7"/>
  <c r="K62" i="7" s="1"/>
  <c r="G63" i="7"/>
  <c r="K63" i="7" s="1"/>
  <c r="G64" i="7"/>
  <c r="K64" i="7" s="1"/>
  <c r="G65" i="7"/>
  <c r="K65" i="7" s="1"/>
  <c r="G66" i="7"/>
  <c r="K66" i="7" s="1"/>
  <c r="G67" i="7"/>
  <c r="K67" i="7" s="1"/>
  <c r="G68" i="7"/>
  <c r="K68" i="7" s="1"/>
  <c r="G69" i="7"/>
  <c r="K69" i="7" s="1"/>
  <c r="G70" i="7"/>
  <c r="K70" i="7" s="1"/>
  <c r="G71" i="7"/>
  <c r="K71" i="7" s="1"/>
  <c r="G72" i="7"/>
  <c r="K72" i="7" s="1"/>
  <c r="G73" i="7"/>
  <c r="K73" i="7" s="1"/>
  <c r="G74" i="7"/>
  <c r="K74" i="7" s="1"/>
  <c r="G75" i="7"/>
  <c r="K75" i="7" s="1"/>
  <c r="G76" i="7"/>
  <c r="K76" i="7" s="1"/>
  <c r="G77" i="7"/>
  <c r="K77" i="7" s="1"/>
  <c r="G78" i="7"/>
  <c r="K78" i="7" s="1"/>
  <c r="G79" i="7"/>
  <c r="K79" i="7" s="1"/>
  <c r="G80" i="7"/>
  <c r="K80" i="7" s="1"/>
  <c r="G81" i="7"/>
  <c r="K81" i="7" s="1"/>
  <c r="G82" i="7"/>
  <c r="K82" i="7" s="1"/>
  <c r="G83" i="7"/>
  <c r="K83" i="7" s="1"/>
  <c r="G84" i="7"/>
  <c r="K84" i="7" s="1"/>
  <c r="G85" i="7"/>
  <c r="K85" i="7" s="1"/>
  <c r="G86" i="7"/>
  <c r="K86" i="7" s="1"/>
  <c r="G87" i="7"/>
  <c r="K87" i="7" s="1"/>
  <c r="G88" i="7"/>
  <c r="K88" i="7" s="1"/>
  <c r="G89" i="7"/>
  <c r="K89" i="7" s="1"/>
  <c r="G90" i="7"/>
  <c r="K90" i="7" s="1"/>
  <c r="G91" i="7"/>
  <c r="K91" i="7" s="1"/>
  <c r="G92" i="7"/>
  <c r="K92" i="7" s="1"/>
  <c r="G93" i="7"/>
  <c r="K93" i="7" s="1"/>
  <c r="G94" i="7"/>
  <c r="K94" i="7" s="1"/>
  <c r="G95" i="7"/>
  <c r="K95" i="7" s="1"/>
  <c r="G96" i="7"/>
  <c r="K96" i="7" s="1"/>
  <c r="G97" i="7"/>
  <c r="K97" i="7" s="1"/>
  <c r="G98" i="7"/>
  <c r="K98" i="7" s="1"/>
  <c r="G99" i="7"/>
  <c r="K99" i="7" s="1"/>
  <c r="G100" i="7"/>
  <c r="K100" i="7" s="1"/>
  <c r="G101" i="7"/>
  <c r="K101" i="7" s="1"/>
  <c r="G102" i="7"/>
  <c r="K102" i="7" s="1"/>
  <c r="G103" i="7"/>
  <c r="K103" i="7" s="1"/>
  <c r="G104" i="7"/>
  <c r="K104" i="7" s="1"/>
  <c r="G105" i="7"/>
  <c r="K105" i="7" s="1"/>
  <c r="G106" i="7"/>
  <c r="K106" i="7" s="1"/>
  <c r="G107" i="7"/>
  <c r="K107" i="7" s="1"/>
  <c r="G108" i="7"/>
  <c r="K108" i="7" s="1"/>
  <c r="G109" i="7"/>
  <c r="K109" i="7" s="1"/>
  <c r="G110" i="7"/>
  <c r="K110" i="7" s="1"/>
  <c r="G111" i="7"/>
  <c r="K111" i="7" s="1"/>
  <c r="G112" i="7"/>
  <c r="K112" i="7" s="1"/>
  <c r="G113" i="7"/>
  <c r="K113" i="7" s="1"/>
  <c r="G114" i="7"/>
  <c r="K114" i="7" s="1"/>
  <c r="G115" i="7"/>
  <c r="K115" i="7" s="1"/>
  <c r="G116" i="7"/>
  <c r="K116" i="7" s="1"/>
  <c r="G117" i="7"/>
  <c r="K117" i="7" s="1"/>
  <c r="G118" i="7"/>
  <c r="K118" i="7" s="1"/>
  <c r="G119" i="7"/>
  <c r="K119" i="7" s="1"/>
  <c r="G120" i="7"/>
  <c r="K120" i="7" s="1"/>
  <c r="G121" i="7"/>
  <c r="K121" i="7" s="1"/>
  <c r="G122" i="7"/>
  <c r="K122" i="7" s="1"/>
  <c r="G123" i="7"/>
  <c r="K123" i="7" s="1"/>
  <c r="G124" i="7"/>
  <c r="K124" i="7" s="1"/>
  <c r="G125" i="7"/>
  <c r="K125" i="7" s="1"/>
  <c r="G126" i="7"/>
  <c r="K126" i="7" s="1"/>
  <c r="G127" i="7"/>
  <c r="K127" i="7" s="1"/>
  <c r="G128" i="7"/>
  <c r="K128" i="7" s="1"/>
  <c r="G129" i="7"/>
  <c r="K129" i="7" s="1"/>
  <c r="G130" i="7"/>
  <c r="K130" i="7" s="1"/>
  <c r="G131" i="7"/>
  <c r="K131" i="7" s="1"/>
  <c r="G132" i="7"/>
  <c r="K132" i="7" s="1"/>
  <c r="G133" i="7"/>
  <c r="K133" i="7" s="1"/>
  <c r="G134" i="7"/>
  <c r="K134" i="7" s="1"/>
  <c r="G135" i="7"/>
  <c r="K135" i="7" s="1"/>
  <c r="G136" i="7"/>
  <c r="K136" i="7" s="1"/>
  <c r="G137" i="7"/>
  <c r="K137" i="7" s="1"/>
  <c r="G138" i="7"/>
  <c r="K138" i="7" s="1"/>
  <c r="G139" i="7"/>
  <c r="K139" i="7" s="1"/>
  <c r="G140" i="7"/>
  <c r="K140" i="7" s="1"/>
  <c r="G141" i="7"/>
  <c r="K141" i="7" s="1"/>
  <c r="G142" i="7"/>
  <c r="K142" i="7" s="1"/>
  <c r="G143" i="7"/>
  <c r="K143" i="7" s="1"/>
  <c r="G144" i="7"/>
  <c r="K144" i="7" s="1"/>
  <c r="G145" i="7"/>
  <c r="K145" i="7" s="1"/>
  <c r="G146" i="7"/>
  <c r="K146" i="7" s="1"/>
  <c r="G147" i="7"/>
  <c r="K147" i="7" s="1"/>
  <c r="G148" i="7"/>
  <c r="K148" i="7" s="1"/>
  <c r="G149" i="7"/>
  <c r="K149" i="7" s="1"/>
  <c r="G150" i="7"/>
  <c r="K150" i="7" s="1"/>
  <c r="G151" i="7"/>
  <c r="K151" i="7" s="1"/>
  <c r="G152" i="7"/>
  <c r="K152" i="7" s="1"/>
  <c r="G153" i="7"/>
  <c r="K153" i="7" s="1"/>
  <c r="G154" i="7"/>
  <c r="K154" i="7" s="1"/>
  <c r="G155" i="7"/>
  <c r="K155" i="7" s="1"/>
  <c r="G156" i="7"/>
  <c r="K156" i="7" s="1"/>
  <c r="G157" i="7"/>
  <c r="K157" i="7" s="1"/>
  <c r="G158" i="7"/>
  <c r="K158" i="7" s="1"/>
  <c r="G159" i="7"/>
  <c r="K159" i="7" s="1"/>
  <c r="G160" i="7"/>
  <c r="K160" i="7" s="1"/>
  <c r="G161" i="7"/>
  <c r="K161" i="7" s="1"/>
  <c r="G162" i="7"/>
  <c r="K162" i="7" s="1"/>
  <c r="G163" i="7"/>
  <c r="K163" i="7" s="1"/>
  <c r="G164" i="7"/>
  <c r="K164" i="7" s="1"/>
  <c r="G165" i="7"/>
  <c r="K165" i="7" s="1"/>
  <c r="G166" i="7"/>
  <c r="K166" i="7" s="1"/>
  <c r="G167" i="7"/>
  <c r="K167" i="7" s="1"/>
  <c r="G168" i="7"/>
  <c r="K168" i="7" s="1"/>
  <c r="G169" i="7"/>
  <c r="K169" i="7" s="1"/>
  <c r="G170" i="7"/>
  <c r="K170" i="7" s="1"/>
  <c r="G171" i="7"/>
  <c r="K171" i="7" s="1"/>
  <c r="G172" i="7"/>
  <c r="K172" i="7" s="1"/>
  <c r="G173" i="7"/>
  <c r="K173" i="7" s="1"/>
  <c r="G174" i="7"/>
  <c r="K174" i="7" s="1"/>
  <c r="G175" i="7"/>
  <c r="K175" i="7" s="1"/>
  <c r="G176" i="7"/>
  <c r="K176" i="7" s="1"/>
  <c r="G177" i="7"/>
  <c r="K177" i="7" s="1"/>
  <c r="G178" i="7"/>
  <c r="K178" i="7" s="1"/>
  <c r="G179" i="7"/>
  <c r="K179" i="7" s="1"/>
  <c r="G180" i="7"/>
  <c r="K180" i="7" s="1"/>
  <c r="G181" i="7"/>
  <c r="K181" i="7" s="1"/>
  <c r="G182" i="7"/>
  <c r="K182" i="7" s="1"/>
  <c r="G183" i="7"/>
  <c r="K183" i="7" s="1"/>
  <c r="G184" i="7"/>
  <c r="K184" i="7" s="1"/>
  <c r="G185" i="7"/>
  <c r="K185" i="7" s="1"/>
  <c r="G186" i="7"/>
  <c r="K186" i="7" s="1"/>
  <c r="G187" i="7"/>
  <c r="K187" i="7" s="1"/>
  <c r="G188" i="7"/>
  <c r="K188" i="7" s="1"/>
  <c r="G189" i="7"/>
  <c r="K189" i="7" s="1"/>
  <c r="G190" i="7"/>
  <c r="K190" i="7" s="1"/>
  <c r="G191" i="7"/>
  <c r="K191" i="7" s="1"/>
  <c r="G192" i="7"/>
  <c r="K192" i="7" s="1"/>
  <c r="G193" i="7"/>
  <c r="K193" i="7" s="1"/>
  <c r="G194" i="7"/>
  <c r="K194" i="7" s="1"/>
  <c r="G195" i="7"/>
  <c r="K195" i="7" s="1"/>
  <c r="G196" i="7"/>
  <c r="K196" i="7" s="1"/>
  <c r="G197" i="7"/>
  <c r="K197" i="7" s="1"/>
  <c r="G198" i="7"/>
  <c r="K198" i="7" s="1"/>
  <c r="G199" i="7"/>
  <c r="K199" i="7" s="1"/>
  <c r="G200" i="7"/>
  <c r="K200" i="7" s="1"/>
  <c r="G201" i="7"/>
  <c r="K201" i="7" s="1"/>
  <c r="G202" i="7"/>
  <c r="K202" i="7" s="1"/>
  <c r="G203" i="7"/>
  <c r="K203" i="7" s="1"/>
  <c r="G204" i="7"/>
  <c r="K204" i="7" s="1"/>
  <c r="G205" i="7"/>
  <c r="K205" i="7" s="1"/>
  <c r="G206" i="7"/>
  <c r="K206" i="7" s="1"/>
  <c r="G207" i="7"/>
  <c r="K207" i="7" s="1"/>
  <c r="G208" i="7"/>
  <c r="K208" i="7" s="1"/>
  <c r="G209" i="7"/>
  <c r="K209" i="7" s="1"/>
  <c r="G210" i="7"/>
  <c r="K210" i="7" s="1"/>
  <c r="G211" i="7"/>
  <c r="K211" i="7" s="1"/>
  <c r="G212" i="7"/>
  <c r="K212" i="7" s="1"/>
  <c r="G213" i="7"/>
  <c r="K213" i="7" s="1"/>
  <c r="G214" i="7"/>
  <c r="K214" i="7" s="1"/>
  <c r="G215" i="7"/>
  <c r="K215" i="7" s="1"/>
  <c r="G216" i="7"/>
  <c r="K216" i="7" s="1"/>
  <c r="G217" i="7"/>
  <c r="K217" i="7" s="1"/>
  <c r="G218" i="7"/>
  <c r="K218" i="7" s="1"/>
  <c r="G219" i="7"/>
  <c r="K219" i="7" s="1"/>
  <c r="G220" i="7"/>
  <c r="K220" i="7" s="1"/>
  <c r="G221" i="7"/>
  <c r="K221" i="7" s="1"/>
  <c r="G222" i="7"/>
  <c r="K222" i="7" s="1"/>
  <c r="G223" i="7"/>
  <c r="K223" i="7" s="1"/>
  <c r="G224" i="7"/>
  <c r="K224" i="7" s="1"/>
  <c r="G225" i="7"/>
  <c r="K225" i="7" s="1"/>
  <c r="G226" i="7"/>
  <c r="K226" i="7" s="1"/>
  <c r="G227" i="7"/>
  <c r="K227" i="7" s="1"/>
  <c r="G228" i="7"/>
  <c r="K228" i="7" s="1"/>
  <c r="G229" i="7"/>
  <c r="K229" i="7" s="1"/>
  <c r="G230" i="7"/>
  <c r="K230" i="7" s="1"/>
  <c r="G231" i="7"/>
  <c r="K231" i="7" s="1"/>
  <c r="G232" i="7"/>
  <c r="K232" i="7" s="1"/>
  <c r="G233" i="7"/>
  <c r="K233" i="7" s="1"/>
  <c r="G234" i="7"/>
  <c r="K234" i="7" s="1"/>
  <c r="G235" i="7"/>
  <c r="K235" i="7" s="1"/>
  <c r="G236" i="7"/>
  <c r="K236" i="7" s="1"/>
  <c r="G237" i="7"/>
  <c r="K237" i="7" s="1"/>
  <c r="G238" i="7"/>
  <c r="K238" i="7" s="1"/>
  <c r="G239" i="7"/>
  <c r="K239" i="7" s="1"/>
  <c r="G240" i="7"/>
  <c r="K240" i="7" s="1"/>
  <c r="G241" i="7"/>
  <c r="K241" i="7" s="1"/>
  <c r="G242" i="7"/>
  <c r="K242" i="7" s="1"/>
  <c r="G243" i="7"/>
  <c r="K243" i="7" s="1"/>
  <c r="G244" i="7"/>
  <c r="K244" i="7" s="1"/>
  <c r="G245" i="7"/>
  <c r="K245" i="7" s="1"/>
  <c r="G246" i="7"/>
  <c r="K246" i="7" s="1"/>
  <c r="G247" i="7"/>
  <c r="K247" i="7" s="1"/>
  <c r="G248" i="7"/>
  <c r="K248" i="7" s="1"/>
  <c r="G249" i="7"/>
  <c r="K249" i="7" s="1"/>
  <c r="G250" i="7"/>
  <c r="K250" i="7" s="1"/>
  <c r="G251" i="7"/>
  <c r="K251" i="7" s="1"/>
  <c r="G252" i="7"/>
  <c r="K252" i="7" s="1"/>
  <c r="G253" i="7"/>
  <c r="K253" i="7" s="1"/>
  <c r="G254" i="7"/>
  <c r="K254" i="7" s="1"/>
  <c r="G255" i="7"/>
  <c r="K255" i="7" s="1"/>
  <c r="G256" i="7"/>
  <c r="K256" i="7" s="1"/>
  <c r="G257" i="7"/>
  <c r="K257" i="7" s="1"/>
  <c r="G258" i="7"/>
  <c r="K258" i="7" s="1"/>
  <c r="G259" i="7"/>
  <c r="K259" i="7" s="1"/>
  <c r="G260" i="7"/>
  <c r="K260" i="7" s="1"/>
  <c r="G261" i="7"/>
  <c r="K261" i="7" s="1"/>
  <c r="G262" i="7"/>
  <c r="K262" i="7" s="1"/>
  <c r="G263" i="7"/>
  <c r="K263" i="7" s="1"/>
  <c r="G264" i="7"/>
  <c r="K264" i="7" s="1"/>
  <c r="G265" i="7"/>
  <c r="K265" i="7" s="1"/>
  <c r="G266" i="7"/>
  <c r="K266" i="7" s="1"/>
  <c r="G267" i="7"/>
  <c r="K267" i="7" s="1"/>
  <c r="G268" i="7"/>
  <c r="K268" i="7" s="1"/>
  <c r="G269" i="7"/>
  <c r="K269" i="7" s="1"/>
  <c r="G270" i="7"/>
  <c r="K270" i="7" s="1"/>
  <c r="G271" i="7"/>
  <c r="K271" i="7" s="1"/>
  <c r="G272" i="7"/>
  <c r="K272" i="7" s="1"/>
  <c r="G273" i="7"/>
  <c r="K273" i="7" s="1"/>
  <c r="G274" i="7"/>
  <c r="K274" i="7" s="1"/>
  <c r="G275" i="7"/>
  <c r="K275" i="7" s="1"/>
  <c r="G276" i="7"/>
  <c r="K276" i="7" s="1"/>
  <c r="G277" i="7"/>
  <c r="K277" i="7" s="1"/>
  <c r="G278" i="7"/>
  <c r="K278" i="7" s="1"/>
  <c r="G279" i="7"/>
  <c r="K279" i="7" s="1"/>
  <c r="G280" i="7"/>
  <c r="K280" i="7" s="1"/>
  <c r="G281" i="7"/>
  <c r="K281" i="7" s="1"/>
  <c r="G282" i="7"/>
  <c r="K282" i="7" s="1"/>
  <c r="G283" i="7"/>
  <c r="K283" i="7" s="1"/>
  <c r="G284" i="7"/>
  <c r="K284" i="7" s="1"/>
  <c r="G285" i="7"/>
  <c r="K285" i="7" s="1"/>
  <c r="G286" i="7"/>
  <c r="K286" i="7" s="1"/>
  <c r="G287" i="7"/>
  <c r="K287" i="7" s="1"/>
  <c r="G288" i="7"/>
  <c r="K288" i="7" s="1"/>
  <c r="G289" i="7"/>
  <c r="K289" i="7" s="1"/>
  <c r="G290" i="7"/>
  <c r="K290" i="7" s="1"/>
  <c r="G291" i="7"/>
  <c r="K291" i="7" s="1"/>
  <c r="G292" i="7"/>
  <c r="K292" i="7" s="1"/>
  <c r="G293" i="7"/>
  <c r="K293" i="7" s="1"/>
  <c r="G294" i="7"/>
  <c r="K294" i="7" s="1"/>
  <c r="G295" i="7"/>
  <c r="K295" i="7" s="1"/>
  <c r="G296" i="7"/>
  <c r="K296" i="7" s="1"/>
  <c r="G297" i="7"/>
  <c r="K297" i="7" s="1"/>
  <c r="G298" i="7"/>
  <c r="K298" i="7" s="1"/>
  <c r="G299" i="7"/>
  <c r="K299" i="7" s="1"/>
  <c r="G300" i="7"/>
  <c r="K300" i="7" s="1"/>
  <c r="G301" i="7"/>
  <c r="K301" i="7" s="1"/>
  <c r="G302" i="7"/>
  <c r="K302" i="7" s="1"/>
  <c r="G303" i="7"/>
  <c r="K303" i="7" s="1"/>
  <c r="G304" i="7"/>
  <c r="K304" i="7" s="1"/>
  <c r="G305" i="7"/>
  <c r="K305" i="7" s="1"/>
  <c r="G306" i="7"/>
  <c r="K306" i="7" s="1"/>
  <c r="G307" i="7"/>
  <c r="K307" i="7" s="1"/>
  <c r="G308" i="7"/>
  <c r="K308" i="7" s="1"/>
  <c r="G309" i="7"/>
  <c r="K309" i="7" s="1"/>
  <c r="G310" i="7"/>
  <c r="K310" i="7" s="1"/>
  <c r="G311" i="7"/>
  <c r="K311" i="7" s="1"/>
  <c r="G312" i="7"/>
  <c r="K312" i="7" s="1"/>
  <c r="G313" i="7"/>
  <c r="K313" i="7" s="1"/>
  <c r="G314" i="7"/>
  <c r="K314" i="7" s="1"/>
  <c r="G315" i="7"/>
  <c r="K315" i="7" s="1"/>
  <c r="G316" i="7"/>
  <c r="K316" i="7" s="1"/>
  <c r="G317" i="7"/>
  <c r="K317" i="7" s="1"/>
  <c r="G318" i="7"/>
  <c r="K318" i="7" s="1"/>
  <c r="G319" i="7"/>
  <c r="K319" i="7" s="1"/>
  <c r="G320" i="7"/>
  <c r="K320" i="7" s="1"/>
  <c r="G321" i="7"/>
  <c r="K321" i="7" s="1"/>
  <c r="G322" i="7"/>
  <c r="K322" i="7" s="1"/>
  <c r="G323" i="7"/>
  <c r="K323" i="7" s="1"/>
  <c r="G324" i="7"/>
  <c r="K324" i="7" s="1"/>
  <c r="G325" i="7"/>
  <c r="K325" i="7" s="1"/>
  <c r="G326" i="7"/>
  <c r="K326" i="7" s="1"/>
  <c r="G327" i="7"/>
  <c r="K327" i="7" s="1"/>
  <c r="G328" i="7"/>
  <c r="K328" i="7" s="1"/>
  <c r="G329" i="7"/>
  <c r="K329" i="7" s="1"/>
  <c r="G330" i="7"/>
  <c r="K330" i="7" s="1"/>
  <c r="G331" i="7"/>
  <c r="K331" i="7" s="1"/>
  <c r="G332" i="7"/>
  <c r="K332" i="7" s="1"/>
  <c r="G333" i="7"/>
  <c r="K333" i="7" s="1"/>
  <c r="G334" i="7"/>
  <c r="K334" i="7" s="1"/>
  <c r="G335" i="7"/>
  <c r="K335" i="7" s="1"/>
  <c r="G336" i="7"/>
  <c r="K336" i="7" s="1"/>
  <c r="G337" i="7"/>
  <c r="K337" i="7" s="1"/>
  <c r="G338" i="7"/>
  <c r="K338" i="7" s="1"/>
  <c r="G339" i="7"/>
  <c r="K339" i="7" s="1"/>
  <c r="G340" i="7"/>
  <c r="K340" i="7" s="1"/>
  <c r="G341" i="7"/>
  <c r="K341" i="7" s="1"/>
  <c r="G342" i="7"/>
  <c r="K342" i="7" s="1"/>
  <c r="G343" i="7"/>
  <c r="K343" i="7" s="1"/>
  <c r="G344" i="7"/>
  <c r="K344" i="7" s="1"/>
  <c r="G345" i="7"/>
  <c r="K345" i="7" s="1"/>
  <c r="G346" i="7"/>
  <c r="K346" i="7" s="1"/>
  <c r="G347" i="7"/>
  <c r="K347" i="7" s="1"/>
  <c r="G348" i="7"/>
  <c r="K348" i="7" s="1"/>
  <c r="G349" i="7"/>
  <c r="K349" i="7" s="1"/>
  <c r="G350" i="7"/>
  <c r="K350" i="7" s="1"/>
  <c r="G351" i="7"/>
  <c r="K351" i="7" s="1"/>
  <c r="G352" i="7"/>
  <c r="K352" i="7" s="1"/>
  <c r="G353" i="7"/>
  <c r="K353" i="7" s="1"/>
  <c r="G354" i="7"/>
  <c r="K354" i="7" s="1"/>
  <c r="G355" i="7"/>
  <c r="K355" i="7" s="1"/>
  <c r="G356" i="7"/>
  <c r="K356" i="7" s="1"/>
  <c r="G357" i="7"/>
  <c r="K357" i="7" s="1"/>
  <c r="G358" i="7"/>
  <c r="K358" i="7" s="1"/>
  <c r="G359" i="7"/>
  <c r="K359" i="7" s="1"/>
  <c r="G360" i="7"/>
  <c r="K360" i="7" s="1"/>
  <c r="G361" i="7"/>
  <c r="K361" i="7" s="1"/>
  <c r="G362" i="7"/>
  <c r="K362" i="7" s="1"/>
  <c r="G363" i="7"/>
  <c r="K363" i="7" s="1"/>
  <c r="G364" i="7"/>
  <c r="K364" i="7" s="1"/>
  <c r="G365" i="7"/>
  <c r="K365" i="7" s="1"/>
  <c r="G366" i="7"/>
  <c r="K366" i="7" s="1"/>
  <c r="G367" i="7"/>
  <c r="K367" i="7" s="1"/>
  <c r="G368" i="7"/>
  <c r="K368" i="7" s="1"/>
  <c r="G369" i="7"/>
  <c r="K369" i="7" s="1"/>
  <c r="G370" i="7"/>
  <c r="K370" i="7" s="1"/>
  <c r="G371" i="7"/>
  <c r="K371" i="7" s="1"/>
  <c r="G372" i="7"/>
  <c r="K372" i="7" s="1"/>
  <c r="G373" i="7"/>
  <c r="K373" i="7" s="1"/>
  <c r="G374" i="7"/>
  <c r="K374" i="7" s="1"/>
  <c r="G375" i="7"/>
  <c r="K375" i="7" s="1"/>
  <c r="G376" i="7"/>
  <c r="K376" i="7" s="1"/>
  <c r="G377" i="7"/>
  <c r="K377" i="7" s="1"/>
  <c r="G378" i="7"/>
  <c r="K378" i="7" s="1"/>
  <c r="G379" i="7"/>
  <c r="K379" i="7" s="1"/>
  <c r="G380" i="7"/>
  <c r="K380" i="7" s="1"/>
  <c r="G381" i="7"/>
  <c r="K381" i="7" s="1"/>
  <c r="G382" i="7"/>
  <c r="K382" i="7" s="1"/>
  <c r="G383" i="7"/>
  <c r="K383" i="7" s="1"/>
  <c r="G384" i="7"/>
  <c r="K384" i="7" s="1"/>
  <c r="G385" i="7"/>
  <c r="K385" i="7" s="1"/>
  <c r="G386" i="7"/>
  <c r="K386" i="7" s="1"/>
  <c r="G387" i="7"/>
  <c r="K387" i="7" s="1"/>
  <c r="G388" i="7"/>
  <c r="K388" i="7" s="1"/>
  <c r="G389" i="7"/>
  <c r="K389" i="7" s="1"/>
  <c r="G390" i="7"/>
  <c r="K390" i="7" s="1"/>
  <c r="G391" i="7"/>
  <c r="K391" i="7" s="1"/>
  <c r="G392" i="7"/>
  <c r="K392" i="7" s="1"/>
  <c r="G393" i="7"/>
  <c r="K393" i="7" s="1"/>
  <c r="G394" i="7"/>
  <c r="K394" i="7" s="1"/>
  <c r="G395" i="7"/>
  <c r="K395" i="7" s="1"/>
  <c r="G396" i="7"/>
  <c r="K396" i="7" s="1"/>
  <c r="G397" i="7"/>
  <c r="K397" i="7" s="1"/>
  <c r="G398" i="7"/>
  <c r="K398" i="7" s="1"/>
  <c r="G399" i="7"/>
  <c r="K399" i="7" s="1"/>
  <c r="G400" i="7"/>
  <c r="K400" i="7" s="1"/>
  <c r="G401" i="7"/>
  <c r="K401" i="7" s="1"/>
  <c r="G402" i="7"/>
  <c r="K402" i="7" s="1"/>
  <c r="G403" i="7"/>
  <c r="K403" i="7" s="1"/>
  <c r="G404" i="7"/>
  <c r="K404" i="7" s="1"/>
  <c r="G405" i="7"/>
  <c r="K405" i="7" s="1"/>
  <c r="G406" i="7"/>
  <c r="K406" i="7" s="1"/>
  <c r="G407" i="7"/>
  <c r="K407" i="7" s="1"/>
  <c r="G408" i="7"/>
  <c r="K408" i="7" s="1"/>
  <c r="G409" i="7"/>
  <c r="K409" i="7" s="1"/>
  <c r="G410" i="7"/>
  <c r="K410" i="7" s="1"/>
  <c r="G411" i="7"/>
  <c r="K411" i="7" s="1"/>
  <c r="G412" i="7"/>
  <c r="K412" i="7" s="1"/>
  <c r="G413" i="7"/>
  <c r="K413" i="7" s="1"/>
  <c r="G414" i="7"/>
  <c r="K414" i="7" s="1"/>
  <c r="G415" i="7"/>
  <c r="K415" i="7" s="1"/>
  <c r="G416" i="7"/>
  <c r="K416" i="7" s="1"/>
  <c r="G417" i="7"/>
  <c r="K417" i="7" s="1"/>
  <c r="G418" i="7"/>
  <c r="K418" i="7" s="1"/>
  <c r="G419" i="7"/>
  <c r="K419" i="7" s="1"/>
  <c r="G420" i="7"/>
  <c r="K420" i="7" s="1"/>
  <c r="G421" i="7"/>
  <c r="K421" i="7" s="1"/>
  <c r="G422" i="7"/>
  <c r="K422" i="7" s="1"/>
  <c r="G423" i="7"/>
  <c r="K423" i="7" s="1"/>
  <c r="G424" i="7"/>
  <c r="K424" i="7" s="1"/>
  <c r="G425" i="7"/>
  <c r="K425" i="7" s="1"/>
  <c r="G426" i="7"/>
  <c r="K426" i="7" s="1"/>
  <c r="G427" i="7"/>
  <c r="K427" i="7" s="1"/>
  <c r="G428" i="7"/>
  <c r="K428" i="7" s="1"/>
  <c r="G429" i="7"/>
  <c r="K429" i="7" s="1"/>
  <c r="G430" i="7"/>
  <c r="K430" i="7" s="1"/>
  <c r="G431" i="7"/>
  <c r="K431" i="7" s="1"/>
  <c r="G432" i="7"/>
  <c r="K432" i="7" s="1"/>
  <c r="G433" i="7"/>
  <c r="K433" i="7" s="1"/>
  <c r="G434" i="7"/>
  <c r="K434" i="7" s="1"/>
  <c r="G435" i="7"/>
  <c r="K435" i="7" s="1"/>
  <c r="G436" i="7"/>
  <c r="K436" i="7" s="1"/>
  <c r="G437" i="7"/>
  <c r="K437" i="7" s="1"/>
  <c r="G438" i="7"/>
  <c r="K438" i="7" s="1"/>
  <c r="G439" i="7"/>
  <c r="K439" i="7" s="1"/>
  <c r="G440" i="7"/>
  <c r="K440" i="7" s="1"/>
  <c r="G441" i="7"/>
  <c r="K441" i="7" s="1"/>
  <c r="G442" i="7"/>
  <c r="K442" i="7" s="1"/>
  <c r="G443" i="7"/>
  <c r="K443" i="7" s="1"/>
  <c r="G444" i="7"/>
  <c r="K444" i="7" s="1"/>
  <c r="G445" i="7"/>
  <c r="K445" i="7" s="1"/>
  <c r="G446" i="7"/>
  <c r="K446" i="7" s="1"/>
  <c r="G447" i="7"/>
  <c r="K447" i="7" s="1"/>
  <c r="G448" i="7"/>
  <c r="K448" i="7" s="1"/>
  <c r="G449" i="7"/>
  <c r="K449" i="7" s="1"/>
  <c r="G450" i="7"/>
  <c r="K450" i="7" s="1"/>
  <c r="G451" i="7"/>
  <c r="K451" i="7" s="1"/>
  <c r="G452" i="7"/>
  <c r="K452" i="7" s="1"/>
  <c r="G453" i="7"/>
  <c r="K453" i="7" s="1"/>
  <c r="G454" i="7"/>
  <c r="K454" i="7" s="1"/>
  <c r="G455" i="7"/>
  <c r="K455" i="7" s="1"/>
  <c r="G456" i="7"/>
  <c r="K456" i="7" s="1"/>
  <c r="G457" i="7"/>
  <c r="K457" i="7" s="1"/>
  <c r="G458" i="7"/>
  <c r="K458" i="7" s="1"/>
  <c r="G459" i="7"/>
  <c r="K459" i="7" s="1"/>
  <c r="G460" i="7"/>
  <c r="K460" i="7" s="1"/>
  <c r="G461" i="7"/>
  <c r="K461" i="7" s="1"/>
  <c r="G462" i="7"/>
  <c r="K462" i="7" s="1"/>
  <c r="G463" i="7"/>
  <c r="K463" i="7" s="1"/>
  <c r="G464" i="7"/>
  <c r="K464" i="7" s="1"/>
  <c r="G465" i="7"/>
  <c r="K465" i="7" s="1"/>
  <c r="G466" i="7"/>
  <c r="K466" i="7" s="1"/>
  <c r="G467" i="7"/>
  <c r="K467" i="7" s="1"/>
  <c r="G468" i="7"/>
  <c r="K468" i="7" s="1"/>
  <c r="G469" i="7"/>
  <c r="K469" i="7" s="1"/>
  <c r="G470" i="7"/>
  <c r="K470" i="7" s="1"/>
  <c r="G471" i="7"/>
  <c r="K471" i="7" s="1"/>
  <c r="G472" i="7"/>
  <c r="K472" i="7" s="1"/>
  <c r="G473" i="7"/>
  <c r="K473" i="7" s="1"/>
  <c r="G474" i="7"/>
  <c r="K474" i="7" s="1"/>
  <c r="G475" i="7"/>
  <c r="K475" i="7" s="1"/>
  <c r="G476" i="7"/>
  <c r="K476" i="7" s="1"/>
  <c r="G477" i="7"/>
  <c r="K477" i="7" s="1"/>
  <c r="G478" i="7"/>
  <c r="K478" i="7" s="1"/>
  <c r="G479" i="7"/>
  <c r="K479" i="7" s="1"/>
  <c r="G480" i="7"/>
  <c r="K480" i="7" s="1"/>
  <c r="G481" i="7"/>
  <c r="K481" i="7" s="1"/>
  <c r="G482" i="7"/>
  <c r="K482" i="7" s="1"/>
  <c r="G483" i="7"/>
  <c r="K483" i="7" s="1"/>
  <c r="G484" i="7"/>
  <c r="K484" i="7" s="1"/>
  <c r="G485" i="7"/>
  <c r="K485" i="7" s="1"/>
  <c r="G486" i="7"/>
  <c r="K486" i="7" s="1"/>
  <c r="G487" i="7"/>
  <c r="K487" i="7" s="1"/>
  <c r="G488" i="7"/>
  <c r="K488" i="7" s="1"/>
  <c r="G489" i="7"/>
  <c r="K489" i="7" s="1"/>
  <c r="G490" i="7"/>
  <c r="K490" i="7" s="1"/>
  <c r="G491" i="7"/>
  <c r="K491" i="7" s="1"/>
  <c r="G492" i="7"/>
  <c r="K492" i="7" s="1"/>
  <c r="G493" i="7"/>
  <c r="K493" i="7" s="1"/>
  <c r="G494" i="7"/>
  <c r="K494" i="7" s="1"/>
  <c r="G495" i="7"/>
  <c r="K495" i="7" s="1"/>
  <c r="G496" i="7"/>
  <c r="K496" i="7" s="1"/>
  <c r="G497" i="7"/>
  <c r="K497" i="7" s="1"/>
  <c r="G498" i="7"/>
  <c r="K498" i="7" s="1"/>
  <c r="G499" i="7"/>
  <c r="K499" i="7" s="1"/>
  <c r="G500" i="7"/>
  <c r="K500" i="7" s="1"/>
  <c r="G501" i="7"/>
  <c r="K501" i="7" s="1"/>
  <c r="G502" i="7"/>
  <c r="K502" i="7" s="1"/>
  <c r="G503" i="7"/>
  <c r="K503" i="7" s="1"/>
  <c r="G504" i="7"/>
  <c r="K504" i="7" s="1"/>
  <c r="G505" i="7"/>
  <c r="K505" i="7" s="1"/>
  <c r="G506" i="7"/>
  <c r="K506" i="7" s="1"/>
  <c r="G507" i="7"/>
  <c r="K507" i="7" s="1"/>
  <c r="G508" i="7"/>
  <c r="K508" i="7" s="1"/>
  <c r="G509" i="7"/>
  <c r="K509" i="7" s="1"/>
  <c r="G510" i="7"/>
  <c r="K510" i="7" s="1"/>
  <c r="G511" i="7"/>
  <c r="K511" i="7" s="1"/>
  <c r="G512" i="7"/>
  <c r="K512" i="7" s="1"/>
  <c r="G513" i="7"/>
  <c r="K513" i="7" s="1"/>
  <c r="G514" i="7"/>
  <c r="K514" i="7" s="1"/>
  <c r="G515" i="7"/>
  <c r="K515" i="7" s="1"/>
  <c r="G516" i="7"/>
  <c r="K516" i="7" s="1"/>
  <c r="G517" i="7"/>
  <c r="K517" i="7" s="1"/>
  <c r="G518" i="7"/>
  <c r="K518" i="7" s="1"/>
  <c r="G519" i="7"/>
  <c r="K519" i="7" s="1"/>
  <c r="G520" i="7"/>
  <c r="K520" i="7" s="1"/>
  <c r="G521" i="7"/>
  <c r="K521" i="7" s="1"/>
  <c r="G522" i="7"/>
  <c r="K522" i="7" s="1"/>
  <c r="G523" i="7"/>
  <c r="K523" i="7" s="1"/>
  <c r="G524" i="7"/>
  <c r="K524" i="7" s="1"/>
  <c r="G525" i="7"/>
  <c r="K525" i="7" s="1"/>
  <c r="G526" i="7"/>
  <c r="K526" i="7" s="1"/>
  <c r="G527" i="7"/>
  <c r="K527" i="7" s="1"/>
  <c r="G528" i="7"/>
  <c r="K528" i="7" s="1"/>
  <c r="G529" i="7"/>
  <c r="K529" i="7" s="1"/>
  <c r="G530" i="7"/>
  <c r="K530" i="7" s="1"/>
  <c r="G531" i="7"/>
  <c r="K531" i="7" s="1"/>
  <c r="G532" i="7"/>
  <c r="K532" i="7" s="1"/>
  <c r="G533" i="7"/>
  <c r="K533" i="7" s="1"/>
  <c r="G534" i="7"/>
  <c r="K534" i="7" s="1"/>
  <c r="G535" i="7"/>
  <c r="K535" i="7" s="1"/>
  <c r="G536" i="7"/>
  <c r="K536" i="7" s="1"/>
  <c r="G537" i="7"/>
  <c r="K537" i="7" s="1"/>
  <c r="G538" i="7"/>
  <c r="K538" i="7" s="1"/>
  <c r="G539" i="7"/>
  <c r="K539" i="7" s="1"/>
  <c r="G540" i="7"/>
  <c r="K540" i="7" s="1"/>
  <c r="G541" i="7"/>
  <c r="K541" i="7" s="1"/>
  <c r="G542" i="7"/>
  <c r="K542" i="7" s="1"/>
  <c r="G543" i="7"/>
  <c r="K543" i="7" s="1"/>
  <c r="G544" i="7"/>
  <c r="K544" i="7" s="1"/>
  <c r="G545" i="7"/>
  <c r="K545" i="7" s="1"/>
  <c r="G546" i="7"/>
  <c r="K546" i="7" s="1"/>
  <c r="G547" i="7"/>
  <c r="K547" i="7" s="1"/>
  <c r="G548" i="7"/>
  <c r="K548" i="7" s="1"/>
  <c r="G549" i="7"/>
  <c r="K549" i="7" s="1"/>
  <c r="G550" i="7"/>
  <c r="K550" i="7" s="1"/>
  <c r="G551" i="7"/>
  <c r="K551" i="7" s="1"/>
  <c r="G552" i="7"/>
  <c r="K552" i="7" s="1"/>
  <c r="G553" i="7"/>
  <c r="K553" i="7" s="1"/>
  <c r="G554" i="7"/>
  <c r="K554" i="7" s="1"/>
  <c r="G555" i="7"/>
  <c r="K555" i="7" s="1"/>
  <c r="G556" i="7"/>
  <c r="K556" i="7" s="1"/>
  <c r="G557" i="7"/>
  <c r="K557" i="7" s="1"/>
  <c r="G558" i="7"/>
  <c r="K558" i="7" s="1"/>
  <c r="G559" i="7"/>
  <c r="K559" i="7" s="1"/>
  <c r="G560" i="7"/>
  <c r="K560" i="7" s="1"/>
  <c r="G561" i="7"/>
  <c r="K561" i="7" s="1"/>
  <c r="G562" i="7"/>
  <c r="K562" i="7" s="1"/>
  <c r="G563" i="7"/>
  <c r="K563" i="7" s="1"/>
  <c r="G564" i="7"/>
  <c r="K564" i="7" s="1"/>
  <c r="G565" i="7"/>
  <c r="K565" i="7" s="1"/>
  <c r="G566" i="7"/>
  <c r="K566" i="7" s="1"/>
  <c r="G567" i="7"/>
  <c r="K567" i="7" s="1"/>
  <c r="G568" i="7"/>
  <c r="K568" i="7" s="1"/>
  <c r="G569" i="7"/>
  <c r="K569" i="7" s="1"/>
  <c r="G570" i="7"/>
  <c r="K570" i="7" s="1"/>
  <c r="G571" i="7"/>
  <c r="K571" i="7" s="1"/>
  <c r="G572" i="7"/>
  <c r="K572" i="7" s="1"/>
  <c r="G573" i="7"/>
  <c r="K573" i="7" s="1"/>
  <c r="G574" i="7"/>
  <c r="K574" i="7" s="1"/>
  <c r="G575" i="7"/>
  <c r="K575" i="7" s="1"/>
  <c r="G576" i="7"/>
  <c r="K576" i="7" s="1"/>
  <c r="G577" i="7"/>
  <c r="K577" i="7" s="1"/>
  <c r="G578" i="7"/>
  <c r="K578" i="7" s="1"/>
  <c r="G579" i="7"/>
  <c r="K579" i="7" s="1"/>
  <c r="G580" i="7"/>
  <c r="K580" i="7" s="1"/>
  <c r="G581" i="7"/>
  <c r="K581" i="7" s="1"/>
  <c r="G582" i="7"/>
  <c r="K582" i="7" s="1"/>
  <c r="G583" i="7"/>
  <c r="K583" i="7" s="1"/>
  <c r="G584" i="7"/>
  <c r="K584" i="7" s="1"/>
  <c r="G585" i="7"/>
  <c r="K585" i="7" s="1"/>
  <c r="G586" i="7"/>
  <c r="K586" i="7" s="1"/>
  <c r="G587" i="7"/>
  <c r="K587" i="7" s="1"/>
  <c r="G588" i="7"/>
  <c r="K588" i="7" s="1"/>
  <c r="G589" i="7"/>
  <c r="K589" i="7" s="1"/>
  <c r="G590" i="7"/>
  <c r="K590" i="7" s="1"/>
  <c r="G591" i="7"/>
  <c r="K591" i="7" s="1"/>
  <c r="G592" i="7"/>
  <c r="K592" i="7" s="1"/>
  <c r="G593" i="7"/>
  <c r="K593" i="7" s="1"/>
  <c r="G594" i="7"/>
  <c r="K594" i="7" s="1"/>
  <c r="G595" i="7"/>
  <c r="K595" i="7" s="1"/>
  <c r="G596" i="7"/>
  <c r="K596" i="7" s="1"/>
  <c r="G597" i="7"/>
  <c r="K597" i="7" s="1"/>
  <c r="G598" i="7"/>
  <c r="K598" i="7" s="1"/>
  <c r="G599" i="7"/>
  <c r="K599" i="7" s="1"/>
  <c r="G600" i="7"/>
  <c r="K600" i="7" s="1"/>
  <c r="G601" i="7"/>
  <c r="K601" i="7" s="1"/>
  <c r="G602" i="7"/>
  <c r="K602" i="7" s="1"/>
  <c r="G603" i="7"/>
  <c r="K603" i="7" s="1"/>
  <c r="G604" i="7"/>
  <c r="K604" i="7" s="1"/>
  <c r="G605" i="7"/>
  <c r="K605" i="7" s="1"/>
  <c r="G606" i="7"/>
  <c r="K606" i="7" s="1"/>
  <c r="G607" i="7"/>
  <c r="K607" i="7" s="1"/>
  <c r="G608" i="7"/>
  <c r="K608" i="7" s="1"/>
  <c r="G609" i="7"/>
  <c r="K609" i="7" s="1"/>
  <c r="G610" i="7"/>
  <c r="K610" i="7" s="1"/>
  <c r="G611" i="7"/>
  <c r="K611" i="7" s="1"/>
  <c r="G612" i="7"/>
  <c r="K612" i="7" s="1"/>
  <c r="G613" i="7"/>
  <c r="K613" i="7" s="1"/>
  <c r="G614" i="7"/>
  <c r="K614" i="7" s="1"/>
  <c r="G615" i="7"/>
  <c r="K615" i="7" s="1"/>
  <c r="G616" i="7"/>
  <c r="K616" i="7" s="1"/>
  <c r="G617" i="7"/>
  <c r="K617" i="7" s="1"/>
  <c r="G618" i="7"/>
  <c r="K618" i="7" s="1"/>
  <c r="G619" i="7"/>
  <c r="K619" i="7" s="1"/>
  <c r="G620" i="7"/>
  <c r="K620" i="7" s="1"/>
  <c r="G621" i="7"/>
  <c r="K621" i="7" s="1"/>
  <c r="G622" i="7"/>
  <c r="K622" i="7" s="1"/>
  <c r="G623" i="7"/>
  <c r="K623" i="7" s="1"/>
  <c r="G624" i="7"/>
  <c r="K624" i="7" s="1"/>
  <c r="G625" i="7"/>
  <c r="K625" i="7" s="1"/>
  <c r="G626" i="7"/>
  <c r="K626" i="7" s="1"/>
  <c r="G627" i="7"/>
  <c r="K627" i="7" s="1"/>
  <c r="G628" i="7"/>
  <c r="K628" i="7" s="1"/>
  <c r="G629" i="7"/>
  <c r="K629" i="7" s="1"/>
  <c r="G630" i="7"/>
  <c r="K630" i="7" s="1"/>
  <c r="G631" i="7"/>
  <c r="K631" i="7" s="1"/>
  <c r="G632" i="7"/>
  <c r="K632" i="7" s="1"/>
  <c r="G633" i="7"/>
  <c r="K633" i="7" s="1"/>
  <c r="G634" i="7"/>
  <c r="K634" i="7" s="1"/>
  <c r="G635" i="7"/>
  <c r="K635" i="7" s="1"/>
  <c r="G636" i="7"/>
  <c r="K636" i="7" s="1"/>
  <c r="G637" i="7"/>
  <c r="K637" i="7" s="1"/>
  <c r="G638" i="7"/>
  <c r="K638" i="7" s="1"/>
  <c r="G639" i="7"/>
  <c r="K639" i="7" s="1"/>
  <c r="G640" i="7"/>
  <c r="K640" i="7" s="1"/>
  <c r="G641" i="7"/>
  <c r="K641" i="7" s="1"/>
  <c r="G642" i="7"/>
  <c r="K642" i="7" s="1"/>
  <c r="G643" i="7"/>
  <c r="K643" i="7" s="1"/>
  <c r="G644" i="7"/>
  <c r="K644" i="7" s="1"/>
  <c r="G645" i="7"/>
  <c r="K645" i="7" s="1"/>
  <c r="G646" i="7"/>
  <c r="K646" i="7" s="1"/>
  <c r="G647" i="7"/>
  <c r="K647" i="7" s="1"/>
  <c r="G648" i="7"/>
  <c r="K648" i="7" s="1"/>
  <c r="G649" i="7"/>
  <c r="K649" i="7" s="1"/>
  <c r="G650" i="7"/>
  <c r="K650" i="7" s="1"/>
  <c r="G651" i="7"/>
  <c r="K651" i="7" s="1"/>
  <c r="G652" i="7"/>
  <c r="K652" i="7" s="1"/>
  <c r="G653" i="7"/>
  <c r="K653" i="7" s="1"/>
  <c r="G654" i="7"/>
  <c r="K654" i="7" s="1"/>
  <c r="G655" i="7"/>
  <c r="K655" i="7" s="1"/>
  <c r="G656" i="7"/>
  <c r="K656" i="7" s="1"/>
  <c r="G657" i="7"/>
  <c r="K657" i="7" s="1"/>
  <c r="G658" i="7"/>
  <c r="K658" i="7" s="1"/>
  <c r="G659" i="7"/>
  <c r="K659" i="7" s="1"/>
  <c r="G660" i="7"/>
  <c r="K660" i="7" s="1"/>
  <c r="G661" i="7"/>
  <c r="K661" i="7" s="1"/>
  <c r="G662" i="7"/>
  <c r="K662" i="7" s="1"/>
  <c r="G663" i="7"/>
  <c r="K663" i="7" s="1"/>
  <c r="G664" i="7"/>
  <c r="K664" i="7" s="1"/>
  <c r="G665" i="7"/>
  <c r="K665" i="7" s="1"/>
  <c r="G666" i="7"/>
  <c r="K666" i="7" s="1"/>
  <c r="G667" i="7"/>
  <c r="K667" i="7" s="1"/>
  <c r="G668" i="7"/>
  <c r="K668" i="7" s="1"/>
  <c r="G669" i="7"/>
  <c r="K669" i="7" s="1"/>
  <c r="G670" i="7"/>
  <c r="K670" i="7" s="1"/>
  <c r="G671" i="7"/>
  <c r="K671" i="7" s="1"/>
  <c r="G672" i="7"/>
  <c r="K672" i="7" s="1"/>
  <c r="G673" i="7"/>
  <c r="K673" i="7" s="1"/>
  <c r="G674" i="7"/>
  <c r="K674" i="7" s="1"/>
  <c r="G675" i="7"/>
  <c r="K675" i="7" s="1"/>
  <c r="G676" i="7"/>
  <c r="K676" i="7" s="1"/>
  <c r="G677" i="7"/>
  <c r="K677" i="7" s="1"/>
  <c r="G678" i="7"/>
  <c r="K678" i="7" s="1"/>
  <c r="G679" i="7"/>
  <c r="K679" i="7" s="1"/>
  <c r="G680" i="7"/>
  <c r="K680" i="7" s="1"/>
  <c r="G681" i="7"/>
  <c r="K681" i="7" s="1"/>
  <c r="G682" i="7"/>
  <c r="K682" i="7" s="1"/>
  <c r="G683" i="7"/>
  <c r="K683" i="7" s="1"/>
  <c r="G684" i="7"/>
  <c r="K684" i="7" s="1"/>
  <c r="G685" i="7"/>
  <c r="K685" i="7" s="1"/>
  <c r="G686" i="7"/>
  <c r="K686" i="7" s="1"/>
  <c r="G687" i="7"/>
  <c r="K687" i="7" s="1"/>
  <c r="G688" i="7"/>
  <c r="K688" i="7" s="1"/>
  <c r="G689" i="7"/>
  <c r="K689" i="7" s="1"/>
  <c r="G690" i="7"/>
  <c r="K690" i="7" s="1"/>
  <c r="G691" i="7"/>
  <c r="K691" i="7" s="1"/>
  <c r="G692" i="7"/>
  <c r="K692" i="7" s="1"/>
  <c r="G693" i="7"/>
  <c r="K693" i="7" s="1"/>
  <c r="G694" i="7"/>
  <c r="K694" i="7" s="1"/>
  <c r="G695" i="7"/>
  <c r="K695" i="7" s="1"/>
  <c r="G696" i="7"/>
  <c r="K696" i="7" s="1"/>
  <c r="G697" i="7"/>
  <c r="K697" i="7" s="1"/>
  <c r="G698" i="7"/>
  <c r="K698" i="7" s="1"/>
  <c r="G699" i="7"/>
  <c r="K699" i="7" s="1"/>
  <c r="G700" i="7"/>
  <c r="K700" i="7" s="1"/>
  <c r="G701" i="7"/>
  <c r="K701" i="7" s="1"/>
  <c r="G702" i="7"/>
  <c r="K702" i="7" s="1"/>
  <c r="G703" i="7"/>
  <c r="K703" i="7" s="1"/>
  <c r="G704" i="7"/>
  <c r="K704" i="7" s="1"/>
  <c r="G705" i="7"/>
  <c r="K705" i="7" s="1"/>
  <c r="G706" i="7"/>
  <c r="K706" i="7" s="1"/>
  <c r="G707" i="7"/>
  <c r="K707" i="7" s="1"/>
  <c r="G708" i="7"/>
  <c r="K708" i="7" s="1"/>
  <c r="G709" i="7"/>
  <c r="K709" i="7" s="1"/>
  <c r="G710" i="7"/>
  <c r="K710" i="7" s="1"/>
  <c r="G711" i="7"/>
  <c r="K711" i="7" s="1"/>
  <c r="G712" i="7"/>
  <c r="K712" i="7" s="1"/>
  <c r="G713" i="7"/>
  <c r="K713" i="7" s="1"/>
  <c r="G714" i="7"/>
  <c r="K714" i="7" s="1"/>
  <c r="G715" i="7"/>
  <c r="K715" i="7" s="1"/>
  <c r="G716" i="7"/>
  <c r="K716" i="7" s="1"/>
  <c r="G717" i="7"/>
  <c r="K717" i="7" s="1"/>
  <c r="G718" i="7"/>
  <c r="K718" i="7" s="1"/>
  <c r="G719" i="7"/>
  <c r="K719" i="7" s="1"/>
  <c r="G720" i="7"/>
  <c r="K720" i="7" s="1"/>
  <c r="G721" i="7"/>
  <c r="K721" i="7" s="1"/>
  <c r="G722" i="7"/>
  <c r="K722" i="7" s="1"/>
  <c r="G723" i="7"/>
  <c r="K723" i="7" s="1"/>
  <c r="G724" i="7"/>
  <c r="K724" i="7" s="1"/>
  <c r="G725" i="7"/>
  <c r="K725" i="7" s="1"/>
  <c r="G726" i="7"/>
  <c r="K726" i="7" s="1"/>
  <c r="G727" i="7"/>
  <c r="K727" i="7" s="1"/>
  <c r="G728" i="7"/>
  <c r="K728" i="7" s="1"/>
  <c r="G729" i="7"/>
  <c r="K729" i="7" s="1"/>
  <c r="G730" i="7"/>
  <c r="K730" i="7" s="1"/>
  <c r="G731" i="7"/>
  <c r="K731" i="7" s="1"/>
  <c r="G732" i="7"/>
  <c r="K732" i="7" s="1"/>
  <c r="G733" i="7"/>
  <c r="K733" i="7" s="1"/>
  <c r="G734" i="7"/>
  <c r="K734" i="7" s="1"/>
  <c r="G735" i="7"/>
  <c r="K735" i="7" s="1"/>
  <c r="G736" i="7"/>
  <c r="K736" i="7" s="1"/>
  <c r="G737" i="7"/>
  <c r="K737" i="7" s="1"/>
  <c r="G738" i="7"/>
  <c r="K738" i="7" s="1"/>
  <c r="G739" i="7"/>
  <c r="K739" i="7" s="1"/>
  <c r="G740" i="7"/>
  <c r="K740" i="7" s="1"/>
  <c r="G741" i="7"/>
  <c r="K741" i="7" s="1"/>
  <c r="G742" i="7"/>
  <c r="K742" i="7" s="1"/>
  <c r="G743" i="7"/>
  <c r="K743" i="7" s="1"/>
  <c r="G744" i="7"/>
  <c r="K744" i="7" s="1"/>
  <c r="G745" i="7"/>
  <c r="K745" i="7" s="1"/>
  <c r="G746" i="7"/>
  <c r="K746" i="7" s="1"/>
  <c r="G747" i="7"/>
  <c r="K747" i="7" s="1"/>
  <c r="G748" i="7"/>
  <c r="K748" i="7" s="1"/>
  <c r="G749" i="7"/>
  <c r="K749" i="7" s="1"/>
  <c r="G750" i="7"/>
  <c r="K750" i="7" s="1"/>
  <c r="G751" i="7"/>
  <c r="K751" i="7" s="1"/>
  <c r="G752" i="7"/>
  <c r="K752" i="7" s="1"/>
  <c r="G753" i="7"/>
  <c r="K753" i="7" s="1"/>
  <c r="G754" i="7"/>
  <c r="K754" i="7" s="1"/>
  <c r="G755" i="7"/>
  <c r="K755" i="7" s="1"/>
  <c r="G756" i="7"/>
  <c r="K756" i="7" s="1"/>
  <c r="G757" i="7"/>
  <c r="K757" i="7" s="1"/>
  <c r="G758" i="7"/>
  <c r="K758" i="7" s="1"/>
  <c r="G759" i="7"/>
  <c r="K759" i="7" s="1"/>
  <c r="G760" i="7"/>
  <c r="K760" i="7" s="1"/>
  <c r="G761" i="7"/>
  <c r="K761" i="7" s="1"/>
  <c r="G762" i="7"/>
  <c r="K762" i="7" s="1"/>
  <c r="G763" i="7"/>
  <c r="K763" i="7" s="1"/>
  <c r="G764" i="7"/>
  <c r="K764" i="7" s="1"/>
  <c r="G765" i="7"/>
  <c r="K765" i="7" s="1"/>
  <c r="G766" i="7"/>
  <c r="K766" i="7" s="1"/>
  <c r="G767" i="7"/>
  <c r="K767" i="7" s="1"/>
  <c r="G768" i="7"/>
  <c r="K768" i="7" s="1"/>
  <c r="G769" i="7"/>
  <c r="K769" i="7" s="1"/>
  <c r="G770" i="7"/>
  <c r="K770" i="7" s="1"/>
  <c r="G771" i="7"/>
  <c r="K771" i="7" s="1"/>
  <c r="G772" i="7"/>
  <c r="K772" i="7" s="1"/>
  <c r="G773" i="7"/>
  <c r="K773" i="7" s="1"/>
  <c r="G774" i="7"/>
  <c r="K774" i="7" s="1"/>
  <c r="G775" i="7"/>
  <c r="K775" i="7" s="1"/>
  <c r="G776" i="7"/>
  <c r="K776" i="7" s="1"/>
  <c r="G777" i="7"/>
  <c r="K777" i="7" s="1"/>
  <c r="G778" i="7"/>
  <c r="K778" i="7" s="1"/>
  <c r="G779" i="7"/>
  <c r="K779" i="7" s="1"/>
  <c r="G780" i="7"/>
  <c r="K780" i="7" s="1"/>
  <c r="G781" i="7"/>
  <c r="K781" i="7" s="1"/>
  <c r="G782" i="7"/>
  <c r="K782" i="7" s="1"/>
  <c r="G783" i="7"/>
  <c r="K783" i="7" s="1"/>
  <c r="G784" i="7"/>
  <c r="K784" i="7" s="1"/>
  <c r="G785" i="7"/>
  <c r="K785" i="7" s="1"/>
  <c r="G786" i="7"/>
  <c r="K786" i="7" s="1"/>
  <c r="G787" i="7"/>
  <c r="K787" i="7" s="1"/>
  <c r="G788" i="7"/>
  <c r="K788" i="7" s="1"/>
  <c r="G789" i="7"/>
  <c r="K789" i="7" s="1"/>
  <c r="G790" i="7"/>
  <c r="K790" i="7" s="1"/>
  <c r="G791" i="7"/>
  <c r="K791" i="7" s="1"/>
  <c r="G792" i="7"/>
  <c r="K792" i="7" s="1"/>
  <c r="G793" i="7"/>
  <c r="K793" i="7" s="1"/>
  <c r="G794" i="7"/>
  <c r="K794" i="7" s="1"/>
  <c r="G795" i="7"/>
  <c r="K795" i="7" s="1"/>
  <c r="G796" i="7"/>
  <c r="K796" i="7" s="1"/>
  <c r="G797" i="7"/>
  <c r="K797" i="7" s="1"/>
  <c r="G798" i="7"/>
  <c r="K798" i="7" s="1"/>
  <c r="G799" i="7"/>
  <c r="K799" i="7" s="1"/>
  <c r="G800" i="7"/>
  <c r="K800" i="7" s="1"/>
  <c r="G801" i="7"/>
  <c r="K801" i="7" s="1"/>
  <c r="G802" i="7"/>
  <c r="K802" i="7" s="1"/>
  <c r="G803" i="7"/>
  <c r="K803" i="7" s="1"/>
  <c r="G804" i="7"/>
  <c r="K804" i="7" s="1"/>
  <c r="G805" i="7"/>
  <c r="K805" i="7" s="1"/>
  <c r="G806" i="7"/>
  <c r="K806" i="7" s="1"/>
  <c r="G807" i="7"/>
  <c r="K807" i="7" s="1"/>
  <c r="G808" i="7"/>
  <c r="K808" i="7" s="1"/>
  <c r="G809" i="7"/>
  <c r="K809" i="7" s="1"/>
  <c r="G810" i="7"/>
  <c r="K810" i="7" s="1"/>
  <c r="G811" i="7"/>
  <c r="K811" i="7" s="1"/>
  <c r="G812" i="7"/>
  <c r="K812" i="7" s="1"/>
  <c r="G813" i="7"/>
  <c r="K813" i="7" s="1"/>
  <c r="G814" i="7"/>
  <c r="K814" i="7" s="1"/>
  <c r="G815" i="7"/>
  <c r="K815" i="7" s="1"/>
  <c r="G816" i="7"/>
  <c r="K816" i="7" s="1"/>
  <c r="G817" i="7"/>
  <c r="K817" i="7" s="1"/>
  <c r="G818" i="7"/>
  <c r="K818" i="7" s="1"/>
  <c r="G819" i="7"/>
  <c r="K819" i="7" s="1"/>
  <c r="G820" i="7"/>
  <c r="K820" i="7" s="1"/>
  <c r="G821" i="7"/>
  <c r="K821" i="7" s="1"/>
  <c r="G822" i="7"/>
  <c r="K822" i="7" s="1"/>
  <c r="G823" i="7"/>
  <c r="K823" i="7" s="1"/>
  <c r="G824" i="7"/>
  <c r="K824" i="7" s="1"/>
  <c r="G825" i="7"/>
  <c r="K825" i="7" s="1"/>
  <c r="G826" i="7"/>
  <c r="K826" i="7" s="1"/>
  <c r="G827" i="7"/>
  <c r="K827" i="7" s="1"/>
  <c r="G828" i="7"/>
  <c r="K828" i="7" s="1"/>
  <c r="G829" i="7"/>
  <c r="K829" i="7" s="1"/>
  <c r="G830" i="7"/>
  <c r="K830" i="7" s="1"/>
  <c r="G831" i="7"/>
  <c r="K831" i="7" s="1"/>
  <c r="G832" i="7"/>
  <c r="K832" i="7" s="1"/>
  <c r="G833" i="7"/>
  <c r="K833" i="7" s="1"/>
  <c r="G834" i="7"/>
  <c r="K834" i="7" s="1"/>
  <c r="G835" i="7"/>
  <c r="K835" i="7" s="1"/>
  <c r="G836" i="7"/>
  <c r="K836" i="7" s="1"/>
  <c r="G837" i="7"/>
  <c r="K837" i="7" s="1"/>
  <c r="G838" i="7"/>
  <c r="K838" i="7" s="1"/>
  <c r="G839" i="7"/>
  <c r="K839" i="7" s="1"/>
  <c r="G840" i="7"/>
  <c r="K840" i="7" s="1"/>
  <c r="G841" i="7"/>
  <c r="K841" i="7" s="1"/>
  <c r="G842" i="7"/>
  <c r="K842" i="7" s="1"/>
  <c r="G843" i="7"/>
  <c r="K843" i="7" s="1"/>
  <c r="G844" i="7"/>
  <c r="K844" i="7" s="1"/>
  <c r="G845" i="7"/>
  <c r="K845" i="7" s="1"/>
  <c r="G846" i="7"/>
  <c r="K846" i="7" s="1"/>
  <c r="G847" i="7"/>
  <c r="K847" i="7" s="1"/>
  <c r="G848" i="7"/>
  <c r="K848" i="7" s="1"/>
  <c r="G849" i="7"/>
  <c r="K849" i="7" s="1"/>
  <c r="G850" i="7"/>
  <c r="K850" i="7" s="1"/>
  <c r="G851" i="7"/>
  <c r="K851" i="7" s="1"/>
  <c r="G852" i="7"/>
  <c r="K852" i="7" s="1"/>
  <c r="G853" i="7"/>
  <c r="K853" i="7" s="1"/>
  <c r="G854" i="7"/>
  <c r="K854" i="7" s="1"/>
  <c r="G855" i="7"/>
  <c r="K855" i="7" s="1"/>
  <c r="G856" i="7"/>
  <c r="K856" i="7" s="1"/>
  <c r="G857" i="7"/>
  <c r="K857" i="7" s="1"/>
  <c r="G858" i="7"/>
  <c r="K858" i="7" s="1"/>
  <c r="G859" i="7"/>
  <c r="K859" i="7" s="1"/>
  <c r="G860" i="7"/>
  <c r="K860" i="7" s="1"/>
  <c r="G861" i="7"/>
  <c r="K861" i="7" s="1"/>
  <c r="G862" i="7"/>
  <c r="K862" i="7" s="1"/>
  <c r="G863" i="7"/>
  <c r="K863" i="7" s="1"/>
  <c r="G864" i="7"/>
  <c r="K864" i="7" s="1"/>
  <c r="G865" i="7"/>
  <c r="K865" i="7" s="1"/>
  <c r="G866" i="7"/>
  <c r="K866" i="7" s="1"/>
  <c r="G867" i="7"/>
  <c r="K867" i="7" s="1"/>
  <c r="G868" i="7"/>
  <c r="K868" i="7" s="1"/>
  <c r="G869" i="7"/>
  <c r="K869" i="7" s="1"/>
  <c r="G870" i="7"/>
  <c r="K870" i="7" s="1"/>
  <c r="G871" i="7"/>
  <c r="K871" i="7" s="1"/>
  <c r="G872" i="7"/>
  <c r="K872" i="7" s="1"/>
  <c r="G873" i="7"/>
  <c r="K873" i="7" s="1"/>
  <c r="G874" i="7"/>
  <c r="K874" i="7" s="1"/>
  <c r="G875" i="7"/>
  <c r="K875" i="7" s="1"/>
  <c r="G876" i="7"/>
  <c r="K876" i="7" s="1"/>
  <c r="G877" i="7"/>
  <c r="K877" i="7" s="1"/>
  <c r="G878" i="7"/>
  <c r="K878" i="7" s="1"/>
  <c r="G879" i="7"/>
  <c r="K879" i="7" s="1"/>
  <c r="G880" i="7"/>
  <c r="K880" i="7" s="1"/>
  <c r="G881" i="7"/>
  <c r="K881" i="7" s="1"/>
  <c r="G882" i="7"/>
  <c r="K882" i="7" s="1"/>
  <c r="G883" i="7"/>
  <c r="K883" i="7" s="1"/>
  <c r="G884" i="7"/>
  <c r="K884" i="7" s="1"/>
  <c r="G885" i="7"/>
  <c r="K885" i="7" s="1"/>
  <c r="G886" i="7"/>
  <c r="K886" i="7" s="1"/>
  <c r="G887" i="7"/>
  <c r="K887" i="7" s="1"/>
  <c r="G888" i="7"/>
  <c r="K888" i="7" s="1"/>
  <c r="G889" i="7"/>
  <c r="K889" i="7" s="1"/>
  <c r="G890" i="7"/>
  <c r="K890" i="7" s="1"/>
  <c r="G891" i="7"/>
  <c r="K891" i="7" s="1"/>
  <c r="G892" i="7"/>
  <c r="K892" i="7" s="1"/>
  <c r="G893" i="7"/>
  <c r="K893" i="7" s="1"/>
  <c r="G894" i="7"/>
  <c r="K894" i="7" s="1"/>
  <c r="G895" i="7"/>
  <c r="K895" i="7" s="1"/>
  <c r="G896" i="7"/>
  <c r="K896" i="7" s="1"/>
  <c r="G897" i="7"/>
  <c r="K897" i="7" s="1"/>
  <c r="G898" i="7"/>
  <c r="K898" i="7" s="1"/>
  <c r="G899" i="7"/>
  <c r="K899" i="7" s="1"/>
  <c r="G900" i="7"/>
  <c r="K900" i="7" s="1"/>
  <c r="G901" i="7"/>
  <c r="K901" i="7" s="1"/>
  <c r="G902" i="7"/>
  <c r="K902" i="7" s="1"/>
  <c r="G903" i="7"/>
  <c r="K903" i="7" s="1"/>
  <c r="G904" i="7"/>
  <c r="K904" i="7" s="1"/>
  <c r="G905" i="7"/>
  <c r="K905" i="7" s="1"/>
  <c r="G906" i="7"/>
  <c r="K906" i="7" s="1"/>
  <c r="G907" i="7"/>
  <c r="K907" i="7" s="1"/>
  <c r="G908" i="7"/>
  <c r="K908" i="7" s="1"/>
  <c r="G909" i="7"/>
  <c r="K909" i="7" s="1"/>
  <c r="G910" i="7"/>
  <c r="K910" i="7" s="1"/>
  <c r="G911" i="7"/>
  <c r="K911" i="7" s="1"/>
  <c r="G912" i="7"/>
  <c r="K912" i="7" s="1"/>
  <c r="G913" i="7"/>
  <c r="K913" i="7" s="1"/>
  <c r="G914" i="7"/>
  <c r="K914" i="7" s="1"/>
  <c r="G915" i="7"/>
  <c r="K915" i="7" s="1"/>
  <c r="G916" i="7"/>
  <c r="K916" i="7" s="1"/>
  <c r="G917" i="7"/>
  <c r="K917" i="7" s="1"/>
  <c r="G918" i="7"/>
  <c r="K918" i="7" s="1"/>
  <c r="G919" i="7"/>
  <c r="K919" i="7" s="1"/>
  <c r="G920" i="7"/>
  <c r="K920" i="7" s="1"/>
  <c r="G5" i="7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56" i="5"/>
  <c r="J257" i="5"/>
  <c r="J258" i="5"/>
  <c r="J259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78" i="5"/>
  <c r="J279" i="5"/>
  <c r="J280" i="5"/>
  <c r="J281" i="5"/>
  <c r="J282" i="5"/>
  <c r="J283" i="5"/>
  <c r="J284" i="5"/>
  <c r="J285" i="5"/>
  <c r="J286" i="5"/>
  <c r="J287" i="5"/>
  <c r="J288" i="5"/>
  <c r="J289" i="5"/>
  <c r="J290" i="5"/>
  <c r="J291" i="5"/>
  <c r="J292" i="5"/>
  <c r="J293" i="5"/>
  <c r="J294" i="5"/>
  <c r="J295" i="5"/>
  <c r="J296" i="5"/>
  <c r="J297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323" i="5"/>
  <c r="J324" i="5"/>
  <c r="J325" i="5"/>
  <c r="J326" i="5"/>
  <c r="J327" i="5"/>
  <c r="J328" i="5"/>
  <c r="J329" i="5"/>
  <c r="J330" i="5"/>
  <c r="J331" i="5"/>
  <c r="J332" i="5"/>
  <c r="J333" i="5"/>
  <c r="J334" i="5"/>
  <c r="J335" i="5"/>
  <c r="J336" i="5"/>
  <c r="J337" i="5"/>
  <c r="J338" i="5"/>
  <c r="J339" i="5"/>
  <c r="J340" i="5"/>
  <c r="J341" i="5"/>
  <c r="J342" i="5"/>
  <c r="J343" i="5"/>
  <c r="J344" i="5"/>
  <c r="J345" i="5"/>
  <c r="J346" i="5"/>
  <c r="J347" i="5"/>
  <c r="J348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374" i="5"/>
  <c r="J375" i="5"/>
  <c r="J376" i="5"/>
  <c r="J377" i="5"/>
  <c r="J378" i="5"/>
  <c r="J379" i="5"/>
  <c r="J380" i="5"/>
  <c r="J381" i="5"/>
  <c r="J382" i="5"/>
  <c r="J38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02" i="5"/>
  <c r="J403" i="5"/>
  <c r="J404" i="5"/>
  <c r="J405" i="5"/>
  <c r="J406" i="5"/>
  <c r="J407" i="5"/>
  <c r="J408" i="5"/>
  <c r="J409" i="5"/>
  <c r="J410" i="5"/>
  <c r="J411" i="5"/>
  <c r="J412" i="5"/>
  <c r="J413" i="5"/>
  <c r="J414" i="5"/>
  <c r="J415" i="5"/>
  <c r="J416" i="5"/>
  <c r="J417" i="5"/>
  <c r="J418" i="5"/>
  <c r="J419" i="5"/>
  <c r="J420" i="5"/>
  <c r="J421" i="5"/>
  <c r="J422" i="5"/>
  <c r="J423" i="5"/>
  <c r="J424" i="5"/>
  <c r="J425" i="5"/>
  <c r="J426" i="5"/>
  <c r="J427" i="5"/>
  <c r="J428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442" i="5"/>
  <c r="J443" i="5"/>
  <c r="J444" i="5"/>
  <c r="J445" i="5"/>
  <c r="J446" i="5"/>
  <c r="J447" i="5"/>
  <c r="J448" i="5"/>
  <c r="J449" i="5"/>
  <c r="J450" i="5"/>
  <c r="J451" i="5"/>
  <c r="J452" i="5"/>
  <c r="J453" i="5"/>
  <c r="J454" i="5"/>
  <c r="J455" i="5"/>
  <c r="J456" i="5"/>
  <c r="J457" i="5"/>
  <c r="J458" i="5"/>
  <c r="J459" i="5"/>
  <c r="J460" i="5"/>
  <c r="J461" i="5"/>
  <c r="J462" i="5"/>
  <c r="J463" i="5"/>
  <c r="J464" i="5"/>
  <c r="J465" i="5"/>
  <c r="J466" i="5"/>
  <c r="J467" i="5"/>
  <c r="J468" i="5"/>
  <c r="J469" i="5"/>
  <c r="J470" i="5"/>
  <c r="J471" i="5"/>
  <c r="J472" i="5"/>
  <c r="J473" i="5"/>
  <c r="J474" i="5"/>
  <c r="J475" i="5"/>
  <c r="J476" i="5"/>
  <c r="J477" i="5"/>
  <c r="J478" i="5"/>
  <c r="J479" i="5"/>
  <c r="J480" i="5"/>
  <c r="J481" i="5"/>
  <c r="J482" i="5"/>
  <c r="J483" i="5"/>
  <c r="J484" i="5"/>
  <c r="J485" i="5"/>
  <c r="J486" i="5"/>
  <c r="J487" i="5"/>
  <c r="J488" i="5"/>
  <c r="J489" i="5"/>
  <c r="J490" i="5"/>
  <c r="J491" i="5"/>
  <c r="J492" i="5"/>
  <c r="J493" i="5"/>
  <c r="J494" i="5"/>
  <c r="J495" i="5"/>
  <c r="J496" i="5"/>
  <c r="J497" i="5"/>
  <c r="J498" i="5"/>
  <c r="J499" i="5"/>
  <c r="J500" i="5"/>
  <c r="J501" i="5"/>
  <c r="J502" i="5"/>
  <c r="J503" i="5"/>
  <c r="J504" i="5"/>
  <c r="J505" i="5"/>
  <c r="J506" i="5"/>
  <c r="J507" i="5"/>
  <c r="J508" i="5"/>
  <c r="J509" i="5"/>
  <c r="J510" i="5"/>
  <c r="J511" i="5"/>
  <c r="J512" i="5"/>
  <c r="J513" i="5"/>
  <c r="J514" i="5"/>
  <c r="J515" i="5"/>
  <c r="J516" i="5"/>
  <c r="J517" i="5"/>
  <c r="J518" i="5"/>
  <c r="J519" i="5"/>
  <c r="J520" i="5"/>
  <c r="J521" i="5"/>
  <c r="J522" i="5"/>
  <c r="J523" i="5"/>
  <c r="J524" i="5"/>
  <c r="J525" i="5"/>
  <c r="J526" i="5"/>
  <c r="J527" i="5"/>
  <c r="J528" i="5"/>
  <c r="J529" i="5"/>
  <c r="J530" i="5"/>
  <c r="J531" i="5"/>
  <c r="J532" i="5"/>
  <c r="J533" i="5"/>
  <c r="J534" i="5"/>
  <c r="J535" i="5"/>
  <c r="J536" i="5"/>
  <c r="J537" i="5"/>
  <c r="J538" i="5"/>
  <c r="J539" i="5"/>
  <c r="J540" i="5"/>
  <c r="J541" i="5"/>
  <c r="J542" i="5"/>
  <c r="J543" i="5"/>
  <c r="J544" i="5"/>
  <c r="J545" i="5"/>
  <c r="J546" i="5"/>
  <c r="J547" i="5"/>
  <c r="J548" i="5"/>
  <c r="J549" i="5"/>
  <c r="J550" i="5"/>
  <c r="J551" i="5"/>
  <c r="J552" i="5"/>
  <c r="J553" i="5"/>
  <c r="J554" i="5"/>
  <c r="J555" i="5"/>
  <c r="J556" i="5"/>
  <c r="J557" i="5"/>
  <c r="J558" i="5"/>
  <c r="J559" i="5"/>
  <c r="J560" i="5"/>
  <c r="J561" i="5"/>
  <c r="J562" i="5"/>
  <c r="J563" i="5"/>
  <c r="J564" i="5"/>
  <c r="J565" i="5"/>
  <c r="J566" i="5"/>
  <c r="J567" i="5"/>
  <c r="J568" i="5"/>
  <c r="J569" i="5"/>
  <c r="J570" i="5"/>
  <c r="J571" i="5"/>
  <c r="J572" i="5"/>
  <c r="J573" i="5"/>
  <c r="J574" i="5"/>
  <c r="J575" i="5"/>
  <c r="J576" i="5"/>
  <c r="J577" i="5"/>
  <c r="J578" i="5"/>
  <c r="J579" i="5"/>
  <c r="J580" i="5"/>
  <c r="J581" i="5"/>
  <c r="J582" i="5"/>
  <c r="J583" i="5"/>
  <c r="J584" i="5"/>
  <c r="J585" i="5"/>
  <c r="J586" i="5"/>
  <c r="J587" i="5"/>
  <c r="J588" i="5"/>
  <c r="J589" i="5"/>
  <c r="J590" i="5"/>
  <c r="J591" i="5"/>
  <c r="J592" i="5"/>
  <c r="J593" i="5"/>
  <c r="J594" i="5"/>
  <c r="J595" i="5"/>
  <c r="J596" i="5"/>
  <c r="J597" i="5"/>
  <c r="J598" i="5"/>
  <c r="J599" i="5"/>
  <c r="J600" i="5"/>
  <c r="J601" i="5"/>
  <c r="J602" i="5"/>
  <c r="J603" i="5"/>
  <c r="J604" i="5"/>
  <c r="J605" i="5"/>
  <c r="J606" i="5"/>
  <c r="J607" i="5"/>
  <c r="J608" i="5"/>
  <c r="J609" i="5"/>
  <c r="J610" i="5"/>
  <c r="J611" i="5"/>
  <c r="J612" i="5"/>
  <c r="J613" i="5"/>
  <c r="J614" i="5"/>
  <c r="J615" i="5"/>
  <c r="J616" i="5"/>
  <c r="J617" i="5"/>
  <c r="J618" i="5"/>
  <c r="J619" i="5"/>
  <c r="J620" i="5"/>
  <c r="J621" i="5"/>
  <c r="J622" i="5"/>
  <c r="J623" i="5"/>
  <c r="J624" i="5"/>
  <c r="J625" i="5"/>
  <c r="J626" i="5"/>
  <c r="J627" i="5"/>
  <c r="J628" i="5"/>
  <c r="J629" i="5"/>
  <c r="J630" i="5"/>
  <c r="J631" i="5"/>
  <c r="J632" i="5"/>
  <c r="J633" i="5"/>
  <c r="J634" i="5"/>
  <c r="J635" i="5"/>
  <c r="J636" i="5"/>
  <c r="J637" i="5"/>
  <c r="J638" i="5"/>
  <c r="J639" i="5"/>
  <c r="J640" i="5"/>
  <c r="J641" i="5"/>
  <c r="J642" i="5"/>
  <c r="J643" i="5"/>
  <c r="J644" i="5"/>
  <c r="J645" i="5"/>
  <c r="J646" i="5"/>
  <c r="J647" i="5"/>
  <c r="J648" i="5"/>
  <c r="J649" i="5"/>
  <c r="J650" i="5"/>
  <c r="J651" i="5"/>
  <c r="J652" i="5"/>
  <c r="J653" i="5"/>
  <c r="J654" i="5"/>
  <c r="J655" i="5"/>
  <c r="J656" i="5"/>
  <c r="J657" i="5"/>
  <c r="J658" i="5"/>
  <c r="J659" i="5"/>
  <c r="J660" i="5"/>
  <c r="J661" i="5"/>
  <c r="J662" i="5"/>
  <c r="J663" i="5"/>
  <c r="J664" i="5"/>
  <c r="J665" i="5"/>
  <c r="J666" i="5"/>
  <c r="J667" i="5"/>
  <c r="J668" i="5"/>
  <c r="J669" i="5"/>
  <c r="J670" i="5"/>
  <c r="J671" i="5"/>
  <c r="J672" i="5"/>
  <c r="J673" i="5"/>
  <c r="J674" i="5"/>
  <c r="J675" i="5"/>
  <c r="J676" i="5"/>
  <c r="J677" i="5"/>
  <c r="J678" i="5"/>
  <c r="J679" i="5"/>
  <c r="J680" i="5"/>
  <c r="J681" i="5"/>
  <c r="J682" i="5"/>
  <c r="J683" i="5"/>
  <c r="J684" i="5"/>
  <c r="J685" i="5"/>
  <c r="J686" i="5"/>
  <c r="J687" i="5"/>
  <c r="J688" i="5"/>
  <c r="J689" i="5"/>
  <c r="J690" i="5"/>
  <c r="J691" i="5"/>
  <c r="J692" i="5"/>
  <c r="J693" i="5"/>
  <c r="J694" i="5"/>
  <c r="J695" i="5"/>
  <c r="J696" i="5"/>
  <c r="J697" i="5"/>
  <c r="J698" i="5"/>
  <c r="J699" i="5"/>
  <c r="J700" i="5"/>
  <c r="J701" i="5"/>
  <c r="J702" i="5"/>
  <c r="J703" i="5"/>
  <c r="J704" i="5"/>
  <c r="J705" i="5"/>
  <c r="J706" i="5"/>
  <c r="J707" i="5"/>
  <c r="J708" i="5"/>
  <c r="J709" i="5"/>
  <c r="J710" i="5"/>
  <c r="J711" i="5"/>
  <c r="J712" i="5"/>
  <c r="J713" i="5"/>
  <c r="J714" i="5"/>
  <c r="J715" i="5"/>
  <c r="J716" i="5"/>
  <c r="J717" i="5"/>
  <c r="J718" i="5"/>
  <c r="J719" i="5"/>
  <c r="J720" i="5"/>
  <c r="J721" i="5"/>
  <c r="J722" i="5"/>
  <c r="J723" i="5"/>
  <c r="J724" i="5"/>
  <c r="J725" i="5"/>
  <c r="J726" i="5"/>
  <c r="J727" i="5"/>
  <c r="J728" i="5"/>
  <c r="J729" i="5"/>
  <c r="J730" i="5"/>
  <c r="J731" i="5"/>
  <c r="J732" i="5"/>
  <c r="J733" i="5"/>
  <c r="J734" i="5"/>
  <c r="J735" i="5"/>
  <c r="J736" i="5"/>
  <c r="J737" i="5"/>
  <c r="J738" i="5"/>
  <c r="J739" i="5"/>
  <c r="J740" i="5"/>
  <c r="J741" i="5"/>
  <c r="J742" i="5"/>
  <c r="J743" i="5"/>
  <c r="J744" i="5"/>
  <c r="J745" i="5"/>
  <c r="J746" i="5"/>
  <c r="J747" i="5"/>
  <c r="J748" i="5"/>
  <c r="J749" i="5"/>
  <c r="J750" i="5"/>
  <c r="J751" i="5"/>
  <c r="J752" i="5"/>
  <c r="J753" i="5"/>
  <c r="J754" i="5"/>
  <c r="J755" i="5"/>
  <c r="J756" i="5"/>
  <c r="J757" i="5"/>
  <c r="J758" i="5"/>
  <c r="J759" i="5"/>
  <c r="J760" i="5"/>
  <c r="J761" i="5"/>
  <c r="J762" i="5"/>
  <c r="J763" i="5"/>
  <c r="J764" i="5"/>
  <c r="J765" i="5"/>
  <c r="J766" i="5"/>
  <c r="J767" i="5"/>
  <c r="J768" i="5"/>
  <c r="J769" i="5"/>
  <c r="J770" i="5"/>
  <c r="J771" i="5"/>
  <c r="J772" i="5"/>
  <c r="J773" i="5"/>
  <c r="J774" i="5"/>
  <c r="J775" i="5"/>
  <c r="J776" i="5"/>
  <c r="J777" i="5"/>
  <c r="J778" i="5"/>
  <c r="J779" i="5"/>
  <c r="J780" i="5"/>
  <c r="J781" i="5"/>
  <c r="J782" i="5"/>
  <c r="J783" i="5"/>
  <c r="J784" i="5"/>
  <c r="J785" i="5"/>
  <c r="J786" i="5"/>
  <c r="J787" i="5"/>
  <c r="J788" i="5"/>
  <c r="J789" i="5"/>
  <c r="J790" i="5"/>
  <c r="J791" i="5"/>
  <c r="J792" i="5"/>
  <c r="J793" i="5"/>
  <c r="J794" i="5"/>
  <c r="J795" i="5"/>
  <c r="J796" i="5"/>
  <c r="J797" i="5"/>
  <c r="J798" i="5"/>
  <c r="J799" i="5"/>
  <c r="J800" i="5"/>
  <c r="J801" i="5"/>
  <c r="J802" i="5"/>
  <c r="J803" i="5"/>
  <c r="J804" i="5"/>
  <c r="J805" i="5"/>
  <c r="J806" i="5"/>
  <c r="J807" i="5"/>
  <c r="J808" i="5"/>
  <c r="J809" i="5"/>
  <c r="J810" i="5"/>
  <c r="J811" i="5"/>
  <c r="J812" i="5"/>
  <c r="J813" i="5"/>
  <c r="J814" i="5"/>
  <c r="J815" i="5"/>
  <c r="J816" i="5"/>
  <c r="J817" i="5"/>
  <c r="J818" i="5"/>
  <c r="J819" i="5"/>
  <c r="J820" i="5"/>
  <c r="J821" i="5"/>
  <c r="J822" i="5"/>
  <c r="J823" i="5"/>
  <c r="J824" i="5"/>
  <c r="J825" i="5"/>
  <c r="J826" i="5"/>
  <c r="J827" i="5"/>
  <c r="J828" i="5"/>
  <c r="J829" i="5"/>
  <c r="J830" i="5"/>
  <c r="J831" i="5"/>
  <c r="J832" i="5"/>
  <c r="J833" i="5"/>
  <c r="J834" i="5"/>
  <c r="J835" i="5"/>
  <c r="J836" i="5"/>
  <c r="J837" i="5"/>
  <c r="J838" i="5"/>
  <c r="J839" i="5"/>
  <c r="J840" i="5"/>
  <c r="J841" i="5"/>
  <c r="J842" i="5"/>
  <c r="J843" i="5"/>
  <c r="J844" i="5"/>
  <c r="J845" i="5"/>
  <c r="J846" i="5"/>
  <c r="J847" i="5"/>
  <c r="J848" i="5"/>
  <c r="J849" i="5"/>
  <c r="J850" i="5"/>
  <c r="J851" i="5"/>
  <c r="J852" i="5"/>
  <c r="J853" i="5"/>
  <c r="J854" i="5"/>
  <c r="J855" i="5"/>
  <c r="J856" i="5"/>
  <c r="J857" i="5"/>
  <c r="J858" i="5"/>
  <c r="J859" i="5"/>
  <c r="J860" i="5"/>
  <c r="J861" i="5"/>
  <c r="J862" i="5"/>
  <c r="J863" i="5"/>
  <c r="J864" i="5"/>
  <c r="J865" i="5"/>
  <c r="J866" i="5"/>
  <c r="J867" i="5"/>
  <c r="J868" i="5"/>
  <c r="J869" i="5"/>
  <c r="J870" i="5"/>
  <c r="J871" i="5"/>
  <c r="J872" i="5"/>
  <c r="J873" i="5"/>
  <c r="J874" i="5"/>
  <c r="J875" i="5"/>
  <c r="J876" i="5"/>
  <c r="J877" i="5"/>
  <c r="J878" i="5"/>
  <c r="J879" i="5"/>
  <c r="J880" i="5"/>
  <c r="J881" i="5"/>
  <c r="J882" i="5"/>
  <c r="J883" i="5"/>
  <c r="J884" i="5"/>
  <c r="J885" i="5"/>
  <c r="J886" i="5"/>
  <c r="J887" i="5"/>
  <c r="J888" i="5"/>
  <c r="J889" i="5"/>
  <c r="J890" i="5"/>
  <c r="J891" i="5"/>
  <c r="J892" i="5"/>
  <c r="J893" i="5"/>
  <c r="J894" i="5"/>
  <c r="J895" i="5"/>
  <c r="J896" i="5"/>
  <c r="J897" i="5"/>
  <c r="J898" i="5"/>
  <c r="J899" i="5"/>
  <c r="J900" i="5"/>
  <c r="J901" i="5"/>
  <c r="J902" i="5"/>
  <c r="J903" i="5"/>
  <c r="J904" i="5"/>
  <c r="J905" i="5"/>
  <c r="J906" i="5"/>
  <c r="J907" i="5"/>
  <c r="J908" i="5"/>
  <c r="J909" i="5"/>
  <c r="J910" i="5"/>
  <c r="J911" i="5"/>
  <c r="J912" i="5"/>
  <c r="J913" i="5"/>
  <c r="J914" i="5"/>
  <c r="J915" i="5"/>
  <c r="J916" i="5"/>
  <c r="J917" i="5"/>
  <c r="J918" i="5"/>
  <c r="J919" i="5"/>
  <c r="J920" i="5"/>
  <c r="J921" i="5"/>
  <c r="J922" i="5"/>
  <c r="J923" i="5"/>
  <c r="J924" i="5"/>
  <c r="J925" i="5"/>
  <c r="J926" i="5"/>
  <c r="J927" i="5"/>
  <c r="J928" i="5"/>
  <c r="J929" i="5"/>
  <c r="J930" i="5"/>
  <c r="J931" i="5"/>
  <c r="J932" i="5"/>
  <c r="J933" i="5"/>
  <c r="J934" i="5"/>
  <c r="J935" i="5"/>
  <c r="J936" i="5"/>
  <c r="J937" i="5"/>
  <c r="J938" i="5"/>
  <c r="J939" i="5"/>
  <c r="J940" i="5"/>
  <c r="J941" i="5"/>
  <c r="J942" i="5"/>
  <c r="J943" i="5"/>
  <c r="J944" i="5"/>
  <c r="J945" i="5"/>
  <c r="J946" i="5"/>
  <c r="J947" i="5"/>
  <c r="J948" i="5"/>
  <c r="J949" i="5"/>
  <c r="J950" i="5"/>
  <c r="J951" i="5"/>
  <c r="J952" i="5"/>
  <c r="J953" i="5"/>
  <c r="J954" i="5"/>
  <c r="J955" i="5"/>
  <c r="J956" i="5"/>
  <c r="J957" i="5"/>
  <c r="J958" i="5"/>
  <c r="J959" i="5"/>
  <c r="J960" i="5"/>
  <c r="J961" i="5"/>
  <c r="J962" i="5"/>
  <c r="J963" i="5"/>
  <c r="J964" i="5"/>
  <c r="J965" i="5"/>
  <c r="J966" i="5"/>
  <c r="J967" i="5"/>
  <c r="J968" i="5"/>
  <c r="J969" i="5"/>
  <c r="J970" i="5"/>
  <c r="J971" i="5"/>
  <c r="J972" i="5"/>
  <c r="J973" i="5"/>
  <c r="J974" i="5"/>
  <c r="J975" i="5"/>
  <c r="J976" i="5"/>
  <c r="J977" i="5"/>
  <c r="J978" i="5"/>
  <c r="J979" i="5"/>
  <c r="J980" i="5"/>
  <c r="J981" i="5"/>
  <c r="J982" i="5"/>
  <c r="J983" i="5"/>
  <c r="J984" i="5"/>
  <c r="J985" i="5"/>
  <c r="J986" i="5"/>
  <c r="J987" i="5"/>
  <c r="J988" i="5"/>
  <c r="J989" i="5"/>
  <c r="J990" i="5"/>
  <c r="J991" i="5"/>
  <c r="J992" i="5"/>
  <c r="J993" i="5"/>
  <c r="J994" i="5"/>
  <c r="J995" i="5"/>
  <c r="J996" i="5"/>
  <c r="J997" i="5"/>
  <c r="J998" i="5"/>
  <c r="J999" i="5"/>
  <c r="J1000" i="5"/>
  <c r="J1001" i="5"/>
  <c r="J1002" i="5"/>
  <c r="J1003" i="5"/>
  <c r="J1004" i="5"/>
  <c r="J1005" i="5"/>
  <c r="J1006" i="5"/>
  <c r="J1007" i="5"/>
  <c r="J1008" i="5"/>
  <c r="J1009" i="5"/>
  <c r="J1010" i="5"/>
  <c r="J1011" i="5"/>
  <c r="J1012" i="5"/>
  <c r="J1013" i="5"/>
  <c r="J1014" i="5"/>
  <c r="J1015" i="5"/>
  <c r="J1016" i="5"/>
  <c r="J1017" i="5"/>
  <c r="J1018" i="5"/>
  <c r="J1019" i="5"/>
  <c r="J1020" i="5"/>
  <c r="J1021" i="5"/>
  <c r="J1022" i="5"/>
  <c r="J1023" i="5"/>
  <c r="J1024" i="5"/>
  <c r="J1025" i="5"/>
  <c r="J1026" i="5"/>
  <c r="J1027" i="5"/>
  <c r="J1028" i="5"/>
  <c r="J1029" i="5"/>
  <c r="J1030" i="5"/>
  <c r="J1031" i="5"/>
  <c r="J1032" i="5"/>
  <c r="J1033" i="5"/>
  <c r="J1034" i="5"/>
  <c r="J1035" i="5"/>
  <c r="J1036" i="5"/>
  <c r="J1037" i="5"/>
  <c r="J1038" i="5"/>
  <c r="J1039" i="5"/>
  <c r="J1040" i="5"/>
  <c r="J1041" i="5"/>
  <c r="J1042" i="5"/>
  <c r="J1043" i="5"/>
  <c r="J1044" i="5"/>
  <c r="J1045" i="5"/>
  <c r="J1046" i="5"/>
  <c r="J1047" i="5"/>
  <c r="J1048" i="5"/>
  <c r="J1049" i="5"/>
  <c r="J1050" i="5"/>
  <c r="J1051" i="5"/>
  <c r="J1052" i="5"/>
  <c r="J1053" i="5"/>
  <c r="J1054" i="5"/>
  <c r="J1055" i="5"/>
  <c r="J1056" i="5"/>
  <c r="J1057" i="5"/>
  <c r="J1058" i="5"/>
  <c r="J1059" i="5"/>
  <c r="J1060" i="5"/>
  <c r="J1061" i="5"/>
  <c r="J1062" i="5"/>
  <c r="J1063" i="5"/>
  <c r="J1064" i="5"/>
  <c r="J1065" i="5"/>
  <c r="J1066" i="5"/>
  <c r="J1067" i="5"/>
  <c r="J1068" i="5"/>
  <c r="J1069" i="5"/>
  <c r="J1070" i="5"/>
  <c r="J1071" i="5"/>
  <c r="J1072" i="5"/>
  <c r="J1073" i="5"/>
  <c r="J1074" i="5"/>
  <c r="J1075" i="5"/>
  <c r="J1076" i="5"/>
  <c r="J1077" i="5"/>
  <c r="J1078" i="5"/>
  <c r="J1079" i="5"/>
  <c r="J1080" i="5"/>
  <c r="J1081" i="5"/>
  <c r="J1082" i="5"/>
  <c r="J1083" i="5"/>
  <c r="J1084" i="5"/>
  <c r="J1085" i="5"/>
  <c r="J1086" i="5"/>
  <c r="J1087" i="5"/>
  <c r="J1088" i="5"/>
  <c r="J1089" i="5"/>
  <c r="J1090" i="5"/>
  <c r="J1091" i="5"/>
  <c r="J1092" i="5"/>
  <c r="J1093" i="5"/>
  <c r="J1094" i="5"/>
  <c r="J1095" i="5"/>
  <c r="J1096" i="5"/>
  <c r="J1097" i="5"/>
  <c r="J1098" i="5"/>
  <c r="J1099" i="5"/>
  <c r="J1100" i="5"/>
  <c r="J1101" i="5"/>
  <c r="J1102" i="5"/>
  <c r="J1103" i="5"/>
  <c r="J1104" i="5"/>
  <c r="J1105" i="5"/>
  <c r="J1106" i="5"/>
  <c r="J1107" i="5"/>
  <c r="J1108" i="5"/>
  <c r="J1109" i="5"/>
  <c r="J1110" i="5"/>
  <c r="J1111" i="5"/>
  <c r="J1112" i="5"/>
  <c r="J1113" i="5"/>
  <c r="J1114" i="5"/>
  <c r="J1115" i="5"/>
  <c r="J1116" i="5"/>
  <c r="J1117" i="5"/>
  <c r="J1118" i="5"/>
  <c r="J1119" i="5"/>
  <c r="J1120" i="5"/>
  <c r="J1121" i="5"/>
  <c r="J1122" i="5"/>
  <c r="J1123" i="5"/>
  <c r="J1124" i="5"/>
  <c r="J1125" i="5"/>
  <c r="J1126" i="5"/>
  <c r="J1127" i="5"/>
  <c r="J1128" i="5"/>
  <c r="J1129" i="5"/>
  <c r="J1130" i="5"/>
  <c r="J1131" i="5"/>
  <c r="J1132" i="5"/>
  <c r="J1133" i="5"/>
  <c r="J1134" i="5"/>
  <c r="J1135" i="5"/>
  <c r="J1136" i="5"/>
  <c r="J1137" i="5"/>
  <c r="J1138" i="5"/>
  <c r="J1139" i="5"/>
  <c r="J1140" i="5"/>
  <c r="J1141" i="5"/>
  <c r="J1142" i="5"/>
  <c r="J1143" i="5"/>
  <c r="J1144" i="5"/>
  <c r="J1145" i="5"/>
  <c r="J1146" i="5"/>
  <c r="J1147" i="5"/>
  <c r="J1148" i="5"/>
  <c r="J1149" i="5"/>
  <c r="J1150" i="5"/>
  <c r="J1151" i="5"/>
  <c r="J1152" i="5"/>
  <c r="J1153" i="5"/>
  <c r="J1154" i="5"/>
  <c r="J1155" i="5"/>
  <c r="J1156" i="5"/>
  <c r="J1157" i="5"/>
  <c r="J1158" i="5"/>
  <c r="J1159" i="5"/>
  <c r="J1160" i="5"/>
  <c r="J1161" i="5"/>
  <c r="J1162" i="5"/>
  <c r="J1163" i="5"/>
  <c r="J1164" i="5"/>
  <c r="J1165" i="5"/>
  <c r="J1166" i="5"/>
  <c r="J1167" i="5"/>
  <c r="J1168" i="5"/>
  <c r="J1169" i="5"/>
  <c r="J1170" i="5"/>
  <c r="J1171" i="5"/>
  <c r="J1172" i="5"/>
  <c r="J1173" i="5"/>
  <c r="J1174" i="5"/>
  <c r="J1175" i="5"/>
  <c r="J1176" i="5"/>
  <c r="J1177" i="5"/>
  <c r="J1178" i="5"/>
  <c r="J1179" i="5"/>
  <c r="J1180" i="5"/>
  <c r="J1181" i="5"/>
  <c r="J1182" i="5"/>
  <c r="J1183" i="5"/>
  <c r="J1184" i="5"/>
  <c r="J1185" i="5"/>
  <c r="J1186" i="5"/>
  <c r="J1187" i="5"/>
  <c r="J1188" i="5"/>
  <c r="J1189" i="5"/>
  <c r="J1190" i="5"/>
  <c r="J1191" i="5"/>
  <c r="J1192" i="5"/>
  <c r="J1193" i="5"/>
  <c r="J1194" i="5"/>
  <c r="J1195" i="5"/>
  <c r="J1196" i="5"/>
  <c r="J1197" i="5"/>
  <c r="J1198" i="5"/>
  <c r="J1199" i="5"/>
  <c r="J1200" i="5"/>
  <c r="J1201" i="5"/>
  <c r="J1202" i="5"/>
  <c r="J1203" i="5"/>
  <c r="J1204" i="5"/>
  <c r="J1205" i="5"/>
  <c r="J1206" i="5"/>
  <c r="J1207" i="5"/>
  <c r="J1208" i="5"/>
  <c r="J1209" i="5"/>
  <c r="J1210" i="5"/>
  <c r="J1211" i="5"/>
  <c r="J1212" i="5"/>
  <c r="J1213" i="5"/>
  <c r="J1214" i="5"/>
  <c r="J1215" i="5"/>
  <c r="J1216" i="5"/>
  <c r="J1217" i="5"/>
  <c r="J1218" i="5"/>
  <c r="J1219" i="5"/>
  <c r="J1220" i="5"/>
  <c r="J1221" i="5"/>
  <c r="J1222" i="5"/>
  <c r="J1223" i="5"/>
  <c r="J1224" i="5"/>
  <c r="J1225" i="5"/>
  <c r="J1226" i="5"/>
  <c r="J1227" i="5"/>
  <c r="J1228" i="5"/>
  <c r="J1229" i="5"/>
  <c r="J1230" i="5"/>
  <c r="J1231" i="5"/>
  <c r="J1232" i="5"/>
  <c r="J1233" i="5"/>
  <c r="J1234" i="5"/>
  <c r="J1235" i="5"/>
  <c r="J1236" i="5"/>
  <c r="J1237" i="5"/>
  <c r="J1238" i="5"/>
  <c r="J1239" i="5"/>
  <c r="J1240" i="5"/>
  <c r="J1241" i="5"/>
  <c r="J1242" i="5"/>
  <c r="J1243" i="5"/>
  <c r="J1244" i="5"/>
  <c r="J1245" i="5"/>
  <c r="J1246" i="5"/>
  <c r="J1247" i="5"/>
  <c r="J1248" i="5"/>
  <c r="J1249" i="5"/>
  <c r="J1250" i="5"/>
  <c r="J1251" i="5"/>
  <c r="J1252" i="5"/>
  <c r="J1253" i="5"/>
  <c r="J1254" i="5"/>
  <c r="J1255" i="5"/>
  <c r="J1256" i="5"/>
  <c r="J1257" i="5"/>
  <c r="J1258" i="5"/>
  <c r="J1259" i="5"/>
  <c r="J1260" i="5"/>
  <c r="J1261" i="5"/>
  <c r="J1262" i="5"/>
  <c r="J1263" i="5"/>
  <c r="J1264" i="5"/>
  <c r="J1265" i="5"/>
  <c r="J1266" i="5"/>
  <c r="J1267" i="5"/>
  <c r="J1268" i="5"/>
  <c r="J1269" i="5"/>
  <c r="J1270" i="5"/>
  <c r="J1271" i="5"/>
  <c r="J1272" i="5"/>
  <c r="J1273" i="5"/>
  <c r="J1274" i="5"/>
  <c r="J1275" i="5"/>
  <c r="J1276" i="5"/>
  <c r="J1277" i="5"/>
  <c r="J1278" i="5"/>
  <c r="J1279" i="5"/>
  <c r="J1280" i="5"/>
  <c r="J1281" i="5"/>
  <c r="J1282" i="5"/>
  <c r="J1283" i="5"/>
  <c r="J1284" i="5"/>
  <c r="J1285" i="5"/>
  <c r="J1286" i="5"/>
  <c r="J1287" i="5"/>
  <c r="J1288" i="5"/>
  <c r="J1289" i="5"/>
  <c r="J1290" i="5"/>
  <c r="J1291" i="5"/>
  <c r="J1292" i="5"/>
  <c r="J1293" i="5"/>
  <c r="J1294" i="5"/>
  <c r="J1295" i="5"/>
  <c r="J1296" i="5"/>
  <c r="J1297" i="5"/>
  <c r="J1298" i="5"/>
  <c r="J1299" i="5"/>
  <c r="J1300" i="5"/>
  <c r="J1301" i="5"/>
  <c r="J1302" i="5"/>
  <c r="J1303" i="5"/>
  <c r="J1304" i="5"/>
  <c r="J1305" i="5"/>
  <c r="J1306" i="5"/>
  <c r="J1307" i="5"/>
  <c r="J1308" i="5"/>
  <c r="J1309" i="5"/>
  <c r="J1310" i="5"/>
  <c r="J1311" i="5"/>
  <c r="J1312" i="5"/>
  <c r="J1313" i="5"/>
  <c r="J1314" i="5"/>
  <c r="J1315" i="5"/>
  <c r="J1316" i="5"/>
  <c r="J1317" i="5"/>
  <c r="J1318" i="5"/>
  <c r="J1319" i="5"/>
  <c r="J1320" i="5"/>
  <c r="J1321" i="5"/>
  <c r="J1322" i="5"/>
  <c r="J1323" i="5"/>
  <c r="J1324" i="5"/>
  <c r="J1325" i="5"/>
  <c r="J1326" i="5"/>
  <c r="J1327" i="5"/>
  <c r="J1328" i="5"/>
  <c r="J1329" i="5"/>
  <c r="J1330" i="5"/>
  <c r="J1331" i="5"/>
  <c r="J1332" i="5"/>
  <c r="J1333" i="5"/>
  <c r="J1334" i="5"/>
  <c r="J1335" i="5"/>
  <c r="J1336" i="5"/>
  <c r="J1337" i="5"/>
  <c r="J1338" i="5"/>
  <c r="J1339" i="5"/>
  <c r="J1340" i="5"/>
  <c r="J1341" i="5"/>
  <c r="J1342" i="5"/>
  <c r="J1343" i="5"/>
  <c r="J1344" i="5"/>
  <c r="J1345" i="5"/>
  <c r="J1346" i="5"/>
  <c r="J1347" i="5"/>
  <c r="J1348" i="5"/>
  <c r="J1349" i="5"/>
  <c r="J1350" i="5"/>
  <c r="J1351" i="5"/>
  <c r="J1352" i="5"/>
  <c r="J1353" i="5"/>
  <c r="J1354" i="5"/>
  <c r="J1355" i="5"/>
  <c r="J1356" i="5"/>
  <c r="J1357" i="5"/>
  <c r="J1358" i="5"/>
  <c r="J1359" i="5"/>
  <c r="J1360" i="5"/>
  <c r="J1361" i="5"/>
  <c r="J1362" i="5"/>
  <c r="J1363" i="5"/>
  <c r="J1364" i="5"/>
  <c r="J1365" i="5"/>
  <c r="J1366" i="5"/>
  <c r="J1367" i="5"/>
  <c r="J1368" i="5"/>
  <c r="J1369" i="5"/>
  <c r="J1370" i="5"/>
  <c r="J1371" i="5"/>
  <c r="J1372" i="5"/>
  <c r="J1373" i="5"/>
  <c r="J1374" i="5"/>
  <c r="J1375" i="5"/>
  <c r="J1376" i="5"/>
  <c r="J1377" i="5"/>
  <c r="J1378" i="5"/>
  <c r="J1379" i="5"/>
  <c r="J1380" i="5"/>
  <c r="J1381" i="5"/>
  <c r="J1382" i="5"/>
  <c r="J1383" i="5"/>
  <c r="J1384" i="5"/>
  <c r="J1385" i="5"/>
  <c r="J1386" i="5"/>
  <c r="J1387" i="5"/>
  <c r="J1388" i="5"/>
  <c r="J1389" i="5"/>
  <c r="J1390" i="5"/>
  <c r="J1391" i="5"/>
  <c r="J1392" i="5"/>
  <c r="J1393" i="5"/>
  <c r="J1394" i="5"/>
  <c r="J1395" i="5"/>
  <c r="J1396" i="5"/>
  <c r="J1397" i="5"/>
  <c r="J1398" i="5"/>
  <c r="J1399" i="5"/>
  <c r="J1400" i="5"/>
  <c r="J1401" i="5"/>
  <c r="J1402" i="5"/>
  <c r="J1403" i="5"/>
  <c r="J1404" i="5"/>
  <c r="J1405" i="5"/>
  <c r="J1406" i="5"/>
  <c r="J1407" i="5"/>
  <c r="J1408" i="5"/>
  <c r="J1409" i="5"/>
  <c r="J1410" i="5"/>
  <c r="J1411" i="5"/>
  <c r="J1412" i="5"/>
  <c r="J1413" i="5"/>
  <c r="J1414" i="5"/>
  <c r="J1415" i="5"/>
  <c r="J1416" i="5"/>
  <c r="J1417" i="5"/>
  <c r="J1418" i="5"/>
  <c r="J1419" i="5"/>
  <c r="J1420" i="5"/>
  <c r="J1421" i="5"/>
  <c r="J1422" i="5"/>
  <c r="J1423" i="5"/>
  <c r="J1424" i="5"/>
  <c r="J1425" i="5"/>
  <c r="J1426" i="5"/>
  <c r="J1427" i="5"/>
  <c r="J1428" i="5"/>
  <c r="J1429" i="5"/>
  <c r="J1430" i="5"/>
  <c r="J1431" i="5"/>
  <c r="J1432" i="5"/>
  <c r="J1433" i="5"/>
  <c r="J1434" i="5"/>
  <c r="J1435" i="5"/>
  <c r="J1436" i="5"/>
  <c r="J1437" i="5"/>
  <c r="J1438" i="5"/>
  <c r="J1439" i="5"/>
  <c r="J1440" i="5"/>
  <c r="J1441" i="5"/>
  <c r="J1442" i="5"/>
  <c r="J1443" i="5"/>
  <c r="J1444" i="5"/>
  <c r="J1445" i="5"/>
  <c r="J1446" i="5"/>
  <c r="J1447" i="5"/>
  <c r="J1448" i="5"/>
  <c r="J1449" i="5"/>
  <c r="J1450" i="5"/>
  <c r="J1451" i="5"/>
  <c r="J1452" i="5"/>
  <c r="J1453" i="5"/>
  <c r="J1454" i="5"/>
  <c r="J1455" i="5"/>
  <c r="J1456" i="5"/>
  <c r="J1457" i="5"/>
  <c r="J1458" i="5"/>
  <c r="J1459" i="5"/>
  <c r="J1460" i="5"/>
  <c r="J1461" i="5"/>
  <c r="J1462" i="5"/>
  <c r="J1463" i="5"/>
  <c r="J1464" i="5"/>
  <c r="J1465" i="5"/>
  <c r="J1466" i="5"/>
  <c r="J1467" i="5"/>
  <c r="J1468" i="5"/>
  <c r="J1469" i="5"/>
  <c r="J1470" i="5"/>
  <c r="J1471" i="5"/>
  <c r="J1472" i="5"/>
  <c r="J1473" i="5"/>
  <c r="J1474" i="5"/>
  <c r="J1475" i="5"/>
  <c r="J1476" i="5"/>
  <c r="J1477" i="5"/>
  <c r="J1478" i="5"/>
  <c r="J1479" i="5"/>
  <c r="J1480" i="5"/>
  <c r="J1481" i="5"/>
  <c r="J1482" i="5"/>
  <c r="J1483" i="5"/>
  <c r="J1484" i="5"/>
  <c r="J1485" i="5"/>
  <c r="J1486" i="5"/>
  <c r="J1487" i="5"/>
  <c r="J1488" i="5"/>
  <c r="J1489" i="5"/>
  <c r="J1490" i="5"/>
  <c r="J1491" i="5"/>
  <c r="J1492" i="5"/>
  <c r="J1493" i="5"/>
  <c r="J1494" i="5"/>
  <c r="J1495" i="5"/>
  <c r="J1496" i="5"/>
  <c r="J1497" i="5"/>
  <c r="J1498" i="5"/>
  <c r="J1499" i="5"/>
  <c r="J1500" i="5"/>
  <c r="J1501" i="5"/>
  <c r="J1502" i="5"/>
  <c r="J1503" i="5"/>
  <c r="J1504" i="5"/>
  <c r="J1505" i="5"/>
  <c r="J1506" i="5"/>
  <c r="J1507" i="5"/>
  <c r="J1508" i="5"/>
  <c r="J1509" i="5"/>
  <c r="J1510" i="5"/>
  <c r="J1511" i="5"/>
  <c r="J1512" i="5"/>
  <c r="J1513" i="5"/>
  <c r="J1514" i="5"/>
  <c r="J1515" i="5"/>
  <c r="J1516" i="5"/>
  <c r="J1517" i="5"/>
  <c r="J1518" i="5"/>
  <c r="J1519" i="5"/>
  <c r="J1520" i="5"/>
  <c r="J1521" i="5"/>
  <c r="J1522" i="5"/>
  <c r="J1523" i="5"/>
  <c r="J1524" i="5"/>
  <c r="J1525" i="5"/>
  <c r="J1526" i="5"/>
  <c r="J1527" i="5"/>
  <c r="J1528" i="5"/>
  <c r="J1529" i="5"/>
  <c r="J1530" i="5"/>
  <c r="J1531" i="5"/>
  <c r="J1532" i="5"/>
  <c r="J1533" i="5"/>
  <c r="J1534" i="5"/>
  <c r="J1535" i="5"/>
  <c r="J1536" i="5"/>
  <c r="J1537" i="5"/>
  <c r="J1538" i="5"/>
  <c r="J1539" i="5"/>
  <c r="J1540" i="5"/>
  <c r="J1541" i="5"/>
  <c r="J1542" i="5"/>
  <c r="J1543" i="5"/>
  <c r="J1544" i="5"/>
  <c r="J1545" i="5"/>
  <c r="J1546" i="5"/>
  <c r="J1547" i="5"/>
  <c r="J1548" i="5"/>
  <c r="J1549" i="5"/>
  <c r="J1550" i="5"/>
  <c r="J1551" i="5"/>
  <c r="J1552" i="5"/>
  <c r="J1553" i="5"/>
  <c r="J1554" i="5"/>
  <c r="J1555" i="5"/>
  <c r="J1556" i="5"/>
  <c r="J1557" i="5"/>
  <c r="J1558" i="5"/>
  <c r="J1559" i="5"/>
  <c r="J1560" i="5"/>
  <c r="J1561" i="5"/>
  <c r="J1562" i="5"/>
  <c r="J1563" i="5"/>
  <c r="J1564" i="5"/>
  <c r="J1565" i="5"/>
  <c r="J1566" i="5"/>
  <c r="J1567" i="5"/>
  <c r="J1568" i="5"/>
  <c r="J1569" i="5"/>
  <c r="J1570" i="5"/>
  <c r="J1571" i="5"/>
  <c r="J1572" i="5"/>
  <c r="J1573" i="5"/>
  <c r="J1574" i="5"/>
  <c r="J1575" i="5"/>
  <c r="J1576" i="5"/>
  <c r="J1577" i="5"/>
  <c r="J1578" i="5"/>
  <c r="J1579" i="5"/>
  <c r="J1580" i="5"/>
  <c r="J1581" i="5"/>
  <c r="J1582" i="5"/>
  <c r="J1583" i="5"/>
  <c r="J1584" i="5"/>
  <c r="J1585" i="5"/>
  <c r="J1586" i="5"/>
  <c r="J1587" i="5"/>
  <c r="J1588" i="5"/>
  <c r="J1589" i="5"/>
  <c r="J1590" i="5"/>
  <c r="J1591" i="5"/>
  <c r="J1592" i="5"/>
  <c r="J1593" i="5"/>
  <c r="J1594" i="5"/>
  <c r="J1595" i="5"/>
  <c r="J1596" i="5"/>
  <c r="J1597" i="5"/>
  <c r="J1598" i="5"/>
  <c r="J1599" i="5"/>
  <c r="J1600" i="5"/>
  <c r="J1601" i="5"/>
  <c r="J1602" i="5"/>
  <c r="J1603" i="5"/>
  <c r="J1604" i="5"/>
  <c r="J1605" i="5"/>
  <c r="J1606" i="5"/>
  <c r="J1607" i="5"/>
  <c r="J1608" i="5"/>
  <c r="J1609" i="5"/>
  <c r="J1610" i="5"/>
  <c r="J1611" i="5"/>
  <c r="J1612" i="5"/>
  <c r="J1613" i="5"/>
  <c r="J1614" i="5"/>
  <c r="J1615" i="5"/>
  <c r="J1616" i="5"/>
  <c r="J1617" i="5"/>
  <c r="J1618" i="5"/>
  <c r="J1619" i="5"/>
  <c r="J1620" i="5"/>
  <c r="J1621" i="5"/>
  <c r="J1622" i="5"/>
  <c r="J1623" i="5"/>
  <c r="J1624" i="5"/>
  <c r="J1625" i="5"/>
  <c r="J1626" i="5"/>
  <c r="J1627" i="5"/>
  <c r="J1628" i="5"/>
  <c r="J1629" i="5"/>
  <c r="J1630" i="5"/>
  <c r="J1631" i="5"/>
  <c r="J1632" i="5"/>
  <c r="J1633" i="5"/>
  <c r="J1634" i="5"/>
  <c r="J1635" i="5"/>
  <c r="J1636" i="5"/>
  <c r="J1637" i="5"/>
  <c r="J1638" i="5"/>
  <c r="J1639" i="5"/>
  <c r="J1640" i="5"/>
  <c r="J1641" i="5"/>
  <c r="J1642" i="5"/>
  <c r="J1643" i="5"/>
  <c r="J1644" i="5"/>
  <c r="J1645" i="5"/>
  <c r="J1646" i="5"/>
  <c r="J1647" i="5"/>
  <c r="J1648" i="5"/>
  <c r="J1649" i="5"/>
  <c r="J1650" i="5"/>
  <c r="J1651" i="5"/>
  <c r="J1652" i="5"/>
  <c r="J1653" i="5"/>
  <c r="J1654" i="5"/>
  <c r="J1655" i="5"/>
  <c r="J1656" i="5"/>
  <c r="J1657" i="5"/>
  <c r="J1658" i="5"/>
  <c r="J1659" i="5"/>
  <c r="J1660" i="5"/>
  <c r="J1661" i="5"/>
  <c r="J1662" i="5"/>
  <c r="J1663" i="5"/>
  <c r="J1664" i="5"/>
  <c r="J1665" i="5"/>
  <c r="J1666" i="5"/>
  <c r="J1667" i="5"/>
  <c r="J1668" i="5"/>
  <c r="J1669" i="5"/>
  <c r="J1670" i="5"/>
  <c r="J1671" i="5"/>
  <c r="J1672" i="5"/>
  <c r="J1673" i="5"/>
  <c r="J1674" i="5"/>
  <c r="J1675" i="5"/>
  <c r="J1676" i="5"/>
  <c r="J1677" i="5"/>
  <c r="J1678" i="5"/>
  <c r="J1679" i="5"/>
  <c r="J1680" i="5"/>
  <c r="J1681" i="5"/>
  <c r="J1682" i="5"/>
  <c r="J1683" i="5"/>
  <c r="J1684" i="5"/>
  <c r="J1685" i="5"/>
  <c r="J1686" i="5"/>
  <c r="J1687" i="5"/>
  <c r="J1688" i="5"/>
  <c r="J1689" i="5"/>
  <c r="J1690" i="5"/>
  <c r="J1691" i="5"/>
  <c r="J1692" i="5"/>
  <c r="J1693" i="5"/>
  <c r="J1694" i="5"/>
  <c r="J1695" i="5"/>
  <c r="J1696" i="5"/>
  <c r="J1697" i="5"/>
  <c r="J1698" i="5"/>
  <c r="J1699" i="5"/>
  <c r="J1700" i="5"/>
  <c r="J1701" i="5"/>
  <c r="J1702" i="5"/>
  <c r="J1703" i="5"/>
  <c r="J1704" i="5"/>
  <c r="J1705" i="5"/>
  <c r="J1706" i="5"/>
  <c r="J1707" i="5"/>
  <c r="J1708" i="5"/>
  <c r="J1709" i="5"/>
  <c r="J1710" i="5"/>
  <c r="J1711" i="5"/>
  <c r="J1712" i="5"/>
  <c r="J1713" i="5"/>
  <c r="J1714" i="5"/>
  <c r="J1715" i="5"/>
  <c r="J1716" i="5"/>
  <c r="J1717" i="5"/>
  <c r="J1718" i="5"/>
  <c r="J1719" i="5"/>
  <c r="J1720" i="5"/>
  <c r="J1721" i="5"/>
  <c r="J1722" i="5"/>
  <c r="J1723" i="5"/>
  <c r="J1724" i="5"/>
  <c r="J1725" i="5"/>
  <c r="J1726" i="5"/>
  <c r="J1727" i="5"/>
  <c r="J1728" i="5"/>
  <c r="J1729" i="5"/>
  <c r="J1730" i="5"/>
  <c r="J1731" i="5"/>
  <c r="J1732" i="5"/>
  <c r="J1733" i="5"/>
  <c r="J1734" i="5"/>
  <c r="J1735" i="5"/>
  <c r="J1736" i="5"/>
  <c r="J1737" i="5"/>
  <c r="J1738" i="5"/>
  <c r="J1739" i="5"/>
  <c r="J1740" i="5"/>
  <c r="J1741" i="5"/>
  <c r="J1742" i="5"/>
  <c r="J1743" i="5"/>
  <c r="J1744" i="5"/>
  <c r="J1745" i="5"/>
  <c r="J1746" i="5"/>
  <c r="J1747" i="5"/>
  <c r="J1748" i="5"/>
  <c r="J1749" i="5"/>
  <c r="J1750" i="5"/>
  <c r="J1751" i="5"/>
  <c r="J1752" i="5"/>
  <c r="J1753" i="5"/>
  <c r="J1754" i="5"/>
  <c r="J1755" i="5"/>
  <c r="J1756" i="5"/>
  <c r="J1757" i="5"/>
  <c r="J1758" i="5"/>
  <c r="J1759" i="5"/>
  <c r="J1760" i="5"/>
  <c r="J1761" i="5"/>
  <c r="J1762" i="5"/>
  <c r="J1763" i="5"/>
  <c r="J1764" i="5"/>
  <c r="J1765" i="5"/>
  <c r="J1766" i="5"/>
  <c r="J1767" i="5"/>
  <c r="J1768" i="5"/>
  <c r="J1769" i="5"/>
  <c r="J1770" i="5"/>
  <c r="J1771" i="5"/>
  <c r="J1772" i="5"/>
  <c r="J1773" i="5"/>
  <c r="J1774" i="5"/>
  <c r="J1775" i="5"/>
  <c r="J1776" i="5"/>
  <c r="J1777" i="5"/>
  <c r="J1778" i="5"/>
  <c r="J1779" i="5"/>
  <c r="J1780" i="5"/>
  <c r="J1781" i="5"/>
  <c r="J1782" i="5"/>
  <c r="J1783" i="5"/>
  <c r="J1784" i="5"/>
  <c r="J1785" i="5"/>
  <c r="J1786" i="5"/>
  <c r="J1787" i="5"/>
  <c r="J1788" i="5"/>
  <c r="J1789" i="5"/>
  <c r="J1790" i="5"/>
  <c r="J1791" i="5"/>
  <c r="J1792" i="5"/>
  <c r="J1793" i="5"/>
  <c r="J1794" i="5"/>
  <c r="J1795" i="5"/>
  <c r="J1796" i="5"/>
  <c r="J1797" i="5"/>
  <c r="J1798" i="5"/>
  <c r="J1799" i="5"/>
  <c r="J1800" i="5"/>
  <c r="J1801" i="5"/>
  <c r="J1802" i="5"/>
  <c r="J1803" i="5"/>
  <c r="J1804" i="5"/>
  <c r="J1805" i="5"/>
  <c r="J1806" i="5"/>
  <c r="J1807" i="5"/>
  <c r="J1808" i="5"/>
  <c r="J1809" i="5"/>
  <c r="J1810" i="5"/>
  <c r="J1811" i="5"/>
  <c r="J1812" i="5"/>
  <c r="J1813" i="5"/>
  <c r="J1814" i="5"/>
  <c r="J1815" i="5"/>
  <c r="J1816" i="5"/>
  <c r="J1817" i="5"/>
  <c r="J1818" i="5"/>
  <c r="J1819" i="5"/>
  <c r="J1820" i="5"/>
  <c r="J1821" i="5"/>
  <c r="J1822" i="5"/>
  <c r="J1823" i="5"/>
  <c r="J1824" i="5"/>
  <c r="J1825" i="5"/>
  <c r="J1826" i="5"/>
  <c r="J1827" i="5"/>
  <c r="J1828" i="5"/>
  <c r="J1829" i="5"/>
  <c r="J1830" i="5"/>
  <c r="J1831" i="5"/>
  <c r="J1832" i="5"/>
  <c r="J1833" i="5"/>
  <c r="J1834" i="5"/>
  <c r="J1835" i="5"/>
  <c r="J1836" i="5"/>
  <c r="J1837" i="5"/>
  <c r="J1838" i="5"/>
  <c r="J1839" i="5"/>
  <c r="J1840" i="5"/>
  <c r="J1841" i="5"/>
  <c r="J1842" i="5"/>
  <c r="J1843" i="5"/>
  <c r="J1844" i="5"/>
  <c r="J1845" i="5"/>
  <c r="J1846" i="5"/>
  <c r="J1847" i="5"/>
  <c r="J1848" i="5"/>
  <c r="J1849" i="5"/>
  <c r="J1850" i="5"/>
  <c r="J1851" i="5"/>
  <c r="J1852" i="5"/>
  <c r="J1853" i="5"/>
  <c r="J1854" i="5"/>
  <c r="J1855" i="5"/>
  <c r="J1856" i="5"/>
  <c r="J1857" i="5"/>
  <c r="J1858" i="5"/>
  <c r="J1859" i="5"/>
  <c r="J1860" i="5"/>
  <c r="J1861" i="5"/>
  <c r="J1862" i="5"/>
  <c r="J1863" i="5"/>
  <c r="J1864" i="5"/>
  <c r="J1865" i="5"/>
  <c r="J1866" i="5"/>
  <c r="J1867" i="5"/>
  <c r="J1868" i="5"/>
  <c r="J1869" i="5"/>
  <c r="J1870" i="5"/>
  <c r="J1871" i="5"/>
  <c r="J1872" i="5"/>
  <c r="J1873" i="5"/>
  <c r="J1874" i="5"/>
  <c r="J1875" i="5"/>
  <c r="J1876" i="5"/>
  <c r="J1877" i="5"/>
  <c r="J1878" i="5"/>
  <c r="J1879" i="5"/>
  <c r="J1880" i="5"/>
  <c r="J1881" i="5"/>
  <c r="J1882" i="5"/>
  <c r="J1883" i="5"/>
  <c r="J1884" i="5"/>
  <c r="J1885" i="5"/>
  <c r="J1886" i="5"/>
  <c r="J1887" i="5"/>
  <c r="J1888" i="5"/>
  <c r="J1889" i="5"/>
  <c r="J1890" i="5"/>
  <c r="J1891" i="5"/>
  <c r="J1892" i="5"/>
  <c r="J1893" i="5"/>
  <c r="J1894" i="5"/>
  <c r="J1895" i="5"/>
  <c r="J1896" i="5"/>
  <c r="J1897" i="5"/>
  <c r="J1898" i="5"/>
  <c r="J1899" i="5"/>
  <c r="J1900" i="5"/>
  <c r="J1901" i="5"/>
  <c r="J1902" i="5"/>
  <c r="J1903" i="5"/>
  <c r="J1904" i="5"/>
  <c r="J1905" i="5"/>
  <c r="J1906" i="5"/>
  <c r="J1907" i="5"/>
  <c r="J1908" i="5"/>
  <c r="J1909" i="5"/>
  <c r="J1910" i="5"/>
  <c r="J1911" i="5"/>
  <c r="J1912" i="5"/>
  <c r="J1913" i="5"/>
  <c r="J1914" i="5"/>
  <c r="J1915" i="5"/>
  <c r="J1916" i="5"/>
  <c r="J1917" i="5"/>
  <c r="J1918" i="5"/>
  <c r="J1919" i="5"/>
  <c r="J1920" i="5"/>
  <c r="J1921" i="5"/>
  <c r="J1922" i="5"/>
  <c r="J1923" i="5"/>
  <c r="J1924" i="5"/>
  <c r="J1925" i="5"/>
  <c r="J1926" i="5"/>
  <c r="J1927" i="5"/>
  <c r="J1928" i="5"/>
  <c r="J1929" i="5"/>
  <c r="J1930" i="5"/>
  <c r="J1931" i="5"/>
  <c r="J1932" i="5"/>
  <c r="J1933" i="5"/>
  <c r="J1934" i="5"/>
  <c r="J1935" i="5"/>
  <c r="J1936" i="5"/>
  <c r="J1937" i="5"/>
  <c r="J1938" i="5"/>
  <c r="J1939" i="5"/>
  <c r="J1940" i="5"/>
  <c r="J1941" i="5"/>
  <c r="J1942" i="5"/>
  <c r="J1943" i="5"/>
  <c r="J1944" i="5"/>
  <c r="J1945" i="5"/>
  <c r="J1946" i="5"/>
  <c r="J1947" i="5"/>
  <c r="J1948" i="5"/>
  <c r="J1949" i="5"/>
  <c r="J1950" i="5"/>
  <c r="J1951" i="5"/>
  <c r="J1952" i="5"/>
  <c r="J1953" i="5"/>
  <c r="J1954" i="5"/>
  <c r="J1955" i="5"/>
  <c r="J1956" i="5"/>
  <c r="J1957" i="5"/>
  <c r="J1958" i="5"/>
  <c r="J1959" i="5"/>
  <c r="J1960" i="5"/>
  <c r="J1961" i="5"/>
  <c r="J1962" i="5"/>
  <c r="J1963" i="5"/>
  <c r="J1964" i="5"/>
  <c r="J1965" i="5"/>
  <c r="J1966" i="5"/>
  <c r="J1967" i="5"/>
  <c r="J1968" i="5"/>
  <c r="J1969" i="5"/>
  <c r="J1970" i="5"/>
  <c r="J1971" i="5"/>
  <c r="J1972" i="5"/>
  <c r="J1973" i="5"/>
  <c r="J1974" i="5"/>
  <c r="J1975" i="5"/>
  <c r="J1976" i="5"/>
  <c r="J1977" i="5"/>
  <c r="J1978" i="5"/>
  <c r="J1979" i="5"/>
  <c r="J1980" i="5"/>
  <c r="J1981" i="5"/>
  <c r="J1982" i="5"/>
  <c r="J1983" i="5"/>
  <c r="J1984" i="5"/>
  <c r="J1985" i="5"/>
  <c r="J1986" i="5"/>
  <c r="J1987" i="5"/>
  <c r="J1988" i="5"/>
  <c r="J1989" i="5"/>
  <c r="J1990" i="5"/>
  <c r="J1991" i="5"/>
  <c r="J1992" i="5"/>
  <c r="J1993" i="5"/>
  <c r="J1994" i="5"/>
  <c r="J1995" i="5"/>
  <c r="J1996" i="5"/>
  <c r="J1997" i="5"/>
  <c r="J1998" i="5"/>
  <c r="J1999" i="5"/>
  <c r="J2000" i="5"/>
  <c r="J2001" i="5"/>
  <c r="J2002" i="5"/>
  <c r="J2003" i="5"/>
  <c r="J2004" i="5"/>
  <c r="J2005" i="5"/>
  <c r="J2006" i="5"/>
  <c r="J2007" i="5"/>
  <c r="J2008" i="5"/>
  <c r="J2009" i="5"/>
  <c r="J2010" i="5"/>
  <c r="J2011" i="5"/>
  <c r="J2012" i="5"/>
  <c r="J2013" i="5"/>
  <c r="J2014" i="5"/>
  <c r="J2015" i="5"/>
  <c r="J2016" i="5"/>
  <c r="J2017" i="5"/>
  <c r="J2018" i="5"/>
  <c r="J2019" i="5"/>
  <c r="J2020" i="5"/>
  <c r="J2021" i="5"/>
  <c r="J2022" i="5"/>
  <c r="J2023" i="5"/>
  <c r="J2024" i="5"/>
  <c r="J2025" i="5"/>
  <c r="J2026" i="5"/>
  <c r="J2027" i="5"/>
  <c r="J2028" i="5"/>
  <c r="J2029" i="5"/>
  <c r="J2030" i="5"/>
  <c r="J2031" i="5"/>
  <c r="J2032" i="5"/>
  <c r="J2033" i="5"/>
  <c r="J2034" i="5"/>
  <c r="J2035" i="5"/>
  <c r="J2036" i="5"/>
  <c r="J2037" i="5"/>
  <c r="J2038" i="5"/>
  <c r="J2039" i="5"/>
  <c r="J2040" i="5"/>
  <c r="J2041" i="5"/>
  <c r="J2042" i="5"/>
  <c r="J2043" i="5"/>
  <c r="J2044" i="5"/>
  <c r="J2045" i="5"/>
  <c r="J2046" i="5"/>
  <c r="J2047" i="5"/>
  <c r="J2048" i="5"/>
  <c r="J2049" i="5"/>
  <c r="J2050" i="5"/>
  <c r="J2051" i="5"/>
  <c r="J2052" i="5"/>
  <c r="J2053" i="5"/>
  <c r="J2054" i="5"/>
  <c r="J2055" i="5"/>
  <c r="J2056" i="5"/>
  <c r="J2057" i="5"/>
  <c r="J2058" i="5"/>
  <c r="J2059" i="5"/>
  <c r="J2060" i="5"/>
  <c r="J2061" i="5"/>
  <c r="J2062" i="5"/>
  <c r="J2063" i="5"/>
  <c r="J2064" i="5"/>
  <c r="J2065" i="5"/>
  <c r="J2066" i="5"/>
  <c r="J2067" i="5"/>
  <c r="J2068" i="5"/>
  <c r="J2069" i="5"/>
  <c r="J2070" i="5"/>
  <c r="J2071" i="5"/>
  <c r="J2072" i="5"/>
  <c r="J2073" i="5"/>
  <c r="J2074" i="5"/>
  <c r="J2075" i="5"/>
  <c r="J2076" i="5"/>
  <c r="J2077" i="5"/>
  <c r="J2078" i="5"/>
  <c r="J2079" i="5"/>
  <c r="J2080" i="5"/>
  <c r="J2081" i="5"/>
  <c r="J2082" i="5"/>
  <c r="J2083" i="5"/>
  <c r="J2084" i="5"/>
  <c r="J2085" i="5"/>
  <c r="J2086" i="5"/>
  <c r="J2087" i="5"/>
  <c r="J2088" i="5"/>
  <c r="J2089" i="5"/>
  <c r="J2090" i="5"/>
  <c r="J2091" i="5"/>
  <c r="J2092" i="5"/>
  <c r="J2093" i="5"/>
  <c r="J2094" i="5"/>
  <c r="J2095" i="5"/>
  <c r="J2096" i="5"/>
  <c r="J2097" i="5"/>
  <c r="J2098" i="5"/>
  <c r="J2099" i="5"/>
  <c r="J2100" i="5"/>
  <c r="J2101" i="5"/>
  <c r="J2102" i="5"/>
  <c r="J2103" i="5"/>
  <c r="J2104" i="5"/>
  <c r="J2105" i="5"/>
  <c r="J2106" i="5"/>
  <c r="J2107" i="5"/>
  <c r="J2108" i="5"/>
  <c r="J2109" i="5"/>
  <c r="J2110" i="5"/>
  <c r="J2111" i="5"/>
  <c r="J2112" i="5"/>
  <c r="J2113" i="5"/>
  <c r="J2114" i="5"/>
  <c r="J2115" i="5"/>
  <c r="J2116" i="5"/>
  <c r="J2117" i="5"/>
  <c r="J2118" i="5"/>
  <c r="J2119" i="5"/>
  <c r="J2120" i="5"/>
  <c r="J2121" i="5"/>
  <c r="J2122" i="5"/>
  <c r="J2123" i="5"/>
  <c r="J2124" i="5"/>
  <c r="J2125" i="5"/>
  <c r="J2126" i="5"/>
  <c r="J2127" i="5"/>
  <c r="J2128" i="5"/>
  <c r="J2129" i="5"/>
  <c r="J2130" i="5"/>
  <c r="J2131" i="5"/>
  <c r="J2132" i="5"/>
  <c r="J2133" i="5"/>
  <c r="J2134" i="5"/>
  <c r="J2135" i="5"/>
  <c r="J2136" i="5"/>
  <c r="J2137" i="5"/>
  <c r="J2138" i="5"/>
  <c r="J2139" i="5"/>
  <c r="J2140" i="5"/>
  <c r="J2141" i="5"/>
  <c r="J2142" i="5"/>
  <c r="J2143" i="5"/>
  <c r="J2144" i="5"/>
  <c r="J2145" i="5"/>
  <c r="J2146" i="5"/>
  <c r="J2147" i="5"/>
  <c r="J2148" i="5"/>
  <c r="J2149" i="5"/>
  <c r="J2150" i="5"/>
  <c r="J2151" i="5"/>
  <c r="J2152" i="5"/>
  <c r="J2153" i="5"/>
  <c r="J2154" i="5"/>
  <c r="J2155" i="5"/>
  <c r="J2156" i="5"/>
  <c r="J2157" i="5"/>
  <c r="J2158" i="5"/>
  <c r="J2159" i="5"/>
  <c r="J2160" i="5"/>
  <c r="J2161" i="5"/>
  <c r="J2162" i="5"/>
  <c r="J2163" i="5"/>
  <c r="J2164" i="5"/>
  <c r="J2165" i="5"/>
  <c r="J2166" i="5"/>
  <c r="J2167" i="5"/>
  <c r="J2168" i="5"/>
  <c r="J2169" i="5"/>
  <c r="J2170" i="5"/>
  <c r="J2171" i="5"/>
  <c r="J2172" i="5"/>
  <c r="J2173" i="5"/>
  <c r="J2174" i="5"/>
  <c r="J2175" i="5"/>
  <c r="J2176" i="5"/>
  <c r="J2177" i="5"/>
  <c r="J2178" i="5"/>
  <c r="J2179" i="5"/>
  <c r="J2180" i="5"/>
  <c r="J2181" i="5"/>
  <c r="J2182" i="5"/>
  <c r="J2183" i="5"/>
  <c r="J2184" i="5"/>
  <c r="J2185" i="5"/>
  <c r="J2186" i="5"/>
  <c r="J2187" i="5"/>
  <c r="J2188" i="5"/>
  <c r="J2189" i="5"/>
  <c r="J2190" i="5"/>
  <c r="J2191" i="5"/>
  <c r="J2192" i="5"/>
  <c r="J2193" i="5"/>
  <c r="J2194" i="5"/>
  <c r="J2195" i="5"/>
  <c r="J2196" i="5"/>
  <c r="J2197" i="5"/>
  <c r="J2198" i="5"/>
  <c r="J2199" i="5"/>
  <c r="J2200" i="5"/>
  <c r="J2201" i="5"/>
  <c r="J2202" i="5"/>
  <c r="J2203" i="5"/>
  <c r="J2204" i="5"/>
  <c r="J2205" i="5"/>
  <c r="J2206" i="5"/>
  <c r="J2207" i="5"/>
  <c r="J2208" i="5"/>
  <c r="J2209" i="5"/>
  <c r="J2210" i="5"/>
  <c r="J2211" i="5"/>
  <c r="J2212" i="5"/>
  <c r="J2213" i="5"/>
  <c r="J2214" i="5"/>
  <c r="J2215" i="5"/>
  <c r="J2216" i="5"/>
  <c r="J2217" i="5"/>
  <c r="J2218" i="5"/>
  <c r="J2219" i="5"/>
  <c r="J2220" i="5"/>
  <c r="J2221" i="5"/>
  <c r="J2222" i="5"/>
  <c r="J2223" i="5"/>
  <c r="J2224" i="5"/>
  <c r="J2225" i="5"/>
  <c r="J2226" i="5"/>
  <c r="J2227" i="5"/>
  <c r="J2228" i="5"/>
  <c r="J2229" i="5"/>
  <c r="J2230" i="5"/>
  <c r="J2231" i="5"/>
  <c r="J2232" i="5"/>
  <c r="J2233" i="5"/>
  <c r="J2234" i="5"/>
  <c r="J2235" i="5"/>
  <c r="J2236" i="5"/>
  <c r="J2237" i="5"/>
  <c r="J2238" i="5"/>
  <c r="J2239" i="5"/>
  <c r="J2240" i="5"/>
  <c r="J2241" i="5"/>
  <c r="J2242" i="5"/>
  <c r="J2243" i="5"/>
  <c r="J2244" i="5"/>
  <c r="J2245" i="5"/>
  <c r="J2246" i="5"/>
  <c r="J2247" i="5"/>
  <c r="J2248" i="5"/>
  <c r="J2249" i="5"/>
  <c r="J2250" i="5"/>
  <c r="J2251" i="5"/>
  <c r="J2252" i="5"/>
  <c r="J2253" i="5"/>
  <c r="J2254" i="5"/>
  <c r="J2255" i="5"/>
  <c r="J2256" i="5"/>
  <c r="J2257" i="5"/>
  <c r="J2258" i="5"/>
  <c r="J2259" i="5"/>
  <c r="J2260" i="5"/>
  <c r="J2261" i="5"/>
  <c r="J2262" i="5"/>
  <c r="J2263" i="5"/>
  <c r="J2264" i="5"/>
  <c r="J2265" i="5"/>
  <c r="J2266" i="5"/>
  <c r="J2267" i="5"/>
  <c r="J2268" i="5"/>
  <c r="J2269" i="5"/>
  <c r="J2270" i="5"/>
  <c r="J2271" i="5"/>
  <c r="J2272" i="5"/>
  <c r="J2273" i="5"/>
  <c r="J2274" i="5"/>
  <c r="J2275" i="5"/>
  <c r="J2276" i="5"/>
  <c r="J2277" i="5"/>
  <c r="J2278" i="5"/>
  <c r="J2279" i="5"/>
  <c r="J2280" i="5"/>
  <c r="J2281" i="5"/>
  <c r="J2282" i="5"/>
  <c r="J2283" i="5"/>
  <c r="J2284" i="5"/>
  <c r="J2285" i="5"/>
  <c r="J2286" i="5"/>
  <c r="J2287" i="5"/>
  <c r="J2288" i="5"/>
  <c r="J2289" i="5"/>
  <c r="J2290" i="5"/>
  <c r="J2291" i="5"/>
  <c r="J2292" i="5"/>
  <c r="J2293" i="5"/>
  <c r="J2294" i="5"/>
  <c r="J2295" i="5"/>
  <c r="J2296" i="5"/>
  <c r="J2297" i="5"/>
  <c r="J2298" i="5"/>
  <c r="J2299" i="5"/>
  <c r="J2300" i="5"/>
  <c r="J2301" i="5"/>
  <c r="J2302" i="5"/>
  <c r="J2303" i="5"/>
  <c r="J2304" i="5"/>
  <c r="J2305" i="5"/>
  <c r="J2306" i="5"/>
  <c r="J2307" i="5"/>
  <c r="J2308" i="5"/>
  <c r="J2309" i="5"/>
  <c r="J2310" i="5"/>
  <c r="J2311" i="5"/>
  <c r="J2312" i="5"/>
  <c r="J2313" i="5"/>
  <c r="J2314" i="5"/>
  <c r="J2315" i="5"/>
  <c r="J2316" i="5"/>
  <c r="J2317" i="5"/>
  <c r="J2318" i="5"/>
  <c r="J2319" i="5"/>
  <c r="J2320" i="5"/>
  <c r="J2321" i="5"/>
  <c r="J2322" i="5"/>
  <c r="J2323" i="5"/>
  <c r="J2324" i="5"/>
  <c r="J2325" i="5"/>
  <c r="J2326" i="5"/>
  <c r="J2327" i="5"/>
  <c r="J2328" i="5"/>
  <c r="J2329" i="5"/>
  <c r="J2330" i="5"/>
  <c r="J2331" i="5"/>
  <c r="J2332" i="5"/>
  <c r="J2333" i="5"/>
  <c r="J2334" i="5"/>
  <c r="J2335" i="5"/>
  <c r="J2336" i="5"/>
  <c r="J2337" i="5"/>
  <c r="J2338" i="5"/>
  <c r="J2339" i="5"/>
  <c r="J2340" i="5"/>
  <c r="J2341" i="5"/>
  <c r="J2342" i="5"/>
  <c r="J2343" i="5"/>
  <c r="J2344" i="5"/>
  <c r="J2345" i="5"/>
  <c r="J2346" i="5"/>
  <c r="J2347" i="5"/>
  <c r="J2348" i="5"/>
  <c r="J2349" i="5"/>
  <c r="J2350" i="5"/>
  <c r="J2351" i="5"/>
  <c r="J2352" i="5"/>
  <c r="J2353" i="5"/>
  <c r="J2354" i="5"/>
  <c r="J2355" i="5"/>
  <c r="J2356" i="5"/>
  <c r="J2357" i="5"/>
  <c r="J2358" i="5"/>
  <c r="J2359" i="5"/>
  <c r="J2360" i="5"/>
  <c r="J2361" i="5"/>
  <c r="J2362" i="5"/>
  <c r="J2363" i="5"/>
  <c r="J2364" i="5"/>
  <c r="J2365" i="5"/>
  <c r="J2366" i="5"/>
  <c r="J2367" i="5"/>
  <c r="J2368" i="5"/>
  <c r="J2369" i="5"/>
  <c r="J2370" i="5"/>
  <c r="J2371" i="5"/>
  <c r="J2372" i="5"/>
  <c r="J2373" i="5"/>
  <c r="J2374" i="5"/>
  <c r="J2375" i="5"/>
  <c r="J2376" i="5"/>
  <c r="J2377" i="5"/>
  <c r="J2378" i="5"/>
  <c r="J2379" i="5"/>
  <c r="J2380" i="5"/>
  <c r="J2381" i="5"/>
  <c r="J2382" i="5"/>
  <c r="J2383" i="5"/>
  <c r="J2384" i="5"/>
  <c r="J2385" i="5"/>
  <c r="J2386" i="5"/>
  <c r="J2387" i="5"/>
  <c r="J2388" i="5"/>
  <c r="J2389" i="5"/>
  <c r="J2390" i="5"/>
  <c r="J2391" i="5"/>
  <c r="J2392" i="5"/>
  <c r="J2393" i="5"/>
  <c r="J2394" i="5"/>
  <c r="J2395" i="5"/>
  <c r="J2396" i="5"/>
  <c r="J2397" i="5"/>
  <c r="J2398" i="5"/>
  <c r="J2399" i="5"/>
  <c r="J2400" i="5"/>
  <c r="J2401" i="5"/>
  <c r="J2402" i="5"/>
  <c r="J2403" i="5"/>
  <c r="J2404" i="5"/>
  <c r="J2405" i="5"/>
  <c r="J2406" i="5"/>
  <c r="J2407" i="5"/>
  <c r="J2408" i="5"/>
  <c r="J2409" i="5"/>
  <c r="J2410" i="5"/>
  <c r="J2411" i="5"/>
  <c r="J2412" i="5"/>
  <c r="J2413" i="5"/>
  <c r="J2414" i="5"/>
  <c r="J2415" i="5"/>
  <c r="J2416" i="5"/>
  <c r="J2417" i="5"/>
  <c r="J2418" i="5"/>
  <c r="J2419" i="5"/>
  <c r="J2420" i="5"/>
  <c r="J2421" i="5"/>
  <c r="J2422" i="5"/>
  <c r="J2423" i="5"/>
  <c r="J2424" i="5"/>
  <c r="J2425" i="5"/>
  <c r="J2426" i="5"/>
  <c r="J2427" i="5"/>
  <c r="J2428" i="5"/>
  <c r="J2429" i="5"/>
  <c r="J2430" i="5"/>
  <c r="J2431" i="5"/>
  <c r="J2432" i="5"/>
  <c r="J2433" i="5"/>
  <c r="J2434" i="5"/>
  <c r="J2435" i="5"/>
  <c r="J2436" i="5"/>
  <c r="J2437" i="5"/>
  <c r="J2438" i="5"/>
  <c r="J2439" i="5"/>
  <c r="J2440" i="5"/>
  <c r="J2441" i="5"/>
  <c r="J2442" i="5"/>
  <c r="J2443" i="5"/>
  <c r="J2444" i="5"/>
  <c r="J2445" i="5"/>
  <c r="J2446" i="5"/>
  <c r="J2447" i="5"/>
  <c r="J2448" i="5"/>
  <c r="J2449" i="5"/>
  <c r="J2450" i="5"/>
  <c r="J2451" i="5"/>
  <c r="J2452" i="5"/>
  <c r="J2453" i="5"/>
  <c r="J2454" i="5"/>
  <c r="J2455" i="5"/>
  <c r="J2456" i="5"/>
  <c r="J2457" i="5"/>
  <c r="J2458" i="5"/>
  <c r="J2459" i="5"/>
  <c r="J2460" i="5"/>
  <c r="J2461" i="5"/>
  <c r="J2462" i="5"/>
  <c r="J2463" i="5"/>
  <c r="J2464" i="5"/>
  <c r="J2465" i="5"/>
  <c r="J2466" i="5"/>
  <c r="J2467" i="5"/>
  <c r="J2468" i="5"/>
  <c r="J2469" i="5"/>
  <c r="J2470" i="5"/>
  <c r="J2471" i="5"/>
  <c r="J2472" i="5"/>
  <c r="J2473" i="5"/>
  <c r="J2474" i="5"/>
  <c r="J2475" i="5"/>
  <c r="J2476" i="5"/>
  <c r="J2477" i="5"/>
  <c r="J2478" i="5"/>
  <c r="J2479" i="5"/>
  <c r="J2480" i="5"/>
  <c r="J2481" i="5"/>
  <c r="J2482" i="5"/>
  <c r="J2483" i="5"/>
  <c r="J2484" i="5"/>
  <c r="J2485" i="5"/>
  <c r="J2486" i="5"/>
  <c r="J2487" i="5"/>
  <c r="J2488" i="5"/>
  <c r="J2489" i="5"/>
  <c r="J2490" i="5"/>
  <c r="J2491" i="5"/>
  <c r="J2492" i="5"/>
  <c r="J2493" i="5"/>
  <c r="J2494" i="5"/>
  <c r="J2495" i="5"/>
  <c r="J2496" i="5"/>
  <c r="J2497" i="5"/>
  <c r="J2498" i="5"/>
  <c r="J2499" i="5"/>
  <c r="J2500" i="5"/>
  <c r="J2501" i="5"/>
  <c r="J2502" i="5"/>
  <c r="J2503" i="5"/>
  <c r="J2504" i="5"/>
  <c r="J2505" i="5"/>
  <c r="J2506" i="5"/>
  <c r="J2507" i="5"/>
  <c r="J2508" i="5"/>
  <c r="J2509" i="5"/>
  <c r="J2510" i="5"/>
  <c r="J2511" i="5"/>
  <c r="J2512" i="5"/>
  <c r="J2513" i="5"/>
  <c r="J2514" i="5"/>
  <c r="J2515" i="5"/>
  <c r="J2516" i="5"/>
  <c r="J2517" i="5"/>
  <c r="J2518" i="5"/>
  <c r="J2519" i="5"/>
  <c r="J2520" i="5"/>
  <c r="J2521" i="5"/>
  <c r="J2522" i="5"/>
  <c r="J2523" i="5"/>
  <c r="J2524" i="5"/>
  <c r="J2525" i="5"/>
  <c r="J2526" i="5"/>
  <c r="J2527" i="5"/>
  <c r="J2528" i="5"/>
  <c r="J2529" i="5"/>
  <c r="J2530" i="5"/>
  <c r="J2531" i="5"/>
  <c r="J2532" i="5"/>
  <c r="J2533" i="5"/>
  <c r="J2534" i="5"/>
  <c r="J2535" i="5"/>
  <c r="J2536" i="5"/>
  <c r="J2537" i="5"/>
  <c r="J2538" i="5"/>
  <c r="J2539" i="5"/>
  <c r="J2540" i="5"/>
  <c r="J2541" i="5"/>
  <c r="J2542" i="5"/>
  <c r="J2543" i="5"/>
  <c r="J2544" i="5"/>
  <c r="J2545" i="5"/>
  <c r="J2546" i="5"/>
  <c r="J2547" i="5"/>
  <c r="J2548" i="5"/>
  <c r="J2549" i="5"/>
  <c r="J2550" i="5"/>
  <c r="J2551" i="5"/>
  <c r="J2552" i="5"/>
  <c r="J2553" i="5"/>
  <c r="J2554" i="5"/>
  <c r="J2555" i="5"/>
  <c r="J2556" i="5"/>
  <c r="J2557" i="5"/>
  <c r="J2558" i="5"/>
  <c r="J2559" i="5"/>
  <c r="J2560" i="5"/>
  <c r="J2561" i="5"/>
  <c r="J2562" i="5"/>
  <c r="J2563" i="5"/>
  <c r="J2564" i="5"/>
  <c r="J2565" i="5"/>
  <c r="J2566" i="5"/>
  <c r="J2567" i="5"/>
  <c r="J2568" i="5"/>
  <c r="J2569" i="5"/>
  <c r="J2570" i="5"/>
  <c r="J2571" i="5"/>
  <c r="J2572" i="5"/>
  <c r="J2573" i="5"/>
  <c r="J2574" i="5"/>
  <c r="J2575" i="5"/>
  <c r="J2576" i="5"/>
  <c r="J2577" i="5"/>
  <c r="J2578" i="5"/>
  <c r="J2579" i="5"/>
  <c r="J2580" i="5"/>
  <c r="J2581" i="5"/>
  <c r="J2582" i="5"/>
  <c r="J2583" i="5"/>
  <c r="J2584" i="5"/>
  <c r="J2585" i="5"/>
  <c r="J2586" i="5"/>
  <c r="J2587" i="5"/>
  <c r="J2588" i="5"/>
  <c r="J2589" i="5"/>
  <c r="J2590" i="5"/>
  <c r="J2591" i="5"/>
  <c r="J2592" i="5"/>
  <c r="J2593" i="5"/>
  <c r="J2594" i="5"/>
  <c r="J2595" i="5"/>
  <c r="J2596" i="5"/>
  <c r="J2597" i="5"/>
  <c r="J2598" i="5"/>
  <c r="J2599" i="5"/>
  <c r="J2600" i="5"/>
  <c r="J2601" i="5"/>
  <c r="J2602" i="5"/>
  <c r="J2603" i="5"/>
  <c r="J2604" i="5"/>
  <c r="J2605" i="5"/>
  <c r="J2606" i="5"/>
  <c r="J2607" i="5"/>
  <c r="J2608" i="5"/>
  <c r="J2609" i="5"/>
  <c r="J2610" i="5"/>
  <c r="J2611" i="5"/>
  <c r="J2612" i="5"/>
  <c r="J2613" i="5"/>
  <c r="J2614" i="5"/>
  <c r="J2615" i="5"/>
  <c r="J2616" i="5"/>
  <c r="J2617" i="5"/>
  <c r="J2618" i="5"/>
  <c r="J2619" i="5"/>
  <c r="J2620" i="5"/>
  <c r="J2621" i="5"/>
  <c r="J2622" i="5"/>
  <c r="J2623" i="5"/>
  <c r="J2624" i="5"/>
  <c r="J2625" i="5"/>
  <c r="J2626" i="5"/>
  <c r="J2627" i="5"/>
  <c r="J2628" i="5"/>
  <c r="J2629" i="5"/>
  <c r="J2630" i="5"/>
  <c r="J2631" i="5"/>
  <c r="J2632" i="5"/>
  <c r="J2633" i="5"/>
  <c r="J2634" i="5"/>
  <c r="J2635" i="5"/>
  <c r="J2636" i="5"/>
  <c r="J2637" i="5"/>
  <c r="J2638" i="5"/>
  <c r="J2639" i="5"/>
  <c r="J2640" i="5"/>
  <c r="J2641" i="5"/>
  <c r="J2642" i="5"/>
  <c r="J2643" i="5"/>
  <c r="J2644" i="5"/>
  <c r="J2645" i="5"/>
  <c r="J2646" i="5"/>
  <c r="J2647" i="5"/>
  <c r="J2648" i="5"/>
  <c r="J2649" i="5"/>
  <c r="J2650" i="5"/>
  <c r="J2651" i="5"/>
  <c r="J2652" i="5"/>
  <c r="J2653" i="5"/>
  <c r="J2654" i="5"/>
  <c r="J2655" i="5"/>
  <c r="J2656" i="5"/>
  <c r="J2657" i="5"/>
  <c r="J2658" i="5"/>
  <c r="J2659" i="5"/>
  <c r="J2660" i="5"/>
  <c r="J2661" i="5"/>
  <c r="J2662" i="5"/>
  <c r="J2663" i="5"/>
  <c r="J2664" i="5"/>
  <c r="J2665" i="5"/>
  <c r="J2666" i="5"/>
  <c r="J2667" i="5"/>
  <c r="J2668" i="5"/>
  <c r="J2669" i="5"/>
  <c r="J2670" i="5"/>
  <c r="J2671" i="5"/>
  <c r="J2672" i="5"/>
  <c r="J2673" i="5"/>
  <c r="J2674" i="5"/>
  <c r="J2675" i="5"/>
  <c r="J2676" i="5"/>
  <c r="J2677" i="5"/>
  <c r="J2678" i="5"/>
  <c r="J2679" i="5"/>
  <c r="J2680" i="5"/>
  <c r="J2681" i="5"/>
  <c r="J2682" i="5"/>
  <c r="J2683" i="5"/>
  <c r="J2684" i="5"/>
  <c r="J2685" i="5"/>
  <c r="J2686" i="5"/>
  <c r="J2687" i="5"/>
  <c r="J2688" i="5"/>
  <c r="J2689" i="5"/>
  <c r="J2690" i="5"/>
  <c r="J2691" i="5"/>
  <c r="J2692" i="5"/>
  <c r="J2693" i="5"/>
  <c r="J2694" i="5"/>
  <c r="J2695" i="5"/>
  <c r="J2696" i="5"/>
  <c r="J2697" i="5"/>
  <c r="J2698" i="5"/>
  <c r="J2699" i="5"/>
  <c r="J2700" i="5"/>
  <c r="J2701" i="5"/>
  <c r="J2702" i="5"/>
  <c r="J2703" i="5"/>
  <c r="J2704" i="5"/>
  <c r="J2705" i="5"/>
  <c r="J2706" i="5"/>
  <c r="J2707" i="5"/>
  <c r="J2708" i="5"/>
  <c r="J2709" i="5"/>
  <c r="J2710" i="5"/>
  <c r="J2711" i="5"/>
  <c r="J2712" i="5"/>
  <c r="J2713" i="5"/>
  <c r="J2714" i="5"/>
  <c r="J2715" i="5"/>
  <c r="J2716" i="5"/>
  <c r="J2717" i="5"/>
  <c r="J2718" i="5"/>
  <c r="J2719" i="5"/>
  <c r="J2720" i="5"/>
  <c r="J2721" i="5"/>
  <c r="J2722" i="5"/>
  <c r="J2723" i="5"/>
  <c r="J2724" i="5"/>
  <c r="J2725" i="5"/>
  <c r="J2726" i="5"/>
  <c r="J2727" i="5"/>
  <c r="J2728" i="5"/>
  <c r="J2729" i="5"/>
  <c r="J2730" i="5"/>
  <c r="J2731" i="5"/>
  <c r="J2732" i="5"/>
  <c r="J2733" i="5"/>
  <c r="J2734" i="5"/>
  <c r="J2735" i="5"/>
  <c r="J2736" i="5"/>
  <c r="J2737" i="5"/>
  <c r="J2738" i="5"/>
  <c r="J2739" i="5"/>
  <c r="J2740" i="5"/>
  <c r="J2741" i="5"/>
  <c r="J2742" i="5"/>
  <c r="J2743" i="5"/>
  <c r="J2744" i="5"/>
  <c r="J2745" i="5"/>
  <c r="J2746" i="5"/>
  <c r="J2747" i="5"/>
  <c r="J2748" i="5"/>
  <c r="J2749" i="5"/>
  <c r="J2750" i="5"/>
  <c r="J2751" i="5"/>
  <c r="J2752" i="5"/>
  <c r="J2753" i="5"/>
  <c r="J2754" i="5"/>
  <c r="J2755" i="5"/>
  <c r="J2756" i="5"/>
  <c r="J2757" i="5"/>
  <c r="J2758" i="5"/>
  <c r="J2759" i="5"/>
  <c r="J2760" i="5"/>
  <c r="J2761" i="5"/>
  <c r="J2762" i="5"/>
  <c r="J2763" i="5"/>
  <c r="J2764" i="5"/>
  <c r="J2765" i="5"/>
  <c r="J2766" i="5"/>
  <c r="J2767" i="5"/>
  <c r="J2768" i="5"/>
  <c r="J2769" i="5"/>
  <c r="J2770" i="5"/>
  <c r="J2771" i="5"/>
  <c r="J2772" i="5"/>
  <c r="J2773" i="5"/>
  <c r="J2774" i="5"/>
  <c r="J2775" i="5"/>
  <c r="J2776" i="5"/>
  <c r="J2777" i="5"/>
  <c r="J2778" i="5"/>
  <c r="J2779" i="5"/>
  <c r="J2780" i="5"/>
  <c r="J2781" i="5"/>
  <c r="J2782" i="5"/>
  <c r="J2783" i="5"/>
  <c r="J2784" i="5"/>
  <c r="J2785" i="5"/>
  <c r="J2786" i="5"/>
  <c r="J2787" i="5"/>
  <c r="J2788" i="5"/>
  <c r="J2789" i="5"/>
  <c r="J2790" i="5"/>
  <c r="J2791" i="5"/>
  <c r="J2792" i="5"/>
  <c r="J2793" i="5"/>
  <c r="J2794" i="5"/>
  <c r="J2795" i="5"/>
  <c r="J2796" i="5"/>
  <c r="J2797" i="5"/>
  <c r="J2798" i="5"/>
  <c r="J2799" i="5"/>
  <c r="J2800" i="5"/>
  <c r="J2801" i="5"/>
  <c r="J2802" i="5"/>
  <c r="J2803" i="5"/>
  <c r="J2804" i="5"/>
  <c r="J2805" i="5"/>
  <c r="J2806" i="5"/>
  <c r="J2807" i="5"/>
  <c r="J2808" i="5"/>
  <c r="J2809" i="5"/>
  <c r="J2810" i="5"/>
  <c r="J2811" i="5"/>
  <c r="J2812" i="5"/>
  <c r="J2813" i="5"/>
  <c r="J2814" i="5"/>
  <c r="J2815" i="5"/>
  <c r="J2816" i="5"/>
  <c r="J2817" i="5"/>
  <c r="J2818" i="5"/>
  <c r="J2819" i="5"/>
  <c r="J2820" i="5"/>
  <c r="J2821" i="5"/>
  <c r="J2822" i="5"/>
  <c r="J2823" i="5"/>
  <c r="J2824" i="5"/>
  <c r="J2825" i="5"/>
  <c r="J2826" i="5"/>
  <c r="J2827" i="5"/>
  <c r="J2828" i="5"/>
  <c r="J2829" i="5"/>
  <c r="J2830" i="5"/>
  <c r="J2831" i="5"/>
  <c r="J2832" i="5"/>
  <c r="J2833" i="5"/>
  <c r="J2834" i="5"/>
  <c r="J2835" i="5"/>
  <c r="J2836" i="5"/>
  <c r="J2837" i="5"/>
  <c r="J2838" i="5"/>
  <c r="J2839" i="5"/>
  <c r="J2840" i="5"/>
  <c r="J2841" i="5"/>
  <c r="J2842" i="5"/>
  <c r="J2843" i="5"/>
  <c r="J2844" i="5"/>
  <c r="J2845" i="5"/>
  <c r="J2846" i="5"/>
  <c r="J2847" i="5"/>
  <c r="J2848" i="5"/>
  <c r="J2849" i="5"/>
  <c r="J2850" i="5"/>
  <c r="J2851" i="5"/>
  <c r="J2852" i="5"/>
  <c r="J2853" i="5"/>
  <c r="J2854" i="5"/>
  <c r="J2855" i="5"/>
  <c r="J2856" i="5"/>
  <c r="J2857" i="5"/>
  <c r="J2858" i="5"/>
  <c r="J2859" i="5"/>
  <c r="J2860" i="5"/>
  <c r="J2861" i="5"/>
  <c r="J2862" i="5"/>
  <c r="J2863" i="5"/>
  <c r="J2864" i="5"/>
  <c r="J2865" i="5"/>
  <c r="J2866" i="5"/>
  <c r="J2867" i="5"/>
  <c r="J2868" i="5"/>
  <c r="J2869" i="5"/>
  <c r="J2870" i="5"/>
  <c r="J2871" i="5"/>
  <c r="J2872" i="5"/>
  <c r="J2873" i="5"/>
  <c r="J2874" i="5"/>
  <c r="J2875" i="5"/>
  <c r="J2876" i="5"/>
  <c r="J2877" i="5"/>
  <c r="J2878" i="5"/>
  <c r="J2879" i="5"/>
  <c r="J2880" i="5"/>
  <c r="J2881" i="5"/>
  <c r="J2882" i="5"/>
  <c r="J2883" i="5"/>
  <c r="J2884" i="5"/>
  <c r="J2885" i="5"/>
  <c r="J2886" i="5"/>
  <c r="J2887" i="5"/>
  <c r="J2888" i="5"/>
  <c r="J2889" i="5"/>
  <c r="J2890" i="5"/>
  <c r="J2891" i="5"/>
  <c r="J2892" i="5"/>
  <c r="J2893" i="5"/>
  <c r="J2894" i="5"/>
  <c r="J2895" i="5"/>
  <c r="J2896" i="5"/>
  <c r="J2897" i="5"/>
  <c r="J2898" i="5"/>
  <c r="J2899" i="5"/>
  <c r="J2900" i="5"/>
  <c r="J2901" i="5"/>
  <c r="J2902" i="5"/>
  <c r="J2903" i="5"/>
  <c r="J2904" i="5"/>
  <c r="J2905" i="5"/>
  <c r="J2906" i="5"/>
  <c r="J2907" i="5"/>
  <c r="J2908" i="5"/>
  <c r="J2909" i="5"/>
  <c r="J2910" i="5"/>
  <c r="J2911" i="5"/>
  <c r="J2912" i="5"/>
  <c r="J2913" i="5"/>
  <c r="J2914" i="5"/>
  <c r="J2915" i="5"/>
  <c r="J2916" i="5"/>
  <c r="J2917" i="5"/>
  <c r="J2918" i="5"/>
  <c r="J2919" i="5"/>
  <c r="J2920" i="5"/>
  <c r="J2921" i="5"/>
  <c r="J2922" i="5"/>
  <c r="J2923" i="5"/>
  <c r="J2924" i="5"/>
  <c r="J2925" i="5"/>
  <c r="J2926" i="5"/>
  <c r="J2927" i="5"/>
  <c r="J2928" i="5"/>
  <c r="J2929" i="5"/>
  <c r="J2930" i="5"/>
  <c r="J2931" i="5"/>
  <c r="J2932" i="5"/>
  <c r="J2933" i="5"/>
  <c r="J2934" i="5"/>
  <c r="J2935" i="5"/>
  <c r="J2936" i="5"/>
  <c r="J2937" i="5"/>
  <c r="J2938" i="5"/>
  <c r="J2939" i="5"/>
  <c r="J2940" i="5"/>
  <c r="J2941" i="5"/>
  <c r="J2942" i="5"/>
  <c r="J2943" i="5"/>
  <c r="J2944" i="5"/>
  <c r="J2945" i="5"/>
  <c r="J2946" i="5"/>
  <c r="J2947" i="5"/>
  <c r="J2948" i="5"/>
  <c r="J2949" i="5"/>
  <c r="J2950" i="5"/>
  <c r="J2951" i="5"/>
  <c r="J2952" i="5"/>
  <c r="J2953" i="5"/>
  <c r="J2954" i="5"/>
  <c r="J2955" i="5"/>
  <c r="J2956" i="5"/>
  <c r="J2957" i="5"/>
  <c r="J2958" i="5"/>
  <c r="J2959" i="5"/>
  <c r="J2960" i="5"/>
  <c r="J2961" i="5"/>
  <c r="J2962" i="5"/>
  <c r="J2963" i="5"/>
  <c r="J2964" i="5"/>
  <c r="J2965" i="5"/>
  <c r="J2966" i="5"/>
  <c r="J2967" i="5"/>
  <c r="J2968" i="5"/>
  <c r="J2969" i="5"/>
  <c r="J2970" i="5"/>
  <c r="J2971" i="5"/>
  <c r="J2972" i="5"/>
  <c r="J2973" i="5"/>
  <c r="J2974" i="5"/>
  <c r="J2975" i="5"/>
  <c r="J2976" i="5"/>
  <c r="J2977" i="5"/>
  <c r="J2978" i="5"/>
  <c r="J2979" i="5"/>
  <c r="J2980" i="5"/>
  <c r="J2981" i="5"/>
  <c r="J2982" i="5"/>
  <c r="J2983" i="5"/>
  <c r="J2984" i="5"/>
  <c r="J2985" i="5"/>
  <c r="J2986" i="5"/>
  <c r="J2987" i="5"/>
  <c r="J2988" i="5"/>
  <c r="J2989" i="5"/>
  <c r="J2990" i="5"/>
  <c r="J2991" i="5"/>
  <c r="J2992" i="5"/>
  <c r="J2993" i="5"/>
  <c r="J2994" i="5"/>
  <c r="J2995" i="5"/>
  <c r="J2996" i="5"/>
  <c r="J2997" i="5"/>
  <c r="J2998" i="5"/>
  <c r="J2999" i="5"/>
  <c r="J3000" i="5"/>
  <c r="J3001" i="5"/>
  <c r="J3002" i="5"/>
  <c r="J3003" i="5"/>
  <c r="J3004" i="5"/>
  <c r="J3005" i="5"/>
  <c r="J3006" i="5"/>
  <c r="J3007" i="5"/>
  <c r="J3008" i="5"/>
  <c r="J3009" i="5"/>
  <c r="J3010" i="5"/>
  <c r="J3011" i="5"/>
  <c r="J3012" i="5"/>
  <c r="J3013" i="5"/>
  <c r="J3014" i="5"/>
  <c r="J3015" i="5"/>
  <c r="J3016" i="5"/>
  <c r="J3017" i="5"/>
  <c r="J3018" i="5"/>
  <c r="J3019" i="5"/>
  <c r="J3020" i="5"/>
  <c r="J3021" i="5"/>
  <c r="J3022" i="5"/>
  <c r="J3023" i="5"/>
  <c r="J3024" i="5"/>
  <c r="J3025" i="5"/>
  <c r="J3026" i="5"/>
  <c r="J3027" i="5"/>
  <c r="J3028" i="5"/>
  <c r="J3029" i="5"/>
  <c r="J3030" i="5"/>
  <c r="J3031" i="5"/>
  <c r="J3032" i="5"/>
  <c r="J3033" i="5"/>
  <c r="J3034" i="5"/>
  <c r="J3035" i="5"/>
  <c r="J3036" i="5"/>
  <c r="J3037" i="5"/>
  <c r="J3038" i="5"/>
  <c r="J3039" i="5"/>
  <c r="J3040" i="5"/>
  <c r="J3041" i="5"/>
  <c r="J3042" i="5"/>
  <c r="J3043" i="5"/>
  <c r="J3044" i="5"/>
  <c r="J3045" i="5"/>
  <c r="J3046" i="5"/>
  <c r="J3047" i="5"/>
  <c r="J3048" i="5"/>
  <c r="J3049" i="5"/>
  <c r="J3050" i="5"/>
  <c r="J3051" i="5"/>
  <c r="J3052" i="5"/>
  <c r="J3053" i="5"/>
  <c r="J3054" i="5"/>
  <c r="J3055" i="5"/>
  <c r="J3056" i="5"/>
  <c r="J3057" i="5"/>
  <c r="J3058" i="5"/>
  <c r="J3059" i="5"/>
  <c r="J3060" i="5"/>
  <c r="J3061" i="5"/>
  <c r="J3062" i="5"/>
  <c r="J3063" i="5"/>
  <c r="J3064" i="5"/>
  <c r="J3065" i="5"/>
  <c r="J3066" i="5"/>
  <c r="J3067" i="5"/>
  <c r="J3068" i="5"/>
  <c r="J3069" i="5"/>
  <c r="J3070" i="5"/>
  <c r="J3071" i="5"/>
  <c r="J3072" i="5"/>
  <c r="J3073" i="5"/>
  <c r="J3074" i="5"/>
  <c r="J3075" i="5"/>
  <c r="J3076" i="5"/>
  <c r="J3077" i="5"/>
  <c r="J3078" i="5"/>
  <c r="J3079" i="5"/>
  <c r="J3080" i="5"/>
  <c r="J3081" i="5"/>
  <c r="J3082" i="5"/>
  <c r="J3083" i="5"/>
  <c r="J3084" i="5"/>
  <c r="J3085" i="5"/>
  <c r="J3086" i="5"/>
  <c r="J3087" i="5"/>
  <c r="J3088" i="5"/>
  <c r="J3089" i="5"/>
  <c r="J3090" i="5"/>
  <c r="J3091" i="5"/>
  <c r="J3092" i="5"/>
  <c r="J3093" i="5"/>
  <c r="J3094" i="5"/>
  <c r="J3095" i="5"/>
  <c r="J3096" i="5"/>
  <c r="J3097" i="5"/>
  <c r="J3098" i="5"/>
  <c r="J3099" i="5"/>
  <c r="J3100" i="5"/>
  <c r="J3101" i="5"/>
  <c r="J3102" i="5"/>
  <c r="J3103" i="5"/>
  <c r="J3104" i="5"/>
  <c r="J3105" i="5"/>
  <c r="J3106" i="5"/>
  <c r="J3107" i="5"/>
  <c r="J3108" i="5"/>
  <c r="J3109" i="5"/>
  <c r="J3110" i="5"/>
  <c r="J3111" i="5"/>
  <c r="J3112" i="5"/>
  <c r="J3113" i="5"/>
  <c r="J3114" i="5"/>
  <c r="J3115" i="5"/>
  <c r="J3116" i="5"/>
  <c r="J3117" i="5"/>
  <c r="J3118" i="5"/>
  <c r="J3119" i="5"/>
  <c r="J3120" i="5"/>
  <c r="J3121" i="5"/>
  <c r="J3122" i="5"/>
  <c r="J3123" i="5"/>
  <c r="J3124" i="5"/>
  <c r="J3125" i="5"/>
  <c r="J3126" i="5"/>
  <c r="J3127" i="5"/>
  <c r="J3128" i="5"/>
  <c r="J3129" i="5"/>
  <c r="J3130" i="5"/>
  <c r="J3131" i="5"/>
  <c r="J3132" i="5"/>
  <c r="J3133" i="5"/>
  <c r="J3134" i="5"/>
  <c r="J3135" i="5"/>
  <c r="J3136" i="5"/>
  <c r="J3137" i="5"/>
  <c r="J3138" i="5"/>
  <c r="J3139" i="5"/>
  <c r="J3140" i="5"/>
  <c r="J3141" i="5"/>
  <c r="J3142" i="5"/>
  <c r="J3143" i="5"/>
  <c r="J3144" i="5"/>
  <c r="J3145" i="5"/>
  <c r="J3146" i="5"/>
  <c r="J3147" i="5"/>
  <c r="J3148" i="5"/>
  <c r="J3149" i="5"/>
  <c r="J3150" i="5"/>
  <c r="J3151" i="5"/>
  <c r="J3152" i="5"/>
  <c r="J3153" i="5"/>
  <c r="J3154" i="5"/>
  <c r="J3155" i="5"/>
  <c r="J3156" i="5"/>
  <c r="J3157" i="5"/>
  <c r="J3158" i="5"/>
  <c r="J3159" i="5"/>
  <c r="J3160" i="5"/>
  <c r="J3161" i="5"/>
  <c r="J3162" i="5"/>
  <c r="J3163" i="5"/>
  <c r="J3164" i="5"/>
  <c r="J3165" i="5"/>
  <c r="J3166" i="5"/>
  <c r="J3167" i="5"/>
  <c r="J3168" i="5"/>
  <c r="J3169" i="5"/>
  <c r="J3170" i="5"/>
  <c r="J3171" i="5"/>
  <c r="J3172" i="5"/>
  <c r="J3173" i="5"/>
  <c r="J3174" i="5"/>
  <c r="J3175" i="5"/>
  <c r="J3176" i="5"/>
  <c r="J3177" i="5"/>
  <c r="J3178" i="5"/>
  <c r="J3179" i="5"/>
  <c r="J3180" i="5"/>
  <c r="J3181" i="5"/>
  <c r="J3182" i="5"/>
  <c r="J3183" i="5"/>
  <c r="J3184" i="5"/>
  <c r="J3185" i="5"/>
  <c r="J3186" i="5"/>
  <c r="J3187" i="5"/>
  <c r="J3188" i="5"/>
  <c r="J3189" i="5"/>
  <c r="J3190" i="5"/>
  <c r="J3191" i="5"/>
  <c r="J3192" i="5"/>
  <c r="J3193" i="5"/>
  <c r="J3194" i="5"/>
  <c r="J3195" i="5"/>
  <c r="J3196" i="5"/>
  <c r="J3197" i="5"/>
  <c r="J3198" i="5"/>
  <c r="J3199" i="5"/>
  <c r="J3200" i="5"/>
  <c r="J3201" i="5"/>
  <c r="J3202" i="5"/>
  <c r="J3203" i="5"/>
  <c r="J3204" i="5"/>
  <c r="J3205" i="5"/>
  <c r="J3206" i="5"/>
  <c r="J3207" i="5"/>
  <c r="J3208" i="5"/>
  <c r="J3209" i="5"/>
  <c r="J3210" i="5"/>
  <c r="J3211" i="5"/>
  <c r="J3212" i="5"/>
  <c r="J3213" i="5"/>
  <c r="J3214" i="5"/>
  <c r="J3215" i="5"/>
  <c r="J3216" i="5"/>
  <c r="J3217" i="5"/>
  <c r="J3218" i="5"/>
  <c r="J3219" i="5"/>
  <c r="J3220" i="5"/>
  <c r="J3221" i="5"/>
  <c r="J3222" i="5"/>
  <c r="J3223" i="5"/>
  <c r="J3224" i="5"/>
  <c r="J3225" i="5"/>
  <c r="J3226" i="5"/>
  <c r="J3227" i="5"/>
  <c r="J3228" i="5"/>
  <c r="J3229" i="5"/>
  <c r="J3230" i="5"/>
  <c r="J3231" i="5"/>
  <c r="J3232" i="5"/>
  <c r="J3233" i="5"/>
  <c r="J3234" i="5"/>
  <c r="J3235" i="5"/>
  <c r="J3236" i="5"/>
  <c r="J3237" i="5"/>
  <c r="J3238" i="5"/>
  <c r="J3239" i="5"/>
  <c r="J3240" i="5"/>
  <c r="J3241" i="5"/>
  <c r="J3242" i="5"/>
  <c r="J3243" i="5"/>
  <c r="J3244" i="5"/>
  <c r="J3245" i="5"/>
  <c r="J3246" i="5"/>
  <c r="J3247" i="5"/>
  <c r="J3248" i="5"/>
  <c r="J3249" i="5"/>
  <c r="J3250" i="5"/>
  <c r="J3251" i="5"/>
  <c r="J3252" i="5"/>
  <c r="J3253" i="5"/>
  <c r="J3254" i="5"/>
  <c r="J3255" i="5"/>
  <c r="J3256" i="5"/>
  <c r="J3257" i="5"/>
  <c r="J3258" i="5"/>
  <c r="J3259" i="5"/>
  <c r="J3260" i="5"/>
  <c r="J3261" i="5"/>
  <c r="J3262" i="5"/>
  <c r="J3263" i="5"/>
  <c r="J3264" i="5"/>
  <c r="J3265" i="5"/>
  <c r="J3266" i="5"/>
  <c r="J3267" i="5"/>
  <c r="J3268" i="5"/>
  <c r="J3269" i="5"/>
  <c r="J3270" i="5"/>
  <c r="J3271" i="5"/>
  <c r="J3272" i="5"/>
  <c r="J3273" i="5"/>
  <c r="J3274" i="5"/>
  <c r="J3275" i="5"/>
  <c r="J3276" i="5"/>
  <c r="J3277" i="5"/>
  <c r="J3278" i="5"/>
  <c r="J3279" i="5"/>
  <c r="J3280" i="5"/>
  <c r="J3281" i="5"/>
  <c r="J3282" i="5"/>
  <c r="J3283" i="5"/>
  <c r="J3284" i="5"/>
  <c r="J3285" i="5"/>
  <c r="J3286" i="5"/>
  <c r="J3287" i="5"/>
  <c r="J3288" i="5"/>
  <c r="J3289" i="5"/>
  <c r="J3290" i="5"/>
  <c r="J3291" i="5"/>
  <c r="J3292" i="5"/>
  <c r="J3293" i="5"/>
  <c r="J3294" i="5"/>
  <c r="J3295" i="5"/>
  <c r="J3296" i="5"/>
  <c r="J3297" i="5"/>
  <c r="J3298" i="5"/>
  <c r="J3299" i="5"/>
  <c r="J3300" i="5"/>
  <c r="J3301" i="5"/>
  <c r="J3302" i="5"/>
  <c r="J3303" i="5"/>
  <c r="J3304" i="5"/>
  <c r="J3305" i="5"/>
  <c r="J3306" i="5"/>
  <c r="J3307" i="5"/>
  <c r="J3308" i="5"/>
  <c r="J3309" i="5"/>
  <c r="J3310" i="5"/>
  <c r="J3311" i="5"/>
  <c r="J3312" i="5"/>
  <c r="J3313" i="5"/>
  <c r="J3314" i="5"/>
  <c r="J3315" i="5"/>
  <c r="J3316" i="5"/>
  <c r="J3317" i="5"/>
  <c r="J3318" i="5"/>
  <c r="J3319" i="5"/>
  <c r="J3320" i="5"/>
  <c r="J3321" i="5"/>
  <c r="J3322" i="5"/>
  <c r="J3323" i="5"/>
  <c r="J3324" i="5"/>
  <c r="J3325" i="5"/>
  <c r="J3326" i="5"/>
  <c r="J3327" i="5"/>
  <c r="J3328" i="5"/>
  <c r="J3329" i="5"/>
  <c r="J3330" i="5"/>
  <c r="J3331" i="5"/>
  <c r="J3332" i="5"/>
  <c r="J3333" i="5"/>
  <c r="J3334" i="5"/>
  <c r="J3335" i="5"/>
  <c r="J3336" i="5"/>
  <c r="J3337" i="5"/>
  <c r="J3338" i="5"/>
  <c r="J3339" i="5"/>
  <c r="J3340" i="5"/>
  <c r="J3341" i="5"/>
  <c r="J3342" i="5"/>
  <c r="J3343" i="5"/>
  <c r="J3344" i="5"/>
  <c r="J3345" i="5"/>
  <c r="J3346" i="5"/>
  <c r="J3347" i="5"/>
  <c r="J3348" i="5"/>
  <c r="J3349" i="5"/>
  <c r="J3350" i="5"/>
  <c r="J3351" i="5"/>
  <c r="J3352" i="5"/>
  <c r="J3353" i="5"/>
  <c r="J3354" i="5"/>
  <c r="J3355" i="5"/>
  <c r="J3356" i="5"/>
  <c r="J3357" i="5"/>
  <c r="J3358" i="5"/>
  <c r="J3359" i="5"/>
  <c r="J3360" i="5"/>
  <c r="J3361" i="5"/>
  <c r="J3362" i="5"/>
  <c r="J3363" i="5"/>
  <c r="J3364" i="5"/>
  <c r="J3365" i="5"/>
  <c r="J3366" i="5"/>
  <c r="J3367" i="5"/>
  <c r="J3368" i="5"/>
  <c r="J3369" i="5"/>
  <c r="J3370" i="5"/>
  <c r="J3371" i="5"/>
  <c r="J3372" i="5"/>
  <c r="J3373" i="5"/>
  <c r="J3374" i="5"/>
  <c r="J3375" i="5"/>
  <c r="J3376" i="5"/>
  <c r="J3377" i="5"/>
  <c r="J3378" i="5"/>
  <c r="J3379" i="5"/>
  <c r="J3380" i="5"/>
  <c r="J3381" i="5"/>
  <c r="J3382" i="5"/>
  <c r="J3383" i="5"/>
  <c r="J3384" i="5"/>
  <c r="J3385" i="5"/>
  <c r="J3386" i="5"/>
  <c r="J3387" i="5"/>
  <c r="J3388" i="5"/>
  <c r="J3389" i="5"/>
  <c r="J3390" i="5"/>
  <c r="J3391" i="5"/>
  <c r="J3392" i="5"/>
  <c r="J3393" i="5"/>
  <c r="J3394" i="5"/>
  <c r="J3395" i="5"/>
  <c r="J3396" i="5"/>
  <c r="J3397" i="5"/>
  <c r="J3398" i="5"/>
  <c r="J3399" i="5"/>
  <c r="J3400" i="5"/>
  <c r="J3401" i="5"/>
  <c r="J3402" i="5"/>
  <c r="J3403" i="5"/>
  <c r="J3404" i="5"/>
  <c r="J3405" i="5"/>
  <c r="J3406" i="5"/>
  <c r="J3407" i="5"/>
  <c r="J3408" i="5"/>
  <c r="J3409" i="5"/>
  <c r="J3410" i="5"/>
  <c r="J3411" i="5"/>
  <c r="J3412" i="5"/>
  <c r="J3413" i="5"/>
  <c r="J3414" i="5"/>
  <c r="J3415" i="5"/>
  <c r="J3416" i="5"/>
  <c r="J3417" i="5"/>
  <c r="J3418" i="5"/>
  <c r="J3419" i="5"/>
  <c r="J3420" i="5"/>
  <c r="J3421" i="5"/>
  <c r="J3422" i="5"/>
  <c r="J3423" i="5"/>
  <c r="J3424" i="5"/>
  <c r="J3425" i="5"/>
  <c r="J3426" i="5"/>
  <c r="J3427" i="5"/>
  <c r="J3428" i="5"/>
  <c r="J3429" i="5"/>
  <c r="J3430" i="5"/>
  <c r="J3431" i="5"/>
  <c r="J3432" i="5"/>
  <c r="J3433" i="5"/>
  <c r="J3434" i="5"/>
  <c r="J3435" i="5"/>
  <c r="J3436" i="5"/>
  <c r="J3437" i="5"/>
  <c r="J3438" i="5"/>
  <c r="J3439" i="5"/>
  <c r="J3440" i="5"/>
  <c r="J3441" i="5"/>
  <c r="J3442" i="5"/>
  <c r="J3443" i="5"/>
  <c r="J3444" i="5"/>
  <c r="J3445" i="5"/>
  <c r="J3446" i="5"/>
  <c r="J3447" i="5"/>
  <c r="J3448" i="5"/>
  <c r="J3449" i="5"/>
  <c r="J3450" i="5"/>
  <c r="J3451" i="5"/>
  <c r="J3452" i="5"/>
  <c r="J3453" i="5"/>
  <c r="J3454" i="5"/>
  <c r="J3455" i="5"/>
  <c r="J3456" i="5"/>
  <c r="J3457" i="5"/>
  <c r="J3458" i="5"/>
  <c r="J3459" i="5"/>
  <c r="J3460" i="5"/>
  <c r="J3461" i="5"/>
  <c r="J3462" i="5"/>
  <c r="J3463" i="5"/>
  <c r="J3464" i="5"/>
  <c r="J3465" i="5"/>
  <c r="J3466" i="5"/>
  <c r="J3467" i="5"/>
  <c r="J3468" i="5"/>
  <c r="J3469" i="5"/>
  <c r="J3470" i="5"/>
  <c r="J3471" i="5"/>
  <c r="J3472" i="5"/>
  <c r="J3473" i="5"/>
  <c r="J3474" i="5"/>
  <c r="J3475" i="5"/>
  <c r="J3476" i="5"/>
  <c r="J3477" i="5"/>
  <c r="J3478" i="5"/>
  <c r="J3479" i="5"/>
  <c r="J3480" i="5"/>
  <c r="J3481" i="5"/>
  <c r="J3482" i="5"/>
  <c r="J3483" i="5"/>
  <c r="J3484" i="5"/>
  <c r="J3485" i="5"/>
  <c r="J3486" i="5"/>
  <c r="J3487" i="5"/>
  <c r="J3488" i="5"/>
  <c r="J3489" i="5"/>
  <c r="J3490" i="5"/>
  <c r="J3491" i="5"/>
  <c r="J3492" i="5"/>
  <c r="J3493" i="5"/>
  <c r="J3494" i="5"/>
  <c r="J3495" i="5"/>
  <c r="J3496" i="5"/>
  <c r="J3497" i="5"/>
  <c r="J3498" i="5"/>
  <c r="J3499" i="5"/>
  <c r="J3500" i="5"/>
  <c r="J3501" i="5"/>
  <c r="J3502" i="5"/>
  <c r="J3503" i="5"/>
  <c r="J3504" i="5"/>
  <c r="J3505" i="5"/>
  <c r="J3506" i="5"/>
  <c r="J3507" i="5"/>
  <c r="J3508" i="5"/>
  <c r="J3509" i="5"/>
  <c r="J3510" i="5"/>
  <c r="J3511" i="5"/>
  <c r="J3512" i="5"/>
  <c r="J3513" i="5"/>
  <c r="J3514" i="5"/>
  <c r="J3515" i="5"/>
  <c r="J3516" i="5"/>
  <c r="J3517" i="5"/>
  <c r="J3518" i="5"/>
  <c r="J3519" i="5"/>
  <c r="J3520" i="5"/>
  <c r="J3521" i="5"/>
  <c r="J3522" i="5"/>
  <c r="J3523" i="5"/>
  <c r="J3524" i="5"/>
  <c r="J3525" i="5"/>
  <c r="J3526" i="5"/>
  <c r="J3527" i="5"/>
  <c r="J3528" i="5"/>
  <c r="J3529" i="5"/>
  <c r="J3530" i="5"/>
  <c r="J3531" i="5"/>
  <c r="J3532" i="5"/>
  <c r="J3533" i="5"/>
  <c r="J3534" i="5"/>
  <c r="J3535" i="5"/>
  <c r="J3536" i="5"/>
  <c r="J3537" i="5"/>
  <c r="J3538" i="5"/>
  <c r="J3539" i="5"/>
  <c r="J3540" i="5"/>
  <c r="J3541" i="5"/>
  <c r="J3542" i="5"/>
  <c r="J3543" i="5"/>
  <c r="J3544" i="5"/>
  <c r="J3545" i="5"/>
  <c r="J3546" i="5"/>
  <c r="J3547" i="5"/>
  <c r="J3548" i="5"/>
  <c r="J3549" i="5"/>
  <c r="J3550" i="5"/>
  <c r="J3551" i="5"/>
  <c r="J3552" i="5"/>
  <c r="J3553" i="5"/>
  <c r="J3554" i="5"/>
  <c r="J3555" i="5"/>
  <c r="J3556" i="5"/>
  <c r="J3557" i="5"/>
  <c r="J3558" i="5"/>
  <c r="J3559" i="5"/>
  <c r="J3560" i="5"/>
  <c r="J3561" i="5"/>
  <c r="J3562" i="5"/>
  <c r="J3563" i="5"/>
  <c r="J3564" i="5"/>
  <c r="J3565" i="5"/>
  <c r="J3566" i="5"/>
  <c r="J3567" i="5"/>
  <c r="J3568" i="5"/>
  <c r="J3569" i="5"/>
  <c r="J3570" i="5"/>
  <c r="J3571" i="5"/>
  <c r="J3572" i="5"/>
  <c r="J3573" i="5"/>
  <c r="J3574" i="5"/>
  <c r="J3575" i="5"/>
  <c r="J3576" i="5"/>
  <c r="J3577" i="5"/>
  <c r="J3578" i="5"/>
  <c r="J3579" i="5"/>
  <c r="J3580" i="5"/>
  <c r="J3581" i="5"/>
  <c r="J3582" i="5"/>
  <c r="J3583" i="5"/>
  <c r="J3584" i="5"/>
  <c r="J3585" i="5"/>
  <c r="J3586" i="5"/>
  <c r="J3587" i="5"/>
  <c r="J3588" i="5"/>
  <c r="J3589" i="5"/>
  <c r="J3590" i="5"/>
  <c r="J3591" i="5"/>
  <c r="J3592" i="5"/>
  <c r="J3593" i="5"/>
  <c r="J3594" i="5"/>
  <c r="J3595" i="5"/>
  <c r="J3596" i="5"/>
  <c r="J3597" i="5"/>
  <c r="J3598" i="5"/>
  <c r="J3599" i="5"/>
  <c r="J3600" i="5"/>
  <c r="J3601" i="5"/>
  <c r="J3602" i="5"/>
  <c r="J3603" i="5"/>
  <c r="J3604" i="5"/>
  <c r="J3605" i="5"/>
  <c r="J3606" i="5"/>
  <c r="J3607" i="5"/>
  <c r="J3608" i="5"/>
  <c r="J3609" i="5"/>
  <c r="J3610" i="5"/>
  <c r="J3611" i="5"/>
  <c r="J3612" i="5"/>
  <c r="J3613" i="5"/>
  <c r="J3614" i="5"/>
  <c r="J3615" i="5"/>
  <c r="J3616" i="5"/>
  <c r="J3617" i="5"/>
  <c r="J3618" i="5"/>
  <c r="J3619" i="5"/>
  <c r="J3620" i="5"/>
  <c r="J3621" i="5"/>
  <c r="J3622" i="5"/>
  <c r="J3623" i="5"/>
  <c r="J3624" i="5"/>
  <c r="J3625" i="5"/>
  <c r="J3626" i="5"/>
  <c r="J3627" i="5"/>
  <c r="J3628" i="5"/>
  <c r="J3629" i="5"/>
  <c r="J3630" i="5"/>
  <c r="J3631" i="5"/>
  <c r="J3632" i="5"/>
  <c r="J3633" i="5"/>
  <c r="J3634" i="5"/>
  <c r="J3635" i="5"/>
  <c r="J3636" i="5"/>
  <c r="J3637" i="5"/>
  <c r="J3638" i="5"/>
  <c r="J3639" i="5"/>
  <c r="J3640" i="5"/>
  <c r="J3641" i="5"/>
  <c r="J3642" i="5"/>
  <c r="J3643" i="5"/>
  <c r="J3644" i="5"/>
  <c r="J3645" i="5"/>
  <c r="J3646" i="5"/>
  <c r="J3647" i="5"/>
  <c r="J3648" i="5"/>
  <c r="J3649" i="5"/>
  <c r="J3650" i="5"/>
  <c r="J3651" i="5"/>
  <c r="J3652" i="5"/>
  <c r="J3653" i="5"/>
  <c r="J3654" i="5"/>
  <c r="J3655" i="5"/>
  <c r="J3656" i="5"/>
  <c r="J3657" i="5"/>
  <c r="J3658" i="5"/>
  <c r="J3659" i="5"/>
  <c r="J3660" i="5"/>
  <c r="J3661" i="5"/>
  <c r="J3662" i="5"/>
  <c r="J3663" i="5"/>
  <c r="J3664" i="5"/>
  <c r="J3665" i="5"/>
  <c r="J3666" i="5"/>
  <c r="J3667" i="5"/>
  <c r="J3668" i="5"/>
  <c r="J3669" i="5"/>
  <c r="J3670" i="5"/>
  <c r="J3671" i="5"/>
  <c r="J3672" i="5"/>
  <c r="J3673" i="5"/>
  <c r="J3674" i="5"/>
  <c r="J3675" i="5"/>
  <c r="J3676" i="5"/>
  <c r="J3677" i="5"/>
  <c r="J3678" i="5"/>
  <c r="J3679" i="5"/>
  <c r="J3680" i="5"/>
  <c r="J3681" i="5"/>
  <c r="J3682" i="5"/>
  <c r="J3683" i="5"/>
  <c r="J3684" i="5"/>
  <c r="J3685" i="5"/>
  <c r="J3686" i="5"/>
  <c r="J3687" i="5"/>
  <c r="J3688" i="5"/>
  <c r="J3689" i="5"/>
  <c r="J3690" i="5"/>
  <c r="J3691" i="5"/>
  <c r="J3692" i="5"/>
  <c r="J3693" i="5"/>
  <c r="J3694" i="5"/>
  <c r="J3695" i="5"/>
  <c r="J3696" i="5"/>
  <c r="J3697" i="5"/>
  <c r="J3698" i="5"/>
  <c r="J3699" i="5"/>
  <c r="J3700" i="5"/>
  <c r="J3701" i="5"/>
  <c r="J3702" i="5"/>
  <c r="J3703" i="5"/>
  <c r="J3704" i="5"/>
  <c r="J3705" i="5"/>
  <c r="J3706" i="5"/>
  <c r="J3707" i="5"/>
  <c r="J3708" i="5"/>
  <c r="J3709" i="5"/>
  <c r="J3710" i="5"/>
  <c r="J3711" i="5"/>
  <c r="J3712" i="5"/>
  <c r="J3713" i="5"/>
  <c r="J3714" i="5"/>
  <c r="J3715" i="5"/>
  <c r="J3716" i="5"/>
  <c r="J3717" i="5"/>
  <c r="J3718" i="5"/>
  <c r="J3719" i="5"/>
  <c r="J3720" i="5"/>
  <c r="J3721" i="5"/>
  <c r="J3722" i="5"/>
  <c r="J3723" i="5"/>
  <c r="J3724" i="5"/>
  <c r="J3725" i="5"/>
  <c r="J3726" i="5"/>
  <c r="J3727" i="5"/>
  <c r="J3728" i="5"/>
  <c r="J3729" i="5"/>
  <c r="J3730" i="5"/>
  <c r="J3731" i="5"/>
  <c r="J3732" i="5"/>
  <c r="J3733" i="5"/>
  <c r="J3734" i="5"/>
  <c r="J3735" i="5"/>
  <c r="J3736" i="5"/>
  <c r="J3737" i="5"/>
  <c r="J3738" i="5"/>
  <c r="J3739" i="5"/>
  <c r="J3740" i="5"/>
  <c r="J3741" i="5"/>
  <c r="J3742" i="5"/>
  <c r="J3743" i="5"/>
  <c r="J3744" i="5"/>
  <c r="J3745" i="5"/>
  <c r="J3746" i="5"/>
  <c r="J3747" i="5"/>
  <c r="J3748" i="5"/>
  <c r="J3749" i="5"/>
  <c r="J3750" i="5"/>
  <c r="J3751" i="5"/>
  <c r="J3752" i="5"/>
  <c r="J3753" i="5"/>
  <c r="J3754" i="5"/>
  <c r="J3755" i="5"/>
  <c r="J3756" i="5"/>
  <c r="J3757" i="5"/>
  <c r="J3758" i="5"/>
  <c r="J3759" i="5"/>
  <c r="J3760" i="5"/>
  <c r="J3761" i="5"/>
  <c r="J3762" i="5"/>
  <c r="J3763" i="5"/>
  <c r="J3764" i="5"/>
  <c r="J3765" i="5"/>
  <c r="J3766" i="5"/>
  <c r="J3767" i="5"/>
  <c r="J3768" i="5"/>
  <c r="J3769" i="5"/>
  <c r="J3770" i="5"/>
  <c r="J3771" i="5"/>
  <c r="J3772" i="5"/>
  <c r="J3773" i="5"/>
  <c r="J3774" i="5"/>
  <c r="J3775" i="5"/>
  <c r="J3776" i="5"/>
  <c r="J3777" i="5"/>
  <c r="J3778" i="5"/>
  <c r="J3779" i="5"/>
  <c r="J3780" i="5"/>
  <c r="J3781" i="5"/>
  <c r="J3782" i="5"/>
  <c r="J3783" i="5"/>
  <c r="J3784" i="5"/>
  <c r="J3785" i="5"/>
  <c r="J3786" i="5"/>
  <c r="J3787" i="5"/>
  <c r="J3788" i="5"/>
  <c r="J3789" i="5"/>
  <c r="J3790" i="5"/>
  <c r="J3791" i="5"/>
  <c r="J3792" i="5"/>
  <c r="J3793" i="5"/>
  <c r="J3794" i="5"/>
  <c r="J3795" i="5"/>
  <c r="J3796" i="5"/>
  <c r="J3797" i="5"/>
  <c r="J3798" i="5"/>
  <c r="J3799" i="5"/>
  <c r="J3800" i="5"/>
  <c r="J3801" i="5"/>
  <c r="J3802" i="5"/>
  <c r="J3803" i="5"/>
  <c r="J3804" i="5"/>
  <c r="J3805" i="5"/>
  <c r="J3806" i="5"/>
  <c r="J3807" i="5"/>
  <c r="J3808" i="5"/>
  <c r="J3809" i="5"/>
  <c r="J3810" i="5"/>
  <c r="J3811" i="5"/>
  <c r="J3812" i="5"/>
  <c r="J3813" i="5"/>
  <c r="J3814" i="5"/>
  <c r="J3815" i="5"/>
  <c r="J3816" i="5"/>
  <c r="J3817" i="5"/>
  <c r="J3818" i="5"/>
  <c r="J3819" i="5"/>
  <c r="J3820" i="5"/>
  <c r="J3821" i="5"/>
  <c r="J3822" i="5"/>
  <c r="J3823" i="5"/>
  <c r="J3824" i="5"/>
  <c r="J3825" i="5"/>
  <c r="J3826" i="5"/>
  <c r="J3827" i="5"/>
  <c r="J3828" i="5"/>
  <c r="J3829" i="5"/>
  <c r="J3830" i="5"/>
  <c r="J3831" i="5"/>
  <c r="J3832" i="5"/>
  <c r="J3833" i="5"/>
  <c r="J3834" i="5"/>
  <c r="J3835" i="5"/>
  <c r="J3836" i="5"/>
  <c r="J3837" i="5"/>
  <c r="J3838" i="5"/>
  <c r="J3839" i="5"/>
  <c r="J3840" i="5"/>
  <c r="J3841" i="5"/>
  <c r="J3842" i="5"/>
  <c r="J3843" i="5"/>
  <c r="J3844" i="5"/>
  <c r="J3845" i="5"/>
  <c r="J3846" i="5"/>
  <c r="J3847" i="5"/>
  <c r="J3848" i="5"/>
  <c r="J3849" i="5"/>
  <c r="J3850" i="5"/>
  <c r="J3851" i="5"/>
  <c r="J3852" i="5"/>
  <c r="J3853" i="5"/>
  <c r="J3854" i="5"/>
  <c r="J3855" i="5"/>
  <c r="J3856" i="5"/>
  <c r="J3857" i="5"/>
  <c r="J3858" i="5"/>
  <c r="J3859" i="5"/>
  <c r="J3860" i="5"/>
  <c r="J3861" i="5"/>
  <c r="J3862" i="5"/>
  <c r="J3863" i="5"/>
  <c r="J3864" i="5"/>
  <c r="J3865" i="5"/>
  <c r="J3866" i="5"/>
  <c r="J3867" i="5"/>
  <c r="J3868" i="5"/>
  <c r="J3869" i="5"/>
  <c r="J3870" i="5"/>
  <c r="J3871" i="5"/>
  <c r="J3872" i="5"/>
  <c r="J3873" i="5"/>
  <c r="J3874" i="5"/>
  <c r="J3875" i="5"/>
  <c r="J3876" i="5"/>
  <c r="J3877" i="5"/>
  <c r="J3878" i="5"/>
  <c r="J3879" i="5"/>
  <c r="J3880" i="5"/>
  <c r="J3881" i="5"/>
  <c r="J3882" i="5"/>
  <c r="J3883" i="5"/>
  <c r="J3884" i="5"/>
  <c r="J3885" i="5"/>
  <c r="J3886" i="5"/>
  <c r="J3887" i="5"/>
  <c r="J3888" i="5"/>
  <c r="J3889" i="5"/>
  <c r="J3890" i="5"/>
  <c r="J3891" i="5"/>
  <c r="J3892" i="5"/>
  <c r="J3893" i="5"/>
  <c r="J3894" i="5"/>
  <c r="J3895" i="5"/>
  <c r="J3896" i="5"/>
  <c r="J3897" i="5"/>
  <c r="J3898" i="5"/>
  <c r="J3899" i="5"/>
  <c r="J3900" i="5"/>
  <c r="J3901" i="5"/>
  <c r="J3902" i="5"/>
  <c r="J3903" i="5"/>
  <c r="J3904" i="5"/>
  <c r="J3905" i="5"/>
  <c r="J3906" i="5"/>
  <c r="J3907" i="5"/>
  <c r="J3908" i="5"/>
  <c r="J3909" i="5"/>
  <c r="J3910" i="5"/>
  <c r="J3911" i="5"/>
  <c r="J3912" i="5"/>
  <c r="J3913" i="5"/>
  <c r="J3914" i="5"/>
  <c r="J3915" i="5"/>
  <c r="J3916" i="5"/>
  <c r="J3917" i="5"/>
  <c r="J3918" i="5"/>
  <c r="J3919" i="5"/>
  <c r="J3920" i="5"/>
  <c r="J3921" i="5"/>
  <c r="J3922" i="5"/>
  <c r="J3923" i="5"/>
  <c r="J3924" i="5"/>
  <c r="J3925" i="5"/>
  <c r="J3926" i="5"/>
  <c r="J3927" i="5"/>
  <c r="J3928" i="5"/>
  <c r="J3929" i="5"/>
  <c r="J3930" i="5"/>
  <c r="J3931" i="5"/>
  <c r="J3932" i="5"/>
  <c r="J3933" i="5"/>
  <c r="J3934" i="5"/>
  <c r="J3935" i="5"/>
  <c r="J3936" i="5"/>
  <c r="J3937" i="5"/>
  <c r="J3938" i="5"/>
  <c r="J3939" i="5"/>
  <c r="J3940" i="5"/>
  <c r="J3941" i="5"/>
  <c r="J3942" i="5"/>
  <c r="J3943" i="5"/>
  <c r="J3944" i="5"/>
  <c r="J3945" i="5"/>
  <c r="J3946" i="5"/>
  <c r="J3947" i="5"/>
  <c r="J3948" i="5"/>
  <c r="J3949" i="5"/>
  <c r="J3950" i="5"/>
  <c r="J3951" i="5"/>
  <c r="J3952" i="5"/>
  <c r="J3953" i="5"/>
  <c r="J3954" i="5"/>
  <c r="J3955" i="5"/>
  <c r="J3956" i="5"/>
  <c r="J3957" i="5"/>
  <c r="J3958" i="5"/>
  <c r="J3959" i="5"/>
  <c r="J3960" i="5"/>
  <c r="J3961" i="5"/>
  <c r="J3962" i="5"/>
  <c r="J3963" i="5"/>
  <c r="J3964" i="5"/>
  <c r="J3965" i="5"/>
  <c r="J3966" i="5"/>
  <c r="J3967" i="5"/>
  <c r="J3968" i="5"/>
  <c r="J4" i="5"/>
  <c r="K4" i="5"/>
  <c r="K5" i="7" l="1"/>
  <c r="G3" i="7"/>
  <c r="M1786" i="7"/>
  <c r="M3310" i="7"/>
  <c r="M3250" i="7"/>
  <c r="M3202" i="7"/>
  <c r="M3142" i="7"/>
  <c r="M3094" i="7"/>
  <c r="M3058" i="7"/>
  <c r="M3010" i="7"/>
  <c r="M2962" i="7"/>
  <c r="M2914" i="7"/>
  <c r="M2830" i="7"/>
  <c r="M2746" i="7"/>
  <c r="M2674" i="7"/>
  <c r="M2602" i="7"/>
  <c r="M2530" i="7"/>
  <c r="M2458" i="7"/>
  <c r="M2374" i="7"/>
  <c r="M1930" i="7"/>
  <c r="M1894" i="7"/>
  <c r="M1870" i="7"/>
  <c r="M1858" i="7"/>
  <c r="M1846" i="7"/>
  <c r="M1798" i="7"/>
  <c r="M3322" i="7"/>
  <c r="M3262" i="7"/>
  <c r="M3214" i="7"/>
  <c r="M3154" i="7"/>
  <c r="M3106" i="7"/>
  <c r="M3022" i="7"/>
  <c r="M2974" i="7"/>
  <c r="M2926" i="7"/>
  <c r="M2878" i="7"/>
  <c r="M2842" i="7"/>
  <c r="M2794" i="7"/>
  <c r="M2758" i="7"/>
  <c r="M2710" i="7"/>
  <c r="M2650" i="7"/>
  <c r="M2614" i="7"/>
  <c r="M2566" i="7"/>
  <c r="M2518" i="7"/>
  <c r="M2482" i="7"/>
  <c r="M2434" i="7"/>
  <c r="M2398" i="7"/>
  <c r="M2338" i="7"/>
  <c r="M2302" i="7"/>
  <c r="M2230" i="7"/>
  <c r="M2146" i="7"/>
  <c r="M2110" i="7"/>
  <c r="M2074" i="7"/>
  <c r="M2038" i="7"/>
  <c r="M2002" i="7"/>
  <c r="M1966" i="7"/>
  <c r="M1918" i="7"/>
  <c r="M1882" i="7"/>
  <c r="M1834" i="7"/>
  <c r="M3358" i="7"/>
  <c r="M3346" i="7"/>
  <c r="M3286" i="7"/>
  <c r="M3226" i="7"/>
  <c r="M3166" i="7"/>
  <c r="M3130" i="7"/>
  <c r="M3082" i="7"/>
  <c r="M3046" i="7"/>
  <c r="M2998" i="7"/>
  <c r="M2950" i="7"/>
  <c r="M2890" i="7"/>
  <c r="M2866" i="7"/>
  <c r="M2818" i="7"/>
  <c r="M2782" i="7"/>
  <c r="M2722" i="7"/>
  <c r="M2662" i="7"/>
  <c r="M2626" i="7"/>
  <c r="M2578" i="7"/>
  <c r="M2542" i="7"/>
  <c r="M2494" i="7"/>
  <c r="M2446" i="7"/>
  <c r="M2410" i="7"/>
  <c r="M2362" i="7"/>
  <c r="M2326" i="7"/>
  <c r="M2290" i="7"/>
  <c r="M2254" i="7"/>
  <c r="M2218" i="7"/>
  <c r="M2182" i="7"/>
  <c r="M2158" i="7"/>
  <c r="M2098" i="7"/>
  <c r="M2050" i="7"/>
  <c r="M2014" i="7"/>
  <c r="M1978" i="7"/>
  <c r="M1954" i="7"/>
  <c r="M1906" i="7"/>
  <c r="M1822" i="7"/>
  <c r="M3370" i="7"/>
  <c r="M3334" i="7"/>
  <c r="M3298" i="7"/>
  <c r="M3238" i="7"/>
  <c r="M3178" i="7"/>
  <c r="M3118" i="7"/>
  <c r="M3070" i="7"/>
  <c r="M3034" i="7"/>
  <c r="M2986" i="7"/>
  <c r="M2938" i="7"/>
  <c r="M2902" i="7"/>
  <c r="M2854" i="7"/>
  <c r="M2806" i="7"/>
  <c r="M2770" i="7"/>
  <c r="M2734" i="7"/>
  <c r="M2686" i="7"/>
  <c r="M2638" i="7"/>
  <c r="M2590" i="7"/>
  <c r="M2554" i="7"/>
  <c r="M2506" i="7"/>
  <c r="M2470" i="7"/>
  <c r="M2422" i="7"/>
  <c r="M2386" i="7"/>
  <c r="M2314" i="7"/>
  <c r="M2278" i="7"/>
  <c r="M2242" i="7"/>
  <c r="M2206" i="7"/>
  <c r="M2170" i="7"/>
  <c r="M2122" i="7"/>
  <c r="M2062" i="7"/>
  <c r="M2026" i="7"/>
  <c r="M1990" i="7"/>
  <c r="M1942" i="7"/>
  <c r="M1810" i="7"/>
  <c r="M3274" i="7"/>
  <c r="M3190" i="7"/>
  <c r="M2698" i="7"/>
  <c r="M1774" i="7"/>
  <c r="M1762" i="7"/>
  <c r="M1750" i="7"/>
  <c r="M1738" i="7"/>
  <c r="M1726" i="7"/>
  <c r="M1714" i="7"/>
  <c r="M1702" i="7"/>
  <c r="M1690" i="7"/>
  <c r="M1678" i="7"/>
  <c r="M1666" i="7"/>
  <c r="M1654" i="7"/>
  <c r="M1642" i="7"/>
  <c r="M1630" i="7"/>
  <c r="M1618" i="7"/>
  <c r="M1606" i="7"/>
  <c r="M1594" i="7"/>
  <c r="M1582" i="7"/>
  <c r="M1570" i="7"/>
  <c r="M1558" i="7"/>
  <c r="M1546" i="7"/>
  <c r="M1534" i="7"/>
  <c r="M1522" i="7"/>
  <c r="M1510" i="7"/>
  <c r="M1498" i="7"/>
  <c r="M1486" i="7"/>
  <c r="M1474" i="7"/>
  <c r="M1462" i="7"/>
  <c r="M1450" i="7"/>
  <c r="M1438" i="7"/>
  <c r="M1426" i="7"/>
  <c r="M1414" i="7"/>
  <c r="M1402" i="7"/>
  <c r="M1390" i="7"/>
  <c r="M1378" i="7"/>
  <c r="M1366" i="7"/>
  <c r="M1354" i="7"/>
  <c r="M1342" i="7"/>
  <c r="M1330" i="7"/>
  <c r="M1318" i="7"/>
  <c r="M1306" i="7"/>
  <c r="M1294" i="7"/>
  <c r="M1282" i="7"/>
  <c r="M1270" i="7"/>
  <c r="M1258" i="7"/>
  <c r="M1246" i="7"/>
  <c r="M1234" i="7"/>
  <c r="M1222" i="7"/>
  <c r="M1210" i="7"/>
  <c r="M1198" i="7"/>
  <c r="M1186" i="7"/>
  <c r="M1174" i="7"/>
  <c r="M1162" i="7"/>
  <c r="M1150" i="7"/>
  <c r="M1138" i="7"/>
  <c r="M1126" i="7"/>
  <c r="M1114" i="7"/>
  <c r="M1102" i="7"/>
  <c r="M1090" i="7"/>
  <c r="M1078" i="7"/>
  <c r="M1066" i="7"/>
  <c r="M1054" i="7"/>
  <c r="M1042" i="7"/>
  <c r="M1030" i="7"/>
  <c r="M1018" i="7"/>
  <c r="M1006" i="7"/>
  <c r="M994" i="7"/>
  <c r="M982" i="7"/>
  <c r="M970" i="7"/>
  <c r="M958" i="7"/>
  <c r="M946" i="7"/>
  <c r="M934" i="7"/>
  <c r="M922" i="7"/>
  <c r="M910" i="7"/>
  <c r="M898" i="7"/>
  <c r="M886" i="7"/>
  <c r="M874" i="7"/>
  <c r="M862" i="7"/>
  <c r="M850" i="7"/>
  <c r="M838" i="7"/>
  <c r="M826" i="7"/>
  <c r="M814" i="7"/>
  <c r="M802" i="7"/>
  <c r="M790" i="7"/>
  <c r="M778" i="7"/>
  <c r="M766" i="7"/>
  <c r="M3368" i="7"/>
  <c r="M3356" i="7"/>
  <c r="M3344" i="7"/>
  <c r="M3332" i="7"/>
  <c r="M3320" i="7"/>
  <c r="M3308" i="7"/>
  <c r="M3296" i="7"/>
  <c r="M3284" i="7"/>
  <c r="M3272" i="7"/>
  <c r="M3260" i="7"/>
  <c r="M3248" i="7"/>
  <c r="M3236" i="7"/>
  <c r="M3224" i="7"/>
  <c r="M3212" i="7"/>
  <c r="M3200" i="7"/>
  <c r="M3188" i="7"/>
  <c r="M3176" i="7"/>
  <c r="M3164" i="7"/>
  <c r="M3152" i="7"/>
  <c r="M3140" i="7"/>
  <c r="M3128" i="7"/>
  <c r="M3116" i="7"/>
  <c r="M3104" i="7"/>
  <c r="M3092" i="7"/>
  <c r="M3080" i="7"/>
  <c r="M3068" i="7"/>
  <c r="M3056" i="7"/>
  <c r="M3044" i="7"/>
  <c r="M3032" i="7"/>
  <c r="M3020" i="7"/>
  <c r="M3008" i="7"/>
  <c r="M2996" i="7"/>
  <c r="M2984" i="7"/>
  <c r="M2972" i="7"/>
  <c r="M2960" i="7"/>
  <c r="M2948" i="7"/>
  <c r="M2936" i="7"/>
  <c r="M2924" i="7"/>
  <c r="M2912" i="7"/>
  <c r="M2900" i="7"/>
  <c r="M2888" i="7"/>
  <c r="M2876" i="7"/>
  <c r="M2864" i="7"/>
  <c r="M2852" i="7"/>
  <c r="M2840" i="7"/>
  <c r="M2828" i="7"/>
  <c r="M2816" i="7"/>
  <c r="M2804" i="7"/>
  <c r="M2792" i="7"/>
  <c r="M2780" i="7"/>
  <c r="M2768" i="7"/>
  <c r="M2756" i="7"/>
  <c r="M2744" i="7"/>
  <c r="M2732" i="7"/>
  <c r="M2720" i="7"/>
  <c r="M2708" i="7"/>
  <c r="M2696" i="7"/>
  <c r="M2684" i="7"/>
  <c r="M2672" i="7"/>
  <c r="M2660" i="7"/>
  <c r="M2648" i="7"/>
  <c r="M2636" i="7"/>
  <c r="M2624" i="7"/>
  <c r="M2612" i="7"/>
  <c r="M2600" i="7"/>
  <c r="M2588" i="7"/>
  <c r="M2576" i="7"/>
  <c r="M2564" i="7"/>
  <c r="M2552" i="7"/>
  <c r="M2540" i="7"/>
  <c r="M2528" i="7"/>
  <c r="M2516" i="7"/>
  <c r="M2504" i="7"/>
  <c r="M2492" i="7"/>
  <c r="M2480" i="7"/>
  <c r="M2468" i="7"/>
  <c r="M2456" i="7"/>
  <c r="M2444" i="7"/>
  <c r="M2432" i="7"/>
  <c r="M2420" i="7"/>
  <c r="M2408" i="7"/>
  <c r="M2396" i="7"/>
  <c r="M2384" i="7"/>
  <c r="M2372" i="7"/>
  <c r="M2360" i="7"/>
  <c r="M2348" i="7"/>
  <c r="M2336" i="7"/>
  <c r="M2324" i="7"/>
  <c r="M2312" i="7"/>
  <c r="M2300" i="7"/>
  <c r="M2288" i="7"/>
  <c r="M2276" i="7"/>
  <c r="M2264" i="7"/>
  <c r="M2240" i="7"/>
  <c r="M2228" i="7"/>
  <c r="M2216" i="7"/>
  <c r="M2204" i="7"/>
  <c r="M2192" i="7"/>
  <c r="M2168" i="7"/>
  <c r="M2156" i="7"/>
  <c r="M2144" i="7"/>
  <c r="M2132" i="7"/>
  <c r="M2108" i="7"/>
  <c r="M2096" i="7"/>
  <c r="M2084" i="7"/>
  <c r="M2060" i="7"/>
  <c r="M2048" i="7"/>
  <c r="M2024" i="7"/>
  <c r="M2012" i="7"/>
  <c r="M2000" i="7"/>
  <c r="M1988" i="7"/>
  <c r="M1976" i="7"/>
  <c r="M1964" i="7"/>
  <c r="M1952" i="7"/>
  <c r="M1940" i="7"/>
  <c r="M1928" i="7"/>
  <c r="M1916" i="7"/>
  <c r="M1904" i="7"/>
  <c r="M1892" i="7"/>
  <c r="M1880" i="7"/>
  <c r="M1868" i="7"/>
  <c r="M1856" i="7"/>
  <c r="M1844" i="7"/>
  <c r="M1832" i="7"/>
  <c r="M1820" i="7"/>
  <c r="M1808" i="7"/>
  <c r="M1796" i="7"/>
  <c r="M1784" i="7"/>
  <c r="M1772" i="7"/>
  <c r="M1760" i="7"/>
  <c r="M1748" i="7"/>
  <c r="M1736" i="7"/>
  <c r="M1724" i="7"/>
  <c r="M1712" i="7"/>
  <c r="M1700" i="7"/>
  <c r="M1688" i="7"/>
  <c r="M1676" i="7"/>
  <c r="M1664" i="7"/>
  <c r="M1652" i="7"/>
  <c r="M1640" i="7"/>
  <c r="M1628" i="7"/>
  <c r="M1616" i="7"/>
  <c r="M1604" i="7"/>
  <c r="M1592" i="7"/>
  <c r="M1580" i="7"/>
  <c r="M1568" i="7"/>
  <c r="M1556" i="7"/>
  <c r="M1544" i="7"/>
  <c r="M1532" i="7"/>
  <c r="M1520" i="7"/>
  <c r="M1508" i="7"/>
  <c r="M1496" i="7"/>
  <c r="M1484" i="7"/>
  <c r="M1472" i="7"/>
  <c r="M1460" i="7"/>
  <c r="M1448" i="7"/>
  <c r="M1436" i="7"/>
  <c r="M1424" i="7"/>
  <c r="M1412" i="7"/>
  <c r="M1400" i="7"/>
  <c r="M1388" i="7"/>
  <c r="M1376" i="7"/>
  <c r="M1364" i="7"/>
  <c r="M1352" i="7"/>
  <c r="M1340" i="7"/>
  <c r="M1328" i="7"/>
  <c r="M1316" i="7"/>
  <c r="M1304" i="7"/>
  <c r="M1292" i="7"/>
  <c r="M1280" i="7"/>
  <c r="M1268" i="7"/>
  <c r="M1256" i="7"/>
  <c r="M1244" i="7"/>
  <c r="M1232" i="7"/>
  <c r="M1220" i="7"/>
  <c r="M1208" i="7"/>
  <c r="M1196" i="7"/>
  <c r="M1184" i="7"/>
  <c r="M1172" i="7"/>
  <c r="M1160" i="7"/>
  <c r="M1148" i="7"/>
  <c r="M1136" i="7"/>
  <c r="M1124" i="7"/>
  <c r="M1112" i="7"/>
  <c r="M1100" i="7"/>
  <c r="M1088" i="7"/>
  <c r="M1076" i="7"/>
  <c r="M1064" i="7"/>
  <c r="M1052" i="7"/>
  <c r="M1040" i="7"/>
  <c r="M1028" i="7"/>
  <c r="M1016" i="7"/>
  <c r="M1004" i="7"/>
  <c r="M992" i="7"/>
  <c r="M980" i="7"/>
  <c r="M968" i="7"/>
  <c r="M956" i="7"/>
  <c r="M944" i="7"/>
  <c r="M932" i="7"/>
  <c r="M920" i="7"/>
  <c r="M908" i="7"/>
  <c r="M896" i="7"/>
  <c r="M884" i="7"/>
  <c r="M872" i="7"/>
  <c r="M860" i="7"/>
  <c r="M848" i="7"/>
  <c r="M836" i="7"/>
  <c r="M824" i="7"/>
  <c r="M812" i="7"/>
  <c r="M800" i="7"/>
  <c r="M788" i="7"/>
  <c r="M776" i="7"/>
  <c r="M764" i="7"/>
  <c r="M752" i="7"/>
  <c r="M740" i="7"/>
  <c r="M728" i="7"/>
  <c r="M716" i="7"/>
  <c r="M704" i="7"/>
  <c r="M692" i="7"/>
  <c r="M680" i="7"/>
  <c r="M668" i="7"/>
  <c r="M656" i="7"/>
  <c r="M644" i="7"/>
  <c r="M632" i="7"/>
  <c r="M620" i="7"/>
  <c r="M608" i="7"/>
  <c r="M596" i="7"/>
  <c r="M584" i="7"/>
  <c r="M572" i="7"/>
  <c r="M560" i="7"/>
  <c r="M548" i="7"/>
  <c r="M536" i="7"/>
  <c r="M524" i="7"/>
  <c r="M754" i="7"/>
  <c r="M742" i="7"/>
  <c r="M730" i="7"/>
  <c r="M718" i="7"/>
  <c r="M706" i="7"/>
  <c r="M694" i="7"/>
  <c r="M682" i="7"/>
  <c r="M670" i="7"/>
  <c r="M658" i="7"/>
  <c r="M646" i="7"/>
  <c r="M634" i="7"/>
  <c r="M622" i="7"/>
  <c r="M610" i="7"/>
  <c r="M598" i="7"/>
  <c r="M586" i="7"/>
  <c r="M574" i="7"/>
  <c r="M562" i="7"/>
  <c r="M550" i="7"/>
  <c r="M538" i="7"/>
  <c r="M526" i="7"/>
  <c r="M514" i="7"/>
  <c r="M502" i="7"/>
  <c r="M490" i="7"/>
  <c r="M478" i="7"/>
  <c r="M466" i="7"/>
  <c r="M454" i="7"/>
  <c r="M442" i="7"/>
  <c r="M430" i="7"/>
  <c r="M418" i="7"/>
  <c r="M406" i="7"/>
  <c r="M394" i="7"/>
  <c r="M382" i="7"/>
  <c r="M370" i="7"/>
  <c r="M358" i="7"/>
  <c r="M3369" i="7"/>
  <c r="M3357" i="7"/>
  <c r="M3345" i="7"/>
  <c r="M3333" i="7"/>
  <c r="M3321" i="7"/>
  <c r="M3309" i="7"/>
  <c r="M3297" i="7"/>
  <c r="M3285" i="7"/>
  <c r="M3273" i="7"/>
  <c r="M3261" i="7"/>
  <c r="M3249" i="7"/>
  <c r="M3237" i="7"/>
  <c r="M3225" i="7"/>
  <c r="M3213" i="7"/>
  <c r="M3201" i="7"/>
  <c r="M3189" i="7"/>
  <c r="M3177" i="7"/>
  <c r="M3165" i="7"/>
  <c r="M3153" i="7"/>
  <c r="M3141" i="7"/>
  <c r="M3129" i="7"/>
  <c r="M3117" i="7"/>
  <c r="M3105" i="7"/>
  <c r="M3093" i="7"/>
  <c r="M3081" i="7"/>
  <c r="M3069" i="7"/>
  <c r="M3057" i="7"/>
  <c r="M3045" i="7"/>
  <c r="M3033" i="7"/>
  <c r="M3021" i="7"/>
  <c r="M3009" i="7"/>
  <c r="M2997" i="7"/>
  <c r="M2985" i="7"/>
  <c r="M2973" i="7"/>
  <c r="M2961" i="7"/>
  <c r="M2949" i="7"/>
  <c r="M2937" i="7"/>
  <c r="M2925" i="7"/>
  <c r="M2913" i="7"/>
  <c r="M2901" i="7"/>
  <c r="M2889" i="7"/>
  <c r="M2877" i="7"/>
  <c r="M2865" i="7"/>
  <c r="M2853" i="7"/>
  <c r="M2841" i="7"/>
  <c r="M2829" i="7"/>
  <c r="M2817" i="7"/>
  <c r="M2805" i="7"/>
  <c r="M2793" i="7"/>
  <c r="M2781" i="7"/>
  <c r="M2769" i="7"/>
  <c r="M2757" i="7"/>
  <c r="M2745" i="7"/>
  <c r="M2733" i="7"/>
  <c r="M2721" i="7"/>
  <c r="M2709" i="7"/>
  <c r="M2697" i="7"/>
  <c r="M2685" i="7"/>
  <c r="M2673" i="7"/>
  <c r="M2661" i="7"/>
  <c r="M2649" i="7"/>
  <c r="M2637" i="7"/>
  <c r="M2625" i="7"/>
  <c r="M2613" i="7"/>
  <c r="M2601" i="7"/>
  <c r="M2589" i="7"/>
  <c r="M2577" i="7"/>
  <c r="M2565" i="7"/>
  <c r="M2553" i="7"/>
  <c r="M2541" i="7"/>
  <c r="M2529" i="7"/>
  <c r="M2517" i="7"/>
  <c r="M2505" i="7"/>
  <c r="M2493" i="7"/>
  <c r="M2481" i="7"/>
  <c r="M2469" i="7"/>
  <c r="M2457" i="7"/>
  <c r="M2445" i="7"/>
  <c r="M2433" i="7"/>
  <c r="M2421" i="7"/>
  <c r="M2409" i="7"/>
  <c r="M2397" i="7"/>
  <c r="M2385" i="7"/>
  <c r="M2373" i="7"/>
  <c r="M2361" i="7"/>
  <c r="M2349" i="7"/>
  <c r="M2337" i="7"/>
  <c r="M2325" i="7"/>
  <c r="M2313" i="7"/>
  <c r="M2301" i="7"/>
  <c r="M2289" i="7"/>
  <c r="M2277" i="7"/>
  <c r="M2265" i="7"/>
  <c r="M2253" i="7"/>
  <c r="M2241" i="7"/>
  <c r="M2229" i="7"/>
  <c r="M2217" i="7"/>
  <c r="M2205" i="7"/>
  <c r="M2193" i="7"/>
  <c r="M2181" i="7"/>
  <c r="M2169" i="7"/>
  <c r="M2157" i="7"/>
  <c r="M2145" i="7"/>
  <c r="M2133" i="7"/>
  <c r="M2121" i="7"/>
  <c r="M2109" i="7"/>
  <c r="M2097" i="7"/>
  <c r="M2085" i="7"/>
  <c r="M2073" i="7"/>
  <c r="M2061" i="7"/>
  <c r="M2049" i="7"/>
  <c r="M2037" i="7"/>
  <c r="M2025" i="7"/>
  <c r="M2013" i="7"/>
  <c r="M2001" i="7"/>
  <c r="M1989" i="7"/>
  <c r="M1977" i="7"/>
  <c r="M1965" i="7"/>
  <c r="M1953" i="7"/>
  <c r="M1941" i="7"/>
  <c r="M1929" i="7"/>
  <c r="M1917" i="7"/>
  <c r="M1905" i="7"/>
  <c r="M1893" i="7"/>
  <c r="M1881" i="7"/>
  <c r="M1869" i="7"/>
  <c r="M1857" i="7"/>
  <c r="M1845" i="7"/>
  <c r="M1833" i="7"/>
  <c r="M1821" i="7"/>
  <c r="M1809" i="7"/>
  <c r="M1797" i="7"/>
  <c r="M1785" i="7"/>
  <c r="M1773" i="7"/>
  <c r="M1761" i="7"/>
  <c r="M1749" i="7"/>
  <c r="M1737" i="7"/>
  <c r="M1725" i="7"/>
  <c r="M1713" i="7"/>
  <c r="M1701" i="7"/>
  <c r="M1689" i="7"/>
  <c r="M1677" i="7"/>
  <c r="M1665" i="7"/>
  <c r="M1653" i="7"/>
  <c r="M1641" i="7"/>
  <c r="M1629" i="7"/>
  <c r="M1617" i="7"/>
  <c r="M1605" i="7"/>
  <c r="M1593" i="7"/>
  <c r="M1581" i="7"/>
  <c r="M1569" i="7"/>
  <c r="M1557" i="7"/>
  <c r="M1545" i="7"/>
  <c r="M1533" i="7"/>
  <c r="M1521" i="7"/>
  <c r="M1509" i="7"/>
  <c r="M1497" i="7"/>
  <c r="M1485" i="7"/>
  <c r="M1473" i="7"/>
  <c r="M1461" i="7"/>
  <c r="M1449" i="7"/>
  <c r="M1437" i="7"/>
  <c r="M1425" i="7"/>
  <c r="M1413" i="7"/>
  <c r="M1401" i="7"/>
  <c r="M1389" i="7"/>
  <c r="M1377" i="7"/>
  <c r="M1365" i="7"/>
  <c r="M1353" i="7"/>
  <c r="M1341" i="7"/>
  <c r="M1329" i="7"/>
  <c r="M1317" i="7"/>
  <c r="M1305" i="7"/>
  <c r="M1293" i="7"/>
  <c r="M1281" i="7"/>
  <c r="M1269" i="7"/>
  <c r="M1257" i="7"/>
  <c r="M1245" i="7"/>
  <c r="M1233" i="7"/>
  <c r="M1221" i="7"/>
  <c r="M1209" i="7"/>
  <c r="M1197" i="7"/>
  <c r="M1185" i="7"/>
  <c r="M1173" i="7"/>
  <c r="M1161" i="7"/>
  <c r="M1149" i="7"/>
  <c r="M1137" i="7"/>
  <c r="M1125" i="7"/>
  <c r="M1113" i="7"/>
  <c r="M1101" i="7"/>
  <c r="M1089" i="7"/>
  <c r="M1077" i="7"/>
  <c r="M1065" i="7"/>
  <c r="M1053" i="7"/>
  <c r="M1041" i="7"/>
  <c r="M1029" i="7"/>
  <c r="M1017" i="7"/>
  <c r="M1005" i="7"/>
  <c r="M993" i="7"/>
  <c r="M981" i="7"/>
  <c r="M969" i="7"/>
  <c r="M957" i="7"/>
  <c r="M945" i="7"/>
  <c r="M933" i="7"/>
  <c r="M921" i="7"/>
  <c r="M909" i="7"/>
  <c r="M897" i="7"/>
  <c r="M885" i="7"/>
  <c r="M873" i="7"/>
  <c r="M861" i="7"/>
  <c r="M849" i="7"/>
  <c r="M837" i="7"/>
  <c r="M825" i="7"/>
  <c r="M813" i="7"/>
  <c r="M801" i="7"/>
  <c r="M789" i="7"/>
  <c r="M777" i="7"/>
  <c r="M765" i="7"/>
  <c r="M753" i="7"/>
  <c r="M741" i="7"/>
  <c r="M729" i="7"/>
  <c r="M717" i="7"/>
  <c r="M705" i="7"/>
  <c r="M693" i="7"/>
  <c r="M681" i="7"/>
  <c r="M669" i="7"/>
  <c r="M657" i="7"/>
  <c r="M645" i="7"/>
  <c r="M633" i="7"/>
  <c r="M621" i="7"/>
  <c r="M609" i="7"/>
  <c r="M597" i="7"/>
  <c r="M512" i="7"/>
  <c r="M500" i="7"/>
  <c r="M488" i="7"/>
  <c r="M476" i="7"/>
  <c r="M464" i="7"/>
  <c r="M452" i="7"/>
  <c r="M440" i="7"/>
  <c r="M428" i="7"/>
  <c r="M416" i="7"/>
  <c r="M404" i="7"/>
  <c r="M392" i="7"/>
  <c r="M380" i="7"/>
  <c r="M368" i="7"/>
  <c r="M356" i="7"/>
  <c r="M2252" i="7"/>
  <c r="M3367" i="7"/>
  <c r="M3355" i="7"/>
  <c r="M3343" i="7"/>
  <c r="M3331" i="7"/>
  <c r="M3319" i="7"/>
  <c r="M3307" i="7"/>
  <c r="M3295" i="7"/>
  <c r="M3283" i="7"/>
  <c r="M3271" i="7"/>
  <c r="M3259" i="7"/>
  <c r="M3247" i="7"/>
  <c r="M3235" i="7"/>
  <c r="M3223" i="7"/>
  <c r="M3211" i="7"/>
  <c r="M3199" i="7"/>
  <c r="M3187" i="7"/>
  <c r="M3175" i="7"/>
  <c r="M3163" i="7"/>
  <c r="M3151" i="7"/>
  <c r="M3139" i="7"/>
  <c r="M3127" i="7"/>
  <c r="M3115" i="7"/>
  <c r="M3103" i="7"/>
  <c r="M3091" i="7"/>
  <c r="M3079" i="7"/>
  <c r="M3067" i="7"/>
  <c r="M3055" i="7"/>
  <c r="M3043" i="7"/>
  <c r="M3031" i="7"/>
  <c r="M3019" i="7"/>
  <c r="M3007" i="7"/>
  <c r="M2995" i="7"/>
  <c r="M2983" i="7"/>
  <c r="M2971" i="7"/>
  <c r="M2959" i="7"/>
  <c r="M2947" i="7"/>
  <c r="M2935" i="7"/>
  <c r="M2923" i="7"/>
  <c r="M2911" i="7"/>
  <c r="M2899" i="7"/>
  <c r="M2887" i="7"/>
  <c r="M2875" i="7"/>
  <c r="M2863" i="7"/>
  <c r="M2851" i="7"/>
  <c r="M2839" i="7"/>
  <c r="M2827" i="7"/>
  <c r="M2815" i="7"/>
  <c r="M2803" i="7"/>
  <c r="M2791" i="7"/>
  <c r="M2779" i="7"/>
  <c r="M2767" i="7"/>
  <c r="M2755" i="7"/>
  <c r="M2743" i="7"/>
  <c r="M2731" i="7"/>
  <c r="M2719" i="7"/>
  <c r="M2707" i="7"/>
  <c r="M2695" i="7"/>
  <c r="M2683" i="7"/>
  <c r="M2671" i="7"/>
  <c r="M2659" i="7"/>
  <c r="M2647" i="7"/>
  <c r="M2635" i="7"/>
  <c r="M2623" i="7"/>
  <c r="M2611" i="7"/>
  <c r="M2599" i="7"/>
  <c r="M2587" i="7"/>
  <c r="M2575" i="7"/>
  <c r="M2563" i="7"/>
  <c r="M2551" i="7"/>
  <c r="M2539" i="7"/>
  <c r="M2527" i="7"/>
  <c r="M2515" i="7"/>
  <c r="M2503" i="7"/>
  <c r="M2491" i="7"/>
  <c r="M2479" i="7"/>
  <c r="M2467" i="7"/>
  <c r="M2455" i="7"/>
  <c r="M2443" i="7"/>
  <c r="M2431" i="7"/>
  <c r="M2419" i="7"/>
  <c r="M2407" i="7"/>
  <c r="M2395" i="7"/>
  <c r="M2383" i="7"/>
  <c r="M2371" i="7"/>
  <c r="M2359" i="7"/>
  <c r="M2347" i="7"/>
  <c r="M2335" i="7"/>
  <c r="M2323" i="7"/>
  <c r="M2311" i="7"/>
  <c r="M2299" i="7"/>
  <c r="M2287" i="7"/>
  <c r="M2275" i="7"/>
  <c r="M2263" i="7"/>
  <c r="M2251" i="7"/>
  <c r="M2239" i="7"/>
  <c r="M2227" i="7"/>
  <c r="M2215" i="7"/>
  <c r="M2203" i="7"/>
  <c r="M2191" i="7"/>
  <c r="M2179" i="7"/>
  <c r="M2167" i="7"/>
  <c r="M2155" i="7"/>
  <c r="M2143" i="7"/>
  <c r="M2131" i="7"/>
  <c r="M2119" i="7"/>
  <c r="M2107" i="7"/>
  <c r="M2095" i="7"/>
  <c r="M2083" i="7"/>
  <c r="M2071" i="7"/>
  <c r="M2059" i="7"/>
  <c r="M2047" i="7"/>
  <c r="M2035" i="7"/>
  <c r="M2023" i="7"/>
  <c r="M2011" i="7"/>
  <c r="M1999" i="7"/>
  <c r="M1987" i="7"/>
  <c r="M1975" i="7"/>
  <c r="M1963" i="7"/>
  <c r="M1951" i="7"/>
  <c r="M1939" i="7"/>
  <c r="M1927" i="7"/>
  <c r="M1915" i="7"/>
  <c r="M1903" i="7"/>
  <c r="M1891" i="7"/>
  <c r="M1879" i="7"/>
  <c r="M1867" i="7"/>
  <c r="M1855" i="7"/>
  <c r="M1843" i="7"/>
  <c r="M1831" i="7"/>
  <c r="M1819" i="7"/>
  <c r="M1807" i="7"/>
  <c r="M1795" i="7"/>
  <c r="M1783" i="7"/>
  <c r="M1771" i="7"/>
  <c r="M1759" i="7"/>
  <c r="M1747" i="7"/>
  <c r="M1735" i="7"/>
  <c r="M1723" i="7"/>
  <c r="M1711" i="7"/>
  <c r="M1699" i="7"/>
  <c r="M1687" i="7"/>
  <c r="M1675" i="7"/>
  <c r="M1663" i="7"/>
  <c r="M1651" i="7"/>
  <c r="M1639" i="7"/>
  <c r="M1627" i="7"/>
  <c r="M1615" i="7"/>
  <c r="M1603" i="7"/>
  <c r="M1591" i="7"/>
  <c r="M1579" i="7"/>
  <c r="M1567" i="7"/>
  <c r="M1555" i="7"/>
  <c r="M1543" i="7"/>
  <c r="M1531" i="7"/>
  <c r="M1519" i="7"/>
  <c r="M1507" i="7"/>
  <c r="M1495" i="7"/>
  <c r="M1483" i="7"/>
  <c r="M1471" i="7"/>
  <c r="M1459" i="7"/>
  <c r="M1447" i="7"/>
  <c r="M1435" i="7"/>
  <c r="M1423" i="7"/>
  <c r="M1411" i="7"/>
  <c r="M1399" i="7"/>
  <c r="M1387" i="7"/>
  <c r="M1375" i="7"/>
  <c r="M1363" i="7"/>
  <c r="M1351" i="7"/>
  <c r="M1339" i="7"/>
  <c r="M1327" i="7"/>
  <c r="M1315" i="7"/>
  <c r="M1303" i="7"/>
  <c r="M1291" i="7"/>
  <c r="M1279" i="7"/>
  <c r="M1267" i="7"/>
  <c r="M1255" i="7"/>
  <c r="M1243" i="7"/>
  <c r="M1231" i="7"/>
  <c r="M1219" i="7"/>
  <c r="M1207" i="7"/>
  <c r="M1195" i="7"/>
  <c r="M1183" i="7"/>
  <c r="M1171" i="7"/>
  <c r="M1159" i="7"/>
  <c r="M1147" i="7"/>
  <c r="M1135" i="7"/>
  <c r="M1123" i="7"/>
  <c r="M1111" i="7"/>
  <c r="M1099" i="7"/>
  <c r="M1087" i="7"/>
  <c r="M1075" i="7"/>
  <c r="M1063" i="7"/>
  <c r="M1051" i="7"/>
  <c r="M1039" i="7"/>
  <c r="M1027" i="7"/>
  <c r="M1015" i="7"/>
  <c r="M1003" i="7"/>
  <c r="M991" i="7"/>
  <c r="M979" i="7"/>
  <c r="M967" i="7"/>
  <c r="M955" i="7"/>
  <c r="M943" i="7"/>
  <c r="M931" i="7"/>
  <c r="M919" i="7"/>
  <c r="M907" i="7"/>
  <c r="M895" i="7"/>
  <c r="M883" i="7"/>
  <c r="M871" i="7"/>
  <c r="M859" i="7"/>
  <c r="M847" i="7"/>
  <c r="M835" i="7"/>
  <c r="M823" i="7"/>
  <c r="M811" i="7"/>
  <c r="M799" i="7"/>
  <c r="M787" i="7"/>
  <c r="M775" i="7"/>
  <c r="M763" i="7"/>
  <c r="M751" i="7"/>
  <c r="M739" i="7"/>
  <c r="M727" i="7"/>
  <c r="M715" i="7"/>
  <c r="M703" i="7"/>
  <c r="M691" i="7"/>
  <c r="M679" i="7"/>
  <c r="M667" i="7"/>
  <c r="M655" i="7"/>
  <c r="M643" i="7"/>
  <c r="M631" i="7"/>
  <c r="M619" i="7"/>
  <c r="M607" i="7"/>
  <c r="M595" i="7"/>
  <c r="M583" i="7"/>
  <c r="M571" i="7"/>
  <c r="M559" i="7"/>
  <c r="M547" i="7"/>
  <c r="M535" i="7"/>
  <c r="M523" i="7"/>
  <c r="M511" i="7"/>
  <c r="M499" i="7"/>
  <c r="M487" i="7"/>
  <c r="M475" i="7"/>
  <c r="M463" i="7"/>
  <c r="M451" i="7"/>
  <c r="M439" i="7"/>
  <c r="M427" i="7"/>
  <c r="M415" i="7"/>
  <c r="M403" i="7"/>
  <c r="M391" i="7"/>
  <c r="M379" i="7"/>
  <c r="M367" i="7"/>
  <c r="M355" i="7"/>
  <c r="M343" i="7"/>
  <c r="M331" i="7"/>
  <c r="M319" i="7"/>
  <c r="M307" i="7"/>
  <c r="M295" i="7"/>
  <c r="M283" i="7"/>
  <c r="M271" i="7"/>
  <c r="M259" i="7"/>
  <c r="M247" i="7"/>
  <c r="M235" i="7"/>
  <c r="M223" i="7"/>
  <c r="M211" i="7"/>
  <c r="M199" i="7"/>
  <c r="M187" i="7"/>
  <c r="M175" i="7"/>
  <c r="M163" i="7"/>
  <c r="M151" i="7"/>
  <c r="M139" i="7"/>
  <c r="M127" i="7"/>
  <c r="M115" i="7"/>
  <c r="M103" i="7"/>
  <c r="M91" i="7"/>
  <c r="M79" i="7"/>
  <c r="M67" i="7"/>
  <c r="M55" i="7"/>
  <c r="M43" i="7"/>
  <c r="M31" i="7"/>
  <c r="M19" i="7"/>
  <c r="M7" i="7"/>
  <c r="M2266" i="7"/>
  <c r="M2134" i="7"/>
  <c r="M3366" i="7"/>
  <c r="M3354" i="7"/>
  <c r="M3342" i="7"/>
  <c r="M3330" i="7"/>
  <c r="M3318" i="7"/>
  <c r="M3306" i="7"/>
  <c r="M3294" i="7"/>
  <c r="M3282" i="7"/>
  <c r="M3270" i="7"/>
  <c r="M3258" i="7"/>
  <c r="M3246" i="7"/>
  <c r="M3234" i="7"/>
  <c r="M3222" i="7"/>
  <c r="M3210" i="7"/>
  <c r="M3198" i="7"/>
  <c r="M3186" i="7"/>
  <c r="M3174" i="7"/>
  <c r="M3162" i="7"/>
  <c r="M3150" i="7"/>
  <c r="M3138" i="7"/>
  <c r="M3126" i="7"/>
  <c r="M3114" i="7"/>
  <c r="M3102" i="7"/>
  <c r="M3090" i="7"/>
  <c r="M3078" i="7"/>
  <c r="M3066" i="7"/>
  <c r="M3054" i="7"/>
  <c r="M3042" i="7"/>
  <c r="M3030" i="7"/>
  <c r="M3018" i="7"/>
  <c r="M3006" i="7"/>
  <c r="M2994" i="7"/>
  <c r="M2982" i="7"/>
  <c r="M2970" i="7"/>
  <c r="M2958" i="7"/>
  <c r="M2946" i="7"/>
  <c r="M2934" i="7"/>
  <c r="M2922" i="7"/>
  <c r="M2910" i="7"/>
  <c r="M2898" i="7"/>
  <c r="M2886" i="7"/>
  <c r="M2874" i="7"/>
  <c r="M2862" i="7"/>
  <c r="M2850" i="7"/>
  <c r="M2838" i="7"/>
  <c r="M2826" i="7"/>
  <c r="M2814" i="7"/>
  <c r="M2802" i="7"/>
  <c r="M2790" i="7"/>
  <c r="M2778" i="7"/>
  <c r="M2766" i="7"/>
  <c r="M2754" i="7"/>
  <c r="M2742" i="7"/>
  <c r="M2730" i="7"/>
  <c r="M2718" i="7"/>
  <c r="M2706" i="7"/>
  <c r="M2694" i="7"/>
  <c r="M2682" i="7"/>
  <c r="M2670" i="7"/>
  <c r="M2658" i="7"/>
  <c r="M2646" i="7"/>
  <c r="M2634" i="7"/>
  <c r="M2622" i="7"/>
  <c r="M2610" i="7"/>
  <c r="M2598" i="7"/>
  <c r="M2586" i="7"/>
  <c r="M2574" i="7"/>
  <c r="M2562" i="7"/>
  <c r="M2550" i="7"/>
  <c r="M2538" i="7"/>
  <c r="M2526" i="7"/>
  <c r="M2514" i="7"/>
  <c r="M2502" i="7"/>
  <c r="M2490" i="7"/>
  <c r="M2478" i="7"/>
  <c r="M2466" i="7"/>
  <c r="M2454" i="7"/>
  <c r="M2442" i="7"/>
  <c r="M2430" i="7"/>
  <c r="M2418" i="7"/>
  <c r="M2406" i="7"/>
  <c r="M2394" i="7"/>
  <c r="M2382" i="7"/>
  <c r="M2370" i="7"/>
  <c r="M2358" i="7"/>
  <c r="M2346" i="7"/>
  <c r="M2334" i="7"/>
  <c r="M2322" i="7"/>
  <c r="M2310" i="7"/>
  <c r="M2298" i="7"/>
  <c r="M2286" i="7"/>
  <c r="M2274" i="7"/>
  <c r="M2262" i="7"/>
  <c r="M2250" i="7"/>
  <c r="M2238" i="7"/>
  <c r="M2226" i="7"/>
  <c r="M2214" i="7"/>
  <c r="M2202" i="7"/>
  <c r="M2190" i="7"/>
  <c r="M2178" i="7"/>
  <c r="M2166" i="7"/>
  <c r="M2154" i="7"/>
  <c r="M2142" i="7"/>
  <c r="M2130" i="7"/>
  <c r="M2118" i="7"/>
  <c r="M2106" i="7"/>
  <c r="M2094" i="7"/>
  <c r="M2082" i="7"/>
  <c r="M2070" i="7"/>
  <c r="M2058" i="7"/>
  <c r="M2046" i="7"/>
  <c r="M2034" i="7"/>
  <c r="M2022" i="7"/>
  <c r="M2010" i="7"/>
  <c r="M1998" i="7"/>
  <c r="M1986" i="7"/>
  <c r="M1974" i="7"/>
  <c r="M1962" i="7"/>
  <c r="M1950" i="7"/>
  <c r="M1938" i="7"/>
  <c r="M1926" i="7"/>
  <c r="M1914" i="7"/>
  <c r="M1902" i="7"/>
  <c r="M1890" i="7"/>
  <c r="M1878" i="7"/>
  <c r="M1866" i="7"/>
  <c r="M1854" i="7"/>
  <c r="M1842" i="7"/>
  <c r="M1830" i="7"/>
  <c r="M1818" i="7"/>
  <c r="M1806" i="7"/>
  <c r="M1794" i="7"/>
  <c r="M1782" i="7"/>
  <c r="M1770" i="7"/>
  <c r="M1758" i="7"/>
  <c r="M1746" i="7"/>
  <c r="M1734" i="7"/>
  <c r="M1722" i="7"/>
  <c r="M1710" i="7"/>
  <c r="M1698" i="7"/>
  <c r="M1686" i="7"/>
  <c r="M1674" i="7"/>
  <c r="M1662" i="7"/>
  <c r="M1650" i="7"/>
  <c r="M1638" i="7"/>
  <c r="M1626" i="7"/>
  <c r="M1614" i="7"/>
  <c r="M1602" i="7"/>
  <c r="M1590" i="7"/>
  <c r="M1578" i="7"/>
  <c r="M1566" i="7"/>
  <c r="M1554" i="7"/>
  <c r="M1542" i="7"/>
  <c r="M1530" i="7"/>
  <c r="M1518" i="7"/>
  <c r="M1506" i="7"/>
  <c r="M1494" i="7"/>
  <c r="M1482" i="7"/>
  <c r="M1470" i="7"/>
  <c r="M1458" i="7"/>
  <c r="M1446" i="7"/>
  <c r="M1434" i="7"/>
  <c r="M1422" i="7"/>
  <c r="M1410" i="7"/>
  <c r="M1398" i="7"/>
  <c r="M1386" i="7"/>
  <c r="M1374" i="7"/>
  <c r="M1362" i="7"/>
  <c r="M1350" i="7"/>
  <c r="M1338" i="7"/>
  <c r="M1326" i="7"/>
  <c r="M1314" i="7"/>
  <c r="M1302" i="7"/>
  <c r="M1290" i="7"/>
  <c r="M1278" i="7"/>
  <c r="M1266" i="7"/>
  <c r="M1254" i="7"/>
  <c r="M1242" i="7"/>
  <c r="M1230" i="7"/>
  <c r="M1218" i="7"/>
  <c r="M1206" i="7"/>
  <c r="M1194" i="7"/>
  <c r="M1182" i="7"/>
  <c r="M1170" i="7"/>
  <c r="M1158" i="7"/>
  <c r="M1146" i="7"/>
  <c r="M1134" i="7"/>
  <c r="M1122" i="7"/>
  <c r="M1110" i="7"/>
  <c r="M1098" i="7"/>
  <c r="M1086" i="7"/>
  <c r="M1074" i="7"/>
  <c r="M1062" i="7"/>
  <c r="M1050" i="7"/>
  <c r="M1038" i="7"/>
  <c r="M1026" i="7"/>
  <c r="M1014" i="7"/>
  <c r="M1002" i="7"/>
  <c r="M990" i="7"/>
  <c r="M978" i="7"/>
  <c r="M966" i="7"/>
  <c r="M954" i="7"/>
  <c r="M942" i="7"/>
  <c r="M930" i="7"/>
  <c r="M918" i="7"/>
  <c r="M906" i="7"/>
  <c r="M894" i="7"/>
  <c r="M882" i="7"/>
  <c r="M870" i="7"/>
  <c r="M858" i="7"/>
  <c r="M846" i="7"/>
  <c r="M834" i="7"/>
  <c r="M822" i="7"/>
  <c r="M810" i="7"/>
  <c r="M798" i="7"/>
  <c r="M786" i="7"/>
  <c r="M774" i="7"/>
  <c r="M762" i="7"/>
  <c r="M750" i="7"/>
  <c r="M738" i="7"/>
  <c r="M726" i="7"/>
  <c r="M714" i="7"/>
  <c r="M702" i="7"/>
  <c r="M690" i="7"/>
  <c r="M678" i="7"/>
  <c r="M666" i="7"/>
  <c r="M654" i="7"/>
  <c r="M642" i="7"/>
  <c r="M630" i="7"/>
  <c r="M618" i="7"/>
  <c r="M606" i="7"/>
  <c r="M594" i="7"/>
  <c r="M582" i="7"/>
  <c r="M570" i="7"/>
  <c r="M558" i="7"/>
  <c r="M546" i="7"/>
  <c r="M534" i="7"/>
  <c r="M522" i="7"/>
  <c r="M510" i="7"/>
  <c r="M498" i="7"/>
  <c r="M486" i="7"/>
  <c r="M474" i="7"/>
  <c r="M462" i="7"/>
  <c r="M450" i="7"/>
  <c r="M438" i="7"/>
  <c r="M426" i="7"/>
  <c r="M414" i="7"/>
  <c r="M402" i="7"/>
  <c r="M390" i="7"/>
  <c r="M378" i="7"/>
  <c r="M366" i="7"/>
  <c r="M354" i="7"/>
  <c r="M342" i="7"/>
  <c r="M330" i="7"/>
  <c r="M318" i="7"/>
  <c r="M306" i="7"/>
  <c r="M294" i="7"/>
  <c r="M282" i="7"/>
  <c r="M270" i="7"/>
  <c r="M258" i="7"/>
  <c r="M246" i="7"/>
  <c r="M234" i="7"/>
  <c r="M222" i="7"/>
  <c r="M210" i="7"/>
  <c r="M198" i="7"/>
  <c r="M186" i="7"/>
  <c r="M174" i="7"/>
  <c r="M162" i="7"/>
  <c r="M150" i="7"/>
  <c r="M138" i="7"/>
  <c r="M126" i="7"/>
  <c r="M114" i="7"/>
  <c r="M102" i="7"/>
  <c r="M90" i="7"/>
  <c r="M78" i="7"/>
  <c r="M66" i="7"/>
  <c r="M54" i="7"/>
  <c r="M42" i="7"/>
  <c r="M30" i="7"/>
  <c r="M18" i="7"/>
  <c r="M6" i="7"/>
  <c r="M2180" i="7"/>
  <c r="M2036" i="7"/>
  <c r="M3365" i="7"/>
  <c r="M3353" i="7"/>
  <c r="M3341" i="7"/>
  <c r="M3329" i="7"/>
  <c r="M3317" i="7"/>
  <c r="M3305" i="7"/>
  <c r="M3293" i="7"/>
  <c r="M3281" i="7"/>
  <c r="M3269" i="7"/>
  <c r="M3257" i="7"/>
  <c r="M3245" i="7"/>
  <c r="M3233" i="7"/>
  <c r="M3221" i="7"/>
  <c r="M3209" i="7"/>
  <c r="M3197" i="7"/>
  <c r="M3185" i="7"/>
  <c r="M3173" i="7"/>
  <c r="M3161" i="7"/>
  <c r="M3149" i="7"/>
  <c r="M3137" i="7"/>
  <c r="M3125" i="7"/>
  <c r="M3113" i="7"/>
  <c r="M3101" i="7"/>
  <c r="M3089" i="7"/>
  <c r="M3077" i="7"/>
  <c r="M3065" i="7"/>
  <c r="M3053" i="7"/>
  <c r="M3041" i="7"/>
  <c r="M3029" i="7"/>
  <c r="M3017" i="7"/>
  <c r="M3005" i="7"/>
  <c r="M2993" i="7"/>
  <c r="M2981" i="7"/>
  <c r="M2969" i="7"/>
  <c r="M2957" i="7"/>
  <c r="M2945" i="7"/>
  <c r="M2933" i="7"/>
  <c r="M2921" i="7"/>
  <c r="M2909" i="7"/>
  <c r="M2897" i="7"/>
  <c r="M2885" i="7"/>
  <c r="M2873" i="7"/>
  <c r="M2861" i="7"/>
  <c r="M2849" i="7"/>
  <c r="M2837" i="7"/>
  <c r="M2825" i="7"/>
  <c r="M2813" i="7"/>
  <c r="M2801" i="7"/>
  <c r="M2789" i="7"/>
  <c r="M2777" i="7"/>
  <c r="M2765" i="7"/>
  <c r="M2753" i="7"/>
  <c r="M2741" i="7"/>
  <c r="M2729" i="7"/>
  <c r="M2717" i="7"/>
  <c r="M2705" i="7"/>
  <c r="M2693" i="7"/>
  <c r="M2681" i="7"/>
  <c r="M2669" i="7"/>
  <c r="M2657" i="7"/>
  <c r="M2645" i="7"/>
  <c r="M2633" i="7"/>
  <c r="M2621" i="7"/>
  <c r="M2609" i="7"/>
  <c r="M2597" i="7"/>
  <c r="M2585" i="7"/>
  <c r="M2573" i="7"/>
  <c r="M2561" i="7"/>
  <c r="M2549" i="7"/>
  <c r="M2537" i="7"/>
  <c r="M2525" i="7"/>
  <c r="M2513" i="7"/>
  <c r="M2501" i="7"/>
  <c r="M2489" i="7"/>
  <c r="M2477" i="7"/>
  <c r="M2465" i="7"/>
  <c r="M2453" i="7"/>
  <c r="M2441" i="7"/>
  <c r="M2429" i="7"/>
  <c r="M2417" i="7"/>
  <c r="M2405" i="7"/>
  <c r="M2393" i="7"/>
  <c r="M2381" i="7"/>
  <c r="M2369" i="7"/>
  <c r="M2357" i="7"/>
  <c r="M2345" i="7"/>
  <c r="M2333" i="7"/>
  <c r="M2321" i="7"/>
  <c r="M2309" i="7"/>
  <c r="M2297" i="7"/>
  <c r="M2285" i="7"/>
  <c r="M2273" i="7"/>
  <c r="M2261" i="7"/>
  <c r="M2249" i="7"/>
  <c r="M2237" i="7"/>
  <c r="M2225" i="7"/>
  <c r="M2213" i="7"/>
  <c r="M2201" i="7"/>
  <c r="M2189" i="7"/>
  <c r="M2177" i="7"/>
  <c r="M2165" i="7"/>
  <c r="M2153" i="7"/>
  <c r="M2141" i="7"/>
  <c r="M2129" i="7"/>
  <c r="M2117" i="7"/>
  <c r="M2105" i="7"/>
  <c r="M2093" i="7"/>
  <c r="M2081" i="7"/>
  <c r="M2069" i="7"/>
  <c r="M2057" i="7"/>
  <c r="M2045" i="7"/>
  <c r="M2033" i="7"/>
  <c r="M2021" i="7"/>
  <c r="M2009" i="7"/>
  <c r="M1997" i="7"/>
  <c r="M1985" i="7"/>
  <c r="M1973" i="7"/>
  <c r="M1961" i="7"/>
  <c r="M1949" i="7"/>
  <c r="M1937" i="7"/>
  <c r="M1925" i="7"/>
  <c r="M1913" i="7"/>
  <c r="M1901" i="7"/>
  <c r="M1889" i="7"/>
  <c r="M1877" i="7"/>
  <c r="M1865" i="7"/>
  <c r="M1853" i="7"/>
  <c r="M1841" i="7"/>
  <c r="M1829" i="7"/>
  <c r="M1817" i="7"/>
  <c r="M1805" i="7"/>
  <c r="M1793" i="7"/>
  <c r="M1781" i="7"/>
  <c r="M1769" i="7"/>
  <c r="M1757" i="7"/>
  <c r="M1745" i="7"/>
  <c r="M1733" i="7"/>
  <c r="M1721" i="7"/>
  <c r="M1709" i="7"/>
  <c r="M1697" i="7"/>
  <c r="M1685" i="7"/>
  <c r="M1673" i="7"/>
  <c r="M1661" i="7"/>
  <c r="M1649" i="7"/>
  <c r="M1637" i="7"/>
  <c r="M1625" i="7"/>
  <c r="M1613" i="7"/>
  <c r="M1601" i="7"/>
  <c r="M1589" i="7"/>
  <c r="M1577" i="7"/>
  <c r="M1565" i="7"/>
  <c r="M1553" i="7"/>
  <c r="M1541" i="7"/>
  <c r="M1529" i="7"/>
  <c r="M1517" i="7"/>
  <c r="M1505" i="7"/>
  <c r="M1493" i="7"/>
  <c r="M1481" i="7"/>
  <c r="M1469" i="7"/>
  <c r="M1457" i="7"/>
  <c r="M1445" i="7"/>
  <c r="M1433" i="7"/>
  <c r="M1421" i="7"/>
  <c r="M1409" i="7"/>
  <c r="M1397" i="7"/>
  <c r="M1385" i="7"/>
  <c r="M1373" i="7"/>
  <c r="M1361" i="7"/>
  <c r="M1349" i="7"/>
  <c r="M1337" i="7"/>
  <c r="M1325" i="7"/>
  <c r="M1313" i="7"/>
  <c r="M1301" i="7"/>
  <c r="M1289" i="7"/>
  <c r="M1277" i="7"/>
  <c r="M1265" i="7"/>
  <c r="M1253" i="7"/>
  <c r="M1241" i="7"/>
  <c r="M1229" i="7"/>
  <c r="M1217" i="7"/>
  <c r="M1205" i="7"/>
  <c r="M1193" i="7"/>
  <c r="M1181" i="7"/>
  <c r="M1169" i="7"/>
  <c r="M1157" i="7"/>
  <c r="M1145" i="7"/>
  <c r="M1133" i="7"/>
  <c r="M1121" i="7"/>
  <c r="M1109" i="7"/>
  <c r="M1097" i="7"/>
  <c r="M1085" i="7"/>
  <c r="M1073" i="7"/>
  <c r="M1061" i="7"/>
  <c r="M1049" i="7"/>
  <c r="M1037" i="7"/>
  <c r="M1025" i="7"/>
  <c r="M1013" i="7"/>
  <c r="M1001" i="7"/>
  <c r="M989" i="7"/>
  <c r="M977" i="7"/>
  <c r="M965" i="7"/>
  <c r="M953" i="7"/>
  <c r="M941" i="7"/>
  <c r="M929" i="7"/>
  <c r="M917" i="7"/>
  <c r="M905" i="7"/>
  <c r="M893" i="7"/>
  <c r="M881" i="7"/>
  <c r="M869" i="7"/>
  <c r="M857" i="7"/>
  <c r="M845" i="7"/>
  <c r="M833" i="7"/>
  <c r="M821" i="7"/>
  <c r="M809" i="7"/>
  <c r="M797" i="7"/>
  <c r="M785" i="7"/>
  <c r="M773" i="7"/>
  <c r="M761" i="7"/>
  <c r="M749" i="7"/>
  <c r="M737" i="7"/>
  <c r="M725" i="7"/>
  <c r="M713" i="7"/>
  <c r="M701" i="7"/>
  <c r="M689" i="7"/>
  <c r="M677" i="7"/>
  <c r="M665" i="7"/>
  <c r="M653" i="7"/>
  <c r="M641" i="7"/>
  <c r="M629" i="7"/>
  <c r="M617" i="7"/>
  <c r="M605" i="7"/>
  <c r="M593" i="7"/>
  <c r="M581" i="7"/>
  <c r="M569" i="7"/>
  <c r="M557" i="7"/>
  <c r="M545" i="7"/>
  <c r="M533" i="7"/>
  <c r="M521" i="7"/>
  <c r="M509" i="7"/>
  <c r="M497" i="7"/>
  <c r="M485" i="7"/>
  <c r="M473" i="7"/>
  <c r="M461" i="7"/>
  <c r="M449" i="7"/>
  <c r="M437" i="7"/>
  <c r="M425" i="7"/>
  <c r="M413" i="7"/>
  <c r="M401" i="7"/>
  <c r="M389" i="7"/>
  <c r="M377" i="7"/>
  <c r="M365" i="7"/>
  <c r="M353" i="7"/>
  <c r="M341" i="7"/>
  <c r="M329" i="7"/>
  <c r="M317" i="7"/>
  <c r="M305" i="7"/>
  <c r="M293" i="7"/>
  <c r="M281" i="7"/>
  <c r="M269" i="7"/>
  <c r="M257" i="7"/>
  <c r="M245" i="7"/>
  <c r="M233" i="7"/>
  <c r="M221" i="7"/>
  <c r="M209" i="7"/>
  <c r="M197" i="7"/>
  <c r="M185" i="7"/>
  <c r="M173" i="7"/>
  <c r="M161" i="7"/>
  <c r="M149" i="7"/>
  <c r="M137" i="7"/>
  <c r="M125" i="7"/>
  <c r="M113" i="7"/>
  <c r="M101" i="7"/>
  <c r="M89" i="7"/>
  <c r="M77" i="7"/>
  <c r="M65" i="7"/>
  <c r="M53" i="7"/>
  <c r="M41" i="7"/>
  <c r="M3364" i="7"/>
  <c r="M3352" i="7"/>
  <c r="M3340" i="7"/>
  <c r="M3328" i="7"/>
  <c r="M3316" i="7"/>
  <c r="M3304" i="7"/>
  <c r="M3292" i="7"/>
  <c r="M3280" i="7"/>
  <c r="M3268" i="7"/>
  <c r="M3256" i="7"/>
  <c r="M3244" i="7"/>
  <c r="M3232" i="7"/>
  <c r="M3220" i="7"/>
  <c r="M3208" i="7"/>
  <c r="M3196" i="7"/>
  <c r="M3184" i="7"/>
  <c r="M3172" i="7"/>
  <c r="M3160" i="7"/>
  <c r="M3148" i="7"/>
  <c r="M3136" i="7"/>
  <c r="M3124" i="7"/>
  <c r="M3112" i="7"/>
  <c r="M3100" i="7"/>
  <c r="M3088" i="7"/>
  <c r="M3076" i="7"/>
  <c r="M3064" i="7"/>
  <c r="M3052" i="7"/>
  <c r="M3040" i="7"/>
  <c r="M3028" i="7"/>
  <c r="M3016" i="7"/>
  <c r="M3004" i="7"/>
  <c r="M2992" i="7"/>
  <c r="M2980" i="7"/>
  <c r="M2968" i="7"/>
  <c r="M2956" i="7"/>
  <c r="M2944" i="7"/>
  <c r="M2932" i="7"/>
  <c r="M2920" i="7"/>
  <c r="M2908" i="7"/>
  <c r="M2896" i="7"/>
  <c r="M2884" i="7"/>
  <c r="M2872" i="7"/>
  <c r="M2860" i="7"/>
  <c r="M2848" i="7"/>
  <c r="M2836" i="7"/>
  <c r="M2824" i="7"/>
  <c r="M2812" i="7"/>
  <c r="M2800" i="7"/>
  <c r="M2788" i="7"/>
  <c r="M2776" i="7"/>
  <c r="M2764" i="7"/>
  <c r="M2752" i="7"/>
  <c r="M2740" i="7"/>
  <c r="M2728" i="7"/>
  <c r="M2716" i="7"/>
  <c r="M2704" i="7"/>
  <c r="M2692" i="7"/>
  <c r="M2680" i="7"/>
  <c r="M2668" i="7"/>
  <c r="M2656" i="7"/>
  <c r="M2644" i="7"/>
  <c r="M2632" i="7"/>
  <c r="M2620" i="7"/>
  <c r="M2608" i="7"/>
  <c r="M2596" i="7"/>
  <c r="M2584" i="7"/>
  <c r="M2572" i="7"/>
  <c r="M2560" i="7"/>
  <c r="M2548" i="7"/>
  <c r="M2536" i="7"/>
  <c r="M2524" i="7"/>
  <c r="M2512" i="7"/>
  <c r="M2500" i="7"/>
  <c r="M2488" i="7"/>
  <c r="M2476" i="7"/>
  <c r="M2464" i="7"/>
  <c r="M2452" i="7"/>
  <c r="M2440" i="7"/>
  <c r="M2428" i="7"/>
  <c r="M2416" i="7"/>
  <c r="M2404" i="7"/>
  <c r="M2392" i="7"/>
  <c r="M2380" i="7"/>
  <c r="M2368" i="7"/>
  <c r="M2356" i="7"/>
  <c r="M2344" i="7"/>
  <c r="M2332" i="7"/>
  <c r="M2320" i="7"/>
  <c r="M2308" i="7"/>
  <c r="M2296" i="7"/>
  <c r="M2284" i="7"/>
  <c r="M2272" i="7"/>
  <c r="M2260" i="7"/>
  <c r="M2248" i="7"/>
  <c r="M2236" i="7"/>
  <c r="M2224" i="7"/>
  <c r="M2212" i="7"/>
  <c r="M2200" i="7"/>
  <c r="M2188" i="7"/>
  <c r="M2176" i="7"/>
  <c r="M2164" i="7"/>
  <c r="M2152" i="7"/>
  <c r="M2140" i="7"/>
  <c r="M2128" i="7"/>
  <c r="M2116" i="7"/>
  <c r="M2104" i="7"/>
  <c r="M2092" i="7"/>
  <c r="M2080" i="7"/>
  <c r="M2068" i="7"/>
  <c r="M2056" i="7"/>
  <c r="M2044" i="7"/>
  <c r="M2032" i="7"/>
  <c r="M2020" i="7"/>
  <c r="M2008" i="7"/>
  <c r="M1996" i="7"/>
  <c r="M1984" i="7"/>
  <c r="M1972" i="7"/>
  <c r="M1960" i="7"/>
  <c r="M1948" i="7"/>
  <c r="M1936" i="7"/>
  <c r="M1924" i="7"/>
  <c r="M1912" i="7"/>
  <c r="M1900" i="7"/>
  <c r="M1888" i="7"/>
  <c r="M1876" i="7"/>
  <c r="M1864" i="7"/>
  <c r="M1852" i="7"/>
  <c r="M1840" i="7"/>
  <c r="M1828" i="7"/>
  <c r="M1816" i="7"/>
  <c r="M1804" i="7"/>
  <c r="M1792" i="7"/>
  <c r="M1780" i="7"/>
  <c r="M1768" i="7"/>
  <c r="M1756" i="7"/>
  <c r="M1744" i="7"/>
  <c r="M1732" i="7"/>
  <c r="M1720" i="7"/>
  <c r="M1708" i="7"/>
  <c r="M1696" i="7"/>
  <c r="M1684" i="7"/>
  <c r="M1672" i="7"/>
  <c r="M1660" i="7"/>
  <c r="M1648" i="7"/>
  <c r="M1636" i="7"/>
  <c r="M1624" i="7"/>
  <c r="M1612" i="7"/>
  <c r="M1600" i="7"/>
  <c r="M1588" i="7"/>
  <c r="M1576" i="7"/>
  <c r="M1564" i="7"/>
  <c r="M1552" i="7"/>
  <c r="M1540" i="7"/>
  <c r="M1528" i="7"/>
  <c r="M1516" i="7"/>
  <c r="M1504" i="7"/>
  <c r="M1492" i="7"/>
  <c r="M1480" i="7"/>
  <c r="M1468" i="7"/>
  <c r="M1456" i="7"/>
  <c r="M1444" i="7"/>
  <c r="M1432" i="7"/>
  <c r="M1420" i="7"/>
  <c r="M1408" i="7"/>
  <c r="M1396" i="7"/>
  <c r="M1384" i="7"/>
  <c r="M1372" i="7"/>
  <c r="M1360" i="7"/>
  <c r="M1348" i="7"/>
  <c r="M1336" i="7"/>
  <c r="M1324" i="7"/>
  <c r="M1312" i="7"/>
  <c r="M1300" i="7"/>
  <c r="M1288" i="7"/>
  <c r="M1276" i="7"/>
  <c r="M1264" i="7"/>
  <c r="M1252" i="7"/>
  <c r="M1240" i="7"/>
  <c r="M1228" i="7"/>
  <c r="M1216" i="7"/>
  <c r="M1204" i="7"/>
  <c r="M1192" i="7"/>
  <c r="M1180" i="7"/>
  <c r="M1168" i="7"/>
  <c r="M1156" i="7"/>
  <c r="M1144" i="7"/>
  <c r="M1132" i="7"/>
  <c r="M1120" i="7"/>
  <c r="M1108" i="7"/>
  <c r="M1096" i="7"/>
  <c r="M1084" i="7"/>
  <c r="M1072" i="7"/>
  <c r="M1060" i="7"/>
  <c r="M1048" i="7"/>
  <c r="M1036" i="7"/>
  <c r="M1024" i="7"/>
  <c r="M1012" i="7"/>
  <c r="M1000" i="7"/>
  <c r="M988" i="7"/>
  <c r="M976" i="7"/>
  <c r="M964" i="7"/>
  <c r="M952" i="7"/>
  <c r="M940" i="7"/>
  <c r="M928" i="7"/>
  <c r="M916" i="7"/>
  <c r="M904" i="7"/>
  <c r="M892" i="7"/>
  <c r="M880" i="7"/>
  <c r="M868" i="7"/>
  <c r="M856" i="7"/>
  <c r="M844" i="7"/>
  <c r="M832" i="7"/>
  <c r="M820" i="7"/>
  <c r="M808" i="7"/>
  <c r="M796" i="7"/>
  <c r="M784" i="7"/>
  <c r="M772" i="7"/>
  <c r="M760" i="7"/>
  <c r="M748" i="7"/>
  <c r="M736" i="7"/>
  <c r="M724" i="7"/>
  <c r="M712" i="7"/>
  <c r="M700" i="7"/>
  <c r="M688" i="7"/>
  <c r="M676" i="7"/>
  <c r="M664" i="7"/>
  <c r="M652" i="7"/>
  <c r="M640" i="7"/>
  <c r="M628" i="7"/>
  <c r="M616" i="7"/>
  <c r="M604" i="7"/>
  <c r="M592" i="7"/>
  <c r="M3363" i="7"/>
  <c r="M3351" i="7"/>
  <c r="M3339" i="7"/>
  <c r="M3327" i="7"/>
  <c r="M3315" i="7"/>
  <c r="M3303" i="7"/>
  <c r="M3291" i="7"/>
  <c r="M3279" i="7"/>
  <c r="M3267" i="7"/>
  <c r="M3255" i="7"/>
  <c r="M3243" i="7"/>
  <c r="M3231" i="7"/>
  <c r="M3219" i="7"/>
  <c r="M3207" i="7"/>
  <c r="M3195" i="7"/>
  <c r="M3183" i="7"/>
  <c r="M3171" i="7"/>
  <c r="M3159" i="7"/>
  <c r="M3147" i="7"/>
  <c r="M3135" i="7"/>
  <c r="M3123" i="7"/>
  <c r="M3111" i="7"/>
  <c r="M3099" i="7"/>
  <c r="M3087" i="7"/>
  <c r="M3075" i="7"/>
  <c r="M3063" i="7"/>
  <c r="M3051" i="7"/>
  <c r="M3039" i="7"/>
  <c r="M3027" i="7"/>
  <c r="M3015" i="7"/>
  <c r="M3003" i="7"/>
  <c r="M2991" i="7"/>
  <c r="M2979" i="7"/>
  <c r="M2967" i="7"/>
  <c r="M2955" i="7"/>
  <c r="M2943" i="7"/>
  <c r="M2931" i="7"/>
  <c r="M2919" i="7"/>
  <c r="M2907" i="7"/>
  <c r="M2895" i="7"/>
  <c r="M2883" i="7"/>
  <c r="M2871" i="7"/>
  <c r="M2859" i="7"/>
  <c r="M2847" i="7"/>
  <c r="M2835" i="7"/>
  <c r="M2823" i="7"/>
  <c r="M2811" i="7"/>
  <c r="M2799" i="7"/>
  <c r="M2787" i="7"/>
  <c r="M2775" i="7"/>
  <c r="M2763" i="7"/>
  <c r="M2751" i="7"/>
  <c r="M2739" i="7"/>
  <c r="M2727" i="7"/>
  <c r="M2715" i="7"/>
  <c r="M2703" i="7"/>
  <c r="M2691" i="7"/>
  <c r="M2679" i="7"/>
  <c r="M2667" i="7"/>
  <c r="M2655" i="7"/>
  <c r="M2643" i="7"/>
  <c r="M2631" i="7"/>
  <c r="M2619" i="7"/>
  <c r="M2607" i="7"/>
  <c r="M2595" i="7"/>
  <c r="M2583" i="7"/>
  <c r="M2571" i="7"/>
  <c r="M2559" i="7"/>
  <c r="M2547" i="7"/>
  <c r="M2535" i="7"/>
  <c r="M2523" i="7"/>
  <c r="M2511" i="7"/>
  <c r="M2499" i="7"/>
  <c r="M2487" i="7"/>
  <c r="M2475" i="7"/>
  <c r="M2463" i="7"/>
  <c r="M2451" i="7"/>
  <c r="M2439" i="7"/>
  <c r="M2427" i="7"/>
  <c r="M2415" i="7"/>
  <c r="M2403" i="7"/>
  <c r="M2391" i="7"/>
  <c r="M2379" i="7"/>
  <c r="M2367" i="7"/>
  <c r="M2355" i="7"/>
  <c r="M2343" i="7"/>
  <c r="M2331" i="7"/>
  <c r="M2319" i="7"/>
  <c r="M2307" i="7"/>
  <c r="M2295" i="7"/>
  <c r="M2283" i="7"/>
  <c r="M2271" i="7"/>
  <c r="M2259" i="7"/>
  <c r="M2247" i="7"/>
  <c r="M2235" i="7"/>
  <c r="M2223" i="7"/>
  <c r="M2211" i="7"/>
  <c r="M2199" i="7"/>
  <c r="M2187" i="7"/>
  <c r="M2175" i="7"/>
  <c r="M2163" i="7"/>
  <c r="M2151" i="7"/>
  <c r="M2139" i="7"/>
  <c r="M2127" i="7"/>
  <c r="M2115" i="7"/>
  <c r="M2103" i="7"/>
  <c r="M2091" i="7"/>
  <c r="M2079" i="7"/>
  <c r="M2067" i="7"/>
  <c r="M2055" i="7"/>
  <c r="M2043" i="7"/>
  <c r="M2031" i="7"/>
  <c r="M2019" i="7"/>
  <c r="M2007" i="7"/>
  <c r="M1995" i="7"/>
  <c r="M1983" i="7"/>
  <c r="M1971" i="7"/>
  <c r="M1959" i="7"/>
  <c r="M1947" i="7"/>
  <c r="M1935" i="7"/>
  <c r="M1923" i="7"/>
  <c r="M1911" i="7"/>
  <c r="M1899" i="7"/>
  <c r="M1887" i="7"/>
  <c r="M1875" i="7"/>
  <c r="M1863" i="7"/>
  <c r="M1851" i="7"/>
  <c r="M1839" i="7"/>
  <c r="M1827" i="7"/>
  <c r="M1815" i="7"/>
  <c r="M1803" i="7"/>
  <c r="M1791" i="7"/>
  <c r="M1779" i="7"/>
  <c r="M1767" i="7"/>
  <c r="M1755" i="7"/>
  <c r="M1743" i="7"/>
  <c r="M1731" i="7"/>
  <c r="M1719" i="7"/>
  <c r="M1707" i="7"/>
  <c r="M1695" i="7"/>
  <c r="M1683" i="7"/>
  <c r="M1671" i="7"/>
  <c r="M1659" i="7"/>
  <c r="M1647" i="7"/>
  <c r="M1635" i="7"/>
  <c r="M1623" i="7"/>
  <c r="M1611" i="7"/>
  <c r="M1599" i="7"/>
  <c r="M1587" i="7"/>
  <c r="M1575" i="7"/>
  <c r="M1563" i="7"/>
  <c r="M1551" i="7"/>
  <c r="M1539" i="7"/>
  <c r="M1527" i="7"/>
  <c r="M1515" i="7"/>
  <c r="M1503" i="7"/>
  <c r="M1491" i="7"/>
  <c r="M1479" i="7"/>
  <c r="M1467" i="7"/>
  <c r="M1455" i="7"/>
  <c r="M1443" i="7"/>
  <c r="M1431" i="7"/>
  <c r="M1419" i="7"/>
  <c r="M1407" i="7"/>
  <c r="M1395" i="7"/>
  <c r="M1383" i="7"/>
  <c r="M1371" i="7"/>
  <c r="M1359" i="7"/>
  <c r="M1347" i="7"/>
  <c r="M1335" i="7"/>
  <c r="M1323" i="7"/>
  <c r="M1311" i="7"/>
  <c r="M1299" i="7"/>
  <c r="M1287" i="7"/>
  <c r="M1275" i="7"/>
  <c r="M1263" i="7"/>
  <c r="M1251" i="7"/>
  <c r="M1239" i="7"/>
  <c r="M1227" i="7"/>
  <c r="M1215" i="7"/>
  <c r="M1203" i="7"/>
  <c r="M1191" i="7"/>
  <c r="M1179" i="7"/>
  <c r="M1167" i="7"/>
  <c r="M1155" i="7"/>
  <c r="M1143" i="7"/>
  <c r="M1131" i="7"/>
  <c r="M1119" i="7"/>
  <c r="M1107" i="7"/>
  <c r="M1095" i="7"/>
  <c r="M1083" i="7"/>
  <c r="M1071" i="7"/>
  <c r="M1059" i="7"/>
  <c r="M1047" i="7"/>
  <c r="M1035" i="7"/>
  <c r="M1023" i="7"/>
  <c r="M1011" i="7"/>
  <c r="M999" i="7"/>
  <c r="M987" i="7"/>
  <c r="M975" i="7"/>
  <c r="M963" i="7"/>
  <c r="M951" i="7"/>
  <c r="M939" i="7"/>
  <c r="M927" i="7"/>
  <c r="M915" i="7"/>
  <c r="M903" i="7"/>
  <c r="M891" i="7"/>
  <c r="M879" i="7"/>
  <c r="M867" i="7"/>
  <c r="M855" i="7"/>
  <c r="M843" i="7"/>
  <c r="M831" i="7"/>
  <c r="M819" i="7"/>
  <c r="M807" i="7"/>
  <c r="M795" i="7"/>
  <c r="M783" i="7"/>
  <c r="M771" i="7"/>
  <c r="M759" i="7"/>
  <c r="M747" i="7"/>
  <c r="M735" i="7"/>
  <c r="M723" i="7"/>
  <c r="M711" i="7"/>
  <c r="M699" i="7"/>
  <c r="M687" i="7"/>
  <c r="M675" i="7"/>
  <c r="M663" i="7"/>
  <c r="M651" i="7"/>
  <c r="M639" i="7"/>
  <c r="M627" i="7"/>
  <c r="M615" i="7"/>
  <c r="M603" i="7"/>
  <c r="M591" i="7"/>
  <c r="M2194" i="7"/>
  <c r="M2120" i="7"/>
  <c r="M3362" i="7"/>
  <c r="M3350" i="7"/>
  <c r="M3338" i="7"/>
  <c r="M3326" i="7"/>
  <c r="M3314" i="7"/>
  <c r="M3302" i="7"/>
  <c r="M3290" i="7"/>
  <c r="M3278" i="7"/>
  <c r="M3266" i="7"/>
  <c r="M3254" i="7"/>
  <c r="M3242" i="7"/>
  <c r="M3230" i="7"/>
  <c r="M3218" i="7"/>
  <c r="M3206" i="7"/>
  <c r="M3194" i="7"/>
  <c r="M3182" i="7"/>
  <c r="M3170" i="7"/>
  <c r="M3158" i="7"/>
  <c r="M3146" i="7"/>
  <c r="M3134" i="7"/>
  <c r="M3122" i="7"/>
  <c r="M3110" i="7"/>
  <c r="M3098" i="7"/>
  <c r="M3086" i="7"/>
  <c r="M3074" i="7"/>
  <c r="M3062" i="7"/>
  <c r="M3050" i="7"/>
  <c r="M3038" i="7"/>
  <c r="M3026" i="7"/>
  <c r="M3014" i="7"/>
  <c r="M3002" i="7"/>
  <c r="M2990" i="7"/>
  <c r="M2978" i="7"/>
  <c r="M2966" i="7"/>
  <c r="M2954" i="7"/>
  <c r="M2942" i="7"/>
  <c r="M2930" i="7"/>
  <c r="M2918" i="7"/>
  <c r="M2906" i="7"/>
  <c r="M2894" i="7"/>
  <c r="M2882" i="7"/>
  <c r="M2870" i="7"/>
  <c r="M2858" i="7"/>
  <c r="M2846" i="7"/>
  <c r="M2834" i="7"/>
  <c r="M2822" i="7"/>
  <c r="M2810" i="7"/>
  <c r="M2798" i="7"/>
  <c r="M2786" i="7"/>
  <c r="M2774" i="7"/>
  <c r="M2762" i="7"/>
  <c r="M2750" i="7"/>
  <c r="M2738" i="7"/>
  <c r="M2726" i="7"/>
  <c r="M2714" i="7"/>
  <c r="M2702" i="7"/>
  <c r="M2690" i="7"/>
  <c r="M2678" i="7"/>
  <c r="M2666" i="7"/>
  <c r="M2654" i="7"/>
  <c r="M2642" i="7"/>
  <c r="M2630" i="7"/>
  <c r="M2618" i="7"/>
  <c r="M2606" i="7"/>
  <c r="M2594" i="7"/>
  <c r="M2582" i="7"/>
  <c r="M2570" i="7"/>
  <c r="M2558" i="7"/>
  <c r="M2546" i="7"/>
  <c r="M2534" i="7"/>
  <c r="M2522" i="7"/>
  <c r="M2510" i="7"/>
  <c r="M2498" i="7"/>
  <c r="M2486" i="7"/>
  <c r="M2474" i="7"/>
  <c r="M2462" i="7"/>
  <c r="M2450" i="7"/>
  <c r="M2438" i="7"/>
  <c r="M2426" i="7"/>
  <c r="M2414" i="7"/>
  <c r="M2402" i="7"/>
  <c r="M2390" i="7"/>
  <c r="M2378" i="7"/>
  <c r="M2366" i="7"/>
  <c r="M2354" i="7"/>
  <c r="M2342" i="7"/>
  <c r="M2330" i="7"/>
  <c r="M2318" i="7"/>
  <c r="M2306" i="7"/>
  <c r="M2294" i="7"/>
  <c r="M2282" i="7"/>
  <c r="M2270" i="7"/>
  <c r="M2258" i="7"/>
  <c r="M2246" i="7"/>
  <c r="M2234" i="7"/>
  <c r="M2222" i="7"/>
  <c r="M2210" i="7"/>
  <c r="M2198" i="7"/>
  <c r="M2186" i="7"/>
  <c r="M2174" i="7"/>
  <c r="M2162" i="7"/>
  <c r="M2150" i="7"/>
  <c r="M2138" i="7"/>
  <c r="M2126" i="7"/>
  <c r="M2114" i="7"/>
  <c r="M2102" i="7"/>
  <c r="M2090" i="7"/>
  <c r="M2078" i="7"/>
  <c r="M2066" i="7"/>
  <c r="M2054" i="7"/>
  <c r="M2042" i="7"/>
  <c r="M2030" i="7"/>
  <c r="M2018" i="7"/>
  <c r="M2006" i="7"/>
  <c r="M1994" i="7"/>
  <c r="M1982" i="7"/>
  <c r="M1970" i="7"/>
  <c r="M1958" i="7"/>
  <c r="M1946" i="7"/>
  <c r="M1934" i="7"/>
  <c r="M1922" i="7"/>
  <c r="M1910" i="7"/>
  <c r="M1898" i="7"/>
  <c r="M1886" i="7"/>
  <c r="M1874" i="7"/>
  <c r="M1862" i="7"/>
  <c r="M1850" i="7"/>
  <c r="M1838" i="7"/>
  <c r="M1826" i="7"/>
  <c r="M1814" i="7"/>
  <c r="M1802" i="7"/>
  <c r="M1790" i="7"/>
  <c r="M1778" i="7"/>
  <c r="M1766" i="7"/>
  <c r="M1754" i="7"/>
  <c r="M1742" i="7"/>
  <c r="M1730" i="7"/>
  <c r="M1718" i="7"/>
  <c r="M1706" i="7"/>
  <c r="M1694" i="7"/>
  <c r="M1682" i="7"/>
  <c r="M1670" i="7"/>
  <c r="M1658" i="7"/>
  <c r="M1646" i="7"/>
  <c r="M1634" i="7"/>
  <c r="M1622" i="7"/>
  <c r="M1610" i="7"/>
  <c r="M1598" i="7"/>
  <c r="M1586" i="7"/>
  <c r="M1574" i="7"/>
  <c r="M1562" i="7"/>
  <c r="M1550" i="7"/>
  <c r="M1538" i="7"/>
  <c r="M1526" i="7"/>
  <c r="M1514" i="7"/>
  <c r="M1502" i="7"/>
  <c r="M1490" i="7"/>
  <c r="M1478" i="7"/>
  <c r="M1466" i="7"/>
  <c r="M1454" i="7"/>
  <c r="M1442" i="7"/>
  <c r="M1430" i="7"/>
  <c r="M1418" i="7"/>
  <c r="M1406" i="7"/>
  <c r="M1394" i="7"/>
  <c r="M1382" i="7"/>
  <c r="M1370" i="7"/>
  <c r="M1358" i="7"/>
  <c r="M1346" i="7"/>
  <c r="M1334" i="7"/>
  <c r="M1322" i="7"/>
  <c r="M1310" i="7"/>
  <c r="M1298" i="7"/>
  <c r="M1286" i="7"/>
  <c r="M1274" i="7"/>
  <c r="M1262" i="7"/>
  <c r="M1250" i="7"/>
  <c r="M1238" i="7"/>
  <c r="M1226" i="7"/>
  <c r="M1214" i="7"/>
  <c r="M1202" i="7"/>
  <c r="M1190" i="7"/>
  <c r="M1178" i="7"/>
  <c r="M1166" i="7"/>
  <c r="M1154" i="7"/>
  <c r="M1142" i="7"/>
  <c r="M1130" i="7"/>
  <c r="M1118" i="7"/>
  <c r="M1106" i="7"/>
  <c r="M1094" i="7"/>
  <c r="M1082" i="7"/>
  <c r="M1070" i="7"/>
  <c r="M1058" i="7"/>
  <c r="M1046" i="7"/>
  <c r="M1034" i="7"/>
  <c r="M1022" i="7"/>
  <c r="M1010" i="7"/>
  <c r="M998" i="7"/>
  <c r="M986" i="7"/>
  <c r="M974" i="7"/>
  <c r="M962" i="7"/>
  <c r="M950" i="7"/>
  <c r="M938" i="7"/>
  <c r="M926" i="7"/>
  <c r="M914" i="7"/>
  <c r="M902" i="7"/>
  <c r="M890" i="7"/>
  <c r="M878" i="7"/>
  <c r="M866" i="7"/>
  <c r="M854" i="7"/>
  <c r="M842" i="7"/>
  <c r="M830" i="7"/>
  <c r="M818" i="7"/>
  <c r="M806" i="7"/>
  <c r="M794" i="7"/>
  <c r="M782" i="7"/>
  <c r="M770" i="7"/>
  <c r="M758" i="7"/>
  <c r="M746" i="7"/>
  <c r="M734" i="7"/>
  <c r="M722" i="7"/>
  <c r="M710" i="7"/>
  <c r="M698" i="7"/>
  <c r="M686" i="7"/>
  <c r="M674" i="7"/>
  <c r="M662" i="7"/>
  <c r="M650" i="7"/>
  <c r="M638" i="7"/>
  <c r="M626" i="7"/>
  <c r="M614" i="7"/>
  <c r="M602" i="7"/>
  <c r="M590" i="7"/>
  <c r="M3361" i="7"/>
  <c r="M3349" i="7"/>
  <c r="M3337" i="7"/>
  <c r="M3325" i="7"/>
  <c r="M3313" i="7"/>
  <c r="M3301" i="7"/>
  <c r="M3289" i="7"/>
  <c r="M3277" i="7"/>
  <c r="M3265" i="7"/>
  <c r="M3253" i="7"/>
  <c r="M3241" i="7"/>
  <c r="M3229" i="7"/>
  <c r="M3217" i="7"/>
  <c r="M3205" i="7"/>
  <c r="M3193" i="7"/>
  <c r="M3181" i="7"/>
  <c r="M3169" i="7"/>
  <c r="M3157" i="7"/>
  <c r="M3145" i="7"/>
  <c r="M3133" i="7"/>
  <c r="M3121" i="7"/>
  <c r="M3109" i="7"/>
  <c r="M3097" i="7"/>
  <c r="M3085" i="7"/>
  <c r="M3073" i="7"/>
  <c r="M3061" i="7"/>
  <c r="M3049" i="7"/>
  <c r="M3037" i="7"/>
  <c r="M3025" i="7"/>
  <c r="M3013" i="7"/>
  <c r="M3001" i="7"/>
  <c r="M2989" i="7"/>
  <c r="M2977" i="7"/>
  <c r="M2965" i="7"/>
  <c r="M2953" i="7"/>
  <c r="M2941" i="7"/>
  <c r="M2929" i="7"/>
  <c r="M2917" i="7"/>
  <c r="M2905" i="7"/>
  <c r="M2893" i="7"/>
  <c r="M2881" i="7"/>
  <c r="M2869" i="7"/>
  <c r="M2857" i="7"/>
  <c r="M2845" i="7"/>
  <c r="M2833" i="7"/>
  <c r="M2821" i="7"/>
  <c r="M2809" i="7"/>
  <c r="M2797" i="7"/>
  <c r="M2785" i="7"/>
  <c r="M2773" i="7"/>
  <c r="M2761" i="7"/>
  <c r="M2749" i="7"/>
  <c r="M2737" i="7"/>
  <c r="M2725" i="7"/>
  <c r="M2713" i="7"/>
  <c r="M2701" i="7"/>
  <c r="M2689" i="7"/>
  <c r="M2677" i="7"/>
  <c r="M2665" i="7"/>
  <c r="M2653" i="7"/>
  <c r="M2641" i="7"/>
  <c r="M2629" i="7"/>
  <c r="M2617" i="7"/>
  <c r="M2605" i="7"/>
  <c r="M2593" i="7"/>
  <c r="M2581" i="7"/>
  <c r="M2569" i="7"/>
  <c r="M2557" i="7"/>
  <c r="M2545" i="7"/>
  <c r="M2533" i="7"/>
  <c r="M2521" i="7"/>
  <c r="M2509" i="7"/>
  <c r="M2497" i="7"/>
  <c r="M2485" i="7"/>
  <c r="M2473" i="7"/>
  <c r="M2461" i="7"/>
  <c r="M2449" i="7"/>
  <c r="M2437" i="7"/>
  <c r="M2425" i="7"/>
  <c r="M2413" i="7"/>
  <c r="M2401" i="7"/>
  <c r="M2389" i="7"/>
  <c r="M2377" i="7"/>
  <c r="M2365" i="7"/>
  <c r="M2353" i="7"/>
  <c r="M2341" i="7"/>
  <c r="M2329" i="7"/>
  <c r="M2317" i="7"/>
  <c r="M2305" i="7"/>
  <c r="M2293" i="7"/>
  <c r="M2281" i="7"/>
  <c r="M2269" i="7"/>
  <c r="M2257" i="7"/>
  <c r="M2245" i="7"/>
  <c r="M2233" i="7"/>
  <c r="M2221" i="7"/>
  <c r="M2209" i="7"/>
  <c r="M2197" i="7"/>
  <c r="M2185" i="7"/>
  <c r="M2173" i="7"/>
  <c r="M2161" i="7"/>
  <c r="M2149" i="7"/>
  <c r="M2137" i="7"/>
  <c r="M2125" i="7"/>
  <c r="M2113" i="7"/>
  <c r="M2101" i="7"/>
  <c r="M2089" i="7"/>
  <c r="M2077" i="7"/>
  <c r="M2065" i="7"/>
  <c r="M2053" i="7"/>
  <c r="M2041" i="7"/>
  <c r="M2029" i="7"/>
  <c r="M2017" i="7"/>
  <c r="M2005" i="7"/>
  <c r="M1993" i="7"/>
  <c r="M1981" i="7"/>
  <c r="M1969" i="7"/>
  <c r="M1957" i="7"/>
  <c r="M1945" i="7"/>
  <c r="M1933" i="7"/>
  <c r="M1921" i="7"/>
  <c r="M1909" i="7"/>
  <c r="M1897" i="7"/>
  <c r="M1885" i="7"/>
  <c r="M1873" i="7"/>
  <c r="M1861" i="7"/>
  <c r="M1849" i="7"/>
  <c r="M1837" i="7"/>
  <c r="M1825" i="7"/>
  <c r="M1813" i="7"/>
  <c r="M1801" i="7"/>
  <c r="M1789" i="7"/>
  <c r="M1777" i="7"/>
  <c r="M1765" i="7"/>
  <c r="M1753" i="7"/>
  <c r="M1741" i="7"/>
  <c r="M1729" i="7"/>
  <c r="M1717" i="7"/>
  <c r="M1705" i="7"/>
  <c r="M1693" i="7"/>
  <c r="M1681" i="7"/>
  <c r="M1669" i="7"/>
  <c r="M1657" i="7"/>
  <c r="M1645" i="7"/>
  <c r="M1633" i="7"/>
  <c r="M1621" i="7"/>
  <c r="M1609" i="7"/>
  <c r="M1597" i="7"/>
  <c r="M1585" i="7"/>
  <c r="M1573" i="7"/>
  <c r="M1561" i="7"/>
  <c r="M1549" i="7"/>
  <c r="M1537" i="7"/>
  <c r="M1525" i="7"/>
  <c r="M1513" i="7"/>
  <c r="M1501" i="7"/>
  <c r="M1489" i="7"/>
  <c r="M1477" i="7"/>
  <c r="M1465" i="7"/>
  <c r="M1453" i="7"/>
  <c r="M1441" i="7"/>
  <c r="M1429" i="7"/>
  <c r="M1417" i="7"/>
  <c r="M1405" i="7"/>
  <c r="M1393" i="7"/>
  <c r="M1381" i="7"/>
  <c r="M1369" i="7"/>
  <c r="M1357" i="7"/>
  <c r="M1345" i="7"/>
  <c r="M1333" i="7"/>
  <c r="M1321" i="7"/>
  <c r="M1309" i="7"/>
  <c r="M1297" i="7"/>
  <c r="M1285" i="7"/>
  <c r="M1273" i="7"/>
  <c r="M1261" i="7"/>
  <c r="M1249" i="7"/>
  <c r="M1237" i="7"/>
  <c r="M1225" i="7"/>
  <c r="M1213" i="7"/>
  <c r="M1201" i="7"/>
  <c r="M1189" i="7"/>
  <c r="M1177" i="7"/>
  <c r="M1165" i="7"/>
  <c r="M1153" i="7"/>
  <c r="M1141" i="7"/>
  <c r="M1129" i="7"/>
  <c r="M1117" i="7"/>
  <c r="M1105" i="7"/>
  <c r="M1093" i="7"/>
  <c r="M1081" i="7"/>
  <c r="M1069" i="7"/>
  <c r="M1057" i="7"/>
  <c r="M1045" i="7"/>
  <c r="M1033" i="7"/>
  <c r="M1021" i="7"/>
  <c r="M1009" i="7"/>
  <c r="M997" i="7"/>
  <c r="M985" i="7"/>
  <c r="M973" i="7"/>
  <c r="M961" i="7"/>
  <c r="M949" i="7"/>
  <c r="M937" i="7"/>
  <c r="M925" i="7"/>
  <c r="M913" i="7"/>
  <c r="M901" i="7"/>
  <c r="M889" i="7"/>
  <c r="M877" i="7"/>
  <c r="M865" i="7"/>
  <c r="M853" i="7"/>
  <c r="M841" i="7"/>
  <c r="M829" i="7"/>
  <c r="M817" i="7"/>
  <c r="M805" i="7"/>
  <c r="M793" i="7"/>
  <c r="M781" i="7"/>
  <c r="M769" i="7"/>
  <c r="M757" i="7"/>
  <c r="M745" i="7"/>
  <c r="M733" i="7"/>
  <c r="M721" i="7"/>
  <c r="M709" i="7"/>
  <c r="M697" i="7"/>
  <c r="M685" i="7"/>
  <c r="M673" i="7"/>
  <c r="M661" i="7"/>
  <c r="M649" i="7"/>
  <c r="M637" i="7"/>
  <c r="M625" i="7"/>
  <c r="M613" i="7"/>
  <c r="M601" i="7"/>
  <c r="M589" i="7"/>
  <c r="M2072" i="7"/>
  <c r="M5" i="7"/>
  <c r="M3360" i="7"/>
  <c r="M3348" i="7"/>
  <c r="M3336" i="7"/>
  <c r="M3324" i="7"/>
  <c r="M3312" i="7"/>
  <c r="M3300" i="7"/>
  <c r="M3288" i="7"/>
  <c r="M3276" i="7"/>
  <c r="M3264" i="7"/>
  <c r="M3252" i="7"/>
  <c r="M3240" i="7"/>
  <c r="M3228" i="7"/>
  <c r="M3216" i="7"/>
  <c r="M3204" i="7"/>
  <c r="M3192" i="7"/>
  <c r="M3180" i="7"/>
  <c r="M3168" i="7"/>
  <c r="M3156" i="7"/>
  <c r="M3144" i="7"/>
  <c r="M3132" i="7"/>
  <c r="M3120" i="7"/>
  <c r="M3108" i="7"/>
  <c r="M3096" i="7"/>
  <c r="M3084" i="7"/>
  <c r="M3072" i="7"/>
  <c r="M3060" i="7"/>
  <c r="M3048" i="7"/>
  <c r="M3036" i="7"/>
  <c r="M3024" i="7"/>
  <c r="M3012" i="7"/>
  <c r="M3000" i="7"/>
  <c r="M2988" i="7"/>
  <c r="M2976" i="7"/>
  <c r="M2964" i="7"/>
  <c r="M2952" i="7"/>
  <c r="M2940" i="7"/>
  <c r="M2928" i="7"/>
  <c r="M2916" i="7"/>
  <c r="M2904" i="7"/>
  <c r="M2892" i="7"/>
  <c r="M2880" i="7"/>
  <c r="M2868" i="7"/>
  <c r="M2856" i="7"/>
  <c r="M2844" i="7"/>
  <c r="M2832" i="7"/>
  <c r="M2820" i="7"/>
  <c r="M2808" i="7"/>
  <c r="M2796" i="7"/>
  <c r="M2784" i="7"/>
  <c r="M2772" i="7"/>
  <c r="M2760" i="7"/>
  <c r="M2748" i="7"/>
  <c r="M2736" i="7"/>
  <c r="M2724" i="7"/>
  <c r="M2712" i="7"/>
  <c r="M2700" i="7"/>
  <c r="M2688" i="7"/>
  <c r="M2676" i="7"/>
  <c r="M2664" i="7"/>
  <c r="M2652" i="7"/>
  <c r="M2640" i="7"/>
  <c r="M2628" i="7"/>
  <c r="M2616" i="7"/>
  <c r="M2604" i="7"/>
  <c r="M2592" i="7"/>
  <c r="M2580" i="7"/>
  <c r="M2568" i="7"/>
  <c r="M2556" i="7"/>
  <c r="M2544" i="7"/>
  <c r="M2532" i="7"/>
  <c r="M2520" i="7"/>
  <c r="M2508" i="7"/>
  <c r="M2496" i="7"/>
  <c r="M2484" i="7"/>
  <c r="M2472" i="7"/>
  <c r="M2460" i="7"/>
  <c r="M2448" i="7"/>
  <c r="M2436" i="7"/>
  <c r="M2424" i="7"/>
  <c r="M2412" i="7"/>
  <c r="M2400" i="7"/>
  <c r="M2388" i="7"/>
  <c r="M2376" i="7"/>
  <c r="M2364" i="7"/>
  <c r="M2352" i="7"/>
  <c r="M2340" i="7"/>
  <c r="M2328" i="7"/>
  <c r="M2316" i="7"/>
  <c r="M2304" i="7"/>
  <c r="M2292" i="7"/>
  <c r="M2280" i="7"/>
  <c r="M2268" i="7"/>
  <c r="M2256" i="7"/>
  <c r="M2244" i="7"/>
  <c r="M2232" i="7"/>
  <c r="M2220" i="7"/>
  <c r="M2208" i="7"/>
  <c r="M2196" i="7"/>
  <c r="M2184" i="7"/>
  <c r="M2172" i="7"/>
  <c r="M2160" i="7"/>
  <c r="M2148" i="7"/>
  <c r="M2136" i="7"/>
  <c r="M2124" i="7"/>
  <c r="M2112" i="7"/>
  <c r="M2100" i="7"/>
  <c r="M2088" i="7"/>
  <c r="M2076" i="7"/>
  <c r="M2064" i="7"/>
  <c r="M2052" i="7"/>
  <c r="M2040" i="7"/>
  <c r="M2028" i="7"/>
  <c r="M2016" i="7"/>
  <c r="M2004" i="7"/>
  <c r="M1992" i="7"/>
  <c r="M1980" i="7"/>
  <c r="M1968" i="7"/>
  <c r="M1956" i="7"/>
  <c r="M1944" i="7"/>
  <c r="M1932" i="7"/>
  <c r="M1920" i="7"/>
  <c r="M1908" i="7"/>
  <c r="M1896" i="7"/>
  <c r="M1884" i="7"/>
  <c r="M1872" i="7"/>
  <c r="M1860" i="7"/>
  <c r="M1848" i="7"/>
  <c r="M1836" i="7"/>
  <c r="M1824" i="7"/>
  <c r="M1812" i="7"/>
  <c r="M1800" i="7"/>
  <c r="M1788" i="7"/>
  <c r="M1776" i="7"/>
  <c r="M1764" i="7"/>
  <c r="M1752" i="7"/>
  <c r="M1740" i="7"/>
  <c r="M1728" i="7"/>
  <c r="M1716" i="7"/>
  <c r="M1704" i="7"/>
  <c r="M1692" i="7"/>
  <c r="M1680" i="7"/>
  <c r="M1668" i="7"/>
  <c r="M1656" i="7"/>
  <c r="M1644" i="7"/>
  <c r="M1632" i="7"/>
  <c r="M1620" i="7"/>
  <c r="M1608" i="7"/>
  <c r="M1596" i="7"/>
  <c r="M1584" i="7"/>
  <c r="M1572" i="7"/>
  <c r="M1560" i="7"/>
  <c r="M1548" i="7"/>
  <c r="M1536" i="7"/>
  <c r="M1524" i="7"/>
  <c r="M1512" i="7"/>
  <c r="M1500" i="7"/>
  <c r="M1488" i="7"/>
  <c r="M1476" i="7"/>
  <c r="M1464" i="7"/>
  <c r="M1452" i="7"/>
  <c r="M1440" i="7"/>
  <c r="M1428" i="7"/>
  <c r="M1416" i="7"/>
  <c r="M1404" i="7"/>
  <c r="M1392" i="7"/>
  <c r="M1380" i="7"/>
  <c r="M1368" i="7"/>
  <c r="M1356" i="7"/>
  <c r="M1344" i="7"/>
  <c r="M1332" i="7"/>
  <c r="M1320" i="7"/>
  <c r="M1308" i="7"/>
  <c r="M1296" i="7"/>
  <c r="M1284" i="7"/>
  <c r="M1272" i="7"/>
  <c r="M1260" i="7"/>
  <c r="M1248" i="7"/>
  <c r="M1236" i="7"/>
  <c r="M1224" i="7"/>
  <c r="M1212" i="7"/>
  <c r="M1200" i="7"/>
  <c r="M1188" i="7"/>
  <c r="M1176" i="7"/>
  <c r="M1164" i="7"/>
  <c r="M1152" i="7"/>
  <c r="M1140" i="7"/>
  <c r="M1128" i="7"/>
  <c r="M1116" i="7"/>
  <c r="M1104" i="7"/>
  <c r="M1092" i="7"/>
  <c r="M1080" i="7"/>
  <c r="M1068" i="7"/>
  <c r="M1056" i="7"/>
  <c r="M1044" i="7"/>
  <c r="M1032" i="7"/>
  <c r="M1020" i="7"/>
  <c r="M1008" i="7"/>
  <c r="M996" i="7"/>
  <c r="M984" i="7"/>
  <c r="M972" i="7"/>
  <c r="M960" i="7"/>
  <c r="M948" i="7"/>
  <c r="M936" i="7"/>
  <c r="M924" i="7"/>
  <c r="M912" i="7"/>
  <c r="M900" i="7"/>
  <c r="M888" i="7"/>
  <c r="M876" i="7"/>
  <c r="M864" i="7"/>
  <c r="M852" i="7"/>
  <c r="M840" i="7"/>
  <c r="M828" i="7"/>
  <c r="M816" i="7"/>
  <c r="M804" i="7"/>
  <c r="M792" i="7"/>
  <c r="M780" i="7"/>
  <c r="M768" i="7"/>
  <c r="M756" i="7"/>
  <c r="M744" i="7"/>
  <c r="M732" i="7"/>
  <c r="M720" i="7"/>
  <c r="M708" i="7"/>
  <c r="M696" i="7"/>
  <c r="M684" i="7"/>
  <c r="M672" i="7"/>
  <c r="M660" i="7"/>
  <c r="M648" i="7"/>
  <c r="M636" i="7"/>
  <c r="M624" i="7"/>
  <c r="M612" i="7"/>
  <c r="M600" i="7"/>
  <c r="M588" i="7"/>
  <c r="M576" i="7"/>
  <c r="M564" i="7"/>
  <c r="M552" i="7"/>
  <c r="M540" i="7"/>
  <c r="M528" i="7"/>
  <c r="M516" i="7"/>
  <c r="M504" i="7"/>
  <c r="M492" i="7"/>
  <c r="M480" i="7"/>
  <c r="M468" i="7"/>
  <c r="M456" i="7"/>
  <c r="M444" i="7"/>
  <c r="M432" i="7"/>
  <c r="M420" i="7"/>
  <c r="M408" i="7"/>
  <c r="M396" i="7"/>
  <c r="M384" i="7"/>
  <c r="M372" i="7"/>
  <c r="M360" i="7"/>
  <c r="M348" i="7"/>
  <c r="M336" i="7"/>
  <c r="M324" i="7"/>
  <c r="M312" i="7"/>
  <c r="M300" i="7"/>
  <c r="M288" i="7"/>
  <c r="M276" i="7"/>
  <c r="M264" i="7"/>
  <c r="M252" i="7"/>
  <c r="M240" i="7"/>
  <c r="M228" i="7"/>
  <c r="M216" i="7"/>
  <c r="M204" i="7"/>
  <c r="M192" i="7"/>
  <c r="M180" i="7"/>
  <c r="M168" i="7"/>
  <c r="M156" i="7"/>
  <c r="M144" i="7"/>
  <c r="M132" i="7"/>
  <c r="M120" i="7"/>
  <c r="M2086" i="7"/>
  <c r="M3371" i="7"/>
  <c r="M3359" i="7"/>
  <c r="M3347" i="7"/>
  <c r="M3335" i="7"/>
  <c r="M3323" i="7"/>
  <c r="M3311" i="7"/>
  <c r="M3299" i="7"/>
  <c r="M3287" i="7"/>
  <c r="M3275" i="7"/>
  <c r="M3263" i="7"/>
  <c r="M3251" i="7"/>
  <c r="M3239" i="7"/>
  <c r="M3227" i="7"/>
  <c r="M3215" i="7"/>
  <c r="M3203" i="7"/>
  <c r="M3191" i="7"/>
  <c r="M3179" i="7"/>
  <c r="M3167" i="7"/>
  <c r="M3155" i="7"/>
  <c r="M3143" i="7"/>
  <c r="M3131" i="7"/>
  <c r="M3119" i="7"/>
  <c r="M3107" i="7"/>
  <c r="M3095" i="7"/>
  <c r="M3083" i="7"/>
  <c r="M3071" i="7"/>
  <c r="M3059" i="7"/>
  <c r="M3047" i="7"/>
  <c r="M3035" i="7"/>
  <c r="M3023" i="7"/>
  <c r="M3011" i="7"/>
  <c r="M2999" i="7"/>
  <c r="M2987" i="7"/>
  <c r="M2975" i="7"/>
  <c r="M2963" i="7"/>
  <c r="M2951" i="7"/>
  <c r="M2939" i="7"/>
  <c r="M2927" i="7"/>
  <c r="M2915" i="7"/>
  <c r="M2903" i="7"/>
  <c r="M2891" i="7"/>
  <c r="M2879" i="7"/>
  <c r="M2867" i="7"/>
  <c r="M2855" i="7"/>
  <c r="M2843" i="7"/>
  <c r="M2831" i="7"/>
  <c r="M2819" i="7"/>
  <c r="M2807" i="7"/>
  <c r="M2795" i="7"/>
  <c r="M2783" i="7"/>
  <c r="M2771" i="7"/>
  <c r="M2759" i="7"/>
  <c r="M2747" i="7"/>
  <c r="M2735" i="7"/>
  <c r="M2723" i="7"/>
  <c r="M2711" i="7"/>
  <c r="M2699" i="7"/>
  <c r="M2687" i="7"/>
  <c r="M2675" i="7"/>
  <c r="M2663" i="7"/>
  <c r="M2651" i="7"/>
  <c r="M2639" i="7"/>
  <c r="M2627" i="7"/>
  <c r="M2615" i="7"/>
  <c r="M2603" i="7"/>
  <c r="M2591" i="7"/>
  <c r="M2579" i="7"/>
  <c r="M2567" i="7"/>
  <c r="M2555" i="7"/>
  <c r="M2543" i="7"/>
  <c r="M2531" i="7"/>
  <c r="M2519" i="7"/>
  <c r="M2507" i="7"/>
  <c r="M2495" i="7"/>
  <c r="M2483" i="7"/>
  <c r="M2471" i="7"/>
  <c r="M2459" i="7"/>
  <c r="M2447" i="7"/>
  <c r="M2435" i="7"/>
  <c r="M2423" i="7"/>
  <c r="M2411" i="7"/>
  <c r="M2399" i="7"/>
  <c r="M2387" i="7"/>
  <c r="M2375" i="7"/>
  <c r="M2363" i="7"/>
  <c r="M2351" i="7"/>
  <c r="M2339" i="7"/>
  <c r="M2327" i="7"/>
  <c r="M2315" i="7"/>
  <c r="M2303" i="7"/>
  <c r="M2291" i="7"/>
  <c r="M2279" i="7"/>
  <c r="M2267" i="7"/>
  <c r="M2255" i="7"/>
  <c r="M2243" i="7"/>
  <c r="M2231" i="7"/>
  <c r="M2219" i="7"/>
  <c r="M2207" i="7"/>
  <c r="M2195" i="7"/>
  <c r="M2183" i="7"/>
  <c r="M2171" i="7"/>
  <c r="M2159" i="7"/>
  <c r="M2147" i="7"/>
  <c r="M2135" i="7"/>
  <c r="M2123" i="7"/>
  <c r="M2111" i="7"/>
  <c r="M2099" i="7"/>
  <c r="M2087" i="7"/>
  <c r="M2075" i="7"/>
  <c r="M2063" i="7"/>
  <c r="M2051" i="7"/>
  <c r="M2039" i="7"/>
  <c r="M2027" i="7"/>
  <c r="M2015" i="7"/>
  <c r="M2003" i="7"/>
  <c r="M1991" i="7"/>
  <c r="M1979" i="7"/>
  <c r="M1967" i="7"/>
  <c r="M1955" i="7"/>
  <c r="M1943" i="7"/>
  <c r="M1931" i="7"/>
  <c r="M1919" i="7"/>
  <c r="M1907" i="7"/>
  <c r="M1895" i="7"/>
  <c r="M1883" i="7"/>
  <c r="M1871" i="7"/>
  <c r="M1859" i="7"/>
  <c r="M1847" i="7"/>
  <c r="M1835" i="7"/>
  <c r="M1823" i="7"/>
  <c r="M1811" i="7"/>
  <c r="M1799" i="7"/>
  <c r="M1787" i="7"/>
  <c r="M1775" i="7"/>
  <c r="M1763" i="7"/>
  <c r="M1751" i="7"/>
  <c r="M1739" i="7"/>
  <c r="M1727" i="7"/>
  <c r="M1715" i="7"/>
  <c r="M1703" i="7"/>
  <c r="M1691" i="7"/>
  <c r="M1679" i="7"/>
  <c r="M1667" i="7"/>
  <c r="M1655" i="7"/>
  <c r="M1643" i="7"/>
  <c r="M1631" i="7"/>
  <c r="M1619" i="7"/>
  <c r="M1607" i="7"/>
  <c r="M1595" i="7"/>
  <c r="M1583" i="7"/>
  <c r="M1571" i="7"/>
  <c r="M1559" i="7"/>
  <c r="M1547" i="7"/>
  <c r="M1535" i="7"/>
  <c r="M1523" i="7"/>
  <c r="M1511" i="7"/>
  <c r="M1499" i="7"/>
  <c r="M1487" i="7"/>
  <c r="M1475" i="7"/>
  <c r="M1463" i="7"/>
  <c r="M1451" i="7"/>
  <c r="M1439" i="7"/>
  <c r="M1427" i="7"/>
  <c r="M1415" i="7"/>
  <c r="M1403" i="7"/>
  <c r="M1391" i="7"/>
  <c r="M1379" i="7"/>
  <c r="M1367" i="7"/>
  <c r="M1355" i="7"/>
  <c r="M1343" i="7"/>
  <c r="M1331" i="7"/>
  <c r="M1319" i="7"/>
  <c r="M1307" i="7"/>
  <c r="M1295" i="7"/>
  <c r="M1283" i="7"/>
  <c r="M1271" i="7"/>
  <c r="M1259" i="7"/>
  <c r="M1247" i="7"/>
  <c r="M1235" i="7"/>
  <c r="M1223" i="7"/>
  <c r="M1211" i="7"/>
  <c r="M1199" i="7"/>
  <c r="M1187" i="7"/>
  <c r="M1175" i="7"/>
  <c r="M1163" i="7"/>
  <c r="M1151" i="7"/>
  <c r="M1139" i="7"/>
  <c r="M1127" i="7"/>
  <c r="M1115" i="7"/>
  <c r="M1103" i="7"/>
  <c r="M1091" i="7"/>
  <c r="M1079" i="7"/>
  <c r="M1067" i="7"/>
  <c r="M1055" i="7"/>
  <c r="M1043" i="7"/>
  <c r="M1031" i="7"/>
  <c r="M1019" i="7"/>
  <c r="M1007" i="7"/>
  <c r="M995" i="7"/>
  <c r="M983" i="7"/>
  <c r="M971" i="7"/>
  <c r="M959" i="7"/>
  <c r="M947" i="7"/>
  <c r="M935" i="7"/>
  <c r="M923" i="7"/>
  <c r="M911" i="7"/>
  <c r="M899" i="7"/>
  <c r="M887" i="7"/>
  <c r="M875" i="7"/>
  <c r="M863" i="7"/>
  <c r="M851" i="7"/>
  <c r="M839" i="7"/>
  <c r="M827" i="7"/>
  <c r="M815" i="7"/>
  <c r="M803" i="7"/>
  <c r="M791" i="7"/>
  <c r="M779" i="7"/>
  <c r="M767" i="7"/>
  <c r="M755" i="7"/>
  <c r="M743" i="7"/>
  <c r="M731" i="7"/>
  <c r="M719" i="7"/>
  <c r="M707" i="7"/>
  <c r="M695" i="7"/>
  <c r="M683" i="7"/>
  <c r="M671" i="7"/>
  <c r="M659" i="7"/>
  <c r="M647" i="7"/>
  <c r="M635" i="7"/>
  <c r="M623" i="7"/>
  <c r="M611" i="7"/>
  <c r="M599" i="7"/>
  <c r="M587" i="7"/>
  <c r="M575" i="7"/>
  <c r="M563" i="7"/>
  <c r="M551" i="7"/>
  <c r="M539" i="7"/>
  <c r="M527" i="7"/>
  <c r="M515" i="7"/>
  <c r="M29" i="7"/>
  <c r="M17" i="7"/>
  <c r="M580" i="7"/>
  <c r="M568" i="7"/>
  <c r="M556" i="7"/>
  <c r="M544" i="7"/>
  <c r="M532" i="7"/>
  <c r="M520" i="7"/>
  <c r="M508" i="7"/>
  <c r="M496" i="7"/>
  <c r="M484" i="7"/>
  <c r="M472" i="7"/>
  <c r="M460" i="7"/>
  <c r="M448" i="7"/>
  <c r="M436" i="7"/>
  <c r="M424" i="7"/>
  <c r="M412" i="7"/>
  <c r="M400" i="7"/>
  <c r="M388" i="7"/>
  <c r="M376" i="7"/>
  <c r="M364" i="7"/>
  <c r="M352" i="7"/>
  <c r="M340" i="7"/>
  <c r="M328" i="7"/>
  <c r="M316" i="7"/>
  <c r="M304" i="7"/>
  <c r="M292" i="7"/>
  <c r="M280" i="7"/>
  <c r="M268" i="7"/>
  <c r="M256" i="7"/>
  <c r="M244" i="7"/>
  <c r="M232" i="7"/>
  <c r="M220" i="7"/>
  <c r="M208" i="7"/>
  <c r="M196" i="7"/>
  <c r="M184" i="7"/>
  <c r="M172" i="7"/>
  <c r="M160" i="7"/>
  <c r="M148" i="7"/>
  <c r="M136" i="7"/>
  <c r="M124" i="7"/>
  <c r="M112" i="7"/>
  <c r="M100" i="7"/>
  <c r="M88" i="7"/>
  <c r="M76" i="7"/>
  <c r="M64" i="7"/>
  <c r="M52" i="7"/>
  <c r="M40" i="7"/>
  <c r="M28" i="7"/>
  <c r="M16" i="7"/>
  <c r="M579" i="7"/>
  <c r="M567" i="7"/>
  <c r="M555" i="7"/>
  <c r="M543" i="7"/>
  <c r="M531" i="7"/>
  <c r="M519" i="7"/>
  <c r="M507" i="7"/>
  <c r="M495" i="7"/>
  <c r="M483" i="7"/>
  <c r="M471" i="7"/>
  <c r="M459" i="7"/>
  <c r="M447" i="7"/>
  <c r="M435" i="7"/>
  <c r="M423" i="7"/>
  <c r="M411" i="7"/>
  <c r="M399" i="7"/>
  <c r="M387" i="7"/>
  <c r="M375" i="7"/>
  <c r="M363" i="7"/>
  <c r="M351" i="7"/>
  <c r="M339" i="7"/>
  <c r="M327" i="7"/>
  <c r="M315" i="7"/>
  <c r="M303" i="7"/>
  <c r="M291" i="7"/>
  <c r="M279" i="7"/>
  <c r="M267" i="7"/>
  <c r="M255" i="7"/>
  <c r="M243" i="7"/>
  <c r="M231" i="7"/>
  <c r="M219" i="7"/>
  <c r="M207" i="7"/>
  <c r="M195" i="7"/>
  <c r="M183" i="7"/>
  <c r="M171" i="7"/>
  <c r="M159" i="7"/>
  <c r="M147" i="7"/>
  <c r="M135" i="7"/>
  <c r="M123" i="7"/>
  <c r="M111" i="7"/>
  <c r="M99" i="7"/>
  <c r="M87" i="7"/>
  <c r="M75" i="7"/>
  <c r="M63" i="7"/>
  <c r="M51" i="7"/>
  <c r="M39" i="7"/>
  <c r="M27" i="7"/>
  <c r="M15" i="7"/>
  <c r="M578" i="7"/>
  <c r="M566" i="7"/>
  <c r="M554" i="7"/>
  <c r="M542" i="7"/>
  <c r="M530" i="7"/>
  <c r="M518" i="7"/>
  <c r="M506" i="7"/>
  <c r="M494" i="7"/>
  <c r="M482" i="7"/>
  <c r="M470" i="7"/>
  <c r="M458" i="7"/>
  <c r="M446" i="7"/>
  <c r="M434" i="7"/>
  <c r="M422" i="7"/>
  <c r="M410" i="7"/>
  <c r="M398" i="7"/>
  <c r="M386" i="7"/>
  <c r="M374" i="7"/>
  <c r="M362" i="7"/>
  <c r="M350" i="7"/>
  <c r="M338" i="7"/>
  <c r="M326" i="7"/>
  <c r="M314" i="7"/>
  <c r="M302" i="7"/>
  <c r="M290" i="7"/>
  <c r="M278" i="7"/>
  <c r="M266" i="7"/>
  <c r="M254" i="7"/>
  <c r="M242" i="7"/>
  <c r="M230" i="7"/>
  <c r="M218" i="7"/>
  <c r="M206" i="7"/>
  <c r="M194" i="7"/>
  <c r="M182" i="7"/>
  <c r="M170" i="7"/>
  <c r="M158" i="7"/>
  <c r="M146" i="7"/>
  <c r="M134" i="7"/>
  <c r="M122" i="7"/>
  <c r="M110" i="7"/>
  <c r="M98" i="7"/>
  <c r="M86" i="7"/>
  <c r="M74" i="7"/>
  <c r="M62" i="7"/>
  <c r="M50" i="7"/>
  <c r="M38" i="7"/>
  <c r="M26" i="7"/>
  <c r="M14" i="7"/>
  <c r="M577" i="7"/>
  <c r="M565" i="7"/>
  <c r="M553" i="7"/>
  <c r="M541" i="7"/>
  <c r="M529" i="7"/>
  <c r="M517" i="7"/>
  <c r="M505" i="7"/>
  <c r="M493" i="7"/>
  <c r="M481" i="7"/>
  <c r="M469" i="7"/>
  <c r="M457" i="7"/>
  <c r="M445" i="7"/>
  <c r="M433" i="7"/>
  <c r="M421" i="7"/>
  <c r="M409" i="7"/>
  <c r="M397" i="7"/>
  <c r="M385" i="7"/>
  <c r="M373" i="7"/>
  <c r="M361" i="7"/>
  <c r="M349" i="7"/>
  <c r="M337" i="7"/>
  <c r="M325" i="7"/>
  <c r="M313" i="7"/>
  <c r="M301" i="7"/>
  <c r="M289" i="7"/>
  <c r="M277" i="7"/>
  <c r="M265" i="7"/>
  <c r="M253" i="7"/>
  <c r="M241" i="7"/>
  <c r="M229" i="7"/>
  <c r="M217" i="7"/>
  <c r="M205" i="7"/>
  <c r="M193" i="7"/>
  <c r="M181" i="7"/>
  <c r="M169" i="7"/>
  <c r="M157" i="7"/>
  <c r="M145" i="7"/>
  <c r="M133" i="7"/>
  <c r="M121" i="7"/>
  <c r="M109" i="7"/>
  <c r="M97" i="7"/>
  <c r="M85" i="7"/>
  <c r="M73" i="7"/>
  <c r="M61" i="7"/>
  <c r="M49" i="7"/>
  <c r="M37" i="7"/>
  <c r="M25" i="7"/>
  <c r="M13" i="7"/>
  <c r="M108" i="7"/>
  <c r="M96" i="7"/>
  <c r="M84" i="7"/>
  <c r="M72" i="7"/>
  <c r="M60" i="7"/>
  <c r="M48" i="7"/>
  <c r="M36" i="7"/>
  <c r="M24" i="7"/>
  <c r="M12" i="7"/>
  <c r="M503" i="7"/>
  <c r="M491" i="7"/>
  <c r="M479" i="7"/>
  <c r="M467" i="7"/>
  <c r="M455" i="7"/>
  <c r="M443" i="7"/>
  <c r="M431" i="7"/>
  <c r="M419" i="7"/>
  <c r="M407" i="7"/>
  <c r="M395" i="7"/>
  <c r="M383" i="7"/>
  <c r="M371" i="7"/>
  <c r="M359" i="7"/>
  <c r="M347" i="7"/>
  <c r="M335" i="7"/>
  <c r="M323" i="7"/>
  <c r="M311" i="7"/>
  <c r="M299" i="7"/>
  <c r="M287" i="7"/>
  <c r="M275" i="7"/>
  <c r="M263" i="7"/>
  <c r="M251" i="7"/>
  <c r="M239" i="7"/>
  <c r="M227" i="7"/>
  <c r="M215" i="7"/>
  <c r="M203" i="7"/>
  <c r="M191" i="7"/>
  <c r="M179" i="7"/>
  <c r="M167" i="7"/>
  <c r="M155" i="7"/>
  <c r="M143" i="7"/>
  <c r="M131" i="7"/>
  <c r="M119" i="7"/>
  <c r="M107" i="7"/>
  <c r="M95" i="7"/>
  <c r="M83" i="7"/>
  <c r="M71" i="7"/>
  <c r="M59" i="7"/>
  <c r="M47" i="7"/>
  <c r="M35" i="7"/>
  <c r="M23" i="7"/>
  <c r="M11" i="7"/>
  <c r="M346" i="7"/>
  <c r="M334" i="7"/>
  <c r="M322" i="7"/>
  <c r="M310" i="7"/>
  <c r="M298" i="7"/>
  <c r="M286" i="7"/>
  <c r="M274" i="7"/>
  <c r="M262" i="7"/>
  <c r="M250" i="7"/>
  <c r="M238" i="7"/>
  <c r="M226" i="7"/>
  <c r="M214" i="7"/>
  <c r="M202" i="7"/>
  <c r="M190" i="7"/>
  <c r="M178" i="7"/>
  <c r="M166" i="7"/>
  <c r="M154" i="7"/>
  <c r="M142" i="7"/>
  <c r="M130" i="7"/>
  <c r="M118" i="7"/>
  <c r="M106" i="7"/>
  <c r="M94" i="7"/>
  <c r="M82" i="7"/>
  <c r="M70" i="7"/>
  <c r="M58" i="7"/>
  <c r="M46" i="7"/>
  <c r="M34" i="7"/>
  <c r="M22" i="7"/>
  <c r="M10" i="7"/>
  <c r="M585" i="7"/>
  <c r="M573" i="7"/>
  <c r="M561" i="7"/>
  <c r="M549" i="7"/>
  <c r="M537" i="7"/>
  <c r="M525" i="7"/>
  <c r="M513" i="7"/>
  <c r="M501" i="7"/>
  <c r="M489" i="7"/>
  <c r="M477" i="7"/>
  <c r="M465" i="7"/>
  <c r="M453" i="7"/>
  <c r="M441" i="7"/>
  <c r="M429" i="7"/>
  <c r="M417" i="7"/>
  <c r="M405" i="7"/>
  <c r="M393" i="7"/>
  <c r="M381" i="7"/>
  <c r="M369" i="7"/>
  <c r="M357" i="7"/>
  <c r="M345" i="7"/>
  <c r="M333" i="7"/>
  <c r="M321" i="7"/>
  <c r="M309" i="7"/>
  <c r="M297" i="7"/>
  <c r="M285" i="7"/>
  <c r="M273" i="7"/>
  <c r="M261" i="7"/>
  <c r="M249" i="7"/>
  <c r="M237" i="7"/>
  <c r="M225" i="7"/>
  <c r="M213" i="7"/>
  <c r="M201" i="7"/>
  <c r="M189" i="7"/>
  <c r="M177" i="7"/>
  <c r="M165" i="7"/>
  <c r="M153" i="7"/>
  <c r="M141" i="7"/>
  <c r="M129" i="7"/>
  <c r="M117" i="7"/>
  <c r="M105" i="7"/>
  <c r="M93" i="7"/>
  <c r="M81" i="7"/>
  <c r="M69" i="7"/>
  <c r="M57" i="7"/>
  <c r="M45" i="7"/>
  <c r="M33" i="7"/>
  <c r="M21" i="7"/>
  <c r="M9" i="7"/>
  <c r="M344" i="7"/>
  <c r="M332" i="7"/>
  <c r="M320" i="7"/>
  <c r="M308" i="7"/>
  <c r="M296" i="7"/>
  <c r="M284" i="7"/>
  <c r="M272" i="7"/>
  <c r="M260" i="7"/>
  <c r="M248" i="7"/>
  <c r="M236" i="7"/>
  <c r="M224" i="7"/>
  <c r="M212" i="7"/>
  <c r="M200" i="7"/>
  <c r="M188" i="7"/>
  <c r="M176" i="7"/>
  <c r="M164" i="7"/>
  <c r="M152" i="7"/>
  <c r="M140" i="7"/>
  <c r="M128" i="7"/>
  <c r="M116" i="7"/>
  <c r="M104" i="7"/>
  <c r="M92" i="7"/>
  <c r="M80" i="7"/>
  <c r="M68" i="7"/>
  <c r="M56" i="7"/>
  <c r="M44" i="7"/>
  <c r="M32" i="7"/>
  <c r="M20" i="7"/>
  <c r="M8" i="7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N3433" i="1"/>
  <c r="Q3433" i="1" s="1"/>
  <c r="R3433" i="1"/>
  <c r="N3434" i="1"/>
  <c r="Q3434" i="1" s="1"/>
  <c r="R3434" i="1"/>
  <c r="N3435" i="1"/>
  <c r="Q3435" i="1" s="1"/>
  <c r="R3435" i="1"/>
  <c r="N3436" i="1"/>
  <c r="Q3436" i="1" s="1"/>
  <c r="R3436" i="1"/>
  <c r="N3437" i="1"/>
  <c r="Q3437" i="1" s="1"/>
  <c r="R3437" i="1"/>
  <c r="N3438" i="1"/>
  <c r="Q3438" i="1" s="1"/>
  <c r="R3438" i="1"/>
  <c r="N3439" i="1"/>
  <c r="Q3439" i="1" s="1"/>
  <c r="R3439" i="1"/>
  <c r="N3440" i="1"/>
  <c r="Q3440" i="1" s="1"/>
  <c r="R3440" i="1"/>
  <c r="N3441" i="1"/>
  <c r="Q3441" i="1" s="1"/>
  <c r="R3441" i="1"/>
  <c r="N3442" i="1"/>
  <c r="Q3442" i="1" s="1"/>
  <c r="R3442" i="1"/>
  <c r="N3443" i="1"/>
  <c r="Q3443" i="1" s="1"/>
  <c r="R3443" i="1"/>
  <c r="N3444" i="1"/>
  <c r="Q3444" i="1" s="1"/>
  <c r="R3444" i="1"/>
  <c r="N3445" i="1"/>
  <c r="Q3445" i="1" s="1"/>
  <c r="R3445" i="1"/>
  <c r="N3446" i="1"/>
  <c r="Q3446" i="1" s="1"/>
  <c r="R3446" i="1"/>
  <c r="N3447" i="1"/>
  <c r="Q3447" i="1" s="1"/>
  <c r="R3447" i="1"/>
  <c r="N3448" i="1"/>
  <c r="Q3448" i="1" s="1"/>
  <c r="R3448" i="1"/>
  <c r="N3449" i="1"/>
  <c r="Q3449" i="1" s="1"/>
  <c r="R3449" i="1"/>
  <c r="N3450" i="1"/>
  <c r="Q3450" i="1" s="1"/>
  <c r="R3450" i="1"/>
  <c r="N3451" i="1"/>
  <c r="Q3451" i="1" s="1"/>
  <c r="R3451" i="1"/>
  <c r="N3452" i="1"/>
  <c r="Q3452" i="1" s="1"/>
  <c r="R3452" i="1"/>
  <c r="N3453" i="1"/>
  <c r="Q3453" i="1" s="1"/>
  <c r="R3453" i="1"/>
  <c r="N3454" i="1"/>
  <c r="Q3454" i="1" s="1"/>
  <c r="R3454" i="1"/>
  <c r="N3455" i="1"/>
  <c r="Q3455" i="1" s="1"/>
  <c r="R3455" i="1"/>
  <c r="N3456" i="1"/>
  <c r="Q3456" i="1" s="1"/>
  <c r="R3456" i="1"/>
  <c r="N3457" i="1"/>
  <c r="Q3457" i="1" s="1"/>
  <c r="R3457" i="1"/>
  <c r="N3458" i="1"/>
  <c r="Q3458" i="1" s="1"/>
  <c r="R3458" i="1"/>
  <c r="N3459" i="1"/>
  <c r="Q3459" i="1" s="1"/>
  <c r="R3459" i="1"/>
  <c r="N3460" i="1"/>
  <c r="Q3460" i="1" s="1"/>
  <c r="R3460" i="1"/>
  <c r="N3461" i="1"/>
  <c r="Q3461" i="1" s="1"/>
  <c r="R3461" i="1"/>
  <c r="N3462" i="1"/>
  <c r="Q3462" i="1" s="1"/>
  <c r="R3462" i="1"/>
  <c r="N3463" i="1"/>
  <c r="Q3463" i="1" s="1"/>
  <c r="R3463" i="1"/>
  <c r="N3464" i="1"/>
  <c r="Q3464" i="1" s="1"/>
  <c r="R3464" i="1"/>
  <c r="N3465" i="1"/>
  <c r="Q3465" i="1" s="1"/>
  <c r="R3465" i="1"/>
  <c r="N3466" i="1"/>
  <c r="Q3466" i="1" s="1"/>
  <c r="R3466" i="1"/>
  <c r="N3467" i="1"/>
  <c r="Q3467" i="1" s="1"/>
  <c r="R3467" i="1"/>
  <c r="N3468" i="1"/>
  <c r="Q3468" i="1" s="1"/>
  <c r="R3468" i="1"/>
  <c r="N3469" i="1"/>
  <c r="Q3469" i="1" s="1"/>
  <c r="R3469" i="1"/>
  <c r="N3470" i="1"/>
  <c r="Q3470" i="1" s="1"/>
  <c r="R3470" i="1"/>
  <c r="N3471" i="1"/>
  <c r="Q3471" i="1" s="1"/>
  <c r="R3471" i="1"/>
  <c r="N3472" i="1"/>
  <c r="Q3472" i="1" s="1"/>
  <c r="R3472" i="1"/>
  <c r="N3473" i="1"/>
  <c r="Q3473" i="1" s="1"/>
  <c r="R3473" i="1"/>
  <c r="N3474" i="1"/>
  <c r="Q3474" i="1" s="1"/>
  <c r="R3474" i="1"/>
  <c r="N3475" i="1"/>
  <c r="Q3475" i="1" s="1"/>
  <c r="R3475" i="1"/>
  <c r="N3476" i="1"/>
  <c r="Q3476" i="1" s="1"/>
  <c r="R3476" i="1"/>
  <c r="N3477" i="1"/>
  <c r="Q3477" i="1" s="1"/>
  <c r="R3477" i="1"/>
  <c r="N3478" i="1"/>
  <c r="Q3478" i="1" s="1"/>
  <c r="R3478" i="1"/>
  <c r="N3479" i="1"/>
  <c r="Q3479" i="1" s="1"/>
  <c r="R3479" i="1"/>
  <c r="N3480" i="1"/>
  <c r="Q3480" i="1" s="1"/>
  <c r="R3480" i="1"/>
  <c r="N3481" i="1"/>
  <c r="Q3481" i="1" s="1"/>
  <c r="R3481" i="1"/>
  <c r="N3482" i="1"/>
  <c r="Q3482" i="1" s="1"/>
  <c r="R3482" i="1"/>
  <c r="N3483" i="1"/>
  <c r="Q3483" i="1" s="1"/>
  <c r="R3483" i="1"/>
  <c r="N3484" i="1"/>
  <c r="Q3484" i="1" s="1"/>
  <c r="R3484" i="1"/>
  <c r="N3485" i="1"/>
  <c r="Q3485" i="1" s="1"/>
  <c r="R3485" i="1"/>
  <c r="N3486" i="1"/>
  <c r="Q3486" i="1" s="1"/>
  <c r="R3486" i="1"/>
  <c r="N3487" i="1"/>
  <c r="Q3487" i="1" s="1"/>
  <c r="R3487" i="1"/>
  <c r="N3488" i="1"/>
  <c r="Q3488" i="1" s="1"/>
  <c r="R3488" i="1"/>
  <c r="N3489" i="1"/>
  <c r="Q3489" i="1" s="1"/>
  <c r="R3489" i="1"/>
  <c r="N3490" i="1"/>
  <c r="Q3490" i="1" s="1"/>
  <c r="R3490" i="1"/>
  <c r="N3491" i="1"/>
  <c r="Q3491" i="1" s="1"/>
  <c r="R3491" i="1"/>
  <c r="N3492" i="1"/>
  <c r="Q3492" i="1" s="1"/>
  <c r="R3492" i="1"/>
  <c r="N3493" i="1"/>
  <c r="Q3493" i="1" s="1"/>
  <c r="R3493" i="1"/>
  <c r="N3494" i="1"/>
  <c r="Q3494" i="1" s="1"/>
  <c r="R3494" i="1"/>
  <c r="N3495" i="1"/>
  <c r="Q3495" i="1" s="1"/>
  <c r="R3495" i="1"/>
  <c r="N3496" i="1"/>
  <c r="Q3496" i="1" s="1"/>
  <c r="R3496" i="1"/>
  <c r="N3497" i="1"/>
  <c r="Q3497" i="1" s="1"/>
  <c r="R3497" i="1"/>
  <c r="N3498" i="1"/>
  <c r="Q3498" i="1" s="1"/>
  <c r="R3498" i="1"/>
  <c r="N3499" i="1"/>
  <c r="Q3499" i="1" s="1"/>
  <c r="R3499" i="1"/>
  <c r="N3500" i="1"/>
  <c r="Q3500" i="1" s="1"/>
  <c r="R3500" i="1"/>
  <c r="N3501" i="1"/>
  <c r="Q3501" i="1" s="1"/>
  <c r="R3501" i="1"/>
  <c r="N3502" i="1"/>
  <c r="Q3502" i="1" s="1"/>
  <c r="R3502" i="1"/>
  <c r="N3503" i="1"/>
  <c r="Q3503" i="1" s="1"/>
  <c r="R3503" i="1"/>
  <c r="N3504" i="1"/>
  <c r="Q3504" i="1" s="1"/>
  <c r="R3504" i="1"/>
  <c r="N3505" i="1"/>
  <c r="Q3505" i="1" s="1"/>
  <c r="R3505" i="1"/>
  <c r="N3506" i="1"/>
  <c r="Q3506" i="1" s="1"/>
  <c r="R3506" i="1"/>
  <c r="N3507" i="1"/>
  <c r="Q3507" i="1" s="1"/>
  <c r="R3507" i="1"/>
  <c r="N3508" i="1"/>
  <c r="Q3508" i="1" s="1"/>
  <c r="R3508" i="1"/>
  <c r="N3509" i="1"/>
  <c r="Q3509" i="1" s="1"/>
  <c r="R3509" i="1"/>
  <c r="N3510" i="1"/>
  <c r="Q3510" i="1" s="1"/>
  <c r="R3510" i="1"/>
  <c r="N3511" i="1"/>
  <c r="Q3511" i="1" s="1"/>
  <c r="R3511" i="1"/>
  <c r="N3512" i="1"/>
  <c r="Q3512" i="1" s="1"/>
  <c r="R3512" i="1"/>
  <c r="N3513" i="1"/>
  <c r="Q3513" i="1" s="1"/>
  <c r="R3513" i="1"/>
  <c r="N3514" i="1"/>
  <c r="Q3514" i="1" s="1"/>
  <c r="R3514" i="1"/>
  <c r="N3515" i="1"/>
  <c r="Q3515" i="1" s="1"/>
  <c r="R3515" i="1"/>
  <c r="N3516" i="1"/>
  <c r="Q3516" i="1" s="1"/>
  <c r="R3516" i="1"/>
  <c r="N3517" i="1"/>
  <c r="Q3517" i="1" s="1"/>
  <c r="R3517" i="1"/>
  <c r="N3518" i="1"/>
  <c r="Q3518" i="1" s="1"/>
  <c r="R3518" i="1"/>
  <c r="N3519" i="1"/>
  <c r="Q3519" i="1" s="1"/>
  <c r="R3519" i="1"/>
  <c r="N3520" i="1"/>
  <c r="Q3520" i="1" s="1"/>
  <c r="R3520" i="1"/>
  <c r="N3521" i="1"/>
  <c r="Q3521" i="1" s="1"/>
  <c r="R3521" i="1"/>
  <c r="N3522" i="1"/>
  <c r="Q3522" i="1" s="1"/>
  <c r="R3522" i="1"/>
  <c r="N3523" i="1"/>
  <c r="Q3523" i="1" s="1"/>
  <c r="R3523" i="1"/>
  <c r="N3524" i="1"/>
  <c r="Q3524" i="1" s="1"/>
  <c r="R3524" i="1"/>
  <c r="N3525" i="1"/>
  <c r="Q3525" i="1" s="1"/>
  <c r="R3525" i="1"/>
  <c r="N3526" i="1"/>
  <c r="Q3526" i="1" s="1"/>
  <c r="R3526" i="1"/>
  <c r="N3527" i="1"/>
  <c r="Q3527" i="1" s="1"/>
  <c r="R3527" i="1"/>
  <c r="N3528" i="1"/>
  <c r="Q3528" i="1" s="1"/>
  <c r="R3528" i="1"/>
  <c r="N3529" i="1"/>
  <c r="Q3529" i="1" s="1"/>
  <c r="R3529" i="1"/>
  <c r="N3530" i="1"/>
  <c r="Q3530" i="1" s="1"/>
  <c r="R3530" i="1"/>
  <c r="N3531" i="1"/>
  <c r="Q3531" i="1" s="1"/>
  <c r="R3531" i="1"/>
  <c r="N3532" i="1"/>
  <c r="Q3532" i="1" s="1"/>
  <c r="R3532" i="1"/>
  <c r="N3533" i="1"/>
  <c r="Q3533" i="1" s="1"/>
  <c r="R3533" i="1"/>
  <c r="N3534" i="1"/>
  <c r="Q3534" i="1" s="1"/>
  <c r="R3534" i="1"/>
  <c r="N3535" i="1"/>
  <c r="Q3535" i="1" s="1"/>
  <c r="R3535" i="1"/>
  <c r="N3536" i="1"/>
  <c r="Q3536" i="1" s="1"/>
  <c r="R3536" i="1"/>
  <c r="N3537" i="1"/>
  <c r="Q3537" i="1" s="1"/>
  <c r="R3537" i="1"/>
  <c r="N3538" i="1"/>
  <c r="Q3538" i="1" s="1"/>
  <c r="R3538" i="1"/>
  <c r="N3539" i="1"/>
  <c r="Q3539" i="1" s="1"/>
  <c r="R3539" i="1"/>
  <c r="N3540" i="1"/>
  <c r="Q3540" i="1" s="1"/>
  <c r="R3540" i="1"/>
  <c r="N3541" i="1"/>
  <c r="Q3541" i="1" s="1"/>
  <c r="R3541" i="1"/>
  <c r="N3542" i="1"/>
  <c r="Q3542" i="1" s="1"/>
  <c r="R3542" i="1"/>
  <c r="N3543" i="1"/>
  <c r="Q3543" i="1" s="1"/>
  <c r="R3543" i="1"/>
  <c r="N3544" i="1"/>
  <c r="Q3544" i="1" s="1"/>
  <c r="R3544" i="1"/>
  <c r="N3545" i="1"/>
  <c r="Q3545" i="1" s="1"/>
  <c r="R3545" i="1"/>
  <c r="N3546" i="1"/>
  <c r="Q3546" i="1" s="1"/>
  <c r="R3546" i="1"/>
  <c r="N3547" i="1"/>
  <c r="Q3547" i="1" s="1"/>
  <c r="R3547" i="1"/>
  <c r="N3548" i="1"/>
  <c r="Q3548" i="1" s="1"/>
  <c r="R3548" i="1"/>
  <c r="N3549" i="1"/>
  <c r="Q3549" i="1" s="1"/>
  <c r="R3549" i="1"/>
  <c r="N3550" i="1"/>
  <c r="Q3550" i="1" s="1"/>
  <c r="R3550" i="1"/>
  <c r="N3551" i="1"/>
  <c r="Q3551" i="1" s="1"/>
  <c r="R3551" i="1"/>
  <c r="N3552" i="1"/>
  <c r="Q3552" i="1" s="1"/>
  <c r="R3552" i="1"/>
  <c r="N3553" i="1"/>
  <c r="Q3553" i="1" s="1"/>
  <c r="R3553" i="1"/>
  <c r="N3554" i="1"/>
  <c r="Q3554" i="1" s="1"/>
  <c r="R3554" i="1"/>
  <c r="N3555" i="1"/>
  <c r="Q3555" i="1" s="1"/>
  <c r="R3555" i="1"/>
  <c r="N3556" i="1"/>
  <c r="Q3556" i="1" s="1"/>
  <c r="R3556" i="1"/>
  <c r="N3557" i="1"/>
  <c r="Q3557" i="1" s="1"/>
  <c r="R3557" i="1"/>
  <c r="N3558" i="1"/>
  <c r="Q3558" i="1" s="1"/>
  <c r="R3558" i="1"/>
  <c r="N3559" i="1"/>
  <c r="Q3559" i="1" s="1"/>
  <c r="R3559" i="1"/>
  <c r="N3560" i="1"/>
  <c r="Q3560" i="1" s="1"/>
  <c r="R3560" i="1"/>
  <c r="N3561" i="1"/>
  <c r="Q3561" i="1" s="1"/>
  <c r="R3561" i="1"/>
  <c r="N3562" i="1"/>
  <c r="Q3562" i="1" s="1"/>
  <c r="R3562" i="1"/>
  <c r="N3563" i="1"/>
  <c r="Q3563" i="1" s="1"/>
  <c r="R3563" i="1"/>
  <c r="N3564" i="1"/>
  <c r="Q3564" i="1" s="1"/>
  <c r="R3564" i="1"/>
  <c r="N3565" i="1"/>
  <c r="Q3565" i="1" s="1"/>
  <c r="R3565" i="1"/>
  <c r="N3566" i="1"/>
  <c r="Q3566" i="1" s="1"/>
  <c r="R3566" i="1"/>
  <c r="N3567" i="1"/>
  <c r="Q3567" i="1" s="1"/>
  <c r="R3567" i="1"/>
  <c r="N3568" i="1"/>
  <c r="Q3568" i="1" s="1"/>
  <c r="R3568" i="1"/>
  <c r="N3569" i="1"/>
  <c r="Q3569" i="1" s="1"/>
  <c r="R3569" i="1"/>
  <c r="N3570" i="1"/>
  <c r="Q3570" i="1" s="1"/>
  <c r="R3570" i="1"/>
  <c r="N3571" i="1"/>
  <c r="Q3571" i="1" s="1"/>
  <c r="R3571" i="1"/>
  <c r="N3572" i="1"/>
  <c r="Q3572" i="1" s="1"/>
  <c r="R3572" i="1"/>
  <c r="N3573" i="1"/>
  <c r="Q3573" i="1" s="1"/>
  <c r="R3573" i="1"/>
  <c r="N3574" i="1"/>
  <c r="Q3574" i="1" s="1"/>
  <c r="R3574" i="1"/>
  <c r="N3575" i="1"/>
  <c r="Q3575" i="1" s="1"/>
  <c r="R3575" i="1"/>
  <c r="N3576" i="1"/>
  <c r="Q3576" i="1" s="1"/>
  <c r="R3576" i="1"/>
  <c r="N3577" i="1"/>
  <c r="Q3577" i="1" s="1"/>
  <c r="R3577" i="1"/>
  <c r="N3578" i="1"/>
  <c r="Q3578" i="1" s="1"/>
  <c r="R3578" i="1"/>
  <c r="N3579" i="1"/>
  <c r="Q3579" i="1" s="1"/>
  <c r="R3579" i="1"/>
  <c r="N3580" i="1"/>
  <c r="Q3580" i="1" s="1"/>
  <c r="R3580" i="1"/>
  <c r="N3581" i="1"/>
  <c r="Q3581" i="1" s="1"/>
  <c r="R3581" i="1"/>
  <c r="N3582" i="1"/>
  <c r="Q3582" i="1" s="1"/>
  <c r="R3582" i="1"/>
  <c r="N3583" i="1"/>
  <c r="Q3583" i="1" s="1"/>
  <c r="R3583" i="1"/>
  <c r="N3584" i="1"/>
  <c r="Q3584" i="1" s="1"/>
  <c r="R3584" i="1"/>
  <c r="N3585" i="1"/>
  <c r="Q3585" i="1" s="1"/>
  <c r="R3585" i="1"/>
  <c r="N3586" i="1"/>
  <c r="Q3586" i="1" s="1"/>
  <c r="R3586" i="1"/>
  <c r="N3587" i="1"/>
  <c r="Q3587" i="1" s="1"/>
  <c r="R3587" i="1"/>
  <c r="N3588" i="1"/>
  <c r="Q3588" i="1" s="1"/>
  <c r="R3588" i="1"/>
  <c r="N3589" i="1"/>
  <c r="Q3589" i="1" s="1"/>
  <c r="R3589" i="1"/>
  <c r="N3590" i="1"/>
  <c r="Q3590" i="1" s="1"/>
  <c r="R3590" i="1"/>
  <c r="N3591" i="1"/>
  <c r="Q3591" i="1" s="1"/>
  <c r="R3591" i="1"/>
  <c r="N3592" i="1"/>
  <c r="Q3592" i="1" s="1"/>
  <c r="R3592" i="1"/>
  <c r="N3593" i="1"/>
  <c r="Q3593" i="1" s="1"/>
  <c r="R3593" i="1"/>
  <c r="N3594" i="1"/>
  <c r="Q3594" i="1" s="1"/>
  <c r="R3594" i="1"/>
  <c r="N3595" i="1"/>
  <c r="Q3595" i="1" s="1"/>
  <c r="R3595" i="1"/>
  <c r="N3596" i="1"/>
  <c r="Q3596" i="1" s="1"/>
  <c r="R3596" i="1"/>
  <c r="N3597" i="1"/>
  <c r="Q3597" i="1" s="1"/>
  <c r="R3597" i="1"/>
  <c r="N3598" i="1"/>
  <c r="Q3598" i="1" s="1"/>
  <c r="R3598" i="1"/>
  <c r="N3599" i="1"/>
  <c r="Q3599" i="1" s="1"/>
  <c r="R3599" i="1"/>
  <c r="N3600" i="1"/>
  <c r="Q3600" i="1" s="1"/>
  <c r="R3600" i="1"/>
  <c r="N3601" i="1"/>
  <c r="Q3601" i="1" s="1"/>
  <c r="R3601" i="1"/>
  <c r="N3602" i="1"/>
  <c r="Q3602" i="1" s="1"/>
  <c r="R3602" i="1"/>
  <c r="N3603" i="1"/>
  <c r="Q3603" i="1" s="1"/>
  <c r="R3603" i="1"/>
  <c r="N3604" i="1"/>
  <c r="Q3604" i="1" s="1"/>
  <c r="R3604" i="1"/>
  <c r="N3605" i="1"/>
  <c r="Q3605" i="1" s="1"/>
  <c r="R3605" i="1"/>
  <c r="N3606" i="1"/>
  <c r="Q3606" i="1" s="1"/>
  <c r="R3606" i="1"/>
  <c r="N3607" i="1"/>
  <c r="Q3607" i="1" s="1"/>
  <c r="R3607" i="1"/>
  <c r="N3608" i="1"/>
  <c r="Q3608" i="1" s="1"/>
  <c r="R3608" i="1"/>
  <c r="N3609" i="1"/>
  <c r="Q3609" i="1" s="1"/>
  <c r="R3609" i="1"/>
  <c r="N3610" i="1"/>
  <c r="Q3610" i="1" s="1"/>
  <c r="R3610" i="1"/>
  <c r="N3611" i="1"/>
  <c r="Q3611" i="1" s="1"/>
  <c r="R3611" i="1"/>
  <c r="N3612" i="1"/>
  <c r="Q3612" i="1" s="1"/>
  <c r="R3612" i="1"/>
  <c r="N3613" i="1"/>
  <c r="Q3613" i="1" s="1"/>
  <c r="R3613" i="1"/>
  <c r="N3614" i="1"/>
  <c r="Q3614" i="1" s="1"/>
  <c r="R3614" i="1"/>
  <c r="N3615" i="1"/>
  <c r="Q3615" i="1" s="1"/>
  <c r="R3615" i="1"/>
  <c r="N3616" i="1"/>
  <c r="Q3616" i="1" s="1"/>
  <c r="R3616" i="1"/>
  <c r="N3617" i="1"/>
  <c r="Q3617" i="1" s="1"/>
  <c r="R3617" i="1"/>
  <c r="N3618" i="1"/>
  <c r="Q3618" i="1" s="1"/>
  <c r="R3618" i="1"/>
  <c r="N3619" i="1"/>
  <c r="Q3619" i="1" s="1"/>
  <c r="R3619" i="1"/>
  <c r="N3620" i="1"/>
  <c r="Q3620" i="1" s="1"/>
  <c r="R3620" i="1"/>
  <c r="N3621" i="1"/>
  <c r="Q3621" i="1" s="1"/>
  <c r="R3621" i="1"/>
  <c r="N3622" i="1"/>
  <c r="Q3622" i="1" s="1"/>
  <c r="R3622" i="1"/>
  <c r="N3623" i="1"/>
  <c r="Q3623" i="1" s="1"/>
  <c r="R3623" i="1"/>
  <c r="N3624" i="1"/>
  <c r="Q3624" i="1" s="1"/>
  <c r="R3624" i="1"/>
  <c r="N3625" i="1"/>
  <c r="Q3625" i="1" s="1"/>
  <c r="R3625" i="1"/>
  <c r="N3626" i="1"/>
  <c r="Q3626" i="1" s="1"/>
  <c r="R3626" i="1"/>
  <c r="N3627" i="1"/>
  <c r="Q3627" i="1" s="1"/>
  <c r="R3627" i="1"/>
  <c r="N3628" i="1"/>
  <c r="Q3628" i="1" s="1"/>
  <c r="R3628" i="1"/>
  <c r="N3629" i="1"/>
  <c r="Q3629" i="1" s="1"/>
  <c r="R3629" i="1"/>
  <c r="N3630" i="1"/>
  <c r="Q3630" i="1" s="1"/>
  <c r="R3630" i="1"/>
  <c r="N3631" i="1"/>
  <c r="Q3631" i="1" s="1"/>
  <c r="R3631" i="1"/>
  <c r="N3632" i="1"/>
  <c r="Q3632" i="1" s="1"/>
  <c r="R3632" i="1"/>
  <c r="N3633" i="1"/>
  <c r="Q3633" i="1" s="1"/>
  <c r="R3633" i="1"/>
  <c r="N3634" i="1"/>
  <c r="Q3634" i="1" s="1"/>
  <c r="R3634" i="1"/>
  <c r="N3635" i="1"/>
  <c r="Q3635" i="1" s="1"/>
  <c r="R3635" i="1"/>
  <c r="N3636" i="1"/>
  <c r="Q3636" i="1" s="1"/>
  <c r="R3636" i="1"/>
  <c r="N3637" i="1"/>
  <c r="Q3637" i="1" s="1"/>
  <c r="R3637" i="1"/>
  <c r="N3638" i="1"/>
  <c r="Q3638" i="1" s="1"/>
  <c r="R3638" i="1"/>
  <c r="N3639" i="1"/>
  <c r="Q3639" i="1" s="1"/>
  <c r="R3639" i="1"/>
  <c r="N3640" i="1"/>
  <c r="Q3640" i="1" s="1"/>
  <c r="R3640" i="1"/>
  <c r="N3641" i="1"/>
  <c r="Q3641" i="1" s="1"/>
  <c r="R3641" i="1"/>
  <c r="N3642" i="1"/>
  <c r="Q3642" i="1" s="1"/>
  <c r="R3642" i="1"/>
  <c r="N3643" i="1"/>
  <c r="Q3643" i="1" s="1"/>
  <c r="R3643" i="1"/>
  <c r="N3644" i="1"/>
  <c r="Q3644" i="1" s="1"/>
  <c r="R3644" i="1"/>
  <c r="N3645" i="1"/>
  <c r="Q3645" i="1" s="1"/>
  <c r="R3645" i="1"/>
  <c r="N3646" i="1"/>
  <c r="Q3646" i="1" s="1"/>
  <c r="R3646" i="1"/>
  <c r="N3647" i="1"/>
  <c r="Q3647" i="1" s="1"/>
  <c r="R3647" i="1"/>
  <c r="N3648" i="1"/>
  <c r="Q3648" i="1" s="1"/>
  <c r="R3648" i="1"/>
  <c r="N3649" i="1"/>
  <c r="Q3649" i="1" s="1"/>
  <c r="R3649" i="1"/>
  <c r="N3650" i="1"/>
  <c r="Q3650" i="1" s="1"/>
  <c r="R3650" i="1"/>
  <c r="N3651" i="1"/>
  <c r="Q3651" i="1" s="1"/>
  <c r="R3651" i="1"/>
  <c r="N3652" i="1"/>
  <c r="Q3652" i="1" s="1"/>
  <c r="R3652" i="1"/>
  <c r="N3653" i="1"/>
  <c r="Q3653" i="1" s="1"/>
  <c r="R3653" i="1"/>
  <c r="N3654" i="1"/>
  <c r="Q3654" i="1" s="1"/>
  <c r="R3654" i="1"/>
  <c r="N3655" i="1"/>
  <c r="Q3655" i="1" s="1"/>
  <c r="R3655" i="1"/>
  <c r="N3656" i="1"/>
  <c r="Q3656" i="1" s="1"/>
  <c r="R3656" i="1"/>
  <c r="N3657" i="1"/>
  <c r="Q3657" i="1" s="1"/>
  <c r="R3657" i="1"/>
  <c r="N3658" i="1"/>
  <c r="Q3658" i="1" s="1"/>
  <c r="R3658" i="1"/>
  <c r="N3659" i="1"/>
  <c r="Q3659" i="1" s="1"/>
  <c r="R3659" i="1"/>
  <c r="N3660" i="1"/>
  <c r="Q3660" i="1" s="1"/>
  <c r="R3660" i="1"/>
  <c r="N3661" i="1"/>
  <c r="Q3661" i="1" s="1"/>
  <c r="R3661" i="1"/>
  <c r="N3662" i="1"/>
  <c r="Q3662" i="1" s="1"/>
  <c r="R3662" i="1"/>
  <c r="N3663" i="1"/>
  <c r="Q3663" i="1" s="1"/>
  <c r="R3663" i="1"/>
  <c r="N3664" i="1"/>
  <c r="Q3664" i="1" s="1"/>
  <c r="R3664" i="1"/>
  <c r="N3665" i="1"/>
  <c r="Q3665" i="1" s="1"/>
  <c r="R3665" i="1"/>
  <c r="N3666" i="1"/>
  <c r="Q3666" i="1" s="1"/>
  <c r="R3666" i="1"/>
  <c r="N3667" i="1"/>
  <c r="Q3667" i="1" s="1"/>
  <c r="R3667" i="1"/>
  <c r="N3668" i="1"/>
  <c r="Q3668" i="1" s="1"/>
  <c r="R3668" i="1"/>
  <c r="N3669" i="1"/>
  <c r="Q3669" i="1" s="1"/>
  <c r="R3669" i="1"/>
  <c r="N3670" i="1"/>
  <c r="Q3670" i="1" s="1"/>
  <c r="R3670" i="1"/>
  <c r="N3671" i="1"/>
  <c r="Q3671" i="1" s="1"/>
  <c r="R3671" i="1"/>
  <c r="N3672" i="1"/>
  <c r="Q3672" i="1" s="1"/>
  <c r="R3672" i="1"/>
  <c r="N3673" i="1"/>
  <c r="Q3673" i="1" s="1"/>
  <c r="R3673" i="1"/>
  <c r="N3674" i="1"/>
  <c r="Q3674" i="1" s="1"/>
  <c r="R3674" i="1"/>
  <c r="N3675" i="1"/>
  <c r="Q3675" i="1" s="1"/>
  <c r="R3675" i="1"/>
  <c r="N3676" i="1"/>
  <c r="Q3676" i="1" s="1"/>
  <c r="R3676" i="1"/>
  <c r="N3677" i="1"/>
  <c r="Q3677" i="1" s="1"/>
  <c r="R3677" i="1"/>
  <c r="N3678" i="1"/>
  <c r="Q3678" i="1" s="1"/>
  <c r="R3678" i="1"/>
  <c r="N3679" i="1"/>
  <c r="Q3679" i="1" s="1"/>
  <c r="R3679" i="1"/>
  <c r="N3680" i="1"/>
  <c r="Q3680" i="1" s="1"/>
  <c r="R3680" i="1"/>
  <c r="N3681" i="1"/>
  <c r="Q3681" i="1" s="1"/>
  <c r="R3681" i="1"/>
  <c r="N3682" i="1"/>
  <c r="Q3682" i="1" s="1"/>
  <c r="R3682" i="1"/>
  <c r="N3683" i="1"/>
  <c r="Q3683" i="1" s="1"/>
  <c r="R3683" i="1"/>
  <c r="N3684" i="1"/>
  <c r="Q3684" i="1" s="1"/>
  <c r="R3684" i="1"/>
  <c r="N3685" i="1"/>
  <c r="Q3685" i="1" s="1"/>
  <c r="R3685" i="1"/>
  <c r="N3686" i="1"/>
  <c r="Q3686" i="1" s="1"/>
  <c r="R3686" i="1"/>
  <c r="N3687" i="1"/>
  <c r="Q3687" i="1" s="1"/>
  <c r="R3687" i="1"/>
  <c r="N3688" i="1"/>
  <c r="Q3688" i="1" s="1"/>
  <c r="R3688" i="1"/>
  <c r="N3689" i="1"/>
  <c r="Q3689" i="1" s="1"/>
  <c r="R3689" i="1"/>
  <c r="N3690" i="1"/>
  <c r="Q3690" i="1" s="1"/>
  <c r="R3690" i="1"/>
  <c r="N3691" i="1"/>
  <c r="Q3691" i="1" s="1"/>
  <c r="R3691" i="1"/>
  <c r="N3692" i="1"/>
  <c r="Q3692" i="1" s="1"/>
  <c r="R3692" i="1"/>
  <c r="N3693" i="1"/>
  <c r="Q3693" i="1" s="1"/>
  <c r="R3693" i="1"/>
  <c r="N3694" i="1"/>
  <c r="Q3694" i="1" s="1"/>
  <c r="R3694" i="1"/>
  <c r="N3695" i="1"/>
  <c r="Q3695" i="1" s="1"/>
  <c r="R3695" i="1"/>
  <c r="N3696" i="1"/>
  <c r="Q3696" i="1" s="1"/>
  <c r="R3696" i="1"/>
  <c r="N3697" i="1"/>
  <c r="Q3697" i="1" s="1"/>
  <c r="R3697" i="1"/>
  <c r="N3698" i="1"/>
  <c r="Q3698" i="1" s="1"/>
  <c r="R3698" i="1"/>
  <c r="N3699" i="1"/>
  <c r="Q3699" i="1" s="1"/>
  <c r="R3699" i="1"/>
  <c r="N3700" i="1"/>
  <c r="Q3700" i="1" s="1"/>
  <c r="R3700" i="1"/>
  <c r="N3701" i="1"/>
  <c r="Q3701" i="1" s="1"/>
  <c r="R3701" i="1"/>
  <c r="N3702" i="1"/>
  <c r="Q3702" i="1" s="1"/>
  <c r="R3702" i="1"/>
  <c r="N3703" i="1"/>
  <c r="Q3703" i="1" s="1"/>
  <c r="R3703" i="1"/>
  <c r="N3704" i="1"/>
  <c r="Q3704" i="1" s="1"/>
  <c r="R3704" i="1"/>
  <c r="N3705" i="1"/>
  <c r="Q3705" i="1" s="1"/>
  <c r="R3705" i="1"/>
  <c r="N3706" i="1"/>
  <c r="Q3706" i="1" s="1"/>
  <c r="R3706" i="1"/>
  <c r="N3707" i="1"/>
  <c r="Q3707" i="1" s="1"/>
  <c r="R3707" i="1"/>
  <c r="N3708" i="1"/>
  <c r="Q3708" i="1" s="1"/>
  <c r="R3708" i="1"/>
  <c r="N3709" i="1"/>
  <c r="Q3709" i="1" s="1"/>
  <c r="R3709" i="1"/>
  <c r="N3710" i="1"/>
  <c r="Q3710" i="1" s="1"/>
  <c r="R3710" i="1"/>
  <c r="N3711" i="1"/>
  <c r="Q3711" i="1" s="1"/>
  <c r="R3711" i="1"/>
  <c r="N3712" i="1"/>
  <c r="Q3712" i="1" s="1"/>
  <c r="R3712" i="1"/>
  <c r="N3713" i="1"/>
  <c r="Q3713" i="1" s="1"/>
  <c r="R3713" i="1"/>
  <c r="N3714" i="1"/>
  <c r="Q3714" i="1" s="1"/>
  <c r="R3714" i="1"/>
  <c r="N3715" i="1"/>
  <c r="Q3715" i="1" s="1"/>
  <c r="R3715" i="1"/>
  <c r="N3716" i="1"/>
  <c r="Q3716" i="1" s="1"/>
  <c r="R3716" i="1"/>
  <c r="N3717" i="1"/>
  <c r="Q3717" i="1" s="1"/>
  <c r="R3717" i="1"/>
  <c r="N3718" i="1"/>
  <c r="Q3718" i="1" s="1"/>
  <c r="R3718" i="1"/>
  <c r="N3719" i="1"/>
  <c r="Q3719" i="1" s="1"/>
  <c r="R3719" i="1"/>
  <c r="N3720" i="1"/>
  <c r="Q3720" i="1" s="1"/>
  <c r="R3720" i="1"/>
  <c r="N3721" i="1"/>
  <c r="Q3721" i="1" s="1"/>
  <c r="R3721" i="1"/>
  <c r="N3722" i="1"/>
  <c r="Q3722" i="1" s="1"/>
  <c r="R3722" i="1"/>
  <c r="N3723" i="1"/>
  <c r="Q3723" i="1" s="1"/>
  <c r="R3723" i="1"/>
  <c r="N3724" i="1"/>
  <c r="Q3724" i="1" s="1"/>
  <c r="R3724" i="1"/>
  <c r="N3725" i="1"/>
  <c r="Q3725" i="1" s="1"/>
  <c r="R3725" i="1"/>
  <c r="N3726" i="1"/>
  <c r="Q3726" i="1" s="1"/>
  <c r="R3726" i="1"/>
  <c r="N3727" i="1"/>
  <c r="Q3727" i="1" s="1"/>
  <c r="R3727" i="1"/>
  <c r="N3728" i="1"/>
  <c r="Q3728" i="1" s="1"/>
  <c r="R3728" i="1"/>
  <c r="N3729" i="1"/>
  <c r="Q3729" i="1" s="1"/>
  <c r="R3729" i="1"/>
  <c r="N3730" i="1"/>
  <c r="Q3730" i="1" s="1"/>
  <c r="R3730" i="1"/>
  <c r="N3731" i="1"/>
  <c r="Q3731" i="1" s="1"/>
  <c r="R3731" i="1"/>
  <c r="N3732" i="1"/>
  <c r="Q3732" i="1" s="1"/>
  <c r="R3732" i="1"/>
  <c r="N3733" i="1"/>
  <c r="Q3733" i="1" s="1"/>
  <c r="R3733" i="1"/>
  <c r="N3734" i="1"/>
  <c r="Q3734" i="1" s="1"/>
  <c r="R3734" i="1"/>
  <c r="N3735" i="1"/>
  <c r="Q3735" i="1" s="1"/>
  <c r="R3735" i="1"/>
  <c r="N3736" i="1"/>
  <c r="Q3736" i="1" s="1"/>
  <c r="R3736" i="1"/>
  <c r="N3737" i="1"/>
  <c r="Q3737" i="1" s="1"/>
  <c r="R3737" i="1"/>
  <c r="N3738" i="1"/>
  <c r="Q3738" i="1" s="1"/>
  <c r="R3738" i="1"/>
  <c r="N3739" i="1"/>
  <c r="Q3739" i="1" s="1"/>
  <c r="R3739" i="1"/>
  <c r="N3740" i="1"/>
  <c r="Q3740" i="1" s="1"/>
  <c r="R3740" i="1"/>
  <c r="N3741" i="1"/>
  <c r="Q3741" i="1" s="1"/>
  <c r="R3741" i="1"/>
  <c r="N3742" i="1"/>
  <c r="Q3742" i="1" s="1"/>
  <c r="R3742" i="1"/>
  <c r="N3743" i="1"/>
  <c r="Q3743" i="1" s="1"/>
  <c r="R3743" i="1"/>
  <c r="N3744" i="1"/>
  <c r="Q3744" i="1" s="1"/>
  <c r="R3744" i="1"/>
  <c r="N3745" i="1"/>
  <c r="Q3745" i="1" s="1"/>
  <c r="R3745" i="1"/>
  <c r="N3746" i="1"/>
  <c r="Q3746" i="1" s="1"/>
  <c r="R3746" i="1"/>
  <c r="N3747" i="1"/>
  <c r="Q3747" i="1" s="1"/>
  <c r="R3747" i="1"/>
  <c r="N3748" i="1"/>
  <c r="Q3748" i="1" s="1"/>
  <c r="R3748" i="1"/>
  <c r="N3749" i="1"/>
  <c r="Q3749" i="1" s="1"/>
  <c r="R3749" i="1"/>
  <c r="N3750" i="1"/>
  <c r="Q3750" i="1" s="1"/>
  <c r="R3750" i="1"/>
  <c r="N3751" i="1"/>
  <c r="Q3751" i="1" s="1"/>
  <c r="R3751" i="1"/>
  <c r="N3752" i="1"/>
  <c r="Q3752" i="1" s="1"/>
  <c r="R3752" i="1"/>
  <c r="N3753" i="1"/>
  <c r="Q3753" i="1" s="1"/>
  <c r="R3753" i="1"/>
  <c r="N3754" i="1"/>
  <c r="Q3754" i="1" s="1"/>
  <c r="R3754" i="1"/>
  <c r="N3755" i="1"/>
  <c r="Q3755" i="1" s="1"/>
  <c r="R3755" i="1"/>
  <c r="N3756" i="1"/>
  <c r="Q3756" i="1" s="1"/>
  <c r="R3756" i="1"/>
  <c r="N3757" i="1"/>
  <c r="Q3757" i="1" s="1"/>
  <c r="R3757" i="1"/>
  <c r="N3758" i="1"/>
  <c r="Q3758" i="1" s="1"/>
  <c r="R3758" i="1"/>
  <c r="N3759" i="1"/>
  <c r="Q3759" i="1" s="1"/>
  <c r="R3759" i="1"/>
  <c r="N3760" i="1"/>
  <c r="Q3760" i="1" s="1"/>
  <c r="R3760" i="1"/>
  <c r="N3761" i="1"/>
  <c r="Q3761" i="1" s="1"/>
  <c r="R3761" i="1"/>
  <c r="N3762" i="1"/>
  <c r="Q3762" i="1" s="1"/>
  <c r="R3762" i="1"/>
  <c r="N3763" i="1"/>
  <c r="Q3763" i="1" s="1"/>
  <c r="R3763" i="1"/>
  <c r="N20" i="1"/>
  <c r="Q20" i="1" s="1"/>
  <c r="O20" i="1"/>
  <c r="R20" i="1"/>
  <c r="N21" i="1"/>
  <c r="Q21" i="1" s="1"/>
  <c r="R21" i="1"/>
  <c r="N22" i="1"/>
  <c r="Q22" i="1" s="1"/>
  <c r="R22" i="1"/>
  <c r="N23" i="1"/>
  <c r="Q23" i="1" s="1"/>
  <c r="R23" i="1"/>
  <c r="N24" i="1"/>
  <c r="Q24" i="1" s="1"/>
  <c r="R24" i="1"/>
  <c r="N25" i="1"/>
  <c r="Q25" i="1" s="1"/>
  <c r="R25" i="1"/>
  <c r="N26" i="1"/>
  <c r="Q26" i="1" s="1"/>
  <c r="R26" i="1"/>
  <c r="N27" i="1"/>
  <c r="Q27" i="1" s="1"/>
  <c r="R27" i="1"/>
  <c r="N28" i="1"/>
  <c r="Q28" i="1" s="1"/>
  <c r="R28" i="1"/>
  <c r="N29" i="1"/>
  <c r="Q29" i="1" s="1"/>
  <c r="R29" i="1"/>
  <c r="N30" i="1"/>
  <c r="Q30" i="1" s="1"/>
  <c r="R30" i="1"/>
  <c r="N31" i="1"/>
  <c r="Q31" i="1" s="1"/>
  <c r="R31" i="1"/>
  <c r="N32" i="1"/>
  <c r="Q32" i="1" s="1"/>
  <c r="R32" i="1"/>
  <c r="N33" i="1"/>
  <c r="Q33" i="1" s="1"/>
  <c r="R33" i="1"/>
  <c r="N34" i="1"/>
  <c r="Q34" i="1" s="1"/>
  <c r="R34" i="1"/>
  <c r="N35" i="1"/>
  <c r="Q35" i="1" s="1"/>
  <c r="R35" i="1"/>
  <c r="N36" i="1"/>
  <c r="Q36" i="1" s="1"/>
  <c r="R36" i="1"/>
  <c r="N37" i="1"/>
  <c r="Q37" i="1" s="1"/>
  <c r="R37" i="1"/>
  <c r="N38" i="1"/>
  <c r="Q38" i="1" s="1"/>
  <c r="R38" i="1"/>
  <c r="N39" i="1"/>
  <c r="Q39" i="1" s="1"/>
  <c r="R39" i="1"/>
  <c r="N40" i="1"/>
  <c r="Q40" i="1" s="1"/>
  <c r="R40" i="1"/>
  <c r="N41" i="1"/>
  <c r="Q41" i="1" s="1"/>
  <c r="R41" i="1"/>
  <c r="N42" i="1"/>
  <c r="Q42" i="1" s="1"/>
  <c r="R42" i="1"/>
  <c r="N43" i="1"/>
  <c r="Q43" i="1" s="1"/>
  <c r="R43" i="1"/>
  <c r="N44" i="1"/>
  <c r="Q44" i="1" s="1"/>
  <c r="R44" i="1"/>
  <c r="N45" i="1"/>
  <c r="Q45" i="1" s="1"/>
  <c r="R45" i="1"/>
  <c r="N46" i="1"/>
  <c r="Q46" i="1" s="1"/>
  <c r="R46" i="1"/>
  <c r="N47" i="1"/>
  <c r="Q47" i="1" s="1"/>
  <c r="R47" i="1"/>
  <c r="N48" i="1"/>
  <c r="Q48" i="1" s="1"/>
  <c r="R48" i="1"/>
  <c r="N49" i="1"/>
  <c r="Q49" i="1" s="1"/>
  <c r="R49" i="1"/>
  <c r="N50" i="1"/>
  <c r="Q50" i="1" s="1"/>
  <c r="R50" i="1"/>
  <c r="N51" i="1"/>
  <c r="Q51" i="1" s="1"/>
  <c r="R51" i="1"/>
  <c r="N52" i="1"/>
  <c r="Q52" i="1" s="1"/>
  <c r="R52" i="1"/>
  <c r="N53" i="1"/>
  <c r="Q53" i="1" s="1"/>
  <c r="R53" i="1"/>
  <c r="N54" i="1"/>
  <c r="Q54" i="1" s="1"/>
  <c r="R54" i="1"/>
  <c r="N55" i="1"/>
  <c r="Q55" i="1" s="1"/>
  <c r="R55" i="1"/>
  <c r="N56" i="1"/>
  <c r="Q56" i="1" s="1"/>
  <c r="R56" i="1"/>
  <c r="N57" i="1"/>
  <c r="Q57" i="1" s="1"/>
  <c r="R57" i="1"/>
  <c r="N58" i="1"/>
  <c r="Q58" i="1" s="1"/>
  <c r="R58" i="1"/>
  <c r="N59" i="1"/>
  <c r="Q59" i="1" s="1"/>
  <c r="R59" i="1"/>
  <c r="N60" i="1"/>
  <c r="Q60" i="1" s="1"/>
  <c r="R60" i="1"/>
  <c r="N61" i="1"/>
  <c r="Q61" i="1" s="1"/>
  <c r="R61" i="1"/>
  <c r="N62" i="1"/>
  <c r="Q62" i="1" s="1"/>
  <c r="R62" i="1"/>
  <c r="N63" i="1"/>
  <c r="Q63" i="1" s="1"/>
  <c r="R63" i="1"/>
  <c r="N64" i="1"/>
  <c r="Q64" i="1" s="1"/>
  <c r="R64" i="1"/>
  <c r="N65" i="1"/>
  <c r="Q65" i="1" s="1"/>
  <c r="R65" i="1"/>
  <c r="N66" i="1"/>
  <c r="Q66" i="1" s="1"/>
  <c r="R66" i="1"/>
  <c r="N67" i="1"/>
  <c r="Q67" i="1" s="1"/>
  <c r="R67" i="1"/>
  <c r="N68" i="1"/>
  <c r="Q68" i="1" s="1"/>
  <c r="R68" i="1"/>
  <c r="N69" i="1"/>
  <c r="Q69" i="1" s="1"/>
  <c r="R69" i="1"/>
  <c r="N70" i="1"/>
  <c r="Q70" i="1" s="1"/>
  <c r="R70" i="1"/>
  <c r="N71" i="1"/>
  <c r="Q71" i="1" s="1"/>
  <c r="R71" i="1"/>
  <c r="N72" i="1"/>
  <c r="Q72" i="1" s="1"/>
  <c r="R72" i="1"/>
  <c r="N73" i="1"/>
  <c r="Q73" i="1" s="1"/>
  <c r="R73" i="1"/>
  <c r="N74" i="1"/>
  <c r="Q74" i="1" s="1"/>
  <c r="R74" i="1"/>
  <c r="N75" i="1"/>
  <c r="Q75" i="1" s="1"/>
  <c r="R75" i="1"/>
  <c r="N76" i="1"/>
  <c r="Q76" i="1" s="1"/>
  <c r="R76" i="1"/>
  <c r="N77" i="1"/>
  <c r="Q77" i="1" s="1"/>
  <c r="R77" i="1"/>
  <c r="N78" i="1"/>
  <c r="Q78" i="1" s="1"/>
  <c r="R78" i="1"/>
  <c r="N79" i="1"/>
  <c r="Q79" i="1" s="1"/>
  <c r="R79" i="1"/>
  <c r="N80" i="1"/>
  <c r="Q80" i="1" s="1"/>
  <c r="R80" i="1"/>
  <c r="N81" i="1"/>
  <c r="Q81" i="1" s="1"/>
  <c r="R81" i="1"/>
  <c r="N82" i="1"/>
  <c r="Q82" i="1" s="1"/>
  <c r="R82" i="1"/>
  <c r="N83" i="1"/>
  <c r="Q83" i="1" s="1"/>
  <c r="R83" i="1"/>
  <c r="N84" i="1"/>
  <c r="Q84" i="1" s="1"/>
  <c r="R84" i="1"/>
  <c r="N85" i="1"/>
  <c r="Q85" i="1" s="1"/>
  <c r="R85" i="1"/>
  <c r="N86" i="1"/>
  <c r="Q86" i="1" s="1"/>
  <c r="R86" i="1"/>
  <c r="N87" i="1"/>
  <c r="Q87" i="1" s="1"/>
  <c r="R87" i="1"/>
  <c r="N88" i="1"/>
  <c r="Q88" i="1" s="1"/>
  <c r="R88" i="1"/>
  <c r="N89" i="1"/>
  <c r="Q89" i="1" s="1"/>
  <c r="R89" i="1"/>
  <c r="N90" i="1"/>
  <c r="Q90" i="1" s="1"/>
  <c r="R90" i="1"/>
  <c r="N91" i="1"/>
  <c r="Q91" i="1" s="1"/>
  <c r="R91" i="1"/>
  <c r="N92" i="1"/>
  <c r="Q92" i="1" s="1"/>
  <c r="R92" i="1"/>
  <c r="N93" i="1"/>
  <c r="Q93" i="1" s="1"/>
  <c r="R93" i="1"/>
  <c r="N94" i="1"/>
  <c r="Q94" i="1" s="1"/>
  <c r="R94" i="1"/>
  <c r="N95" i="1"/>
  <c r="Q95" i="1" s="1"/>
  <c r="R95" i="1"/>
  <c r="N96" i="1"/>
  <c r="Q96" i="1" s="1"/>
  <c r="R96" i="1"/>
  <c r="N97" i="1"/>
  <c r="Q97" i="1" s="1"/>
  <c r="R97" i="1"/>
  <c r="N98" i="1"/>
  <c r="Q98" i="1" s="1"/>
  <c r="R98" i="1"/>
  <c r="N99" i="1"/>
  <c r="Q99" i="1" s="1"/>
  <c r="R99" i="1"/>
  <c r="N100" i="1"/>
  <c r="Q100" i="1" s="1"/>
  <c r="R100" i="1"/>
  <c r="N101" i="1"/>
  <c r="Q101" i="1" s="1"/>
  <c r="R101" i="1"/>
  <c r="N102" i="1"/>
  <c r="Q102" i="1" s="1"/>
  <c r="R102" i="1"/>
  <c r="N103" i="1"/>
  <c r="Q103" i="1" s="1"/>
  <c r="R103" i="1"/>
  <c r="N104" i="1"/>
  <c r="Q104" i="1" s="1"/>
  <c r="R104" i="1"/>
  <c r="N105" i="1"/>
  <c r="Q105" i="1" s="1"/>
  <c r="R105" i="1"/>
  <c r="N106" i="1"/>
  <c r="Q106" i="1" s="1"/>
  <c r="R106" i="1"/>
  <c r="N107" i="1"/>
  <c r="Q107" i="1" s="1"/>
  <c r="R107" i="1"/>
  <c r="N108" i="1"/>
  <c r="Q108" i="1" s="1"/>
  <c r="R108" i="1"/>
  <c r="N109" i="1"/>
  <c r="Q109" i="1" s="1"/>
  <c r="R109" i="1"/>
  <c r="N110" i="1"/>
  <c r="Q110" i="1" s="1"/>
  <c r="R110" i="1"/>
  <c r="N111" i="1"/>
  <c r="Q111" i="1" s="1"/>
  <c r="R111" i="1"/>
  <c r="N112" i="1"/>
  <c r="Q112" i="1" s="1"/>
  <c r="R112" i="1"/>
  <c r="N113" i="1"/>
  <c r="Q113" i="1" s="1"/>
  <c r="R113" i="1"/>
  <c r="N114" i="1"/>
  <c r="Q114" i="1" s="1"/>
  <c r="R114" i="1"/>
  <c r="N115" i="1"/>
  <c r="Q115" i="1" s="1"/>
  <c r="R115" i="1"/>
  <c r="N116" i="1"/>
  <c r="Q116" i="1" s="1"/>
  <c r="R116" i="1"/>
  <c r="N117" i="1"/>
  <c r="Q117" i="1" s="1"/>
  <c r="R117" i="1"/>
  <c r="N118" i="1"/>
  <c r="Q118" i="1" s="1"/>
  <c r="R118" i="1"/>
  <c r="N119" i="1"/>
  <c r="Q119" i="1" s="1"/>
  <c r="R119" i="1"/>
  <c r="N120" i="1"/>
  <c r="Q120" i="1" s="1"/>
  <c r="R120" i="1"/>
  <c r="N121" i="1"/>
  <c r="Q121" i="1" s="1"/>
  <c r="R121" i="1"/>
  <c r="N122" i="1"/>
  <c r="Q122" i="1" s="1"/>
  <c r="R122" i="1"/>
  <c r="N123" i="1"/>
  <c r="Q123" i="1" s="1"/>
  <c r="R123" i="1"/>
  <c r="N124" i="1"/>
  <c r="Q124" i="1" s="1"/>
  <c r="R124" i="1"/>
  <c r="N125" i="1"/>
  <c r="Q125" i="1" s="1"/>
  <c r="R125" i="1"/>
  <c r="N126" i="1"/>
  <c r="Q126" i="1" s="1"/>
  <c r="R126" i="1"/>
  <c r="N127" i="1"/>
  <c r="Q127" i="1" s="1"/>
  <c r="R127" i="1"/>
  <c r="N128" i="1"/>
  <c r="Q128" i="1" s="1"/>
  <c r="R128" i="1"/>
  <c r="N129" i="1"/>
  <c r="Q129" i="1" s="1"/>
  <c r="R129" i="1"/>
  <c r="N130" i="1"/>
  <c r="Q130" i="1" s="1"/>
  <c r="R130" i="1"/>
  <c r="N131" i="1"/>
  <c r="Q131" i="1" s="1"/>
  <c r="R131" i="1"/>
  <c r="N132" i="1"/>
  <c r="Q132" i="1" s="1"/>
  <c r="R132" i="1"/>
  <c r="N133" i="1"/>
  <c r="Q133" i="1" s="1"/>
  <c r="R133" i="1"/>
  <c r="N134" i="1"/>
  <c r="Q134" i="1" s="1"/>
  <c r="R134" i="1"/>
  <c r="N135" i="1"/>
  <c r="Q135" i="1" s="1"/>
  <c r="R135" i="1"/>
  <c r="N136" i="1"/>
  <c r="Q136" i="1" s="1"/>
  <c r="R136" i="1"/>
  <c r="N137" i="1"/>
  <c r="Q137" i="1" s="1"/>
  <c r="R137" i="1"/>
  <c r="N138" i="1"/>
  <c r="Q138" i="1" s="1"/>
  <c r="R138" i="1"/>
  <c r="N139" i="1"/>
  <c r="Q139" i="1" s="1"/>
  <c r="R139" i="1"/>
  <c r="N140" i="1"/>
  <c r="Q140" i="1" s="1"/>
  <c r="R140" i="1"/>
  <c r="N141" i="1"/>
  <c r="Q141" i="1" s="1"/>
  <c r="R141" i="1"/>
  <c r="N142" i="1"/>
  <c r="Q142" i="1" s="1"/>
  <c r="R142" i="1"/>
  <c r="N143" i="1"/>
  <c r="Q143" i="1" s="1"/>
  <c r="R143" i="1"/>
  <c r="N144" i="1"/>
  <c r="Q144" i="1" s="1"/>
  <c r="R144" i="1"/>
  <c r="N145" i="1"/>
  <c r="Q145" i="1" s="1"/>
  <c r="R145" i="1"/>
  <c r="N146" i="1"/>
  <c r="Q146" i="1" s="1"/>
  <c r="R146" i="1"/>
  <c r="N147" i="1"/>
  <c r="Q147" i="1" s="1"/>
  <c r="R147" i="1"/>
  <c r="N148" i="1"/>
  <c r="Q148" i="1" s="1"/>
  <c r="R148" i="1"/>
  <c r="N149" i="1"/>
  <c r="Q149" i="1" s="1"/>
  <c r="R149" i="1"/>
  <c r="N150" i="1"/>
  <c r="Q150" i="1" s="1"/>
  <c r="R150" i="1"/>
  <c r="N151" i="1"/>
  <c r="Q151" i="1" s="1"/>
  <c r="R151" i="1"/>
  <c r="N152" i="1"/>
  <c r="Q152" i="1" s="1"/>
  <c r="R152" i="1"/>
  <c r="N153" i="1"/>
  <c r="Q153" i="1" s="1"/>
  <c r="R153" i="1"/>
  <c r="N154" i="1"/>
  <c r="Q154" i="1" s="1"/>
  <c r="R154" i="1"/>
  <c r="N155" i="1"/>
  <c r="Q155" i="1" s="1"/>
  <c r="R155" i="1"/>
  <c r="N156" i="1"/>
  <c r="Q156" i="1" s="1"/>
  <c r="R156" i="1"/>
  <c r="N157" i="1"/>
  <c r="Q157" i="1" s="1"/>
  <c r="R157" i="1"/>
  <c r="N158" i="1"/>
  <c r="Q158" i="1" s="1"/>
  <c r="R158" i="1"/>
  <c r="N159" i="1"/>
  <c r="Q159" i="1" s="1"/>
  <c r="R159" i="1"/>
  <c r="N160" i="1"/>
  <c r="Q160" i="1" s="1"/>
  <c r="R160" i="1"/>
  <c r="N161" i="1"/>
  <c r="Q161" i="1" s="1"/>
  <c r="R161" i="1"/>
  <c r="N162" i="1"/>
  <c r="Q162" i="1" s="1"/>
  <c r="R162" i="1"/>
  <c r="N163" i="1"/>
  <c r="Q163" i="1" s="1"/>
  <c r="R163" i="1"/>
  <c r="N164" i="1"/>
  <c r="Q164" i="1" s="1"/>
  <c r="R164" i="1"/>
  <c r="N165" i="1"/>
  <c r="Q165" i="1" s="1"/>
  <c r="R165" i="1"/>
  <c r="N166" i="1"/>
  <c r="Q166" i="1" s="1"/>
  <c r="R166" i="1"/>
  <c r="N167" i="1"/>
  <c r="Q167" i="1" s="1"/>
  <c r="R167" i="1"/>
  <c r="N168" i="1"/>
  <c r="Q168" i="1" s="1"/>
  <c r="R168" i="1"/>
  <c r="N169" i="1"/>
  <c r="Q169" i="1" s="1"/>
  <c r="R169" i="1"/>
  <c r="N170" i="1"/>
  <c r="Q170" i="1" s="1"/>
  <c r="R170" i="1"/>
  <c r="N171" i="1"/>
  <c r="Q171" i="1" s="1"/>
  <c r="R171" i="1"/>
  <c r="N172" i="1"/>
  <c r="Q172" i="1" s="1"/>
  <c r="R172" i="1"/>
  <c r="N173" i="1"/>
  <c r="Q173" i="1" s="1"/>
  <c r="R173" i="1"/>
  <c r="N174" i="1"/>
  <c r="Q174" i="1" s="1"/>
  <c r="R174" i="1"/>
  <c r="N175" i="1"/>
  <c r="Q175" i="1" s="1"/>
  <c r="R175" i="1"/>
  <c r="N176" i="1"/>
  <c r="Q176" i="1" s="1"/>
  <c r="R176" i="1"/>
  <c r="N177" i="1"/>
  <c r="Q177" i="1" s="1"/>
  <c r="R177" i="1"/>
  <c r="N178" i="1"/>
  <c r="Q178" i="1" s="1"/>
  <c r="R178" i="1"/>
  <c r="N179" i="1"/>
  <c r="Q179" i="1" s="1"/>
  <c r="R179" i="1"/>
  <c r="N180" i="1"/>
  <c r="Q180" i="1" s="1"/>
  <c r="R180" i="1"/>
  <c r="N181" i="1"/>
  <c r="Q181" i="1" s="1"/>
  <c r="R181" i="1"/>
  <c r="N182" i="1"/>
  <c r="Q182" i="1" s="1"/>
  <c r="R182" i="1"/>
  <c r="N183" i="1"/>
  <c r="Q183" i="1" s="1"/>
  <c r="R183" i="1"/>
  <c r="N184" i="1"/>
  <c r="Q184" i="1" s="1"/>
  <c r="R184" i="1"/>
  <c r="N185" i="1"/>
  <c r="Q185" i="1" s="1"/>
  <c r="R185" i="1"/>
  <c r="N186" i="1"/>
  <c r="Q186" i="1" s="1"/>
  <c r="R186" i="1"/>
  <c r="N187" i="1"/>
  <c r="Q187" i="1" s="1"/>
  <c r="R187" i="1"/>
  <c r="N188" i="1"/>
  <c r="Q188" i="1" s="1"/>
  <c r="R188" i="1"/>
  <c r="N189" i="1"/>
  <c r="Q189" i="1" s="1"/>
  <c r="R189" i="1"/>
  <c r="N190" i="1"/>
  <c r="Q190" i="1" s="1"/>
  <c r="R190" i="1"/>
  <c r="N191" i="1"/>
  <c r="Q191" i="1" s="1"/>
  <c r="R191" i="1"/>
  <c r="N192" i="1"/>
  <c r="Q192" i="1" s="1"/>
  <c r="R192" i="1"/>
  <c r="N193" i="1"/>
  <c r="Q193" i="1" s="1"/>
  <c r="R193" i="1"/>
  <c r="N194" i="1"/>
  <c r="Q194" i="1" s="1"/>
  <c r="R194" i="1"/>
  <c r="N195" i="1"/>
  <c r="Q195" i="1" s="1"/>
  <c r="R195" i="1"/>
  <c r="N196" i="1"/>
  <c r="Q196" i="1" s="1"/>
  <c r="R196" i="1"/>
  <c r="N197" i="1"/>
  <c r="Q197" i="1" s="1"/>
  <c r="R197" i="1"/>
  <c r="N198" i="1"/>
  <c r="Q198" i="1" s="1"/>
  <c r="R198" i="1"/>
  <c r="N199" i="1"/>
  <c r="Q199" i="1" s="1"/>
  <c r="R199" i="1"/>
  <c r="N200" i="1"/>
  <c r="Q200" i="1" s="1"/>
  <c r="R200" i="1"/>
  <c r="N201" i="1"/>
  <c r="Q201" i="1" s="1"/>
  <c r="R201" i="1"/>
  <c r="N202" i="1"/>
  <c r="Q202" i="1" s="1"/>
  <c r="R202" i="1"/>
  <c r="N203" i="1"/>
  <c r="Q203" i="1" s="1"/>
  <c r="R203" i="1"/>
  <c r="N204" i="1"/>
  <c r="Q204" i="1" s="1"/>
  <c r="R204" i="1"/>
  <c r="N205" i="1"/>
  <c r="Q205" i="1" s="1"/>
  <c r="R205" i="1"/>
  <c r="N206" i="1"/>
  <c r="Q206" i="1" s="1"/>
  <c r="R206" i="1"/>
  <c r="N207" i="1"/>
  <c r="Q207" i="1" s="1"/>
  <c r="R207" i="1"/>
  <c r="N208" i="1"/>
  <c r="Q208" i="1" s="1"/>
  <c r="R208" i="1"/>
  <c r="N209" i="1"/>
  <c r="Q209" i="1" s="1"/>
  <c r="R209" i="1"/>
  <c r="N210" i="1"/>
  <c r="Q210" i="1" s="1"/>
  <c r="R210" i="1"/>
  <c r="N211" i="1"/>
  <c r="Q211" i="1" s="1"/>
  <c r="R211" i="1"/>
  <c r="N212" i="1"/>
  <c r="Q212" i="1" s="1"/>
  <c r="R212" i="1"/>
  <c r="N213" i="1"/>
  <c r="Q213" i="1" s="1"/>
  <c r="R213" i="1"/>
  <c r="N214" i="1"/>
  <c r="Q214" i="1" s="1"/>
  <c r="R214" i="1"/>
  <c r="N215" i="1"/>
  <c r="Q215" i="1" s="1"/>
  <c r="R215" i="1"/>
  <c r="N216" i="1"/>
  <c r="Q216" i="1" s="1"/>
  <c r="R216" i="1"/>
  <c r="N217" i="1"/>
  <c r="Q217" i="1" s="1"/>
  <c r="R217" i="1"/>
  <c r="N218" i="1"/>
  <c r="Q218" i="1" s="1"/>
  <c r="R218" i="1"/>
  <c r="N219" i="1"/>
  <c r="Q219" i="1" s="1"/>
  <c r="R219" i="1"/>
  <c r="N220" i="1"/>
  <c r="Q220" i="1" s="1"/>
  <c r="R220" i="1"/>
  <c r="N221" i="1"/>
  <c r="Q221" i="1" s="1"/>
  <c r="R221" i="1"/>
  <c r="N222" i="1"/>
  <c r="Q222" i="1" s="1"/>
  <c r="R222" i="1"/>
  <c r="N223" i="1"/>
  <c r="Q223" i="1" s="1"/>
  <c r="R223" i="1"/>
  <c r="N224" i="1"/>
  <c r="Q224" i="1" s="1"/>
  <c r="R224" i="1"/>
  <c r="N225" i="1"/>
  <c r="Q225" i="1" s="1"/>
  <c r="R225" i="1"/>
  <c r="N226" i="1"/>
  <c r="Q226" i="1" s="1"/>
  <c r="R226" i="1"/>
  <c r="N227" i="1"/>
  <c r="Q227" i="1" s="1"/>
  <c r="R227" i="1"/>
  <c r="N228" i="1"/>
  <c r="Q228" i="1" s="1"/>
  <c r="R228" i="1"/>
  <c r="N229" i="1"/>
  <c r="Q229" i="1" s="1"/>
  <c r="R229" i="1"/>
  <c r="N230" i="1"/>
  <c r="Q230" i="1" s="1"/>
  <c r="R230" i="1"/>
  <c r="N231" i="1"/>
  <c r="Q231" i="1" s="1"/>
  <c r="R231" i="1"/>
  <c r="N232" i="1"/>
  <c r="Q232" i="1" s="1"/>
  <c r="R232" i="1"/>
  <c r="N233" i="1"/>
  <c r="Q233" i="1" s="1"/>
  <c r="R233" i="1"/>
  <c r="N234" i="1"/>
  <c r="Q234" i="1" s="1"/>
  <c r="R234" i="1"/>
  <c r="N235" i="1"/>
  <c r="Q235" i="1" s="1"/>
  <c r="R235" i="1"/>
  <c r="N236" i="1"/>
  <c r="Q236" i="1" s="1"/>
  <c r="R236" i="1"/>
  <c r="N237" i="1"/>
  <c r="Q237" i="1" s="1"/>
  <c r="R237" i="1"/>
  <c r="N238" i="1"/>
  <c r="Q238" i="1" s="1"/>
  <c r="R238" i="1"/>
  <c r="N239" i="1"/>
  <c r="Q239" i="1" s="1"/>
  <c r="R239" i="1"/>
  <c r="N240" i="1"/>
  <c r="Q240" i="1" s="1"/>
  <c r="R240" i="1"/>
  <c r="N241" i="1"/>
  <c r="Q241" i="1" s="1"/>
  <c r="R241" i="1"/>
  <c r="N242" i="1"/>
  <c r="Q242" i="1" s="1"/>
  <c r="R242" i="1"/>
  <c r="N243" i="1"/>
  <c r="Q243" i="1" s="1"/>
  <c r="R243" i="1"/>
  <c r="N244" i="1"/>
  <c r="Q244" i="1" s="1"/>
  <c r="R244" i="1"/>
  <c r="N245" i="1"/>
  <c r="Q245" i="1" s="1"/>
  <c r="R245" i="1"/>
  <c r="N246" i="1"/>
  <c r="Q246" i="1" s="1"/>
  <c r="R246" i="1"/>
  <c r="N247" i="1"/>
  <c r="Q247" i="1" s="1"/>
  <c r="R247" i="1"/>
  <c r="N248" i="1"/>
  <c r="Q248" i="1" s="1"/>
  <c r="R248" i="1"/>
  <c r="N249" i="1"/>
  <c r="Q249" i="1" s="1"/>
  <c r="R249" i="1"/>
  <c r="N250" i="1"/>
  <c r="Q250" i="1" s="1"/>
  <c r="R250" i="1"/>
  <c r="N251" i="1"/>
  <c r="Q251" i="1" s="1"/>
  <c r="R251" i="1"/>
  <c r="N252" i="1"/>
  <c r="Q252" i="1" s="1"/>
  <c r="R252" i="1"/>
  <c r="N253" i="1"/>
  <c r="Q253" i="1" s="1"/>
  <c r="R253" i="1"/>
  <c r="N254" i="1"/>
  <c r="Q254" i="1" s="1"/>
  <c r="R254" i="1"/>
  <c r="N255" i="1"/>
  <c r="Q255" i="1" s="1"/>
  <c r="R255" i="1"/>
  <c r="N256" i="1"/>
  <c r="Q256" i="1" s="1"/>
  <c r="R256" i="1"/>
  <c r="N257" i="1"/>
  <c r="Q257" i="1" s="1"/>
  <c r="R257" i="1"/>
  <c r="N258" i="1"/>
  <c r="Q258" i="1" s="1"/>
  <c r="R258" i="1"/>
  <c r="N259" i="1"/>
  <c r="Q259" i="1" s="1"/>
  <c r="R259" i="1"/>
  <c r="N260" i="1"/>
  <c r="Q260" i="1" s="1"/>
  <c r="R260" i="1"/>
  <c r="N261" i="1"/>
  <c r="Q261" i="1" s="1"/>
  <c r="R261" i="1"/>
  <c r="N262" i="1"/>
  <c r="Q262" i="1" s="1"/>
  <c r="R262" i="1"/>
  <c r="N263" i="1"/>
  <c r="Q263" i="1" s="1"/>
  <c r="R263" i="1"/>
  <c r="N264" i="1"/>
  <c r="Q264" i="1" s="1"/>
  <c r="R264" i="1"/>
  <c r="N265" i="1"/>
  <c r="Q265" i="1" s="1"/>
  <c r="R265" i="1"/>
  <c r="N266" i="1"/>
  <c r="Q266" i="1" s="1"/>
  <c r="R266" i="1"/>
  <c r="N267" i="1"/>
  <c r="Q267" i="1" s="1"/>
  <c r="R267" i="1"/>
  <c r="N268" i="1"/>
  <c r="Q268" i="1" s="1"/>
  <c r="R268" i="1"/>
  <c r="N269" i="1"/>
  <c r="Q269" i="1" s="1"/>
  <c r="R269" i="1"/>
  <c r="N270" i="1"/>
  <c r="Q270" i="1" s="1"/>
  <c r="R270" i="1"/>
  <c r="N271" i="1"/>
  <c r="Q271" i="1" s="1"/>
  <c r="R271" i="1"/>
  <c r="N272" i="1"/>
  <c r="Q272" i="1" s="1"/>
  <c r="R272" i="1"/>
  <c r="N273" i="1"/>
  <c r="Q273" i="1" s="1"/>
  <c r="R273" i="1"/>
  <c r="N274" i="1"/>
  <c r="Q274" i="1" s="1"/>
  <c r="R274" i="1"/>
  <c r="N275" i="1"/>
  <c r="Q275" i="1" s="1"/>
  <c r="R275" i="1"/>
  <c r="N276" i="1"/>
  <c r="Q276" i="1" s="1"/>
  <c r="R276" i="1"/>
  <c r="N277" i="1"/>
  <c r="Q277" i="1" s="1"/>
  <c r="R277" i="1"/>
  <c r="N278" i="1"/>
  <c r="Q278" i="1" s="1"/>
  <c r="R278" i="1"/>
  <c r="N279" i="1"/>
  <c r="Q279" i="1" s="1"/>
  <c r="R279" i="1"/>
  <c r="N280" i="1"/>
  <c r="Q280" i="1" s="1"/>
  <c r="R280" i="1"/>
  <c r="N281" i="1"/>
  <c r="Q281" i="1" s="1"/>
  <c r="R281" i="1"/>
  <c r="N282" i="1"/>
  <c r="Q282" i="1" s="1"/>
  <c r="R282" i="1"/>
  <c r="N283" i="1"/>
  <c r="Q283" i="1" s="1"/>
  <c r="R283" i="1"/>
  <c r="N284" i="1"/>
  <c r="Q284" i="1" s="1"/>
  <c r="R284" i="1"/>
  <c r="N285" i="1"/>
  <c r="Q285" i="1" s="1"/>
  <c r="R285" i="1"/>
  <c r="N286" i="1"/>
  <c r="Q286" i="1" s="1"/>
  <c r="R286" i="1"/>
  <c r="N287" i="1"/>
  <c r="Q287" i="1" s="1"/>
  <c r="R287" i="1"/>
  <c r="N288" i="1"/>
  <c r="Q288" i="1" s="1"/>
  <c r="R288" i="1"/>
  <c r="N289" i="1"/>
  <c r="Q289" i="1" s="1"/>
  <c r="R289" i="1"/>
  <c r="N290" i="1"/>
  <c r="Q290" i="1" s="1"/>
  <c r="R290" i="1"/>
  <c r="N291" i="1"/>
  <c r="Q291" i="1" s="1"/>
  <c r="R291" i="1"/>
  <c r="N292" i="1"/>
  <c r="Q292" i="1" s="1"/>
  <c r="R292" i="1"/>
  <c r="N293" i="1"/>
  <c r="Q293" i="1" s="1"/>
  <c r="R293" i="1"/>
  <c r="N294" i="1"/>
  <c r="Q294" i="1" s="1"/>
  <c r="R294" i="1"/>
  <c r="N295" i="1"/>
  <c r="Q295" i="1" s="1"/>
  <c r="R295" i="1"/>
  <c r="N296" i="1"/>
  <c r="Q296" i="1" s="1"/>
  <c r="R296" i="1"/>
  <c r="N297" i="1"/>
  <c r="Q297" i="1" s="1"/>
  <c r="R297" i="1"/>
  <c r="N298" i="1"/>
  <c r="Q298" i="1" s="1"/>
  <c r="R298" i="1"/>
  <c r="N299" i="1"/>
  <c r="Q299" i="1" s="1"/>
  <c r="R299" i="1"/>
  <c r="N300" i="1"/>
  <c r="Q300" i="1" s="1"/>
  <c r="R300" i="1"/>
  <c r="N301" i="1"/>
  <c r="Q301" i="1" s="1"/>
  <c r="R301" i="1"/>
  <c r="N302" i="1"/>
  <c r="Q302" i="1" s="1"/>
  <c r="R302" i="1"/>
  <c r="N303" i="1"/>
  <c r="Q303" i="1" s="1"/>
  <c r="R303" i="1"/>
  <c r="N304" i="1"/>
  <c r="Q304" i="1" s="1"/>
  <c r="R304" i="1"/>
  <c r="N305" i="1"/>
  <c r="Q305" i="1" s="1"/>
  <c r="R305" i="1"/>
  <c r="N306" i="1"/>
  <c r="Q306" i="1" s="1"/>
  <c r="R306" i="1"/>
  <c r="N307" i="1"/>
  <c r="Q307" i="1" s="1"/>
  <c r="R307" i="1"/>
  <c r="N308" i="1"/>
  <c r="Q308" i="1" s="1"/>
  <c r="R308" i="1"/>
  <c r="N309" i="1"/>
  <c r="Q309" i="1" s="1"/>
  <c r="R309" i="1"/>
  <c r="N310" i="1"/>
  <c r="Q310" i="1" s="1"/>
  <c r="R310" i="1"/>
  <c r="N311" i="1"/>
  <c r="Q311" i="1" s="1"/>
  <c r="R311" i="1"/>
  <c r="N312" i="1"/>
  <c r="Q312" i="1" s="1"/>
  <c r="R312" i="1"/>
  <c r="N313" i="1"/>
  <c r="Q313" i="1" s="1"/>
  <c r="R313" i="1"/>
  <c r="N314" i="1"/>
  <c r="Q314" i="1" s="1"/>
  <c r="R314" i="1"/>
  <c r="N315" i="1"/>
  <c r="Q315" i="1" s="1"/>
  <c r="R315" i="1"/>
  <c r="N316" i="1"/>
  <c r="Q316" i="1" s="1"/>
  <c r="R316" i="1"/>
  <c r="N317" i="1"/>
  <c r="Q317" i="1" s="1"/>
  <c r="R317" i="1"/>
  <c r="N318" i="1"/>
  <c r="Q318" i="1" s="1"/>
  <c r="R318" i="1"/>
  <c r="N319" i="1"/>
  <c r="Q319" i="1" s="1"/>
  <c r="R319" i="1"/>
  <c r="N320" i="1"/>
  <c r="Q320" i="1" s="1"/>
  <c r="R320" i="1"/>
  <c r="N321" i="1"/>
  <c r="Q321" i="1" s="1"/>
  <c r="R321" i="1"/>
  <c r="N322" i="1"/>
  <c r="Q322" i="1" s="1"/>
  <c r="R322" i="1"/>
  <c r="N323" i="1"/>
  <c r="Q323" i="1" s="1"/>
  <c r="R323" i="1"/>
  <c r="N324" i="1"/>
  <c r="Q324" i="1" s="1"/>
  <c r="R324" i="1"/>
  <c r="N325" i="1"/>
  <c r="Q325" i="1" s="1"/>
  <c r="R325" i="1"/>
  <c r="N326" i="1"/>
  <c r="Q326" i="1" s="1"/>
  <c r="R326" i="1"/>
  <c r="N327" i="1"/>
  <c r="Q327" i="1" s="1"/>
  <c r="R327" i="1"/>
  <c r="N328" i="1"/>
  <c r="Q328" i="1" s="1"/>
  <c r="R328" i="1"/>
  <c r="N329" i="1"/>
  <c r="Q329" i="1" s="1"/>
  <c r="R329" i="1"/>
  <c r="N330" i="1"/>
  <c r="Q330" i="1" s="1"/>
  <c r="R330" i="1"/>
  <c r="N331" i="1"/>
  <c r="Q331" i="1" s="1"/>
  <c r="R331" i="1"/>
  <c r="N332" i="1"/>
  <c r="Q332" i="1" s="1"/>
  <c r="R332" i="1"/>
  <c r="N333" i="1"/>
  <c r="Q333" i="1" s="1"/>
  <c r="R333" i="1"/>
  <c r="N334" i="1"/>
  <c r="Q334" i="1" s="1"/>
  <c r="R334" i="1"/>
  <c r="N335" i="1"/>
  <c r="Q335" i="1" s="1"/>
  <c r="R335" i="1"/>
  <c r="N336" i="1"/>
  <c r="Q336" i="1" s="1"/>
  <c r="R336" i="1"/>
  <c r="N337" i="1"/>
  <c r="Q337" i="1" s="1"/>
  <c r="R337" i="1"/>
  <c r="N338" i="1"/>
  <c r="Q338" i="1" s="1"/>
  <c r="R338" i="1"/>
  <c r="N339" i="1"/>
  <c r="Q339" i="1" s="1"/>
  <c r="R339" i="1"/>
  <c r="N340" i="1"/>
  <c r="Q340" i="1" s="1"/>
  <c r="R340" i="1"/>
  <c r="N341" i="1"/>
  <c r="Q341" i="1" s="1"/>
  <c r="R341" i="1"/>
  <c r="N342" i="1"/>
  <c r="Q342" i="1" s="1"/>
  <c r="R342" i="1"/>
  <c r="N343" i="1"/>
  <c r="Q343" i="1" s="1"/>
  <c r="R343" i="1"/>
  <c r="N344" i="1"/>
  <c r="Q344" i="1" s="1"/>
  <c r="R344" i="1"/>
  <c r="N345" i="1"/>
  <c r="Q345" i="1" s="1"/>
  <c r="R345" i="1"/>
  <c r="N346" i="1"/>
  <c r="Q346" i="1" s="1"/>
  <c r="R346" i="1"/>
  <c r="N347" i="1"/>
  <c r="Q347" i="1" s="1"/>
  <c r="R347" i="1"/>
  <c r="N348" i="1"/>
  <c r="Q348" i="1" s="1"/>
  <c r="R348" i="1"/>
  <c r="N349" i="1"/>
  <c r="Q349" i="1" s="1"/>
  <c r="R349" i="1"/>
  <c r="N350" i="1"/>
  <c r="Q350" i="1" s="1"/>
  <c r="R350" i="1"/>
  <c r="N351" i="1"/>
  <c r="Q351" i="1" s="1"/>
  <c r="R351" i="1"/>
  <c r="N352" i="1"/>
  <c r="Q352" i="1" s="1"/>
  <c r="R352" i="1"/>
  <c r="N353" i="1"/>
  <c r="Q353" i="1" s="1"/>
  <c r="R353" i="1"/>
  <c r="N354" i="1"/>
  <c r="Q354" i="1" s="1"/>
  <c r="R354" i="1"/>
  <c r="N355" i="1"/>
  <c r="Q355" i="1" s="1"/>
  <c r="R355" i="1"/>
  <c r="N356" i="1"/>
  <c r="Q356" i="1" s="1"/>
  <c r="R356" i="1"/>
  <c r="N357" i="1"/>
  <c r="Q357" i="1" s="1"/>
  <c r="R357" i="1"/>
  <c r="N358" i="1"/>
  <c r="Q358" i="1" s="1"/>
  <c r="R358" i="1"/>
  <c r="N359" i="1"/>
  <c r="Q359" i="1" s="1"/>
  <c r="R359" i="1"/>
  <c r="N360" i="1"/>
  <c r="Q360" i="1" s="1"/>
  <c r="R360" i="1"/>
  <c r="N361" i="1"/>
  <c r="Q361" i="1" s="1"/>
  <c r="R361" i="1"/>
  <c r="N362" i="1"/>
  <c r="Q362" i="1" s="1"/>
  <c r="R362" i="1"/>
  <c r="N363" i="1"/>
  <c r="Q363" i="1" s="1"/>
  <c r="R363" i="1"/>
  <c r="N364" i="1"/>
  <c r="Q364" i="1" s="1"/>
  <c r="R364" i="1"/>
  <c r="N365" i="1"/>
  <c r="Q365" i="1" s="1"/>
  <c r="R365" i="1"/>
  <c r="N366" i="1"/>
  <c r="Q366" i="1" s="1"/>
  <c r="R366" i="1"/>
  <c r="N367" i="1"/>
  <c r="Q367" i="1" s="1"/>
  <c r="R367" i="1"/>
  <c r="N368" i="1"/>
  <c r="Q368" i="1" s="1"/>
  <c r="R368" i="1"/>
  <c r="N369" i="1"/>
  <c r="Q369" i="1" s="1"/>
  <c r="R369" i="1"/>
  <c r="N370" i="1"/>
  <c r="Q370" i="1" s="1"/>
  <c r="R370" i="1"/>
  <c r="N371" i="1"/>
  <c r="Q371" i="1" s="1"/>
  <c r="R371" i="1"/>
  <c r="N372" i="1"/>
  <c r="Q372" i="1" s="1"/>
  <c r="R372" i="1"/>
  <c r="N373" i="1"/>
  <c r="Q373" i="1" s="1"/>
  <c r="R373" i="1"/>
  <c r="N374" i="1"/>
  <c r="Q374" i="1" s="1"/>
  <c r="R374" i="1"/>
  <c r="N375" i="1"/>
  <c r="Q375" i="1" s="1"/>
  <c r="R375" i="1"/>
  <c r="N376" i="1"/>
  <c r="Q376" i="1" s="1"/>
  <c r="R376" i="1"/>
  <c r="N377" i="1"/>
  <c r="Q377" i="1" s="1"/>
  <c r="R377" i="1"/>
  <c r="N378" i="1"/>
  <c r="Q378" i="1" s="1"/>
  <c r="R378" i="1"/>
  <c r="N379" i="1"/>
  <c r="Q379" i="1" s="1"/>
  <c r="R379" i="1"/>
  <c r="N380" i="1"/>
  <c r="Q380" i="1" s="1"/>
  <c r="R380" i="1"/>
  <c r="N381" i="1"/>
  <c r="Q381" i="1" s="1"/>
  <c r="R381" i="1"/>
  <c r="N382" i="1"/>
  <c r="Q382" i="1" s="1"/>
  <c r="R382" i="1"/>
  <c r="N383" i="1"/>
  <c r="Q383" i="1" s="1"/>
  <c r="R383" i="1"/>
  <c r="N384" i="1"/>
  <c r="Q384" i="1" s="1"/>
  <c r="R384" i="1"/>
  <c r="N385" i="1"/>
  <c r="Q385" i="1" s="1"/>
  <c r="R385" i="1"/>
  <c r="N386" i="1"/>
  <c r="Q386" i="1" s="1"/>
  <c r="R386" i="1"/>
  <c r="N387" i="1"/>
  <c r="Q387" i="1" s="1"/>
  <c r="R387" i="1"/>
  <c r="N388" i="1"/>
  <c r="Q388" i="1" s="1"/>
  <c r="R388" i="1"/>
  <c r="N389" i="1"/>
  <c r="Q389" i="1" s="1"/>
  <c r="R389" i="1"/>
  <c r="N390" i="1"/>
  <c r="Q390" i="1" s="1"/>
  <c r="R390" i="1"/>
  <c r="N391" i="1"/>
  <c r="Q391" i="1" s="1"/>
  <c r="R391" i="1"/>
  <c r="N392" i="1"/>
  <c r="Q392" i="1" s="1"/>
  <c r="R392" i="1"/>
  <c r="N393" i="1"/>
  <c r="Q393" i="1" s="1"/>
  <c r="R393" i="1"/>
  <c r="N394" i="1"/>
  <c r="Q394" i="1" s="1"/>
  <c r="R394" i="1"/>
  <c r="N395" i="1"/>
  <c r="Q395" i="1" s="1"/>
  <c r="R395" i="1"/>
  <c r="N396" i="1"/>
  <c r="Q396" i="1" s="1"/>
  <c r="R396" i="1"/>
  <c r="N397" i="1"/>
  <c r="Q397" i="1" s="1"/>
  <c r="R397" i="1"/>
  <c r="N398" i="1"/>
  <c r="Q398" i="1" s="1"/>
  <c r="R398" i="1"/>
  <c r="N399" i="1"/>
  <c r="Q399" i="1" s="1"/>
  <c r="R399" i="1"/>
  <c r="N400" i="1"/>
  <c r="Q400" i="1" s="1"/>
  <c r="R400" i="1"/>
  <c r="N401" i="1"/>
  <c r="Q401" i="1" s="1"/>
  <c r="R401" i="1"/>
  <c r="N402" i="1"/>
  <c r="Q402" i="1" s="1"/>
  <c r="R402" i="1"/>
  <c r="N403" i="1"/>
  <c r="Q403" i="1" s="1"/>
  <c r="R403" i="1"/>
  <c r="N404" i="1"/>
  <c r="Q404" i="1" s="1"/>
  <c r="R404" i="1"/>
  <c r="N405" i="1"/>
  <c r="Q405" i="1" s="1"/>
  <c r="R405" i="1"/>
  <c r="N406" i="1"/>
  <c r="Q406" i="1" s="1"/>
  <c r="R406" i="1"/>
  <c r="N407" i="1"/>
  <c r="Q407" i="1" s="1"/>
  <c r="R407" i="1"/>
  <c r="N408" i="1"/>
  <c r="Q408" i="1" s="1"/>
  <c r="R408" i="1"/>
  <c r="N409" i="1"/>
  <c r="Q409" i="1" s="1"/>
  <c r="R409" i="1"/>
  <c r="N410" i="1"/>
  <c r="Q410" i="1" s="1"/>
  <c r="R410" i="1"/>
  <c r="N411" i="1"/>
  <c r="Q411" i="1" s="1"/>
  <c r="R411" i="1"/>
  <c r="N412" i="1"/>
  <c r="Q412" i="1" s="1"/>
  <c r="R412" i="1"/>
  <c r="N413" i="1"/>
  <c r="Q413" i="1" s="1"/>
  <c r="R413" i="1"/>
  <c r="N414" i="1"/>
  <c r="Q414" i="1" s="1"/>
  <c r="R414" i="1"/>
  <c r="N415" i="1"/>
  <c r="Q415" i="1" s="1"/>
  <c r="R415" i="1"/>
  <c r="N416" i="1"/>
  <c r="Q416" i="1" s="1"/>
  <c r="R416" i="1"/>
  <c r="N417" i="1"/>
  <c r="Q417" i="1" s="1"/>
  <c r="R417" i="1"/>
  <c r="N418" i="1"/>
  <c r="Q418" i="1" s="1"/>
  <c r="R418" i="1"/>
  <c r="N419" i="1"/>
  <c r="Q419" i="1" s="1"/>
  <c r="R419" i="1"/>
  <c r="N420" i="1"/>
  <c r="Q420" i="1" s="1"/>
  <c r="R420" i="1"/>
  <c r="N421" i="1"/>
  <c r="Q421" i="1" s="1"/>
  <c r="R421" i="1"/>
  <c r="N422" i="1"/>
  <c r="Q422" i="1" s="1"/>
  <c r="R422" i="1"/>
  <c r="N423" i="1"/>
  <c r="Q423" i="1" s="1"/>
  <c r="R423" i="1"/>
  <c r="N424" i="1"/>
  <c r="Q424" i="1" s="1"/>
  <c r="R424" i="1"/>
  <c r="N425" i="1"/>
  <c r="Q425" i="1" s="1"/>
  <c r="R425" i="1"/>
  <c r="N426" i="1"/>
  <c r="Q426" i="1" s="1"/>
  <c r="R426" i="1"/>
  <c r="N427" i="1"/>
  <c r="Q427" i="1" s="1"/>
  <c r="R427" i="1"/>
  <c r="N428" i="1"/>
  <c r="Q428" i="1" s="1"/>
  <c r="R428" i="1"/>
  <c r="N429" i="1"/>
  <c r="Q429" i="1" s="1"/>
  <c r="R429" i="1"/>
  <c r="N430" i="1"/>
  <c r="Q430" i="1" s="1"/>
  <c r="R430" i="1"/>
  <c r="N431" i="1"/>
  <c r="Q431" i="1" s="1"/>
  <c r="R431" i="1"/>
  <c r="N432" i="1"/>
  <c r="Q432" i="1" s="1"/>
  <c r="R432" i="1"/>
  <c r="N433" i="1"/>
  <c r="Q433" i="1" s="1"/>
  <c r="R433" i="1"/>
  <c r="N434" i="1"/>
  <c r="Q434" i="1" s="1"/>
  <c r="R434" i="1"/>
  <c r="N435" i="1"/>
  <c r="Q435" i="1" s="1"/>
  <c r="R435" i="1"/>
  <c r="N436" i="1"/>
  <c r="Q436" i="1" s="1"/>
  <c r="R436" i="1"/>
  <c r="N437" i="1"/>
  <c r="Q437" i="1" s="1"/>
  <c r="R437" i="1"/>
  <c r="N438" i="1"/>
  <c r="Q438" i="1" s="1"/>
  <c r="R438" i="1"/>
  <c r="N439" i="1"/>
  <c r="Q439" i="1" s="1"/>
  <c r="R439" i="1"/>
  <c r="N440" i="1"/>
  <c r="Q440" i="1" s="1"/>
  <c r="R440" i="1"/>
  <c r="N441" i="1"/>
  <c r="Q441" i="1" s="1"/>
  <c r="R441" i="1"/>
  <c r="N442" i="1"/>
  <c r="Q442" i="1" s="1"/>
  <c r="R442" i="1"/>
  <c r="N443" i="1"/>
  <c r="Q443" i="1" s="1"/>
  <c r="R443" i="1"/>
  <c r="N444" i="1"/>
  <c r="Q444" i="1" s="1"/>
  <c r="R444" i="1"/>
  <c r="N445" i="1"/>
  <c r="Q445" i="1" s="1"/>
  <c r="R445" i="1"/>
  <c r="N446" i="1"/>
  <c r="Q446" i="1" s="1"/>
  <c r="R446" i="1"/>
  <c r="N447" i="1"/>
  <c r="Q447" i="1" s="1"/>
  <c r="R447" i="1"/>
  <c r="N448" i="1"/>
  <c r="Q448" i="1" s="1"/>
  <c r="R448" i="1"/>
  <c r="N449" i="1"/>
  <c r="Q449" i="1" s="1"/>
  <c r="R449" i="1"/>
  <c r="N450" i="1"/>
  <c r="Q450" i="1" s="1"/>
  <c r="R450" i="1"/>
  <c r="N451" i="1"/>
  <c r="Q451" i="1" s="1"/>
  <c r="R451" i="1"/>
  <c r="N452" i="1"/>
  <c r="Q452" i="1" s="1"/>
  <c r="R452" i="1"/>
  <c r="N453" i="1"/>
  <c r="Q453" i="1" s="1"/>
  <c r="R453" i="1"/>
  <c r="N454" i="1"/>
  <c r="Q454" i="1" s="1"/>
  <c r="R454" i="1"/>
  <c r="N455" i="1"/>
  <c r="Q455" i="1" s="1"/>
  <c r="R455" i="1"/>
  <c r="N456" i="1"/>
  <c r="Q456" i="1" s="1"/>
  <c r="R456" i="1"/>
  <c r="N457" i="1"/>
  <c r="Q457" i="1" s="1"/>
  <c r="R457" i="1"/>
  <c r="N458" i="1"/>
  <c r="Q458" i="1" s="1"/>
  <c r="R458" i="1"/>
  <c r="N459" i="1"/>
  <c r="Q459" i="1" s="1"/>
  <c r="R459" i="1"/>
  <c r="N460" i="1"/>
  <c r="Q460" i="1" s="1"/>
  <c r="R460" i="1"/>
  <c r="N461" i="1"/>
  <c r="Q461" i="1" s="1"/>
  <c r="R461" i="1"/>
  <c r="N462" i="1"/>
  <c r="Q462" i="1" s="1"/>
  <c r="R462" i="1"/>
  <c r="N463" i="1"/>
  <c r="Q463" i="1" s="1"/>
  <c r="R463" i="1"/>
  <c r="N464" i="1"/>
  <c r="Q464" i="1" s="1"/>
  <c r="R464" i="1"/>
  <c r="N465" i="1"/>
  <c r="Q465" i="1" s="1"/>
  <c r="R465" i="1"/>
  <c r="N466" i="1"/>
  <c r="Q466" i="1" s="1"/>
  <c r="R466" i="1"/>
  <c r="N467" i="1"/>
  <c r="Q467" i="1" s="1"/>
  <c r="R467" i="1"/>
  <c r="N468" i="1"/>
  <c r="Q468" i="1" s="1"/>
  <c r="R468" i="1"/>
  <c r="N469" i="1"/>
  <c r="Q469" i="1" s="1"/>
  <c r="R469" i="1"/>
  <c r="N470" i="1"/>
  <c r="Q470" i="1" s="1"/>
  <c r="R470" i="1"/>
  <c r="N471" i="1"/>
  <c r="Q471" i="1" s="1"/>
  <c r="R471" i="1"/>
  <c r="N472" i="1"/>
  <c r="Q472" i="1" s="1"/>
  <c r="R472" i="1"/>
  <c r="N473" i="1"/>
  <c r="Q473" i="1" s="1"/>
  <c r="R473" i="1"/>
  <c r="N474" i="1"/>
  <c r="Q474" i="1" s="1"/>
  <c r="R474" i="1"/>
  <c r="N475" i="1"/>
  <c r="Q475" i="1" s="1"/>
  <c r="R475" i="1"/>
  <c r="N476" i="1"/>
  <c r="Q476" i="1" s="1"/>
  <c r="R476" i="1"/>
  <c r="N477" i="1"/>
  <c r="Q477" i="1" s="1"/>
  <c r="R477" i="1"/>
  <c r="N478" i="1"/>
  <c r="Q478" i="1" s="1"/>
  <c r="R478" i="1"/>
  <c r="N479" i="1"/>
  <c r="Q479" i="1" s="1"/>
  <c r="R479" i="1"/>
  <c r="N480" i="1"/>
  <c r="Q480" i="1" s="1"/>
  <c r="R480" i="1"/>
  <c r="N481" i="1"/>
  <c r="Q481" i="1" s="1"/>
  <c r="R481" i="1"/>
  <c r="N482" i="1"/>
  <c r="Q482" i="1" s="1"/>
  <c r="R482" i="1"/>
  <c r="N483" i="1"/>
  <c r="Q483" i="1" s="1"/>
  <c r="R483" i="1"/>
  <c r="N484" i="1"/>
  <c r="Q484" i="1" s="1"/>
  <c r="R484" i="1"/>
  <c r="N485" i="1"/>
  <c r="Q485" i="1" s="1"/>
  <c r="R485" i="1"/>
  <c r="N486" i="1"/>
  <c r="Q486" i="1" s="1"/>
  <c r="R486" i="1"/>
  <c r="N487" i="1"/>
  <c r="Q487" i="1" s="1"/>
  <c r="R487" i="1"/>
  <c r="N488" i="1"/>
  <c r="Q488" i="1" s="1"/>
  <c r="R488" i="1"/>
  <c r="N489" i="1"/>
  <c r="Q489" i="1" s="1"/>
  <c r="R489" i="1"/>
  <c r="N490" i="1"/>
  <c r="Q490" i="1" s="1"/>
  <c r="R490" i="1"/>
  <c r="N491" i="1"/>
  <c r="Q491" i="1" s="1"/>
  <c r="R491" i="1"/>
  <c r="N492" i="1"/>
  <c r="Q492" i="1" s="1"/>
  <c r="R492" i="1"/>
  <c r="N493" i="1"/>
  <c r="Q493" i="1" s="1"/>
  <c r="R493" i="1"/>
  <c r="N494" i="1"/>
  <c r="Q494" i="1" s="1"/>
  <c r="R494" i="1"/>
  <c r="N495" i="1"/>
  <c r="Q495" i="1" s="1"/>
  <c r="R495" i="1"/>
  <c r="N496" i="1"/>
  <c r="Q496" i="1" s="1"/>
  <c r="R496" i="1"/>
  <c r="N497" i="1"/>
  <c r="Q497" i="1" s="1"/>
  <c r="R497" i="1"/>
  <c r="N498" i="1"/>
  <c r="Q498" i="1" s="1"/>
  <c r="R498" i="1"/>
  <c r="N499" i="1"/>
  <c r="Q499" i="1" s="1"/>
  <c r="R499" i="1"/>
  <c r="N500" i="1"/>
  <c r="Q500" i="1" s="1"/>
  <c r="R500" i="1"/>
  <c r="N501" i="1"/>
  <c r="Q501" i="1" s="1"/>
  <c r="R501" i="1"/>
  <c r="N502" i="1"/>
  <c r="Q502" i="1" s="1"/>
  <c r="R502" i="1"/>
  <c r="N503" i="1"/>
  <c r="Q503" i="1" s="1"/>
  <c r="R503" i="1"/>
  <c r="N504" i="1"/>
  <c r="Q504" i="1" s="1"/>
  <c r="R504" i="1"/>
  <c r="N505" i="1"/>
  <c r="Q505" i="1" s="1"/>
  <c r="R505" i="1"/>
  <c r="N506" i="1"/>
  <c r="Q506" i="1" s="1"/>
  <c r="R506" i="1"/>
  <c r="N507" i="1"/>
  <c r="Q507" i="1" s="1"/>
  <c r="R507" i="1"/>
  <c r="N508" i="1"/>
  <c r="Q508" i="1" s="1"/>
  <c r="R508" i="1"/>
  <c r="N509" i="1"/>
  <c r="Q509" i="1" s="1"/>
  <c r="R509" i="1"/>
  <c r="N510" i="1"/>
  <c r="Q510" i="1" s="1"/>
  <c r="R510" i="1"/>
  <c r="N511" i="1"/>
  <c r="Q511" i="1" s="1"/>
  <c r="R511" i="1"/>
  <c r="N512" i="1"/>
  <c r="Q512" i="1" s="1"/>
  <c r="R512" i="1"/>
  <c r="N513" i="1"/>
  <c r="Q513" i="1" s="1"/>
  <c r="R513" i="1"/>
  <c r="N514" i="1"/>
  <c r="Q514" i="1" s="1"/>
  <c r="R514" i="1"/>
  <c r="N515" i="1"/>
  <c r="Q515" i="1" s="1"/>
  <c r="R515" i="1"/>
  <c r="N516" i="1"/>
  <c r="Q516" i="1" s="1"/>
  <c r="R516" i="1"/>
  <c r="N517" i="1"/>
  <c r="Q517" i="1" s="1"/>
  <c r="R517" i="1"/>
  <c r="N518" i="1"/>
  <c r="Q518" i="1" s="1"/>
  <c r="R518" i="1"/>
  <c r="N519" i="1"/>
  <c r="Q519" i="1" s="1"/>
  <c r="R519" i="1"/>
  <c r="N520" i="1"/>
  <c r="Q520" i="1" s="1"/>
  <c r="R520" i="1"/>
  <c r="N521" i="1"/>
  <c r="Q521" i="1" s="1"/>
  <c r="R521" i="1"/>
  <c r="N522" i="1"/>
  <c r="Q522" i="1" s="1"/>
  <c r="R522" i="1"/>
  <c r="N523" i="1"/>
  <c r="Q523" i="1" s="1"/>
  <c r="R523" i="1"/>
  <c r="N524" i="1"/>
  <c r="Q524" i="1" s="1"/>
  <c r="R524" i="1"/>
  <c r="N525" i="1"/>
  <c r="Q525" i="1" s="1"/>
  <c r="R525" i="1"/>
  <c r="N526" i="1"/>
  <c r="Q526" i="1" s="1"/>
  <c r="R526" i="1"/>
  <c r="N527" i="1"/>
  <c r="Q527" i="1" s="1"/>
  <c r="R527" i="1"/>
  <c r="N528" i="1"/>
  <c r="Q528" i="1" s="1"/>
  <c r="R528" i="1"/>
  <c r="N529" i="1"/>
  <c r="Q529" i="1" s="1"/>
  <c r="R529" i="1"/>
  <c r="N530" i="1"/>
  <c r="Q530" i="1" s="1"/>
  <c r="R530" i="1"/>
  <c r="N531" i="1"/>
  <c r="Q531" i="1" s="1"/>
  <c r="R531" i="1"/>
  <c r="N532" i="1"/>
  <c r="Q532" i="1" s="1"/>
  <c r="R532" i="1"/>
  <c r="N533" i="1"/>
  <c r="Q533" i="1" s="1"/>
  <c r="R533" i="1"/>
  <c r="N534" i="1"/>
  <c r="Q534" i="1" s="1"/>
  <c r="R534" i="1"/>
  <c r="N535" i="1"/>
  <c r="Q535" i="1" s="1"/>
  <c r="R535" i="1"/>
  <c r="N536" i="1"/>
  <c r="Q536" i="1" s="1"/>
  <c r="R536" i="1"/>
  <c r="N537" i="1"/>
  <c r="Q537" i="1" s="1"/>
  <c r="R537" i="1"/>
  <c r="N538" i="1"/>
  <c r="Q538" i="1" s="1"/>
  <c r="R538" i="1"/>
  <c r="N539" i="1"/>
  <c r="Q539" i="1" s="1"/>
  <c r="R539" i="1"/>
  <c r="N540" i="1"/>
  <c r="Q540" i="1" s="1"/>
  <c r="R540" i="1"/>
  <c r="N541" i="1"/>
  <c r="Q541" i="1" s="1"/>
  <c r="R541" i="1"/>
  <c r="N542" i="1"/>
  <c r="Q542" i="1" s="1"/>
  <c r="R542" i="1"/>
  <c r="N543" i="1"/>
  <c r="Q543" i="1" s="1"/>
  <c r="R543" i="1"/>
  <c r="N544" i="1"/>
  <c r="Q544" i="1" s="1"/>
  <c r="R544" i="1"/>
  <c r="N545" i="1"/>
  <c r="Q545" i="1" s="1"/>
  <c r="R545" i="1"/>
  <c r="N546" i="1"/>
  <c r="Q546" i="1" s="1"/>
  <c r="R546" i="1"/>
  <c r="N547" i="1"/>
  <c r="Q547" i="1" s="1"/>
  <c r="R547" i="1"/>
  <c r="N548" i="1"/>
  <c r="Q548" i="1" s="1"/>
  <c r="R548" i="1"/>
  <c r="N549" i="1"/>
  <c r="Q549" i="1" s="1"/>
  <c r="R549" i="1"/>
  <c r="N550" i="1"/>
  <c r="Q550" i="1" s="1"/>
  <c r="R550" i="1"/>
  <c r="N551" i="1"/>
  <c r="Q551" i="1" s="1"/>
  <c r="R551" i="1"/>
  <c r="N552" i="1"/>
  <c r="Q552" i="1" s="1"/>
  <c r="R552" i="1"/>
  <c r="N553" i="1"/>
  <c r="Q553" i="1" s="1"/>
  <c r="R553" i="1"/>
  <c r="N554" i="1"/>
  <c r="Q554" i="1" s="1"/>
  <c r="R554" i="1"/>
  <c r="N555" i="1"/>
  <c r="Q555" i="1" s="1"/>
  <c r="R555" i="1"/>
  <c r="N556" i="1"/>
  <c r="Q556" i="1" s="1"/>
  <c r="R556" i="1"/>
  <c r="N557" i="1"/>
  <c r="Q557" i="1" s="1"/>
  <c r="R557" i="1"/>
  <c r="N558" i="1"/>
  <c r="Q558" i="1" s="1"/>
  <c r="R558" i="1"/>
  <c r="N559" i="1"/>
  <c r="Q559" i="1" s="1"/>
  <c r="R559" i="1"/>
  <c r="N560" i="1"/>
  <c r="Q560" i="1" s="1"/>
  <c r="R560" i="1"/>
  <c r="N561" i="1"/>
  <c r="Q561" i="1" s="1"/>
  <c r="R561" i="1"/>
  <c r="N562" i="1"/>
  <c r="Q562" i="1" s="1"/>
  <c r="R562" i="1"/>
  <c r="N563" i="1"/>
  <c r="Q563" i="1" s="1"/>
  <c r="R563" i="1"/>
  <c r="N564" i="1"/>
  <c r="Q564" i="1" s="1"/>
  <c r="R564" i="1"/>
  <c r="N565" i="1"/>
  <c r="Q565" i="1" s="1"/>
  <c r="R565" i="1"/>
  <c r="N566" i="1"/>
  <c r="Q566" i="1" s="1"/>
  <c r="R566" i="1"/>
  <c r="N567" i="1"/>
  <c r="Q567" i="1" s="1"/>
  <c r="R567" i="1"/>
  <c r="N568" i="1"/>
  <c r="Q568" i="1" s="1"/>
  <c r="R568" i="1"/>
  <c r="N569" i="1"/>
  <c r="Q569" i="1" s="1"/>
  <c r="R569" i="1"/>
  <c r="N570" i="1"/>
  <c r="Q570" i="1" s="1"/>
  <c r="R570" i="1"/>
  <c r="N571" i="1"/>
  <c r="Q571" i="1" s="1"/>
  <c r="R571" i="1"/>
  <c r="N572" i="1"/>
  <c r="Q572" i="1" s="1"/>
  <c r="R572" i="1"/>
  <c r="N573" i="1"/>
  <c r="Q573" i="1" s="1"/>
  <c r="R573" i="1"/>
  <c r="N574" i="1"/>
  <c r="Q574" i="1" s="1"/>
  <c r="R574" i="1"/>
  <c r="N575" i="1"/>
  <c r="Q575" i="1" s="1"/>
  <c r="R575" i="1"/>
  <c r="N576" i="1"/>
  <c r="Q576" i="1" s="1"/>
  <c r="R576" i="1"/>
  <c r="N577" i="1"/>
  <c r="Q577" i="1" s="1"/>
  <c r="R577" i="1"/>
  <c r="N578" i="1"/>
  <c r="Q578" i="1" s="1"/>
  <c r="R578" i="1"/>
  <c r="N579" i="1"/>
  <c r="Q579" i="1" s="1"/>
  <c r="R579" i="1"/>
  <c r="N580" i="1"/>
  <c r="Q580" i="1" s="1"/>
  <c r="R580" i="1"/>
  <c r="N581" i="1"/>
  <c r="Q581" i="1" s="1"/>
  <c r="R581" i="1"/>
  <c r="N582" i="1"/>
  <c r="Q582" i="1" s="1"/>
  <c r="R582" i="1"/>
  <c r="N583" i="1"/>
  <c r="Q583" i="1" s="1"/>
  <c r="R583" i="1"/>
  <c r="N584" i="1"/>
  <c r="Q584" i="1" s="1"/>
  <c r="R584" i="1"/>
  <c r="N585" i="1"/>
  <c r="Q585" i="1" s="1"/>
  <c r="R585" i="1"/>
  <c r="N586" i="1"/>
  <c r="Q586" i="1" s="1"/>
  <c r="R586" i="1"/>
  <c r="N587" i="1"/>
  <c r="Q587" i="1" s="1"/>
  <c r="R587" i="1"/>
  <c r="N588" i="1"/>
  <c r="Q588" i="1" s="1"/>
  <c r="R588" i="1"/>
  <c r="N589" i="1"/>
  <c r="Q589" i="1" s="1"/>
  <c r="R589" i="1"/>
  <c r="N590" i="1"/>
  <c r="Q590" i="1" s="1"/>
  <c r="R590" i="1"/>
  <c r="N591" i="1"/>
  <c r="Q591" i="1" s="1"/>
  <c r="R591" i="1"/>
  <c r="N592" i="1"/>
  <c r="Q592" i="1" s="1"/>
  <c r="R592" i="1"/>
  <c r="N593" i="1"/>
  <c r="Q593" i="1" s="1"/>
  <c r="R593" i="1"/>
  <c r="N594" i="1"/>
  <c r="Q594" i="1" s="1"/>
  <c r="R594" i="1"/>
  <c r="N595" i="1"/>
  <c r="Q595" i="1" s="1"/>
  <c r="R595" i="1"/>
  <c r="N596" i="1"/>
  <c r="Q596" i="1" s="1"/>
  <c r="R596" i="1"/>
  <c r="N597" i="1"/>
  <c r="Q597" i="1" s="1"/>
  <c r="R597" i="1"/>
  <c r="N598" i="1"/>
  <c r="Q598" i="1" s="1"/>
  <c r="R598" i="1"/>
  <c r="N599" i="1"/>
  <c r="Q599" i="1" s="1"/>
  <c r="R599" i="1"/>
  <c r="N600" i="1"/>
  <c r="Q600" i="1" s="1"/>
  <c r="R600" i="1"/>
  <c r="N601" i="1"/>
  <c r="Q601" i="1" s="1"/>
  <c r="R601" i="1"/>
  <c r="N602" i="1"/>
  <c r="Q602" i="1" s="1"/>
  <c r="R602" i="1"/>
  <c r="N603" i="1"/>
  <c r="Q603" i="1" s="1"/>
  <c r="R603" i="1"/>
  <c r="N604" i="1"/>
  <c r="Q604" i="1" s="1"/>
  <c r="R604" i="1"/>
  <c r="N605" i="1"/>
  <c r="Q605" i="1" s="1"/>
  <c r="R605" i="1"/>
  <c r="N606" i="1"/>
  <c r="Q606" i="1" s="1"/>
  <c r="R606" i="1"/>
  <c r="N607" i="1"/>
  <c r="Q607" i="1" s="1"/>
  <c r="R607" i="1"/>
  <c r="N608" i="1"/>
  <c r="Q608" i="1" s="1"/>
  <c r="R608" i="1"/>
  <c r="N609" i="1"/>
  <c r="Q609" i="1" s="1"/>
  <c r="R609" i="1"/>
  <c r="N610" i="1"/>
  <c r="Q610" i="1" s="1"/>
  <c r="R610" i="1"/>
  <c r="N611" i="1"/>
  <c r="Q611" i="1" s="1"/>
  <c r="R611" i="1"/>
  <c r="N612" i="1"/>
  <c r="Q612" i="1" s="1"/>
  <c r="R612" i="1"/>
  <c r="N613" i="1"/>
  <c r="Q613" i="1" s="1"/>
  <c r="R613" i="1"/>
  <c r="N614" i="1"/>
  <c r="Q614" i="1" s="1"/>
  <c r="R614" i="1"/>
  <c r="N615" i="1"/>
  <c r="Q615" i="1" s="1"/>
  <c r="R615" i="1"/>
  <c r="N616" i="1"/>
  <c r="Q616" i="1" s="1"/>
  <c r="R616" i="1"/>
  <c r="N617" i="1"/>
  <c r="Q617" i="1" s="1"/>
  <c r="R617" i="1"/>
  <c r="N618" i="1"/>
  <c r="Q618" i="1" s="1"/>
  <c r="R618" i="1"/>
  <c r="N619" i="1"/>
  <c r="Q619" i="1" s="1"/>
  <c r="R619" i="1"/>
  <c r="N620" i="1"/>
  <c r="Q620" i="1" s="1"/>
  <c r="R620" i="1"/>
  <c r="N621" i="1"/>
  <c r="Q621" i="1" s="1"/>
  <c r="R621" i="1"/>
  <c r="N622" i="1"/>
  <c r="Q622" i="1" s="1"/>
  <c r="R622" i="1"/>
  <c r="N623" i="1"/>
  <c r="Q623" i="1" s="1"/>
  <c r="R623" i="1"/>
  <c r="N624" i="1"/>
  <c r="Q624" i="1" s="1"/>
  <c r="R624" i="1"/>
  <c r="N625" i="1"/>
  <c r="Q625" i="1" s="1"/>
  <c r="R625" i="1"/>
  <c r="N626" i="1"/>
  <c r="Q626" i="1" s="1"/>
  <c r="R626" i="1"/>
  <c r="N627" i="1"/>
  <c r="Q627" i="1" s="1"/>
  <c r="R627" i="1"/>
  <c r="N628" i="1"/>
  <c r="Q628" i="1" s="1"/>
  <c r="R628" i="1"/>
  <c r="N629" i="1"/>
  <c r="Q629" i="1" s="1"/>
  <c r="R629" i="1"/>
  <c r="N630" i="1"/>
  <c r="Q630" i="1" s="1"/>
  <c r="R630" i="1"/>
  <c r="N631" i="1"/>
  <c r="Q631" i="1" s="1"/>
  <c r="R631" i="1"/>
  <c r="N632" i="1"/>
  <c r="Q632" i="1" s="1"/>
  <c r="R632" i="1"/>
  <c r="N633" i="1"/>
  <c r="Q633" i="1" s="1"/>
  <c r="R633" i="1"/>
  <c r="N634" i="1"/>
  <c r="Q634" i="1" s="1"/>
  <c r="R634" i="1"/>
  <c r="N635" i="1"/>
  <c r="Q635" i="1" s="1"/>
  <c r="R635" i="1"/>
  <c r="N636" i="1"/>
  <c r="Q636" i="1" s="1"/>
  <c r="R636" i="1"/>
  <c r="N637" i="1"/>
  <c r="Q637" i="1" s="1"/>
  <c r="R637" i="1"/>
  <c r="N638" i="1"/>
  <c r="Q638" i="1" s="1"/>
  <c r="R638" i="1"/>
  <c r="N639" i="1"/>
  <c r="Q639" i="1" s="1"/>
  <c r="R639" i="1"/>
  <c r="N640" i="1"/>
  <c r="Q640" i="1" s="1"/>
  <c r="R640" i="1"/>
  <c r="N641" i="1"/>
  <c r="Q641" i="1" s="1"/>
  <c r="R641" i="1"/>
  <c r="N642" i="1"/>
  <c r="Q642" i="1" s="1"/>
  <c r="R642" i="1"/>
  <c r="N643" i="1"/>
  <c r="Q643" i="1" s="1"/>
  <c r="R643" i="1"/>
  <c r="N644" i="1"/>
  <c r="Q644" i="1" s="1"/>
  <c r="R644" i="1"/>
  <c r="N645" i="1"/>
  <c r="Q645" i="1" s="1"/>
  <c r="R645" i="1"/>
  <c r="N646" i="1"/>
  <c r="Q646" i="1" s="1"/>
  <c r="R646" i="1"/>
  <c r="N647" i="1"/>
  <c r="Q647" i="1" s="1"/>
  <c r="R647" i="1"/>
  <c r="N648" i="1"/>
  <c r="Q648" i="1" s="1"/>
  <c r="R648" i="1"/>
  <c r="N649" i="1"/>
  <c r="Q649" i="1" s="1"/>
  <c r="R649" i="1"/>
  <c r="N650" i="1"/>
  <c r="Q650" i="1" s="1"/>
  <c r="R650" i="1"/>
  <c r="N651" i="1"/>
  <c r="Q651" i="1" s="1"/>
  <c r="R651" i="1"/>
  <c r="N652" i="1"/>
  <c r="Q652" i="1" s="1"/>
  <c r="R652" i="1"/>
  <c r="N653" i="1"/>
  <c r="Q653" i="1" s="1"/>
  <c r="R653" i="1"/>
  <c r="N654" i="1"/>
  <c r="Q654" i="1" s="1"/>
  <c r="R654" i="1"/>
  <c r="N655" i="1"/>
  <c r="Q655" i="1" s="1"/>
  <c r="R655" i="1"/>
  <c r="N656" i="1"/>
  <c r="Q656" i="1" s="1"/>
  <c r="R656" i="1"/>
  <c r="N657" i="1"/>
  <c r="Q657" i="1" s="1"/>
  <c r="R657" i="1"/>
  <c r="N658" i="1"/>
  <c r="Q658" i="1" s="1"/>
  <c r="R658" i="1"/>
  <c r="N659" i="1"/>
  <c r="Q659" i="1" s="1"/>
  <c r="R659" i="1"/>
  <c r="N660" i="1"/>
  <c r="Q660" i="1" s="1"/>
  <c r="R660" i="1"/>
  <c r="N661" i="1"/>
  <c r="Q661" i="1" s="1"/>
  <c r="R661" i="1"/>
  <c r="N662" i="1"/>
  <c r="Q662" i="1" s="1"/>
  <c r="R662" i="1"/>
  <c r="N663" i="1"/>
  <c r="Q663" i="1" s="1"/>
  <c r="R663" i="1"/>
  <c r="N664" i="1"/>
  <c r="Q664" i="1" s="1"/>
  <c r="R664" i="1"/>
  <c r="N665" i="1"/>
  <c r="Q665" i="1" s="1"/>
  <c r="R665" i="1"/>
  <c r="N666" i="1"/>
  <c r="Q666" i="1" s="1"/>
  <c r="R666" i="1"/>
  <c r="N667" i="1"/>
  <c r="Q667" i="1" s="1"/>
  <c r="R667" i="1"/>
  <c r="N668" i="1"/>
  <c r="Q668" i="1" s="1"/>
  <c r="R668" i="1"/>
  <c r="N669" i="1"/>
  <c r="Q669" i="1" s="1"/>
  <c r="R669" i="1"/>
  <c r="N670" i="1"/>
  <c r="Q670" i="1" s="1"/>
  <c r="R670" i="1"/>
  <c r="N671" i="1"/>
  <c r="Q671" i="1" s="1"/>
  <c r="R671" i="1"/>
  <c r="N672" i="1"/>
  <c r="Q672" i="1" s="1"/>
  <c r="R672" i="1"/>
  <c r="N673" i="1"/>
  <c r="Q673" i="1" s="1"/>
  <c r="R673" i="1"/>
  <c r="N674" i="1"/>
  <c r="Q674" i="1" s="1"/>
  <c r="R674" i="1"/>
  <c r="N675" i="1"/>
  <c r="Q675" i="1" s="1"/>
  <c r="R675" i="1"/>
  <c r="N676" i="1"/>
  <c r="Q676" i="1" s="1"/>
  <c r="R676" i="1"/>
  <c r="N677" i="1"/>
  <c r="Q677" i="1" s="1"/>
  <c r="R677" i="1"/>
  <c r="N678" i="1"/>
  <c r="Q678" i="1" s="1"/>
  <c r="R678" i="1"/>
  <c r="N679" i="1"/>
  <c r="Q679" i="1" s="1"/>
  <c r="R679" i="1"/>
  <c r="N680" i="1"/>
  <c r="Q680" i="1" s="1"/>
  <c r="R680" i="1"/>
  <c r="N681" i="1"/>
  <c r="Q681" i="1" s="1"/>
  <c r="R681" i="1"/>
  <c r="N682" i="1"/>
  <c r="Q682" i="1" s="1"/>
  <c r="R682" i="1"/>
  <c r="N683" i="1"/>
  <c r="Q683" i="1" s="1"/>
  <c r="R683" i="1"/>
  <c r="N684" i="1"/>
  <c r="Q684" i="1" s="1"/>
  <c r="R684" i="1"/>
  <c r="N685" i="1"/>
  <c r="Q685" i="1" s="1"/>
  <c r="R685" i="1"/>
  <c r="N686" i="1"/>
  <c r="Q686" i="1" s="1"/>
  <c r="R686" i="1"/>
  <c r="N687" i="1"/>
  <c r="Q687" i="1" s="1"/>
  <c r="R687" i="1"/>
  <c r="N688" i="1"/>
  <c r="Q688" i="1" s="1"/>
  <c r="R688" i="1"/>
  <c r="N689" i="1"/>
  <c r="Q689" i="1" s="1"/>
  <c r="R689" i="1"/>
  <c r="N690" i="1"/>
  <c r="Q690" i="1" s="1"/>
  <c r="R690" i="1"/>
  <c r="N691" i="1"/>
  <c r="Q691" i="1" s="1"/>
  <c r="R691" i="1"/>
  <c r="N692" i="1"/>
  <c r="Q692" i="1" s="1"/>
  <c r="R692" i="1"/>
  <c r="N693" i="1"/>
  <c r="Q693" i="1" s="1"/>
  <c r="R693" i="1"/>
  <c r="N694" i="1"/>
  <c r="Q694" i="1" s="1"/>
  <c r="R694" i="1"/>
  <c r="N695" i="1"/>
  <c r="Q695" i="1" s="1"/>
  <c r="R695" i="1"/>
  <c r="N696" i="1"/>
  <c r="Q696" i="1" s="1"/>
  <c r="R696" i="1"/>
  <c r="N697" i="1"/>
  <c r="Q697" i="1" s="1"/>
  <c r="R697" i="1"/>
  <c r="N698" i="1"/>
  <c r="Q698" i="1" s="1"/>
  <c r="R698" i="1"/>
  <c r="N699" i="1"/>
  <c r="Q699" i="1" s="1"/>
  <c r="R699" i="1"/>
  <c r="N700" i="1"/>
  <c r="Q700" i="1" s="1"/>
  <c r="R700" i="1"/>
  <c r="N701" i="1"/>
  <c r="Q701" i="1" s="1"/>
  <c r="R701" i="1"/>
  <c r="N702" i="1"/>
  <c r="Q702" i="1" s="1"/>
  <c r="R702" i="1"/>
  <c r="N703" i="1"/>
  <c r="Q703" i="1" s="1"/>
  <c r="R703" i="1"/>
  <c r="N704" i="1"/>
  <c r="Q704" i="1" s="1"/>
  <c r="R704" i="1"/>
  <c r="N705" i="1"/>
  <c r="Q705" i="1" s="1"/>
  <c r="R705" i="1"/>
  <c r="N706" i="1"/>
  <c r="Q706" i="1" s="1"/>
  <c r="R706" i="1"/>
  <c r="N707" i="1"/>
  <c r="Q707" i="1" s="1"/>
  <c r="R707" i="1"/>
  <c r="N708" i="1"/>
  <c r="Q708" i="1" s="1"/>
  <c r="R708" i="1"/>
  <c r="N709" i="1"/>
  <c r="Q709" i="1" s="1"/>
  <c r="R709" i="1"/>
  <c r="N710" i="1"/>
  <c r="Q710" i="1" s="1"/>
  <c r="R710" i="1"/>
  <c r="N711" i="1"/>
  <c r="Q711" i="1" s="1"/>
  <c r="R711" i="1"/>
  <c r="N712" i="1"/>
  <c r="Q712" i="1" s="1"/>
  <c r="R712" i="1"/>
  <c r="N713" i="1"/>
  <c r="Q713" i="1" s="1"/>
  <c r="R713" i="1"/>
  <c r="N714" i="1"/>
  <c r="Q714" i="1" s="1"/>
  <c r="R714" i="1"/>
  <c r="N715" i="1"/>
  <c r="Q715" i="1" s="1"/>
  <c r="R715" i="1"/>
  <c r="N716" i="1"/>
  <c r="Q716" i="1" s="1"/>
  <c r="R716" i="1"/>
  <c r="N717" i="1"/>
  <c r="Q717" i="1" s="1"/>
  <c r="R717" i="1"/>
  <c r="N718" i="1"/>
  <c r="Q718" i="1" s="1"/>
  <c r="R718" i="1"/>
  <c r="N719" i="1"/>
  <c r="Q719" i="1" s="1"/>
  <c r="R719" i="1"/>
  <c r="N720" i="1"/>
  <c r="Q720" i="1" s="1"/>
  <c r="R720" i="1"/>
  <c r="N721" i="1"/>
  <c r="Q721" i="1" s="1"/>
  <c r="R721" i="1"/>
  <c r="N722" i="1"/>
  <c r="Q722" i="1" s="1"/>
  <c r="R722" i="1"/>
  <c r="N723" i="1"/>
  <c r="Q723" i="1" s="1"/>
  <c r="R723" i="1"/>
  <c r="N724" i="1"/>
  <c r="Q724" i="1" s="1"/>
  <c r="R724" i="1"/>
  <c r="N725" i="1"/>
  <c r="Q725" i="1" s="1"/>
  <c r="R725" i="1"/>
  <c r="N726" i="1"/>
  <c r="Q726" i="1" s="1"/>
  <c r="R726" i="1"/>
  <c r="N727" i="1"/>
  <c r="Q727" i="1" s="1"/>
  <c r="R727" i="1"/>
  <c r="N728" i="1"/>
  <c r="Q728" i="1" s="1"/>
  <c r="R728" i="1"/>
  <c r="N729" i="1"/>
  <c r="Q729" i="1" s="1"/>
  <c r="R729" i="1"/>
  <c r="N730" i="1"/>
  <c r="Q730" i="1" s="1"/>
  <c r="R730" i="1"/>
  <c r="N731" i="1"/>
  <c r="Q731" i="1" s="1"/>
  <c r="R731" i="1"/>
  <c r="N732" i="1"/>
  <c r="Q732" i="1" s="1"/>
  <c r="R732" i="1"/>
  <c r="N733" i="1"/>
  <c r="Q733" i="1" s="1"/>
  <c r="R733" i="1"/>
  <c r="N734" i="1"/>
  <c r="Q734" i="1" s="1"/>
  <c r="R734" i="1"/>
  <c r="N735" i="1"/>
  <c r="Q735" i="1" s="1"/>
  <c r="R735" i="1"/>
  <c r="N736" i="1"/>
  <c r="Q736" i="1" s="1"/>
  <c r="R736" i="1"/>
  <c r="N737" i="1"/>
  <c r="Q737" i="1" s="1"/>
  <c r="R737" i="1"/>
  <c r="N738" i="1"/>
  <c r="Q738" i="1" s="1"/>
  <c r="R738" i="1"/>
  <c r="N739" i="1"/>
  <c r="Q739" i="1" s="1"/>
  <c r="R739" i="1"/>
  <c r="N740" i="1"/>
  <c r="Q740" i="1" s="1"/>
  <c r="R740" i="1"/>
  <c r="N741" i="1"/>
  <c r="Q741" i="1" s="1"/>
  <c r="R741" i="1"/>
  <c r="N742" i="1"/>
  <c r="Q742" i="1" s="1"/>
  <c r="R742" i="1"/>
  <c r="N743" i="1"/>
  <c r="Q743" i="1" s="1"/>
  <c r="R743" i="1"/>
  <c r="N744" i="1"/>
  <c r="Q744" i="1" s="1"/>
  <c r="R744" i="1"/>
  <c r="N745" i="1"/>
  <c r="Q745" i="1" s="1"/>
  <c r="R745" i="1"/>
  <c r="N746" i="1"/>
  <c r="Q746" i="1" s="1"/>
  <c r="R746" i="1"/>
  <c r="N747" i="1"/>
  <c r="Q747" i="1" s="1"/>
  <c r="R747" i="1"/>
  <c r="N748" i="1"/>
  <c r="Q748" i="1" s="1"/>
  <c r="R748" i="1"/>
  <c r="N749" i="1"/>
  <c r="Q749" i="1" s="1"/>
  <c r="R749" i="1"/>
  <c r="N750" i="1"/>
  <c r="Q750" i="1" s="1"/>
  <c r="R750" i="1"/>
  <c r="N751" i="1"/>
  <c r="Q751" i="1" s="1"/>
  <c r="R751" i="1"/>
  <c r="N752" i="1"/>
  <c r="Q752" i="1" s="1"/>
  <c r="R752" i="1"/>
  <c r="N753" i="1"/>
  <c r="Q753" i="1" s="1"/>
  <c r="R753" i="1"/>
  <c r="N754" i="1"/>
  <c r="Q754" i="1" s="1"/>
  <c r="R754" i="1"/>
  <c r="N755" i="1"/>
  <c r="Q755" i="1" s="1"/>
  <c r="R755" i="1"/>
  <c r="N756" i="1"/>
  <c r="Q756" i="1" s="1"/>
  <c r="R756" i="1"/>
  <c r="N757" i="1"/>
  <c r="Q757" i="1" s="1"/>
  <c r="R757" i="1"/>
  <c r="N758" i="1"/>
  <c r="Q758" i="1" s="1"/>
  <c r="R758" i="1"/>
  <c r="N759" i="1"/>
  <c r="Q759" i="1" s="1"/>
  <c r="R759" i="1"/>
  <c r="N760" i="1"/>
  <c r="Q760" i="1" s="1"/>
  <c r="R760" i="1"/>
  <c r="N761" i="1"/>
  <c r="Q761" i="1" s="1"/>
  <c r="R761" i="1"/>
  <c r="N762" i="1"/>
  <c r="Q762" i="1" s="1"/>
  <c r="R762" i="1"/>
  <c r="N763" i="1"/>
  <c r="Q763" i="1" s="1"/>
  <c r="R763" i="1"/>
  <c r="N764" i="1"/>
  <c r="Q764" i="1" s="1"/>
  <c r="R764" i="1"/>
  <c r="N765" i="1"/>
  <c r="Q765" i="1" s="1"/>
  <c r="R765" i="1"/>
  <c r="N766" i="1"/>
  <c r="Q766" i="1" s="1"/>
  <c r="R766" i="1"/>
  <c r="N767" i="1"/>
  <c r="Q767" i="1" s="1"/>
  <c r="R767" i="1"/>
  <c r="N768" i="1"/>
  <c r="Q768" i="1" s="1"/>
  <c r="R768" i="1"/>
  <c r="N769" i="1"/>
  <c r="Q769" i="1" s="1"/>
  <c r="R769" i="1"/>
  <c r="N770" i="1"/>
  <c r="Q770" i="1" s="1"/>
  <c r="R770" i="1"/>
  <c r="N771" i="1"/>
  <c r="Q771" i="1" s="1"/>
  <c r="R771" i="1"/>
  <c r="N772" i="1"/>
  <c r="Q772" i="1" s="1"/>
  <c r="R772" i="1"/>
  <c r="N773" i="1"/>
  <c r="Q773" i="1" s="1"/>
  <c r="R773" i="1"/>
  <c r="N774" i="1"/>
  <c r="Q774" i="1" s="1"/>
  <c r="R774" i="1"/>
  <c r="N775" i="1"/>
  <c r="Q775" i="1" s="1"/>
  <c r="R775" i="1"/>
  <c r="N776" i="1"/>
  <c r="Q776" i="1" s="1"/>
  <c r="R776" i="1"/>
  <c r="N777" i="1"/>
  <c r="Q777" i="1" s="1"/>
  <c r="R777" i="1"/>
  <c r="N778" i="1"/>
  <c r="Q778" i="1" s="1"/>
  <c r="R778" i="1"/>
  <c r="N779" i="1"/>
  <c r="Q779" i="1" s="1"/>
  <c r="R779" i="1"/>
  <c r="N780" i="1"/>
  <c r="Q780" i="1" s="1"/>
  <c r="R780" i="1"/>
  <c r="N781" i="1"/>
  <c r="Q781" i="1" s="1"/>
  <c r="R781" i="1"/>
  <c r="N782" i="1"/>
  <c r="Q782" i="1" s="1"/>
  <c r="R782" i="1"/>
  <c r="N783" i="1"/>
  <c r="Q783" i="1" s="1"/>
  <c r="R783" i="1"/>
  <c r="N784" i="1"/>
  <c r="Q784" i="1" s="1"/>
  <c r="R784" i="1"/>
  <c r="N785" i="1"/>
  <c r="Q785" i="1" s="1"/>
  <c r="R785" i="1"/>
  <c r="N786" i="1"/>
  <c r="Q786" i="1" s="1"/>
  <c r="R786" i="1"/>
  <c r="N787" i="1"/>
  <c r="Q787" i="1" s="1"/>
  <c r="R787" i="1"/>
  <c r="N788" i="1"/>
  <c r="Q788" i="1" s="1"/>
  <c r="R788" i="1"/>
  <c r="N789" i="1"/>
  <c r="Q789" i="1" s="1"/>
  <c r="R789" i="1"/>
  <c r="N790" i="1"/>
  <c r="Q790" i="1" s="1"/>
  <c r="R790" i="1"/>
  <c r="N791" i="1"/>
  <c r="Q791" i="1" s="1"/>
  <c r="R791" i="1"/>
  <c r="N792" i="1"/>
  <c r="Q792" i="1" s="1"/>
  <c r="R792" i="1"/>
  <c r="N793" i="1"/>
  <c r="Q793" i="1" s="1"/>
  <c r="R793" i="1"/>
  <c r="N794" i="1"/>
  <c r="Q794" i="1" s="1"/>
  <c r="R794" i="1"/>
  <c r="N795" i="1"/>
  <c r="Q795" i="1" s="1"/>
  <c r="R795" i="1"/>
  <c r="N796" i="1"/>
  <c r="Q796" i="1" s="1"/>
  <c r="R796" i="1"/>
  <c r="N797" i="1"/>
  <c r="Q797" i="1" s="1"/>
  <c r="R797" i="1"/>
  <c r="N798" i="1"/>
  <c r="Q798" i="1" s="1"/>
  <c r="R798" i="1"/>
  <c r="N799" i="1"/>
  <c r="Q799" i="1" s="1"/>
  <c r="R799" i="1"/>
  <c r="N800" i="1"/>
  <c r="Q800" i="1" s="1"/>
  <c r="R800" i="1"/>
  <c r="N801" i="1"/>
  <c r="Q801" i="1" s="1"/>
  <c r="R801" i="1"/>
  <c r="N802" i="1"/>
  <c r="Q802" i="1" s="1"/>
  <c r="R802" i="1"/>
  <c r="N803" i="1"/>
  <c r="Q803" i="1" s="1"/>
  <c r="R803" i="1"/>
  <c r="N804" i="1"/>
  <c r="Q804" i="1" s="1"/>
  <c r="R804" i="1"/>
  <c r="N805" i="1"/>
  <c r="Q805" i="1" s="1"/>
  <c r="R805" i="1"/>
  <c r="N806" i="1"/>
  <c r="Q806" i="1" s="1"/>
  <c r="R806" i="1"/>
  <c r="N807" i="1"/>
  <c r="Q807" i="1" s="1"/>
  <c r="R807" i="1"/>
  <c r="N808" i="1"/>
  <c r="Q808" i="1" s="1"/>
  <c r="R808" i="1"/>
  <c r="N809" i="1"/>
  <c r="Q809" i="1" s="1"/>
  <c r="R809" i="1"/>
  <c r="N810" i="1"/>
  <c r="Q810" i="1" s="1"/>
  <c r="R810" i="1"/>
  <c r="N811" i="1"/>
  <c r="Q811" i="1" s="1"/>
  <c r="R811" i="1"/>
  <c r="N812" i="1"/>
  <c r="Q812" i="1" s="1"/>
  <c r="R812" i="1"/>
  <c r="N813" i="1"/>
  <c r="Q813" i="1" s="1"/>
  <c r="R813" i="1"/>
  <c r="N814" i="1"/>
  <c r="Q814" i="1" s="1"/>
  <c r="R814" i="1"/>
  <c r="N815" i="1"/>
  <c r="Q815" i="1" s="1"/>
  <c r="R815" i="1"/>
  <c r="N816" i="1"/>
  <c r="Q816" i="1" s="1"/>
  <c r="R816" i="1"/>
  <c r="N817" i="1"/>
  <c r="Q817" i="1" s="1"/>
  <c r="R817" i="1"/>
  <c r="N818" i="1"/>
  <c r="Q818" i="1" s="1"/>
  <c r="R818" i="1"/>
  <c r="N819" i="1"/>
  <c r="Q819" i="1" s="1"/>
  <c r="R819" i="1"/>
  <c r="N820" i="1"/>
  <c r="Q820" i="1" s="1"/>
  <c r="R820" i="1"/>
  <c r="N821" i="1"/>
  <c r="Q821" i="1" s="1"/>
  <c r="R821" i="1"/>
  <c r="N822" i="1"/>
  <c r="Q822" i="1" s="1"/>
  <c r="R822" i="1"/>
  <c r="N823" i="1"/>
  <c r="Q823" i="1" s="1"/>
  <c r="R823" i="1"/>
  <c r="N824" i="1"/>
  <c r="Q824" i="1" s="1"/>
  <c r="R824" i="1"/>
  <c r="N825" i="1"/>
  <c r="Q825" i="1" s="1"/>
  <c r="R825" i="1"/>
  <c r="N826" i="1"/>
  <c r="Q826" i="1" s="1"/>
  <c r="R826" i="1"/>
  <c r="N827" i="1"/>
  <c r="Q827" i="1" s="1"/>
  <c r="R827" i="1"/>
  <c r="N828" i="1"/>
  <c r="Q828" i="1" s="1"/>
  <c r="R828" i="1"/>
  <c r="N829" i="1"/>
  <c r="Q829" i="1" s="1"/>
  <c r="R829" i="1"/>
  <c r="N830" i="1"/>
  <c r="Q830" i="1" s="1"/>
  <c r="R830" i="1"/>
  <c r="N831" i="1"/>
  <c r="Q831" i="1" s="1"/>
  <c r="R831" i="1"/>
  <c r="N832" i="1"/>
  <c r="Q832" i="1" s="1"/>
  <c r="R832" i="1"/>
  <c r="N833" i="1"/>
  <c r="Q833" i="1" s="1"/>
  <c r="R833" i="1"/>
  <c r="N834" i="1"/>
  <c r="Q834" i="1" s="1"/>
  <c r="R834" i="1"/>
  <c r="N835" i="1"/>
  <c r="Q835" i="1" s="1"/>
  <c r="R835" i="1"/>
  <c r="N836" i="1"/>
  <c r="Q836" i="1" s="1"/>
  <c r="R836" i="1"/>
  <c r="N837" i="1"/>
  <c r="Q837" i="1" s="1"/>
  <c r="R837" i="1"/>
  <c r="N838" i="1"/>
  <c r="Q838" i="1" s="1"/>
  <c r="R838" i="1"/>
  <c r="N839" i="1"/>
  <c r="Q839" i="1" s="1"/>
  <c r="R839" i="1"/>
  <c r="N840" i="1"/>
  <c r="Q840" i="1" s="1"/>
  <c r="R840" i="1"/>
  <c r="N841" i="1"/>
  <c r="Q841" i="1" s="1"/>
  <c r="R841" i="1"/>
  <c r="N842" i="1"/>
  <c r="Q842" i="1" s="1"/>
  <c r="R842" i="1"/>
  <c r="N843" i="1"/>
  <c r="Q843" i="1" s="1"/>
  <c r="R843" i="1"/>
  <c r="N844" i="1"/>
  <c r="Q844" i="1" s="1"/>
  <c r="R844" i="1"/>
  <c r="N845" i="1"/>
  <c r="Q845" i="1" s="1"/>
  <c r="R845" i="1"/>
  <c r="N846" i="1"/>
  <c r="Q846" i="1" s="1"/>
  <c r="R846" i="1"/>
  <c r="N847" i="1"/>
  <c r="Q847" i="1" s="1"/>
  <c r="R847" i="1"/>
  <c r="N848" i="1"/>
  <c r="Q848" i="1" s="1"/>
  <c r="R848" i="1"/>
  <c r="N849" i="1"/>
  <c r="Q849" i="1" s="1"/>
  <c r="R849" i="1"/>
  <c r="N850" i="1"/>
  <c r="Q850" i="1" s="1"/>
  <c r="R850" i="1"/>
  <c r="N851" i="1"/>
  <c r="Q851" i="1" s="1"/>
  <c r="R851" i="1"/>
  <c r="N852" i="1"/>
  <c r="Q852" i="1" s="1"/>
  <c r="R852" i="1"/>
  <c r="N853" i="1"/>
  <c r="Q853" i="1" s="1"/>
  <c r="R853" i="1"/>
  <c r="N854" i="1"/>
  <c r="Q854" i="1" s="1"/>
  <c r="R854" i="1"/>
  <c r="N855" i="1"/>
  <c r="Q855" i="1" s="1"/>
  <c r="R855" i="1"/>
  <c r="N856" i="1"/>
  <c r="Q856" i="1" s="1"/>
  <c r="R856" i="1"/>
  <c r="N857" i="1"/>
  <c r="Q857" i="1" s="1"/>
  <c r="R857" i="1"/>
  <c r="N858" i="1"/>
  <c r="Q858" i="1" s="1"/>
  <c r="R858" i="1"/>
  <c r="N859" i="1"/>
  <c r="Q859" i="1" s="1"/>
  <c r="R859" i="1"/>
  <c r="N860" i="1"/>
  <c r="Q860" i="1" s="1"/>
  <c r="R860" i="1"/>
  <c r="N861" i="1"/>
  <c r="Q861" i="1" s="1"/>
  <c r="R861" i="1"/>
  <c r="N862" i="1"/>
  <c r="Q862" i="1" s="1"/>
  <c r="R862" i="1"/>
  <c r="N863" i="1"/>
  <c r="Q863" i="1" s="1"/>
  <c r="R863" i="1"/>
  <c r="N864" i="1"/>
  <c r="Q864" i="1" s="1"/>
  <c r="R864" i="1"/>
  <c r="N865" i="1"/>
  <c r="Q865" i="1" s="1"/>
  <c r="R865" i="1"/>
  <c r="N866" i="1"/>
  <c r="Q866" i="1" s="1"/>
  <c r="R866" i="1"/>
  <c r="N867" i="1"/>
  <c r="Q867" i="1" s="1"/>
  <c r="R867" i="1"/>
  <c r="N868" i="1"/>
  <c r="Q868" i="1" s="1"/>
  <c r="R868" i="1"/>
  <c r="N869" i="1"/>
  <c r="Q869" i="1" s="1"/>
  <c r="R869" i="1"/>
  <c r="N870" i="1"/>
  <c r="Q870" i="1" s="1"/>
  <c r="R870" i="1"/>
  <c r="N871" i="1"/>
  <c r="Q871" i="1" s="1"/>
  <c r="R871" i="1"/>
  <c r="N872" i="1"/>
  <c r="Q872" i="1" s="1"/>
  <c r="R872" i="1"/>
  <c r="N873" i="1"/>
  <c r="Q873" i="1" s="1"/>
  <c r="R873" i="1"/>
  <c r="N874" i="1"/>
  <c r="Q874" i="1" s="1"/>
  <c r="R874" i="1"/>
  <c r="N875" i="1"/>
  <c r="Q875" i="1" s="1"/>
  <c r="R875" i="1"/>
  <c r="N876" i="1"/>
  <c r="Q876" i="1" s="1"/>
  <c r="R876" i="1"/>
  <c r="N877" i="1"/>
  <c r="Q877" i="1" s="1"/>
  <c r="R877" i="1"/>
  <c r="N878" i="1"/>
  <c r="Q878" i="1" s="1"/>
  <c r="R878" i="1"/>
  <c r="N879" i="1"/>
  <c r="Q879" i="1" s="1"/>
  <c r="R879" i="1"/>
  <c r="N880" i="1"/>
  <c r="Q880" i="1" s="1"/>
  <c r="R880" i="1"/>
  <c r="N881" i="1"/>
  <c r="Q881" i="1" s="1"/>
  <c r="R881" i="1"/>
  <c r="N882" i="1"/>
  <c r="Q882" i="1" s="1"/>
  <c r="R882" i="1"/>
  <c r="N883" i="1"/>
  <c r="Q883" i="1" s="1"/>
  <c r="R883" i="1"/>
  <c r="N884" i="1"/>
  <c r="Q884" i="1" s="1"/>
  <c r="R884" i="1"/>
  <c r="N885" i="1"/>
  <c r="Q885" i="1" s="1"/>
  <c r="R885" i="1"/>
  <c r="N886" i="1"/>
  <c r="Q886" i="1" s="1"/>
  <c r="R886" i="1"/>
  <c r="N887" i="1"/>
  <c r="Q887" i="1" s="1"/>
  <c r="R887" i="1"/>
  <c r="N888" i="1"/>
  <c r="Q888" i="1" s="1"/>
  <c r="R888" i="1"/>
  <c r="N889" i="1"/>
  <c r="Q889" i="1" s="1"/>
  <c r="R889" i="1"/>
  <c r="N890" i="1"/>
  <c r="Q890" i="1" s="1"/>
  <c r="R890" i="1"/>
  <c r="N891" i="1"/>
  <c r="Q891" i="1" s="1"/>
  <c r="R891" i="1"/>
  <c r="N892" i="1"/>
  <c r="Q892" i="1" s="1"/>
  <c r="R892" i="1"/>
  <c r="N893" i="1"/>
  <c r="Q893" i="1" s="1"/>
  <c r="R893" i="1"/>
  <c r="N894" i="1"/>
  <c r="Q894" i="1" s="1"/>
  <c r="R894" i="1"/>
  <c r="N895" i="1"/>
  <c r="Q895" i="1" s="1"/>
  <c r="R895" i="1"/>
  <c r="N896" i="1"/>
  <c r="Q896" i="1" s="1"/>
  <c r="R896" i="1"/>
  <c r="N897" i="1"/>
  <c r="Q897" i="1" s="1"/>
  <c r="R897" i="1"/>
  <c r="N898" i="1"/>
  <c r="Q898" i="1" s="1"/>
  <c r="R898" i="1"/>
  <c r="N899" i="1"/>
  <c r="Q899" i="1" s="1"/>
  <c r="R899" i="1"/>
  <c r="N900" i="1"/>
  <c r="Q900" i="1" s="1"/>
  <c r="R900" i="1"/>
  <c r="N901" i="1"/>
  <c r="Q901" i="1" s="1"/>
  <c r="R901" i="1"/>
  <c r="N902" i="1"/>
  <c r="Q902" i="1" s="1"/>
  <c r="R902" i="1"/>
  <c r="N903" i="1"/>
  <c r="Q903" i="1" s="1"/>
  <c r="R903" i="1"/>
  <c r="N904" i="1"/>
  <c r="Q904" i="1" s="1"/>
  <c r="R904" i="1"/>
  <c r="N905" i="1"/>
  <c r="Q905" i="1" s="1"/>
  <c r="R905" i="1"/>
  <c r="N906" i="1"/>
  <c r="Q906" i="1" s="1"/>
  <c r="R906" i="1"/>
  <c r="N907" i="1"/>
  <c r="Q907" i="1" s="1"/>
  <c r="R907" i="1"/>
  <c r="N908" i="1"/>
  <c r="Q908" i="1" s="1"/>
  <c r="R908" i="1"/>
  <c r="N909" i="1"/>
  <c r="Q909" i="1" s="1"/>
  <c r="R909" i="1"/>
  <c r="N910" i="1"/>
  <c r="Q910" i="1" s="1"/>
  <c r="R910" i="1"/>
  <c r="N911" i="1"/>
  <c r="Q911" i="1" s="1"/>
  <c r="R911" i="1"/>
  <c r="N912" i="1"/>
  <c r="Q912" i="1" s="1"/>
  <c r="R912" i="1"/>
  <c r="N913" i="1"/>
  <c r="Q913" i="1" s="1"/>
  <c r="R913" i="1"/>
  <c r="N914" i="1"/>
  <c r="Q914" i="1" s="1"/>
  <c r="R914" i="1"/>
  <c r="N915" i="1"/>
  <c r="Q915" i="1" s="1"/>
  <c r="R915" i="1"/>
  <c r="N916" i="1"/>
  <c r="Q916" i="1" s="1"/>
  <c r="R916" i="1"/>
  <c r="N917" i="1"/>
  <c r="Q917" i="1" s="1"/>
  <c r="R917" i="1"/>
  <c r="N918" i="1"/>
  <c r="Q918" i="1" s="1"/>
  <c r="R918" i="1"/>
  <c r="N919" i="1"/>
  <c r="Q919" i="1" s="1"/>
  <c r="R919" i="1"/>
  <c r="N920" i="1"/>
  <c r="Q920" i="1" s="1"/>
  <c r="R920" i="1"/>
  <c r="N921" i="1"/>
  <c r="Q921" i="1" s="1"/>
  <c r="R921" i="1"/>
  <c r="N922" i="1"/>
  <c r="Q922" i="1" s="1"/>
  <c r="R922" i="1"/>
  <c r="N923" i="1"/>
  <c r="Q923" i="1" s="1"/>
  <c r="R923" i="1"/>
  <c r="N924" i="1"/>
  <c r="Q924" i="1" s="1"/>
  <c r="R924" i="1"/>
  <c r="N925" i="1"/>
  <c r="Q925" i="1" s="1"/>
  <c r="R925" i="1"/>
  <c r="N926" i="1"/>
  <c r="Q926" i="1" s="1"/>
  <c r="R926" i="1"/>
  <c r="N927" i="1"/>
  <c r="Q927" i="1" s="1"/>
  <c r="R927" i="1"/>
  <c r="N928" i="1"/>
  <c r="Q928" i="1" s="1"/>
  <c r="R928" i="1"/>
  <c r="N929" i="1"/>
  <c r="Q929" i="1" s="1"/>
  <c r="R929" i="1"/>
  <c r="N930" i="1"/>
  <c r="Q930" i="1" s="1"/>
  <c r="R930" i="1"/>
  <c r="N931" i="1"/>
  <c r="Q931" i="1" s="1"/>
  <c r="R931" i="1"/>
  <c r="N932" i="1"/>
  <c r="Q932" i="1" s="1"/>
  <c r="R932" i="1"/>
  <c r="N933" i="1"/>
  <c r="Q933" i="1" s="1"/>
  <c r="R933" i="1"/>
  <c r="N934" i="1"/>
  <c r="Q934" i="1" s="1"/>
  <c r="R934" i="1"/>
  <c r="N935" i="1"/>
  <c r="Q935" i="1" s="1"/>
  <c r="R935" i="1"/>
  <c r="N936" i="1"/>
  <c r="Q936" i="1" s="1"/>
  <c r="R936" i="1"/>
  <c r="N937" i="1"/>
  <c r="Q937" i="1" s="1"/>
  <c r="R937" i="1"/>
  <c r="N938" i="1"/>
  <c r="Q938" i="1" s="1"/>
  <c r="R938" i="1"/>
  <c r="N939" i="1"/>
  <c r="Q939" i="1" s="1"/>
  <c r="R939" i="1"/>
  <c r="N940" i="1"/>
  <c r="Q940" i="1" s="1"/>
  <c r="R940" i="1"/>
  <c r="N941" i="1"/>
  <c r="Q941" i="1" s="1"/>
  <c r="R941" i="1"/>
  <c r="N942" i="1"/>
  <c r="Q942" i="1" s="1"/>
  <c r="R942" i="1"/>
  <c r="N943" i="1"/>
  <c r="Q943" i="1" s="1"/>
  <c r="R943" i="1"/>
  <c r="N944" i="1"/>
  <c r="Q944" i="1" s="1"/>
  <c r="R944" i="1"/>
  <c r="N945" i="1"/>
  <c r="Q945" i="1" s="1"/>
  <c r="R945" i="1"/>
  <c r="N946" i="1"/>
  <c r="Q946" i="1" s="1"/>
  <c r="R946" i="1"/>
  <c r="N947" i="1"/>
  <c r="Q947" i="1" s="1"/>
  <c r="R947" i="1"/>
  <c r="N948" i="1"/>
  <c r="Q948" i="1" s="1"/>
  <c r="R948" i="1"/>
  <c r="N949" i="1"/>
  <c r="Q949" i="1" s="1"/>
  <c r="R949" i="1"/>
  <c r="N950" i="1"/>
  <c r="Q950" i="1" s="1"/>
  <c r="R950" i="1"/>
  <c r="N951" i="1"/>
  <c r="Q951" i="1" s="1"/>
  <c r="R951" i="1"/>
  <c r="N952" i="1"/>
  <c r="Q952" i="1" s="1"/>
  <c r="R952" i="1"/>
  <c r="N953" i="1"/>
  <c r="Q953" i="1" s="1"/>
  <c r="R953" i="1"/>
  <c r="N954" i="1"/>
  <c r="Q954" i="1" s="1"/>
  <c r="R954" i="1"/>
  <c r="N955" i="1"/>
  <c r="Q955" i="1" s="1"/>
  <c r="R955" i="1"/>
  <c r="N956" i="1"/>
  <c r="Q956" i="1" s="1"/>
  <c r="R956" i="1"/>
  <c r="N957" i="1"/>
  <c r="Q957" i="1" s="1"/>
  <c r="R957" i="1"/>
  <c r="N958" i="1"/>
  <c r="Q958" i="1" s="1"/>
  <c r="R958" i="1"/>
  <c r="N959" i="1"/>
  <c r="Q959" i="1" s="1"/>
  <c r="R959" i="1"/>
  <c r="N960" i="1"/>
  <c r="Q960" i="1" s="1"/>
  <c r="R960" i="1"/>
  <c r="N961" i="1"/>
  <c r="Q961" i="1" s="1"/>
  <c r="R961" i="1"/>
  <c r="N962" i="1"/>
  <c r="Q962" i="1" s="1"/>
  <c r="R962" i="1"/>
  <c r="N963" i="1"/>
  <c r="Q963" i="1" s="1"/>
  <c r="R963" i="1"/>
  <c r="N964" i="1"/>
  <c r="Q964" i="1" s="1"/>
  <c r="R964" i="1"/>
  <c r="N965" i="1"/>
  <c r="Q965" i="1" s="1"/>
  <c r="R965" i="1"/>
  <c r="N966" i="1"/>
  <c r="Q966" i="1" s="1"/>
  <c r="R966" i="1"/>
  <c r="N967" i="1"/>
  <c r="Q967" i="1" s="1"/>
  <c r="R967" i="1"/>
  <c r="N968" i="1"/>
  <c r="Q968" i="1" s="1"/>
  <c r="R968" i="1"/>
  <c r="N969" i="1"/>
  <c r="Q969" i="1" s="1"/>
  <c r="R969" i="1"/>
  <c r="N970" i="1"/>
  <c r="Q970" i="1" s="1"/>
  <c r="R970" i="1"/>
  <c r="N971" i="1"/>
  <c r="Q971" i="1" s="1"/>
  <c r="R971" i="1"/>
  <c r="N972" i="1"/>
  <c r="Q972" i="1" s="1"/>
  <c r="R972" i="1"/>
  <c r="N973" i="1"/>
  <c r="Q973" i="1" s="1"/>
  <c r="R973" i="1"/>
  <c r="N974" i="1"/>
  <c r="Q974" i="1" s="1"/>
  <c r="R974" i="1"/>
  <c r="N975" i="1"/>
  <c r="Q975" i="1" s="1"/>
  <c r="R975" i="1"/>
  <c r="N976" i="1"/>
  <c r="Q976" i="1" s="1"/>
  <c r="R976" i="1"/>
  <c r="N977" i="1"/>
  <c r="Q977" i="1" s="1"/>
  <c r="R977" i="1"/>
  <c r="N978" i="1"/>
  <c r="Q978" i="1" s="1"/>
  <c r="R978" i="1"/>
  <c r="N979" i="1"/>
  <c r="Q979" i="1" s="1"/>
  <c r="R979" i="1"/>
  <c r="N980" i="1"/>
  <c r="Q980" i="1" s="1"/>
  <c r="R980" i="1"/>
  <c r="N981" i="1"/>
  <c r="Q981" i="1" s="1"/>
  <c r="R981" i="1"/>
  <c r="N982" i="1"/>
  <c r="Q982" i="1" s="1"/>
  <c r="R982" i="1"/>
  <c r="N983" i="1"/>
  <c r="Q983" i="1" s="1"/>
  <c r="R983" i="1"/>
  <c r="N984" i="1"/>
  <c r="Q984" i="1" s="1"/>
  <c r="R984" i="1"/>
  <c r="N985" i="1"/>
  <c r="Q985" i="1" s="1"/>
  <c r="R985" i="1"/>
  <c r="N986" i="1"/>
  <c r="Q986" i="1" s="1"/>
  <c r="R986" i="1"/>
  <c r="N987" i="1"/>
  <c r="Q987" i="1" s="1"/>
  <c r="R987" i="1"/>
  <c r="N988" i="1"/>
  <c r="Q988" i="1" s="1"/>
  <c r="R988" i="1"/>
  <c r="N989" i="1"/>
  <c r="Q989" i="1" s="1"/>
  <c r="R989" i="1"/>
  <c r="N990" i="1"/>
  <c r="Q990" i="1" s="1"/>
  <c r="R990" i="1"/>
  <c r="N991" i="1"/>
  <c r="Q991" i="1" s="1"/>
  <c r="R991" i="1"/>
  <c r="N992" i="1"/>
  <c r="Q992" i="1" s="1"/>
  <c r="R992" i="1"/>
  <c r="N993" i="1"/>
  <c r="Q993" i="1" s="1"/>
  <c r="R993" i="1"/>
  <c r="N994" i="1"/>
  <c r="Q994" i="1" s="1"/>
  <c r="R994" i="1"/>
  <c r="N995" i="1"/>
  <c r="Q995" i="1" s="1"/>
  <c r="R995" i="1"/>
  <c r="N996" i="1"/>
  <c r="Q996" i="1" s="1"/>
  <c r="R996" i="1"/>
  <c r="N997" i="1"/>
  <c r="Q997" i="1" s="1"/>
  <c r="R997" i="1"/>
  <c r="N998" i="1"/>
  <c r="Q998" i="1" s="1"/>
  <c r="R998" i="1"/>
  <c r="N999" i="1"/>
  <c r="Q999" i="1" s="1"/>
  <c r="R999" i="1"/>
  <c r="N1000" i="1"/>
  <c r="Q1000" i="1" s="1"/>
  <c r="R1000" i="1"/>
  <c r="N1001" i="1"/>
  <c r="Q1001" i="1" s="1"/>
  <c r="R1001" i="1"/>
  <c r="N1002" i="1"/>
  <c r="Q1002" i="1" s="1"/>
  <c r="R1002" i="1"/>
  <c r="N1003" i="1"/>
  <c r="Q1003" i="1" s="1"/>
  <c r="R1003" i="1"/>
  <c r="N1004" i="1"/>
  <c r="Q1004" i="1" s="1"/>
  <c r="R1004" i="1"/>
  <c r="N1005" i="1"/>
  <c r="Q1005" i="1" s="1"/>
  <c r="R1005" i="1"/>
  <c r="N1006" i="1"/>
  <c r="Q1006" i="1" s="1"/>
  <c r="R1006" i="1"/>
  <c r="N1007" i="1"/>
  <c r="Q1007" i="1" s="1"/>
  <c r="R1007" i="1"/>
  <c r="N1008" i="1"/>
  <c r="Q1008" i="1" s="1"/>
  <c r="R1008" i="1"/>
  <c r="N1009" i="1"/>
  <c r="Q1009" i="1" s="1"/>
  <c r="R1009" i="1"/>
  <c r="N1010" i="1"/>
  <c r="Q1010" i="1" s="1"/>
  <c r="R1010" i="1"/>
  <c r="N1011" i="1"/>
  <c r="Q1011" i="1" s="1"/>
  <c r="R1011" i="1"/>
  <c r="N1012" i="1"/>
  <c r="Q1012" i="1" s="1"/>
  <c r="R1012" i="1"/>
  <c r="N1013" i="1"/>
  <c r="Q1013" i="1" s="1"/>
  <c r="R1013" i="1"/>
  <c r="N1014" i="1"/>
  <c r="Q1014" i="1" s="1"/>
  <c r="R1014" i="1"/>
  <c r="N1015" i="1"/>
  <c r="Q1015" i="1" s="1"/>
  <c r="R1015" i="1"/>
  <c r="N1016" i="1"/>
  <c r="Q1016" i="1" s="1"/>
  <c r="R1016" i="1"/>
  <c r="N1017" i="1"/>
  <c r="Q1017" i="1" s="1"/>
  <c r="R1017" i="1"/>
  <c r="N1018" i="1"/>
  <c r="Q1018" i="1" s="1"/>
  <c r="R1018" i="1"/>
  <c r="N1019" i="1"/>
  <c r="Q1019" i="1" s="1"/>
  <c r="R1019" i="1"/>
  <c r="N1020" i="1"/>
  <c r="Q1020" i="1" s="1"/>
  <c r="R1020" i="1"/>
  <c r="N1021" i="1"/>
  <c r="Q1021" i="1" s="1"/>
  <c r="R1021" i="1"/>
  <c r="N1022" i="1"/>
  <c r="Q1022" i="1" s="1"/>
  <c r="R1022" i="1"/>
  <c r="N1023" i="1"/>
  <c r="Q1023" i="1" s="1"/>
  <c r="R1023" i="1"/>
  <c r="N1024" i="1"/>
  <c r="Q1024" i="1" s="1"/>
  <c r="R1024" i="1"/>
  <c r="N1025" i="1"/>
  <c r="Q1025" i="1" s="1"/>
  <c r="R1025" i="1"/>
  <c r="N1026" i="1"/>
  <c r="Q1026" i="1" s="1"/>
  <c r="R1026" i="1"/>
  <c r="N1027" i="1"/>
  <c r="Q1027" i="1" s="1"/>
  <c r="R1027" i="1"/>
  <c r="N1028" i="1"/>
  <c r="Q1028" i="1" s="1"/>
  <c r="R1028" i="1"/>
  <c r="N1029" i="1"/>
  <c r="Q1029" i="1" s="1"/>
  <c r="R1029" i="1"/>
  <c r="N1030" i="1"/>
  <c r="Q1030" i="1" s="1"/>
  <c r="R1030" i="1"/>
  <c r="N1031" i="1"/>
  <c r="Q1031" i="1" s="1"/>
  <c r="R1031" i="1"/>
  <c r="N1032" i="1"/>
  <c r="Q1032" i="1" s="1"/>
  <c r="R1032" i="1"/>
  <c r="N1033" i="1"/>
  <c r="Q1033" i="1" s="1"/>
  <c r="R1033" i="1"/>
  <c r="N1034" i="1"/>
  <c r="Q1034" i="1" s="1"/>
  <c r="R1034" i="1"/>
  <c r="N1035" i="1"/>
  <c r="Q1035" i="1" s="1"/>
  <c r="R1035" i="1"/>
  <c r="N1036" i="1"/>
  <c r="Q1036" i="1" s="1"/>
  <c r="R1036" i="1"/>
  <c r="N1037" i="1"/>
  <c r="Q1037" i="1" s="1"/>
  <c r="R1037" i="1"/>
  <c r="N1038" i="1"/>
  <c r="Q1038" i="1" s="1"/>
  <c r="R1038" i="1"/>
  <c r="N1039" i="1"/>
  <c r="Q1039" i="1" s="1"/>
  <c r="R1039" i="1"/>
  <c r="N1040" i="1"/>
  <c r="Q1040" i="1" s="1"/>
  <c r="R1040" i="1"/>
  <c r="N1041" i="1"/>
  <c r="Q1041" i="1" s="1"/>
  <c r="R1041" i="1"/>
  <c r="N1042" i="1"/>
  <c r="Q1042" i="1" s="1"/>
  <c r="R1042" i="1"/>
  <c r="N1043" i="1"/>
  <c r="Q1043" i="1" s="1"/>
  <c r="R1043" i="1"/>
  <c r="N1044" i="1"/>
  <c r="Q1044" i="1" s="1"/>
  <c r="R1044" i="1"/>
  <c r="N1045" i="1"/>
  <c r="Q1045" i="1" s="1"/>
  <c r="R1045" i="1"/>
  <c r="N1046" i="1"/>
  <c r="Q1046" i="1" s="1"/>
  <c r="R1046" i="1"/>
  <c r="N1047" i="1"/>
  <c r="Q1047" i="1" s="1"/>
  <c r="R1047" i="1"/>
  <c r="N1048" i="1"/>
  <c r="Q1048" i="1" s="1"/>
  <c r="R1048" i="1"/>
  <c r="N1049" i="1"/>
  <c r="Q1049" i="1" s="1"/>
  <c r="R1049" i="1"/>
  <c r="N1050" i="1"/>
  <c r="Q1050" i="1" s="1"/>
  <c r="R1050" i="1"/>
  <c r="N1051" i="1"/>
  <c r="Q1051" i="1" s="1"/>
  <c r="R1051" i="1"/>
  <c r="N1052" i="1"/>
  <c r="Q1052" i="1" s="1"/>
  <c r="R1052" i="1"/>
  <c r="N1053" i="1"/>
  <c r="Q1053" i="1" s="1"/>
  <c r="R1053" i="1"/>
  <c r="N1054" i="1"/>
  <c r="Q1054" i="1" s="1"/>
  <c r="R1054" i="1"/>
  <c r="N1055" i="1"/>
  <c r="Q1055" i="1" s="1"/>
  <c r="R1055" i="1"/>
  <c r="N1056" i="1"/>
  <c r="Q1056" i="1" s="1"/>
  <c r="R1056" i="1"/>
  <c r="N1057" i="1"/>
  <c r="Q1057" i="1" s="1"/>
  <c r="R1057" i="1"/>
  <c r="N1058" i="1"/>
  <c r="Q1058" i="1" s="1"/>
  <c r="R1058" i="1"/>
  <c r="N1059" i="1"/>
  <c r="Q1059" i="1" s="1"/>
  <c r="R1059" i="1"/>
  <c r="N1060" i="1"/>
  <c r="Q1060" i="1" s="1"/>
  <c r="R1060" i="1"/>
  <c r="N1061" i="1"/>
  <c r="Q1061" i="1" s="1"/>
  <c r="R1061" i="1"/>
  <c r="N1062" i="1"/>
  <c r="Q1062" i="1" s="1"/>
  <c r="R1062" i="1"/>
  <c r="N1063" i="1"/>
  <c r="Q1063" i="1" s="1"/>
  <c r="R1063" i="1"/>
  <c r="N1064" i="1"/>
  <c r="Q1064" i="1" s="1"/>
  <c r="R1064" i="1"/>
  <c r="N1065" i="1"/>
  <c r="Q1065" i="1" s="1"/>
  <c r="R1065" i="1"/>
  <c r="N1066" i="1"/>
  <c r="Q1066" i="1" s="1"/>
  <c r="R1066" i="1"/>
  <c r="N1067" i="1"/>
  <c r="Q1067" i="1" s="1"/>
  <c r="R1067" i="1"/>
  <c r="N1068" i="1"/>
  <c r="Q1068" i="1" s="1"/>
  <c r="R1068" i="1"/>
  <c r="N1069" i="1"/>
  <c r="Q1069" i="1" s="1"/>
  <c r="R1069" i="1"/>
  <c r="N1070" i="1"/>
  <c r="Q1070" i="1" s="1"/>
  <c r="R1070" i="1"/>
  <c r="N1071" i="1"/>
  <c r="Q1071" i="1" s="1"/>
  <c r="R1071" i="1"/>
  <c r="N1072" i="1"/>
  <c r="Q1072" i="1" s="1"/>
  <c r="R1072" i="1"/>
  <c r="N1073" i="1"/>
  <c r="Q1073" i="1" s="1"/>
  <c r="R1073" i="1"/>
  <c r="N1074" i="1"/>
  <c r="Q1074" i="1" s="1"/>
  <c r="R1074" i="1"/>
  <c r="N1075" i="1"/>
  <c r="Q1075" i="1" s="1"/>
  <c r="R1075" i="1"/>
  <c r="N1076" i="1"/>
  <c r="Q1076" i="1" s="1"/>
  <c r="R1076" i="1"/>
  <c r="N1077" i="1"/>
  <c r="Q1077" i="1" s="1"/>
  <c r="R1077" i="1"/>
  <c r="N1078" i="1"/>
  <c r="Q1078" i="1" s="1"/>
  <c r="R1078" i="1"/>
  <c r="N1079" i="1"/>
  <c r="Q1079" i="1" s="1"/>
  <c r="R1079" i="1"/>
  <c r="N1080" i="1"/>
  <c r="Q1080" i="1" s="1"/>
  <c r="R1080" i="1"/>
  <c r="N1081" i="1"/>
  <c r="Q1081" i="1" s="1"/>
  <c r="R1081" i="1"/>
  <c r="N1082" i="1"/>
  <c r="Q1082" i="1" s="1"/>
  <c r="R1082" i="1"/>
  <c r="N1083" i="1"/>
  <c r="Q1083" i="1" s="1"/>
  <c r="R1083" i="1"/>
  <c r="N1084" i="1"/>
  <c r="Q1084" i="1" s="1"/>
  <c r="R1084" i="1"/>
  <c r="N1085" i="1"/>
  <c r="Q1085" i="1" s="1"/>
  <c r="R1085" i="1"/>
  <c r="N1086" i="1"/>
  <c r="Q1086" i="1" s="1"/>
  <c r="R1086" i="1"/>
  <c r="N1087" i="1"/>
  <c r="Q1087" i="1" s="1"/>
  <c r="R1087" i="1"/>
  <c r="N1088" i="1"/>
  <c r="Q1088" i="1" s="1"/>
  <c r="R1088" i="1"/>
  <c r="N1089" i="1"/>
  <c r="Q1089" i="1" s="1"/>
  <c r="R1089" i="1"/>
  <c r="N1090" i="1"/>
  <c r="Q1090" i="1" s="1"/>
  <c r="R1090" i="1"/>
  <c r="N1091" i="1"/>
  <c r="Q1091" i="1" s="1"/>
  <c r="R1091" i="1"/>
  <c r="N1092" i="1"/>
  <c r="Q1092" i="1" s="1"/>
  <c r="R1092" i="1"/>
  <c r="N1093" i="1"/>
  <c r="Q1093" i="1" s="1"/>
  <c r="R1093" i="1"/>
  <c r="N1094" i="1"/>
  <c r="Q1094" i="1" s="1"/>
  <c r="R1094" i="1"/>
  <c r="N1095" i="1"/>
  <c r="Q1095" i="1" s="1"/>
  <c r="R1095" i="1"/>
  <c r="N1096" i="1"/>
  <c r="Q1096" i="1" s="1"/>
  <c r="R1096" i="1"/>
  <c r="N1097" i="1"/>
  <c r="Q1097" i="1" s="1"/>
  <c r="R1097" i="1"/>
  <c r="N1098" i="1"/>
  <c r="Q1098" i="1" s="1"/>
  <c r="R1098" i="1"/>
  <c r="N1099" i="1"/>
  <c r="Q1099" i="1" s="1"/>
  <c r="R1099" i="1"/>
  <c r="N1100" i="1"/>
  <c r="Q1100" i="1" s="1"/>
  <c r="R1100" i="1"/>
  <c r="N1101" i="1"/>
  <c r="Q1101" i="1" s="1"/>
  <c r="R1101" i="1"/>
  <c r="N1102" i="1"/>
  <c r="Q1102" i="1" s="1"/>
  <c r="R1102" i="1"/>
  <c r="N1103" i="1"/>
  <c r="Q1103" i="1" s="1"/>
  <c r="R1103" i="1"/>
  <c r="N1104" i="1"/>
  <c r="Q1104" i="1" s="1"/>
  <c r="R1104" i="1"/>
  <c r="N1105" i="1"/>
  <c r="Q1105" i="1" s="1"/>
  <c r="R1105" i="1"/>
  <c r="N1106" i="1"/>
  <c r="Q1106" i="1" s="1"/>
  <c r="R1106" i="1"/>
  <c r="N1107" i="1"/>
  <c r="Q1107" i="1" s="1"/>
  <c r="R1107" i="1"/>
  <c r="N1108" i="1"/>
  <c r="Q1108" i="1" s="1"/>
  <c r="R1108" i="1"/>
  <c r="N1109" i="1"/>
  <c r="Q1109" i="1" s="1"/>
  <c r="R1109" i="1"/>
  <c r="N1110" i="1"/>
  <c r="Q1110" i="1" s="1"/>
  <c r="R1110" i="1"/>
  <c r="N1111" i="1"/>
  <c r="Q1111" i="1" s="1"/>
  <c r="R1111" i="1"/>
  <c r="N1112" i="1"/>
  <c r="Q1112" i="1" s="1"/>
  <c r="R1112" i="1"/>
  <c r="N1113" i="1"/>
  <c r="Q1113" i="1" s="1"/>
  <c r="R1113" i="1"/>
  <c r="N1114" i="1"/>
  <c r="Q1114" i="1" s="1"/>
  <c r="R1114" i="1"/>
  <c r="N1115" i="1"/>
  <c r="Q1115" i="1" s="1"/>
  <c r="R1115" i="1"/>
  <c r="N1116" i="1"/>
  <c r="Q1116" i="1" s="1"/>
  <c r="R1116" i="1"/>
  <c r="N1117" i="1"/>
  <c r="Q1117" i="1" s="1"/>
  <c r="R1117" i="1"/>
  <c r="N1118" i="1"/>
  <c r="Q1118" i="1" s="1"/>
  <c r="R1118" i="1"/>
  <c r="N1119" i="1"/>
  <c r="Q1119" i="1" s="1"/>
  <c r="R1119" i="1"/>
  <c r="N1120" i="1"/>
  <c r="Q1120" i="1" s="1"/>
  <c r="R1120" i="1"/>
  <c r="N1121" i="1"/>
  <c r="Q1121" i="1" s="1"/>
  <c r="R1121" i="1"/>
  <c r="N1122" i="1"/>
  <c r="Q1122" i="1" s="1"/>
  <c r="R1122" i="1"/>
  <c r="N1123" i="1"/>
  <c r="Q1123" i="1" s="1"/>
  <c r="R1123" i="1"/>
  <c r="N1124" i="1"/>
  <c r="Q1124" i="1" s="1"/>
  <c r="R1124" i="1"/>
  <c r="N1125" i="1"/>
  <c r="Q1125" i="1" s="1"/>
  <c r="R1125" i="1"/>
  <c r="N1126" i="1"/>
  <c r="Q1126" i="1" s="1"/>
  <c r="R1126" i="1"/>
  <c r="N1127" i="1"/>
  <c r="Q1127" i="1" s="1"/>
  <c r="R1127" i="1"/>
  <c r="N1128" i="1"/>
  <c r="Q1128" i="1" s="1"/>
  <c r="R1128" i="1"/>
  <c r="N1129" i="1"/>
  <c r="Q1129" i="1" s="1"/>
  <c r="R1129" i="1"/>
  <c r="N1130" i="1"/>
  <c r="Q1130" i="1" s="1"/>
  <c r="R1130" i="1"/>
  <c r="N1131" i="1"/>
  <c r="Q1131" i="1" s="1"/>
  <c r="R1131" i="1"/>
  <c r="N1132" i="1"/>
  <c r="Q1132" i="1" s="1"/>
  <c r="R1132" i="1"/>
  <c r="N1133" i="1"/>
  <c r="Q1133" i="1" s="1"/>
  <c r="R1133" i="1"/>
  <c r="N1134" i="1"/>
  <c r="Q1134" i="1" s="1"/>
  <c r="R1134" i="1"/>
  <c r="N1135" i="1"/>
  <c r="Q1135" i="1" s="1"/>
  <c r="R1135" i="1"/>
  <c r="N1136" i="1"/>
  <c r="Q1136" i="1" s="1"/>
  <c r="R1136" i="1"/>
  <c r="N1137" i="1"/>
  <c r="Q1137" i="1" s="1"/>
  <c r="R1137" i="1"/>
  <c r="N1138" i="1"/>
  <c r="Q1138" i="1" s="1"/>
  <c r="R1138" i="1"/>
  <c r="N1139" i="1"/>
  <c r="Q1139" i="1" s="1"/>
  <c r="R1139" i="1"/>
  <c r="N1140" i="1"/>
  <c r="Q1140" i="1" s="1"/>
  <c r="R1140" i="1"/>
  <c r="N1141" i="1"/>
  <c r="Q1141" i="1" s="1"/>
  <c r="R1141" i="1"/>
  <c r="N1142" i="1"/>
  <c r="Q1142" i="1" s="1"/>
  <c r="R1142" i="1"/>
  <c r="N1143" i="1"/>
  <c r="Q1143" i="1" s="1"/>
  <c r="R1143" i="1"/>
  <c r="N1144" i="1"/>
  <c r="Q1144" i="1" s="1"/>
  <c r="R1144" i="1"/>
  <c r="N1145" i="1"/>
  <c r="Q1145" i="1" s="1"/>
  <c r="R1145" i="1"/>
  <c r="N1146" i="1"/>
  <c r="Q1146" i="1" s="1"/>
  <c r="R1146" i="1"/>
  <c r="N1147" i="1"/>
  <c r="Q1147" i="1" s="1"/>
  <c r="R1147" i="1"/>
  <c r="N1148" i="1"/>
  <c r="Q1148" i="1" s="1"/>
  <c r="R1148" i="1"/>
  <c r="N1149" i="1"/>
  <c r="Q1149" i="1" s="1"/>
  <c r="R1149" i="1"/>
  <c r="N1150" i="1"/>
  <c r="Q1150" i="1" s="1"/>
  <c r="R1150" i="1"/>
  <c r="N1151" i="1"/>
  <c r="Q1151" i="1" s="1"/>
  <c r="R1151" i="1"/>
  <c r="N1152" i="1"/>
  <c r="Q1152" i="1" s="1"/>
  <c r="R1152" i="1"/>
  <c r="N1153" i="1"/>
  <c r="Q1153" i="1" s="1"/>
  <c r="R1153" i="1"/>
  <c r="N1154" i="1"/>
  <c r="Q1154" i="1" s="1"/>
  <c r="R1154" i="1"/>
  <c r="N1155" i="1"/>
  <c r="Q1155" i="1" s="1"/>
  <c r="R1155" i="1"/>
  <c r="N1156" i="1"/>
  <c r="Q1156" i="1" s="1"/>
  <c r="R1156" i="1"/>
  <c r="N1157" i="1"/>
  <c r="Q1157" i="1" s="1"/>
  <c r="R1157" i="1"/>
  <c r="N1158" i="1"/>
  <c r="Q1158" i="1" s="1"/>
  <c r="R1158" i="1"/>
  <c r="N1159" i="1"/>
  <c r="Q1159" i="1" s="1"/>
  <c r="R1159" i="1"/>
  <c r="N1160" i="1"/>
  <c r="Q1160" i="1" s="1"/>
  <c r="R1160" i="1"/>
  <c r="N1161" i="1"/>
  <c r="Q1161" i="1" s="1"/>
  <c r="R1161" i="1"/>
  <c r="N1162" i="1"/>
  <c r="Q1162" i="1" s="1"/>
  <c r="R1162" i="1"/>
  <c r="N1163" i="1"/>
  <c r="Q1163" i="1" s="1"/>
  <c r="R1163" i="1"/>
  <c r="N1164" i="1"/>
  <c r="Q1164" i="1" s="1"/>
  <c r="R1164" i="1"/>
  <c r="N1165" i="1"/>
  <c r="Q1165" i="1" s="1"/>
  <c r="R1165" i="1"/>
  <c r="N1166" i="1"/>
  <c r="Q1166" i="1" s="1"/>
  <c r="R1166" i="1"/>
  <c r="N1167" i="1"/>
  <c r="Q1167" i="1" s="1"/>
  <c r="R1167" i="1"/>
  <c r="N1168" i="1"/>
  <c r="Q1168" i="1" s="1"/>
  <c r="R1168" i="1"/>
  <c r="N1169" i="1"/>
  <c r="Q1169" i="1" s="1"/>
  <c r="R1169" i="1"/>
  <c r="N1170" i="1"/>
  <c r="Q1170" i="1" s="1"/>
  <c r="R1170" i="1"/>
  <c r="N1171" i="1"/>
  <c r="Q1171" i="1" s="1"/>
  <c r="R1171" i="1"/>
  <c r="N1172" i="1"/>
  <c r="Q1172" i="1" s="1"/>
  <c r="R1172" i="1"/>
  <c r="N1173" i="1"/>
  <c r="Q1173" i="1" s="1"/>
  <c r="R1173" i="1"/>
  <c r="N1174" i="1"/>
  <c r="Q1174" i="1" s="1"/>
  <c r="R1174" i="1"/>
  <c r="N1175" i="1"/>
  <c r="Q1175" i="1" s="1"/>
  <c r="R1175" i="1"/>
  <c r="N1176" i="1"/>
  <c r="Q1176" i="1" s="1"/>
  <c r="R1176" i="1"/>
  <c r="N1177" i="1"/>
  <c r="Q1177" i="1" s="1"/>
  <c r="R1177" i="1"/>
  <c r="N1178" i="1"/>
  <c r="Q1178" i="1" s="1"/>
  <c r="R1178" i="1"/>
  <c r="N1179" i="1"/>
  <c r="Q1179" i="1" s="1"/>
  <c r="R1179" i="1"/>
  <c r="N1180" i="1"/>
  <c r="Q1180" i="1" s="1"/>
  <c r="R1180" i="1"/>
  <c r="N1181" i="1"/>
  <c r="Q1181" i="1" s="1"/>
  <c r="R1181" i="1"/>
  <c r="N1182" i="1"/>
  <c r="Q1182" i="1" s="1"/>
  <c r="R1182" i="1"/>
  <c r="N1183" i="1"/>
  <c r="Q1183" i="1" s="1"/>
  <c r="R1183" i="1"/>
  <c r="N1184" i="1"/>
  <c r="Q1184" i="1" s="1"/>
  <c r="R1184" i="1"/>
  <c r="N1185" i="1"/>
  <c r="Q1185" i="1" s="1"/>
  <c r="R1185" i="1"/>
  <c r="N1186" i="1"/>
  <c r="Q1186" i="1" s="1"/>
  <c r="R1186" i="1"/>
  <c r="N1187" i="1"/>
  <c r="Q1187" i="1" s="1"/>
  <c r="R1187" i="1"/>
  <c r="N1188" i="1"/>
  <c r="Q1188" i="1" s="1"/>
  <c r="R1188" i="1"/>
  <c r="N1189" i="1"/>
  <c r="Q1189" i="1" s="1"/>
  <c r="R1189" i="1"/>
  <c r="N1190" i="1"/>
  <c r="Q1190" i="1" s="1"/>
  <c r="R1190" i="1"/>
  <c r="N1191" i="1"/>
  <c r="Q1191" i="1" s="1"/>
  <c r="R1191" i="1"/>
  <c r="N1192" i="1"/>
  <c r="Q1192" i="1" s="1"/>
  <c r="R1192" i="1"/>
  <c r="N1193" i="1"/>
  <c r="Q1193" i="1" s="1"/>
  <c r="R1193" i="1"/>
  <c r="N1194" i="1"/>
  <c r="Q1194" i="1" s="1"/>
  <c r="R1194" i="1"/>
  <c r="N1195" i="1"/>
  <c r="Q1195" i="1" s="1"/>
  <c r="R1195" i="1"/>
  <c r="N1196" i="1"/>
  <c r="Q1196" i="1" s="1"/>
  <c r="R1196" i="1"/>
  <c r="N1197" i="1"/>
  <c r="Q1197" i="1" s="1"/>
  <c r="R1197" i="1"/>
  <c r="N1198" i="1"/>
  <c r="Q1198" i="1" s="1"/>
  <c r="R1198" i="1"/>
  <c r="N1199" i="1"/>
  <c r="Q1199" i="1" s="1"/>
  <c r="R1199" i="1"/>
  <c r="N1200" i="1"/>
  <c r="Q1200" i="1" s="1"/>
  <c r="R1200" i="1"/>
  <c r="N1201" i="1"/>
  <c r="Q1201" i="1" s="1"/>
  <c r="R1201" i="1"/>
  <c r="N1202" i="1"/>
  <c r="Q1202" i="1" s="1"/>
  <c r="R1202" i="1"/>
  <c r="N1203" i="1"/>
  <c r="Q1203" i="1" s="1"/>
  <c r="R1203" i="1"/>
  <c r="N1204" i="1"/>
  <c r="Q1204" i="1" s="1"/>
  <c r="R1204" i="1"/>
  <c r="N1205" i="1"/>
  <c r="Q1205" i="1" s="1"/>
  <c r="R1205" i="1"/>
  <c r="N1206" i="1"/>
  <c r="Q1206" i="1" s="1"/>
  <c r="R1206" i="1"/>
  <c r="N1207" i="1"/>
  <c r="Q1207" i="1" s="1"/>
  <c r="R1207" i="1"/>
  <c r="N1208" i="1"/>
  <c r="Q1208" i="1" s="1"/>
  <c r="R1208" i="1"/>
  <c r="N1209" i="1"/>
  <c r="Q1209" i="1" s="1"/>
  <c r="R1209" i="1"/>
  <c r="N1210" i="1"/>
  <c r="Q1210" i="1" s="1"/>
  <c r="R1210" i="1"/>
  <c r="N1211" i="1"/>
  <c r="Q1211" i="1" s="1"/>
  <c r="R1211" i="1"/>
  <c r="N1212" i="1"/>
  <c r="Q1212" i="1" s="1"/>
  <c r="R1212" i="1"/>
  <c r="N1213" i="1"/>
  <c r="Q1213" i="1" s="1"/>
  <c r="R1213" i="1"/>
  <c r="N1214" i="1"/>
  <c r="Q1214" i="1" s="1"/>
  <c r="R1214" i="1"/>
  <c r="N1215" i="1"/>
  <c r="Q1215" i="1" s="1"/>
  <c r="R1215" i="1"/>
  <c r="N1216" i="1"/>
  <c r="Q1216" i="1" s="1"/>
  <c r="R1216" i="1"/>
  <c r="N1217" i="1"/>
  <c r="Q1217" i="1" s="1"/>
  <c r="R1217" i="1"/>
  <c r="N1218" i="1"/>
  <c r="Q1218" i="1" s="1"/>
  <c r="R1218" i="1"/>
  <c r="N1219" i="1"/>
  <c r="Q1219" i="1" s="1"/>
  <c r="R1219" i="1"/>
  <c r="N1220" i="1"/>
  <c r="Q1220" i="1" s="1"/>
  <c r="R1220" i="1"/>
  <c r="N1221" i="1"/>
  <c r="Q1221" i="1" s="1"/>
  <c r="R1221" i="1"/>
  <c r="N1222" i="1"/>
  <c r="Q1222" i="1" s="1"/>
  <c r="R1222" i="1"/>
  <c r="N1223" i="1"/>
  <c r="Q1223" i="1" s="1"/>
  <c r="R1223" i="1"/>
  <c r="N1224" i="1"/>
  <c r="Q1224" i="1" s="1"/>
  <c r="R1224" i="1"/>
  <c r="N1225" i="1"/>
  <c r="Q1225" i="1" s="1"/>
  <c r="R1225" i="1"/>
  <c r="N1226" i="1"/>
  <c r="Q1226" i="1" s="1"/>
  <c r="R1226" i="1"/>
  <c r="N1227" i="1"/>
  <c r="Q1227" i="1" s="1"/>
  <c r="R1227" i="1"/>
  <c r="N1228" i="1"/>
  <c r="Q1228" i="1" s="1"/>
  <c r="R1228" i="1"/>
  <c r="N1229" i="1"/>
  <c r="Q1229" i="1" s="1"/>
  <c r="R1229" i="1"/>
  <c r="N1230" i="1"/>
  <c r="Q1230" i="1" s="1"/>
  <c r="R1230" i="1"/>
  <c r="N1231" i="1"/>
  <c r="Q1231" i="1" s="1"/>
  <c r="R1231" i="1"/>
  <c r="N1232" i="1"/>
  <c r="Q1232" i="1" s="1"/>
  <c r="R1232" i="1"/>
  <c r="N1233" i="1"/>
  <c r="Q1233" i="1" s="1"/>
  <c r="R1233" i="1"/>
  <c r="N1234" i="1"/>
  <c r="Q1234" i="1" s="1"/>
  <c r="R1234" i="1"/>
  <c r="N1235" i="1"/>
  <c r="Q1235" i="1" s="1"/>
  <c r="R1235" i="1"/>
  <c r="N1236" i="1"/>
  <c r="Q1236" i="1" s="1"/>
  <c r="R1236" i="1"/>
  <c r="N1237" i="1"/>
  <c r="Q1237" i="1" s="1"/>
  <c r="R1237" i="1"/>
  <c r="N1238" i="1"/>
  <c r="Q1238" i="1" s="1"/>
  <c r="R1238" i="1"/>
  <c r="N1239" i="1"/>
  <c r="Q1239" i="1" s="1"/>
  <c r="R1239" i="1"/>
  <c r="N1240" i="1"/>
  <c r="Q1240" i="1" s="1"/>
  <c r="R1240" i="1"/>
  <c r="N1241" i="1"/>
  <c r="Q1241" i="1" s="1"/>
  <c r="R1241" i="1"/>
  <c r="N1242" i="1"/>
  <c r="Q1242" i="1" s="1"/>
  <c r="R1242" i="1"/>
  <c r="N1243" i="1"/>
  <c r="Q1243" i="1" s="1"/>
  <c r="R1243" i="1"/>
  <c r="N1244" i="1"/>
  <c r="Q1244" i="1" s="1"/>
  <c r="R1244" i="1"/>
  <c r="N1245" i="1"/>
  <c r="Q1245" i="1" s="1"/>
  <c r="R1245" i="1"/>
  <c r="N1246" i="1"/>
  <c r="Q1246" i="1" s="1"/>
  <c r="R1246" i="1"/>
  <c r="N1247" i="1"/>
  <c r="Q1247" i="1" s="1"/>
  <c r="R1247" i="1"/>
  <c r="N1248" i="1"/>
  <c r="Q1248" i="1" s="1"/>
  <c r="R1248" i="1"/>
  <c r="N1249" i="1"/>
  <c r="Q1249" i="1" s="1"/>
  <c r="R1249" i="1"/>
  <c r="N1250" i="1"/>
  <c r="Q1250" i="1" s="1"/>
  <c r="R1250" i="1"/>
  <c r="N1251" i="1"/>
  <c r="Q1251" i="1" s="1"/>
  <c r="R1251" i="1"/>
  <c r="N1252" i="1"/>
  <c r="Q1252" i="1" s="1"/>
  <c r="R1252" i="1"/>
  <c r="N1253" i="1"/>
  <c r="Q1253" i="1" s="1"/>
  <c r="R1253" i="1"/>
  <c r="N1254" i="1"/>
  <c r="Q1254" i="1" s="1"/>
  <c r="R1254" i="1"/>
  <c r="N1255" i="1"/>
  <c r="Q1255" i="1" s="1"/>
  <c r="R1255" i="1"/>
  <c r="N1256" i="1"/>
  <c r="Q1256" i="1" s="1"/>
  <c r="R1256" i="1"/>
  <c r="N1257" i="1"/>
  <c r="Q1257" i="1" s="1"/>
  <c r="R1257" i="1"/>
  <c r="N1258" i="1"/>
  <c r="Q1258" i="1" s="1"/>
  <c r="R1258" i="1"/>
  <c r="N1259" i="1"/>
  <c r="Q1259" i="1" s="1"/>
  <c r="R1259" i="1"/>
  <c r="N1260" i="1"/>
  <c r="Q1260" i="1" s="1"/>
  <c r="R1260" i="1"/>
  <c r="N1261" i="1"/>
  <c r="Q1261" i="1" s="1"/>
  <c r="R1261" i="1"/>
  <c r="N1262" i="1"/>
  <c r="Q1262" i="1" s="1"/>
  <c r="R1262" i="1"/>
  <c r="N1263" i="1"/>
  <c r="Q1263" i="1" s="1"/>
  <c r="R1263" i="1"/>
  <c r="N1264" i="1"/>
  <c r="Q1264" i="1" s="1"/>
  <c r="R1264" i="1"/>
  <c r="N1265" i="1"/>
  <c r="Q1265" i="1" s="1"/>
  <c r="R1265" i="1"/>
  <c r="N1266" i="1"/>
  <c r="Q1266" i="1" s="1"/>
  <c r="R1266" i="1"/>
  <c r="N1267" i="1"/>
  <c r="Q1267" i="1" s="1"/>
  <c r="R1267" i="1"/>
  <c r="N1268" i="1"/>
  <c r="Q1268" i="1" s="1"/>
  <c r="R1268" i="1"/>
  <c r="N1269" i="1"/>
  <c r="Q1269" i="1" s="1"/>
  <c r="R1269" i="1"/>
  <c r="N1270" i="1"/>
  <c r="Q1270" i="1" s="1"/>
  <c r="R1270" i="1"/>
  <c r="N1271" i="1"/>
  <c r="Q1271" i="1" s="1"/>
  <c r="R1271" i="1"/>
  <c r="N1272" i="1"/>
  <c r="Q1272" i="1" s="1"/>
  <c r="R1272" i="1"/>
  <c r="N1273" i="1"/>
  <c r="Q1273" i="1" s="1"/>
  <c r="R1273" i="1"/>
  <c r="N1274" i="1"/>
  <c r="Q1274" i="1" s="1"/>
  <c r="R1274" i="1"/>
  <c r="N1275" i="1"/>
  <c r="Q1275" i="1" s="1"/>
  <c r="R1275" i="1"/>
  <c r="N1276" i="1"/>
  <c r="Q1276" i="1" s="1"/>
  <c r="R1276" i="1"/>
  <c r="N1277" i="1"/>
  <c r="Q1277" i="1" s="1"/>
  <c r="R1277" i="1"/>
  <c r="N1278" i="1"/>
  <c r="Q1278" i="1" s="1"/>
  <c r="R1278" i="1"/>
  <c r="N1279" i="1"/>
  <c r="Q1279" i="1" s="1"/>
  <c r="R1279" i="1"/>
  <c r="N1280" i="1"/>
  <c r="Q1280" i="1" s="1"/>
  <c r="R1280" i="1"/>
  <c r="N1281" i="1"/>
  <c r="Q1281" i="1" s="1"/>
  <c r="R1281" i="1"/>
  <c r="N1282" i="1"/>
  <c r="Q1282" i="1" s="1"/>
  <c r="R1282" i="1"/>
  <c r="N1283" i="1"/>
  <c r="Q1283" i="1" s="1"/>
  <c r="R1283" i="1"/>
  <c r="N1284" i="1"/>
  <c r="Q1284" i="1" s="1"/>
  <c r="R1284" i="1"/>
  <c r="N1285" i="1"/>
  <c r="Q1285" i="1" s="1"/>
  <c r="R1285" i="1"/>
  <c r="N1286" i="1"/>
  <c r="Q1286" i="1" s="1"/>
  <c r="R1286" i="1"/>
  <c r="N1287" i="1"/>
  <c r="Q1287" i="1" s="1"/>
  <c r="R1287" i="1"/>
  <c r="N1288" i="1"/>
  <c r="Q1288" i="1" s="1"/>
  <c r="R1288" i="1"/>
  <c r="N1289" i="1"/>
  <c r="Q1289" i="1" s="1"/>
  <c r="R1289" i="1"/>
  <c r="N1290" i="1"/>
  <c r="Q1290" i="1" s="1"/>
  <c r="R1290" i="1"/>
  <c r="N1291" i="1"/>
  <c r="Q1291" i="1" s="1"/>
  <c r="R1291" i="1"/>
  <c r="N1292" i="1"/>
  <c r="Q1292" i="1" s="1"/>
  <c r="R1292" i="1"/>
  <c r="N1293" i="1"/>
  <c r="Q1293" i="1" s="1"/>
  <c r="R1293" i="1"/>
  <c r="N1294" i="1"/>
  <c r="Q1294" i="1" s="1"/>
  <c r="R1294" i="1"/>
  <c r="N1295" i="1"/>
  <c r="Q1295" i="1" s="1"/>
  <c r="R1295" i="1"/>
  <c r="N1296" i="1"/>
  <c r="Q1296" i="1" s="1"/>
  <c r="R1296" i="1"/>
  <c r="N1297" i="1"/>
  <c r="Q1297" i="1" s="1"/>
  <c r="R1297" i="1"/>
  <c r="N1298" i="1"/>
  <c r="Q1298" i="1" s="1"/>
  <c r="R1298" i="1"/>
  <c r="N1299" i="1"/>
  <c r="Q1299" i="1" s="1"/>
  <c r="R1299" i="1"/>
  <c r="N1300" i="1"/>
  <c r="Q1300" i="1" s="1"/>
  <c r="R1300" i="1"/>
  <c r="N1301" i="1"/>
  <c r="Q1301" i="1" s="1"/>
  <c r="R1301" i="1"/>
  <c r="N1302" i="1"/>
  <c r="Q1302" i="1" s="1"/>
  <c r="R1302" i="1"/>
  <c r="N1303" i="1"/>
  <c r="Q1303" i="1" s="1"/>
  <c r="R1303" i="1"/>
  <c r="N1304" i="1"/>
  <c r="Q1304" i="1" s="1"/>
  <c r="R1304" i="1"/>
  <c r="N1305" i="1"/>
  <c r="Q1305" i="1" s="1"/>
  <c r="R1305" i="1"/>
  <c r="N1306" i="1"/>
  <c r="Q1306" i="1" s="1"/>
  <c r="R1306" i="1"/>
  <c r="N1307" i="1"/>
  <c r="Q1307" i="1" s="1"/>
  <c r="R1307" i="1"/>
  <c r="N1308" i="1"/>
  <c r="Q1308" i="1" s="1"/>
  <c r="R1308" i="1"/>
  <c r="N1309" i="1"/>
  <c r="Q1309" i="1" s="1"/>
  <c r="R1309" i="1"/>
  <c r="N1310" i="1"/>
  <c r="Q1310" i="1" s="1"/>
  <c r="R1310" i="1"/>
  <c r="N1311" i="1"/>
  <c r="Q1311" i="1" s="1"/>
  <c r="R1311" i="1"/>
  <c r="N1312" i="1"/>
  <c r="Q1312" i="1" s="1"/>
  <c r="R1312" i="1"/>
  <c r="N1313" i="1"/>
  <c r="Q1313" i="1" s="1"/>
  <c r="R1313" i="1"/>
  <c r="N1314" i="1"/>
  <c r="Q1314" i="1" s="1"/>
  <c r="R1314" i="1"/>
  <c r="N1315" i="1"/>
  <c r="Q1315" i="1" s="1"/>
  <c r="R1315" i="1"/>
  <c r="N1316" i="1"/>
  <c r="Q1316" i="1" s="1"/>
  <c r="R1316" i="1"/>
  <c r="N1317" i="1"/>
  <c r="Q1317" i="1" s="1"/>
  <c r="R1317" i="1"/>
  <c r="N1318" i="1"/>
  <c r="Q1318" i="1" s="1"/>
  <c r="R1318" i="1"/>
  <c r="N1319" i="1"/>
  <c r="Q1319" i="1" s="1"/>
  <c r="R1319" i="1"/>
  <c r="N1320" i="1"/>
  <c r="Q1320" i="1" s="1"/>
  <c r="R1320" i="1"/>
  <c r="N1321" i="1"/>
  <c r="Q1321" i="1" s="1"/>
  <c r="R1321" i="1"/>
  <c r="N1322" i="1"/>
  <c r="Q1322" i="1" s="1"/>
  <c r="R1322" i="1"/>
  <c r="N1323" i="1"/>
  <c r="Q1323" i="1" s="1"/>
  <c r="R1323" i="1"/>
  <c r="N1324" i="1"/>
  <c r="Q1324" i="1" s="1"/>
  <c r="R1324" i="1"/>
  <c r="N1325" i="1"/>
  <c r="Q1325" i="1" s="1"/>
  <c r="R1325" i="1"/>
  <c r="N1326" i="1"/>
  <c r="Q1326" i="1" s="1"/>
  <c r="R1326" i="1"/>
  <c r="N1327" i="1"/>
  <c r="Q1327" i="1" s="1"/>
  <c r="R1327" i="1"/>
  <c r="N1328" i="1"/>
  <c r="Q1328" i="1" s="1"/>
  <c r="R1328" i="1"/>
  <c r="N1329" i="1"/>
  <c r="Q1329" i="1" s="1"/>
  <c r="R1329" i="1"/>
  <c r="N1330" i="1"/>
  <c r="Q1330" i="1" s="1"/>
  <c r="R1330" i="1"/>
  <c r="N1331" i="1"/>
  <c r="Q1331" i="1" s="1"/>
  <c r="R1331" i="1"/>
  <c r="N1332" i="1"/>
  <c r="Q1332" i="1" s="1"/>
  <c r="R1332" i="1"/>
  <c r="N1333" i="1"/>
  <c r="Q1333" i="1" s="1"/>
  <c r="R1333" i="1"/>
  <c r="N1334" i="1"/>
  <c r="Q1334" i="1" s="1"/>
  <c r="R1334" i="1"/>
  <c r="N1335" i="1"/>
  <c r="Q1335" i="1" s="1"/>
  <c r="R1335" i="1"/>
  <c r="N1336" i="1"/>
  <c r="Q1336" i="1" s="1"/>
  <c r="R1336" i="1"/>
  <c r="N1337" i="1"/>
  <c r="Q1337" i="1" s="1"/>
  <c r="R1337" i="1"/>
  <c r="N1338" i="1"/>
  <c r="Q1338" i="1" s="1"/>
  <c r="R1338" i="1"/>
  <c r="N1339" i="1"/>
  <c r="Q1339" i="1" s="1"/>
  <c r="R1339" i="1"/>
  <c r="N1340" i="1"/>
  <c r="Q1340" i="1" s="1"/>
  <c r="R1340" i="1"/>
  <c r="N1341" i="1"/>
  <c r="Q1341" i="1" s="1"/>
  <c r="R1341" i="1"/>
  <c r="N1342" i="1"/>
  <c r="Q1342" i="1" s="1"/>
  <c r="R1342" i="1"/>
  <c r="N1343" i="1"/>
  <c r="Q1343" i="1" s="1"/>
  <c r="R1343" i="1"/>
  <c r="N1344" i="1"/>
  <c r="Q1344" i="1" s="1"/>
  <c r="R1344" i="1"/>
  <c r="N1345" i="1"/>
  <c r="Q1345" i="1" s="1"/>
  <c r="R1345" i="1"/>
  <c r="N1346" i="1"/>
  <c r="Q1346" i="1" s="1"/>
  <c r="R1346" i="1"/>
  <c r="N1347" i="1"/>
  <c r="Q1347" i="1" s="1"/>
  <c r="R1347" i="1"/>
  <c r="N1348" i="1"/>
  <c r="Q1348" i="1" s="1"/>
  <c r="R1348" i="1"/>
  <c r="N1349" i="1"/>
  <c r="Q1349" i="1" s="1"/>
  <c r="R1349" i="1"/>
  <c r="N1350" i="1"/>
  <c r="Q1350" i="1" s="1"/>
  <c r="R1350" i="1"/>
  <c r="N1351" i="1"/>
  <c r="Q1351" i="1" s="1"/>
  <c r="R1351" i="1"/>
  <c r="N1352" i="1"/>
  <c r="Q1352" i="1" s="1"/>
  <c r="R1352" i="1"/>
  <c r="N1353" i="1"/>
  <c r="Q1353" i="1" s="1"/>
  <c r="R1353" i="1"/>
  <c r="N1354" i="1"/>
  <c r="Q1354" i="1" s="1"/>
  <c r="R1354" i="1"/>
  <c r="N1355" i="1"/>
  <c r="Q1355" i="1" s="1"/>
  <c r="R1355" i="1"/>
  <c r="N1356" i="1"/>
  <c r="Q1356" i="1" s="1"/>
  <c r="R1356" i="1"/>
  <c r="N1357" i="1"/>
  <c r="Q1357" i="1" s="1"/>
  <c r="R1357" i="1"/>
  <c r="N1358" i="1"/>
  <c r="Q1358" i="1" s="1"/>
  <c r="R1358" i="1"/>
  <c r="N1359" i="1"/>
  <c r="Q1359" i="1" s="1"/>
  <c r="R1359" i="1"/>
  <c r="N1360" i="1"/>
  <c r="Q1360" i="1" s="1"/>
  <c r="R1360" i="1"/>
  <c r="N1361" i="1"/>
  <c r="Q1361" i="1" s="1"/>
  <c r="R1361" i="1"/>
  <c r="N1362" i="1"/>
  <c r="Q1362" i="1" s="1"/>
  <c r="R1362" i="1"/>
  <c r="N1363" i="1"/>
  <c r="Q1363" i="1" s="1"/>
  <c r="R1363" i="1"/>
  <c r="N1364" i="1"/>
  <c r="Q1364" i="1" s="1"/>
  <c r="R1364" i="1"/>
  <c r="N1365" i="1"/>
  <c r="Q1365" i="1" s="1"/>
  <c r="R1365" i="1"/>
  <c r="N1366" i="1"/>
  <c r="Q1366" i="1" s="1"/>
  <c r="R1366" i="1"/>
  <c r="N1367" i="1"/>
  <c r="Q1367" i="1" s="1"/>
  <c r="R1367" i="1"/>
  <c r="N1368" i="1"/>
  <c r="Q1368" i="1" s="1"/>
  <c r="R1368" i="1"/>
  <c r="N1369" i="1"/>
  <c r="Q1369" i="1" s="1"/>
  <c r="R1369" i="1"/>
  <c r="N1370" i="1"/>
  <c r="Q1370" i="1" s="1"/>
  <c r="R1370" i="1"/>
  <c r="N1371" i="1"/>
  <c r="Q1371" i="1" s="1"/>
  <c r="R1371" i="1"/>
  <c r="N1372" i="1"/>
  <c r="Q1372" i="1" s="1"/>
  <c r="R1372" i="1"/>
  <c r="N1373" i="1"/>
  <c r="Q1373" i="1" s="1"/>
  <c r="R1373" i="1"/>
  <c r="N1374" i="1"/>
  <c r="Q1374" i="1" s="1"/>
  <c r="R1374" i="1"/>
  <c r="N1375" i="1"/>
  <c r="Q1375" i="1" s="1"/>
  <c r="R1375" i="1"/>
  <c r="N1376" i="1"/>
  <c r="Q1376" i="1" s="1"/>
  <c r="R1376" i="1"/>
  <c r="N1377" i="1"/>
  <c r="Q1377" i="1" s="1"/>
  <c r="R1377" i="1"/>
  <c r="N1378" i="1"/>
  <c r="Q1378" i="1" s="1"/>
  <c r="R1378" i="1"/>
  <c r="N1379" i="1"/>
  <c r="Q1379" i="1" s="1"/>
  <c r="R1379" i="1"/>
  <c r="N1380" i="1"/>
  <c r="Q1380" i="1" s="1"/>
  <c r="R1380" i="1"/>
  <c r="N1381" i="1"/>
  <c r="Q1381" i="1" s="1"/>
  <c r="R1381" i="1"/>
  <c r="N1382" i="1"/>
  <c r="Q1382" i="1" s="1"/>
  <c r="R1382" i="1"/>
  <c r="N1383" i="1"/>
  <c r="Q1383" i="1" s="1"/>
  <c r="R1383" i="1"/>
  <c r="N1384" i="1"/>
  <c r="Q1384" i="1" s="1"/>
  <c r="R1384" i="1"/>
  <c r="N1385" i="1"/>
  <c r="Q1385" i="1" s="1"/>
  <c r="R1385" i="1"/>
  <c r="N1386" i="1"/>
  <c r="Q1386" i="1" s="1"/>
  <c r="R1386" i="1"/>
  <c r="N1387" i="1"/>
  <c r="Q1387" i="1" s="1"/>
  <c r="R1387" i="1"/>
  <c r="N1388" i="1"/>
  <c r="Q1388" i="1" s="1"/>
  <c r="R1388" i="1"/>
  <c r="N1389" i="1"/>
  <c r="Q1389" i="1" s="1"/>
  <c r="R1389" i="1"/>
  <c r="N1390" i="1"/>
  <c r="Q1390" i="1" s="1"/>
  <c r="R1390" i="1"/>
  <c r="N1391" i="1"/>
  <c r="Q1391" i="1" s="1"/>
  <c r="R1391" i="1"/>
  <c r="N1392" i="1"/>
  <c r="Q1392" i="1" s="1"/>
  <c r="R1392" i="1"/>
  <c r="N1393" i="1"/>
  <c r="Q1393" i="1" s="1"/>
  <c r="R1393" i="1"/>
  <c r="N1394" i="1"/>
  <c r="Q1394" i="1" s="1"/>
  <c r="R1394" i="1"/>
  <c r="N1395" i="1"/>
  <c r="Q1395" i="1" s="1"/>
  <c r="R1395" i="1"/>
  <c r="N1396" i="1"/>
  <c r="Q1396" i="1" s="1"/>
  <c r="R1396" i="1"/>
  <c r="N1397" i="1"/>
  <c r="Q1397" i="1" s="1"/>
  <c r="R1397" i="1"/>
  <c r="N1398" i="1"/>
  <c r="Q1398" i="1" s="1"/>
  <c r="R1398" i="1"/>
  <c r="N1399" i="1"/>
  <c r="Q1399" i="1" s="1"/>
  <c r="R1399" i="1"/>
  <c r="N1400" i="1"/>
  <c r="Q1400" i="1" s="1"/>
  <c r="R1400" i="1"/>
  <c r="N1401" i="1"/>
  <c r="Q1401" i="1" s="1"/>
  <c r="R1401" i="1"/>
  <c r="N1402" i="1"/>
  <c r="Q1402" i="1" s="1"/>
  <c r="R1402" i="1"/>
  <c r="N1403" i="1"/>
  <c r="Q1403" i="1" s="1"/>
  <c r="R1403" i="1"/>
  <c r="N1404" i="1"/>
  <c r="Q1404" i="1" s="1"/>
  <c r="R1404" i="1"/>
  <c r="N1405" i="1"/>
  <c r="Q1405" i="1" s="1"/>
  <c r="R1405" i="1"/>
  <c r="N1406" i="1"/>
  <c r="Q1406" i="1" s="1"/>
  <c r="R1406" i="1"/>
  <c r="N1407" i="1"/>
  <c r="Q1407" i="1" s="1"/>
  <c r="R1407" i="1"/>
  <c r="N1408" i="1"/>
  <c r="Q1408" i="1" s="1"/>
  <c r="R1408" i="1"/>
  <c r="N1409" i="1"/>
  <c r="Q1409" i="1" s="1"/>
  <c r="R1409" i="1"/>
  <c r="N1410" i="1"/>
  <c r="Q1410" i="1" s="1"/>
  <c r="R1410" i="1"/>
  <c r="N1411" i="1"/>
  <c r="Q1411" i="1" s="1"/>
  <c r="R1411" i="1"/>
  <c r="N1412" i="1"/>
  <c r="Q1412" i="1" s="1"/>
  <c r="R1412" i="1"/>
  <c r="N1413" i="1"/>
  <c r="Q1413" i="1" s="1"/>
  <c r="R1413" i="1"/>
  <c r="N1414" i="1"/>
  <c r="Q1414" i="1" s="1"/>
  <c r="R1414" i="1"/>
  <c r="N1415" i="1"/>
  <c r="Q1415" i="1" s="1"/>
  <c r="R1415" i="1"/>
  <c r="N1416" i="1"/>
  <c r="Q1416" i="1" s="1"/>
  <c r="R1416" i="1"/>
  <c r="N1417" i="1"/>
  <c r="Q1417" i="1" s="1"/>
  <c r="R1417" i="1"/>
  <c r="N1418" i="1"/>
  <c r="Q1418" i="1" s="1"/>
  <c r="R1418" i="1"/>
  <c r="N1419" i="1"/>
  <c r="Q1419" i="1" s="1"/>
  <c r="R1419" i="1"/>
  <c r="N1420" i="1"/>
  <c r="Q1420" i="1" s="1"/>
  <c r="R1420" i="1"/>
  <c r="N1421" i="1"/>
  <c r="Q1421" i="1" s="1"/>
  <c r="R1421" i="1"/>
  <c r="N1422" i="1"/>
  <c r="Q1422" i="1" s="1"/>
  <c r="R1422" i="1"/>
  <c r="N1423" i="1"/>
  <c r="Q1423" i="1" s="1"/>
  <c r="R1423" i="1"/>
  <c r="N1424" i="1"/>
  <c r="Q1424" i="1" s="1"/>
  <c r="R1424" i="1"/>
  <c r="N1425" i="1"/>
  <c r="Q1425" i="1" s="1"/>
  <c r="R1425" i="1"/>
  <c r="N1426" i="1"/>
  <c r="Q1426" i="1" s="1"/>
  <c r="R1426" i="1"/>
  <c r="N1427" i="1"/>
  <c r="Q1427" i="1" s="1"/>
  <c r="R1427" i="1"/>
  <c r="N1428" i="1"/>
  <c r="Q1428" i="1" s="1"/>
  <c r="R1428" i="1"/>
  <c r="N1429" i="1"/>
  <c r="Q1429" i="1" s="1"/>
  <c r="R1429" i="1"/>
  <c r="N1430" i="1"/>
  <c r="Q1430" i="1" s="1"/>
  <c r="R1430" i="1"/>
  <c r="N1431" i="1"/>
  <c r="Q1431" i="1" s="1"/>
  <c r="R1431" i="1"/>
  <c r="N1432" i="1"/>
  <c r="Q1432" i="1" s="1"/>
  <c r="R1432" i="1"/>
  <c r="N1433" i="1"/>
  <c r="Q1433" i="1" s="1"/>
  <c r="R1433" i="1"/>
  <c r="N1434" i="1"/>
  <c r="Q1434" i="1" s="1"/>
  <c r="R1434" i="1"/>
  <c r="N1435" i="1"/>
  <c r="Q1435" i="1" s="1"/>
  <c r="R1435" i="1"/>
  <c r="N1436" i="1"/>
  <c r="Q1436" i="1" s="1"/>
  <c r="R1436" i="1"/>
  <c r="N1437" i="1"/>
  <c r="Q1437" i="1" s="1"/>
  <c r="R1437" i="1"/>
  <c r="N1438" i="1"/>
  <c r="Q1438" i="1" s="1"/>
  <c r="R1438" i="1"/>
  <c r="N1439" i="1"/>
  <c r="Q1439" i="1" s="1"/>
  <c r="R1439" i="1"/>
  <c r="N1440" i="1"/>
  <c r="Q1440" i="1" s="1"/>
  <c r="R1440" i="1"/>
  <c r="N1441" i="1"/>
  <c r="Q1441" i="1" s="1"/>
  <c r="R1441" i="1"/>
  <c r="N1442" i="1"/>
  <c r="Q1442" i="1" s="1"/>
  <c r="R1442" i="1"/>
  <c r="N1443" i="1"/>
  <c r="Q1443" i="1" s="1"/>
  <c r="R1443" i="1"/>
  <c r="N1444" i="1"/>
  <c r="Q1444" i="1" s="1"/>
  <c r="R1444" i="1"/>
  <c r="N1445" i="1"/>
  <c r="Q1445" i="1" s="1"/>
  <c r="R1445" i="1"/>
  <c r="N1446" i="1"/>
  <c r="Q1446" i="1" s="1"/>
  <c r="R1446" i="1"/>
  <c r="N1447" i="1"/>
  <c r="Q1447" i="1" s="1"/>
  <c r="R1447" i="1"/>
  <c r="N1448" i="1"/>
  <c r="Q1448" i="1" s="1"/>
  <c r="R1448" i="1"/>
  <c r="N1449" i="1"/>
  <c r="Q1449" i="1" s="1"/>
  <c r="R1449" i="1"/>
  <c r="N1450" i="1"/>
  <c r="Q1450" i="1" s="1"/>
  <c r="R1450" i="1"/>
  <c r="N1451" i="1"/>
  <c r="Q1451" i="1" s="1"/>
  <c r="R1451" i="1"/>
  <c r="N1452" i="1"/>
  <c r="Q1452" i="1" s="1"/>
  <c r="R1452" i="1"/>
  <c r="N1453" i="1"/>
  <c r="Q1453" i="1" s="1"/>
  <c r="R1453" i="1"/>
  <c r="N1454" i="1"/>
  <c r="Q1454" i="1" s="1"/>
  <c r="R1454" i="1"/>
  <c r="N1455" i="1"/>
  <c r="Q1455" i="1" s="1"/>
  <c r="R1455" i="1"/>
  <c r="N1456" i="1"/>
  <c r="Q1456" i="1" s="1"/>
  <c r="R1456" i="1"/>
  <c r="N1457" i="1"/>
  <c r="Q1457" i="1" s="1"/>
  <c r="R1457" i="1"/>
  <c r="N1458" i="1"/>
  <c r="Q1458" i="1" s="1"/>
  <c r="R1458" i="1"/>
  <c r="N1459" i="1"/>
  <c r="Q1459" i="1" s="1"/>
  <c r="R1459" i="1"/>
  <c r="N1460" i="1"/>
  <c r="Q1460" i="1" s="1"/>
  <c r="R1460" i="1"/>
  <c r="N1461" i="1"/>
  <c r="Q1461" i="1" s="1"/>
  <c r="R1461" i="1"/>
  <c r="N1462" i="1"/>
  <c r="Q1462" i="1" s="1"/>
  <c r="R1462" i="1"/>
  <c r="N1463" i="1"/>
  <c r="Q1463" i="1" s="1"/>
  <c r="R1463" i="1"/>
  <c r="N1464" i="1"/>
  <c r="Q1464" i="1" s="1"/>
  <c r="R1464" i="1"/>
  <c r="N1465" i="1"/>
  <c r="Q1465" i="1" s="1"/>
  <c r="R1465" i="1"/>
  <c r="N1466" i="1"/>
  <c r="Q1466" i="1" s="1"/>
  <c r="R1466" i="1"/>
  <c r="N1467" i="1"/>
  <c r="Q1467" i="1" s="1"/>
  <c r="R1467" i="1"/>
  <c r="N1468" i="1"/>
  <c r="Q1468" i="1" s="1"/>
  <c r="R1468" i="1"/>
  <c r="N1469" i="1"/>
  <c r="Q1469" i="1" s="1"/>
  <c r="R1469" i="1"/>
  <c r="N1470" i="1"/>
  <c r="Q1470" i="1" s="1"/>
  <c r="R1470" i="1"/>
  <c r="N1471" i="1"/>
  <c r="Q1471" i="1" s="1"/>
  <c r="R1471" i="1"/>
  <c r="N1472" i="1"/>
  <c r="Q1472" i="1" s="1"/>
  <c r="R1472" i="1"/>
  <c r="N1473" i="1"/>
  <c r="Q1473" i="1" s="1"/>
  <c r="R1473" i="1"/>
  <c r="N1474" i="1"/>
  <c r="Q1474" i="1" s="1"/>
  <c r="R1474" i="1"/>
  <c r="N1475" i="1"/>
  <c r="Q1475" i="1" s="1"/>
  <c r="R1475" i="1"/>
  <c r="N1476" i="1"/>
  <c r="Q1476" i="1" s="1"/>
  <c r="R1476" i="1"/>
  <c r="N1477" i="1"/>
  <c r="Q1477" i="1" s="1"/>
  <c r="R1477" i="1"/>
  <c r="N1478" i="1"/>
  <c r="Q1478" i="1" s="1"/>
  <c r="R1478" i="1"/>
  <c r="N1479" i="1"/>
  <c r="Q1479" i="1" s="1"/>
  <c r="R1479" i="1"/>
  <c r="N1480" i="1"/>
  <c r="Q1480" i="1" s="1"/>
  <c r="R1480" i="1"/>
  <c r="N1481" i="1"/>
  <c r="Q1481" i="1" s="1"/>
  <c r="R1481" i="1"/>
  <c r="N1482" i="1"/>
  <c r="Q1482" i="1" s="1"/>
  <c r="R1482" i="1"/>
  <c r="N1483" i="1"/>
  <c r="Q1483" i="1" s="1"/>
  <c r="R1483" i="1"/>
  <c r="N1484" i="1"/>
  <c r="Q1484" i="1" s="1"/>
  <c r="R1484" i="1"/>
  <c r="N1485" i="1"/>
  <c r="Q1485" i="1" s="1"/>
  <c r="R1485" i="1"/>
  <c r="N1486" i="1"/>
  <c r="Q1486" i="1" s="1"/>
  <c r="R1486" i="1"/>
  <c r="N1487" i="1"/>
  <c r="Q1487" i="1" s="1"/>
  <c r="R1487" i="1"/>
  <c r="N1488" i="1"/>
  <c r="Q1488" i="1" s="1"/>
  <c r="R1488" i="1"/>
  <c r="N1489" i="1"/>
  <c r="Q1489" i="1" s="1"/>
  <c r="R1489" i="1"/>
  <c r="N1490" i="1"/>
  <c r="Q1490" i="1" s="1"/>
  <c r="R1490" i="1"/>
  <c r="N1491" i="1"/>
  <c r="Q1491" i="1" s="1"/>
  <c r="R1491" i="1"/>
  <c r="N1492" i="1"/>
  <c r="Q1492" i="1" s="1"/>
  <c r="R1492" i="1"/>
  <c r="N1493" i="1"/>
  <c r="Q1493" i="1" s="1"/>
  <c r="R1493" i="1"/>
  <c r="N1494" i="1"/>
  <c r="Q1494" i="1" s="1"/>
  <c r="R1494" i="1"/>
  <c r="N1495" i="1"/>
  <c r="Q1495" i="1" s="1"/>
  <c r="R1495" i="1"/>
  <c r="N1496" i="1"/>
  <c r="Q1496" i="1" s="1"/>
  <c r="R1496" i="1"/>
  <c r="N1497" i="1"/>
  <c r="Q1497" i="1" s="1"/>
  <c r="R1497" i="1"/>
  <c r="N1498" i="1"/>
  <c r="Q1498" i="1" s="1"/>
  <c r="R1498" i="1"/>
  <c r="N1499" i="1"/>
  <c r="Q1499" i="1" s="1"/>
  <c r="R1499" i="1"/>
  <c r="N1500" i="1"/>
  <c r="Q1500" i="1" s="1"/>
  <c r="R1500" i="1"/>
  <c r="N1501" i="1"/>
  <c r="Q1501" i="1" s="1"/>
  <c r="R1501" i="1"/>
  <c r="N1502" i="1"/>
  <c r="Q1502" i="1" s="1"/>
  <c r="R1502" i="1"/>
  <c r="N1503" i="1"/>
  <c r="Q1503" i="1" s="1"/>
  <c r="R1503" i="1"/>
  <c r="N1504" i="1"/>
  <c r="Q1504" i="1" s="1"/>
  <c r="R1504" i="1"/>
  <c r="N1505" i="1"/>
  <c r="Q1505" i="1" s="1"/>
  <c r="R1505" i="1"/>
  <c r="N1506" i="1"/>
  <c r="Q1506" i="1" s="1"/>
  <c r="R1506" i="1"/>
  <c r="N1507" i="1"/>
  <c r="Q1507" i="1" s="1"/>
  <c r="R1507" i="1"/>
  <c r="N1508" i="1"/>
  <c r="Q1508" i="1" s="1"/>
  <c r="R1508" i="1"/>
  <c r="N1509" i="1"/>
  <c r="Q1509" i="1" s="1"/>
  <c r="R1509" i="1"/>
  <c r="N1510" i="1"/>
  <c r="Q1510" i="1" s="1"/>
  <c r="R1510" i="1"/>
  <c r="N1511" i="1"/>
  <c r="Q1511" i="1" s="1"/>
  <c r="R1511" i="1"/>
  <c r="N1512" i="1"/>
  <c r="Q1512" i="1" s="1"/>
  <c r="R1512" i="1"/>
  <c r="N1513" i="1"/>
  <c r="Q1513" i="1" s="1"/>
  <c r="R1513" i="1"/>
  <c r="N1514" i="1"/>
  <c r="Q1514" i="1" s="1"/>
  <c r="R1514" i="1"/>
  <c r="N1515" i="1"/>
  <c r="Q1515" i="1" s="1"/>
  <c r="R1515" i="1"/>
  <c r="N1516" i="1"/>
  <c r="Q1516" i="1" s="1"/>
  <c r="R1516" i="1"/>
  <c r="N1517" i="1"/>
  <c r="Q1517" i="1" s="1"/>
  <c r="R1517" i="1"/>
  <c r="N1518" i="1"/>
  <c r="Q1518" i="1" s="1"/>
  <c r="R1518" i="1"/>
  <c r="N1519" i="1"/>
  <c r="Q1519" i="1" s="1"/>
  <c r="R1519" i="1"/>
  <c r="N1520" i="1"/>
  <c r="Q1520" i="1" s="1"/>
  <c r="R1520" i="1"/>
  <c r="N1521" i="1"/>
  <c r="Q1521" i="1" s="1"/>
  <c r="R1521" i="1"/>
  <c r="N1522" i="1"/>
  <c r="Q1522" i="1" s="1"/>
  <c r="R1522" i="1"/>
  <c r="N1523" i="1"/>
  <c r="Q1523" i="1" s="1"/>
  <c r="R1523" i="1"/>
  <c r="N1524" i="1"/>
  <c r="Q1524" i="1" s="1"/>
  <c r="R1524" i="1"/>
  <c r="N1525" i="1"/>
  <c r="Q1525" i="1" s="1"/>
  <c r="R1525" i="1"/>
  <c r="N1526" i="1"/>
  <c r="Q1526" i="1" s="1"/>
  <c r="R1526" i="1"/>
  <c r="N1527" i="1"/>
  <c r="Q1527" i="1" s="1"/>
  <c r="R1527" i="1"/>
  <c r="N1528" i="1"/>
  <c r="Q1528" i="1" s="1"/>
  <c r="R1528" i="1"/>
  <c r="N1529" i="1"/>
  <c r="Q1529" i="1" s="1"/>
  <c r="R1529" i="1"/>
  <c r="N1530" i="1"/>
  <c r="Q1530" i="1" s="1"/>
  <c r="R1530" i="1"/>
  <c r="N1531" i="1"/>
  <c r="Q1531" i="1" s="1"/>
  <c r="R1531" i="1"/>
  <c r="N1532" i="1"/>
  <c r="Q1532" i="1" s="1"/>
  <c r="R1532" i="1"/>
  <c r="N1533" i="1"/>
  <c r="Q1533" i="1" s="1"/>
  <c r="R1533" i="1"/>
  <c r="N1534" i="1"/>
  <c r="Q1534" i="1" s="1"/>
  <c r="R1534" i="1"/>
  <c r="N1535" i="1"/>
  <c r="Q1535" i="1" s="1"/>
  <c r="R1535" i="1"/>
  <c r="N1536" i="1"/>
  <c r="Q1536" i="1" s="1"/>
  <c r="R1536" i="1"/>
  <c r="N1537" i="1"/>
  <c r="Q1537" i="1" s="1"/>
  <c r="R1537" i="1"/>
  <c r="N1538" i="1"/>
  <c r="Q1538" i="1" s="1"/>
  <c r="R1538" i="1"/>
  <c r="N1539" i="1"/>
  <c r="Q1539" i="1" s="1"/>
  <c r="R1539" i="1"/>
  <c r="N1540" i="1"/>
  <c r="Q1540" i="1" s="1"/>
  <c r="R1540" i="1"/>
  <c r="N1541" i="1"/>
  <c r="Q1541" i="1" s="1"/>
  <c r="R1541" i="1"/>
  <c r="N1542" i="1"/>
  <c r="Q1542" i="1" s="1"/>
  <c r="R1542" i="1"/>
  <c r="N1543" i="1"/>
  <c r="Q1543" i="1" s="1"/>
  <c r="R1543" i="1"/>
  <c r="N1544" i="1"/>
  <c r="Q1544" i="1" s="1"/>
  <c r="R1544" i="1"/>
  <c r="N1545" i="1"/>
  <c r="Q1545" i="1" s="1"/>
  <c r="R1545" i="1"/>
  <c r="N1546" i="1"/>
  <c r="Q1546" i="1" s="1"/>
  <c r="R1546" i="1"/>
  <c r="N1547" i="1"/>
  <c r="Q1547" i="1" s="1"/>
  <c r="R1547" i="1"/>
  <c r="N1548" i="1"/>
  <c r="Q1548" i="1" s="1"/>
  <c r="R1548" i="1"/>
  <c r="N1549" i="1"/>
  <c r="Q1549" i="1" s="1"/>
  <c r="R1549" i="1"/>
  <c r="N1550" i="1"/>
  <c r="Q1550" i="1" s="1"/>
  <c r="R1550" i="1"/>
  <c r="N1551" i="1"/>
  <c r="Q1551" i="1" s="1"/>
  <c r="R1551" i="1"/>
  <c r="N1552" i="1"/>
  <c r="Q1552" i="1" s="1"/>
  <c r="R1552" i="1"/>
  <c r="N1553" i="1"/>
  <c r="Q1553" i="1" s="1"/>
  <c r="R1553" i="1"/>
  <c r="N1554" i="1"/>
  <c r="Q1554" i="1" s="1"/>
  <c r="R1554" i="1"/>
  <c r="N1555" i="1"/>
  <c r="Q1555" i="1" s="1"/>
  <c r="R1555" i="1"/>
  <c r="N1556" i="1"/>
  <c r="Q1556" i="1" s="1"/>
  <c r="R1556" i="1"/>
  <c r="N1557" i="1"/>
  <c r="Q1557" i="1" s="1"/>
  <c r="R1557" i="1"/>
  <c r="N1558" i="1"/>
  <c r="Q1558" i="1" s="1"/>
  <c r="R1558" i="1"/>
  <c r="N1559" i="1"/>
  <c r="Q1559" i="1" s="1"/>
  <c r="R1559" i="1"/>
  <c r="N1560" i="1"/>
  <c r="Q1560" i="1" s="1"/>
  <c r="R1560" i="1"/>
  <c r="N1561" i="1"/>
  <c r="Q1561" i="1" s="1"/>
  <c r="R1561" i="1"/>
  <c r="N1562" i="1"/>
  <c r="Q1562" i="1" s="1"/>
  <c r="R1562" i="1"/>
  <c r="N1563" i="1"/>
  <c r="Q1563" i="1" s="1"/>
  <c r="R1563" i="1"/>
  <c r="N1564" i="1"/>
  <c r="Q1564" i="1" s="1"/>
  <c r="R1564" i="1"/>
  <c r="N1565" i="1"/>
  <c r="Q1565" i="1" s="1"/>
  <c r="R1565" i="1"/>
  <c r="N1566" i="1"/>
  <c r="Q1566" i="1" s="1"/>
  <c r="R1566" i="1"/>
  <c r="N1567" i="1"/>
  <c r="Q1567" i="1" s="1"/>
  <c r="R1567" i="1"/>
  <c r="N1568" i="1"/>
  <c r="Q1568" i="1" s="1"/>
  <c r="R1568" i="1"/>
  <c r="N1569" i="1"/>
  <c r="Q1569" i="1" s="1"/>
  <c r="R1569" i="1"/>
  <c r="N1570" i="1"/>
  <c r="Q1570" i="1" s="1"/>
  <c r="R1570" i="1"/>
  <c r="N1571" i="1"/>
  <c r="Q1571" i="1" s="1"/>
  <c r="R1571" i="1"/>
  <c r="N1572" i="1"/>
  <c r="Q1572" i="1" s="1"/>
  <c r="R1572" i="1"/>
  <c r="N1573" i="1"/>
  <c r="Q1573" i="1" s="1"/>
  <c r="R1573" i="1"/>
  <c r="N1574" i="1"/>
  <c r="Q1574" i="1" s="1"/>
  <c r="R1574" i="1"/>
  <c r="N1575" i="1"/>
  <c r="Q1575" i="1" s="1"/>
  <c r="R1575" i="1"/>
  <c r="N1576" i="1"/>
  <c r="Q1576" i="1" s="1"/>
  <c r="R1576" i="1"/>
  <c r="N1577" i="1"/>
  <c r="Q1577" i="1" s="1"/>
  <c r="R1577" i="1"/>
  <c r="N1578" i="1"/>
  <c r="Q1578" i="1" s="1"/>
  <c r="R1578" i="1"/>
  <c r="N1579" i="1"/>
  <c r="Q1579" i="1" s="1"/>
  <c r="R1579" i="1"/>
  <c r="N1580" i="1"/>
  <c r="Q1580" i="1" s="1"/>
  <c r="R1580" i="1"/>
  <c r="N1581" i="1"/>
  <c r="Q1581" i="1" s="1"/>
  <c r="R1581" i="1"/>
  <c r="N1582" i="1"/>
  <c r="Q1582" i="1" s="1"/>
  <c r="R1582" i="1"/>
  <c r="N1583" i="1"/>
  <c r="Q1583" i="1" s="1"/>
  <c r="R1583" i="1"/>
  <c r="N1584" i="1"/>
  <c r="Q1584" i="1" s="1"/>
  <c r="R1584" i="1"/>
  <c r="N1585" i="1"/>
  <c r="Q1585" i="1" s="1"/>
  <c r="R1585" i="1"/>
  <c r="N1586" i="1"/>
  <c r="Q1586" i="1" s="1"/>
  <c r="R1586" i="1"/>
  <c r="N1587" i="1"/>
  <c r="Q1587" i="1" s="1"/>
  <c r="R1587" i="1"/>
  <c r="N1588" i="1"/>
  <c r="Q1588" i="1" s="1"/>
  <c r="R1588" i="1"/>
  <c r="N1589" i="1"/>
  <c r="Q1589" i="1" s="1"/>
  <c r="R1589" i="1"/>
  <c r="N1590" i="1"/>
  <c r="Q1590" i="1" s="1"/>
  <c r="R1590" i="1"/>
  <c r="N1591" i="1"/>
  <c r="Q1591" i="1" s="1"/>
  <c r="R1591" i="1"/>
  <c r="N1592" i="1"/>
  <c r="Q1592" i="1" s="1"/>
  <c r="R1592" i="1"/>
  <c r="N1593" i="1"/>
  <c r="Q1593" i="1" s="1"/>
  <c r="R1593" i="1"/>
  <c r="N1594" i="1"/>
  <c r="Q1594" i="1" s="1"/>
  <c r="R1594" i="1"/>
  <c r="N1595" i="1"/>
  <c r="Q1595" i="1" s="1"/>
  <c r="R1595" i="1"/>
  <c r="N1596" i="1"/>
  <c r="Q1596" i="1" s="1"/>
  <c r="R1596" i="1"/>
  <c r="N1597" i="1"/>
  <c r="Q1597" i="1" s="1"/>
  <c r="R1597" i="1"/>
  <c r="N1598" i="1"/>
  <c r="Q1598" i="1" s="1"/>
  <c r="R1598" i="1"/>
  <c r="N1599" i="1"/>
  <c r="Q1599" i="1" s="1"/>
  <c r="R1599" i="1"/>
  <c r="N1600" i="1"/>
  <c r="Q1600" i="1" s="1"/>
  <c r="R1600" i="1"/>
  <c r="N1601" i="1"/>
  <c r="Q1601" i="1" s="1"/>
  <c r="R1601" i="1"/>
  <c r="N1602" i="1"/>
  <c r="Q1602" i="1" s="1"/>
  <c r="R1602" i="1"/>
  <c r="N1603" i="1"/>
  <c r="Q1603" i="1" s="1"/>
  <c r="R1603" i="1"/>
  <c r="N1604" i="1"/>
  <c r="Q1604" i="1" s="1"/>
  <c r="R1604" i="1"/>
  <c r="N1605" i="1"/>
  <c r="Q1605" i="1" s="1"/>
  <c r="R1605" i="1"/>
  <c r="N1606" i="1"/>
  <c r="Q1606" i="1" s="1"/>
  <c r="R1606" i="1"/>
  <c r="N1607" i="1"/>
  <c r="Q1607" i="1" s="1"/>
  <c r="R1607" i="1"/>
  <c r="N1608" i="1"/>
  <c r="Q1608" i="1" s="1"/>
  <c r="R1608" i="1"/>
  <c r="N1609" i="1"/>
  <c r="Q1609" i="1" s="1"/>
  <c r="R1609" i="1"/>
  <c r="N1610" i="1"/>
  <c r="Q1610" i="1" s="1"/>
  <c r="R1610" i="1"/>
  <c r="N1611" i="1"/>
  <c r="Q1611" i="1" s="1"/>
  <c r="R1611" i="1"/>
  <c r="N1612" i="1"/>
  <c r="Q1612" i="1" s="1"/>
  <c r="R1612" i="1"/>
  <c r="N1613" i="1"/>
  <c r="Q1613" i="1" s="1"/>
  <c r="R1613" i="1"/>
  <c r="N1614" i="1"/>
  <c r="Q1614" i="1" s="1"/>
  <c r="R1614" i="1"/>
  <c r="N1615" i="1"/>
  <c r="Q1615" i="1" s="1"/>
  <c r="R1615" i="1"/>
  <c r="N1616" i="1"/>
  <c r="Q1616" i="1" s="1"/>
  <c r="R1616" i="1"/>
  <c r="N1617" i="1"/>
  <c r="Q1617" i="1" s="1"/>
  <c r="R1617" i="1"/>
  <c r="N1618" i="1"/>
  <c r="Q1618" i="1" s="1"/>
  <c r="R1618" i="1"/>
  <c r="N1619" i="1"/>
  <c r="Q1619" i="1" s="1"/>
  <c r="R1619" i="1"/>
  <c r="N1620" i="1"/>
  <c r="Q1620" i="1" s="1"/>
  <c r="R1620" i="1"/>
  <c r="N1621" i="1"/>
  <c r="Q1621" i="1" s="1"/>
  <c r="R1621" i="1"/>
  <c r="N1622" i="1"/>
  <c r="Q1622" i="1" s="1"/>
  <c r="R1622" i="1"/>
  <c r="N1623" i="1"/>
  <c r="Q1623" i="1" s="1"/>
  <c r="R1623" i="1"/>
  <c r="N1624" i="1"/>
  <c r="Q1624" i="1" s="1"/>
  <c r="R1624" i="1"/>
  <c r="N1625" i="1"/>
  <c r="Q1625" i="1" s="1"/>
  <c r="R1625" i="1"/>
  <c r="N1626" i="1"/>
  <c r="Q1626" i="1" s="1"/>
  <c r="R1626" i="1"/>
  <c r="N1627" i="1"/>
  <c r="Q1627" i="1" s="1"/>
  <c r="R1627" i="1"/>
  <c r="N1628" i="1"/>
  <c r="Q1628" i="1" s="1"/>
  <c r="R1628" i="1"/>
  <c r="N1629" i="1"/>
  <c r="Q1629" i="1" s="1"/>
  <c r="R1629" i="1"/>
  <c r="N1630" i="1"/>
  <c r="Q1630" i="1" s="1"/>
  <c r="R1630" i="1"/>
  <c r="N1631" i="1"/>
  <c r="Q1631" i="1" s="1"/>
  <c r="R1631" i="1"/>
  <c r="N1632" i="1"/>
  <c r="Q1632" i="1" s="1"/>
  <c r="R1632" i="1"/>
  <c r="N1633" i="1"/>
  <c r="Q1633" i="1" s="1"/>
  <c r="R1633" i="1"/>
  <c r="N1634" i="1"/>
  <c r="Q1634" i="1" s="1"/>
  <c r="R1634" i="1"/>
  <c r="N1635" i="1"/>
  <c r="Q1635" i="1" s="1"/>
  <c r="R1635" i="1"/>
  <c r="N1636" i="1"/>
  <c r="Q1636" i="1" s="1"/>
  <c r="R1636" i="1"/>
  <c r="N1637" i="1"/>
  <c r="Q1637" i="1" s="1"/>
  <c r="R1637" i="1"/>
  <c r="N1638" i="1"/>
  <c r="Q1638" i="1" s="1"/>
  <c r="R1638" i="1"/>
  <c r="N1639" i="1"/>
  <c r="Q1639" i="1" s="1"/>
  <c r="R1639" i="1"/>
  <c r="N1640" i="1"/>
  <c r="Q1640" i="1" s="1"/>
  <c r="R1640" i="1"/>
  <c r="N1641" i="1"/>
  <c r="Q1641" i="1" s="1"/>
  <c r="R1641" i="1"/>
  <c r="N1642" i="1"/>
  <c r="Q1642" i="1" s="1"/>
  <c r="R1642" i="1"/>
  <c r="N1643" i="1"/>
  <c r="Q1643" i="1" s="1"/>
  <c r="R1643" i="1"/>
  <c r="N1644" i="1"/>
  <c r="Q1644" i="1" s="1"/>
  <c r="R1644" i="1"/>
  <c r="N1645" i="1"/>
  <c r="Q1645" i="1" s="1"/>
  <c r="R1645" i="1"/>
  <c r="N1646" i="1"/>
  <c r="Q1646" i="1" s="1"/>
  <c r="R1646" i="1"/>
  <c r="N1647" i="1"/>
  <c r="Q1647" i="1" s="1"/>
  <c r="R1647" i="1"/>
  <c r="N1648" i="1"/>
  <c r="Q1648" i="1" s="1"/>
  <c r="R1648" i="1"/>
  <c r="N1649" i="1"/>
  <c r="Q1649" i="1" s="1"/>
  <c r="R1649" i="1"/>
  <c r="N1650" i="1"/>
  <c r="Q1650" i="1" s="1"/>
  <c r="R1650" i="1"/>
  <c r="N1651" i="1"/>
  <c r="Q1651" i="1" s="1"/>
  <c r="R1651" i="1"/>
  <c r="N1652" i="1"/>
  <c r="Q1652" i="1" s="1"/>
  <c r="R1652" i="1"/>
  <c r="N1653" i="1"/>
  <c r="Q1653" i="1" s="1"/>
  <c r="R1653" i="1"/>
  <c r="N1654" i="1"/>
  <c r="Q1654" i="1" s="1"/>
  <c r="R1654" i="1"/>
  <c r="N1655" i="1"/>
  <c r="Q1655" i="1" s="1"/>
  <c r="R1655" i="1"/>
  <c r="N1656" i="1"/>
  <c r="Q1656" i="1" s="1"/>
  <c r="R1656" i="1"/>
  <c r="N1657" i="1"/>
  <c r="Q1657" i="1" s="1"/>
  <c r="R1657" i="1"/>
  <c r="N1658" i="1"/>
  <c r="Q1658" i="1" s="1"/>
  <c r="R1658" i="1"/>
  <c r="N1659" i="1"/>
  <c r="Q1659" i="1" s="1"/>
  <c r="R1659" i="1"/>
  <c r="N1660" i="1"/>
  <c r="Q1660" i="1" s="1"/>
  <c r="R1660" i="1"/>
  <c r="N1661" i="1"/>
  <c r="Q1661" i="1" s="1"/>
  <c r="R1661" i="1"/>
  <c r="N1662" i="1"/>
  <c r="Q1662" i="1" s="1"/>
  <c r="R1662" i="1"/>
  <c r="N1663" i="1"/>
  <c r="Q1663" i="1" s="1"/>
  <c r="R1663" i="1"/>
  <c r="N1664" i="1"/>
  <c r="Q1664" i="1" s="1"/>
  <c r="R1664" i="1"/>
  <c r="N1665" i="1"/>
  <c r="Q1665" i="1" s="1"/>
  <c r="R1665" i="1"/>
  <c r="N1666" i="1"/>
  <c r="Q1666" i="1" s="1"/>
  <c r="R1666" i="1"/>
  <c r="N1667" i="1"/>
  <c r="Q1667" i="1" s="1"/>
  <c r="R1667" i="1"/>
  <c r="N1668" i="1"/>
  <c r="Q1668" i="1" s="1"/>
  <c r="R1668" i="1"/>
  <c r="N1669" i="1"/>
  <c r="Q1669" i="1" s="1"/>
  <c r="R1669" i="1"/>
  <c r="N1670" i="1"/>
  <c r="Q1670" i="1" s="1"/>
  <c r="R1670" i="1"/>
  <c r="N1671" i="1"/>
  <c r="Q1671" i="1" s="1"/>
  <c r="R1671" i="1"/>
  <c r="N1672" i="1"/>
  <c r="Q1672" i="1" s="1"/>
  <c r="R1672" i="1"/>
  <c r="N1673" i="1"/>
  <c r="Q1673" i="1" s="1"/>
  <c r="R1673" i="1"/>
  <c r="N1674" i="1"/>
  <c r="Q1674" i="1" s="1"/>
  <c r="R1674" i="1"/>
  <c r="N1675" i="1"/>
  <c r="Q1675" i="1" s="1"/>
  <c r="R1675" i="1"/>
  <c r="N1676" i="1"/>
  <c r="Q1676" i="1" s="1"/>
  <c r="R1676" i="1"/>
  <c r="N1677" i="1"/>
  <c r="Q1677" i="1" s="1"/>
  <c r="R1677" i="1"/>
  <c r="N1678" i="1"/>
  <c r="Q1678" i="1" s="1"/>
  <c r="R1678" i="1"/>
  <c r="N1679" i="1"/>
  <c r="Q1679" i="1" s="1"/>
  <c r="R1679" i="1"/>
  <c r="N1680" i="1"/>
  <c r="Q1680" i="1" s="1"/>
  <c r="R1680" i="1"/>
  <c r="N1681" i="1"/>
  <c r="Q1681" i="1" s="1"/>
  <c r="R1681" i="1"/>
  <c r="N1682" i="1"/>
  <c r="Q1682" i="1" s="1"/>
  <c r="R1682" i="1"/>
  <c r="N1683" i="1"/>
  <c r="Q1683" i="1" s="1"/>
  <c r="R1683" i="1"/>
  <c r="N1684" i="1"/>
  <c r="Q1684" i="1" s="1"/>
  <c r="R1684" i="1"/>
  <c r="N1685" i="1"/>
  <c r="Q1685" i="1" s="1"/>
  <c r="R1685" i="1"/>
  <c r="N1686" i="1"/>
  <c r="Q1686" i="1" s="1"/>
  <c r="R1686" i="1"/>
  <c r="N1687" i="1"/>
  <c r="Q1687" i="1" s="1"/>
  <c r="R1687" i="1"/>
  <c r="N1688" i="1"/>
  <c r="Q1688" i="1" s="1"/>
  <c r="R1688" i="1"/>
  <c r="N1689" i="1"/>
  <c r="Q1689" i="1" s="1"/>
  <c r="R1689" i="1"/>
  <c r="N1690" i="1"/>
  <c r="Q1690" i="1" s="1"/>
  <c r="R1690" i="1"/>
  <c r="N1691" i="1"/>
  <c r="Q1691" i="1" s="1"/>
  <c r="R1691" i="1"/>
  <c r="N1692" i="1"/>
  <c r="Q1692" i="1" s="1"/>
  <c r="R1692" i="1"/>
  <c r="N1693" i="1"/>
  <c r="Q1693" i="1" s="1"/>
  <c r="R1693" i="1"/>
  <c r="N1694" i="1"/>
  <c r="Q1694" i="1" s="1"/>
  <c r="R1694" i="1"/>
  <c r="N1695" i="1"/>
  <c r="Q1695" i="1" s="1"/>
  <c r="R1695" i="1"/>
  <c r="N1696" i="1"/>
  <c r="Q1696" i="1" s="1"/>
  <c r="R1696" i="1"/>
  <c r="N1697" i="1"/>
  <c r="Q1697" i="1" s="1"/>
  <c r="R1697" i="1"/>
  <c r="N1698" i="1"/>
  <c r="Q1698" i="1" s="1"/>
  <c r="R1698" i="1"/>
  <c r="N1699" i="1"/>
  <c r="Q1699" i="1" s="1"/>
  <c r="R1699" i="1"/>
  <c r="N1700" i="1"/>
  <c r="Q1700" i="1" s="1"/>
  <c r="R1700" i="1"/>
  <c r="N1701" i="1"/>
  <c r="Q1701" i="1" s="1"/>
  <c r="R1701" i="1"/>
  <c r="N1702" i="1"/>
  <c r="Q1702" i="1" s="1"/>
  <c r="R1702" i="1"/>
  <c r="N1703" i="1"/>
  <c r="Q1703" i="1" s="1"/>
  <c r="R1703" i="1"/>
  <c r="N1704" i="1"/>
  <c r="Q1704" i="1" s="1"/>
  <c r="R1704" i="1"/>
  <c r="N1705" i="1"/>
  <c r="Q1705" i="1" s="1"/>
  <c r="R1705" i="1"/>
  <c r="N1706" i="1"/>
  <c r="Q1706" i="1" s="1"/>
  <c r="R1706" i="1"/>
  <c r="N1707" i="1"/>
  <c r="Q1707" i="1" s="1"/>
  <c r="R1707" i="1"/>
  <c r="N1708" i="1"/>
  <c r="Q1708" i="1" s="1"/>
  <c r="R1708" i="1"/>
  <c r="N1709" i="1"/>
  <c r="Q1709" i="1" s="1"/>
  <c r="R1709" i="1"/>
  <c r="N1710" i="1"/>
  <c r="Q1710" i="1" s="1"/>
  <c r="R1710" i="1"/>
  <c r="N1711" i="1"/>
  <c r="Q1711" i="1" s="1"/>
  <c r="R1711" i="1"/>
  <c r="N1712" i="1"/>
  <c r="Q1712" i="1" s="1"/>
  <c r="R1712" i="1"/>
  <c r="N1713" i="1"/>
  <c r="Q1713" i="1" s="1"/>
  <c r="R1713" i="1"/>
  <c r="N1714" i="1"/>
  <c r="Q1714" i="1" s="1"/>
  <c r="R1714" i="1"/>
  <c r="N1715" i="1"/>
  <c r="Q1715" i="1" s="1"/>
  <c r="R1715" i="1"/>
  <c r="N1716" i="1"/>
  <c r="Q1716" i="1" s="1"/>
  <c r="R1716" i="1"/>
  <c r="N1717" i="1"/>
  <c r="Q1717" i="1" s="1"/>
  <c r="R1717" i="1"/>
  <c r="N1718" i="1"/>
  <c r="Q1718" i="1" s="1"/>
  <c r="R1718" i="1"/>
  <c r="N1719" i="1"/>
  <c r="Q1719" i="1" s="1"/>
  <c r="R1719" i="1"/>
  <c r="N1720" i="1"/>
  <c r="Q1720" i="1" s="1"/>
  <c r="R1720" i="1"/>
  <c r="N1721" i="1"/>
  <c r="Q1721" i="1" s="1"/>
  <c r="R1721" i="1"/>
  <c r="N1722" i="1"/>
  <c r="Q1722" i="1" s="1"/>
  <c r="R1722" i="1"/>
  <c r="N1723" i="1"/>
  <c r="Q1723" i="1" s="1"/>
  <c r="R1723" i="1"/>
  <c r="N1724" i="1"/>
  <c r="Q1724" i="1" s="1"/>
  <c r="R1724" i="1"/>
  <c r="N1725" i="1"/>
  <c r="Q1725" i="1" s="1"/>
  <c r="R1725" i="1"/>
  <c r="N1726" i="1"/>
  <c r="Q1726" i="1" s="1"/>
  <c r="R1726" i="1"/>
  <c r="N1727" i="1"/>
  <c r="Q1727" i="1" s="1"/>
  <c r="R1727" i="1"/>
  <c r="N1728" i="1"/>
  <c r="Q1728" i="1" s="1"/>
  <c r="R1728" i="1"/>
  <c r="N1729" i="1"/>
  <c r="Q1729" i="1" s="1"/>
  <c r="R1729" i="1"/>
  <c r="N1730" i="1"/>
  <c r="Q1730" i="1" s="1"/>
  <c r="R1730" i="1"/>
  <c r="N1731" i="1"/>
  <c r="Q1731" i="1" s="1"/>
  <c r="R1731" i="1"/>
  <c r="N1732" i="1"/>
  <c r="Q1732" i="1" s="1"/>
  <c r="R1732" i="1"/>
  <c r="N1733" i="1"/>
  <c r="Q1733" i="1" s="1"/>
  <c r="R1733" i="1"/>
  <c r="N1734" i="1"/>
  <c r="Q1734" i="1" s="1"/>
  <c r="R1734" i="1"/>
  <c r="N1735" i="1"/>
  <c r="Q1735" i="1" s="1"/>
  <c r="R1735" i="1"/>
  <c r="N1736" i="1"/>
  <c r="Q1736" i="1" s="1"/>
  <c r="R1736" i="1"/>
  <c r="N1737" i="1"/>
  <c r="Q1737" i="1" s="1"/>
  <c r="R1737" i="1"/>
  <c r="N1738" i="1"/>
  <c r="Q1738" i="1" s="1"/>
  <c r="R1738" i="1"/>
  <c r="N1739" i="1"/>
  <c r="Q1739" i="1" s="1"/>
  <c r="R1739" i="1"/>
  <c r="N1740" i="1"/>
  <c r="Q1740" i="1" s="1"/>
  <c r="R1740" i="1"/>
  <c r="N1741" i="1"/>
  <c r="Q1741" i="1" s="1"/>
  <c r="R1741" i="1"/>
  <c r="N1742" i="1"/>
  <c r="Q1742" i="1" s="1"/>
  <c r="R1742" i="1"/>
  <c r="N1743" i="1"/>
  <c r="Q1743" i="1" s="1"/>
  <c r="R1743" i="1"/>
  <c r="N1744" i="1"/>
  <c r="Q1744" i="1" s="1"/>
  <c r="R1744" i="1"/>
  <c r="N1745" i="1"/>
  <c r="Q1745" i="1" s="1"/>
  <c r="R1745" i="1"/>
  <c r="N1746" i="1"/>
  <c r="Q1746" i="1" s="1"/>
  <c r="R1746" i="1"/>
  <c r="N1747" i="1"/>
  <c r="Q1747" i="1" s="1"/>
  <c r="R1747" i="1"/>
  <c r="N1748" i="1"/>
  <c r="Q1748" i="1" s="1"/>
  <c r="R1748" i="1"/>
  <c r="N1749" i="1"/>
  <c r="Q1749" i="1" s="1"/>
  <c r="R1749" i="1"/>
  <c r="N1750" i="1"/>
  <c r="Q1750" i="1" s="1"/>
  <c r="R1750" i="1"/>
  <c r="N1751" i="1"/>
  <c r="Q1751" i="1" s="1"/>
  <c r="R1751" i="1"/>
  <c r="N1752" i="1"/>
  <c r="Q1752" i="1" s="1"/>
  <c r="R1752" i="1"/>
  <c r="N1753" i="1"/>
  <c r="Q1753" i="1" s="1"/>
  <c r="R1753" i="1"/>
  <c r="N1754" i="1"/>
  <c r="Q1754" i="1" s="1"/>
  <c r="R1754" i="1"/>
  <c r="N1755" i="1"/>
  <c r="Q1755" i="1" s="1"/>
  <c r="R1755" i="1"/>
  <c r="N1756" i="1"/>
  <c r="Q1756" i="1" s="1"/>
  <c r="R1756" i="1"/>
  <c r="N1757" i="1"/>
  <c r="Q1757" i="1" s="1"/>
  <c r="R1757" i="1"/>
  <c r="N1758" i="1"/>
  <c r="Q1758" i="1" s="1"/>
  <c r="R1758" i="1"/>
  <c r="N1759" i="1"/>
  <c r="Q1759" i="1" s="1"/>
  <c r="R1759" i="1"/>
  <c r="N1760" i="1"/>
  <c r="Q1760" i="1" s="1"/>
  <c r="R1760" i="1"/>
  <c r="N1761" i="1"/>
  <c r="Q1761" i="1" s="1"/>
  <c r="R1761" i="1"/>
  <c r="N1762" i="1"/>
  <c r="Q1762" i="1" s="1"/>
  <c r="R1762" i="1"/>
  <c r="N1763" i="1"/>
  <c r="Q1763" i="1" s="1"/>
  <c r="R1763" i="1"/>
  <c r="N1764" i="1"/>
  <c r="Q1764" i="1" s="1"/>
  <c r="R1764" i="1"/>
  <c r="N1765" i="1"/>
  <c r="Q1765" i="1" s="1"/>
  <c r="R1765" i="1"/>
  <c r="N1766" i="1"/>
  <c r="Q1766" i="1" s="1"/>
  <c r="R1766" i="1"/>
  <c r="N1767" i="1"/>
  <c r="Q1767" i="1" s="1"/>
  <c r="R1767" i="1"/>
  <c r="N1768" i="1"/>
  <c r="Q1768" i="1" s="1"/>
  <c r="R1768" i="1"/>
  <c r="N1769" i="1"/>
  <c r="Q1769" i="1" s="1"/>
  <c r="R1769" i="1"/>
  <c r="N1770" i="1"/>
  <c r="Q1770" i="1" s="1"/>
  <c r="R1770" i="1"/>
  <c r="N1771" i="1"/>
  <c r="Q1771" i="1" s="1"/>
  <c r="R1771" i="1"/>
  <c r="N1772" i="1"/>
  <c r="Q1772" i="1" s="1"/>
  <c r="R1772" i="1"/>
  <c r="N1773" i="1"/>
  <c r="Q1773" i="1" s="1"/>
  <c r="R1773" i="1"/>
  <c r="N1774" i="1"/>
  <c r="Q1774" i="1" s="1"/>
  <c r="R1774" i="1"/>
  <c r="N1775" i="1"/>
  <c r="Q1775" i="1" s="1"/>
  <c r="R1775" i="1"/>
  <c r="N1776" i="1"/>
  <c r="Q1776" i="1" s="1"/>
  <c r="R1776" i="1"/>
  <c r="N1777" i="1"/>
  <c r="Q1777" i="1" s="1"/>
  <c r="R1777" i="1"/>
  <c r="N1778" i="1"/>
  <c r="Q1778" i="1" s="1"/>
  <c r="R1778" i="1"/>
  <c r="N1779" i="1"/>
  <c r="Q1779" i="1" s="1"/>
  <c r="R1779" i="1"/>
  <c r="N1780" i="1"/>
  <c r="Q1780" i="1" s="1"/>
  <c r="R1780" i="1"/>
  <c r="N1781" i="1"/>
  <c r="Q1781" i="1" s="1"/>
  <c r="R1781" i="1"/>
  <c r="N1782" i="1"/>
  <c r="Q1782" i="1" s="1"/>
  <c r="R1782" i="1"/>
  <c r="N1783" i="1"/>
  <c r="Q1783" i="1" s="1"/>
  <c r="R1783" i="1"/>
  <c r="N1784" i="1"/>
  <c r="Q1784" i="1" s="1"/>
  <c r="R1784" i="1"/>
  <c r="N1785" i="1"/>
  <c r="Q1785" i="1" s="1"/>
  <c r="R1785" i="1"/>
  <c r="N1786" i="1"/>
  <c r="Q1786" i="1" s="1"/>
  <c r="R1786" i="1"/>
  <c r="N1787" i="1"/>
  <c r="Q1787" i="1" s="1"/>
  <c r="R1787" i="1"/>
  <c r="N1788" i="1"/>
  <c r="Q1788" i="1" s="1"/>
  <c r="R1788" i="1"/>
  <c r="N1789" i="1"/>
  <c r="Q1789" i="1" s="1"/>
  <c r="R1789" i="1"/>
  <c r="N1790" i="1"/>
  <c r="Q1790" i="1" s="1"/>
  <c r="R1790" i="1"/>
  <c r="N1791" i="1"/>
  <c r="Q1791" i="1" s="1"/>
  <c r="R1791" i="1"/>
  <c r="N1792" i="1"/>
  <c r="Q1792" i="1" s="1"/>
  <c r="R1792" i="1"/>
  <c r="N1793" i="1"/>
  <c r="Q1793" i="1" s="1"/>
  <c r="R1793" i="1"/>
  <c r="N1794" i="1"/>
  <c r="Q1794" i="1" s="1"/>
  <c r="R1794" i="1"/>
  <c r="N1795" i="1"/>
  <c r="Q1795" i="1" s="1"/>
  <c r="R1795" i="1"/>
  <c r="N1796" i="1"/>
  <c r="Q1796" i="1" s="1"/>
  <c r="R1796" i="1"/>
  <c r="N1797" i="1"/>
  <c r="Q1797" i="1" s="1"/>
  <c r="R1797" i="1"/>
  <c r="N1798" i="1"/>
  <c r="Q1798" i="1" s="1"/>
  <c r="R1798" i="1"/>
  <c r="N1799" i="1"/>
  <c r="Q1799" i="1" s="1"/>
  <c r="R1799" i="1"/>
  <c r="N1800" i="1"/>
  <c r="Q1800" i="1" s="1"/>
  <c r="R1800" i="1"/>
  <c r="N1801" i="1"/>
  <c r="Q1801" i="1" s="1"/>
  <c r="R1801" i="1"/>
  <c r="N1802" i="1"/>
  <c r="Q1802" i="1" s="1"/>
  <c r="R1802" i="1"/>
  <c r="N1803" i="1"/>
  <c r="Q1803" i="1" s="1"/>
  <c r="R1803" i="1"/>
  <c r="N1804" i="1"/>
  <c r="Q1804" i="1" s="1"/>
  <c r="R1804" i="1"/>
  <c r="N1805" i="1"/>
  <c r="Q1805" i="1" s="1"/>
  <c r="R1805" i="1"/>
  <c r="N1806" i="1"/>
  <c r="Q1806" i="1" s="1"/>
  <c r="R1806" i="1"/>
  <c r="N1807" i="1"/>
  <c r="Q1807" i="1" s="1"/>
  <c r="R1807" i="1"/>
  <c r="N1808" i="1"/>
  <c r="Q1808" i="1" s="1"/>
  <c r="R1808" i="1"/>
  <c r="N1809" i="1"/>
  <c r="Q1809" i="1" s="1"/>
  <c r="R1809" i="1"/>
  <c r="N1810" i="1"/>
  <c r="Q1810" i="1" s="1"/>
  <c r="R1810" i="1"/>
  <c r="N1811" i="1"/>
  <c r="Q1811" i="1" s="1"/>
  <c r="R1811" i="1"/>
  <c r="N1812" i="1"/>
  <c r="Q1812" i="1" s="1"/>
  <c r="R1812" i="1"/>
  <c r="N1813" i="1"/>
  <c r="Q1813" i="1" s="1"/>
  <c r="R1813" i="1"/>
  <c r="N1814" i="1"/>
  <c r="Q1814" i="1" s="1"/>
  <c r="R1814" i="1"/>
  <c r="N1815" i="1"/>
  <c r="Q1815" i="1" s="1"/>
  <c r="R1815" i="1"/>
  <c r="N1816" i="1"/>
  <c r="Q1816" i="1" s="1"/>
  <c r="R1816" i="1"/>
  <c r="N1817" i="1"/>
  <c r="Q1817" i="1" s="1"/>
  <c r="R1817" i="1"/>
  <c r="N1818" i="1"/>
  <c r="Q1818" i="1" s="1"/>
  <c r="R1818" i="1"/>
  <c r="N1819" i="1"/>
  <c r="Q1819" i="1" s="1"/>
  <c r="R1819" i="1"/>
  <c r="N1820" i="1"/>
  <c r="Q1820" i="1" s="1"/>
  <c r="R1820" i="1"/>
  <c r="N1821" i="1"/>
  <c r="Q1821" i="1" s="1"/>
  <c r="R1821" i="1"/>
  <c r="N1822" i="1"/>
  <c r="Q1822" i="1" s="1"/>
  <c r="R1822" i="1"/>
  <c r="N1823" i="1"/>
  <c r="Q1823" i="1" s="1"/>
  <c r="R1823" i="1"/>
  <c r="N1824" i="1"/>
  <c r="Q1824" i="1" s="1"/>
  <c r="R1824" i="1"/>
  <c r="N1825" i="1"/>
  <c r="Q1825" i="1" s="1"/>
  <c r="R1825" i="1"/>
  <c r="N1826" i="1"/>
  <c r="Q1826" i="1" s="1"/>
  <c r="R1826" i="1"/>
  <c r="N1827" i="1"/>
  <c r="Q1827" i="1" s="1"/>
  <c r="R1827" i="1"/>
  <c r="N1828" i="1"/>
  <c r="Q1828" i="1" s="1"/>
  <c r="R1828" i="1"/>
  <c r="N1829" i="1"/>
  <c r="Q1829" i="1" s="1"/>
  <c r="R1829" i="1"/>
  <c r="N1830" i="1"/>
  <c r="Q1830" i="1" s="1"/>
  <c r="R1830" i="1"/>
  <c r="N1831" i="1"/>
  <c r="Q1831" i="1" s="1"/>
  <c r="R1831" i="1"/>
  <c r="N1832" i="1"/>
  <c r="Q1832" i="1" s="1"/>
  <c r="R1832" i="1"/>
  <c r="N1833" i="1"/>
  <c r="Q1833" i="1" s="1"/>
  <c r="R1833" i="1"/>
  <c r="N1834" i="1"/>
  <c r="Q1834" i="1" s="1"/>
  <c r="R1834" i="1"/>
  <c r="N1835" i="1"/>
  <c r="Q1835" i="1" s="1"/>
  <c r="R1835" i="1"/>
  <c r="N1836" i="1"/>
  <c r="Q1836" i="1" s="1"/>
  <c r="R1836" i="1"/>
  <c r="N1837" i="1"/>
  <c r="Q1837" i="1" s="1"/>
  <c r="R1837" i="1"/>
  <c r="N1838" i="1"/>
  <c r="Q1838" i="1" s="1"/>
  <c r="R1838" i="1"/>
  <c r="N1839" i="1"/>
  <c r="Q1839" i="1" s="1"/>
  <c r="R1839" i="1"/>
  <c r="N1840" i="1"/>
  <c r="Q1840" i="1" s="1"/>
  <c r="R1840" i="1"/>
  <c r="N1841" i="1"/>
  <c r="Q1841" i="1" s="1"/>
  <c r="R1841" i="1"/>
  <c r="N1842" i="1"/>
  <c r="Q1842" i="1" s="1"/>
  <c r="R1842" i="1"/>
  <c r="N1843" i="1"/>
  <c r="Q1843" i="1" s="1"/>
  <c r="R1843" i="1"/>
  <c r="N1844" i="1"/>
  <c r="Q1844" i="1" s="1"/>
  <c r="R1844" i="1"/>
  <c r="N1845" i="1"/>
  <c r="Q1845" i="1" s="1"/>
  <c r="R1845" i="1"/>
  <c r="N1846" i="1"/>
  <c r="Q1846" i="1" s="1"/>
  <c r="R1846" i="1"/>
  <c r="N1847" i="1"/>
  <c r="Q1847" i="1" s="1"/>
  <c r="R1847" i="1"/>
  <c r="N1848" i="1"/>
  <c r="Q1848" i="1" s="1"/>
  <c r="R1848" i="1"/>
  <c r="N1849" i="1"/>
  <c r="Q1849" i="1" s="1"/>
  <c r="R1849" i="1"/>
  <c r="N1850" i="1"/>
  <c r="Q1850" i="1" s="1"/>
  <c r="R1850" i="1"/>
  <c r="N1851" i="1"/>
  <c r="Q1851" i="1" s="1"/>
  <c r="R1851" i="1"/>
  <c r="N1852" i="1"/>
  <c r="Q1852" i="1" s="1"/>
  <c r="R1852" i="1"/>
  <c r="N1853" i="1"/>
  <c r="Q1853" i="1" s="1"/>
  <c r="R1853" i="1"/>
  <c r="N1854" i="1"/>
  <c r="Q1854" i="1" s="1"/>
  <c r="R1854" i="1"/>
  <c r="N1855" i="1"/>
  <c r="Q1855" i="1" s="1"/>
  <c r="R1855" i="1"/>
  <c r="N1856" i="1"/>
  <c r="Q1856" i="1" s="1"/>
  <c r="R1856" i="1"/>
  <c r="N1857" i="1"/>
  <c r="Q1857" i="1" s="1"/>
  <c r="R1857" i="1"/>
  <c r="N1858" i="1"/>
  <c r="Q1858" i="1" s="1"/>
  <c r="R1858" i="1"/>
  <c r="N1859" i="1"/>
  <c r="Q1859" i="1" s="1"/>
  <c r="R1859" i="1"/>
  <c r="N1860" i="1"/>
  <c r="Q1860" i="1" s="1"/>
  <c r="R1860" i="1"/>
  <c r="N1861" i="1"/>
  <c r="Q1861" i="1" s="1"/>
  <c r="R1861" i="1"/>
  <c r="N1862" i="1"/>
  <c r="Q1862" i="1" s="1"/>
  <c r="R1862" i="1"/>
  <c r="N1863" i="1"/>
  <c r="Q1863" i="1" s="1"/>
  <c r="R1863" i="1"/>
  <c r="N1864" i="1"/>
  <c r="Q1864" i="1" s="1"/>
  <c r="R1864" i="1"/>
  <c r="N1865" i="1"/>
  <c r="Q1865" i="1" s="1"/>
  <c r="R1865" i="1"/>
  <c r="N1866" i="1"/>
  <c r="Q1866" i="1" s="1"/>
  <c r="R1866" i="1"/>
  <c r="N1867" i="1"/>
  <c r="Q1867" i="1" s="1"/>
  <c r="R1867" i="1"/>
  <c r="N1868" i="1"/>
  <c r="Q1868" i="1" s="1"/>
  <c r="R1868" i="1"/>
  <c r="N1869" i="1"/>
  <c r="Q1869" i="1" s="1"/>
  <c r="R1869" i="1"/>
  <c r="N1870" i="1"/>
  <c r="Q1870" i="1" s="1"/>
  <c r="R1870" i="1"/>
  <c r="N1871" i="1"/>
  <c r="Q1871" i="1" s="1"/>
  <c r="R1871" i="1"/>
  <c r="N1872" i="1"/>
  <c r="Q1872" i="1" s="1"/>
  <c r="R1872" i="1"/>
  <c r="N1873" i="1"/>
  <c r="Q1873" i="1" s="1"/>
  <c r="R1873" i="1"/>
  <c r="N1874" i="1"/>
  <c r="Q1874" i="1" s="1"/>
  <c r="R1874" i="1"/>
  <c r="N1875" i="1"/>
  <c r="Q1875" i="1" s="1"/>
  <c r="R1875" i="1"/>
  <c r="N1876" i="1"/>
  <c r="Q1876" i="1" s="1"/>
  <c r="R1876" i="1"/>
  <c r="N1877" i="1"/>
  <c r="Q1877" i="1" s="1"/>
  <c r="R1877" i="1"/>
  <c r="N1878" i="1"/>
  <c r="Q1878" i="1" s="1"/>
  <c r="R1878" i="1"/>
  <c r="N1879" i="1"/>
  <c r="Q1879" i="1" s="1"/>
  <c r="R1879" i="1"/>
  <c r="N1880" i="1"/>
  <c r="Q1880" i="1" s="1"/>
  <c r="R1880" i="1"/>
  <c r="N1881" i="1"/>
  <c r="Q1881" i="1" s="1"/>
  <c r="R1881" i="1"/>
  <c r="N1882" i="1"/>
  <c r="Q1882" i="1" s="1"/>
  <c r="R1882" i="1"/>
  <c r="N1883" i="1"/>
  <c r="Q1883" i="1" s="1"/>
  <c r="R1883" i="1"/>
  <c r="N1884" i="1"/>
  <c r="Q1884" i="1" s="1"/>
  <c r="R1884" i="1"/>
  <c r="N1885" i="1"/>
  <c r="Q1885" i="1" s="1"/>
  <c r="R1885" i="1"/>
  <c r="N1886" i="1"/>
  <c r="Q1886" i="1" s="1"/>
  <c r="R1886" i="1"/>
  <c r="N1887" i="1"/>
  <c r="Q1887" i="1" s="1"/>
  <c r="R1887" i="1"/>
  <c r="N1888" i="1"/>
  <c r="Q1888" i="1" s="1"/>
  <c r="R1888" i="1"/>
  <c r="N1889" i="1"/>
  <c r="Q1889" i="1" s="1"/>
  <c r="R1889" i="1"/>
  <c r="N1890" i="1"/>
  <c r="Q1890" i="1" s="1"/>
  <c r="R1890" i="1"/>
  <c r="N1891" i="1"/>
  <c r="Q1891" i="1" s="1"/>
  <c r="R1891" i="1"/>
  <c r="N1892" i="1"/>
  <c r="Q1892" i="1" s="1"/>
  <c r="R1892" i="1"/>
  <c r="N1893" i="1"/>
  <c r="Q1893" i="1" s="1"/>
  <c r="R1893" i="1"/>
  <c r="N1894" i="1"/>
  <c r="Q1894" i="1" s="1"/>
  <c r="R1894" i="1"/>
  <c r="N1895" i="1"/>
  <c r="Q1895" i="1" s="1"/>
  <c r="R1895" i="1"/>
  <c r="N1896" i="1"/>
  <c r="Q1896" i="1" s="1"/>
  <c r="R1896" i="1"/>
  <c r="N1897" i="1"/>
  <c r="Q1897" i="1" s="1"/>
  <c r="R1897" i="1"/>
  <c r="N1898" i="1"/>
  <c r="Q1898" i="1" s="1"/>
  <c r="R1898" i="1"/>
  <c r="N1899" i="1"/>
  <c r="Q1899" i="1" s="1"/>
  <c r="R1899" i="1"/>
  <c r="N1900" i="1"/>
  <c r="Q1900" i="1" s="1"/>
  <c r="R1900" i="1"/>
  <c r="N1901" i="1"/>
  <c r="Q1901" i="1" s="1"/>
  <c r="R1901" i="1"/>
  <c r="N1902" i="1"/>
  <c r="Q1902" i="1" s="1"/>
  <c r="R1902" i="1"/>
  <c r="N1903" i="1"/>
  <c r="Q1903" i="1" s="1"/>
  <c r="R1903" i="1"/>
  <c r="N1904" i="1"/>
  <c r="Q1904" i="1" s="1"/>
  <c r="R1904" i="1"/>
  <c r="N1905" i="1"/>
  <c r="Q1905" i="1" s="1"/>
  <c r="R1905" i="1"/>
  <c r="N1906" i="1"/>
  <c r="Q1906" i="1" s="1"/>
  <c r="R1906" i="1"/>
  <c r="N1907" i="1"/>
  <c r="Q1907" i="1" s="1"/>
  <c r="R1907" i="1"/>
  <c r="N1908" i="1"/>
  <c r="Q1908" i="1" s="1"/>
  <c r="R1908" i="1"/>
  <c r="N1909" i="1"/>
  <c r="Q1909" i="1" s="1"/>
  <c r="R1909" i="1"/>
  <c r="N1910" i="1"/>
  <c r="Q1910" i="1" s="1"/>
  <c r="R1910" i="1"/>
  <c r="N1911" i="1"/>
  <c r="Q1911" i="1" s="1"/>
  <c r="R1911" i="1"/>
  <c r="N1912" i="1"/>
  <c r="Q1912" i="1" s="1"/>
  <c r="R1912" i="1"/>
  <c r="N1913" i="1"/>
  <c r="Q1913" i="1" s="1"/>
  <c r="R1913" i="1"/>
  <c r="N1914" i="1"/>
  <c r="Q1914" i="1" s="1"/>
  <c r="R1914" i="1"/>
  <c r="N1915" i="1"/>
  <c r="Q1915" i="1" s="1"/>
  <c r="R1915" i="1"/>
  <c r="N1916" i="1"/>
  <c r="Q1916" i="1" s="1"/>
  <c r="R1916" i="1"/>
  <c r="N1917" i="1"/>
  <c r="Q1917" i="1" s="1"/>
  <c r="R1917" i="1"/>
  <c r="N1918" i="1"/>
  <c r="Q1918" i="1" s="1"/>
  <c r="R1918" i="1"/>
  <c r="N1919" i="1"/>
  <c r="Q1919" i="1" s="1"/>
  <c r="R1919" i="1"/>
  <c r="N1920" i="1"/>
  <c r="Q1920" i="1" s="1"/>
  <c r="R1920" i="1"/>
  <c r="N1921" i="1"/>
  <c r="Q1921" i="1" s="1"/>
  <c r="R1921" i="1"/>
  <c r="N1922" i="1"/>
  <c r="Q1922" i="1" s="1"/>
  <c r="R1922" i="1"/>
  <c r="N1923" i="1"/>
  <c r="Q1923" i="1" s="1"/>
  <c r="R1923" i="1"/>
  <c r="N1924" i="1"/>
  <c r="Q1924" i="1" s="1"/>
  <c r="R1924" i="1"/>
  <c r="N1925" i="1"/>
  <c r="Q1925" i="1" s="1"/>
  <c r="R1925" i="1"/>
  <c r="N1926" i="1"/>
  <c r="Q1926" i="1" s="1"/>
  <c r="R1926" i="1"/>
  <c r="N1927" i="1"/>
  <c r="Q1927" i="1" s="1"/>
  <c r="R1927" i="1"/>
  <c r="N1928" i="1"/>
  <c r="Q1928" i="1" s="1"/>
  <c r="R1928" i="1"/>
  <c r="N1929" i="1"/>
  <c r="Q1929" i="1" s="1"/>
  <c r="R1929" i="1"/>
  <c r="N1930" i="1"/>
  <c r="Q1930" i="1" s="1"/>
  <c r="R1930" i="1"/>
  <c r="N1931" i="1"/>
  <c r="Q1931" i="1" s="1"/>
  <c r="R1931" i="1"/>
  <c r="N1932" i="1"/>
  <c r="Q1932" i="1" s="1"/>
  <c r="R1932" i="1"/>
  <c r="N1933" i="1"/>
  <c r="Q1933" i="1" s="1"/>
  <c r="R1933" i="1"/>
  <c r="N1934" i="1"/>
  <c r="Q1934" i="1" s="1"/>
  <c r="R1934" i="1"/>
  <c r="N1935" i="1"/>
  <c r="Q1935" i="1" s="1"/>
  <c r="R1935" i="1"/>
  <c r="N1936" i="1"/>
  <c r="Q1936" i="1" s="1"/>
  <c r="R1936" i="1"/>
  <c r="N1937" i="1"/>
  <c r="Q1937" i="1" s="1"/>
  <c r="R1937" i="1"/>
  <c r="N1938" i="1"/>
  <c r="Q1938" i="1" s="1"/>
  <c r="R1938" i="1"/>
  <c r="N1939" i="1"/>
  <c r="Q1939" i="1" s="1"/>
  <c r="R1939" i="1"/>
  <c r="N1940" i="1"/>
  <c r="Q1940" i="1" s="1"/>
  <c r="R1940" i="1"/>
  <c r="N1941" i="1"/>
  <c r="Q1941" i="1" s="1"/>
  <c r="R1941" i="1"/>
  <c r="N1942" i="1"/>
  <c r="Q1942" i="1" s="1"/>
  <c r="R1942" i="1"/>
  <c r="N1943" i="1"/>
  <c r="Q1943" i="1" s="1"/>
  <c r="R1943" i="1"/>
  <c r="N1944" i="1"/>
  <c r="Q1944" i="1" s="1"/>
  <c r="R1944" i="1"/>
  <c r="N1945" i="1"/>
  <c r="Q1945" i="1" s="1"/>
  <c r="R1945" i="1"/>
  <c r="N1946" i="1"/>
  <c r="Q1946" i="1" s="1"/>
  <c r="R1946" i="1"/>
  <c r="N1947" i="1"/>
  <c r="Q1947" i="1" s="1"/>
  <c r="R1947" i="1"/>
  <c r="N1948" i="1"/>
  <c r="Q1948" i="1" s="1"/>
  <c r="R1948" i="1"/>
  <c r="N1949" i="1"/>
  <c r="Q1949" i="1" s="1"/>
  <c r="R1949" i="1"/>
  <c r="N1950" i="1"/>
  <c r="Q1950" i="1" s="1"/>
  <c r="R1950" i="1"/>
  <c r="N1951" i="1"/>
  <c r="Q1951" i="1" s="1"/>
  <c r="R1951" i="1"/>
  <c r="N1952" i="1"/>
  <c r="Q1952" i="1" s="1"/>
  <c r="R1952" i="1"/>
  <c r="N1953" i="1"/>
  <c r="Q1953" i="1" s="1"/>
  <c r="R1953" i="1"/>
  <c r="N1954" i="1"/>
  <c r="Q1954" i="1" s="1"/>
  <c r="R1954" i="1"/>
  <c r="N1955" i="1"/>
  <c r="Q1955" i="1" s="1"/>
  <c r="R1955" i="1"/>
  <c r="N1956" i="1"/>
  <c r="Q1956" i="1" s="1"/>
  <c r="R1956" i="1"/>
  <c r="N1957" i="1"/>
  <c r="Q1957" i="1" s="1"/>
  <c r="R1957" i="1"/>
  <c r="N1958" i="1"/>
  <c r="Q1958" i="1" s="1"/>
  <c r="R1958" i="1"/>
  <c r="N1959" i="1"/>
  <c r="Q1959" i="1" s="1"/>
  <c r="R1959" i="1"/>
  <c r="N1960" i="1"/>
  <c r="Q1960" i="1" s="1"/>
  <c r="R1960" i="1"/>
  <c r="N1961" i="1"/>
  <c r="Q1961" i="1" s="1"/>
  <c r="R1961" i="1"/>
  <c r="N1962" i="1"/>
  <c r="Q1962" i="1" s="1"/>
  <c r="R1962" i="1"/>
  <c r="N1963" i="1"/>
  <c r="Q1963" i="1" s="1"/>
  <c r="R1963" i="1"/>
  <c r="N1964" i="1"/>
  <c r="Q1964" i="1" s="1"/>
  <c r="R1964" i="1"/>
  <c r="N1965" i="1"/>
  <c r="Q1965" i="1" s="1"/>
  <c r="R1965" i="1"/>
  <c r="N1966" i="1"/>
  <c r="Q1966" i="1" s="1"/>
  <c r="R1966" i="1"/>
  <c r="N1967" i="1"/>
  <c r="Q1967" i="1" s="1"/>
  <c r="R1967" i="1"/>
  <c r="N1968" i="1"/>
  <c r="Q1968" i="1" s="1"/>
  <c r="R1968" i="1"/>
  <c r="N1969" i="1"/>
  <c r="Q1969" i="1" s="1"/>
  <c r="R1969" i="1"/>
  <c r="N1970" i="1"/>
  <c r="Q1970" i="1" s="1"/>
  <c r="R1970" i="1"/>
  <c r="N1971" i="1"/>
  <c r="Q1971" i="1" s="1"/>
  <c r="R1971" i="1"/>
  <c r="N1972" i="1"/>
  <c r="Q1972" i="1" s="1"/>
  <c r="R1972" i="1"/>
  <c r="N1973" i="1"/>
  <c r="Q1973" i="1" s="1"/>
  <c r="R1973" i="1"/>
  <c r="N1974" i="1"/>
  <c r="Q1974" i="1" s="1"/>
  <c r="R1974" i="1"/>
  <c r="N1975" i="1"/>
  <c r="Q1975" i="1" s="1"/>
  <c r="R1975" i="1"/>
  <c r="N1976" i="1"/>
  <c r="Q1976" i="1" s="1"/>
  <c r="R1976" i="1"/>
  <c r="N1977" i="1"/>
  <c r="Q1977" i="1" s="1"/>
  <c r="R1977" i="1"/>
  <c r="N1978" i="1"/>
  <c r="Q1978" i="1" s="1"/>
  <c r="R1978" i="1"/>
  <c r="N1979" i="1"/>
  <c r="Q1979" i="1" s="1"/>
  <c r="R1979" i="1"/>
  <c r="N1980" i="1"/>
  <c r="Q1980" i="1" s="1"/>
  <c r="R1980" i="1"/>
  <c r="N1981" i="1"/>
  <c r="Q1981" i="1" s="1"/>
  <c r="R1981" i="1"/>
  <c r="N1982" i="1"/>
  <c r="Q1982" i="1" s="1"/>
  <c r="R1982" i="1"/>
  <c r="N1983" i="1"/>
  <c r="Q1983" i="1" s="1"/>
  <c r="R1983" i="1"/>
  <c r="N1984" i="1"/>
  <c r="Q1984" i="1" s="1"/>
  <c r="R1984" i="1"/>
  <c r="N1985" i="1"/>
  <c r="Q1985" i="1" s="1"/>
  <c r="R1985" i="1"/>
  <c r="N1986" i="1"/>
  <c r="Q1986" i="1" s="1"/>
  <c r="R1986" i="1"/>
  <c r="N1987" i="1"/>
  <c r="Q1987" i="1" s="1"/>
  <c r="R1987" i="1"/>
  <c r="N1988" i="1"/>
  <c r="Q1988" i="1" s="1"/>
  <c r="R1988" i="1"/>
  <c r="N1989" i="1"/>
  <c r="Q1989" i="1" s="1"/>
  <c r="R1989" i="1"/>
  <c r="N1990" i="1"/>
  <c r="Q1990" i="1" s="1"/>
  <c r="R1990" i="1"/>
  <c r="N1991" i="1"/>
  <c r="Q1991" i="1" s="1"/>
  <c r="R1991" i="1"/>
  <c r="N1992" i="1"/>
  <c r="Q1992" i="1" s="1"/>
  <c r="R1992" i="1"/>
  <c r="N1993" i="1"/>
  <c r="Q1993" i="1" s="1"/>
  <c r="R1993" i="1"/>
  <c r="N1994" i="1"/>
  <c r="Q1994" i="1" s="1"/>
  <c r="R1994" i="1"/>
  <c r="N1995" i="1"/>
  <c r="Q1995" i="1" s="1"/>
  <c r="R1995" i="1"/>
  <c r="N1996" i="1"/>
  <c r="Q1996" i="1" s="1"/>
  <c r="R1996" i="1"/>
  <c r="N1997" i="1"/>
  <c r="Q1997" i="1" s="1"/>
  <c r="R1997" i="1"/>
  <c r="N1998" i="1"/>
  <c r="Q1998" i="1" s="1"/>
  <c r="R1998" i="1"/>
  <c r="N1999" i="1"/>
  <c r="Q1999" i="1" s="1"/>
  <c r="R1999" i="1"/>
  <c r="N2000" i="1"/>
  <c r="Q2000" i="1" s="1"/>
  <c r="R2000" i="1"/>
  <c r="N2001" i="1"/>
  <c r="Q2001" i="1" s="1"/>
  <c r="R2001" i="1"/>
  <c r="N2002" i="1"/>
  <c r="Q2002" i="1" s="1"/>
  <c r="R2002" i="1"/>
  <c r="N2003" i="1"/>
  <c r="Q2003" i="1" s="1"/>
  <c r="R2003" i="1"/>
  <c r="N2004" i="1"/>
  <c r="Q2004" i="1" s="1"/>
  <c r="R2004" i="1"/>
  <c r="N2005" i="1"/>
  <c r="Q2005" i="1" s="1"/>
  <c r="R2005" i="1"/>
  <c r="N2006" i="1"/>
  <c r="Q2006" i="1" s="1"/>
  <c r="R2006" i="1"/>
  <c r="N2007" i="1"/>
  <c r="Q2007" i="1" s="1"/>
  <c r="R2007" i="1"/>
  <c r="N2008" i="1"/>
  <c r="Q2008" i="1" s="1"/>
  <c r="R2008" i="1"/>
  <c r="N2009" i="1"/>
  <c r="Q2009" i="1" s="1"/>
  <c r="R2009" i="1"/>
  <c r="N2010" i="1"/>
  <c r="Q2010" i="1" s="1"/>
  <c r="R2010" i="1"/>
  <c r="N2011" i="1"/>
  <c r="Q2011" i="1" s="1"/>
  <c r="R2011" i="1"/>
  <c r="N2012" i="1"/>
  <c r="Q2012" i="1" s="1"/>
  <c r="R2012" i="1"/>
  <c r="N2013" i="1"/>
  <c r="Q2013" i="1" s="1"/>
  <c r="R2013" i="1"/>
  <c r="N2014" i="1"/>
  <c r="Q2014" i="1" s="1"/>
  <c r="R2014" i="1"/>
  <c r="N2015" i="1"/>
  <c r="Q2015" i="1" s="1"/>
  <c r="R2015" i="1"/>
  <c r="N2016" i="1"/>
  <c r="Q2016" i="1" s="1"/>
  <c r="R2016" i="1"/>
  <c r="N2017" i="1"/>
  <c r="Q2017" i="1" s="1"/>
  <c r="R2017" i="1"/>
  <c r="N2018" i="1"/>
  <c r="Q2018" i="1" s="1"/>
  <c r="R2018" i="1"/>
  <c r="N2019" i="1"/>
  <c r="Q2019" i="1" s="1"/>
  <c r="R2019" i="1"/>
  <c r="N2020" i="1"/>
  <c r="Q2020" i="1" s="1"/>
  <c r="R2020" i="1"/>
  <c r="N2021" i="1"/>
  <c r="Q2021" i="1" s="1"/>
  <c r="R2021" i="1"/>
  <c r="N2022" i="1"/>
  <c r="Q2022" i="1" s="1"/>
  <c r="R2022" i="1"/>
  <c r="N2023" i="1"/>
  <c r="Q2023" i="1" s="1"/>
  <c r="R2023" i="1"/>
  <c r="N2024" i="1"/>
  <c r="Q2024" i="1" s="1"/>
  <c r="R2024" i="1"/>
  <c r="N2025" i="1"/>
  <c r="Q2025" i="1" s="1"/>
  <c r="R2025" i="1"/>
  <c r="N2026" i="1"/>
  <c r="Q2026" i="1" s="1"/>
  <c r="R2026" i="1"/>
  <c r="N2027" i="1"/>
  <c r="Q2027" i="1" s="1"/>
  <c r="R2027" i="1"/>
  <c r="N2028" i="1"/>
  <c r="Q2028" i="1" s="1"/>
  <c r="R2028" i="1"/>
  <c r="N2029" i="1"/>
  <c r="Q2029" i="1" s="1"/>
  <c r="R2029" i="1"/>
  <c r="N2030" i="1"/>
  <c r="Q2030" i="1" s="1"/>
  <c r="R2030" i="1"/>
  <c r="N2031" i="1"/>
  <c r="Q2031" i="1" s="1"/>
  <c r="R2031" i="1"/>
  <c r="N2032" i="1"/>
  <c r="Q2032" i="1" s="1"/>
  <c r="R2032" i="1"/>
  <c r="N2033" i="1"/>
  <c r="Q2033" i="1" s="1"/>
  <c r="R2033" i="1"/>
  <c r="N2034" i="1"/>
  <c r="Q2034" i="1" s="1"/>
  <c r="R2034" i="1"/>
  <c r="N2035" i="1"/>
  <c r="Q2035" i="1" s="1"/>
  <c r="R2035" i="1"/>
  <c r="N2036" i="1"/>
  <c r="Q2036" i="1" s="1"/>
  <c r="R2036" i="1"/>
  <c r="N2037" i="1"/>
  <c r="Q2037" i="1" s="1"/>
  <c r="R2037" i="1"/>
  <c r="N2038" i="1"/>
  <c r="Q2038" i="1" s="1"/>
  <c r="R2038" i="1"/>
  <c r="N2039" i="1"/>
  <c r="Q2039" i="1" s="1"/>
  <c r="R2039" i="1"/>
  <c r="N2040" i="1"/>
  <c r="Q2040" i="1" s="1"/>
  <c r="R2040" i="1"/>
  <c r="N2041" i="1"/>
  <c r="Q2041" i="1" s="1"/>
  <c r="R2041" i="1"/>
  <c r="N2042" i="1"/>
  <c r="Q2042" i="1" s="1"/>
  <c r="R2042" i="1"/>
  <c r="N2043" i="1"/>
  <c r="Q2043" i="1" s="1"/>
  <c r="R2043" i="1"/>
  <c r="N2044" i="1"/>
  <c r="Q2044" i="1" s="1"/>
  <c r="R2044" i="1"/>
  <c r="N2045" i="1"/>
  <c r="Q2045" i="1" s="1"/>
  <c r="R2045" i="1"/>
  <c r="N2046" i="1"/>
  <c r="Q2046" i="1" s="1"/>
  <c r="R2046" i="1"/>
  <c r="N2047" i="1"/>
  <c r="Q2047" i="1" s="1"/>
  <c r="R2047" i="1"/>
  <c r="N2048" i="1"/>
  <c r="Q2048" i="1" s="1"/>
  <c r="R2048" i="1"/>
  <c r="N2049" i="1"/>
  <c r="Q2049" i="1" s="1"/>
  <c r="R2049" i="1"/>
  <c r="N2050" i="1"/>
  <c r="Q2050" i="1" s="1"/>
  <c r="R2050" i="1"/>
  <c r="N2051" i="1"/>
  <c r="Q2051" i="1" s="1"/>
  <c r="R2051" i="1"/>
  <c r="N2052" i="1"/>
  <c r="Q2052" i="1" s="1"/>
  <c r="R2052" i="1"/>
  <c r="N2053" i="1"/>
  <c r="Q2053" i="1" s="1"/>
  <c r="R2053" i="1"/>
  <c r="N2054" i="1"/>
  <c r="Q2054" i="1" s="1"/>
  <c r="R2054" i="1"/>
  <c r="N2055" i="1"/>
  <c r="Q2055" i="1" s="1"/>
  <c r="R2055" i="1"/>
  <c r="N2056" i="1"/>
  <c r="Q2056" i="1" s="1"/>
  <c r="R2056" i="1"/>
  <c r="N2057" i="1"/>
  <c r="Q2057" i="1" s="1"/>
  <c r="R2057" i="1"/>
  <c r="N2058" i="1"/>
  <c r="Q2058" i="1" s="1"/>
  <c r="R2058" i="1"/>
  <c r="N2059" i="1"/>
  <c r="Q2059" i="1" s="1"/>
  <c r="R2059" i="1"/>
  <c r="N2060" i="1"/>
  <c r="Q2060" i="1" s="1"/>
  <c r="R2060" i="1"/>
  <c r="N2061" i="1"/>
  <c r="Q2061" i="1" s="1"/>
  <c r="R2061" i="1"/>
  <c r="N2062" i="1"/>
  <c r="Q2062" i="1" s="1"/>
  <c r="R2062" i="1"/>
  <c r="N2063" i="1"/>
  <c r="Q2063" i="1" s="1"/>
  <c r="R2063" i="1"/>
  <c r="N2064" i="1"/>
  <c r="Q2064" i="1" s="1"/>
  <c r="R2064" i="1"/>
  <c r="N2065" i="1"/>
  <c r="Q2065" i="1" s="1"/>
  <c r="R2065" i="1"/>
  <c r="N2066" i="1"/>
  <c r="Q2066" i="1" s="1"/>
  <c r="R2066" i="1"/>
  <c r="N2067" i="1"/>
  <c r="Q2067" i="1" s="1"/>
  <c r="R2067" i="1"/>
  <c r="N2068" i="1"/>
  <c r="Q2068" i="1" s="1"/>
  <c r="R2068" i="1"/>
  <c r="N2069" i="1"/>
  <c r="Q2069" i="1" s="1"/>
  <c r="R2069" i="1"/>
  <c r="N2070" i="1"/>
  <c r="Q2070" i="1" s="1"/>
  <c r="R2070" i="1"/>
  <c r="N2071" i="1"/>
  <c r="Q2071" i="1" s="1"/>
  <c r="R2071" i="1"/>
  <c r="N2072" i="1"/>
  <c r="Q2072" i="1" s="1"/>
  <c r="R2072" i="1"/>
  <c r="N2073" i="1"/>
  <c r="Q2073" i="1" s="1"/>
  <c r="R2073" i="1"/>
  <c r="N2074" i="1"/>
  <c r="Q2074" i="1" s="1"/>
  <c r="R2074" i="1"/>
  <c r="N2075" i="1"/>
  <c r="Q2075" i="1" s="1"/>
  <c r="R2075" i="1"/>
  <c r="N2076" i="1"/>
  <c r="Q2076" i="1" s="1"/>
  <c r="R2076" i="1"/>
  <c r="N2077" i="1"/>
  <c r="Q2077" i="1" s="1"/>
  <c r="R2077" i="1"/>
  <c r="N2078" i="1"/>
  <c r="Q2078" i="1" s="1"/>
  <c r="R2078" i="1"/>
  <c r="N2079" i="1"/>
  <c r="Q2079" i="1" s="1"/>
  <c r="R2079" i="1"/>
  <c r="N2080" i="1"/>
  <c r="Q2080" i="1" s="1"/>
  <c r="R2080" i="1"/>
  <c r="N2081" i="1"/>
  <c r="Q2081" i="1" s="1"/>
  <c r="R2081" i="1"/>
  <c r="N2082" i="1"/>
  <c r="Q2082" i="1" s="1"/>
  <c r="R2082" i="1"/>
  <c r="N2083" i="1"/>
  <c r="Q2083" i="1" s="1"/>
  <c r="R2083" i="1"/>
  <c r="N2084" i="1"/>
  <c r="Q2084" i="1" s="1"/>
  <c r="R2084" i="1"/>
  <c r="N2085" i="1"/>
  <c r="Q2085" i="1" s="1"/>
  <c r="R2085" i="1"/>
  <c r="N2086" i="1"/>
  <c r="Q2086" i="1" s="1"/>
  <c r="R2086" i="1"/>
  <c r="N2087" i="1"/>
  <c r="Q2087" i="1" s="1"/>
  <c r="R2087" i="1"/>
  <c r="N2088" i="1"/>
  <c r="Q2088" i="1" s="1"/>
  <c r="R2088" i="1"/>
  <c r="N2089" i="1"/>
  <c r="Q2089" i="1" s="1"/>
  <c r="R2089" i="1"/>
  <c r="N2090" i="1"/>
  <c r="Q2090" i="1" s="1"/>
  <c r="R2090" i="1"/>
  <c r="N2091" i="1"/>
  <c r="Q2091" i="1" s="1"/>
  <c r="R2091" i="1"/>
  <c r="N2092" i="1"/>
  <c r="Q2092" i="1" s="1"/>
  <c r="R2092" i="1"/>
  <c r="N2093" i="1"/>
  <c r="Q2093" i="1" s="1"/>
  <c r="R2093" i="1"/>
  <c r="N2094" i="1"/>
  <c r="Q2094" i="1" s="1"/>
  <c r="R2094" i="1"/>
  <c r="N2095" i="1"/>
  <c r="Q2095" i="1" s="1"/>
  <c r="R2095" i="1"/>
  <c r="N2096" i="1"/>
  <c r="Q2096" i="1" s="1"/>
  <c r="R2096" i="1"/>
  <c r="N2097" i="1"/>
  <c r="Q2097" i="1" s="1"/>
  <c r="R2097" i="1"/>
  <c r="N2098" i="1"/>
  <c r="Q2098" i="1" s="1"/>
  <c r="R2098" i="1"/>
  <c r="N2099" i="1"/>
  <c r="Q2099" i="1" s="1"/>
  <c r="R2099" i="1"/>
  <c r="N2100" i="1"/>
  <c r="Q2100" i="1" s="1"/>
  <c r="R2100" i="1"/>
  <c r="N2101" i="1"/>
  <c r="Q2101" i="1" s="1"/>
  <c r="R2101" i="1"/>
  <c r="N2102" i="1"/>
  <c r="Q2102" i="1" s="1"/>
  <c r="R2102" i="1"/>
  <c r="N2103" i="1"/>
  <c r="Q2103" i="1" s="1"/>
  <c r="R2103" i="1"/>
  <c r="N2104" i="1"/>
  <c r="Q2104" i="1" s="1"/>
  <c r="R2104" i="1"/>
  <c r="N2105" i="1"/>
  <c r="Q2105" i="1" s="1"/>
  <c r="R2105" i="1"/>
  <c r="N2106" i="1"/>
  <c r="Q2106" i="1" s="1"/>
  <c r="R2106" i="1"/>
  <c r="N2107" i="1"/>
  <c r="Q2107" i="1" s="1"/>
  <c r="R2107" i="1"/>
  <c r="N2108" i="1"/>
  <c r="Q2108" i="1" s="1"/>
  <c r="R2108" i="1"/>
  <c r="N2109" i="1"/>
  <c r="Q2109" i="1" s="1"/>
  <c r="R2109" i="1"/>
  <c r="N2110" i="1"/>
  <c r="Q2110" i="1" s="1"/>
  <c r="R2110" i="1"/>
  <c r="N2111" i="1"/>
  <c r="Q2111" i="1" s="1"/>
  <c r="R2111" i="1"/>
  <c r="N2112" i="1"/>
  <c r="Q2112" i="1" s="1"/>
  <c r="R2112" i="1"/>
  <c r="N2113" i="1"/>
  <c r="Q2113" i="1" s="1"/>
  <c r="R2113" i="1"/>
  <c r="N2114" i="1"/>
  <c r="Q2114" i="1" s="1"/>
  <c r="R2114" i="1"/>
  <c r="N2115" i="1"/>
  <c r="Q2115" i="1" s="1"/>
  <c r="R2115" i="1"/>
  <c r="N2116" i="1"/>
  <c r="Q2116" i="1" s="1"/>
  <c r="R2116" i="1"/>
  <c r="N2117" i="1"/>
  <c r="Q2117" i="1" s="1"/>
  <c r="R2117" i="1"/>
  <c r="N2118" i="1"/>
  <c r="Q2118" i="1" s="1"/>
  <c r="R2118" i="1"/>
  <c r="N2119" i="1"/>
  <c r="Q2119" i="1" s="1"/>
  <c r="R2119" i="1"/>
  <c r="N2120" i="1"/>
  <c r="Q2120" i="1" s="1"/>
  <c r="R2120" i="1"/>
  <c r="N2121" i="1"/>
  <c r="Q2121" i="1" s="1"/>
  <c r="R2121" i="1"/>
  <c r="N2122" i="1"/>
  <c r="Q2122" i="1" s="1"/>
  <c r="R2122" i="1"/>
  <c r="N2123" i="1"/>
  <c r="Q2123" i="1" s="1"/>
  <c r="R2123" i="1"/>
  <c r="N2124" i="1"/>
  <c r="Q2124" i="1" s="1"/>
  <c r="R2124" i="1"/>
  <c r="N2125" i="1"/>
  <c r="Q2125" i="1" s="1"/>
  <c r="R2125" i="1"/>
  <c r="N2126" i="1"/>
  <c r="Q2126" i="1" s="1"/>
  <c r="R2126" i="1"/>
  <c r="N2127" i="1"/>
  <c r="Q2127" i="1" s="1"/>
  <c r="R2127" i="1"/>
  <c r="N2128" i="1"/>
  <c r="Q2128" i="1" s="1"/>
  <c r="R2128" i="1"/>
  <c r="N2129" i="1"/>
  <c r="Q2129" i="1" s="1"/>
  <c r="R2129" i="1"/>
  <c r="N2130" i="1"/>
  <c r="Q2130" i="1" s="1"/>
  <c r="R2130" i="1"/>
  <c r="N2131" i="1"/>
  <c r="Q2131" i="1" s="1"/>
  <c r="R2131" i="1"/>
  <c r="N2132" i="1"/>
  <c r="Q2132" i="1" s="1"/>
  <c r="R2132" i="1"/>
  <c r="N2133" i="1"/>
  <c r="Q2133" i="1" s="1"/>
  <c r="R2133" i="1"/>
  <c r="N2134" i="1"/>
  <c r="Q2134" i="1" s="1"/>
  <c r="R2134" i="1"/>
  <c r="N2135" i="1"/>
  <c r="Q2135" i="1" s="1"/>
  <c r="R2135" i="1"/>
  <c r="N2136" i="1"/>
  <c r="Q2136" i="1" s="1"/>
  <c r="R2136" i="1"/>
  <c r="N2137" i="1"/>
  <c r="Q2137" i="1" s="1"/>
  <c r="R2137" i="1"/>
  <c r="N2138" i="1"/>
  <c r="Q2138" i="1" s="1"/>
  <c r="R2138" i="1"/>
  <c r="N2139" i="1"/>
  <c r="Q2139" i="1" s="1"/>
  <c r="R2139" i="1"/>
  <c r="N2140" i="1"/>
  <c r="Q2140" i="1" s="1"/>
  <c r="R2140" i="1"/>
  <c r="N2141" i="1"/>
  <c r="Q2141" i="1" s="1"/>
  <c r="R2141" i="1"/>
  <c r="N2142" i="1"/>
  <c r="Q2142" i="1" s="1"/>
  <c r="R2142" i="1"/>
  <c r="N2143" i="1"/>
  <c r="Q2143" i="1" s="1"/>
  <c r="R2143" i="1"/>
  <c r="N2144" i="1"/>
  <c r="Q2144" i="1" s="1"/>
  <c r="R2144" i="1"/>
  <c r="N2145" i="1"/>
  <c r="Q2145" i="1" s="1"/>
  <c r="R2145" i="1"/>
  <c r="N2146" i="1"/>
  <c r="Q2146" i="1" s="1"/>
  <c r="R2146" i="1"/>
  <c r="N2147" i="1"/>
  <c r="Q2147" i="1" s="1"/>
  <c r="R2147" i="1"/>
  <c r="N2148" i="1"/>
  <c r="Q2148" i="1" s="1"/>
  <c r="R2148" i="1"/>
  <c r="N2149" i="1"/>
  <c r="Q2149" i="1" s="1"/>
  <c r="R2149" i="1"/>
  <c r="N2150" i="1"/>
  <c r="Q2150" i="1" s="1"/>
  <c r="R2150" i="1"/>
  <c r="N2151" i="1"/>
  <c r="Q2151" i="1" s="1"/>
  <c r="R2151" i="1"/>
  <c r="N2152" i="1"/>
  <c r="Q2152" i="1" s="1"/>
  <c r="R2152" i="1"/>
  <c r="N2153" i="1"/>
  <c r="Q2153" i="1" s="1"/>
  <c r="R2153" i="1"/>
  <c r="N2154" i="1"/>
  <c r="Q2154" i="1" s="1"/>
  <c r="R2154" i="1"/>
  <c r="N2155" i="1"/>
  <c r="Q2155" i="1" s="1"/>
  <c r="R2155" i="1"/>
  <c r="N2156" i="1"/>
  <c r="Q2156" i="1" s="1"/>
  <c r="R2156" i="1"/>
  <c r="N2157" i="1"/>
  <c r="Q2157" i="1" s="1"/>
  <c r="R2157" i="1"/>
  <c r="N2158" i="1"/>
  <c r="Q2158" i="1" s="1"/>
  <c r="R2158" i="1"/>
  <c r="N2159" i="1"/>
  <c r="Q2159" i="1" s="1"/>
  <c r="R2159" i="1"/>
  <c r="N2160" i="1"/>
  <c r="Q2160" i="1" s="1"/>
  <c r="R2160" i="1"/>
  <c r="N2161" i="1"/>
  <c r="Q2161" i="1" s="1"/>
  <c r="R2161" i="1"/>
  <c r="N2162" i="1"/>
  <c r="Q2162" i="1" s="1"/>
  <c r="R2162" i="1"/>
  <c r="N2163" i="1"/>
  <c r="Q2163" i="1" s="1"/>
  <c r="R2163" i="1"/>
  <c r="N2164" i="1"/>
  <c r="Q2164" i="1" s="1"/>
  <c r="R2164" i="1"/>
  <c r="N2165" i="1"/>
  <c r="Q2165" i="1" s="1"/>
  <c r="R2165" i="1"/>
  <c r="N2166" i="1"/>
  <c r="Q2166" i="1" s="1"/>
  <c r="R2166" i="1"/>
  <c r="N2167" i="1"/>
  <c r="Q2167" i="1" s="1"/>
  <c r="R2167" i="1"/>
  <c r="N2168" i="1"/>
  <c r="Q2168" i="1" s="1"/>
  <c r="R2168" i="1"/>
  <c r="N2169" i="1"/>
  <c r="Q2169" i="1" s="1"/>
  <c r="R2169" i="1"/>
  <c r="N2170" i="1"/>
  <c r="Q2170" i="1" s="1"/>
  <c r="R2170" i="1"/>
  <c r="N2171" i="1"/>
  <c r="Q2171" i="1" s="1"/>
  <c r="R2171" i="1"/>
  <c r="N2172" i="1"/>
  <c r="Q2172" i="1" s="1"/>
  <c r="R2172" i="1"/>
  <c r="N2173" i="1"/>
  <c r="Q2173" i="1" s="1"/>
  <c r="R2173" i="1"/>
  <c r="N2174" i="1"/>
  <c r="Q2174" i="1" s="1"/>
  <c r="R2174" i="1"/>
  <c r="N2175" i="1"/>
  <c r="Q2175" i="1" s="1"/>
  <c r="R2175" i="1"/>
  <c r="N2176" i="1"/>
  <c r="Q2176" i="1" s="1"/>
  <c r="R2176" i="1"/>
  <c r="N2177" i="1"/>
  <c r="Q2177" i="1" s="1"/>
  <c r="R2177" i="1"/>
  <c r="N2178" i="1"/>
  <c r="Q2178" i="1" s="1"/>
  <c r="R2178" i="1"/>
  <c r="N2179" i="1"/>
  <c r="Q2179" i="1" s="1"/>
  <c r="R2179" i="1"/>
  <c r="N2180" i="1"/>
  <c r="Q2180" i="1" s="1"/>
  <c r="R2180" i="1"/>
  <c r="N2181" i="1"/>
  <c r="Q2181" i="1" s="1"/>
  <c r="R2181" i="1"/>
  <c r="N2182" i="1"/>
  <c r="Q2182" i="1" s="1"/>
  <c r="R2182" i="1"/>
  <c r="N2183" i="1"/>
  <c r="Q2183" i="1" s="1"/>
  <c r="R2183" i="1"/>
  <c r="N2184" i="1"/>
  <c r="Q2184" i="1" s="1"/>
  <c r="R2184" i="1"/>
  <c r="N2185" i="1"/>
  <c r="Q2185" i="1" s="1"/>
  <c r="R2185" i="1"/>
  <c r="N2186" i="1"/>
  <c r="Q2186" i="1" s="1"/>
  <c r="R2186" i="1"/>
  <c r="N2187" i="1"/>
  <c r="Q2187" i="1" s="1"/>
  <c r="R2187" i="1"/>
  <c r="N2188" i="1"/>
  <c r="Q2188" i="1" s="1"/>
  <c r="R2188" i="1"/>
  <c r="N2189" i="1"/>
  <c r="Q2189" i="1" s="1"/>
  <c r="R2189" i="1"/>
  <c r="N2190" i="1"/>
  <c r="Q2190" i="1" s="1"/>
  <c r="R2190" i="1"/>
  <c r="N2191" i="1"/>
  <c r="Q2191" i="1" s="1"/>
  <c r="R2191" i="1"/>
  <c r="N2192" i="1"/>
  <c r="Q2192" i="1" s="1"/>
  <c r="R2192" i="1"/>
  <c r="N2193" i="1"/>
  <c r="Q2193" i="1" s="1"/>
  <c r="R2193" i="1"/>
  <c r="N2194" i="1"/>
  <c r="Q2194" i="1" s="1"/>
  <c r="R2194" i="1"/>
  <c r="N2195" i="1"/>
  <c r="Q2195" i="1" s="1"/>
  <c r="R2195" i="1"/>
  <c r="N2196" i="1"/>
  <c r="Q2196" i="1" s="1"/>
  <c r="R2196" i="1"/>
  <c r="N2197" i="1"/>
  <c r="Q2197" i="1" s="1"/>
  <c r="R2197" i="1"/>
  <c r="N2198" i="1"/>
  <c r="Q2198" i="1" s="1"/>
  <c r="R2198" i="1"/>
  <c r="N2199" i="1"/>
  <c r="Q2199" i="1" s="1"/>
  <c r="R2199" i="1"/>
  <c r="N2200" i="1"/>
  <c r="Q2200" i="1" s="1"/>
  <c r="R2200" i="1"/>
  <c r="N2201" i="1"/>
  <c r="Q2201" i="1" s="1"/>
  <c r="R2201" i="1"/>
  <c r="N2202" i="1"/>
  <c r="Q2202" i="1" s="1"/>
  <c r="R2202" i="1"/>
  <c r="N2203" i="1"/>
  <c r="Q2203" i="1" s="1"/>
  <c r="R2203" i="1"/>
  <c r="N2204" i="1"/>
  <c r="Q2204" i="1" s="1"/>
  <c r="R2204" i="1"/>
  <c r="N2205" i="1"/>
  <c r="Q2205" i="1" s="1"/>
  <c r="R2205" i="1"/>
  <c r="N2206" i="1"/>
  <c r="Q2206" i="1" s="1"/>
  <c r="R2206" i="1"/>
  <c r="N2207" i="1"/>
  <c r="Q2207" i="1" s="1"/>
  <c r="R2207" i="1"/>
  <c r="N2208" i="1"/>
  <c r="Q2208" i="1" s="1"/>
  <c r="R2208" i="1"/>
  <c r="N2209" i="1"/>
  <c r="Q2209" i="1" s="1"/>
  <c r="R2209" i="1"/>
  <c r="N2210" i="1"/>
  <c r="Q2210" i="1" s="1"/>
  <c r="R2210" i="1"/>
  <c r="N2211" i="1"/>
  <c r="Q2211" i="1" s="1"/>
  <c r="R2211" i="1"/>
  <c r="N2212" i="1"/>
  <c r="Q2212" i="1" s="1"/>
  <c r="R2212" i="1"/>
  <c r="N2213" i="1"/>
  <c r="Q2213" i="1" s="1"/>
  <c r="R2213" i="1"/>
  <c r="N2214" i="1"/>
  <c r="Q2214" i="1" s="1"/>
  <c r="R2214" i="1"/>
  <c r="N2215" i="1"/>
  <c r="Q2215" i="1" s="1"/>
  <c r="R2215" i="1"/>
  <c r="N2216" i="1"/>
  <c r="Q2216" i="1" s="1"/>
  <c r="R2216" i="1"/>
  <c r="N2217" i="1"/>
  <c r="Q2217" i="1" s="1"/>
  <c r="R2217" i="1"/>
  <c r="N2218" i="1"/>
  <c r="Q2218" i="1" s="1"/>
  <c r="R2218" i="1"/>
  <c r="N2219" i="1"/>
  <c r="Q2219" i="1" s="1"/>
  <c r="R2219" i="1"/>
  <c r="N2220" i="1"/>
  <c r="Q2220" i="1" s="1"/>
  <c r="R2220" i="1"/>
  <c r="N2221" i="1"/>
  <c r="Q2221" i="1" s="1"/>
  <c r="R2221" i="1"/>
  <c r="N2222" i="1"/>
  <c r="Q2222" i="1" s="1"/>
  <c r="R2222" i="1"/>
  <c r="N2223" i="1"/>
  <c r="Q2223" i="1" s="1"/>
  <c r="R2223" i="1"/>
  <c r="N2224" i="1"/>
  <c r="Q2224" i="1" s="1"/>
  <c r="R2224" i="1"/>
  <c r="N2225" i="1"/>
  <c r="Q2225" i="1" s="1"/>
  <c r="R2225" i="1"/>
  <c r="N2226" i="1"/>
  <c r="Q2226" i="1" s="1"/>
  <c r="R2226" i="1"/>
  <c r="N2227" i="1"/>
  <c r="Q2227" i="1" s="1"/>
  <c r="R2227" i="1"/>
  <c r="N2228" i="1"/>
  <c r="Q2228" i="1" s="1"/>
  <c r="R2228" i="1"/>
  <c r="N2229" i="1"/>
  <c r="Q2229" i="1" s="1"/>
  <c r="R2229" i="1"/>
  <c r="N2230" i="1"/>
  <c r="Q2230" i="1" s="1"/>
  <c r="R2230" i="1"/>
  <c r="N2231" i="1"/>
  <c r="Q2231" i="1" s="1"/>
  <c r="R2231" i="1"/>
  <c r="N2232" i="1"/>
  <c r="Q2232" i="1" s="1"/>
  <c r="R2232" i="1"/>
  <c r="N2233" i="1"/>
  <c r="Q2233" i="1" s="1"/>
  <c r="R2233" i="1"/>
  <c r="N2234" i="1"/>
  <c r="Q2234" i="1" s="1"/>
  <c r="R2234" i="1"/>
  <c r="N2235" i="1"/>
  <c r="Q2235" i="1" s="1"/>
  <c r="R2235" i="1"/>
  <c r="N2236" i="1"/>
  <c r="Q2236" i="1" s="1"/>
  <c r="R2236" i="1"/>
  <c r="N2237" i="1"/>
  <c r="Q2237" i="1" s="1"/>
  <c r="R2237" i="1"/>
  <c r="N2238" i="1"/>
  <c r="Q2238" i="1" s="1"/>
  <c r="R2238" i="1"/>
  <c r="N2239" i="1"/>
  <c r="Q2239" i="1" s="1"/>
  <c r="R2239" i="1"/>
  <c r="N2240" i="1"/>
  <c r="Q2240" i="1" s="1"/>
  <c r="R2240" i="1"/>
  <c r="N2241" i="1"/>
  <c r="Q2241" i="1" s="1"/>
  <c r="R2241" i="1"/>
  <c r="N2242" i="1"/>
  <c r="Q2242" i="1" s="1"/>
  <c r="R2242" i="1"/>
  <c r="N2243" i="1"/>
  <c r="Q2243" i="1" s="1"/>
  <c r="R2243" i="1"/>
  <c r="N2244" i="1"/>
  <c r="Q2244" i="1" s="1"/>
  <c r="R2244" i="1"/>
  <c r="N2245" i="1"/>
  <c r="Q2245" i="1" s="1"/>
  <c r="R2245" i="1"/>
  <c r="N2246" i="1"/>
  <c r="Q2246" i="1" s="1"/>
  <c r="R2246" i="1"/>
  <c r="N2247" i="1"/>
  <c r="Q2247" i="1" s="1"/>
  <c r="R2247" i="1"/>
  <c r="N2248" i="1"/>
  <c r="Q2248" i="1" s="1"/>
  <c r="R2248" i="1"/>
  <c r="N2249" i="1"/>
  <c r="Q2249" i="1" s="1"/>
  <c r="R2249" i="1"/>
  <c r="N2250" i="1"/>
  <c r="Q2250" i="1" s="1"/>
  <c r="R2250" i="1"/>
  <c r="N2251" i="1"/>
  <c r="Q2251" i="1" s="1"/>
  <c r="R2251" i="1"/>
  <c r="N2252" i="1"/>
  <c r="Q2252" i="1" s="1"/>
  <c r="R2252" i="1"/>
  <c r="N2253" i="1"/>
  <c r="Q2253" i="1" s="1"/>
  <c r="R2253" i="1"/>
  <c r="N2254" i="1"/>
  <c r="Q2254" i="1" s="1"/>
  <c r="R2254" i="1"/>
  <c r="N2255" i="1"/>
  <c r="Q2255" i="1" s="1"/>
  <c r="R2255" i="1"/>
  <c r="N2256" i="1"/>
  <c r="Q2256" i="1" s="1"/>
  <c r="R2256" i="1"/>
  <c r="N2257" i="1"/>
  <c r="Q2257" i="1" s="1"/>
  <c r="R2257" i="1"/>
  <c r="N2258" i="1"/>
  <c r="Q2258" i="1" s="1"/>
  <c r="R2258" i="1"/>
  <c r="N2259" i="1"/>
  <c r="Q2259" i="1" s="1"/>
  <c r="R2259" i="1"/>
  <c r="N2260" i="1"/>
  <c r="Q2260" i="1" s="1"/>
  <c r="R2260" i="1"/>
  <c r="N2261" i="1"/>
  <c r="Q2261" i="1" s="1"/>
  <c r="R2261" i="1"/>
  <c r="N2262" i="1"/>
  <c r="Q2262" i="1" s="1"/>
  <c r="R2262" i="1"/>
  <c r="N2263" i="1"/>
  <c r="Q2263" i="1" s="1"/>
  <c r="R2263" i="1"/>
  <c r="N2264" i="1"/>
  <c r="Q2264" i="1" s="1"/>
  <c r="R2264" i="1"/>
  <c r="N2265" i="1"/>
  <c r="Q2265" i="1" s="1"/>
  <c r="R2265" i="1"/>
  <c r="N2266" i="1"/>
  <c r="Q2266" i="1" s="1"/>
  <c r="R2266" i="1"/>
  <c r="N2267" i="1"/>
  <c r="Q2267" i="1" s="1"/>
  <c r="R2267" i="1"/>
  <c r="N2268" i="1"/>
  <c r="Q2268" i="1" s="1"/>
  <c r="R2268" i="1"/>
  <c r="N2269" i="1"/>
  <c r="Q2269" i="1" s="1"/>
  <c r="R2269" i="1"/>
  <c r="N2270" i="1"/>
  <c r="Q2270" i="1" s="1"/>
  <c r="R2270" i="1"/>
  <c r="N2271" i="1"/>
  <c r="Q2271" i="1" s="1"/>
  <c r="R2271" i="1"/>
  <c r="N2272" i="1"/>
  <c r="Q2272" i="1" s="1"/>
  <c r="R2272" i="1"/>
  <c r="N2273" i="1"/>
  <c r="Q2273" i="1" s="1"/>
  <c r="R2273" i="1"/>
  <c r="N2274" i="1"/>
  <c r="Q2274" i="1" s="1"/>
  <c r="R2274" i="1"/>
  <c r="N2275" i="1"/>
  <c r="Q2275" i="1" s="1"/>
  <c r="R2275" i="1"/>
  <c r="N2276" i="1"/>
  <c r="Q2276" i="1" s="1"/>
  <c r="R2276" i="1"/>
  <c r="N2277" i="1"/>
  <c r="Q2277" i="1" s="1"/>
  <c r="R2277" i="1"/>
  <c r="N2278" i="1"/>
  <c r="Q2278" i="1" s="1"/>
  <c r="R2278" i="1"/>
  <c r="N2279" i="1"/>
  <c r="Q2279" i="1" s="1"/>
  <c r="R2279" i="1"/>
  <c r="N2280" i="1"/>
  <c r="Q2280" i="1" s="1"/>
  <c r="R2280" i="1"/>
  <c r="N2281" i="1"/>
  <c r="Q2281" i="1" s="1"/>
  <c r="R2281" i="1"/>
  <c r="N2282" i="1"/>
  <c r="Q2282" i="1" s="1"/>
  <c r="R2282" i="1"/>
  <c r="N2283" i="1"/>
  <c r="Q2283" i="1" s="1"/>
  <c r="R2283" i="1"/>
  <c r="N2284" i="1"/>
  <c r="Q2284" i="1" s="1"/>
  <c r="R2284" i="1"/>
  <c r="N2285" i="1"/>
  <c r="Q2285" i="1" s="1"/>
  <c r="R2285" i="1"/>
  <c r="N2286" i="1"/>
  <c r="Q2286" i="1" s="1"/>
  <c r="R2286" i="1"/>
  <c r="N2287" i="1"/>
  <c r="Q2287" i="1" s="1"/>
  <c r="R2287" i="1"/>
  <c r="N2288" i="1"/>
  <c r="Q2288" i="1" s="1"/>
  <c r="R2288" i="1"/>
  <c r="N2289" i="1"/>
  <c r="Q2289" i="1" s="1"/>
  <c r="R2289" i="1"/>
  <c r="N2290" i="1"/>
  <c r="Q2290" i="1" s="1"/>
  <c r="R2290" i="1"/>
  <c r="N2291" i="1"/>
  <c r="Q2291" i="1" s="1"/>
  <c r="R2291" i="1"/>
  <c r="N2292" i="1"/>
  <c r="Q2292" i="1" s="1"/>
  <c r="R2292" i="1"/>
  <c r="N2293" i="1"/>
  <c r="Q2293" i="1" s="1"/>
  <c r="R2293" i="1"/>
  <c r="N2294" i="1"/>
  <c r="Q2294" i="1" s="1"/>
  <c r="R2294" i="1"/>
  <c r="N2295" i="1"/>
  <c r="Q2295" i="1" s="1"/>
  <c r="R2295" i="1"/>
  <c r="N2296" i="1"/>
  <c r="Q2296" i="1" s="1"/>
  <c r="R2296" i="1"/>
  <c r="N2297" i="1"/>
  <c r="Q2297" i="1" s="1"/>
  <c r="R2297" i="1"/>
  <c r="N2298" i="1"/>
  <c r="Q2298" i="1" s="1"/>
  <c r="R2298" i="1"/>
  <c r="N2299" i="1"/>
  <c r="Q2299" i="1" s="1"/>
  <c r="R2299" i="1"/>
  <c r="N2300" i="1"/>
  <c r="Q2300" i="1" s="1"/>
  <c r="R2300" i="1"/>
  <c r="N2301" i="1"/>
  <c r="Q2301" i="1" s="1"/>
  <c r="R2301" i="1"/>
  <c r="N2302" i="1"/>
  <c r="Q2302" i="1" s="1"/>
  <c r="R2302" i="1"/>
  <c r="N2303" i="1"/>
  <c r="Q2303" i="1" s="1"/>
  <c r="R2303" i="1"/>
  <c r="N2304" i="1"/>
  <c r="Q2304" i="1" s="1"/>
  <c r="R2304" i="1"/>
  <c r="N2305" i="1"/>
  <c r="Q2305" i="1" s="1"/>
  <c r="R2305" i="1"/>
  <c r="N2306" i="1"/>
  <c r="Q2306" i="1" s="1"/>
  <c r="R2306" i="1"/>
  <c r="N2307" i="1"/>
  <c r="Q2307" i="1" s="1"/>
  <c r="R2307" i="1"/>
  <c r="N2308" i="1"/>
  <c r="Q2308" i="1" s="1"/>
  <c r="R2308" i="1"/>
  <c r="N2309" i="1"/>
  <c r="Q2309" i="1" s="1"/>
  <c r="R2309" i="1"/>
  <c r="N2310" i="1"/>
  <c r="Q2310" i="1" s="1"/>
  <c r="R2310" i="1"/>
  <c r="N2311" i="1"/>
  <c r="Q2311" i="1" s="1"/>
  <c r="R2311" i="1"/>
  <c r="N2312" i="1"/>
  <c r="Q2312" i="1" s="1"/>
  <c r="R2312" i="1"/>
  <c r="N2313" i="1"/>
  <c r="Q2313" i="1" s="1"/>
  <c r="R2313" i="1"/>
  <c r="N2314" i="1"/>
  <c r="Q2314" i="1" s="1"/>
  <c r="R2314" i="1"/>
  <c r="N2315" i="1"/>
  <c r="Q2315" i="1" s="1"/>
  <c r="R2315" i="1"/>
  <c r="N2316" i="1"/>
  <c r="Q2316" i="1" s="1"/>
  <c r="R2316" i="1"/>
  <c r="N2317" i="1"/>
  <c r="Q2317" i="1" s="1"/>
  <c r="R2317" i="1"/>
  <c r="N2318" i="1"/>
  <c r="Q2318" i="1" s="1"/>
  <c r="R2318" i="1"/>
  <c r="N2319" i="1"/>
  <c r="Q2319" i="1" s="1"/>
  <c r="R2319" i="1"/>
  <c r="N2320" i="1"/>
  <c r="Q2320" i="1" s="1"/>
  <c r="R2320" i="1"/>
  <c r="N2321" i="1"/>
  <c r="Q2321" i="1" s="1"/>
  <c r="R2321" i="1"/>
  <c r="N2322" i="1"/>
  <c r="Q2322" i="1" s="1"/>
  <c r="R2322" i="1"/>
  <c r="N2323" i="1"/>
  <c r="Q2323" i="1" s="1"/>
  <c r="R2323" i="1"/>
  <c r="N2324" i="1"/>
  <c r="Q2324" i="1" s="1"/>
  <c r="R2324" i="1"/>
  <c r="N2325" i="1"/>
  <c r="Q2325" i="1" s="1"/>
  <c r="R2325" i="1"/>
  <c r="N2326" i="1"/>
  <c r="Q2326" i="1" s="1"/>
  <c r="R2326" i="1"/>
  <c r="N2327" i="1"/>
  <c r="Q2327" i="1" s="1"/>
  <c r="R2327" i="1"/>
  <c r="N2328" i="1"/>
  <c r="Q2328" i="1" s="1"/>
  <c r="R2328" i="1"/>
  <c r="N2329" i="1"/>
  <c r="Q2329" i="1" s="1"/>
  <c r="R2329" i="1"/>
  <c r="N2330" i="1"/>
  <c r="Q2330" i="1" s="1"/>
  <c r="R2330" i="1"/>
  <c r="N2331" i="1"/>
  <c r="Q2331" i="1" s="1"/>
  <c r="R2331" i="1"/>
  <c r="N2332" i="1"/>
  <c r="Q2332" i="1" s="1"/>
  <c r="R2332" i="1"/>
  <c r="N2333" i="1"/>
  <c r="Q2333" i="1" s="1"/>
  <c r="R2333" i="1"/>
  <c r="N2334" i="1"/>
  <c r="Q2334" i="1" s="1"/>
  <c r="R2334" i="1"/>
  <c r="N2335" i="1"/>
  <c r="Q2335" i="1" s="1"/>
  <c r="R2335" i="1"/>
  <c r="N2336" i="1"/>
  <c r="Q2336" i="1" s="1"/>
  <c r="R2336" i="1"/>
  <c r="N2337" i="1"/>
  <c r="Q2337" i="1" s="1"/>
  <c r="R2337" i="1"/>
  <c r="N2338" i="1"/>
  <c r="Q2338" i="1" s="1"/>
  <c r="R2338" i="1"/>
  <c r="N2339" i="1"/>
  <c r="Q2339" i="1" s="1"/>
  <c r="R2339" i="1"/>
  <c r="N2340" i="1"/>
  <c r="Q2340" i="1" s="1"/>
  <c r="R2340" i="1"/>
  <c r="N2341" i="1"/>
  <c r="Q2341" i="1" s="1"/>
  <c r="R2341" i="1"/>
  <c r="N2342" i="1"/>
  <c r="Q2342" i="1" s="1"/>
  <c r="R2342" i="1"/>
  <c r="N2343" i="1"/>
  <c r="Q2343" i="1" s="1"/>
  <c r="R2343" i="1"/>
  <c r="N2344" i="1"/>
  <c r="Q2344" i="1" s="1"/>
  <c r="R2344" i="1"/>
  <c r="N2345" i="1"/>
  <c r="Q2345" i="1" s="1"/>
  <c r="R2345" i="1"/>
  <c r="N2346" i="1"/>
  <c r="Q2346" i="1" s="1"/>
  <c r="R2346" i="1"/>
  <c r="N2347" i="1"/>
  <c r="Q2347" i="1" s="1"/>
  <c r="R2347" i="1"/>
  <c r="N2348" i="1"/>
  <c r="Q2348" i="1" s="1"/>
  <c r="R2348" i="1"/>
  <c r="N2349" i="1"/>
  <c r="Q2349" i="1" s="1"/>
  <c r="R2349" i="1"/>
  <c r="N2350" i="1"/>
  <c r="Q2350" i="1" s="1"/>
  <c r="R2350" i="1"/>
  <c r="N2351" i="1"/>
  <c r="Q2351" i="1" s="1"/>
  <c r="R2351" i="1"/>
  <c r="N2352" i="1"/>
  <c r="Q2352" i="1" s="1"/>
  <c r="R2352" i="1"/>
  <c r="N2353" i="1"/>
  <c r="Q2353" i="1" s="1"/>
  <c r="R2353" i="1"/>
  <c r="N2354" i="1"/>
  <c r="Q2354" i="1" s="1"/>
  <c r="R2354" i="1"/>
  <c r="N2355" i="1"/>
  <c r="Q2355" i="1" s="1"/>
  <c r="R2355" i="1"/>
  <c r="N2356" i="1"/>
  <c r="Q2356" i="1" s="1"/>
  <c r="R2356" i="1"/>
  <c r="N2357" i="1"/>
  <c r="Q2357" i="1" s="1"/>
  <c r="R2357" i="1"/>
  <c r="N2358" i="1"/>
  <c r="Q2358" i="1" s="1"/>
  <c r="R2358" i="1"/>
  <c r="N2359" i="1"/>
  <c r="Q2359" i="1" s="1"/>
  <c r="R2359" i="1"/>
  <c r="N2360" i="1"/>
  <c r="Q2360" i="1" s="1"/>
  <c r="R2360" i="1"/>
  <c r="N2361" i="1"/>
  <c r="Q2361" i="1" s="1"/>
  <c r="R2361" i="1"/>
  <c r="N2362" i="1"/>
  <c r="Q2362" i="1" s="1"/>
  <c r="R2362" i="1"/>
  <c r="N2363" i="1"/>
  <c r="Q2363" i="1" s="1"/>
  <c r="R2363" i="1"/>
  <c r="N2364" i="1"/>
  <c r="Q2364" i="1" s="1"/>
  <c r="R2364" i="1"/>
  <c r="N2365" i="1"/>
  <c r="Q2365" i="1" s="1"/>
  <c r="R2365" i="1"/>
  <c r="N2366" i="1"/>
  <c r="Q2366" i="1" s="1"/>
  <c r="R2366" i="1"/>
  <c r="N2367" i="1"/>
  <c r="Q2367" i="1" s="1"/>
  <c r="R2367" i="1"/>
  <c r="N2368" i="1"/>
  <c r="Q2368" i="1" s="1"/>
  <c r="R2368" i="1"/>
  <c r="N2369" i="1"/>
  <c r="Q2369" i="1" s="1"/>
  <c r="R2369" i="1"/>
  <c r="N2370" i="1"/>
  <c r="Q2370" i="1" s="1"/>
  <c r="R2370" i="1"/>
  <c r="N2371" i="1"/>
  <c r="Q2371" i="1" s="1"/>
  <c r="R2371" i="1"/>
  <c r="N2372" i="1"/>
  <c r="Q2372" i="1" s="1"/>
  <c r="R2372" i="1"/>
  <c r="N2373" i="1"/>
  <c r="Q2373" i="1" s="1"/>
  <c r="R2373" i="1"/>
  <c r="N2374" i="1"/>
  <c r="Q2374" i="1" s="1"/>
  <c r="R2374" i="1"/>
  <c r="N2375" i="1"/>
  <c r="Q2375" i="1" s="1"/>
  <c r="R2375" i="1"/>
  <c r="N2376" i="1"/>
  <c r="Q2376" i="1" s="1"/>
  <c r="R2376" i="1"/>
  <c r="N2377" i="1"/>
  <c r="Q2377" i="1" s="1"/>
  <c r="R2377" i="1"/>
  <c r="N2378" i="1"/>
  <c r="Q2378" i="1" s="1"/>
  <c r="R2378" i="1"/>
  <c r="N2379" i="1"/>
  <c r="Q2379" i="1" s="1"/>
  <c r="R2379" i="1"/>
  <c r="N2380" i="1"/>
  <c r="Q2380" i="1" s="1"/>
  <c r="R2380" i="1"/>
  <c r="N2381" i="1"/>
  <c r="Q2381" i="1" s="1"/>
  <c r="R2381" i="1"/>
  <c r="N2382" i="1"/>
  <c r="Q2382" i="1" s="1"/>
  <c r="R2382" i="1"/>
  <c r="N2383" i="1"/>
  <c r="Q2383" i="1" s="1"/>
  <c r="R2383" i="1"/>
  <c r="N2384" i="1"/>
  <c r="Q2384" i="1" s="1"/>
  <c r="R2384" i="1"/>
  <c r="N2385" i="1"/>
  <c r="Q2385" i="1" s="1"/>
  <c r="R2385" i="1"/>
  <c r="N2386" i="1"/>
  <c r="Q2386" i="1" s="1"/>
  <c r="R2386" i="1"/>
  <c r="N2387" i="1"/>
  <c r="Q2387" i="1" s="1"/>
  <c r="R2387" i="1"/>
  <c r="N2388" i="1"/>
  <c r="Q2388" i="1" s="1"/>
  <c r="R2388" i="1"/>
  <c r="N2389" i="1"/>
  <c r="Q2389" i="1" s="1"/>
  <c r="R2389" i="1"/>
  <c r="N2390" i="1"/>
  <c r="Q2390" i="1" s="1"/>
  <c r="R2390" i="1"/>
  <c r="N2391" i="1"/>
  <c r="Q2391" i="1" s="1"/>
  <c r="R2391" i="1"/>
  <c r="N2392" i="1"/>
  <c r="Q2392" i="1" s="1"/>
  <c r="R2392" i="1"/>
  <c r="N2393" i="1"/>
  <c r="Q2393" i="1" s="1"/>
  <c r="R2393" i="1"/>
  <c r="N2394" i="1"/>
  <c r="Q2394" i="1" s="1"/>
  <c r="R2394" i="1"/>
  <c r="N2395" i="1"/>
  <c r="Q2395" i="1" s="1"/>
  <c r="R2395" i="1"/>
  <c r="N2396" i="1"/>
  <c r="Q2396" i="1" s="1"/>
  <c r="R2396" i="1"/>
  <c r="N2397" i="1"/>
  <c r="Q2397" i="1" s="1"/>
  <c r="R2397" i="1"/>
  <c r="N2398" i="1"/>
  <c r="Q2398" i="1" s="1"/>
  <c r="R2398" i="1"/>
  <c r="N2399" i="1"/>
  <c r="Q2399" i="1" s="1"/>
  <c r="R2399" i="1"/>
  <c r="R3432" i="1"/>
  <c r="N3432" i="1"/>
  <c r="Q3432" i="1" s="1"/>
  <c r="R3431" i="1"/>
  <c r="N3431" i="1"/>
  <c r="Q3431" i="1" s="1"/>
  <c r="R3430" i="1"/>
  <c r="N3430" i="1"/>
  <c r="Q3430" i="1" s="1"/>
  <c r="R3429" i="1"/>
  <c r="N3429" i="1"/>
  <c r="Q3429" i="1" s="1"/>
  <c r="R3428" i="1"/>
  <c r="N3428" i="1"/>
  <c r="P3428" i="1" s="1"/>
  <c r="Q3428" i="1" s="1"/>
  <c r="R3427" i="1"/>
  <c r="N3427" i="1"/>
  <c r="P3427" i="1" s="1"/>
  <c r="Q3427" i="1" s="1"/>
  <c r="R3426" i="1"/>
  <c r="N3426" i="1"/>
  <c r="P3426" i="1" s="1"/>
  <c r="Q3426" i="1" s="1"/>
  <c r="R3425" i="1"/>
  <c r="N3425" i="1"/>
  <c r="P3425" i="1" s="1"/>
  <c r="Q3425" i="1" s="1"/>
  <c r="R3424" i="1"/>
  <c r="N3424" i="1"/>
  <c r="P3424" i="1" s="1"/>
  <c r="Q3424" i="1" s="1"/>
  <c r="R3423" i="1"/>
  <c r="N3423" i="1"/>
  <c r="P3423" i="1" s="1"/>
  <c r="Q3423" i="1" s="1"/>
  <c r="R3422" i="1"/>
  <c r="N3422" i="1"/>
  <c r="P3422" i="1" s="1"/>
  <c r="Q3422" i="1" s="1"/>
  <c r="R3421" i="1"/>
  <c r="N3421" i="1"/>
  <c r="P3421" i="1" s="1"/>
  <c r="Q3421" i="1" s="1"/>
  <c r="R3420" i="1"/>
  <c r="N3420" i="1"/>
  <c r="P3420" i="1" s="1"/>
  <c r="Q3420" i="1" s="1"/>
  <c r="R3419" i="1"/>
  <c r="N3419" i="1"/>
  <c r="P3419" i="1" s="1"/>
  <c r="Q3419" i="1" s="1"/>
  <c r="R3418" i="1"/>
  <c r="N3418" i="1"/>
  <c r="P3418" i="1" s="1"/>
  <c r="Q3418" i="1" s="1"/>
  <c r="R3417" i="1"/>
  <c r="N3417" i="1"/>
  <c r="Q3417" i="1" s="1"/>
  <c r="R3416" i="1"/>
  <c r="N3416" i="1"/>
  <c r="Q3416" i="1" s="1"/>
  <c r="R3415" i="1"/>
  <c r="N3415" i="1"/>
  <c r="Q3415" i="1" s="1"/>
  <c r="R3414" i="1"/>
  <c r="N3414" i="1"/>
  <c r="Q3414" i="1" s="1"/>
  <c r="R3413" i="1"/>
  <c r="N3413" i="1"/>
  <c r="Q3413" i="1" s="1"/>
  <c r="R3412" i="1"/>
  <c r="N3412" i="1"/>
  <c r="Q3412" i="1" s="1"/>
  <c r="R3411" i="1"/>
  <c r="N3411" i="1"/>
  <c r="Q3411" i="1" s="1"/>
  <c r="R3410" i="1"/>
  <c r="N3410" i="1"/>
  <c r="Q3410" i="1" s="1"/>
  <c r="R3409" i="1"/>
  <c r="N3409" i="1"/>
  <c r="Q3409" i="1" s="1"/>
  <c r="R3408" i="1"/>
  <c r="N3408" i="1"/>
  <c r="Q3408" i="1" s="1"/>
  <c r="R3407" i="1"/>
  <c r="N3407" i="1"/>
  <c r="Q3407" i="1" s="1"/>
  <c r="R3406" i="1"/>
  <c r="N3406" i="1"/>
  <c r="Q3406" i="1" s="1"/>
  <c r="R3405" i="1"/>
  <c r="N3405" i="1"/>
  <c r="Q3405" i="1" s="1"/>
  <c r="R3404" i="1"/>
  <c r="N3404" i="1"/>
  <c r="Q3404" i="1" s="1"/>
  <c r="R3403" i="1"/>
  <c r="N3403" i="1"/>
  <c r="Q3403" i="1" s="1"/>
  <c r="R3402" i="1"/>
  <c r="N3402" i="1"/>
  <c r="Q3402" i="1" s="1"/>
  <c r="R3401" i="1"/>
  <c r="N3401" i="1"/>
  <c r="Q3401" i="1" s="1"/>
  <c r="R3400" i="1"/>
  <c r="N3400" i="1"/>
  <c r="Q3400" i="1" s="1"/>
  <c r="R3399" i="1"/>
  <c r="N3399" i="1"/>
  <c r="P3399" i="1" s="1"/>
  <c r="Q3399" i="1" s="1"/>
  <c r="R3398" i="1"/>
  <c r="N3398" i="1"/>
  <c r="P3398" i="1" s="1"/>
  <c r="Q3398" i="1" s="1"/>
  <c r="R3397" i="1"/>
  <c r="N3397" i="1"/>
  <c r="P3397" i="1" s="1"/>
  <c r="Q3397" i="1" s="1"/>
  <c r="R3396" i="1"/>
  <c r="N3396" i="1"/>
  <c r="P3396" i="1" s="1"/>
  <c r="Q3396" i="1" s="1"/>
  <c r="R3395" i="1"/>
  <c r="N3395" i="1"/>
  <c r="P3395" i="1" s="1"/>
  <c r="Q3395" i="1" s="1"/>
  <c r="R3394" i="1"/>
  <c r="N3394" i="1"/>
  <c r="P3394" i="1" s="1"/>
  <c r="Q3394" i="1" s="1"/>
  <c r="R3393" i="1"/>
  <c r="N3393" i="1"/>
  <c r="P3393" i="1" s="1"/>
  <c r="Q3393" i="1" s="1"/>
  <c r="R3392" i="1"/>
  <c r="N3392" i="1"/>
  <c r="P3392" i="1" s="1"/>
  <c r="Q3392" i="1" s="1"/>
  <c r="R3391" i="1"/>
  <c r="N3391" i="1"/>
  <c r="P3391" i="1" s="1"/>
  <c r="Q3391" i="1" s="1"/>
  <c r="R3390" i="1"/>
  <c r="N3390" i="1"/>
  <c r="P3390" i="1" s="1"/>
  <c r="Q3390" i="1" s="1"/>
  <c r="R3389" i="1"/>
  <c r="N3389" i="1"/>
  <c r="P3389" i="1" s="1"/>
  <c r="Q3389" i="1" s="1"/>
  <c r="R3388" i="1"/>
  <c r="N3388" i="1"/>
  <c r="Q3388" i="1" s="1"/>
  <c r="R3387" i="1"/>
  <c r="N3387" i="1"/>
  <c r="Q3387" i="1" s="1"/>
  <c r="R3386" i="1"/>
  <c r="N3386" i="1"/>
  <c r="Q3386" i="1" s="1"/>
  <c r="R3385" i="1"/>
  <c r="N3385" i="1"/>
  <c r="Q3385" i="1" s="1"/>
  <c r="R3384" i="1"/>
  <c r="N3384" i="1"/>
  <c r="Q3384" i="1" s="1"/>
  <c r="R3383" i="1"/>
  <c r="N3383" i="1"/>
  <c r="Q3383" i="1" s="1"/>
  <c r="R3382" i="1"/>
  <c r="N3382" i="1"/>
  <c r="Q3382" i="1" s="1"/>
  <c r="R3381" i="1"/>
  <c r="N3381" i="1"/>
  <c r="Q3381" i="1" s="1"/>
  <c r="R3380" i="1"/>
  <c r="N3380" i="1"/>
  <c r="Q3380" i="1" s="1"/>
  <c r="R3379" i="1"/>
  <c r="N3379" i="1"/>
  <c r="Q3379" i="1" s="1"/>
  <c r="R3378" i="1"/>
  <c r="N3378" i="1"/>
  <c r="Q3378" i="1" s="1"/>
  <c r="R3377" i="1"/>
  <c r="N3377" i="1"/>
  <c r="Q3377" i="1" s="1"/>
  <c r="R3376" i="1"/>
  <c r="N3376" i="1"/>
  <c r="Q3376" i="1" s="1"/>
  <c r="R3375" i="1"/>
  <c r="N3375" i="1"/>
  <c r="Q3375" i="1" s="1"/>
  <c r="R3374" i="1"/>
  <c r="N3374" i="1"/>
  <c r="Q3374" i="1" s="1"/>
  <c r="R3373" i="1"/>
  <c r="N3373" i="1"/>
  <c r="Q3373" i="1" s="1"/>
  <c r="R3372" i="1"/>
  <c r="N3372" i="1"/>
  <c r="Q3372" i="1" s="1"/>
  <c r="R3371" i="1"/>
  <c r="N3371" i="1"/>
  <c r="Q3371" i="1" s="1"/>
  <c r="R3370" i="1"/>
  <c r="N3370" i="1"/>
  <c r="Q3370" i="1" s="1"/>
  <c r="R3369" i="1"/>
  <c r="N3369" i="1"/>
  <c r="Q3369" i="1" s="1"/>
  <c r="R3368" i="1"/>
  <c r="N3368" i="1"/>
  <c r="Q3368" i="1" s="1"/>
  <c r="R3367" i="1"/>
  <c r="N3367" i="1"/>
  <c r="Q3367" i="1" s="1"/>
  <c r="R3366" i="1"/>
  <c r="N3366" i="1"/>
  <c r="Q3366" i="1" s="1"/>
  <c r="R3365" i="1"/>
  <c r="N3365" i="1"/>
  <c r="Q3365" i="1" s="1"/>
  <c r="R3364" i="1"/>
  <c r="N3364" i="1"/>
  <c r="Q3364" i="1" s="1"/>
  <c r="R3363" i="1"/>
  <c r="N3363" i="1"/>
  <c r="Q3363" i="1" s="1"/>
  <c r="R3362" i="1"/>
  <c r="N3362" i="1"/>
  <c r="Q3362" i="1" s="1"/>
  <c r="R3361" i="1"/>
  <c r="N3361" i="1"/>
  <c r="Q3361" i="1" s="1"/>
  <c r="R3360" i="1"/>
  <c r="N3360" i="1"/>
  <c r="Q3360" i="1" s="1"/>
  <c r="R3359" i="1"/>
  <c r="N3359" i="1"/>
  <c r="P3359" i="1" s="1"/>
  <c r="Q3359" i="1" s="1"/>
  <c r="R3358" i="1"/>
  <c r="N3358" i="1"/>
  <c r="P3358" i="1" s="1"/>
  <c r="Q3358" i="1" s="1"/>
  <c r="R3357" i="1"/>
  <c r="N3357" i="1"/>
  <c r="Q3357" i="1" s="1"/>
  <c r="R3356" i="1"/>
  <c r="N3356" i="1"/>
  <c r="Q3356" i="1" s="1"/>
  <c r="R3355" i="1"/>
  <c r="N3355" i="1"/>
  <c r="Q3355" i="1" s="1"/>
  <c r="R3354" i="1"/>
  <c r="N3354" i="1"/>
  <c r="Q3354" i="1" s="1"/>
  <c r="R3353" i="1"/>
  <c r="N3353" i="1"/>
  <c r="Q3353" i="1" s="1"/>
  <c r="R3352" i="1"/>
  <c r="N3352" i="1"/>
  <c r="Q3352" i="1" s="1"/>
  <c r="R3351" i="1"/>
  <c r="N3351" i="1"/>
  <c r="Q3351" i="1" s="1"/>
  <c r="R3350" i="1"/>
  <c r="N3350" i="1"/>
  <c r="Q3350" i="1" s="1"/>
  <c r="R3349" i="1"/>
  <c r="N3349" i="1"/>
  <c r="Q3349" i="1" s="1"/>
  <c r="R3348" i="1"/>
  <c r="N3348" i="1"/>
  <c r="Q3348" i="1" s="1"/>
  <c r="R3347" i="1"/>
  <c r="N3347" i="1"/>
  <c r="Q3347" i="1" s="1"/>
  <c r="R3346" i="1"/>
  <c r="N3346" i="1"/>
  <c r="Q3346" i="1" s="1"/>
  <c r="R3345" i="1"/>
  <c r="N3345" i="1"/>
  <c r="Q3345" i="1" s="1"/>
  <c r="R3344" i="1"/>
  <c r="N3344" i="1"/>
  <c r="P3344" i="1" s="1"/>
  <c r="Q3344" i="1" s="1"/>
  <c r="R3343" i="1"/>
  <c r="N3343" i="1"/>
  <c r="P3343" i="1" s="1"/>
  <c r="Q3343" i="1" s="1"/>
  <c r="R3342" i="1"/>
  <c r="N3342" i="1"/>
  <c r="P3342" i="1" s="1"/>
  <c r="Q3342" i="1" s="1"/>
  <c r="R3341" i="1"/>
  <c r="N3341" i="1"/>
  <c r="P3341" i="1" s="1"/>
  <c r="Q3341" i="1" s="1"/>
  <c r="R3340" i="1"/>
  <c r="N3340" i="1"/>
  <c r="P3340" i="1" s="1"/>
  <c r="Q3340" i="1" s="1"/>
  <c r="R3339" i="1"/>
  <c r="N3339" i="1"/>
  <c r="P3339" i="1" s="1"/>
  <c r="Q3339" i="1" s="1"/>
  <c r="R3338" i="1"/>
  <c r="N3338" i="1"/>
  <c r="P3338" i="1" s="1"/>
  <c r="Q3338" i="1" s="1"/>
  <c r="R3337" i="1"/>
  <c r="N3337" i="1"/>
  <c r="P3337" i="1" s="1"/>
  <c r="Q3337" i="1" s="1"/>
  <c r="R3336" i="1"/>
  <c r="N3336" i="1"/>
  <c r="P3336" i="1" s="1"/>
  <c r="Q3336" i="1" s="1"/>
  <c r="R3335" i="1"/>
  <c r="N3335" i="1"/>
  <c r="P3335" i="1" s="1"/>
  <c r="Q3335" i="1" s="1"/>
  <c r="R3334" i="1"/>
  <c r="N3334" i="1"/>
  <c r="P3334" i="1" s="1"/>
  <c r="Q3334" i="1" s="1"/>
  <c r="R3333" i="1"/>
  <c r="N3333" i="1"/>
  <c r="P3333" i="1" s="1"/>
  <c r="Q3333" i="1" s="1"/>
  <c r="R3332" i="1"/>
  <c r="N3332" i="1"/>
  <c r="P3332" i="1" s="1"/>
  <c r="Q3332" i="1" s="1"/>
  <c r="R3331" i="1"/>
  <c r="N3331" i="1"/>
  <c r="P3331" i="1" s="1"/>
  <c r="Q3331" i="1" s="1"/>
  <c r="R3330" i="1"/>
  <c r="N3330" i="1"/>
  <c r="P3330" i="1" s="1"/>
  <c r="Q3330" i="1" s="1"/>
  <c r="R3329" i="1"/>
  <c r="N3329" i="1"/>
  <c r="P3329" i="1" s="1"/>
  <c r="Q3329" i="1" s="1"/>
  <c r="R3328" i="1"/>
  <c r="N3328" i="1"/>
  <c r="P3328" i="1" s="1"/>
  <c r="Q3328" i="1" s="1"/>
  <c r="R3327" i="1"/>
  <c r="N3327" i="1"/>
  <c r="P3327" i="1" s="1"/>
  <c r="Q3327" i="1" s="1"/>
  <c r="R3326" i="1"/>
  <c r="N3326" i="1"/>
  <c r="Q3326" i="1" s="1"/>
  <c r="R3325" i="1"/>
  <c r="N3325" i="1"/>
  <c r="Q3325" i="1" s="1"/>
  <c r="R3324" i="1"/>
  <c r="N3324" i="1"/>
  <c r="Q3324" i="1" s="1"/>
  <c r="R3323" i="1"/>
  <c r="N3323" i="1"/>
  <c r="Q3323" i="1" s="1"/>
  <c r="R3322" i="1"/>
  <c r="N3322" i="1"/>
  <c r="Q3322" i="1" s="1"/>
  <c r="R3321" i="1"/>
  <c r="N3321" i="1"/>
  <c r="Q3321" i="1" s="1"/>
  <c r="R3320" i="1"/>
  <c r="N3320" i="1"/>
  <c r="Q3320" i="1" s="1"/>
  <c r="R3319" i="1"/>
  <c r="N3319" i="1"/>
  <c r="Q3319" i="1" s="1"/>
  <c r="R3318" i="1"/>
  <c r="N3318" i="1"/>
  <c r="Q3318" i="1" s="1"/>
  <c r="R3317" i="1"/>
  <c r="N3317" i="1"/>
  <c r="Q3317" i="1" s="1"/>
  <c r="R3316" i="1"/>
  <c r="N3316" i="1"/>
  <c r="Q3316" i="1" s="1"/>
  <c r="R3315" i="1"/>
  <c r="N3315" i="1"/>
  <c r="Q3315" i="1" s="1"/>
  <c r="R3314" i="1"/>
  <c r="N3314" i="1"/>
  <c r="Q3314" i="1" s="1"/>
  <c r="R3313" i="1"/>
  <c r="N3313" i="1"/>
  <c r="Q3313" i="1" s="1"/>
  <c r="R3312" i="1"/>
  <c r="N3312" i="1"/>
  <c r="Q3312" i="1" s="1"/>
  <c r="R3311" i="1"/>
  <c r="N3311" i="1"/>
  <c r="Q3311" i="1" s="1"/>
  <c r="R3310" i="1"/>
  <c r="N3310" i="1"/>
  <c r="Q3310" i="1" s="1"/>
  <c r="R3309" i="1"/>
  <c r="N3309" i="1"/>
  <c r="Q3309" i="1" s="1"/>
  <c r="R3308" i="1"/>
  <c r="N3308" i="1"/>
  <c r="Q3308" i="1" s="1"/>
  <c r="R3307" i="1"/>
  <c r="N3307" i="1"/>
  <c r="Q3307" i="1" s="1"/>
  <c r="R3306" i="1"/>
  <c r="N3306" i="1"/>
  <c r="Q3306" i="1" s="1"/>
  <c r="R3305" i="1"/>
  <c r="N3305" i="1"/>
  <c r="Q3305" i="1" s="1"/>
  <c r="R3304" i="1"/>
  <c r="N3304" i="1"/>
  <c r="Q3304" i="1" s="1"/>
  <c r="R3303" i="1"/>
  <c r="N3303" i="1"/>
  <c r="Q3303" i="1" s="1"/>
  <c r="R3302" i="1"/>
  <c r="N3302" i="1"/>
  <c r="Q3302" i="1" s="1"/>
  <c r="R3301" i="1"/>
  <c r="N3301" i="1"/>
  <c r="Q3301" i="1" s="1"/>
  <c r="R3300" i="1"/>
  <c r="N3300" i="1"/>
  <c r="Q3300" i="1" s="1"/>
  <c r="R3299" i="1"/>
  <c r="N3299" i="1"/>
  <c r="Q3299" i="1" s="1"/>
  <c r="R3298" i="1"/>
  <c r="N3298" i="1"/>
  <c r="Q3298" i="1" s="1"/>
  <c r="R3297" i="1"/>
  <c r="N3297" i="1"/>
  <c r="Q3297" i="1" s="1"/>
  <c r="R3296" i="1"/>
  <c r="N3296" i="1"/>
  <c r="Q3296" i="1" s="1"/>
  <c r="R3295" i="1"/>
  <c r="N3295" i="1"/>
  <c r="Q3295" i="1" s="1"/>
  <c r="R3294" i="1"/>
  <c r="N3294" i="1"/>
  <c r="Q3294" i="1" s="1"/>
  <c r="R3293" i="1"/>
  <c r="N3293" i="1"/>
  <c r="Q3293" i="1" s="1"/>
  <c r="R3292" i="1"/>
  <c r="N3292" i="1"/>
  <c r="Q3292" i="1" s="1"/>
  <c r="R3291" i="1"/>
  <c r="N3291" i="1"/>
  <c r="Q3291" i="1" s="1"/>
  <c r="R3290" i="1"/>
  <c r="N3290" i="1"/>
  <c r="Q3290" i="1" s="1"/>
  <c r="R3289" i="1"/>
  <c r="N3289" i="1"/>
  <c r="Q3289" i="1" s="1"/>
  <c r="R3288" i="1"/>
  <c r="N3288" i="1"/>
  <c r="Q3288" i="1" s="1"/>
  <c r="R3287" i="1"/>
  <c r="N3287" i="1"/>
  <c r="Q3287" i="1" s="1"/>
  <c r="R3286" i="1"/>
  <c r="N3286" i="1"/>
  <c r="Q3286" i="1" s="1"/>
  <c r="R3285" i="1"/>
  <c r="N3285" i="1"/>
  <c r="Q3285" i="1" s="1"/>
  <c r="R3284" i="1"/>
  <c r="N3284" i="1"/>
  <c r="Q3284" i="1" s="1"/>
  <c r="R3283" i="1"/>
  <c r="N3283" i="1"/>
  <c r="Q3283" i="1" s="1"/>
  <c r="R3282" i="1"/>
  <c r="N3282" i="1"/>
  <c r="Q3282" i="1" s="1"/>
  <c r="R3281" i="1"/>
  <c r="N3281" i="1"/>
  <c r="Q3281" i="1" s="1"/>
  <c r="R3280" i="1"/>
  <c r="N3280" i="1"/>
  <c r="Q3280" i="1" s="1"/>
  <c r="R3279" i="1"/>
  <c r="N3279" i="1"/>
  <c r="Q3279" i="1" s="1"/>
  <c r="R3278" i="1"/>
  <c r="N3278" i="1"/>
  <c r="Q3278" i="1" s="1"/>
  <c r="R3277" i="1"/>
  <c r="N3277" i="1"/>
  <c r="Q3277" i="1" s="1"/>
  <c r="R3276" i="1"/>
  <c r="N3276" i="1"/>
  <c r="Q3276" i="1" s="1"/>
  <c r="R3275" i="1"/>
  <c r="N3275" i="1"/>
  <c r="Q3275" i="1" s="1"/>
  <c r="R3274" i="1"/>
  <c r="N3274" i="1"/>
  <c r="Q3274" i="1" s="1"/>
  <c r="R3273" i="1"/>
  <c r="N3273" i="1"/>
  <c r="Q3273" i="1" s="1"/>
  <c r="R3272" i="1"/>
  <c r="N3272" i="1"/>
  <c r="Q3272" i="1" s="1"/>
  <c r="R3271" i="1"/>
  <c r="N3271" i="1"/>
  <c r="Q3271" i="1" s="1"/>
  <c r="R3270" i="1"/>
  <c r="N3270" i="1"/>
  <c r="Q3270" i="1" s="1"/>
  <c r="R3269" i="1"/>
  <c r="N3269" i="1"/>
  <c r="Q3269" i="1" s="1"/>
  <c r="R3268" i="1"/>
  <c r="N3268" i="1"/>
  <c r="Q3268" i="1" s="1"/>
  <c r="R3267" i="1"/>
  <c r="N3267" i="1"/>
  <c r="P3267" i="1" s="1"/>
  <c r="Q3267" i="1" s="1"/>
  <c r="R3266" i="1"/>
  <c r="N3266" i="1"/>
  <c r="P3266" i="1" s="1"/>
  <c r="Q3266" i="1" s="1"/>
  <c r="R3265" i="1"/>
  <c r="N3265" i="1"/>
  <c r="P3265" i="1" s="1"/>
  <c r="Q3265" i="1" s="1"/>
  <c r="R3264" i="1"/>
  <c r="N3264" i="1"/>
  <c r="Q3264" i="1" s="1"/>
  <c r="R3263" i="1"/>
  <c r="N3263" i="1"/>
  <c r="Q3263" i="1" s="1"/>
  <c r="R3262" i="1"/>
  <c r="N3262" i="1"/>
  <c r="Q3262" i="1" s="1"/>
  <c r="R3261" i="1"/>
  <c r="N3261" i="1"/>
  <c r="Q3261" i="1" s="1"/>
  <c r="R3260" i="1"/>
  <c r="N3260" i="1"/>
  <c r="Q3260" i="1" s="1"/>
  <c r="R3259" i="1"/>
  <c r="N3259" i="1"/>
  <c r="Q3259" i="1" s="1"/>
  <c r="R3258" i="1"/>
  <c r="N3258" i="1"/>
  <c r="Q3258" i="1" s="1"/>
  <c r="R3257" i="1"/>
  <c r="N3257" i="1"/>
  <c r="Q3257" i="1" s="1"/>
  <c r="R3256" i="1"/>
  <c r="N3256" i="1"/>
  <c r="Q3256" i="1" s="1"/>
  <c r="R3255" i="1"/>
  <c r="N3255" i="1"/>
  <c r="Q3255" i="1" s="1"/>
  <c r="R3254" i="1"/>
  <c r="N3254" i="1"/>
  <c r="Q3254" i="1" s="1"/>
  <c r="R3253" i="1"/>
  <c r="N3253" i="1"/>
  <c r="Q3253" i="1" s="1"/>
  <c r="R3252" i="1"/>
  <c r="N3252" i="1"/>
  <c r="P3252" i="1" s="1"/>
  <c r="Q3252" i="1" s="1"/>
  <c r="R3251" i="1"/>
  <c r="N3251" i="1"/>
  <c r="Q3251" i="1" s="1"/>
  <c r="R3250" i="1"/>
  <c r="N3250" i="1"/>
  <c r="Q3250" i="1" s="1"/>
  <c r="R3249" i="1"/>
  <c r="N3249" i="1"/>
  <c r="Q3249" i="1" s="1"/>
  <c r="R3248" i="1"/>
  <c r="N3248" i="1"/>
  <c r="Q3248" i="1" s="1"/>
  <c r="R3247" i="1"/>
  <c r="N3247" i="1"/>
  <c r="Q3247" i="1" s="1"/>
  <c r="R3246" i="1"/>
  <c r="N3246" i="1"/>
  <c r="Q3246" i="1" s="1"/>
  <c r="R3245" i="1"/>
  <c r="N3245" i="1"/>
  <c r="Q3245" i="1" s="1"/>
  <c r="R3244" i="1"/>
  <c r="N3244" i="1"/>
  <c r="Q3244" i="1" s="1"/>
  <c r="R3243" i="1"/>
  <c r="N3243" i="1"/>
  <c r="Q3243" i="1" s="1"/>
  <c r="R3242" i="1"/>
  <c r="N3242" i="1"/>
  <c r="Q3242" i="1" s="1"/>
  <c r="R3241" i="1"/>
  <c r="N3241" i="1"/>
  <c r="Q3241" i="1" s="1"/>
  <c r="R3240" i="1"/>
  <c r="N3240" i="1"/>
  <c r="Q3240" i="1" s="1"/>
  <c r="R3239" i="1"/>
  <c r="N3239" i="1"/>
  <c r="Q3239" i="1" s="1"/>
  <c r="R3238" i="1"/>
  <c r="N3238" i="1"/>
  <c r="Q3238" i="1" s="1"/>
  <c r="R3237" i="1"/>
  <c r="N3237" i="1"/>
  <c r="Q3237" i="1" s="1"/>
  <c r="R3236" i="1"/>
  <c r="N3236" i="1"/>
  <c r="Q3236" i="1" s="1"/>
  <c r="R3235" i="1"/>
  <c r="N3235" i="1"/>
  <c r="Q3235" i="1" s="1"/>
  <c r="R3234" i="1"/>
  <c r="N3234" i="1"/>
  <c r="Q3234" i="1" s="1"/>
  <c r="R3233" i="1"/>
  <c r="N3233" i="1"/>
  <c r="Q3233" i="1" s="1"/>
  <c r="R3232" i="1"/>
  <c r="N3232" i="1"/>
  <c r="Q3232" i="1" s="1"/>
  <c r="R3231" i="1"/>
  <c r="N3231" i="1"/>
  <c r="Q3231" i="1" s="1"/>
  <c r="R3230" i="1"/>
  <c r="N3230" i="1"/>
  <c r="Q3230" i="1" s="1"/>
  <c r="R3229" i="1"/>
  <c r="N3229" i="1"/>
  <c r="P3229" i="1" s="1"/>
  <c r="Q3229" i="1" s="1"/>
  <c r="R3228" i="1"/>
  <c r="N3228" i="1"/>
  <c r="Q3228" i="1" s="1"/>
  <c r="R3227" i="1"/>
  <c r="N3227" i="1"/>
  <c r="Q3227" i="1" s="1"/>
  <c r="R3226" i="1"/>
  <c r="N3226" i="1"/>
  <c r="Q3226" i="1" s="1"/>
  <c r="R3225" i="1"/>
  <c r="N3225" i="1"/>
  <c r="Q3225" i="1" s="1"/>
  <c r="R3224" i="1"/>
  <c r="N3224" i="1"/>
  <c r="Q3224" i="1" s="1"/>
  <c r="R3223" i="1"/>
  <c r="N3223" i="1"/>
  <c r="Q3223" i="1" s="1"/>
  <c r="R3222" i="1"/>
  <c r="N3222" i="1"/>
  <c r="Q3222" i="1" s="1"/>
  <c r="R3221" i="1"/>
  <c r="N3221" i="1"/>
  <c r="R3220" i="1"/>
  <c r="N3220" i="1"/>
  <c r="Q3220" i="1" s="1"/>
  <c r="R3219" i="1"/>
  <c r="N3219" i="1"/>
  <c r="Q3219" i="1" s="1"/>
  <c r="R3218" i="1"/>
  <c r="N3218" i="1"/>
  <c r="P3218" i="1" s="1"/>
  <c r="Q3218" i="1" s="1"/>
  <c r="R3217" i="1"/>
  <c r="N3217" i="1"/>
  <c r="P3217" i="1" s="1"/>
  <c r="Q3217" i="1" s="1"/>
  <c r="R3216" i="1"/>
  <c r="N3216" i="1"/>
  <c r="Q3216" i="1" s="1"/>
  <c r="R3215" i="1"/>
  <c r="N3215" i="1"/>
  <c r="Q3215" i="1" s="1"/>
  <c r="R3214" i="1"/>
  <c r="N3214" i="1"/>
  <c r="Q3214" i="1" s="1"/>
  <c r="R3213" i="1"/>
  <c r="N3213" i="1"/>
  <c r="Q3213" i="1" s="1"/>
  <c r="R3212" i="1"/>
  <c r="N3212" i="1"/>
  <c r="Q3212" i="1" s="1"/>
  <c r="R3211" i="1"/>
  <c r="N3211" i="1"/>
  <c r="Q3211" i="1" s="1"/>
  <c r="R3210" i="1"/>
  <c r="N3210" i="1"/>
  <c r="Q3210" i="1" s="1"/>
  <c r="R3209" i="1"/>
  <c r="N3209" i="1"/>
  <c r="Q3209" i="1" s="1"/>
  <c r="R3208" i="1"/>
  <c r="N3208" i="1"/>
  <c r="Q3208" i="1" s="1"/>
  <c r="R3207" i="1"/>
  <c r="N3207" i="1"/>
  <c r="Q3207" i="1" s="1"/>
  <c r="R3206" i="1"/>
  <c r="N3206" i="1"/>
  <c r="Q3206" i="1" s="1"/>
  <c r="R3205" i="1"/>
  <c r="N3205" i="1"/>
  <c r="Q3205" i="1" s="1"/>
  <c r="R3204" i="1"/>
  <c r="N3204" i="1"/>
  <c r="Q3204" i="1" s="1"/>
  <c r="R3203" i="1"/>
  <c r="Q3203" i="1"/>
  <c r="N3203" i="1"/>
  <c r="R3202" i="1"/>
  <c r="Q3202" i="1"/>
  <c r="N3202" i="1"/>
  <c r="R3201" i="1"/>
  <c r="N3201" i="1"/>
  <c r="Q3201" i="1" s="1"/>
  <c r="R3200" i="1"/>
  <c r="N3200" i="1"/>
  <c r="Q3200" i="1" s="1"/>
  <c r="R3199" i="1"/>
  <c r="N3199" i="1"/>
  <c r="Q3199" i="1" s="1"/>
  <c r="R3198" i="1"/>
  <c r="N3198" i="1"/>
  <c r="Q3198" i="1" s="1"/>
  <c r="R3197" i="1"/>
  <c r="N3197" i="1"/>
  <c r="Q3197" i="1" s="1"/>
  <c r="R3196" i="1"/>
  <c r="N3196" i="1"/>
  <c r="Q3196" i="1" s="1"/>
  <c r="R3195" i="1"/>
  <c r="N3195" i="1"/>
  <c r="Q3195" i="1" s="1"/>
  <c r="R3194" i="1"/>
  <c r="N3194" i="1"/>
  <c r="Q3194" i="1" s="1"/>
  <c r="R3193" i="1"/>
  <c r="N3193" i="1"/>
  <c r="Q3193" i="1" s="1"/>
  <c r="R3192" i="1"/>
  <c r="N3192" i="1"/>
  <c r="Q3192" i="1" s="1"/>
  <c r="R3191" i="1"/>
  <c r="N3191" i="1"/>
  <c r="Q3191" i="1" s="1"/>
  <c r="R3190" i="1"/>
  <c r="N3190" i="1"/>
  <c r="Q3190" i="1" s="1"/>
  <c r="R3189" i="1"/>
  <c r="N3189" i="1"/>
  <c r="Q3189" i="1" s="1"/>
  <c r="R3188" i="1"/>
  <c r="N3188" i="1"/>
  <c r="Q3188" i="1" s="1"/>
  <c r="R3187" i="1"/>
  <c r="N3187" i="1"/>
  <c r="Q3187" i="1" s="1"/>
  <c r="R3186" i="1"/>
  <c r="N3186" i="1"/>
  <c r="Q3186" i="1" s="1"/>
  <c r="R3185" i="1"/>
  <c r="N3185" i="1"/>
  <c r="Q3185" i="1" s="1"/>
  <c r="R3184" i="1"/>
  <c r="N3184" i="1"/>
  <c r="Q3184" i="1" s="1"/>
  <c r="R3183" i="1"/>
  <c r="N3183" i="1"/>
  <c r="Q3183" i="1" s="1"/>
  <c r="R3182" i="1"/>
  <c r="N3182" i="1"/>
  <c r="Q3182" i="1" s="1"/>
  <c r="R3181" i="1"/>
  <c r="Q3181" i="1"/>
  <c r="N3181" i="1"/>
  <c r="R3180" i="1"/>
  <c r="Q3180" i="1"/>
  <c r="N3180" i="1"/>
  <c r="R3179" i="1"/>
  <c r="N3179" i="1"/>
  <c r="Q3179" i="1" s="1"/>
  <c r="R3178" i="1"/>
  <c r="N3178" i="1"/>
  <c r="Q3178" i="1" s="1"/>
  <c r="R3177" i="1"/>
  <c r="N3177" i="1"/>
  <c r="Q3177" i="1" s="1"/>
  <c r="R3176" i="1"/>
  <c r="N3176" i="1"/>
  <c r="Q3176" i="1" s="1"/>
  <c r="R3175" i="1"/>
  <c r="N3175" i="1"/>
  <c r="Q3175" i="1" s="1"/>
  <c r="R3174" i="1"/>
  <c r="N3174" i="1"/>
  <c r="Q3174" i="1" s="1"/>
  <c r="R3173" i="1"/>
  <c r="N3173" i="1"/>
  <c r="Q3173" i="1" s="1"/>
  <c r="R3172" i="1"/>
  <c r="N3172" i="1"/>
  <c r="Q3172" i="1" s="1"/>
  <c r="R3171" i="1"/>
  <c r="N3171" i="1"/>
  <c r="Q3171" i="1" s="1"/>
  <c r="R3170" i="1"/>
  <c r="N3170" i="1"/>
  <c r="P3170" i="1" s="1"/>
  <c r="Q3170" i="1" s="1"/>
  <c r="R3169" i="1"/>
  <c r="N3169" i="1"/>
  <c r="Q3169" i="1" s="1"/>
  <c r="R3168" i="1"/>
  <c r="N3168" i="1"/>
  <c r="Q3168" i="1" s="1"/>
  <c r="R3167" i="1"/>
  <c r="N3167" i="1"/>
  <c r="Q3167" i="1" s="1"/>
  <c r="R3166" i="1"/>
  <c r="N3166" i="1"/>
  <c r="Q3166" i="1" s="1"/>
  <c r="R3165" i="1"/>
  <c r="N3165" i="1"/>
  <c r="Q3165" i="1" s="1"/>
  <c r="R3164" i="1"/>
  <c r="N3164" i="1"/>
  <c r="Q3164" i="1" s="1"/>
  <c r="R3163" i="1"/>
  <c r="N3163" i="1"/>
  <c r="Q3163" i="1" s="1"/>
  <c r="R3162" i="1"/>
  <c r="N3162" i="1"/>
  <c r="P3162" i="1" s="1"/>
  <c r="Q3162" i="1" s="1"/>
  <c r="R3161" i="1"/>
  <c r="N3161" i="1"/>
  <c r="P3161" i="1" s="1"/>
  <c r="Q3161" i="1" s="1"/>
  <c r="R3160" i="1"/>
  <c r="N3160" i="1"/>
  <c r="Q3160" i="1" s="1"/>
  <c r="R3159" i="1"/>
  <c r="N3159" i="1"/>
  <c r="Q3159" i="1" s="1"/>
  <c r="R3158" i="1"/>
  <c r="N3158" i="1"/>
  <c r="Q3158" i="1" s="1"/>
  <c r="R3157" i="1"/>
  <c r="N3157" i="1"/>
  <c r="Q3157" i="1" s="1"/>
  <c r="R3156" i="1"/>
  <c r="N3156" i="1"/>
  <c r="Q3156" i="1" s="1"/>
  <c r="R3155" i="1"/>
  <c r="N3155" i="1"/>
  <c r="Q3155" i="1" s="1"/>
  <c r="R3154" i="1"/>
  <c r="N3154" i="1"/>
  <c r="Q3154" i="1" s="1"/>
  <c r="R3153" i="1"/>
  <c r="N3153" i="1"/>
  <c r="Q3153" i="1" s="1"/>
  <c r="R3152" i="1"/>
  <c r="N3152" i="1"/>
  <c r="Q3152" i="1" s="1"/>
  <c r="R3151" i="1"/>
  <c r="N3151" i="1"/>
  <c r="Q3151" i="1" s="1"/>
  <c r="R3150" i="1"/>
  <c r="N3150" i="1"/>
  <c r="Q3150" i="1" s="1"/>
  <c r="R3149" i="1"/>
  <c r="N3149" i="1"/>
  <c r="Q3149" i="1" s="1"/>
  <c r="R3148" i="1"/>
  <c r="N3148" i="1"/>
  <c r="P3148" i="1" s="1"/>
  <c r="Q3148" i="1" s="1"/>
  <c r="R3147" i="1"/>
  <c r="N3147" i="1"/>
  <c r="P3147" i="1" s="1"/>
  <c r="Q3147" i="1" s="1"/>
  <c r="R3146" i="1"/>
  <c r="N3146" i="1"/>
  <c r="P3146" i="1" s="1"/>
  <c r="Q3146" i="1" s="1"/>
  <c r="R3145" i="1"/>
  <c r="N3145" i="1"/>
  <c r="Q3145" i="1" s="1"/>
  <c r="R3144" i="1"/>
  <c r="N3144" i="1"/>
  <c r="Q3144" i="1" s="1"/>
  <c r="R3143" i="1"/>
  <c r="N3143" i="1"/>
  <c r="Q3143" i="1" s="1"/>
  <c r="R3142" i="1"/>
  <c r="N3142" i="1"/>
  <c r="Q3142" i="1" s="1"/>
  <c r="R3141" i="1"/>
  <c r="N3141" i="1"/>
  <c r="Q3141" i="1" s="1"/>
  <c r="R3140" i="1"/>
  <c r="N3140" i="1"/>
  <c r="Q3140" i="1" s="1"/>
  <c r="R3139" i="1"/>
  <c r="N3139" i="1"/>
  <c r="Q3139" i="1" s="1"/>
  <c r="R3138" i="1"/>
  <c r="N3138" i="1"/>
  <c r="Q3138" i="1" s="1"/>
  <c r="R3137" i="1"/>
  <c r="N3137" i="1"/>
  <c r="Q3137" i="1" s="1"/>
  <c r="R3136" i="1"/>
  <c r="N3136" i="1"/>
  <c r="P3136" i="1" s="1"/>
  <c r="Q3136" i="1" s="1"/>
  <c r="R3135" i="1"/>
  <c r="N3135" i="1"/>
  <c r="Q3135" i="1" s="1"/>
  <c r="R3134" i="1"/>
  <c r="N3134" i="1"/>
  <c r="Q3134" i="1" s="1"/>
  <c r="R3133" i="1"/>
  <c r="N3133" i="1"/>
  <c r="Q3133" i="1" s="1"/>
  <c r="R3132" i="1"/>
  <c r="N3132" i="1"/>
  <c r="Q3132" i="1" s="1"/>
  <c r="R3131" i="1"/>
  <c r="N3131" i="1"/>
  <c r="Q3131" i="1" s="1"/>
  <c r="R3130" i="1"/>
  <c r="N3130" i="1"/>
  <c r="Q3130" i="1" s="1"/>
  <c r="R3129" i="1"/>
  <c r="N3129" i="1"/>
  <c r="Q3129" i="1" s="1"/>
  <c r="R3128" i="1"/>
  <c r="N3128" i="1"/>
  <c r="Q3128" i="1" s="1"/>
  <c r="R3127" i="1"/>
  <c r="N3127" i="1"/>
  <c r="Q3127" i="1" s="1"/>
  <c r="R3126" i="1"/>
  <c r="N3126" i="1"/>
  <c r="Q3126" i="1" s="1"/>
  <c r="R3125" i="1"/>
  <c r="N3125" i="1"/>
  <c r="Q3125" i="1" s="1"/>
  <c r="R3124" i="1"/>
  <c r="N3124" i="1"/>
  <c r="Q3124" i="1" s="1"/>
  <c r="R3123" i="1"/>
  <c r="N3123" i="1"/>
  <c r="Q3123" i="1" s="1"/>
  <c r="R3122" i="1"/>
  <c r="N3122" i="1"/>
  <c r="Q3122" i="1" s="1"/>
  <c r="R3121" i="1"/>
  <c r="N3121" i="1"/>
  <c r="Q3121" i="1" s="1"/>
  <c r="R3120" i="1"/>
  <c r="N3120" i="1"/>
  <c r="Q3120" i="1" s="1"/>
  <c r="R3119" i="1"/>
  <c r="N3119" i="1"/>
  <c r="Q3119" i="1" s="1"/>
  <c r="R3118" i="1"/>
  <c r="N3118" i="1"/>
  <c r="Q3118" i="1" s="1"/>
  <c r="R3117" i="1"/>
  <c r="N3117" i="1"/>
  <c r="Q3117" i="1" s="1"/>
  <c r="R3116" i="1"/>
  <c r="N3116" i="1"/>
  <c r="Q3116" i="1" s="1"/>
  <c r="R3115" i="1"/>
  <c r="N3115" i="1"/>
  <c r="P3115" i="1" s="1"/>
  <c r="Q3115" i="1" s="1"/>
  <c r="R3114" i="1"/>
  <c r="N3114" i="1"/>
  <c r="P3114" i="1" s="1"/>
  <c r="Q3114" i="1" s="1"/>
  <c r="R3113" i="1"/>
  <c r="N3113" i="1"/>
  <c r="Q3113" i="1" s="1"/>
  <c r="R3112" i="1"/>
  <c r="N3112" i="1"/>
  <c r="Q3112" i="1" s="1"/>
  <c r="R3111" i="1"/>
  <c r="N3111" i="1"/>
  <c r="Q3111" i="1" s="1"/>
  <c r="R3110" i="1"/>
  <c r="N3110" i="1"/>
  <c r="Q3110" i="1" s="1"/>
  <c r="R3109" i="1"/>
  <c r="N3109" i="1"/>
  <c r="Q3109" i="1" s="1"/>
  <c r="R3108" i="1"/>
  <c r="N3108" i="1"/>
  <c r="P3108" i="1" s="1"/>
  <c r="Q3108" i="1" s="1"/>
  <c r="R3107" i="1"/>
  <c r="N3107" i="1"/>
  <c r="Q3107" i="1" s="1"/>
  <c r="R3106" i="1"/>
  <c r="N3106" i="1"/>
  <c r="Q3106" i="1" s="1"/>
  <c r="R3105" i="1"/>
  <c r="N3105" i="1"/>
  <c r="Q3105" i="1" s="1"/>
  <c r="R3104" i="1"/>
  <c r="N3104" i="1"/>
  <c r="Q3104" i="1" s="1"/>
  <c r="R3103" i="1"/>
  <c r="N3103" i="1"/>
  <c r="Q3103" i="1" s="1"/>
  <c r="R3102" i="1"/>
  <c r="N3102" i="1"/>
  <c r="Q3102" i="1" s="1"/>
  <c r="R3101" i="1"/>
  <c r="N3101" i="1"/>
  <c r="Q3101" i="1" s="1"/>
  <c r="R3100" i="1"/>
  <c r="N3100" i="1"/>
  <c r="Q3100" i="1" s="1"/>
  <c r="R3099" i="1"/>
  <c r="N3099" i="1"/>
  <c r="Q3099" i="1" s="1"/>
  <c r="R3098" i="1"/>
  <c r="N3098" i="1"/>
  <c r="P3098" i="1" s="1"/>
  <c r="Q3098" i="1" s="1"/>
  <c r="R3097" i="1"/>
  <c r="N3097" i="1"/>
  <c r="Q3097" i="1" s="1"/>
  <c r="R3096" i="1"/>
  <c r="N3096" i="1"/>
  <c r="Q3096" i="1" s="1"/>
  <c r="R3095" i="1"/>
  <c r="N3095" i="1"/>
  <c r="Q3095" i="1" s="1"/>
  <c r="R3094" i="1"/>
  <c r="N3094" i="1"/>
  <c r="Q3094" i="1" s="1"/>
  <c r="R3093" i="1"/>
  <c r="N3093" i="1"/>
  <c r="Q3093" i="1" s="1"/>
  <c r="R3092" i="1"/>
  <c r="N3092" i="1"/>
  <c r="Q3092" i="1" s="1"/>
  <c r="R3091" i="1"/>
  <c r="N3091" i="1"/>
  <c r="Q3091" i="1" s="1"/>
  <c r="R3090" i="1"/>
  <c r="N3090" i="1"/>
  <c r="Q3090" i="1" s="1"/>
  <c r="R3089" i="1"/>
  <c r="N3089" i="1"/>
  <c r="Q3089" i="1" s="1"/>
  <c r="R3088" i="1"/>
  <c r="N3088" i="1"/>
  <c r="Q3088" i="1" s="1"/>
  <c r="R3087" i="1"/>
  <c r="N3087" i="1"/>
  <c r="P3087" i="1" s="1"/>
  <c r="Q3087" i="1" s="1"/>
  <c r="R3086" i="1"/>
  <c r="N3086" i="1"/>
  <c r="Q3086" i="1" s="1"/>
  <c r="R3085" i="1"/>
  <c r="N3085" i="1"/>
  <c r="Q3085" i="1" s="1"/>
  <c r="R3084" i="1"/>
  <c r="N3084" i="1"/>
  <c r="Q3084" i="1" s="1"/>
  <c r="R3083" i="1"/>
  <c r="N3083" i="1"/>
  <c r="R3082" i="1"/>
  <c r="N3082" i="1"/>
  <c r="Q3082" i="1" s="1"/>
  <c r="R3081" i="1"/>
  <c r="Q3081" i="1"/>
  <c r="N3081" i="1"/>
  <c r="R3080" i="1"/>
  <c r="Q3080" i="1"/>
  <c r="N3080" i="1"/>
  <c r="R3079" i="1"/>
  <c r="N3079" i="1"/>
  <c r="Q3079" i="1" s="1"/>
  <c r="R3078" i="1"/>
  <c r="N3078" i="1"/>
  <c r="Q3078" i="1" s="1"/>
  <c r="R3077" i="1"/>
  <c r="N3077" i="1"/>
  <c r="Q3077" i="1" s="1"/>
  <c r="R3076" i="1"/>
  <c r="N3076" i="1"/>
  <c r="P3076" i="1" s="1"/>
  <c r="Q3076" i="1" s="1"/>
  <c r="R3075" i="1"/>
  <c r="N3075" i="1"/>
  <c r="P3075" i="1" s="1"/>
  <c r="Q3075" i="1" s="1"/>
  <c r="R3074" i="1"/>
  <c r="N3074" i="1"/>
  <c r="Q3074" i="1" s="1"/>
  <c r="R3073" i="1"/>
  <c r="N3073" i="1"/>
  <c r="Q3073" i="1" s="1"/>
  <c r="R3072" i="1"/>
  <c r="N3072" i="1"/>
  <c r="Q3072" i="1" s="1"/>
  <c r="R3071" i="1"/>
  <c r="N3071" i="1"/>
  <c r="P3071" i="1" s="1"/>
  <c r="Q3071" i="1" s="1"/>
  <c r="R3070" i="1"/>
  <c r="N3070" i="1"/>
  <c r="Q3070" i="1" s="1"/>
  <c r="R3069" i="1"/>
  <c r="N3069" i="1"/>
  <c r="Q3069" i="1" s="1"/>
  <c r="R3068" i="1"/>
  <c r="N3068" i="1"/>
  <c r="Q3068" i="1" s="1"/>
  <c r="R3067" i="1"/>
  <c r="N3067" i="1"/>
  <c r="Q3067" i="1" s="1"/>
  <c r="R3066" i="1"/>
  <c r="N3066" i="1"/>
  <c r="Q3066" i="1" s="1"/>
  <c r="R3065" i="1"/>
  <c r="N3065" i="1"/>
  <c r="Q3065" i="1" s="1"/>
  <c r="R3064" i="1"/>
  <c r="N3064" i="1"/>
  <c r="Q3064" i="1" s="1"/>
  <c r="R3063" i="1"/>
  <c r="N3063" i="1"/>
  <c r="Q3063" i="1" s="1"/>
  <c r="R3062" i="1"/>
  <c r="N3062" i="1"/>
  <c r="P3062" i="1" s="1"/>
  <c r="Q3062" i="1" s="1"/>
  <c r="R3061" i="1"/>
  <c r="N3061" i="1"/>
  <c r="P3061" i="1" s="1"/>
  <c r="Q3061" i="1" s="1"/>
  <c r="R3060" i="1"/>
  <c r="N3060" i="1"/>
  <c r="Q3060" i="1" s="1"/>
  <c r="R3059" i="1"/>
  <c r="N3059" i="1"/>
  <c r="Q3059" i="1" s="1"/>
  <c r="R3058" i="1"/>
  <c r="N3058" i="1"/>
  <c r="Q3058" i="1" s="1"/>
  <c r="R3057" i="1"/>
  <c r="N3057" i="1"/>
  <c r="Q3057" i="1" s="1"/>
  <c r="R3056" i="1"/>
  <c r="N3056" i="1"/>
  <c r="Q3056" i="1" s="1"/>
  <c r="R3055" i="1"/>
  <c r="N3055" i="1"/>
  <c r="Q3055" i="1" s="1"/>
  <c r="R3054" i="1"/>
  <c r="N3054" i="1"/>
  <c r="Q3054" i="1" s="1"/>
  <c r="R3053" i="1"/>
  <c r="N3053" i="1"/>
  <c r="Q3053" i="1" s="1"/>
  <c r="R3052" i="1"/>
  <c r="N3052" i="1"/>
  <c r="Q3052" i="1" s="1"/>
  <c r="R3051" i="1"/>
  <c r="N3051" i="1"/>
  <c r="Q3051" i="1" s="1"/>
  <c r="R3050" i="1"/>
  <c r="N3050" i="1"/>
  <c r="Q3050" i="1" s="1"/>
  <c r="R3049" i="1"/>
  <c r="N3049" i="1"/>
  <c r="Q3049" i="1" s="1"/>
  <c r="R3048" i="1"/>
  <c r="N3048" i="1"/>
  <c r="Q3048" i="1" s="1"/>
  <c r="R3047" i="1"/>
  <c r="N3047" i="1"/>
  <c r="Q3047" i="1" s="1"/>
  <c r="R3046" i="1"/>
  <c r="N3046" i="1"/>
  <c r="Q3046" i="1" s="1"/>
  <c r="R3045" i="1"/>
  <c r="N3045" i="1"/>
  <c r="Q3045" i="1" s="1"/>
  <c r="R3044" i="1"/>
  <c r="N3044" i="1"/>
  <c r="Q3044" i="1" s="1"/>
  <c r="R3043" i="1"/>
  <c r="N3043" i="1"/>
  <c r="Q3043" i="1" s="1"/>
  <c r="R3042" i="1"/>
  <c r="N3042" i="1"/>
  <c r="Q3042" i="1" s="1"/>
  <c r="R3041" i="1"/>
  <c r="N3041" i="1"/>
  <c r="Q3041" i="1" s="1"/>
  <c r="R3040" i="1"/>
  <c r="N3040" i="1"/>
  <c r="Q3040" i="1" s="1"/>
  <c r="R3039" i="1"/>
  <c r="N3039" i="1"/>
  <c r="Q3039" i="1" s="1"/>
  <c r="R3038" i="1"/>
  <c r="N3038" i="1"/>
  <c r="Q3038" i="1" s="1"/>
  <c r="R3037" i="1"/>
  <c r="N3037" i="1"/>
  <c r="Q3037" i="1" s="1"/>
  <c r="R3036" i="1"/>
  <c r="N3036" i="1"/>
  <c r="Q3036" i="1" s="1"/>
  <c r="R3035" i="1"/>
  <c r="N3035" i="1"/>
  <c r="Q3035" i="1" s="1"/>
  <c r="R3034" i="1"/>
  <c r="N3034" i="1"/>
  <c r="Q3034" i="1" s="1"/>
  <c r="R3033" i="1"/>
  <c r="N3033" i="1"/>
  <c r="Q3033" i="1" s="1"/>
  <c r="R3032" i="1"/>
  <c r="N3032" i="1"/>
  <c r="Q3032" i="1" s="1"/>
  <c r="R3031" i="1"/>
  <c r="N3031" i="1"/>
  <c r="Q3031" i="1" s="1"/>
  <c r="R3030" i="1"/>
  <c r="N3030" i="1"/>
  <c r="Q3030" i="1" s="1"/>
  <c r="R3029" i="1"/>
  <c r="N3029" i="1"/>
  <c r="Q3029" i="1" s="1"/>
  <c r="R3028" i="1"/>
  <c r="N3028" i="1"/>
  <c r="Q3028" i="1" s="1"/>
  <c r="R3027" i="1"/>
  <c r="N3027" i="1"/>
  <c r="Q3027" i="1" s="1"/>
  <c r="R3026" i="1"/>
  <c r="N3026" i="1"/>
  <c r="Q3026" i="1" s="1"/>
  <c r="R3025" i="1"/>
  <c r="N3025" i="1"/>
  <c r="Q3025" i="1" s="1"/>
  <c r="R3024" i="1"/>
  <c r="N3024" i="1"/>
  <c r="Q3024" i="1" s="1"/>
  <c r="R3023" i="1"/>
  <c r="N3023" i="1"/>
  <c r="Q3023" i="1" s="1"/>
  <c r="R3022" i="1"/>
  <c r="N3022" i="1"/>
  <c r="Q3022" i="1" s="1"/>
  <c r="R3021" i="1"/>
  <c r="N3021" i="1"/>
  <c r="Q3021" i="1" s="1"/>
  <c r="R3020" i="1"/>
  <c r="N3020" i="1"/>
  <c r="Q3020" i="1" s="1"/>
  <c r="R3019" i="1"/>
  <c r="N3019" i="1"/>
  <c r="Q3019" i="1" s="1"/>
  <c r="R3018" i="1"/>
  <c r="N3018" i="1"/>
  <c r="Q3018" i="1" s="1"/>
  <c r="R3017" i="1"/>
  <c r="N3017" i="1"/>
  <c r="Q3017" i="1" s="1"/>
  <c r="R3016" i="1"/>
  <c r="N3016" i="1"/>
  <c r="Q3016" i="1" s="1"/>
  <c r="R3015" i="1"/>
  <c r="N3015" i="1"/>
  <c r="Q3015" i="1" s="1"/>
  <c r="R3014" i="1"/>
  <c r="N3014" i="1"/>
  <c r="Q3014" i="1" s="1"/>
  <c r="R3013" i="1"/>
  <c r="N3013" i="1"/>
  <c r="Q3013" i="1" s="1"/>
  <c r="R3012" i="1"/>
  <c r="N3012" i="1"/>
  <c r="Q3012" i="1" s="1"/>
  <c r="R3011" i="1"/>
  <c r="N3011" i="1"/>
  <c r="R3010" i="1"/>
  <c r="N3010" i="1"/>
  <c r="P3010" i="1" s="1"/>
  <c r="Q3010" i="1" s="1"/>
  <c r="R3009" i="1"/>
  <c r="N3009" i="1"/>
  <c r="Q3009" i="1" s="1"/>
  <c r="R3008" i="1"/>
  <c r="N3008" i="1"/>
  <c r="Q3008" i="1" s="1"/>
  <c r="R3007" i="1"/>
  <c r="N3007" i="1"/>
  <c r="Q3007" i="1" s="1"/>
  <c r="R3006" i="1"/>
  <c r="N3006" i="1"/>
  <c r="Q3006" i="1" s="1"/>
  <c r="R3005" i="1"/>
  <c r="N3005" i="1"/>
  <c r="Q3005" i="1" s="1"/>
  <c r="R3004" i="1"/>
  <c r="N3004" i="1"/>
  <c r="Q3004" i="1" s="1"/>
  <c r="R3003" i="1"/>
  <c r="N3003" i="1"/>
  <c r="Q3003" i="1" s="1"/>
  <c r="R3002" i="1"/>
  <c r="N3002" i="1"/>
  <c r="P3002" i="1" s="1"/>
  <c r="Q3002" i="1" s="1"/>
  <c r="R3001" i="1"/>
  <c r="N3001" i="1"/>
  <c r="Q3001" i="1" s="1"/>
  <c r="R3000" i="1"/>
  <c r="N3000" i="1"/>
  <c r="Q3000" i="1" s="1"/>
  <c r="R2999" i="1"/>
  <c r="N2999" i="1"/>
  <c r="Q2999" i="1" s="1"/>
  <c r="R2998" i="1"/>
  <c r="N2998" i="1"/>
  <c r="Q2998" i="1" s="1"/>
  <c r="R2997" i="1"/>
  <c r="N2997" i="1"/>
  <c r="Q2997" i="1" s="1"/>
  <c r="R2996" i="1"/>
  <c r="N2996" i="1"/>
  <c r="Q2996" i="1" s="1"/>
  <c r="R2995" i="1"/>
  <c r="N2995" i="1"/>
  <c r="Q2995" i="1" s="1"/>
  <c r="R2994" i="1"/>
  <c r="N2994" i="1"/>
  <c r="P2994" i="1" s="1"/>
  <c r="Q2994" i="1" s="1"/>
  <c r="R2993" i="1"/>
  <c r="N2993" i="1"/>
  <c r="P2993" i="1" s="1"/>
  <c r="Q2993" i="1" s="1"/>
  <c r="R2992" i="1"/>
  <c r="N2992" i="1"/>
  <c r="P2992" i="1" s="1"/>
  <c r="Q2992" i="1" s="1"/>
  <c r="R2991" i="1"/>
  <c r="N2991" i="1"/>
  <c r="P2991" i="1" s="1"/>
  <c r="Q2991" i="1" s="1"/>
  <c r="R2990" i="1"/>
  <c r="N2990" i="1"/>
  <c r="P2990" i="1" s="1"/>
  <c r="Q2990" i="1" s="1"/>
  <c r="R2989" i="1"/>
  <c r="N2989" i="1"/>
  <c r="P2989" i="1" s="1"/>
  <c r="Q2989" i="1" s="1"/>
  <c r="R2988" i="1"/>
  <c r="N2988" i="1"/>
  <c r="P2988" i="1" s="1"/>
  <c r="Q2988" i="1" s="1"/>
  <c r="R2987" i="1"/>
  <c r="N2987" i="1"/>
  <c r="P2987" i="1" s="1"/>
  <c r="Q2987" i="1" s="1"/>
  <c r="R2986" i="1"/>
  <c r="N2986" i="1"/>
  <c r="P2986" i="1" s="1"/>
  <c r="Q2986" i="1" s="1"/>
  <c r="R2985" i="1"/>
  <c r="N2985" i="1"/>
  <c r="P2985" i="1" s="1"/>
  <c r="Q2985" i="1" s="1"/>
  <c r="R2984" i="1"/>
  <c r="N2984" i="1"/>
  <c r="P2984" i="1" s="1"/>
  <c r="Q2984" i="1" s="1"/>
  <c r="R2983" i="1"/>
  <c r="N2983" i="1"/>
  <c r="P2983" i="1" s="1"/>
  <c r="Q2983" i="1" s="1"/>
  <c r="R2982" i="1"/>
  <c r="N2982" i="1"/>
  <c r="P2982" i="1" s="1"/>
  <c r="Q2982" i="1" s="1"/>
  <c r="R2981" i="1"/>
  <c r="N2981" i="1"/>
  <c r="P2981" i="1" s="1"/>
  <c r="Q2981" i="1" s="1"/>
  <c r="R2980" i="1"/>
  <c r="N2980" i="1"/>
  <c r="P2980" i="1" s="1"/>
  <c r="Q2980" i="1" s="1"/>
  <c r="R2979" i="1"/>
  <c r="N2979" i="1"/>
  <c r="P2979" i="1" s="1"/>
  <c r="Q2979" i="1" s="1"/>
  <c r="R2978" i="1"/>
  <c r="N2978" i="1"/>
  <c r="P2978" i="1" s="1"/>
  <c r="Q2978" i="1" s="1"/>
  <c r="R2977" i="1"/>
  <c r="N2977" i="1"/>
  <c r="P2977" i="1" s="1"/>
  <c r="Q2977" i="1" s="1"/>
  <c r="R2976" i="1"/>
  <c r="N2976" i="1"/>
  <c r="P2976" i="1" s="1"/>
  <c r="Q2976" i="1" s="1"/>
  <c r="R2975" i="1"/>
  <c r="N2975" i="1"/>
  <c r="P2975" i="1" s="1"/>
  <c r="Q2975" i="1" s="1"/>
  <c r="R2974" i="1"/>
  <c r="N2974" i="1"/>
  <c r="P2974" i="1" s="1"/>
  <c r="Q2974" i="1" s="1"/>
  <c r="R2973" i="1"/>
  <c r="N2973" i="1"/>
  <c r="P2973" i="1" s="1"/>
  <c r="Q2973" i="1" s="1"/>
  <c r="R2972" i="1"/>
  <c r="N2972" i="1"/>
  <c r="P2972" i="1" s="1"/>
  <c r="Q2972" i="1" s="1"/>
  <c r="R2971" i="1"/>
  <c r="N2971" i="1"/>
  <c r="P2971" i="1" s="1"/>
  <c r="Q2971" i="1" s="1"/>
  <c r="R2970" i="1"/>
  <c r="N2970" i="1"/>
  <c r="P2970" i="1" s="1"/>
  <c r="Q2970" i="1" s="1"/>
  <c r="R2969" i="1"/>
  <c r="N2969" i="1"/>
  <c r="P2969" i="1" s="1"/>
  <c r="Q2969" i="1" s="1"/>
  <c r="R2968" i="1"/>
  <c r="N2968" i="1"/>
  <c r="P2968" i="1" s="1"/>
  <c r="Q2968" i="1" s="1"/>
  <c r="R2967" i="1"/>
  <c r="N2967" i="1"/>
  <c r="P2967" i="1" s="1"/>
  <c r="Q2967" i="1" s="1"/>
  <c r="R2966" i="1"/>
  <c r="N2966" i="1"/>
  <c r="P2966" i="1" s="1"/>
  <c r="Q2966" i="1" s="1"/>
  <c r="R2965" i="1"/>
  <c r="N2965" i="1"/>
  <c r="P2965" i="1" s="1"/>
  <c r="Q2965" i="1" s="1"/>
  <c r="R2964" i="1"/>
  <c r="N2964" i="1"/>
  <c r="P2964" i="1" s="1"/>
  <c r="Q2964" i="1" s="1"/>
  <c r="R2963" i="1"/>
  <c r="N2963" i="1"/>
  <c r="P2963" i="1" s="1"/>
  <c r="Q2963" i="1" s="1"/>
  <c r="R2962" i="1"/>
  <c r="N2962" i="1"/>
  <c r="P2962" i="1" s="1"/>
  <c r="Q2962" i="1" s="1"/>
  <c r="R2961" i="1"/>
  <c r="N2961" i="1"/>
  <c r="P2961" i="1" s="1"/>
  <c r="Q2961" i="1" s="1"/>
  <c r="R2960" i="1"/>
  <c r="N2960" i="1"/>
  <c r="P2960" i="1" s="1"/>
  <c r="Q2960" i="1" s="1"/>
  <c r="R2959" i="1"/>
  <c r="N2959" i="1"/>
  <c r="P2959" i="1" s="1"/>
  <c r="Q2959" i="1" s="1"/>
  <c r="R2958" i="1"/>
  <c r="N2958" i="1"/>
  <c r="P2958" i="1" s="1"/>
  <c r="Q2958" i="1" s="1"/>
  <c r="R2957" i="1"/>
  <c r="N2957" i="1"/>
  <c r="P2957" i="1" s="1"/>
  <c r="Q2957" i="1" s="1"/>
  <c r="R2956" i="1"/>
  <c r="N2956" i="1"/>
  <c r="P2956" i="1" s="1"/>
  <c r="Q2956" i="1" s="1"/>
  <c r="R2955" i="1"/>
  <c r="N2955" i="1"/>
  <c r="P2955" i="1" s="1"/>
  <c r="Q2955" i="1" s="1"/>
  <c r="R2954" i="1"/>
  <c r="N2954" i="1"/>
  <c r="P2954" i="1" s="1"/>
  <c r="Q2954" i="1" s="1"/>
  <c r="R2953" i="1"/>
  <c r="N2953" i="1"/>
  <c r="P2953" i="1" s="1"/>
  <c r="Q2953" i="1" s="1"/>
  <c r="R2952" i="1"/>
  <c r="N2952" i="1"/>
  <c r="P2952" i="1" s="1"/>
  <c r="Q2952" i="1" s="1"/>
  <c r="R2951" i="1"/>
  <c r="N2951" i="1"/>
  <c r="P2951" i="1" s="1"/>
  <c r="Q2951" i="1" s="1"/>
  <c r="R2950" i="1"/>
  <c r="N2950" i="1"/>
  <c r="P2950" i="1" s="1"/>
  <c r="Q2950" i="1" s="1"/>
  <c r="R2949" i="1"/>
  <c r="N2949" i="1"/>
  <c r="P2949" i="1" s="1"/>
  <c r="Q2949" i="1" s="1"/>
  <c r="R2948" i="1"/>
  <c r="N2948" i="1"/>
  <c r="P2948" i="1" s="1"/>
  <c r="Q2948" i="1" s="1"/>
  <c r="R2947" i="1"/>
  <c r="N2947" i="1"/>
  <c r="P2947" i="1" s="1"/>
  <c r="Q2947" i="1" s="1"/>
  <c r="R2946" i="1"/>
  <c r="N2946" i="1"/>
  <c r="P2946" i="1" s="1"/>
  <c r="Q2946" i="1" s="1"/>
  <c r="R2945" i="1"/>
  <c r="N2945" i="1"/>
  <c r="P2945" i="1" s="1"/>
  <c r="Q2945" i="1" s="1"/>
  <c r="R2944" i="1"/>
  <c r="N2944" i="1"/>
  <c r="P2944" i="1" s="1"/>
  <c r="Q2944" i="1" s="1"/>
  <c r="R2943" i="1"/>
  <c r="N2943" i="1"/>
  <c r="P2943" i="1" s="1"/>
  <c r="Q2943" i="1" s="1"/>
  <c r="R2942" i="1"/>
  <c r="N2942" i="1"/>
  <c r="P2942" i="1" s="1"/>
  <c r="Q2942" i="1" s="1"/>
  <c r="R2941" i="1"/>
  <c r="N2941" i="1"/>
  <c r="P2941" i="1" s="1"/>
  <c r="Q2941" i="1" s="1"/>
  <c r="R2940" i="1"/>
  <c r="N2940" i="1"/>
  <c r="P2940" i="1" s="1"/>
  <c r="Q2940" i="1" s="1"/>
  <c r="R2939" i="1"/>
  <c r="N2939" i="1"/>
  <c r="P2939" i="1" s="1"/>
  <c r="Q2939" i="1" s="1"/>
  <c r="R2938" i="1"/>
  <c r="N2938" i="1"/>
  <c r="P2938" i="1" s="1"/>
  <c r="Q2938" i="1" s="1"/>
  <c r="R2937" i="1"/>
  <c r="N2937" i="1"/>
  <c r="P2937" i="1" s="1"/>
  <c r="Q2937" i="1" s="1"/>
  <c r="R2936" i="1"/>
  <c r="N2936" i="1"/>
  <c r="P2936" i="1" s="1"/>
  <c r="Q2936" i="1" s="1"/>
  <c r="R2935" i="1"/>
  <c r="N2935" i="1"/>
  <c r="P2935" i="1" s="1"/>
  <c r="Q2935" i="1" s="1"/>
  <c r="R2934" i="1"/>
  <c r="N2934" i="1"/>
  <c r="P2934" i="1" s="1"/>
  <c r="Q2934" i="1" s="1"/>
  <c r="R2933" i="1"/>
  <c r="N2933" i="1"/>
  <c r="P2933" i="1" s="1"/>
  <c r="Q2933" i="1" s="1"/>
  <c r="R2932" i="1"/>
  <c r="N2932" i="1"/>
  <c r="P2932" i="1" s="1"/>
  <c r="Q2932" i="1" s="1"/>
  <c r="R2931" i="1"/>
  <c r="N2931" i="1"/>
  <c r="P2931" i="1" s="1"/>
  <c r="Q2931" i="1" s="1"/>
  <c r="R2930" i="1"/>
  <c r="N2930" i="1"/>
  <c r="P2930" i="1" s="1"/>
  <c r="Q2930" i="1" s="1"/>
  <c r="R2929" i="1"/>
  <c r="N2929" i="1"/>
  <c r="P2929" i="1" s="1"/>
  <c r="Q2929" i="1" s="1"/>
  <c r="R2928" i="1"/>
  <c r="N2928" i="1"/>
  <c r="P2928" i="1" s="1"/>
  <c r="Q2928" i="1" s="1"/>
  <c r="R2927" i="1"/>
  <c r="N2927" i="1"/>
  <c r="P2927" i="1" s="1"/>
  <c r="Q2927" i="1" s="1"/>
  <c r="R2926" i="1"/>
  <c r="N2926" i="1"/>
  <c r="P2926" i="1" s="1"/>
  <c r="Q2926" i="1" s="1"/>
  <c r="R2925" i="1"/>
  <c r="N2925" i="1"/>
  <c r="P2925" i="1" s="1"/>
  <c r="Q2925" i="1" s="1"/>
  <c r="R2924" i="1"/>
  <c r="N2924" i="1"/>
  <c r="P2924" i="1" s="1"/>
  <c r="Q2924" i="1" s="1"/>
  <c r="R2923" i="1"/>
  <c r="N2923" i="1"/>
  <c r="P2923" i="1" s="1"/>
  <c r="Q2923" i="1" s="1"/>
  <c r="R2922" i="1"/>
  <c r="N2922" i="1"/>
  <c r="P2922" i="1" s="1"/>
  <c r="Q2922" i="1" s="1"/>
  <c r="R2921" i="1"/>
  <c r="N2921" i="1"/>
  <c r="P2921" i="1" s="1"/>
  <c r="Q2921" i="1" s="1"/>
  <c r="R2920" i="1"/>
  <c r="N2920" i="1"/>
  <c r="P2920" i="1" s="1"/>
  <c r="Q2920" i="1" s="1"/>
  <c r="R2919" i="1"/>
  <c r="N2919" i="1"/>
  <c r="P2919" i="1" s="1"/>
  <c r="Q2919" i="1" s="1"/>
  <c r="R2918" i="1"/>
  <c r="N2918" i="1"/>
  <c r="P2918" i="1" s="1"/>
  <c r="Q2918" i="1" s="1"/>
  <c r="R2917" i="1"/>
  <c r="N2917" i="1"/>
  <c r="P2917" i="1" s="1"/>
  <c r="Q2917" i="1" s="1"/>
  <c r="R2916" i="1"/>
  <c r="N2916" i="1"/>
  <c r="P2916" i="1" s="1"/>
  <c r="Q2916" i="1" s="1"/>
  <c r="R2915" i="1"/>
  <c r="N2915" i="1"/>
  <c r="P2915" i="1" s="1"/>
  <c r="Q2915" i="1" s="1"/>
  <c r="R2914" i="1"/>
  <c r="N2914" i="1"/>
  <c r="P2914" i="1" s="1"/>
  <c r="Q2914" i="1" s="1"/>
  <c r="R2913" i="1"/>
  <c r="N2913" i="1"/>
  <c r="P2913" i="1" s="1"/>
  <c r="Q2913" i="1" s="1"/>
  <c r="R2912" i="1"/>
  <c r="N2912" i="1"/>
  <c r="P2912" i="1" s="1"/>
  <c r="Q2912" i="1" s="1"/>
  <c r="R2911" i="1"/>
  <c r="N2911" i="1"/>
  <c r="P2911" i="1" s="1"/>
  <c r="Q2911" i="1" s="1"/>
  <c r="R2910" i="1"/>
  <c r="N2910" i="1"/>
  <c r="P2910" i="1" s="1"/>
  <c r="Q2910" i="1" s="1"/>
  <c r="R2909" i="1"/>
  <c r="N2909" i="1"/>
  <c r="P2909" i="1" s="1"/>
  <c r="Q2909" i="1" s="1"/>
  <c r="R2908" i="1"/>
  <c r="N2908" i="1"/>
  <c r="P2908" i="1" s="1"/>
  <c r="Q2908" i="1" s="1"/>
  <c r="R2907" i="1"/>
  <c r="N2907" i="1"/>
  <c r="P2907" i="1" s="1"/>
  <c r="Q2907" i="1" s="1"/>
  <c r="R2906" i="1"/>
  <c r="N2906" i="1"/>
  <c r="P2906" i="1" s="1"/>
  <c r="Q2906" i="1" s="1"/>
  <c r="R2905" i="1"/>
  <c r="N2905" i="1"/>
  <c r="P2905" i="1" s="1"/>
  <c r="Q2905" i="1" s="1"/>
  <c r="R2904" i="1"/>
  <c r="N2904" i="1"/>
  <c r="P2904" i="1" s="1"/>
  <c r="Q2904" i="1" s="1"/>
  <c r="R2903" i="1"/>
  <c r="N2903" i="1"/>
  <c r="P2903" i="1" s="1"/>
  <c r="Q2903" i="1" s="1"/>
  <c r="R2902" i="1"/>
  <c r="N2902" i="1"/>
  <c r="P2902" i="1" s="1"/>
  <c r="Q2902" i="1" s="1"/>
  <c r="R2901" i="1"/>
  <c r="N2901" i="1"/>
  <c r="P2901" i="1" s="1"/>
  <c r="Q2901" i="1" s="1"/>
  <c r="R2900" i="1"/>
  <c r="N2900" i="1"/>
  <c r="P2900" i="1" s="1"/>
  <c r="Q2900" i="1" s="1"/>
  <c r="R2899" i="1"/>
  <c r="N2899" i="1"/>
  <c r="P2899" i="1" s="1"/>
  <c r="Q2899" i="1" s="1"/>
  <c r="R2898" i="1"/>
  <c r="N2898" i="1"/>
  <c r="Q2898" i="1" s="1"/>
  <c r="R2897" i="1"/>
  <c r="N2897" i="1"/>
  <c r="Q2897" i="1" s="1"/>
  <c r="R2896" i="1"/>
  <c r="N2896" i="1"/>
  <c r="Q2896" i="1" s="1"/>
  <c r="R2895" i="1"/>
  <c r="N2895" i="1"/>
  <c r="Q2895" i="1" s="1"/>
  <c r="R2894" i="1"/>
  <c r="N2894" i="1"/>
  <c r="Q2894" i="1" s="1"/>
  <c r="R2893" i="1"/>
  <c r="N2893" i="1"/>
  <c r="Q2893" i="1" s="1"/>
  <c r="R2892" i="1"/>
  <c r="N2892" i="1"/>
  <c r="Q2892" i="1" s="1"/>
  <c r="R2891" i="1"/>
  <c r="N2891" i="1"/>
  <c r="Q2891" i="1" s="1"/>
  <c r="R2890" i="1"/>
  <c r="N2890" i="1"/>
  <c r="Q2890" i="1" s="1"/>
  <c r="R2889" i="1"/>
  <c r="N2889" i="1"/>
  <c r="Q2889" i="1" s="1"/>
  <c r="R2888" i="1"/>
  <c r="N2888" i="1"/>
  <c r="Q2888" i="1" s="1"/>
  <c r="R2887" i="1"/>
  <c r="N2887" i="1"/>
  <c r="Q2887" i="1" s="1"/>
  <c r="R2886" i="1"/>
  <c r="N2886" i="1"/>
  <c r="Q2886" i="1" s="1"/>
  <c r="R2885" i="1"/>
  <c r="N2885" i="1"/>
  <c r="Q2885" i="1" s="1"/>
  <c r="R2884" i="1"/>
  <c r="N2884" i="1"/>
  <c r="Q2884" i="1" s="1"/>
  <c r="R2883" i="1"/>
  <c r="N2883" i="1"/>
  <c r="Q2883" i="1" s="1"/>
  <c r="R2882" i="1"/>
  <c r="N2882" i="1"/>
  <c r="Q2882" i="1" s="1"/>
  <c r="R2881" i="1"/>
  <c r="N2881" i="1"/>
  <c r="Q2881" i="1" s="1"/>
  <c r="R2880" i="1"/>
  <c r="N2880" i="1"/>
  <c r="Q2880" i="1" s="1"/>
  <c r="R2879" i="1"/>
  <c r="N2879" i="1"/>
  <c r="Q2879" i="1" s="1"/>
  <c r="R2878" i="1"/>
  <c r="N2878" i="1"/>
  <c r="Q2878" i="1" s="1"/>
  <c r="R2877" i="1"/>
  <c r="N2877" i="1"/>
  <c r="Q2877" i="1" s="1"/>
  <c r="R2876" i="1"/>
  <c r="N2876" i="1"/>
  <c r="Q2876" i="1" s="1"/>
  <c r="R2875" i="1"/>
  <c r="N2875" i="1"/>
  <c r="Q2875" i="1" s="1"/>
  <c r="R2874" i="1"/>
  <c r="N2874" i="1"/>
  <c r="Q2874" i="1" s="1"/>
  <c r="R2873" i="1"/>
  <c r="N2873" i="1"/>
  <c r="Q2873" i="1" s="1"/>
  <c r="R2872" i="1"/>
  <c r="N2872" i="1"/>
  <c r="Q2872" i="1" s="1"/>
  <c r="R2871" i="1"/>
  <c r="N2871" i="1"/>
  <c r="Q2871" i="1" s="1"/>
  <c r="R2870" i="1"/>
  <c r="N2870" i="1"/>
  <c r="Q2870" i="1" s="1"/>
  <c r="R2869" i="1"/>
  <c r="N2869" i="1"/>
  <c r="Q2869" i="1" s="1"/>
  <c r="R2868" i="1"/>
  <c r="N2868" i="1"/>
  <c r="Q2868" i="1" s="1"/>
  <c r="R2867" i="1"/>
  <c r="N2867" i="1"/>
  <c r="Q2867" i="1" s="1"/>
  <c r="R2866" i="1"/>
  <c r="N2866" i="1"/>
  <c r="Q2866" i="1" s="1"/>
  <c r="R2865" i="1"/>
  <c r="N2865" i="1"/>
  <c r="Q2865" i="1" s="1"/>
  <c r="R2864" i="1"/>
  <c r="N2864" i="1"/>
  <c r="Q2864" i="1" s="1"/>
  <c r="R2863" i="1"/>
  <c r="N2863" i="1"/>
  <c r="Q2863" i="1" s="1"/>
  <c r="R2862" i="1"/>
  <c r="N2862" i="1"/>
  <c r="Q2862" i="1" s="1"/>
  <c r="R2861" i="1"/>
  <c r="N2861" i="1"/>
  <c r="Q2861" i="1" s="1"/>
  <c r="R2860" i="1"/>
  <c r="N2860" i="1"/>
  <c r="Q2860" i="1" s="1"/>
  <c r="R2859" i="1"/>
  <c r="N2859" i="1"/>
  <c r="Q2859" i="1" s="1"/>
  <c r="R2858" i="1"/>
  <c r="N2858" i="1"/>
  <c r="Q2858" i="1" s="1"/>
  <c r="R2857" i="1"/>
  <c r="N2857" i="1"/>
  <c r="Q2857" i="1" s="1"/>
  <c r="R2856" i="1"/>
  <c r="N2856" i="1"/>
  <c r="Q2856" i="1" s="1"/>
  <c r="R2855" i="1"/>
  <c r="N2855" i="1"/>
  <c r="Q2855" i="1" s="1"/>
  <c r="R2854" i="1"/>
  <c r="N2854" i="1"/>
  <c r="Q2854" i="1" s="1"/>
  <c r="R2853" i="1"/>
  <c r="N2853" i="1"/>
  <c r="Q2853" i="1" s="1"/>
  <c r="R2852" i="1"/>
  <c r="N2852" i="1"/>
  <c r="Q2852" i="1" s="1"/>
  <c r="R2851" i="1"/>
  <c r="N2851" i="1"/>
  <c r="Q2851" i="1" s="1"/>
  <c r="R2850" i="1"/>
  <c r="N2850" i="1"/>
  <c r="Q2850" i="1" s="1"/>
  <c r="R2849" i="1"/>
  <c r="N2849" i="1"/>
  <c r="Q2849" i="1" s="1"/>
  <c r="R2848" i="1"/>
  <c r="N2848" i="1"/>
  <c r="Q2848" i="1" s="1"/>
  <c r="R2847" i="1"/>
  <c r="N2847" i="1"/>
  <c r="Q2847" i="1" s="1"/>
  <c r="R2846" i="1"/>
  <c r="N2846" i="1"/>
  <c r="Q2846" i="1" s="1"/>
  <c r="R2845" i="1"/>
  <c r="N2845" i="1"/>
  <c r="Q2845" i="1" s="1"/>
  <c r="R2844" i="1"/>
  <c r="N2844" i="1"/>
  <c r="Q2844" i="1" s="1"/>
  <c r="R2843" i="1"/>
  <c r="N2843" i="1"/>
  <c r="Q2843" i="1" s="1"/>
  <c r="R2842" i="1"/>
  <c r="N2842" i="1"/>
  <c r="Q2842" i="1" s="1"/>
  <c r="R2841" i="1"/>
  <c r="N2841" i="1"/>
  <c r="Q2841" i="1" s="1"/>
  <c r="R2840" i="1"/>
  <c r="N2840" i="1"/>
  <c r="Q2840" i="1" s="1"/>
  <c r="R2839" i="1"/>
  <c r="N2839" i="1"/>
  <c r="Q2839" i="1" s="1"/>
  <c r="R2838" i="1"/>
  <c r="N2838" i="1"/>
  <c r="Q2838" i="1" s="1"/>
  <c r="R2837" i="1"/>
  <c r="N2837" i="1"/>
  <c r="Q2837" i="1" s="1"/>
  <c r="R2836" i="1"/>
  <c r="N2836" i="1"/>
  <c r="Q2836" i="1" s="1"/>
  <c r="R2835" i="1"/>
  <c r="N2835" i="1"/>
  <c r="Q2835" i="1" s="1"/>
  <c r="R2834" i="1"/>
  <c r="N2834" i="1"/>
  <c r="Q2834" i="1" s="1"/>
  <c r="R2833" i="1"/>
  <c r="N2833" i="1"/>
  <c r="Q2833" i="1" s="1"/>
  <c r="R2832" i="1"/>
  <c r="N2832" i="1"/>
  <c r="Q2832" i="1" s="1"/>
  <c r="R2831" i="1"/>
  <c r="N2831" i="1"/>
  <c r="Q2831" i="1" s="1"/>
  <c r="R2830" i="1"/>
  <c r="N2830" i="1"/>
  <c r="Q2830" i="1" s="1"/>
  <c r="R2829" i="1"/>
  <c r="N2829" i="1"/>
  <c r="Q2829" i="1" s="1"/>
  <c r="R2828" i="1"/>
  <c r="N2828" i="1"/>
  <c r="Q2828" i="1" s="1"/>
  <c r="R2827" i="1"/>
  <c r="N2827" i="1"/>
  <c r="Q2827" i="1" s="1"/>
  <c r="R2826" i="1"/>
  <c r="N2826" i="1"/>
  <c r="Q2826" i="1" s="1"/>
  <c r="R2825" i="1"/>
  <c r="N2825" i="1"/>
  <c r="Q2825" i="1" s="1"/>
  <c r="R2824" i="1"/>
  <c r="N2824" i="1"/>
  <c r="Q2824" i="1" s="1"/>
  <c r="R2823" i="1"/>
  <c r="N2823" i="1"/>
  <c r="Q2823" i="1" s="1"/>
  <c r="R2822" i="1"/>
  <c r="N2822" i="1"/>
  <c r="Q2822" i="1" s="1"/>
  <c r="R2821" i="1"/>
  <c r="N2821" i="1"/>
  <c r="Q2821" i="1" s="1"/>
  <c r="R2820" i="1"/>
  <c r="N2820" i="1"/>
  <c r="Q2820" i="1" s="1"/>
  <c r="R2819" i="1"/>
  <c r="N2819" i="1"/>
  <c r="Q2819" i="1" s="1"/>
  <c r="R2818" i="1"/>
  <c r="N2818" i="1"/>
  <c r="Q2818" i="1" s="1"/>
  <c r="R2817" i="1"/>
  <c r="N2817" i="1"/>
  <c r="Q2817" i="1" s="1"/>
  <c r="R2816" i="1"/>
  <c r="N2816" i="1"/>
  <c r="Q2816" i="1" s="1"/>
  <c r="R2815" i="1"/>
  <c r="N2815" i="1"/>
  <c r="Q2815" i="1" s="1"/>
  <c r="R2814" i="1"/>
  <c r="N2814" i="1"/>
  <c r="Q2814" i="1" s="1"/>
  <c r="R2813" i="1"/>
  <c r="N2813" i="1"/>
  <c r="Q2813" i="1" s="1"/>
  <c r="R2812" i="1"/>
  <c r="N2812" i="1"/>
  <c r="Q2812" i="1" s="1"/>
  <c r="R2811" i="1"/>
  <c r="N2811" i="1"/>
  <c r="Q2811" i="1" s="1"/>
  <c r="R2810" i="1"/>
  <c r="N2810" i="1"/>
  <c r="Q2810" i="1" s="1"/>
  <c r="R2809" i="1"/>
  <c r="N2809" i="1"/>
  <c r="Q2809" i="1" s="1"/>
  <c r="R2808" i="1"/>
  <c r="N2808" i="1"/>
  <c r="Q2808" i="1" s="1"/>
  <c r="R2807" i="1"/>
  <c r="N2807" i="1"/>
  <c r="Q2807" i="1" s="1"/>
  <c r="R2806" i="1"/>
  <c r="N2806" i="1"/>
  <c r="Q2806" i="1" s="1"/>
  <c r="R2805" i="1"/>
  <c r="N2805" i="1"/>
  <c r="Q2805" i="1" s="1"/>
  <c r="R2804" i="1"/>
  <c r="N2804" i="1"/>
  <c r="Q2804" i="1" s="1"/>
  <c r="R2803" i="1"/>
  <c r="N2803" i="1"/>
  <c r="Q2803" i="1" s="1"/>
  <c r="R2802" i="1"/>
  <c r="N2802" i="1"/>
  <c r="Q2802" i="1" s="1"/>
  <c r="R2801" i="1"/>
  <c r="N2801" i="1"/>
  <c r="Q2801" i="1" s="1"/>
  <c r="R2800" i="1"/>
  <c r="N2800" i="1"/>
  <c r="Q2800" i="1" s="1"/>
  <c r="R2799" i="1"/>
  <c r="N2799" i="1"/>
  <c r="Q2799" i="1" s="1"/>
  <c r="R2798" i="1"/>
  <c r="N2798" i="1"/>
  <c r="Q2798" i="1" s="1"/>
  <c r="R2797" i="1"/>
  <c r="N2797" i="1"/>
  <c r="Q2797" i="1" s="1"/>
  <c r="R2796" i="1"/>
  <c r="N2796" i="1"/>
  <c r="Q2796" i="1" s="1"/>
  <c r="R2795" i="1"/>
  <c r="N2795" i="1"/>
  <c r="Q2795" i="1" s="1"/>
  <c r="R2794" i="1"/>
  <c r="N2794" i="1"/>
  <c r="Q2794" i="1" s="1"/>
  <c r="R2793" i="1"/>
  <c r="N2793" i="1"/>
  <c r="Q2793" i="1" s="1"/>
  <c r="R2792" i="1"/>
  <c r="N2792" i="1"/>
  <c r="Q2792" i="1" s="1"/>
  <c r="R2791" i="1"/>
  <c r="N2791" i="1"/>
  <c r="Q2791" i="1" s="1"/>
  <c r="R2790" i="1"/>
  <c r="N2790" i="1"/>
  <c r="Q2790" i="1" s="1"/>
  <c r="R2789" i="1"/>
  <c r="N2789" i="1"/>
  <c r="Q2789" i="1" s="1"/>
  <c r="R2788" i="1"/>
  <c r="N2788" i="1"/>
  <c r="Q2788" i="1" s="1"/>
  <c r="R2787" i="1"/>
  <c r="N2787" i="1"/>
  <c r="Q2787" i="1" s="1"/>
  <c r="R2786" i="1"/>
  <c r="N2786" i="1"/>
  <c r="Q2786" i="1" s="1"/>
  <c r="R2785" i="1"/>
  <c r="N2785" i="1"/>
  <c r="Q2785" i="1" s="1"/>
  <c r="R2784" i="1"/>
  <c r="N2784" i="1"/>
  <c r="Q2784" i="1" s="1"/>
  <c r="R2783" i="1"/>
  <c r="N2783" i="1"/>
  <c r="Q2783" i="1" s="1"/>
  <c r="R2782" i="1"/>
  <c r="N2782" i="1"/>
  <c r="Q2782" i="1" s="1"/>
  <c r="R2781" i="1"/>
  <c r="N2781" i="1"/>
  <c r="Q2781" i="1" s="1"/>
  <c r="R2780" i="1"/>
  <c r="N2780" i="1"/>
  <c r="Q2780" i="1" s="1"/>
  <c r="R2779" i="1"/>
  <c r="N2779" i="1"/>
  <c r="Q2779" i="1" s="1"/>
  <c r="R2778" i="1"/>
  <c r="N2778" i="1"/>
  <c r="Q2778" i="1" s="1"/>
  <c r="R2777" i="1"/>
  <c r="N2777" i="1"/>
  <c r="Q2777" i="1" s="1"/>
  <c r="R2776" i="1"/>
  <c r="N2776" i="1"/>
  <c r="Q2776" i="1" s="1"/>
  <c r="R2775" i="1"/>
  <c r="N2775" i="1"/>
  <c r="Q2775" i="1" s="1"/>
  <c r="R2774" i="1"/>
  <c r="N2774" i="1"/>
  <c r="Q2774" i="1" s="1"/>
  <c r="R2773" i="1"/>
  <c r="N2773" i="1"/>
  <c r="Q2773" i="1" s="1"/>
  <c r="R2772" i="1"/>
  <c r="N2772" i="1"/>
  <c r="Q2772" i="1" s="1"/>
  <c r="R2771" i="1"/>
  <c r="N2771" i="1"/>
  <c r="Q2771" i="1" s="1"/>
  <c r="R2770" i="1"/>
  <c r="N2770" i="1"/>
  <c r="Q2770" i="1" s="1"/>
  <c r="R2769" i="1"/>
  <c r="N2769" i="1"/>
  <c r="Q2769" i="1" s="1"/>
  <c r="R2768" i="1"/>
  <c r="N2768" i="1"/>
  <c r="Q2768" i="1" s="1"/>
  <c r="R2767" i="1"/>
  <c r="N2767" i="1"/>
  <c r="Q2767" i="1" s="1"/>
  <c r="R2766" i="1"/>
  <c r="N2766" i="1"/>
  <c r="Q2766" i="1" s="1"/>
  <c r="R2765" i="1"/>
  <c r="N2765" i="1"/>
  <c r="Q2765" i="1" s="1"/>
  <c r="R2764" i="1"/>
  <c r="N2764" i="1"/>
  <c r="Q2764" i="1" s="1"/>
  <c r="R2763" i="1"/>
  <c r="N2763" i="1"/>
  <c r="Q2763" i="1" s="1"/>
  <c r="R2762" i="1"/>
  <c r="N2762" i="1"/>
  <c r="Q2762" i="1" s="1"/>
  <c r="R2761" i="1"/>
  <c r="N2761" i="1"/>
  <c r="Q2761" i="1" s="1"/>
  <c r="R2760" i="1"/>
  <c r="N2760" i="1"/>
  <c r="Q2760" i="1" s="1"/>
  <c r="R2759" i="1"/>
  <c r="N2759" i="1"/>
  <c r="Q2759" i="1" s="1"/>
  <c r="R2758" i="1"/>
  <c r="N2758" i="1"/>
  <c r="Q2758" i="1" s="1"/>
  <c r="R2757" i="1"/>
  <c r="N2757" i="1"/>
  <c r="Q2757" i="1" s="1"/>
  <c r="R2756" i="1"/>
  <c r="N2756" i="1"/>
  <c r="Q2756" i="1" s="1"/>
  <c r="R2755" i="1"/>
  <c r="N2755" i="1"/>
  <c r="Q2755" i="1" s="1"/>
  <c r="R2754" i="1"/>
  <c r="N2754" i="1"/>
  <c r="Q2754" i="1" s="1"/>
  <c r="R2753" i="1"/>
  <c r="N2753" i="1"/>
  <c r="Q2753" i="1" s="1"/>
  <c r="R2752" i="1"/>
  <c r="N2752" i="1"/>
  <c r="Q2752" i="1" s="1"/>
  <c r="R2751" i="1"/>
  <c r="N2751" i="1"/>
  <c r="Q2751" i="1" s="1"/>
  <c r="R2750" i="1"/>
  <c r="N2750" i="1"/>
  <c r="Q2750" i="1" s="1"/>
  <c r="R2749" i="1"/>
  <c r="N2749" i="1"/>
  <c r="Q2749" i="1" s="1"/>
  <c r="R2748" i="1"/>
  <c r="N2748" i="1"/>
  <c r="Q2748" i="1" s="1"/>
  <c r="R2747" i="1"/>
  <c r="N2747" i="1"/>
  <c r="Q2747" i="1" s="1"/>
  <c r="R2746" i="1"/>
  <c r="N2746" i="1"/>
  <c r="Q2746" i="1" s="1"/>
  <c r="R2745" i="1"/>
  <c r="N2745" i="1"/>
  <c r="Q2745" i="1" s="1"/>
  <c r="R2744" i="1"/>
  <c r="N2744" i="1"/>
  <c r="Q2744" i="1" s="1"/>
  <c r="R2743" i="1"/>
  <c r="N2743" i="1"/>
  <c r="Q2743" i="1" s="1"/>
  <c r="R2742" i="1"/>
  <c r="N2742" i="1"/>
  <c r="Q2742" i="1" s="1"/>
  <c r="R2741" i="1"/>
  <c r="N2741" i="1"/>
  <c r="Q2741" i="1" s="1"/>
  <c r="R2740" i="1"/>
  <c r="N2740" i="1"/>
  <c r="Q2740" i="1" s="1"/>
  <c r="R2739" i="1"/>
  <c r="N2739" i="1"/>
  <c r="Q2739" i="1" s="1"/>
  <c r="R2738" i="1"/>
  <c r="N2738" i="1"/>
  <c r="Q2738" i="1" s="1"/>
  <c r="R2737" i="1"/>
  <c r="N2737" i="1"/>
  <c r="Q2737" i="1" s="1"/>
  <c r="R2736" i="1"/>
  <c r="N2736" i="1"/>
  <c r="Q2736" i="1" s="1"/>
  <c r="R2735" i="1"/>
  <c r="N2735" i="1"/>
  <c r="Q2735" i="1" s="1"/>
  <c r="R2734" i="1"/>
  <c r="N2734" i="1"/>
  <c r="Q2734" i="1" s="1"/>
  <c r="R2733" i="1"/>
  <c r="N2733" i="1"/>
  <c r="Q2733" i="1" s="1"/>
  <c r="R2732" i="1"/>
  <c r="N2732" i="1"/>
  <c r="Q2732" i="1" s="1"/>
  <c r="R2731" i="1"/>
  <c r="N2731" i="1"/>
  <c r="Q2731" i="1" s="1"/>
  <c r="R2730" i="1"/>
  <c r="N2730" i="1"/>
  <c r="Q2730" i="1" s="1"/>
  <c r="R2729" i="1"/>
  <c r="N2729" i="1"/>
  <c r="Q2729" i="1" s="1"/>
  <c r="R2728" i="1"/>
  <c r="N2728" i="1"/>
  <c r="Q2728" i="1" s="1"/>
  <c r="R2727" i="1"/>
  <c r="N2727" i="1"/>
  <c r="Q2727" i="1" s="1"/>
  <c r="R2726" i="1"/>
  <c r="N2726" i="1"/>
  <c r="Q2726" i="1" s="1"/>
  <c r="R2725" i="1"/>
  <c r="N2725" i="1"/>
  <c r="Q2725" i="1" s="1"/>
  <c r="R2724" i="1"/>
  <c r="N2724" i="1"/>
  <c r="Q2724" i="1" s="1"/>
  <c r="R2723" i="1"/>
  <c r="N2723" i="1"/>
  <c r="Q2723" i="1" s="1"/>
  <c r="R2722" i="1"/>
  <c r="N2722" i="1"/>
  <c r="Q2722" i="1" s="1"/>
  <c r="R2721" i="1"/>
  <c r="N2721" i="1"/>
  <c r="Q2721" i="1" s="1"/>
  <c r="R2720" i="1"/>
  <c r="N2720" i="1"/>
  <c r="Q2720" i="1" s="1"/>
  <c r="R2719" i="1"/>
  <c r="N2719" i="1"/>
  <c r="Q2719" i="1" s="1"/>
  <c r="R2718" i="1"/>
  <c r="N2718" i="1"/>
  <c r="Q2718" i="1" s="1"/>
  <c r="R2717" i="1"/>
  <c r="N2717" i="1"/>
  <c r="Q2717" i="1" s="1"/>
  <c r="R2716" i="1"/>
  <c r="N2716" i="1"/>
  <c r="Q2716" i="1" s="1"/>
  <c r="R2715" i="1"/>
  <c r="N2715" i="1"/>
  <c r="Q2715" i="1" s="1"/>
  <c r="R2714" i="1"/>
  <c r="N2714" i="1"/>
  <c r="Q2714" i="1" s="1"/>
  <c r="R2713" i="1"/>
  <c r="N2713" i="1"/>
  <c r="Q2713" i="1" s="1"/>
  <c r="R2712" i="1"/>
  <c r="N2712" i="1"/>
  <c r="Q2712" i="1" s="1"/>
  <c r="R2711" i="1"/>
  <c r="N2711" i="1"/>
  <c r="Q2711" i="1" s="1"/>
  <c r="R2710" i="1"/>
  <c r="N2710" i="1"/>
  <c r="Q2710" i="1" s="1"/>
  <c r="R2709" i="1"/>
  <c r="N2709" i="1"/>
  <c r="Q2709" i="1" s="1"/>
  <c r="R2708" i="1"/>
  <c r="N2708" i="1"/>
  <c r="Q2708" i="1" s="1"/>
  <c r="R2707" i="1"/>
  <c r="N2707" i="1"/>
  <c r="Q2707" i="1" s="1"/>
  <c r="R2706" i="1"/>
  <c r="N2706" i="1"/>
  <c r="Q2706" i="1" s="1"/>
  <c r="R2705" i="1"/>
  <c r="N2705" i="1"/>
  <c r="Q2705" i="1" s="1"/>
  <c r="R2704" i="1"/>
  <c r="N2704" i="1"/>
  <c r="Q2704" i="1" s="1"/>
  <c r="R2703" i="1"/>
  <c r="N2703" i="1"/>
  <c r="Q2703" i="1" s="1"/>
  <c r="R2702" i="1"/>
  <c r="N2702" i="1"/>
  <c r="Q2702" i="1" s="1"/>
  <c r="R2701" i="1"/>
  <c r="N2701" i="1"/>
  <c r="Q2701" i="1" s="1"/>
  <c r="R2700" i="1"/>
  <c r="N2700" i="1"/>
  <c r="Q2700" i="1" s="1"/>
  <c r="R2699" i="1"/>
  <c r="N2699" i="1"/>
  <c r="Q2699" i="1" s="1"/>
  <c r="R2698" i="1"/>
  <c r="N2698" i="1"/>
  <c r="Q2698" i="1" s="1"/>
  <c r="R2697" i="1"/>
  <c r="N2697" i="1"/>
  <c r="Q2697" i="1" s="1"/>
  <c r="R2696" i="1"/>
  <c r="N2696" i="1"/>
  <c r="Q2696" i="1" s="1"/>
  <c r="R2695" i="1"/>
  <c r="N2695" i="1"/>
  <c r="Q2695" i="1" s="1"/>
  <c r="R2694" i="1"/>
  <c r="N2694" i="1"/>
  <c r="Q2694" i="1" s="1"/>
  <c r="R2693" i="1"/>
  <c r="N2693" i="1"/>
  <c r="Q2693" i="1" s="1"/>
  <c r="R2692" i="1"/>
  <c r="N2692" i="1"/>
  <c r="Q2692" i="1" s="1"/>
  <c r="R2691" i="1"/>
  <c r="N2691" i="1"/>
  <c r="Q2691" i="1" s="1"/>
  <c r="R2690" i="1"/>
  <c r="N2690" i="1"/>
  <c r="Q2690" i="1" s="1"/>
  <c r="R2689" i="1"/>
  <c r="N2689" i="1"/>
  <c r="Q2689" i="1" s="1"/>
  <c r="R2688" i="1"/>
  <c r="N2688" i="1"/>
  <c r="Q2688" i="1" s="1"/>
  <c r="R2687" i="1"/>
  <c r="N2687" i="1"/>
  <c r="Q2687" i="1" s="1"/>
  <c r="R2686" i="1"/>
  <c r="N2686" i="1"/>
  <c r="Q2686" i="1" s="1"/>
  <c r="R2685" i="1"/>
  <c r="N2685" i="1"/>
  <c r="Q2685" i="1" s="1"/>
  <c r="R2684" i="1"/>
  <c r="N2684" i="1"/>
  <c r="Q2684" i="1" s="1"/>
  <c r="R2683" i="1"/>
  <c r="N2683" i="1"/>
  <c r="Q2683" i="1" s="1"/>
  <c r="R2682" i="1"/>
  <c r="N2682" i="1"/>
  <c r="Q2682" i="1" s="1"/>
  <c r="R2681" i="1"/>
  <c r="N2681" i="1"/>
  <c r="Q2681" i="1" s="1"/>
  <c r="R2680" i="1"/>
  <c r="N2680" i="1"/>
  <c r="Q2680" i="1" s="1"/>
  <c r="R2679" i="1"/>
  <c r="N2679" i="1"/>
  <c r="Q2679" i="1" s="1"/>
  <c r="R2678" i="1"/>
  <c r="N2678" i="1"/>
  <c r="Q2678" i="1" s="1"/>
  <c r="R2677" i="1"/>
  <c r="N2677" i="1"/>
  <c r="Q2677" i="1" s="1"/>
  <c r="R2676" i="1"/>
  <c r="N2676" i="1"/>
  <c r="Q2676" i="1" s="1"/>
  <c r="R2675" i="1"/>
  <c r="N2675" i="1"/>
  <c r="Q2675" i="1" s="1"/>
  <c r="R2674" i="1"/>
  <c r="N2674" i="1"/>
  <c r="Q2674" i="1" s="1"/>
  <c r="R2673" i="1"/>
  <c r="N2673" i="1"/>
  <c r="Q2673" i="1" s="1"/>
  <c r="R2672" i="1"/>
  <c r="N2672" i="1"/>
  <c r="Q2672" i="1" s="1"/>
  <c r="R2671" i="1"/>
  <c r="N2671" i="1"/>
  <c r="Q2671" i="1" s="1"/>
  <c r="R2670" i="1"/>
  <c r="N2670" i="1"/>
  <c r="Q2670" i="1" s="1"/>
  <c r="R2669" i="1"/>
  <c r="N2669" i="1"/>
  <c r="Q2669" i="1" s="1"/>
  <c r="R2668" i="1"/>
  <c r="N2668" i="1"/>
  <c r="Q2668" i="1" s="1"/>
  <c r="R2667" i="1"/>
  <c r="N2667" i="1"/>
  <c r="Q2667" i="1" s="1"/>
  <c r="R2666" i="1"/>
  <c r="N2666" i="1"/>
  <c r="Q2666" i="1" s="1"/>
  <c r="R2665" i="1"/>
  <c r="N2665" i="1"/>
  <c r="Q2665" i="1" s="1"/>
  <c r="R2664" i="1"/>
  <c r="N2664" i="1"/>
  <c r="Q2664" i="1" s="1"/>
  <c r="R2663" i="1"/>
  <c r="N2663" i="1"/>
  <c r="Q2663" i="1" s="1"/>
  <c r="R2662" i="1"/>
  <c r="N2662" i="1"/>
  <c r="Q2662" i="1" s="1"/>
  <c r="R2661" i="1"/>
  <c r="N2661" i="1"/>
  <c r="Q2661" i="1" s="1"/>
  <c r="R2660" i="1"/>
  <c r="N2660" i="1"/>
  <c r="Q2660" i="1" s="1"/>
  <c r="R2659" i="1"/>
  <c r="N2659" i="1"/>
  <c r="Q2659" i="1" s="1"/>
  <c r="R2658" i="1"/>
  <c r="N2658" i="1"/>
  <c r="Q2658" i="1" s="1"/>
  <c r="R2657" i="1"/>
  <c r="N2657" i="1"/>
  <c r="Q2657" i="1" s="1"/>
  <c r="R2656" i="1"/>
  <c r="N2656" i="1"/>
  <c r="Q2656" i="1" s="1"/>
  <c r="R2655" i="1"/>
  <c r="N2655" i="1"/>
  <c r="Q2655" i="1" s="1"/>
  <c r="R2654" i="1"/>
  <c r="N2654" i="1"/>
  <c r="Q2654" i="1" s="1"/>
  <c r="R2653" i="1"/>
  <c r="N2653" i="1"/>
  <c r="Q2653" i="1" s="1"/>
  <c r="R2652" i="1"/>
  <c r="N2652" i="1"/>
  <c r="Q2652" i="1" s="1"/>
  <c r="R2651" i="1"/>
  <c r="N2651" i="1"/>
  <c r="Q2651" i="1" s="1"/>
  <c r="R2650" i="1"/>
  <c r="N2650" i="1"/>
  <c r="Q2650" i="1" s="1"/>
  <c r="R2649" i="1"/>
  <c r="N2649" i="1"/>
  <c r="Q2649" i="1" s="1"/>
  <c r="R2648" i="1"/>
  <c r="N2648" i="1"/>
  <c r="Q2648" i="1" s="1"/>
  <c r="R2647" i="1"/>
  <c r="N2647" i="1"/>
  <c r="Q2647" i="1" s="1"/>
  <c r="R2646" i="1"/>
  <c r="N2646" i="1"/>
  <c r="Q2646" i="1" s="1"/>
  <c r="R2645" i="1"/>
  <c r="N2645" i="1"/>
  <c r="Q2645" i="1" s="1"/>
  <c r="R2644" i="1"/>
  <c r="N2644" i="1"/>
  <c r="Q2644" i="1" s="1"/>
  <c r="R2643" i="1"/>
  <c r="N2643" i="1"/>
  <c r="Q2643" i="1" s="1"/>
  <c r="R2642" i="1"/>
  <c r="N2642" i="1"/>
  <c r="Q2642" i="1" s="1"/>
  <c r="R2641" i="1"/>
  <c r="N2641" i="1"/>
  <c r="Q2641" i="1" s="1"/>
  <c r="R2640" i="1"/>
  <c r="N2640" i="1"/>
  <c r="Q2640" i="1" s="1"/>
  <c r="R2639" i="1"/>
  <c r="N2639" i="1"/>
  <c r="Q2639" i="1" s="1"/>
  <c r="R2638" i="1"/>
  <c r="N2638" i="1"/>
  <c r="Q2638" i="1" s="1"/>
  <c r="R2637" i="1"/>
  <c r="N2637" i="1"/>
  <c r="Q2637" i="1" s="1"/>
  <c r="R2636" i="1"/>
  <c r="N2636" i="1"/>
  <c r="Q2636" i="1" s="1"/>
  <c r="R2635" i="1"/>
  <c r="N2635" i="1"/>
  <c r="Q2635" i="1" s="1"/>
  <c r="R2634" i="1"/>
  <c r="N2634" i="1"/>
  <c r="Q2634" i="1" s="1"/>
  <c r="R2633" i="1"/>
  <c r="N2633" i="1"/>
  <c r="Q2633" i="1" s="1"/>
  <c r="R2632" i="1"/>
  <c r="N2632" i="1"/>
  <c r="Q2632" i="1" s="1"/>
  <c r="R2631" i="1"/>
  <c r="N2631" i="1"/>
  <c r="Q2631" i="1" s="1"/>
  <c r="R2630" i="1"/>
  <c r="N2630" i="1"/>
  <c r="Q2630" i="1" s="1"/>
  <c r="R2629" i="1"/>
  <c r="N2629" i="1"/>
  <c r="Q2629" i="1" s="1"/>
  <c r="R2628" i="1"/>
  <c r="N2628" i="1"/>
  <c r="Q2628" i="1" s="1"/>
  <c r="R2627" i="1"/>
  <c r="N2627" i="1"/>
  <c r="Q2627" i="1" s="1"/>
  <c r="R2626" i="1"/>
  <c r="N2626" i="1"/>
  <c r="Q2626" i="1" s="1"/>
  <c r="R2625" i="1"/>
  <c r="N2625" i="1"/>
  <c r="Q2625" i="1" s="1"/>
  <c r="R2624" i="1"/>
  <c r="N2624" i="1"/>
  <c r="Q2624" i="1" s="1"/>
  <c r="R2623" i="1"/>
  <c r="N2623" i="1"/>
  <c r="Q2623" i="1" s="1"/>
  <c r="R2622" i="1"/>
  <c r="N2622" i="1"/>
  <c r="Q2622" i="1" s="1"/>
  <c r="R2621" i="1"/>
  <c r="N2621" i="1"/>
  <c r="Q2621" i="1" s="1"/>
  <c r="R2620" i="1"/>
  <c r="N2620" i="1"/>
  <c r="Q2620" i="1" s="1"/>
  <c r="R2619" i="1"/>
  <c r="N2619" i="1"/>
  <c r="Q2619" i="1" s="1"/>
  <c r="R2618" i="1"/>
  <c r="N2618" i="1"/>
  <c r="Q2618" i="1" s="1"/>
  <c r="R2617" i="1"/>
  <c r="N2617" i="1"/>
  <c r="Q2617" i="1" s="1"/>
  <c r="R2616" i="1"/>
  <c r="N2616" i="1"/>
  <c r="Q2616" i="1" s="1"/>
  <c r="R2615" i="1"/>
  <c r="N2615" i="1"/>
  <c r="Q2615" i="1" s="1"/>
  <c r="R2614" i="1"/>
  <c r="N2614" i="1"/>
  <c r="Q2614" i="1" s="1"/>
  <c r="R2613" i="1"/>
  <c r="N2613" i="1"/>
  <c r="Q2613" i="1" s="1"/>
  <c r="R2612" i="1"/>
  <c r="N2612" i="1"/>
  <c r="Q2612" i="1" s="1"/>
  <c r="R2611" i="1"/>
  <c r="N2611" i="1"/>
  <c r="Q2611" i="1" s="1"/>
  <c r="R2610" i="1"/>
  <c r="N2610" i="1"/>
  <c r="Q2610" i="1" s="1"/>
  <c r="R2609" i="1"/>
  <c r="N2609" i="1"/>
  <c r="Q2609" i="1" s="1"/>
  <c r="R2608" i="1"/>
  <c r="N2608" i="1"/>
  <c r="Q2608" i="1" s="1"/>
  <c r="R2607" i="1"/>
  <c r="N2607" i="1"/>
  <c r="Q2607" i="1" s="1"/>
  <c r="R2606" i="1"/>
  <c r="N2606" i="1"/>
  <c r="Q2606" i="1" s="1"/>
  <c r="R2605" i="1"/>
  <c r="N2605" i="1"/>
  <c r="Q2605" i="1" s="1"/>
  <c r="R2604" i="1"/>
  <c r="N2604" i="1"/>
  <c r="Q2604" i="1" s="1"/>
  <c r="R2603" i="1"/>
  <c r="N2603" i="1"/>
  <c r="Q2603" i="1" s="1"/>
  <c r="R2602" i="1"/>
  <c r="N2602" i="1"/>
  <c r="Q2602" i="1" s="1"/>
  <c r="R2601" i="1"/>
  <c r="N2601" i="1"/>
  <c r="Q2601" i="1" s="1"/>
  <c r="R2600" i="1"/>
  <c r="N2600" i="1"/>
  <c r="Q2600" i="1" s="1"/>
  <c r="R2599" i="1"/>
  <c r="N2599" i="1"/>
  <c r="Q2599" i="1" s="1"/>
  <c r="R2598" i="1"/>
  <c r="N2598" i="1"/>
  <c r="Q2598" i="1" s="1"/>
  <c r="R2597" i="1"/>
  <c r="N2597" i="1"/>
  <c r="Q2597" i="1" s="1"/>
  <c r="R2596" i="1"/>
  <c r="N2596" i="1"/>
  <c r="Q2596" i="1" s="1"/>
  <c r="R2595" i="1"/>
  <c r="N2595" i="1"/>
  <c r="Q2595" i="1" s="1"/>
  <c r="R2594" i="1"/>
  <c r="N2594" i="1"/>
  <c r="Q2594" i="1" s="1"/>
  <c r="R2593" i="1"/>
  <c r="N2593" i="1"/>
  <c r="Q2593" i="1" s="1"/>
  <c r="R2592" i="1"/>
  <c r="N2592" i="1"/>
  <c r="Q2592" i="1" s="1"/>
  <c r="R2591" i="1"/>
  <c r="N2591" i="1"/>
  <c r="Q2591" i="1" s="1"/>
  <c r="R2590" i="1"/>
  <c r="N2590" i="1"/>
  <c r="Q2590" i="1" s="1"/>
  <c r="R2589" i="1"/>
  <c r="N2589" i="1"/>
  <c r="Q2589" i="1" s="1"/>
  <c r="R2588" i="1"/>
  <c r="N2588" i="1"/>
  <c r="Q2588" i="1" s="1"/>
  <c r="R2587" i="1"/>
  <c r="N2587" i="1"/>
  <c r="Q2587" i="1" s="1"/>
  <c r="R2586" i="1"/>
  <c r="N2586" i="1"/>
  <c r="Q2586" i="1" s="1"/>
  <c r="R2585" i="1"/>
  <c r="N2585" i="1"/>
  <c r="Q2585" i="1" s="1"/>
  <c r="R2584" i="1"/>
  <c r="N2584" i="1"/>
  <c r="Q2584" i="1" s="1"/>
  <c r="R2583" i="1"/>
  <c r="N2583" i="1"/>
  <c r="Q2583" i="1" s="1"/>
  <c r="R2582" i="1"/>
  <c r="N2582" i="1"/>
  <c r="Q2582" i="1" s="1"/>
  <c r="R2581" i="1"/>
  <c r="N2581" i="1"/>
  <c r="Q2581" i="1" s="1"/>
  <c r="R2580" i="1"/>
  <c r="N2580" i="1"/>
  <c r="Q2580" i="1" s="1"/>
  <c r="R2579" i="1"/>
  <c r="N2579" i="1"/>
  <c r="Q2579" i="1" s="1"/>
  <c r="R2578" i="1"/>
  <c r="N2578" i="1"/>
  <c r="Q2578" i="1" s="1"/>
  <c r="R2577" i="1"/>
  <c r="N2577" i="1"/>
  <c r="Q2577" i="1" s="1"/>
  <c r="R2576" i="1"/>
  <c r="N2576" i="1"/>
  <c r="Q2576" i="1" s="1"/>
  <c r="R2575" i="1"/>
  <c r="N2575" i="1"/>
  <c r="Q2575" i="1" s="1"/>
  <c r="R2574" i="1"/>
  <c r="N2574" i="1"/>
  <c r="Q2574" i="1" s="1"/>
  <c r="R2573" i="1"/>
  <c r="N2573" i="1"/>
  <c r="Q2573" i="1" s="1"/>
  <c r="R2572" i="1"/>
  <c r="N2572" i="1"/>
  <c r="Q2572" i="1" s="1"/>
  <c r="R2571" i="1"/>
  <c r="N2571" i="1"/>
  <c r="Q2571" i="1" s="1"/>
  <c r="R2570" i="1"/>
  <c r="N2570" i="1"/>
  <c r="Q2570" i="1" s="1"/>
  <c r="R2569" i="1"/>
  <c r="N2569" i="1"/>
  <c r="Q2569" i="1" s="1"/>
  <c r="R2568" i="1"/>
  <c r="N2568" i="1"/>
  <c r="Q2568" i="1" s="1"/>
  <c r="R2567" i="1"/>
  <c r="N2567" i="1"/>
  <c r="Q2567" i="1" s="1"/>
  <c r="R2566" i="1"/>
  <c r="N2566" i="1"/>
  <c r="Q2566" i="1" s="1"/>
  <c r="R2565" i="1"/>
  <c r="N2565" i="1"/>
  <c r="Q2565" i="1" s="1"/>
  <c r="R2564" i="1"/>
  <c r="N2564" i="1"/>
  <c r="Q2564" i="1" s="1"/>
  <c r="R2563" i="1"/>
  <c r="N2563" i="1"/>
  <c r="Q2563" i="1" s="1"/>
  <c r="R2562" i="1"/>
  <c r="N2562" i="1"/>
  <c r="Q2562" i="1" s="1"/>
  <c r="R2561" i="1"/>
  <c r="N2561" i="1"/>
  <c r="Q2561" i="1" s="1"/>
  <c r="R2560" i="1"/>
  <c r="N2560" i="1"/>
  <c r="Q2560" i="1" s="1"/>
  <c r="R2559" i="1"/>
  <c r="N2559" i="1"/>
  <c r="Q2559" i="1" s="1"/>
  <c r="R2558" i="1"/>
  <c r="N2558" i="1"/>
  <c r="Q2558" i="1" s="1"/>
  <c r="R2557" i="1"/>
  <c r="N2557" i="1"/>
  <c r="Q2557" i="1" s="1"/>
  <c r="R2556" i="1"/>
  <c r="N2556" i="1"/>
  <c r="Q2556" i="1" s="1"/>
  <c r="R2555" i="1"/>
  <c r="N2555" i="1"/>
  <c r="Q2555" i="1" s="1"/>
  <c r="R2554" i="1"/>
  <c r="N2554" i="1"/>
  <c r="Q2554" i="1" s="1"/>
  <c r="R2553" i="1"/>
  <c r="N2553" i="1"/>
  <c r="Q2553" i="1" s="1"/>
  <c r="R2552" i="1"/>
  <c r="N2552" i="1"/>
  <c r="Q2552" i="1" s="1"/>
  <c r="R2551" i="1"/>
  <c r="N2551" i="1"/>
  <c r="Q2551" i="1" s="1"/>
  <c r="R2550" i="1"/>
  <c r="N2550" i="1"/>
  <c r="Q2550" i="1" s="1"/>
  <c r="R2549" i="1"/>
  <c r="N2549" i="1"/>
  <c r="Q2549" i="1" s="1"/>
  <c r="R2548" i="1"/>
  <c r="N2548" i="1"/>
  <c r="Q2548" i="1" s="1"/>
  <c r="R2547" i="1"/>
  <c r="N2547" i="1"/>
  <c r="Q2547" i="1" s="1"/>
  <c r="R2546" i="1"/>
  <c r="N2546" i="1"/>
  <c r="Q2546" i="1" s="1"/>
  <c r="R2545" i="1"/>
  <c r="N2545" i="1"/>
  <c r="Q2545" i="1" s="1"/>
  <c r="R2544" i="1"/>
  <c r="N2544" i="1"/>
  <c r="Q2544" i="1" s="1"/>
  <c r="R2543" i="1"/>
  <c r="N2543" i="1"/>
  <c r="Q2543" i="1" s="1"/>
  <c r="R2542" i="1"/>
  <c r="N2542" i="1"/>
  <c r="Q2542" i="1" s="1"/>
  <c r="R2541" i="1"/>
  <c r="N2541" i="1"/>
  <c r="Q2541" i="1" s="1"/>
  <c r="R2540" i="1"/>
  <c r="N2540" i="1"/>
  <c r="Q2540" i="1" s="1"/>
  <c r="R2539" i="1"/>
  <c r="N2539" i="1"/>
  <c r="Q2539" i="1" s="1"/>
  <c r="R2538" i="1"/>
  <c r="N2538" i="1"/>
  <c r="Q2538" i="1" s="1"/>
  <c r="R2537" i="1"/>
  <c r="N2537" i="1"/>
  <c r="Q2537" i="1" s="1"/>
  <c r="R2536" i="1"/>
  <c r="N2536" i="1"/>
  <c r="Q2536" i="1" s="1"/>
  <c r="R2535" i="1"/>
  <c r="N2535" i="1"/>
  <c r="Q2535" i="1" s="1"/>
  <c r="R2534" i="1"/>
  <c r="N2534" i="1"/>
  <c r="Q2534" i="1" s="1"/>
  <c r="R2533" i="1"/>
  <c r="N2533" i="1"/>
  <c r="Q2533" i="1" s="1"/>
  <c r="R2532" i="1"/>
  <c r="N2532" i="1"/>
  <c r="Q2532" i="1" s="1"/>
  <c r="R2531" i="1"/>
  <c r="N2531" i="1"/>
  <c r="Q2531" i="1" s="1"/>
  <c r="R2530" i="1"/>
  <c r="N2530" i="1"/>
  <c r="Q2530" i="1" s="1"/>
  <c r="R2529" i="1"/>
  <c r="N2529" i="1"/>
  <c r="Q2529" i="1" s="1"/>
  <c r="R2528" i="1"/>
  <c r="N2528" i="1"/>
  <c r="Q2528" i="1" s="1"/>
  <c r="R2527" i="1"/>
  <c r="N2527" i="1"/>
  <c r="Q2527" i="1" s="1"/>
  <c r="R2526" i="1"/>
  <c r="N2526" i="1"/>
  <c r="Q2526" i="1" s="1"/>
  <c r="R2525" i="1"/>
  <c r="N2525" i="1"/>
  <c r="Q2525" i="1" s="1"/>
  <c r="R2524" i="1"/>
  <c r="N2524" i="1"/>
  <c r="Q2524" i="1" s="1"/>
  <c r="R2523" i="1"/>
  <c r="N2523" i="1"/>
  <c r="Q2523" i="1" s="1"/>
  <c r="R2522" i="1"/>
  <c r="N2522" i="1"/>
  <c r="Q2522" i="1" s="1"/>
  <c r="R2521" i="1"/>
  <c r="N2521" i="1"/>
  <c r="Q2521" i="1" s="1"/>
  <c r="R2520" i="1"/>
  <c r="N2520" i="1"/>
  <c r="Q2520" i="1" s="1"/>
  <c r="R2519" i="1"/>
  <c r="N2519" i="1"/>
  <c r="Q2519" i="1" s="1"/>
  <c r="R2518" i="1"/>
  <c r="N2518" i="1"/>
  <c r="Q2518" i="1" s="1"/>
  <c r="R2517" i="1"/>
  <c r="N2517" i="1"/>
  <c r="Q2517" i="1" s="1"/>
  <c r="R2516" i="1"/>
  <c r="N2516" i="1"/>
  <c r="Q2516" i="1" s="1"/>
  <c r="R2515" i="1"/>
  <c r="N2515" i="1"/>
  <c r="Q2515" i="1" s="1"/>
  <c r="R2514" i="1"/>
  <c r="N2514" i="1"/>
  <c r="Q2514" i="1" s="1"/>
  <c r="R2513" i="1"/>
  <c r="N2513" i="1"/>
  <c r="Q2513" i="1" s="1"/>
  <c r="R2512" i="1"/>
  <c r="N2512" i="1"/>
  <c r="Q2512" i="1" s="1"/>
  <c r="R2511" i="1"/>
  <c r="N2511" i="1"/>
  <c r="Q2511" i="1" s="1"/>
  <c r="R2510" i="1"/>
  <c r="N2510" i="1"/>
  <c r="Q2510" i="1" s="1"/>
  <c r="R2509" i="1"/>
  <c r="N2509" i="1"/>
  <c r="Q2509" i="1" s="1"/>
  <c r="R2508" i="1"/>
  <c r="N2508" i="1"/>
  <c r="Q2508" i="1" s="1"/>
  <c r="R2507" i="1"/>
  <c r="N2507" i="1"/>
  <c r="Q2507" i="1" s="1"/>
  <c r="R2506" i="1"/>
  <c r="N2506" i="1"/>
  <c r="Q2506" i="1" s="1"/>
  <c r="R2505" i="1"/>
  <c r="N2505" i="1"/>
  <c r="Q2505" i="1" s="1"/>
  <c r="R2504" i="1"/>
  <c r="N2504" i="1"/>
  <c r="Q2504" i="1" s="1"/>
  <c r="R2503" i="1"/>
  <c r="N2503" i="1"/>
  <c r="Q2503" i="1" s="1"/>
  <c r="R2502" i="1"/>
  <c r="N2502" i="1"/>
  <c r="Q2502" i="1" s="1"/>
  <c r="R2501" i="1"/>
  <c r="N2501" i="1"/>
  <c r="Q2501" i="1" s="1"/>
  <c r="R2500" i="1"/>
  <c r="N2500" i="1"/>
  <c r="Q2500" i="1" s="1"/>
  <c r="R2499" i="1"/>
  <c r="N2499" i="1"/>
  <c r="Q2499" i="1" s="1"/>
  <c r="R2498" i="1"/>
  <c r="N2498" i="1"/>
  <c r="Q2498" i="1" s="1"/>
  <c r="R2497" i="1"/>
  <c r="N2497" i="1"/>
  <c r="Q2497" i="1" s="1"/>
  <c r="R2496" i="1"/>
  <c r="N2496" i="1"/>
  <c r="Q2496" i="1" s="1"/>
  <c r="R2495" i="1"/>
  <c r="N2495" i="1"/>
  <c r="Q2495" i="1" s="1"/>
  <c r="R2494" i="1"/>
  <c r="N2494" i="1"/>
  <c r="Q2494" i="1" s="1"/>
  <c r="R2493" i="1"/>
  <c r="N2493" i="1"/>
  <c r="Q2493" i="1" s="1"/>
  <c r="R2492" i="1"/>
  <c r="N2492" i="1"/>
  <c r="Q2492" i="1" s="1"/>
  <c r="R2491" i="1"/>
  <c r="N2491" i="1"/>
  <c r="Q2491" i="1" s="1"/>
  <c r="R2490" i="1"/>
  <c r="N2490" i="1"/>
  <c r="Q2490" i="1" s="1"/>
  <c r="R2489" i="1"/>
  <c r="N2489" i="1"/>
  <c r="Q2489" i="1" s="1"/>
  <c r="R2488" i="1"/>
  <c r="N2488" i="1"/>
  <c r="Q2488" i="1" s="1"/>
  <c r="R2487" i="1"/>
  <c r="N2487" i="1"/>
  <c r="Q2487" i="1" s="1"/>
  <c r="R2486" i="1"/>
  <c r="N2486" i="1"/>
  <c r="Q2486" i="1" s="1"/>
  <c r="R2485" i="1"/>
  <c r="N2485" i="1"/>
  <c r="Q2485" i="1" s="1"/>
  <c r="R2484" i="1"/>
  <c r="N2484" i="1"/>
  <c r="Q2484" i="1" s="1"/>
  <c r="R2483" i="1"/>
  <c r="N2483" i="1"/>
  <c r="Q2483" i="1" s="1"/>
  <c r="R2482" i="1"/>
  <c r="N2482" i="1"/>
  <c r="Q2482" i="1" s="1"/>
  <c r="R2481" i="1"/>
  <c r="N2481" i="1"/>
  <c r="Q2481" i="1" s="1"/>
  <c r="R2480" i="1"/>
  <c r="N2480" i="1"/>
  <c r="Q2480" i="1" s="1"/>
  <c r="R2479" i="1"/>
  <c r="N2479" i="1"/>
  <c r="Q2479" i="1" s="1"/>
  <c r="R2478" i="1"/>
  <c r="N2478" i="1"/>
  <c r="Q2478" i="1" s="1"/>
  <c r="R2477" i="1"/>
  <c r="N2477" i="1"/>
  <c r="Q2477" i="1" s="1"/>
  <c r="R2476" i="1"/>
  <c r="N2476" i="1"/>
  <c r="Q2476" i="1" s="1"/>
  <c r="R2475" i="1"/>
  <c r="N2475" i="1"/>
  <c r="Q2475" i="1" s="1"/>
  <c r="R2474" i="1"/>
  <c r="N2474" i="1"/>
  <c r="Q2474" i="1" s="1"/>
  <c r="R2473" i="1"/>
  <c r="N2473" i="1"/>
  <c r="Q2473" i="1" s="1"/>
  <c r="R2472" i="1"/>
  <c r="N2472" i="1"/>
  <c r="Q2472" i="1" s="1"/>
  <c r="R2471" i="1"/>
  <c r="N2471" i="1"/>
  <c r="Q2471" i="1" s="1"/>
  <c r="R2470" i="1"/>
  <c r="N2470" i="1"/>
  <c r="Q2470" i="1" s="1"/>
  <c r="R2469" i="1"/>
  <c r="N2469" i="1"/>
  <c r="Q2469" i="1" s="1"/>
  <c r="R2468" i="1"/>
  <c r="N2468" i="1"/>
  <c r="Q2468" i="1" s="1"/>
  <c r="R2467" i="1"/>
  <c r="N2467" i="1"/>
  <c r="Q2467" i="1" s="1"/>
  <c r="R2466" i="1"/>
  <c r="N2466" i="1"/>
  <c r="Q2466" i="1" s="1"/>
  <c r="R2465" i="1"/>
  <c r="N2465" i="1"/>
  <c r="Q2465" i="1" s="1"/>
  <c r="R2464" i="1"/>
  <c r="N2464" i="1"/>
  <c r="Q2464" i="1" s="1"/>
  <c r="R2463" i="1"/>
  <c r="N2463" i="1"/>
  <c r="Q2463" i="1" s="1"/>
  <c r="R2462" i="1"/>
  <c r="N2462" i="1"/>
  <c r="Q2462" i="1" s="1"/>
  <c r="R2461" i="1"/>
  <c r="N2461" i="1"/>
  <c r="Q2461" i="1" s="1"/>
  <c r="R2460" i="1"/>
  <c r="N2460" i="1"/>
  <c r="Q2460" i="1" s="1"/>
  <c r="R2459" i="1"/>
  <c r="N2459" i="1"/>
  <c r="Q2459" i="1" s="1"/>
  <c r="R2458" i="1"/>
  <c r="N2458" i="1"/>
  <c r="Q2458" i="1" s="1"/>
  <c r="R2457" i="1"/>
  <c r="N2457" i="1"/>
  <c r="Q2457" i="1" s="1"/>
  <c r="R2456" i="1"/>
  <c r="N2456" i="1"/>
  <c r="Q2456" i="1" s="1"/>
  <c r="R2455" i="1"/>
  <c r="N2455" i="1"/>
  <c r="Q2455" i="1" s="1"/>
  <c r="R2454" i="1"/>
  <c r="N2454" i="1"/>
  <c r="Q2454" i="1" s="1"/>
  <c r="R2453" i="1"/>
  <c r="N2453" i="1"/>
  <c r="Q2453" i="1" s="1"/>
  <c r="R2452" i="1"/>
  <c r="N2452" i="1"/>
  <c r="Q2452" i="1" s="1"/>
  <c r="R2451" i="1"/>
  <c r="N2451" i="1"/>
  <c r="Q2451" i="1" s="1"/>
  <c r="R2450" i="1"/>
  <c r="N2450" i="1"/>
  <c r="Q2450" i="1" s="1"/>
  <c r="R2449" i="1"/>
  <c r="N2449" i="1"/>
  <c r="Q2449" i="1" s="1"/>
  <c r="R2448" i="1"/>
  <c r="N2448" i="1"/>
  <c r="Q2448" i="1" s="1"/>
  <c r="R2447" i="1"/>
  <c r="N2447" i="1"/>
  <c r="Q2447" i="1" s="1"/>
  <c r="R2446" i="1"/>
  <c r="N2446" i="1"/>
  <c r="Q2446" i="1" s="1"/>
  <c r="R2445" i="1"/>
  <c r="N2445" i="1"/>
  <c r="Q2445" i="1" s="1"/>
  <c r="R2444" i="1"/>
  <c r="N2444" i="1"/>
  <c r="Q2444" i="1" s="1"/>
  <c r="R2443" i="1"/>
  <c r="N2443" i="1"/>
  <c r="Q2443" i="1" s="1"/>
  <c r="R2442" i="1"/>
  <c r="N2442" i="1"/>
  <c r="Q2442" i="1" s="1"/>
  <c r="R2441" i="1"/>
  <c r="N2441" i="1"/>
  <c r="Q2441" i="1" s="1"/>
  <c r="R2440" i="1"/>
  <c r="N2440" i="1"/>
  <c r="Q2440" i="1" s="1"/>
  <c r="R2439" i="1"/>
  <c r="N2439" i="1"/>
  <c r="R2438" i="1"/>
  <c r="N2438" i="1"/>
  <c r="Q2438" i="1" s="1"/>
  <c r="R2437" i="1"/>
  <c r="N2437" i="1"/>
  <c r="Q2437" i="1" s="1"/>
  <c r="R2436" i="1"/>
  <c r="N2436" i="1"/>
  <c r="Q2436" i="1" s="1"/>
  <c r="R2435" i="1"/>
  <c r="N2435" i="1"/>
  <c r="Q2435" i="1" s="1"/>
  <c r="R2434" i="1"/>
  <c r="N2434" i="1"/>
  <c r="Q2434" i="1" s="1"/>
  <c r="R2433" i="1"/>
  <c r="N2433" i="1"/>
  <c r="Q2433" i="1" s="1"/>
  <c r="R2432" i="1"/>
  <c r="N2432" i="1"/>
  <c r="Q2432" i="1" s="1"/>
  <c r="R2431" i="1"/>
  <c r="N2431" i="1"/>
  <c r="Q2431" i="1" s="1"/>
  <c r="R2430" i="1"/>
  <c r="N2430" i="1"/>
  <c r="Q2430" i="1" s="1"/>
  <c r="R2429" i="1"/>
  <c r="N2429" i="1"/>
  <c r="Q2429" i="1" s="1"/>
  <c r="R2428" i="1"/>
  <c r="N2428" i="1"/>
  <c r="Q2428" i="1" s="1"/>
  <c r="R2427" i="1"/>
  <c r="N2427" i="1"/>
  <c r="Q2427" i="1" s="1"/>
  <c r="R2426" i="1"/>
  <c r="N2426" i="1"/>
  <c r="Q2426" i="1" s="1"/>
  <c r="R2425" i="1"/>
  <c r="N2425" i="1"/>
  <c r="Q2425" i="1" s="1"/>
  <c r="R2424" i="1"/>
  <c r="N2424" i="1"/>
  <c r="Q2424" i="1" s="1"/>
  <c r="R2423" i="1"/>
  <c r="N2423" i="1"/>
  <c r="Q2423" i="1" s="1"/>
  <c r="R2422" i="1"/>
  <c r="N2422" i="1"/>
  <c r="Q2422" i="1" s="1"/>
  <c r="R2421" i="1"/>
  <c r="N2421" i="1"/>
  <c r="Q2421" i="1" s="1"/>
  <c r="R2420" i="1"/>
  <c r="N2420" i="1"/>
  <c r="Q2420" i="1" s="1"/>
  <c r="R2419" i="1"/>
  <c r="N2419" i="1"/>
  <c r="Q2419" i="1" s="1"/>
  <c r="R2418" i="1"/>
  <c r="N2418" i="1"/>
  <c r="Q2418" i="1" s="1"/>
  <c r="R2417" i="1"/>
  <c r="N2417" i="1"/>
  <c r="Q2417" i="1" s="1"/>
  <c r="R2416" i="1"/>
  <c r="N2416" i="1"/>
  <c r="Q2416" i="1" s="1"/>
  <c r="R2415" i="1"/>
  <c r="N2415" i="1"/>
  <c r="Q2415" i="1" s="1"/>
  <c r="R2414" i="1"/>
  <c r="N2414" i="1"/>
  <c r="Q2414" i="1" s="1"/>
  <c r="R2413" i="1"/>
  <c r="N2413" i="1"/>
  <c r="Q2413" i="1" s="1"/>
  <c r="R2412" i="1"/>
  <c r="N2412" i="1"/>
  <c r="P2412" i="1" s="1"/>
  <c r="Q2412" i="1" s="1"/>
  <c r="R2411" i="1"/>
  <c r="N2411" i="1"/>
  <c r="P2411" i="1" s="1"/>
  <c r="Q2411" i="1" s="1"/>
  <c r="R2410" i="1"/>
  <c r="N2410" i="1"/>
  <c r="Q2410" i="1" s="1"/>
  <c r="R2409" i="1"/>
  <c r="N2409" i="1"/>
  <c r="Q2409" i="1" s="1"/>
  <c r="R2408" i="1"/>
  <c r="N2408" i="1"/>
  <c r="Q2408" i="1" s="1"/>
  <c r="R2407" i="1"/>
  <c r="N2407" i="1"/>
  <c r="Q2407" i="1" s="1"/>
  <c r="R2406" i="1"/>
  <c r="N2406" i="1"/>
  <c r="Q2406" i="1" s="1"/>
  <c r="R2405" i="1"/>
  <c r="N2405" i="1"/>
  <c r="P2405" i="1" s="1"/>
  <c r="Q2405" i="1" s="1"/>
  <c r="R2404" i="1"/>
  <c r="N2404" i="1"/>
  <c r="Q2404" i="1" s="1"/>
  <c r="R2403" i="1"/>
  <c r="N2403" i="1"/>
  <c r="Q2403" i="1" s="1"/>
  <c r="R2402" i="1"/>
  <c r="N2402" i="1"/>
  <c r="Q2402" i="1" s="1"/>
  <c r="R2401" i="1"/>
  <c r="N2401" i="1"/>
  <c r="Q2401" i="1" s="1"/>
  <c r="R2400" i="1"/>
  <c r="N2400" i="1"/>
  <c r="Q2400" i="1" s="1"/>
  <c r="E26" i="11"/>
</calcChain>
</file>

<file path=xl/sharedStrings.xml><?xml version="1.0" encoding="utf-8"?>
<sst xmlns="http://schemas.openxmlformats.org/spreadsheetml/2006/main" count="84668" uniqueCount="17929">
  <si>
    <t>LIÊN HIỆP HỢP TÁC XÃ THƯƠNG MẠI TP.HỒ CHÍ MINH</t>
  </si>
  <si>
    <t>199-205 Nguyễn Thái Học, Phường Phạm Ngũ Lão, Quận 1, TP.HCM</t>
  </si>
  <si>
    <t>Tài khoản thanh toán : 100-VCB-VND-0007995</t>
  </si>
  <si>
    <t>Tên batch : 100-OANH-17012023_8</t>
  </si>
  <si>
    <t>Số chứng từ : 23200244</t>
  </si>
  <si>
    <t>Ngày thanh toán : 17/01/2023</t>
  </si>
  <si>
    <t>BẢNG KÊ THANH TOÁN</t>
  </si>
  <si>
    <t>Mã cung cấp: 010303</t>
  </si>
  <si>
    <t>Nhà cung cấp: 24-Cty TNHH MTV TM VA DV Ngoc Thom</t>
  </si>
  <si>
    <t>Tổng Tiền</t>
  </si>
  <si>
    <t>Tổng Giá Trị Chiết Khấu</t>
  </si>
  <si>
    <t>Tổng Tiền Thanh Toán</t>
  </si>
  <si>
    <t>CÁC HÓA ĐƠN CỦA ĐƠN VỊ LIÊN HIỆP HTX THƯƠNG MẠI TP.HCM</t>
  </si>
  <si>
    <t>STT</t>
  </si>
  <si>
    <t>SỐ HÓA ĐƠN LH</t>
  </si>
  <si>
    <t>HÓA ĐƠN NCC</t>
  </si>
  <si>
    <t>CHIẾT KHẤU</t>
  </si>
  <si>
    <t>THANH TOÁN</t>
  </si>
  <si>
    <t>COOP</t>
  </si>
  <si>
    <t>HÓA ĐƠN</t>
  </si>
  <si>
    <t>NGÀY</t>
  </si>
  <si>
    <t>DIỄN GIẢI</t>
  </si>
  <si>
    <t>TRỊ GIÁ</t>
  </si>
  <si>
    <t>TỈ LỆ</t>
  </si>
  <si>
    <t>THÀNH TIỀN</t>
  </si>
  <si>
    <t>TIỀN</t>
  </si>
  <si>
    <t>197-SIPI-122022-1072989</t>
  </si>
  <si>
    <r>
      <t>'</t>
    </r>
    <r>
      <rPr>
        <sz val="10"/>
        <color rgb="FF000000"/>
        <rFont val="Arial"/>
        <family val="2"/>
      </rPr>
      <t>P0055083</t>
    </r>
  </si>
  <si>
    <t>1C22TNT|GAMUOI</t>
  </si>
  <si>
    <t>10.5%-VAT 8</t>
  </si>
  <si>
    <t>CN LIEN HIEP HTX TM TP HCM – CO.OPMART CAO LANH</t>
  </si>
  <si>
    <r>
      <t>'</t>
    </r>
    <r>
      <rPr>
        <sz val="10"/>
        <color rgb="FF000000"/>
        <rFont val="Arial"/>
        <family val="2"/>
      </rPr>
      <t>P0053847</t>
    </r>
  </si>
  <si>
    <r>
      <t>'</t>
    </r>
    <r>
      <rPr>
        <sz val="10"/>
        <color rgb="FF000000"/>
        <rFont val="Arial"/>
        <family val="2"/>
      </rPr>
      <t>P0057443</t>
    </r>
  </si>
  <si>
    <r>
      <t>'</t>
    </r>
    <r>
      <rPr>
        <sz val="10"/>
        <color rgb="FF000000"/>
        <rFont val="Arial"/>
        <family val="2"/>
      </rPr>
      <t>P0055857</t>
    </r>
  </si>
  <si>
    <r>
      <t>'</t>
    </r>
    <r>
      <rPr>
        <sz val="10"/>
        <color rgb="FF000000"/>
        <rFont val="Arial"/>
        <family val="2"/>
      </rPr>
      <t>P0056674</t>
    </r>
  </si>
  <si>
    <t>197-SIPI-R-122022-1072989</t>
  </si>
  <si>
    <r>
      <t>'</t>
    </r>
    <r>
      <rPr>
        <sz val="10"/>
        <color rgb="FF000000"/>
        <rFont val="Arial"/>
        <family val="2"/>
      </rPr>
      <t>1084</t>
    </r>
  </si>
  <si>
    <t>1K22TBA|TPCN - RTV1627569</t>
  </si>
  <si>
    <t>199-SIPI-122022-1080216</t>
  </si>
  <si>
    <r>
      <t>'</t>
    </r>
    <r>
      <rPr>
        <sz val="10"/>
        <color rgb="FF000000"/>
        <rFont val="Arial"/>
        <family val="2"/>
      </rPr>
      <t>a0055474</t>
    </r>
  </si>
  <si>
    <t>CN LIEN HIEP HTX TM TP HCM – CO.OPMART BEN TRE</t>
  </si>
  <si>
    <r>
      <t>'</t>
    </r>
    <r>
      <rPr>
        <sz val="10"/>
        <color rgb="FF000000"/>
        <rFont val="Arial"/>
        <family val="2"/>
      </rPr>
      <t>a0054543</t>
    </r>
  </si>
  <si>
    <t>1C22TNT|CHANGIOHEOMUOI</t>
  </si>
  <si>
    <r>
      <t>'</t>
    </r>
    <r>
      <rPr>
        <sz val="10"/>
        <color rgb="FF000000"/>
        <rFont val="Arial"/>
        <family val="2"/>
      </rPr>
      <t>a0056266</t>
    </r>
  </si>
  <si>
    <r>
      <t>'</t>
    </r>
    <r>
      <rPr>
        <sz val="10"/>
        <color rgb="FF000000"/>
        <rFont val="Arial"/>
        <family val="2"/>
      </rPr>
      <t>a0057085</t>
    </r>
  </si>
  <si>
    <t>200-SIPI-122022-1076324</t>
  </si>
  <si>
    <r>
      <t>'</t>
    </r>
    <r>
      <rPr>
        <sz val="10"/>
        <color rgb="FF000000"/>
        <rFont val="Arial"/>
        <family val="2"/>
      </rPr>
      <t>A0055395</t>
    </r>
  </si>
  <si>
    <t>CTY TNHH MTV SÀI GÒN CO.OP - BÌNH ĐỊNH</t>
  </si>
  <si>
    <r>
      <t>'</t>
    </r>
    <r>
      <rPr>
        <sz val="10"/>
        <color rgb="FF000000"/>
        <rFont val="Arial"/>
        <family val="2"/>
      </rPr>
      <t>A0056171</t>
    </r>
  </si>
  <si>
    <r>
      <t>'</t>
    </r>
    <r>
      <rPr>
        <sz val="10"/>
        <color rgb="FF000000"/>
        <rFont val="Arial"/>
        <family val="2"/>
      </rPr>
      <t>A0056168</t>
    </r>
  </si>
  <si>
    <r>
      <t>'</t>
    </r>
    <r>
      <rPr>
        <sz val="10"/>
        <color rgb="FF000000"/>
        <rFont val="Arial"/>
        <family val="2"/>
      </rPr>
      <t>A0057010</t>
    </r>
  </si>
  <si>
    <r>
      <t>'</t>
    </r>
    <r>
      <rPr>
        <sz val="10"/>
        <color rgb="FF000000"/>
        <rFont val="Arial"/>
        <family val="2"/>
      </rPr>
      <t>A0054450</t>
    </r>
  </si>
  <si>
    <r>
      <t>'</t>
    </r>
    <r>
      <rPr>
        <sz val="10"/>
        <color rgb="FF000000"/>
        <rFont val="Arial"/>
        <family val="2"/>
      </rPr>
      <t>A0055396</t>
    </r>
  </si>
  <si>
    <r>
      <t>'</t>
    </r>
    <r>
      <rPr>
        <sz val="10"/>
        <color rgb="FF000000"/>
        <rFont val="Arial"/>
        <family val="2"/>
      </rPr>
      <t>A0054457</t>
    </r>
  </si>
  <si>
    <t>200-SIPI-R-122022-1076324</t>
  </si>
  <si>
    <r>
      <t>'</t>
    </r>
    <r>
      <rPr>
        <sz val="10"/>
        <color rgb="FF000000"/>
        <rFont val="Arial"/>
        <family val="2"/>
      </rPr>
      <t>1033</t>
    </r>
  </si>
  <si>
    <t>1K22TBC|VAT8|GIO - RTV1633981</t>
  </si>
  <si>
    <t>299-SIPI-062022-1256333</t>
  </si>
  <si>
    <r>
      <t>'</t>
    </r>
    <r>
      <rPr>
        <sz val="10"/>
        <color rgb="FF000000"/>
        <rFont val="Arial"/>
        <family val="2"/>
      </rPr>
      <t>22-b0020619</t>
    </r>
  </si>
  <si>
    <t>HHCL</t>
  </si>
  <si>
    <t>CTY TNHH MTV THỰC PHẨM SÀI GÒN CO.OP</t>
  </si>
  <si>
    <t>299-SIPI-062022-1257505</t>
  </si>
  <si>
    <r>
      <t>'</t>
    </r>
    <r>
      <rPr>
        <sz val="10"/>
        <color rgb="FF000000"/>
        <rFont val="Arial"/>
        <family val="2"/>
      </rPr>
      <t>22-B15237</t>
    </r>
  </si>
  <si>
    <r>
      <t>'</t>
    </r>
    <r>
      <rPr>
        <sz val="10"/>
        <color rgb="FF000000"/>
        <rFont val="Arial"/>
        <family val="2"/>
      </rPr>
      <t>22-B18023</t>
    </r>
  </si>
  <si>
    <t>299-SIPI-062022-1258112</t>
  </si>
  <si>
    <r>
      <t>'</t>
    </r>
    <r>
      <rPr>
        <sz val="10"/>
        <color rgb="FF000000"/>
        <rFont val="Arial"/>
        <family val="2"/>
      </rPr>
      <t>22-B17692</t>
    </r>
  </si>
  <si>
    <r>
      <t>'</t>
    </r>
    <r>
      <rPr>
        <sz val="10"/>
        <color rgb="FF000000"/>
        <rFont val="Arial"/>
        <family val="2"/>
      </rPr>
      <t>22-B21019</t>
    </r>
  </si>
  <si>
    <r>
      <t>'</t>
    </r>
    <r>
      <rPr>
        <sz val="10"/>
        <color rgb="FF000000"/>
        <rFont val="Arial"/>
        <family val="2"/>
      </rPr>
      <t>22-B19636</t>
    </r>
  </si>
  <si>
    <t>299-SIPI-062022-1258719</t>
  </si>
  <si>
    <r>
      <t>'</t>
    </r>
    <r>
      <rPr>
        <sz val="10"/>
        <color rgb="FF000000"/>
        <rFont val="Arial"/>
        <family val="2"/>
      </rPr>
      <t>22-B0021763</t>
    </r>
  </si>
  <si>
    <r>
      <t>'</t>
    </r>
    <r>
      <rPr>
        <sz val="10"/>
        <color rgb="FF000000"/>
        <rFont val="Arial"/>
        <family val="2"/>
      </rPr>
      <t>22-B0018147</t>
    </r>
  </si>
  <si>
    <t>299-SIPI-062022-1259574</t>
  </si>
  <si>
    <r>
      <t>'</t>
    </r>
    <r>
      <rPr>
        <sz val="10"/>
        <color rgb="FF000000"/>
        <rFont val="Arial"/>
        <family val="2"/>
      </rPr>
      <t>22-B15847</t>
    </r>
  </si>
  <si>
    <r>
      <t>'</t>
    </r>
    <r>
      <rPr>
        <sz val="10"/>
        <color rgb="FF000000"/>
        <rFont val="Arial"/>
        <family val="2"/>
      </rPr>
      <t>22-B19769</t>
    </r>
  </si>
  <si>
    <t>299-SIPI-072022-1256223</t>
  </si>
  <si>
    <r>
      <t>'</t>
    </r>
    <r>
      <rPr>
        <sz val="10"/>
        <color rgb="FF000000"/>
        <rFont val="Arial"/>
        <family val="2"/>
      </rPr>
      <t>22-b0021936</t>
    </r>
  </si>
  <si>
    <t>299-SIPI-072022-1256333</t>
  </si>
  <si>
    <r>
      <t>'</t>
    </r>
    <r>
      <rPr>
        <sz val="10"/>
        <color rgb="FF000000"/>
        <rFont val="Arial"/>
        <family val="2"/>
      </rPr>
      <t>22-b0027251</t>
    </r>
  </si>
  <si>
    <t>HHCLTA</t>
  </si>
  <si>
    <r>
      <t>'</t>
    </r>
    <r>
      <rPr>
        <sz val="10"/>
        <color rgb="FF000000"/>
        <rFont val="Arial"/>
        <family val="2"/>
      </rPr>
      <t>22-b0028958</t>
    </r>
  </si>
  <si>
    <t>299-SIPI-072022-1256961</t>
  </si>
  <si>
    <r>
      <t>'</t>
    </r>
    <r>
      <rPr>
        <sz val="10"/>
        <color rgb="FF000000"/>
        <rFont val="Arial"/>
        <family val="2"/>
      </rPr>
      <t>22-B26144</t>
    </r>
  </si>
  <si>
    <t>299-SIPI-072022-1257263</t>
  </si>
  <si>
    <r>
      <t>'</t>
    </r>
    <r>
      <rPr>
        <sz val="10"/>
        <color rgb="FF000000"/>
        <rFont val="Arial"/>
        <family val="2"/>
      </rPr>
      <t>22-B27781</t>
    </r>
  </si>
  <si>
    <r>
      <t>'</t>
    </r>
    <r>
      <rPr>
        <sz val="10"/>
        <color rgb="FF000000"/>
        <rFont val="Arial"/>
        <family val="2"/>
      </rPr>
      <t>22-B24287</t>
    </r>
  </si>
  <si>
    <t>299-SIPI-072022-1258112</t>
  </si>
  <si>
    <r>
      <t>'</t>
    </r>
    <r>
      <rPr>
        <sz val="10"/>
        <color rgb="FF000000"/>
        <rFont val="Arial"/>
        <family val="2"/>
      </rPr>
      <t>22-B23480</t>
    </r>
  </si>
  <si>
    <r>
      <t>'</t>
    </r>
    <r>
      <rPr>
        <sz val="10"/>
        <color rgb="FF000000"/>
        <rFont val="Arial"/>
        <family val="2"/>
      </rPr>
      <t>22-B26143</t>
    </r>
  </si>
  <si>
    <t>299-SIPI-072022-1258719</t>
  </si>
  <si>
    <r>
      <t>'</t>
    </r>
    <r>
      <rPr>
        <sz val="10"/>
        <color rgb="FF000000"/>
        <rFont val="Arial"/>
        <family val="2"/>
      </rPr>
      <t>22-B0026165</t>
    </r>
  </si>
  <si>
    <t>299-SIPI-082022-1256223</t>
  </si>
  <si>
    <r>
      <t>'</t>
    </r>
    <r>
      <rPr>
        <sz val="10"/>
        <color rgb="FF000000"/>
        <rFont val="Arial"/>
        <family val="2"/>
      </rPr>
      <t>22-b0034301</t>
    </r>
  </si>
  <si>
    <t>HHCLQQ</t>
  </si>
  <si>
    <r>
      <t>'</t>
    </r>
    <r>
      <rPr>
        <sz val="10"/>
        <color rgb="FF000000"/>
        <rFont val="Arial"/>
        <family val="2"/>
      </rPr>
      <t>22-b0036295</t>
    </r>
  </si>
  <si>
    <t>299-SIPI-082022-1256961</t>
  </si>
  <si>
    <r>
      <t>'</t>
    </r>
    <r>
      <rPr>
        <sz val="10"/>
        <color rgb="FF000000"/>
        <rFont val="Arial"/>
        <family val="2"/>
      </rPr>
      <t>22-B33918</t>
    </r>
  </si>
  <si>
    <r>
      <t>'</t>
    </r>
    <r>
      <rPr>
        <sz val="10"/>
        <color rgb="FF000000"/>
        <rFont val="Arial"/>
        <family val="2"/>
      </rPr>
      <t>22-B29206</t>
    </r>
  </si>
  <si>
    <t>299-SIPI-082022-1257263</t>
  </si>
  <si>
    <r>
      <t>'</t>
    </r>
    <r>
      <rPr>
        <sz val="10"/>
        <color rgb="FF000000"/>
        <rFont val="Arial"/>
        <family val="2"/>
      </rPr>
      <t>22-B36455</t>
    </r>
  </si>
  <si>
    <t>299-SIPI-082022-1258112</t>
  </si>
  <si>
    <r>
      <t>'</t>
    </r>
    <r>
      <rPr>
        <sz val="10"/>
        <color rgb="FF000000"/>
        <rFont val="Arial"/>
        <family val="2"/>
      </rPr>
      <t>22-B29137</t>
    </r>
  </si>
  <si>
    <r>
      <t>'</t>
    </r>
    <r>
      <rPr>
        <sz val="10"/>
        <color rgb="FF000000"/>
        <rFont val="Arial"/>
        <family val="2"/>
      </rPr>
      <t>22-B36269</t>
    </r>
  </si>
  <si>
    <r>
      <t>'</t>
    </r>
    <r>
      <rPr>
        <sz val="10"/>
        <color rgb="FF000000"/>
        <rFont val="Arial"/>
        <family val="2"/>
      </rPr>
      <t>22-B30494</t>
    </r>
  </si>
  <si>
    <t>299-SIPI-082022-1258719</t>
  </si>
  <si>
    <r>
      <t>'</t>
    </r>
    <r>
      <rPr>
        <sz val="10"/>
        <color rgb="FF000000"/>
        <rFont val="Arial"/>
        <family val="2"/>
      </rPr>
      <t>22-B0029506</t>
    </r>
  </si>
  <si>
    <r>
      <t>'</t>
    </r>
    <r>
      <rPr>
        <sz val="10"/>
        <color rgb="FF000000"/>
        <rFont val="Arial"/>
        <family val="2"/>
      </rPr>
      <t>22-B0036075</t>
    </r>
  </si>
  <si>
    <t>299-SIPI-082022-1259194</t>
  </si>
  <si>
    <r>
      <t>'</t>
    </r>
    <r>
      <rPr>
        <sz val="10"/>
        <color rgb="FF000000"/>
        <rFont val="Arial"/>
        <family val="2"/>
      </rPr>
      <t>22-b0029657</t>
    </r>
  </si>
  <si>
    <t>HHCL28</t>
  </si>
  <si>
    <t>299-SIPI-092022-1256223</t>
  </si>
  <si>
    <r>
      <t>'</t>
    </r>
    <r>
      <rPr>
        <sz val="10"/>
        <color rgb="FF000000"/>
        <rFont val="Arial"/>
        <family val="2"/>
      </rPr>
      <t>22-b0041354</t>
    </r>
  </si>
  <si>
    <r>
      <t>'</t>
    </r>
    <r>
      <rPr>
        <sz val="10"/>
        <color rgb="FF000000"/>
        <rFont val="Arial"/>
        <family val="2"/>
      </rPr>
      <t>22-b0040170</t>
    </r>
  </si>
  <si>
    <t>299-SIPI-092022-1256961</t>
  </si>
  <si>
    <r>
      <t>'</t>
    </r>
    <r>
      <rPr>
        <sz val="10"/>
        <color rgb="FF000000"/>
        <rFont val="Arial"/>
        <family val="2"/>
      </rPr>
      <t>22-B37176</t>
    </r>
  </si>
  <si>
    <r>
      <t>'</t>
    </r>
    <r>
      <rPr>
        <sz val="10"/>
        <color rgb="FF000000"/>
        <rFont val="Arial"/>
        <family val="2"/>
      </rPr>
      <t>22-B42364</t>
    </r>
  </si>
  <si>
    <t>299-SIPI-092022-1257263</t>
  </si>
  <si>
    <r>
      <t>'</t>
    </r>
    <r>
      <rPr>
        <sz val="10"/>
        <color rgb="FF000000"/>
        <rFont val="Arial"/>
        <family val="2"/>
      </rPr>
      <t>22-B42363</t>
    </r>
  </si>
  <si>
    <r>
      <t>'</t>
    </r>
    <r>
      <rPr>
        <sz val="10"/>
        <color rgb="FF000000"/>
        <rFont val="Arial"/>
        <family val="2"/>
      </rPr>
      <t>22-b044257</t>
    </r>
  </si>
  <si>
    <t>299-SIPI-092022-1258112</t>
  </si>
  <si>
    <r>
      <t>'</t>
    </r>
    <r>
      <rPr>
        <sz val="10"/>
        <color rgb="FF000000"/>
        <rFont val="Arial"/>
        <family val="2"/>
      </rPr>
      <t>22-B40172</t>
    </r>
  </si>
  <si>
    <r>
      <t>'</t>
    </r>
    <r>
      <rPr>
        <sz val="10"/>
        <color rgb="FF000000"/>
        <rFont val="Arial"/>
        <family val="2"/>
      </rPr>
      <t>22-B44263</t>
    </r>
  </si>
  <si>
    <t>299-SIPI-092022-1258719</t>
  </si>
  <si>
    <r>
      <t>'</t>
    </r>
    <r>
      <rPr>
        <sz val="10"/>
        <color rgb="FF000000"/>
        <rFont val="Arial"/>
        <family val="2"/>
      </rPr>
      <t>22-B0039023</t>
    </r>
  </si>
  <si>
    <r>
      <t>'</t>
    </r>
    <r>
      <rPr>
        <sz val="10"/>
        <color rgb="FF000000"/>
        <rFont val="Arial"/>
        <family val="2"/>
      </rPr>
      <t>22-B0037149</t>
    </r>
  </si>
  <si>
    <r>
      <t>'</t>
    </r>
    <r>
      <rPr>
        <sz val="10"/>
        <color rgb="FF000000"/>
        <rFont val="Arial"/>
        <family val="2"/>
      </rPr>
      <t>22-B0044052</t>
    </r>
  </si>
  <si>
    <t>299-SIPI-102022-1256333</t>
  </si>
  <si>
    <r>
      <t>'</t>
    </r>
    <r>
      <rPr>
        <sz val="10"/>
        <color rgb="FF000000"/>
        <rFont val="Arial"/>
        <family val="2"/>
      </rPr>
      <t>22-b049339</t>
    </r>
  </si>
  <si>
    <t>HHCLNT</t>
  </si>
  <si>
    <t>299-SIPI-102022-1256961</t>
  </si>
  <si>
    <r>
      <t>'</t>
    </r>
    <r>
      <rPr>
        <sz val="10"/>
        <color rgb="FF000000"/>
        <rFont val="Arial"/>
        <family val="2"/>
      </rPr>
      <t>22-B46619</t>
    </r>
  </si>
  <si>
    <r>
      <t>'</t>
    </r>
    <r>
      <rPr>
        <sz val="10"/>
        <color rgb="FF000000"/>
        <rFont val="Arial"/>
        <family val="2"/>
      </rPr>
      <t>22-b0046919</t>
    </r>
  </si>
  <si>
    <t>HHCLHT</t>
  </si>
  <si>
    <r>
      <t>'</t>
    </r>
    <r>
      <rPr>
        <sz val="10"/>
        <color rgb="FF000000"/>
        <rFont val="Arial"/>
        <family val="2"/>
      </rPr>
      <t>22-b045712</t>
    </r>
  </si>
  <si>
    <r>
      <t>'</t>
    </r>
    <r>
      <rPr>
        <sz val="10"/>
        <color rgb="FF000000"/>
        <rFont val="Arial"/>
        <family val="2"/>
      </rPr>
      <t>22-B48836</t>
    </r>
  </si>
  <si>
    <r>
      <t>'</t>
    </r>
    <r>
      <rPr>
        <sz val="10"/>
        <color rgb="FF000000"/>
        <rFont val="Arial"/>
        <family val="2"/>
      </rPr>
      <t>22-b48840</t>
    </r>
  </si>
  <si>
    <t>AA/22P|HHCL-QUYNH</t>
  </si>
  <si>
    <r>
      <t>'</t>
    </r>
    <r>
      <rPr>
        <sz val="10"/>
        <color rgb="FF000000"/>
        <rFont val="Arial"/>
        <family val="2"/>
      </rPr>
      <t>22-b048819</t>
    </r>
  </si>
  <si>
    <r>
      <t>'</t>
    </r>
    <r>
      <rPr>
        <sz val="10"/>
        <color rgb="FF000000"/>
        <rFont val="Arial"/>
        <family val="2"/>
      </rPr>
      <t>22-B49486</t>
    </r>
  </si>
  <si>
    <t>299-SIPI-102022-1257263</t>
  </si>
  <si>
    <r>
      <t>'</t>
    </r>
    <r>
      <rPr>
        <sz val="10"/>
        <color rgb="FF000000"/>
        <rFont val="Arial"/>
        <family val="2"/>
      </rPr>
      <t>22-b045820</t>
    </r>
  </si>
  <si>
    <r>
      <t>'</t>
    </r>
    <r>
      <rPr>
        <sz val="10"/>
        <color rgb="FF000000"/>
        <rFont val="Arial"/>
        <family val="2"/>
      </rPr>
      <t>22-B46134</t>
    </r>
  </si>
  <si>
    <r>
      <t>'</t>
    </r>
    <r>
      <rPr>
        <sz val="10"/>
        <color rgb="FF000000"/>
        <rFont val="Arial"/>
        <family val="2"/>
      </rPr>
      <t>22-B48572</t>
    </r>
  </si>
  <si>
    <t>299-SIPI-102022-1257822</t>
  </si>
  <si>
    <r>
      <t>'</t>
    </r>
    <r>
      <rPr>
        <sz val="10"/>
        <color rgb="FF000000"/>
        <rFont val="Arial"/>
        <family val="2"/>
      </rPr>
      <t>22-b0045850</t>
    </r>
  </si>
  <si>
    <t>299-SIPI-102022-1258112</t>
  </si>
  <si>
    <r>
      <t>'</t>
    </r>
    <r>
      <rPr>
        <sz val="10"/>
        <color rgb="FF000000"/>
        <rFont val="Arial"/>
        <family val="2"/>
      </rPr>
      <t>22-B47534</t>
    </r>
  </si>
  <si>
    <r>
      <t>'</t>
    </r>
    <r>
      <rPr>
        <sz val="10"/>
        <color rgb="FF000000"/>
        <rFont val="Arial"/>
        <family val="2"/>
      </rPr>
      <t>22-B49415</t>
    </r>
  </si>
  <si>
    <r>
      <t>'</t>
    </r>
    <r>
      <rPr>
        <sz val="10"/>
        <color rgb="FF000000"/>
        <rFont val="Arial"/>
        <family val="2"/>
      </rPr>
      <t>22-B48047</t>
    </r>
  </si>
  <si>
    <t>299-SIPI-102022-1258350</t>
  </si>
  <si>
    <r>
      <t>'</t>
    </r>
    <r>
      <rPr>
        <sz val="10"/>
        <color rgb="FF000000"/>
        <rFont val="Arial"/>
        <family val="2"/>
      </rPr>
      <t>22-b047858</t>
    </r>
  </si>
  <si>
    <r>
      <t>'</t>
    </r>
    <r>
      <rPr>
        <sz val="10"/>
        <color rgb="FF000000"/>
        <rFont val="Arial"/>
        <family val="2"/>
      </rPr>
      <t>22-b0047048</t>
    </r>
  </si>
  <si>
    <t>299-SIPI-102022-1258719</t>
  </si>
  <si>
    <r>
      <t>'</t>
    </r>
    <r>
      <rPr>
        <sz val="10"/>
        <color rgb="FF000000"/>
        <rFont val="Arial"/>
        <family val="2"/>
      </rPr>
      <t>22-B0046630</t>
    </r>
  </si>
  <si>
    <t>299-SIPI-102022-1259137</t>
  </si>
  <si>
    <r>
      <t>'</t>
    </r>
    <r>
      <rPr>
        <sz val="10"/>
        <color rgb="FF000000"/>
        <rFont val="Arial"/>
        <family val="2"/>
      </rPr>
      <t>22-b045819</t>
    </r>
  </si>
  <si>
    <r>
      <t>'</t>
    </r>
    <r>
      <rPr>
        <sz val="10"/>
        <color rgb="FF000000"/>
        <rFont val="Arial"/>
        <family val="2"/>
      </rPr>
      <t>22-b047995</t>
    </r>
  </si>
  <si>
    <r>
      <t>'</t>
    </r>
    <r>
      <rPr>
        <sz val="10"/>
        <color rgb="FF000000"/>
        <rFont val="Arial"/>
        <family val="2"/>
      </rPr>
      <t>22-b048066</t>
    </r>
  </si>
  <si>
    <t>299-SIPI-102022-1259574</t>
  </si>
  <si>
    <r>
      <t>'</t>
    </r>
    <r>
      <rPr>
        <sz val="10"/>
        <color rgb="FF000000"/>
        <rFont val="Arial"/>
        <family val="2"/>
      </rPr>
      <t>22-b045762</t>
    </r>
  </si>
  <si>
    <r>
      <t>'</t>
    </r>
    <r>
      <rPr>
        <sz val="10"/>
        <color rgb="FF000000"/>
        <rFont val="Arial"/>
        <family val="2"/>
      </rPr>
      <t>22-b047994</t>
    </r>
  </si>
  <si>
    <r>
      <t>'</t>
    </r>
    <r>
      <rPr>
        <sz val="10"/>
        <color rgb="FF000000"/>
        <rFont val="Arial"/>
        <family val="2"/>
      </rPr>
      <t>22-b047967</t>
    </r>
  </si>
  <si>
    <r>
      <t>'</t>
    </r>
    <r>
      <rPr>
        <sz val="10"/>
        <color rgb="FF000000"/>
        <rFont val="Arial"/>
        <family val="2"/>
      </rPr>
      <t>22-b047012</t>
    </r>
  </si>
  <si>
    <r>
      <t>'</t>
    </r>
    <r>
      <rPr>
        <sz val="10"/>
        <color rgb="FF000000"/>
        <rFont val="Arial"/>
        <family val="2"/>
      </rPr>
      <t>22-b046864</t>
    </r>
  </si>
  <si>
    <t>299-SIPI-112022-1256333</t>
  </si>
  <si>
    <r>
      <t>'</t>
    </r>
    <r>
      <rPr>
        <sz val="10"/>
        <color rgb="FF000000"/>
        <rFont val="Arial"/>
        <family val="2"/>
      </rPr>
      <t>22-b0050281</t>
    </r>
  </si>
  <si>
    <r>
      <t>'</t>
    </r>
    <r>
      <rPr>
        <sz val="10"/>
        <color rgb="FF000000"/>
        <rFont val="Arial"/>
        <family val="2"/>
      </rPr>
      <t>22-b0051749</t>
    </r>
  </si>
  <si>
    <r>
      <t>'</t>
    </r>
    <r>
      <rPr>
        <sz val="10"/>
        <color rgb="FF000000"/>
        <rFont val="Arial"/>
        <family val="2"/>
      </rPr>
      <t>22-b051133</t>
    </r>
  </si>
  <si>
    <r>
      <t>'</t>
    </r>
    <r>
      <rPr>
        <sz val="10"/>
        <color rgb="FF000000"/>
        <rFont val="Arial"/>
        <family val="2"/>
      </rPr>
      <t>22-b0051234</t>
    </r>
  </si>
  <si>
    <r>
      <t>'</t>
    </r>
    <r>
      <rPr>
        <sz val="10"/>
        <color rgb="FF000000"/>
        <rFont val="Arial"/>
        <family val="2"/>
      </rPr>
      <t>22-b051135</t>
    </r>
  </si>
  <si>
    <r>
      <t>'</t>
    </r>
    <r>
      <rPr>
        <sz val="10"/>
        <color rgb="FF000000"/>
        <rFont val="Arial"/>
        <family val="2"/>
      </rPr>
      <t>22-b051836</t>
    </r>
  </si>
  <si>
    <t>299-SIPI-112022-1256961</t>
  </si>
  <si>
    <r>
      <t>'</t>
    </r>
    <r>
      <rPr>
        <sz val="10"/>
        <color rgb="FF000000"/>
        <rFont val="Arial"/>
        <family val="2"/>
      </rPr>
      <t>22-b0051122</t>
    </r>
  </si>
  <si>
    <r>
      <t>'</t>
    </r>
    <r>
      <rPr>
        <sz val="10"/>
        <color rgb="FF000000"/>
        <rFont val="Arial"/>
        <family val="2"/>
      </rPr>
      <t>22-b051555</t>
    </r>
  </si>
  <si>
    <r>
      <t>'</t>
    </r>
    <r>
      <rPr>
        <sz val="10"/>
        <color rgb="FF000000"/>
        <rFont val="Arial"/>
        <family val="2"/>
      </rPr>
      <t>22-b0051123</t>
    </r>
  </si>
  <si>
    <r>
      <t>'</t>
    </r>
    <r>
      <rPr>
        <sz val="10"/>
        <color rgb="FF000000"/>
        <rFont val="Arial"/>
        <family val="2"/>
      </rPr>
      <t>22-b0053256</t>
    </r>
  </si>
  <si>
    <r>
      <t>'</t>
    </r>
    <r>
      <rPr>
        <sz val="10"/>
        <color rgb="FF000000"/>
        <rFont val="Arial"/>
        <family val="2"/>
      </rPr>
      <t>22-b0050590</t>
    </r>
  </si>
  <si>
    <r>
      <t>'</t>
    </r>
    <r>
      <rPr>
        <sz val="10"/>
        <color rgb="FF000000"/>
        <rFont val="Arial"/>
        <family val="2"/>
      </rPr>
      <t>22-b0052083</t>
    </r>
  </si>
  <si>
    <r>
      <t>'</t>
    </r>
    <r>
      <rPr>
        <sz val="10"/>
        <color rgb="FF000000"/>
        <rFont val="Arial"/>
        <family val="2"/>
      </rPr>
      <t>22-b0050588</t>
    </r>
  </si>
  <si>
    <r>
      <t>'</t>
    </r>
    <r>
      <rPr>
        <sz val="10"/>
        <color rgb="FF000000"/>
        <rFont val="Arial"/>
        <family val="2"/>
      </rPr>
      <t>22-b051556</t>
    </r>
  </si>
  <si>
    <r>
      <t>'</t>
    </r>
    <r>
      <rPr>
        <sz val="10"/>
        <color rgb="FF000000"/>
        <rFont val="Arial"/>
        <family val="2"/>
      </rPr>
      <t>22-B51204</t>
    </r>
  </si>
  <si>
    <r>
      <t>'</t>
    </r>
    <r>
      <rPr>
        <sz val="10"/>
        <color rgb="FF000000"/>
        <rFont val="Arial"/>
        <family val="2"/>
      </rPr>
      <t>22-B51205</t>
    </r>
  </si>
  <si>
    <t>299-SIPI-112022-1257263</t>
  </si>
  <si>
    <r>
      <t>'</t>
    </r>
    <r>
      <rPr>
        <sz val="10"/>
        <color rgb="FF000000"/>
        <rFont val="Arial"/>
        <family val="2"/>
      </rPr>
      <t>22-B52686</t>
    </r>
  </si>
  <si>
    <r>
      <t>'</t>
    </r>
    <r>
      <rPr>
        <sz val="10"/>
        <color rgb="FF000000"/>
        <rFont val="Arial"/>
        <family val="2"/>
      </rPr>
      <t>22-B51287</t>
    </r>
  </si>
  <si>
    <t>299-SIPI-112022-1257619</t>
  </si>
  <si>
    <r>
      <t>'</t>
    </r>
    <r>
      <rPr>
        <sz val="10"/>
        <color rgb="FF000000"/>
        <rFont val="Arial"/>
        <family val="2"/>
      </rPr>
      <t>22-b0052702</t>
    </r>
  </si>
  <si>
    <r>
      <t>'</t>
    </r>
    <r>
      <rPr>
        <sz val="10"/>
        <color rgb="FF000000"/>
        <rFont val="Arial"/>
        <family val="2"/>
      </rPr>
      <t>22-b0051642</t>
    </r>
  </si>
  <si>
    <r>
      <t>'</t>
    </r>
    <r>
      <rPr>
        <sz val="10"/>
        <color rgb="FF000000"/>
        <rFont val="Arial"/>
        <family val="2"/>
      </rPr>
      <t>22-b51198</t>
    </r>
  </si>
  <si>
    <t>AA/22P|HHCL-NGAN</t>
  </si>
  <si>
    <r>
      <t>'</t>
    </r>
    <r>
      <rPr>
        <sz val="10"/>
        <color rgb="FF000000"/>
        <rFont val="Arial"/>
        <family val="2"/>
      </rPr>
      <t>22-b0052703</t>
    </r>
  </si>
  <si>
    <r>
      <t>'</t>
    </r>
    <r>
      <rPr>
        <sz val="10"/>
        <color rgb="FF000000"/>
        <rFont val="Arial"/>
        <family val="2"/>
      </rPr>
      <t>22-b0051507</t>
    </r>
  </si>
  <si>
    <r>
      <t>'</t>
    </r>
    <r>
      <rPr>
        <sz val="10"/>
        <color rgb="FF000000"/>
        <rFont val="Arial"/>
        <family val="2"/>
      </rPr>
      <t>22-b051964</t>
    </r>
  </si>
  <si>
    <t>HHCLNQ</t>
  </si>
  <si>
    <r>
      <t>'</t>
    </r>
    <r>
      <rPr>
        <sz val="10"/>
        <color rgb="FF000000"/>
        <rFont val="Arial"/>
        <family val="2"/>
      </rPr>
      <t>22-b053259</t>
    </r>
  </si>
  <si>
    <t>299-SIPI-112022-1257822</t>
  </si>
  <si>
    <r>
      <t>'</t>
    </r>
    <r>
      <rPr>
        <sz val="10"/>
        <color rgb="FF000000"/>
        <rFont val="Arial"/>
        <family val="2"/>
      </rPr>
      <t>22-b0051299</t>
    </r>
  </si>
  <si>
    <r>
      <t>'</t>
    </r>
    <r>
      <rPr>
        <sz val="10"/>
        <color rgb="FF000000"/>
        <rFont val="Arial"/>
        <family val="2"/>
      </rPr>
      <t>22-b0051288</t>
    </r>
  </si>
  <si>
    <r>
      <t>'</t>
    </r>
    <r>
      <rPr>
        <sz val="10"/>
        <color rgb="FF000000"/>
        <rFont val="Arial"/>
        <family val="2"/>
      </rPr>
      <t>22-b0053227</t>
    </r>
  </si>
  <si>
    <r>
      <t>'</t>
    </r>
    <r>
      <rPr>
        <sz val="10"/>
        <color rgb="FF000000"/>
        <rFont val="Arial"/>
        <family val="2"/>
      </rPr>
      <t>22-b0051718</t>
    </r>
  </si>
  <si>
    <r>
      <t>'</t>
    </r>
    <r>
      <rPr>
        <sz val="10"/>
        <color rgb="FF000000"/>
        <rFont val="Arial"/>
        <family val="2"/>
      </rPr>
      <t>22-b053244</t>
    </r>
  </si>
  <si>
    <t>299-SIPI-112022-1258112</t>
  </si>
  <si>
    <r>
      <t>'</t>
    </r>
    <r>
      <rPr>
        <sz val="10"/>
        <color rgb="FF000000"/>
        <rFont val="Arial"/>
        <family val="2"/>
      </rPr>
      <t>22-B52922</t>
    </r>
  </si>
  <si>
    <r>
      <t>'</t>
    </r>
    <r>
      <rPr>
        <sz val="10"/>
        <color rgb="FF000000"/>
        <rFont val="Arial"/>
        <family val="2"/>
      </rPr>
      <t>22-B50366</t>
    </r>
  </si>
  <si>
    <t>299-SIPI-112022-1258350</t>
  </si>
  <si>
    <r>
      <t>'</t>
    </r>
    <r>
      <rPr>
        <sz val="10"/>
        <color rgb="FF000000"/>
        <rFont val="Arial"/>
        <family val="2"/>
      </rPr>
      <t>22-b051129</t>
    </r>
  </si>
  <si>
    <r>
      <t>'</t>
    </r>
    <r>
      <rPr>
        <sz val="10"/>
        <color rgb="FF000000"/>
        <rFont val="Arial"/>
        <family val="2"/>
      </rPr>
      <t>22-b051164</t>
    </r>
  </si>
  <si>
    <r>
      <t>'</t>
    </r>
    <r>
      <rPr>
        <sz val="10"/>
        <color rgb="FF000000"/>
        <rFont val="Arial"/>
        <family val="2"/>
      </rPr>
      <t>22-b050572</t>
    </r>
  </si>
  <si>
    <t>299-SIPI-112022-1258571</t>
  </si>
  <si>
    <r>
      <t>'</t>
    </r>
    <r>
      <rPr>
        <sz val="10"/>
        <color rgb="FF000000"/>
        <rFont val="Arial"/>
        <family val="2"/>
      </rPr>
      <t>22-b050544</t>
    </r>
  </si>
  <si>
    <r>
      <t>'</t>
    </r>
    <r>
      <rPr>
        <sz val="10"/>
        <color rgb="FF000000"/>
        <rFont val="Arial"/>
        <family val="2"/>
      </rPr>
      <t>22-b051128</t>
    </r>
  </si>
  <si>
    <r>
      <t>'</t>
    </r>
    <r>
      <rPr>
        <sz val="10"/>
        <color rgb="FF000000"/>
        <rFont val="Arial"/>
        <family val="2"/>
      </rPr>
      <t>22-b051256</t>
    </r>
  </si>
  <si>
    <t>299-SIPI-112022-1258719</t>
  </si>
  <si>
    <r>
      <t>'</t>
    </r>
    <r>
      <rPr>
        <sz val="10"/>
        <color rgb="FF000000"/>
        <rFont val="Arial"/>
        <family val="2"/>
      </rPr>
      <t>22-B0049718</t>
    </r>
  </si>
  <si>
    <r>
      <t>'</t>
    </r>
    <r>
      <rPr>
        <sz val="10"/>
        <color rgb="FF000000"/>
        <rFont val="Arial"/>
        <family val="2"/>
      </rPr>
      <t>22-B0053190</t>
    </r>
  </si>
  <si>
    <t>299-SIPI-112022-1259137</t>
  </si>
  <si>
    <r>
      <t>'</t>
    </r>
    <r>
      <rPr>
        <sz val="10"/>
        <color rgb="FF000000"/>
        <rFont val="Arial"/>
        <family val="2"/>
      </rPr>
      <t>22-b0052733</t>
    </r>
  </si>
  <si>
    <r>
      <t>'</t>
    </r>
    <r>
      <rPr>
        <sz val="10"/>
        <color rgb="FF000000"/>
        <rFont val="Arial"/>
        <family val="2"/>
      </rPr>
      <t>22-b0049681</t>
    </r>
  </si>
  <si>
    <r>
      <t>'</t>
    </r>
    <r>
      <rPr>
        <sz val="10"/>
        <color rgb="FF000000"/>
        <rFont val="Arial"/>
        <family val="2"/>
      </rPr>
      <t>23-b0051247</t>
    </r>
  </si>
  <si>
    <r>
      <t>'</t>
    </r>
    <r>
      <rPr>
        <sz val="10"/>
        <color rgb="FF000000"/>
        <rFont val="Arial"/>
        <family val="2"/>
      </rPr>
      <t>22-b051169</t>
    </r>
  </si>
  <si>
    <r>
      <t>'</t>
    </r>
    <r>
      <rPr>
        <sz val="10"/>
        <color rgb="FF000000"/>
        <rFont val="Arial"/>
        <family val="2"/>
      </rPr>
      <t>23-b0051246</t>
    </r>
  </si>
  <si>
    <t>299-SIPI-112022-1259574</t>
  </si>
  <si>
    <r>
      <t>'</t>
    </r>
    <r>
      <rPr>
        <sz val="10"/>
        <color rgb="FF000000"/>
        <rFont val="Arial"/>
        <family val="2"/>
      </rPr>
      <t>22-b053270</t>
    </r>
  </si>
  <si>
    <r>
      <t>'</t>
    </r>
    <r>
      <rPr>
        <sz val="10"/>
        <color rgb="FF000000"/>
        <rFont val="Arial"/>
        <family val="2"/>
      </rPr>
      <t>22-B53207</t>
    </r>
  </si>
  <si>
    <r>
      <t>'</t>
    </r>
    <r>
      <rPr>
        <sz val="10"/>
        <color rgb="FF000000"/>
        <rFont val="Arial"/>
        <family val="2"/>
      </rPr>
      <t>22-b051303</t>
    </r>
  </si>
  <si>
    <t>AA/22P|HHCLOAI</t>
  </si>
  <si>
    <t>299-SIPI-122022-1259777</t>
  </si>
  <si>
    <r>
      <t>'</t>
    </r>
    <r>
      <rPr>
        <sz val="10"/>
        <color rgb="FF000000"/>
        <rFont val="Arial"/>
        <family val="2"/>
      </rPr>
      <t>22-b0054458</t>
    </r>
  </si>
  <si>
    <r>
      <t>'</t>
    </r>
    <r>
      <rPr>
        <sz val="10"/>
        <color rgb="FF000000"/>
        <rFont val="Arial"/>
        <family val="2"/>
      </rPr>
      <t>22-b0054502</t>
    </r>
  </si>
  <si>
    <r>
      <t>'</t>
    </r>
    <r>
      <rPr>
        <sz val="10"/>
        <color rgb="FF000000"/>
        <rFont val="Arial"/>
        <family val="2"/>
      </rPr>
      <t>22-b054480</t>
    </r>
  </si>
  <si>
    <r>
      <t>'</t>
    </r>
    <r>
      <rPr>
        <sz val="10"/>
        <color rgb="FF000000"/>
        <rFont val="Arial"/>
        <family val="2"/>
      </rPr>
      <t>22-b055902</t>
    </r>
  </si>
  <si>
    <r>
      <t>'</t>
    </r>
    <r>
      <rPr>
        <sz val="10"/>
        <color rgb="FF000000"/>
        <rFont val="Arial"/>
        <family val="2"/>
      </rPr>
      <t>22-b0055899</t>
    </r>
  </si>
  <si>
    <r>
      <t>'</t>
    </r>
    <r>
      <rPr>
        <sz val="10"/>
        <color rgb="FF000000"/>
        <rFont val="Arial"/>
        <family val="2"/>
      </rPr>
      <t>22-b055296</t>
    </r>
  </si>
  <si>
    <r>
      <t>'</t>
    </r>
    <r>
      <rPr>
        <sz val="10"/>
        <color rgb="FF000000"/>
        <rFont val="Arial"/>
        <family val="2"/>
      </rPr>
      <t>22-b055351</t>
    </r>
  </si>
  <si>
    <r>
      <t>'</t>
    </r>
    <r>
      <rPr>
        <sz val="10"/>
        <color rgb="FF000000"/>
        <rFont val="Arial"/>
        <family val="2"/>
      </rPr>
      <t>22-b055449</t>
    </r>
  </si>
  <si>
    <r>
      <t>'</t>
    </r>
    <r>
      <rPr>
        <sz val="10"/>
        <color rgb="FF000000"/>
        <rFont val="Arial"/>
        <family val="2"/>
      </rPr>
      <t>22-b055420</t>
    </r>
  </si>
  <si>
    <r>
      <t>'</t>
    </r>
    <r>
      <rPr>
        <sz val="10"/>
        <color rgb="FF000000"/>
        <rFont val="Arial"/>
        <family val="2"/>
      </rPr>
      <t>22-b0055237</t>
    </r>
  </si>
  <si>
    <r>
      <t>'</t>
    </r>
    <r>
      <rPr>
        <sz val="10"/>
        <color rgb="FF000000"/>
        <rFont val="Arial"/>
        <family val="2"/>
      </rPr>
      <t>22-b0056127</t>
    </r>
  </si>
  <si>
    <r>
      <t>'</t>
    </r>
    <r>
      <rPr>
        <sz val="10"/>
        <color rgb="FF000000"/>
        <rFont val="Arial"/>
        <family val="2"/>
      </rPr>
      <t>22-b055259</t>
    </r>
  </si>
  <si>
    <r>
      <t>'</t>
    </r>
    <r>
      <rPr>
        <sz val="10"/>
        <color rgb="FF000000"/>
        <rFont val="Arial"/>
        <family val="2"/>
      </rPr>
      <t>22-b055426</t>
    </r>
  </si>
  <si>
    <r>
      <t>'</t>
    </r>
    <r>
      <rPr>
        <sz val="10"/>
        <color rgb="FF000000"/>
        <rFont val="Arial"/>
        <family val="2"/>
      </rPr>
      <t>22-b055450</t>
    </r>
  </si>
  <si>
    <r>
      <t>'</t>
    </r>
    <r>
      <rPr>
        <sz val="10"/>
        <color rgb="FF000000"/>
        <rFont val="Arial"/>
        <family val="2"/>
      </rPr>
      <t>22-b056050</t>
    </r>
  </si>
  <si>
    <r>
      <t>'</t>
    </r>
    <r>
      <rPr>
        <sz val="10"/>
        <color rgb="FF000000"/>
        <rFont val="Arial"/>
        <family val="2"/>
      </rPr>
      <t>22-b0055407</t>
    </r>
  </si>
  <si>
    <r>
      <t>'</t>
    </r>
    <r>
      <rPr>
        <sz val="10"/>
        <color rgb="FF000000"/>
        <rFont val="Arial"/>
        <family val="2"/>
      </rPr>
      <t>22-b056196</t>
    </r>
  </si>
  <si>
    <r>
      <t>'</t>
    </r>
    <r>
      <rPr>
        <sz val="10"/>
        <color rgb="FF000000"/>
        <rFont val="Arial"/>
        <family val="2"/>
      </rPr>
      <t>22-b0056120</t>
    </r>
  </si>
  <si>
    <r>
      <t>'</t>
    </r>
    <r>
      <rPr>
        <sz val="10"/>
        <color rgb="FF000000"/>
        <rFont val="Arial"/>
        <family val="2"/>
      </rPr>
      <t>22-b0055410</t>
    </r>
  </si>
  <si>
    <r>
      <t>'</t>
    </r>
    <r>
      <rPr>
        <sz val="10"/>
        <color rgb="FF000000"/>
        <rFont val="Arial"/>
        <family val="2"/>
      </rPr>
      <t>22-b0054279</t>
    </r>
  </si>
  <si>
    <r>
      <t>'</t>
    </r>
    <r>
      <rPr>
        <sz val="10"/>
        <color rgb="FF000000"/>
        <rFont val="Arial"/>
        <family val="2"/>
      </rPr>
      <t>22-b054493</t>
    </r>
  </si>
  <si>
    <r>
      <t>'</t>
    </r>
    <r>
      <rPr>
        <sz val="10"/>
        <color rgb="FF000000"/>
        <rFont val="Arial"/>
        <family val="2"/>
      </rPr>
      <t>22-b057046</t>
    </r>
  </si>
  <si>
    <t>HHCLHA</t>
  </si>
  <si>
    <r>
      <t>'</t>
    </r>
    <r>
      <rPr>
        <sz val="10"/>
        <color rgb="FF000000"/>
        <rFont val="Arial"/>
        <family val="2"/>
      </rPr>
      <t>22-b0055873</t>
    </r>
  </si>
  <si>
    <r>
      <t>'</t>
    </r>
    <r>
      <rPr>
        <sz val="10"/>
        <color rgb="FF000000"/>
        <rFont val="Arial"/>
        <family val="2"/>
      </rPr>
      <t>22-b0056048</t>
    </r>
  </si>
  <si>
    <r>
      <t>'</t>
    </r>
    <r>
      <rPr>
        <sz val="10"/>
        <color rgb="FF000000"/>
        <rFont val="Arial"/>
        <family val="2"/>
      </rPr>
      <t>22-b0056125</t>
    </r>
  </si>
  <si>
    <r>
      <t>'</t>
    </r>
    <r>
      <rPr>
        <sz val="10"/>
        <color rgb="FF000000"/>
        <rFont val="Arial"/>
        <family val="2"/>
      </rPr>
      <t>22-b0057036</t>
    </r>
  </si>
  <si>
    <r>
      <t>'</t>
    </r>
    <r>
      <rPr>
        <sz val="10"/>
        <color rgb="FF000000"/>
        <rFont val="Arial"/>
        <family val="2"/>
      </rPr>
      <t>22-b055300</t>
    </r>
  </si>
  <si>
    <r>
      <t>'</t>
    </r>
    <r>
      <rPr>
        <sz val="10"/>
        <color rgb="FF000000"/>
        <rFont val="Arial"/>
        <family val="2"/>
      </rPr>
      <t>22-b0056819</t>
    </r>
  </si>
  <si>
    <r>
      <t>'</t>
    </r>
    <r>
      <rPr>
        <sz val="10"/>
        <color rgb="FF000000"/>
        <rFont val="Arial"/>
        <family val="2"/>
      </rPr>
      <t>22-b056701</t>
    </r>
  </si>
  <si>
    <r>
      <t>'</t>
    </r>
    <r>
      <rPr>
        <sz val="10"/>
        <color rgb="FF000000"/>
        <rFont val="Arial"/>
        <family val="2"/>
      </rPr>
      <t>22-b0056858</t>
    </r>
  </si>
  <si>
    <r>
      <t>'</t>
    </r>
    <r>
      <rPr>
        <sz val="10"/>
        <color rgb="FF000000"/>
        <rFont val="Arial"/>
        <family val="2"/>
      </rPr>
      <t>22-b0056973</t>
    </r>
  </si>
  <si>
    <r>
      <t>'</t>
    </r>
    <r>
      <rPr>
        <sz val="10"/>
        <color rgb="FF000000"/>
        <rFont val="Arial"/>
        <family val="2"/>
      </rPr>
      <t>22-b056438</t>
    </r>
  </si>
  <si>
    <r>
      <t>'</t>
    </r>
    <r>
      <rPr>
        <sz val="10"/>
        <color rgb="FF000000"/>
        <rFont val="Arial"/>
        <family val="2"/>
      </rPr>
      <t>22-b056573</t>
    </r>
  </si>
  <si>
    <r>
      <t>'</t>
    </r>
    <r>
      <rPr>
        <sz val="10"/>
        <color rgb="FF000000"/>
        <rFont val="Arial"/>
        <family val="2"/>
      </rPr>
      <t>22-b056147</t>
    </r>
  </si>
  <si>
    <r>
      <t>'</t>
    </r>
    <r>
      <rPr>
        <sz val="10"/>
        <color rgb="FF000000"/>
        <rFont val="Arial"/>
        <family val="2"/>
      </rPr>
      <t>22-b056132</t>
    </r>
  </si>
  <si>
    <r>
      <t>'</t>
    </r>
    <r>
      <rPr>
        <sz val="10"/>
        <color rgb="FF000000"/>
        <rFont val="Arial"/>
        <family val="2"/>
      </rPr>
      <t>22-b0056261</t>
    </r>
  </si>
  <si>
    <r>
      <t>'</t>
    </r>
    <r>
      <rPr>
        <sz val="10"/>
        <color rgb="FF000000"/>
        <rFont val="Arial"/>
        <family val="2"/>
      </rPr>
      <t>22-b056527</t>
    </r>
  </si>
  <si>
    <r>
      <t>'</t>
    </r>
    <r>
      <rPr>
        <sz val="10"/>
        <color rgb="FF000000"/>
        <rFont val="Arial"/>
        <family val="2"/>
      </rPr>
      <t>22-b0053843</t>
    </r>
  </si>
  <si>
    <r>
      <t>'</t>
    </r>
    <r>
      <rPr>
        <sz val="10"/>
        <color rgb="FF000000"/>
        <rFont val="Arial"/>
        <family val="2"/>
      </rPr>
      <t>22-b053957</t>
    </r>
  </si>
  <si>
    <t>HHCLQ8</t>
  </si>
  <si>
    <r>
      <t>'</t>
    </r>
    <r>
      <rPr>
        <sz val="10"/>
        <color rgb="FF000000"/>
        <rFont val="Arial"/>
        <family val="2"/>
      </rPr>
      <t>22-b0055178</t>
    </r>
  </si>
  <si>
    <r>
      <t>'</t>
    </r>
    <r>
      <rPr>
        <sz val="10"/>
        <color rgb="FF000000"/>
        <rFont val="Arial"/>
        <family val="2"/>
      </rPr>
      <t>22-b0055374</t>
    </r>
  </si>
  <si>
    <r>
      <t>'</t>
    </r>
    <r>
      <rPr>
        <sz val="10"/>
        <color rgb="FF000000"/>
        <rFont val="Arial"/>
        <family val="2"/>
      </rPr>
      <t>22-b054432</t>
    </r>
  </si>
  <si>
    <r>
      <t>'</t>
    </r>
    <r>
      <rPr>
        <sz val="10"/>
        <color rgb="FF000000"/>
        <rFont val="Arial"/>
        <family val="2"/>
      </rPr>
      <t>22-b055009</t>
    </r>
  </si>
  <si>
    <r>
      <t>'</t>
    </r>
    <r>
      <rPr>
        <sz val="10"/>
        <color rgb="FF000000"/>
        <rFont val="Arial"/>
        <family val="2"/>
      </rPr>
      <t>22-b0054490</t>
    </r>
  </si>
  <si>
    <r>
      <t>'</t>
    </r>
    <r>
      <rPr>
        <sz val="10"/>
        <color rgb="FF000000"/>
        <rFont val="Arial"/>
        <family val="2"/>
      </rPr>
      <t>22-b0055004</t>
    </r>
  </si>
  <si>
    <r>
      <t>'</t>
    </r>
    <r>
      <rPr>
        <sz val="10"/>
        <color rgb="FF000000"/>
        <rFont val="Arial"/>
        <family val="2"/>
      </rPr>
      <t>22-b055359</t>
    </r>
  </si>
  <si>
    <r>
      <t>'</t>
    </r>
    <r>
      <rPr>
        <sz val="10"/>
        <color rgb="FF000000"/>
        <rFont val="Arial"/>
        <family val="2"/>
      </rPr>
      <t>22-b0055345</t>
    </r>
  </si>
  <si>
    <r>
      <t>'</t>
    </r>
    <r>
      <rPr>
        <sz val="10"/>
        <color rgb="FF000000"/>
        <rFont val="Arial"/>
        <family val="2"/>
      </rPr>
      <t>22-b055283</t>
    </r>
  </si>
  <si>
    <r>
      <t>'</t>
    </r>
    <r>
      <rPr>
        <sz val="10"/>
        <color rgb="FF000000"/>
        <rFont val="Arial"/>
        <family val="2"/>
      </rPr>
      <t>22-b056508</t>
    </r>
  </si>
  <si>
    <r>
      <t>'</t>
    </r>
    <r>
      <rPr>
        <sz val="10"/>
        <color rgb="FF000000"/>
        <rFont val="Arial"/>
        <family val="2"/>
      </rPr>
      <t>22-b056751</t>
    </r>
  </si>
  <si>
    <r>
      <t>'</t>
    </r>
    <r>
      <rPr>
        <sz val="10"/>
        <color rgb="FF000000"/>
        <rFont val="Arial"/>
        <family val="2"/>
      </rPr>
      <t>22-b0056136</t>
    </r>
  </si>
  <si>
    <r>
      <t>'</t>
    </r>
    <r>
      <rPr>
        <sz val="10"/>
        <color rgb="FF000000"/>
        <rFont val="Arial"/>
        <family val="2"/>
      </rPr>
      <t>22-b055448</t>
    </r>
  </si>
  <si>
    <r>
      <t>'</t>
    </r>
    <r>
      <rPr>
        <sz val="10"/>
        <color rgb="FF000000"/>
        <rFont val="Arial"/>
        <family val="2"/>
      </rPr>
      <t>22-b056033</t>
    </r>
  </si>
  <si>
    <r>
      <t>'</t>
    </r>
    <r>
      <rPr>
        <sz val="10"/>
        <color rgb="FF000000"/>
        <rFont val="Arial"/>
        <family val="2"/>
      </rPr>
      <t>22-b0055439</t>
    </r>
  </si>
  <si>
    <r>
      <t>'</t>
    </r>
    <r>
      <rPr>
        <sz val="10"/>
        <color rgb="FF000000"/>
        <rFont val="Arial"/>
        <family val="2"/>
      </rPr>
      <t>22-b056119</t>
    </r>
  </si>
  <si>
    <r>
      <t>'</t>
    </r>
    <r>
      <rPr>
        <sz val="10"/>
        <color rgb="FF000000"/>
        <rFont val="Arial"/>
        <family val="2"/>
      </rPr>
      <t>22-b056192</t>
    </r>
  </si>
  <si>
    <r>
      <t>'</t>
    </r>
    <r>
      <rPr>
        <sz val="10"/>
        <color rgb="FF000000"/>
        <rFont val="Arial"/>
        <family val="2"/>
      </rPr>
      <t>22-b056234</t>
    </r>
  </si>
  <si>
    <r>
      <t>'</t>
    </r>
    <r>
      <rPr>
        <sz val="10"/>
        <color rgb="FF000000"/>
        <rFont val="Arial"/>
        <family val="2"/>
      </rPr>
      <t>22-b056490</t>
    </r>
  </si>
  <si>
    <r>
      <t>'</t>
    </r>
    <r>
      <rPr>
        <sz val="10"/>
        <color rgb="FF000000"/>
        <rFont val="Arial"/>
        <family val="2"/>
      </rPr>
      <t>22-b0056042</t>
    </r>
  </si>
  <si>
    <r>
      <t>'</t>
    </r>
    <r>
      <rPr>
        <sz val="10"/>
        <color rgb="FF000000"/>
        <rFont val="Arial"/>
        <family val="2"/>
      </rPr>
      <t>22-b0056063</t>
    </r>
  </si>
  <si>
    <r>
      <t>'</t>
    </r>
    <r>
      <rPr>
        <sz val="10"/>
        <color rgb="FF000000"/>
        <rFont val="Arial"/>
        <family val="2"/>
      </rPr>
      <t>22-b0056139</t>
    </r>
  </si>
  <si>
    <r>
      <t>'</t>
    </r>
    <r>
      <rPr>
        <sz val="10"/>
        <color rgb="FF000000"/>
        <rFont val="Arial"/>
        <family val="2"/>
      </rPr>
      <t>22-b053840</t>
    </r>
  </si>
  <si>
    <r>
      <t>'</t>
    </r>
    <r>
      <rPr>
        <sz val="10"/>
        <color rgb="FF000000"/>
        <rFont val="Arial"/>
        <family val="2"/>
      </rPr>
      <t>22-b0056222</t>
    </r>
  </si>
  <si>
    <r>
      <t>'</t>
    </r>
    <r>
      <rPr>
        <sz val="10"/>
        <color rgb="FF000000"/>
        <rFont val="Arial"/>
        <family val="2"/>
      </rPr>
      <t>22-b057053</t>
    </r>
  </si>
  <si>
    <r>
      <t>'</t>
    </r>
    <r>
      <rPr>
        <sz val="10"/>
        <color rgb="FF000000"/>
        <rFont val="Arial"/>
        <family val="2"/>
      </rPr>
      <t>22-b057630</t>
    </r>
  </si>
  <si>
    <r>
      <t>'</t>
    </r>
    <r>
      <rPr>
        <sz val="10"/>
        <color rgb="FF000000"/>
        <rFont val="Arial"/>
        <family val="2"/>
      </rPr>
      <t>22-b055807</t>
    </r>
  </si>
  <si>
    <r>
      <t>'</t>
    </r>
    <r>
      <rPr>
        <sz val="10"/>
        <color rgb="FF000000"/>
        <rFont val="Arial"/>
        <family val="2"/>
      </rPr>
      <t>22-b055891</t>
    </r>
  </si>
  <si>
    <r>
      <t>'</t>
    </r>
    <r>
      <rPr>
        <sz val="10"/>
        <color rgb="FF000000"/>
        <rFont val="Arial"/>
        <family val="2"/>
      </rPr>
      <t>22-b0056875</t>
    </r>
  </si>
  <si>
    <r>
      <t>'</t>
    </r>
    <r>
      <rPr>
        <sz val="10"/>
        <color rgb="FF000000"/>
        <rFont val="Arial"/>
        <family val="2"/>
      </rPr>
      <t>22-b057004</t>
    </r>
  </si>
  <si>
    <r>
      <t>'</t>
    </r>
    <r>
      <rPr>
        <sz val="10"/>
        <color rgb="FF000000"/>
        <rFont val="Arial"/>
        <family val="2"/>
      </rPr>
      <t>22-b0057732</t>
    </r>
  </si>
  <si>
    <r>
      <t>'</t>
    </r>
    <r>
      <rPr>
        <sz val="10"/>
        <color rgb="FF000000"/>
        <rFont val="Arial"/>
        <family val="2"/>
      </rPr>
      <t>22-b056879</t>
    </r>
  </si>
  <si>
    <r>
      <t>'</t>
    </r>
    <r>
      <rPr>
        <sz val="10"/>
        <color rgb="FF000000"/>
        <rFont val="Arial"/>
        <family val="2"/>
      </rPr>
      <t>22-b056506</t>
    </r>
  </si>
  <si>
    <r>
      <t>'</t>
    </r>
    <r>
      <rPr>
        <sz val="10"/>
        <color rgb="FF000000"/>
        <rFont val="Arial"/>
        <family val="2"/>
      </rPr>
      <t>22-b0056860</t>
    </r>
  </si>
  <si>
    <r>
      <t>'</t>
    </r>
    <r>
      <rPr>
        <sz val="10"/>
        <color rgb="FF000000"/>
        <rFont val="Arial"/>
        <family val="2"/>
      </rPr>
      <t>22-b054324</t>
    </r>
  </si>
  <si>
    <r>
      <t>'</t>
    </r>
    <r>
      <rPr>
        <sz val="10"/>
        <color rgb="FF000000"/>
        <rFont val="Arial"/>
        <family val="2"/>
      </rPr>
      <t>22-b055433</t>
    </r>
  </si>
  <si>
    <r>
      <t>'</t>
    </r>
    <r>
      <rPr>
        <sz val="10"/>
        <color rgb="FF000000"/>
        <rFont val="Arial"/>
        <family val="2"/>
      </rPr>
      <t>22-b055013</t>
    </r>
  </si>
  <si>
    <r>
      <t>'</t>
    </r>
    <r>
      <rPr>
        <sz val="10"/>
        <color rgb="FF000000"/>
        <rFont val="Arial"/>
        <family val="2"/>
      </rPr>
      <t>22-b055251</t>
    </r>
  </si>
  <si>
    <r>
      <t>'</t>
    </r>
    <r>
      <rPr>
        <sz val="10"/>
        <color rgb="FF000000"/>
        <rFont val="Arial"/>
        <family val="2"/>
      </rPr>
      <t>22-b0054280</t>
    </r>
  </si>
  <si>
    <r>
      <t>'</t>
    </r>
    <r>
      <rPr>
        <sz val="10"/>
        <color rgb="FF000000"/>
        <rFont val="Arial"/>
        <family val="2"/>
      </rPr>
      <t>22-b0054469</t>
    </r>
  </si>
  <si>
    <r>
      <t>'</t>
    </r>
    <r>
      <rPr>
        <sz val="10"/>
        <color rgb="FF000000"/>
        <rFont val="Arial"/>
        <family val="2"/>
      </rPr>
      <t>22-b0054478</t>
    </r>
  </si>
  <si>
    <r>
      <t>'</t>
    </r>
    <r>
      <rPr>
        <sz val="10"/>
        <color rgb="FF000000"/>
        <rFont val="Arial"/>
        <family val="2"/>
      </rPr>
      <t>22-b0055431</t>
    </r>
  </si>
  <si>
    <r>
      <t>'</t>
    </r>
    <r>
      <rPr>
        <sz val="10"/>
        <color rgb="FF000000"/>
        <rFont val="Arial"/>
        <family val="2"/>
      </rPr>
      <t>22-b0055289</t>
    </r>
  </si>
  <si>
    <r>
      <t>'</t>
    </r>
    <r>
      <rPr>
        <sz val="10"/>
        <color rgb="FF000000"/>
        <rFont val="Arial"/>
        <family val="2"/>
      </rPr>
      <t>22-b054488</t>
    </r>
  </si>
  <si>
    <r>
      <t>'</t>
    </r>
    <r>
      <rPr>
        <sz val="10"/>
        <color rgb="FF000000"/>
        <rFont val="Arial"/>
        <family val="2"/>
      </rPr>
      <t>22-b0055416</t>
    </r>
  </si>
  <si>
    <r>
      <t>'</t>
    </r>
    <r>
      <rPr>
        <sz val="10"/>
        <color rgb="FF000000"/>
        <rFont val="Arial"/>
        <family val="2"/>
      </rPr>
      <t>22-b055913</t>
    </r>
  </si>
  <si>
    <r>
      <t>'</t>
    </r>
    <r>
      <rPr>
        <sz val="10"/>
        <color rgb="FF000000"/>
        <rFont val="Arial"/>
        <family val="2"/>
      </rPr>
      <t>22-b055413</t>
    </r>
  </si>
  <si>
    <r>
      <t>'</t>
    </r>
    <r>
      <rPr>
        <sz val="10"/>
        <color rgb="FF000000"/>
        <rFont val="Arial"/>
        <family val="2"/>
      </rPr>
      <t>22-b0056241</t>
    </r>
  </si>
  <si>
    <r>
      <t>'</t>
    </r>
    <r>
      <rPr>
        <sz val="10"/>
        <color rgb="FF000000"/>
        <rFont val="Arial"/>
        <family val="2"/>
      </rPr>
      <t>22-b055430</t>
    </r>
  </si>
  <si>
    <r>
      <t>'</t>
    </r>
    <r>
      <rPr>
        <sz val="10"/>
        <color rgb="FF000000"/>
        <rFont val="Arial"/>
        <family val="2"/>
      </rPr>
      <t>22-b055436</t>
    </r>
  </si>
  <si>
    <r>
      <t>'</t>
    </r>
    <r>
      <rPr>
        <sz val="10"/>
        <color rgb="FF000000"/>
        <rFont val="Arial"/>
        <family val="2"/>
      </rPr>
      <t>22-b056242</t>
    </r>
  </si>
  <si>
    <r>
      <t>'</t>
    </r>
    <r>
      <rPr>
        <sz val="10"/>
        <color rgb="FF000000"/>
        <rFont val="Arial"/>
        <family val="2"/>
      </rPr>
      <t>22-b056572</t>
    </r>
  </si>
  <si>
    <r>
      <t>'</t>
    </r>
    <r>
      <rPr>
        <sz val="10"/>
        <color rgb="FF000000"/>
        <rFont val="Arial"/>
        <family val="2"/>
      </rPr>
      <t>22-b0055912</t>
    </r>
  </si>
  <si>
    <r>
      <t>'</t>
    </r>
    <r>
      <rPr>
        <sz val="10"/>
        <color rgb="FF000000"/>
        <rFont val="Arial"/>
        <family val="2"/>
      </rPr>
      <t>22-b0056039</t>
    </r>
  </si>
  <si>
    <r>
      <t>'</t>
    </r>
    <r>
      <rPr>
        <sz val="10"/>
        <color rgb="FF000000"/>
        <rFont val="Arial"/>
        <family val="2"/>
      </rPr>
      <t>22-b0056044</t>
    </r>
  </si>
  <si>
    <r>
      <t>'</t>
    </r>
    <r>
      <rPr>
        <sz val="10"/>
        <color rgb="FF000000"/>
        <rFont val="Arial"/>
        <family val="2"/>
      </rPr>
      <t>22-b0056118</t>
    </r>
  </si>
  <si>
    <r>
      <t>'</t>
    </r>
    <r>
      <rPr>
        <sz val="10"/>
        <color rgb="FF000000"/>
        <rFont val="Arial"/>
        <family val="2"/>
      </rPr>
      <t>22-b055003</t>
    </r>
  </si>
  <si>
    <r>
      <t>'</t>
    </r>
    <r>
      <rPr>
        <sz val="10"/>
        <color rgb="FF000000"/>
        <rFont val="Arial"/>
        <family val="2"/>
      </rPr>
      <t>22-b057125</t>
    </r>
  </si>
  <si>
    <r>
      <t>'</t>
    </r>
    <r>
      <rPr>
        <sz val="10"/>
        <color rgb="FF000000"/>
        <rFont val="Arial"/>
        <family val="2"/>
      </rPr>
      <t>22-b0056953</t>
    </r>
  </si>
  <si>
    <r>
      <t>'</t>
    </r>
    <r>
      <rPr>
        <sz val="10"/>
        <color rgb="FF000000"/>
        <rFont val="Arial"/>
        <family val="2"/>
      </rPr>
      <t>22-b0056976</t>
    </r>
  </si>
  <si>
    <r>
      <t>'</t>
    </r>
    <r>
      <rPr>
        <sz val="10"/>
        <color rgb="FF000000"/>
        <rFont val="Arial"/>
        <family val="2"/>
      </rPr>
      <t>22-b0057056</t>
    </r>
  </si>
  <si>
    <r>
      <t>'</t>
    </r>
    <r>
      <rPr>
        <sz val="10"/>
        <color rgb="FF000000"/>
        <rFont val="Arial"/>
        <family val="2"/>
      </rPr>
      <t>22-b0056141</t>
    </r>
  </si>
  <si>
    <r>
      <t>'</t>
    </r>
    <r>
      <rPr>
        <sz val="10"/>
        <color rgb="FF000000"/>
        <rFont val="Arial"/>
        <family val="2"/>
      </rPr>
      <t>22-b055451</t>
    </r>
  </si>
  <si>
    <r>
      <t>'</t>
    </r>
    <r>
      <rPr>
        <sz val="10"/>
        <color rgb="FF000000"/>
        <rFont val="Arial"/>
        <family val="2"/>
      </rPr>
      <t>22-b056513</t>
    </r>
  </si>
  <si>
    <r>
      <t>'</t>
    </r>
    <r>
      <rPr>
        <sz val="10"/>
        <color rgb="FF000000"/>
        <rFont val="Arial"/>
        <family val="2"/>
      </rPr>
      <t>22-b0056045</t>
    </r>
  </si>
  <si>
    <r>
      <t>'</t>
    </r>
    <r>
      <rPr>
        <sz val="10"/>
        <color rgb="FF000000"/>
        <rFont val="Arial"/>
        <family val="2"/>
      </rPr>
      <t>22-b056161</t>
    </r>
  </si>
  <si>
    <r>
      <t>'</t>
    </r>
    <r>
      <rPr>
        <sz val="10"/>
        <color rgb="FF000000"/>
        <rFont val="Arial"/>
        <family val="2"/>
      </rPr>
      <t>22-b056193</t>
    </r>
  </si>
  <si>
    <r>
      <t>'</t>
    </r>
    <r>
      <rPr>
        <sz val="10"/>
        <color rgb="FF000000"/>
        <rFont val="Arial"/>
        <family val="2"/>
      </rPr>
      <t>22-b057124</t>
    </r>
  </si>
  <si>
    <r>
      <t>'</t>
    </r>
    <r>
      <rPr>
        <sz val="10"/>
        <color rgb="FF000000"/>
        <rFont val="Arial"/>
        <family val="2"/>
      </rPr>
      <t>22-b057165</t>
    </r>
  </si>
  <si>
    <r>
      <t>'</t>
    </r>
    <r>
      <rPr>
        <sz val="10"/>
        <color rgb="FF000000"/>
        <rFont val="Arial"/>
        <family val="2"/>
      </rPr>
      <t>22-b057628</t>
    </r>
  </si>
  <si>
    <r>
      <t>'</t>
    </r>
    <r>
      <rPr>
        <sz val="10"/>
        <color rgb="FF000000"/>
        <rFont val="Arial"/>
        <family val="2"/>
      </rPr>
      <t>22-b057633</t>
    </r>
  </si>
  <si>
    <r>
      <t>'</t>
    </r>
    <r>
      <rPr>
        <sz val="10"/>
        <color rgb="FF000000"/>
        <rFont val="Arial"/>
        <family val="2"/>
      </rPr>
      <t>22-b054320</t>
    </r>
  </si>
  <si>
    <r>
      <t>'</t>
    </r>
    <r>
      <rPr>
        <sz val="10"/>
        <color rgb="FF000000"/>
        <rFont val="Arial"/>
        <family val="2"/>
      </rPr>
      <t>22-b054489</t>
    </r>
  </si>
  <si>
    <r>
      <t>'</t>
    </r>
    <r>
      <rPr>
        <sz val="10"/>
        <color rgb="FF000000"/>
        <rFont val="Arial"/>
        <family val="2"/>
      </rPr>
      <t>22-b0053465</t>
    </r>
  </si>
  <si>
    <r>
      <t>'</t>
    </r>
    <r>
      <rPr>
        <sz val="10"/>
        <color rgb="FF000000"/>
        <rFont val="Arial"/>
        <family val="2"/>
      </rPr>
      <t>22-b055284</t>
    </r>
  </si>
  <si>
    <r>
      <t>'</t>
    </r>
    <r>
      <rPr>
        <sz val="10"/>
        <color rgb="FF000000"/>
        <rFont val="Arial"/>
        <family val="2"/>
      </rPr>
      <t>22-b0055293</t>
    </r>
  </si>
  <si>
    <r>
      <t>'</t>
    </r>
    <r>
      <rPr>
        <sz val="10"/>
        <color rgb="FF000000"/>
        <rFont val="Arial"/>
        <family val="2"/>
      </rPr>
      <t>22-b055265</t>
    </r>
  </si>
  <si>
    <r>
      <t>'</t>
    </r>
    <r>
      <rPr>
        <sz val="10"/>
        <color rgb="FF000000"/>
        <rFont val="Arial"/>
        <family val="2"/>
      </rPr>
      <t>22-b055356</t>
    </r>
  </si>
  <si>
    <r>
      <t>'</t>
    </r>
    <r>
      <rPr>
        <sz val="10"/>
        <color rgb="FF000000"/>
        <rFont val="Arial"/>
        <family val="2"/>
      </rPr>
      <t>22-b0054497</t>
    </r>
  </si>
  <si>
    <r>
      <t>'</t>
    </r>
    <r>
      <rPr>
        <sz val="10"/>
        <color rgb="FF000000"/>
        <rFont val="Arial"/>
        <family val="2"/>
      </rPr>
      <t>22-b056126</t>
    </r>
  </si>
  <si>
    <r>
      <t>'</t>
    </r>
    <r>
      <rPr>
        <sz val="10"/>
        <color rgb="FF000000"/>
        <rFont val="Arial"/>
        <family val="2"/>
      </rPr>
      <t>22-b0055914</t>
    </r>
  </si>
  <si>
    <r>
      <t>'</t>
    </r>
    <r>
      <rPr>
        <sz val="10"/>
        <color rgb="FF000000"/>
        <rFont val="Arial"/>
        <family val="2"/>
      </rPr>
      <t>22-b054500</t>
    </r>
  </si>
  <si>
    <r>
      <t>'</t>
    </r>
    <r>
      <rPr>
        <sz val="10"/>
        <color rgb="FF000000"/>
        <rFont val="Arial"/>
        <family val="2"/>
      </rPr>
      <t>22-b0054479</t>
    </r>
  </si>
  <si>
    <r>
      <t>'</t>
    </r>
    <r>
      <rPr>
        <sz val="10"/>
        <color rgb="FF000000"/>
        <rFont val="Arial"/>
        <family val="2"/>
      </rPr>
      <t>22-b0055409</t>
    </r>
  </si>
  <si>
    <r>
      <t>'</t>
    </r>
    <r>
      <rPr>
        <sz val="10"/>
        <color rgb="FF000000"/>
        <rFont val="Arial"/>
        <family val="2"/>
      </rPr>
      <t>22-b056512</t>
    </r>
  </si>
  <si>
    <r>
      <t>'</t>
    </r>
    <r>
      <rPr>
        <sz val="10"/>
        <color rgb="FF000000"/>
        <rFont val="Arial"/>
        <family val="2"/>
      </rPr>
      <t>22-b056603</t>
    </r>
  </si>
  <si>
    <r>
      <t>'</t>
    </r>
    <r>
      <rPr>
        <sz val="10"/>
        <color rgb="FF000000"/>
        <rFont val="Arial"/>
        <family val="2"/>
      </rPr>
      <t>22-b0056140</t>
    </r>
  </si>
  <si>
    <r>
      <t>'</t>
    </r>
    <r>
      <rPr>
        <sz val="10"/>
        <color rgb="FF000000"/>
        <rFont val="Arial"/>
        <family val="2"/>
      </rPr>
      <t>22-b0056233</t>
    </r>
  </si>
  <si>
    <r>
      <t>'</t>
    </r>
    <r>
      <rPr>
        <sz val="10"/>
        <color rgb="FF000000"/>
        <rFont val="Arial"/>
        <family val="2"/>
      </rPr>
      <t>22-b0056067</t>
    </r>
  </si>
  <si>
    <r>
      <t>'</t>
    </r>
    <r>
      <rPr>
        <sz val="10"/>
        <color rgb="FF000000"/>
        <rFont val="Arial"/>
        <family val="2"/>
      </rPr>
      <t>22-b056844</t>
    </r>
  </si>
  <si>
    <r>
      <t>'</t>
    </r>
    <r>
      <rPr>
        <sz val="10"/>
        <color rgb="FF000000"/>
        <rFont val="Arial"/>
        <family val="2"/>
      </rPr>
      <t>22-b057054</t>
    </r>
  </si>
  <si>
    <r>
      <t>'</t>
    </r>
    <r>
      <rPr>
        <sz val="10"/>
        <color rgb="FF000000"/>
        <rFont val="Arial"/>
        <family val="2"/>
      </rPr>
      <t>22-b057064</t>
    </r>
  </si>
  <si>
    <r>
      <t>'</t>
    </r>
    <r>
      <rPr>
        <sz val="10"/>
        <color rgb="FF000000"/>
        <rFont val="Arial"/>
        <family val="2"/>
      </rPr>
      <t>22-b0057061</t>
    </r>
  </si>
  <si>
    <r>
      <t>'</t>
    </r>
    <r>
      <rPr>
        <sz val="10"/>
        <color rgb="FF000000"/>
        <rFont val="Arial"/>
        <family val="2"/>
      </rPr>
      <t>22-b0057164</t>
    </r>
  </si>
  <si>
    <r>
      <t>'</t>
    </r>
    <r>
      <rPr>
        <sz val="10"/>
        <color rgb="FF000000"/>
        <rFont val="Arial"/>
        <family val="2"/>
      </rPr>
      <t>22-b056138</t>
    </r>
  </si>
  <si>
    <r>
      <t>'</t>
    </r>
    <r>
      <rPr>
        <sz val="10"/>
        <color rgb="FF000000"/>
        <rFont val="Arial"/>
        <family val="2"/>
      </rPr>
      <t>22-b056162</t>
    </r>
  </si>
  <si>
    <r>
      <t>'</t>
    </r>
    <r>
      <rPr>
        <sz val="10"/>
        <color rgb="FF000000"/>
        <rFont val="Arial"/>
        <family val="2"/>
      </rPr>
      <t>22-b057629</t>
    </r>
  </si>
  <si>
    <r>
      <t>'</t>
    </r>
    <r>
      <rPr>
        <sz val="10"/>
        <color rgb="FF000000"/>
        <rFont val="Arial"/>
        <family val="2"/>
      </rPr>
      <t>22-b056037</t>
    </r>
  </si>
  <si>
    <r>
      <t>'</t>
    </r>
    <r>
      <rPr>
        <sz val="10"/>
        <color rgb="FF000000"/>
        <rFont val="Arial"/>
        <family val="2"/>
      </rPr>
      <t>22-b057002</t>
    </r>
  </si>
  <si>
    <r>
      <t>'</t>
    </r>
    <r>
      <rPr>
        <sz val="10"/>
        <color rgb="FF000000"/>
        <rFont val="Arial"/>
        <family val="2"/>
      </rPr>
      <t>22-b055349</t>
    </r>
  </si>
  <si>
    <r>
      <t>'</t>
    </r>
    <r>
      <rPr>
        <sz val="10"/>
        <color rgb="FF000000"/>
        <rFont val="Arial"/>
        <family val="2"/>
      </rPr>
      <t>22-b057494</t>
    </r>
  </si>
  <si>
    <r>
      <t>'</t>
    </r>
    <r>
      <rPr>
        <sz val="10"/>
        <color rgb="FF000000"/>
        <rFont val="Arial"/>
        <family val="2"/>
      </rPr>
      <t>22-b53956</t>
    </r>
  </si>
  <si>
    <r>
      <t>'</t>
    </r>
    <r>
      <rPr>
        <sz val="10"/>
        <color rgb="FF000000"/>
        <rFont val="Arial"/>
        <family val="2"/>
      </rPr>
      <t>22-b057611</t>
    </r>
  </si>
  <si>
    <r>
      <t>'</t>
    </r>
    <r>
      <rPr>
        <sz val="10"/>
        <color rgb="FF000000"/>
        <rFont val="Arial"/>
        <family val="2"/>
      </rPr>
      <t>22-b0057059</t>
    </r>
  </si>
  <si>
    <r>
      <t>'</t>
    </r>
    <r>
      <rPr>
        <sz val="10"/>
        <color rgb="FF000000"/>
        <rFont val="Arial"/>
        <family val="2"/>
      </rPr>
      <t>22-b054431</t>
    </r>
  </si>
  <si>
    <r>
      <t>'</t>
    </r>
    <r>
      <rPr>
        <sz val="10"/>
        <color rgb="FF000000"/>
        <rFont val="Arial"/>
        <family val="2"/>
      </rPr>
      <t>22-b0054504</t>
    </r>
  </si>
  <si>
    <r>
      <t>'</t>
    </r>
    <r>
      <rPr>
        <sz val="10"/>
        <color rgb="FF000000"/>
        <rFont val="Arial"/>
        <family val="2"/>
      </rPr>
      <t>22-b0054496</t>
    </r>
  </si>
  <si>
    <r>
      <t>'</t>
    </r>
    <r>
      <rPr>
        <sz val="10"/>
        <color rgb="FF000000"/>
        <rFont val="Arial"/>
        <family val="2"/>
      </rPr>
      <t>22-b0055172</t>
    </r>
  </si>
  <si>
    <r>
      <t>'</t>
    </r>
    <r>
      <rPr>
        <sz val="10"/>
        <color rgb="FF000000"/>
        <rFont val="Arial"/>
        <family val="2"/>
      </rPr>
      <t>22-b0054341</t>
    </r>
  </si>
  <si>
    <r>
      <t>'</t>
    </r>
    <r>
      <rPr>
        <sz val="10"/>
        <color rgb="FF000000"/>
        <rFont val="Arial"/>
        <family val="2"/>
      </rPr>
      <t>22-b0055435</t>
    </r>
  </si>
  <si>
    <r>
      <t>'</t>
    </r>
    <r>
      <rPr>
        <sz val="10"/>
        <color rgb="FF000000"/>
        <rFont val="Arial"/>
        <family val="2"/>
      </rPr>
      <t>22-b0054406</t>
    </r>
  </si>
  <si>
    <r>
      <t>'</t>
    </r>
    <r>
      <rPr>
        <sz val="10"/>
        <color rgb="FF000000"/>
        <rFont val="Arial"/>
        <family val="2"/>
      </rPr>
      <t>22-b0055444</t>
    </r>
  </si>
  <si>
    <r>
      <t>'</t>
    </r>
    <r>
      <rPr>
        <sz val="10"/>
        <color rgb="FF000000"/>
        <rFont val="Arial"/>
        <family val="2"/>
      </rPr>
      <t>22-b055358</t>
    </r>
  </si>
  <si>
    <r>
      <t>'</t>
    </r>
    <r>
      <rPr>
        <sz val="10"/>
        <color rgb="FF000000"/>
        <rFont val="Arial"/>
        <family val="2"/>
      </rPr>
      <t>22-b055285</t>
    </r>
  </si>
  <si>
    <r>
      <t>'</t>
    </r>
    <r>
      <rPr>
        <sz val="10"/>
        <color rgb="FF000000"/>
        <rFont val="Arial"/>
        <family val="2"/>
      </rPr>
      <t>22-b055428</t>
    </r>
  </si>
  <si>
    <r>
      <t>'</t>
    </r>
    <r>
      <rPr>
        <sz val="10"/>
        <color rgb="FF000000"/>
        <rFont val="Arial"/>
        <family val="2"/>
      </rPr>
      <t>22-b0056201</t>
    </r>
  </si>
  <si>
    <r>
      <t>'</t>
    </r>
    <r>
      <rPr>
        <sz val="10"/>
        <color rgb="FF000000"/>
        <rFont val="Arial"/>
        <family val="2"/>
      </rPr>
      <t>22-b0056519</t>
    </r>
  </si>
  <si>
    <r>
      <t>'</t>
    </r>
    <r>
      <rPr>
        <sz val="10"/>
        <color rgb="FF000000"/>
        <rFont val="Arial"/>
        <family val="2"/>
      </rPr>
      <t>22-b0055231</t>
    </r>
  </si>
  <si>
    <r>
      <t>'</t>
    </r>
    <r>
      <rPr>
        <sz val="10"/>
        <color rgb="FF000000"/>
        <rFont val="Arial"/>
        <family val="2"/>
      </rPr>
      <t>22-b0055408</t>
    </r>
  </si>
  <si>
    <r>
      <t>'</t>
    </r>
    <r>
      <rPr>
        <sz val="10"/>
        <color rgb="FF000000"/>
        <rFont val="Arial"/>
        <family val="2"/>
      </rPr>
      <t>22-b0054481</t>
    </r>
  </si>
  <si>
    <r>
      <t>'</t>
    </r>
    <r>
      <rPr>
        <sz val="10"/>
        <color rgb="FF000000"/>
        <rFont val="Arial"/>
        <family val="2"/>
      </rPr>
      <t>22-b056845</t>
    </r>
  </si>
  <si>
    <r>
      <t>'</t>
    </r>
    <r>
      <rPr>
        <sz val="10"/>
        <color rgb="FF000000"/>
        <rFont val="Arial"/>
        <family val="2"/>
      </rPr>
      <t>22-b0056041</t>
    </r>
  </si>
  <si>
    <r>
      <t>'</t>
    </r>
    <r>
      <rPr>
        <sz val="10"/>
        <color rgb="FF000000"/>
        <rFont val="Arial"/>
        <family val="2"/>
      </rPr>
      <t>22-b0056200</t>
    </r>
  </si>
  <si>
    <r>
      <t>'</t>
    </r>
    <r>
      <rPr>
        <sz val="10"/>
        <color rgb="FF000000"/>
        <rFont val="Arial"/>
        <family val="2"/>
      </rPr>
      <t>22-b056591</t>
    </r>
  </si>
  <si>
    <r>
      <t>'</t>
    </r>
    <r>
      <rPr>
        <sz val="10"/>
        <color rgb="FF000000"/>
        <rFont val="Arial"/>
        <family val="2"/>
      </rPr>
      <t>22-b056985</t>
    </r>
  </si>
  <si>
    <r>
      <t>'</t>
    </r>
    <r>
      <rPr>
        <sz val="10"/>
        <color rgb="FF000000"/>
        <rFont val="Arial"/>
        <family val="2"/>
      </rPr>
      <t>22-b0054978</t>
    </r>
  </si>
  <si>
    <r>
      <t>'</t>
    </r>
    <r>
      <rPr>
        <sz val="10"/>
        <color rgb="FF000000"/>
        <rFont val="Arial"/>
        <family val="2"/>
      </rPr>
      <t>22-b0056049</t>
    </r>
  </si>
  <si>
    <r>
      <t>'</t>
    </r>
    <r>
      <rPr>
        <sz val="10"/>
        <color rgb="FF000000"/>
        <rFont val="Arial"/>
        <family val="2"/>
      </rPr>
      <t>22-b0057058</t>
    </r>
  </si>
  <si>
    <r>
      <t>'</t>
    </r>
    <r>
      <rPr>
        <sz val="10"/>
        <color rgb="FF000000"/>
        <rFont val="Arial"/>
        <family val="2"/>
      </rPr>
      <t>22-b0056204</t>
    </r>
  </si>
  <si>
    <r>
      <t>'</t>
    </r>
    <r>
      <rPr>
        <sz val="10"/>
        <color rgb="FF000000"/>
        <rFont val="Arial"/>
        <family val="2"/>
      </rPr>
      <t>22-b0056209</t>
    </r>
  </si>
  <si>
    <r>
      <t>'</t>
    </r>
    <r>
      <rPr>
        <sz val="10"/>
        <color rgb="FF000000"/>
        <rFont val="Arial"/>
        <family val="2"/>
      </rPr>
      <t>22-b055282</t>
    </r>
  </si>
  <si>
    <r>
      <t>'</t>
    </r>
    <r>
      <rPr>
        <sz val="10"/>
        <color rgb="FF000000"/>
        <rFont val="Arial"/>
        <family val="2"/>
      </rPr>
      <t>22-b055425</t>
    </r>
  </si>
  <si>
    <r>
      <t>'</t>
    </r>
    <r>
      <rPr>
        <sz val="10"/>
        <color rgb="FF000000"/>
        <rFont val="Arial"/>
        <family val="2"/>
      </rPr>
      <t>22-b056178</t>
    </r>
  </si>
  <si>
    <r>
      <t>'</t>
    </r>
    <r>
      <rPr>
        <sz val="10"/>
        <color rgb="FF000000"/>
        <rFont val="Arial"/>
        <family val="2"/>
      </rPr>
      <t>22-b0056816</t>
    </r>
  </si>
  <si>
    <r>
      <t>'</t>
    </r>
    <r>
      <rPr>
        <sz val="10"/>
        <color rgb="FF000000"/>
        <rFont val="Arial"/>
        <family val="2"/>
      </rPr>
      <t>22-b0057658</t>
    </r>
  </si>
  <si>
    <r>
      <t>'</t>
    </r>
    <r>
      <rPr>
        <sz val="10"/>
        <color rgb="FF000000"/>
        <rFont val="Arial"/>
        <family val="2"/>
      </rPr>
      <t>22-b057627</t>
    </r>
  </si>
  <si>
    <r>
      <t>'</t>
    </r>
    <r>
      <rPr>
        <sz val="10"/>
        <color rgb="FF000000"/>
        <rFont val="Arial"/>
        <family val="2"/>
      </rPr>
      <t>22-b057640</t>
    </r>
  </si>
  <si>
    <r>
      <t>'</t>
    </r>
    <r>
      <rPr>
        <sz val="10"/>
        <color rgb="FF000000"/>
        <rFont val="Arial"/>
        <family val="2"/>
      </rPr>
      <t>22-b055901</t>
    </r>
  </si>
  <si>
    <r>
      <t>'</t>
    </r>
    <r>
      <rPr>
        <sz val="10"/>
        <color rgb="FF000000"/>
        <rFont val="Arial"/>
        <family val="2"/>
      </rPr>
      <t>22-b0054330</t>
    </r>
  </si>
  <si>
    <r>
      <t>'</t>
    </r>
    <r>
      <rPr>
        <sz val="10"/>
        <color rgb="FF000000"/>
        <rFont val="Arial"/>
        <family val="2"/>
      </rPr>
      <t>22-b053966</t>
    </r>
  </si>
  <si>
    <r>
      <t>'</t>
    </r>
    <r>
      <rPr>
        <sz val="10"/>
        <color rgb="FF000000"/>
        <rFont val="Arial"/>
        <family val="2"/>
      </rPr>
      <t>22-b054434</t>
    </r>
  </si>
  <si>
    <r>
      <t>'</t>
    </r>
    <r>
      <rPr>
        <sz val="10"/>
        <color rgb="FF000000"/>
        <rFont val="Arial"/>
        <family val="2"/>
      </rPr>
      <t>22-b0055260</t>
    </r>
  </si>
  <si>
    <r>
      <t>'</t>
    </r>
    <r>
      <rPr>
        <sz val="10"/>
        <color rgb="FF000000"/>
        <rFont val="Arial"/>
        <family val="2"/>
      </rPr>
      <t>22-b0054471</t>
    </r>
  </si>
  <si>
    <r>
      <t>'</t>
    </r>
    <r>
      <rPr>
        <sz val="10"/>
        <color rgb="FF000000"/>
        <rFont val="Arial"/>
        <family val="2"/>
      </rPr>
      <t>22-b055239</t>
    </r>
  </si>
  <si>
    <r>
      <t>'</t>
    </r>
    <r>
      <rPr>
        <sz val="10"/>
        <color rgb="FF000000"/>
        <rFont val="Arial"/>
        <family val="2"/>
      </rPr>
      <t>22-b0055467</t>
    </r>
  </si>
  <si>
    <r>
      <t>'</t>
    </r>
    <r>
      <rPr>
        <sz val="10"/>
        <color rgb="FF000000"/>
        <rFont val="Arial"/>
        <family val="2"/>
      </rPr>
      <t>22-b055263</t>
    </r>
  </si>
  <si>
    <r>
      <t>'</t>
    </r>
    <r>
      <rPr>
        <sz val="10"/>
        <color rgb="FF000000"/>
        <rFont val="Arial"/>
        <family val="2"/>
      </rPr>
      <t>22-b0055352</t>
    </r>
  </si>
  <si>
    <r>
      <t>'</t>
    </r>
    <r>
      <rPr>
        <sz val="10"/>
        <color rgb="FF000000"/>
        <rFont val="Arial"/>
        <family val="2"/>
      </rPr>
      <t>22-b055429</t>
    </r>
  </si>
  <si>
    <r>
      <t>'</t>
    </r>
    <r>
      <rPr>
        <sz val="10"/>
        <color rgb="FF000000"/>
        <rFont val="Arial"/>
        <family val="2"/>
      </rPr>
      <t>22-b056537</t>
    </r>
  </si>
  <si>
    <r>
      <t>'</t>
    </r>
    <r>
      <rPr>
        <sz val="10"/>
        <color rgb="FF000000"/>
        <rFont val="Arial"/>
        <family val="2"/>
      </rPr>
      <t>22-b0055228</t>
    </r>
  </si>
  <si>
    <r>
      <t>'</t>
    </r>
    <r>
      <rPr>
        <sz val="10"/>
        <color rgb="FF000000"/>
        <rFont val="Arial"/>
        <family val="2"/>
      </rPr>
      <t>22-b056064</t>
    </r>
  </si>
  <si>
    <r>
      <t>'</t>
    </r>
    <r>
      <rPr>
        <sz val="10"/>
        <color rgb="FF000000"/>
        <rFont val="Arial"/>
        <family val="2"/>
      </rPr>
      <t>22-b056248</t>
    </r>
  </si>
  <si>
    <r>
      <t>'</t>
    </r>
    <r>
      <rPr>
        <sz val="10"/>
        <color rgb="FF000000"/>
        <rFont val="Arial"/>
        <family val="2"/>
      </rPr>
      <t>22-b056439</t>
    </r>
  </si>
  <si>
    <r>
      <t>'</t>
    </r>
    <r>
      <rPr>
        <sz val="10"/>
        <color rgb="FF000000"/>
        <rFont val="Arial"/>
        <family val="2"/>
      </rPr>
      <t>22-b056511</t>
    </r>
  </si>
  <si>
    <r>
      <t>'</t>
    </r>
    <r>
      <rPr>
        <sz val="10"/>
        <color rgb="FF000000"/>
        <rFont val="Arial"/>
        <family val="2"/>
      </rPr>
      <t>22-b0056038</t>
    </r>
  </si>
  <si>
    <r>
      <t>'</t>
    </r>
    <r>
      <rPr>
        <sz val="10"/>
        <color rgb="FF000000"/>
        <rFont val="Arial"/>
        <family val="2"/>
      </rPr>
      <t>22-b0056216</t>
    </r>
  </si>
  <si>
    <r>
      <t>'</t>
    </r>
    <r>
      <rPr>
        <sz val="10"/>
        <color rgb="FF000000"/>
        <rFont val="Arial"/>
        <family val="2"/>
      </rPr>
      <t>22-b054329</t>
    </r>
  </si>
  <si>
    <r>
      <t>'</t>
    </r>
    <r>
      <rPr>
        <sz val="10"/>
        <color rgb="FF000000"/>
        <rFont val="Arial"/>
        <family val="2"/>
      </rPr>
      <t>22-b056883</t>
    </r>
  </si>
  <si>
    <r>
      <t>'</t>
    </r>
    <r>
      <rPr>
        <sz val="10"/>
        <color rgb="FF000000"/>
        <rFont val="Arial"/>
        <family val="2"/>
      </rPr>
      <t>22-b0057060</t>
    </r>
  </si>
  <si>
    <r>
      <t>'</t>
    </r>
    <r>
      <rPr>
        <sz val="10"/>
        <color rgb="FF000000"/>
        <rFont val="Arial"/>
        <family val="2"/>
      </rPr>
      <t>22-b056881</t>
    </r>
  </si>
  <si>
    <r>
      <t>'</t>
    </r>
    <r>
      <rPr>
        <sz val="10"/>
        <color rgb="FF000000"/>
        <rFont val="Arial"/>
        <family val="2"/>
      </rPr>
      <t>22-b0056240</t>
    </r>
  </si>
  <si>
    <r>
      <t>'</t>
    </r>
    <r>
      <rPr>
        <sz val="10"/>
        <color rgb="FF000000"/>
        <rFont val="Arial"/>
        <family val="2"/>
      </rPr>
      <t>22-b0056857</t>
    </r>
  </si>
  <si>
    <r>
      <t>'</t>
    </r>
    <r>
      <rPr>
        <sz val="10"/>
        <color rgb="FF000000"/>
        <rFont val="Arial"/>
        <family val="2"/>
      </rPr>
      <t>22-b0056864</t>
    </r>
  </si>
  <si>
    <r>
      <t>'</t>
    </r>
    <r>
      <rPr>
        <sz val="10"/>
        <color rgb="FF000000"/>
        <rFont val="Arial"/>
        <family val="2"/>
      </rPr>
      <t>22-b056850</t>
    </r>
  </si>
  <si>
    <r>
      <t>'</t>
    </r>
    <r>
      <rPr>
        <sz val="10"/>
        <color rgb="FF000000"/>
        <rFont val="Arial"/>
        <family val="2"/>
      </rPr>
      <t>22-b057025</t>
    </r>
  </si>
  <si>
    <r>
      <t>'</t>
    </r>
    <r>
      <rPr>
        <sz val="10"/>
        <color rgb="FF000000"/>
        <rFont val="Arial"/>
        <family val="2"/>
      </rPr>
      <t>22-b057030</t>
    </r>
  </si>
  <si>
    <r>
      <t>'</t>
    </r>
    <r>
      <rPr>
        <sz val="10"/>
        <color rgb="FF000000"/>
        <rFont val="Arial"/>
        <family val="2"/>
      </rPr>
      <t>22-b0056817</t>
    </r>
  </si>
  <si>
    <r>
      <t>'</t>
    </r>
    <r>
      <rPr>
        <sz val="10"/>
        <color rgb="FF000000"/>
        <rFont val="Arial"/>
        <family val="2"/>
      </rPr>
      <t>22-b055440</t>
    </r>
  </si>
  <si>
    <r>
      <t>'</t>
    </r>
    <r>
      <rPr>
        <sz val="10"/>
        <color rgb="FF000000"/>
        <rFont val="Arial"/>
        <family val="2"/>
      </rPr>
      <t>22-b053841</t>
    </r>
  </si>
  <si>
    <t>HHCL¬Q}7</t>
  </si>
  <si>
    <r>
      <t>'</t>
    </r>
    <r>
      <rPr>
        <sz val="10"/>
        <color rgb="FF000000"/>
        <rFont val="Arial"/>
        <family val="2"/>
      </rPr>
      <t>22-b054405</t>
    </r>
  </si>
  <si>
    <r>
      <t>'</t>
    </r>
    <r>
      <rPr>
        <sz val="10"/>
        <color rgb="FF000000"/>
        <rFont val="Arial"/>
        <family val="2"/>
      </rPr>
      <t>22-b054257</t>
    </r>
  </si>
  <si>
    <r>
      <t>'</t>
    </r>
    <r>
      <rPr>
        <sz val="10"/>
        <color rgb="FF000000"/>
        <rFont val="Arial"/>
        <family val="2"/>
      </rPr>
      <t>22-b054275</t>
    </r>
  </si>
  <si>
    <r>
      <t>'</t>
    </r>
    <r>
      <rPr>
        <sz val="10"/>
        <color rgb="FF000000"/>
        <rFont val="Arial"/>
        <family val="2"/>
      </rPr>
      <t>22-b054486</t>
    </r>
  </si>
  <si>
    <r>
      <t>'</t>
    </r>
    <r>
      <rPr>
        <sz val="10"/>
        <color rgb="FF000000"/>
        <rFont val="Arial"/>
        <family val="2"/>
      </rPr>
      <t>22-b0055261</t>
    </r>
  </si>
  <si>
    <r>
      <t>'</t>
    </r>
    <r>
      <rPr>
        <sz val="10"/>
        <color rgb="FF000000"/>
        <rFont val="Arial"/>
        <family val="2"/>
      </rPr>
      <t>22-b0055301</t>
    </r>
  </si>
  <si>
    <r>
      <t>'</t>
    </r>
    <r>
      <rPr>
        <sz val="10"/>
        <color rgb="FF000000"/>
        <rFont val="Arial"/>
        <family val="2"/>
      </rPr>
      <t>22-b054468</t>
    </r>
  </si>
  <si>
    <r>
      <t>'</t>
    </r>
    <r>
      <rPr>
        <sz val="10"/>
        <color rgb="FF000000"/>
        <rFont val="Arial"/>
        <family val="2"/>
      </rPr>
      <t>22-b055411</t>
    </r>
  </si>
  <si>
    <r>
      <t>'</t>
    </r>
    <r>
      <rPr>
        <sz val="10"/>
        <color rgb="FF000000"/>
        <rFont val="Arial"/>
        <family val="2"/>
      </rPr>
      <t>22-b055905</t>
    </r>
  </si>
  <si>
    <r>
      <t>'</t>
    </r>
    <r>
      <rPr>
        <sz val="10"/>
        <color rgb="FF000000"/>
        <rFont val="Arial"/>
        <family val="2"/>
      </rPr>
      <t>22-b056052</t>
    </r>
  </si>
  <si>
    <r>
      <t>'</t>
    </r>
    <r>
      <rPr>
        <sz val="10"/>
        <color rgb="FF000000"/>
        <rFont val="Arial"/>
        <family val="2"/>
      </rPr>
      <t>22-b0056207</t>
    </r>
  </si>
  <si>
    <r>
      <t>'</t>
    </r>
    <r>
      <rPr>
        <sz val="10"/>
        <color rgb="FF000000"/>
        <rFont val="Arial"/>
        <family val="2"/>
      </rPr>
      <t>22-b054499</t>
    </r>
  </si>
  <si>
    <r>
      <t>'</t>
    </r>
    <r>
      <rPr>
        <sz val="10"/>
        <color rgb="FF000000"/>
        <rFont val="Arial"/>
        <family val="2"/>
      </rPr>
      <t>22-b056062</t>
    </r>
  </si>
  <si>
    <r>
      <t>'</t>
    </r>
    <r>
      <rPr>
        <sz val="10"/>
        <color rgb="FF000000"/>
        <rFont val="Arial"/>
        <family val="2"/>
      </rPr>
      <t>22-b0055875</t>
    </r>
  </si>
  <si>
    <r>
      <t>'</t>
    </r>
    <r>
      <rPr>
        <sz val="10"/>
        <color rgb="FF000000"/>
        <rFont val="Arial"/>
        <family val="2"/>
      </rPr>
      <t>22-b056220</t>
    </r>
  </si>
  <si>
    <r>
      <t>'</t>
    </r>
    <r>
      <rPr>
        <sz val="10"/>
        <color rgb="FF000000"/>
        <rFont val="Arial"/>
        <family val="2"/>
      </rPr>
      <t>22-b056492</t>
    </r>
  </si>
  <si>
    <r>
      <t>'</t>
    </r>
    <r>
      <rPr>
        <sz val="10"/>
        <color rgb="FF000000"/>
        <rFont val="Arial"/>
        <family val="2"/>
      </rPr>
      <t>22-b056539</t>
    </r>
  </si>
  <si>
    <r>
      <t>'</t>
    </r>
    <r>
      <rPr>
        <sz val="10"/>
        <color rgb="FF000000"/>
        <rFont val="Arial"/>
        <family val="2"/>
      </rPr>
      <t>22-b056515</t>
    </r>
  </si>
  <si>
    <r>
      <t>'</t>
    </r>
    <r>
      <rPr>
        <sz val="10"/>
        <color rgb="FF000000"/>
        <rFont val="Arial"/>
        <family val="2"/>
      </rPr>
      <t>22-b056528</t>
    </r>
  </si>
  <si>
    <r>
      <t>'</t>
    </r>
    <r>
      <rPr>
        <sz val="10"/>
        <color rgb="FF000000"/>
        <rFont val="Arial"/>
        <family val="2"/>
      </rPr>
      <t>22-b056601</t>
    </r>
  </si>
  <si>
    <r>
      <t>'</t>
    </r>
    <r>
      <rPr>
        <sz val="10"/>
        <color rgb="FF000000"/>
        <rFont val="Arial"/>
        <family val="2"/>
      </rPr>
      <t>22-b0056235</t>
    </r>
  </si>
  <si>
    <r>
      <t>'</t>
    </r>
    <r>
      <rPr>
        <sz val="10"/>
        <color rgb="FF000000"/>
        <rFont val="Arial"/>
        <family val="2"/>
      </rPr>
      <t>22-b0056638</t>
    </r>
  </si>
  <si>
    <r>
      <t>'</t>
    </r>
    <r>
      <rPr>
        <sz val="10"/>
        <color rgb="FF000000"/>
        <rFont val="Arial"/>
        <family val="2"/>
      </rPr>
      <t>22-b0056061</t>
    </r>
  </si>
  <si>
    <r>
      <t>'</t>
    </r>
    <r>
      <rPr>
        <sz val="10"/>
        <color rgb="FF000000"/>
        <rFont val="Arial"/>
        <family val="2"/>
      </rPr>
      <t>22-b057044</t>
    </r>
  </si>
  <si>
    <r>
      <t>'</t>
    </r>
    <r>
      <rPr>
        <sz val="10"/>
        <color rgb="FF000000"/>
        <rFont val="Arial"/>
        <family val="2"/>
      </rPr>
      <t>22-b057493</t>
    </r>
  </si>
  <si>
    <r>
      <t>'</t>
    </r>
    <r>
      <rPr>
        <sz val="10"/>
        <color rgb="FF000000"/>
        <rFont val="Arial"/>
        <family val="2"/>
      </rPr>
      <t>22-b0055373</t>
    </r>
  </si>
  <si>
    <r>
      <t>'</t>
    </r>
    <r>
      <rPr>
        <sz val="10"/>
        <color rgb="FF000000"/>
        <rFont val="Arial"/>
        <family val="2"/>
      </rPr>
      <t>22-b057634</t>
    </r>
  </si>
  <si>
    <r>
      <t>'</t>
    </r>
    <r>
      <rPr>
        <sz val="10"/>
        <color rgb="FF000000"/>
        <rFont val="Arial"/>
        <family val="2"/>
      </rPr>
      <t>22-b0056043</t>
    </r>
  </si>
  <si>
    <r>
      <t>'</t>
    </r>
    <r>
      <rPr>
        <sz val="10"/>
        <color rgb="FF000000"/>
        <rFont val="Arial"/>
        <family val="2"/>
      </rPr>
      <t>22-b0056197</t>
    </r>
  </si>
  <si>
    <r>
      <t>'</t>
    </r>
    <r>
      <rPr>
        <sz val="10"/>
        <color rgb="FF000000"/>
        <rFont val="Arial"/>
        <family val="2"/>
      </rPr>
      <t>22-b0056198</t>
    </r>
  </si>
  <si>
    <r>
      <t>'</t>
    </r>
    <r>
      <rPr>
        <sz val="10"/>
        <color rgb="FF000000"/>
        <rFont val="Arial"/>
        <family val="2"/>
      </rPr>
      <t>22-b0056199</t>
    </r>
  </si>
  <si>
    <r>
      <t>'</t>
    </r>
    <r>
      <rPr>
        <sz val="10"/>
        <color rgb="FF000000"/>
        <rFont val="Arial"/>
        <family val="2"/>
      </rPr>
      <t>22-b0056213</t>
    </r>
  </si>
  <si>
    <r>
      <t>'</t>
    </r>
    <r>
      <rPr>
        <sz val="10"/>
        <color rgb="FF000000"/>
        <rFont val="Arial"/>
        <family val="2"/>
      </rPr>
      <t>22-b056149</t>
    </r>
  </si>
  <si>
    <r>
      <t>'</t>
    </r>
    <r>
      <rPr>
        <sz val="10"/>
        <color rgb="FF000000"/>
        <rFont val="Arial"/>
        <family val="2"/>
      </rPr>
      <t>22-b0056641</t>
    </r>
  </si>
  <si>
    <r>
      <t>'</t>
    </r>
    <r>
      <rPr>
        <sz val="10"/>
        <color rgb="FF000000"/>
        <rFont val="Arial"/>
        <family val="2"/>
      </rPr>
      <t>22-b0056859</t>
    </r>
  </si>
  <si>
    <r>
      <t>'</t>
    </r>
    <r>
      <rPr>
        <sz val="10"/>
        <color rgb="FF000000"/>
        <rFont val="Arial"/>
        <family val="2"/>
      </rPr>
      <t>22-b056156</t>
    </r>
  </si>
  <si>
    <r>
      <t>'</t>
    </r>
    <r>
      <rPr>
        <sz val="10"/>
        <color rgb="FF000000"/>
        <rFont val="Arial"/>
        <family val="2"/>
      </rPr>
      <t>22-b056507</t>
    </r>
  </si>
  <si>
    <r>
      <t>'</t>
    </r>
    <r>
      <rPr>
        <sz val="10"/>
        <color rgb="FF000000"/>
        <rFont val="Arial"/>
        <family val="2"/>
      </rPr>
      <t>22-b057017</t>
    </r>
  </si>
  <si>
    <r>
      <t>'</t>
    </r>
    <r>
      <rPr>
        <sz val="10"/>
        <color rgb="FF000000"/>
        <rFont val="Arial"/>
        <family val="2"/>
      </rPr>
      <t>22-b057034</t>
    </r>
  </si>
  <si>
    <r>
      <t>'</t>
    </r>
    <r>
      <rPr>
        <sz val="10"/>
        <color rgb="FF000000"/>
        <rFont val="Arial"/>
        <family val="2"/>
      </rPr>
      <t>22-b054494</t>
    </r>
  </si>
  <si>
    <r>
      <t>'</t>
    </r>
    <r>
      <rPr>
        <sz val="10"/>
        <color rgb="FF000000"/>
        <rFont val="Arial"/>
        <family val="2"/>
      </rPr>
      <t>22-b056428</t>
    </r>
  </si>
  <si>
    <r>
      <t>'</t>
    </r>
    <r>
      <rPr>
        <sz val="10"/>
        <color rgb="FF000000"/>
        <rFont val="Arial"/>
        <family val="2"/>
      </rPr>
      <t>22-b056841</t>
    </r>
  </si>
  <si>
    <r>
      <t>'</t>
    </r>
    <r>
      <rPr>
        <sz val="10"/>
        <color rgb="FF000000"/>
        <rFont val="Arial"/>
        <family val="2"/>
      </rPr>
      <t>22-b057605</t>
    </r>
  </si>
  <si>
    <r>
      <t>'</t>
    </r>
    <r>
      <rPr>
        <sz val="10"/>
        <color rgb="FF000000"/>
        <rFont val="Arial"/>
        <family val="2"/>
      </rPr>
      <t>22-b0054325</t>
    </r>
  </si>
  <si>
    <r>
      <t>'</t>
    </r>
    <r>
      <rPr>
        <sz val="10"/>
        <color rgb="FF000000"/>
        <rFont val="Arial"/>
        <family val="2"/>
      </rPr>
      <t>22-b054322</t>
    </r>
  </si>
  <si>
    <r>
      <t>'</t>
    </r>
    <r>
      <rPr>
        <sz val="10"/>
        <color rgb="FF000000"/>
        <rFont val="Arial"/>
        <family val="2"/>
      </rPr>
      <t>22-b055906</t>
    </r>
  </si>
  <si>
    <r>
      <t>'</t>
    </r>
    <r>
      <rPr>
        <sz val="10"/>
        <color rgb="FF000000"/>
        <rFont val="Arial"/>
        <family val="2"/>
      </rPr>
      <t>22-b056065</t>
    </r>
  </si>
  <si>
    <r>
      <t>'</t>
    </r>
    <r>
      <rPr>
        <sz val="10"/>
        <color rgb="FF000000"/>
        <rFont val="Arial"/>
        <family val="2"/>
      </rPr>
      <t>22-b0054404</t>
    </r>
  </si>
  <si>
    <r>
      <t>'</t>
    </r>
    <r>
      <rPr>
        <sz val="10"/>
        <color rgb="FF000000"/>
        <rFont val="Arial"/>
        <family val="2"/>
      </rPr>
      <t>22-b0055287</t>
    </r>
  </si>
  <si>
    <r>
      <t>'</t>
    </r>
    <r>
      <rPr>
        <sz val="10"/>
        <color rgb="FF000000"/>
        <rFont val="Arial"/>
        <family val="2"/>
      </rPr>
      <t>22-b055422</t>
    </r>
  </si>
  <si>
    <r>
      <t>'</t>
    </r>
    <r>
      <rPr>
        <sz val="10"/>
        <color rgb="FF000000"/>
        <rFont val="Arial"/>
        <family val="2"/>
      </rPr>
      <t>22-b055294</t>
    </r>
  </si>
  <si>
    <r>
      <t>'</t>
    </r>
    <r>
      <rPr>
        <sz val="10"/>
        <color rgb="FF000000"/>
        <rFont val="Arial"/>
        <family val="2"/>
      </rPr>
      <t>22-b055346</t>
    </r>
  </si>
  <si>
    <r>
      <t>'</t>
    </r>
    <r>
      <rPr>
        <sz val="10"/>
        <color rgb="FF000000"/>
        <rFont val="Arial"/>
        <family val="2"/>
      </rPr>
      <t>22-b055441</t>
    </r>
  </si>
  <si>
    <r>
      <t>'</t>
    </r>
    <r>
      <rPr>
        <sz val="10"/>
        <color rgb="FF000000"/>
        <rFont val="Arial"/>
        <family val="2"/>
      </rPr>
      <t>22-b055990</t>
    </r>
  </si>
  <si>
    <r>
      <t>'</t>
    </r>
    <r>
      <rPr>
        <sz val="10"/>
        <color rgb="FF000000"/>
        <rFont val="Arial"/>
        <family val="2"/>
      </rPr>
      <t>22-b056051</t>
    </r>
  </si>
  <si>
    <r>
      <t>'</t>
    </r>
    <r>
      <rPr>
        <sz val="10"/>
        <color rgb="FF000000"/>
        <rFont val="Arial"/>
        <family val="2"/>
      </rPr>
      <t>22-b056131</t>
    </r>
  </si>
  <si>
    <r>
      <t>'</t>
    </r>
    <r>
      <rPr>
        <sz val="10"/>
        <color rgb="FF000000"/>
        <rFont val="Arial"/>
        <family val="2"/>
      </rPr>
      <t>22-b0055418</t>
    </r>
  </si>
  <si>
    <r>
      <t>'</t>
    </r>
    <r>
      <rPr>
        <sz val="10"/>
        <color rgb="FF000000"/>
        <rFont val="Arial"/>
        <family val="2"/>
      </rPr>
      <t>22-b054398</t>
    </r>
  </si>
  <si>
    <r>
      <t>'</t>
    </r>
    <r>
      <rPr>
        <sz val="10"/>
        <color rgb="FF000000"/>
        <rFont val="Arial"/>
        <family val="2"/>
      </rPr>
      <t>22-b055299</t>
    </r>
  </si>
  <si>
    <r>
      <t>'</t>
    </r>
    <r>
      <rPr>
        <sz val="10"/>
        <color rgb="FF000000"/>
        <rFont val="Arial"/>
        <family val="2"/>
      </rPr>
      <t>22-b055874</t>
    </r>
  </si>
  <si>
    <r>
      <t>'</t>
    </r>
    <r>
      <rPr>
        <sz val="10"/>
        <color rgb="FF000000"/>
        <rFont val="Arial"/>
        <family val="2"/>
      </rPr>
      <t>22-b056160</t>
    </r>
  </si>
  <si>
    <r>
      <t>'</t>
    </r>
    <r>
      <rPr>
        <sz val="10"/>
        <color rgb="FF000000"/>
        <rFont val="Arial"/>
        <family val="2"/>
      </rPr>
      <t>22-b056155</t>
    </r>
  </si>
  <si>
    <r>
      <t>'</t>
    </r>
    <r>
      <rPr>
        <sz val="10"/>
        <color rgb="FF000000"/>
        <rFont val="Arial"/>
        <family val="2"/>
      </rPr>
      <t>22-b056252</t>
    </r>
  </si>
  <si>
    <r>
      <t>'</t>
    </r>
    <r>
      <rPr>
        <sz val="10"/>
        <color rgb="FF000000"/>
        <rFont val="Arial"/>
        <family val="2"/>
      </rPr>
      <t>22-b056709</t>
    </r>
  </si>
  <si>
    <r>
      <t>'</t>
    </r>
    <r>
      <rPr>
        <sz val="10"/>
        <color rgb="FF000000"/>
        <rFont val="Arial"/>
        <family val="2"/>
      </rPr>
      <t>22-b0056215</t>
    </r>
  </si>
  <si>
    <r>
      <t>'</t>
    </r>
    <r>
      <rPr>
        <sz val="10"/>
        <color rgb="FF000000"/>
        <rFont val="Arial"/>
        <family val="2"/>
      </rPr>
      <t>22-b056036</t>
    </r>
  </si>
  <si>
    <r>
      <t>'</t>
    </r>
    <r>
      <rPr>
        <sz val="10"/>
        <color rgb="FF000000"/>
        <rFont val="Arial"/>
        <family val="2"/>
      </rPr>
      <t>22-b054334</t>
    </r>
  </si>
  <si>
    <r>
      <t>'</t>
    </r>
    <r>
      <rPr>
        <sz val="10"/>
        <color rgb="FF000000"/>
        <rFont val="Arial"/>
        <family val="2"/>
      </rPr>
      <t>22-b054980</t>
    </r>
  </si>
  <si>
    <r>
      <t>'</t>
    </r>
    <r>
      <rPr>
        <sz val="10"/>
        <color rgb="FF000000"/>
        <rFont val="Arial"/>
        <family val="2"/>
      </rPr>
      <t>22-b0057031</t>
    </r>
  </si>
  <si>
    <r>
      <t>'</t>
    </r>
    <r>
      <rPr>
        <sz val="10"/>
        <color rgb="FF000000"/>
        <rFont val="Arial"/>
        <family val="2"/>
      </rPr>
      <t>22-b0056634</t>
    </r>
  </si>
  <si>
    <r>
      <t>'</t>
    </r>
    <r>
      <rPr>
        <sz val="10"/>
        <color rgb="FF000000"/>
        <rFont val="Arial"/>
        <family val="2"/>
      </rPr>
      <t>22-b0056878</t>
    </r>
  </si>
  <si>
    <r>
      <t>'</t>
    </r>
    <r>
      <rPr>
        <sz val="10"/>
        <color rgb="FF000000"/>
        <rFont val="Arial"/>
        <family val="2"/>
      </rPr>
      <t>22-b056189</t>
    </r>
  </si>
  <si>
    <r>
      <t>'</t>
    </r>
    <r>
      <rPr>
        <sz val="10"/>
        <color rgb="FF000000"/>
        <rFont val="Arial"/>
        <family val="2"/>
      </rPr>
      <t>22-b056509</t>
    </r>
  </si>
  <si>
    <r>
      <t>'</t>
    </r>
    <r>
      <rPr>
        <sz val="10"/>
        <color rgb="FF000000"/>
        <rFont val="Arial"/>
        <family val="2"/>
      </rPr>
      <t>22-b057653</t>
    </r>
  </si>
  <si>
    <r>
      <t>'</t>
    </r>
    <r>
      <rPr>
        <sz val="10"/>
        <color rgb="FF000000"/>
        <rFont val="Arial"/>
        <family val="2"/>
      </rPr>
      <t>22-b057063</t>
    </r>
  </si>
  <si>
    <r>
      <t>'</t>
    </r>
    <r>
      <rPr>
        <sz val="10"/>
        <color rgb="FF000000"/>
        <rFont val="Arial"/>
        <family val="2"/>
      </rPr>
      <t>22-b056710</t>
    </r>
  </si>
  <si>
    <r>
      <t>'</t>
    </r>
    <r>
      <rPr>
        <sz val="10"/>
        <color rgb="FF000000"/>
        <rFont val="Arial"/>
        <family val="2"/>
      </rPr>
      <t>22-b55877</t>
    </r>
  </si>
  <si>
    <t>HHCLCT</t>
  </si>
  <si>
    <r>
      <t>'</t>
    </r>
    <r>
      <rPr>
        <sz val="10"/>
        <color rgb="FF000000"/>
        <rFont val="Arial"/>
        <family val="2"/>
      </rPr>
      <t>22-b57639</t>
    </r>
  </si>
  <si>
    <r>
      <t>'</t>
    </r>
    <r>
      <rPr>
        <sz val="10"/>
        <color rgb="FF000000"/>
        <rFont val="Arial"/>
        <family val="2"/>
      </rPr>
      <t>22-b056644</t>
    </r>
  </si>
  <si>
    <t>299-SIPI-R-122022-1258571</t>
  </si>
  <si>
    <r>
      <t>'</t>
    </r>
    <r>
      <rPr>
        <sz val="10"/>
        <color rgb="FF000000"/>
        <rFont val="Arial"/>
        <family val="2"/>
      </rPr>
      <t>21330</t>
    </r>
  </si>
  <si>
    <t>K22TVA-21330-RTV1624906|HHCL - RTV1624906</t>
  </si>
  <si>
    <r>
      <t>'</t>
    </r>
    <r>
      <rPr>
        <sz val="10"/>
        <color rgb="FF000000"/>
        <rFont val="Arial"/>
        <family val="2"/>
      </rPr>
      <t>21753</t>
    </r>
  </si>
  <si>
    <t>K22TVA-21753-RTV1627827|HHCL - RTV1627827</t>
  </si>
  <si>
    <r>
      <t>'</t>
    </r>
    <r>
      <rPr>
        <sz val="10"/>
        <color rgb="FF000000"/>
        <rFont val="Arial"/>
        <family val="2"/>
      </rPr>
      <t>21590</t>
    </r>
  </si>
  <si>
    <t>K22TVA-21590-RTV1626478|HHCL - RTV1626478</t>
  </si>
  <si>
    <r>
      <t>'</t>
    </r>
    <r>
      <rPr>
        <sz val="10"/>
        <color rgb="FF000000"/>
        <rFont val="Arial"/>
        <family val="2"/>
      </rPr>
      <t>21699</t>
    </r>
  </si>
  <si>
    <t>K22TVA-21699-RTV1627190|HHCL - RTV1627190</t>
  </si>
  <si>
    <r>
      <t>'</t>
    </r>
    <r>
      <rPr>
        <sz val="10"/>
        <color rgb="FF000000"/>
        <rFont val="Arial"/>
        <family val="2"/>
      </rPr>
      <t>21705</t>
    </r>
  </si>
  <si>
    <t>K22TVA-21705-RTV1627139|HHCL - RTV1627139</t>
  </si>
  <si>
    <r>
      <t>'</t>
    </r>
    <r>
      <rPr>
        <sz val="10"/>
        <color rgb="FF000000"/>
        <rFont val="Arial"/>
        <family val="2"/>
      </rPr>
      <t>21698</t>
    </r>
  </si>
  <si>
    <t>K22TVA-21698-RTV1627194|HHCL - RTV1627194</t>
  </si>
  <si>
    <r>
      <t>'</t>
    </r>
    <r>
      <rPr>
        <sz val="10"/>
        <color rgb="FF000000"/>
        <rFont val="Arial"/>
        <family val="2"/>
      </rPr>
      <t>22558</t>
    </r>
  </si>
  <si>
    <t>K22TVA-22558-RTV1630842|HHCL - RTV1630842</t>
  </si>
  <si>
    <r>
      <t>'</t>
    </r>
    <r>
      <rPr>
        <sz val="10"/>
        <color rgb="FF000000"/>
        <rFont val="Arial"/>
        <family val="2"/>
      </rPr>
      <t>22941</t>
    </r>
  </si>
  <si>
    <t>K22TVA-22941-RTV1631884|HHCL - RTV1631884</t>
  </si>
  <si>
    <r>
      <t>'</t>
    </r>
    <r>
      <rPr>
        <sz val="10"/>
        <color rgb="FF000000"/>
        <rFont val="Arial"/>
        <family val="2"/>
      </rPr>
      <t>22927</t>
    </r>
  </si>
  <si>
    <t>K22TVA-22927-RTV1631946|HHCL - RTV1631946</t>
  </si>
  <si>
    <r>
      <t>'</t>
    </r>
    <r>
      <rPr>
        <sz val="10"/>
        <color rgb="FF000000"/>
        <rFont val="Arial"/>
        <family val="2"/>
      </rPr>
      <t>21073</t>
    </r>
  </si>
  <si>
    <t>K22TVA-21073-RTV1624394|HHCL - RTV1624394</t>
  </si>
  <si>
    <r>
      <t>'</t>
    </r>
    <r>
      <rPr>
        <sz val="10"/>
        <color rgb="FF000000"/>
        <rFont val="Arial"/>
        <family val="2"/>
      </rPr>
      <t>21113</t>
    </r>
  </si>
  <si>
    <t>K22TVA-21113-RTV1624419|HHCL - RTV1624419</t>
  </si>
  <si>
    <r>
      <t>'</t>
    </r>
    <r>
      <rPr>
        <sz val="10"/>
        <color rgb="FF000000"/>
        <rFont val="Arial"/>
        <family val="2"/>
      </rPr>
      <t>21670</t>
    </r>
  </si>
  <si>
    <t>K22TVA-21670-RTV1626285|HHCL - RTV1626285</t>
  </si>
  <si>
    <t>299-SIPI-R-122022-1258719</t>
  </si>
  <si>
    <r>
      <t>'</t>
    </r>
    <r>
      <rPr>
        <sz val="10"/>
        <color rgb="FF000000"/>
        <rFont val="Arial"/>
        <family val="2"/>
      </rPr>
      <t>20833</t>
    </r>
  </si>
  <si>
    <t>K22TVA-20833-RTV1623272|HHCL</t>
  </si>
  <si>
    <r>
      <t>'</t>
    </r>
    <r>
      <rPr>
        <sz val="10"/>
        <color rgb="FF000000"/>
        <rFont val="Arial"/>
        <family val="2"/>
      </rPr>
      <t>21236</t>
    </r>
  </si>
  <si>
    <t>K22TVA-21236-RTV1624868|HHCL</t>
  </si>
  <si>
    <r>
      <t>'</t>
    </r>
    <r>
      <rPr>
        <sz val="10"/>
        <color rgb="FF000000"/>
        <rFont val="Arial"/>
        <family val="2"/>
      </rPr>
      <t>22415</t>
    </r>
  </si>
  <si>
    <t>K22TVA-22415-RTV1630319|HHCL - RTV1630319</t>
  </si>
  <si>
    <r>
      <t>'</t>
    </r>
    <r>
      <rPr>
        <sz val="10"/>
        <color rgb="FF000000"/>
        <rFont val="Arial"/>
        <family val="2"/>
      </rPr>
      <t>22598</t>
    </r>
  </si>
  <si>
    <t>K22TVA-22598-RTV1631032|HHCL - RTV1631032</t>
  </si>
  <si>
    <r>
      <t>'</t>
    </r>
    <r>
      <rPr>
        <sz val="10"/>
        <color rgb="FF000000"/>
        <rFont val="Arial"/>
        <family val="2"/>
      </rPr>
      <t>20759</t>
    </r>
  </si>
  <si>
    <t>K22TVA-20759-RTV1623160|HHCL</t>
  </si>
  <si>
    <r>
      <t>'</t>
    </r>
    <r>
      <rPr>
        <sz val="10"/>
        <color rgb="FF000000"/>
        <rFont val="Arial"/>
        <family val="2"/>
      </rPr>
      <t>22488</t>
    </r>
  </si>
  <si>
    <t>K22TVA-22488-RTV1630641|HHCL - RTV1630641</t>
  </si>
  <si>
    <r>
      <t>'</t>
    </r>
    <r>
      <rPr>
        <sz val="10"/>
        <color rgb="FF000000"/>
        <rFont val="Arial"/>
        <family val="2"/>
      </rPr>
      <t>20816</t>
    </r>
  </si>
  <si>
    <t>K22TVA-20816-RTV1623251|HHCL</t>
  </si>
  <si>
    <r>
      <t>'</t>
    </r>
    <r>
      <rPr>
        <sz val="10"/>
        <color rgb="FF000000"/>
        <rFont val="Arial"/>
        <family val="2"/>
      </rPr>
      <t>23827</t>
    </r>
  </si>
  <si>
    <t>K22TVA-23827-RTV1634955|HHCL - RTV1634955</t>
  </si>
  <si>
    <r>
      <t>'</t>
    </r>
    <r>
      <rPr>
        <sz val="10"/>
        <color rgb="FF000000"/>
        <rFont val="Arial"/>
        <family val="2"/>
      </rPr>
      <t>21857</t>
    </r>
  </si>
  <si>
    <t>K22TVA-21857-RTV1627646|HHCL</t>
  </si>
  <si>
    <r>
      <t>'</t>
    </r>
    <r>
      <rPr>
        <sz val="10"/>
        <color rgb="FF000000"/>
        <rFont val="Arial"/>
        <family val="2"/>
      </rPr>
      <t>22105</t>
    </r>
  </si>
  <si>
    <t>K22TVA-22105-RTV1629353|HHCL - RTV1629353</t>
  </si>
  <si>
    <r>
      <t>'</t>
    </r>
    <r>
      <rPr>
        <sz val="10"/>
        <color rgb="FF000000"/>
        <rFont val="Arial"/>
        <family val="2"/>
      </rPr>
      <t>23810</t>
    </r>
  </si>
  <si>
    <t>K22TVA-23810-RTV1634987|HHCL - RTV1634987</t>
  </si>
  <si>
    <r>
      <t>'</t>
    </r>
    <r>
      <rPr>
        <sz val="10"/>
        <color rgb="FF000000"/>
        <rFont val="Arial"/>
        <family val="2"/>
      </rPr>
      <t>22121</t>
    </r>
  </si>
  <si>
    <t>K22TVA-22121-RTV1629395|HHCL - RTV1629395</t>
  </si>
  <si>
    <r>
      <t>'</t>
    </r>
    <r>
      <rPr>
        <sz val="10"/>
        <color rgb="FF000000"/>
        <rFont val="Arial"/>
        <family val="2"/>
      </rPr>
      <t>23911</t>
    </r>
  </si>
  <si>
    <t>K22TVA-23911-RTV1634635|HHCL</t>
  </si>
  <si>
    <r>
      <t>'</t>
    </r>
    <r>
      <rPr>
        <sz val="10"/>
        <color rgb="FF000000"/>
        <rFont val="Arial"/>
        <family val="2"/>
      </rPr>
      <t>21255</t>
    </r>
  </si>
  <si>
    <t>K22TVA-21255-RTV1624946|HHCL</t>
  </si>
  <si>
    <r>
      <t>'</t>
    </r>
    <r>
      <rPr>
        <sz val="10"/>
        <color rgb="FF000000"/>
        <rFont val="Arial"/>
        <family val="2"/>
      </rPr>
      <t>21386</t>
    </r>
  </si>
  <si>
    <t>K22TVA-21386-RTV1625482|HHCL</t>
  </si>
  <si>
    <r>
      <t>'</t>
    </r>
    <r>
      <rPr>
        <sz val="10"/>
        <color rgb="FF000000"/>
        <rFont val="Arial"/>
        <family val="2"/>
      </rPr>
      <t>23312</t>
    </r>
  </si>
  <si>
    <t>K22TVA-23312-RTV1633481|HHCL - RTV1633481</t>
  </si>
  <si>
    <r>
      <t>'</t>
    </r>
    <r>
      <rPr>
        <sz val="10"/>
        <color rgb="FF000000"/>
        <rFont val="Arial"/>
        <family val="2"/>
      </rPr>
      <t>21952</t>
    </r>
  </si>
  <si>
    <t>K22TVA-21952-RTV1628289|HHCL - RTV1628289</t>
  </si>
  <si>
    <t>299-SIPI-R-122022-1259137</t>
  </si>
  <si>
    <r>
      <t>'</t>
    </r>
    <r>
      <rPr>
        <sz val="10"/>
        <color rgb="FF000000"/>
        <rFont val="Arial"/>
        <family val="2"/>
      </rPr>
      <t>23578</t>
    </r>
  </si>
  <si>
    <t>K22TVA-23578-RTV1634329|HHCL - RTV1634329</t>
  </si>
  <si>
    <r>
      <t>'</t>
    </r>
    <r>
      <rPr>
        <sz val="10"/>
        <color rgb="FF000000"/>
        <rFont val="Arial"/>
        <family val="2"/>
      </rPr>
      <t>24278</t>
    </r>
  </si>
  <si>
    <t>K22TVA-24278-RTV1635829|HHCL - RTV1635829</t>
  </si>
  <si>
    <r>
      <t>'</t>
    </r>
    <r>
      <rPr>
        <sz val="10"/>
        <color rgb="FF000000"/>
        <rFont val="Arial"/>
        <family val="2"/>
      </rPr>
      <t>23724</t>
    </r>
  </si>
  <si>
    <t>K22TVA-23724-RTV1634959|HHCL - RTV1634959</t>
  </si>
  <si>
    <r>
      <t>'</t>
    </r>
    <r>
      <rPr>
        <sz val="10"/>
        <color rgb="FF000000"/>
        <rFont val="Arial"/>
        <family val="2"/>
      </rPr>
      <t>24192</t>
    </r>
  </si>
  <si>
    <t>K22TVA-24192-RTV1635583|HHCL - RTV1635583</t>
  </si>
  <si>
    <r>
      <t>'</t>
    </r>
    <r>
      <rPr>
        <sz val="10"/>
        <color rgb="FF000000"/>
        <rFont val="Arial"/>
        <family val="2"/>
      </rPr>
      <t>23478</t>
    </r>
  </si>
  <si>
    <t>K22TVA-23478-RTV1633991|HHCL - RTV1633991</t>
  </si>
  <si>
    <r>
      <t>'</t>
    </r>
    <r>
      <rPr>
        <sz val="10"/>
        <color rgb="FF000000"/>
        <rFont val="Arial"/>
        <family val="2"/>
      </rPr>
      <t>24286</t>
    </r>
  </si>
  <si>
    <t>K22TVA-24286-RTV1635854|HHCL - RTV1635854</t>
  </si>
  <si>
    <r>
      <t>'</t>
    </r>
    <r>
      <rPr>
        <sz val="10"/>
        <color rgb="FF000000"/>
        <rFont val="Arial"/>
        <family val="2"/>
      </rPr>
      <t>23676</t>
    </r>
  </si>
  <si>
    <t>K22TVA-23676-RTV1634439|HHCL - RTV1634439</t>
  </si>
  <si>
    <r>
      <t>'</t>
    </r>
    <r>
      <rPr>
        <sz val="10"/>
        <color rgb="FF000000"/>
        <rFont val="Arial"/>
        <family val="2"/>
      </rPr>
      <t>24297</t>
    </r>
  </si>
  <si>
    <t>K22TVA-24297-RTV1635881|HHCL - RTV1635881</t>
  </si>
  <si>
    <r>
      <t>'</t>
    </r>
    <r>
      <rPr>
        <sz val="10"/>
        <color rgb="FF000000"/>
        <rFont val="Arial"/>
        <family val="2"/>
      </rPr>
      <t>24254</t>
    </r>
  </si>
  <si>
    <t>K22TVA-24254-RTV1635761|HHCL - RTV1635761</t>
  </si>
  <si>
    <t>299-SIPI-R-122022-1259777</t>
  </si>
  <si>
    <r>
      <t>'</t>
    </r>
    <r>
      <rPr>
        <sz val="10"/>
        <color rgb="FF000000"/>
        <rFont val="Arial"/>
        <family val="2"/>
      </rPr>
      <t>24413</t>
    </r>
  </si>
  <si>
    <t>69068-XTRA</t>
  </si>
  <si>
    <r>
      <t>'</t>
    </r>
    <r>
      <rPr>
        <sz val="10"/>
        <color rgb="FF000000"/>
        <rFont val="Arial"/>
        <family val="2"/>
      </rPr>
      <t>24414</t>
    </r>
  </si>
  <si>
    <r>
      <t>'</t>
    </r>
    <r>
      <rPr>
        <sz val="10"/>
        <color rgb="FF000000"/>
        <rFont val="Arial"/>
        <family val="2"/>
      </rPr>
      <t>024415</t>
    </r>
  </si>
  <si>
    <t>304-SIPI-122022-10061757</t>
  </si>
  <si>
    <r>
      <t>'</t>
    </r>
    <r>
      <rPr>
        <sz val="10"/>
        <color rgb="FF000000"/>
        <rFont val="Arial"/>
        <family val="2"/>
      </rPr>
      <t>A0056005</t>
    </r>
  </si>
  <si>
    <t>CTY TNHH SAIGON CO-OP FAIRPRICE-TAN PHONG</t>
  </si>
  <si>
    <r>
      <t>'</t>
    </r>
    <r>
      <rPr>
        <sz val="10"/>
        <color rgb="FF000000"/>
        <rFont val="Arial"/>
        <family val="2"/>
      </rPr>
      <t>A0056981</t>
    </r>
  </si>
  <si>
    <r>
      <t>'</t>
    </r>
    <r>
      <rPr>
        <sz val="10"/>
        <color rgb="FF000000"/>
        <rFont val="Arial"/>
        <family val="2"/>
      </rPr>
      <t>A0053958</t>
    </r>
  </si>
  <si>
    <t>305-SIPI-122022-10057812</t>
  </si>
  <si>
    <r>
      <t>'</t>
    </r>
    <r>
      <rPr>
        <sz val="10"/>
        <color rgb="FF000000"/>
        <rFont val="Arial"/>
        <family val="2"/>
      </rPr>
      <t>B0057174</t>
    </r>
  </si>
  <si>
    <t>CONG TY TNHH SAIGON CO-OP FAIRPRICE-SU VAN HANH</t>
  </si>
  <si>
    <r>
      <t>'</t>
    </r>
    <r>
      <rPr>
        <sz val="10"/>
        <color rgb="FF000000"/>
        <rFont val="Arial"/>
        <family val="2"/>
      </rPr>
      <t>B0056872</t>
    </r>
  </si>
  <si>
    <r>
      <t>'</t>
    </r>
    <r>
      <rPr>
        <sz val="10"/>
        <color rgb="FF000000"/>
        <rFont val="Arial"/>
        <family val="2"/>
      </rPr>
      <t>B0054413</t>
    </r>
  </si>
  <si>
    <r>
      <t>'</t>
    </r>
    <r>
      <rPr>
        <sz val="10"/>
        <color rgb="FF000000"/>
        <rFont val="Arial"/>
        <family val="2"/>
      </rPr>
      <t>B0055377</t>
    </r>
  </si>
  <si>
    <r>
      <t>'</t>
    </r>
    <r>
      <rPr>
        <sz val="10"/>
        <color rgb="FF000000"/>
        <rFont val="Arial"/>
        <family val="2"/>
      </rPr>
      <t>B0054977</t>
    </r>
  </si>
  <si>
    <r>
      <t>'</t>
    </r>
    <r>
      <rPr>
        <sz val="10"/>
        <color rgb="FF000000"/>
        <rFont val="Arial"/>
        <family val="2"/>
      </rPr>
      <t>B0056163</t>
    </r>
  </si>
  <si>
    <t>306-SIPI-122022-10046745</t>
  </si>
  <si>
    <r>
      <t>'</t>
    </r>
    <r>
      <rPr>
        <sz val="10"/>
        <color rgb="FF000000"/>
        <rFont val="Arial"/>
        <family val="2"/>
      </rPr>
      <t>C0057163</t>
    </r>
  </si>
  <si>
    <t>CONG TY TNHH SAIGON CO-OP FAIRPRICE/CO-OPXTRA PHAM VAN DONG</t>
  </si>
  <si>
    <r>
      <t>'</t>
    </r>
    <r>
      <rPr>
        <sz val="10"/>
        <color rgb="FF000000"/>
        <rFont val="Arial"/>
        <family val="2"/>
      </rPr>
      <t>C0055465</t>
    </r>
  </si>
  <si>
    <r>
      <t>'</t>
    </r>
    <r>
      <rPr>
        <sz val="10"/>
        <color rgb="FF000000"/>
        <rFont val="Arial"/>
        <family val="2"/>
      </rPr>
      <t>C0056526</t>
    </r>
  </si>
  <si>
    <r>
      <t>'</t>
    </r>
    <r>
      <rPr>
        <sz val="10"/>
        <color rgb="FF000000"/>
        <rFont val="Arial"/>
        <family val="2"/>
      </rPr>
      <t>C0055262</t>
    </r>
  </si>
  <si>
    <t>399-SIPI-122022-10008064</t>
  </si>
  <si>
    <r>
      <t>'</t>
    </r>
    <r>
      <rPr>
        <sz val="10"/>
        <color rgb="FF000000"/>
        <rFont val="Arial"/>
        <family val="2"/>
      </rPr>
      <t>A0055291</t>
    </r>
  </si>
  <si>
    <t>CONG TY TNHH MOT THANH VIEN CO.OP FINELIFE</t>
  </si>
  <si>
    <r>
      <t>'</t>
    </r>
    <r>
      <rPr>
        <sz val="10"/>
        <color rgb="FF000000"/>
        <rFont val="Arial"/>
        <family val="2"/>
      </rPr>
      <t>A0054326</t>
    </r>
  </si>
  <si>
    <r>
      <t>'</t>
    </r>
    <r>
      <rPr>
        <sz val="10"/>
        <color rgb="FF000000"/>
        <rFont val="Arial"/>
        <family val="2"/>
      </rPr>
      <t>A0056982</t>
    </r>
  </si>
  <si>
    <t>400-SIPI-122022-1085096</t>
  </si>
  <si>
    <r>
      <t>'</t>
    </r>
    <r>
      <rPr>
        <sz val="10"/>
        <color rgb="FF000000"/>
        <rFont val="Arial"/>
        <family val="2"/>
      </rPr>
      <t>M0056170</t>
    </r>
  </si>
  <si>
    <t>CTY TNHH TMDV TIỀN GIANG - SÀI GÒN</t>
  </si>
  <si>
    <r>
      <t>'</t>
    </r>
    <r>
      <rPr>
        <sz val="10"/>
        <color rgb="FF000000"/>
        <rFont val="Arial"/>
        <family val="2"/>
      </rPr>
      <t>M0057009</t>
    </r>
  </si>
  <si>
    <r>
      <t>'</t>
    </r>
    <r>
      <rPr>
        <sz val="10"/>
        <color rgb="FF000000"/>
        <rFont val="Arial"/>
        <family val="2"/>
      </rPr>
      <t>M0055394</t>
    </r>
  </si>
  <si>
    <t>400-SIPI-R-122022-1085096</t>
  </si>
  <si>
    <r>
      <t>'</t>
    </r>
    <r>
      <rPr>
        <sz val="10"/>
        <color rgb="FF000000"/>
        <rFont val="Arial"/>
        <family val="2"/>
      </rPr>
      <t>1026</t>
    </r>
  </si>
  <si>
    <t>1K22TBE|RTV 1630692-GAUMUOI - RTV1630692</t>
  </si>
  <si>
    <t>401-SIPI-122022-1079346</t>
  </si>
  <si>
    <r>
      <t>'</t>
    </r>
    <r>
      <rPr>
        <sz val="10"/>
        <color rgb="FF000000"/>
        <rFont val="Arial"/>
        <family val="2"/>
      </rPr>
      <t>A56172</t>
    </r>
  </si>
  <si>
    <t>CTY TNHH TM SÀI GÒN - AN GIANG</t>
  </si>
  <si>
    <t>404-SIPI-122022-1087231</t>
  </si>
  <si>
    <r>
      <t>'</t>
    </r>
    <r>
      <rPr>
        <sz val="10"/>
        <color rgb="FF000000"/>
        <rFont val="Arial"/>
        <family val="2"/>
      </rPr>
      <t>A0056705</t>
    </r>
  </si>
  <si>
    <t>CTY TNHH TMDV ST CO.OPMART BIÊN HÒA</t>
  </si>
  <si>
    <r>
      <t>'</t>
    </r>
    <r>
      <rPr>
        <sz val="10"/>
        <color rgb="FF000000"/>
        <rFont val="Arial"/>
        <family val="2"/>
      </rPr>
      <t>A0054898</t>
    </r>
  </si>
  <si>
    <t>406-SIPI-122022-1146018</t>
  </si>
  <si>
    <r>
      <t>'</t>
    </r>
    <r>
      <rPr>
        <sz val="10"/>
        <color rgb="FF000000"/>
        <rFont val="Arial"/>
        <family val="2"/>
      </rPr>
      <t>A0056031</t>
    </r>
  </si>
  <si>
    <t>CTY TNHH MTV SÀI GÒN CO.OP CỐNG QUỲNH</t>
  </si>
  <si>
    <r>
      <t>'</t>
    </r>
    <r>
      <rPr>
        <sz val="10"/>
        <color rgb="FF000000"/>
        <rFont val="Arial"/>
        <family val="2"/>
      </rPr>
      <t>A0056978</t>
    </r>
  </si>
  <si>
    <r>
      <t>'</t>
    </r>
    <r>
      <rPr>
        <sz val="10"/>
        <color rgb="FF000000"/>
        <rFont val="Arial"/>
        <family val="2"/>
      </rPr>
      <t>A0055437</t>
    </r>
  </si>
  <si>
    <r>
      <t>'</t>
    </r>
    <r>
      <rPr>
        <sz val="10"/>
        <color rgb="FF000000"/>
        <rFont val="Arial"/>
        <family val="2"/>
      </rPr>
      <t>A0054462</t>
    </r>
  </si>
  <si>
    <r>
      <t>'</t>
    </r>
    <r>
      <rPr>
        <sz val="10"/>
        <color rgb="FF000000"/>
        <rFont val="Arial"/>
        <family val="2"/>
      </rPr>
      <t>A0055200</t>
    </r>
  </si>
  <si>
    <r>
      <t>'</t>
    </r>
    <r>
      <rPr>
        <sz val="10"/>
        <color rgb="FF000000"/>
        <rFont val="Arial"/>
        <family val="2"/>
      </rPr>
      <t>A0056143</t>
    </r>
  </si>
  <si>
    <r>
      <t>'</t>
    </r>
    <r>
      <rPr>
        <sz val="10"/>
        <color rgb="FF000000"/>
        <rFont val="Arial"/>
        <family val="2"/>
      </rPr>
      <t>A0056700</t>
    </r>
  </si>
  <si>
    <r>
      <t>'</t>
    </r>
    <r>
      <rPr>
        <sz val="10"/>
        <color rgb="FF000000"/>
        <rFont val="Arial"/>
        <family val="2"/>
      </rPr>
      <t>A0057621</t>
    </r>
  </si>
  <si>
    <t>409-SIPI-122022-1128884</t>
  </si>
  <si>
    <r>
      <t>'</t>
    </r>
    <r>
      <rPr>
        <sz val="10"/>
        <color rgb="FF000000"/>
        <rFont val="Arial"/>
        <family val="2"/>
      </rPr>
      <t>C0056288</t>
    </r>
  </si>
  <si>
    <t>CTY TNHH MTV SÀI GÒN CO.OP ĐÌNH CHIỂU</t>
  </si>
  <si>
    <r>
      <t>'</t>
    </r>
    <r>
      <rPr>
        <sz val="10"/>
        <color rgb="FF000000"/>
        <rFont val="Arial"/>
        <family val="2"/>
      </rPr>
      <t>C0055989</t>
    </r>
  </si>
  <si>
    <r>
      <t>'</t>
    </r>
    <r>
      <rPr>
        <sz val="10"/>
        <color rgb="FF000000"/>
        <rFont val="Arial"/>
        <family val="2"/>
      </rPr>
      <t>C0056865</t>
    </r>
  </si>
  <si>
    <r>
      <t>'</t>
    </r>
    <r>
      <rPr>
        <sz val="10"/>
        <color rgb="FF000000"/>
        <rFont val="Arial"/>
        <family val="2"/>
      </rPr>
      <t>C0054385</t>
    </r>
  </si>
  <si>
    <r>
      <t>'</t>
    </r>
    <r>
      <rPr>
        <sz val="10"/>
        <color rgb="FF000000"/>
        <rFont val="Arial"/>
        <family val="2"/>
      </rPr>
      <t>C0055244</t>
    </r>
  </si>
  <si>
    <r>
      <t>'</t>
    </r>
    <r>
      <rPr>
        <sz val="10"/>
        <color rgb="FF000000"/>
        <rFont val="Arial"/>
        <family val="2"/>
      </rPr>
      <t>C0056115</t>
    </r>
  </si>
  <si>
    <r>
      <t>'</t>
    </r>
    <r>
      <rPr>
        <sz val="10"/>
        <color rgb="FF000000"/>
        <rFont val="Arial"/>
        <family val="2"/>
      </rPr>
      <t>C0054263</t>
    </r>
  </si>
  <si>
    <r>
      <t>'</t>
    </r>
    <r>
      <rPr>
        <sz val="10"/>
        <color rgb="FF000000"/>
        <rFont val="Arial"/>
        <family val="2"/>
      </rPr>
      <t>C0056984</t>
    </r>
  </si>
  <si>
    <t>1C22TNT|GIOTAILUOIXAO</t>
  </si>
  <si>
    <r>
      <t>'</t>
    </r>
    <r>
      <rPr>
        <sz val="10"/>
        <color rgb="FF000000"/>
        <rFont val="Arial"/>
        <family val="2"/>
      </rPr>
      <t>C0055343</t>
    </r>
  </si>
  <si>
    <t>411-SIPI-122022-1119702</t>
  </si>
  <si>
    <r>
      <t>'</t>
    </r>
    <r>
      <rPr>
        <sz val="10"/>
        <color rgb="FF000000"/>
        <rFont val="Arial"/>
        <family val="2"/>
      </rPr>
      <t>A0056517</t>
    </r>
  </si>
  <si>
    <t>CTY TNHH MTV SÀI GÒN CO.OP PHÚ LÂM</t>
  </si>
  <si>
    <r>
      <t>'</t>
    </r>
    <r>
      <rPr>
        <sz val="10"/>
        <color rgb="FF000000"/>
        <rFont val="Arial"/>
        <family val="2"/>
      </rPr>
      <t>A0057143</t>
    </r>
  </si>
  <si>
    <r>
      <t>'</t>
    </r>
    <r>
      <rPr>
        <sz val="10"/>
        <color rgb="FF000000"/>
        <rFont val="Arial"/>
        <family val="2"/>
      </rPr>
      <t>A0054984</t>
    </r>
  </si>
  <si>
    <r>
      <t>'</t>
    </r>
    <r>
      <rPr>
        <sz val="10"/>
        <color rgb="FF000000"/>
        <rFont val="Arial"/>
        <family val="2"/>
      </rPr>
      <t>A0055376</t>
    </r>
  </si>
  <si>
    <t>412-SIPI-122022-1113155</t>
  </si>
  <si>
    <r>
      <t>'</t>
    </r>
    <r>
      <rPr>
        <sz val="10"/>
        <color rgb="FF000000"/>
        <rFont val="Arial"/>
        <family val="2"/>
      </rPr>
      <t>A0055342</t>
    </r>
  </si>
  <si>
    <t>CTY TNHH MTV SÀI GÒN CO.OP THẮNG LỢI</t>
  </si>
  <si>
    <r>
      <t>'</t>
    </r>
    <r>
      <rPr>
        <sz val="10"/>
        <color rgb="FF000000"/>
        <rFont val="Arial"/>
        <family val="2"/>
      </rPr>
      <t>A0056133</t>
    </r>
  </si>
  <si>
    <r>
      <t>'</t>
    </r>
    <r>
      <rPr>
        <sz val="10"/>
        <color rgb="FF000000"/>
        <rFont val="Arial"/>
        <family val="2"/>
      </rPr>
      <t>A0056846</t>
    </r>
  </si>
  <si>
    <r>
      <t>'</t>
    </r>
    <r>
      <rPr>
        <sz val="10"/>
        <color rgb="FF000000"/>
        <rFont val="Arial"/>
        <family val="2"/>
      </rPr>
      <t>A056989</t>
    </r>
  </si>
  <si>
    <t>413-SIPI-122022-1111552</t>
  </si>
  <si>
    <r>
      <t>'</t>
    </r>
    <r>
      <rPr>
        <sz val="10"/>
        <color rgb="FF000000"/>
        <rFont val="Arial"/>
        <family val="2"/>
      </rPr>
      <t>A0053963</t>
    </r>
  </si>
  <si>
    <t>CTY TNHH MTV SÀI GÒN CO.OP NAM SÀI GÒN</t>
  </si>
  <si>
    <r>
      <t>'</t>
    </r>
    <r>
      <rPr>
        <sz val="10"/>
        <color rgb="FF000000"/>
        <rFont val="Arial"/>
        <family val="2"/>
      </rPr>
      <t>A0057042</t>
    </r>
  </si>
  <si>
    <r>
      <t>'</t>
    </r>
    <r>
      <rPr>
        <sz val="10"/>
        <color rgb="FF000000"/>
        <rFont val="Arial"/>
        <family val="2"/>
      </rPr>
      <t>A0057108</t>
    </r>
  </si>
  <si>
    <r>
      <t>'</t>
    </r>
    <r>
      <rPr>
        <sz val="10"/>
        <color rgb="FF000000"/>
        <rFont val="Arial"/>
        <family val="2"/>
      </rPr>
      <t>A0055347</t>
    </r>
  </si>
  <si>
    <r>
      <t>'</t>
    </r>
    <r>
      <rPr>
        <sz val="10"/>
        <color rgb="FF000000"/>
        <rFont val="Arial"/>
        <family val="2"/>
      </rPr>
      <t>A0055241</t>
    </r>
  </si>
  <si>
    <r>
      <t>'</t>
    </r>
    <r>
      <rPr>
        <sz val="10"/>
        <color rgb="FF000000"/>
        <rFont val="Arial"/>
        <family val="2"/>
      </rPr>
      <t>A0056955</t>
    </r>
  </si>
  <si>
    <t>414-SIPI-122022-1119322</t>
  </si>
  <si>
    <r>
      <t>'</t>
    </r>
    <r>
      <rPr>
        <sz val="10"/>
        <color rgb="FF000000"/>
        <rFont val="Arial"/>
        <family val="2"/>
      </rPr>
      <t>N56134</t>
    </r>
  </si>
  <si>
    <t>1C22TNT|CHANGIO</t>
  </si>
  <si>
    <t>CTY TNHH MTV SÀI GÒN CO.OP PHÚ NHUẬN</t>
  </si>
  <si>
    <r>
      <t>'</t>
    </r>
    <r>
      <rPr>
        <sz val="10"/>
        <color rgb="FF000000"/>
        <rFont val="Arial"/>
        <family val="2"/>
      </rPr>
      <t>N0056589</t>
    </r>
  </si>
  <si>
    <r>
      <t>'</t>
    </r>
    <r>
      <rPr>
        <sz val="10"/>
        <color rgb="FF000000"/>
        <rFont val="Arial"/>
        <family val="2"/>
      </rPr>
      <t>N0057152</t>
    </r>
  </si>
  <si>
    <r>
      <t>'</t>
    </r>
    <r>
      <rPr>
        <sz val="10"/>
        <color rgb="FF000000"/>
        <rFont val="Arial"/>
        <family val="2"/>
      </rPr>
      <t>N0054150</t>
    </r>
  </si>
  <si>
    <r>
      <t>'</t>
    </r>
    <r>
      <rPr>
        <sz val="10"/>
        <color rgb="FF000000"/>
        <rFont val="Arial"/>
        <family val="2"/>
      </rPr>
      <t>N0055171</t>
    </r>
  </si>
  <si>
    <r>
      <t>'</t>
    </r>
    <r>
      <rPr>
        <sz val="10"/>
        <color rgb="FF000000"/>
        <rFont val="Arial"/>
        <family val="2"/>
      </rPr>
      <t>N0056971</t>
    </r>
  </si>
  <si>
    <t>414-SIPI-R-122022-1119322</t>
  </si>
  <si>
    <r>
      <t>'</t>
    </r>
    <r>
      <rPr>
        <sz val="10"/>
        <color rgb="FF000000"/>
        <rFont val="Arial"/>
        <family val="2"/>
      </rPr>
      <t>1173</t>
    </r>
  </si>
  <si>
    <t>1K22TBV-1173RTV1629670|CHANGA|20147</t>
  </si>
  <si>
    <t>415-SIPI-122022-1134233</t>
  </si>
  <si>
    <r>
      <t>'</t>
    </r>
    <r>
      <rPr>
        <sz val="10"/>
        <color rgb="FF000000"/>
        <rFont val="Arial"/>
        <family val="2"/>
      </rPr>
      <t>X0057186</t>
    </r>
  </si>
  <si>
    <t>CTY TNHH MTV SÀI GÒN CO.OP XA LỘ HÀ NỘI</t>
  </si>
  <si>
    <r>
      <t>'</t>
    </r>
    <r>
      <rPr>
        <sz val="10"/>
        <color rgb="FF000000"/>
        <rFont val="Arial"/>
        <family val="2"/>
      </rPr>
      <t>X0053844</t>
    </r>
  </si>
  <si>
    <r>
      <t>'</t>
    </r>
    <r>
      <rPr>
        <sz val="10"/>
        <color rgb="FF000000"/>
        <rFont val="Arial"/>
        <family val="2"/>
      </rPr>
      <t>X0056146</t>
    </r>
  </si>
  <si>
    <r>
      <t>'</t>
    </r>
    <r>
      <rPr>
        <sz val="10"/>
        <color rgb="FF000000"/>
        <rFont val="Arial"/>
        <family val="2"/>
      </rPr>
      <t>X0055888</t>
    </r>
  </si>
  <si>
    <r>
      <t>'</t>
    </r>
    <r>
      <rPr>
        <sz val="10"/>
        <color rgb="FF000000"/>
        <rFont val="Arial"/>
        <family val="2"/>
      </rPr>
      <t>X0056849</t>
    </r>
  </si>
  <si>
    <r>
      <t>'</t>
    </r>
    <r>
      <rPr>
        <sz val="10"/>
        <color rgb="FF000000"/>
        <rFont val="Arial"/>
        <family val="2"/>
      </rPr>
      <t>X0055302</t>
    </r>
  </si>
  <si>
    <r>
      <t>'</t>
    </r>
    <r>
      <rPr>
        <sz val="10"/>
        <color rgb="FF000000"/>
        <rFont val="Arial"/>
        <family val="2"/>
      </rPr>
      <t>X0057133</t>
    </r>
  </si>
  <si>
    <t>418-SIPI-122022-1107875</t>
  </si>
  <si>
    <r>
      <t>'</t>
    </r>
    <r>
      <rPr>
        <sz val="10"/>
        <color rgb="FF000000"/>
        <rFont val="Arial"/>
        <family val="2"/>
      </rPr>
      <t>54401</t>
    </r>
  </si>
  <si>
    <t>CTY TNHH TMDV TRUNG MỸ TÂY</t>
  </si>
  <si>
    <r>
      <t>'</t>
    </r>
    <r>
      <rPr>
        <sz val="10"/>
        <color rgb="FF000000"/>
        <rFont val="Arial"/>
        <family val="2"/>
      </rPr>
      <t>55341</t>
    </r>
  </si>
  <si>
    <r>
      <t>'</t>
    </r>
    <r>
      <rPr>
        <sz val="10"/>
        <color rgb="FF000000"/>
        <rFont val="Arial"/>
        <family val="2"/>
      </rPr>
      <t>56810</t>
    </r>
  </si>
  <si>
    <t>421-SIPI-122022-1077707</t>
  </si>
  <si>
    <r>
      <t>'</t>
    </r>
    <r>
      <rPr>
        <sz val="10"/>
        <color rgb="FF000000"/>
        <rFont val="Arial"/>
        <family val="2"/>
      </rPr>
      <t>A056269</t>
    </r>
  </si>
  <si>
    <t>CTY TNHH MTV TM SÀI GÒN - SÓC TRĂNG</t>
  </si>
  <si>
    <r>
      <t>'</t>
    </r>
    <r>
      <rPr>
        <sz val="10"/>
        <color rgb="FF000000"/>
        <rFont val="Arial"/>
        <family val="2"/>
      </rPr>
      <t>A0057084</t>
    </r>
  </si>
  <si>
    <t>424-SIPI-122022-1061119</t>
  </si>
  <si>
    <r>
      <t>'</t>
    </r>
    <r>
      <rPr>
        <sz val="10"/>
        <color rgb="FF000000"/>
        <rFont val="Arial"/>
        <family val="2"/>
      </rPr>
      <t>A56827</t>
    </r>
  </si>
  <si>
    <t>CTY TNHH MTV CO.OPMART NHA TRANG</t>
  </si>
  <si>
    <r>
      <t>'</t>
    </r>
    <r>
      <rPr>
        <sz val="10"/>
        <color rgb="FF000000"/>
        <rFont val="Arial"/>
        <family val="2"/>
      </rPr>
      <t>A55271</t>
    </r>
  </si>
  <si>
    <r>
      <t>'</t>
    </r>
    <r>
      <rPr>
        <sz val="10"/>
        <color rgb="FF000000"/>
        <rFont val="Arial"/>
        <family val="2"/>
      </rPr>
      <t>A54548</t>
    </r>
  </si>
  <si>
    <t>1C22TNT/GA MUOI</t>
  </si>
  <si>
    <t>425-SIPI-122022-1113138</t>
  </si>
  <si>
    <r>
      <t>'</t>
    </r>
    <r>
      <rPr>
        <sz val="10"/>
        <color rgb="FF000000"/>
        <rFont val="Arial"/>
        <family val="2"/>
      </rPr>
      <t>E0055379</t>
    </r>
  </si>
  <si>
    <t>CTY TNHH MTV SÀI GÒN CO.OP RẠCH MIỄU</t>
  </si>
  <si>
    <r>
      <t>'</t>
    </r>
    <r>
      <rPr>
        <sz val="10"/>
        <color rgb="FF000000"/>
        <rFont val="Arial"/>
        <family val="2"/>
      </rPr>
      <t>E0054429</t>
    </r>
  </si>
  <si>
    <t>426-SIPI-122022-1062447</t>
  </si>
  <si>
    <r>
      <t>'</t>
    </r>
    <r>
      <rPr>
        <sz val="10"/>
        <color rgb="FF000000"/>
        <rFont val="Arial"/>
        <family val="2"/>
      </rPr>
      <t>A0055393</t>
    </r>
  </si>
  <si>
    <t>CTY TNHH MTV TMDV SIÊU THỊ CO.OPMART ĐÀ NẴNG</t>
  </si>
  <si>
    <r>
      <t>'</t>
    </r>
    <r>
      <rPr>
        <sz val="10"/>
        <color rgb="FF000000"/>
        <rFont val="Arial"/>
        <family val="2"/>
      </rPr>
      <t>A0054449</t>
    </r>
  </si>
  <si>
    <r>
      <t>'</t>
    </r>
    <r>
      <rPr>
        <sz val="10"/>
        <color rgb="FF000000"/>
        <rFont val="Arial"/>
        <family val="2"/>
      </rPr>
      <t>A0057007</t>
    </r>
  </si>
  <si>
    <t>427-SIPI-122022-1050600</t>
  </si>
  <si>
    <r>
      <t>'</t>
    </r>
    <r>
      <rPr>
        <sz val="10"/>
        <color rgb="FF000000"/>
        <rFont val="Arial"/>
        <family val="2"/>
      </rPr>
      <t>A55977</t>
    </r>
  </si>
  <si>
    <t>CTY TNHH MTV TMDV SÀI GÒN - HÀ TĨNH</t>
  </si>
  <si>
    <r>
      <t>'</t>
    </r>
    <r>
      <rPr>
        <sz val="10"/>
        <color rgb="FF000000"/>
        <rFont val="Arial"/>
        <family val="2"/>
      </rPr>
      <t>A55308</t>
    </r>
  </si>
  <si>
    <r>
      <t>'</t>
    </r>
    <r>
      <rPr>
        <sz val="10"/>
        <color rgb="FF000000"/>
        <rFont val="Arial"/>
        <family val="2"/>
      </rPr>
      <t>A56880</t>
    </r>
  </si>
  <si>
    <t>430-SIPI-122022-1107301</t>
  </si>
  <si>
    <r>
      <t>'</t>
    </r>
    <r>
      <rPr>
        <sz val="10"/>
        <color rgb="FF000000"/>
        <rFont val="Arial"/>
        <family val="2"/>
      </rPr>
      <t>A0053464</t>
    </r>
  </si>
  <si>
    <t>CTY TNHH MTV SÀI GÒN CO.OP GÒ VẤP</t>
  </si>
  <si>
    <r>
      <t>'</t>
    </r>
    <r>
      <rPr>
        <sz val="10"/>
        <color rgb="FF000000"/>
        <rFont val="Arial"/>
        <family val="2"/>
      </rPr>
      <t>A0056217</t>
    </r>
  </si>
  <si>
    <t>432-SIPI-122022-1066194</t>
  </si>
  <si>
    <r>
      <t>'</t>
    </r>
    <r>
      <rPr>
        <sz val="10"/>
        <color rgb="FF000000"/>
        <rFont val="Arial"/>
        <family val="2"/>
      </rPr>
      <t>A55683</t>
    </r>
  </si>
  <si>
    <t>CTY TNHH MTV SÀI GÒN CO.OP HÀ NỘI</t>
  </si>
  <si>
    <r>
      <t>'</t>
    </r>
    <r>
      <rPr>
        <sz val="10"/>
        <color rgb="FF000000"/>
        <rFont val="Arial"/>
        <family val="2"/>
      </rPr>
      <t>A54291</t>
    </r>
  </si>
  <si>
    <r>
      <t>'</t>
    </r>
    <r>
      <rPr>
        <sz val="10"/>
        <color rgb="FF000000"/>
        <rFont val="Arial"/>
        <family val="2"/>
      </rPr>
      <t>A0056284</t>
    </r>
  </si>
  <si>
    <t>432-SIPI-R-122022-1066194</t>
  </si>
  <si>
    <r>
      <t>'</t>
    </r>
    <r>
      <rPr>
        <sz val="10"/>
        <color rgb="FF000000"/>
        <rFont val="Arial"/>
        <family val="2"/>
      </rPr>
      <t>1172</t>
    </r>
  </si>
  <si>
    <t>1K22TCP|1630255|CHANGIO - RTV1631255</t>
  </si>
  <si>
    <t>1K22TCP|1631256|CHACOM - RTV1631256</t>
  </si>
  <si>
    <t>435-SIPI-122022-1080445</t>
  </si>
  <si>
    <r>
      <t>'</t>
    </r>
    <r>
      <rPr>
        <sz val="10"/>
        <color rgb="FF000000"/>
        <rFont val="Arial"/>
        <family val="2"/>
      </rPr>
      <t>A0055472</t>
    </r>
  </si>
  <si>
    <t>CTY TNHH TMDV SÀI GÒN-TRÀ VINH</t>
  </si>
  <si>
    <r>
      <t>'</t>
    </r>
    <r>
      <rPr>
        <sz val="10"/>
        <color rgb="FF000000"/>
        <rFont val="Arial"/>
        <family val="2"/>
      </rPr>
      <t>A0057442</t>
    </r>
  </si>
  <si>
    <t>438-SIPI-122022-1064480</t>
  </si>
  <si>
    <r>
      <t>'</t>
    </r>
    <r>
      <rPr>
        <sz val="10"/>
        <color rgb="FF000000"/>
        <rFont val="Arial"/>
        <family val="2"/>
      </rPr>
      <t>A00053284</t>
    </r>
  </si>
  <si>
    <t>CTY TNHH MTV SÀI GÒN CO.OP BẢO LỘC</t>
  </si>
  <si>
    <r>
      <t>'</t>
    </r>
    <r>
      <rPr>
        <sz val="10"/>
        <color rgb="FF000000"/>
        <rFont val="Arial"/>
        <family val="2"/>
      </rPr>
      <t>A00054532</t>
    </r>
  </si>
  <si>
    <r>
      <t>'</t>
    </r>
    <r>
      <rPr>
        <sz val="10"/>
        <color rgb="FF000000"/>
        <rFont val="Arial"/>
        <family val="2"/>
      </rPr>
      <t>A00057089</t>
    </r>
  </si>
  <si>
    <t>438-SIPI-R-122022-1064480</t>
  </si>
  <si>
    <r>
      <t>'</t>
    </r>
    <r>
      <rPr>
        <sz val="10"/>
        <color rgb="FF000000"/>
        <rFont val="Arial"/>
        <family val="2"/>
      </rPr>
      <t>A768</t>
    </r>
  </si>
  <si>
    <t>RTV1631417|GA MUOI - RTV1631417</t>
  </si>
  <si>
    <r>
      <t>'</t>
    </r>
    <r>
      <rPr>
        <sz val="10"/>
        <color rgb="FF000000"/>
        <rFont val="Arial"/>
        <family val="2"/>
      </rPr>
      <t>A747</t>
    </r>
  </si>
  <si>
    <t>RTV1627708|GA MUOI - RTV1627708</t>
  </si>
  <si>
    <t>439-SIPI-122022-10051304</t>
  </si>
  <si>
    <r>
      <t>'</t>
    </r>
    <r>
      <rPr>
        <sz val="10"/>
        <color rgb="FF000000"/>
        <rFont val="Arial"/>
        <family val="2"/>
      </rPr>
      <t>56010</t>
    </r>
  </si>
  <si>
    <t>CTY TNHH MTV THƯƠNG MẠI VÀ DỊCH VỤ SÀI GÒN - CAM RANH</t>
  </si>
  <si>
    <r>
      <t>'</t>
    </r>
    <r>
      <rPr>
        <sz val="10"/>
        <color rgb="FF000000"/>
        <rFont val="Arial"/>
        <family val="2"/>
      </rPr>
      <t>53286</t>
    </r>
  </si>
  <si>
    <t>1C22TNT|CHAGIOHEOMUOI</t>
  </si>
  <si>
    <r>
      <t>'</t>
    </r>
    <r>
      <rPr>
        <sz val="10"/>
        <color rgb="FF000000"/>
        <rFont val="Arial"/>
        <family val="2"/>
      </rPr>
      <t>54305</t>
    </r>
  </si>
  <si>
    <r>
      <t>'</t>
    </r>
    <r>
      <rPr>
        <sz val="10"/>
        <color rgb="FF000000"/>
        <rFont val="Arial"/>
        <family val="2"/>
      </rPr>
      <t>57087</t>
    </r>
  </si>
  <si>
    <t>N/GA MUOI</t>
  </si>
  <si>
    <r>
      <t>'</t>
    </r>
    <r>
      <rPr>
        <sz val="10"/>
        <color rgb="FF000000"/>
        <rFont val="Arial"/>
        <family val="2"/>
      </rPr>
      <t>55274</t>
    </r>
  </si>
  <si>
    <r>
      <t>'</t>
    </r>
    <r>
      <rPr>
        <sz val="10"/>
        <color rgb="FF000000"/>
        <rFont val="Arial"/>
        <family val="2"/>
      </rPr>
      <t>56828</t>
    </r>
  </si>
  <si>
    <r>
      <t>'</t>
    </r>
    <r>
      <rPr>
        <sz val="10"/>
        <color rgb="FF000000"/>
        <rFont val="Arial"/>
        <family val="2"/>
      </rPr>
      <t>56272</t>
    </r>
  </si>
  <si>
    <t>440-SIPI-122022-10079032</t>
  </si>
  <si>
    <r>
      <t>'</t>
    </r>
    <r>
      <rPr>
        <sz val="10"/>
        <color rgb="FF000000"/>
        <rFont val="Arial"/>
        <family val="2"/>
      </rPr>
      <t>C0056847</t>
    </r>
  </si>
  <si>
    <t>CTY TNHH MTV SÀI GÒN CO.OP CỦ CHI</t>
  </si>
  <si>
    <r>
      <t>'</t>
    </r>
    <r>
      <rPr>
        <sz val="10"/>
        <color rgb="FF000000"/>
        <rFont val="Arial"/>
        <family val="2"/>
      </rPr>
      <t>C0056848</t>
    </r>
  </si>
  <si>
    <r>
      <t>'</t>
    </r>
    <r>
      <rPr>
        <sz val="10"/>
        <color rgb="FF000000"/>
        <rFont val="Arial"/>
        <family val="2"/>
      </rPr>
      <t>C0054997</t>
    </r>
  </si>
  <si>
    <r>
      <t>'</t>
    </r>
    <r>
      <rPr>
        <sz val="10"/>
        <color rgb="FF000000"/>
        <rFont val="Arial"/>
        <family val="2"/>
      </rPr>
      <t>C0057050</t>
    </r>
  </si>
  <si>
    <r>
      <t>'</t>
    </r>
    <r>
      <rPr>
        <sz val="10"/>
        <color rgb="FF000000"/>
        <rFont val="Arial"/>
        <family val="2"/>
      </rPr>
      <t>C0055895</t>
    </r>
  </si>
  <si>
    <t>441-SIPI-122022-1097014</t>
  </si>
  <si>
    <r>
      <t>'</t>
    </r>
    <r>
      <rPr>
        <sz val="10"/>
        <color rgb="FF000000"/>
        <rFont val="Arial"/>
        <family val="2"/>
      </rPr>
      <t>A0054348</t>
    </r>
  </si>
  <si>
    <t>CTY TNHH TMDV SÀI GÒN-TÂY NINH</t>
  </si>
  <si>
    <r>
      <t>'</t>
    </r>
    <r>
      <rPr>
        <sz val="10"/>
        <color rgb="FF000000"/>
        <rFont val="Arial"/>
        <family val="2"/>
      </rPr>
      <t>A0055312</t>
    </r>
  </si>
  <si>
    <r>
      <t>'</t>
    </r>
    <r>
      <rPr>
        <sz val="10"/>
        <color rgb="FF000000"/>
        <rFont val="Arial"/>
        <family val="2"/>
      </rPr>
      <t>A0056675</t>
    </r>
  </si>
  <si>
    <r>
      <t>'</t>
    </r>
    <r>
      <rPr>
        <sz val="10"/>
        <color rgb="FF000000"/>
        <rFont val="Arial"/>
        <family val="2"/>
      </rPr>
      <t>A0057440</t>
    </r>
  </si>
  <si>
    <r>
      <t>'</t>
    </r>
    <r>
      <rPr>
        <sz val="10"/>
        <color rgb="FF000000"/>
        <rFont val="Arial"/>
        <family val="2"/>
      </rPr>
      <t>A0053848</t>
    </r>
  </si>
  <si>
    <r>
      <t>'</t>
    </r>
    <r>
      <rPr>
        <sz val="10"/>
        <color rgb="FF000000"/>
        <rFont val="Arial"/>
        <family val="2"/>
      </rPr>
      <t>A0055856</t>
    </r>
  </si>
  <si>
    <r>
      <t>'</t>
    </r>
    <r>
      <rPr>
        <sz val="10"/>
        <color rgb="FF000000"/>
        <rFont val="Arial"/>
        <family val="2"/>
      </rPr>
      <t>A0056075</t>
    </r>
  </si>
  <si>
    <r>
      <t>'</t>
    </r>
    <r>
      <rPr>
        <sz val="10"/>
        <color rgb="FF000000"/>
        <rFont val="Arial"/>
        <family val="2"/>
      </rPr>
      <t>A0056902</t>
    </r>
  </si>
  <si>
    <t>443-SIPI-122022-1092254</t>
  </si>
  <si>
    <r>
      <t>'</t>
    </r>
    <r>
      <rPr>
        <sz val="10"/>
        <color rgb="FF000000"/>
        <rFont val="Arial"/>
        <family val="2"/>
      </rPr>
      <t>B0054420</t>
    </r>
  </si>
  <si>
    <t>CTY TNHH MTV CO.OPMART HÒA BÌNH</t>
  </si>
  <si>
    <r>
      <t>'</t>
    </r>
    <r>
      <rPr>
        <sz val="10"/>
        <color rgb="FF000000"/>
        <rFont val="Arial"/>
        <family val="2"/>
      </rPr>
      <t>B0056152</t>
    </r>
  </si>
  <si>
    <r>
      <t>'</t>
    </r>
    <r>
      <rPr>
        <sz val="10"/>
        <color rgb="FF000000"/>
        <rFont val="Arial"/>
        <family val="2"/>
      </rPr>
      <t>B0056874</t>
    </r>
  </si>
  <si>
    <r>
      <t>'</t>
    </r>
    <r>
      <rPr>
        <sz val="10"/>
        <color rgb="FF000000"/>
        <rFont val="Arial"/>
        <family val="2"/>
      </rPr>
      <t>B0055365</t>
    </r>
  </si>
  <si>
    <t>448-SIPI-122022-10048120</t>
  </si>
  <si>
    <r>
      <t>'</t>
    </r>
    <r>
      <rPr>
        <sz val="10"/>
        <color rgb="FF000000"/>
        <rFont val="Arial"/>
        <family val="2"/>
      </rPr>
      <t>A055384</t>
    </r>
  </si>
  <si>
    <t>CTY TNHH MTV CO.OPMART HẢI PHÒNG</t>
  </si>
  <si>
    <r>
      <t>'</t>
    </r>
    <r>
      <rPr>
        <sz val="10"/>
        <color rgb="FF000000"/>
        <rFont val="Arial"/>
        <family val="2"/>
      </rPr>
      <t>A056950</t>
    </r>
  </si>
  <si>
    <t>450-SIPI-122022-10051602</t>
  </si>
  <si>
    <r>
      <t>'</t>
    </r>
    <r>
      <rPr>
        <sz val="10"/>
        <color rgb="FF000000"/>
        <rFont val="Arial"/>
        <family val="2"/>
      </rPr>
      <t>B0055307</t>
    </r>
  </si>
  <si>
    <t>CTY TNHH MTV CO.OPMART THANH HÓA</t>
  </si>
  <si>
    <r>
      <t>'</t>
    </r>
    <r>
      <rPr>
        <sz val="10"/>
        <color rgb="FF000000"/>
        <rFont val="Arial"/>
        <family val="2"/>
      </rPr>
      <t>B0054340</t>
    </r>
  </si>
  <si>
    <r>
      <t>'</t>
    </r>
    <r>
      <rPr>
        <sz val="10"/>
        <color rgb="FF000000"/>
        <rFont val="Arial"/>
        <family val="2"/>
      </rPr>
      <t>A056066</t>
    </r>
  </si>
  <si>
    <t>1C22TNT/CHANGIO</t>
  </si>
  <si>
    <r>
      <t>'</t>
    </r>
    <r>
      <rPr>
        <sz val="10"/>
        <color rgb="FF000000"/>
        <rFont val="Arial"/>
        <family val="2"/>
      </rPr>
      <t>B0056884</t>
    </r>
  </si>
  <si>
    <t>450-SIPI-R-122022-10051602</t>
  </si>
  <si>
    <r>
      <t>'</t>
    </r>
    <r>
      <rPr>
        <sz val="10"/>
        <color rgb="FF000000"/>
        <rFont val="Arial"/>
        <family val="2"/>
      </rPr>
      <t>666</t>
    </r>
  </si>
  <si>
    <t>RTV 1622924/CHANGIO - RTV1622924</t>
  </si>
  <si>
    <t>451-SIPI-122022-10093022</t>
  </si>
  <si>
    <r>
      <t>'</t>
    </r>
    <r>
      <rPr>
        <sz val="10"/>
        <color rgb="FF000000"/>
        <rFont val="Arial"/>
        <family val="2"/>
      </rPr>
      <t>T0056856</t>
    </r>
  </si>
  <si>
    <t>CTY TNHH MTV CO.OPMART BÌNH TRIỆU</t>
  </si>
  <si>
    <r>
      <t>'</t>
    </r>
    <r>
      <rPr>
        <sz val="10"/>
        <color rgb="FF000000"/>
        <rFont val="Arial"/>
        <family val="2"/>
      </rPr>
      <t>T0056006</t>
    </r>
  </si>
  <si>
    <r>
      <t>'</t>
    </r>
    <r>
      <rPr>
        <sz val="10"/>
        <color rgb="FF000000"/>
        <rFont val="Arial"/>
        <family val="2"/>
      </rPr>
      <t>T0054476</t>
    </r>
  </si>
  <si>
    <t>452-SIPI-122022-10097220</t>
  </si>
  <si>
    <r>
      <t>'</t>
    </r>
    <r>
      <rPr>
        <sz val="10"/>
        <color rgb="FF000000"/>
        <rFont val="Arial"/>
        <family val="2"/>
      </rPr>
      <t>A0056073</t>
    </r>
  </si>
  <si>
    <t>CTY TNHH MTV CO.OPMART CẦN THƠ</t>
  </si>
  <si>
    <r>
      <t>'</t>
    </r>
    <r>
      <rPr>
        <sz val="10"/>
        <color rgb="FF000000"/>
        <rFont val="Arial"/>
        <family val="2"/>
      </rPr>
      <t>A0056899</t>
    </r>
  </si>
  <si>
    <t>453-SIPI-122022-10075476</t>
  </si>
  <si>
    <r>
      <t>'</t>
    </r>
    <r>
      <rPr>
        <sz val="10"/>
        <color rgb="FF000000"/>
        <rFont val="Arial"/>
        <family val="2"/>
      </rPr>
      <t>T0054350</t>
    </r>
  </si>
  <si>
    <t>CTY TNHH MTV CO.OPMART TRẢNG BÀNG</t>
  </si>
  <si>
    <r>
      <t>'</t>
    </r>
    <r>
      <rPr>
        <sz val="10"/>
        <color rgb="FF000000"/>
        <rFont val="Arial"/>
        <family val="2"/>
      </rPr>
      <t>T0053849</t>
    </r>
  </si>
  <si>
    <r>
      <t>'</t>
    </r>
    <r>
      <rPr>
        <sz val="10"/>
        <color rgb="FF000000"/>
        <rFont val="Arial"/>
        <family val="2"/>
      </rPr>
      <t>T0056069</t>
    </r>
  </si>
  <si>
    <t>456-SIPI-122022-1085209</t>
  </si>
  <si>
    <r>
      <t>'</t>
    </r>
    <r>
      <rPr>
        <sz val="10"/>
        <color rgb="FF000000"/>
        <rFont val="Arial"/>
        <family val="2"/>
      </rPr>
      <t>F0056245</t>
    </r>
  </si>
  <si>
    <t>CTY TNHH TMDV ĐỒNG THỊNH</t>
  </si>
  <si>
    <r>
      <t>'</t>
    </r>
    <r>
      <rPr>
        <sz val="10"/>
        <color rgb="FF000000"/>
        <rFont val="Arial"/>
        <family val="2"/>
      </rPr>
      <t>F0056809</t>
    </r>
  </si>
  <si>
    <t>457-SIPI-122022-1105990</t>
  </si>
  <si>
    <r>
      <t>'</t>
    </r>
    <r>
      <rPr>
        <sz val="10"/>
        <color rgb="FF000000"/>
        <rFont val="Arial"/>
        <family val="2"/>
      </rPr>
      <t>A0057132</t>
    </r>
  </si>
  <si>
    <t>CTY TNHH TMDV SAIGON CO.OP TOÀN TÂM</t>
  </si>
  <si>
    <r>
      <t>'</t>
    </r>
    <r>
      <rPr>
        <sz val="10"/>
        <color rgb="FF000000"/>
        <rFont val="Arial"/>
        <family val="2"/>
      </rPr>
      <t>A0055375</t>
    </r>
  </si>
  <si>
    <r>
      <t>'</t>
    </r>
    <r>
      <rPr>
        <sz val="10"/>
        <color rgb="FF000000"/>
        <rFont val="Arial"/>
        <family val="2"/>
      </rPr>
      <t>A0055267</t>
    </r>
  </si>
  <si>
    <r>
      <t>'</t>
    </r>
    <r>
      <rPr>
        <sz val="10"/>
        <color rgb="FF000000"/>
        <rFont val="Arial"/>
        <family val="2"/>
      </rPr>
      <t>A56159</t>
    </r>
  </si>
  <si>
    <t>1C22TNT|GIO SUN</t>
  </si>
  <si>
    <r>
      <t>'</t>
    </r>
    <r>
      <rPr>
        <sz val="10"/>
        <color rgb="FF000000"/>
        <rFont val="Arial"/>
        <family val="2"/>
      </rPr>
      <t>A0055854</t>
    </r>
  </si>
  <si>
    <r>
      <t>'</t>
    </r>
    <r>
      <rPr>
        <sz val="10"/>
        <color rgb="FF000000"/>
        <rFont val="Arial"/>
        <family val="2"/>
      </rPr>
      <t>A0056804</t>
    </r>
  </si>
  <si>
    <t>458-SIPI-122022-10046746</t>
  </si>
  <si>
    <r>
      <t>'</t>
    </r>
    <r>
      <rPr>
        <sz val="10"/>
        <color rgb="FF000000"/>
        <rFont val="Arial"/>
        <family val="2"/>
      </rPr>
      <t>A00056268</t>
    </r>
  </si>
  <si>
    <t>CONG TY TNHH MTV CO.OPMART CA MAU</t>
  </si>
  <si>
    <r>
      <t>'</t>
    </r>
    <r>
      <rPr>
        <sz val="10"/>
        <color rgb="FF000000"/>
        <rFont val="Arial"/>
        <family val="2"/>
      </rPr>
      <t>A00057083</t>
    </r>
  </si>
  <si>
    <t>461-SIPI-122022-10015708</t>
  </si>
  <si>
    <r>
      <t>'</t>
    </r>
    <r>
      <rPr>
        <sz val="10"/>
        <color rgb="FF000000"/>
        <rFont val="Arial"/>
        <family val="2"/>
      </rPr>
      <t>A0057041</t>
    </r>
  </si>
  <si>
    <t>CONG TY TNHH DAU TU VA KINH DOANH SIEU THI A CHAU</t>
  </si>
  <si>
    <r>
      <t>'</t>
    </r>
    <r>
      <rPr>
        <sz val="10"/>
        <color rgb="FF000000"/>
        <rFont val="Arial"/>
        <family val="2"/>
      </rPr>
      <t>A0056237</t>
    </r>
  </si>
  <si>
    <t>463-SIPI-122022-10024035</t>
  </si>
  <si>
    <r>
      <t>'</t>
    </r>
    <r>
      <rPr>
        <sz val="10"/>
        <color rgb="FF000000"/>
        <rFont val="Arial"/>
        <family val="2"/>
      </rPr>
      <t>A0055038</t>
    </r>
  </si>
  <si>
    <t>CONG TY TNHH MOT THANH VIEN MARFOUR</t>
  </si>
  <si>
    <r>
      <t>'</t>
    </r>
    <r>
      <rPr>
        <sz val="10"/>
        <color rgb="FF000000"/>
        <rFont val="Arial"/>
        <family val="2"/>
      </rPr>
      <t>A0056754</t>
    </r>
  </si>
  <si>
    <r>
      <t>'</t>
    </r>
    <r>
      <rPr>
        <sz val="10"/>
        <color rgb="FF000000"/>
        <rFont val="Arial"/>
        <family val="2"/>
      </rPr>
      <t>A0055176</t>
    </r>
  </si>
  <si>
    <r>
      <t>'</t>
    </r>
    <r>
      <rPr>
        <sz val="10"/>
        <color rgb="FF000000"/>
        <rFont val="Arial"/>
        <family val="2"/>
      </rPr>
      <t>A0054112</t>
    </r>
  </si>
  <si>
    <r>
      <t>'</t>
    </r>
    <r>
      <rPr>
        <sz val="10"/>
        <color rgb="FF000000"/>
        <rFont val="Arial"/>
        <family val="2"/>
      </rPr>
      <t>A0056283</t>
    </r>
  </si>
  <si>
    <t>464-SIPI-122022-10019259</t>
  </si>
  <si>
    <r>
      <t>'</t>
    </r>
    <r>
      <rPr>
        <sz val="10"/>
        <color rgb="FF000000"/>
        <rFont val="Arial"/>
        <family val="2"/>
      </rPr>
      <t>A0055364</t>
    </r>
  </si>
  <si>
    <t>CONG TY TNHH MOT THANH VIEN MARFIVE</t>
  </si>
  <si>
    <t>464-SIPI-R-122022-10019259</t>
  </si>
  <si>
    <r>
      <t>'</t>
    </r>
    <r>
      <rPr>
        <sz val="10"/>
        <color rgb="FF000000"/>
        <rFont val="Arial"/>
        <family val="2"/>
      </rPr>
      <t>1376</t>
    </r>
  </si>
  <si>
    <t>1K22TDU-1376-RTV1635062|GA - RTV1635062</t>
  </si>
  <si>
    <t>465-SIPI-122022-10021295</t>
  </si>
  <si>
    <r>
      <t>'</t>
    </r>
    <r>
      <rPr>
        <sz val="10"/>
        <color rgb="FF000000"/>
        <rFont val="Arial"/>
        <family val="2"/>
      </rPr>
      <t>A0054410</t>
    </r>
  </si>
  <si>
    <t>CÔNG TY TNHH MOT THANH VIEN CO.OP FINELIFE</t>
  </si>
  <si>
    <r>
      <t>'</t>
    </r>
    <r>
      <rPr>
        <sz val="10"/>
        <color rgb="FF000000"/>
        <rFont val="Arial"/>
        <family val="2"/>
      </rPr>
      <t>A0056211</t>
    </r>
  </si>
  <si>
    <r>
      <t>'</t>
    </r>
    <r>
      <rPr>
        <sz val="10"/>
        <color rgb="FF000000"/>
        <rFont val="Arial"/>
        <family val="2"/>
      </rPr>
      <t>A0054264</t>
    </r>
  </si>
  <si>
    <r>
      <t>'</t>
    </r>
    <r>
      <rPr>
        <sz val="10"/>
        <color rgb="FF000000"/>
        <rFont val="Arial"/>
        <family val="2"/>
      </rPr>
      <t>A0056807</t>
    </r>
  </si>
  <si>
    <r>
      <t>'</t>
    </r>
    <r>
      <rPr>
        <sz val="10"/>
        <color rgb="FF000000"/>
        <rFont val="Arial"/>
        <family val="2"/>
      </rPr>
      <t>A0056251</t>
    </r>
  </si>
  <si>
    <r>
      <t>'</t>
    </r>
    <r>
      <rPr>
        <sz val="10"/>
        <color rgb="FF000000"/>
        <rFont val="Arial"/>
        <family val="2"/>
      </rPr>
      <t>A0057106</t>
    </r>
  </si>
  <si>
    <t>502-SIPI-122022-10021679</t>
  </si>
  <si>
    <r>
      <t>'</t>
    </r>
    <r>
      <rPr>
        <sz val="10"/>
        <color rgb="FF000000"/>
        <rFont val="Arial"/>
        <family val="2"/>
      </rPr>
      <t>C0053292</t>
    </r>
  </si>
  <si>
    <t>CN LIEN HIEP HTX TM TP.HCM–CO.OPMART BAC GIANG</t>
  </si>
  <si>
    <t>504-SIPI-122022-504039671</t>
  </si>
  <si>
    <r>
      <t>'</t>
    </r>
    <r>
      <rPr>
        <sz val="10"/>
        <color rgb="FF000000"/>
        <rFont val="Arial"/>
        <family val="2"/>
      </rPr>
      <t>A54444</t>
    </r>
  </si>
  <si>
    <t>CN LIEN HIEP HTX TM TP.HCM–CO.OPMART DAK NONG.</t>
  </si>
  <si>
    <r>
      <t>'</t>
    </r>
    <r>
      <rPr>
        <sz val="10"/>
        <color rgb="FF000000"/>
        <rFont val="Arial"/>
        <family val="2"/>
      </rPr>
      <t>A56174</t>
    </r>
  </si>
  <si>
    <r>
      <t>'</t>
    </r>
    <r>
      <rPr>
        <sz val="10"/>
        <color rgb="FF000000"/>
        <rFont val="Arial"/>
        <family val="2"/>
      </rPr>
      <t>A57013</t>
    </r>
  </si>
  <si>
    <r>
      <t>'</t>
    </r>
    <r>
      <rPr>
        <sz val="10"/>
        <color rgb="FF000000"/>
        <rFont val="Arial"/>
        <family val="2"/>
      </rPr>
      <t>A55390</t>
    </r>
  </si>
  <si>
    <t>504-SIPI-R-122022-504039671</t>
  </si>
  <si>
    <r>
      <t>'</t>
    </r>
    <r>
      <rPr>
        <sz val="10"/>
        <color rgb="FF000000"/>
        <rFont val="Arial"/>
        <family val="2"/>
      </rPr>
      <t>473</t>
    </r>
  </si>
  <si>
    <t>1K22TEC|VAT8|CHANGIO|473 - RTV1631383</t>
  </si>
  <si>
    <t>506-SIPI-122022-10070385</t>
  </si>
  <si>
    <r>
      <t>'</t>
    </r>
    <r>
      <rPr>
        <sz val="10"/>
        <color rgb="FF000000"/>
        <rFont val="Arial"/>
        <family val="2"/>
      </rPr>
      <t>V0056202</t>
    </r>
  </si>
  <si>
    <t>CN LIEN HIEP HTX TM TP.HCM–CO.OPMART VAN THANH</t>
  </si>
  <si>
    <t>508-SIPI-122022-50836888</t>
  </si>
  <si>
    <r>
      <t>'</t>
    </r>
    <r>
      <rPr>
        <sz val="10"/>
        <color rgb="FF000000"/>
        <rFont val="Arial"/>
        <family val="2"/>
      </rPr>
      <t>A0054461</t>
    </r>
  </si>
  <si>
    <t>CN LIEN HIEP HTX TM TP.HCM–CO.OPMART NGUYEN BINH</t>
  </si>
  <si>
    <r>
      <t>'</t>
    </r>
    <r>
      <rPr>
        <sz val="10"/>
        <color rgb="FF000000"/>
        <rFont val="Arial"/>
        <family val="2"/>
      </rPr>
      <t>A0055442</t>
    </r>
  </si>
  <si>
    <r>
      <t>'</t>
    </r>
    <r>
      <rPr>
        <sz val="10"/>
        <color rgb="FF000000"/>
        <rFont val="Arial"/>
        <family val="2"/>
      </rPr>
      <t>A0057018</t>
    </r>
  </si>
  <si>
    <t>511-SIPI-122022-51142475</t>
  </si>
  <si>
    <r>
      <t>'</t>
    </r>
    <r>
      <rPr>
        <sz val="10"/>
        <color rgb="FF000000"/>
        <rFont val="Arial"/>
        <family val="2"/>
      </rPr>
      <t>H0055980</t>
    </r>
  </si>
  <si>
    <t>CN LIEN HIEP HTX TM TP.HCM–CO.OPMART HIEP THANH</t>
  </si>
  <si>
    <r>
      <t>'</t>
    </r>
    <r>
      <rPr>
        <sz val="10"/>
        <color rgb="FF000000"/>
        <rFont val="Arial"/>
        <family val="2"/>
      </rPr>
      <t>H0055340</t>
    </r>
  </si>
  <si>
    <r>
      <t>'</t>
    </r>
    <r>
      <rPr>
        <sz val="10"/>
        <color rgb="FF000000"/>
        <rFont val="Arial"/>
        <family val="2"/>
      </rPr>
      <t>H0055986</t>
    </r>
  </si>
  <si>
    <t>512-SIPI-122022-10050960</t>
  </si>
  <si>
    <r>
      <t>'</t>
    </r>
    <r>
      <rPr>
        <sz val="10"/>
        <color rgb="FF000000"/>
        <rFont val="Arial"/>
        <family val="2"/>
      </rPr>
      <t>K0053279</t>
    </r>
  </si>
  <si>
    <t>CN LIEN HIEP HTX TM TP.HCM–CO.OPMART QUANG BINH</t>
  </si>
  <si>
    <r>
      <t>'</t>
    </r>
    <r>
      <rPr>
        <sz val="10"/>
        <color rgb="FF000000"/>
        <rFont val="Arial"/>
        <family val="2"/>
      </rPr>
      <t>K0056276</t>
    </r>
  </si>
  <si>
    <r>
      <t>'</t>
    </r>
    <r>
      <rPr>
        <sz val="10"/>
        <color rgb="FF000000"/>
        <rFont val="Arial"/>
        <family val="2"/>
      </rPr>
      <t>K0055473</t>
    </r>
  </si>
  <si>
    <r>
      <t>'</t>
    </r>
    <r>
      <rPr>
        <sz val="10"/>
        <color rgb="FF000000"/>
        <rFont val="Arial"/>
        <family val="2"/>
      </rPr>
      <t>K0054216</t>
    </r>
  </si>
  <si>
    <r>
      <t>'</t>
    </r>
    <r>
      <rPr>
        <sz val="10"/>
        <color rgb="FF000000"/>
        <rFont val="Arial"/>
        <family val="2"/>
      </rPr>
      <t>K0056758</t>
    </r>
  </si>
  <si>
    <r>
      <t>'</t>
    </r>
    <r>
      <rPr>
        <sz val="10"/>
        <color rgb="FF000000"/>
        <rFont val="Arial"/>
        <family val="2"/>
      </rPr>
      <t>K0057082</t>
    </r>
  </si>
  <si>
    <r>
      <t>'</t>
    </r>
    <r>
      <rPr>
        <sz val="10"/>
        <color rgb="FF000000"/>
        <rFont val="Arial"/>
        <family val="2"/>
      </rPr>
      <t>K0054525</t>
    </r>
  </si>
  <si>
    <t>512-SIPI-R-122022-10050960</t>
  </si>
  <si>
    <r>
      <t>'</t>
    </r>
    <r>
      <rPr>
        <sz val="10"/>
        <color rgb="FF000000"/>
        <rFont val="Arial"/>
        <family val="2"/>
      </rPr>
      <t>818</t>
    </r>
  </si>
  <si>
    <t>RTV1626009-1K22TEM-818|GAMUOI - RTV1626009</t>
  </si>
  <si>
    <t>513-SIPI-122022-10039539</t>
  </si>
  <si>
    <r>
      <t>'</t>
    </r>
    <r>
      <rPr>
        <sz val="10"/>
        <color rgb="FF000000"/>
        <rFont val="Arial"/>
        <family val="2"/>
      </rPr>
      <t>B0057091</t>
    </r>
  </si>
  <si>
    <t>CN LIEN HIEP HTX TM TP.HCM–CO.OPMART BEN LUC</t>
  </si>
  <si>
    <r>
      <t>'</t>
    </r>
    <r>
      <rPr>
        <sz val="10"/>
        <color rgb="FF000000"/>
        <rFont val="Arial"/>
        <family val="2"/>
      </rPr>
      <t>A0053285</t>
    </r>
  </si>
  <si>
    <r>
      <t>'</t>
    </r>
    <r>
      <rPr>
        <sz val="10"/>
        <color rgb="FF000000"/>
        <rFont val="Arial"/>
        <family val="2"/>
      </rPr>
      <t>A0055475</t>
    </r>
  </si>
  <si>
    <r>
      <t>'</t>
    </r>
    <r>
      <rPr>
        <sz val="10"/>
        <color rgb="FF000000"/>
        <rFont val="Arial"/>
        <family val="2"/>
      </rPr>
      <t>A0054541</t>
    </r>
  </si>
  <si>
    <r>
      <t>'</t>
    </r>
    <r>
      <rPr>
        <sz val="10"/>
        <color rgb="FF000000"/>
        <rFont val="Arial"/>
        <family val="2"/>
      </rPr>
      <t>A0056271</t>
    </r>
  </si>
  <si>
    <t>513-SIPI-R-122022-10039539</t>
  </si>
  <si>
    <r>
      <t>'</t>
    </r>
    <r>
      <rPr>
        <sz val="10"/>
        <color rgb="FF000000"/>
        <rFont val="Arial"/>
        <family val="2"/>
      </rPr>
      <t>B750</t>
    </r>
  </si>
  <si>
    <t>1K22TEN-750|GAMUOI|RTV1624881 - RTV1624881</t>
  </si>
  <si>
    <t>514-SIPI-122022-10054214</t>
  </si>
  <si>
    <r>
      <t>'</t>
    </r>
    <r>
      <rPr>
        <sz val="10"/>
        <color rgb="FF000000"/>
        <rFont val="Arial"/>
        <family val="2"/>
      </rPr>
      <t>A0053289</t>
    </r>
  </si>
  <si>
    <t>CN LIEN HIEP HTX TM TP.HCM–CO.OPMART TAN AN</t>
  </si>
  <si>
    <r>
      <t>'</t>
    </r>
    <r>
      <rPr>
        <sz val="10"/>
        <color rgb="FF000000"/>
        <rFont val="Arial"/>
        <family val="2"/>
      </rPr>
      <t>A0056273</t>
    </r>
  </si>
  <si>
    <r>
      <t>'</t>
    </r>
    <r>
      <rPr>
        <sz val="10"/>
        <color rgb="FF000000"/>
        <rFont val="Arial"/>
        <family val="2"/>
      </rPr>
      <t>A0054544</t>
    </r>
  </si>
  <si>
    <r>
      <t>'</t>
    </r>
    <r>
      <rPr>
        <sz val="10"/>
        <color rgb="FF000000"/>
        <rFont val="Arial"/>
        <family val="2"/>
      </rPr>
      <t>A0057086</t>
    </r>
  </si>
  <si>
    <t>514-SIPI-R-122022-10054214</t>
  </si>
  <si>
    <r>
      <t>'</t>
    </r>
    <r>
      <rPr>
        <sz val="10"/>
        <color rgb="FF000000"/>
        <rFont val="Arial"/>
        <family val="2"/>
      </rPr>
      <t>A850</t>
    </r>
  </si>
  <si>
    <t>1K22TEP|CHANGIOHEO - RTV1630028</t>
  </si>
  <si>
    <t>515-SIPI-122022-10059671</t>
  </si>
  <si>
    <r>
      <t>'</t>
    </r>
    <r>
      <rPr>
        <sz val="10"/>
        <color rgb="FF000000"/>
        <rFont val="Arial"/>
        <family val="2"/>
      </rPr>
      <t>A0056169</t>
    </r>
  </si>
  <si>
    <t>CN LIEN HIEP HTX TM TP.HCM–CO.OPMART BA RIA</t>
  </si>
  <si>
    <r>
      <t>'</t>
    </r>
    <r>
      <rPr>
        <sz val="10"/>
        <color rgb="FF000000"/>
        <rFont val="Arial"/>
        <family val="2"/>
      </rPr>
      <t>A0057008</t>
    </r>
  </si>
  <si>
    <r>
      <t>'</t>
    </r>
    <r>
      <rPr>
        <sz val="10"/>
        <color rgb="FF000000"/>
        <rFont val="Arial"/>
        <family val="2"/>
      </rPr>
      <t>A0054442</t>
    </r>
  </si>
  <si>
    <r>
      <t>'</t>
    </r>
    <r>
      <rPr>
        <sz val="10"/>
        <color rgb="FF000000"/>
        <rFont val="Arial"/>
        <family val="2"/>
      </rPr>
      <t>C0055400</t>
    </r>
  </si>
  <si>
    <r>
      <t>'</t>
    </r>
    <r>
      <rPr>
        <sz val="10"/>
        <color rgb="FF000000"/>
        <rFont val="Arial"/>
        <family val="2"/>
      </rPr>
      <t>A0054310</t>
    </r>
  </si>
  <si>
    <t>515-SIPI-R-122022-10059671</t>
  </si>
  <si>
    <r>
      <t>'</t>
    </r>
    <r>
      <rPr>
        <sz val="10"/>
        <color rgb="FF000000"/>
        <rFont val="Arial"/>
        <family val="2"/>
      </rPr>
      <t>A00000650</t>
    </r>
  </si>
  <si>
    <t>1K22TEQ-1628116|GA MUOI - RTV1628116</t>
  </si>
  <si>
    <t>517-SIPI-122022-517052183</t>
  </si>
  <si>
    <r>
      <t>'</t>
    </r>
    <r>
      <rPr>
        <sz val="10"/>
        <color rgb="FF000000"/>
        <rFont val="Arial"/>
        <family val="2"/>
      </rPr>
      <t>A0056905</t>
    </r>
  </si>
  <si>
    <t>CN LIEN HIEP HTX TM TP.HCM–CO.OPMART SA DEC</t>
  </si>
  <si>
    <r>
      <t>'</t>
    </r>
    <r>
      <rPr>
        <sz val="10"/>
        <color rgb="FF000000"/>
        <rFont val="Arial"/>
        <family val="2"/>
      </rPr>
      <t>A0053845</t>
    </r>
  </si>
  <si>
    <r>
      <t>'</t>
    </r>
    <r>
      <rPr>
        <sz val="10"/>
        <color rgb="FF000000"/>
        <rFont val="Arial"/>
        <family val="2"/>
      </rPr>
      <t>A0054353</t>
    </r>
  </si>
  <si>
    <r>
      <t>'</t>
    </r>
    <r>
      <rPr>
        <sz val="10"/>
        <color rgb="FF000000"/>
        <rFont val="Arial"/>
        <family val="2"/>
      </rPr>
      <t>A0056074</t>
    </r>
  </si>
  <si>
    <r>
      <t>'</t>
    </r>
    <r>
      <rPr>
        <sz val="10"/>
        <color rgb="FF000000"/>
        <rFont val="Arial"/>
        <family val="2"/>
      </rPr>
      <t>A0055317</t>
    </r>
  </si>
  <si>
    <t>524-SIPI-122022-524033440</t>
  </si>
  <si>
    <r>
      <t>'</t>
    </r>
    <r>
      <rPr>
        <sz val="10"/>
        <color rgb="FF000000"/>
        <rFont val="Arial"/>
        <family val="2"/>
      </rPr>
      <t>D0055710</t>
    </r>
  </si>
  <si>
    <t>CN LIEN HIEP HTX TM TP HCM-CO.OPMART DONG VAN CONG</t>
  </si>
  <si>
    <r>
      <t>'</t>
    </r>
    <r>
      <rPr>
        <sz val="10"/>
        <color rgb="FF000000"/>
        <rFont val="Arial"/>
        <family val="2"/>
      </rPr>
      <t>D0057109</t>
    </r>
  </si>
  <si>
    <r>
      <t>'</t>
    </r>
    <r>
      <rPr>
        <sz val="10"/>
        <color rgb="FF000000"/>
        <rFont val="Arial"/>
        <family val="2"/>
      </rPr>
      <t>D0054397</t>
    </r>
  </si>
  <si>
    <t>528-SIPI-122022-528031937</t>
  </si>
  <si>
    <r>
      <t>'</t>
    </r>
    <r>
      <rPr>
        <sz val="10"/>
        <color rgb="FF000000"/>
        <rFont val="Arial"/>
        <family val="2"/>
      </rPr>
      <t>Q0054217</t>
    </r>
  </si>
  <si>
    <t>CN LIEN HIEP HTX TM TP.HCM–CO.OPMART KON TUM</t>
  </si>
  <si>
    <r>
      <t>'</t>
    </r>
    <r>
      <rPr>
        <sz val="10"/>
        <color rgb="FF000000"/>
        <rFont val="Arial"/>
        <family val="2"/>
      </rPr>
      <t>Q0056173</t>
    </r>
  </si>
  <si>
    <r>
      <t>'</t>
    </r>
    <r>
      <rPr>
        <sz val="10"/>
        <color rgb="FF000000"/>
        <rFont val="Arial"/>
        <family val="2"/>
      </rPr>
      <t>Q0054451</t>
    </r>
  </si>
  <si>
    <r>
      <t>'</t>
    </r>
    <r>
      <rPr>
        <sz val="10"/>
        <color rgb="FF000000"/>
        <rFont val="Arial"/>
        <family val="2"/>
      </rPr>
      <t>Q00057024</t>
    </r>
  </si>
  <si>
    <t>1C22TNT|CHAN GIO HEO MUOI</t>
  </si>
  <si>
    <r>
      <t>'</t>
    </r>
    <r>
      <rPr>
        <sz val="10"/>
        <color rgb="FF000000"/>
        <rFont val="Arial"/>
        <family val="2"/>
      </rPr>
      <t>Q00057011</t>
    </r>
  </si>
  <si>
    <t>1C22TNT|GA MUOI</t>
  </si>
  <si>
    <r>
      <t>'</t>
    </r>
    <r>
      <rPr>
        <sz val="10"/>
        <color rgb="FF000000"/>
        <rFont val="Arial"/>
        <family val="2"/>
      </rPr>
      <t>Q0055391</t>
    </r>
  </si>
  <si>
    <r>
      <t>'</t>
    </r>
    <r>
      <rPr>
        <sz val="10"/>
        <color rgb="FF000000"/>
        <rFont val="Arial"/>
        <family val="2"/>
      </rPr>
      <t>Q0055960</t>
    </r>
  </si>
  <si>
    <r>
      <t>'</t>
    </r>
    <r>
      <rPr>
        <sz val="10"/>
        <color rgb="FF000000"/>
        <rFont val="Arial"/>
        <family val="2"/>
      </rPr>
      <t>Q0056756</t>
    </r>
  </si>
  <si>
    <r>
      <t>'</t>
    </r>
    <r>
      <rPr>
        <sz val="10"/>
        <color rgb="FF000000"/>
        <rFont val="Arial"/>
        <family val="2"/>
      </rPr>
      <t>Q0055230</t>
    </r>
  </si>
  <si>
    <t>531-SIPI-122022-531020899</t>
  </si>
  <si>
    <r>
      <t>'</t>
    </r>
    <r>
      <rPr>
        <sz val="10"/>
        <color rgb="FF000000"/>
        <rFont val="Arial"/>
        <family val="2"/>
      </rPr>
      <t>A057088</t>
    </r>
  </si>
  <si>
    <t>CN LIEN HIEP HTX TM TP.HCM–CO.OPMART HA TIEN</t>
  </si>
  <si>
    <r>
      <t>'</t>
    </r>
    <r>
      <rPr>
        <sz val="10"/>
        <color rgb="FF000000"/>
        <rFont val="Arial"/>
        <family val="2"/>
      </rPr>
      <t>A056275</t>
    </r>
  </si>
  <si>
    <t>532-SIPI-122022-532033619</t>
  </si>
  <si>
    <r>
      <t>'</t>
    </r>
    <r>
      <rPr>
        <sz val="10"/>
        <color rgb="FF000000"/>
        <rFont val="Arial"/>
        <family val="2"/>
      </rPr>
      <t>b0056896</t>
    </r>
  </si>
  <si>
    <t>CN LIEN HIEP HTX TM TP.HCM–CO.OPMART CAI LAY</t>
  </si>
  <si>
    <r>
      <t>'</t>
    </r>
    <r>
      <rPr>
        <sz val="10"/>
        <color rgb="FF000000"/>
        <rFont val="Arial"/>
        <family val="2"/>
      </rPr>
      <t>B0053277</t>
    </r>
  </si>
  <si>
    <r>
      <t>'</t>
    </r>
    <r>
      <rPr>
        <sz val="10"/>
        <color rgb="FF000000"/>
        <rFont val="Arial"/>
        <family val="2"/>
      </rPr>
      <t>B0054354</t>
    </r>
  </si>
  <si>
    <r>
      <t>'</t>
    </r>
    <r>
      <rPr>
        <sz val="10"/>
        <color rgb="FF000000"/>
        <rFont val="Arial"/>
        <family val="2"/>
      </rPr>
      <t>B0056076</t>
    </r>
  </si>
  <si>
    <r>
      <t>'</t>
    </r>
    <r>
      <rPr>
        <sz val="10"/>
        <color rgb="FF000000"/>
        <rFont val="Arial"/>
        <family val="2"/>
      </rPr>
      <t>B0055316</t>
    </r>
  </si>
  <si>
    <t>534-SIPI-122022-10029606</t>
  </si>
  <si>
    <r>
      <t>'</t>
    </r>
    <r>
      <rPr>
        <sz val="10"/>
        <color rgb="FF000000"/>
        <rFont val="Arial"/>
        <family val="2"/>
      </rPr>
      <t>A00056676</t>
    </r>
  </si>
  <si>
    <t>CN LIEN HIEP HTX TM TP.HCM-CO.OPMART GO DAU</t>
  </si>
  <si>
    <r>
      <t>'</t>
    </r>
    <r>
      <rPr>
        <sz val="10"/>
        <color rgb="FF000000"/>
        <rFont val="Arial"/>
        <family val="2"/>
      </rPr>
      <t>A00055080</t>
    </r>
  </si>
  <si>
    <r>
      <t>'</t>
    </r>
    <r>
      <rPr>
        <sz val="10"/>
        <color rgb="FF000000"/>
        <rFont val="Arial"/>
        <family val="2"/>
      </rPr>
      <t>A00053851</t>
    </r>
  </si>
  <si>
    <t>536-SIPI-122022-1018462</t>
  </si>
  <si>
    <r>
      <t>'</t>
    </r>
    <r>
      <rPr>
        <sz val="10"/>
        <color rgb="FF000000"/>
        <rFont val="Arial"/>
        <family val="2"/>
      </rPr>
      <t>A0055273</t>
    </r>
  </si>
  <si>
    <t>CN LIEN HIEP HTX TM TP.HCM – CO-OPMART DUYEN HAI</t>
  </si>
  <si>
    <r>
      <t>'</t>
    </r>
    <r>
      <rPr>
        <sz val="10"/>
        <color rgb="FF000000"/>
        <rFont val="Arial"/>
        <family val="2"/>
      </rPr>
      <t>A0056826</t>
    </r>
  </si>
  <si>
    <r>
      <t>'</t>
    </r>
    <r>
      <rPr>
        <sz val="10"/>
        <color rgb="FF000000"/>
        <rFont val="Arial"/>
        <family val="2"/>
      </rPr>
      <t>A0056009</t>
    </r>
  </si>
  <si>
    <r>
      <t>'</t>
    </r>
    <r>
      <rPr>
        <sz val="10"/>
        <color rgb="FF000000"/>
        <rFont val="Arial"/>
        <family val="2"/>
      </rPr>
      <t>A0053280</t>
    </r>
  </si>
  <si>
    <t>536-SIPI-R-112022-22000113</t>
  </si>
  <si>
    <r>
      <t>'</t>
    </r>
    <r>
      <rPr>
        <sz val="10"/>
        <color rgb="FF000000"/>
        <rFont val="Arial"/>
        <family val="2"/>
      </rPr>
      <t>565</t>
    </r>
  </si>
  <si>
    <t>1K22TGN|1613649-565|GIO - RTV1613649</t>
  </si>
  <si>
    <t>536-SIPI-R-122022-1018462</t>
  </si>
  <si>
    <r>
      <t>'</t>
    </r>
    <r>
      <rPr>
        <sz val="10"/>
        <color rgb="FF000000"/>
        <rFont val="Arial"/>
        <family val="2"/>
      </rPr>
      <t>657</t>
    </r>
  </si>
  <si>
    <t>1K22TGN|1627760-657|CHAN GIO - RTV1627760</t>
  </si>
  <si>
    <r>
      <t>'</t>
    </r>
    <r>
      <rPr>
        <sz val="10"/>
        <color rgb="FF000000"/>
        <rFont val="Arial"/>
        <family val="2"/>
      </rPr>
      <t>656</t>
    </r>
  </si>
  <si>
    <t>1K22TGN|1627758-656|CHA COM - RTV1627758</t>
  </si>
  <si>
    <t>537-SIPI-122022-1014732</t>
  </si>
  <si>
    <r>
      <t>'</t>
    </r>
    <r>
      <rPr>
        <sz val="10"/>
        <color rgb="FF000000"/>
        <rFont val="Arial"/>
        <family val="2"/>
      </rPr>
      <t>A0056014</t>
    </r>
  </si>
  <si>
    <t>CN LIÊN HIỆP HTX TM TP.HCM – CO-OPMART VIET TRI</t>
  </si>
  <si>
    <t>539-SIPI-122022-10025924</t>
  </si>
  <si>
    <r>
      <t>'</t>
    </r>
    <r>
      <rPr>
        <sz val="10"/>
        <color rgb="FF000000"/>
        <rFont val="Arial"/>
        <family val="2"/>
      </rPr>
      <t>A0055276</t>
    </r>
  </si>
  <si>
    <t>CN LIEN HIEP HTX TM TP.HCM-CO-OPMART PHAN RI CUA</t>
  </si>
  <si>
    <r>
      <t>'</t>
    </r>
    <r>
      <rPr>
        <sz val="10"/>
        <color rgb="FF000000"/>
        <rFont val="Arial"/>
        <family val="2"/>
      </rPr>
      <t>A0057081</t>
    </r>
  </si>
  <si>
    <r>
      <t>'</t>
    </r>
    <r>
      <rPr>
        <sz val="10"/>
        <color rgb="FF000000"/>
        <rFont val="Arial"/>
        <family val="2"/>
      </rPr>
      <t>A0054538</t>
    </r>
  </si>
  <si>
    <r>
      <t>'</t>
    </r>
    <r>
      <rPr>
        <sz val="10"/>
        <color rgb="FF000000"/>
        <rFont val="Arial"/>
        <family val="2"/>
      </rPr>
      <t>A0053281</t>
    </r>
  </si>
  <si>
    <r>
      <t>'</t>
    </r>
    <r>
      <rPr>
        <sz val="10"/>
        <color rgb="FF000000"/>
        <rFont val="Arial"/>
        <family val="2"/>
      </rPr>
      <t>A0056825</t>
    </r>
  </si>
  <si>
    <r>
      <t>'</t>
    </r>
    <r>
      <rPr>
        <sz val="10"/>
        <color rgb="FF000000"/>
        <rFont val="Arial"/>
        <family val="2"/>
      </rPr>
      <t>A0057105</t>
    </r>
  </si>
  <si>
    <t>540-SIPI-122022-540022680</t>
  </si>
  <si>
    <r>
      <t>'</t>
    </r>
    <r>
      <rPr>
        <sz val="10"/>
        <color rgb="FF000000"/>
        <rFont val="Arial"/>
        <family val="2"/>
      </rPr>
      <t>A57080</t>
    </r>
  </si>
  <si>
    <t>CN LIEN HIEP HTX TM TP.HCM-CO-OPMART CAN GIUOC</t>
  </si>
  <si>
    <r>
      <t>'</t>
    </r>
    <r>
      <rPr>
        <sz val="10"/>
        <color rgb="FF000000"/>
        <rFont val="Arial"/>
        <family val="2"/>
      </rPr>
      <t>A55471</t>
    </r>
  </si>
  <si>
    <r>
      <t>'</t>
    </r>
    <r>
      <rPr>
        <sz val="10"/>
        <color rgb="FF000000"/>
        <rFont val="Arial"/>
        <family val="2"/>
      </rPr>
      <t>A54547</t>
    </r>
  </si>
  <si>
    <t>541-SIPI-122022-541023132</t>
  </si>
  <si>
    <r>
      <t>'</t>
    </r>
    <r>
      <rPr>
        <sz val="10"/>
        <color rgb="FF000000"/>
        <rFont val="Arial"/>
        <family val="2"/>
      </rPr>
      <t>T0056987</t>
    </r>
  </si>
  <si>
    <t>CN LIEN HIEP HTX TM TP.HCM-CO.OPMART BINH TAN 2</t>
  </si>
  <si>
    <r>
      <t>'</t>
    </r>
    <r>
      <rPr>
        <sz val="10"/>
        <color rgb="FF000000"/>
        <rFont val="Arial"/>
        <family val="2"/>
      </rPr>
      <t>T0054248</t>
    </r>
  </si>
  <si>
    <r>
      <t>'</t>
    </r>
    <r>
      <rPr>
        <sz val="10"/>
        <color rgb="FF000000"/>
        <rFont val="Arial"/>
        <family val="2"/>
      </rPr>
      <t>T0055466</t>
    </r>
  </si>
  <si>
    <t>542-SIPI-122022-10017129</t>
  </si>
  <si>
    <r>
      <t>'</t>
    </r>
    <r>
      <rPr>
        <sz val="10"/>
        <color rgb="FF000000"/>
        <rFont val="Arial"/>
        <family val="2"/>
      </rPr>
      <t>A0053846</t>
    </r>
  </si>
  <si>
    <t>CN LIEN HIEP HTX TM TP.HCM-CO.OPMART BINH THUY</t>
  </si>
  <si>
    <r>
      <t>'</t>
    </r>
    <r>
      <rPr>
        <sz val="10"/>
        <color rgb="FF000000"/>
        <rFont val="Arial"/>
        <family val="2"/>
      </rPr>
      <t>A0056901</t>
    </r>
  </si>
  <si>
    <r>
      <t>'</t>
    </r>
    <r>
      <rPr>
        <sz val="10"/>
        <color rgb="FF000000"/>
        <rFont val="Arial"/>
        <family val="2"/>
      </rPr>
      <t>B0056077</t>
    </r>
  </si>
  <si>
    <t>542-SIPI-R-122022-10017129</t>
  </si>
  <si>
    <r>
      <t>'</t>
    </r>
    <r>
      <rPr>
        <sz val="10"/>
        <color rgb="FF000000"/>
        <rFont val="Arial"/>
        <family val="2"/>
      </rPr>
      <t>492</t>
    </r>
  </si>
  <si>
    <t>1K22TGU-492|CHANGIOHEO - RTV1629067</t>
  </si>
  <si>
    <t>546-SIPI-122022-10015473</t>
  </si>
  <si>
    <r>
      <t>'</t>
    </r>
    <r>
      <rPr>
        <sz val="10"/>
        <color rgb="FF000000"/>
        <rFont val="Arial"/>
        <family val="2"/>
      </rPr>
      <t>A57092</t>
    </r>
  </si>
  <si>
    <t>CN LIEN HIEP HTX TM TP.HCM-CO.OPMART DONG PHU</t>
  </si>
  <si>
    <r>
      <t>'</t>
    </r>
    <r>
      <rPr>
        <sz val="10"/>
        <color rgb="FF000000"/>
        <rFont val="Arial"/>
        <family val="2"/>
      </rPr>
      <t>A0055470</t>
    </r>
  </si>
  <si>
    <t>546-SIPI-R-122022-22000091</t>
  </si>
  <si>
    <r>
      <t>'</t>
    </r>
    <r>
      <rPr>
        <sz val="10"/>
        <color rgb="FF000000"/>
        <rFont val="Arial"/>
        <family val="2"/>
      </rPr>
      <t>399</t>
    </r>
  </si>
  <si>
    <t>1K22THA|RTV-GAMUOI - RTV1628398</t>
  </si>
  <si>
    <t>547-SIPI-122022-547015652</t>
  </si>
  <si>
    <r>
      <t>'</t>
    </r>
    <r>
      <rPr>
        <sz val="10"/>
        <color rgb="FF000000"/>
        <rFont val="Arial"/>
        <family val="2"/>
      </rPr>
      <t>A0055401</t>
    </r>
  </si>
  <si>
    <t>CN LIEN HIEP HTX TM TP.HCM-CO.OPMART SON TRA</t>
  </si>
  <si>
    <t>565-SIPI-122022-566016040</t>
  </si>
  <si>
    <r>
      <t>'</t>
    </r>
    <r>
      <rPr>
        <sz val="10"/>
        <color rgb="FF000000"/>
        <rFont val="Arial"/>
        <family val="2"/>
      </rPr>
      <t>A0053800</t>
    </r>
  </si>
  <si>
    <t>CN LIEN HIEP HTX TM TP.HCM-CO.OPMART TAM BINH</t>
  </si>
  <si>
    <r>
      <t>'</t>
    </r>
    <r>
      <rPr>
        <sz val="10"/>
        <color rgb="FF000000"/>
        <rFont val="Arial"/>
        <family val="2"/>
      </rPr>
      <t>A0055240</t>
    </r>
  </si>
  <si>
    <t>569-SIPI-122022-569007999</t>
  </si>
  <si>
    <r>
      <t>'</t>
    </r>
    <r>
      <rPr>
        <sz val="10"/>
        <color rgb="FF000000"/>
        <rFont val="Arial"/>
        <family val="2"/>
      </rPr>
      <t>C0054441</t>
    </r>
  </si>
  <si>
    <t>1C22TNT|TPCN</t>
  </si>
  <si>
    <t>CN LIEN HIEP HTX TM TP.HCM-CO.OPMART THAP MUOI</t>
  </si>
  <si>
    <r>
      <t>'</t>
    </r>
    <r>
      <rPr>
        <sz val="10"/>
        <color rgb="FF000000"/>
        <rFont val="Arial"/>
        <family val="2"/>
      </rPr>
      <t>C0055399</t>
    </r>
  </si>
  <si>
    <r>
      <t>'</t>
    </r>
    <r>
      <rPr>
        <sz val="10"/>
        <color rgb="FF000000"/>
        <rFont val="Arial"/>
        <family val="2"/>
      </rPr>
      <t>C0057015</t>
    </r>
  </si>
  <si>
    <t>570-SIPI-122022-10013631</t>
  </si>
  <si>
    <r>
      <t>'</t>
    </r>
    <r>
      <rPr>
        <sz val="10"/>
        <color rgb="FF000000"/>
        <rFont val="Arial"/>
        <family val="2"/>
      </rPr>
      <t>A056427</t>
    </r>
  </si>
  <si>
    <t>CONG TY TNHH MTV SAIGON CO.OP THANG LOI</t>
  </si>
  <si>
    <r>
      <t>'</t>
    </r>
    <r>
      <rPr>
        <sz val="10"/>
        <color rgb="FF000000"/>
        <rFont val="Arial"/>
        <family val="2"/>
      </rPr>
      <t>A054271</t>
    </r>
  </si>
  <si>
    <t>570-SIPI-R-122022-10013631</t>
  </si>
  <si>
    <r>
      <t>'</t>
    </r>
    <r>
      <rPr>
        <sz val="10"/>
        <color rgb="FF000000"/>
        <rFont val="Arial"/>
        <family val="2"/>
      </rPr>
      <t>1471</t>
    </r>
  </si>
  <si>
    <t>1K22THM-1471|CHAGIO-RTV1635488 - RTV1635488</t>
  </si>
  <si>
    <t>600-SIPI-122022-1081145</t>
  </si>
  <si>
    <r>
      <t>'</t>
    </r>
    <r>
      <rPr>
        <sz val="10"/>
        <color rgb="FF000000"/>
        <rFont val="Arial"/>
        <family val="2"/>
      </rPr>
      <t>055961</t>
    </r>
  </si>
  <si>
    <t>CTY TNHH MTV TMDV SÀI GÒN - PHÚ YÊN</t>
  </si>
  <si>
    <r>
      <t>'</t>
    </r>
    <r>
      <rPr>
        <sz val="10"/>
        <color rgb="FF000000"/>
        <rFont val="Arial"/>
        <family val="2"/>
      </rPr>
      <t>055397</t>
    </r>
  </si>
  <si>
    <r>
      <t>'</t>
    </r>
    <r>
      <rPr>
        <sz val="10"/>
        <color rgb="FF000000"/>
        <rFont val="Arial"/>
        <family val="2"/>
      </rPr>
      <t>057016</t>
    </r>
  </si>
  <si>
    <t>601-SIPI-122022-1077323</t>
  </si>
  <si>
    <r>
      <t>'</t>
    </r>
    <r>
      <rPr>
        <sz val="10"/>
        <color rgb="FF000000"/>
        <rFont val="Arial"/>
        <family val="2"/>
      </rPr>
      <t>A00057014</t>
    </r>
  </si>
  <si>
    <t>CTY TNHH MTV SÀI GÒN CO.OP TAM KỲ</t>
  </si>
  <si>
    <r>
      <t>'</t>
    </r>
    <r>
      <rPr>
        <sz val="10"/>
        <color rgb="FF000000"/>
        <rFont val="Arial"/>
        <family val="2"/>
      </rPr>
      <t>A00054445</t>
    </r>
  </si>
  <si>
    <r>
      <t>'</t>
    </r>
    <r>
      <rPr>
        <sz val="10"/>
        <color rgb="FF000000"/>
        <rFont val="Arial"/>
        <family val="2"/>
      </rPr>
      <t>A00056755</t>
    </r>
  </si>
  <si>
    <r>
      <t>'</t>
    </r>
    <r>
      <rPr>
        <sz val="10"/>
        <color rgb="FF000000"/>
        <rFont val="Arial"/>
        <family val="2"/>
      </rPr>
      <t>A00055389</t>
    </r>
  </si>
  <si>
    <t>602-SIPI-122022-1092605</t>
  </si>
  <si>
    <r>
      <t>'</t>
    </r>
    <r>
      <rPr>
        <sz val="10"/>
        <color rgb="FF000000"/>
        <rFont val="Arial"/>
        <family val="2"/>
      </rPr>
      <t>A0053282</t>
    </r>
  </si>
  <si>
    <t>CTY TNHH MTV TMDV SÀI GÒN - PHAN THIẾT</t>
  </si>
  <si>
    <r>
      <t>'</t>
    </r>
    <r>
      <rPr>
        <sz val="10"/>
        <color rgb="FF000000"/>
        <rFont val="Arial"/>
        <family val="2"/>
      </rPr>
      <t>A0056265</t>
    </r>
  </si>
  <si>
    <r>
      <t>'</t>
    </r>
    <r>
      <rPr>
        <sz val="10"/>
        <color rgb="FF000000"/>
        <rFont val="Arial"/>
        <family val="2"/>
      </rPr>
      <t>A0054539</t>
    </r>
  </si>
  <si>
    <t>603-SIPI-122022-1056196</t>
  </si>
  <si>
    <r>
      <t>'</t>
    </r>
    <r>
      <rPr>
        <sz val="10"/>
        <color rgb="FF000000"/>
        <rFont val="Arial"/>
        <family val="2"/>
      </rPr>
      <t>A54346</t>
    </r>
  </si>
  <si>
    <t>CTY TNHH MTV TM SÀI GÒN - HẬU GIANG</t>
  </si>
  <si>
    <r>
      <t>'</t>
    </r>
    <r>
      <rPr>
        <sz val="10"/>
        <color rgb="FF000000"/>
        <rFont val="Arial"/>
        <family val="2"/>
      </rPr>
      <t>A56900</t>
    </r>
  </si>
  <si>
    <r>
      <t>'</t>
    </r>
    <r>
      <rPr>
        <sz val="10"/>
        <color rgb="FF000000"/>
        <rFont val="Arial"/>
        <family val="2"/>
      </rPr>
      <t>A55314</t>
    </r>
  </si>
  <si>
    <t>603-SIPI-R-122022-1056196</t>
  </si>
  <si>
    <r>
      <t>'</t>
    </r>
    <r>
      <rPr>
        <sz val="10"/>
        <color rgb="FF000000"/>
        <rFont val="Arial"/>
        <family val="2"/>
      </rPr>
      <t>853</t>
    </r>
  </si>
  <si>
    <t>1K22THR-853|1634524|VAT8|GAMUO - RTV1634524</t>
  </si>
  <si>
    <t>605-SIPI-122022-1095129</t>
  </si>
  <si>
    <r>
      <t>'</t>
    </r>
    <r>
      <rPr>
        <sz val="10"/>
        <color rgb="FF000000"/>
        <rFont val="Arial"/>
        <family val="2"/>
      </rPr>
      <t>Z054328</t>
    </r>
  </si>
  <si>
    <t>CTY TNHH MTV SÀI GÒN CO.OP NHIÊU LỘC</t>
  </si>
  <si>
    <r>
      <t>'</t>
    </r>
    <r>
      <rPr>
        <sz val="10"/>
        <color rgb="FF000000"/>
        <rFont val="Arial"/>
        <family val="2"/>
      </rPr>
      <t>Z057145</t>
    </r>
  </si>
  <si>
    <r>
      <t>'</t>
    </r>
    <r>
      <rPr>
        <sz val="10"/>
        <color rgb="FF000000"/>
        <rFont val="Arial"/>
        <family val="2"/>
      </rPr>
      <t>Z055415</t>
    </r>
  </si>
  <si>
    <t>606-SIPI-122022-1096435</t>
  </si>
  <si>
    <r>
      <t>'</t>
    </r>
    <r>
      <rPr>
        <sz val="10"/>
        <color rgb="FF000000"/>
        <rFont val="Arial"/>
        <family val="2"/>
      </rPr>
      <t>A0053850</t>
    </r>
  </si>
  <si>
    <t>CTY TNHH TMDV SÀI GÒN - VŨNG TÀU</t>
  </si>
  <si>
    <r>
      <t>'</t>
    </r>
    <r>
      <rPr>
        <sz val="10"/>
        <color rgb="FF000000"/>
        <rFont val="Arial"/>
        <family val="2"/>
      </rPr>
      <t>A0054447</t>
    </r>
  </si>
  <si>
    <r>
      <t>'</t>
    </r>
    <r>
      <rPr>
        <sz val="10"/>
        <color rgb="FF000000"/>
        <rFont val="Arial"/>
        <family val="2"/>
      </rPr>
      <t>A0057006</t>
    </r>
  </si>
  <si>
    <t>607-SIPI-122022-1092621</t>
  </si>
  <si>
    <r>
      <t>'</t>
    </r>
    <r>
      <rPr>
        <sz val="10"/>
        <color rgb="FF000000"/>
        <rFont val="Arial"/>
        <family val="2"/>
      </rPr>
      <t>B0057033</t>
    </r>
  </si>
  <si>
    <t>CTY TNHH MTV SÀI GÒN CO.OP BÌNH TÂN</t>
  </si>
  <si>
    <r>
      <t>'</t>
    </r>
    <r>
      <rPr>
        <sz val="10"/>
        <color rgb="FF000000"/>
        <rFont val="Arial"/>
        <family val="2"/>
      </rPr>
      <t>B0054246</t>
    </r>
  </si>
  <si>
    <r>
      <t>'</t>
    </r>
    <r>
      <rPr>
        <sz val="10"/>
        <color rgb="FF000000"/>
        <rFont val="Arial"/>
        <family val="2"/>
      </rPr>
      <t>B0055903</t>
    </r>
  </si>
  <si>
    <r>
      <t>'</t>
    </r>
    <r>
      <rPr>
        <sz val="10"/>
        <color rgb="FF000000"/>
        <rFont val="Arial"/>
        <family val="2"/>
      </rPr>
      <t>B0056518</t>
    </r>
  </si>
  <si>
    <r>
      <t>'</t>
    </r>
    <r>
      <rPr>
        <sz val="10"/>
        <color rgb="FF000000"/>
        <rFont val="Arial"/>
        <family val="2"/>
      </rPr>
      <t>B0054467</t>
    </r>
  </si>
  <si>
    <t>608-SIPI-122022-1048522</t>
  </si>
  <si>
    <r>
      <t>'</t>
    </r>
    <r>
      <rPr>
        <sz val="10"/>
        <color rgb="FF000000"/>
        <rFont val="Arial"/>
        <family val="2"/>
      </rPr>
      <t>A0056738</t>
    </r>
  </si>
  <si>
    <t>1C22TNT|GIOSUNGA</t>
  </si>
  <si>
    <t>CTY TNHH MTV TMDV AN ĐÔNG</t>
  </si>
  <si>
    <t>609-SIPI-122022-1090570</t>
  </si>
  <si>
    <r>
      <t>'</t>
    </r>
    <r>
      <rPr>
        <sz val="10"/>
        <color rgb="FF000000"/>
        <rFont val="Arial"/>
        <family val="2"/>
      </rPr>
      <t>A0054333</t>
    </r>
  </si>
  <si>
    <t>CTY TNHH MTV TMDV BÌNH ĐÔNG</t>
  </si>
  <si>
    <r>
      <t>'</t>
    </r>
    <r>
      <rPr>
        <sz val="10"/>
        <color rgb="FF000000"/>
        <rFont val="Arial"/>
        <family val="2"/>
      </rPr>
      <t>A0057028</t>
    </r>
  </si>
  <si>
    <t>613-SIPI-122022-1089827</t>
  </si>
  <si>
    <r>
      <t>'</t>
    </r>
    <r>
      <rPr>
        <sz val="10"/>
        <color rgb="FF000000"/>
        <rFont val="Arial"/>
        <family val="2"/>
      </rPr>
      <t>A0057090</t>
    </r>
  </si>
  <si>
    <t>CTY TNHH MTV TMDV SÀI GÒN - BÌNH PHƯỚC</t>
  </si>
  <si>
    <r>
      <t>'</t>
    </r>
    <r>
      <rPr>
        <sz val="10"/>
        <color rgb="FF000000"/>
        <rFont val="Arial"/>
        <family val="2"/>
      </rPr>
      <t>A0056270</t>
    </r>
  </si>
  <si>
    <r>
      <t>'</t>
    </r>
    <r>
      <rPr>
        <sz val="10"/>
        <color rgb="FF000000"/>
        <rFont val="Arial"/>
        <family val="2"/>
      </rPr>
      <t>A0053283</t>
    </r>
  </si>
  <si>
    <r>
      <t>'</t>
    </r>
    <r>
      <rPr>
        <sz val="10"/>
        <color rgb="FF000000"/>
        <rFont val="Arial"/>
        <family val="2"/>
      </rPr>
      <t>A0054534</t>
    </r>
  </si>
  <si>
    <t>613-SIPI-R-122022-1089827</t>
  </si>
  <si>
    <r>
      <t>'</t>
    </r>
    <r>
      <rPr>
        <sz val="10"/>
        <color rgb="FF000000"/>
        <rFont val="Arial"/>
        <family val="2"/>
      </rPr>
      <t>937</t>
    </r>
  </si>
  <si>
    <t>1K22TKA-937|GAMUOI - RTV1632704</t>
  </si>
  <si>
    <t>617-SIPI-122022-1075179</t>
  </si>
  <si>
    <r>
      <t>'</t>
    </r>
    <r>
      <rPr>
        <sz val="10"/>
        <color rgb="FF000000"/>
        <rFont val="Arial"/>
        <family val="2"/>
      </rPr>
      <t>A0056177</t>
    </r>
  </si>
  <si>
    <t>CTY TNHH MTV TM SÀI GÒN - QUẢNG NGÃI</t>
  </si>
  <si>
    <t>618-SIPI-122022-1070868</t>
  </si>
  <si>
    <r>
      <t>'</t>
    </r>
    <r>
      <rPr>
        <sz val="10"/>
        <color rgb="FF000000"/>
        <rFont val="Arial"/>
        <family val="2"/>
      </rPr>
      <t>A53278</t>
    </r>
  </si>
  <si>
    <t>CTY TNHH MTV TM&amp;DV SÀI GÒN - PHAN RANG</t>
  </si>
  <si>
    <r>
      <t>'</t>
    </r>
    <r>
      <rPr>
        <sz val="10"/>
        <color rgb="FF000000"/>
        <rFont val="Arial"/>
        <family val="2"/>
      </rPr>
      <t>A56008</t>
    </r>
  </si>
  <si>
    <r>
      <t>'</t>
    </r>
    <r>
      <rPr>
        <sz val="10"/>
        <color rgb="FF000000"/>
        <rFont val="Arial"/>
        <family val="2"/>
      </rPr>
      <t>A56829</t>
    </r>
  </si>
  <si>
    <r>
      <t>'</t>
    </r>
    <r>
      <rPr>
        <sz val="10"/>
        <color rgb="FF000000"/>
        <rFont val="Arial"/>
        <family val="2"/>
      </rPr>
      <t>A55270</t>
    </r>
  </si>
  <si>
    <t>620-SIPI-122022-1060326</t>
  </si>
  <si>
    <r>
      <t>'</t>
    </r>
    <r>
      <rPr>
        <sz val="10"/>
        <color rgb="FF000000"/>
        <rFont val="Arial"/>
        <family val="2"/>
      </rPr>
      <t>D0055170</t>
    </r>
  </si>
  <si>
    <t>CTY TNHH SAIGON CO-OP FAIRPRICE</t>
  </si>
  <si>
    <r>
      <t>'</t>
    </r>
    <r>
      <rPr>
        <sz val="10"/>
        <color rgb="FF000000"/>
        <rFont val="Arial"/>
        <family val="2"/>
      </rPr>
      <t>D0056478</t>
    </r>
  </si>
  <si>
    <r>
      <t>'</t>
    </r>
    <r>
      <rPr>
        <sz val="10"/>
        <color rgb="FF000000"/>
        <rFont val="Arial"/>
        <family val="2"/>
      </rPr>
      <t>D0056694</t>
    </r>
  </si>
  <si>
    <r>
      <t>'</t>
    </r>
    <r>
      <rPr>
        <sz val="10"/>
        <color rgb="FF000000"/>
        <rFont val="Arial"/>
        <family val="2"/>
      </rPr>
      <t>D0054475</t>
    </r>
  </si>
  <si>
    <r>
      <t>'</t>
    </r>
    <r>
      <rPr>
        <sz val="10"/>
        <color rgb="FF000000"/>
        <rFont val="Arial"/>
        <family val="2"/>
      </rPr>
      <t>D0056467</t>
    </r>
  </si>
  <si>
    <r>
      <t>'</t>
    </r>
    <r>
      <rPr>
        <sz val="10"/>
        <color rgb="FF000000"/>
        <rFont val="Arial"/>
        <family val="2"/>
      </rPr>
      <t>D0057162</t>
    </r>
  </si>
  <si>
    <r>
      <t>'</t>
    </r>
    <r>
      <rPr>
        <sz val="10"/>
        <color rgb="FF000000"/>
        <rFont val="Arial"/>
        <family val="2"/>
      </rPr>
      <t>D0053839</t>
    </r>
  </si>
  <si>
    <r>
      <t>'</t>
    </r>
    <r>
      <rPr>
        <sz val="10"/>
        <color rgb="FF000000"/>
        <rFont val="Arial"/>
        <family val="2"/>
      </rPr>
      <t>D0055357</t>
    </r>
  </si>
  <si>
    <t>910-SIPI-112022-10033262</t>
  </si>
  <si>
    <r>
      <t>'</t>
    </r>
    <r>
      <rPr>
        <sz val="10"/>
        <color rgb="FF000000"/>
        <rFont val="Arial"/>
        <family val="2"/>
      </rPr>
      <t>b052159</t>
    </r>
  </si>
  <si>
    <t>HANGHOACACLOAI</t>
  </si>
  <si>
    <t>CN CTY TNHH MTV THUC PHAM SAIGON CO.OP-CO.OP FOOD MIEN BAC</t>
  </si>
  <si>
    <r>
      <t>'</t>
    </r>
    <r>
      <rPr>
        <sz val="10"/>
        <color rgb="FF000000"/>
        <rFont val="Arial"/>
        <family val="2"/>
      </rPr>
      <t>b051968</t>
    </r>
  </si>
  <si>
    <r>
      <t>'</t>
    </r>
    <r>
      <rPr>
        <sz val="10"/>
        <color rgb="FF000000"/>
        <rFont val="Arial"/>
        <family val="2"/>
      </rPr>
      <t>b053164</t>
    </r>
  </si>
  <si>
    <r>
      <t>'</t>
    </r>
    <r>
      <rPr>
        <sz val="10"/>
        <color rgb="FF000000"/>
        <rFont val="Arial"/>
        <family val="2"/>
      </rPr>
      <t>b052150</t>
    </r>
  </si>
  <si>
    <r>
      <t>'</t>
    </r>
    <r>
      <rPr>
        <sz val="10"/>
        <color rgb="FF000000"/>
        <rFont val="Arial"/>
        <family val="2"/>
      </rPr>
      <t>b051969</t>
    </r>
  </si>
  <si>
    <r>
      <t>'</t>
    </r>
    <r>
      <rPr>
        <sz val="10"/>
        <color rgb="FF000000"/>
        <rFont val="Arial"/>
        <family val="2"/>
      </rPr>
      <t>b053147</t>
    </r>
  </si>
  <si>
    <t>910-SIPI-112022-10033351</t>
  </si>
  <si>
    <r>
      <t>'</t>
    </r>
    <r>
      <rPr>
        <sz val="10"/>
        <color rgb="FF000000"/>
        <rFont val="Arial"/>
        <family val="2"/>
      </rPr>
      <t>b050312</t>
    </r>
  </si>
  <si>
    <t>910-SIPI-112022-10033422</t>
  </si>
  <si>
    <r>
      <t>'</t>
    </r>
    <r>
      <rPr>
        <sz val="10"/>
        <color rgb="FF000000"/>
        <rFont val="Arial"/>
        <family val="2"/>
      </rPr>
      <t>b051943</t>
    </r>
  </si>
  <si>
    <r>
      <t>'</t>
    </r>
    <r>
      <rPr>
        <sz val="10"/>
        <color rgb="FF000000"/>
        <rFont val="Arial"/>
        <family val="2"/>
      </rPr>
      <t>b052163</t>
    </r>
  </si>
  <si>
    <t>910-SIPI-112022-10033507</t>
  </si>
  <si>
    <r>
      <t>'</t>
    </r>
    <r>
      <rPr>
        <sz val="10"/>
        <color rgb="FF000000"/>
        <rFont val="Arial"/>
        <family val="2"/>
      </rPr>
      <t>b052145</t>
    </r>
  </si>
  <si>
    <r>
      <t>'</t>
    </r>
    <r>
      <rPr>
        <sz val="10"/>
        <color rgb="FF000000"/>
        <rFont val="Arial"/>
        <family val="2"/>
      </rPr>
      <t>b052167</t>
    </r>
  </si>
  <si>
    <r>
      <t>'</t>
    </r>
    <r>
      <rPr>
        <sz val="10"/>
        <color rgb="FF000000"/>
        <rFont val="Arial"/>
        <family val="2"/>
      </rPr>
      <t>b052161</t>
    </r>
  </si>
  <si>
    <r>
      <t>'</t>
    </r>
    <r>
      <rPr>
        <sz val="10"/>
        <color rgb="FF000000"/>
        <rFont val="Arial"/>
        <family val="2"/>
      </rPr>
      <t>b053163</t>
    </r>
  </si>
  <si>
    <t>910-SIPI-112022-10033677</t>
  </si>
  <si>
    <r>
      <t>'</t>
    </r>
    <r>
      <rPr>
        <sz val="10"/>
        <color rgb="FF000000"/>
        <rFont val="Arial"/>
        <family val="2"/>
      </rPr>
      <t>b051980</t>
    </r>
  </si>
  <si>
    <t>910-SIPI-112022-10033766</t>
  </si>
  <si>
    <r>
      <t>'</t>
    </r>
    <r>
      <rPr>
        <sz val="10"/>
        <color rgb="FF000000"/>
        <rFont val="Arial"/>
        <family val="2"/>
      </rPr>
      <t>b052165</t>
    </r>
  </si>
  <si>
    <r>
      <t>'</t>
    </r>
    <r>
      <rPr>
        <sz val="10"/>
        <color rgb="FF000000"/>
        <rFont val="Arial"/>
        <family val="2"/>
      </rPr>
      <t>b052156</t>
    </r>
  </si>
  <si>
    <r>
      <t>'</t>
    </r>
    <r>
      <rPr>
        <sz val="10"/>
        <color rgb="FF000000"/>
        <rFont val="Arial"/>
        <family val="2"/>
      </rPr>
      <t>b053214</t>
    </r>
  </si>
  <si>
    <t>910-SIPI-122022-10034285</t>
  </si>
  <si>
    <r>
      <t>'</t>
    </r>
    <r>
      <rPr>
        <sz val="10"/>
        <color rgb="FF000000"/>
        <rFont val="Arial"/>
        <family val="2"/>
      </rPr>
      <t>b054314</t>
    </r>
  </si>
  <si>
    <r>
      <t>'</t>
    </r>
    <r>
      <rPr>
        <sz val="10"/>
        <color rgb="FF000000"/>
        <rFont val="Arial"/>
        <family val="2"/>
      </rPr>
      <t>b054425</t>
    </r>
  </si>
  <si>
    <r>
      <t>'</t>
    </r>
    <r>
      <rPr>
        <sz val="10"/>
        <color rgb="FF000000"/>
        <rFont val="Arial"/>
        <family val="2"/>
      </rPr>
      <t>b054338</t>
    </r>
  </si>
  <si>
    <r>
      <t>'</t>
    </r>
    <r>
      <rPr>
        <sz val="10"/>
        <color rgb="FF000000"/>
        <rFont val="Arial"/>
        <family val="2"/>
      </rPr>
      <t>b055462</t>
    </r>
  </si>
  <si>
    <r>
      <t>'</t>
    </r>
    <r>
      <rPr>
        <sz val="10"/>
        <color rgb="FF000000"/>
        <rFont val="Arial"/>
        <family val="2"/>
      </rPr>
      <t>b055460</t>
    </r>
  </si>
  <si>
    <r>
      <t>'</t>
    </r>
    <r>
      <rPr>
        <sz val="10"/>
        <color rgb="FF000000"/>
        <rFont val="Arial"/>
        <family val="2"/>
      </rPr>
      <t>b056029</t>
    </r>
  </si>
  <si>
    <r>
      <t>'</t>
    </r>
    <r>
      <rPr>
        <sz val="10"/>
        <color rgb="FF000000"/>
        <rFont val="Arial"/>
        <family val="2"/>
      </rPr>
      <t>b056110</t>
    </r>
  </si>
  <si>
    <r>
      <t>'</t>
    </r>
    <r>
      <rPr>
        <sz val="10"/>
        <color rgb="FF000000"/>
        <rFont val="Arial"/>
        <family val="2"/>
      </rPr>
      <t>b054339</t>
    </r>
  </si>
  <si>
    <r>
      <t>'</t>
    </r>
    <r>
      <rPr>
        <sz val="10"/>
        <color rgb="FF000000"/>
        <rFont val="Arial"/>
        <family val="2"/>
      </rPr>
      <t>b055879</t>
    </r>
  </si>
  <si>
    <r>
      <t>'</t>
    </r>
    <r>
      <rPr>
        <sz val="10"/>
        <color rgb="FF000000"/>
        <rFont val="Arial"/>
        <family val="2"/>
      </rPr>
      <t>b055855</t>
    </r>
  </si>
  <si>
    <r>
      <t>'</t>
    </r>
    <r>
      <rPr>
        <sz val="10"/>
        <color rgb="FF000000"/>
        <rFont val="Arial"/>
        <family val="2"/>
      </rPr>
      <t>b056027</t>
    </r>
  </si>
  <si>
    <r>
      <t>'</t>
    </r>
    <r>
      <rPr>
        <sz val="10"/>
        <color rgb="FF000000"/>
        <rFont val="Arial"/>
        <family val="2"/>
      </rPr>
      <t>b056028</t>
    </r>
  </si>
  <si>
    <r>
      <t>'</t>
    </r>
    <r>
      <rPr>
        <sz val="10"/>
        <color rgb="FF000000"/>
        <rFont val="Arial"/>
        <family val="2"/>
      </rPr>
      <t>b056282</t>
    </r>
  </si>
  <si>
    <r>
      <t>'</t>
    </r>
    <r>
      <rPr>
        <sz val="10"/>
        <color rgb="FF000000"/>
        <rFont val="Arial"/>
        <family val="2"/>
      </rPr>
      <t>b056999</t>
    </r>
  </si>
  <si>
    <r>
      <t>'</t>
    </r>
    <r>
      <rPr>
        <sz val="10"/>
        <color rgb="FF000000"/>
        <rFont val="Arial"/>
        <family val="2"/>
      </rPr>
      <t>b055461</t>
    </r>
  </si>
  <si>
    <r>
      <t>'</t>
    </r>
    <r>
      <rPr>
        <sz val="10"/>
        <color rgb="FF000000"/>
        <rFont val="Arial"/>
        <family val="2"/>
      </rPr>
      <t>b055382</t>
    </r>
  </si>
  <si>
    <r>
      <t>'</t>
    </r>
    <r>
      <rPr>
        <sz val="10"/>
        <color rgb="FF000000"/>
        <rFont val="Arial"/>
        <family val="2"/>
      </rPr>
      <t>b056013</t>
    </r>
  </si>
  <si>
    <r>
      <t>'</t>
    </r>
    <r>
      <rPr>
        <sz val="10"/>
        <color rgb="FF000000"/>
        <rFont val="Arial"/>
        <family val="2"/>
      </rPr>
      <t>b056021</t>
    </r>
  </si>
  <si>
    <r>
      <t>'</t>
    </r>
    <r>
      <rPr>
        <sz val="10"/>
        <color rgb="FF000000"/>
        <rFont val="Arial"/>
        <family val="2"/>
      </rPr>
      <t>b056456</t>
    </r>
  </si>
  <si>
    <r>
      <t>'</t>
    </r>
    <r>
      <rPr>
        <sz val="10"/>
        <color rgb="FF000000"/>
        <rFont val="Arial"/>
        <family val="2"/>
      </rPr>
      <t>b054345</t>
    </r>
  </si>
  <si>
    <r>
      <t>'</t>
    </r>
    <r>
      <rPr>
        <sz val="10"/>
        <color rgb="FF000000"/>
        <rFont val="Arial"/>
        <family val="2"/>
      </rPr>
      <t>b056026</t>
    </r>
  </si>
  <si>
    <r>
      <t>'</t>
    </r>
    <r>
      <rPr>
        <sz val="10"/>
        <color rgb="FF000000"/>
        <rFont val="Arial"/>
        <family val="2"/>
      </rPr>
      <t>b056225</t>
    </r>
  </si>
  <si>
    <r>
      <t>'</t>
    </r>
    <r>
      <rPr>
        <sz val="10"/>
        <color rgb="FF000000"/>
        <rFont val="Arial"/>
        <family val="2"/>
      </rPr>
      <t>b053812</t>
    </r>
  </si>
  <si>
    <r>
      <t>'</t>
    </r>
    <r>
      <rPr>
        <sz val="10"/>
        <color rgb="FF000000"/>
        <rFont val="Arial"/>
        <family val="2"/>
      </rPr>
      <t>b056688</t>
    </r>
  </si>
  <si>
    <r>
      <t>'</t>
    </r>
    <r>
      <rPr>
        <sz val="10"/>
        <color rgb="FF000000"/>
        <rFont val="Arial"/>
        <family val="2"/>
      </rPr>
      <t>b055177</t>
    </r>
  </si>
  <si>
    <r>
      <t>'</t>
    </r>
    <r>
      <rPr>
        <sz val="10"/>
        <color rgb="FF000000"/>
        <rFont val="Arial"/>
        <family val="2"/>
      </rPr>
      <t>b055851</t>
    </r>
  </si>
  <si>
    <r>
      <t>'</t>
    </r>
    <r>
      <rPr>
        <sz val="10"/>
        <color rgb="FF000000"/>
        <rFont val="Arial"/>
        <family val="2"/>
      </rPr>
      <t>b056024</t>
    </r>
  </si>
  <si>
    <r>
      <t>'</t>
    </r>
    <r>
      <rPr>
        <sz val="10"/>
        <color rgb="FF000000"/>
        <rFont val="Arial"/>
        <family val="2"/>
      </rPr>
      <t>b055387</t>
    </r>
  </si>
  <si>
    <r>
      <t>'</t>
    </r>
    <r>
      <rPr>
        <sz val="10"/>
        <color rgb="FF000000"/>
        <rFont val="Arial"/>
        <family val="2"/>
      </rPr>
      <t>b056111</t>
    </r>
  </si>
  <si>
    <r>
      <t>'</t>
    </r>
    <r>
      <rPr>
        <sz val="10"/>
        <color rgb="FF000000"/>
        <rFont val="Arial"/>
        <family val="2"/>
      </rPr>
      <t>b057068</t>
    </r>
  </si>
  <si>
    <r>
      <t>'</t>
    </r>
    <r>
      <rPr>
        <sz val="10"/>
        <color rgb="FF000000"/>
        <rFont val="Arial"/>
        <family val="2"/>
      </rPr>
      <t>b056113</t>
    </r>
  </si>
  <si>
    <r>
      <t>'</t>
    </r>
    <r>
      <rPr>
        <sz val="10"/>
        <color rgb="FF000000"/>
        <rFont val="Arial"/>
        <family val="2"/>
      </rPr>
      <t>b056025</t>
    </r>
  </si>
  <si>
    <r>
      <t>'</t>
    </r>
    <r>
      <rPr>
        <sz val="10"/>
        <color rgb="FF000000"/>
        <rFont val="Arial"/>
        <family val="2"/>
      </rPr>
      <t>b055457</t>
    </r>
  </si>
  <si>
    <r>
      <t>'</t>
    </r>
    <r>
      <rPr>
        <sz val="10"/>
        <color rgb="FF000000"/>
        <rFont val="Arial"/>
        <family val="2"/>
      </rPr>
      <t>b056022</t>
    </r>
  </si>
  <si>
    <r>
      <t>'</t>
    </r>
    <r>
      <rPr>
        <sz val="10"/>
        <color rgb="FF000000"/>
        <rFont val="Arial"/>
        <family val="2"/>
      </rPr>
      <t>b056167</t>
    </r>
  </si>
  <si>
    <r>
      <t>'</t>
    </r>
    <r>
      <rPr>
        <sz val="10"/>
        <color rgb="FF000000"/>
        <rFont val="Arial"/>
        <family val="2"/>
      </rPr>
      <t>b054464</t>
    </r>
  </si>
  <si>
    <r>
      <t>'</t>
    </r>
    <r>
      <rPr>
        <sz val="10"/>
        <color rgb="FF000000"/>
        <rFont val="Arial"/>
        <family val="2"/>
      </rPr>
      <t>b054424</t>
    </r>
  </si>
  <si>
    <r>
      <t>'</t>
    </r>
    <r>
      <rPr>
        <sz val="10"/>
        <color rgb="FF000000"/>
        <rFont val="Arial"/>
        <family val="2"/>
      </rPr>
      <t>b056023</t>
    </r>
  </si>
  <si>
    <r>
      <t>'</t>
    </r>
    <r>
      <rPr>
        <sz val="10"/>
        <color rgb="FF000000"/>
        <rFont val="Arial"/>
        <family val="2"/>
      </rPr>
      <t>b056030</t>
    </r>
  </si>
  <si>
    <r>
      <t>'</t>
    </r>
    <r>
      <rPr>
        <sz val="10"/>
        <color rgb="FF000000"/>
        <rFont val="Arial"/>
        <family val="2"/>
      </rPr>
      <t>b056753</t>
    </r>
  </si>
  <si>
    <r>
      <t>'</t>
    </r>
    <r>
      <rPr>
        <sz val="10"/>
        <color rgb="FF000000"/>
        <rFont val="Arial"/>
        <family val="2"/>
      </rPr>
      <t>b054199</t>
    </r>
  </si>
  <si>
    <r>
      <t>'</t>
    </r>
    <r>
      <rPr>
        <sz val="10"/>
        <color rgb="FF000000"/>
        <rFont val="Arial"/>
        <family val="2"/>
      </rPr>
      <t>b055886</t>
    </r>
  </si>
  <si>
    <t>910-SIPI-R-112022-10034285</t>
  </si>
  <si>
    <r>
      <t>'</t>
    </r>
    <r>
      <rPr>
        <sz val="10"/>
        <color rgb="FF000000"/>
        <rFont val="Arial"/>
        <family val="2"/>
      </rPr>
      <t>1563</t>
    </r>
  </si>
  <si>
    <t>RTV 1621711|1563|CHA - RTV1621711</t>
  </si>
  <si>
    <r>
      <t>'</t>
    </r>
    <r>
      <rPr>
        <sz val="10"/>
        <color rgb="FF000000"/>
        <rFont val="Arial"/>
        <family val="2"/>
      </rPr>
      <t>1562</t>
    </r>
  </si>
  <si>
    <t>RTV 1621708|1562|CHA - RTV1621708</t>
  </si>
  <si>
    <t>910-SIPI-R-122022-10034285</t>
  </si>
  <si>
    <r>
      <t>'</t>
    </r>
    <r>
      <rPr>
        <sz val="10"/>
        <color rgb="FF000000"/>
        <rFont val="Arial"/>
        <family val="2"/>
      </rPr>
      <t>1635</t>
    </r>
  </si>
  <si>
    <t>RTV 1624907|1635|GIO - RTV1624907</t>
  </si>
  <si>
    <r>
      <t>'</t>
    </r>
    <r>
      <rPr>
        <sz val="10"/>
        <color rgb="FF000000"/>
        <rFont val="Arial"/>
        <family val="2"/>
      </rPr>
      <t>1860</t>
    </r>
  </si>
  <si>
    <t>RTV 1633350|1860|CHAN GIO</t>
  </si>
  <si>
    <r>
      <t>'</t>
    </r>
    <r>
      <rPr>
        <sz val="10"/>
        <color rgb="FF000000"/>
        <rFont val="Arial"/>
        <family val="2"/>
      </rPr>
      <t>1857</t>
    </r>
  </si>
  <si>
    <t>RTV 1633326|1857|GA MUOI</t>
  </si>
  <si>
    <r>
      <t>'</t>
    </r>
    <r>
      <rPr>
        <sz val="10"/>
        <color rgb="FF000000"/>
        <rFont val="Arial"/>
        <family val="2"/>
      </rPr>
      <t>1699</t>
    </r>
  </si>
  <si>
    <t>RTV 1627965|1699|CHA</t>
  </si>
  <si>
    <r>
      <t>'</t>
    </r>
    <r>
      <rPr>
        <sz val="10"/>
        <color rgb="FF000000"/>
        <rFont val="Arial"/>
        <family val="2"/>
      </rPr>
      <t>1772</t>
    </r>
  </si>
  <si>
    <t>RTV 1630506|1772|GA - RTV1630506</t>
  </si>
  <si>
    <r>
      <t>'</t>
    </r>
    <r>
      <rPr>
        <sz val="10"/>
        <color rgb="FF000000"/>
        <rFont val="Arial"/>
        <family val="2"/>
      </rPr>
      <t>1856</t>
    </r>
  </si>
  <si>
    <t>RTV 1633321|1856|GA MUOI</t>
  </si>
  <si>
    <r>
      <t>'</t>
    </r>
    <r>
      <rPr>
        <sz val="10"/>
        <color rgb="FF000000"/>
        <rFont val="Arial"/>
        <family val="2"/>
      </rPr>
      <t>1634</t>
    </r>
  </si>
  <si>
    <t>RTV 1624901|1634|GA - RTV1624901</t>
  </si>
  <si>
    <r>
      <t>'</t>
    </r>
    <r>
      <rPr>
        <sz val="10"/>
        <color rgb="FF000000"/>
        <rFont val="Arial"/>
        <family val="2"/>
      </rPr>
      <t>1858</t>
    </r>
  </si>
  <si>
    <t>RTV 1633336|1858|CHAN GA</t>
  </si>
  <si>
    <r>
      <t>'</t>
    </r>
    <r>
      <rPr>
        <sz val="10"/>
        <color rgb="FF000000"/>
        <rFont val="Arial"/>
        <family val="2"/>
      </rPr>
      <t>1768</t>
    </r>
  </si>
  <si>
    <t>RTV 1630489|1768|GA</t>
  </si>
  <si>
    <r>
      <t>'</t>
    </r>
    <r>
      <rPr>
        <sz val="10"/>
        <color rgb="FF000000"/>
        <rFont val="Arial"/>
        <family val="2"/>
      </rPr>
      <t>1636</t>
    </r>
  </si>
  <si>
    <t>RTV 1624919|1636|GIO - RTV1624919</t>
  </si>
  <si>
    <r>
      <t>'</t>
    </r>
    <r>
      <rPr>
        <sz val="10"/>
        <color rgb="FF000000"/>
        <rFont val="Arial"/>
        <family val="2"/>
      </rPr>
      <t>1675</t>
    </r>
  </si>
  <si>
    <t>RTV 1625150|1675|GA - RTV1625150</t>
  </si>
  <si>
    <r>
      <t>'</t>
    </r>
    <r>
      <rPr>
        <sz val="10"/>
        <color rgb="FF000000"/>
        <rFont val="Arial"/>
        <family val="2"/>
      </rPr>
      <t>1769</t>
    </r>
  </si>
  <si>
    <t>RTV 1630492|1769|GIO</t>
  </si>
  <si>
    <r>
      <t>'</t>
    </r>
    <r>
      <rPr>
        <sz val="10"/>
        <color rgb="FF000000"/>
        <rFont val="Arial"/>
        <family val="2"/>
      </rPr>
      <t>1859</t>
    </r>
  </si>
  <si>
    <t>RTV 1633345|1859|GA MUOI</t>
  </si>
  <si>
    <r>
      <t>'</t>
    </r>
    <r>
      <rPr>
        <sz val="10"/>
        <color rgb="FF000000"/>
        <rFont val="Arial"/>
        <family val="2"/>
      </rPr>
      <t>1633</t>
    </r>
  </si>
  <si>
    <t>RTV 1624895|1633|CHA COM - RTV1624895</t>
  </si>
  <si>
    <r>
      <t>'</t>
    </r>
    <r>
      <rPr>
        <sz val="10"/>
        <color rgb="FF000000"/>
        <rFont val="Arial"/>
        <family val="2"/>
      </rPr>
      <t>1696</t>
    </r>
  </si>
  <si>
    <t>RTV 1627954|1696|GA</t>
  </si>
  <si>
    <r>
      <t>'</t>
    </r>
    <r>
      <rPr>
        <sz val="10"/>
        <color rgb="FF000000"/>
        <rFont val="Arial"/>
        <family val="2"/>
      </rPr>
      <t>1698</t>
    </r>
  </si>
  <si>
    <t>RTV 1627962|1698|GA</t>
  </si>
  <si>
    <r>
      <t>'</t>
    </r>
    <r>
      <rPr>
        <sz val="10"/>
        <color rgb="FF000000"/>
        <rFont val="Arial"/>
        <family val="2"/>
      </rPr>
      <t>1720</t>
    </r>
  </si>
  <si>
    <t>RTV1628149|1720|GA</t>
  </si>
  <si>
    <r>
      <t>'</t>
    </r>
    <r>
      <rPr>
        <sz val="10"/>
        <color rgb="FF000000"/>
        <rFont val="Arial"/>
        <family val="2"/>
      </rPr>
      <t>1648</t>
    </r>
  </si>
  <si>
    <t>RTV 1624912|1648|CHA - RTV1624912</t>
  </si>
  <si>
    <r>
      <t>'</t>
    </r>
    <r>
      <rPr>
        <sz val="10"/>
        <color rgb="FF000000"/>
        <rFont val="Arial"/>
        <family val="2"/>
      </rPr>
      <t>1695</t>
    </r>
  </si>
  <si>
    <t>RTV 1627952|1695|GA</t>
  </si>
  <si>
    <r>
      <t>'</t>
    </r>
    <r>
      <rPr>
        <sz val="10"/>
        <color rgb="FF000000"/>
        <rFont val="Arial"/>
        <family val="2"/>
      </rPr>
      <t>1697</t>
    </r>
  </si>
  <si>
    <t>RTV 1627959|1697|GA</t>
  </si>
  <si>
    <t>920-SIPI-112022-10015766</t>
  </si>
  <si>
    <r>
      <t>'</t>
    </r>
    <r>
      <rPr>
        <sz val="10"/>
        <color rgb="FF000000"/>
        <rFont val="Arial"/>
        <family val="2"/>
      </rPr>
      <t>22-b0051017</t>
    </r>
  </si>
  <si>
    <t>HHCL07</t>
  </si>
  <si>
    <t>CN CTY TNHH MTV THUC PHAM SAIGON CO.OP-CO.OP FOOD DONG NAI</t>
  </si>
  <si>
    <r>
      <t>'</t>
    </r>
    <r>
      <rPr>
        <sz val="10"/>
        <color rgb="FF000000"/>
        <rFont val="Arial"/>
        <family val="2"/>
      </rPr>
      <t>22-b0051019</t>
    </r>
  </si>
  <si>
    <r>
      <t>'</t>
    </r>
    <r>
      <rPr>
        <sz val="10"/>
        <color rgb="FF000000"/>
        <rFont val="Arial"/>
        <family val="2"/>
      </rPr>
      <t>22-b0051021</t>
    </r>
  </si>
  <si>
    <t>HHCLNV</t>
  </si>
  <si>
    <r>
      <t>'</t>
    </r>
    <r>
      <rPr>
        <sz val="10"/>
        <color rgb="FF000000"/>
        <rFont val="Arial"/>
        <family val="2"/>
      </rPr>
      <t>22-b050535</t>
    </r>
  </si>
  <si>
    <r>
      <t>'</t>
    </r>
    <r>
      <rPr>
        <sz val="10"/>
        <color rgb="FF000000"/>
        <rFont val="Arial"/>
        <family val="2"/>
      </rPr>
      <t>22-b050979</t>
    </r>
  </si>
  <si>
    <r>
      <t>'</t>
    </r>
    <r>
      <rPr>
        <sz val="10"/>
        <color rgb="FF000000"/>
        <rFont val="Arial"/>
        <family val="2"/>
      </rPr>
      <t>22-b0050537</t>
    </r>
  </si>
  <si>
    <r>
      <t>'</t>
    </r>
    <r>
      <rPr>
        <sz val="10"/>
        <color rgb="FF000000"/>
        <rFont val="Arial"/>
        <family val="2"/>
      </rPr>
      <t>22-b0050536</t>
    </r>
  </si>
  <si>
    <r>
      <t>'</t>
    </r>
    <r>
      <rPr>
        <sz val="10"/>
        <color rgb="FF000000"/>
        <rFont val="Arial"/>
        <family val="2"/>
      </rPr>
      <t>22-b0052141</t>
    </r>
  </si>
  <si>
    <r>
      <t>'</t>
    </r>
    <r>
      <rPr>
        <sz val="10"/>
        <color rgb="FF000000"/>
        <rFont val="Arial"/>
        <family val="2"/>
      </rPr>
      <t>22-b0051018</t>
    </r>
  </si>
  <si>
    <t>920-SIPI-112022-10015827</t>
  </si>
  <si>
    <r>
      <t>'</t>
    </r>
    <r>
      <rPr>
        <sz val="10"/>
        <color rgb="FF000000"/>
        <rFont val="Arial"/>
        <family val="2"/>
      </rPr>
      <t>22-b0052140</t>
    </r>
  </si>
  <si>
    <t>920-SIPI-122022-10016128</t>
  </si>
  <si>
    <r>
      <t>'</t>
    </r>
    <r>
      <rPr>
        <sz val="10"/>
        <color rgb="FF000000"/>
        <rFont val="Arial"/>
        <family val="2"/>
      </rPr>
      <t>22-b0054986</t>
    </r>
  </si>
  <si>
    <r>
      <t>'</t>
    </r>
    <r>
      <rPr>
        <sz val="10"/>
        <color rgb="FF000000"/>
        <rFont val="Arial"/>
        <family val="2"/>
      </rPr>
      <t>22-b056392</t>
    </r>
  </si>
  <si>
    <r>
      <t>'</t>
    </r>
    <r>
      <rPr>
        <sz val="10"/>
        <color rgb="FF000000"/>
        <rFont val="Arial"/>
        <family val="2"/>
      </rPr>
      <t>22-b054985</t>
    </r>
  </si>
  <si>
    <r>
      <t>'</t>
    </r>
    <r>
      <rPr>
        <sz val="10"/>
        <color rgb="FF000000"/>
        <rFont val="Arial"/>
        <family val="2"/>
      </rPr>
      <t>22-b056391</t>
    </r>
  </si>
  <si>
    <r>
      <t>'</t>
    </r>
    <r>
      <rPr>
        <sz val="10"/>
        <color rgb="FF000000"/>
        <rFont val="Arial"/>
        <family val="2"/>
      </rPr>
      <t>22-b0054987</t>
    </r>
  </si>
  <si>
    <t>920-SIPI-R-122022-10016128</t>
  </si>
  <si>
    <r>
      <t>'</t>
    </r>
    <r>
      <rPr>
        <sz val="10"/>
        <color rgb="FF000000"/>
        <rFont val="Arial"/>
        <family val="2"/>
      </rPr>
      <t>324</t>
    </r>
  </si>
  <si>
    <t>K22TVC-324-RTV1635998|HHCL - RTV1635998</t>
  </si>
  <si>
    <r>
      <t>'</t>
    </r>
    <r>
      <rPr>
        <sz val="10"/>
        <color rgb="FF000000"/>
        <rFont val="Arial"/>
        <family val="2"/>
      </rPr>
      <t>294</t>
    </r>
  </si>
  <si>
    <t>K22TVC-294-RTV1633610|HHCL</t>
  </si>
  <si>
    <t>930-SIPI-122022-10022854</t>
  </si>
  <si>
    <r>
      <t>'</t>
    </r>
    <r>
      <rPr>
        <sz val="10"/>
        <color rgb="FF000000"/>
        <rFont val="Arial"/>
        <family val="2"/>
      </rPr>
      <t>22-b053480</t>
    </r>
  </si>
  <si>
    <t>CN CTY TNHH MTV THUC PHAM SAIGON CO.OP-CO.OP FOOD KHU VUC BINH DUONG</t>
  </si>
  <si>
    <r>
      <t>'</t>
    </r>
    <r>
      <rPr>
        <sz val="10"/>
        <color rgb="FF000000"/>
        <rFont val="Arial"/>
        <family val="2"/>
      </rPr>
      <t>22-b056058</t>
    </r>
  </si>
  <si>
    <r>
      <t>'</t>
    </r>
    <r>
      <rPr>
        <sz val="10"/>
        <color rgb="FF000000"/>
        <rFont val="Arial"/>
        <family val="2"/>
      </rPr>
      <t>22-b0056056</t>
    </r>
  </si>
  <si>
    <r>
      <t>'</t>
    </r>
    <r>
      <rPr>
        <sz val="10"/>
        <color rgb="FF000000"/>
        <rFont val="Arial"/>
        <family val="2"/>
      </rPr>
      <t>22-b0053479</t>
    </r>
  </si>
  <si>
    <r>
      <t>'</t>
    </r>
    <r>
      <rPr>
        <sz val="10"/>
        <color rgb="FF000000"/>
        <rFont val="Arial"/>
        <family val="2"/>
      </rPr>
      <t>22-b056057</t>
    </r>
  </si>
  <si>
    <r>
      <t>'</t>
    </r>
    <r>
      <rPr>
        <sz val="10"/>
        <color rgb="FF000000"/>
        <rFont val="Arial"/>
        <family val="2"/>
      </rPr>
      <t>22-b055388</t>
    </r>
  </si>
  <si>
    <r>
      <t>'</t>
    </r>
    <r>
      <rPr>
        <sz val="10"/>
        <color rgb="FF000000"/>
        <rFont val="Arial"/>
        <family val="2"/>
      </rPr>
      <t>22-b0053799</t>
    </r>
  </si>
  <si>
    <r>
      <t>'</t>
    </r>
    <r>
      <rPr>
        <sz val="10"/>
        <color rgb="FF000000"/>
        <rFont val="Arial"/>
        <family val="2"/>
      </rPr>
      <t>22-b056157</t>
    </r>
  </si>
  <si>
    <r>
      <t>'</t>
    </r>
    <r>
      <rPr>
        <sz val="10"/>
        <color rgb="FF000000"/>
        <rFont val="Arial"/>
        <family val="2"/>
      </rPr>
      <t>22-b0054484</t>
    </r>
  </si>
  <si>
    <r>
      <t>'</t>
    </r>
    <r>
      <rPr>
        <sz val="10"/>
        <color rgb="FF000000"/>
        <rFont val="Arial"/>
        <family val="2"/>
      </rPr>
      <t>22-b056188</t>
    </r>
  </si>
  <si>
    <t>AA/22P|HHACLOAI</t>
  </si>
  <si>
    <r>
      <t>'</t>
    </r>
    <r>
      <rPr>
        <sz val="10"/>
        <color rgb="FF000000"/>
        <rFont val="Arial"/>
        <family val="2"/>
      </rPr>
      <t>22-b0056158</t>
    </r>
  </si>
  <si>
    <t>930-SIPI-R-122022-10022854</t>
  </si>
  <si>
    <r>
      <t>'</t>
    </r>
    <r>
      <rPr>
        <sz val="10"/>
        <color rgb="FF000000"/>
        <rFont val="Arial"/>
        <family val="2"/>
      </rPr>
      <t>521</t>
    </r>
  </si>
  <si>
    <t>K22TVD-521-RTV1628746|HHCL</t>
  </si>
  <si>
    <r>
      <t>'</t>
    </r>
    <r>
      <rPr>
        <sz val="10"/>
        <color rgb="FF000000"/>
        <rFont val="Arial"/>
        <family val="2"/>
      </rPr>
      <t>510</t>
    </r>
  </si>
  <si>
    <t>K22TVD-510-RTV1624992|HHCL</t>
  </si>
  <si>
    <r>
      <t>'</t>
    </r>
    <r>
      <rPr>
        <sz val="10"/>
        <color rgb="FF000000"/>
        <rFont val="Arial"/>
        <family val="2"/>
      </rPr>
      <t>522</t>
    </r>
  </si>
  <si>
    <t>K22TVD-522-RTV1628808|HHCL</t>
  </si>
  <si>
    <r>
      <t>'</t>
    </r>
    <r>
      <rPr>
        <sz val="10"/>
        <color rgb="FF000000"/>
        <rFont val="Arial"/>
        <family val="2"/>
      </rPr>
      <t>533</t>
    </r>
  </si>
  <si>
    <t>K22TVD-533-RTV1633492|HHCL</t>
  </si>
  <si>
    <r>
      <t>'</t>
    </r>
    <r>
      <rPr>
        <sz val="10"/>
        <color rgb="FF000000"/>
        <rFont val="Arial"/>
        <family val="2"/>
      </rPr>
      <t>535</t>
    </r>
  </si>
  <si>
    <t>K22TVD-535-RTV1633781|HHCL</t>
  </si>
  <si>
    <t>940-SIPI-112022-10019003</t>
  </si>
  <si>
    <r>
      <t>'</t>
    </r>
    <r>
      <rPr>
        <sz val="10"/>
        <color rgb="FF000000"/>
        <rFont val="Arial"/>
        <family val="2"/>
      </rPr>
      <t>A00050932</t>
    </r>
  </si>
  <si>
    <t>1C22TNT|HANGHOACACLOAI</t>
  </si>
  <si>
    <t>CN CTY TNHH MTV THUC PHAM SAIGON CO.OP-CO.OP FOOD KV CAN THO</t>
  </si>
  <si>
    <r>
      <t>'</t>
    </r>
    <r>
      <rPr>
        <sz val="10"/>
        <color rgb="FF000000"/>
        <rFont val="Arial"/>
        <family val="2"/>
      </rPr>
      <t>A00051996</t>
    </r>
  </si>
  <si>
    <r>
      <t>'</t>
    </r>
    <r>
      <rPr>
        <sz val="10"/>
        <color rgb="FF000000"/>
        <rFont val="Arial"/>
        <family val="2"/>
      </rPr>
      <t>B00050920</t>
    </r>
  </si>
  <si>
    <r>
      <t>'</t>
    </r>
    <r>
      <rPr>
        <sz val="10"/>
        <color rgb="FF000000"/>
        <rFont val="Arial"/>
        <family val="2"/>
      </rPr>
      <t>A00050324</t>
    </r>
  </si>
  <si>
    <r>
      <t>'</t>
    </r>
    <r>
      <rPr>
        <sz val="10"/>
        <color rgb="FF000000"/>
        <rFont val="Arial"/>
        <family val="2"/>
      </rPr>
      <t>B00050934</t>
    </r>
  </si>
  <si>
    <r>
      <t>'</t>
    </r>
    <r>
      <rPr>
        <sz val="10"/>
        <color rgb="FF000000"/>
        <rFont val="Arial"/>
        <family val="2"/>
      </rPr>
      <t>A00051995</t>
    </r>
  </si>
  <si>
    <r>
      <t>'</t>
    </r>
    <r>
      <rPr>
        <sz val="10"/>
        <color rgb="FF000000"/>
        <rFont val="Arial"/>
        <family val="2"/>
      </rPr>
      <t>B00050923</t>
    </r>
  </si>
  <si>
    <r>
      <t>'</t>
    </r>
    <r>
      <rPr>
        <sz val="10"/>
        <color rgb="FF000000"/>
        <rFont val="Arial"/>
        <family val="2"/>
      </rPr>
      <t>B00050927</t>
    </r>
  </si>
  <si>
    <r>
      <t>'</t>
    </r>
    <r>
      <rPr>
        <sz val="10"/>
        <color rgb="FF000000"/>
        <rFont val="Arial"/>
        <family val="2"/>
      </rPr>
      <t>A00051997</t>
    </r>
  </si>
  <si>
    <r>
      <t>'</t>
    </r>
    <r>
      <rPr>
        <sz val="10"/>
        <color rgb="FF000000"/>
        <rFont val="Arial"/>
        <family val="2"/>
      </rPr>
      <t>B00050922</t>
    </r>
  </si>
  <si>
    <r>
      <t>'</t>
    </r>
    <r>
      <rPr>
        <sz val="10"/>
        <color rgb="FF000000"/>
        <rFont val="Arial"/>
        <family val="2"/>
      </rPr>
      <t>B00050925</t>
    </r>
  </si>
  <si>
    <r>
      <t>'</t>
    </r>
    <r>
      <rPr>
        <sz val="10"/>
        <color rgb="FF000000"/>
        <rFont val="Arial"/>
        <family val="2"/>
      </rPr>
      <t>A00050933</t>
    </r>
  </si>
  <si>
    <r>
      <t>'</t>
    </r>
    <r>
      <rPr>
        <sz val="10"/>
        <color rgb="FF000000"/>
        <rFont val="Arial"/>
        <family val="2"/>
      </rPr>
      <t>A00050930</t>
    </r>
  </si>
  <si>
    <r>
      <t>'</t>
    </r>
    <r>
      <rPr>
        <sz val="10"/>
        <color rgb="FF000000"/>
        <rFont val="Arial"/>
        <family val="2"/>
      </rPr>
      <t>A00050924</t>
    </r>
  </si>
  <si>
    <r>
      <t>'</t>
    </r>
    <r>
      <rPr>
        <sz val="10"/>
        <color rgb="FF000000"/>
        <rFont val="Arial"/>
        <family val="2"/>
      </rPr>
      <t>B00050928</t>
    </r>
  </si>
  <si>
    <r>
      <t>'</t>
    </r>
    <r>
      <rPr>
        <sz val="10"/>
        <color rgb="FF000000"/>
        <rFont val="Arial"/>
        <family val="2"/>
      </rPr>
      <t>A00049529</t>
    </r>
  </si>
  <si>
    <r>
      <t>'</t>
    </r>
    <r>
      <rPr>
        <sz val="10"/>
        <color rgb="FF000000"/>
        <rFont val="Arial"/>
        <family val="2"/>
      </rPr>
      <t>A00050926</t>
    </r>
  </si>
  <si>
    <r>
      <t>'</t>
    </r>
    <r>
      <rPr>
        <sz val="10"/>
        <color rgb="FF000000"/>
        <rFont val="Arial"/>
        <family val="2"/>
      </rPr>
      <t>A00050929</t>
    </r>
  </si>
  <si>
    <r>
      <t>'</t>
    </r>
    <r>
      <rPr>
        <sz val="10"/>
        <color rgb="FF000000"/>
        <rFont val="Arial"/>
        <family val="2"/>
      </rPr>
      <t>B00050935</t>
    </r>
  </si>
  <si>
    <r>
      <t>'</t>
    </r>
    <r>
      <rPr>
        <sz val="10"/>
        <color rgb="FF000000"/>
        <rFont val="Arial"/>
        <family val="2"/>
      </rPr>
      <t>A00050931</t>
    </r>
  </si>
  <si>
    <t>940-SIPI-122022-10019465</t>
  </si>
  <si>
    <r>
      <t>'</t>
    </r>
    <r>
      <rPr>
        <sz val="10"/>
        <color rgb="FF000000"/>
        <rFont val="Arial"/>
        <family val="2"/>
      </rPr>
      <t>A00056080</t>
    </r>
  </si>
  <si>
    <r>
      <t>'</t>
    </r>
    <r>
      <rPr>
        <sz val="10"/>
        <color rgb="FF000000"/>
        <rFont val="Arial"/>
        <family val="2"/>
      </rPr>
      <t>B00056081</t>
    </r>
  </si>
  <si>
    <r>
      <t>'</t>
    </r>
    <r>
      <rPr>
        <sz val="10"/>
        <color rgb="FF000000"/>
        <rFont val="Arial"/>
        <family val="2"/>
      </rPr>
      <t>A00055310</t>
    </r>
  </si>
  <si>
    <r>
      <t>'</t>
    </r>
    <r>
      <rPr>
        <sz val="10"/>
        <color rgb="FF000000"/>
        <rFont val="Arial"/>
        <family val="2"/>
      </rPr>
      <t>A00056072</t>
    </r>
  </si>
  <si>
    <r>
      <t>'</t>
    </r>
    <r>
      <rPr>
        <sz val="10"/>
        <color rgb="FF000000"/>
        <rFont val="Arial"/>
        <family val="2"/>
      </rPr>
      <t>A00054369</t>
    </r>
  </si>
  <si>
    <r>
      <t>'</t>
    </r>
    <r>
      <rPr>
        <sz val="10"/>
        <color rgb="FF000000"/>
        <rFont val="Arial"/>
        <family val="2"/>
      </rPr>
      <t>A00056079</t>
    </r>
  </si>
  <si>
    <r>
      <t>'</t>
    </r>
    <r>
      <rPr>
        <sz val="10"/>
        <color rgb="FF000000"/>
        <rFont val="Arial"/>
        <family val="2"/>
      </rPr>
      <t>A00053854</t>
    </r>
  </si>
  <si>
    <r>
      <t>'</t>
    </r>
    <r>
      <rPr>
        <sz val="10"/>
        <color rgb="FF000000"/>
        <rFont val="Arial"/>
        <family val="2"/>
      </rPr>
      <t>B00053855</t>
    </r>
  </si>
  <si>
    <r>
      <t>'</t>
    </r>
    <r>
      <rPr>
        <sz val="10"/>
        <color rgb="FF000000"/>
        <rFont val="Arial"/>
        <family val="2"/>
      </rPr>
      <t>A00056071</t>
    </r>
  </si>
  <si>
    <r>
      <t>'</t>
    </r>
    <r>
      <rPr>
        <sz val="10"/>
        <color rgb="FF000000"/>
        <rFont val="Arial"/>
        <family val="2"/>
      </rPr>
      <t>B00056083</t>
    </r>
  </si>
  <si>
    <r>
      <t>'</t>
    </r>
    <r>
      <rPr>
        <sz val="10"/>
        <color rgb="FF000000"/>
        <rFont val="Arial"/>
        <family val="2"/>
      </rPr>
      <t>A00053853</t>
    </r>
  </si>
  <si>
    <r>
      <t>'</t>
    </r>
    <r>
      <rPr>
        <sz val="10"/>
        <color rgb="FF000000"/>
        <rFont val="Arial"/>
        <family val="2"/>
      </rPr>
      <t>B00053852</t>
    </r>
  </si>
  <si>
    <r>
      <t>'</t>
    </r>
    <r>
      <rPr>
        <sz val="10"/>
        <color rgb="FF000000"/>
        <rFont val="Arial"/>
        <family val="2"/>
      </rPr>
      <t>A00056897</t>
    </r>
  </si>
  <si>
    <r>
      <t>'</t>
    </r>
    <r>
      <rPr>
        <sz val="10"/>
        <color rgb="FF000000"/>
        <rFont val="Arial"/>
        <family val="2"/>
      </rPr>
      <t>A00053857</t>
    </r>
  </si>
  <si>
    <r>
      <t>'</t>
    </r>
    <r>
      <rPr>
        <sz val="10"/>
        <color rgb="FF000000"/>
        <rFont val="Arial"/>
        <family val="2"/>
      </rPr>
      <t>A00053856</t>
    </r>
  </si>
  <si>
    <r>
      <t>'</t>
    </r>
    <r>
      <rPr>
        <sz val="10"/>
        <color rgb="FF000000"/>
        <rFont val="Arial"/>
        <family val="2"/>
      </rPr>
      <t>A00056904</t>
    </r>
  </si>
  <si>
    <r>
      <t>'</t>
    </r>
    <r>
      <rPr>
        <sz val="10"/>
        <color rgb="FF000000"/>
        <rFont val="Arial"/>
        <family val="2"/>
      </rPr>
      <t>A00056078</t>
    </r>
  </si>
  <si>
    <r>
      <t>'</t>
    </r>
    <r>
      <rPr>
        <sz val="10"/>
        <color rgb="FF000000"/>
        <rFont val="Arial"/>
        <family val="2"/>
      </rPr>
      <t>A00056903</t>
    </r>
  </si>
  <si>
    <r>
      <t>'</t>
    </r>
    <r>
      <rPr>
        <sz val="10"/>
        <color rgb="FF000000"/>
        <rFont val="Arial"/>
        <family val="2"/>
      </rPr>
      <t>B00054361</t>
    </r>
  </si>
  <si>
    <r>
      <t>'</t>
    </r>
    <r>
      <rPr>
        <sz val="10"/>
        <color rgb="FF000000"/>
        <rFont val="Arial"/>
        <family val="2"/>
      </rPr>
      <t>A00055311</t>
    </r>
  </si>
  <si>
    <r>
      <t>'</t>
    </r>
    <r>
      <rPr>
        <sz val="10"/>
        <color rgb="FF000000"/>
        <rFont val="Arial"/>
        <family val="2"/>
      </rPr>
      <t>B00056082</t>
    </r>
  </si>
  <si>
    <r>
      <t>'</t>
    </r>
    <r>
      <rPr>
        <sz val="10"/>
        <color rgb="FF000000"/>
        <rFont val="Arial"/>
        <family val="2"/>
      </rPr>
      <t>B00056898</t>
    </r>
  </si>
  <si>
    <t>940-SIPI-R-122022-10019465</t>
  </si>
  <si>
    <r>
      <t>'</t>
    </r>
    <r>
      <rPr>
        <sz val="10"/>
        <color rgb="FF000000"/>
        <rFont val="Arial"/>
        <family val="2"/>
      </rPr>
      <t>R0000864</t>
    </r>
  </si>
  <si>
    <t>1K22TVE|0000864.R1628077|9405</t>
  </si>
  <si>
    <r>
      <t>'</t>
    </r>
    <r>
      <rPr>
        <sz val="10"/>
        <color rgb="FF000000"/>
        <rFont val="Arial"/>
        <family val="2"/>
      </rPr>
      <t>R0000862</t>
    </r>
  </si>
  <si>
    <t>1K22TVE|0000862.R1628070|9402 - RTV1628070</t>
  </si>
  <si>
    <r>
      <t>'</t>
    </r>
    <r>
      <rPr>
        <sz val="10"/>
        <color rgb="FF000000"/>
        <rFont val="Arial"/>
        <family val="2"/>
      </rPr>
      <t>R0000916</t>
    </r>
  </si>
  <si>
    <t>1K22TVE|0000916.R1631197|9421 - RTV1631197</t>
  </si>
  <si>
    <r>
      <t>'</t>
    </r>
    <r>
      <rPr>
        <sz val="10"/>
        <color rgb="FF000000"/>
        <rFont val="Arial"/>
        <family val="2"/>
      </rPr>
      <t>R0000980</t>
    </r>
  </si>
  <si>
    <t>1K22TVE|0000980.R1635213|9406 - RTV1635213</t>
  </si>
  <si>
    <r>
      <t>'</t>
    </r>
    <r>
      <rPr>
        <sz val="10"/>
        <color rgb="FF000000"/>
        <rFont val="Arial"/>
        <family val="2"/>
      </rPr>
      <t>R0000914</t>
    </r>
  </si>
  <si>
    <t>1K22TVE|0000914.R1631191|9413 - RTV1631191</t>
  </si>
  <si>
    <r>
      <t>'</t>
    </r>
    <r>
      <rPr>
        <sz val="10"/>
        <color rgb="FF000000"/>
        <rFont val="Arial"/>
        <family val="2"/>
      </rPr>
      <t>R0000965</t>
    </r>
  </si>
  <si>
    <t>1K22TVE|0000965.R1633927|9420 - RTV1633927</t>
  </si>
  <si>
    <r>
      <t>'</t>
    </r>
    <r>
      <rPr>
        <sz val="10"/>
        <color rgb="FF000000"/>
        <rFont val="Arial"/>
        <family val="2"/>
      </rPr>
      <t>R0000883</t>
    </r>
  </si>
  <si>
    <t>1K22TVE|0000883.R1628107|9419 - RTV1628107</t>
  </si>
  <si>
    <r>
      <t>'</t>
    </r>
    <r>
      <rPr>
        <sz val="10"/>
        <color rgb="FF000000"/>
        <rFont val="Arial"/>
        <family val="2"/>
      </rPr>
      <t>R0000910</t>
    </r>
  </si>
  <si>
    <t>1K22TVE|0000910.R1631181|9411 - RTV1631181</t>
  </si>
  <si>
    <t>950-SIPI-122022-10007906</t>
  </si>
  <si>
    <r>
      <t>'</t>
    </r>
    <r>
      <rPr>
        <sz val="10"/>
        <color rgb="FF000000"/>
        <rFont val="Arial"/>
        <family val="2"/>
      </rPr>
      <t>22-b056179</t>
    </r>
  </si>
  <si>
    <t>CN CTY TNHH MTV THUC PHAM SAIGON CO.OP-CH CO.OP FOOD LONG HAU</t>
  </si>
  <si>
    <r>
      <t>'</t>
    </r>
    <r>
      <rPr>
        <sz val="10"/>
        <color rgb="FF000000"/>
        <rFont val="Arial"/>
        <family val="2"/>
      </rPr>
      <t>22-b0053287</t>
    </r>
  </si>
  <si>
    <r>
      <t>'</t>
    </r>
    <r>
      <rPr>
        <sz val="10"/>
        <color rgb="FF000000"/>
        <rFont val="Arial"/>
        <family val="2"/>
      </rPr>
      <t>22-b0054459</t>
    </r>
  </si>
  <si>
    <r>
      <t>'</t>
    </r>
    <r>
      <rPr>
        <sz val="10"/>
        <color rgb="FF000000"/>
        <rFont val="Arial"/>
        <family val="2"/>
      </rPr>
      <t>22-b0055232</t>
    </r>
  </si>
  <si>
    <t>443-SIPI-R-012023-1092254</t>
  </si>
  <si>
    <r>
      <t>'</t>
    </r>
    <r>
      <rPr>
        <sz val="10"/>
        <color rgb="FF000000"/>
        <rFont val="Arial"/>
        <family val="2"/>
      </rPr>
      <t>35</t>
    </r>
  </si>
  <si>
    <t>RTV1637624|GIOLUA|35 - RTV1637624</t>
  </si>
  <si>
    <r>
      <t>'</t>
    </r>
    <r>
      <rPr>
        <sz val="10"/>
        <color rgb="FF000000"/>
        <rFont val="Arial"/>
        <family val="2"/>
      </rPr>
      <t>34</t>
    </r>
  </si>
  <si>
    <t>RTV1637622|GAMUOI|34 - RTV1637622</t>
  </si>
  <si>
    <t>465-SIPI-R-012023-10021295</t>
  </si>
  <si>
    <r>
      <t>'</t>
    </r>
    <r>
      <rPr>
        <sz val="10"/>
        <color rgb="FF000000"/>
        <rFont val="Arial"/>
        <family val="2"/>
      </rPr>
      <t>20</t>
    </r>
  </si>
  <si>
    <t>1K23TDV|RTV1636390-20|HANGHOA - RTV1636390</t>
  </si>
  <si>
    <t>532-SIPI-R-012023-532033619</t>
  </si>
  <si>
    <r>
      <t>'</t>
    </r>
    <r>
      <rPr>
        <sz val="10"/>
        <color rgb="FF000000"/>
        <rFont val="Arial"/>
        <family val="2"/>
      </rPr>
      <t>B3</t>
    </r>
  </si>
  <si>
    <t>1K23TGH|A-RTV 1636666 - RTV1636666</t>
  </si>
  <si>
    <t>606-SIPI-R-012023-1096435</t>
  </si>
  <si>
    <r>
      <t>'</t>
    </r>
    <r>
      <rPr>
        <sz val="10"/>
        <color rgb="FF000000"/>
        <rFont val="Arial"/>
        <family val="2"/>
      </rPr>
      <t>A0000007</t>
    </r>
  </si>
  <si>
    <t>1K23THT|GAMUOI-RTV1636853 - RTV1636853</t>
  </si>
  <si>
    <t>940-SIPI-R-012023-10019465</t>
  </si>
  <si>
    <r>
      <t>'</t>
    </r>
    <r>
      <rPr>
        <sz val="10"/>
        <color rgb="FF000000"/>
        <rFont val="Arial"/>
        <family val="2"/>
      </rPr>
      <t>R0000016</t>
    </r>
  </si>
  <si>
    <t>1K23TVE|000016.R1637574|9402 - RTV1637574</t>
  </si>
  <si>
    <r>
      <t>'</t>
    </r>
    <r>
      <rPr>
        <sz val="10"/>
        <color rgb="FF000000"/>
        <rFont val="Arial"/>
        <family val="2"/>
      </rPr>
      <t>R0000053</t>
    </r>
  </si>
  <si>
    <t>1K23TVE|000053.R1638873|9420 - RTV1638873</t>
  </si>
  <si>
    <r>
      <t>'</t>
    </r>
    <r>
      <rPr>
        <sz val="10"/>
        <color rgb="FF000000"/>
        <rFont val="Arial"/>
        <family val="2"/>
      </rPr>
      <t>R0000014</t>
    </r>
  </si>
  <si>
    <t>1K23TVE|000014.R1636661|9405 - RTV1636661</t>
  </si>
  <si>
    <t>QT01012023-00587</t>
  </si>
  <si>
    <t>'</t>
  </si>
  <si>
    <t>010303-HT06-Phi HT VC hang qua kho TTPP va kho ve tinh T12/2022 -7%</t>
  </si>
  <si>
    <t>197-SIPI-012023-1073590</t>
  </si>
  <si>
    <r>
      <t>'</t>
    </r>
    <r>
      <rPr>
        <sz val="10"/>
        <color rgb="FF000000"/>
        <rFont val="Arial"/>
        <family val="2"/>
      </rPr>
      <t>P0000442</t>
    </r>
  </si>
  <si>
    <t>1C23TNN|GAMUOI</t>
  </si>
  <si>
    <t>10.5%-VAT 10</t>
  </si>
  <si>
    <r>
      <t>'</t>
    </r>
    <r>
      <rPr>
        <sz val="10"/>
        <color rgb="FF000000"/>
        <rFont val="Arial"/>
        <family val="2"/>
      </rPr>
      <t>P0001419</t>
    </r>
  </si>
  <si>
    <t>1C23TNN|GAMUOIG</t>
  </si>
  <si>
    <t>199-SIPI-012023-1080934</t>
  </si>
  <si>
    <r>
      <t>'</t>
    </r>
    <r>
      <rPr>
        <sz val="10"/>
        <color rgb="FF000000"/>
        <rFont val="Arial"/>
        <family val="2"/>
      </rPr>
      <t>a0001099</t>
    </r>
  </si>
  <si>
    <r>
      <t>'</t>
    </r>
    <r>
      <rPr>
        <sz val="10"/>
        <color rgb="FF000000"/>
        <rFont val="Arial"/>
        <family val="2"/>
      </rPr>
      <t>a0001595</t>
    </r>
  </si>
  <si>
    <r>
      <t>'</t>
    </r>
    <r>
      <rPr>
        <sz val="10"/>
        <color rgb="FF000000"/>
        <rFont val="Arial"/>
        <family val="2"/>
      </rPr>
      <t>a0000308</t>
    </r>
  </si>
  <si>
    <t>200-SIPI-012023-1077048</t>
  </si>
  <si>
    <r>
      <t>'</t>
    </r>
    <r>
      <rPr>
        <sz val="10"/>
        <color rgb="FF000000"/>
        <rFont val="Arial"/>
        <family val="2"/>
      </rPr>
      <t>A0000156</t>
    </r>
  </si>
  <si>
    <r>
      <t>'</t>
    </r>
    <r>
      <rPr>
        <sz val="10"/>
        <color rgb="FF000000"/>
        <rFont val="Arial"/>
        <family val="2"/>
      </rPr>
      <t>A0001520</t>
    </r>
  </si>
  <si>
    <r>
      <t>'</t>
    </r>
    <r>
      <rPr>
        <sz val="10"/>
        <color rgb="FF000000"/>
        <rFont val="Arial"/>
        <family val="2"/>
      </rPr>
      <t>A0000155</t>
    </r>
  </si>
  <si>
    <r>
      <t>'</t>
    </r>
    <r>
      <rPr>
        <sz val="10"/>
        <color rgb="FF000000"/>
        <rFont val="Arial"/>
        <family val="2"/>
      </rPr>
      <t>A0001022</t>
    </r>
  </si>
  <si>
    <t>1C23TNN|CHANGIOHEOMUOI</t>
  </si>
  <si>
    <r>
      <t>'</t>
    </r>
    <r>
      <rPr>
        <sz val="10"/>
        <color rgb="FF000000"/>
        <rFont val="Arial"/>
        <family val="2"/>
      </rPr>
      <t>A0001021</t>
    </r>
  </si>
  <si>
    <t>299-SIPI-012023-1262547</t>
  </si>
  <si>
    <r>
      <t>'</t>
    </r>
    <r>
      <rPr>
        <sz val="10"/>
        <color rgb="FF000000"/>
        <rFont val="Arial"/>
        <family val="2"/>
      </rPr>
      <t>23-b0000671</t>
    </r>
  </si>
  <si>
    <r>
      <t>'</t>
    </r>
    <r>
      <rPr>
        <sz val="10"/>
        <color rgb="FF000000"/>
        <rFont val="Arial"/>
        <family val="2"/>
      </rPr>
      <t>22-b000076</t>
    </r>
  </si>
  <si>
    <r>
      <t>'</t>
    </r>
    <r>
      <rPr>
        <sz val="10"/>
        <color rgb="FF000000"/>
        <rFont val="Arial"/>
        <family val="2"/>
      </rPr>
      <t>23-b0000422</t>
    </r>
  </si>
  <si>
    <r>
      <t>'</t>
    </r>
    <r>
      <rPr>
        <sz val="10"/>
        <color rgb="FF000000"/>
        <rFont val="Arial"/>
        <family val="2"/>
      </rPr>
      <t>23-b000593</t>
    </r>
  </si>
  <si>
    <r>
      <t>'</t>
    </r>
    <r>
      <rPr>
        <sz val="10"/>
        <color rgb="FF000000"/>
        <rFont val="Arial"/>
        <family val="2"/>
      </rPr>
      <t>23-b0000788</t>
    </r>
  </si>
  <si>
    <r>
      <t>'</t>
    </r>
    <r>
      <rPr>
        <sz val="10"/>
        <color rgb="FF000000"/>
        <rFont val="Arial"/>
        <family val="2"/>
      </rPr>
      <t>23-b0000899</t>
    </r>
  </si>
  <si>
    <r>
      <t>'</t>
    </r>
    <r>
      <rPr>
        <sz val="10"/>
        <color rgb="FF000000"/>
        <rFont val="Arial"/>
        <family val="2"/>
      </rPr>
      <t>23-b000747</t>
    </r>
  </si>
  <si>
    <r>
      <t>'</t>
    </r>
    <r>
      <rPr>
        <sz val="10"/>
        <color rgb="FF000000"/>
        <rFont val="Arial"/>
        <family val="2"/>
      </rPr>
      <t>23-b462</t>
    </r>
  </si>
  <si>
    <r>
      <t>'</t>
    </r>
    <r>
      <rPr>
        <sz val="10"/>
        <color rgb="FF000000"/>
        <rFont val="Arial"/>
        <family val="2"/>
      </rPr>
      <t>23-b585</t>
    </r>
  </si>
  <si>
    <r>
      <t>'</t>
    </r>
    <r>
      <rPr>
        <sz val="10"/>
        <color rgb="FF000000"/>
        <rFont val="Arial"/>
        <family val="2"/>
      </rPr>
      <t>23-b0000243</t>
    </r>
  </si>
  <si>
    <r>
      <t>'</t>
    </r>
    <r>
      <rPr>
        <sz val="10"/>
        <color rgb="FF000000"/>
        <rFont val="Arial"/>
        <family val="2"/>
      </rPr>
      <t>23-b0001049</t>
    </r>
  </si>
  <si>
    <r>
      <t>'</t>
    </r>
    <r>
      <rPr>
        <sz val="10"/>
        <color rgb="FF000000"/>
        <rFont val="Arial"/>
        <family val="2"/>
      </rPr>
      <t>23-b0001442</t>
    </r>
  </si>
  <si>
    <r>
      <t>'</t>
    </r>
    <r>
      <rPr>
        <sz val="10"/>
        <color rgb="FF000000"/>
        <rFont val="Arial"/>
        <family val="2"/>
      </rPr>
      <t>23-b000482</t>
    </r>
  </si>
  <si>
    <r>
      <t>'</t>
    </r>
    <r>
      <rPr>
        <sz val="10"/>
        <color rgb="FF000000"/>
        <rFont val="Arial"/>
        <family val="2"/>
      </rPr>
      <t>23-b000699</t>
    </r>
  </si>
  <si>
    <r>
      <t>'</t>
    </r>
    <r>
      <rPr>
        <sz val="10"/>
        <color rgb="FF000000"/>
        <rFont val="Arial"/>
        <family val="2"/>
      </rPr>
      <t>23-b001571</t>
    </r>
  </si>
  <si>
    <r>
      <t>'</t>
    </r>
    <r>
      <rPr>
        <sz val="10"/>
        <color rgb="FF000000"/>
        <rFont val="Arial"/>
        <family val="2"/>
      </rPr>
      <t>23-b0000610</t>
    </r>
  </si>
  <si>
    <r>
      <t>'</t>
    </r>
    <r>
      <rPr>
        <sz val="10"/>
        <color rgb="FF000000"/>
        <rFont val="Arial"/>
        <family val="2"/>
      </rPr>
      <t>23-b0000786</t>
    </r>
  </si>
  <si>
    <r>
      <t>'</t>
    </r>
    <r>
      <rPr>
        <sz val="10"/>
        <color rgb="FF000000"/>
        <rFont val="Arial"/>
        <family val="2"/>
      </rPr>
      <t>23-b0001390</t>
    </r>
  </si>
  <si>
    <r>
      <t>'</t>
    </r>
    <r>
      <rPr>
        <sz val="10"/>
        <color rgb="FF000000"/>
        <rFont val="Arial"/>
        <family val="2"/>
      </rPr>
      <t>23-b000691</t>
    </r>
  </si>
  <si>
    <r>
      <t>'</t>
    </r>
    <r>
      <rPr>
        <sz val="10"/>
        <color rgb="FF000000"/>
        <rFont val="Arial"/>
        <family val="2"/>
      </rPr>
      <t>23-b001826</t>
    </r>
  </si>
  <si>
    <r>
      <t>'</t>
    </r>
    <r>
      <rPr>
        <sz val="10"/>
        <color rgb="FF000000"/>
        <rFont val="Arial"/>
        <family val="2"/>
      </rPr>
      <t>23-b1807</t>
    </r>
  </si>
  <si>
    <r>
      <t>'</t>
    </r>
    <r>
      <rPr>
        <sz val="10"/>
        <color rgb="FF000000"/>
        <rFont val="Arial"/>
        <family val="2"/>
      </rPr>
      <t>23-b630</t>
    </r>
  </si>
  <si>
    <r>
      <t>'</t>
    </r>
    <r>
      <rPr>
        <sz val="10"/>
        <color rgb="FF000000"/>
        <rFont val="Arial"/>
        <family val="2"/>
      </rPr>
      <t>22-b777</t>
    </r>
  </si>
  <si>
    <r>
      <t>'</t>
    </r>
    <r>
      <rPr>
        <sz val="10"/>
        <color rgb="FF000000"/>
        <rFont val="Arial"/>
        <family val="2"/>
      </rPr>
      <t>23-b001780</t>
    </r>
  </si>
  <si>
    <r>
      <t>'</t>
    </r>
    <r>
      <rPr>
        <sz val="10"/>
        <color rgb="FF000000"/>
        <rFont val="Arial"/>
        <family val="2"/>
      </rPr>
      <t>23-b001625</t>
    </r>
  </si>
  <si>
    <r>
      <t>'</t>
    </r>
    <r>
      <rPr>
        <sz val="10"/>
        <color rgb="FF000000"/>
        <rFont val="Arial"/>
        <family val="2"/>
      </rPr>
      <t>23-b000604</t>
    </r>
  </si>
  <si>
    <r>
      <t>'</t>
    </r>
    <r>
      <rPr>
        <sz val="10"/>
        <color rgb="FF000000"/>
        <rFont val="Arial"/>
        <family val="2"/>
      </rPr>
      <t>23-b001816</t>
    </r>
  </si>
  <si>
    <r>
      <t>'</t>
    </r>
    <r>
      <rPr>
        <sz val="10"/>
        <color rgb="FF000000"/>
        <rFont val="Arial"/>
        <family val="2"/>
      </rPr>
      <t>23-b0000587</t>
    </r>
  </si>
  <si>
    <r>
      <t>'</t>
    </r>
    <r>
      <rPr>
        <sz val="10"/>
        <color rgb="FF000000"/>
        <rFont val="Arial"/>
        <family val="2"/>
      </rPr>
      <t>23-b000518</t>
    </r>
  </si>
  <si>
    <r>
      <t>'</t>
    </r>
    <r>
      <rPr>
        <sz val="10"/>
        <color rgb="FF000000"/>
        <rFont val="Arial"/>
        <family val="2"/>
      </rPr>
      <t>23-b000534</t>
    </r>
  </si>
  <si>
    <r>
      <t>'</t>
    </r>
    <r>
      <rPr>
        <sz val="10"/>
        <color rgb="FF000000"/>
        <rFont val="Arial"/>
        <family val="2"/>
      </rPr>
      <t>23-b000150</t>
    </r>
  </si>
  <si>
    <r>
      <t>'</t>
    </r>
    <r>
      <rPr>
        <sz val="10"/>
        <color rgb="FF000000"/>
        <rFont val="Arial"/>
        <family val="2"/>
      </rPr>
      <t>23-b000275</t>
    </r>
  </si>
  <si>
    <r>
      <t>'</t>
    </r>
    <r>
      <rPr>
        <sz val="10"/>
        <color rgb="FF000000"/>
        <rFont val="Arial"/>
        <family val="2"/>
      </rPr>
      <t>23-b000464</t>
    </r>
  </si>
  <si>
    <r>
      <t>'</t>
    </r>
    <r>
      <rPr>
        <sz val="10"/>
        <color rgb="FF000000"/>
        <rFont val="Arial"/>
        <family val="2"/>
      </rPr>
      <t>23-b0000210</t>
    </r>
  </si>
  <si>
    <r>
      <t>'</t>
    </r>
    <r>
      <rPr>
        <sz val="10"/>
        <color rgb="FF000000"/>
        <rFont val="Arial"/>
        <family val="2"/>
      </rPr>
      <t>23-b0000226</t>
    </r>
  </si>
  <si>
    <r>
      <t>'</t>
    </r>
    <r>
      <rPr>
        <sz val="10"/>
        <color rgb="FF000000"/>
        <rFont val="Arial"/>
        <family val="2"/>
      </rPr>
      <t>23-b000474</t>
    </r>
  </si>
  <si>
    <r>
      <t>'</t>
    </r>
    <r>
      <rPr>
        <sz val="10"/>
        <color rgb="FF000000"/>
        <rFont val="Arial"/>
        <family val="2"/>
      </rPr>
      <t>23-b000485</t>
    </r>
  </si>
  <si>
    <r>
      <t>'</t>
    </r>
    <r>
      <rPr>
        <sz val="10"/>
        <color rgb="FF000000"/>
        <rFont val="Arial"/>
        <family val="2"/>
      </rPr>
      <t>23-b000658</t>
    </r>
  </si>
  <si>
    <r>
      <t>'</t>
    </r>
    <r>
      <rPr>
        <sz val="10"/>
        <color rgb="FF000000"/>
        <rFont val="Arial"/>
        <family val="2"/>
      </rPr>
      <t>23-b0000774</t>
    </r>
  </si>
  <si>
    <r>
      <t>'</t>
    </r>
    <r>
      <rPr>
        <sz val="10"/>
        <color rgb="FF000000"/>
        <rFont val="Arial"/>
        <family val="2"/>
      </rPr>
      <t>23-b0000792</t>
    </r>
  </si>
  <si>
    <r>
      <t>'</t>
    </r>
    <r>
      <rPr>
        <sz val="10"/>
        <color rgb="FF000000"/>
        <rFont val="Arial"/>
        <family val="2"/>
      </rPr>
      <t>23-b000692</t>
    </r>
  </si>
  <si>
    <r>
      <t>'</t>
    </r>
    <r>
      <rPr>
        <sz val="10"/>
        <color rgb="FF000000"/>
        <rFont val="Arial"/>
        <family val="2"/>
      </rPr>
      <t>23-b001386</t>
    </r>
  </si>
  <si>
    <r>
      <t>'</t>
    </r>
    <r>
      <rPr>
        <sz val="10"/>
        <color rgb="FF000000"/>
        <rFont val="Arial"/>
        <family val="2"/>
      </rPr>
      <t>23-b584</t>
    </r>
  </si>
  <si>
    <r>
      <t>'</t>
    </r>
    <r>
      <rPr>
        <sz val="10"/>
        <color rgb="FF000000"/>
        <rFont val="Arial"/>
        <family val="2"/>
      </rPr>
      <t>23-b915</t>
    </r>
  </si>
  <si>
    <r>
      <t>'</t>
    </r>
    <r>
      <rPr>
        <sz val="10"/>
        <color rgb="FF000000"/>
        <rFont val="Arial"/>
        <family val="2"/>
      </rPr>
      <t>23-b000599</t>
    </r>
  </si>
  <si>
    <r>
      <t>'</t>
    </r>
    <r>
      <rPr>
        <sz val="10"/>
        <color rgb="FF000000"/>
        <rFont val="Arial"/>
        <family val="2"/>
      </rPr>
      <t>23-b000694</t>
    </r>
  </si>
  <si>
    <r>
      <t>'</t>
    </r>
    <r>
      <rPr>
        <sz val="10"/>
        <color rgb="FF000000"/>
        <rFont val="Arial"/>
        <family val="2"/>
      </rPr>
      <t>23-b0000475</t>
    </r>
  </si>
  <si>
    <r>
      <t>'</t>
    </r>
    <r>
      <rPr>
        <sz val="10"/>
        <color rgb="FF000000"/>
        <rFont val="Arial"/>
        <family val="2"/>
      </rPr>
      <t>23-b0001490</t>
    </r>
  </si>
  <si>
    <r>
      <t>'</t>
    </r>
    <r>
      <rPr>
        <sz val="10"/>
        <color rgb="FF000000"/>
        <rFont val="Arial"/>
        <family val="2"/>
      </rPr>
      <t>23-b000659</t>
    </r>
  </si>
  <si>
    <r>
      <t>'</t>
    </r>
    <r>
      <rPr>
        <sz val="10"/>
        <color rgb="FF000000"/>
        <rFont val="Arial"/>
        <family val="2"/>
      </rPr>
      <t>23-b000698</t>
    </r>
  </si>
  <si>
    <r>
      <t>'</t>
    </r>
    <r>
      <rPr>
        <sz val="10"/>
        <color rgb="FF000000"/>
        <rFont val="Arial"/>
        <family val="2"/>
      </rPr>
      <t>23-b001745</t>
    </r>
  </si>
  <si>
    <r>
      <t>'</t>
    </r>
    <r>
      <rPr>
        <sz val="10"/>
        <color rgb="FF000000"/>
        <rFont val="Arial"/>
        <family val="2"/>
      </rPr>
      <t>23-b0000775</t>
    </r>
  </si>
  <si>
    <r>
      <t>'</t>
    </r>
    <r>
      <rPr>
        <sz val="10"/>
        <color rgb="FF000000"/>
        <rFont val="Arial"/>
        <family val="2"/>
      </rPr>
      <t>23-b000871</t>
    </r>
  </si>
  <si>
    <r>
      <t>'</t>
    </r>
    <r>
      <rPr>
        <sz val="10"/>
        <color rgb="FF000000"/>
        <rFont val="Arial"/>
        <family val="2"/>
      </rPr>
      <t>23-b433</t>
    </r>
  </si>
  <si>
    <r>
      <t>'</t>
    </r>
    <r>
      <rPr>
        <sz val="10"/>
        <color rgb="FF000000"/>
        <rFont val="Arial"/>
        <family val="2"/>
      </rPr>
      <t>23-b0000519</t>
    </r>
  </si>
  <si>
    <r>
      <t>'</t>
    </r>
    <r>
      <rPr>
        <sz val="10"/>
        <color rgb="FF000000"/>
        <rFont val="Arial"/>
        <family val="2"/>
      </rPr>
      <t>23-b000705</t>
    </r>
  </si>
  <si>
    <r>
      <t>'</t>
    </r>
    <r>
      <rPr>
        <sz val="10"/>
        <color rgb="FF000000"/>
        <rFont val="Arial"/>
        <family val="2"/>
      </rPr>
      <t>23-b000894</t>
    </r>
  </si>
  <si>
    <r>
      <t>'</t>
    </r>
    <r>
      <rPr>
        <sz val="10"/>
        <color rgb="FF000000"/>
        <rFont val="Arial"/>
        <family val="2"/>
      </rPr>
      <t>23-b001574</t>
    </r>
  </si>
  <si>
    <r>
      <t>'</t>
    </r>
    <r>
      <rPr>
        <sz val="10"/>
        <color rgb="FF000000"/>
        <rFont val="Arial"/>
        <family val="2"/>
      </rPr>
      <t>23-b1650</t>
    </r>
  </si>
  <si>
    <r>
      <t>'</t>
    </r>
    <r>
      <rPr>
        <sz val="10"/>
        <color rgb="FF000000"/>
        <rFont val="Arial"/>
        <family val="2"/>
      </rPr>
      <t>23-b916</t>
    </r>
  </si>
  <si>
    <r>
      <t>'</t>
    </r>
    <r>
      <rPr>
        <sz val="10"/>
        <color rgb="FF000000"/>
        <rFont val="Arial"/>
        <family val="2"/>
      </rPr>
      <t>23-b000533</t>
    </r>
  </si>
  <si>
    <r>
      <t>'</t>
    </r>
    <r>
      <rPr>
        <sz val="10"/>
        <color rgb="FF000000"/>
        <rFont val="Arial"/>
        <family val="2"/>
      </rPr>
      <t>23-b000633</t>
    </r>
  </si>
  <si>
    <r>
      <t>'</t>
    </r>
    <r>
      <rPr>
        <sz val="10"/>
        <color rgb="FF000000"/>
        <rFont val="Arial"/>
        <family val="2"/>
      </rPr>
      <t>23-b0000245</t>
    </r>
  </si>
  <si>
    <r>
      <t>'</t>
    </r>
    <r>
      <rPr>
        <sz val="10"/>
        <color rgb="FF000000"/>
        <rFont val="Arial"/>
        <family val="2"/>
      </rPr>
      <t>23-b0000618</t>
    </r>
  </si>
  <si>
    <r>
      <t>'</t>
    </r>
    <r>
      <rPr>
        <sz val="10"/>
        <color rgb="FF000000"/>
        <rFont val="Arial"/>
        <family val="2"/>
      </rPr>
      <t>23-b000606</t>
    </r>
  </si>
  <si>
    <r>
      <t>'</t>
    </r>
    <r>
      <rPr>
        <sz val="10"/>
        <color rgb="FF000000"/>
        <rFont val="Arial"/>
        <family val="2"/>
      </rPr>
      <t>23-b000700</t>
    </r>
  </si>
  <si>
    <r>
      <t>'</t>
    </r>
    <r>
      <rPr>
        <sz val="10"/>
        <color rgb="FF000000"/>
        <rFont val="Arial"/>
        <family val="2"/>
      </rPr>
      <t>23-b000703</t>
    </r>
  </si>
  <si>
    <r>
      <t>'</t>
    </r>
    <r>
      <rPr>
        <sz val="10"/>
        <color rgb="FF000000"/>
        <rFont val="Arial"/>
        <family val="2"/>
      </rPr>
      <t>23-b000594</t>
    </r>
  </si>
  <si>
    <r>
      <t>'</t>
    </r>
    <r>
      <rPr>
        <sz val="10"/>
        <color rgb="FF000000"/>
        <rFont val="Arial"/>
        <family val="2"/>
      </rPr>
      <t>23-b000601</t>
    </r>
  </si>
  <si>
    <r>
      <t>'</t>
    </r>
    <r>
      <rPr>
        <sz val="10"/>
        <color rgb="FF000000"/>
        <rFont val="Arial"/>
        <family val="2"/>
      </rPr>
      <t>23-b000649</t>
    </r>
  </si>
  <si>
    <r>
      <t>'</t>
    </r>
    <r>
      <rPr>
        <sz val="10"/>
        <color rgb="FF000000"/>
        <rFont val="Arial"/>
        <family val="2"/>
      </rPr>
      <t>23-b000656</t>
    </r>
  </si>
  <si>
    <r>
      <t>'</t>
    </r>
    <r>
      <rPr>
        <sz val="10"/>
        <color rgb="FF000000"/>
        <rFont val="Arial"/>
        <family val="2"/>
      </rPr>
      <t>23-b000660</t>
    </r>
  </si>
  <si>
    <r>
      <t>'</t>
    </r>
    <r>
      <rPr>
        <sz val="10"/>
        <color rgb="FF000000"/>
        <rFont val="Arial"/>
        <family val="2"/>
      </rPr>
      <t>23-b000272</t>
    </r>
  </si>
  <si>
    <r>
      <t>'</t>
    </r>
    <r>
      <rPr>
        <sz val="10"/>
        <color rgb="FF000000"/>
        <rFont val="Arial"/>
        <family val="2"/>
      </rPr>
      <t>23-b000473</t>
    </r>
  </si>
  <si>
    <r>
      <t>'</t>
    </r>
    <r>
      <rPr>
        <sz val="10"/>
        <color rgb="FF000000"/>
        <rFont val="Arial"/>
        <family val="2"/>
      </rPr>
      <t>23-b000480</t>
    </r>
  </si>
  <si>
    <r>
      <t>'</t>
    </r>
    <r>
      <rPr>
        <sz val="10"/>
        <color rgb="FF000000"/>
        <rFont val="Arial"/>
        <family val="2"/>
      </rPr>
      <t>23-b0000607</t>
    </r>
  </si>
  <si>
    <r>
      <t>'</t>
    </r>
    <r>
      <rPr>
        <sz val="10"/>
        <color rgb="FF000000"/>
        <rFont val="Arial"/>
        <family val="2"/>
      </rPr>
      <t>23-b0000787</t>
    </r>
  </si>
  <si>
    <r>
      <t>'</t>
    </r>
    <r>
      <rPr>
        <sz val="10"/>
        <color rgb="FF000000"/>
        <rFont val="Arial"/>
        <family val="2"/>
      </rPr>
      <t>23-b0000799</t>
    </r>
  </si>
  <si>
    <r>
      <t>'</t>
    </r>
    <r>
      <rPr>
        <sz val="10"/>
        <color rgb="FF000000"/>
        <rFont val="Arial"/>
        <family val="2"/>
      </rPr>
      <t>23-b632</t>
    </r>
  </si>
  <si>
    <r>
      <t>'</t>
    </r>
    <r>
      <rPr>
        <sz val="10"/>
        <color rgb="FF000000"/>
        <rFont val="Arial"/>
        <family val="2"/>
      </rPr>
      <t>23-b0000881</t>
    </r>
  </si>
  <si>
    <r>
      <t>'</t>
    </r>
    <r>
      <rPr>
        <sz val="10"/>
        <color rgb="FF000000"/>
        <rFont val="Arial"/>
        <family val="2"/>
      </rPr>
      <t>23-b000654</t>
    </r>
  </si>
  <si>
    <r>
      <t>'</t>
    </r>
    <r>
      <rPr>
        <sz val="10"/>
        <color rgb="FF000000"/>
        <rFont val="Arial"/>
        <family val="2"/>
      </rPr>
      <t>23-b0000783</t>
    </r>
  </si>
  <si>
    <r>
      <t>'</t>
    </r>
    <r>
      <rPr>
        <sz val="10"/>
        <color rgb="FF000000"/>
        <rFont val="Arial"/>
        <family val="2"/>
      </rPr>
      <t>23-b586</t>
    </r>
  </si>
  <si>
    <r>
      <t>'</t>
    </r>
    <r>
      <rPr>
        <sz val="10"/>
        <color rgb="FF000000"/>
        <rFont val="Arial"/>
        <family val="2"/>
      </rPr>
      <t>23-b724</t>
    </r>
  </si>
  <si>
    <r>
      <t>'</t>
    </r>
    <r>
      <rPr>
        <sz val="10"/>
        <color rgb="FF000000"/>
        <rFont val="Arial"/>
        <family val="2"/>
      </rPr>
      <t>23-b000648</t>
    </r>
  </si>
  <si>
    <r>
      <t>'</t>
    </r>
    <r>
      <rPr>
        <sz val="10"/>
        <color rgb="FF000000"/>
        <rFont val="Arial"/>
        <family val="2"/>
      </rPr>
      <t>23-b0000798</t>
    </r>
  </si>
  <si>
    <r>
      <t>'</t>
    </r>
    <r>
      <rPr>
        <sz val="10"/>
        <color rgb="FF000000"/>
        <rFont val="Arial"/>
        <family val="2"/>
      </rPr>
      <t>23-b000477</t>
    </r>
  </si>
  <si>
    <r>
      <t>'</t>
    </r>
    <r>
      <rPr>
        <sz val="10"/>
        <color rgb="FF000000"/>
        <rFont val="Arial"/>
        <family val="2"/>
      </rPr>
      <t>23-b000679</t>
    </r>
  </si>
  <si>
    <r>
      <t>'</t>
    </r>
    <r>
      <rPr>
        <sz val="10"/>
        <color rgb="FF000000"/>
        <rFont val="Arial"/>
        <family val="2"/>
      </rPr>
      <t>23-b001575</t>
    </r>
  </si>
  <si>
    <r>
      <t>'</t>
    </r>
    <r>
      <rPr>
        <sz val="10"/>
        <color rgb="FF000000"/>
        <rFont val="Arial"/>
        <family val="2"/>
      </rPr>
      <t>23-b0001046</t>
    </r>
  </si>
  <si>
    <r>
      <t>'</t>
    </r>
    <r>
      <rPr>
        <sz val="10"/>
        <color rgb="FF000000"/>
        <rFont val="Arial"/>
        <family val="2"/>
      </rPr>
      <t>23-b0001063</t>
    </r>
  </si>
  <si>
    <r>
      <t>'</t>
    </r>
    <r>
      <rPr>
        <sz val="10"/>
        <color rgb="FF000000"/>
        <rFont val="Arial"/>
        <family val="2"/>
      </rPr>
      <t>23-b0001561</t>
    </r>
  </si>
  <si>
    <r>
      <t>'</t>
    </r>
    <r>
      <rPr>
        <sz val="10"/>
        <color rgb="FF000000"/>
        <rFont val="Arial"/>
        <family val="2"/>
      </rPr>
      <t>23-b000678</t>
    </r>
  </si>
  <si>
    <r>
      <t>'</t>
    </r>
    <r>
      <rPr>
        <sz val="10"/>
        <color rgb="FF000000"/>
        <rFont val="Arial"/>
        <family val="2"/>
      </rPr>
      <t>23-b001782</t>
    </r>
  </si>
  <si>
    <r>
      <t>'</t>
    </r>
    <r>
      <rPr>
        <sz val="10"/>
        <color rgb="FF000000"/>
        <rFont val="Arial"/>
        <family val="2"/>
      </rPr>
      <t>23-b428</t>
    </r>
  </si>
  <si>
    <r>
      <t>'</t>
    </r>
    <r>
      <rPr>
        <sz val="10"/>
        <color rgb="FF000000"/>
        <rFont val="Arial"/>
        <family val="2"/>
      </rPr>
      <t>23-b628</t>
    </r>
  </si>
  <si>
    <r>
      <t>'</t>
    </r>
    <r>
      <rPr>
        <sz val="10"/>
        <color rgb="FF000000"/>
        <rFont val="Arial"/>
        <family val="2"/>
      </rPr>
      <t>23-b0000755</t>
    </r>
  </si>
  <si>
    <r>
      <t>'</t>
    </r>
    <r>
      <rPr>
        <sz val="10"/>
        <color rgb="FF000000"/>
        <rFont val="Arial"/>
        <family val="2"/>
      </rPr>
      <t>23-b0001720</t>
    </r>
  </si>
  <si>
    <r>
      <t>'</t>
    </r>
    <r>
      <rPr>
        <sz val="10"/>
        <color rgb="FF000000"/>
        <rFont val="Arial"/>
        <family val="2"/>
      </rPr>
      <t>23-b000891</t>
    </r>
  </si>
  <si>
    <r>
      <t>'</t>
    </r>
    <r>
      <rPr>
        <sz val="10"/>
        <color rgb="FF000000"/>
        <rFont val="Arial"/>
        <family val="2"/>
      </rPr>
      <t>23-b000893</t>
    </r>
  </si>
  <si>
    <r>
      <t>'</t>
    </r>
    <r>
      <rPr>
        <sz val="10"/>
        <color rgb="FF000000"/>
        <rFont val="Arial"/>
        <family val="2"/>
      </rPr>
      <t>23-b001626</t>
    </r>
  </si>
  <si>
    <r>
      <t>'</t>
    </r>
    <r>
      <rPr>
        <sz val="10"/>
        <color rgb="FF000000"/>
        <rFont val="Arial"/>
        <family val="2"/>
      </rPr>
      <t>23-b710</t>
    </r>
  </si>
  <si>
    <r>
      <t>'</t>
    </r>
    <r>
      <rPr>
        <sz val="10"/>
        <color rgb="FF000000"/>
        <rFont val="Arial"/>
        <family val="2"/>
      </rPr>
      <t>23-b629</t>
    </r>
  </si>
  <si>
    <r>
      <t>'</t>
    </r>
    <r>
      <rPr>
        <sz val="10"/>
        <color rgb="FF000000"/>
        <rFont val="Arial"/>
        <family val="2"/>
      </rPr>
      <t>23-b0000612</t>
    </r>
  </si>
  <si>
    <r>
      <t>'</t>
    </r>
    <r>
      <rPr>
        <sz val="10"/>
        <color rgb="FF000000"/>
        <rFont val="Arial"/>
        <family val="2"/>
      </rPr>
      <t>23-b000647</t>
    </r>
  </si>
  <si>
    <r>
      <t>'</t>
    </r>
    <r>
      <rPr>
        <sz val="10"/>
        <color rgb="FF000000"/>
        <rFont val="Arial"/>
        <family val="2"/>
      </rPr>
      <t>23-b001391</t>
    </r>
  </si>
  <si>
    <r>
      <t>'</t>
    </r>
    <r>
      <rPr>
        <sz val="10"/>
        <color rgb="FF000000"/>
        <rFont val="Arial"/>
        <family val="2"/>
      </rPr>
      <t>23-b000655</t>
    </r>
  </si>
  <si>
    <r>
      <t>'</t>
    </r>
    <r>
      <rPr>
        <sz val="10"/>
        <color rgb="FF000000"/>
        <rFont val="Arial"/>
        <family val="2"/>
      </rPr>
      <t>23-b000600</t>
    </r>
  </si>
  <si>
    <r>
      <t>'</t>
    </r>
    <r>
      <rPr>
        <sz val="10"/>
        <color rgb="FF000000"/>
        <rFont val="Arial"/>
        <family val="2"/>
      </rPr>
      <t>23-b000661</t>
    </r>
  </si>
  <si>
    <r>
      <t>'</t>
    </r>
    <r>
      <rPr>
        <sz val="10"/>
        <color rgb="FF000000"/>
        <rFont val="Arial"/>
        <family val="2"/>
      </rPr>
      <t>23-b000662</t>
    </r>
  </si>
  <si>
    <r>
      <t>'</t>
    </r>
    <r>
      <rPr>
        <sz val="10"/>
        <color rgb="FF000000"/>
        <rFont val="Arial"/>
        <family val="2"/>
      </rPr>
      <t>23-b000465</t>
    </r>
  </si>
  <si>
    <r>
      <t>'</t>
    </r>
    <r>
      <rPr>
        <sz val="10"/>
        <color rgb="FF000000"/>
        <rFont val="Arial"/>
        <family val="2"/>
      </rPr>
      <t>23-b0000456</t>
    </r>
  </si>
  <si>
    <r>
      <t>'</t>
    </r>
    <r>
      <rPr>
        <sz val="10"/>
        <color rgb="FF000000"/>
        <rFont val="Arial"/>
        <family val="2"/>
      </rPr>
      <t>23-b000484</t>
    </r>
  </si>
  <si>
    <r>
      <t>'</t>
    </r>
    <r>
      <rPr>
        <sz val="10"/>
        <color rgb="FF000000"/>
        <rFont val="Arial"/>
        <family val="2"/>
      </rPr>
      <t>23-b0000615</t>
    </r>
  </si>
  <si>
    <r>
      <t>'</t>
    </r>
    <r>
      <rPr>
        <sz val="10"/>
        <color rgb="FF000000"/>
        <rFont val="Arial"/>
        <family val="2"/>
      </rPr>
      <t>23-b436</t>
    </r>
  </si>
  <si>
    <r>
      <t>'</t>
    </r>
    <r>
      <rPr>
        <sz val="10"/>
        <color rgb="FF000000"/>
        <rFont val="Arial"/>
        <family val="2"/>
      </rPr>
      <t>23-b0000623</t>
    </r>
  </si>
  <si>
    <r>
      <t>'</t>
    </r>
    <r>
      <rPr>
        <sz val="10"/>
        <color rgb="FF000000"/>
        <rFont val="Arial"/>
        <family val="2"/>
      </rPr>
      <t>23-b000274</t>
    </r>
  </si>
  <si>
    <r>
      <t>'</t>
    </r>
    <r>
      <rPr>
        <sz val="10"/>
        <color rgb="FF000000"/>
        <rFont val="Arial"/>
        <family val="2"/>
      </rPr>
      <t>23-b000547</t>
    </r>
  </si>
  <si>
    <r>
      <t>'</t>
    </r>
    <r>
      <rPr>
        <sz val="10"/>
        <color rgb="FF000000"/>
        <rFont val="Arial"/>
        <family val="2"/>
      </rPr>
      <t>23-b000674</t>
    </r>
  </si>
  <si>
    <r>
      <t>'</t>
    </r>
    <r>
      <rPr>
        <sz val="10"/>
        <color rgb="FF000000"/>
        <rFont val="Arial"/>
        <family val="2"/>
      </rPr>
      <t>23-b707</t>
    </r>
  </si>
  <si>
    <r>
      <t>'</t>
    </r>
    <r>
      <rPr>
        <sz val="10"/>
        <color rgb="FF000000"/>
        <rFont val="Arial"/>
        <family val="2"/>
      </rPr>
      <t>23-b1470</t>
    </r>
  </si>
  <si>
    <r>
      <t>'</t>
    </r>
    <r>
      <rPr>
        <sz val="10"/>
        <color rgb="FF000000"/>
        <rFont val="Arial"/>
        <family val="2"/>
      </rPr>
      <t>23-b457</t>
    </r>
  </si>
  <si>
    <r>
      <t>'</t>
    </r>
    <r>
      <rPr>
        <sz val="10"/>
        <color rgb="FF000000"/>
        <rFont val="Arial"/>
        <family val="2"/>
      </rPr>
      <t>23-b001578</t>
    </r>
  </si>
  <si>
    <r>
      <t>'</t>
    </r>
    <r>
      <rPr>
        <sz val="10"/>
        <color rgb="FF000000"/>
        <rFont val="Arial"/>
        <family val="2"/>
      </rPr>
      <t>23-b609</t>
    </r>
  </si>
  <si>
    <r>
      <t>'</t>
    </r>
    <r>
      <rPr>
        <sz val="10"/>
        <color rgb="FF000000"/>
        <rFont val="Arial"/>
        <family val="2"/>
      </rPr>
      <t>23-b001047</t>
    </r>
  </si>
  <si>
    <r>
      <t>'</t>
    </r>
    <r>
      <rPr>
        <sz val="10"/>
        <color rgb="FF000000"/>
        <rFont val="Arial"/>
        <family val="2"/>
      </rPr>
      <t>23-b458</t>
    </r>
  </si>
  <si>
    <r>
      <t>'</t>
    </r>
    <r>
      <rPr>
        <sz val="10"/>
        <color rgb="FF000000"/>
        <rFont val="Arial"/>
        <family val="2"/>
      </rPr>
      <t>23-b0000508</t>
    </r>
  </si>
  <si>
    <r>
      <t>'</t>
    </r>
    <r>
      <rPr>
        <sz val="10"/>
        <color rgb="FF000000"/>
        <rFont val="Arial"/>
        <family val="2"/>
      </rPr>
      <t>23-b0000782</t>
    </r>
  </si>
  <si>
    <r>
      <t>'</t>
    </r>
    <r>
      <rPr>
        <sz val="10"/>
        <color rgb="FF000000"/>
        <rFont val="Arial"/>
        <family val="2"/>
      </rPr>
      <t>23-b0000791</t>
    </r>
  </si>
  <si>
    <r>
      <t>'</t>
    </r>
    <r>
      <rPr>
        <sz val="10"/>
        <color rgb="FF000000"/>
        <rFont val="Arial"/>
        <family val="2"/>
      </rPr>
      <t>23-b001621</t>
    </r>
  </si>
  <si>
    <r>
      <t>'</t>
    </r>
    <r>
      <rPr>
        <sz val="10"/>
        <color rgb="FF000000"/>
        <rFont val="Arial"/>
        <family val="2"/>
      </rPr>
      <t>23-b001644</t>
    </r>
  </si>
  <si>
    <r>
      <t>'</t>
    </r>
    <r>
      <rPr>
        <sz val="10"/>
        <color rgb="FF000000"/>
        <rFont val="Arial"/>
        <family val="2"/>
      </rPr>
      <t>23-b001704</t>
    </r>
  </si>
  <si>
    <r>
      <t>'</t>
    </r>
    <r>
      <rPr>
        <sz val="10"/>
        <color rgb="FF000000"/>
        <rFont val="Arial"/>
        <family val="2"/>
      </rPr>
      <t>23-b0000401</t>
    </r>
  </si>
  <si>
    <r>
      <t>'</t>
    </r>
    <r>
      <rPr>
        <sz val="10"/>
        <color rgb="FF000000"/>
        <rFont val="Arial"/>
        <family val="2"/>
      </rPr>
      <t>23-b0000291</t>
    </r>
  </si>
  <si>
    <r>
      <t>'</t>
    </r>
    <r>
      <rPr>
        <sz val="10"/>
        <color rgb="FF000000"/>
        <rFont val="Arial"/>
        <family val="2"/>
      </rPr>
      <t>23-b0000588</t>
    </r>
  </si>
  <si>
    <r>
      <t>'</t>
    </r>
    <r>
      <rPr>
        <sz val="10"/>
        <color rgb="FF000000"/>
        <rFont val="Arial"/>
        <family val="2"/>
      </rPr>
      <t>23-b000754</t>
    </r>
  </si>
  <si>
    <r>
      <t>'</t>
    </r>
    <r>
      <rPr>
        <sz val="10"/>
        <color rgb="FF000000"/>
        <rFont val="Arial"/>
        <family val="2"/>
      </rPr>
      <t>23-b000794</t>
    </r>
  </si>
  <si>
    <r>
      <t>'</t>
    </r>
    <r>
      <rPr>
        <sz val="10"/>
        <color rgb="FF000000"/>
        <rFont val="Arial"/>
        <family val="2"/>
      </rPr>
      <t>23-b001003</t>
    </r>
  </si>
  <si>
    <r>
      <t>'</t>
    </r>
    <r>
      <rPr>
        <sz val="10"/>
        <color rgb="FF000000"/>
        <rFont val="Arial"/>
        <family val="2"/>
      </rPr>
      <t>23-b000888</t>
    </r>
  </si>
  <si>
    <r>
      <t>'</t>
    </r>
    <r>
      <rPr>
        <sz val="10"/>
        <color rgb="FF000000"/>
        <rFont val="Arial"/>
        <family val="2"/>
      </rPr>
      <t>23-b0000693</t>
    </r>
  </si>
  <si>
    <r>
      <t>'</t>
    </r>
    <r>
      <rPr>
        <sz val="10"/>
        <color rgb="FF000000"/>
        <rFont val="Arial"/>
        <family val="2"/>
      </rPr>
      <t>23-b000561</t>
    </r>
  </si>
  <si>
    <r>
      <t>'</t>
    </r>
    <r>
      <rPr>
        <sz val="10"/>
        <color rgb="FF000000"/>
        <rFont val="Arial"/>
        <family val="2"/>
      </rPr>
      <t>23-b001389</t>
    </r>
  </si>
  <si>
    <r>
      <t>'</t>
    </r>
    <r>
      <rPr>
        <sz val="10"/>
        <color rgb="FF000000"/>
        <rFont val="Arial"/>
        <family val="2"/>
      </rPr>
      <t>23-b0000677</t>
    </r>
  </si>
  <si>
    <r>
      <t>'</t>
    </r>
    <r>
      <rPr>
        <sz val="10"/>
        <color rgb="FF000000"/>
        <rFont val="Arial"/>
        <family val="2"/>
      </rPr>
      <t>23-b0000620</t>
    </r>
  </si>
  <si>
    <r>
      <t>'</t>
    </r>
    <r>
      <rPr>
        <sz val="10"/>
        <color rgb="FF000000"/>
        <rFont val="Arial"/>
        <family val="2"/>
      </rPr>
      <t>23-b0000800</t>
    </r>
  </si>
  <si>
    <r>
      <t>'</t>
    </r>
    <r>
      <rPr>
        <sz val="10"/>
        <color rgb="FF000000"/>
        <rFont val="Arial"/>
        <family val="2"/>
      </rPr>
      <t>23-b000517</t>
    </r>
  </si>
  <si>
    <r>
      <t>'</t>
    </r>
    <r>
      <rPr>
        <sz val="10"/>
        <color rgb="FF000000"/>
        <rFont val="Arial"/>
        <family val="2"/>
      </rPr>
      <t>23-b000286</t>
    </r>
  </si>
  <si>
    <r>
      <t>'</t>
    </r>
    <r>
      <rPr>
        <sz val="10"/>
        <color rgb="FF000000"/>
        <rFont val="Arial"/>
        <family val="2"/>
      </rPr>
      <t>23-b000652</t>
    </r>
  </si>
  <si>
    <r>
      <t>'</t>
    </r>
    <r>
      <rPr>
        <sz val="10"/>
        <color rgb="FF000000"/>
        <rFont val="Arial"/>
        <family val="2"/>
      </rPr>
      <t>23-b000546</t>
    </r>
  </si>
  <si>
    <r>
      <t>'</t>
    </r>
    <r>
      <rPr>
        <sz val="10"/>
        <color rgb="FF000000"/>
        <rFont val="Arial"/>
        <family val="2"/>
      </rPr>
      <t>22-b000602</t>
    </r>
  </si>
  <si>
    <r>
      <t>'</t>
    </r>
    <r>
      <rPr>
        <sz val="10"/>
        <color rgb="FF000000"/>
        <rFont val="Arial"/>
        <family val="2"/>
      </rPr>
      <t>23-b000680</t>
    </r>
  </si>
  <si>
    <r>
      <t>'</t>
    </r>
    <r>
      <rPr>
        <sz val="10"/>
        <color rgb="FF000000"/>
        <rFont val="Arial"/>
        <family val="2"/>
      </rPr>
      <t>23-b000252</t>
    </r>
  </si>
  <si>
    <r>
      <t>'</t>
    </r>
    <r>
      <rPr>
        <sz val="10"/>
        <color rgb="FF000000"/>
        <rFont val="Arial"/>
        <family val="2"/>
      </rPr>
      <t>23-b000478</t>
    </r>
  </si>
  <si>
    <r>
      <t>'</t>
    </r>
    <r>
      <rPr>
        <sz val="10"/>
        <color rgb="FF000000"/>
        <rFont val="Arial"/>
        <family val="2"/>
      </rPr>
      <t>23-b0000616</t>
    </r>
  </si>
  <si>
    <r>
      <t>'</t>
    </r>
    <r>
      <rPr>
        <sz val="10"/>
        <color rgb="FF000000"/>
        <rFont val="Arial"/>
        <family val="2"/>
      </rPr>
      <t>23-b0000796</t>
    </r>
  </si>
  <si>
    <r>
      <t>'</t>
    </r>
    <r>
      <rPr>
        <sz val="10"/>
        <color rgb="FF000000"/>
        <rFont val="Arial"/>
        <family val="2"/>
      </rPr>
      <t>23-b0000896</t>
    </r>
  </si>
  <si>
    <r>
      <t>'</t>
    </r>
    <r>
      <rPr>
        <sz val="10"/>
        <color rgb="FF000000"/>
        <rFont val="Arial"/>
        <family val="2"/>
      </rPr>
      <t>23-b431</t>
    </r>
  </si>
  <si>
    <r>
      <t>'</t>
    </r>
    <r>
      <rPr>
        <sz val="10"/>
        <color rgb="FF000000"/>
        <rFont val="Arial"/>
        <family val="2"/>
      </rPr>
      <t>23-b631</t>
    </r>
  </si>
  <si>
    <r>
      <t>'</t>
    </r>
    <r>
      <rPr>
        <sz val="10"/>
        <color rgb="FF000000"/>
        <rFont val="Arial"/>
        <family val="2"/>
      </rPr>
      <t>23-b709</t>
    </r>
  </si>
  <si>
    <r>
      <t>'</t>
    </r>
    <r>
      <rPr>
        <sz val="10"/>
        <color rgb="FF000000"/>
        <rFont val="Arial"/>
        <family val="2"/>
      </rPr>
      <t>23-b0000670</t>
    </r>
  </si>
  <si>
    <r>
      <t>'</t>
    </r>
    <r>
      <rPr>
        <sz val="10"/>
        <color rgb="FF000000"/>
        <rFont val="Arial"/>
        <family val="2"/>
      </rPr>
      <t>23-b000529</t>
    </r>
  </si>
  <si>
    <r>
      <t>'</t>
    </r>
    <r>
      <rPr>
        <sz val="10"/>
        <color rgb="FF000000"/>
        <rFont val="Arial"/>
        <family val="2"/>
      </rPr>
      <t>23-b189</t>
    </r>
  </si>
  <si>
    <r>
      <t>'</t>
    </r>
    <r>
      <rPr>
        <sz val="10"/>
        <color rgb="FF000000"/>
        <rFont val="Arial"/>
        <family val="2"/>
      </rPr>
      <t>23-b001502</t>
    </r>
  </si>
  <si>
    <r>
      <t>'</t>
    </r>
    <r>
      <rPr>
        <sz val="10"/>
        <color rgb="FF000000"/>
        <rFont val="Arial"/>
        <family val="2"/>
      </rPr>
      <t>23-b000487</t>
    </r>
  </si>
  <si>
    <r>
      <t>'</t>
    </r>
    <r>
      <rPr>
        <sz val="10"/>
        <color rgb="FF000000"/>
        <rFont val="Arial"/>
        <family val="2"/>
      </rPr>
      <t>23-b0000776</t>
    </r>
  </si>
  <si>
    <r>
      <t>'</t>
    </r>
    <r>
      <rPr>
        <sz val="10"/>
        <color rgb="FF000000"/>
        <rFont val="Arial"/>
        <family val="2"/>
      </rPr>
      <t>23-b0000784</t>
    </r>
  </si>
  <si>
    <r>
      <t>'</t>
    </r>
    <r>
      <rPr>
        <sz val="10"/>
        <color rgb="FF000000"/>
        <rFont val="Arial"/>
        <family val="2"/>
      </rPr>
      <t>23-b0001795</t>
    </r>
  </si>
  <si>
    <r>
      <t>'</t>
    </r>
    <r>
      <rPr>
        <sz val="10"/>
        <color rgb="FF000000"/>
        <rFont val="Arial"/>
        <family val="2"/>
      </rPr>
      <t>23-b000742</t>
    </r>
  </si>
  <si>
    <r>
      <t>'</t>
    </r>
    <r>
      <rPr>
        <sz val="10"/>
        <color rgb="FF000000"/>
        <rFont val="Arial"/>
        <family val="2"/>
      </rPr>
      <t>23-b0000591</t>
    </r>
  </si>
  <si>
    <r>
      <t>'</t>
    </r>
    <r>
      <rPr>
        <sz val="10"/>
        <color rgb="FF000000"/>
        <rFont val="Arial"/>
        <family val="2"/>
      </rPr>
      <t>23-b000510</t>
    </r>
  </si>
  <si>
    <r>
      <t>'</t>
    </r>
    <r>
      <rPr>
        <sz val="10"/>
        <color rgb="FF000000"/>
        <rFont val="Arial"/>
        <family val="2"/>
      </rPr>
      <t>23-b0001818</t>
    </r>
  </si>
  <si>
    <r>
      <t>'</t>
    </r>
    <r>
      <rPr>
        <sz val="10"/>
        <color rgb="FF000000"/>
        <rFont val="Arial"/>
        <family val="2"/>
      </rPr>
      <t>23-b0000885</t>
    </r>
  </si>
  <si>
    <r>
      <t>'</t>
    </r>
    <r>
      <rPr>
        <sz val="10"/>
        <color rgb="FF000000"/>
        <rFont val="Arial"/>
        <family val="2"/>
      </rPr>
      <t>23-b001794</t>
    </r>
  </si>
  <si>
    <r>
      <t>'</t>
    </r>
    <r>
      <rPr>
        <sz val="10"/>
        <color rgb="FF000000"/>
        <rFont val="Arial"/>
        <family val="2"/>
      </rPr>
      <t>23-b000434</t>
    </r>
  </si>
  <si>
    <r>
      <t>'</t>
    </r>
    <r>
      <rPr>
        <sz val="10"/>
        <color rgb="FF000000"/>
        <rFont val="Arial"/>
        <family val="2"/>
      </rPr>
      <t>23-b000914</t>
    </r>
  </si>
  <si>
    <r>
      <t>'</t>
    </r>
    <r>
      <rPr>
        <sz val="10"/>
        <color rgb="FF000000"/>
        <rFont val="Arial"/>
        <family val="2"/>
      </rPr>
      <t>23-b0001464</t>
    </r>
  </si>
  <si>
    <r>
      <t>'</t>
    </r>
    <r>
      <rPr>
        <sz val="10"/>
        <color rgb="FF000000"/>
        <rFont val="Arial"/>
        <family val="2"/>
      </rPr>
      <t>23-b0000621</t>
    </r>
  </si>
  <si>
    <r>
      <t>'</t>
    </r>
    <r>
      <rPr>
        <sz val="10"/>
        <color rgb="FF000000"/>
        <rFont val="Arial"/>
        <family val="2"/>
      </rPr>
      <t>23-b000515</t>
    </r>
  </si>
  <si>
    <r>
      <t>'</t>
    </r>
    <r>
      <rPr>
        <sz val="10"/>
        <color rgb="FF000000"/>
        <rFont val="Arial"/>
        <family val="2"/>
      </rPr>
      <t>23-b000486</t>
    </r>
  </si>
  <si>
    <r>
      <t>'</t>
    </r>
    <r>
      <rPr>
        <sz val="10"/>
        <color rgb="FF000000"/>
        <rFont val="Arial"/>
        <family val="2"/>
      </rPr>
      <t>23-b000651</t>
    </r>
  </si>
  <si>
    <r>
      <t>'</t>
    </r>
    <r>
      <rPr>
        <sz val="10"/>
        <color rgb="FF000000"/>
        <rFont val="Arial"/>
        <family val="2"/>
      </rPr>
      <t>23-b000673</t>
    </r>
  </si>
  <si>
    <r>
      <t>'</t>
    </r>
    <r>
      <rPr>
        <sz val="10"/>
        <color rgb="FF000000"/>
        <rFont val="Arial"/>
        <family val="2"/>
      </rPr>
      <t>23-b000394</t>
    </r>
  </si>
  <si>
    <r>
      <t>'</t>
    </r>
    <r>
      <rPr>
        <sz val="10"/>
        <color rgb="FF000000"/>
        <rFont val="Arial"/>
        <family val="2"/>
      </rPr>
      <t>23-b0000471</t>
    </r>
  </si>
  <si>
    <r>
      <t>'</t>
    </r>
    <r>
      <rPr>
        <sz val="10"/>
        <color rgb="FF000000"/>
        <rFont val="Arial"/>
        <family val="2"/>
      </rPr>
      <t>23-b0000882</t>
    </r>
  </si>
  <si>
    <r>
      <t>'</t>
    </r>
    <r>
      <rPr>
        <sz val="10"/>
        <color rgb="FF000000"/>
        <rFont val="Arial"/>
        <family val="2"/>
      </rPr>
      <t>23-b000479</t>
    </r>
  </si>
  <si>
    <r>
      <t>'</t>
    </r>
    <r>
      <rPr>
        <sz val="10"/>
        <color rgb="FF000000"/>
        <rFont val="Arial"/>
        <family val="2"/>
      </rPr>
      <t>23-b000147</t>
    </r>
  </si>
  <si>
    <r>
      <t>'</t>
    </r>
    <r>
      <rPr>
        <sz val="10"/>
        <color rgb="FF000000"/>
        <rFont val="Arial"/>
        <family val="2"/>
      </rPr>
      <t>23-b0000427</t>
    </r>
  </si>
  <si>
    <r>
      <t>'</t>
    </r>
    <r>
      <rPr>
        <sz val="10"/>
        <color rgb="FF000000"/>
        <rFont val="Arial"/>
        <family val="2"/>
      </rPr>
      <t>23-b000746</t>
    </r>
  </si>
  <si>
    <r>
      <t>'</t>
    </r>
    <r>
      <rPr>
        <sz val="10"/>
        <color rgb="FF000000"/>
        <rFont val="Arial"/>
        <family val="2"/>
      </rPr>
      <t>23-b000751</t>
    </r>
  </si>
  <si>
    <r>
      <t>'</t>
    </r>
    <r>
      <rPr>
        <sz val="10"/>
        <color rgb="FF000000"/>
        <rFont val="Arial"/>
        <family val="2"/>
      </rPr>
      <t>23-b001366</t>
    </r>
  </si>
  <si>
    <r>
      <t>'</t>
    </r>
    <r>
      <rPr>
        <sz val="10"/>
        <color rgb="FF000000"/>
        <rFont val="Arial"/>
        <family val="2"/>
      </rPr>
      <t>23-b0000605</t>
    </r>
  </si>
  <si>
    <r>
      <t>'</t>
    </r>
    <r>
      <rPr>
        <sz val="10"/>
        <color rgb="FF000000"/>
        <rFont val="Arial"/>
        <family val="2"/>
      </rPr>
      <t>23-b1001</t>
    </r>
  </si>
  <si>
    <r>
      <t>'</t>
    </r>
    <r>
      <rPr>
        <sz val="10"/>
        <color rgb="FF000000"/>
        <rFont val="Arial"/>
        <family val="2"/>
      </rPr>
      <t>23-b000745</t>
    </r>
  </si>
  <si>
    <r>
      <t>'</t>
    </r>
    <r>
      <rPr>
        <sz val="10"/>
        <color rgb="FF000000"/>
        <rFont val="Arial"/>
        <family val="2"/>
      </rPr>
      <t>23-b001663</t>
    </r>
  </si>
  <si>
    <r>
      <t>'</t>
    </r>
    <r>
      <rPr>
        <sz val="10"/>
        <color rgb="FF000000"/>
        <rFont val="Arial"/>
        <family val="2"/>
      </rPr>
      <t>23-b0000668</t>
    </r>
  </si>
  <si>
    <r>
      <t>'</t>
    </r>
    <r>
      <rPr>
        <sz val="10"/>
        <color rgb="FF000000"/>
        <rFont val="Arial"/>
        <family val="2"/>
      </rPr>
      <t>23-b0000669</t>
    </r>
  </si>
  <si>
    <r>
      <t>'</t>
    </r>
    <r>
      <rPr>
        <sz val="10"/>
        <color rgb="FF000000"/>
        <rFont val="Arial"/>
        <family val="2"/>
      </rPr>
      <t>23-b000696</t>
    </r>
  </si>
  <si>
    <r>
      <t>'</t>
    </r>
    <r>
      <rPr>
        <sz val="10"/>
        <color rgb="FF000000"/>
        <rFont val="Arial"/>
        <family val="2"/>
      </rPr>
      <t>23-b000636</t>
    </r>
  </si>
  <si>
    <t>AA/22P|HHCL-THU</t>
  </si>
  <si>
    <r>
      <t>'</t>
    </r>
    <r>
      <rPr>
        <sz val="10"/>
        <color rgb="FF000000"/>
        <rFont val="Arial"/>
        <family val="2"/>
      </rPr>
      <t>23-b1835</t>
    </r>
  </si>
  <si>
    <r>
      <t>'</t>
    </r>
    <r>
      <rPr>
        <sz val="10"/>
        <color rgb="FF000000"/>
        <rFont val="Arial"/>
        <family val="2"/>
      </rPr>
      <t>23-b000681</t>
    </r>
  </si>
  <si>
    <r>
      <t>'</t>
    </r>
    <r>
      <rPr>
        <sz val="10"/>
        <color rgb="FF000000"/>
        <rFont val="Arial"/>
        <family val="2"/>
      </rPr>
      <t>23-b001006</t>
    </r>
  </si>
  <si>
    <r>
      <t>'</t>
    </r>
    <r>
      <rPr>
        <sz val="10"/>
        <color rgb="FF000000"/>
        <rFont val="Arial"/>
        <family val="2"/>
      </rPr>
      <t>23-b001664</t>
    </r>
  </si>
  <si>
    <r>
      <t>'</t>
    </r>
    <r>
      <rPr>
        <sz val="10"/>
        <color rgb="FF000000"/>
        <rFont val="Arial"/>
        <family val="2"/>
      </rPr>
      <t>23-b0000743</t>
    </r>
  </si>
  <si>
    <r>
      <t>'</t>
    </r>
    <r>
      <rPr>
        <sz val="10"/>
        <color rgb="FF000000"/>
        <rFont val="Arial"/>
        <family val="2"/>
      </rPr>
      <t>23-b0000781</t>
    </r>
  </si>
  <si>
    <r>
      <t>'</t>
    </r>
    <r>
      <rPr>
        <sz val="10"/>
        <color rgb="FF000000"/>
        <rFont val="Arial"/>
        <family val="2"/>
      </rPr>
      <t>23-b000562</t>
    </r>
  </si>
  <si>
    <r>
      <t>'</t>
    </r>
    <r>
      <rPr>
        <sz val="10"/>
        <color rgb="FF000000"/>
        <rFont val="Arial"/>
        <family val="2"/>
      </rPr>
      <t>23-b000531</t>
    </r>
  </si>
  <si>
    <r>
      <t>'</t>
    </r>
    <r>
      <rPr>
        <sz val="10"/>
        <color rgb="FF000000"/>
        <rFont val="Arial"/>
        <family val="2"/>
      </rPr>
      <t>23-b000750</t>
    </r>
  </si>
  <si>
    <r>
      <t>'</t>
    </r>
    <r>
      <rPr>
        <sz val="10"/>
        <color rgb="FF000000"/>
        <rFont val="Arial"/>
        <family val="2"/>
      </rPr>
      <t>23-b417</t>
    </r>
  </si>
  <si>
    <r>
      <t>'</t>
    </r>
    <r>
      <rPr>
        <sz val="10"/>
        <color rgb="FF000000"/>
        <rFont val="Arial"/>
        <family val="2"/>
      </rPr>
      <t>23-b0000516</t>
    </r>
  </si>
  <si>
    <r>
      <t>'</t>
    </r>
    <r>
      <rPr>
        <sz val="10"/>
        <color rgb="FF000000"/>
        <rFont val="Arial"/>
        <family val="2"/>
      </rPr>
      <t>23-b000463</t>
    </r>
  </si>
  <si>
    <r>
      <t>'</t>
    </r>
    <r>
      <rPr>
        <sz val="10"/>
        <color rgb="FF000000"/>
        <rFont val="Arial"/>
        <family val="2"/>
      </rPr>
      <t>23-b626</t>
    </r>
  </si>
  <si>
    <r>
      <t>'</t>
    </r>
    <r>
      <rPr>
        <sz val="10"/>
        <color rgb="FF000000"/>
        <rFont val="Arial"/>
        <family val="2"/>
      </rPr>
      <t>23-b627</t>
    </r>
  </si>
  <si>
    <r>
      <t>'</t>
    </r>
    <r>
      <rPr>
        <sz val="10"/>
        <color rgb="FF000000"/>
        <rFont val="Arial"/>
        <family val="2"/>
      </rPr>
      <t>23-b0000592</t>
    </r>
  </si>
  <si>
    <r>
      <t>'</t>
    </r>
    <r>
      <rPr>
        <sz val="10"/>
        <color rgb="FF000000"/>
        <rFont val="Arial"/>
        <family val="2"/>
      </rPr>
      <t>23-b0000797</t>
    </r>
  </si>
  <si>
    <r>
      <t>'</t>
    </r>
    <r>
      <rPr>
        <sz val="10"/>
        <color rgb="FF000000"/>
        <rFont val="Arial"/>
        <family val="2"/>
      </rPr>
      <t>23-b000663</t>
    </r>
  </si>
  <si>
    <r>
      <t>'</t>
    </r>
    <r>
      <rPr>
        <sz val="10"/>
        <color rgb="FF000000"/>
        <rFont val="Arial"/>
        <family val="2"/>
      </rPr>
      <t>23-b000890</t>
    </r>
  </si>
  <si>
    <r>
      <t>'</t>
    </r>
    <r>
      <rPr>
        <sz val="10"/>
        <color rgb="FF000000"/>
        <rFont val="Arial"/>
        <family val="2"/>
      </rPr>
      <t>23-b0000785</t>
    </r>
  </si>
  <si>
    <r>
      <t>'</t>
    </r>
    <r>
      <rPr>
        <sz val="10"/>
        <color rgb="FF000000"/>
        <rFont val="Arial"/>
        <family val="2"/>
      </rPr>
      <t>23-b0001556</t>
    </r>
  </si>
  <si>
    <r>
      <t>'</t>
    </r>
    <r>
      <rPr>
        <sz val="10"/>
        <color rgb="FF000000"/>
        <rFont val="Arial"/>
        <family val="2"/>
      </rPr>
      <t>23-b000748</t>
    </r>
  </si>
  <si>
    <r>
      <t>'</t>
    </r>
    <r>
      <rPr>
        <sz val="10"/>
        <color rgb="FF000000"/>
        <rFont val="Arial"/>
        <family val="2"/>
      </rPr>
      <t>23-b725</t>
    </r>
  </si>
  <si>
    <r>
      <t>'</t>
    </r>
    <r>
      <rPr>
        <sz val="10"/>
        <color rgb="FF000000"/>
        <rFont val="Arial"/>
        <family val="2"/>
      </rPr>
      <t>23-b430</t>
    </r>
  </si>
  <si>
    <r>
      <t>'</t>
    </r>
    <r>
      <rPr>
        <sz val="10"/>
        <color rgb="FF000000"/>
        <rFont val="Arial"/>
        <family val="2"/>
      </rPr>
      <t>23-b0000795</t>
    </r>
  </si>
  <si>
    <r>
      <t>'</t>
    </r>
    <r>
      <rPr>
        <sz val="10"/>
        <color rgb="FF000000"/>
        <rFont val="Arial"/>
        <family val="2"/>
      </rPr>
      <t>23-b0001529</t>
    </r>
  </si>
  <si>
    <r>
      <t>'</t>
    </r>
    <r>
      <rPr>
        <sz val="10"/>
        <color rgb="FF000000"/>
        <rFont val="Arial"/>
        <family val="2"/>
      </rPr>
      <t>23-b437</t>
    </r>
  </si>
  <si>
    <r>
      <t>'</t>
    </r>
    <r>
      <rPr>
        <sz val="10"/>
        <color rgb="FF000000"/>
        <rFont val="Arial"/>
        <family val="2"/>
      </rPr>
      <t>23-b0000148</t>
    </r>
  </si>
  <si>
    <r>
      <t>'</t>
    </r>
    <r>
      <rPr>
        <sz val="10"/>
        <color rgb="FF000000"/>
        <rFont val="Arial"/>
        <family val="2"/>
      </rPr>
      <t>23-b0001833</t>
    </r>
  </si>
  <si>
    <r>
      <t>'</t>
    </r>
    <r>
      <rPr>
        <sz val="10"/>
        <color rgb="FF000000"/>
        <rFont val="Arial"/>
        <family val="2"/>
      </rPr>
      <t>23-b000892</t>
    </r>
  </si>
  <si>
    <r>
      <t>'</t>
    </r>
    <r>
      <rPr>
        <sz val="10"/>
        <color rgb="FF000000"/>
        <rFont val="Arial"/>
        <family val="2"/>
      </rPr>
      <t>23-b001736</t>
    </r>
  </si>
  <si>
    <r>
      <t>'</t>
    </r>
    <r>
      <rPr>
        <sz val="10"/>
        <color rgb="FF000000"/>
        <rFont val="Arial"/>
        <family val="2"/>
      </rPr>
      <t>23-b0000793</t>
    </r>
  </si>
  <si>
    <r>
      <t>'</t>
    </r>
    <r>
      <rPr>
        <sz val="10"/>
        <color rgb="FF000000"/>
        <rFont val="Arial"/>
        <family val="2"/>
      </rPr>
      <t>23-b0001705</t>
    </r>
  </si>
  <si>
    <r>
      <t>'</t>
    </r>
    <r>
      <rPr>
        <sz val="10"/>
        <color rgb="FF000000"/>
        <rFont val="Arial"/>
        <family val="2"/>
      </rPr>
      <t>23-b001642</t>
    </r>
  </si>
  <si>
    <r>
      <t>'</t>
    </r>
    <r>
      <rPr>
        <sz val="10"/>
        <color rgb="FF000000"/>
        <rFont val="Arial"/>
        <family val="2"/>
      </rPr>
      <t>23-b1815</t>
    </r>
  </si>
  <si>
    <r>
      <t>'</t>
    </r>
    <r>
      <rPr>
        <sz val="10"/>
        <color rgb="FF000000"/>
        <rFont val="Arial"/>
        <family val="2"/>
      </rPr>
      <t>23-b0000127</t>
    </r>
  </si>
  <si>
    <r>
      <t>'</t>
    </r>
    <r>
      <rPr>
        <sz val="10"/>
        <color rgb="FF000000"/>
        <rFont val="Arial"/>
        <family val="2"/>
      </rPr>
      <t>23-b000752</t>
    </r>
  </si>
  <si>
    <r>
      <t>'</t>
    </r>
    <r>
      <rPr>
        <sz val="10"/>
        <color rgb="FF000000"/>
        <rFont val="Arial"/>
        <family val="2"/>
      </rPr>
      <t>23-b001809</t>
    </r>
  </si>
  <si>
    <r>
      <t>'</t>
    </r>
    <r>
      <rPr>
        <sz val="10"/>
        <color rgb="FF000000"/>
        <rFont val="Arial"/>
        <family val="2"/>
      </rPr>
      <t>23-b000665</t>
    </r>
  </si>
  <si>
    <r>
      <t>'</t>
    </r>
    <r>
      <rPr>
        <sz val="10"/>
        <color rgb="FF000000"/>
        <rFont val="Arial"/>
        <family val="2"/>
      </rPr>
      <t>23-b001645</t>
    </r>
  </si>
  <si>
    <r>
      <t>'</t>
    </r>
    <r>
      <rPr>
        <sz val="10"/>
        <color rgb="FF000000"/>
        <rFont val="Arial"/>
        <family val="2"/>
      </rPr>
      <t>23-b000889</t>
    </r>
  </si>
  <si>
    <r>
      <t>'</t>
    </r>
    <r>
      <rPr>
        <sz val="10"/>
        <color rgb="FF000000"/>
        <rFont val="Arial"/>
        <family val="2"/>
      </rPr>
      <t>23-b0000617</t>
    </r>
  </si>
  <si>
    <r>
      <t>'</t>
    </r>
    <r>
      <rPr>
        <sz val="10"/>
        <color rgb="FF000000"/>
        <rFont val="Arial"/>
        <family val="2"/>
      </rPr>
      <t>23-b0000789</t>
    </r>
  </si>
  <si>
    <r>
      <t>'</t>
    </r>
    <r>
      <rPr>
        <sz val="10"/>
        <color rgb="FF000000"/>
        <rFont val="Arial"/>
        <family val="2"/>
      </rPr>
      <t>23-b000512</t>
    </r>
  </si>
  <si>
    <r>
      <t>'</t>
    </r>
    <r>
      <rPr>
        <sz val="10"/>
        <color rgb="FF000000"/>
        <rFont val="Arial"/>
        <family val="2"/>
      </rPr>
      <t>23-b000597</t>
    </r>
  </si>
  <si>
    <r>
      <t>'</t>
    </r>
    <r>
      <rPr>
        <sz val="10"/>
        <color rgb="FF000000"/>
        <rFont val="Arial"/>
        <family val="2"/>
      </rPr>
      <t>23-b000672</t>
    </r>
  </si>
  <si>
    <r>
      <t>'</t>
    </r>
    <r>
      <rPr>
        <sz val="10"/>
        <color rgb="FF000000"/>
        <rFont val="Arial"/>
        <family val="2"/>
      </rPr>
      <t>23-b000603</t>
    </r>
  </si>
  <si>
    <r>
      <t>'</t>
    </r>
    <r>
      <rPr>
        <sz val="10"/>
        <color rgb="FF000000"/>
        <rFont val="Arial"/>
        <family val="2"/>
      </rPr>
      <t>23-b000653</t>
    </r>
  </si>
  <si>
    <r>
      <t>'</t>
    </r>
    <r>
      <rPr>
        <sz val="10"/>
        <color rgb="FF000000"/>
        <rFont val="Arial"/>
        <family val="2"/>
      </rPr>
      <t>23-b000532</t>
    </r>
  </si>
  <si>
    <r>
      <t>'</t>
    </r>
    <r>
      <rPr>
        <sz val="10"/>
        <color rgb="FF000000"/>
        <rFont val="Arial"/>
        <family val="2"/>
      </rPr>
      <t>23-b000887</t>
    </r>
  </si>
  <si>
    <r>
      <t>'</t>
    </r>
    <r>
      <rPr>
        <sz val="10"/>
        <color rgb="FF000000"/>
        <rFont val="Arial"/>
        <family val="2"/>
      </rPr>
      <t>23-b000483</t>
    </r>
  </si>
  <si>
    <r>
      <t>'</t>
    </r>
    <r>
      <rPr>
        <sz val="10"/>
        <color rgb="FF000000"/>
        <rFont val="Arial"/>
        <family val="2"/>
      </rPr>
      <t>23-b000514</t>
    </r>
  </si>
  <si>
    <r>
      <t>'</t>
    </r>
    <r>
      <rPr>
        <sz val="10"/>
        <color rgb="FF000000"/>
        <rFont val="Arial"/>
        <family val="2"/>
      </rPr>
      <t>23-b000528</t>
    </r>
  </si>
  <si>
    <r>
      <t>'</t>
    </r>
    <r>
      <rPr>
        <sz val="10"/>
        <color rgb="FF000000"/>
        <rFont val="Arial"/>
        <family val="2"/>
      </rPr>
      <t>23-b0000439</t>
    </r>
  </si>
  <si>
    <r>
      <t>'</t>
    </r>
    <r>
      <rPr>
        <sz val="10"/>
        <color rgb="FF000000"/>
        <rFont val="Arial"/>
        <family val="2"/>
      </rPr>
      <t>23-b0000611</t>
    </r>
  </si>
  <si>
    <r>
      <t>'</t>
    </r>
    <r>
      <rPr>
        <sz val="10"/>
        <color rgb="FF000000"/>
        <rFont val="Arial"/>
        <family val="2"/>
      </rPr>
      <t>23-b0000619</t>
    </r>
  </si>
  <si>
    <r>
      <t>'</t>
    </r>
    <r>
      <rPr>
        <sz val="10"/>
        <color rgb="FF000000"/>
        <rFont val="Arial"/>
        <family val="2"/>
      </rPr>
      <t>23-b0000780</t>
    </r>
  </si>
  <si>
    <r>
      <t>'</t>
    </r>
    <r>
      <rPr>
        <sz val="10"/>
        <color rgb="FF000000"/>
        <rFont val="Arial"/>
        <family val="2"/>
      </rPr>
      <t>23-b420</t>
    </r>
  </si>
  <si>
    <r>
      <t>'</t>
    </r>
    <r>
      <rPr>
        <sz val="10"/>
        <color rgb="FF000000"/>
        <rFont val="Arial"/>
        <family val="2"/>
      </rPr>
      <t>23-b634</t>
    </r>
  </si>
  <si>
    <r>
      <t>'</t>
    </r>
    <r>
      <rPr>
        <sz val="10"/>
        <color rgb="FF000000"/>
        <rFont val="Arial"/>
        <family val="2"/>
      </rPr>
      <t>23-b0000481</t>
    </r>
  </si>
  <si>
    <r>
      <t>'</t>
    </r>
    <r>
      <rPr>
        <sz val="10"/>
        <color rgb="FF000000"/>
        <rFont val="Arial"/>
        <family val="2"/>
      </rPr>
      <t>23-b000657</t>
    </r>
  </si>
  <si>
    <r>
      <t>'</t>
    </r>
    <r>
      <rPr>
        <sz val="10"/>
        <color rgb="FF000000"/>
        <rFont val="Arial"/>
        <family val="2"/>
      </rPr>
      <t>23-b0000622</t>
    </r>
  </si>
  <si>
    <r>
      <t>'</t>
    </r>
    <r>
      <rPr>
        <sz val="10"/>
        <color rgb="FF000000"/>
        <rFont val="Arial"/>
        <family val="2"/>
      </rPr>
      <t>23-b0000790</t>
    </r>
  </si>
  <si>
    <r>
      <t>'</t>
    </r>
    <r>
      <rPr>
        <sz val="10"/>
        <color rgb="FF000000"/>
        <rFont val="Arial"/>
        <family val="2"/>
      </rPr>
      <t>23-b000563</t>
    </r>
  </si>
  <si>
    <r>
      <t>'</t>
    </r>
    <r>
      <rPr>
        <sz val="10"/>
        <color rgb="FF000000"/>
        <rFont val="Arial"/>
        <family val="2"/>
      </rPr>
      <t>23-b000565</t>
    </r>
  </si>
  <si>
    <r>
      <t>'</t>
    </r>
    <r>
      <rPr>
        <sz val="10"/>
        <color rgb="FF000000"/>
        <rFont val="Arial"/>
        <family val="2"/>
      </rPr>
      <t>23-b000675</t>
    </r>
  </si>
  <si>
    <r>
      <t>'</t>
    </r>
    <r>
      <rPr>
        <sz val="10"/>
        <color rgb="FF000000"/>
        <rFont val="Arial"/>
        <family val="2"/>
      </rPr>
      <t>23-b000920</t>
    </r>
  </si>
  <si>
    <r>
      <t>'</t>
    </r>
    <r>
      <rPr>
        <sz val="10"/>
        <color rgb="FF000000"/>
        <rFont val="Arial"/>
        <family val="2"/>
      </rPr>
      <t>23-b429</t>
    </r>
  </si>
  <si>
    <r>
      <t>'</t>
    </r>
    <r>
      <rPr>
        <sz val="10"/>
        <color rgb="FF000000"/>
        <rFont val="Arial"/>
        <family val="2"/>
      </rPr>
      <t>23-b432</t>
    </r>
  </si>
  <si>
    <r>
      <t>'</t>
    </r>
    <r>
      <rPr>
        <sz val="10"/>
        <color rgb="FF000000"/>
        <rFont val="Arial"/>
        <family val="2"/>
      </rPr>
      <t>23-b0001068</t>
    </r>
  </si>
  <si>
    <r>
      <t>'</t>
    </r>
    <r>
      <rPr>
        <sz val="10"/>
        <color rgb="FF000000"/>
        <rFont val="Arial"/>
        <family val="2"/>
      </rPr>
      <t>23-b460</t>
    </r>
  </si>
  <si>
    <r>
      <t>'</t>
    </r>
    <r>
      <rPr>
        <sz val="10"/>
        <color rgb="FF000000"/>
        <rFont val="Arial"/>
        <family val="2"/>
      </rPr>
      <t>23-b435</t>
    </r>
  </si>
  <si>
    <r>
      <t>'</t>
    </r>
    <r>
      <rPr>
        <sz val="10"/>
        <color rgb="FF000000"/>
        <rFont val="Arial"/>
        <family val="2"/>
      </rPr>
      <t>23-b0000590</t>
    </r>
  </si>
  <si>
    <r>
      <t>'</t>
    </r>
    <r>
      <rPr>
        <sz val="10"/>
        <color rgb="FF000000"/>
        <rFont val="Arial"/>
        <family val="2"/>
      </rPr>
      <t>23-b1748</t>
    </r>
  </si>
  <si>
    <r>
      <t>'</t>
    </r>
    <r>
      <rPr>
        <sz val="10"/>
        <color rgb="FF000000"/>
        <rFont val="Arial"/>
        <family val="2"/>
      </rPr>
      <t>23-b1753</t>
    </r>
  </si>
  <si>
    <r>
      <t>'</t>
    </r>
    <r>
      <rPr>
        <sz val="10"/>
        <color rgb="FF000000"/>
        <rFont val="Arial"/>
        <family val="2"/>
      </rPr>
      <t>23-b000695</t>
    </r>
  </si>
  <si>
    <r>
      <t>'</t>
    </r>
    <r>
      <rPr>
        <sz val="10"/>
        <color rgb="FF000000"/>
        <rFont val="Arial"/>
        <family val="2"/>
      </rPr>
      <t>23-b917</t>
    </r>
  </si>
  <si>
    <r>
      <t>'</t>
    </r>
    <r>
      <rPr>
        <sz val="10"/>
        <color rgb="FF000000"/>
        <rFont val="Arial"/>
        <family val="2"/>
      </rPr>
      <t>23-b0000596</t>
    </r>
  </si>
  <si>
    <r>
      <t>'</t>
    </r>
    <r>
      <rPr>
        <sz val="10"/>
        <color rgb="FF000000"/>
        <rFont val="Arial"/>
        <family val="2"/>
      </rPr>
      <t>23-b001392</t>
    </r>
  </si>
  <si>
    <r>
      <t>'</t>
    </r>
    <r>
      <rPr>
        <sz val="10"/>
        <color rgb="FF000000"/>
        <rFont val="Arial"/>
        <family val="2"/>
      </rPr>
      <t>23-b001535</t>
    </r>
  </si>
  <si>
    <r>
      <t>'</t>
    </r>
    <r>
      <rPr>
        <sz val="10"/>
        <color rgb="FF000000"/>
        <rFont val="Arial"/>
        <family val="2"/>
      </rPr>
      <t>23-b001787</t>
    </r>
  </si>
  <si>
    <r>
      <t>'</t>
    </r>
    <r>
      <rPr>
        <sz val="10"/>
        <color rgb="FF000000"/>
        <rFont val="Arial"/>
        <family val="2"/>
      </rPr>
      <t>23-b0001414</t>
    </r>
  </si>
  <si>
    <r>
      <t>'</t>
    </r>
    <r>
      <rPr>
        <sz val="10"/>
        <color rgb="FF000000"/>
        <rFont val="Arial"/>
        <family val="2"/>
      </rPr>
      <t>23-b000290</t>
    </r>
  </si>
  <si>
    <r>
      <t>'</t>
    </r>
    <r>
      <rPr>
        <sz val="10"/>
        <color rgb="FF000000"/>
        <rFont val="Arial"/>
        <family val="2"/>
      </rPr>
      <t>23-b000530</t>
    </r>
  </si>
  <si>
    <r>
      <t>'</t>
    </r>
    <r>
      <rPr>
        <sz val="10"/>
        <color rgb="FF000000"/>
        <rFont val="Arial"/>
        <family val="2"/>
      </rPr>
      <t>23-b000898</t>
    </r>
  </si>
  <si>
    <r>
      <t>'</t>
    </r>
    <r>
      <rPr>
        <sz val="10"/>
        <color rgb="FF000000"/>
        <rFont val="Arial"/>
        <family val="2"/>
      </rPr>
      <t>23-b001563</t>
    </r>
  </si>
  <si>
    <r>
      <t>'</t>
    </r>
    <r>
      <rPr>
        <sz val="10"/>
        <color rgb="FF000000"/>
        <rFont val="Arial"/>
        <family val="2"/>
      </rPr>
      <t>23-b744</t>
    </r>
  </si>
  <si>
    <r>
      <t>'</t>
    </r>
    <r>
      <rPr>
        <sz val="10"/>
        <color rgb="FF000000"/>
        <rFont val="Arial"/>
        <family val="2"/>
      </rPr>
      <t>23-b0000613</t>
    </r>
  </si>
  <si>
    <r>
      <t>'</t>
    </r>
    <r>
      <rPr>
        <sz val="10"/>
        <color rgb="FF000000"/>
        <rFont val="Arial"/>
        <family val="2"/>
      </rPr>
      <t>23-b000459</t>
    </r>
  </si>
  <si>
    <r>
      <t>'</t>
    </r>
    <r>
      <rPr>
        <sz val="10"/>
        <color rgb="FF000000"/>
        <rFont val="Arial"/>
        <family val="2"/>
      </rPr>
      <t>23-b000666</t>
    </r>
  </si>
  <si>
    <t>299-SIPI-092022-1259985</t>
  </si>
  <si>
    <r>
      <t>'</t>
    </r>
    <r>
      <rPr>
        <sz val="10"/>
        <color rgb="FF000000"/>
        <rFont val="Arial"/>
        <family val="2"/>
      </rPr>
      <t>22-b041714</t>
    </r>
  </si>
  <si>
    <t>299-SIPI-112022-1259985</t>
  </si>
  <si>
    <r>
      <t>'</t>
    </r>
    <r>
      <rPr>
        <sz val="10"/>
        <color rgb="FF000000"/>
        <rFont val="Arial"/>
        <family val="2"/>
      </rPr>
      <t>22-b051079</t>
    </r>
  </si>
  <si>
    <t>299-SIPI-112022-1260039</t>
  </si>
  <si>
    <r>
      <t>'</t>
    </r>
    <r>
      <rPr>
        <sz val="10"/>
        <color rgb="FF000000"/>
        <rFont val="Arial"/>
        <family val="2"/>
      </rPr>
      <t>22-b0050734</t>
    </r>
  </si>
  <si>
    <t>299-SIPI-112022-1260562</t>
  </si>
  <si>
    <r>
      <t>'</t>
    </r>
    <r>
      <rPr>
        <sz val="10"/>
        <color rgb="FF000000"/>
        <rFont val="Arial"/>
        <family val="2"/>
      </rPr>
      <t>22-b0051254</t>
    </r>
  </si>
  <si>
    <r>
      <t>'</t>
    </r>
    <r>
      <rPr>
        <sz val="10"/>
        <color rgb="FF000000"/>
        <rFont val="Arial"/>
        <family val="2"/>
      </rPr>
      <t>22-b0051640</t>
    </r>
  </si>
  <si>
    <r>
      <t>'</t>
    </r>
    <r>
      <rPr>
        <sz val="10"/>
        <color rgb="FF000000"/>
        <rFont val="Arial"/>
        <family val="2"/>
      </rPr>
      <t>22-b0051248</t>
    </r>
  </si>
  <si>
    <t>299-SIPI-122022-1259985</t>
  </si>
  <si>
    <r>
      <t>'</t>
    </r>
    <r>
      <rPr>
        <sz val="10"/>
        <color rgb="FF000000"/>
        <rFont val="Arial"/>
        <family val="2"/>
      </rPr>
      <t>22-b0056871</t>
    </r>
  </si>
  <si>
    <r>
      <t>'</t>
    </r>
    <r>
      <rPr>
        <sz val="10"/>
        <color rgb="FF000000"/>
        <rFont val="Arial"/>
        <family val="2"/>
      </rPr>
      <t>22-b057604</t>
    </r>
  </si>
  <si>
    <r>
      <t>'</t>
    </r>
    <r>
      <rPr>
        <sz val="10"/>
        <color rgb="FF000000"/>
        <rFont val="Arial"/>
        <family val="2"/>
      </rPr>
      <t>22-b057626</t>
    </r>
  </si>
  <si>
    <r>
      <t>'</t>
    </r>
    <r>
      <rPr>
        <sz val="10"/>
        <color rgb="FF000000"/>
        <rFont val="Arial"/>
        <family val="2"/>
      </rPr>
      <t>22-b0057040</t>
    </r>
  </si>
  <si>
    <r>
      <t>'</t>
    </r>
    <r>
      <rPr>
        <sz val="10"/>
        <color rgb="FF000000"/>
        <rFont val="Arial"/>
        <family val="2"/>
      </rPr>
      <t>22-b056877</t>
    </r>
  </si>
  <si>
    <t>299-SIPI-122022-1260339</t>
  </si>
  <si>
    <r>
      <t>'</t>
    </r>
    <r>
      <rPr>
        <sz val="10"/>
        <color rgb="FF000000"/>
        <rFont val="Arial"/>
        <family val="2"/>
      </rPr>
      <t>22-b56870</t>
    </r>
  </si>
  <si>
    <r>
      <t>'</t>
    </r>
    <r>
      <rPr>
        <sz val="10"/>
        <color rgb="FF000000"/>
        <rFont val="Arial"/>
        <family val="2"/>
      </rPr>
      <t>22-b0056560</t>
    </r>
  </si>
  <si>
    <r>
      <t>'</t>
    </r>
    <r>
      <rPr>
        <sz val="10"/>
        <color rgb="FF000000"/>
        <rFont val="Arial"/>
        <family val="2"/>
      </rPr>
      <t>22-b0055443</t>
    </r>
  </si>
  <si>
    <r>
      <t>'</t>
    </r>
    <r>
      <rPr>
        <sz val="10"/>
        <color rgb="FF000000"/>
        <rFont val="Arial"/>
        <family val="2"/>
      </rPr>
      <t>22-b056256</t>
    </r>
  </si>
  <si>
    <r>
      <t>'</t>
    </r>
    <r>
      <rPr>
        <sz val="10"/>
        <color rgb="FF000000"/>
        <rFont val="Arial"/>
        <family val="2"/>
      </rPr>
      <t>22-b0056121</t>
    </r>
  </si>
  <si>
    <r>
      <t>'</t>
    </r>
    <r>
      <rPr>
        <sz val="10"/>
        <color rgb="FF000000"/>
        <rFont val="Arial"/>
        <family val="2"/>
      </rPr>
      <t>22-b56636</t>
    </r>
  </si>
  <si>
    <t>299-SIPI-122022-1260562</t>
  </si>
  <si>
    <r>
      <t>'</t>
    </r>
    <r>
      <rPr>
        <sz val="10"/>
        <color rgb="FF000000"/>
        <rFont val="Arial"/>
        <family val="2"/>
      </rPr>
      <t>22-B55378</t>
    </r>
  </si>
  <si>
    <r>
      <t>'</t>
    </r>
    <r>
      <rPr>
        <sz val="10"/>
        <color rgb="FF000000"/>
        <rFont val="Arial"/>
        <family val="2"/>
      </rPr>
      <t>22-b056254</t>
    </r>
  </si>
  <si>
    <r>
      <t>'</t>
    </r>
    <r>
      <rPr>
        <sz val="10"/>
        <color rgb="FF000000"/>
        <rFont val="Arial"/>
        <family val="2"/>
      </rPr>
      <t>22-b0055264</t>
    </r>
  </si>
  <si>
    <r>
      <t>'</t>
    </r>
    <r>
      <rPr>
        <sz val="10"/>
        <color rgb="FF000000"/>
        <rFont val="Arial"/>
        <family val="2"/>
      </rPr>
      <t>22-b056255</t>
    </r>
  </si>
  <si>
    <r>
      <t>'</t>
    </r>
    <r>
      <rPr>
        <sz val="10"/>
        <color rgb="FF000000"/>
        <rFont val="Arial"/>
        <family val="2"/>
      </rPr>
      <t>22-b0057657</t>
    </r>
  </si>
  <si>
    <t>299-SIPI-122022-1261524</t>
  </si>
  <si>
    <r>
      <t>'</t>
    </r>
    <r>
      <rPr>
        <sz val="10"/>
        <color rgb="FF000000"/>
        <rFont val="Arial"/>
        <family val="2"/>
      </rPr>
      <t>22-b0056535</t>
    </r>
  </si>
  <si>
    <r>
      <t>'</t>
    </r>
    <r>
      <rPr>
        <sz val="10"/>
        <color rgb="FF000000"/>
        <rFont val="Arial"/>
        <family val="2"/>
      </rPr>
      <t>22-b056055</t>
    </r>
  </si>
  <si>
    <r>
      <t>'</t>
    </r>
    <r>
      <rPr>
        <sz val="10"/>
        <color rgb="FF000000"/>
        <rFont val="Arial"/>
        <family val="2"/>
      </rPr>
      <t>22-B57565</t>
    </r>
  </si>
  <si>
    <r>
      <t>'</t>
    </r>
    <r>
      <rPr>
        <sz val="10"/>
        <color rgb="FF000000"/>
        <rFont val="Arial"/>
        <family val="2"/>
      </rPr>
      <t>22-B55372</t>
    </r>
  </si>
  <si>
    <r>
      <t>'</t>
    </r>
    <r>
      <rPr>
        <sz val="10"/>
        <color rgb="FF000000"/>
        <rFont val="Arial"/>
        <family val="2"/>
      </rPr>
      <t>22-B57110</t>
    </r>
  </si>
  <si>
    <r>
      <t>'</t>
    </r>
    <r>
      <rPr>
        <sz val="10"/>
        <color rgb="FF000000"/>
        <rFont val="Arial"/>
        <family val="2"/>
      </rPr>
      <t>22-B57659</t>
    </r>
  </si>
  <si>
    <r>
      <t>'</t>
    </r>
    <r>
      <rPr>
        <sz val="10"/>
        <color rgb="FF000000"/>
        <rFont val="Arial"/>
        <family val="2"/>
      </rPr>
      <t>22-b056574</t>
    </r>
  </si>
  <si>
    <r>
      <t>'</t>
    </r>
    <r>
      <rPr>
        <sz val="10"/>
        <color rgb="FF000000"/>
        <rFont val="Arial"/>
        <family val="2"/>
      </rPr>
      <t>22-B57027</t>
    </r>
  </si>
  <si>
    <r>
      <t>'</t>
    </r>
    <r>
      <rPr>
        <sz val="10"/>
        <color rgb="FF000000"/>
        <rFont val="Arial"/>
        <family val="2"/>
      </rPr>
      <t>22-B56205</t>
    </r>
  </si>
  <si>
    <r>
      <t>'</t>
    </r>
    <r>
      <rPr>
        <sz val="10"/>
        <color rgb="FF000000"/>
        <rFont val="Arial"/>
        <family val="2"/>
      </rPr>
      <t>22-b0056516</t>
    </r>
  </si>
  <si>
    <r>
      <t>'</t>
    </r>
    <r>
      <rPr>
        <sz val="10"/>
        <color rgb="FF000000"/>
        <rFont val="Arial"/>
        <family val="2"/>
      </rPr>
      <t>22-b056054</t>
    </r>
  </si>
  <si>
    <r>
      <t>'</t>
    </r>
    <r>
      <rPr>
        <sz val="10"/>
        <color rgb="FF000000"/>
        <rFont val="Arial"/>
        <family val="2"/>
      </rPr>
      <t>22-B55242</t>
    </r>
  </si>
  <si>
    <r>
      <t>'</t>
    </r>
    <r>
      <rPr>
        <sz val="10"/>
        <color rgb="FF000000"/>
        <rFont val="Arial"/>
        <family val="2"/>
      </rPr>
      <t>22-B55179</t>
    </r>
  </si>
  <si>
    <t>299-SIPI-122022-1261588</t>
  </si>
  <si>
    <r>
      <t>'</t>
    </r>
    <r>
      <rPr>
        <sz val="10"/>
        <color rgb="FF000000"/>
        <rFont val="Arial"/>
        <family val="2"/>
      </rPr>
      <t>22-b057631</t>
    </r>
  </si>
  <si>
    <t>299-SIPI-122022-1261978</t>
  </si>
  <si>
    <r>
      <t>'</t>
    </r>
    <r>
      <rPr>
        <sz val="10"/>
        <color rgb="FF000000"/>
        <rFont val="Arial"/>
        <family val="2"/>
      </rPr>
      <t>22-b0057029</t>
    </r>
  </si>
  <si>
    <t>299-SIPI-122022-1262317</t>
  </si>
  <si>
    <r>
      <t>'</t>
    </r>
    <r>
      <rPr>
        <sz val="10"/>
        <color rgb="FF000000"/>
        <rFont val="Arial"/>
        <family val="2"/>
      </rPr>
      <t>22-b056145</t>
    </r>
  </si>
  <si>
    <r>
      <t>'</t>
    </r>
    <r>
      <rPr>
        <sz val="10"/>
        <color rgb="FF000000"/>
        <rFont val="Arial"/>
        <family val="2"/>
      </rPr>
      <t>22-b056142</t>
    </r>
  </si>
  <si>
    <t>299-SIPI-122022-1262547</t>
  </si>
  <si>
    <r>
      <t>'</t>
    </r>
    <r>
      <rPr>
        <sz val="10"/>
        <color rgb="FF000000"/>
        <rFont val="Arial"/>
        <family val="2"/>
      </rPr>
      <t>22-b0057039</t>
    </r>
  </si>
  <si>
    <t>299-SIPI-R-012023-1261524</t>
  </si>
  <si>
    <r>
      <t>'</t>
    </r>
    <r>
      <rPr>
        <sz val="10"/>
        <color rgb="FF000000"/>
        <rFont val="Arial"/>
        <family val="2"/>
      </rPr>
      <t>371</t>
    </r>
  </si>
  <si>
    <t>K23TVA-371-RTV1637761|HHCL - RTV1637761</t>
  </si>
  <si>
    <r>
      <t>'</t>
    </r>
    <r>
      <rPr>
        <sz val="10"/>
        <color rgb="FF000000"/>
        <rFont val="Arial"/>
        <family val="2"/>
      </rPr>
      <t>1401</t>
    </r>
  </si>
  <si>
    <t>K23TVA-1401-RTV1639822|HHCL - RTV1639822</t>
  </si>
  <si>
    <r>
      <t>'</t>
    </r>
    <r>
      <rPr>
        <sz val="10"/>
        <color rgb="FF000000"/>
        <rFont val="Arial"/>
        <family val="2"/>
      </rPr>
      <t>108</t>
    </r>
  </si>
  <si>
    <t>K23TVA-108-RTV1636610|HHCL</t>
  </si>
  <si>
    <r>
      <t>'</t>
    </r>
    <r>
      <rPr>
        <sz val="10"/>
        <color rgb="FF000000"/>
        <rFont val="Arial"/>
        <family val="2"/>
      </rPr>
      <t>321</t>
    </r>
  </si>
  <si>
    <t>K23TVA-321-RTV1637738|HHCL - RTV1637738</t>
  </si>
  <si>
    <r>
      <t>'</t>
    </r>
    <r>
      <rPr>
        <sz val="10"/>
        <color rgb="FF000000"/>
        <rFont val="Arial"/>
        <family val="2"/>
      </rPr>
      <t>204</t>
    </r>
  </si>
  <si>
    <t>K23TVA-204-RTV1636946|HHCL</t>
  </si>
  <si>
    <r>
      <t>'</t>
    </r>
    <r>
      <rPr>
        <sz val="10"/>
        <color rgb="FF000000"/>
        <rFont val="Arial"/>
        <family val="2"/>
      </rPr>
      <t>639</t>
    </r>
  </si>
  <si>
    <t>K23TVA-639-RTV1638253|HHCL - RTV1638253</t>
  </si>
  <si>
    <r>
      <t>'</t>
    </r>
    <r>
      <rPr>
        <sz val="10"/>
        <color rgb="FF000000"/>
        <rFont val="Arial"/>
        <family val="2"/>
      </rPr>
      <t>728</t>
    </r>
  </si>
  <si>
    <t>K23TVA-728-RTV1638581|HHCL - RTV1638581</t>
  </si>
  <si>
    <r>
      <t>'</t>
    </r>
    <r>
      <rPr>
        <sz val="10"/>
        <color rgb="FF000000"/>
        <rFont val="Arial"/>
        <family val="2"/>
      </rPr>
      <t>121</t>
    </r>
  </si>
  <si>
    <t>K23TVA-121-RTV1636629|HHCL</t>
  </si>
  <si>
    <r>
      <t>'</t>
    </r>
    <r>
      <rPr>
        <sz val="10"/>
        <color rgb="FF000000"/>
        <rFont val="Arial"/>
        <family val="2"/>
      </rPr>
      <t>333</t>
    </r>
  </si>
  <si>
    <t>K23TVA-333-RTV1637640|HHCL</t>
  </si>
  <si>
    <r>
      <t>'</t>
    </r>
    <r>
      <rPr>
        <sz val="10"/>
        <color rgb="FF000000"/>
        <rFont val="Arial"/>
        <family val="2"/>
      </rPr>
      <t>975</t>
    </r>
  </si>
  <si>
    <t>K23TVA-975-RTV1639053|HHCL - RTV1639053</t>
  </si>
  <si>
    <r>
      <t>'</t>
    </r>
    <r>
      <rPr>
        <sz val="10"/>
        <color rgb="FF000000"/>
        <rFont val="Arial"/>
        <family val="2"/>
      </rPr>
      <t>1043</t>
    </r>
  </si>
  <si>
    <t>K23TVA-1043-RTV1639218|HHCL - RTV1639218</t>
  </si>
  <si>
    <r>
      <t>'</t>
    </r>
    <r>
      <rPr>
        <sz val="10"/>
        <color rgb="FF000000"/>
        <rFont val="Arial"/>
        <family val="2"/>
      </rPr>
      <t>160</t>
    </r>
  </si>
  <si>
    <t>K23TVA-160-RTV1636734|HHCL</t>
  </si>
  <si>
    <r>
      <t>'</t>
    </r>
    <r>
      <rPr>
        <sz val="10"/>
        <color rgb="FF000000"/>
        <rFont val="Arial"/>
        <family val="2"/>
      </rPr>
      <t>149</t>
    </r>
  </si>
  <si>
    <t>K23TVA-149-RTV1636709|HHCL</t>
  </si>
  <si>
    <r>
      <t>'</t>
    </r>
    <r>
      <rPr>
        <sz val="10"/>
        <color rgb="FF000000"/>
        <rFont val="Arial"/>
        <family val="2"/>
      </rPr>
      <t>496</t>
    </r>
  </si>
  <si>
    <t>K23TVA-496-RTV1638101|HHCL - RTV1638101</t>
  </si>
  <si>
    <r>
      <t>'</t>
    </r>
    <r>
      <rPr>
        <sz val="10"/>
        <color rgb="FF000000"/>
        <rFont val="Arial"/>
        <family val="2"/>
      </rPr>
      <t>674</t>
    </r>
  </si>
  <si>
    <t>K23TVA-674-RTV1638331|HHCL - RTV1638331</t>
  </si>
  <si>
    <r>
      <t>'</t>
    </r>
    <r>
      <rPr>
        <sz val="10"/>
        <color rgb="FF000000"/>
        <rFont val="Arial"/>
        <family val="2"/>
      </rPr>
      <t>1487</t>
    </r>
  </si>
  <si>
    <t>K23TVA-1487-RTV1640334|HHCL - RTV1640334</t>
  </si>
  <si>
    <r>
      <t>'</t>
    </r>
    <r>
      <rPr>
        <sz val="10"/>
        <color rgb="FF000000"/>
        <rFont val="Arial"/>
        <family val="2"/>
      </rPr>
      <t>836</t>
    </r>
  </si>
  <si>
    <t>K23TVA-836-RTV1638838|HHCL - RTV1638838</t>
  </si>
  <si>
    <r>
      <t>'</t>
    </r>
    <r>
      <rPr>
        <sz val="10"/>
        <color rgb="FF000000"/>
        <rFont val="Arial"/>
        <family val="2"/>
      </rPr>
      <t>600</t>
    </r>
  </si>
  <si>
    <t>K23TVA-600-RTV1638174|HHCL - RTV1638174</t>
  </si>
  <si>
    <r>
      <t>'</t>
    </r>
    <r>
      <rPr>
        <sz val="10"/>
        <color rgb="FF000000"/>
        <rFont val="Arial"/>
        <family val="2"/>
      </rPr>
      <t>644</t>
    </r>
  </si>
  <si>
    <t>K23TVA-644-RTV1638258|HHCL - RTV1638258</t>
  </si>
  <si>
    <r>
      <t>'</t>
    </r>
    <r>
      <rPr>
        <sz val="10"/>
        <color rgb="FF000000"/>
        <rFont val="Arial"/>
        <family val="2"/>
      </rPr>
      <t>1333</t>
    </r>
  </si>
  <si>
    <t>K23TVA-1333-RTV1640306|HHCL - RTV1640306</t>
  </si>
  <si>
    <r>
      <t>'</t>
    </r>
    <r>
      <rPr>
        <sz val="10"/>
        <color rgb="FF000000"/>
        <rFont val="Arial"/>
        <family val="2"/>
      </rPr>
      <t>1742</t>
    </r>
  </si>
  <si>
    <t>K23TVA-1742-RTV1641195|HHCL - RTV1641195</t>
  </si>
  <si>
    <t>304-SIPI-012023-10062722</t>
  </si>
  <si>
    <r>
      <t>'</t>
    </r>
    <r>
      <rPr>
        <sz val="10"/>
        <color rgb="FF000000"/>
        <rFont val="Arial"/>
        <family val="2"/>
      </rPr>
      <t>A0000828</t>
    </r>
  </si>
  <si>
    <r>
      <t>'</t>
    </r>
    <r>
      <rPr>
        <sz val="10"/>
        <color rgb="FF000000"/>
        <rFont val="Arial"/>
        <family val="2"/>
      </rPr>
      <t>A0001087</t>
    </r>
  </si>
  <si>
    <r>
      <t>'</t>
    </r>
    <r>
      <rPr>
        <sz val="10"/>
        <color rgb="FF000000"/>
        <rFont val="Arial"/>
        <family val="2"/>
      </rPr>
      <t>A0001813</t>
    </r>
  </si>
  <si>
    <r>
      <t>'</t>
    </r>
    <r>
      <rPr>
        <sz val="10"/>
        <color rgb="FF000000"/>
        <rFont val="Arial"/>
        <family val="2"/>
      </rPr>
      <t>A0001733</t>
    </r>
  </si>
  <si>
    <t>305-SIPI-012023-10058851</t>
  </si>
  <si>
    <r>
      <t>'</t>
    </r>
    <r>
      <rPr>
        <sz val="10"/>
        <color rgb="FF000000"/>
        <rFont val="Arial"/>
        <family val="2"/>
      </rPr>
      <t>B0001640</t>
    </r>
  </si>
  <si>
    <t>1C23TNN|GIOTAILUOIXAO</t>
  </si>
  <si>
    <r>
      <t>'</t>
    </r>
    <r>
      <rPr>
        <sz val="10"/>
        <color rgb="FF000000"/>
        <rFont val="Arial"/>
        <family val="2"/>
      </rPr>
      <t>B0001089</t>
    </r>
  </si>
  <si>
    <r>
      <t>'</t>
    </r>
    <r>
      <rPr>
        <sz val="10"/>
        <color rgb="FF000000"/>
        <rFont val="Arial"/>
        <family val="2"/>
      </rPr>
      <t>B0001759</t>
    </r>
  </si>
  <si>
    <t>1C23TNN|CHACOM</t>
  </si>
  <si>
    <t>306-SIPI-012023-10047885</t>
  </si>
  <si>
    <r>
      <t>'</t>
    </r>
    <r>
      <rPr>
        <sz val="10"/>
        <color rgb="FF000000"/>
        <rFont val="Arial"/>
        <family val="2"/>
      </rPr>
      <t>C0001562</t>
    </r>
  </si>
  <si>
    <r>
      <t>'</t>
    </r>
    <r>
      <rPr>
        <sz val="10"/>
        <color rgb="FF000000"/>
        <rFont val="Arial"/>
        <family val="2"/>
      </rPr>
      <t>C0001719</t>
    </r>
  </si>
  <si>
    <r>
      <t>'</t>
    </r>
    <r>
      <rPr>
        <sz val="10"/>
        <color rgb="FF000000"/>
        <rFont val="Arial"/>
        <family val="2"/>
      </rPr>
      <t>C0000770</t>
    </r>
  </si>
  <si>
    <t>399-SIPI-012023-10008353</t>
  </si>
  <si>
    <r>
      <t>'</t>
    </r>
    <r>
      <rPr>
        <sz val="10"/>
        <color rgb="FF000000"/>
        <rFont val="Arial"/>
        <family val="2"/>
      </rPr>
      <t>A0001652</t>
    </r>
  </si>
  <si>
    <t>400-SIPI-012023-1085685</t>
  </si>
  <si>
    <r>
      <t>'</t>
    </r>
    <r>
      <rPr>
        <sz val="10"/>
        <color rgb="FF000000"/>
        <rFont val="Arial"/>
        <family val="2"/>
      </rPr>
      <t>M0001024</t>
    </r>
  </si>
  <si>
    <r>
      <t>'</t>
    </r>
    <r>
      <rPr>
        <sz val="10"/>
        <color rgb="FF000000"/>
        <rFont val="Arial"/>
        <family val="2"/>
      </rPr>
      <t>M0000160</t>
    </r>
  </si>
  <si>
    <r>
      <t>'</t>
    </r>
    <r>
      <rPr>
        <sz val="10"/>
        <color rgb="FF000000"/>
        <rFont val="Arial"/>
        <family val="2"/>
      </rPr>
      <t>M0001512</t>
    </r>
  </si>
  <si>
    <t>401-SIPI-012023-1079919</t>
  </si>
  <si>
    <r>
      <t>'</t>
    </r>
    <r>
      <rPr>
        <sz val="10"/>
        <color rgb="FF000000"/>
        <rFont val="Arial"/>
        <family val="2"/>
      </rPr>
      <t>A1023</t>
    </r>
  </si>
  <si>
    <t>1C23TNN|CHANGIOHEOMUOIG</t>
  </si>
  <si>
    <r>
      <t>'</t>
    </r>
    <r>
      <rPr>
        <sz val="10"/>
        <color rgb="FF000000"/>
        <rFont val="Arial"/>
        <family val="2"/>
      </rPr>
      <t>A1696</t>
    </r>
  </si>
  <si>
    <r>
      <t>'</t>
    </r>
    <r>
      <rPr>
        <sz val="10"/>
        <color rgb="FF000000"/>
        <rFont val="Arial"/>
        <family val="2"/>
      </rPr>
      <t>A169</t>
    </r>
  </si>
  <si>
    <t>404-SIPI-012023-1087909</t>
  </si>
  <si>
    <r>
      <t>'</t>
    </r>
    <r>
      <rPr>
        <sz val="10"/>
        <color rgb="FF000000"/>
        <rFont val="Arial"/>
        <family val="2"/>
      </rPr>
      <t>A00000061</t>
    </r>
  </si>
  <si>
    <r>
      <t>'</t>
    </r>
    <r>
      <rPr>
        <sz val="10"/>
        <color rgb="FF000000"/>
        <rFont val="Arial"/>
        <family val="2"/>
      </rPr>
      <t>A0001071</t>
    </r>
  </si>
  <si>
    <t>406-SIPI-012023-1147129</t>
  </si>
  <si>
    <r>
      <t>'</t>
    </r>
    <r>
      <rPr>
        <sz val="10"/>
        <color rgb="FF000000"/>
        <rFont val="Arial"/>
        <family val="2"/>
      </rPr>
      <t>A0000116</t>
    </r>
  </si>
  <si>
    <r>
      <t>'</t>
    </r>
    <r>
      <rPr>
        <sz val="10"/>
        <color rgb="FF000000"/>
        <rFont val="Arial"/>
        <family val="2"/>
      </rPr>
      <t>A0000975</t>
    </r>
  </si>
  <si>
    <r>
      <t>'</t>
    </r>
    <r>
      <rPr>
        <sz val="10"/>
        <color rgb="FF000000"/>
        <rFont val="Arial"/>
        <family val="2"/>
      </rPr>
      <t>A0001734</t>
    </r>
  </si>
  <si>
    <r>
      <t>'</t>
    </r>
    <r>
      <rPr>
        <sz val="10"/>
        <color rgb="FF000000"/>
        <rFont val="Arial"/>
        <family val="2"/>
      </rPr>
      <t>A0000608</t>
    </r>
  </si>
  <si>
    <r>
      <t>'</t>
    </r>
    <r>
      <rPr>
        <sz val="10"/>
        <color rgb="FF000000"/>
        <rFont val="Arial"/>
        <family val="2"/>
      </rPr>
      <t>A0001565</t>
    </r>
  </si>
  <si>
    <r>
      <t>'</t>
    </r>
    <r>
      <rPr>
        <sz val="10"/>
        <color rgb="FF000000"/>
        <rFont val="Arial"/>
        <family val="2"/>
      </rPr>
      <t>A0001633</t>
    </r>
  </si>
  <si>
    <r>
      <t>'</t>
    </r>
    <r>
      <rPr>
        <sz val="10"/>
        <color rgb="FF000000"/>
        <rFont val="Arial"/>
        <family val="2"/>
      </rPr>
      <t>A0001647</t>
    </r>
  </si>
  <si>
    <t>409-SIPI-012023-1129757</t>
  </si>
  <si>
    <r>
      <t>'</t>
    </r>
    <r>
      <rPr>
        <sz val="10"/>
        <color rgb="FF000000"/>
        <rFont val="Arial"/>
        <family val="2"/>
      </rPr>
      <t>V0000913</t>
    </r>
  </si>
  <si>
    <r>
      <t>'</t>
    </r>
    <r>
      <rPr>
        <sz val="10"/>
        <color rgb="FF000000"/>
        <rFont val="Arial"/>
        <family val="2"/>
      </rPr>
      <t>C0001808</t>
    </r>
  </si>
  <si>
    <r>
      <t>'</t>
    </r>
    <r>
      <rPr>
        <sz val="10"/>
        <color rgb="FF000000"/>
        <rFont val="Arial"/>
        <family val="2"/>
      </rPr>
      <t>V0001567</t>
    </r>
  </si>
  <si>
    <r>
      <t>'</t>
    </r>
    <r>
      <rPr>
        <sz val="10"/>
        <color rgb="FF000000"/>
        <rFont val="Arial"/>
        <family val="2"/>
      </rPr>
      <t>V0001000</t>
    </r>
  </si>
  <si>
    <t>411-SIPI-012023-1120480</t>
  </si>
  <si>
    <r>
      <t>'</t>
    </r>
    <r>
      <rPr>
        <sz val="10"/>
        <color rgb="FF000000"/>
        <rFont val="Arial"/>
        <family val="2"/>
      </rPr>
      <t>A0001738</t>
    </r>
  </si>
  <si>
    <r>
      <t>'</t>
    </r>
    <r>
      <rPr>
        <sz val="10"/>
        <color rgb="FF000000"/>
        <rFont val="Arial"/>
        <family val="2"/>
      </rPr>
      <t>A0001796</t>
    </r>
  </si>
  <si>
    <r>
      <t>'</t>
    </r>
    <r>
      <rPr>
        <sz val="10"/>
        <color rgb="FF000000"/>
        <rFont val="Arial"/>
        <family val="2"/>
      </rPr>
      <t>A0000424</t>
    </r>
  </si>
  <si>
    <t>412-SIPI-012023-1113885</t>
  </si>
  <si>
    <r>
      <t>'</t>
    </r>
    <r>
      <rPr>
        <sz val="10"/>
        <color rgb="FF000000"/>
        <rFont val="Arial"/>
        <family val="2"/>
      </rPr>
      <t>A0001722</t>
    </r>
  </si>
  <si>
    <r>
      <t>'</t>
    </r>
    <r>
      <rPr>
        <sz val="10"/>
        <color rgb="FF000000"/>
        <rFont val="Arial"/>
        <family val="2"/>
      </rPr>
      <t>A0000281</t>
    </r>
  </si>
  <si>
    <r>
      <t>'</t>
    </r>
    <r>
      <rPr>
        <sz val="10"/>
        <color rgb="FF000000"/>
        <rFont val="Arial"/>
        <family val="2"/>
      </rPr>
      <t>A0001045</t>
    </r>
  </si>
  <si>
    <t>413-SIPI-012023-1112472</t>
  </si>
  <si>
    <r>
      <t>'</t>
    </r>
    <r>
      <rPr>
        <sz val="10"/>
        <color rgb="FF000000"/>
        <rFont val="Arial"/>
        <family val="2"/>
      </rPr>
      <t>A0001730</t>
    </r>
  </si>
  <si>
    <r>
      <t>'</t>
    </r>
    <r>
      <rPr>
        <sz val="10"/>
        <color rgb="FF000000"/>
        <rFont val="Arial"/>
        <family val="2"/>
      </rPr>
      <t>A0001732</t>
    </r>
  </si>
  <si>
    <r>
      <t>'</t>
    </r>
    <r>
      <rPr>
        <sz val="10"/>
        <color rgb="FF000000"/>
        <rFont val="Arial"/>
        <family val="2"/>
      </rPr>
      <t>A0000980</t>
    </r>
  </si>
  <si>
    <r>
      <t>'</t>
    </r>
    <r>
      <rPr>
        <sz val="10"/>
        <color rgb="FF000000"/>
        <rFont val="Arial"/>
        <family val="2"/>
      </rPr>
      <t>A0000826</t>
    </r>
  </si>
  <si>
    <r>
      <t>'</t>
    </r>
    <r>
      <rPr>
        <sz val="10"/>
        <color rgb="FF000000"/>
        <rFont val="Arial"/>
        <family val="2"/>
      </rPr>
      <t>A0001523</t>
    </r>
  </si>
  <si>
    <t>414-SIPI-012023-1120233</t>
  </si>
  <si>
    <r>
      <t>'</t>
    </r>
    <r>
      <rPr>
        <sz val="10"/>
        <color rgb="FF000000"/>
        <rFont val="Arial"/>
        <family val="2"/>
      </rPr>
      <t>N0000875</t>
    </r>
  </si>
  <si>
    <r>
      <t>'</t>
    </r>
    <r>
      <rPr>
        <sz val="10"/>
        <color rgb="FF000000"/>
        <rFont val="Arial"/>
        <family val="2"/>
      </rPr>
      <t>N0001499</t>
    </r>
  </si>
  <si>
    <r>
      <t>'</t>
    </r>
    <r>
      <rPr>
        <sz val="10"/>
        <color rgb="FF000000"/>
        <rFont val="Arial"/>
        <family val="2"/>
      </rPr>
      <t>N1714</t>
    </r>
  </si>
  <si>
    <r>
      <t>'</t>
    </r>
    <r>
      <rPr>
        <sz val="10"/>
        <color rgb="FF000000"/>
        <rFont val="Arial"/>
        <family val="2"/>
      </rPr>
      <t>N0001667</t>
    </r>
  </si>
  <si>
    <t>415-SIPI-012023-1135253</t>
  </si>
  <si>
    <r>
      <t>'</t>
    </r>
    <r>
      <rPr>
        <sz val="10"/>
        <color rgb="FF000000"/>
        <rFont val="Arial"/>
        <family val="2"/>
      </rPr>
      <t>X0001786</t>
    </r>
  </si>
  <si>
    <r>
      <t>'</t>
    </r>
    <r>
      <rPr>
        <sz val="10"/>
        <color rgb="FF000000"/>
        <rFont val="Arial"/>
        <family val="2"/>
      </rPr>
      <t>X0000909</t>
    </r>
  </si>
  <si>
    <r>
      <t>'</t>
    </r>
    <r>
      <rPr>
        <sz val="10"/>
        <color rgb="FF000000"/>
        <rFont val="Arial"/>
        <family val="2"/>
      </rPr>
      <t>X0001489</t>
    </r>
  </si>
  <si>
    <r>
      <t>'</t>
    </r>
    <r>
      <rPr>
        <sz val="10"/>
        <color rgb="FF000000"/>
        <rFont val="Arial"/>
        <family val="2"/>
      </rPr>
      <t>X0000650</t>
    </r>
  </si>
  <si>
    <r>
      <t>'</t>
    </r>
    <r>
      <rPr>
        <sz val="10"/>
        <color rgb="FF000000"/>
        <rFont val="Arial"/>
        <family val="2"/>
      </rPr>
      <t>X0000249</t>
    </r>
  </si>
  <si>
    <r>
      <t>'</t>
    </r>
    <r>
      <rPr>
        <sz val="10"/>
        <color rgb="FF000000"/>
        <rFont val="Arial"/>
        <family val="2"/>
      </rPr>
      <t>X0001752</t>
    </r>
  </si>
  <si>
    <t>418-SIPI-012023-1108714</t>
  </si>
  <si>
    <r>
      <t>'</t>
    </r>
    <r>
      <rPr>
        <sz val="10"/>
        <color rgb="FF000000"/>
        <rFont val="Arial"/>
        <family val="2"/>
      </rPr>
      <t>773</t>
    </r>
  </si>
  <si>
    <r>
      <t>'</t>
    </r>
    <r>
      <rPr>
        <sz val="10"/>
        <color rgb="FF000000"/>
        <rFont val="Arial"/>
        <family val="2"/>
      </rPr>
      <t>1743</t>
    </r>
  </si>
  <si>
    <r>
      <t>'</t>
    </r>
    <r>
      <rPr>
        <sz val="10"/>
        <color rgb="FF000000"/>
        <rFont val="Arial"/>
        <family val="2"/>
      </rPr>
      <t>1491</t>
    </r>
  </si>
  <si>
    <r>
      <t>'</t>
    </r>
    <r>
      <rPr>
        <sz val="10"/>
        <color rgb="FF000000"/>
        <rFont val="Arial"/>
        <family val="2"/>
      </rPr>
      <t>1620</t>
    </r>
  </si>
  <si>
    <t>421-SIPI-012023-1078369</t>
  </si>
  <si>
    <r>
      <t>'</t>
    </r>
    <r>
      <rPr>
        <sz val="10"/>
        <color rgb="FF000000"/>
        <rFont val="Arial"/>
        <family val="2"/>
      </rPr>
      <t>A0000303</t>
    </r>
  </si>
  <si>
    <r>
      <t>'</t>
    </r>
    <r>
      <rPr>
        <sz val="10"/>
        <color rgb="FF000000"/>
        <rFont val="Arial"/>
        <family val="2"/>
      </rPr>
      <t>A0001694</t>
    </r>
  </si>
  <si>
    <t>424-SIPI-012023-1061593</t>
  </si>
  <si>
    <r>
      <t>'</t>
    </r>
    <r>
      <rPr>
        <sz val="10"/>
        <color rgb="FF000000"/>
        <rFont val="Arial"/>
        <family val="2"/>
      </rPr>
      <t>A865</t>
    </r>
  </si>
  <si>
    <t>424-SIPI-012023-1061620</t>
  </si>
  <si>
    <r>
      <t>'</t>
    </r>
    <r>
      <rPr>
        <sz val="10"/>
        <color rgb="FF000000"/>
        <rFont val="Arial"/>
        <family val="2"/>
      </rPr>
      <t>A1596</t>
    </r>
  </si>
  <si>
    <t>1C23TNN/GA MUOI</t>
  </si>
  <si>
    <t>425-SIPI-012023-1114115</t>
  </si>
  <si>
    <r>
      <t>'</t>
    </r>
    <r>
      <rPr>
        <sz val="10"/>
        <color rgb="FF000000"/>
        <rFont val="Arial"/>
        <family val="2"/>
      </rPr>
      <t>E0000772</t>
    </r>
  </si>
  <si>
    <r>
      <t>'</t>
    </r>
    <r>
      <rPr>
        <sz val="10"/>
        <color rgb="FF000000"/>
        <rFont val="Arial"/>
        <family val="2"/>
      </rPr>
      <t>E0001791</t>
    </r>
  </si>
  <si>
    <t>426-SIPI-012023-1062927</t>
  </si>
  <si>
    <r>
      <t>'</t>
    </r>
    <r>
      <rPr>
        <sz val="10"/>
        <color rgb="FF000000"/>
        <rFont val="Arial"/>
        <family val="2"/>
      </rPr>
      <t>A0000154</t>
    </r>
  </si>
  <si>
    <r>
      <t>'</t>
    </r>
    <r>
      <rPr>
        <sz val="10"/>
        <color rgb="FF000000"/>
        <rFont val="Arial"/>
        <family val="2"/>
      </rPr>
      <t>A0001029</t>
    </r>
  </si>
  <si>
    <r>
      <t>'</t>
    </r>
    <r>
      <rPr>
        <sz val="10"/>
        <color rgb="FF000000"/>
        <rFont val="Arial"/>
        <family val="2"/>
      </rPr>
      <t>A0001514</t>
    </r>
  </si>
  <si>
    <t>426-SIPI-R-022023-1062927</t>
  </si>
  <si>
    <r>
      <t>'</t>
    </r>
    <r>
      <rPr>
        <sz val="10"/>
        <color rgb="FF000000"/>
        <rFont val="Arial"/>
        <family val="2"/>
      </rPr>
      <t>177</t>
    </r>
  </si>
  <si>
    <t>1K23TCG|177|CHA|1643376 - RTV1643376</t>
  </si>
  <si>
    <r>
      <t>'</t>
    </r>
    <r>
      <rPr>
        <sz val="10"/>
        <color rgb="FF000000"/>
        <rFont val="Arial"/>
        <family val="2"/>
      </rPr>
      <t>178</t>
    </r>
  </si>
  <si>
    <t>1K23TCG|178|GIO TAI|1643377 - RTV1643377</t>
  </si>
  <si>
    <t>427-SIPI-012023-1050979</t>
  </si>
  <si>
    <r>
      <t>'</t>
    </r>
    <r>
      <rPr>
        <sz val="10"/>
        <color rgb="FF000000"/>
        <rFont val="Arial"/>
        <family val="2"/>
      </rPr>
      <t>A762</t>
    </r>
  </si>
  <si>
    <r>
      <t>'</t>
    </r>
    <r>
      <rPr>
        <sz val="10"/>
        <color rgb="FF000000"/>
        <rFont val="Arial"/>
        <family val="2"/>
      </rPr>
      <t>A53</t>
    </r>
  </si>
  <si>
    <r>
      <t>'</t>
    </r>
    <r>
      <rPr>
        <sz val="10"/>
        <color rgb="FF000000"/>
        <rFont val="Arial"/>
        <family val="2"/>
      </rPr>
      <t>A100</t>
    </r>
  </si>
  <si>
    <r>
      <t>'</t>
    </r>
    <r>
      <rPr>
        <sz val="10"/>
        <color rgb="FF000000"/>
        <rFont val="Arial"/>
        <family val="2"/>
      </rPr>
      <t>A868</t>
    </r>
  </si>
  <si>
    <t>1C23TNN|CHANGIO</t>
  </si>
  <si>
    <r>
      <t>'</t>
    </r>
    <r>
      <rPr>
        <sz val="10"/>
        <color rgb="FF000000"/>
        <rFont val="Arial"/>
        <family val="2"/>
      </rPr>
      <t>A1703</t>
    </r>
  </si>
  <si>
    <t>428-SIPI-012023-1055501</t>
  </si>
  <si>
    <r>
      <t>'</t>
    </r>
    <r>
      <rPr>
        <sz val="10"/>
        <color rgb="FF000000"/>
        <rFont val="Arial"/>
        <family val="2"/>
      </rPr>
      <t>H0000872</t>
    </r>
  </si>
  <si>
    <t>CTY TNHH MTV SÀI GÒN CO.OP HÓC MÔN</t>
  </si>
  <si>
    <t>430-SIPI-012023-1108060</t>
  </si>
  <si>
    <r>
      <t>'</t>
    </r>
    <r>
      <rPr>
        <sz val="10"/>
        <color rgb="FF000000"/>
        <rFont val="Arial"/>
        <family val="2"/>
      </rPr>
      <t>A0001666</t>
    </r>
  </si>
  <si>
    <r>
      <t>'</t>
    </r>
    <r>
      <rPr>
        <sz val="10"/>
        <color rgb="FF000000"/>
        <rFont val="Arial"/>
        <family val="2"/>
      </rPr>
      <t>A0000625</t>
    </r>
  </si>
  <si>
    <t>430-SIPI-R-012023-1108060</t>
  </si>
  <si>
    <r>
      <t>'</t>
    </r>
    <r>
      <rPr>
        <sz val="10"/>
        <color rgb="FF000000"/>
        <rFont val="Arial"/>
        <family val="2"/>
      </rPr>
      <t>A000081</t>
    </r>
  </si>
  <si>
    <t>RTV 1641226-81|GIOSUN - RTV1641226</t>
  </si>
  <si>
    <t>432-SIPI-012023-1066740</t>
  </si>
  <si>
    <r>
      <t>'</t>
    </r>
    <r>
      <rPr>
        <sz val="10"/>
        <color rgb="FF000000"/>
        <rFont val="Arial"/>
        <family val="2"/>
      </rPr>
      <t>A0000224</t>
    </r>
  </si>
  <si>
    <r>
      <t>'</t>
    </r>
    <r>
      <rPr>
        <sz val="10"/>
        <color rgb="FF000000"/>
        <rFont val="Arial"/>
        <family val="2"/>
      </rPr>
      <t>A425</t>
    </r>
  </si>
  <si>
    <r>
      <t>'</t>
    </r>
    <r>
      <rPr>
        <sz val="10"/>
        <color rgb="FF000000"/>
        <rFont val="Arial"/>
        <family val="2"/>
      </rPr>
      <t>A0001114</t>
    </r>
  </si>
  <si>
    <r>
      <t>'</t>
    </r>
    <r>
      <rPr>
        <sz val="10"/>
        <color rgb="FF000000"/>
        <rFont val="Arial"/>
        <family val="2"/>
      </rPr>
      <t>A1485</t>
    </r>
  </si>
  <si>
    <t>438-SIPI-012023-1065056</t>
  </si>
  <si>
    <r>
      <t>'</t>
    </r>
    <r>
      <rPr>
        <sz val="10"/>
        <color rgb="FF000000"/>
        <rFont val="Arial"/>
        <family val="2"/>
      </rPr>
      <t>A00001093</t>
    </r>
  </si>
  <si>
    <r>
      <t>'</t>
    </r>
    <r>
      <rPr>
        <sz val="10"/>
        <color rgb="FF000000"/>
        <rFont val="Arial"/>
        <family val="2"/>
      </rPr>
      <t>A00000316</t>
    </r>
  </si>
  <si>
    <t>438-SIPI-R-012023-1065056</t>
  </si>
  <si>
    <r>
      <t>'</t>
    </r>
    <r>
      <rPr>
        <sz val="10"/>
        <color rgb="FF000000"/>
        <rFont val="Arial"/>
        <family val="2"/>
      </rPr>
      <t>A50</t>
    </r>
  </si>
  <si>
    <t>RTV1639799|CHA COM - RTV1639799</t>
  </si>
  <si>
    <r>
      <t>'</t>
    </r>
    <r>
      <rPr>
        <sz val="10"/>
        <color rgb="FF000000"/>
        <rFont val="Arial"/>
        <family val="2"/>
      </rPr>
      <t>A30</t>
    </r>
  </si>
  <si>
    <t>RTV1637426|CHA COM - RTV1637426</t>
  </si>
  <si>
    <t>439-SIPI-012023-10051731</t>
  </si>
  <si>
    <r>
      <t>'</t>
    </r>
    <r>
      <rPr>
        <sz val="10"/>
        <color rgb="FF000000"/>
        <rFont val="Arial"/>
        <family val="2"/>
      </rPr>
      <t>1599</t>
    </r>
  </si>
  <si>
    <r>
      <t>'</t>
    </r>
    <r>
      <rPr>
        <sz val="10"/>
        <color rgb="FF000000"/>
        <rFont val="Arial"/>
        <family val="2"/>
      </rPr>
      <t>1096</t>
    </r>
  </si>
  <si>
    <t>440-SIPI-012023-10079666</t>
  </si>
  <si>
    <r>
      <t>'</t>
    </r>
    <r>
      <rPr>
        <sz val="10"/>
        <color rgb="FF000000"/>
        <rFont val="Arial"/>
        <family val="2"/>
      </rPr>
      <t>C0001622</t>
    </r>
  </si>
  <si>
    <r>
      <t>'</t>
    </r>
    <r>
      <rPr>
        <sz val="10"/>
        <color rgb="FF000000"/>
        <rFont val="Arial"/>
        <family val="2"/>
      </rPr>
      <t>C0001532</t>
    </r>
  </si>
  <si>
    <r>
      <t>'</t>
    </r>
    <r>
      <rPr>
        <sz val="10"/>
        <color rgb="FF000000"/>
        <rFont val="Arial"/>
        <family val="2"/>
      </rPr>
      <t>C0001820</t>
    </r>
  </si>
  <si>
    <t>441-SIPI-012023-1097832</t>
  </si>
  <si>
    <r>
      <t>'</t>
    </r>
    <r>
      <rPr>
        <sz val="10"/>
        <color rgb="FF000000"/>
        <rFont val="Arial"/>
        <family val="2"/>
      </rPr>
      <t>A0000931</t>
    </r>
  </si>
  <si>
    <r>
      <t>'</t>
    </r>
    <r>
      <rPr>
        <sz val="10"/>
        <color rgb="FF000000"/>
        <rFont val="Arial"/>
        <family val="2"/>
      </rPr>
      <t>A0000441</t>
    </r>
  </si>
  <si>
    <r>
      <t>'</t>
    </r>
    <r>
      <rPr>
        <sz val="10"/>
        <color rgb="FF000000"/>
        <rFont val="Arial"/>
        <family val="2"/>
      </rPr>
      <t>A0001427</t>
    </r>
  </si>
  <si>
    <r>
      <t>'</t>
    </r>
    <r>
      <rPr>
        <sz val="10"/>
        <color rgb="FF000000"/>
        <rFont val="Arial"/>
        <family val="2"/>
      </rPr>
      <t>D0001428</t>
    </r>
  </si>
  <si>
    <t>443-SIPI-012023-1093069</t>
  </si>
  <si>
    <r>
      <t>'</t>
    </r>
    <r>
      <rPr>
        <sz val="10"/>
        <color rgb="FF000000"/>
        <rFont val="Arial"/>
        <family val="2"/>
      </rPr>
      <t>B0000104</t>
    </r>
  </si>
  <si>
    <r>
      <t>'</t>
    </r>
    <r>
      <rPr>
        <sz val="10"/>
        <color rgb="FF000000"/>
        <rFont val="Arial"/>
        <family val="2"/>
      </rPr>
      <t>B0000854</t>
    </r>
  </si>
  <si>
    <r>
      <t>'</t>
    </r>
    <r>
      <rPr>
        <sz val="10"/>
        <color rgb="FF000000"/>
        <rFont val="Arial"/>
        <family val="2"/>
      </rPr>
      <t>B0001564</t>
    </r>
  </si>
  <si>
    <t>1C23TNN|GIOTAINAMHUONG</t>
  </si>
  <si>
    <t>444-SIPI-012023-10033042</t>
  </si>
  <si>
    <r>
      <t>'</t>
    </r>
    <r>
      <rPr>
        <sz val="10"/>
        <color rgb="FF000000"/>
        <rFont val="Arial"/>
        <family val="2"/>
      </rPr>
      <t>A0000859</t>
    </r>
  </si>
  <si>
    <t>CTY TNHH MTV CO.OPMART VĨNH PHÚC</t>
  </si>
  <si>
    <t>450-SIPI-012023-10052057</t>
  </si>
  <si>
    <r>
      <t>'</t>
    </r>
    <r>
      <rPr>
        <sz val="10"/>
        <color rgb="FF000000"/>
        <rFont val="Arial"/>
        <family val="2"/>
      </rPr>
      <t>A000055</t>
    </r>
  </si>
  <si>
    <t>1C23TNN/CHANGIO</t>
  </si>
  <si>
    <r>
      <t>'</t>
    </r>
    <r>
      <rPr>
        <sz val="10"/>
        <color rgb="FF000000"/>
        <rFont val="Arial"/>
        <family val="2"/>
      </rPr>
      <t>A000929</t>
    </r>
  </si>
  <si>
    <t>1C23TNN/GAMUOI</t>
  </si>
  <si>
    <r>
      <t>'</t>
    </r>
    <r>
      <rPr>
        <sz val="10"/>
        <color rgb="FF000000"/>
        <rFont val="Arial"/>
        <family val="2"/>
      </rPr>
      <t>A001648</t>
    </r>
  </si>
  <si>
    <t>451-SIPI-012023-10093727</t>
  </si>
  <si>
    <r>
      <t>'</t>
    </r>
    <r>
      <rPr>
        <sz val="10"/>
        <color rgb="FF000000"/>
        <rFont val="Arial"/>
        <family val="2"/>
      </rPr>
      <t>T0001630</t>
    </r>
  </si>
  <si>
    <r>
      <t>'</t>
    </r>
    <r>
      <rPr>
        <sz val="10"/>
        <color rgb="FF000000"/>
        <rFont val="Arial"/>
        <family val="2"/>
      </rPr>
      <t>T0000201</t>
    </r>
  </si>
  <si>
    <r>
      <t>'</t>
    </r>
    <r>
      <rPr>
        <sz val="10"/>
        <color rgb="FF000000"/>
        <rFont val="Arial"/>
        <family val="2"/>
      </rPr>
      <t>T0001629</t>
    </r>
  </si>
  <si>
    <r>
      <t>'</t>
    </r>
    <r>
      <rPr>
        <sz val="10"/>
        <color rgb="FF000000"/>
        <rFont val="Arial"/>
        <family val="2"/>
      </rPr>
      <t>T0001072</t>
    </r>
  </si>
  <si>
    <r>
      <t>'</t>
    </r>
    <r>
      <rPr>
        <sz val="10"/>
        <color rgb="FF000000"/>
        <rFont val="Arial"/>
        <family val="2"/>
      </rPr>
      <t>T0001715</t>
    </r>
  </si>
  <si>
    <t>452-SIPI-012023-10097964</t>
  </si>
  <si>
    <r>
      <t>'</t>
    </r>
    <r>
      <rPr>
        <sz val="10"/>
        <color rgb="FF000000"/>
        <rFont val="Arial"/>
        <family val="2"/>
      </rPr>
      <t>A0001697</t>
    </r>
  </si>
  <si>
    <t>453-SIPI-012023-10076116</t>
  </si>
  <si>
    <r>
      <t>'</t>
    </r>
    <r>
      <rPr>
        <sz val="10"/>
        <color rgb="FF000000"/>
        <rFont val="Arial"/>
        <family val="2"/>
      </rPr>
      <t>T0001707</t>
    </r>
  </si>
  <si>
    <t>456-SIPI-012023-1085988</t>
  </si>
  <si>
    <r>
      <t>'</t>
    </r>
    <r>
      <rPr>
        <sz val="10"/>
        <color rgb="FF000000"/>
        <rFont val="Arial"/>
        <family val="2"/>
      </rPr>
      <t>F0000624</t>
    </r>
  </si>
  <si>
    <r>
      <t>'</t>
    </r>
    <r>
      <rPr>
        <sz val="10"/>
        <color rgb="FF000000"/>
        <rFont val="Arial"/>
        <family val="2"/>
      </rPr>
      <t>F0001717</t>
    </r>
  </si>
  <si>
    <t>457-SIPI-012023-1106979</t>
  </si>
  <si>
    <r>
      <t>'</t>
    </r>
    <r>
      <rPr>
        <sz val="10"/>
        <color rgb="FF000000"/>
        <rFont val="Arial"/>
        <family val="2"/>
      </rPr>
      <t>A0000118</t>
    </r>
  </si>
  <si>
    <r>
      <t>'</t>
    </r>
    <r>
      <rPr>
        <sz val="10"/>
        <color rgb="FF000000"/>
        <rFont val="Arial"/>
        <family val="2"/>
      </rPr>
      <t>A1776</t>
    </r>
  </si>
  <si>
    <t>1C23TNN|GA MUOI</t>
  </si>
  <si>
    <r>
      <t>'</t>
    </r>
    <r>
      <rPr>
        <sz val="10"/>
        <color rgb="FF000000"/>
        <rFont val="Arial"/>
        <family val="2"/>
      </rPr>
      <t>A0000411</t>
    </r>
  </si>
  <si>
    <r>
      <t>'</t>
    </r>
    <r>
      <rPr>
        <sz val="10"/>
        <color rgb="FF000000"/>
        <rFont val="Arial"/>
        <family val="2"/>
      </rPr>
      <t>A0001462</t>
    </r>
  </si>
  <si>
    <r>
      <t>'</t>
    </r>
    <r>
      <rPr>
        <sz val="10"/>
        <color rgb="FF000000"/>
        <rFont val="Arial"/>
        <family val="2"/>
      </rPr>
      <t>A0000994</t>
    </r>
  </si>
  <si>
    <r>
      <t>'</t>
    </r>
    <r>
      <rPr>
        <sz val="10"/>
        <color rgb="FF000000"/>
        <rFont val="Arial"/>
        <family val="2"/>
      </rPr>
      <t>A0001731</t>
    </r>
  </si>
  <si>
    <t>458-SIPI-012023-10047274</t>
  </si>
  <si>
    <r>
      <t>'</t>
    </r>
    <r>
      <rPr>
        <sz val="10"/>
        <color rgb="FF000000"/>
        <rFont val="Arial"/>
        <family val="2"/>
      </rPr>
      <t>A00000297</t>
    </r>
  </si>
  <si>
    <r>
      <t>'</t>
    </r>
    <r>
      <rPr>
        <sz val="10"/>
        <color rgb="FF000000"/>
        <rFont val="Arial"/>
        <family val="2"/>
      </rPr>
      <t>A00001517</t>
    </r>
  </si>
  <si>
    <t>461-SIPI-012023-10016355</t>
  </si>
  <si>
    <r>
      <t>'</t>
    </r>
    <r>
      <rPr>
        <sz val="10"/>
        <color rgb="FF000000"/>
        <rFont val="Arial"/>
        <family val="2"/>
      </rPr>
      <t>A0001081</t>
    </r>
  </si>
  <si>
    <t>462-SIPI-012023-10020959</t>
  </si>
  <si>
    <r>
      <t>'</t>
    </r>
    <r>
      <rPr>
        <sz val="10"/>
        <color rgb="FF000000"/>
        <rFont val="Arial"/>
        <family val="2"/>
      </rPr>
      <t>A0000283</t>
    </r>
  </si>
  <si>
    <t>CONG TY TNHH MOT THANH VIEN MARSIX</t>
  </si>
  <si>
    <r>
      <t>'</t>
    </r>
    <r>
      <rPr>
        <sz val="10"/>
        <color rgb="FF000000"/>
        <rFont val="Arial"/>
        <family val="2"/>
      </rPr>
      <t>A0001572</t>
    </r>
  </si>
  <si>
    <t>462-SIPI-R-022023-10020959</t>
  </si>
  <si>
    <r>
      <t>'</t>
    </r>
    <r>
      <rPr>
        <sz val="10"/>
        <color rgb="FF000000"/>
        <rFont val="Arial"/>
        <family val="2"/>
      </rPr>
      <t>A0000056</t>
    </r>
  </si>
  <si>
    <t>1K23TDS|CHACOM|56|1641798 - RTV1641798</t>
  </si>
  <si>
    <t>462-SIPI-R-122022-10020959</t>
  </si>
  <si>
    <r>
      <t>'</t>
    </r>
    <r>
      <rPr>
        <sz val="10"/>
        <color rgb="FF000000"/>
        <rFont val="Arial"/>
        <family val="2"/>
      </rPr>
      <t>A0000851</t>
    </r>
  </si>
  <si>
    <t>1K22TDS|CHANGIO|851|1623076 - RTV1623076</t>
  </si>
  <si>
    <t>463-SIPI-012023-10024569</t>
  </si>
  <si>
    <r>
      <t>'</t>
    </r>
    <r>
      <rPr>
        <sz val="10"/>
        <color rgb="FF000000"/>
        <rFont val="Arial"/>
        <family val="2"/>
      </rPr>
      <t>A0000292</t>
    </r>
  </si>
  <si>
    <r>
      <t>'</t>
    </r>
    <r>
      <rPr>
        <sz val="10"/>
        <color rgb="FF000000"/>
        <rFont val="Arial"/>
        <family val="2"/>
      </rPr>
      <t>A0000470</t>
    </r>
  </si>
  <si>
    <r>
      <t>'</t>
    </r>
    <r>
      <rPr>
        <sz val="10"/>
        <color rgb="FF000000"/>
        <rFont val="Arial"/>
        <family val="2"/>
      </rPr>
      <t>A0000999</t>
    </r>
  </si>
  <si>
    <t>463-SIPI-R-012023-10024569</t>
  </si>
  <si>
    <r>
      <t>'</t>
    </r>
    <r>
      <rPr>
        <sz val="10"/>
        <color rgb="FF000000"/>
        <rFont val="Arial"/>
        <family val="2"/>
      </rPr>
      <t>80</t>
    </r>
  </si>
  <si>
    <t>1K23TDT-80RTV1640501|GIOTAI - RTV1640501</t>
  </si>
  <si>
    <t>464-SIPI-012023-10019473</t>
  </si>
  <si>
    <r>
      <t>'</t>
    </r>
    <r>
      <rPr>
        <sz val="10"/>
        <color rgb="FF000000"/>
        <rFont val="Arial"/>
        <family val="2"/>
      </rPr>
      <t>A0000589</t>
    </r>
  </si>
  <si>
    <t>465-SIPI-012023-10021966</t>
  </si>
  <si>
    <r>
      <t>'</t>
    </r>
    <r>
      <rPr>
        <sz val="10"/>
        <color rgb="FF000000"/>
        <rFont val="Arial"/>
        <family val="2"/>
      </rPr>
      <t>A0001654</t>
    </r>
  </si>
  <si>
    <r>
      <t>'</t>
    </r>
    <r>
      <rPr>
        <sz val="10"/>
        <color rgb="FF000000"/>
        <rFont val="Arial"/>
        <family val="2"/>
      </rPr>
      <t>A0000393</t>
    </r>
  </si>
  <si>
    <r>
      <t>'</t>
    </r>
    <r>
      <rPr>
        <sz val="10"/>
        <color rgb="FF000000"/>
        <rFont val="Arial"/>
        <family val="2"/>
      </rPr>
      <t>A0001088</t>
    </r>
  </si>
  <si>
    <r>
      <t>'</t>
    </r>
    <r>
      <rPr>
        <sz val="10"/>
        <color rgb="FF000000"/>
        <rFont val="Arial"/>
        <family val="2"/>
      </rPr>
      <t>A0001762</t>
    </r>
  </si>
  <si>
    <t>1C23TNN|CHANUONG</t>
  </si>
  <si>
    <r>
      <t>'</t>
    </r>
    <r>
      <rPr>
        <sz val="10"/>
        <color rgb="FF000000"/>
        <rFont val="Arial"/>
        <family val="2"/>
      </rPr>
      <t>A0000203</t>
    </r>
  </si>
  <si>
    <r>
      <t>'</t>
    </r>
    <r>
      <rPr>
        <sz val="10"/>
        <color rgb="FF000000"/>
        <rFont val="Arial"/>
        <family val="2"/>
      </rPr>
      <t>A0001660</t>
    </r>
  </si>
  <si>
    <t>465-SIPI-R-022023-10021966</t>
  </si>
  <si>
    <r>
      <t>'</t>
    </r>
    <r>
      <rPr>
        <sz val="10"/>
        <color rgb="FF000000"/>
        <rFont val="Arial"/>
        <family val="2"/>
      </rPr>
      <t>237</t>
    </r>
  </si>
  <si>
    <t>1K23TDV|RTV1642998-237|HH - RTV1642998</t>
  </si>
  <si>
    <r>
      <t>'</t>
    </r>
    <r>
      <rPr>
        <sz val="10"/>
        <color rgb="FF000000"/>
        <rFont val="Arial"/>
        <family val="2"/>
      </rPr>
      <t>243</t>
    </r>
  </si>
  <si>
    <t>1K23TDV|RTV1643576-243|HH - RTV1643576</t>
  </si>
  <si>
    <t>502-SIPI-012023-10021956</t>
  </si>
  <si>
    <r>
      <t>'</t>
    </r>
    <r>
      <rPr>
        <sz val="10"/>
        <color rgb="FF000000"/>
        <rFont val="Arial"/>
        <family val="2"/>
      </rPr>
      <t>C0000972</t>
    </r>
  </si>
  <si>
    <t>504-SIPI-012023-504040045</t>
  </si>
  <si>
    <r>
      <t>'</t>
    </r>
    <r>
      <rPr>
        <sz val="10"/>
        <color rgb="FF000000"/>
        <rFont val="Arial"/>
        <family val="2"/>
      </rPr>
      <t>A165</t>
    </r>
  </si>
  <si>
    <r>
      <t>'</t>
    </r>
    <r>
      <rPr>
        <sz val="10"/>
        <color rgb="FF000000"/>
        <rFont val="Arial"/>
        <family val="2"/>
      </rPr>
      <t>A1032</t>
    </r>
  </si>
  <si>
    <r>
      <t>'</t>
    </r>
    <r>
      <rPr>
        <sz val="10"/>
        <color rgb="FF000000"/>
        <rFont val="Arial"/>
        <family val="2"/>
      </rPr>
      <t>A1751</t>
    </r>
  </si>
  <si>
    <t>506-SIPI-012023-10070933</t>
  </si>
  <si>
    <r>
      <t>'</t>
    </r>
    <r>
      <rPr>
        <sz val="10"/>
        <color rgb="FF000000"/>
        <rFont val="Arial"/>
        <family val="2"/>
      </rPr>
      <t>V0000202</t>
    </r>
  </si>
  <si>
    <t>508-SIPI-012023-50837294</t>
  </si>
  <si>
    <r>
      <t>'</t>
    </r>
    <r>
      <rPr>
        <sz val="10"/>
        <color rgb="FF000000"/>
        <rFont val="Arial"/>
        <family val="2"/>
      </rPr>
      <t>A01754</t>
    </r>
  </si>
  <si>
    <t>511-SIPI-012023-51142888</t>
  </si>
  <si>
    <r>
      <t>'</t>
    </r>
    <r>
      <rPr>
        <sz val="10"/>
        <color rgb="FF000000"/>
        <rFont val="Arial"/>
        <family val="2"/>
      </rPr>
      <t>H0001742</t>
    </r>
  </si>
  <si>
    <r>
      <t>'</t>
    </r>
    <r>
      <rPr>
        <sz val="10"/>
        <color rgb="FF000000"/>
        <rFont val="Arial"/>
        <family val="2"/>
      </rPr>
      <t>H0000852</t>
    </r>
  </si>
  <si>
    <r>
      <t>'</t>
    </r>
    <r>
      <rPr>
        <sz val="10"/>
        <color rgb="FF000000"/>
        <rFont val="Arial"/>
        <family val="2"/>
      </rPr>
      <t>H0000472</t>
    </r>
  </si>
  <si>
    <t>512-SIPI-012023-10051555</t>
  </si>
  <si>
    <r>
      <t>'</t>
    </r>
    <r>
      <rPr>
        <sz val="10"/>
        <color rgb="FF000000"/>
        <rFont val="Arial"/>
        <family val="2"/>
      </rPr>
      <t>K0000720</t>
    </r>
  </si>
  <si>
    <r>
      <t>'</t>
    </r>
    <r>
      <rPr>
        <sz val="10"/>
        <color rgb="FF000000"/>
        <rFont val="Arial"/>
        <family val="2"/>
      </rPr>
      <t>K0001511</t>
    </r>
  </si>
  <si>
    <r>
      <t>'</t>
    </r>
    <r>
      <rPr>
        <sz val="10"/>
        <color rgb="FF000000"/>
        <rFont val="Arial"/>
        <family val="2"/>
      </rPr>
      <t>K0000307</t>
    </r>
  </si>
  <si>
    <t>512-SIPI-R-012023-10051555</t>
  </si>
  <si>
    <r>
      <t>'</t>
    </r>
    <r>
      <rPr>
        <sz val="10"/>
        <color rgb="FF000000"/>
        <rFont val="Arial"/>
        <family val="2"/>
      </rPr>
      <t>17</t>
    </r>
  </si>
  <si>
    <t>RTV1639546-1K23TEM-17|GAMUOI - RTV1639546</t>
  </si>
  <si>
    <t>513-SIPI-012023-10039973</t>
  </si>
  <si>
    <r>
      <t>'</t>
    </r>
    <r>
      <rPr>
        <sz val="10"/>
        <color rgb="FF000000"/>
        <rFont val="Arial"/>
        <family val="2"/>
      </rPr>
      <t>A0001598</t>
    </r>
  </si>
  <si>
    <r>
      <t>'</t>
    </r>
    <r>
      <rPr>
        <sz val="10"/>
        <color rgb="FF000000"/>
        <rFont val="Arial"/>
        <family val="2"/>
      </rPr>
      <t>A0001097</t>
    </r>
  </si>
  <si>
    <r>
      <t>'</t>
    </r>
    <r>
      <rPr>
        <sz val="10"/>
        <color rgb="FF000000"/>
        <rFont val="Arial"/>
        <family val="2"/>
      </rPr>
      <t>A0000299</t>
    </r>
  </si>
  <si>
    <t>514-SIPI-012023-10054903</t>
  </si>
  <si>
    <r>
      <t>'</t>
    </r>
    <r>
      <rPr>
        <sz val="10"/>
        <color rgb="FF000000"/>
        <rFont val="Arial"/>
        <family val="2"/>
      </rPr>
      <t>A0000862</t>
    </r>
  </si>
  <si>
    <r>
      <t>'</t>
    </r>
    <r>
      <rPr>
        <sz val="10"/>
        <color rgb="FF000000"/>
        <rFont val="Arial"/>
        <family val="2"/>
      </rPr>
      <t>A0001603</t>
    </r>
  </si>
  <si>
    <t>514-SIPI-R-022023-10054903</t>
  </si>
  <si>
    <r>
      <t>'</t>
    </r>
    <r>
      <rPr>
        <sz val="10"/>
        <color rgb="FF000000"/>
        <rFont val="Arial"/>
        <family val="2"/>
      </rPr>
      <t>A143</t>
    </r>
  </si>
  <si>
    <t>1K23TEP|CHANGIOHEOMUOI - RTV1643445</t>
  </si>
  <si>
    <t>515-SIPI-012023-10060288</t>
  </si>
  <si>
    <r>
      <t>'</t>
    </r>
    <r>
      <rPr>
        <sz val="10"/>
        <color rgb="FF000000"/>
        <rFont val="Arial"/>
        <family val="2"/>
      </rPr>
      <t>A0000170</t>
    </r>
  </si>
  <si>
    <r>
      <t>'</t>
    </r>
    <r>
      <rPr>
        <sz val="10"/>
        <color rgb="FF000000"/>
        <rFont val="Arial"/>
        <family val="2"/>
      </rPr>
      <t>A0000443</t>
    </r>
  </si>
  <si>
    <r>
      <t>'</t>
    </r>
    <r>
      <rPr>
        <sz val="10"/>
        <color rgb="FF000000"/>
        <rFont val="Arial"/>
        <family val="2"/>
      </rPr>
      <t>A0001597</t>
    </r>
  </si>
  <si>
    <r>
      <t>'</t>
    </r>
    <r>
      <rPr>
        <sz val="10"/>
        <color rgb="FF000000"/>
        <rFont val="Arial"/>
        <family val="2"/>
      </rPr>
      <t>A0001028</t>
    </r>
  </si>
  <si>
    <r>
      <t>'</t>
    </r>
    <r>
      <rPr>
        <sz val="10"/>
        <color rgb="FF000000"/>
        <rFont val="Arial"/>
        <family val="2"/>
      </rPr>
      <t>A0001420</t>
    </r>
  </si>
  <si>
    <r>
      <t>'</t>
    </r>
    <r>
      <rPr>
        <sz val="10"/>
        <color rgb="FF000000"/>
        <rFont val="Arial"/>
        <family val="2"/>
      </rPr>
      <t>A0001749</t>
    </r>
  </si>
  <si>
    <t>515-SIPI-R-012023-10060288</t>
  </si>
  <si>
    <r>
      <t>'</t>
    </r>
    <r>
      <rPr>
        <sz val="10"/>
        <color rgb="FF000000"/>
        <rFont val="Arial"/>
        <family val="2"/>
      </rPr>
      <t>A00000024</t>
    </r>
  </si>
  <si>
    <t>1K23TEQ-1639473|CHAN GIO - RTV1639473</t>
  </si>
  <si>
    <t>517-SIPI-012023-517052734</t>
  </si>
  <si>
    <r>
      <t>'</t>
    </r>
    <r>
      <rPr>
        <sz val="10"/>
        <color rgb="FF000000"/>
        <rFont val="Arial"/>
        <family val="2"/>
      </rPr>
      <t>A0000014</t>
    </r>
  </si>
  <si>
    <r>
      <t>'</t>
    </r>
    <r>
      <rPr>
        <sz val="10"/>
        <color rgb="FF000000"/>
        <rFont val="Arial"/>
        <family val="2"/>
      </rPr>
      <t>A0000942</t>
    </r>
  </si>
  <si>
    <r>
      <t>'</t>
    </r>
    <r>
      <rPr>
        <sz val="10"/>
        <color rgb="FF000000"/>
        <rFont val="Arial"/>
        <family val="2"/>
      </rPr>
      <t>A0001692</t>
    </r>
  </si>
  <si>
    <t>524-SIPI-012023-524033924</t>
  </si>
  <si>
    <r>
      <t>'</t>
    </r>
    <r>
      <rPr>
        <sz val="10"/>
        <color rgb="FF000000"/>
        <rFont val="Arial"/>
        <family val="2"/>
      </rPr>
      <t>D0000086</t>
    </r>
  </si>
  <si>
    <r>
      <t>'</t>
    </r>
    <r>
      <rPr>
        <sz val="10"/>
        <color rgb="FF000000"/>
        <rFont val="Arial"/>
        <family val="2"/>
      </rPr>
      <t>D0001060</t>
    </r>
  </si>
  <si>
    <r>
      <t>'</t>
    </r>
    <r>
      <rPr>
        <sz val="10"/>
        <color rgb="FF000000"/>
        <rFont val="Arial"/>
        <family val="2"/>
      </rPr>
      <t>A1830</t>
    </r>
  </si>
  <si>
    <t>528-SIPI-012023-528032459</t>
  </si>
  <si>
    <r>
      <t>'</t>
    </r>
    <r>
      <rPr>
        <sz val="10"/>
        <color rgb="FF000000"/>
        <rFont val="Arial"/>
        <family val="2"/>
      </rPr>
      <t>Q0001026</t>
    </r>
  </si>
  <si>
    <r>
      <t>'</t>
    </r>
    <r>
      <rPr>
        <sz val="10"/>
        <color rgb="FF000000"/>
        <rFont val="Arial"/>
        <family val="2"/>
      </rPr>
      <t>Q0000162</t>
    </r>
  </si>
  <si>
    <r>
      <t>'</t>
    </r>
    <r>
      <rPr>
        <sz val="10"/>
        <color rgb="FF000000"/>
        <rFont val="Arial"/>
        <family val="2"/>
      </rPr>
      <t>Q0001513</t>
    </r>
  </si>
  <si>
    <t>531-SIPI-012023-531021200</t>
  </si>
  <si>
    <r>
      <t>'</t>
    </r>
    <r>
      <rPr>
        <sz val="10"/>
        <color rgb="FF000000"/>
        <rFont val="Arial"/>
        <family val="2"/>
      </rPr>
      <t>A0001034</t>
    </r>
  </si>
  <si>
    <r>
      <t>'</t>
    </r>
    <r>
      <rPr>
        <sz val="10"/>
        <color rgb="FF000000"/>
        <rFont val="Arial"/>
        <family val="2"/>
      </rPr>
      <t>A0001693</t>
    </r>
  </si>
  <si>
    <r>
      <t>'</t>
    </r>
    <r>
      <rPr>
        <sz val="10"/>
        <color rgb="FF000000"/>
        <rFont val="Arial"/>
        <family val="2"/>
      </rPr>
      <t>A0000174</t>
    </r>
  </si>
  <si>
    <t>532-SIPI-R-022023-23000007</t>
  </si>
  <si>
    <r>
      <t>'</t>
    </r>
    <r>
      <rPr>
        <sz val="10"/>
        <color rgb="FF000000"/>
        <rFont val="Arial"/>
        <family val="2"/>
      </rPr>
      <t>B129</t>
    </r>
  </si>
  <si>
    <t>1K23TGH|GA-RTV 1643444 - RTV1643444</t>
  </si>
  <si>
    <t>534-SIPI-012023-10030054</t>
  </si>
  <si>
    <r>
      <t>'</t>
    </r>
    <r>
      <rPr>
        <sz val="10"/>
        <color rgb="FF000000"/>
        <rFont val="Arial"/>
        <family val="2"/>
      </rPr>
      <t>A00001699</t>
    </r>
  </si>
  <si>
    <t>536-SIPI-012023-1018806</t>
  </si>
  <si>
    <r>
      <t>'</t>
    </r>
    <r>
      <rPr>
        <sz val="10"/>
        <color rgb="FF000000"/>
        <rFont val="Arial"/>
        <family val="2"/>
      </rPr>
      <t>A0000861</t>
    </r>
  </si>
  <si>
    <r>
      <t>'</t>
    </r>
    <r>
      <rPr>
        <sz val="10"/>
        <color rgb="FF000000"/>
        <rFont val="Arial"/>
        <family val="2"/>
      </rPr>
      <t>A0001601</t>
    </r>
  </si>
  <si>
    <t>536-SIPI-R-012023-1018806</t>
  </si>
  <si>
    <r>
      <t>'</t>
    </r>
    <r>
      <rPr>
        <sz val="10"/>
        <color rgb="FF000000"/>
        <rFont val="Arial"/>
        <family val="2"/>
      </rPr>
      <t>22</t>
    </r>
  </si>
  <si>
    <t>1K23TGN|1639233-22|GIO - RTV1639233</t>
  </si>
  <si>
    <r>
      <t>'</t>
    </r>
    <r>
      <rPr>
        <sz val="10"/>
        <color rgb="FF000000"/>
        <rFont val="Arial"/>
        <family val="2"/>
      </rPr>
      <t>3</t>
    </r>
  </si>
  <si>
    <t>1K23TGN|1636408-3|GA MUOI - RTV1636408</t>
  </si>
  <si>
    <t>1K23TGN|1639673-26|CHA CA - RTV1638968</t>
  </si>
  <si>
    <t>539-SIPI-012023-10026425</t>
  </si>
  <si>
    <r>
      <t>'</t>
    </r>
    <r>
      <rPr>
        <sz val="10"/>
        <color rgb="FF000000"/>
        <rFont val="Arial"/>
        <family val="2"/>
      </rPr>
      <t>A0000863</t>
    </r>
  </si>
  <si>
    <r>
      <t>'</t>
    </r>
    <r>
      <rPr>
        <sz val="10"/>
        <color rgb="FF000000"/>
        <rFont val="Arial"/>
        <family val="2"/>
      </rPr>
      <t>A0001101</t>
    </r>
  </si>
  <si>
    <t>539-SIPI-R-012023-10026425</t>
  </si>
  <si>
    <r>
      <t>'</t>
    </r>
    <r>
      <rPr>
        <sz val="10"/>
        <color rgb="FF000000"/>
        <rFont val="Arial"/>
        <family val="2"/>
      </rPr>
      <t>36</t>
    </r>
  </si>
  <si>
    <t>1K23TGR|36|CHACOM|1640841 - RTV1640841</t>
  </si>
  <si>
    <t>541-SIPI-012023-541023685</t>
  </si>
  <si>
    <r>
      <t>'</t>
    </r>
    <r>
      <rPr>
        <sz val="10"/>
        <color rgb="FF000000"/>
        <rFont val="Arial"/>
        <family val="2"/>
      </rPr>
      <t>T0000991</t>
    </r>
  </si>
  <si>
    <r>
      <t>'</t>
    </r>
    <r>
      <rPr>
        <sz val="10"/>
        <color rgb="FF000000"/>
        <rFont val="Arial"/>
        <family val="2"/>
      </rPr>
      <t>T0000240</t>
    </r>
  </si>
  <si>
    <t>541-SIPI-R-022023-541023685</t>
  </si>
  <si>
    <r>
      <t>'</t>
    </r>
    <r>
      <rPr>
        <sz val="10"/>
        <color rgb="FF000000"/>
        <rFont val="Arial"/>
        <family val="2"/>
      </rPr>
      <t>97</t>
    </r>
  </si>
  <si>
    <t>1K23TGT|R1645246|CHANGA</t>
  </si>
  <si>
    <t>542-SIPI-012023-10017555</t>
  </si>
  <si>
    <r>
      <t>'</t>
    </r>
    <r>
      <rPr>
        <sz val="10"/>
        <color rgb="FF000000"/>
        <rFont val="Arial"/>
        <family val="2"/>
      </rPr>
      <t>A0000016</t>
    </r>
  </si>
  <si>
    <r>
      <t>'</t>
    </r>
    <r>
      <rPr>
        <sz val="10"/>
        <color rgb="FF000000"/>
        <rFont val="Arial"/>
        <family val="2"/>
      </rPr>
      <t>B0001425</t>
    </r>
  </si>
  <si>
    <r>
      <t>'</t>
    </r>
    <r>
      <rPr>
        <sz val="10"/>
        <color rgb="FF000000"/>
        <rFont val="Arial"/>
        <family val="2"/>
      </rPr>
      <t>B0000933</t>
    </r>
  </si>
  <si>
    <r>
      <t>'</t>
    </r>
    <r>
      <rPr>
        <sz val="10"/>
        <color rgb="FF000000"/>
        <rFont val="Arial"/>
        <family val="2"/>
      </rPr>
      <t>B0001695</t>
    </r>
  </si>
  <si>
    <t>546-SIPI-012023-10015748</t>
  </si>
  <si>
    <r>
      <t>'</t>
    </r>
    <r>
      <rPr>
        <sz val="10"/>
        <color rgb="FF000000"/>
        <rFont val="Arial"/>
        <family val="2"/>
      </rPr>
      <t>A0001094</t>
    </r>
  </si>
  <si>
    <t>546-SIPI-R-012023-23000006</t>
  </si>
  <si>
    <r>
      <t>'</t>
    </r>
    <r>
      <rPr>
        <sz val="10"/>
        <color rgb="FF000000"/>
        <rFont val="Arial"/>
        <family val="2"/>
      </rPr>
      <t>6</t>
    </r>
  </si>
  <si>
    <t>1K23THA|RTV-CHACOM - RTV1636924</t>
  </si>
  <si>
    <t>546-SIPI-R-022023-23000026</t>
  </si>
  <si>
    <r>
      <t>'</t>
    </r>
    <r>
      <rPr>
        <sz val="10"/>
        <color rgb="FF000000"/>
        <rFont val="Arial"/>
        <family val="2"/>
      </rPr>
      <t>52</t>
    </r>
  </si>
  <si>
    <t>1K23THA|RTV-CHACOM - RTV1642727</t>
  </si>
  <si>
    <t>547-SIPI-012023-547016000</t>
  </si>
  <si>
    <r>
      <t>'</t>
    </r>
    <r>
      <rPr>
        <sz val="10"/>
        <color rgb="FF000000"/>
        <rFont val="Arial"/>
        <family val="2"/>
      </rPr>
      <t>A0001030</t>
    </r>
  </si>
  <si>
    <t>547-SIPI-122022-547015839</t>
  </si>
  <si>
    <r>
      <t>'</t>
    </r>
    <r>
      <rPr>
        <sz val="10"/>
        <color rgb="FF000000"/>
        <rFont val="Arial"/>
        <family val="2"/>
      </rPr>
      <t>A0057012</t>
    </r>
  </si>
  <si>
    <t>565-SIPI-012023-566016519</t>
  </si>
  <si>
    <r>
      <t>'</t>
    </r>
    <r>
      <rPr>
        <sz val="10"/>
        <color rgb="FF000000"/>
        <rFont val="Arial"/>
        <family val="2"/>
      </rPr>
      <t>A0001628</t>
    </r>
  </si>
  <si>
    <t>566-SIPI-012023-566011960</t>
  </si>
  <si>
    <r>
      <t>'</t>
    </r>
    <r>
      <rPr>
        <sz val="10"/>
        <color rgb="FF000000"/>
        <rFont val="Arial"/>
        <family val="2"/>
      </rPr>
      <t>b0000749</t>
    </r>
  </si>
  <si>
    <t>CN LIEN HIẸP HTX TM TP.HCM-CO.OPMART CU MGAR</t>
  </si>
  <si>
    <t>569-SIPI-012023-569008351</t>
  </si>
  <si>
    <r>
      <t>'</t>
    </r>
    <r>
      <rPr>
        <sz val="10"/>
        <color rgb="FF000000"/>
        <rFont val="Arial"/>
        <family val="2"/>
      </rPr>
      <t>C0001020</t>
    </r>
  </si>
  <si>
    <t>1C23TNN|TPCN</t>
  </si>
  <si>
    <t>570-SIPI-012023-10014355</t>
  </si>
  <si>
    <r>
      <t>'</t>
    </r>
    <r>
      <rPr>
        <sz val="10"/>
        <color rgb="FF000000"/>
        <rFont val="Arial"/>
        <family val="2"/>
      </rPr>
      <t>A000409</t>
    </r>
  </si>
  <si>
    <r>
      <t>'</t>
    </r>
    <r>
      <rPr>
        <sz val="10"/>
        <color rgb="FF000000"/>
        <rFont val="Arial"/>
        <family val="2"/>
      </rPr>
      <t>A001534</t>
    </r>
  </si>
  <si>
    <r>
      <t>'</t>
    </r>
    <r>
      <rPr>
        <sz val="10"/>
        <color rgb="FF000000"/>
        <rFont val="Arial"/>
        <family val="2"/>
      </rPr>
      <t>A001802</t>
    </r>
  </si>
  <si>
    <t>600-SIPI-012023-1081885</t>
  </si>
  <si>
    <r>
      <t>'</t>
    </r>
    <r>
      <rPr>
        <sz val="10"/>
        <color rgb="FF000000"/>
        <rFont val="Arial"/>
        <family val="2"/>
      </rPr>
      <t>001750</t>
    </r>
  </si>
  <si>
    <r>
      <t>'</t>
    </r>
    <r>
      <rPr>
        <sz val="10"/>
        <color rgb="FF000000"/>
        <rFont val="Arial"/>
        <family val="2"/>
      </rPr>
      <t>001035</t>
    </r>
  </si>
  <si>
    <r>
      <t>'</t>
    </r>
    <r>
      <rPr>
        <sz val="10"/>
        <color rgb="FF000000"/>
        <rFont val="Arial"/>
        <family val="2"/>
      </rPr>
      <t>001518</t>
    </r>
  </si>
  <si>
    <r>
      <t>'</t>
    </r>
    <r>
      <rPr>
        <sz val="10"/>
        <color rgb="FF000000"/>
        <rFont val="Arial"/>
        <family val="2"/>
      </rPr>
      <t>000171</t>
    </r>
  </si>
  <si>
    <r>
      <t>'</t>
    </r>
    <r>
      <rPr>
        <sz val="10"/>
        <color rgb="FF000000"/>
        <rFont val="Arial"/>
        <family val="2"/>
      </rPr>
      <t>000718</t>
    </r>
  </si>
  <si>
    <t>601-SIPI-012023-1078012</t>
  </si>
  <si>
    <r>
      <t>'</t>
    </r>
    <r>
      <rPr>
        <sz val="10"/>
        <color rgb="FF000000"/>
        <rFont val="Arial"/>
        <family val="2"/>
      </rPr>
      <t>A00001459</t>
    </r>
  </si>
  <si>
    <r>
      <t>'</t>
    </r>
    <r>
      <rPr>
        <sz val="10"/>
        <color rgb="FF000000"/>
        <rFont val="Arial"/>
        <family val="2"/>
      </rPr>
      <t>A00000722</t>
    </r>
  </si>
  <si>
    <r>
      <t>'</t>
    </r>
    <r>
      <rPr>
        <sz val="10"/>
        <color rgb="FF000000"/>
        <rFont val="Arial"/>
        <family val="2"/>
      </rPr>
      <t>A00001426</t>
    </r>
  </si>
  <si>
    <r>
      <t>'</t>
    </r>
    <r>
      <rPr>
        <sz val="10"/>
        <color rgb="FF000000"/>
        <rFont val="Arial"/>
        <family val="2"/>
      </rPr>
      <t>A00000166</t>
    </r>
  </si>
  <si>
    <t>602-SIPI-012023-1093264</t>
  </si>
  <si>
    <r>
      <t>'</t>
    </r>
    <r>
      <rPr>
        <sz val="10"/>
        <color rgb="FF000000"/>
        <rFont val="Arial"/>
        <family val="2"/>
      </rPr>
      <t>A0001100</t>
    </r>
  </si>
  <si>
    <r>
      <t>'</t>
    </r>
    <r>
      <rPr>
        <sz val="10"/>
        <color rgb="FF000000"/>
        <rFont val="Arial"/>
        <family val="2"/>
      </rPr>
      <t>A0000305</t>
    </r>
  </si>
  <si>
    <r>
      <t>'</t>
    </r>
    <r>
      <rPr>
        <sz val="10"/>
        <color rgb="FF000000"/>
        <rFont val="Arial"/>
        <family val="2"/>
      </rPr>
      <t>A0001600</t>
    </r>
  </si>
  <si>
    <r>
      <t>'</t>
    </r>
    <r>
      <rPr>
        <sz val="10"/>
        <color rgb="FF000000"/>
        <rFont val="Arial"/>
        <family val="2"/>
      </rPr>
      <t>A0000860</t>
    </r>
  </si>
  <si>
    <t>603-SIPI-012023-1056657</t>
  </si>
  <si>
    <r>
      <t>'</t>
    </r>
    <r>
      <rPr>
        <sz val="10"/>
        <color rgb="FF000000"/>
        <rFont val="Arial"/>
        <family val="2"/>
      </rPr>
      <t>A932</t>
    </r>
  </si>
  <si>
    <r>
      <t>'</t>
    </r>
    <r>
      <rPr>
        <sz val="10"/>
        <color rgb="FF000000"/>
        <rFont val="Arial"/>
        <family val="2"/>
      </rPr>
      <t>A1698</t>
    </r>
  </si>
  <si>
    <r>
      <t>'</t>
    </r>
    <r>
      <rPr>
        <sz val="10"/>
        <color rgb="FF000000"/>
        <rFont val="Arial"/>
        <family val="2"/>
      </rPr>
      <t>A1430</t>
    </r>
  </si>
  <si>
    <t>605-SIPI-012023-1095791</t>
  </si>
  <si>
    <r>
      <t>'</t>
    </r>
    <r>
      <rPr>
        <sz val="10"/>
        <color rgb="FF000000"/>
        <rFont val="Arial"/>
        <family val="2"/>
      </rPr>
      <t>N0001821</t>
    </r>
  </si>
  <si>
    <r>
      <t>'</t>
    </r>
    <r>
      <rPr>
        <sz val="10"/>
        <color rgb="FF000000"/>
        <rFont val="Arial"/>
        <family val="2"/>
      </rPr>
      <t>Z0000200</t>
    </r>
  </si>
  <si>
    <r>
      <t>'</t>
    </r>
    <r>
      <rPr>
        <sz val="10"/>
        <color rgb="FF000000"/>
        <rFont val="Arial"/>
        <family val="2"/>
      </rPr>
      <t>N0001073</t>
    </r>
  </si>
  <si>
    <r>
      <t>'</t>
    </r>
    <r>
      <rPr>
        <sz val="10"/>
        <color rgb="FF000000"/>
        <rFont val="Arial"/>
        <family val="2"/>
      </rPr>
      <t>Z0001746</t>
    </r>
  </si>
  <si>
    <t>606-SIPI-012023-1097095</t>
  </si>
  <si>
    <r>
      <t>'</t>
    </r>
    <r>
      <rPr>
        <sz val="10"/>
        <color rgb="FF000000"/>
        <rFont val="Arial"/>
        <family val="2"/>
      </rPr>
      <t>A0001604</t>
    </r>
  </si>
  <si>
    <r>
      <t>'</t>
    </r>
    <r>
      <rPr>
        <sz val="10"/>
        <color rgb="FF000000"/>
        <rFont val="Arial"/>
        <family val="2"/>
      </rPr>
      <t>a0001422</t>
    </r>
  </si>
  <si>
    <r>
      <t>'</t>
    </r>
    <r>
      <rPr>
        <sz val="10"/>
        <color rgb="FF000000"/>
        <rFont val="Arial"/>
        <family val="2"/>
      </rPr>
      <t>A0000164</t>
    </r>
  </si>
  <si>
    <t>606-SIPI-R-022023-1097095</t>
  </si>
  <si>
    <r>
      <t>'</t>
    </r>
    <r>
      <rPr>
        <sz val="10"/>
        <color rgb="FF000000"/>
        <rFont val="Arial"/>
        <family val="2"/>
      </rPr>
      <t>A0000168</t>
    </r>
  </si>
  <si>
    <t>1K23THT|CHANGIO-RTV1650825 - RTV1650825</t>
  </si>
  <si>
    <t>607-SIPI-012023-1093218</t>
  </si>
  <si>
    <r>
      <t>'</t>
    </r>
    <r>
      <rPr>
        <sz val="10"/>
        <color rgb="FF000000"/>
        <rFont val="Arial"/>
        <family val="2"/>
      </rPr>
      <t>B0001086</t>
    </r>
  </si>
  <si>
    <r>
      <t>'</t>
    </r>
    <r>
      <rPr>
        <sz val="10"/>
        <color rgb="FF000000"/>
        <rFont val="Arial"/>
        <family val="2"/>
      </rPr>
      <t>B0001739</t>
    </r>
  </si>
  <si>
    <r>
      <t>'</t>
    </r>
    <r>
      <rPr>
        <sz val="10"/>
        <color rgb="FF000000"/>
        <rFont val="Arial"/>
        <family val="2"/>
      </rPr>
      <t>B0000598</t>
    </r>
  </si>
  <si>
    <t>609-SIPI-012023-1091168</t>
  </si>
  <si>
    <r>
      <t>'</t>
    </r>
    <r>
      <rPr>
        <sz val="10"/>
        <color rgb="FF000000"/>
        <rFont val="Arial"/>
        <family val="2"/>
      </rPr>
      <t>A0001573</t>
    </r>
  </si>
  <si>
    <r>
      <t>'</t>
    </r>
    <r>
      <rPr>
        <sz val="10"/>
        <color rgb="FF000000"/>
        <rFont val="Arial"/>
        <family val="2"/>
      </rPr>
      <t>A0001777</t>
    </r>
  </si>
  <si>
    <r>
      <t>'</t>
    </r>
    <r>
      <rPr>
        <sz val="10"/>
        <color rgb="FF000000"/>
        <rFont val="Arial"/>
        <family val="2"/>
      </rPr>
      <t>A0000765</t>
    </r>
  </si>
  <si>
    <r>
      <t>'</t>
    </r>
    <r>
      <rPr>
        <sz val="10"/>
        <color rgb="FF000000"/>
        <rFont val="Arial"/>
        <family val="2"/>
      </rPr>
      <t>A0001728</t>
    </r>
  </si>
  <si>
    <r>
      <t>'</t>
    </r>
    <r>
      <rPr>
        <sz val="10"/>
        <color rgb="FF000000"/>
        <rFont val="Arial"/>
        <family val="2"/>
      </rPr>
      <t>A0001395</t>
    </r>
  </si>
  <si>
    <t>613-SIPI-012023-1090406</t>
  </si>
  <si>
    <r>
      <t>'</t>
    </r>
    <r>
      <rPr>
        <sz val="10"/>
        <color rgb="FF000000"/>
        <rFont val="Arial"/>
        <family val="2"/>
      </rPr>
      <t>A0000300</t>
    </r>
  </si>
  <si>
    <r>
      <t>'</t>
    </r>
    <r>
      <rPr>
        <sz val="10"/>
        <color rgb="FF000000"/>
        <rFont val="Arial"/>
        <family val="2"/>
      </rPr>
      <t>A0001602</t>
    </r>
  </si>
  <si>
    <r>
      <t>'</t>
    </r>
    <r>
      <rPr>
        <sz val="10"/>
        <color rgb="FF000000"/>
        <rFont val="Arial"/>
        <family val="2"/>
      </rPr>
      <t>A0001092</t>
    </r>
  </si>
  <si>
    <t>613-SIPI-R-022023-1090406</t>
  </si>
  <si>
    <r>
      <t>'</t>
    </r>
    <r>
      <rPr>
        <sz val="10"/>
        <color rgb="FF000000"/>
        <rFont val="Arial"/>
        <family val="2"/>
      </rPr>
      <t>111</t>
    </r>
  </si>
  <si>
    <t>1K23TKA-111|CHANGIO - RTV1642959</t>
  </si>
  <si>
    <t>617-SIPI-012023-1075928</t>
  </si>
  <si>
    <r>
      <t>'</t>
    </r>
    <r>
      <rPr>
        <sz val="10"/>
        <color rgb="FF000000"/>
        <rFont val="Arial"/>
        <family val="2"/>
      </rPr>
      <t>A0000158</t>
    </r>
  </si>
  <si>
    <r>
      <t>'</t>
    </r>
    <r>
      <rPr>
        <sz val="10"/>
        <color rgb="FF000000"/>
        <rFont val="Arial"/>
        <family val="2"/>
      </rPr>
      <t>A0001033</t>
    </r>
  </si>
  <si>
    <t>1C23TNN|GIOTAILUOIXAOG</t>
  </si>
  <si>
    <r>
      <t>'</t>
    </r>
    <r>
      <rPr>
        <sz val="10"/>
        <color rgb="FF000000"/>
        <rFont val="Arial"/>
        <family val="2"/>
      </rPr>
      <t>A0001519</t>
    </r>
  </si>
  <si>
    <r>
      <t>'</t>
    </r>
    <r>
      <rPr>
        <sz val="10"/>
        <color rgb="FF000000"/>
        <rFont val="Arial"/>
        <family val="2"/>
      </rPr>
      <t>A0001423</t>
    </r>
  </si>
  <si>
    <r>
      <t>'</t>
    </r>
    <r>
      <rPr>
        <sz val="10"/>
        <color rgb="FF000000"/>
        <rFont val="Arial"/>
        <family val="2"/>
      </rPr>
      <t>A0001424</t>
    </r>
  </si>
  <si>
    <t>618-SIPI-012023-1071506</t>
  </si>
  <si>
    <r>
      <t>'</t>
    </r>
    <r>
      <rPr>
        <sz val="10"/>
        <color rgb="FF000000"/>
        <rFont val="Arial"/>
        <family val="2"/>
      </rPr>
      <t>A864</t>
    </r>
  </si>
  <si>
    <r>
      <t>'</t>
    </r>
    <r>
      <rPr>
        <sz val="10"/>
        <color rgb="FF000000"/>
        <rFont val="Arial"/>
        <family val="2"/>
      </rPr>
      <t>A1594</t>
    </r>
  </si>
  <si>
    <t>618-SIPI-R-022023-1071506</t>
  </si>
  <si>
    <r>
      <t>'</t>
    </r>
    <r>
      <rPr>
        <sz val="10"/>
        <color rgb="FF000000"/>
        <rFont val="Arial"/>
        <family val="2"/>
      </rPr>
      <t>58</t>
    </r>
  </si>
  <si>
    <t>RTV 1642903-58-GAUMUOI - RTV1642903</t>
  </si>
  <si>
    <r>
      <t>'</t>
    </r>
    <r>
      <rPr>
        <sz val="10"/>
        <color rgb="FF000000"/>
        <rFont val="Arial"/>
        <family val="2"/>
      </rPr>
      <t>57</t>
    </r>
  </si>
  <si>
    <t>RTV 1642913-57-GIOLUA - RTV1642913</t>
  </si>
  <si>
    <t>620-SIPI-012023-1061363</t>
  </si>
  <si>
    <r>
      <t>'</t>
    </r>
    <r>
      <rPr>
        <sz val="10"/>
        <color rgb="FF000000"/>
        <rFont val="Arial"/>
        <family val="2"/>
      </rPr>
      <t>D0000395</t>
    </r>
  </si>
  <si>
    <r>
      <t>'</t>
    </r>
    <r>
      <rPr>
        <sz val="10"/>
        <color rgb="FF000000"/>
        <rFont val="Arial"/>
        <family val="2"/>
      </rPr>
      <t>D0001790</t>
    </r>
  </si>
  <si>
    <r>
      <t>'</t>
    </r>
    <r>
      <rPr>
        <sz val="10"/>
        <color rgb="FF000000"/>
        <rFont val="Arial"/>
        <family val="2"/>
      </rPr>
      <t>D0000876</t>
    </r>
  </si>
  <si>
    <r>
      <t>'</t>
    </r>
    <r>
      <rPr>
        <sz val="10"/>
        <color rgb="FF000000"/>
        <rFont val="Arial"/>
        <family val="2"/>
      </rPr>
      <t>D0001716</t>
    </r>
  </si>
  <si>
    <r>
      <t>'</t>
    </r>
    <r>
      <rPr>
        <sz val="10"/>
        <color rgb="FF000000"/>
        <rFont val="Arial"/>
        <family val="2"/>
      </rPr>
      <t>D0001487</t>
    </r>
  </si>
  <si>
    <t>910-SIPI-012023-10034938</t>
  </si>
  <si>
    <r>
      <t>'</t>
    </r>
    <r>
      <rPr>
        <sz val="10"/>
        <color rgb="FF000000"/>
        <rFont val="Arial"/>
        <family val="2"/>
      </rPr>
      <t>b000374</t>
    </r>
  </si>
  <si>
    <r>
      <t>'</t>
    </r>
    <r>
      <rPr>
        <sz val="10"/>
        <color rgb="FF000000"/>
        <rFont val="Arial"/>
        <family val="2"/>
      </rPr>
      <t>b000364</t>
    </r>
  </si>
  <si>
    <r>
      <t>'</t>
    </r>
    <r>
      <rPr>
        <sz val="10"/>
        <color rgb="FF000000"/>
        <rFont val="Arial"/>
        <family val="2"/>
      </rPr>
      <t>b000359</t>
    </r>
  </si>
  <si>
    <r>
      <t>'</t>
    </r>
    <r>
      <rPr>
        <sz val="10"/>
        <color rgb="FF000000"/>
        <rFont val="Arial"/>
        <family val="2"/>
      </rPr>
      <t>b000373</t>
    </r>
  </si>
  <si>
    <r>
      <t>'</t>
    </r>
    <r>
      <rPr>
        <sz val="10"/>
        <color rgb="FF000000"/>
        <rFont val="Arial"/>
        <family val="2"/>
      </rPr>
      <t>b001007</t>
    </r>
  </si>
  <si>
    <r>
      <t>'</t>
    </r>
    <r>
      <rPr>
        <sz val="10"/>
        <color rgb="FF000000"/>
        <rFont val="Arial"/>
        <family val="2"/>
      </rPr>
      <t>b001043</t>
    </r>
  </si>
  <si>
    <r>
      <t>'</t>
    </r>
    <r>
      <rPr>
        <sz val="10"/>
        <color rgb="FF000000"/>
        <rFont val="Arial"/>
        <family val="2"/>
      </rPr>
      <t>b000371</t>
    </r>
  </si>
  <si>
    <r>
      <t>'</t>
    </r>
    <r>
      <rPr>
        <sz val="10"/>
        <color rgb="FF000000"/>
        <rFont val="Arial"/>
        <family val="2"/>
      </rPr>
      <t>b000235</t>
    </r>
  </si>
  <si>
    <r>
      <t>'</t>
    </r>
    <r>
      <rPr>
        <sz val="10"/>
        <color rgb="FF000000"/>
        <rFont val="Arial"/>
        <family val="2"/>
      </rPr>
      <t>B000455</t>
    </r>
  </si>
  <si>
    <r>
      <t>'</t>
    </r>
    <r>
      <rPr>
        <sz val="10"/>
        <color rgb="FF000000"/>
        <rFont val="Arial"/>
        <family val="2"/>
      </rPr>
      <t>b000805</t>
    </r>
  </si>
  <si>
    <r>
      <t>'</t>
    </r>
    <r>
      <rPr>
        <sz val="10"/>
        <color rgb="FF000000"/>
        <rFont val="Arial"/>
        <family val="2"/>
      </rPr>
      <t>b000233</t>
    </r>
  </si>
  <si>
    <r>
      <t>'</t>
    </r>
    <r>
      <rPr>
        <sz val="10"/>
        <color rgb="FF000000"/>
        <rFont val="Arial"/>
        <family val="2"/>
      </rPr>
      <t>B000236</t>
    </r>
  </si>
  <si>
    <r>
      <t>'</t>
    </r>
    <r>
      <rPr>
        <sz val="10"/>
        <color rgb="FF000000"/>
        <rFont val="Arial"/>
        <family val="2"/>
      </rPr>
      <t>b000360</t>
    </r>
  </si>
  <si>
    <r>
      <t>'</t>
    </r>
    <r>
      <rPr>
        <sz val="10"/>
        <color rgb="FF000000"/>
        <rFont val="Arial"/>
        <family val="2"/>
      </rPr>
      <t>b000967</t>
    </r>
  </si>
  <si>
    <r>
      <t>'</t>
    </r>
    <r>
      <rPr>
        <sz val="10"/>
        <color rgb="FF000000"/>
        <rFont val="Arial"/>
        <family val="2"/>
      </rPr>
      <t>b001394</t>
    </r>
  </si>
  <si>
    <r>
      <t>'</t>
    </r>
    <r>
      <rPr>
        <sz val="10"/>
        <color rgb="FF000000"/>
        <rFont val="Arial"/>
        <family val="2"/>
      </rPr>
      <t>b000365</t>
    </r>
  </si>
  <si>
    <r>
      <t>'</t>
    </r>
    <r>
      <rPr>
        <sz val="10"/>
        <color rgb="FF000000"/>
        <rFont val="Arial"/>
        <family val="2"/>
      </rPr>
      <t>b000761</t>
    </r>
  </si>
  <si>
    <r>
      <t>'</t>
    </r>
    <r>
      <rPr>
        <sz val="10"/>
        <color rgb="FF000000"/>
        <rFont val="Arial"/>
        <family val="2"/>
      </rPr>
      <t>b000151</t>
    </r>
  </si>
  <si>
    <r>
      <t>'</t>
    </r>
    <r>
      <rPr>
        <sz val="10"/>
        <color rgb="FF000000"/>
        <rFont val="Arial"/>
        <family val="2"/>
      </rPr>
      <t>b000379</t>
    </r>
  </si>
  <si>
    <r>
      <t>'</t>
    </r>
    <r>
      <rPr>
        <sz val="10"/>
        <color rgb="FF000000"/>
        <rFont val="Arial"/>
        <family val="2"/>
      </rPr>
      <t>b001036</t>
    </r>
  </si>
  <si>
    <r>
      <t>'</t>
    </r>
    <r>
      <rPr>
        <sz val="10"/>
        <color rgb="FF000000"/>
        <rFont val="Arial"/>
        <family val="2"/>
      </rPr>
      <t>b001623</t>
    </r>
  </si>
  <si>
    <r>
      <t>'</t>
    </r>
    <r>
      <rPr>
        <sz val="10"/>
        <color rgb="FF000000"/>
        <rFont val="Arial"/>
        <family val="2"/>
      </rPr>
      <t>B001656</t>
    </r>
  </si>
  <si>
    <r>
      <t>'</t>
    </r>
    <r>
      <rPr>
        <sz val="10"/>
        <color rgb="FF000000"/>
        <rFont val="Arial"/>
        <family val="2"/>
      </rPr>
      <t>b000266</t>
    </r>
  </si>
  <si>
    <r>
      <t>'</t>
    </r>
    <r>
      <rPr>
        <sz val="10"/>
        <color rgb="FF000000"/>
        <rFont val="Arial"/>
        <family val="2"/>
      </rPr>
      <t>b000234</t>
    </r>
  </si>
  <si>
    <r>
      <t>'</t>
    </r>
    <r>
      <rPr>
        <sz val="10"/>
        <color rgb="FF000000"/>
        <rFont val="Arial"/>
        <family val="2"/>
      </rPr>
      <t>b000362</t>
    </r>
  </si>
  <si>
    <r>
      <t>'</t>
    </r>
    <r>
      <rPr>
        <sz val="10"/>
        <color rgb="FF000000"/>
        <rFont val="Arial"/>
        <family val="2"/>
      </rPr>
      <t>b000375</t>
    </r>
  </si>
  <si>
    <r>
      <t>'</t>
    </r>
    <r>
      <rPr>
        <sz val="10"/>
        <color rgb="FF000000"/>
        <rFont val="Arial"/>
        <family val="2"/>
      </rPr>
      <t>b000372</t>
    </r>
  </si>
  <si>
    <r>
      <t>'</t>
    </r>
    <r>
      <rPr>
        <sz val="10"/>
        <color rgb="FF000000"/>
        <rFont val="Arial"/>
        <family val="2"/>
      </rPr>
      <t>b000426</t>
    </r>
  </si>
  <si>
    <r>
      <t>'</t>
    </r>
    <r>
      <rPr>
        <sz val="10"/>
        <color rgb="FF000000"/>
        <rFont val="Arial"/>
        <family val="2"/>
      </rPr>
      <t>b001655</t>
    </r>
  </si>
  <si>
    <r>
      <t>'</t>
    </r>
    <r>
      <rPr>
        <sz val="10"/>
        <color rgb="FF000000"/>
        <rFont val="Arial"/>
        <family val="2"/>
      </rPr>
      <t>b000363</t>
    </r>
  </si>
  <si>
    <r>
      <t>'</t>
    </r>
    <r>
      <rPr>
        <sz val="10"/>
        <color rgb="FF000000"/>
        <rFont val="Arial"/>
        <family val="2"/>
      </rPr>
      <t>B000928</t>
    </r>
  </si>
  <si>
    <r>
      <t>'</t>
    </r>
    <r>
      <rPr>
        <sz val="10"/>
        <color rgb="FF000000"/>
        <rFont val="Arial"/>
        <family val="2"/>
      </rPr>
      <t>b000237</t>
    </r>
  </si>
  <si>
    <r>
      <t>'</t>
    </r>
    <r>
      <rPr>
        <sz val="10"/>
        <color rgb="FF000000"/>
        <rFont val="Arial"/>
        <family val="2"/>
      </rPr>
      <t>b000367</t>
    </r>
  </si>
  <si>
    <r>
      <t>'</t>
    </r>
    <r>
      <rPr>
        <sz val="10"/>
        <color rgb="FF000000"/>
        <rFont val="Arial"/>
        <family val="2"/>
      </rPr>
      <t>b000377</t>
    </r>
  </si>
  <si>
    <r>
      <t>'</t>
    </r>
    <r>
      <rPr>
        <sz val="10"/>
        <color rgb="FF000000"/>
        <rFont val="Arial"/>
        <family val="2"/>
      </rPr>
      <t>b000397</t>
    </r>
  </si>
  <si>
    <r>
      <t>'</t>
    </r>
    <r>
      <rPr>
        <sz val="10"/>
        <color rgb="FF000000"/>
        <rFont val="Arial"/>
        <family val="2"/>
      </rPr>
      <t>b001243</t>
    </r>
  </si>
  <si>
    <r>
      <t>'</t>
    </r>
    <r>
      <rPr>
        <sz val="10"/>
        <color rgb="FF000000"/>
        <rFont val="Arial"/>
        <family val="2"/>
      </rPr>
      <t>b001107</t>
    </r>
  </si>
  <si>
    <r>
      <t>'</t>
    </r>
    <r>
      <rPr>
        <sz val="10"/>
        <color rgb="FF000000"/>
        <rFont val="Arial"/>
        <family val="2"/>
      </rPr>
      <t>B001658</t>
    </r>
  </si>
  <si>
    <r>
      <t>'</t>
    </r>
    <r>
      <rPr>
        <sz val="10"/>
        <color rgb="FF000000"/>
        <rFont val="Arial"/>
        <family val="2"/>
      </rPr>
      <t>b000760</t>
    </r>
  </si>
  <si>
    <r>
      <t>'</t>
    </r>
    <r>
      <rPr>
        <sz val="10"/>
        <color rgb="FF000000"/>
        <rFont val="Arial"/>
        <family val="2"/>
      </rPr>
      <t>b000376</t>
    </r>
  </si>
  <si>
    <r>
      <t>'</t>
    </r>
    <r>
      <rPr>
        <sz val="10"/>
        <color rgb="FF000000"/>
        <rFont val="Arial"/>
        <family val="2"/>
      </rPr>
      <t>B000998</t>
    </r>
  </si>
  <si>
    <r>
      <t>'</t>
    </r>
    <r>
      <rPr>
        <sz val="10"/>
        <color rgb="FF000000"/>
        <rFont val="Arial"/>
        <family val="2"/>
      </rPr>
      <t>b001579</t>
    </r>
  </si>
  <si>
    <r>
      <t>'</t>
    </r>
    <r>
      <rPr>
        <sz val="10"/>
        <color rgb="FF000000"/>
        <rFont val="Arial"/>
        <family val="2"/>
      </rPr>
      <t>b001521</t>
    </r>
  </si>
  <si>
    <r>
      <t>'</t>
    </r>
    <r>
      <rPr>
        <sz val="10"/>
        <color rgb="FF000000"/>
        <rFont val="Arial"/>
        <family val="2"/>
      </rPr>
      <t>B001657</t>
    </r>
  </si>
  <si>
    <r>
      <t>'</t>
    </r>
    <r>
      <rPr>
        <sz val="10"/>
        <color rgb="FF000000"/>
        <rFont val="Arial"/>
        <family val="2"/>
      </rPr>
      <t>b000366</t>
    </r>
  </si>
  <si>
    <r>
      <t>'</t>
    </r>
    <r>
      <rPr>
        <sz val="10"/>
        <color rgb="FF000000"/>
        <rFont val="Arial"/>
        <family val="2"/>
      </rPr>
      <t>b001018</t>
    </r>
  </si>
  <si>
    <r>
      <t>'</t>
    </r>
    <r>
      <rPr>
        <sz val="10"/>
        <color rgb="FF000000"/>
        <rFont val="Arial"/>
        <family val="2"/>
      </rPr>
      <t>b000368</t>
    </r>
  </si>
  <si>
    <r>
      <t>'</t>
    </r>
    <r>
      <rPr>
        <sz val="10"/>
        <color rgb="FF000000"/>
        <rFont val="Arial"/>
        <family val="2"/>
      </rPr>
      <t>b000369</t>
    </r>
  </si>
  <si>
    <r>
      <t>'</t>
    </r>
    <r>
      <rPr>
        <sz val="10"/>
        <color rgb="FF000000"/>
        <rFont val="Arial"/>
        <family val="2"/>
      </rPr>
      <t>b000361</t>
    </r>
  </si>
  <si>
    <t>910-SIPI-122022-10034361</t>
  </si>
  <si>
    <r>
      <t>'</t>
    </r>
    <r>
      <rPr>
        <sz val="10"/>
        <color rgb="FF000000"/>
        <rFont val="Arial"/>
        <family val="2"/>
      </rPr>
      <t>b057079</t>
    </r>
  </si>
  <si>
    <t>910-SIPI-R-012023-10034938</t>
  </si>
  <si>
    <r>
      <t>'</t>
    </r>
    <r>
      <rPr>
        <sz val="10"/>
        <color rgb="FF000000"/>
        <rFont val="Arial"/>
        <family val="2"/>
      </rPr>
      <t>33</t>
    </r>
  </si>
  <si>
    <t>RTV 1638313|33|GA MUOI - RTV1638313</t>
  </si>
  <si>
    <r>
      <t>'</t>
    </r>
    <r>
      <rPr>
        <sz val="10"/>
        <color rgb="FF000000"/>
        <rFont val="Arial"/>
        <family val="2"/>
      </rPr>
      <t>89</t>
    </r>
  </si>
  <si>
    <t>RTV 1640396|89|CHAN GIO - RTV1640396</t>
  </si>
  <si>
    <t>RTV 1638317|34|CHA COM - RTV1638317</t>
  </si>
  <si>
    <t>910-SIPI-R-122022-10034938</t>
  </si>
  <si>
    <r>
      <t>'</t>
    </r>
    <r>
      <rPr>
        <sz val="10"/>
        <color rgb="FF000000"/>
        <rFont val="Arial"/>
        <family val="2"/>
      </rPr>
      <t>1944</t>
    </r>
  </si>
  <si>
    <t>RTV 1636016|1944|GA - RTV1636016</t>
  </si>
  <si>
    <r>
      <t>'</t>
    </r>
    <r>
      <rPr>
        <sz val="10"/>
        <color rgb="FF000000"/>
        <rFont val="Arial"/>
        <family val="2"/>
      </rPr>
      <t>1943</t>
    </r>
  </si>
  <si>
    <t>RTV 1636014|1943|CHAN GIO - RTV1636014</t>
  </si>
  <si>
    <t>920-SIPI-012023-10016512</t>
  </si>
  <si>
    <r>
      <t>'</t>
    </r>
    <r>
      <rPr>
        <sz val="10"/>
        <color rgb="FF000000"/>
        <rFont val="Arial"/>
        <family val="2"/>
      </rPr>
      <t>23-b000506</t>
    </r>
  </si>
  <si>
    <r>
      <t>'</t>
    </r>
    <r>
      <rPr>
        <sz val="10"/>
        <color rgb="FF000000"/>
        <rFont val="Arial"/>
        <family val="2"/>
      </rPr>
      <t>23-b001012</t>
    </r>
  </si>
  <si>
    <r>
      <t>'</t>
    </r>
    <r>
      <rPr>
        <sz val="10"/>
        <color rgb="FF000000"/>
        <rFont val="Arial"/>
        <family val="2"/>
      </rPr>
      <t>23-b0001766</t>
    </r>
  </si>
  <si>
    <r>
      <t>'</t>
    </r>
    <r>
      <rPr>
        <sz val="10"/>
        <color rgb="FF000000"/>
        <rFont val="Arial"/>
        <family val="2"/>
      </rPr>
      <t>23-b000505</t>
    </r>
  </si>
  <si>
    <r>
      <t>'</t>
    </r>
    <r>
      <rPr>
        <sz val="10"/>
        <color rgb="FF000000"/>
        <rFont val="Arial"/>
        <family val="2"/>
      </rPr>
      <t>23-b0001065</t>
    </r>
  </si>
  <si>
    <r>
      <t>'</t>
    </r>
    <r>
      <rPr>
        <sz val="10"/>
        <color rgb="FF000000"/>
        <rFont val="Arial"/>
        <family val="2"/>
      </rPr>
      <t>23-b001789</t>
    </r>
  </si>
  <si>
    <r>
      <t>'</t>
    </r>
    <r>
      <rPr>
        <sz val="10"/>
        <color rgb="FF000000"/>
        <rFont val="Arial"/>
        <family val="2"/>
      </rPr>
      <t>23-b001064</t>
    </r>
  </si>
  <si>
    <t>HHCL-TAN</t>
  </si>
  <si>
    <r>
      <t>'</t>
    </r>
    <r>
      <rPr>
        <sz val="10"/>
        <color rgb="FF000000"/>
        <rFont val="Arial"/>
        <family val="2"/>
      </rPr>
      <t>23-b0000502</t>
    </r>
  </si>
  <si>
    <r>
      <t>'</t>
    </r>
    <r>
      <rPr>
        <sz val="10"/>
        <color rgb="FF000000"/>
        <rFont val="Arial"/>
        <family val="2"/>
      </rPr>
      <t>23-b000507</t>
    </r>
  </si>
  <si>
    <r>
      <t>'</t>
    </r>
    <r>
      <rPr>
        <sz val="10"/>
        <color rgb="FF000000"/>
        <rFont val="Arial"/>
        <family val="2"/>
      </rPr>
      <t>23-b0000503</t>
    </r>
  </si>
  <si>
    <r>
      <t>'</t>
    </r>
    <r>
      <rPr>
        <sz val="10"/>
        <color rgb="FF000000"/>
        <rFont val="Arial"/>
        <family val="2"/>
      </rPr>
      <t>23-b000504</t>
    </r>
  </si>
  <si>
    <t>920-SIPI-112022-10016369</t>
  </si>
  <si>
    <r>
      <t>'</t>
    </r>
    <r>
      <rPr>
        <sz val="10"/>
        <color rgb="FF000000"/>
        <rFont val="Arial"/>
        <family val="2"/>
      </rPr>
      <t>22-b0051020</t>
    </r>
  </si>
  <si>
    <t>920-SIPI-122022-10016195</t>
  </si>
  <si>
    <r>
      <t>'</t>
    </r>
    <r>
      <rPr>
        <sz val="10"/>
        <color rgb="FF000000"/>
        <rFont val="Arial"/>
        <family val="2"/>
      </rPr>
      <t>22-b056393</t>
    </r>
  </si>
  <si>
    <r>
      <t>'</t>
    </r>
    <r>
      <rPr>
        <sz val="10"/>
        <color rgb="FF000000"/>
        <rFont val="Arial"/>
        <family val="2"/>
      </rPr>
      <t>22-b056704</t>
    </r>
  </si>
  <si>
    <t>920-SIPI-122022-10016369</t>
  </si>
  <si>
    <r>
      <t>'</t>
    </r>
    <r>
      <rPr>
        <sz val="10"/>
        <color rgb="FF000000"/>
        <rFont val="Arial"/>
        <family val="2"/>
      </rPr>
      <t>22-b0056395</t>
    </r>
  </si>
  <si>
    <r>
      <t>'</t>
    </r>
    <r>
      <rPr>
        <sz val="10"/>
        <color rgb="FF000000"/>
        <rFont val="Arial"/>
        <family val="2"/>
      </rPr>
      <t>22-b0056394</t>
    </r>
  </si>
  <si>
    <r>
      <t>'</t>
    </r>
    <r>
      <rPr>
        <sz val="10"/>
        <color rgb="FF000000"/>
        <rFont val="Arial"/>
        <family val="2"/>
      </rPr>
      <t>22-b057620</t>
    </r>
  </si>
  <si>
    <t>920-SIPI-R-012023-23000000</t>
  </si>
  <si>
    <r>
      <t>'</t>
    </r>
    <r>
      <rPr>
        <sz val="10"/>
        <color rgb="FF000000"/>
        <rFont val="Arial"/>
        <family val="2"/>
      </rPr>
      <t>1</t>
    </r>
  </si>
  <si>
    <t>K23TVC-1-RTV1637010|HHCL - RTV1637010</t>
  </si>
  <si>
    <t>930-SIPI-012023-10023739</t>
  </si>
  <si>
    <r>
      <t>'</t>
    </r>
    <r>
      <rPr>
        <sz val="10"/>
        <color rgb="FF000000"/>
        <rFont val="Arial"/>
        <family val="2"/>
      </rPr>
      <t>23-b000494</t>
    </r>
  </si>
  <si>
    <r>
      <t>'</t>
    </r>
    <r>
      <rPr>
        <sz val="10"/>
        <color rgb="FF000000"/>
        <rFont val="Arial"/>
        <family val="2"/>
      </rPr>
      <t>23-b000495</t>
    </r>
  </si>
  <si>
    <r>
      <t>'</t>
    </r>
    <r>
      <rPr>
        <sz val="10"/>
        <color rgb="FF000000"/>
        <rFont val="Arial"/>
        <family val="2"/>
      </rPr>
      <t>23-b0000489</t>
    </r>
  </si>
  <si>
    <r>
      <t>'</t>
    </r>
    <r>
      <rPr>
        <sz val="10"/>
        <color rgb="FF000000"/>
        <rFont val="Arial"/>
        <family val="2"/>
      </rPr>
      <t>23-b000491</t>
    </r>
  </si>
  <si>
    <r>
      <t>'</t>
    </r>
    <r>
      <rPr>
        <sz val="10"/>
        <color rgb="FF000000"/>
        <rFont val="Arial"/>
        <family val="2"/>
      </rPr>
      <t>23-b001638</t>
    </r>
  </si>
  <si>
    <r>
      <t>'</t>
    </r>
    <r>
      <rPr>
        <sz val="10"/>
        <color rgb="FF000000"/>
        <rFont val="Arial"/>
        <family val="2"/>
      </rPr>
      <t>23-b0000838</t>
    </r>
  </si>
  <si>
    <r>
      <t>'</t>
    </r>
    <r>
      <rPr>
        <sz val="10"/>
        <color rgb="FF000000"/>
        <rFont val="Arial"/>
        <family val="2"/>
      </rPr>
      <t>23-b000097</t>
    </r>
  </si>
  <si>
    <r>
      <t>'</t>
    </r>
    <r>
      <rPr>
        <sz val="10"/>
        <color rgb="FF000000"/>
        <rFont val="Arial"/>
        <family val="2"/>
      </rPr>
      <t>23-b000992</t>
    </r>
  </si>
  <si>
    <r>
      <t>'</t>
    </r>
    <r>
      <rPr>
        <sz val="10"/>
        <color rgb="FF000000"/>
        <rFont val="Arial"/>
        <family val="2"/>
      </rPr>
      <t>23-b000496</t>
    </r>
  </si>
  <si>
    <r>
      <t>'</t>
    </r>
    <r>
      <rPr>
        <sz val="10"/>
        <color rgb="FF000000"/>
        <rFont val="Arial"/>
        <family val="2"/>
      </rPr>
      <t>23-b000499</t>
    </r>
  </si>
  <si>
    <r>
      <t>'</t>
    </r>
    <r>
      <rPr>
        <sz val="10"/>
        <color rgb="FF000000"/>
        <rFont val="Arial"/>
        <family val="2"/>
      </rPr>
      <t>23-b0000497</t>
    </r>
  </si>
  <si>
    <r>
      <t>'</t>
    </r>
    <r>
      <rPr>
        <sz val="10"/>
        <color rgb="FF000000"/>
        <rFont val="Arial"/>
        <family val="2"/>
      </rPr>
      <t>23-b0001637</t>
    </r>
  </si>
  <si>
    <r>
      <t>'</t>
    </r>
    <r>
      <rPr>
        <sz val="10"/>
        <color rgb="FF000000"/>
        <rFont val="Arial"/>
        <family val="2"/>
      </rPr>
      <t>23-b001725</t>
    </r>
  </si>
  <si>
    <r>
      <t>'</t>
    </r>
    <r>
      <rPr>
        <sz val="10"/>
        <color rgb="FF000000"/>
        <rFont val="Arial"/>
        <family val="2"/>
      </rPr>
      <t>23-b0000492</t>
    </r>
  </si>
  <si>
    <r>
      <t>'</t>
    </r>
    <r>
      <rPr>
        <sz val="10"/>
        <color rgb="FF000000"/>
        <rFont val="Arial"/>
        <family val="2"/>
      </rPr>
      <t>23-b000498</t>
    </r>
  </si>
  <si>
    <r>
      <t>'</t>
    </r>
    <r>
      <rPr>
        <sz val="10"/>
        <color rgb="FF000000"/>
        <rFont val="Arial"/>
        <family val="2"/>
      </rPr>
      <t>23-b000500</t>
    </r>
  </si>
  <si>
    <r>
      <t>'</t>
    </r>
    <r>
      <rPr>
        <sz val="10"/>
        <color rgb="FF000000"/>
        <rFont val="Arial"/>
        <family val="2"/>
      </rPr>
      <t>23-b000493</t>
    </r>
  </si>
  <si>
    <r>
      <t>'</t>
    </r>
    <r>
      <rPr>
        <sz val="10"/>
        <color rgb="FF000000"/>
        <rFont val="Arial"/>
        <family val="2"/>
      </rPr>
      <t>23-b000490</t>
    </r>
  </si>
  <si>
    <r>
      <t>'</t>
    </r>
    <r>
      <rPr>
        <sz val="10"/>
        <color rgb="FF000000"/>
        <rFont val="Arial"/>
        <family val="2"/>
      </rPr>
      <t>23-b000848</t>
    </r>
  </si>
  <si>
    <t>930-SIPI-102022-10023559</t>
  </si>
  <si>
    <r>
      <t>'</t>
    </r>
    <r>
      <rPr>
        <sz val="10"/>
        <color rgb="FF000000"/>
        <rFont val="Arial"/>
        <family val="2"/>
      </rPr>
      <t>22-b0049489</t>
    </r>
  </si>
  <si>
    <t>930-SIPI-112022-10023686</t>
  </si>
  <si>
    <r>
      <t>'</t>
    </r>
    <r>
      <rPr>
        <sz val="10"/>
        <color rgb="FF000000"/>
        <rFont val="Arial"/>
        <family val="2"/>
      </rPr>
      <t>22-b0050887</t>
    </r>
  </si>
  <si>
    <r>
      <t>'</t>
    </r>
    <r>
      <rPr>
        <sz val="10"/>
        <color rgb="FF000000"/>
        <rFont val="Arial"/>
        <family val="2"/>
      </rPr>
      <t>22-b0050889</t>
    </r>
  </si>
  <si>
    <t>930-SIPI-122022-10022959</t>
  </si>
  <si>
    <r>
      <t>'</t>
    </r>
    <r>
      <rPr>
        <sz val="10"/>
        <color rgb="FF000000"/>
        <rFont val="Arial"/>
        <family val="2"/>
      </rPr>
      <t>22-b057140</t>
    </r>
  </si>
  <si>
    <t>930-SIPI-122022-10023332</t>
  </si>
  <si>
    <r>
      <t>'</t>
    </r>
    <r>
      <rPr>
        <sz val="10"/>
        <color rgb="FF000000"/>
        <rFont val="Arial"/>
        <family val="2"/>
      </rPr>
      <t>22-b054428</t>
    </r>
  </si>
  <si>
    <t>930-SIPI-122022-10023385</t>
  </si>
  <si>
    <r>
      <t>'</t>
    </r>
    <r>
      <rPr>
        <sz val="10"/>
        <color rgb="FF000000"/>
        <rFont val="Arial"/>
        <family val="2"/>
      </rPr>
      <t>23-b055950</t>
    </r>
  </si>
  <si>
    <t>930-SIPI-122022-10023444</t>
  </si>
  <si>
    <r>
      <t>'</t>
    </r>
    <r>
      <rPr>
        <sz val="10"/>
        <color rgb="FF000000"/>
        <rFont val="Arial"/>
        <family val="2"/>
      </rPr>
      <t>22-b057138</t>
    </r>
  </si>
  <si>
    <t>930-SIPI-122022-10023559</t>
  </si>
  <si>
    <r>
      <t>'</t>
    </r>
    <r>
      <rPr>
        <sz val="10"/>
        <color rgb="FF000000"/>
        <rFont val="Arial"/>
        <family val="2"/>
      </rPr>
      <t>22-b0057785</t>
    </r>
  </si>
  <si>
    <t>930-SIPI-122022-10023686</t>
  </si>
  <si>
    <r>
      <t>'</t>
    </r>
    <r>
      <rPr>
        <sz val="10"/>
        <color rgb="FF000000"/>
        <rFont val="Arial"/>
        <family val="2"/>
      </rPr>
      <t>22-b0056059</t>
    </r>
  </si>
  <si>
    <r>
      <t>'</t>
    </r>
    <r>
      <rPr>
        <sz val="10"/>
        <color rgb="FF000000"/>
        <rFont val="Arial"/>
        <family val="2"/>
      </rPr>
      <t>22-b0056060</t>
    </r>
  </si>
  <si>
    <t>930-SIPI-R-012023-10023444</t>
  </si>
  <si>
    <t>K23TVD-1-RTV1637927|HHCL - RTV1637927</t>
  </si>
  <si>
    <t>940-SIPI-012023-10019809</t>
  </si>
  <si>
    <r>
      <t>'</t>
    </r>
    <r>
      <rPr>
        <sz val="10"/>
        <color rgb="FF000000"/>
        <rFont val="Arial"/>
        <family val="2"/>
      </rPr>
      <t>A00000940</t>
    </r>
  </si>
  <si>
    <t>1C23TNN|HANGHOACACLOAI</t>
  </si>
  <si>
    <r>
      <t>'</t>
    </r>
    <r>
      <rPr>
        <sz val="10"/>
        <color rgb="FF000000"/>
        <rFont val="Arial"/>
        <family val="2"/>
      </rPr>
      <t>B00000937</t>
    </r>
  </si>
  <si>
    <r>
      <t>'</t>
    </r>
    <r>
      <rPr>
        <sz val="10"/>
        <color rgb="FF000000"/>
        <rFont val="Arial"/>
        <family val="2"/>
      </rPr>
      <t>B00000969</t>
    </r>
  </si>
  <si>
    <r>
      <t>'</t>
    </r>
    <r>
      <rPr>
        <sz val="10"/>
        <color rgb="FF000000"/>
        <rFont val="Arial"/>
        <family val="2"/>
      </rPr>
      <t>A00000018</t>
    </r>
  </si>
  <si>
    <r>
      <t>'</t>
    </r>
    <r>
      <rPr>
        <sz val="10"/>
        <color rgb="FF000000"/>
        <rFont val="Arial"/>
        <family val="2"/>
      </rPr>
      <t>A00000939</t>
    </r>
  </si>
  <si>
    <r>
      <t>'</t>
    </r>
    <r>
      <rPr>
        <sz val="10"/>
        <color rgb="FF000000"/>
        <rFont val="Arial"/>
        <family val="2"/>
      </rPr>
      <t>A00001701</t>
    </r>
  </si>
  <si>
    <r>
      <t>'</t>
    </r>
    <r>
      <rPr>
        <sz val="10"/>
        <color rgb="FF000000"/>
        <rFont val="Arial"/>
        <family val="2"/>
      </rPr>
      <t>B00001700</t>
    </r>
  </si>
  <si>
    <r>
      <t>'</t>
    </r>
    <r>
      <rPr>
        <sz val="10"/>
        <color rgb="FF000000"/>
        <rFont val="Arial"/>
        <family val="2"/>
      </rPr>
      <t>A00000017</t>
    </r>
  </si>
  <si>
    <r>
      <t>'</t>
    </r>
    <r>
      <rPr>
        <sz val="10"/>
        <color rgb="FF000000"/>
        <rFont val="Arial"/>
        <family val="2"/>
      </rPr>
      <t>B00000938</t>
    </r>
  </si>
  <si>
    <r>
      <t>'</t>
    </r>
    <r>
      <rPr>
        <sz val="10"/>
        <color rgb="FF000000"/>
        <rFont val="Arial"/>
        <family val="2"/>
      </rPr>
      <t>A00000935</t>
    </r>
  </si>
  <si>
    <r>
      <t>'</t>
    </r>
    <r>
      <rPr>
        <sz val="10"/>
        <color rgb="FF000000"/>
        <rFont val="Arial"/>
        <family val="2"/>
      </rPr>
      <t>A00000934</t>
    </r>
  </si>
  <si>
    <r>
      <t>'</t>
    </r>
    <r>
      <rPr>
        <sz val="10"/>
        <color rgb="FF000000"/>
        <rFont val="Arial"/>
        <family val="2"/>
      </rPr>
      <t>B00000941</t>
    </r>
  </si>
  <si>
    <r>
      <t>'</t>
    </r>
    <r>
      <rPr>
        <sz val="10"/>
        <color rgb="FF000000"/>
        <rFont val="Arial"/>
        <family val="2"/>
      </rPr>
      <t>B00000936</t>
    </r>
  </si>
  <si>
    <t>940-SIPI-R-012023-10019809</t>
  </si>
  <si>
    <r>
      <t>'</t>
    </r>
    <r>
      <rPr>
        <sz val="10"/>
        <color rgb="FF000000"/>
        <rFont val="Arial"/>
        <family val="2"/>
      </rPr>
      <t>R0000063</t>
    </r>
  </si>
  <si>
    <t>1K23TVE|000063.R1639401|9421 - RTV1639401</t>
  </si>
  <si>
    <r>
      <t>'</t>
    </r>
    <r>
      <rPr>
        <sz val="10"/>
        <color rgb="FF000000"/>
        <rFont val="Arial"/>
        <family val="2"/>
      </rPr>
      <t>R0000059</t>
    </r>
  </si>
  <si>
    <t>1K23TVE|000059.R1639392|9419 - RTV1639392</t>
  </si>
  <si>
    <t>940-SIPI-R-022023-10019809</t>
  </si>
  <si>
    <r>
      <t>'</t>
    </r>
    <r>
      <rPr>
        <sz val="10"/>
        <color rgb="FF000000"/>
        <rFont val="Arial"/>
        <family val="2"/>
      </rPr>
      <t>R00000220</t>
    </r>
  </si>
  <si>
    <t>1K23TVE|0000220.R1648770|9406 - RTV1648770</t>
  </si>
  <si>
    <r>
      <t>'</t>
    </r>
    <r>
      <rPr>
        <sz val="10"/>
        <color rgb="FF000000"/>
        <rFont val="Arial"/>
        <family val="2"/>
      </rPr>
      <t>R00000137</t>
    </r>
  </si>
  <si>
    <t>1K23TVE|0000137.R1642737|9414 - RTV1642737</t>
  </si>
  <si>
    <r>
      <t>'</t>
    </r>
    <r>
      <rPr>
        <sz val="10"/>
        <color rgb="FF000000"/>
        <rFont val="Arial"/>
        <family val="2"/>
      </rPr>
      <t>R00000166</t>
    </r>
  </si>
  <si>
    <t>1K23TVE|0000166.R1644315|9411 - RTV1644315</t>
  </si>
  <si>
    <r>
      <t>'</t>
    </r>
    <r>
      <rPr>
        <sz val="10"/>
        <color rgb="FF000000"/>
        <rFont val="Arial"/>
        <family val="2"/>
      </rPr>
      <t>R0000243</t>
    </r>
  </si>
  <si>
    <t>1K23TVE|0000243.R1650025|9409 - RTV1650025</t>
  </si>
  <si>
    <r>
      <t>'</t>
    </r>
    <r>
      <rPr>
        <sz val="10"/>
        <color rgb="FF000000"/>
        <rFont val="Arial"/>
        <family val="2"/>
      </rPr>
      <t>R00000153</t>
    </r>
  </si>
  <si>
    <t>1K23TVE|0000153.R1643647|9413 - RTV1643647</t>
  </si>
  <si>
    <r>
      <t>'</t>
    </r>
    <r>
      <rPr>
        <sz val="10"/>
        <color rgb="FF000000"/>
        <rFont val="Arial"/>
        <family val="2"/>
      </rPr>
      <t>R00000167</t>
    </r>
  </si>
  <si>
    <t>1K23TVE|0000167.R1644321|9411 - RTV1644321</t>
  </si>
  <si>
    <r>
      <t>'</t>
    </r>
    <r>
      <rPr>
        <sz val="10"/>
        <color rgb="FF000000"/>
        <rFont val="Arial"/>
        <family val="2"/>
      </rPr>
      <t>R00000224</t>
    </r>
  </si>
  <si>
    <t>1K23TVE|0000224.R1648784|9408 - RTV1648784</t>
  </si>
  <si>
    <r>
      <t>'</t>
    </r>
    <r>
      <rPr>
        <sz val="10"/>
        <color rgb="FF000000"/>
        <rFont val="Arial"/>
        <family val="2"/>
      </rPr>
      <t>R00000178</t>
    </r>
  </si>
  <si>
    <t>1K23TVE|0000178.R1644915|9420 - RTV1644915</t>
  </si>
  <si>
    <r>
      <t>'</t>
    </r>
    <r>
      <rPr>
        <sz val="10"/>
        <color rgb="FF000000"/>
        <rFont val="Arial"/>
        <family val="2"/>
      </rPr>
      <t>R00000229</t>
    </r>
  </si>
  <si>
    <t>1K23TVE|0000229.R1648800|9416 - RTV1648800</t>
  </si>
  <si>
    <t>950-SIPI-012023-10008161</t>
  </si>
  <si>
    <r>
      <t>'</t>
    </r>
    <r>
      <rPr>
        <sz val="10"/>
        <color rgb="FF000000"/>
        <rFont val="Arial"/>
        <family val="2"/>
      </rPr>
      <t>23-b000723</t>
    </r>
  </si>
  <si>
    <r>
      <t>'</t>
    </r>
    <r>
      <rPr>
        <sz val="10"/>
        <color rgb="FF000000"/>
        <rFont val="Arial"/>
        <family val="2"/>
      </rPr>
      <t>23-b001103</t>
    </r>
  </si>
  <si>
    <t>950-SIPI-122022-10008098</t>
  </si>
  <si>
    <r>
      <t>'</t>
    </r>
    <r>
      <rPr>
        <sz val="10"/>
        <color rgb="FF000000"/>
        <rFont val="Arial"/>
        <family val="2"/>
      </rPr>
      <t>22-b0056274</t>
    </r>
  </si>
  <si>
    <t>QT01022023-00681</t>
  </si>
  <si>
    <t>010303-HT06-Phi VC tinh va kho ve tinh T1/2023 - 7%</t>
  </si>
  <si>
    <t>QT01022023-01651</t>
  </si>
  <si>
    <t>010303-HT98-Thu BS 2% VAT do dieu chinh thue suat hoa don phi thu T1/2023 tu 8% lên 10% _(KX)</t>
  </si>
  <si>
    <t>197-SIPI-022023-1074176</t>
  </si>
  <si>
    <r>
      <t>'</t>
    </r>
    <r>
      <rPr>
        <sz val="10"/>
        <color rgb="FF000000"/>
        <rFont val="Arial"/>
        <family val="2"/>
      </rPr>
      <t>P0004029</t>
    </r>
  </si>
  <si>
    <r>
      <t>'</t>
    </r>
    <r>
      <rPr>
        <sz val="10"/>
        <color rgb="FF000000"/>
        <rFont val="Arial"/>
        <family val="2"/>
      </rPr>
      <t>P0002992</t>
    </r>
  </si>
  <si>
    <r>
      <t>'</t>
    </r>
    <r>
      <rPr>
        <sz val="10"/>
        <color rgb="FF000000"/>
        <rFont val="Arial"/>
        <family val="2"/>
      </rPr>
      <t>P0002991</t>
    </r>
  </si>
  <si>
    <r>
      <t>'</t>
    </r>
    <r>
      <rPr>
        <sz val="10"/>
        <color rgb="FF000000"/>
        <rFont val="Arial"/>
        <family val="2"/>
      </rPr>
      <t>P0004030</t>
    </r>
  </si>
  <si>
    <r>
      <t>'</t>
    </r>
    <r>
      <rPr>
        <sz val="10"/>
        <color rgb="FF000000"/>
        <rFont val="Arial"/>
        <family val="2"/>
      </rPr>
      <t>P0008583</t>
    </r>
  </si>
  <si>
    <t>199-SIPI-022023-1081628</t>
  </si>
  <si>
    <r>
      <t>'</t>
    </r>
    <r>
      <rPr>
        <sz val="10"/>
        <color rgb="FF000000"/>
        <rFont val="Arial"/>
        <family val="2"/>
      </rPr>
      <t>a0003156</t>
    </r>
  </si>
  <si>
    <r>
      <t>'</t>
    </r>
    <r>
      <rPr>
        <sz val="10"/>
        <color rgb="FF000000"/>
        <rFont val="Arial"/>
        <family val="2"/>
      </rPr>
      <t>a0004191</t>
    </r>
  </si>
  <si>
    <t>200-SIPI-022023-1077840</t>
  </si>
  <si>
    <r>
      <t>'</t>
    </r>
    <r>
      <rPr>
        <sz val="10"/>
        <color rgb="FF000000"/>
        <rFont val="Arial"/>
        <family val="2"/>
      </rPr>
      <t>A0004109</t>
    </r>
  </si>
  <si>
    <r>
      <t>'</t>
    </r>
    <r>
      <rPr>
        <sz val="10"/>
        <color rgb="FF000000"/>
        <rFont val="Arial"/>
        <family val="2"/>
      </rPr>
      <t>A0003090</t>
    </r>
  </si>
  <si>
    <r>
      <t>'</t>
    </r>
    <r>
      <rPr>
        <sz val="10"/>
        <color rgb="FF000000"/>
        <rFont val="Arial"/>
        <family val="2"/>
      </rPr>
      <t>A0006803</t>
    </r>
  </si>
  <si>
    <r>
      <t>'</t>
    </r>
    <r>
      <rPr>
        <sz val="10"/>
        <color rgb="FF000000"/>
        <rFont val="Arial"/>
        <family val="2"/>
      </rPr>
      <t>A0006800</t>
    </r>
  </si>
  <si>
    <t>299-SIPI-012023-1263031</t>
  </si>
  <si>
    <r>
      <t>'</t>
    </r>
    <r>
      <rPr>
        <sz val="10"/>
        <color rgb="FF000000"/>
        <rFont val="Arial"/>
        <family val="2"/>
      </rPr>
      <t>23-b0000701</t>
    </r>
  </si>
  <si>
    <r>
      <t>'</t>
    </r>
    <r>
      <rPr>
        <sz val="10"/>
        <color rgb="FF000000"/>
        <rFont val="Arial"/>
        <family val="2"/>
      </rPr>
      <t>23-b000276</t>
    </r>
  </si>
  <si>
    <r>
      <t>'</t>
    </r>
    <r>
      <rPr>
        <sz val="10"/>
        <color rgb="FF000000"/>
        <rFont val="Arial"/>
        <family val="2"/>
      </rPr>
      <t>23-b000466</t>
    </r>
  </si>
  <si>
    <r>
      <t>'</t>
    </r>
    <r>
      <rPr>
        <sz val="10"/>
        <color rgb="FF000000"/>
        <rFont val="Arial"/>
        <family val="2"/>
      </rPr>
      <t>23-b000461</t>
    </r>
  </si>
  <si>
    <r>
      <t>'</t>
    </r>
    <r>
      <rPr>
        <sz val="10"/>
        <color rgb="FF000000"/>
        <rFont val="Arial"/>
        <family val="2"/>
      </rPr>
      <t>23-b000614</t>
    </r>
  </si>
  <si>
    <t>299-SIPI-012023-1263562</t>
  </si>
  <si>
    <r>
      <t>'</t>
    </r>
    <r>
      <rPr>
        <sz val="10"/>
        <color rgb="FF000000"/>
        <rFont val="Arial"/>
        <family val="2"/>
      </rPr>
      <t>23-b0001761</t>
    </r>
  </si>
  <si>
    <r>
      <t>'</t>
    </r>
    <r>
      <rPr>
        <sz val="10"/>
        <color rgb="FF000000"/>
        <rFont val="Arial"/>
        <family val="2"/>
      </rPr>
      <t>23-b000511</t>
    </r>
  </si>
  <si>
    <t>HHCLTN</t>
  </si>
  <si>
    <r>
      <t>'</t>
    </r>
    <r>
      <rPr>
        <sz val="10"/>
        <color rgb="FF000000"/>
        <rFont val="Arial"/>
        <family val="2"/>
      </rPr>
      <t>23-b000897</t>
    </r>
  </si>
  <si>
    <t>299-SIPI-012023-1263611</t>
  </si>
  <si>
    <r>
      <t>'</t>
    </r>
    <r>
      <rPr>
        <sz val="10"/>
        <color rgb="FF000000"/>
        <rFont val="Arial"/>
        <family val="2"/>
      </rPr>
      <t>23-b000279</t>
    </r>
  </si>
  <si>
    <t>299-SIPI-012023-1264100</t>
  </si>
  <si>
    <r>
      <t>'</t>
    </r>
    <r>
      <rPr>
        <sz val="10"/>
        <color rgb="FF000000"/>
        <rFont val="Arial"/>
        <family val="2"/>
      </rPr>
      <t>23-b0000697</t>
    </r>
  </si>
  <si>
    <r>
      <t>'</t>
    </r>
    <r>
      <rPr>
        <sz val="10"/>
        <color rgb="FF000000"/>
        <rFont val="Arial"/>
        <family val="2"/>
      </rPr>
      <t>23-b0000706</t>
    </r>
  </si>
  <si>
    <t>299-SIPI-012023-1264322</t>
  </si>
  <si>
    <r>
      <t>'</t>
    </r>
    <r>
      <rPr>
        <sz val="10"/>
        <color rgb="FF000000"/>
        <rFont val="Arial"/>
        <family val="2"/>
      </rPr>
      <t>23-b0000704</t>
    </r>
  </si>
  <si>
    <r>
      <t>'</t>
    </r>
    <r>
      <rPr>
        <sz val="10"/>
        <color rgb="FF000000"/>
        <rFont val="Arial"/>
        <family val="2"/>
      </rPr>
      <t>23-b0000702</t>
    </r>
  </si>
  <si>
    <r>
      <t>'</t>
    </r>
    <r>
      <rPr>
        <sz val="10"/>
        <color rgb="FF000000"/>
        <rFont val="Arial"/>
        <family val="2"/>
      </rPr>
      <t>23-b0000513</t>
    </r>
  </si>
  <si>
    <t>299-SIPI-012023-1265887</t>
  </si>
  <si>
    <r>
      <t>'</t>
    </r>
    <r>
      <rPr>
        <sz val="10"/>
        <color rgb="FF000000"/>
        <rFont val="Arial"/>
        <family val="2"/>
      </rPr>
      <t>23-b0000396</t>
    </r>
  </si>
  <si>
    <t>HHCLNTHA</t>
  </si>
  <si>
    <r>
      <t>'</t>
    </r>
    <r>
      <rPr>
        <sz val="10"/>
        <color rgb="FF000000"/>
        <rFont val="Arial"/>
        <family val="2"/>
      </rPr>
      <t>23-b000779</t>
    </r>
  </si>
  <si>
    <t>AA/23P|HHCL-HNTU</t>
  </si>
  <si>
    <r>
      <t>'</t>
    </r>
    <r>
      <rPr>
        <sz val="10"/>
        <color rgb="FF000000"/>
        <rFont val="Arial"/>
        <family val="2"/>
      </rPr>
      <t>23-b000753</t>
    </r>
  </si>
  <si>
    <t>HHCLLTHT</t>
  </si>
  <si>
    <r>
      <t>'</t>
    </r>
    <r>
      <rPr>
        <sz val="10"/>
        <color rgb="FF000000"/>
        <rFont val="Arial"/>
        <family val="2"/>
      </rPr>
      <t>23-b0000676</t>
    </r>
  </si>
  <si>
    <t>299-SIPI-022023-1265887</t>
  </si>
  <si>
    <r>
      <t>'</t>
    </r>
    <r>
      <rPr>
        <sz val="10"/>
        <color rgb="FF000000"/>
        <rFont val="Arial"/>
        <family val="2"/>
      </rPr>
      <t>23-b003568</t>
    </r>
  </si>
  <si>
    <r>
      <t>'</t>
    </r>
    <r>
      <rPr>
        <sz val="10"/>
        <color rgb="FF000000"/>
        <rFont val="Arial"/>
        <family val="2"/>
      </rPr>
      <t>23-b002915</t>
    </r>
  </si>
  <si>
    <r>
      <t>'</t>
    </r>
    <r>
      <rPr>
        <sz val="10"/>
        <color rgb="FF000000"/>
        <rFont val="Arial"/>
        <family val="2"/>
      </rPr>
      <t>23-b002950</t>
    </r>
  </si>
  <si>
    <r>
      <t>'</t>
    </r>
    <r>
      <rPr>
        <sz val="10"/>
        <color rgb="FF000000"/>
        <rFont val="Arial"/>
        <family val="2"/>
      </rPr>
      <t>23-b002952</t>
    </r>
  </si>
  <si>
    <r>
      <t>'</t>
    </r>
    <r>
      <rPr>
        <sz val="10"/>
        <color rgb="FF000000"/>
        <rFont val="Arial"/>
        <family val="2"/>
      </rPr>
      <t>23-b002937</t>
    </r>
  </si>
  <si>
    <r>
      <t>'</t>
    </r>
    <r>
      <rPr>
        <sz val="10"/>
        <color rgb="FF000000"/>
        <rFont val="Arial"/>
        <family val="2"/>
      </rPr>
      <t>23-b002944</t>
    </r>
  </si>
  <si>
    <r>
      <t>'</t>
    </r>
    <r>
      <rPr>
        <sz val="10"/>
        <color rgb="FF000000"/>
        <rFont val="Arial"/>
        <family val="2"/>
      </rPr>
      <t>23-b002922</t>
    </r>
  </si>
  <si>
    <r>
      <t>'</t>
    </r>
    <r>
      <rPr>
        <sz val="10"/>
        <color rgb="FF000000"/>
        <rFont val="Arial"/>
        <family val="2"/>
      </rPr>
      <t>23-b003013</t>
    </r>
  </si>
  <si>
    <r>
      <t>'</t>
    </r>
    <r>
      <rPr>
        <sz val="10"/>
        <color rgb="FF000000"/>
        <rFont val="Arial"/>
        <family val="2"/>
      </rPr>
      <t>23-b003944</t>
    </r>
  </si>
  <si>
    <r>
      <t>'</t>
    </r>
    <r>
      <rPr>
        <sz val="10"/>
        <color rgb="FF000000"/>
        <rFont val="Arial"/>
        <family val="2"/>
      </rPr>
      <t>23-b002921</t>
    </r>
  </si>
  <si>
    <r>
      <t>'</t>
    </r>
    <r>
      <rPr>
        <sz val="10"/>
        <color rgb="FF000000"/>
        <rFont val="Arial"/>
        <family val="2"/>
      </rPr>
      <t>23-b002923</t>
    </r>
  </si>
  <si>
    <r>
      <t>'</t>
    </r>
    <r>
      <rPr>
        <sz val="10"/>
        <color rgb="FF000000"/>
        <rFont val="Arial"/>
        <family val="2"/>
      </rPr>
      <t>23-b003776</t>
    </r>
  </si>
  <si>
    <r>
      <t>'</t>
    </r>
    <r>
      <rPr>
        <sz val="10"/>
        <color rgb="FF000000"/>
        <rFont val="Arial"/>
        <family val="2"/>
      </rPr>
      <t>23-b0002953</t>
    </r>
  </si>
  <si>
    <r>
      <t>'</t>
    </r>
    <r>
      <rPr>
        <sz val="10"/>
        <color rgb="FF000000"/>
        <rFont val="Arial"/>
        <family val="2"/>
      </rPr>
      <t>23-b0002958</t>
    </r>
  </si>
  <si>
    <r>
      <t>'</t>
    </r>
    <r>
      <rPr>
        <sz val="10"/>
        <color rgb="FF000000"/>
        <rFont val="Arial"/>
        <family val="2"/>
      </rPr>
      <t>23-b0003080</t>
    </r>
  </si>
  <si>
    <r>
      <t>'</t>
    </r>
    <r>
      <rPr>
        <sz val="10"/>
        <color rgb="FF000000"/>
        <rFont val="Arial"/>
        <family val="2"/>
      </rPr>
      <t>23-b003020</t>
    </r>
  </si>
  <si>
    <r>
      <t>'</t>
    </r>
    <r>
      <rPr>
        <sz val="10"/>
        <color rgb="FF000000"/>
        <rFont val="Arial"/>
        <family val="2"/>
      </rPr>
      <t>23-b003946</t>
    </r>
  </si>
  <si>
    <r>
      <t>'</t>
    </r>
    <r>
      <rPr>
        <sz val="10"/>
        <color rgb="FF000000"/>
        <rFont val="Arial"/>
        <family val="2"/>
      </rPr>
      <t>23-b003824</t>
    </r>
  </si>
  <si>
    <r>
      <t>'</t>
    </r>
    <r>
      <rPr>
        <sz val="10"/>
        <color rgb="FF000000"/>
        <rFont val="Arial"/>
        <family val="2"/>
      </rPr>
      <t>23-b003052</t>
    </r>
  </si>
  <si>
    <r>
      <t>'</t>
    </r>
    <r>
      <rPr>
        <sz val="10"/>
        <color rgb="FF000000"/>
        <rFont val="Arial"/>
        <family val="2"/>
      </rPr>
      <t>23-b003886</t>
    </r>
  </si>
  <si>
    <r>
      <t>'</t>
    </r>
    <r>
      <rPr>
        <sz val="10"/>
        <color rgb="FF000000"/>
        <rFont val="Arial"/>
        <family val="2"/>
      </rPr>
      <t>23-b003579</t>
    </r>
  </si>
  <si>
    <r>
      <t>'</t>
    </r>
    <r>
      <rPr>
        <sz val="10"/>
        <color rgb="FF000000"/>
        <rFont val="Arial"/>
        <family val="2"/>
      </rPr>
      <t>23-b006696</t>
    </r>
  </si>
  <si>
    <r>
      <t>'</t>
    </r>
    <r>
      <rPr>
        <sz val="10"/>
        <color rgb="FF000000"/>
        <rFont val="Arial"/>
        <family val="2"/>
      </rPr>
      <t>23-b003889</t>
    </r>
  </si>
  <si>
    <r>
      <t>'</t>
    </r>
    <r>
      <rPr>
        <sz val="10"/>
        <color rgb="FF000000"/>
        <rFont val="Arial"/>
        <family val="2"/>
      </rPr>
      <t>23-b0003895</t>
    </r>
  </si>
  <si>
    <t>HHCLTP</t>
  </si>
  <si>
    <r>
      <t>'</t>
    </r>
    <r>
      <rPr>
        <sz val="10"/>
        <color rgb="FF000000"/>
        <rFont val="Arial"/>
        <family val="2"/>
      </rPr>
      <t>23-b003934</t>
    </r>
  </si>
  <si>
    <r>
      <t>'</t>
    </r>
    <r>
      <rPr>
        <sz val="10"/>
        <color rgb="FF000000"/>
        <rFont val="Arial"/>
        <family val="2"/>
      </rPr>
      <t>23-b0003567</t>
    </r>
  </si>
  <si>
    <r>
      <t>'</t>
    </r>
    <r>
      <rPr>
        <sz val="10"/>
        <color rgb="FF000000"/>
        <rFont val="Arial"/>
        <family val="2"/>
      </rPr>
      <t>23-b006672</t>
    </r>
  </si>
  <si>
    <r>
      <t>'</t>
    </r>
    <r>
      <rPr>
        <sz val="10"/>
        <color rgb="FF000000"/>
        <rFont val="Arial"/>
        <family val="2"/>
      </rPr>
      <t>23-b009002</t>
    </r>
  </si>
  <si>
    <r>
      <t>'</t>
    </r>
    <r>
      <rPr>
        <sz val="10"/>
        <color rgb="FF000000"/>
        <rFont val="Arial"/>
        <family val="2"/>
      </rPr>
      <t>23-b003976</t>
    </r>
  </si>
  <si>
    <t>HHCLHNTU</t>
  </si>
  <si>
    <r>
      <t>'</t>
    </r>
    <r>
      <rPr>
        <sz val="10"/>
        <color rgb="FF000000"/>
        <rFont val="Arial"/>
        <family val="2"/>
      </rPr>
      <t>23-b006834</t>
    </r>
  </si>
  <si>
    <r>
      <t>'</t>
    </r>
    <r>
      <rPr>
        <sz val="10"/>
        <color rgb="FF000000"/>
        <rFont val="Arial"/>
        <family val="2"/>
      </rPr>
      <t>23-b0005112</t>
    </r>
  </si>
  <si>
    <r>
      <t>'</t>
    </r>
    <r>
      <rPr>
        <sz val="10"/>
        <color rgb="FF000000"/>
        <rFont val="Arial"/>
        <family val="2"/>
      </rPr>
      <t>23-b0006844</t>
    </r>
  </si>
  <si>
    <r>
      <t>'</t>
    </r>
    <r>
      <rPr>
        <sz val="10"/>
        <color rgb="FF000000"/>
        <rFont val="Arial"/>
        <family val="2"/>
      </rPr>
      <t>23-b0006850</t>
    </r>
  </si>
  <si>
    <t>HHCLNTAN</t>
  </si>
  <si>
    <r>
      <t>'</t>
    </r>
    <r>
      <rPr>
        <sz val="10"/>
        <color rgb="FF000000"/>
        <rFont val="Arial"/>
        <family val="2"/>
      </rPr>
      <t>23-b006668</t>
    </r>
  </si>
  <si>
    <r>
      <t>'</t>
    </r>
    <r>
      <rPr>
        <sz val="10"/>
        <color rgb="FF000000"/>
        <rFont val="Arial"/>
        <family val="2"/>
      </rPr>
      <t>23-b008850</t>
    </r>
  </si>
  <si>
    <r>
      <t>'</t>
    </r>
    <r>
      <rPr>
        <sz val="10"/>
        <color rgb="FF000000"/>
        <rFont val="Arial"/>
        <family val="2"/>
      </rPr>
      <t>23-b0006774</t>
    </r>
  </si>
  <si>
    <r>
      <t>'</t>
    </r>
    <r>
      <rPr>
        <sz val="10"/>
        <color rgb="FF000000"/>
        <rFont val="Arial"/>
        <family val="2"/>
      </rPr>
      <t>23-b0006701</t>
    </r>
  </si>
  <si>
    <t>HHCLNTP</t>
  </si>
  <si>
    <r>
      <t>'</t>
    </r>
    <r>
      <rPr>
        <sz val="10"/>
        <color rgb="FF000000"/>
        <rFont val="Arial"/>
        <family val="2"/>
      </rPr>
      <t>23-b0003926</t>
    </r>
  </si>
  <si>
    <r>
      <t>'</t>
    </r>
    <r>
      <rPr>
        <sz val="10"/>
        <color rgb="FF000000"/>
        <rFont val="Arial"/>
        <family val="2"/>
      </rPr>
      <t>23-b0007426</t>
    </r>
  </si>
  <si>
    <t>HHCLNTPG</t>
  </si>
  <si>
    <r>
      <t>'</t>
    </r>
    <r>
      <rPr>
        <sz val="10"/>
        <color rgb="FF000000"/>
        <rFont val="Arial"/>
        <family val="2"/>
      </rPr>
      <t>23-b009000</t>
    </r>
  </si>
  <si>
    <r>
      <t>'</t>
    </r>
    <r>
      <rPr>
        <sz val="10"/>
        <color rgb="FF000000"/>
        <rFont val="Arial"/>
        <family val="2"/>
      </rPr>
      <t>23-b0006693</t>
    </r>
  </si>
  <si>
    <t>HHCLDCTN</t>
  </si>
  <si>
    <r>
      <t>'</t>
    </r>
    <r>
      <rPr>
        <sz val="10"/>
        <color rgb="FF000000"/>
        <rFont val="Arial"/>
        <family val="2"/>
      </rPr>
      <t>23-b004145</t>
    </r>
  </si>
  <si>
    <r>
      <t>'</t>
    </r>
    <r>
      <rPr>
        <sz val="10"/>
        <color rgb="FF000000"/>
        <rFont val="Arial"/>
        <family val="2"/>
      </rPr>
      <t>23-b0003140</t>
    </r>
  </si>
  <si>
    <r>
      <t>'</t>
    </r>
    <r>
      <rPr>
        <sz val="10"/>
        <color rgb="FF000000"/>
        <rFont val="Arial"/>
        <family val="2"/>
      </rPr>
      <t>23-b0002985</t>
    </r>
  </si>
  <si>
    <r>
      <t>'</t>
    </r>
    <r>
      <rPr>
        <sz val="10"/>
        <color rgb="FF000000"/>
        <rFont val="Arial"/>
        <family val="2"/>
      </rPr>
      <t>23-b003894</t>
    </r>
  </si>
  <si>
    <r>
      <t>'</t>
    </r>
    <r>
      <rPr>
        <sz val="10"/>
        <color rgb="FF000000"/>
        <rFont val="Arial"/>
        <family val="2"/>
      </rPr>
      <t>23-b003058</t>
    </r>
  </si>
  <si>
    <r>
      <t>'</t>
    </r>
    <r>
      <rPr>
        <sz val="10"/>
        <color rgb="FF000000"/>
        <rFont val="Arial"/>
        <family val="2"/>
      </rPr>
      <t>23-b003881</t>
    </r>
  </si>
  <si>
    <r>
      <t>'</t>
    </r>
    <r>
      <rPr>
        <sz val="10"/>
        <color rgb="FF000000"/>
        <rFont val="Arial"/>
        <family val="2"/>
      </rPr>
      <t>23-b0004882</t>
    </r>
  </si>
  <si>
    <r>
      <t>'</t>
    </r>
    <r>
      <rPr>
        <sz val="10"/>
        <color rgb="FF000000"/>
        <rFont val="Arial"/>
        <family val="2"/>
      </rPr>
      <t>23-b003815</t>
    </r>
  </si>
  <si>
    <r>
      <t>'</t>
    </r>
    <r>
      <rPr>
        <sz val="10"/>
        <color rgb="FF000000"/>
        <rFont val="Arial"/>
        <family val="2"/>
      </rPr>
      <t>23-b003896</t>
    </r>
  </si>
  <si>
    <r>
      <t>'</t>
    </r>
    <r>
      <rPr>
        <sz val="10"/>
        <color rgb="FF000000"/>
        <rFont val="Arial"/>
        <family val="2"/>
      </rPr>
      <t>23-b006700</t>
    </r>
  </si>
  <si>
    <r>
      <t>'</t>
    </r>
    <r>
      <rPr>
        <sz val="10"/>
        <color rgb="FF000000"/>
        <rFont val="Arial"/>
        <family val="2"/>
      </rPr>
      <t>23-b003004</t>
    </r>
  </si>
  <si>
    <r>
      <t>'</t>
    </r>
    <r>
      <rPr>
        <sz val="10"/>
        <color rgb="FF000000"/>
        <rFont val="Arial"/>
        <family val="2"/>
      </rPr>
      <t>23-b004687</t>
    </r>
  </si>
  <si>
    <r>
      <t>'</t>
    </r>
    <r>
      <rPr>
        <sz val="10"/>
        <color rgb="FF000000"/>
        <rFont val="Arial"/>
        <family val="2"/>
      </rPr>
      <t>23-b004120</t>
    </r>
  </si>
  <si>
    <r>
      <t>'</t>
    </r>
    <r>
      <rPr>
        <sz val="10"/>
        <color rgb="FF000000"/>
        <rFont val="Arial"/>
        <family val="2"/>
      </rPr>
      <t>23-b004122</t>
    </r>
  </si>
  <si>
    <r>
      <t>'</t>
    </r>
    <r>
      <rPr>
        <sz val="10"/>
        <color rgb="FF000000"/>
        <rFont val="Arial"/>
        <family val="2"/>
      </rPr>
      <t>23-b003797</t>
    </r>
  </si>
  <si>
    <r>
      <t>'</t>
    </r>
    <r>
      <rPr>
        <sz val="10"/>
        <color rgb="FF000000"/>
        <rFont val="Arial"/>
        <family val="2"/>
      </rPr>
      <t>23-b003961</t>
    </r>
  </si>
  <si>
    <r>
      <t>'</t>
    </r>
    <r>
      <rPr>
        <sz val="10"/>
        <color rgb="FF000000"/>
        <rFont val="Arial"/>
        <family val="2"/>
      </rPr>
      <t>23-b0003014</t>
    </r>
  </si>
  <si>
    <r>
      <t>'</t>
    </r>
    <r>
      <rPr>
        <sz val="10"/>
        <color rgb="FF000000"/>
        <rFont val="Arial"/>
        <family val="2"/>
      </rPr>
      <t>23-b006830</t>
    </r>
  </si>
  <si>
    <r>
      <t>'</t>
    </r>
    <r>
      <rPr>
        <sz val="10"/>
        <color rgb="FF000000"/>
        <rFont val="Arial"/>
        <family val="2"/>
      </rPr>
      <t>23-b006403</t>
    </r>
  </si>
  <si>
    <r>
      <t>'</t>
    </r>
    <r>
      <rPr>
        <sz val="10"/>
        <color rgb="FF000000"/>
        <rFont val="Arial"/>
        <family val="2"/>
      </rPr>
      <t>23-b004119</t>
    </r>
  </si>
  <si>
    <r>
      <t>'</t>
    </r>
    <r>
      <rPr>
        <sz val="10"/>
        <color rgb="FF000000"/>
        <rFont val="Arial"/>
        <family val="2"/>
      </rPr>
      <t>23-b006829</t>
    </r>
  </si>
  <si>
    <r>
      <t>'</t>
    </r>
    <r>
      <rPr>
        <sz val="10"/>
        <color rgb="FF000000"/>
        <rFont val="Arial"/>
        <family val="2"/>
      </rPr>
      <t>23-b006847</t>
    </r>
  </si>
  <si>
    <r>
      <t>'</t>
    </r>
    <r>
      <rPr>
        <sz val="10"/>
        <color rgb="FF000000"/>
        <rFont val="Arial"/>
        <family val="2"/>
      </rPr>
      <t>23-b009009</t>
    </r>
  </si>
  <si>
    <r>
      <t>'</t>
    </r>
    <r>
      <rPr>
        <sz val="10"/>
        <color rgb="FF000000"/>
        <rFont val="Arial"/>
        <family val="2"/>
      </rPr>
      <t>23-b0007644</t>
    </r>
  </si>
  <si>
    <t>HHCLAN</t>
  </si>
  <si>
    <r>
      <t>'</t>
    </r>
    <r>
      <rPr>
        <sz val="10"/>
        <color rgb="FF000000"/>
        <rFont val="Arial"/>
        <family val="2"/>
      </rPr>
      <t>23-b0008626</t>
    </r>
  </si>
  <si>
    <r>
      <t>'</t>
    </r>
    <r>
      <rPr>
        <sz val="10"/>
        <color rgb="FF000000"/>
        <rFont val="Arial"/>
        <family val="2"/>
      </rPr>
      <t>23-b0003917</t>
    </r>
  </si>
  <si>
    <r>
      <t>'</t>
    </r>
    <r>
      <rPr>
        <sz val="10"/>
        <color rgb="FF000000"/>
        <rFont val="Arial"/>
        <family val="2"/>
      </rPr>
      <t>23-b008636</t>
    </r>
  </si>
  <si>
    <r>
      <t>'</t>
    </r>
    <r>
      <rPr>
        <sz val="10"/>
        <color rgb="FF000000"/>
        <rFont val="Arial"/>
        <family val="2"/>
      </rPr>
      <t>23-b009006</t>
    </r>
  </si>
  <si>
    <r>
      <t>'</t>
    </r>
    <r>
      <rPr>
        <sz val="10"/>
        <color rgb="FF000000"/>
        <rFont val="Arial"/>
        <family val="2"/>
      </rPr>
      <t>23-b0003953</t>
    </r>
  </si>
  <si>
    <r>
      <t>'</t>
    </r>
    <r>
      <rPr>
        <sz val="10"/>
        <color rgb="FF000000"/>
        <rFont val="Arial"/>
        <family val="2"/>
      </rPr>
      <t>23-b009005</t>
    </r>
  </si>
  <si>
    <r>
      <t>'</t>
    </r>
    <r>
      <rPr>
        <sz val="10"/>
        <color rgb="FF000000"/>
        <rFont val="Arial"/>
        <family val="2"/>
      </rPr>
      <t>23-b0003555</t>
    </r>
  </si>
  <si>
    <r>
      <t>'</t>
    </r>
    <r>
      <rPr>
        <sz val="10"/>
        <color rgb="FF000000"/>
        <rFont val="Arial"/>
        <family val="2"/>
      </rPr>
      <t>23-b0003982</t>
    </r>
  </si>
  <si>
    <r>
      <t>'</t>
    </r>
    <r>
      <rPr>
        <sz val="10"/>
        <color rgb="FF000000"/>
        <rFont val="Arial"/>
        <family val="2"/>
      </rPr>
      <t>23-b0006824</t>
    </r>
  </si>
  <si>
    <r>
      <t>'</t>
    </r>
    <r>
      <rPr>
        <sz val="10"/>
        <color rgb="FF000000"/>
        <rFont val="Arial"/>
        <family val="2"/>
      </rPr>
      <t>23-b0006855</t>
    </r>
  </si>
  <si>
    <r>
      <t>'</t>
    </r>
    <r>
      <rPr>
        <sz val="10"/>
        <color rgb="FF000000"/>
        <rFont val="Arial"/>
        <family val="2"/>
      </rPr>
      <t>23-b007097</t>
    </r>
  </si>
  <si>
    <r>
      <t>'</t>
    </r>
    <r>
      <rPr>
        <sz val="10"/>
        <color rgb="FF000000"/>
        <rFont val="Arial"/>
        <family val="2"/>
      </rPr>
      <t>23-b0009040</t>
    </r>
  </si>
  <si>
    <r>
      <t>'</t>
    </r>
    <r>
      <rPr>
        <sz val="10"/>
        <color rgb="FF000000"/>
        <rFont val="Arial"/>
        <family val="2"/>
      </rPr>
      <t>23-b003962</t>
    </r>
  </si>
  <si>
    <r>
      <t>'</t>
    </r>
    <r>
      <rPr>
        <sz val="10"/>
        <color rgb="FF000000"/>
        <rFont val="Arial"/>
        <family val="2"/>
      </rPr>
      <t>23-b002932</t>
    </r>
  </si>
  <si>
    <r>
      <t>'</t>
    </r>
    <r>
      <rPr>
        <sz val="10"/>
        <color rgb="FF000000"/>
        <rFont val="Arial"/>
        <family val="2"/>
      </rPr>
      <t>23-b002947</t>
    </r>
  </si>
  <si>
    <r>
      <t>'</t>
    </r>
    <r>
      <rPr>
        <sz val="10"/>
        <color rgb="FF000000"/>
        <rFont val="Arial"/>
        <family val="2"/>
      </rPr>
      <t>23-b003079</t>
    </r>
  </si>
  <si>
    <r>
      <t>'</t>
    </r>
    <r>
      <rPr>
        <sz val="10"/>
        <color rgb="FF000000"/>
        <rFont val="Arial"/>
        <family val="2"/>
      </rPr>
      <t>23-b003790</t>
    </r>
  </si>
  <si>
    <r>
      <t>'</t>
    </r>
    <r>
      <rPr>
        <sz val="10"/>
        <color rgb="FF000000"/>
        <rFont val="Arial"/>
        <family val="2"/>
      </rPr>
      <t>23-b0003081</t>
    </r>
  </si>
  <si>
    <r>
      <t>'</t>
    </r>
    <r>
      <rPr>
        <sz val="10"/>
        <color rgb="FF000000"/>
        <rFont val="Arial"/>
        <family val="2"/>
      </rPr>
      <t>23-b003793</t>
    </r>
  </si>
  <si>
    <r>
      <t>'</t>
    </r>
    <r>
      <rPr>
        <sz val="10"/>
        <color rgb="FF000000"/>
        <rFont val="Arial"/>
        <family val="2"/>
      </rPr>
      <t>23-b003009</t>
    </r>
  </si>
  <si>
    <r>
      <t>'</t>
    </r>
    <r>
      <rPr>
        <sz val="10"/>
        <color rgb="FF000000"/>
        <rFont val="Arial"/>
        <family val="2"/>
      </rPr>
      <t>23-b003813</t>
    </r>
  </si>
  <si>
    <r>
      <t>'</t>
    </r>
    <r>
      <rPr>
        <sz val="10"/>
        <color rgb="FF000000"/>
        <rFont val="Arial"/>
        <family val="2"/>
      </rPr>
      <t>23-b003817</t>
    </r>
  </si>
  <si>
    <r>
      <t>'</t>
    </r>
    <r>
      <rPr>
        <sz val="10"/>
        <color rgb="FF000000"/>
        <rFont val="Arial"/>
        <family val="2"/>
      </rPr>
      <t>23-b003937</t>
    </r>
  </si>
  <si>
    <r>
      <t>'</t>
    </r>
    <r>
      <rPr>
        <sz val="10"/>
        <color rgb="FF000000"/>
        <rFont val="Arial"/>
        <family val="2"/>
      </rPr>
      <t>23-b004126</t>
    </r>
  </si>
  <si>
    <r>
      <t>'</t>
    </r>
    <r>
      <rPr>
        <sz val="10"/>
        <color rgb="FF000000"/>
        <rFont val="Arial"/>
        <family val="2"/>
      </rPr>
      <t>23-b003117</t>
    </r>
  </si>
  <si>
    <r>
      <t>'</t>
    </r>
    <r>
      <rPr>
        <sz val="10"/>
        <color rgb="FF000000"/>
        <rFont val="Arial"/>
        <family val="2"/>
      </rPr>
      <t>23-b003124</t>
    </r>
  </si>
  <si>
    <r>
      <t>'</t>
    </r>
    <r>
      <rPr>
        <sz val="10"/>
        <color rgb="FF000000"/>
        <rFont val="Arial"/>
        <family val="2"/>
      </rPr>
      <t>23-b003125</t>
    </r>
  </si>
  <si>
    <r>
      <t>'</t>
    </r>
    <r>
      <rPr>
        <sz val="10"/>
        <color rgb="FF000000"/>
        <rFont val="Arial"/>
        <family val="2"/>
      </rPr>
      <t>23-b003888</t>
    </r>
  </si>
  <si>
    <r>
      <t>'</t>
    </r>
    <r>
      <rPr>
        <sz val="10"/>
        <color rgb="FF000000"/>
        <rFont val="Arial"/>
        <family val="2"/>
      </rPr>
      <t>23-b006384</t>
    </r>
  </si>
  <si>
    <r>
      <t>'</t>
    </r>
    <r>
      <rPr>
        <sz val="10"/>
        <color rgb="FF000000"/>
        <rFont val="Arial"/>
        <family val="2"/>
      </rPr>
      <t>23-b006664</t>
    </r>
  </si>
  <si>
    <r>
      <t>'</t>
    </r>
    <r>
      <rPr>
        <sz val="10"/>
        <color rgb="FF000000"/>
        <rFont val="Arial"/>
        <family val="2"/>
      </rPr>
      <t>23-b006836</t>
    </r>
  </si>
  <si>
    <r>
      <t>'</t>
    </r>
    <r>
      <rPr>
        <sz val="10"/>
        <color rgb="FF000000"/>
        <rFont val="Arial"/>
        <family val="2"/>
      </rPr>
      <t>23-b0008986</t>
    </r>
  </si>
  <si>
    <r>
      <t>'</t>
    </r>
    <r>
      <rPr>
        <sz val="10"/>
        <color rgb="FF000000"/>
        <rFont val="Arial"/>
        <family val="2"/>
      </rPr>
      <t>23-b009003</t>
    </r>
  </si>
  <si>
    <r>
      <t>'</t>
    </r>
    <r>
      <rPr>
        <sz val="10"/>
        <color rgb="FF000000"/>
        <rFont val="Arial"/>
        <family val="2"/>
      </rPr>
      <t>23-b003975</t>
    </r>
  </si>
  <si>
    <r>
      <t>'</t>
    </r>
    <r>
      <rPr>
        <sz val="10"/>
        <color rgb="FF000000"/>
        <rFont val="Arial"/>
        <family val="2"/>
      </rPr>
      <t>23-b0003812</t>
    </r>
  </si>
  <si>
    <r>
      <t>'</t>
    </r>
    <r>
      <rPr>
        <sz val="10"/>
        <color rgb="FF000000"/>
        <rFont val="Arial"/>
        <family val="2"/>
      </rPr>
      <t>23-b0006858</t>
    </r>
  </si>
  <si>
    <r>
      <t>'</t>
    </r>
    <r>
      <rPr>
        <sz val="10"/>
        <color rgb="FF000000"/>
        <rFont val="Arial"/>
        <family val="2"/>
      </rPr>
      <t>23-b009004</t>
    </r>
  </si>
  <si>
    <r>
      <t>'</t>
    </r>
    <r>
      <rPr>
        <sz val="10"/>
        <color rgb="FF000000"/>
        <rFont val="Arial"/>
        <family val="2"/>
      </rPr>
      <t>23-b0004003</t>
    </r>
  </si>
  <si>
    <r>
      <t>'</t>
    </r>
    <r>
      <rPr>
        <sz val="10"/>
        <color rgb="FF000000"/>
        <rFont val="Arial"/>
        <family val="2"/>
      </rPr>
      <t>23-b0006719</t>
    </r>
  </si>
  <si>
    <r>
      <t>'</t>
    </r>
    <r>
      <rPr>
        <sz val="10"/>
        <color rgb="FF000000"/>
        <rFont val="Arial"/>
        <family val="2"/>
      </rPr>
      <t>23-b0007409</t>
    </r>
  </si>
  <si>
    <r>
      <t>'</t>
    </r>
    <r>
      <rPr>
        <sz val="10"/>
        <color rgb="FF000000"/>
        <rFont val="Arial"/>
        <family val="2"/>
      </rPr>
      <t>23-b0003843</t>
    </r>
  </si>
  <si>
    <r>
      <t>'</t>
    </r>
    <r>
      <rPr>
        <sz val="10"/>
        <color rgb="FF000000"/>
        <rFont val="Arial"/>
        <family val="2"/>
      </rPr>
      <t>23-b009093</t>
    </r>
  </si>
  <si>
    <r>
      <t>'</t>
    </r>
    <r>
      <rPr>
        <sz val="10"/>
        <color rgb="FF000000"/>
        <rFont val="Arial"/>
        <family val="2"/>
      </rPr>
      <t>23-b007424</t>
    </r>
  </si>
  <si>
    <r>
      <t>'</t>
    </r>
    <r>
      <rPr>
        <sz val="10"/>
        <color rgb="FF000000"/>
        <rFont val="Arial"/>
        <family val="2"/>
      </rPr>
      <t>23-b0002899</t>
    </r>
  </si>
  <si>
    <r>
      <t>'</t>
    </r>
    <r>
      <rPr>
        <sz val="10"/>
        <color rgb="FF000000"/>
        <rFont val="Arial"/>
        <family val="2"/>
      </rPr>
      <t>23-b003021</t>
    </r>
  </si>
  <si>
    <r>
      <t>'</t>
    </r>
    <r>
      <rPr>
        <sz val="10"/>
        <color rgb="FF000000"/>
        <rFont val="Arial"/>
        <family val="2"/>
      </rPr>
      <t>23-b0003019</t>
    </r>
  </si>
  <si>
    <r>
      <t>'</t>
    </r>
    <r>
      <rPr>
        <sz val="10"/>
        <color rgb="FF000000"/>
        <rFont val="Arial"/>
        <family val="2"/>
      </rPr>
      <t>23-b003142</t>
    </r>
  </si>
  <si>
    <r>
      <t>'</t>
    </r>
    <r>
      <rPr>
        <sz val="10"/>
        <color rgb="FF000000"/>
        <rFont val="Arial"/>
        <family val="2"/>
      </rPr>
      <t>23-b003890</t>
    </r>
  </si>
  <si>
    <r>
      <t>'</t>
    </r>
    <r>
      <rPr>
        <sz val="10"/>
        <color rgb="FF000000"/>
        <rFont val="Arial"/>
        <family val="2"/>
      </rPr>
      <t>23-b0005009</t>
    </r>
  </si>
  <si>
    <r>
      <t>'</t>
    </r>
    <r>
      <rPr>
        <sz val="10"/>
        <color rgb="FF000000"/>
        <rFont val="Arial"/>
        <family val="2"/>
      </rPr>
      <t>23-b003844</t>
    </r>
  </si>
  <si>
    <r>
      <t>'</t>
    </r>
    <r>
      <rPr>
        <sz val="10"/>
        <color rgb="FF000000"/>
        <rFont val="Arial"/>
        <family val="2"/>
      </rPr>
      <t>23-b006405</t>
    </r>
  </si>
  <si>
    <r>
      <t>'</t>
    </r>
    <r>
      <rPr>
        <sz val="10"/>
        <color rgb="FF000000"/>
        <rFont val="Arial"/>
        <family val="2"/>
      </rPr>
      <t>23-b002945</t>
    </r>
  </si>
  <si>
    <r>
      <t>'</t>
    </r>
    <r>
      <rPr>
        <sz val="10"/>
        <color rgb="FF000000"/>
        <rFont val="Arial"/>
        <family val="2"/>
      </rPr>
      <t>23-b003078</t>
    </r>
  </si>
  <si>
    <r>
      <t>'</t>
    </r>
    <r>
      <rPr>
        <sz val="10"/>
        <color rgb="FF000000"/>
        <rFont val="Arial"/>
        <family val="2"/>
      </rPr>
      <t>23-b003119</t>
    </r>
  </si>
  <si>
    <r>
      <t>'</t>
    </r>
    <r>
      <rPr>
        <sz val="10"/>
        <color rgb="FF000000"/>
        <rFont val="Arial"/>
        <family val="2"/>
      </rPr>
      <t>23-b005493</t>
    </r>
  </si>
  <si>
    <r>
      <t>'</t>
    </r>
    <r>
      <rPr>
        <sz val="10"/>
        <color rgb="FF000000"/>
        <rFont val="Arial"/>
        <family val="2"/>
      </rPr>
      <t>23-b004105</t>
    </r>
  </si>
  <si>
    <r>
      <t>'</t>
    </r>
    <r>
      <rPr>
        <sz val="10"/>
        <color rgb="FF000000"/>
        <rFont val="Arial"/>
        <family val="2"/>
      </rPr>
      <t>23-b002914</t>
    </r>
  </si>
  <si>
    <r>
      <t>'</t>
    </r>
    <r>
      <rPr>
        <sz val="10"/>
        <color rgb="FF000000"/>
        <rFont val="Arial"/>
        <family val="2"/>
      </rPr>
      <t>23-b003893</t>
    </r>
  </si>
  <si>
    <r>
      <t>'</t>
    </r>
    <r>
      <rPr>
        <sz val="10"/>
        <color rgb="FF000000"/>
        <rFont val="Arial"/>
        <family val="2"/>
      </rPr>
      <t>23-b008810</t>
    </r>
  </si>
  <si>
    <r>
      <t>'</t>
    </r>
    <r>
      <rPr>
        <sz val="10"/>
        <color rgb="FF000000"/>
        <rFont val="Arial"/>
        <family val="2"/>
      </rPr>
      <t>23-b0006843</t>
    </r>
  </si>
  <si>
    <r>
      <t>'</t>
    </r>
    <r>
      <rPr>
        <sz val="10"/>
        <color rgb="FF000000"/>
        <rFont val="Arial"/>
        <family val="2"/>
      </rPr>
      <t>23-b0008628</t>
    </r>
  </si>
  <si>
    <r>
      <t>'</t>
    </r>
    <r>
      <rPr>
        <sz val="10"/>
        <color rgb="FF000000"/>
        <rFont val="Arial"/>
        <family val="2"/>
      </rPr>
      <t>23-b0008811</t>
    </r>
  </si>
  <si>
    <r>
      <t>'</t>
    </r>
    <r>
      <rPr>
        <sz val="10"/>
        <color rgb="FF000000"/>
        <rFont val="Arial"/>
        <family val="2"/>
      </rPr>
      <t>23-b0003949</t>
    </r>
  </si>
  <si>
    <r>
      <t>'</t>
    </r>
    <r>
      <rPr>
        <sz val="10"/>
        <color rgb="FF000000"/>
        <rFont val="Arial"/>
        <family val="2"/>
      </rPr>
      <t>23-b0003811</t>
    </r>
  </si>
  <si>
    <r>
      <t>'</t>
    </r>
    <r>
      <rPr>
        <sz val="10"/>
        <color rgb="FF000000"/>
        <rFont val="Arial"/>
        <family val="2"/>
      </rPr>
      <t>23-b0006828</t>
    </r>
  </si>
  <si>
    <r>
      <t>'</t>
    </r>
    <r>
      <rPr>
        <sz val="10"/>
        <color rgb="FF000000"/>
        <rFont val="Arial"/>
        <family val="2"/>
      </rPr>
      <t>23-b0007324</t>
    </r>
  </si>
  <si>
    <r>
      <t>'</t>
    </r>
    <r>
      <rPr>
        <sz val="10"/>
        <color rgb="FF000000"/>
        <rFont val="Arial"/>
        <family val="2"/>
      </rPr>
      <t>23-b009030</t>
    </r>
  </si>
  <si>
    <r>
      <t>'</t>
    </r>
    <r>
      <rPr>
        <sz val="10"/>
        <color rgb="FF000000"/>
        <rFont val="Arial"/>
        <family val="2"/>
      </rPr>
      <t>23-b0008635</t>
    </r>
  </si>
  <si>
    <r>
      <t>'</t>
    </r>
    <r>
      <rPr>
        <sz val="10"/>
        <color rgb="FF000000"/>
        <rFont val="Arial"/>
        <family val="2"/>
      </rPr>
      <t>23-b006386</t>
    </r>
  </si>
  <si>
    <r>
      <t>'</t>
    </r>
    <r>
      <rPr>
        <sz val="10"/>
        <color rgb="FF000000"/>
        <rFont val="Arial"/>
        <family val="2"/>
      </rPr>
      <t>23-b0007659</t>
    </r>
  </si>
  <si>
    <r>
      <t>'</t>
    </r>
    <r>
      <rPr>
        <sz val="10"/>
        <color rgb="FF000000"/>
        <rFont val="Arial"/>
        <family val="2"/>
      </rPr>
      <t>23-b0006851</t>
    </r>
  </si>
  <si>
    <r>
      <t>'</t>
    </r>
    <r>
      <rPr>
        <sz val="10"/>
        <color rgb="FF000000"/>
        <rFont val="Arial"/>
        <family val="2"/>
      </rPr>
      <t>23-b004658</t>
    </r>
  </si>
  <si>
    <r>
      <t>'</t>
    </r>
    <r>
      <rPr>
        <sz val="10"/>
        <color rgb="FF000000"/>
        <rFont val="Arial"/>
        <family val="2"/>
      </rPr>
      <t>23-b0003938</t>
    </r>
  </si>
  <si>
    <r>
      <t>'</t>
    </r>
    <r>
      <rPr>
        <sz val="10"/>
        <color rgb="FF000000"/>
        <rFont val="Arial"/>
        <family val="2"/>
      </rPr>
      <t>23-b0006823</t>
    </r>
  </si>
  <si>
    <r>
      <t>'</t>
    </r>
    <r>
      <rPr>
        <sz val="10"/>
        <color rgb="FF000000"/>
        <rFont val="Arial"/>
        <family val="2"/>
      </rPr>
      <t>23-b009092</t>
    </r>
  </si>
  <si>
    <r>
      <t>'</t>
    </r>
    <r>
      <rPr>
        <sz val="10"/>
        <color rgb="FF000000"/>
        <rFont val="Arial"/>
        <family val="2"/>
      </rPr>
      <t>23-b0006779</t>
    </r>
  </si>
  <si>
    <r>
      <t>'</t>
    </r>
    <r>
      <rPr>
        <sz val="10"/>
        <color rgb="FF000000"/>
        <rFont val="Arial"/>
        <family val="2"/>
      </rPr>
      <t>23-b002929</t>
    </r>
  </si>
  <si>
    <r>
      <t>'</t>
    </r>
    <r>
      <rPr>
        <sz val="10"/>
        <color rgb="FF000000"/>
        <rFont val="Arial"/>
        <family val="2"/>
      </rPr>
      <t>23-b0002981</t>
    </r>
  </si>
  <si>
    <r>
      <t>'</t>
    </r>
    <r>
      <rPr>
        <sz val="10"/>
        <color rgb="FF000000"/>
        <rFont val="Arial"/>
        <family val="2"/>
      </rPr>
      <t>23-b003883</t>
    </r>
  </si>
  <si>
    <r>
      <t>'</t>
    </r>
    <r>
      <rPr>
        <sz val="10"/>
        <color rgb="FF000000"/>
        <rFont val="Arial"/>
        <family val="2"/>
      </rPr>
      <t>23-b0003016</t>
    </r>
  </si>
  <si>
    <r>
      <t>'</t>
    </r>
    <r>
      <rPr>
        <sz val="10"/>
        <color rgb="FF000000"/>
        <rFont val="Arial"/>
        <family val="2"/>
      </rPr>
      <t>23-b003548</t>
    </r>
  </si>
  <si>
    <r>
      <t>'</t>
    </r>
    <r>
      <rPr>
        <sz val="10"/>
        <color rgb="FF000000"/>
        <rFont val="Arial"/>
        <family val="2"/>
      </rPr>
      <t>23-b002933</t>
    </r>
  </si>
  <si>
    <r>
      <t>'</t>
    </r>
    <r>
      <rPr>
        <sz val="10"/>
        <color rgb="FF000000"/>
        <rFont val="Arial"/>
        <family val="2"/>
      </rPr>
      <t>23-b002942</t>
    </r>
  </si>
  <si>
    <r>
      <t>'</t>
    </r>
    <r>
      <rPr>
        <sz val="10"/>
        <color rgb="FF000000"/>
        <rFont val="Arial"/>
        <family val="2"/>
      </rPr>
      <t>23-b003891</t>
    </r>
  </si>
  <si>
    <r>
      <t>'</t>
    </r>
    <r>
      <rPr>
        <sz val="10"/>
        <color rgb="FF000000"/>
        <rFont val="Arial"/>
        <family val="2"/>
      </rPr>
      <t>23-b003885</t>
    </r>
  </si>
  <si>
    <r>
      <t>'</t>
    </r>
    <r>
      <rPr>
        <sz val="10"/>
        <color rgb="FF000000"/>
        <rFont val="Arial"/>
        <family val="2"/>
      </rPr>
      <t>23-b003582</t>
    </r>
  </si>
  <si>
    <r>
      <t>'</t>
    </r>
    <r>
      <rPr>
        <sz val="10"/>
        <color rgb="FF000000"/>
        <rFont val="Arial"/>
        <family val="2"/>
      </rPr>
      <t>23-b003892</t>
    </r>
  </si>
  <si>
    <r>
      <t>'</t>
    </r>
    <r>
      <rPr>
        <sz val="10"/>
        <color rgb="FF000000"/>
        <rFont val="Arial"/>
        <family val="2"/>
      </rPr>
      <t>23-b003898</t>
    </r>
  </si>
  <si>
    <r>
      <t>'</t>
    </r>
    <r>
      <rPr>
        <sz val="10"/>
        <color rgb="FF000000"/>
        <rFont val="Arial"/>
        <family val="2"/>
      </rPr>
      <t>23-b003952</t>
    </r>
  </si>
  <si>
    <r>
      <t>'</t>
    </r>
    <r>
      <rPr>
        <sz val="10"/>
        <color rgb="FF000000"/>
        <rFont val="Arial"/>
        <family val="2"/>
      </rPr>
      <t>23-b002970</t>
    </r>
  </si>
  <si>
    <r>
      <t>'</t>
    </r>
    <r>
      <rPr>
        <sz val="10"/>
        <color rgb="FF000000"/>
        <rFont val="Arial"/>
        <family val="2"/>
      </rPr>
      <t>23-b003139</t>
    </r>
  </si>
  <si>
    <r>
      <t>'</t>
    </r>
    <r>
      <rPr>
        <sz val="10"/>
        <color rgb="FF000000"/>
        <rFont val="Arial"/>
        <family val="2"/>
      </rPr>
      <t>23-b006674</t>
    </r>
  </si>
  <si>
    <r>
      <t>'</t>
    </r>
    <r>
      <rPr>
        <sz val="10"/>
        <color rgb="FF000000"/>
        <rFont val="Arial"/>
        <family val="2"/>
      </rPr>
      <t>23-b006467</t>
    </r>
  </si>
  <si>
    <r>
      <t>'</t>
    </r>
    <r>
      <rPr>
        <sz val="10"/>
        <color rgb="FF000000"/>
        <rFont val="Arial"/>
        <family val="2"/>
      </rPr>
      <t>23-b003935</t>
    </r>
  </si>
  <si>
    <r>
      <t>'</t>
    </r>
    <r>
      <rPr>
        <sz val="10"/>
        <color rgb="FF000000"/>
        <rFont val="Arial"/>
        <family val="2"/>
      </rPr>
      <t>23-b0004136</t>
    </r>
  </si>
  <si>
    <r>
      <t>'</t>
    </r>
    <r>
      <rPr>
        <sz val="10"/>
        <color rgb="FF000000"/>
        <rFont val="Arial"/>
        <family val="2"/>
      </rPr>
      <t>23-b0003887</t>
    </r>
  </si>
  <si>
    <r>
      <t>'</t>
    </r>
    <r>
      <rPr>
        <sz val="10"/>
        <color rgb="FF000000"/>
        <rFont val="Arial"/>
        <family val="2"/>
      </rPr>
      <t>23-b008867</t>
    </r>
  </si>
  <si>
    <r>
      <t>'</t>
    </r>
    <r>
      <rPr>
        <sz val="10"/>
        <color rgb="FF000000"/>
        <rFont val="Arial"/>
        <family val="2"/>
      </rPr>
      <t>23-b0004123</t>
    </r>
  </si>
  <si>
    <r>
      <t>'</t>
    </r>
    <r>
      <rPr>
        <sz val="10"/>
        <color rgb="FF000000"/>
        <rFont val="Arial"/>
        <family val="2"/>
      </rPr>
      <t>23-b0003950</t>
    </r>
  </si>
  <si>
    <r>
      <t>'</t>
    </r>
    <r>
      <rPr>
        <sz val="10"/>
        <color rgb="FF000000"/>
        <rFont val="Arial"/>
        <family val="2"/>
      </rPr>
      <t>23-b0007524</t>
    </r>
  </si>
  <si>
    <r>
      <t>'</t>
    </r>
    <r>
      <rPr>
        <sz val="10"/>
        <color rgb="FF000000"/>
        <rFont val="Arial"/>
        <family val="2"/>
      </rPr>
      <t>23-b0008637</t>
    </r>
  </si>
  <si>
    <r>
      <t>'</t>
    </r>
    <r>
      <rPr>
        <sz val="10"/>
        <color rgb="FF000000"/>
        <rFont val="Arial"/>
        <family val="2"/>
      </rPr>
      <t>23-b0006846</t>
    </r>
  </si>
  <si>
    <r>
      <t>'</t>
    </r>
    <r>
      <rPr>
        <sz val="10"/>
        <color rgb="FF000000"/>
        <rFont val="Arial"/>
        <family val="2"/>
      </rPr>
      <t>23-b002938</t>
    </r>
  </si>
  <si>
    <r>
      <t>'</t>
    </r>
    <r>
      <rPr>
        <sz val="10"/>
        <color rgb="FF000000"/>
        <rFont val="Arial"/>
        <family val="2"/>
      </rPr>
      <t>23-b002940</t>
    </r>
  </si>
  <si>
    <r>
      <t>'</t>
    </r>
    <r>
      <rPr>
        <sz val="10"/>
        <color rgb="FF000000"/>
        <rFont val="Arial"/>
        <family val="2"/>
      </rPr>
      <t>23-b003057</t>
    </r>
  </si>
  <si>
    <r>
      <t>'</t>
    </r>
    <r>
      <rPr>
        <sz val="10"/>
        <color rgb="FF000000"/>
        <rFont val="Arial"/>
        <family val="2"/>
      </rPr>
      <t>23-b003524</t>
    </r>
  </si>
  <si>
    <r>
      <t>'</t>
    </r>
    <r>
      <rPr>
        <sz val="10"/>
        <color rgb="FF000000"/>
        <rFont val="Arial"/>
        <family val="2"/>
      </rPr>
      <t>23-b003788</t>
    </r>
  </si>
  <si>
    <r>
      <t>'</t>
    </r>
    <r>
      <rPr>
        <sz val="10"/>
        <color rgb="FF000000"/>
        <rFont val="Arial"/>
        <family val="2"/>
      </rPr>
      <t>23-b002983</t>
    </r>
  </si>
  <si>
    <r>
      <t>'</t>
    </r>
    <r>
      <rPr>
        <sz val="10"/>
        <color rgb="FF000000"/>
        <rFont val="Arial"/>
        <family val="2"/>
      </rPr>
      <t>23-b0002974</t>
    </r>
  </si>
  <si>
    <r>
      <t>'</t>
    </r>
    <r>
      <rPr>
        <sz val="10"/>
        <color rgb="FF000000"/>
        <rFont val="Arial"/>
        <family val="2"/>
      </rPr>
      <t>23-b0003928</t>
    </r>
  </si>
  <si>
    <r>
      <t>'</t>
    </r>
    <r>
      <rPr>
        <sz val="10"/>
        <color rgb="FF000000"/>
        <rFont val="Arial"/>
        <family val="2"/>
      </rPr>
      <t>23-b002955</t>
    </r>
  </si>
  <si>
    <r>
      <t>'</t>
    </r>
    <r>
      <rPr>
        <sz val="10"/>
        <color rgb="FF000000"/>
        <rFont val="Arial"/>
        <family val="2"/>
      </rPr>
      <t>23-b003785</t>
    </r>
  </si>
  <si>
    <r>
      <t>'</t>
    </r>
    <r>
      <rPr>
        <sz val="10"/>
        <color rgb="FF000000"/>
        <rFont val="Arial"/>
        <family val="2"/>
      </rPr>
      <t>23-b0003007</t>
    </r>
  </si>
  <si>
    <r>
      <t>'</t>
    </r>
    <r>
      <rPr>
        <sz val="10"/>
        <color rgb="FF000000"/>
        <rFont val="Arial"/>
        <family val="2"/>
      </rPr>
      <t>23-b003809</t>
    </r>
  </si>
  <si>
    <r>
      <t>'</t>
    </r>
    <r>
      <rPr>
        <sz val="10"/>
        <color rgb="FF000000"/>
        <rFont val="Arial"/>
        <family val="2"/>
      </rPr>
      <t>23-b003073</t>
    </r>
  </si>
  <si>
    <r>
      <t>'</t>
    </r>
    <r>
      <rPr>
        <sz val="10"/>
        <color rgb="FF000000"/>
        <rFont val="Arial"/>
        <family val="2"/>
      </rPr>
      <t>23-b006469</t>
    </r>
  </si>
  <si>
    <r>
      <t>'</t>
    </r>
    <r>
      <rPr>
        <sz val="10"/>
        <color rgb="FF000000"/>
        <rFont val="Arial"/>
        <family val="2"/>
      </rPr>
      <t>23-b003547</t>
    </r>
  </si>
  <si>
    <r>
      <t>'</t>
    </r>
    <r>
      <rPr>
        <sz val="10"/>
        <color rgb="FF000000"/>
        <rFont val="Arial"/>
        <family val="2"/>
      </rPr>
      <t>23-b004076</t>
    </r>
  </si>
  <si>
    <r>
      <t>'</t>
    </r>
    <r>
      <rPr>
        <sz val="10"/>
        <color rgb="FF000000"/>
        <rFont val="Arial"/>
        <family val="2"/>
      </rPr>
      <t>23-b003831</t>
    </r>
  </si>
  <si>
    <r>
      <t>'</t>
    </r>
    <r>
      <rPr>
        <sz val="10"/>
        <color rgb="FF000000"/>
        <rFont val="Arial"/>
        <family val="2"/>
      </rPr>
      <t>23-b003968</t>
    </r>
  </si>
  <si>
    <r>
      <t>'</t>
    </r>
    <r>
      <rPr>
        <sz val="10"/>
        <color rgb="FF000000"/>
        <rFont val="Arial"/>
        <family val="2"/>
      </rPr>
      <t>23-b002917</t>
    </r>
  </si>
  <si>
    <r>
      <t>'</t>
    </r>
    <r>
      <rPr>
        <sz val="10"/>
        <color rgb="FF000000"/>
        <rFont val="Arial"/>
        <family val="2"/>
      </rPr>
      <t>23-b0004143</t>
    </r>
  </si>
  <si>
    <r>
      <t>'</t>
    </r>
    <r>
      <rPr>
        <sz val="10"/>
        <color rgb="FF000000"/>
        <rFont val="Arial"/>
        <family val="2"/>
      </rPr>
      <t>23-b0006464</t>
    </r>
  </si>
  <si>
    <r>
      <t>'</t>
    </r>
    <r>
      <rPr>
        <sz val="10"/>
        <color rgb="FF000000"/>
        <rFont val="Arial"/>
        <family val="2"/>
      </rPr>
      <t>23-b008614</t>
    </r>
  </si>
  <si>
    <r>
      <t>'</t>
    </r>
    <r>
      <rPr>
        <sz val="10"/>
        <color rgb="FF000000"/>
        <rFont val="Arial"/>
        <family val="2"/>
      </rPr>
      <t>23-b0006391</t>
    </r>
  </si>
  <si>
    <r>
      <t>'</t>
    </r>
    <r>
      <rPr>
        <sz val="10"/>
        <color rgb="FF000000"/>
        <rFont val="Arial"/>
        <family val="2"/>
      </rPr>
      <t>23-b0003804</t>
    </r>
  </si>
  <si>
    <r>
      <t>'</t>
    </r>
    <r>
      <rPr>
        <sz val="10"/>
        <color rgb="FF000000"/>
        <rFont val="Arial"/>
        <family val="2"/>
      </rPr>
      <t>23-b0006435</t>
    </r>
  </si>
  <si>
    <r>
      <t>'</t>
    </r>
    <r>
      <rPr>
        <sz val="10"/>
        <color rgb="FF000000"/>
        <rFont val="Arial"/>
        <family val="2"/>
      </rPr>
      <t>23-b0003954</t>
    </r>
  </si>
  <si>
    <r>
      <t>'</t>
    </r>
    <r>
      <rPr>
        <sz val="10"/>
        <color rgb="FF000000"/>
        <rFont val="Arial"/>
        <family val="2"/>
      </rPr>
      <t>23-b0009094</t>
    </r>
  </si>
  <si>
    <r>
      <t>'</t>
    </r>
    <r>
      <rPr>
        <sz val="10"/>
        <color rgb="FF000000"/>
        <rFont val="Arial"/>
        <family val="2"/>
      </rPr>
      <t>23-b0002984</t>
    </r>
  </si>
  <si>
    <r>
      <t>'</t>
    </r>
    <r>
      <rPr>
        <sz val="10"/>
        <color rgb="FF000000"/>
        <rFont val="Arial"/>
        <family val="2"/>
      </rPr>
      <t>23-b0003786</t>
    </r>
  </si>
  <si>
    <r>
      <t>'</t>
    </r>
    <r>
      <rPr>
        <sz val="10"/>
        <color rgb="FF000000"/>
        <rFont val="Arial"/>
        <family val="2"/>
      </rPr>
      <t>23-b0006714</t>
    </r>
  </si>
  <si>
    <r>
      <t>'</t>
    </r>
    <r>
      <rPr>
        <sz val="10"/>
        <color rgb="FF000000"/>
        <rFont val="Arial"/>
        <family val="2"/>
      </rPr>
      <t>23-b007323</t>
    </r>
  </si>
  <si>
    <r>
      <t>'</t>
    </r>
    <r>
      <rPr>
        <sz val="10"/>
        <color rgb="FF000000"/>
        <rFont val="Arial"/>
        <family val="2"/>
      </rPr>
      <t>23-b002924</t>
    </r>
  </si>
  <si>
    <r>
      <t>'</t>
    </r>
    <r>
      <rPr>
        <sz val="10"/>
        <color rgb="FF000000"/>
        <rFont val="Arial"/>
        <family val="2"/>
      </rPr>
      <t>23-b002913</t>
    </r>
  </si>
  <si>
    <r>
      <t>'</t>
    </r>
    <r>
      <rPr>
        <sz val="10"/>
        <color rgb="FF000000"/>
        <rFont val="Arial"/>
        <family val="2"/>
      </rPr>
      <t>23-b0002925</t>
    </r>
  </si>
  <si>
    <r>
      <t>'</t>
    </r>
    <r>
      <rPr>
        <sz val="10"/>
        <color rgb="FF000000"/>
        <rFont val="Arial"/>
        <family val="2"/>
      </rPr>
      <t>23-b0002989</t>
    </r>
  </si>
  <si>
    <r>
      <t>'</t>
    </r>
    <r>
      <rPr>
        <sz val="10"/>
        <color rgb="FF000000"/>
        <rFont val="Arial"/>
        <family val="2"/>
      </rPr>
      <t>23-b0003931</t>
    </r>
  </si>
  <si>
    <r>
      <t>'</t>
    </r>
    <r>
      <rPr>
        <sz val="10"/>
        <color rgb="FF000000"/>
        <rFont val="Arial"/>
        <family val="2"/>
      </rPr>
      <t>23-b002943</t>
    </r>
  </si>
  <si>
    <r>
      <t>'</t>
    </r>
    <r>
      <rPr>
        <sz val="10"/>
        <color rgb="FF000000"/>
        <rFont val="Arial"/>
        <family val="2"/>
      </rPr>
      <t>23-b003959</t>
    </r>
  </si>
  <si>
    <r>
      <t>'</t>
    </r>
    <r>
      <rPr>
        <sz val="10"/>
        <color rgb="FF000000"/>
        <rFont val="Arial"/>
        <family val="2"/>
      </rPr>
      <t>23-b003973</t>
    </r>
  </si>
  <si>
    <r>
      <t>'</t>
    </r>
    <r>
      <rPr>
        <sz val="10"/>
        <color rgb="FF000000"/>
        <rFont val="Arial"/>
        <family val="2"/>
      </rPr>
      <t>23-b003120</t>
    </r>
  </si>
  <si>
    <r>
      <t>'</t>
    </r>
    <r>
      <rPr>
        <sz val="10"/>
        <color rgb="FF000000"/>
        <rFont val="Arial"/>
        <family val="2"/>
      </rPr>
      <t>23-b003269</t>
    </r>
  </si>
  <si>
    <r>
      <t>'</t>
    </r>
    <r>
      <rPr>
        <sz val="10"/>
        <color rgb="FF000000"/>
        <rFont val="Arial"/>
        <family val="2"/>
      </rPr>
      <t>23-b003557</t>
    </r>
  </si>
  <si>
    <r>
      <t>'</t>
    </r>
    <r>
      <rPr>
        <sz val="10"/>
        <color rgb="FF000000"/>
        <rFont val="Arial"/>
        <family val="2"/>
      </rPr>
      <t>23-b0003984</t>
    </r>
  </si>
  <si>
    <r>
      <t>'</t>
    </r>
    <r>
      <rPr>
        <sz val="10"/>
        <color rgb="FF000000"/>
        <rFont val="Arial"/>
        <family val="2"/>
      </rPr>
      <t>23-b003942</t>
    </r>
  </si>
  <si>
    <r>
      <t>'</t>
    </r>
    <r>
      <rPr>
        <sz val="10"/>
        <color rgb="FF000000"/>
        <rFont val="Arial"/>
        <family val="2"/>
      </rPr>
      <t>23-b003945</t>
    </r>
  </si>
  <si>
    <r>
      <t>'</t>
    </r>
    <r>
      <rPr>
        <sz val="10"/>
        <color rgb="FF000000"/>
        <rFont val="Arial"/>
        <family val="2"/>
      </rPr>
      <t>23-b006402</t>
    </r>
  </si>
  <si>
    <r>
      <t>'</t>
    </r>
    <r>
      <rPr>
        <sz val="10"/>
        <color rgb="FF000000"/>
        <rFont val="Arial"/>
        <family val="2"/>
      </rPr>
      <t>23-b0004125</t>
    </r>
  </si>
  <si>
    <r>
      <t>'</t>
    </r>
    <r>
      <rPr>
        <sz val="10"/>
        <color rgb="FF000000"/>
        <rFont val="Arial"/>
        <family val="2"/>
      </rPr>
      <t>23-b0008987</t>
    </r>
  </si>
  <si>
    <r>
      <t>'</t>
    </r>
    <r>
      <rPr>
        <sz val="10"/>
        <color rgb="FF000000"/>
        <rFont val="Arial"/>
        <family val="2"/>
      </rPr>
      <t>23-b007204</t>
    </r>
  </si>
  <si>
    <r>
      <t>'</t>
    </r>
    <r>
      <rPr>
        <sz val="10"/>
        <color rgb="FF000000"/>
        <rFont val="Arial"/>
        <family val="2"/>
      </rPr>
      <t>23-b003939</t>
    </r>
  </si>
  <si>
    <r>
      <t>'</t>
    </r>
    <r>
      <rPr>
        <sz val="10"/>
        <color rgb="FF000000"/>
        <rFont val="Arial"/>
        <family val="2"/>
      </rPr>
      <t>23-b003830</t>
    </r>
  </si>
  <si>
    <r>
      <t>'</t>
    </r>
    <r>
      <rPr>
        <sz val="10"/>
        <color rgb="FF000000"/>
        <rFont val="Arial"/>
        <family val="2"/>
      </rPr>
      <t>23-b0003806</t>
    </r>
  </si>
  <si>
    <r>
      <t>'</t>
    </r>
    <r>
      <rPr>
        <sz val="10"/>
        <color rgb="FF000000"/>
        <rFont val="Arial"/>
        <family val="2"/>
      </rPr>
      <t>23-b0003948</t>
    </r>
  </si>
  <si>
    <r>
      <t>'</t>
    </r>
    <r>
      <rPr>
        <sz val="10"/>
        <color rgb="FF000000"/>
        <rFont val="Arial"/>
        <family val="2"/>
      </rPr>
      <t>23-b007523</t>
    </r>
  </si>
  <si>
    <r>
      <t>'</t>
    </r>
    <r>
      <rPr>
        <sz val="10"/>
        <color rgb="FF000000"/>
        <rFont val="Arial"/>
        <family val="2"/>
      </rPr>
      <t>23-b0003561</t>
    </r>
  </si>
  <si>
    <r>
      <t>'</t>
    </r>
    <r>
      <rPr>
        <sz val="10"/>
        <color rgb="FF000000"/>
        <rFont val="Arial"/>
        <family val="2"/>
      </rPr>
      <t>23-b0006784</t>
    </r>
  </si>
  <si>
    <r>
      <t>'</t>
    </r>
    <r>
      <rPr>
        <sz val="10"/>
        <color rgb="FF000000"/>
        <rFont val="Arial"/>
        <family val="2"/>
      </rPr>
      <t>23-b005499</t>
    </r>
  </si>
  <si>
    <r>
      <t>'</t>
    </r>
    <r>
      <rPr>
        <sz val="10"/>
        <color rgb="FF000000"/>
        <rFont val="Arial"/>
        <family val="2"/>
      </rPr>
      <t>23-b009013</t>
    </r>
  </si>
  <si>
    <r>
      <t>'</t>
    </r>
    <r>
      <rPr>
        <sz val="10"/>
        <color rgb="FF000000"/>
        <rFont val="Arial"/>
        <family val="2"/>
      </rPr>
      <t>23-b002918</t>
    </r>
  </si>
  <si>
    <r>
      <t>'</t>
    </r>
    <r>
      <rPr>
        <sz val="10"/>
        <color rgb="FF000000"/>
        <rFont val="Arial"/>
        <family val="2"/>
      </rPr>
      <t>23-b003056</t>
    </r>
  </si>
  <si>
    <r>
      <t>'</t>
    </r>
    <r>
      <rPr>
        <sz val="10"/>
        <color rgb="FF000000"/>
        <rFont val="Arial"/>
        <family val="2"/>
      </rPr>
      <t>23-b003064</t>
    </r>
  </si>
  <si>
    <r>
      <t>'</t>
    </r>
    <r>
      <rPr>
        <sz val="10"/>
        <color rgb="FF000000"/>
        <rFont val="Arial"/>
        <family val="2"/>
      </rPr>
      <t>23-b003514</t>
    </r>
  </si>
  <si>
    <r>
      <t>'</t>
    </r>
    <r>
      <rPr>
        <sz val="10"/>
        <color rgb="FF000000"/>
        <rFont val="Arial"/>
        <family val="2"/>
      </rPr>
      <t>23-b003781</t>
    </r>
  </si>
  <si>
    <r>
      <t>'</t>
    </r>
    <r>
      <rPr>
        <sz val="10"/>
        <color rgb="FF000000"/>
        <rFont val="Arial"/>
        <family val="2"/>
      </rPr>
      <t>23-b0002956</t>
    </r>
  </si>
  <si>
    <r>
      <t>'</t>
    </r>
    <r>
      <rPr>
        <sz val="10"/>
        <color rgb="FF000000"/>
        <rFont val="Arial"/>
        <family val="2"/>
      </rPr>
      <t>23-b003943</t>
    </r>
  </si>
  <si>
    <r>
      <t>'</t>
    </r>
    <r>
      <rPr>
        <sz val="10"/>
        <color rgb="FF000000"/>
        <rFont val="Arial"/>
        <family val="2"/>
      </rPr>
      <t>23-b0002982</t>
    </r>
  </si>
  <si>
    <r>
      <t>'</t>
    </r>
    <r>
      <rPr>
        <sz val="10"/>
        <color rgb="FF000000"/>
        <rFont val="Arial"/>
        <family val="2"/>
      </rPr>
      <t>23-b003558</t>
    </r>
  </si>
  <si>
    <r>
      <t>'</t>
    </r>
    <r>
      <rPr>
        <sz val="10"/>
        <color rgb="FF000000"/>
        <rFont val="Arial"/>
        <family val="2"/>
      </rPr>
      <t>23-b002936</t>
    </r>
  </si>
  <si>
    <r>
      <t>'</t>
    </r>
    <r>
      <rPr>
        <sz val="10"/>
        <color rgb="FF000000"/>
        <rFont val="Arial"/>
        <family val="2"/>
      </rPr>
      <t>23-b003960</t>
    </r>
  </si>
  <si>
    <r>
      <t>'</t>
    </r>
    <r>
      <rPr>
        <sz val="10"/>
        <color rgb="FF000000"/>
        <rFont val="Arial"/>
        <family val="2"/>
      </rPr>
      <t>23-b003964</t>
    </r>
  </si>
  <si>
    <r>
      <t>'</t>
    </r>
    <r>
      <rPr>
        <sz val="10"/>
        <color rgb="FF000000"/>
        <rFont val="Arial"/>
        <family val="2"/>
      </rPr>
      <t>23-b0002987</t>
    </r>
  </si>
  <si>
    <r>
      <t>'</t>
    </r>
    <r>
      <rPr>
        <sz val="10"/>
        <color rgb="FF000000"/>
        <rFont val="Arial"/>
        <family val="2"/>
      </rPr>
      <t>23-b0003925</t>
    </r>
  </si>
  <si>
    <r>
      <t>'</t>
    </r>
    <r>
      <rPr>
        <sz val="10"/>
        <color rgb="FF000000"/>
        <rFont val="Arial"/>
        <family val="2"/>
      </rPr>
      <t>23-b003899</t>
    </r>
  </si>
  <si>
    <r>
      <t>'</t>
    </r>
    <r>
      <rPr>
        <sz val="10"/>
        <color rgb="FF000000"/>
        <rFont val="Arial"/>
        <family val="2"/>
      </rPr>
      <t>23-b004127</t>
    </r>
  </si>
  <si>
    <r>
      <t>'</t>
    </r>
    <r>
      <rPr>
        <sz val="10"/>
        <color rgb="FF000000"/>
        <rFont val="Arial"/>
        <family val="2"/>
      </rPr>
      <t>23-b0004124</t>
    </r>
  </si>
  <si>
    <r>
      <t>'</t>
    </r>
    <r>
      <rPr>
        <sz val="10"/>
        <color rgb="FF000000"/>
        <rFont val="Arial"/>
        <family val="2"/>
      </rPr>
      <t>23-b0004135</t>
    </r>
  </si>
  <si>
    <r>
      <t>'</t>
    </r>
    <r>
      <rPr>
        <sz val="10"/>
        <color rgb="FF000000"/>
        <rFont val="Arial"/>
        <family val="2"/>
      </rPr>
      <t>23-b003116</t>
    </r>
  </si>
  <si>
    <r>
      <t>'</t>
    </r>
    <r>
      <rPr>
        <sz val="10"/>
        <color rgb="FF000000"/>
        <rFont val="Arial"/>
        <family val="2"/>
      </rPr>
      <t>23-b003847</t>
    </r>
  </si>
  <si>
    <r>
      <t>'</t>
    </r>
    <r>
      <rPr>
        <sz val="10"/>
        <color rgb="FF000000"/>
        <rFont val="Arial"/>
        <family val="2"/>
      </rPr>
      <t>23-b006389</t>
    </r>
  </si>
  <si>
    <r>
      <t>'</t>
    </r>
    <r>
      <rPr>
        <sz val="10"/>
        <color rgb="FF000000"/>
        <rFont val="Arial"/>
        <family val="2"/>
      </rPr>
      <t>23-b006670</t>
    </r>
  </si>
  <si>
    <r>
      <t>'</t>
    </r>
    <r>
      <rPr>
        <sz val="10"/>
        <color rgb="FF000000"/>
        <rFont val="Arial"/>
        <family val="2"/>
      </rPr>
      <t>23-b008624</t>
    </r>
  </si>
  <si>
    <r>
      <t>'</t>
    </r>
    <r>
      <rPr>
        <sz val="10"/>
        <color rgb="FF000000"/>
        <rFont val="Arial"/>
        <family val="2"/>
      </rPr>
      <t>23-b003969</t>
    </r>
  </si>
  <si>
    <r>
      <t>'</t>
    </r>
    <r>
      <rPr>
        <sz val="10"/>
        <color rgb="FF000000"/>
        <rFont val="Arial"/>
        <family val="2"/>
      </rPr>
      <t>23-b0006840</t>
    </r>
  </si>
  <si>
    <r>
      <t>'</t>
    </r>
    <r>
      <rPr>
        <sz val="10"/>
        <color rgb="FF000000"/>
        <rFont val="Arial"/>
        <family val="2"/>
      </rPr>
      <t>23-b0005008</t>
    </r>
  </si>
  <si>
    <r>
      <t>'</t>
    </r>
    <r>
      <rPr>
        <sz val="10"/>
        <color rgb="FF000000"/>
        <rFont val="Arial"/>
        <family val="2"/>
      </rPr>
      <t>23-b0005511</t>
    </r>
  </si>
  <si>
    <r>
      <t>'</t>
    </r>
    <r>
      <rPr>
        <sz val="10"/>
        <color rgb="FF000000"/>
        <rFont val="Arial"/>
        <family val="2"/>
      </rPr>
      <t>23-b006833</t>
    </r>
  </si>
  <si>
    <r>
      <t>'</t>
    </r>
    <r>
      <rPr>
        <sz val="10"/>
        <color rgb="FF000000"/>
        <rFont val="Arial"/>
        <family val="2"/>
      </rPr>
      <t>23-b0006376</t>
    </r>
  </si>
  <si>
    <r>
      <t>'</t>
    </r>
    <r>
      <rPr>
        <sz val="10"/>
        <color rgb="FF000000"/>
        <rFont val="Arial"/>
        <family val="2"/>
      </rPr>
      <t>23-b006713</t>
    </r>
  </si>
  <si>
    <r>
      <t>'</t>
    </r>
    <r>
      <rPr>
        <sz val="10"/>
        <color rgb="FF000000"/>
        <rFont val="Arial"/>
        <family val="2"/>
      </rPr>
      <t>23-b009008</t>
    </r>
  </si>
  <si>
    <r>
      <t>'</t>
    </r>
    <r>
      <rPr>
        <sz val="10"/>
        <color rgb="FF000000"/>
        <rFont val="Arial"/>
        <family val="2"/>
      </rPr>
      <t>23-b0008625</t>
    </r>
  </si>
  <si>
    <r>
      <t>'</t>
    </r>
    <r>
      <rPr>
        <sz val="10"/>
        <color rgb="FF000000"/>
        <rFont val="Arial"/>
        <family val="2"/>
      </rPr>
      <t>23-b0006377</t>
    </r>
  </si>
  <si>
    <r>
      <t>'</t>
    </r>
    <r>
      <rPr>
        <sz val="10"/>
        <color rgb="FF000000"/>
        <rFont val="Arial"/>
        <family val="2"/>
      </rPr>
      <t>23-b0007505</t>
    </r>
  </si>
  <si>
    <t>299-SIPI-062022-1263830</t>
  </si>
  <si>
    <r>
      <t>'</t>
    </r>
    <r>
      <rPr>
        <sz val="10"/>
        <color rgb="FF000000"/>
        <rFont val="Arial"/>
        <family val="2"/>
      </rPr>
      <t>22-b020607</t>
    </r>
  </si>
  <si>
    <t>299-SIPI-092022-1264100</t>
  </si>
  <si>
    <r>
      <t>'</t>
    </r>
    <r>
      <rPr>
        <sz val="10"/>
        <color rgb="FF000000"/>
        <rFont val="Arial"/>
        <family val="2"/>
      </rPr>
      <t>22-b037306</t>
    </r>
  </si>
  <si>
    <t>299-SIPI-102022-1263341</t>
  </si>
  <si>
    <r>
      <t>'</t>
    </r>
    <r>
      <rPr>
        <sz val="10"/>
        <color rgb="FF000000"/>
        <rFont val="Arial"/>
        <family val="2"/>
      </rPr>
      <t>22-b048526</t>
    </r>
  </si>
  <si>
    <r>
      <t>'</t>
    </r>
    <r>
      <rPr>
        <sz val="10"/>
        <color rgb="FF000000"/>
        <rFont val="Arial"/>
        <family val="2"/>
      </rPr>
      <t>22-b049337</t>
    </r>
  </si>
  <si>
    <t>299-SIPI-102022-1265887</t>
  </si>
  <si>
    <r>
      <t>'</t>
    </r>
    <r>
      <rPr>
        <sz val="10"/>
        <color rgb="FF000000"/>
        <rFont val="Arial"/>
        <family val="2"/>
      </rPr>
      <t>22-b045875</t>
    </r>
  </si>
  <si>
    <t>HHCLT</t>
  </si>
  <si>
    <r>
      <t>'</t>
    </r>
    <r>
      <rPr>
        <sz val="10"/>
        <color rgb="FF000000"/>
        <rFont val="Arial"/>
        <family val="2"/>
      </rPr>
      <t>22-b048566</t>
    </r>
  </si>
  <si>
    <r>
      <t>'</t>
    </r>
    <r>
      <rPr>
        <sz val="10"/>
        <color rgb="FF000000"/>
        <rFont val="Arial"/>
        <family val="2"/>
      </rPr>
      <t>22-b048886</t>
    </r>
  </si>
  <si>
    <t>299-SIPI-112022-1262872</t>
  </si>
  <si>
    <r>
      <t>'</t>
    </r>
    <r>
      <rPr>
        <sz val="10"/>
        <color rgb="FF000000"/>
        <rFont val="Arial"/>
        <family val="2"/>
      </rPr>
      <t>22-b052707</t>
    </r>
  </si>
  <si>
    <t>299-SIPI-112022-1263341</t>
  </si>
  <si>
    <r>
      <t>'</t>
    </r>
    <r>
      <rPr>
        <sz val="10"/>
        <color rgb="FF000000"/>
        <rFont val="Arial"/>
        <family val="2"/>
      </rPr>
      <t>22-b0051641</t>
    </r>
  </si>
  <si>
    <t>299-SIPI-112022-1264322</t>
  </si>
  <si>
    <r>
      <t>'</t>
    </r>
    <r>
      <rPr>
        <sz val="10"/>
        <color rgb="FF000000"/>
        <rFont val="Arial"/>
        <family val="2"/>
      </rPr>
      <t>22-b0051644</t>
    </r>
  </si>
  <si>
    <r>
      <t>'</t>
    </r>
    <r>
      <rPr>
        <sz val="10"/>
        <color rgb="FF000000"/>
        <rFont val="Arial"/>
        <family val="2"/>
      </rPr>
      <t>22-b0051956</t>
    </r>
  </si>
  <si>
    <t>299-SIPI-112022-1265887</t>
  </si>
  <si>
    <r>
      <t>'</t>
    </r>
    <r>
      <rPr>
        <sz val="10"/>
        <color rgb="FF000000"/>
        <rFont val="Arial"/>
        <family val="2"/>
      </rPr>
      <t>22-b050844</t>
    </r>
  </si>
  <si>
    <r>
      <t>'</t>
    </r>
    <r>
      <rPr>
        <sz val="10"/>
        <color rgb="FF000000"/>
        <rFont val="Arial"/>
        <family val="2"/>
      </rPr>
      <t>22-b052731</t>
    </r>
  </si>
  <si>
    <t>299-SIPI-122022-1262872</t>
  </si>
  <si>
    <r>
      <t>'</t>
    </r>
    <r>
      <rPr>
        <sz val="10"/>
        <color rgb="FF000000"/>
        <rFont val="Arial"/>
        <family val="2"/>
      </rPr>
      <t>22-b055245</t>
    </r>
  </si>
  <si>
    <r>
      <t>'</t>
    </r>
    <r>
      <rPr>
        <sz val="10"/>
        <color rgb="FF000000"/>
        <rFont val="Arial"/>
        <family val="2"/>
      </rPr>
      <t>22-b056040</t>
    </r>
  </si>
  <si>
    <t>299-SIPI-122022-1263562</t>
  </si>
  <si>
    <r>
      <t>'</t>
    </r>
    <r>
      <rPr>
        <sz val="10"/>
        <color rgb="FF000000"/>
        <rFont val="Arial"/>
        <family val="2"/>
      </rPr>
      <t>22-b0055447</t>
    </r>
  </si>
  <si>
    <t>299-SIPI-122022-1263830</t>
  </si>
  <si>
    <r>
      <t>'</t>
    </r>
    <r>
      <rPr>
        <sz val="10"/>
        <color rgb="FF000000"/>
        <rFont val="Arial"/>
        <family val="2"/>
      </rPr>
      <t>22-b0056194</t>
    </r>
  </si>
  <si>
    <t>299-SIPI-122022-1264322</t>
  </si>
  <si>
    <r>
      <t>'</t>
    </r>
    <r>
      <rPr>
        <sz val="10"/>
        <color rgb="FF000000"/>
        <rFont val="Arial"/>
        <family val="2"/>
      </rPr>
      <t>22-b0057577</t>
    </r>
  </si>
  <si>
    <r>
      <t>'</t>
    </r>
    <r>
      <rPr>
        <sz val="10"/>
        <color rgb="FF000000"/>
        <rFont val="Arial"/>
        <family val="2"/>
      </rPr>
      <t>22-b0055181</t>
    </r>
  </si>
  <si>
    <r>
      <t>'</t>
    </r>
    <r>
      <rPr>
        <sz val="10"/>
        <color rgb="FF000000"/>
        <rFont val="Arial"/>
        <family val="2"/>
      </rPr>
      <t>22-b0057026</t>
    </r>
  </si>
  <si>
    <r>
      <t>'</t>
    </r>
    <r>
      <rPr>
        <sz val="10"/>
        <color rgb="FF000000"/>
        <rFont val="Arial"/>
        <family val="2"/>
      </rPr>
      <t>22-b0057742</t>
    </r>
  </si>
  <si>
    <r>
      <t>'</t>
    </r>
    <r>
      <rPr>
        <sz val="10"/>
        <color rgb="FF000000"/>
        <rFont val="Arial"/>
        <family val="2"/>
      </rPr>
      <t>22-b0053955</t>
    </r>
  </si>
  <si>
    <r>
      <t>'</t>
    </r>
    <r>
      <rPr>
        <sz val="10"/>
        <color rgb="FF000000"/>
        <rFont val="Arial"/>
        <family val="2"/>
      </rPr>
      <t>22-b0053953</t>
    </r>
  </si>
  <si>
    <t>299-SIPI-122022-1265887</t>
  </si>
  <si>
    <r>
      <t>'</t>
    </r>
    <r>
      <rPr>
        <sz val="10"/>
        <color rgb="FF000000"/>
        <rFont val="Arial"/>
        <family val="2"/>
      </rPr>
      <t>22-b054981</t>
    </r>
  </si>
  <si>
    <r>
      <t>'</t>
    </r>
    <r>
      <rPr>
        <sz val="10"/>
        <color rgb="FF000000"/>
        <rFont val="Arial"/>
        <family val="2"/>
      </rPr>
      <t>22-b053961</t>
    </r>
  </si>
  <si>
    <t>299-SIPI-R-022023-1265887</t>
  </si>
  <si>
    <r>
      <t>'</t>
    </r>
    <r>
      <rPr>
        <sz val="10"/>
        <color rgb="FF000000"/>
        <rFont val="Arial"/>
        <family val="2"/>
      </rPr>
      <t>5701</t>
    </r>
  </si>
  <si>
    <t>K23TVA-5701-RTV1657495|HHCL - RTV1657495</t>
  </si>
  <si>
    <r>
      <t>'</t>
    </r>
    <r>
      <rPr>
        <sz val="10"/>
        <color rgb="FF000000"/>
        <rFont val="Arial"/>
        <family val="2"/>
      </rPr>
      <t>1985</t>
    </r>
  </si>
  <si>
    <t>K23TVA-1985-RTV1641969|HHCL - RTV1641969</t>
  </si>
  <si>
    <r>
      <t>'</t>
    </r>
    <r>
      <rPr>
        <sz val="10"/>
        <color rgb="FF000000"/>
        <rFont val="Arial"/>
        <family val="2"/>
      </rPr>
      <t>2014</t>
    </r>
  </si>
  <si>
    <t>K23TVA-2014-RTV1642041|HHCL - RTV1642041</t>
  </si>
  <si>
    <r>
      <t>'</t>
    </r>
    <r>
      <rPr>
        <sz val="10"/>
        <color rgb="FF000000"/>
        <rFont val="Arial"/>
        <family val="2"/>
      </rPr>
      <t>6229</t>
    </r>
  </si>
  <si>
    <t>K23TVA-6229-RTV1659033|HHCL</t>
  </si>
  <si>
    <r>
      <t>'</t>
    </r>
    <r>
      <rPr>
        <sz val="10"/>
        <color rgb="FF000000"/>
        <rFont val="Arial"/>
        <family val="2"/>
      </rPr>
      <t>2491</t>
    </r>
  </si>
  <si>
    <t>K23TVA-2491-RTV1644132|HHCL - RTV1644132</t>
  </si>
  <si>
    <r>
      <t>'</t>
    </r>
    <r>
      <rPr>
        <sz val="10"/>
        <color rgb="FF000000"/>
        <rFont val="Arial"/>
        <family val="2"/>
      </rPr>
      <t>3211</t>
    </r>
  </si>
  <si>
    <t>K23TVA-3211-RTV1647570|HHCL - RTV1647570</t>
  </si>
  <si>
    <r>
      <t>'</t>
    </r>
    <r>
      <rPr>
        <sz val="10"/>
        <color rgb="FF000000"/>
        <rFont val="Arial"/>
        <family val="2"/>
      </rPr>
      <t>5665</t>
    </r>
  </si>
  <si>
    <t>K23TVA-5665-RTV1657015|HHCL - RTV1657015</t>
  </si>
  <si>
    <r>
      <t>'</t>
    </r>
    <r>
      <rPr>
        <sz val="10"/>
        <color rgb="FF000000"/>
        <rFont val="Arial"/>
        <family val="2"/>
      </rPr>
      <t>3424</t>
    </r>
  </si>
  <si>
    <t>K23TVA-3424-RTV1647922|HHCL - RTV1647922</t>
  </si>
  <si>
    <r>
      <t>'</t>
    </r>
    <r>
      <rPr>
        <sz val="10"/>
        <color rgb="FF000000"/>
        <rFont val="Arial"/>
        <family val="2"/>
      </rPr>
      <t>5116</t>
    </r>
  </si>
  <si>
    <t>K23TVA-5116-RTV-1655660|HHCL</t>
  </si>
  <si>
    <r>
      <t>'</t>
    </r>
    <r>
      <rPr>
        <sz val="10"/>
        <color rgb="FF000000"/>
        <rFont val="Arial"/>
        <family val="2"/>
      </rPr>
      <t>5227</t>
    </r>
  </si>
  <si>
    <t>K23TVA-5227-RTV-1656150|HHCL</t>
  </si>
  <si>
    <r>
      <t>'</t>
    </r>
    <r>
      <rPr>
        <sz val="10"/>
        <color rgb="FF000000"/>
        <rFont val="Arial"/>
        <family val="2"/>
      </rPr>
      <t>6375</t>
    </r>
  </si>
  <si>
    <t>K23TVA-6375-RTV1660073|HHCL - RTV1660073</t>
  </si>
  <si>
    <r>
      <t>'</t>
    </r>
    <r>
      <rPr>
        <sz val="10"/>
        <color rgb="FF000000"/>
        <rFont val="Arial"/>
        <family val="2"/>
      </rPr>
      <t>1871</t>
    </r>
  </si>
  <si>
    <t>K23TVA-1871-RTV1641997|HHCL - RTV1641997</t>
  </si>
  <si>
    <r>
      <t>'</t>
    </r>
    <r>
      <rPr>
        <sz val="10"/>
        <color rgb="FF000000"/>
        <rFont val="Arial"/>
        <family val="2"/>
      </rPr>
      <t>2985</t>
    </r>
  </si>
  <si>
    <t>K23TVA-2985-RTV1646497|HHCL - RTV1646497</t>
  </si>
  <si>
    <r>
      <t>'</t>
    </r>
    <r>
      <rPr>
        <sz val="10"/>
        <color rgb="FF000000"/>
        <rFont val="Arial"/>
        <family val="2"/>
      </rPr>
      <t>5507</t>
    </r>
  </si>
  <si>
    <t>K23TVA-5507-RTV1656746|HHCL</t>
  </si>
  <si>
    <r>
      <t>'</t>
    </r>
    <r>
      <rPr>
        <sz val="10"/>
        <color rgb="FF000000"/>
        <rFont val="Arial"/>
        <family val="2"/>
      </rPr>
      <t>6330</t>
    </r>
  </si>
  <si>
    <t>K23TVA-6330-RTV1659524|HHCL</t>
  </si>
  <si>
    <r>
      <t>'</t>
    </r>
    <r>
      <rPr>
        <sz val="10"/>
        <color rgb="FF000000"/>
        <rFont val="Arial"/>
        <family val="2"/>
      </rPr>
      <t>4603</t>
    </r>
  </si>
  <si>
    <t>K23TVA-4603-RTV1652869|HHCL</t>
  </si>
  <si>
    <r>
      <t>'</t>
    </r>
    <r>
      <rPr>
        <sz val="10"/>
        <color rgb="FF000000"/>
        <rFont val="Arial"/>
        <family val="2"/>
      </rPr>
      <t>2627</t>
    </r>
  </si>
  <si>
    <t>K23TVA-2627-RTV1644636|HHCL - RTV1644636</t>
  </si>
  <si>
    <r>
      <t>'</t>
    </r>
    <r>
      <rPr>
        <sz val="10"/>
        <color rgb="FF000000"/>
        <rFont val="Arial"/>
        <family val="2"/>
      </rPr>
      <t>5744</t>
    </r>
  </si>
  <si>
    <t>K23TVA-5744-RTV1657649|HHCL - RTV1657649</t>
  </si>
  <si>
    <r>
      <t>'</t>
    </r>
    <r>
      <rPr>
        <sz val="10"/>
        <color rgb="FF000000"/>
        <rFont val="Arial"/>
        <family val="2"/>
      </rPr>
      <t>2399</t>
    </r>
  </si>
  <si>
    <t>K23TVA-2399-RTV1643674|HHCL - RTV1643674</t>
  </si>
  <si>
    <r>
      <t>'</t>
    </r>
    <r>
      <rPr>
        <sz val="10"/>
        <color rgb="FF000000"/>
        <rFont val="Arial"/>
        <family val="2"/>
      </rPr>
      <t>4824</t>
    </r>
  </si>
  <si>
    <t>K23TVA-4824-RTV-1654553|HHCL</t>
  </si>
  <si>
    <r>
      <t>'</t>
    </r>
    <r>
      <rPr>
        <sz val="10"/>
        <color rgb="FF000000"/>
        <rFont val="Arial"/>
        <family val="2"/>
      </rPr>
      <t>6280</t>
    </r>
  </si>
  <si>
    <t>K23TVA-6280-RTV-1659790|HHCL - RTV1659790</t>
  </si>
  <si>
    <r>
      <t>'</t>
    </r>
    <r>
      <rPr>
        <sz val="10"/>
        <color rgb="FF000000"/>
        <rFont val="Arial"/>
        <family val="2"/>
      </rPr>
      <t>2528</t>
    </r>
  </si>
  <si>
    <t>K23TVA-2528-RTV1644037|HHCL - RTV1644037</t>
  </si>
  <si>
    <r>
      <t>'</t>
    </r>
    <r>
      <rPr>
        <sz val="10"/>
        <color rgb="FF000000"/>
        <rFont val="Arial"/>
        <family val="2"/>
      </rPr>
      <t>5934</t>
    </r>
  </si>
  <si>
    <t>K23TVA-5934-RTV1657872|HHCL</t>
  </si>
  <si>
    <r>
      <t>'</t>
    </r>
    <r>
      <rPr>
        <sz val="10"/>
        <color rgb="FF000000"/>
        <rFont val="Arial"/>
        <family val="2"/>
      </rPr>
      <t>6043</t>
    </r>
  </si>
  <si>
    <t>K23TVA-6043-RTV-1658464|HHCL</t>
  </si>
  <si>
    <r>
      <t>'</t>
    </r>
    <r>
      <rPr>
        <sz val="10"/>
        <color rgb="FF000000"/>
        <rFont val="Arial"/>
        <family val="2"/>
      </rPr>
      <t>6069</t>
    </r>
  </si>
  <si>
    <t>K23TVA-6069-RTV-1658606|HHCL</t>
  </si>
  <si>
    <r>
      <t>'</t>
    </r>
    <r>
      <rPr>
        <sz val="10"/>
        <color rgb="FF000000"/>
        <rFont val="Arial"/>
        <family val="2"/>
      </rPr>
      <t>4523</t>
    </r>
  </si>
  <si>
    <t>K23TVA-4523-RTV1653375|HHCL - RTV1653375</t>
  </si>
  <si>
    <r>
      <t>'</t>
    </r>
    <r>
      <rPr>
        <sz val="10"/>
        <color rgb="FF000000"/>
        <rFont val="Arial"/>
        <family val="2"/>
      </rPr>
      <t>4756</t>
    </r>
  </si>
  <si>
    <t>K23TVA-4756-RTV1654675|HHCL - RTV1654675</t>
  </si>
  <si>
    <r>
      <t>'</t>
    </r>
    <r>
      <rPr>
        <sz val="10"/>
        <color rgb="FF000000"/>
        <rFont val="Arial"/>
        <family val="2"/>
      </rPr>
      <t>4763</t>
    </r>
  </si>
  <si>
    <t>K23TVA-4763-RTV1654697|HHCL - RTV1654697</t>
  </si>
  <si>
    <r>
      <t>'</t>
    </r>
    <r>
      <rPr>
        <sz val="10"/>
        <color rgb="FF000000"/>
        <rFont val="Arial"/>
        <family val="2"/>
      </rPr>
      <t>1984</t>
    </r>
  </si>
  <si>
    <t>K23TVA-1984-RTV1641967|HHCL - RTV1641967</t>
  </si>
  <si>
    <r>
      <t>'</t>
    </r>
    <r>
      <rPr>
        <sz val="10"/>
        <color rgb="FF000000"/>
        <rFont val="Arial"/>
        <family val="2"/>
      </rPr>
      <t>4199</t>
    </r>
  </si>
  <si>
    <t>K23TVA-4199-RTV1652162|HHCL - RTV1652162</t>
  </si>
  <si>
    <r>
      <t>'</t>
    </r>
    <r>
      <rPr>
        <sz val="10"/>
        <color rgb="FF000000"/>
        <rFont val="Arial"/>
        <family val="2"/>
      </rPr>
      <t>5933</t>
    </r>
  </si>
  <si>
    <t>K23TVA-5933-RTV1657870|HHCL</t>
  </si>
  <si>
    <r>
      <t>'</t>
    </r>
    <r>
      <rPr>
        <sz val="10"/>
        <color rgb="FF000000"/>
        <rFont val="Arial"/>
        <family val="2"/>
      </rPr>
      <t>4633</t>
    </r>
  </si>
  <si>
    <t>K23TVA-4633-RTV1653645|HHCL</t>
  </si>
  <si>
    <r>
      <t>'</t>
    </r>
    <r>
      <rPr>
        <sz val="10"/>
        <color rgb="FF000000"/>
        <rFont val="Arial"/>
        <family val="2"/>
      </rPr>
      <t>2562</t>
    </r>
  </si>
  <si>
    <t>K23TVA-2562-RTV1644615|HHCL - RTV1644615</t>
  </si>
  <si>
    <r>
      <t>'</t>
    </r>
    <r>
      <rPr>
        <sz val="10"/>
        <color rgb="FF000000"/>
        <rFont val="Arial"/>
        <family val="2"/>
      </rPr>
      <t>2589</t>
    </r>
  </si>
  <si>
    <t>K23TVA-2589-RTV1644924|HHCL - RTV1644924</t>
  </si>
  <si>
    <r>
      <t>'</t>
    </r>
    <r>
      <rPr>
        <sz val="10"/>
        <color rgb="FF000000"/>
        <rFont val="Arial"/>
        <family val="2"/>
      </rPr>
      <t>4096</t>
    </r>
  </si>
  <si>
    <t>K23TVA-4096-RTV1651051|HHCL - RTV1651051</t>
  </si>
  <si>
    <r>
      <t>'</t>
    </r>
    <r>
      <rPr>
        <sz val="10"/>
        <color rgb="FF000000"/>
        <rFont val="Arial"/>
        <family val="2"/>
      </rPr>
      <t>3731</t>
    </r>
  </si>
  <si>
    <t>K3TVA-3731-RTV1649683|HHCL - RTV1649683</t>
  </si>
  <si>
    <r>
      <t>'</t>
    </r>
    <r>
      <rPr>
        <sz val="10"/>
        <color rgb="FF000000"/>
        <rFont val="Arial"/>
        <family val="2"/>
      </rPr>
      <t>6423</t>
    </r>
  </si>
  <si>
    <t>K23TVA-6423-RTV-1660321|HHCL - RTV1660321</t>
  </si>
  <si>
    <r>
      <t>'</t>
    </r>
    <r>
      <rPr>
        <sz val="10"/>
        <color rgb="FF000000"/>
        <rFont val="Arial"/>
        <family val="2"/>
      </rPr>
      <t>6455</t>
    </r>
  </si>
  <si>
    <t>K23TVA-6455-RTV1660525|HHCL</t>
  </si>
  <si>
    <r>
      <t>'</t>
    </r>
    <r>
      <rPr>
        <sz val="10"/>
        <color rgb="FF000000"/>
        <rFont val="Arial"/>
        <family val="2"/>
      </rPr>
      <t>2143</t>
    </r>
  </si>
  <si>
    <t>K23TVA-2143-RTV1642597|HHCL</t>
  </si>
  <si>
    <r>
      <t>'</t>
    </r>
    <r>
      <rPr>
        <sz val="10"/>
        <color rgb="FF000000"/>
        <rFont val="Arial"/>
        <family val="2"/>
      </rPr>
      <t>4334</t>
    </r>
  </si>
  <si>
    <t>K23TVA-4334-RTV-1652500|HHCL - RTV1652500</t>
  </si>
  <si>
    <r>
      <t>'</t>
    </r>
    <r>
      <rPr>
        <sz val="10"/>
        <color rgb="FF000000"/>
        <rFont val="Arial"/>
        <family val="2"/>
      </rPr>
      <t>2281</t>
    </r>
  </si>
  <si>
    <t>K23TVA-2281-RTV1642676|HHCL - RTV1642676</t>
  </si>
  <si>
    <r>
      <t>'</t>
    </r>
    <r>
      <rPr>
        <sz val="10"/>
        <color rgb="FF000000"/>
        <rFont val="Arial"/>
        <family val="2"/>
      </rPr>
      <t>5741</t>
    </r>
  </si>
  <si>
    <t>K23TVA-5741-RTV1657643|HHCL - RTV1657643</t>
  </si>
  <si>
    <r>
      <t>'</t>
    </r>
    <r>
      <rPr>
        <sz val="10"/>
        <color rgb="FF000000"/>
        <rFont val="Arial"/>
        <family val="2"/>
      </rPr>
      <t>3953</t>
    </r>
  </si>
  <si>
    <t>K23TVA-3953-RTV1651225|HHCL - RTV1651225</t>
  </si>
  <si>
    <r>
      <t>'</t>
    </r>
    <r>
      <rPr>
        <sz val="10"/>
        <color rgb="FF000000"/>
        <rFont val="Arial"/>
        <family val="2"/>
      </rPr>
      <t>4178</t>
    </r>
  </si>
  <si>
    <t>K23TVA-4178-RTV1652082|HHCL - RTV1652082</t>
  </si>
  <si>
    <r>
      <t>'</t>
    </r>
    <r>
      <rPr>
        <sz val="10"/>
        <color rgb="FF000000"/>
        <rFont val="Arial"/>
        <family val="2"/>
      </rPr>
      <t>4713</t>
    </r>
  </si>
  <si>
    <t>K23TVA-4713-RTV1654122|HHCL</t>
  </si>
  <si>
    <t>299-SIPI-R-032023-1265887</t>
  </si>
  <si>
    <r>
      <t>'</t>
    </r>
    <r>
      <rPr>
        <sz val="10"/>
        <color rgb="FF000000"/>
        <rFont val="Arial"/>
        <family val="2"/>
      </rPr>
      <t>7292</t>
    </r>
  </si>
  <si>
    <t>K23TVA-7292-RTV1664267|HHCL - RTV1664267</t>
  </si>
  <si>
    <t>304-SIPI-022023-10063645</t>
  </si>
  <si>
    <r>
      <t>'</t>
    </r>
    <r>
      <rPr>
        <sz val="10"/>
        <color rgb="FF000000"/>
        <rFont val="Arial"/>
        <family val="2"/>
      </rPr>
      <t>A0003979</t>
    </r>
  </si>
  <si>
    <r>
      <t>'</t>
    </r>
    <r>
      <rPr>
        <sz val="10"/>
        <color rgb="FF000000"/>
        <rFont val="Arial"/>
        <family val="2"/>
      </rPr>
      <t>A0003069</t>
    </r>
  </si>
  <si>
    <r>
      <t>'</t>
    </r>
    <r>
      <rPr>
        <sz val="10"/>
        <color rgb="FF000000"/>
        <rFont val="Arial"/>
        <family val="2"/>
      </rPr>
      <t>A0006717</t>
    </r>
  </si>
  <si>
    <t>305-SIPI-022023-10059905</t>
  </si>
  <si>
    <r>
      <t>'</t>
    </r>
    <r>
      <rPr>
        <sz val="10"/>
        <color rgb="FF000000"/>
        <rFont val="Arial"/>
        <family val="2"/>
      </rPr>
      <t>B0009039</t>
    </r>
  </si>
  <si>
    <r>
      <t>'</t>
    </r>
    <r>
      <rPr>
        <sz val="10"/>
        <color rgb="FF000000"/>
        <rFont val="Arial"/>
        <family val="2"/>
      </rPr>
      <t>B0004008</t>
    </r>
  </si>
  <si>
    <r>
      <t>'</t>
    </r>
    <r>
      <rPr>
        <sz val="10"/>
        <color rgb="FF000000"/>
        <rFont val="Arial"/>
        <family val="2"/>
      </rPr>
      <t>B0003072</t>
    </r>
  </si>
  <si>
    <r>
      <t>'</t>
    </r>
    <r>
      <rPr>
        <sz val="10"/>
        <color rgb="FF000000"/>
        <rFont val="Arial"/>
        <family val="2"/>
      </rPr>
      <t>B0006723</t>
    </r>
  </si>
  <si>
    <t>305-SIPI-R-032023-10059905</t>
  </si>
  <si>
    <r>
      <t>'</t>
    </r>
    <r>
      <rPr>
        <sz val="10"/>
        <color rgb="FF000000"/>
        <rFont val="Arial"/>
        <family val="2"/>
      </rPr>
      <t>1794</t>
    </r>
  </si>
  <si>
    <t>1K23TBD-1794|GAMUOI|RTV1664021</t>
  </si>
  <si>
    <t>306-SIPI-022023-10048864</t>
  </si>
  <si>
    <r>
      <t>'</t>
    </r>
    <r>
      <rPr>
        <sz val="10"/>
        <color rgb="FF000000"/>
        <rFont val="Arial"/>
        <family val="2"/>
      </rPr>
      <t>C0005502</t>
    </r>
  </si>
  <si>
    <r>
      <t>'</t>
    </r>
    <r>
      <rPr>
        <sz val="10"/>
        <color rgb="FF000000"/>
        <rFont val="Arial"/>
        <family val="2"/>
      </rPr>
      <t>C0003821</t>
    </r>
  </si>
  <si>
    <t>399-SIPI-022023-10008627</t>
  </si>
  <si>
    <r>
      <t>'</t>
    </r>
    <r>
      <rPr>
        <sz val="10"/>
        <color rgb="FF000000"/>
        <rFont val="Arial"/>
        <family val="2"/>
      </rPr>
      <t>A0003913</t>
    </r>
  </si>
  <si>
    <r>
      <t>'</t>
    </r>
    <r>
      <rPr>
        <sz val="10"/>
        <color rgb="FF000000"/>
        <rFont val="Arial"/>
        <family val="2"/>
      </rPr>
      <t>A0003986</t>
    </r>
  </si>
  <si>
    <t>400-SIPI-022023-1086222</t>
  </si>
  <si>
    <r>
      <t>'</t>
    </r>
    <r>
      <rPr>
        <sz val="10"/>
        <color rgb="FF000000"/>
        <rFont val="Arial"/>
        <family val="2"/>
      </rPr>
      <t>M0006802</t>
    </r>
  </si>
  <si>
    <r>
      <t>'</t>
    </r>
    <r>
      <rPr>
        <sz val="10"/>
        <color rgb="FF000000"/>
        <rFont val="Arial"/>
        <family val="2"/>
      </rPr>
      <t>M0003084</t>
    </r>
  </si>
  <si>
    <r>
      <t>'</t>
    </r>
    <r>
      <rPr>
        <sz val="10"/>
        <color rgb="FF000000"/>
        <rFont val="Arial"/>
        <family val="2"/>
      </rPr>
      <t>M0004108</t>
    </r>
  </si>
  <si>
    <t>400-SIPI-R-032023-1086222</t>
  </si>
  <si>
    <r>
      <t>'</t>
    </r>
    <r>
      <rPr>
        <sz val="10"/>
        <color rgb="FF000000"/>
        <rFont val="Arial"/>
        <family val="2"/>
      </rPr>
      <t>326</t>
    </r>
  </si>
  <si>
    <t>1K23TBE|RTV 1669161-CHANGA - RTV1669161</t>
  </si>
  <si>
    <t>401-SIPI-022023-1080342</t>
  </si>
  <si>
    <r>
      <t>'</t>
    </r>
    <r>
      <rPr>
        <sz val="10"/>
        <color rgb="FF000000"/>
        <rFont val="Arial"/>
        <family val="2"/>
      </rPr>
      <t>A3087</t>
    </r>
  </si>
  <si>
    <t>404-SIPI-022023-1088481</t>
  </si>
  <si>
    <r>
      <t>'</t>
    </r>
    <r>
      <rPr>
        <sz val="10"/>
        <color rgb="FF000000"/>
        <rFont val="Arial"/>
        <family val="2"/>
      </rPr>
      <t>A00003523</t>
    </r>
  </si>
  <si>
    <r>
      <t>'</t>
    </r>
    <r>
      <rPr>
        <sz val="10"/>
        <color rgb="FF000000"/>
        <rFont val="Arial"/>
        <family val="2"/>
      </rPr>
      <t>A0006394</t>
    </r>
  </si>
  <si>
    <t>404-SIPI-R-022023-1088481</t>
  </si>
  <si>
    <r>
      <t>'</t>
    </r>
    <r>
      <rPr>
        <sz val="10"/>
        <color rgb="FF000000"/>
        <rFont val="Arial"/>
        <family val="2"/>
      </rPr>
      <t>A161</t>
    </r>
  </si>
  <si>
    <t>1K23TBL|CHANGIO - RTV1652312</t>
  </si>
  <si>
    <t>406-SIPI-022023-1148200</t>
  </si>
  <si>
    <r>
      <t>'</t>
    </r>
    <r>
      <rPr>
        <sz val="10"/>
        <color rgb="FF000000"/>
        <rFont val="Arial"/>
        <family val="2"/>
      </rPr>
      <t>A0006771</t>
    </r>
  </si>
  <si>
    <r>
      <t>'</t>
    </r>
    <r>
      <rPr>
        <sz val="10"/>
        <color rgb="FF000000"/>
        <rFont val="Arial"/>
        <family val="2"/>
      </rPr>
      <t>A0008979</t>
    </r>
  </si>
  <si>
    <r>
      <t>'</t>
    </r>
    <r>
      <rPr>
        <sz val="10"/>
        <color rgb="FF000000"/>
        <rFont val="Arial"/>
        <family val="2"/>
      </rPr>
      <t>A0004080</t>
    </r>
  </si>
  <si>
    <r>
      <t>'</t>
    </r>
    <r>
      <rPr>
        <sz val="10"/>
        <color rgb="FF000000"/>
        <rFont val="Arial"/>
        <family val="2"/>
      </rPr>
      <t>A0002964</t>
    </r>
  </si>
  <si>
    <t>409-SIPI-022023-1130743</t>
  </si>
  <si>
    <r>
      <t>'</t>
    </r>
    <r>
      <rPr>
        <sz val="10"/>
        <color rgb="FF000000"/>
        <rFont val="Arial"/>
        <family val="2"/>
      </rPr>
      <t>V0009041</t>
    </r>
  </si>
  <si>
    <r>
      <t>'</t>
    </r>
    <r>
      <rPr>
        <sz val="10"/>
        <color rgb="FF000000"/>
        <rFont val="Arial"/>
        <family val="2"/>
      </rPr>
      <t>V0006660</t>
    </r>
  </si>
  <si>
    <r>
      <t>'</t>
    </r>
    <r>
      <rPr>
        <sz val="10"/>
        <color rgb="FF000000"/>
        <rFont val="Arial"/>
        <family val="2"/>
      </rPr>
      <t>V0003165</t>
    </r>
  </si>
  <si>
    <r>
      <t>'</t>
    </r>
    <r>
      <rPr>
        <sz val="10"/>
        <color rgb="FF000000"/>
        <rFont val="Arial"/>
        <family val="2"/>
      </rPr>
      <t>V0006375</t>
    </r>
  </si>
  <si>
    <t>411-SIPI-022023-1121245</t>
  </si>
  <si>
    <r>
      <t>'</t>
    </r>
    <r>
      <rPr>
        <sz val="10"/>
        <color rgb="FF000000"/>
        <rFont val="Arial"/>
        <family val="2"/>
      </rPr>
      <t>A0007238</t>
    </r>
  </si>
  <si>
    <r>
      <t>'</t>
    </r>
    <r>
      <rPr>
        <sz val="10"/>
        <color rgb="FF000000"/>
        <rFont val="Arial"/>
        <family val="2"/>
      </rPr>
      <t>A0002926</t>
    </r>
  </si>
  <si>
    <t>412-SIPI-022023-1114614</t>
  </si>
  <si>
    <r>
      <t>'</t>
    </r>
    <r>
      <rPr>
        <sz val="10"/>
        <color rgb="FF000000"/>
        <rFont val="Arial"/>
        <family val="2"/>
      </rPr>
      <t>A0009037</t>
    </r>
  </si>
  <si>
    <r>
      <t>'</t>
    </r>
    <r>
      <rPr>
        <sz val="10"/>
        <color rgb="FF000000"/>
        <rFont val="Arial"/>
        <family val="2"/>
      </rPr>
      <t>A003573</t>
    </r>
  </si>
  <si>
    <r>
      <t>'</t>
    </r>
    <r>
      <rPr>
        <sz val="10"/>
        <color rgb="FF000000"/>
        <rFont val="Arial"/>
        <family val="2"/>
      </rPr>
      <t>A0004128</t>
    </r>
  </si>
  <si>
    <r>
      <t>'</t>
    </r>
    <r>
      <rPr>
        <sz val="10"/>
        <color rgb="FF000000"/>
        <rFont val="Arial"/>
        <family val="2"/>
      </rPr>
      <t>A0007508</t>
    </r>
  </si>
  <si>
    <t>413-SIPI-022023-1113342</t>
  </si>
  <si>
    <r>
      <t>'</t>
    </r>
    <r>
      <rPr>
        <sz val="10"/>
        <color rgb="FF000000"/>
        <rFont val="Arial"/>
        <family val="2"/>
      </rPr>
      <t>A0003911</t>
    </r>
  </si>
  <si>
    <r>
      <t>'</t>
    </r>
    <r>
      <rPr>
        <sz val="10"/>
        <color rgb="FF000000"/>
        <rFont val="Arial"/>
        <family val="2"/>
      </rPr>
      <t>A0008999</t>
    </r>
  </si>
  <si>
    <r>
      <t>'</t>
    </r>
    <r>
      <rPr>
        <sz val="10"/>
        <color rgb="FF000000"/>
        <rFont val="Arial"/>
        <family val="2"/>
      </rPr>
      <t>A0003068</t>
    </r>
  </si>
  <si>
    <r>
      <t>'</t>
    </r>
    <r>
      <rPr>
        <sz val="10"/>
        <color rgb="FF000000"/>
        <rFont val="Arial"/>
        <family val="2"/>
      </rPr>
      <t>A0006772</t>
    </r>
  </si>
  <si>
    <r>
      <t>'</t>
    </r>
    <r>
      <rPr>
        <sz val="10"/>
        <color rgb="FF000000"/>
        <rFont val="Arial"/>
        <family val="2"/>
      </rPr>
      <t>A0006659</t>
    </r>
  </si>
  <si>
    <t>414-SIPI-022023-1121087</t>
  </si>
  <si>
    <r>
      <t>'</t>
    </r>
    <r>
      <rPr>
        <sz val="10"/>
        <color rgb="FF000000"/>
        <rFont val="Arial"/>
        <family val="2"/>
      </rPr>
      <t>N0006781</t>
    </r>
  </si>
  <si>
    <r>
      <t>'</t>
    </r>
    <r>
      <rPr>
        <sz val="10"/>
        <color rgb="FF000000"/>
        <rFont val="Arial"/>
        <family val="2"/>
      </rPr>
      <t>N0003525</t>
    </r>
  </si>
  <si>
    <t>415-SIPI-022023-1136263</t>
  </si>
  <si>
    <r>
      <t>'</t>
    </r>
    <r>
      <rPr>
        <sz val="10"/>
        <color rgb="FF000000"/>
        <rFont val="Arial"/>
        <family val="2"/>
      </rPr>
      <t>X0004118</t>
    </r>
  </si>
  <si>
    <r>
      <t>'</t>
    </r>
    <r>
      <rPr>
        <sz val="10"/>
        <color rgb="FF000000"/>
        <rFont val="Arial"/>
        <family val="2"/>
      </rPr>
      <t>X0003061</t>
    </r>
  </si>
  <si>
    <r>
      <t>'</t>
    </r>
    <r>
      <rPr>
        <sz val="10"/>
        <color rgb="FF000000"/>
        <rFont val="Arial"/>
        <family val="2"/>
      </rPr>
      <t>X0009032</t>
    </r>
  </si>
  <si>
    <r>
      <t>'</t>
    </r>
    <r>
      <rPr>
        <sz val="10"/>
        <color rgb="FF000000"/>
        <rFont val="Arial"/>
        <family val="2"/>
      </rPr>
      <t>X0003966</t>
    </r>
  </si>
  <si>
    <t>418-SIPI-022023-1109581</t>
  </si>
  <si>
    <r>
      <t>'</t>
    </r>
    <r>
      <rPr>
        <sz val="10"/>
        <color rgb="FF000000"/>
        <rFont val="Arial"/>
        <family val="2"/>
      </rPr>
      <t>7507</t>
    </r>
  </si>
  <si>
    <r>
      <t>'</t>
    </r>
    <r>
      <rPr>
        <sz val="10"/>
        <color rgb="FF000000"/>
        <rFont val="Arial"/>
        <family val="2"/>
      </rPr>
      <t>6697</t>
    </r>
  </si>
  <si>
    <r>
      <t>'</t>
    </r>
    <r>
      <rPr>
        <sz val="10"/>
        <color rgb="FF000000"/>
        <rFont val="Arial"/>
        <family val="2"/>
      </rPr>
      <t>3574</t>
    </r>
  </si>
  <si>
    <r>
      <t>'</t>
    </r>
    <r>
      <rPr>
        <sz val="10"/>
        <color rgb="FF000000"/>
        <rFont val="Arial"/>
        <family val="2"/>
      </rPr>
      <t>3575</t>
    </r>
  </si>
  <si>
    <t>421-SIPI-022023-1079056</t>
  </si>
  <si>
    <r>
      <t>'</t>
    </r>
    <r>
      <rPr>
        <sz val="10"/>
        <color rgb="FF000000"/>
        <rFont val="Arial"/>
        <family val="2"/>
      </rPr>
      <t>A0004192</t>
    </r>
  </si>
  <si>
    <r>
      <t>'</t>
    </r>
    <r>
      <rPr>
        <sz val="10"/>
        <color rgb="FF000000"/>
        <rFont val="Arial"/>
        <family val="2"/>
      </rPr>
      <t>A0003153</t>
    </r>
  </si>
  <si>
    <t>424-SIPI-022023-1062081</t>
  </si>
  <si>
    <r>
      <t>'</t>
    </r>
    <r>
      <rPr>
        <sz val="10"/>
        <color rgb="FF000000"/>
        <rFont val="Arial"/>
        <family val="2"/>
      </rPr>
      <t>A0002912</t>
    </r>
  </si>
  <si>
    <r>
      <t>'</t>
    </r>
    <r>
      <rPr>
        <sz val="10"/>
        <color rgb="FF000000"/>
        <rFont val="Arial"/>
        <family val="2"/>
      </rPr>
      <t>A0004194</t>
    </r>
  </si>
  <si>
    <r>
      <t>'</t>
    </r>
    <r>
      <rPr>
        <sz val="10"/>
        <color rgb="FF000000"/>
        <rFont val="Arial"/>
        <family val="2"/>
      </rPr>
      <t>A0003159</t>
    </r>
  </si>
  <si>
    <t>425-SIPI-022023-1115078</t>
  </si>
  <si>
    <r>
      <t>'</t>
    </r>
    <r>
      <rPr>
        <sz val="10"/>
        <color rgb="FF000000"/>
        <rFont val="Arial"/>
        <family val="2"/>
      </rPr>
      <t>E0003990</t>
    </r>
  </si>
  <si>
    <r>
      <t>'</t>
    </r>
    <r>
      <rPr>
        <sz val="10"/>
        <color rgb="FF000000"/>
        <rFont val="Arial"/>
        <family val="2"/>
      </rPr>
      <t>E0008630</t>
    </r>
  </si>
  <si>
    <t>426-SIPI-022023-1063367</t>
  </si>
  <si>
    <r>
      <t>'</t>
    </r>
    <r>
      <rPr>
        <sz val="10"/>
        <color rgb="FF000000"/>
        <rFont val="Arial"/>
        <family val="2"/>
      </rPr>
      <t>A0004111</t>
    </r>
  </si>
  <si>
    <r>
      <t>'</t>
    </r>
    <r>
      <rPr>
        <sz val="10"/>
        <color rgb="FF000000"/>
        <rFont val="Arial"/>
        <family val="2"/>
      </rPr>
      <t>A0003085</t>
    </r>
  </si>
  <si>
    <r>
      <t>'</t>
    </r>
    <r>
      <rPr>
        <sz val="10"/>
        <color rgb="FF000000"/>
        <rFont val="Arial"/>
        <family val="2"/>
      </rPr>
      <t>A0006801</t>
    </r>
  </si>
  <si>
    <t>427-SIPI-022023-1051325</t>
  </si>
  <si>
    <r>
      <t>'</t>
    </r>
    <r>
      <rPr>
        <sz val="10"/>
        <color rgb="FF000000"/>
        <rFont val="Arial"/>
        <family val="2"/>
      </rPr>
      <t>A2829</t>
    </r>
  </si>
  <si>
    <r>
      <t>'</t>
    </r>
    <r>
      <rPr>
        <sz val="10"/>
        <color rgb="FF000000"/>
        <rFont val="Arial"/>
        <family val="2"/>
      </rPr>
      <t>A2852</t>
    </r>
  </si>
  <si>
    <r>
      <t>'</t>
    </r>
    <r>
      <rPr>
        <sz val="10"/>
        <color rgb="FF000000"/>
        <rFont val="Arial"/>
        <family val="2"/>
      </rPr>
      <t>A5010</t>
    </r>
  </si>
  <si>
    <t>427-SIPI-R-022023-1051325</t>
  </si>
  <si>
    <r>
      <t>'</t>
    </r>
    <r>
      <rPr>
        <sz val="10"/>
        <color rgb="FF000000"/>
        <rFont val="Arial"/>
        <family val="2"/>
      </rPr>
      <t>1K23TCH-156</t>
    </r>
  </si>
  <si>
    <t>1K23TCH-156|CHANGA - RTV1659479</t>
  </si>
  <si>
    <t>430-SIPI-022023-1108823</t>
  </si>
  <si>
    <r>
      <t>'</t>
    </r>
    <r>
      <rPr>
        <sz val="10"/>
        <color rgb="FF000000"/>
        <rFont val="Arial"/>
        <family val="2"/>
      </rPr>
      <t>A0002977</t>
    </r>
  </si>
  <si>
    <t>432-SIPI-022023-1067162</t>
  </si>
  <si>
    <r>
      <t>'</t>
    </r>
    <r>
      <rPr>
        <sz val="10"/>
        <color rgb="FF000000"/>
        <rFont val="Arial"/>
        <family val="2"/>
      </rPr>
      <t>A0004141</t>
    </r>
  </si>
  <si>
    <r>
      <t>'</t>
    </r>
    <r>
      <rPr>
        <sz val="10"/>
        <color rgb="FF000000"/>
        <rFont val="Arial"/>
        <family val="2"/>
      </rPr>
      <t>A0002832</t>
    </r>
  </si>
  <si>
    <t>438-SIPI-022023-1065495</t>
  </si>
  <si>
    <r>
      <t>'</t>
    </r>
    <r>
      <rPr>
        <sz val="10"/>
        <color rgb="FF000000"/>
        <rFont val="Arial"/>
        <family val="2"/>
      </rPr>
      <t>A00004196</t>
    </r>
  </si>
  <si>
    <r>
      <t>'</t>
    </r>
    <r>
      <rPr>
        <sz val="10"/>
        <color rgb="FF000000"/>
        <rFont val="Arial"/>
        <family val="2"/>
      </rPr>
      <t>A00006871</t>
    </r>
  </si>
  <si>
    <r>
      <t>'</t>
    </r>
    <r>
      <rPr>
        <sz val="10"/>
        <color rgb="FF000000"/>
        <rFont val="Arial"/>
        <family val="2"/>
      </rPr>
      <t>A00003155</t>
    </r>
  </si>
  <si>
    <t>438-SIPI-R-022023-1065495</t>
  </si>
  <si>
    <r>
      <t>'</t>
    </r>
    <r>
      <rPr>
        <sz val="10"/>
        <color rgb="FF000000"/>
        <rFont val="Arial"/>
        <family val="2"/>
      </rPr>
      <t>A163</t>
    </r>
  </si>
  <si>
    <t>RTV1653087|GA MUOI - RTV1653087</t>
  </si>
  <si>
    <t>439-SIPI-022023-10052159</t>
  </si>
  <si>
    <r>
      <t>'</t>
    </r>
    <r>
      <rPr>
        <sz val="10"/>
        <color rgb="FF000000"/>
        <rFont val="Arial"/>
        <family val="2"/>
      </rPr>
      <t>2907</t>
    </r>
  </si>
  <si>
    <r>
      <t>'</t>
    </r>
    <r>
      <rPr>
        <sz val="10"/>
        <color rgb="FF000000"/>
        <rFont val="Arial"/>
        <family val="2"/>
      </rPr>
      <t>3154</t>
    </r>
  </si>
  <si>
    <r>
      <t>'</t>
    </r>
    <r>
      <rPr>
        <sz val="10"/>
        <color rgb="FF000000"/>
        <rFont val="Arial"/>
        <family val="2"/>
      </rPr>
      <t>2906</t>
    </r>
  </si>
  <si>
    <t>439-SIPI-R-022023-10052159</t>
  </si>
  <si>
    <t>1K23TCT-149|CHAN GIO - RTV1659490</t>
  </si>
  <si>
    <t>440-SIPI-022023-10080236</t>
  </si>
  <si>
    <r>
      <t>'</t>
    </r>
    <r>
      <rPr>
        <sz val="10"/>
        <color rgb="FF000000"/>
        <rFont val="Arial"/>
        <family val="2"/>
      </rPr>
      <t>C0003803</t>
    </r>
  </si>
  <si>
    <r>
      <t>'</t>
    </r>
    <r>
      <rPr>
        <sz val="10"/>
        <color rgb="FF000000"/>
        <rFont val="Arial"/>
        <family val="2"/>
      </rPr>
      <t>C0006839</t>
    </r>
  </si>
  <si>
    <t>440-SIPI-R-022023-10080236</t>
  </si>
  <si>
    <r>
      <t>'</t>
    </r>
    <r>
      <rPr>
        <sz val="10"/>
        <color rgb="FF000000"/>
        <rFont val="Arial"/>
        <family val="2"/>
      </rPr>
      <t>286</t>
    </r>
  </si>
  <si>
    <t>1K23TCU-286|CHANGA - RTV1656799</t>
  </si>
  <si>
    <r>
      <t>'</t>
    </r>
    <r>
      <rPr>
        <sz val="10"/>
        <color rgb="FF000000"/>
        <rFont val="Arial"/>
        <family val="2"/>
      </rPr>
      <t>287</t>
    </r>
  </si>
  <si>
    <t>1K23TCU-287|CHANGIO-15486 - RTV1656800</t>
  </si>
  <si>
    <t>441-SIPI-022023-1098319</t>
  </si>
  <si>
    <r>
      <t>'</t>
    </r>
    <r>
      <rPr>
        <sz val="10"/>
        <color rgb="FF000000"/>
        <rFont val="Arial"/>
        <family val="2"/>
      </rPr>
      <t>A0003586</t>
    </r>
  </si>
  <si>
    <r>
      <t>'</t>
    </r>
    <r>
      <rPr>
        <sz val="10"/>
        <color rgb="FF000000"/>
        <rFont val="Arial"/>
        <family val="2"/>
      </rPr>
      <t>A4037</t>
    </r>
  </si>
  <si>
    <r>
      <t>'</t>
    </r>
    <r>
      <rPr>
        <sz val="10"/>
        <color rgb="FF000000"/>
        <rFont val="Arial"/>
        <family val="2"/>
      </rPr>
      <t>A0009075</t>
    </r>
  </si>
  <si>
    <r>
      <t>'</t>
    </r>
    <r>
      <rPr>
        <sz val="10"/>
        <color rgb="FF000000"/>
        <rFont val="Arial"/>
        <family val="2"/>
      </rPr>
      <t>A0008597</t>
    </r>
  </si>
  <si>
    <r>
      <t>'</t>
    </r>
    <r>
      <rPr>
        <sz val="10"/>
        <color rgb="FF000000"/>
        <rFont val="Arial"/>
        <family val="2"/>
      </rPr>
      <t>A0006727</t>
    </r>
  </si>
  <si>
    <r>
      <t>'</t>
    </r>
    <r>
      <rPr>
        <sz val="10"/>
        <color rgb="FF000000"/>
        <rFont val="Arial"/>
        <family val="2"/>
      </rPr>
      <t>A0003047</t>
    </r>
  </si>
  <si>
    <t>441-SIPI-R-022023-1098319</t>
  </si>
  <si>
    <r>
      <t>'</t>
    </r>
    <r>
      <rPr>
        <sz val="10"/>
        <color rgb="FF000000"/>
        <rFont val="Arial"/>
        <family val="2"/>
      </rPr>
      <t>182</t>
    </r>
  </si>
  <si>
    <t>1K23TCV|GAMUOI|RTV1652776 - RTV1652776</t>
  </si>
  <si>
    <r>
      <t>'</t>
    </r>
    <r>
      <rPr>
        <sz val="10"/>
        <color rgb="FF000000"/>
        <rFont val="Arial"/>
        <family val="2"/>
      </rPr>
      <t>181</t>
    </r>
  </si>
  <si>
    <t>1K23TCV|GAMUOI|RTV1652771 - RTV1652771</t>
  </si>
  <si>
    <t>443-SIPI-022023-1093822</t>
  </si>
  <si>
    <r>
      <t>'</t>
    </r>
    <r>
      <rPr>
        <sz val="10"/>
        <color rgb="FF000000"/>
        <rFont val="Arial"/>
        <family val="2"/>
      </rPr>
      <t>B0009086</t>
    </r>
  </si>
  <si>
    <r>
      <t>'</t>
    </r>
    <r>
      <rPr>
        <sz val="10"/>
        <color rgb="FF000000"/>
        <rFont val="Arial"/>
        <family val="2"/>
      </rPr>
      <t>B0002927</t>
    </r>
  </si>
  <si>
    <r>
      <t>'</t>
    </r>
    <r>
      <rPr>
        <sz val="10"/>
        <color rgb="FF000000"/>
        <rFont val="Arial"/>
        <family val="2"/>
      </rPr>
      <t>B0006776</t>
    </r>
  </si>
  <si>
    <t>444-SIPI-022023-10033285</t>
  </si>
  <si>
    <r>
      <t>'</t>
    </r>
    <r>
      <rPr>
        <sz val="10"/>
        <color rgb="FF000000"/>
        <rFont val="Arial"/>
        <family val="2"/>
      </rPr>
      <t>A0002903</t>
    </r>
  </si>
  <si>
    <r>
      <t>'</t>
    </r>
    <r>
      <rPr>
        <sz val="10"/>
        <color rgb="FF000000"/>
        <rFont val="Arial"/>
        <family val="2"/>
      </rPr>
      <t>A0008598</t>
    </r>
  </si>
  <si>
    <t>448-SIPI-012023-10048521</t>
  </si>
  <si>
    <r>
      <t>'</t>
    </r>
    <r>
      <rPr>
        <sz val="10"/>
        <color rgb="FF000000"/>
        <rFont val="Arial"/>
        <family val="2"/>
      </rPr>
      <t>A000973</t>
    </r>
  </si>
  <si>
    <t>448-SIPI-022023-10048772</t>
  </si>
  <si>
    <r>
      <t>'</t>
    </r>
    <r>
      <rPr>
        <sz val="10"/>
        <color rgb="FF000000"/>
        <rFont val="Arial"/>
        <family val="2"/>
      </rPr>
      <t>A002853</t>
    </r>
  </si>
  <si>
    <t>448-SIPI-R-022023-10048521</t>
  </si>
  <si>
    <r>
      <t>'</t>
    </r>
    <r>
      <rPr>
        <sz val="10"/>
        <color rgb="FF000000"/>
        <rFont val="Arial"/>
        <family val="2"/>
      </rPr>
      <t>A000147</t>
    </r>
  </si>
  <si>
    <t>1K23TDB|1647785|TPCN - RTV1647785</t>
  </si>
  <si>
    <r>
      <t>'</t>
    </r>
    <r>
      <rPr>
        <sz val="10"/>
        <color rgb="FF000000"/>
        <rFont val="Arial"/>
        <family val="2"/>
      </rPr>
      <t>A000183</t>
    </r>
  </si>
  <si>
    <t>1K23TDB|1650945|TPCN - RTV1650945</t>
  </si>
  <si>
    <t>450-SIPI-022023-10052436</t>
  </si>
  <si>
    <r>
      <t>'</t>
    </r>
    <r>
      <rPr>
        <sz val="10"/>
        <color rgb="FF000000"/>
        <rFont val="Arial"/>
        <family val="2"/>
      </rPr>
      <t>A006734</t>
    </r>
  </si>
  <si>
    <r>
      <t>'</t>
    </r>
    <r>
      <rPr>
        <sz val="10"/>
        <color rgb="FF000000"/>
        <rFont val="Arial"/>
        <family val="2"/>
      </rPr>
      <t>B0009051</t>
    </r>
  </si>
  <si>
    <r>
      <t>'</t>
    </r>
    <r>
      <rPr>
        <sz val="10"/>
        <color rgb="FF000000"/>
        <rFont val="Arial"/>
        <family val="2"/>
      </rPr>
      <t>B0004052</t>
    </r>
  </si>
  <si>
    <r>
      <t>'</t>
    </r>
    <r>
      <rPr>
        <sz val="10"/>
        <color rgb="FF000000"/>
        <rFont val="Arial"/>
        <family val="2"/>
      </rPr>
      <t>A002818</t>
    </r>
  </si>
  <si>
    <t>450-SIPI-R-022023-10052436</t>
  </si>
  <si>
    <r>
      <t>'</t>
    </r>
    <r>
      <rPr>
        <sz val="10"/>
        <color rgb="FF000000"/>
        <rFont val="Arial"/>
        <family val="2"/>
      </rPr>
      <t>66</t>
    </r>
  </si>
  <si>
    <t>RTV 1641661/GAMUOI - RTV1641661</t>
  </si>
  <si>
    <r>
      <t>'</t>
    </r>
    <r>
      <rPr>
        <sz val="10"/>
        <color rgb="FF000000"/>
        <rFont val="Arial"/>
        <family val="2"/>
      </rPr>
      <t>199</t>
    </r>
  </si>
  <si>
    <t>RTV 1660317/CHANGIO - RTV1660317</t>
  </si>
  <si>
    <t>451-SIPI-022023-10094322</t>
  </si>
  <si>
    <r>
      <t>'</t>
    </r>
    <r>
      <rPr>
        <sz val="10"/>
        <color rgb="FF000000"/>
        <rFont val="Arial"/>
        <family val="2"/>
      </rPr>
      <t>T0009095</t>
    </r>
  </si>
  <si>
    <r>
      <t>'</t>
    </r>
    <r>
      <rPr>
        <sz val="10"/>
        <color rgb="FF000000"/>
        <rFont val="Arial"/>
        <family val="2"/>
      </rPr>
      <t>T0004134</t>
    </r>
  </si>
  <si>
    <r>
      <t>'</t>
    </r>
    <r>
      <rPr>
        <sz val="10"/>
        <color rgb="FF000000"/>
        <rFont val="Arial"/>
        <family val="2"/>
      </rPr>
      <t>T0003792</t>
    </r>
  </si>
  <si>
    <r>
      <t>'</t>
    </r>
    <r>
      <rPr>
        <sz val="10"/>
        <color rgb="FF000000"/>
        <rFont val="Arial"/>
        <family val="2"/>
      </rPr>
      <t>T0006831</t>
    </r>
  </si>
  <si>
    <r>
      <t>'</t>
    </r>
    <r>
      <rPr>
        <sz val="10"/>
        <color rgb="FF000000"/>
        <rFont val="Arial"/>
        <family val="2"/>
      </rPr>
      <t>T0004133</t>
    </r>
  </si>
  <si>
    <t>453-SIPI-022023-10076577</t>
  </si>
  <si>
    <r>
      <t>'</t>
    </r>
    <r>
      <rPr>
        <sz val="10"/>
        <color rgb="FF000000"/>
        <rFont val="Arial"/>
        <family val="2"/>
      </rPr>
      <t>T0002994</t>
    </r>
  </si>
  <si>
    <r>
      <t>'</t>
    </r>
    <r>
      <rPr>
        <sz val="10"/>
        <color rgb="FF000000"/>
        <rFont val="Arial"/>
        <family val="2"/>
      </rPr>
      <t>T0004036</t>
    </r>
  </si>
  <si>
    <r>
      <t>'</t>
    </r>
    <r>
      <rPr>
        <sz val="10"/>
        <color rgb="FF000000"/>
        <rFont val="Arial"/>
        <family val="2"/>
      </rPr>
      <t>T0002995</t>
    </r>
  </si>
  <si>
    <t>1C23TNN|GIOLUACAYG</t>
  </si>
  <si>
    <t>456-SIPI-022023-1086816</t>
  </si>
  <si>
    <r>
      <t>'</t>
    </r>
    <r>
      <rPr>
        <sz val="10"/>
        <color rgb="FF000000"/>
        <rFont val="Arial"/>
        <family val="2"/>
      </rPr>
      <t>F0002980</t>
    </r>
  </si>
  <si>
    <r>
      <t>'</t>
    </r>
    <r>
      <rPr>
        <sz val="10"/>
        <color rgb="FF000000"/>
        <rFont val="Arial"/>
        <family val="2"/>
      </rPr>
      <t>F0007354</t>
    </r>
  </si>
  <si>
    <t>461-SIPI-022023-10016995</t>
  </si>
  <si>
    <r>
      <t>'</t>
    </r>
    <r>
      <rPr>
        <sz val="10"/>
        <color rgb="FF000000"/>
        <rFont val="Arial"/>
        <family val="2"/>
      </rPr>
      <t>A0006766</t>
    </r>
  </si>
  <si>
    <t>462-SIPI-022023-10021518</t>
  </si>
  <si>
    <r>
      <t>'</t>
    </r>
    <r>
      <rPr>
        <sz val="10"/>
        <color rgb="FF000000"/>
        <rFont val="Arial"/>
        <family val="2"/>
      </rPr>
      <t>A0003819</t>
    </r>
  </si>
  <si>
    <r>
      <t>'</t>
    </r>
    <r>
      <rPr>
        <sz val="10"/>
        <color rgb="FF000000"/>
        <rFont val="Arial"/>
        <family val="2"/>
      </rPr>
      <t>A0004925</t>
    </r>
  </si>
  <si>
    <t>462-SIPI-R-022023-10021518</t>
  </si>
  <si>
    <r>
      <t>'</t>
    </r>
    <r>
      <rPr>
        <sz val="10"/>
        <color rgb="FF000000"/>
        <rFont val="Arial"/>
        <family val="2"/>
      </rPr>
      <t>A0000213</t>
    </r>
  </si>
  <si>
    <t>1K23TDS|CHA|213|1657475 - RTV1657475</t>
  </si>
  <si>
    <t>463-SIPI-R-022023-10025108</t>
  </si>
  <si>
    <r>
      <t>'</t>
    </r>
    <r>
      <rPr>
        <sz val="10"/>
        <color rgb="FF000000"/>
        <rFont val="Arial"/>
        <family val="2"/>
      </rPr>
      <t>350</t>
    </r>
  </si>
  <si>
    <t>1K23TDT-350RTV1657048|CHANGA - RTV1657048</t>
  </si>
  <si>
    <r>
      <t>'</t>
    </r>
    <r>
      <rPr>
        <sz val="10"/>
        <color rgb="FF000000"/>
        <rFont val="Arial"/>
        <family val="2"/>
      </rPr>
      <t>368</t>
    </r>
  </si>
  <si>
    <t>1K23TDT-368RTV1658522|CHACOM - RTV1658522</t>
  </si>
  <si>
    <r>
      <t>'</t>
    </r>
    <r>
      <rPr>
        <sz val="10"/>
        <color rgb="FF000000"/>
        <rFont val="Arial"/>
        <family val="2"/>
      </rPr>
      <t>153</t>
    </r>
  </si>
  <si>
    <t>1K23TDT-153RTV164369|CHANGIO - RTV1643698</t>
  </si>
  <si>
    <r>
      <t>'</t>
    </r>
    <r>
      <rPr>
        <sz val="10"/>
        <color rgb="FF000000"/>
        <rFont val="Arial"/>
        <family val="2"/>
      </rPr>
      <t>259</t>
    </r>
  </si>
  <si>
    <t>1K23TDT-259RTV1648321|CHACOM - RTV1648321</t>
  </si>
  <si>
    <r>
      <t>'</t>
    </r>
    <r>
      <rPr>
        <sz val="10"/>
        <color rgb="FF000000"/>
        <rFont val="Arial"/>
        <family val="2"/>
      </rPr>
      <t>459</t>
    </r>
  </si>
  <si>
    <t>1K23TDT-459RTV1660595|GIOSUN - RTV1660595</t>
  </si>
  <si>
    <t>465-SIPI-022023-10022638</t>
  </si>
  <si>
    <r>
      <t>'</t>
    </r>
    <r>
      <rPr>
        <sz val="10"/>
        <color rgb="FF000000"/>
        <rFont val="Arial"/>
        <family val="2"/>
      </rPr>
      <t>A0003978</t>
    </r>
  </si>
  <si>
    <r>
      <t>'</t>
    </r>
    <r>
      <rPr>
        <sz val="10"/>
        <color rgb="FF000000"/>
        <rFont val="Arial"/>
        <family val="2"/>
      </rPr>
      <t>A0009090</t>
    </r>
  </si>
  <si>
    <r>
      <t>'</t>
    </r>
    <r>
      <rPr>
        <sz val="10"/>
        <color rgb="FF000000"/>
        <rFont val="Arial"/>
        <family val="2"/>
      </rPr>
      <t>A0004005</t>
    </r>
  </si>
  <si>
    <r>
      <t>'</t>
    </r>
    <r>
      <rPr>
        <sz val="10"/>
        <color rgb="FF000000"/>
        <rFont val="Arial"/>
        <family val="2"/>
      </rPr>
      <t>A0002972</t>
    </r>
  </si>
  <si>
    <r>
      <t>'</t>
    </r>
    <r>
      <rPr>
        <sz val="10"/>
        <color rgb="FF000000"/>
        <rFont val="Arial"/>
        <family val="2"/>
      </rPr>
      <t>A0007236</t>
    </r>
  </si>
  <si>
    <r>
      <t>'</t>
    </r>
    <r>
      <rPr>
        <sz val="10"/>
        <color rgb="FF000000"/>
        <rFont val="Arial"/>
        <family val="2"/>
      </rPr>
      <t>A0007642</t>
    </r>
  </si>
  <si>
    <t>465-SIPI-R-032023-10022638</t>
  </si>
  <si>
    <r>
      <t>'</t>
    </r>
    <r>
      <rPr>
        <sz val="10"/>
        <color rgb="FF000000"/>
        <rFont val="Arial"/>
        <family val="2"/>
      </rPr>
      <t>742</t>
    </r>
  </si>
  <si>
    <t>1K23TDV|RTV1668754-742|HH - RTV1668754</t>
  </si>
  <si>
    <t>502-SIPI-022023-10022154</t>
  </si>
  <si>
    <r>
      <t>'</t>
    </r>
    <r>
      <rPr>
        <sz val="10"/>
        <color rgb="FF000000"/>
        <rFont val="Arial"/>
        <family val="2"/>
      </rPr>
      <t>C0002831</t>
    </r>
  </si>
  <si>
    <t>502-SIPI-122022-10022095</t>
  </si>
  <si>
    <r>
      <t>'</t>
    </r>
    <r>
      <rPr>
        <sz val="10"/>
        <color rgb="FF000000"/>
        <rFont val="Arial"/>
        <family val="2"/>
      </rPr>
      <t>C0056020</t>
    </r>
  </si>
  <si>
    <t>502-SIPI-R-022023-10022095</t>
  </si>
  <si>
    <r>
      <t>'</t>
    </r>
    <r>
      <rPr>
        <sz val="10"/>
        <color rgb="FF000000"/>
        <rFont val="Arial"/>
        <family val="2"/>
      </rPr>
      <t>65</t>
    </r>
  </si>
  <si>
    <t>1K23TEA-65|GIO|RTV 1655532 - RTV1655532</t>
  </si>
  <si>
    <t>504-SIPI-022023-504040333</t>
  </si>
  <si>
    <r>
      <t>'</t>
    </r>
    <r>
      <rPr>
        <sz val="10"/>
        <color rgb="FF000000"/>
        <rFont val="Arial"/>
        <family val="2"/>
      </rPr>
      <t>A4107</t>
    </r>
  </si>
  <si>
    <r>
      <t>'</t>
    </r>
    <r>
      <rPr>
        <sz val="10"/>
        <color rgb="FF000000"/>
        <rFont val="Arial"/>
        <family val="2"/>
      </rPr>
      <t>A6798</t>
    </r>
  </si>
  <si>
    <r>
      <t>'</t>
    </r>
    <r>
      <rPr>
        <sz val="10"/>
        <color rgb="FF000000"/>
        <rFont val="Arial"/>
        <family val="2"/>
      </rPr>
      <t>A3129</t>
    </r>
  </si>
  <si>
    <t>504-SIPI-R-022023-504040333</t>
  </si>
  <si>
    <t>1K23TEC|VAT10|GAMUOI|111 - RTV1656711</t>
  </si>
  <si>
    <r>
      <t>'</t>
    </r>
    <r>
      <rPr>
        <sz val="10"/>
        <color rgb="FF000000"/>
        <rFont val="Arial"/>
        <family val="2"/>
      </rPr>
      <t>112</t>
    </r>
  </si>
  <si>
    <t>1K23TEC|VAT8|CHACOM|112 - RTV1656719</t>
  </si>
  <si>
    <t>508-SIPI-022023-50837620</t>
  </si>
  <si>
    <r>
      <t>'</t>
    </r>
    <r>
      <rPr>
        <sz val="10"/>
        <color rgb="FF000000"/>
        <rFont val="Arial"/>
        <family val="2"/>
      </rPr>
      <t>A0003122</t>
    </r>
  </si>
  <si>
    <r>
      <t>'</t>
    </r>
    <r>
      <rPr>
        <sz val="10"/>
        <color rgb="FF000000"/>
        <rFont val="Arial"/>
        <family val="2"/>
      </rPr>
      <t>A0006819</t>
    </r>
  </si>
  <si>
    <t>511-SIPI-022023-51143310</t>
  </si>
  <si>
    <r>
      <t>'</t>
    </r>
    <r>
      <rPr>
        <sz val="10"/>
        <color rgb="FF000000"/>
        <rFont val="Arial"/>
        <family val="2"/>
      </rPr>
      <t>H0007081</t>
    </r>
  </si>
  <si>
    <r>
      <t>'</t>
    </r>
    <r>
      <rPr>
        <sz val="10"/>
        <color rgb="FF000000"/>
        <rFont val="Arial"/>
        <family val="2"/>
      </rPr>
      <t>H0006711</t>
    </r>
  </si>
  <si>
    <r>
      <t>'</t>
    </r>
    <r>
      <rPr>
        <sz val="10"/>
        <color rgb="FF000000"/>
        <rFont val="Arial"/>
        <family val="2"/>
      </rPr>
      <t>H0003515</t>
    </r>
  </si>
  <si>
    <r>
      <t>'</t>
    </r>
    <r>
      <rPr>
        <sz val="10"/>
        <color rgb="FF000000"/>
        <rFont val="Arial"/>
        <family val="2"/>
      </rPr>
      <t>H0009076</t>
    </r>
  </si>
  <si>
    <t>512-SIPI-022023-10052085</t>
  </si>
  <si>
    <r>
      <t>'</t>
    </r>
    <r>
      <rPr>
        <sz val="10"/>
        <color rgb="FF000000"/>
        <rFont val="Arial"/>
        <family val="2"/>
      </rPr>
      <t>K0003151</t>
    </r>
  </si>
  <si>
    <r>
      <t>'</t>
    </r>
    <r>
      <rPr>
        <sz val="10"/>
        <color rgb="FF000000"/>
        <rFont val="Arial"/>
        <family val="2"/>
      </rPr>
      <t>K0006863</t>
    </r>
  </si>
  <si>
    <t>513-SIPI-022023-10040326</t>
  </si>
  <si>
    <r>
      <t>'</t>
    </r>
    <r>
      <rPr>
        <sz val="10"/>
        <color rgb="FF000000"/>
        <rFont val="Arial"/>
        <family val="2"/>
      </rPr>
      <t>B0003157</t>
    </r>
  </si>
  <si>
    <r>
      <t>'</t>
    </r>
    <r>
      <rPr>
        <sz val="10"/>
        <color rgb="FF000000"/>
        <rFont val="Arial"/>
        <family val="2"/>
      </rPr>
      <t>B0004198</t>
    </r>
  </si>
  <si>
    <r>
      <t>'</t>
    </r>
    <r>
      <rPr>
        <sz val="10"/>
        <color rgb="FF000000"/>
        <rFont val="Arial"/>
        <family val="2"/>
      </rPr>
      <t>B0006869</t>
    </r>
  </si>
  <si>
    <t>514-SIPI-022023-10055462</t>
  </si>
  <si>
    <r>
      <t>'</t>
    </r>
    <r>
      <rPr>
        <sz val="10"/>
        <color rgb="FF000000"/>
        <rFont val="Arial"/>
        <family val="2"/>
      </rPr>
      <t>A0006870</t>
    </r>
  </si>
  <si>
    <r>
      <t>'</t>
    </r>
    <r>
      <rPr>
        <sz val="10"/>
        <color rgb="FF000000"/>
        <rFont val="Arial"/>
        <family val="2"/>
      </rPr>
      <t>A0004195</t>
    </r>
  </si>
  <si>
    <r>
      <t>'</t>
    </r>
    <r>
      <rPr>
        <sz val="10"/>
        <color rgb="FF000000"/>
        <rFont val="Arial"/>
        <family val="2"/>
      </rPr>
      <t>A0003148</t>
    </r>
  </si>
  <si>
    <t>514-SIPI-R-032023-10055462</t>
  </si>
  <si>
    <r>
      <t>'</t>
    </r>
    <r>
      <rPr>
        <sz val="10"/>
        <color rgb="FF000000"/>
        <rFont val="Arial"/>
        <family val="2"/>
      </rPr>
      <t>A311</t>
    </r>
  </si>
  <si>
    <t>1K23TEP|GAMUOI - RTV1669551</t>
  </si>
  <si>
    <t>515-SIPI-022023-10060796</t>
  </si>
  <si>
    <r>
      <t>'</t>
    </r>
    <r>
      <rPr>
        <sz val="10"/>
        <color rgb="FF000000"/>
        <rFont val="Arial"/>
        <family val="2"/>
      </rPr>
      <t>A0005686</t>
    </r>
  </si>
  <si>
    <r>
      <t>'</t>
    </r>
    <r>
      <rPr>
        <sz val="10"/>
        <color rgb="FF000000"/>
        <rFont val="Arial"/>
        <family val="2"/>
      </rPr>
      <t>A0003955</t>
    </r>
  </si>
  <si>
    <r>
      <t>'</t>
    </r>
    <r>
      <rPr>
        <sz val="10"/>
        <color rgb="FF000000"/>
        <rFont val="Arial"/>
        <family val="2"/>
      </rPr>
      <t>A0002911</t>
    </r>
  </si>
  <si>
    <r>
      <t>'</t>
    </r>
    <r>
      <rPr>
        <sz val="10"/>
        <color rgb="FF000000"/>
        <rFont val="Arial"/>
        <family val="2"/>
      </rPr>
      <t>A0002910</t>
    </r>
  </si>
  <si>
    <t>517-SIPI-022023-517053342</t>
  </si>
  <si>
    <r>
      <t>'</t>
    </r>
    <r>
      <rPr>
        <sz val="10"/>
        <color rgb="FF000000"/>
        <rFont val="Arial"/>
        <family val="2"/>
      </rPr>
      <t>A0002998</t>
    </r>
  </si>
  <si>
    <r>
      <t>'</t>
    </r>
    <r>
      <rPr>
        <sz val="10"/>
        <color rgb="FF000000"/>
        <rFont val="Arial"/>
        <family val="2"/>
      </rPr>
      <t>A0002997</t>
    </r>
  </si>
  <si>
    <r>
      <t>'</t>
    </r>
    <r>
      <rPr>
        <sz val="10"/>
        <color rgb="FF000000"/>
        <rFont val="Arial"/>
        <family val="2"/>
      </rPr>
      <t>A0004028</t>
    </r>
  </si>
  <si>
    <r>
      <t>'</t>
    </r>
    <r>
      <rPr>
        <sz val="10"/>
        <color rgb="FF000000"/>
        <rFont val="Arial"/>
        <family val="2"/>
      </rPr>
      <t>A0006726</t>
    </r>
  </si>
  <si>
    <r>
      <t>'</t>
    </r>
    <r>
      <rPr>
        <sz val="10"/>
        <color rgb="FF000000"/>
        <rFont val="Arial"/>
        <family val="2"/>
      </rPr>
      <t>A0009068</t>
    </r>
  </si>
  <si>
    <t>517-SIPI-R-032023-517053342</t>
  </si>
  <si>
    <r>
      <t>'</t>
    </r>
    <r>
      <rPr>
        <sz val="10"/>
        <color rgb="FF000000"/>
        <rFont val="Arial"/>
        <family val="2"/>
      </rPr>
      <t>260</t>
    </r>
  </si>
  <si>
    <t>1K23TES-260|GIO TAI - RTV1665766</t>
  </si>
  <si>
    <t>524-SIPI-022023-524034366</t>
  </si>
  <si>
    <r>
      <t>'</t>
    </r>
    <r>
      <rPr>
        <sz val="10"/>
        <color rgb="FF000000"/>
        <rFont val="Arial"/>
        <family val="2"/>
      </rPr>
      <t>A3996</t>
    </r>
  </si>
  <si>
    <t>528-SIPI-022023-528032942</t>
  </si>
  <si>
    <r>
      <t>'</t>
    </r>
    <r>
      <rPr>
        <sz val="10"/>
        <color rgb="FF000000"/>
        <rFont val="Arial"/>
        <family val="2"/>
      </rPr>
      <t>Q0003089</t>
    </r>
  </si>
  <si>
    <r>
      <t>'</t>
    </r>
    <r>
      <rPr>
        <sz val="10"/>
        <color rgb="FF000000"/>
        <rFont val="Arial"/>
        <family val="2"/>
      </rPr>
      <t>Q0004106</t>
    </r>
  </si>
  <si>
    <r>
      <t>'</t>
    </r>
    <r>
      <rPr>
        <sz val="10"/>
        <color rgb="FF000000"/>
        <rFont val="Arial"/>
        <family val="2"/>
      </rPr>
      <t>Q0006805</t>
    </r>
  </si>
  <si>
    <r>
      <t>'</t>
    </r>
    <r>
      <rPr>
        <sz val="10"/>
        <color rgb="FF000000"/>
        <rFont val="Arial"/>
        <family val="2"/>
      </rPr>
      <t>Q0006655</t>
    </r>
  </si>
  <si>
    <r>
      <t>'</t>
    </r>
    <r>
      <rPr>
        <sz val="10"/>
        <color rgb="FF000000"/>
        <rFont val="Arial"/>
        <family val="2"/>
      </rPr>
      <t>Q0003856</t>
    </r>
  </si>
  <si>
    <r>
      <t>'</t>
    </r>
    <r>
      <rPr>
        <sz val="10"/>
        <color rgb="FF000000"/>
        <rFont val="Arial"/>
        <family val="2"/>
      </rPr>
      <t>Q0006806</t>
    </r>
  </si>
  <si>
    <r>
      <t>'</t>
    </r>
    <r>
      <rPr>
        <sz val="10"/>
        <color rgb="FF000000"/>
        <rFont val="Arial"/>
        <family val="2"/>
      </rPr>
      <t>Q0008997</t>
    </r>
  </si>
  <si>
    <t>531-SIPI-012023-531021438</t>
  </si>
  <si>
    <r>
      <t>'</t>
    </r>
    <r>
      <rPr>
        <sz val="10"/>
        <color rgb="FF000000"/>
        <rFont val="Arial"/>
        <family val="2"/>
      </rPr>
      <t>B0000174</t>
    </r>
  </si>
  <si>
    <t>531-SIPI-022023-531021438</t>
  </si>
  <si>
    <r>
      <t>'</t>
    </r>
    <r>
      <rPr>
        <sz val="10"/>
        <color rgb="FF000000"/>
        <rFont val="Arial"/>
        <family val="2"/>
      </rPr>
      <t>A0003094</t>
    </r>
  </si>
  <si>
    <t>532-SIPI-022023-532034680</t>
  </si>
  <si>
    <r>
      <t>'</t>
    </r>
    <r>
      <rPr>
        <sz val="10"/>
        <color rgb="FF000000"/>
        <rFont val="Arial"/>
        <family val="2"/>
      </rPr>
      <t>B0002999</t>
    </r>
  </si>
  <si>
    <r>
      <t>'</t>
    </r>
    <r>
      <rPr>
        <sz val="10"/>
        <color rgb="FF000000"/>
        <rFont val="Arial"/>
        <family val="2"/>
      </rPr>
      <t>B0004027</t>
    </r>
  </si>
  <si>
    <t>532-SIPI-R-022023-23000047</t>
  </si>
  <si>
    <r>
      <t>'</t>
    </r>
    <r>
      <rPr>
        <sz val="10"/>
        <color rgb="FF000000"/>
        <rFont val="Arial"/>
        <family val="2"/>
      </rPr>
      <t>B221</t>
    </r>
  </si>
  <si>
    <t>1K23TGH|GA-RTV 1654667 - RTV1654667</t>
  </si>
  <si>
    <t>534-SIPI-022023-10030477</t>
  </si>
  <si>
    <r>
      <t>'</t>
    </r>
    <r>
      <rPr>
        <sz val="10"/>
        <color rgb="FF000000"/>
        <rFont val="Arial"/>
        <family val="2"/>
      </rPr>
      <t>A00003001</t>
    </r>
  </si>
  <si>
    <t>536-SIPI-022023-1019089</t>
  </si>
  <si>
    <r>
      <t>'</t>
    </r>
    <r>
      <rPr>
        <sz val="10"/>
        <color rgb="FF000000"/>
        <rFont val="Arial"/>
        <family val="2"/>
      </rPr>
      <t>B0002908</t>
    </r>
  </si>
  <si>
    <r>
      <t>'</t>
    </r>
    <r>
      <rPr>
        <sz val="10"/>
        <color rgb="FF000000"/>
        <rFont val="Arial"/>
        <family val="2"/>
      </rPr>
      <t>B0004190</t>
    </r>
  </si>
  <si>
    <r>
      <t>'</t>
    </r>
    <r>
      <rPr>
        <sz val="10"/>
        <color rgb="FF000000"/>
        <rFont val="Arial"/>
        <family val="2"/>
      </rPr>
      <t>A0006868</t>
    </r>
  </si>
  <si>
    <t>536-SIPI-R-022023-1019089</t>
  </si>
  <si>
    <r>
      <t>'</t>
    </r>
    <r>
      <rPr>
        <sz val="10"/>
        <color rgb="FF000000"/>
        <rFont val="Arial"/>
        <family val="2"/>
      </rPr>
      <t>147</t>
    </r>
  </si>
  <si>
    <t>RTV 1651672 - RTV1651672</t>
  </si>
  <si>
    <t>539-SIPI-022023-10026787</t>
  </si>
  <si>
    <r>
      <t>'</t>
    </r>
    <r>
      <rPr>
        <sz val="10"/>
        <color rgb="FF000000"/>
        <rFont val="Arial"/>
        <family val="2"/>
      </rPr>
      <t>A0006865</t>
    </r>
  </si>
  <si>
    <r>
      <t>'</t>
    </r>
    <r>
      <rPr>
        <sz val="10"/>
        <color rgb="FF000000"/>
        <rFont val="Arial"/>
        <family val="2"/>
      </rPr>
      <t>A0004103</t>
    </r>
  </si>
  <si>
    <r>
      <t>'</t>
    </r>
    <r>
      <rPr>
        <sz val="10"/>
        <color rgb="FF000000"/>
        <rFont val="Arial"/>
        <family val="2"/>
      </rPr>
      <t>A0003158</t>
    </r>
  </si>
  <si>
    <t>540-SIPI-022023-540023572</t>
  </si>
  <si>
    <r>
      <t>'</t>
    </r>
    <r>
      <rPr>
        <sz val="10"/>
        <color rgb="FF000000"/>
        <rFont val="Arial"/>
        <family val="2"/>
      </rPr>
      <t>A4193</t>
    </r>
  </si>
  <si>
    <r>
      <t>'</t>
    </r>
    <r>
      <rPr>
        <sz val="10"/>
        <color rgb="FF000000"/>
        <rFont val="Arial"/>
        <family val="2"/>
      </rPr>
      <t>A3146</t>
    </r>
  </si>
  <si>
    <r>
      <t>'</t>
    </r>
    <r>
      <rPr>
        <sz val="10"/>
        <color rgb="FF000000"/>
        <rFont val="Arial"/>
        <family val="2"/>
      </rPr>
      <t>A6866</t>
    </r>
  </si>
  <si>
    <t>540-SIPI-R-022023-540023572</t>
  </si>
  <si>
    <r>
      <t>'</t>
    </r>
    <r>
      <rPr>
        <sz val="10"/>
        <color rgb="FF000000"/>
        <rFont val="Arial"/>
        <family val="2"/>
      </rPr>
      <t>71</t>
    </r>
  </si>
  <si>
    <t>1K23TGS|71-GAMUOI - RTV1644386</t>
  </si>
  <si>
    <t>541-SIPI-022023-541024054</t>
  </si>
  <si>
    <r>
      <t>'</t>
    </r>
    <r>
      <rPr>
        <sz val="10"/>
        <color rgb="FF000000"/>
        <rFont val="Arial"/>
        <family val="2"/>
      </rPr>
      <t>T0006706</t>
    </r>
  </si>
  <si>
    <r>
      <t>'</t>
    </r>
    <r>
      <rPr>
        <sz val="10"/>
        <color rgb="FF000000"/>
        <rFont val="Arial"/>
        <family val="2"/>
      </rPr>
      <t>T0002931</t>
    </r>
  </si>
  <si>
    <t>542-SIPI-022023-10017880</t>
  </si>
  <si>
    <r>
      <t>'</t>
    </r>
    <r>
      <rPr>
        <sz val="10"/>
        <color rgb="FF000000"/>
        <rFont val="Arial"/>
        <family val="2"/>
      </rPr>
      <t>B0004038</t>
    </r>
  </si>
  <si>
    <r>
      <t>'</t>
    </r>
    <r>
      <rPr>
        <sz val="10"/>
        <color rgb="FF000000"/>
        <rFont val="Arial"/>
        <family val="2"/>
      </rPr>
      <t>B0003046</t>
    </r>
  </si>
  <si>
    <r>
      <t>'</t>
    </r>
    <r>
      <rPr>
        <sz val="10"/>
        <color rgb="FF000000"/>
        <rFont val="Arial"/>
        <family val="2"/>
      </rPr>
      <t>B0009069</t>
    </r>
  </si>
  <si>
    <t>542-SIPI-R-032023-10017880</t>
  </si>
  <si>
    <r>
      <t>'</t>
    </r>
    <r>
      <rPr>
        <sz val="10"/>
        <color rgb="FF000000"/>
        <rFont val="Arial"/>
        <family val="2"/>
      </rPr>
      <t>191</t>
    </r>
  </si>
  <si>
    <t>1K23TGU-191|GOITAILUOI - RTV1660896</t>
  </si>
  <si>
    <t>546-SIPI-022023-10016025</t>
  </si>
  <si>
    <r>
      <t>'</t>
    </r>
    <r>
      <rPr>
        <sz val="10"/>
        <color rgb="FF000000"/>
        <rFont val="Arial"/>
        <family val="2"/>
      </rPr>
      <t>A0003145</t>
    </r>
  </si>
  <si>
    <r>
      <t>'</t>
    </r>
    <r>
      <rPr>
        <sz val="10"/>
        <color rgb="FF000000"/>
        <rFont val="Arial"/>
        <family val="2"/>
      </rPr>
      <t>A0006872</t>
    </r>
  </si>
  <si>
    <t>547-SIPI-022023-547016265</t>
  </si>
  <si>
    <r>
      <t>'</t>
    </r>
    <r>
      <rPr>
        <sz val="10"/>
        <color rgb="FF000000"/>
        <rFont val="Arial"/>
        <family val="2"/>
      </rPr>
      <t>A0004110</t>
    </r>
  </si>
  <si>
    <t>547-SIPI-R-022023-547016265</t>
  </si>
  <si>
    <r>
      <t>'</t>
    </r>
    <r>
      <rPr>
        <sz val="10"/>
        <color rgb="FF000000"/>
        <rFont val="Arial"/>
        <family val="2"/>
      </rPr>
      <t>93</t>
    </r>
  </si>
  <si>
    <t>RTV1658095¦VAT10¦CHANGIO - RTV1658095</t>
  </si>
  <si>
    <t>565-SIPI-022023-566016955</t>
  </si>
  <si>
    <r>
      <t>'</t>
    </r>
    <r>
      <rPr>
        <sz val="10"/>
        <color rgb="FF000000"/>
        <rFont val="Arial"/>
        <family val="2"/>
      </rPr>
      <t>A0009097</t>
    </r>
  </si>
  <si>
    <t>570-SIPI-022023-10015106</t>
  </si>
  <si>
    <r>
      <t>'</t>
    </r>
    <r>
      <rPr>
        <sz val="10"/>
        <color rgb="FF000000"/>
        <rFont val="Arial"/>
        <family val="2"/>
      </rPr>
      <t>A008812</t>
    </r>
  </si>
  <si>
    <r>
      <t>'</t>
    </r>
    <r>
      <rPr>
        <sz val="10"/>
        <color rgb="FF000000"/>
        <rFont val="Arial"/>
        <family val="2"/>
      </rPr>
      <t>A006786</t>
    </r>
  </si>
  <si>
    <r>
      <t>'</t>
    </r>
    <r>
      <rPr>
        <sz val="10"/>
        <color rgb="FF000000"/>
        <rFont val="Arial"/>
        <family val="2"/>
      </rPr>
      <t>A003572</t>
    </r>
  </si>
  <si>
    <t>570-SIPI-R-022023-10015106</t>
  </si>
  <si>
    <r>
      <t>'</t>
    </r>
    <r>
      <rPr>
        <sz val="10"/>
        <color rgb="FF000000"/>
        <rFont val="Arial"/>
        <family val="2"/>
      </rPr>
      <t>257</t>
    </r>
  </si>
  <si>
    <t>1K23THM-257|CHANGIO-RTV1659968 - RTV1659968</t>
  </si>
  <si>
    <t>600-SIPI-022023-1082575</t>
  </si>
  <si>
    <r>
      <t>'</t>
    </r>
    <r>
      <rPr>
        <sz val="10"/>
        <color rgb="FF000000"/>
        <rFont val="Arial"/>
        <family val="2"/>
      </rPr>
      <t>006654</t>
    </r>
  </si>
  <si>
    <r>
      <t>'</t>
    </r>
    <r>
      <rPr>
        <sz val="10"/>
        <color rgb="FF000000"/>
        <rFont val="Arial"/>
        <family val="2"/>
      </rPr>
      <t>003127</t>
    </r>
  </si>
  <si>
    <t>601-SIPI-022023-1078615</t>
  </si>
  <si>
    <r>
      <t>'</t>
    </r>
    <r>
      <rPr>
        <sz val="10"/>
        <color rgb="FF000000"/>
        <rFont val="Arial"/>
        <family val="2"/>
      </rPr>
      <t>A0003128</t>
    </r>
  </si>
  <si>
    <r>
      <t>'</t>
    </r>
    <r>
      <rPr>
        <sz val="10"/>
        <color rgb="FF000000"/>
        <rFont val="Arial"/>
        <family val="2"/>
      </rPr>
      <t>A00006799</t>
    </r>
  </si>
  <si>
    <r>
      <t>'</t>
    </r>
    <r>
      <rPr>
        <sz val="10"/>
        <color rgb="FF000000"/>
        <rFont val="Arial"/>
        <family val="2"/>
      </rPr>
      <t>A00003863</t>
    </r>
  </si>
  <si>
    <t>602-SIPI-022023-1093920</t>
  </si>
  <si>
    <r>
      <t>'</t>
    </r>
    <r>
      <rPr>
        <sz val="10"/>
        <color rgb="FF000000"/>
        <rFont val="Arial"/>
        <family val="2"/>
      </rPr>
      <t>A0006864</t>
    </r>
  </si>
  <si>
    <r>
      <t>'</t>
    </r>
    <r>
      <rPr>
        <sz val="10"/>
        <color rgb="FF000000"/>
        <rFont val="Arial"/>
        <family val="2"/>
      </rPr>
      <t>A0004199</t>
    </r>
  </si>
  <si>
    <r>
      <t>'</t>
    </r>
    <r>
      <rPr>
        <sz val="10"/>
        <color rgb="FF000000"/>
        <rFont val="Arial"/>
        <family val="2"/>
      </rPr>
      <t>A0002905</t>
    </r>
  </si>
  <si>
    <t>603-SIPI-022023-1057044</t>
  </si>
  <si>
    <r>
      <t>'</t>
    </r>
    <r>
      <rPr>
        <sz val="10"/>
        <color rgb="FF000000"/>
        <rFont val="Arial"/>
        <family val="2"/>
      </rPr>
      <t>A2996</t>
    </r>
  </si>
  <si>
    <r>
      <t>'</t>
    </r>
    <r>
      <rPr>
        <sz val="10"/>
        <color rgb="FF000000"/>
        <rFont val="Arial"/>
        <family val="2"/>
      </rPr>
      <t>A3045</t>
    </r>
  </si>
  <si>
    <t>605-SIPI-022023-1096541</t>
  </si>
  <si>
    <r>
      <t>'</t>
    </r>
    <r>
      <rPr>
        <sz val="10"/>
        <color rgb="FF000000"/>
        <rFont val="Arial"/>
        <family val="2"/>
      </rPr>
      <t>Z0006835</t>
    </r>
  </si>
  <si>
    <r>
      <t>'</t>
    </r>
    <r>
      <rPr>
        <sz val="10"/>
        <color rgb="FF000000"/>
        <rFont val="Arial"/>
        <family val="2"/>
      </rPr>
      <t>N0003853</t>
    </r>
  </si>
  <si>
    <r>
      <t>'</t>
    </r>
    <r>
      <rPr>
        <sz val="10"/>
        <color rgb="FF000000"/>
        <rFont val="Arial"/>
        <family val="2"/>
      </rPr>
      <t>N0003852</t>
    </r>
  </si>
  <si>
    <t>606-SIPI-022023-1097730</t>
  </si>
  <si>
    <r>
      <t>'</t>
    </r>
    <r>
      <rPr>
        <sz val="10"/>
        <color rgb="FF000000"/>
        <rFont val="Arial"/>
        <family val="2"/>
      </rPr>
      <t>A0003584</t>
    </r>
  </si>
  <si>
    <r>
      <t>'</t>
    </r>
    <r>
      <rPr>
        <sz val="10"/>
        <color rgb="FF000000"/>
        <rFont val="Arial"/>
        <family val="2"/>
      </rPr>
      <t>A0004112</t>
    </r>
  </si>
  <si>
    <r>
      <t>'</t>
    </r>
    <r>
      <rPr>
        <sz val="10"/>
        <color rgb="FF000000"/>
        <rFont val="Arial"/>
        <family val="2"/>
      </rPr>
      <t>A0006804</t>
    </r>
  </si>
  <si>
    <t>606-SIPI-R-032023-1097730</t>
  </si>
  <si>
    <r>
      <t>'</t>
    </r>
    <r>
      <rPr>
        <sz val="10"/>
        <color rgb="FF000000"/>
        <rFont val="Arial"/>
        <family val="2"/>
      </rPr>
      <t>A0000288</t>
    </r>
  </si>
  <si>
    <t>1K23THT|GAMUOI-RTV1668875 - RTV1668875</t>
  </si>
  <si>
    <t>607-SIPI-022023-1093861</t>
  </si>
  <si>
    <r>
      <t>'</t>
    </r>
    <r>
      <rPr>
        <sz val="10"/>
        <color rgb="FF000000"/>
        <rFont val="Arial"/>
        <family val="2"/>
      </rPr>
      <t>B0003134</t>
    </r>
  </si>
  <si>
    <r>
      <t>'</t>
    </r>
    <r>
      <rPr>
        <sz val="10"/>
        <color rgb="FF000000"/>
        <rFont val="Arial"/>
        <family val="2"/>
      </rPr>
      <t>B0005487</t>
    </r>
  </si>
  <si>
    <r>
      <t>'</t>
    </r>
    <r>
      <rPr>
        <sz val="10"/>
        <color rgb="FF000000"/>
        <rFont val="Arial"/>
        <family val="2"/>
      </rPr>
      <t>B0002930</t>
    </r>
  </si>
  <si>
    <t>613-SIPI-022023-1091065</t>
  </si>
  <si>
    <r>
      <t>'</t>
    </r>
    <r>
      <rPr>
        <sz val="10"/>
        <color rgb="FF000000"/>
        <rFont val="Arial"/>
        <family val="2"/>
      </rPr>
      <t>A0003149</t>
    </r>
  </si>
  <si>
    <r>
      <t>'</t>
    </r>
    <r>
      <rPr>
        <sz val="10"/>
        <color rgb="FF000000"/>
        <rFont val="Arial"/>
        <family val="2"/>
      </rPr>
      <t>A0004197</t>
    </r>
  </si>
  <si>
    <t>613-SIPI-R-022023-1091065</t>
  </si>
  <si>
    <r>
      <t>'</t>
    </r>
    <r>
      <rPr>
        <sz val="10"/>
        <color rgb="FF000000"/>
        <rFont val="Arial"/>
        <family val="2"/>
      </rPr>
      <t>234</t>
    </r>
  </si>
  <si>
    <t>1K23TKA|SPDD - RTV1657962</t>
  </si>
  <si>
    <t>617-SIPI-022023-1076545</t>
  </si>
  <si>
    <r>
      <t>'</t>
    </r>
    <r>
      <rPr>
        <sz val="10"/>
        <color rgb="FF000000"/>
        <rFont val="Arial"/>
        <family val="2"/>
      </rPr>
      <t>A0003862</t>
    </r>
  </si>
  <si>
    <r>
      <t>'</t>
    </r>
    <r>
      <rPr>
        <sz val="10"/>
        <color rgb="FF000000"/>
        <rFont val="Arial"/>
        <family val="2"/>
      </rPr>
      <t>A0003092</t>
    </r>
  </si>
  <si>
    <t>618-SIPI-022023-1072044</t>
  </si>
  <si>
    <r>
      <t>'</t>
    </r>
    <r>
      <rPr>
        <sz val="10"/>
        <color rgb="FF000000"/>
        <rFont val="Arial"/>
        <family val="2"/>
      </rPr>
      <t>A2904</t>
    </r>
  </si>
  <si>
    <r>
      <t>'</t>
    </r>
    <r>
      <rPr>
        <sz val="10"/>
        <color rgb="FF000000"/>
        <rFont val="Arial"/>
        <family val="2"/>
      </rPr>
      <t>A6712</t>
    </r>
  </si>
  <si>
    <r>
      <t>'</t>
    </r>
    <r>
      <rPr>
        <sz val="10"/>
        <color rgb="FF000000"/>
        <rFont val="Arial"/>
        <family val="2"/>
      </rPr>
      <t>A6867</t>
    </r>
  </si>
  <si>
    <t>620-SIPI-022023-1062310</t>
  </si>
  <si>
    <r>
      <t>'</t>
    </r>
    <r>
      <rPr>
        <sz val="10"/>
        <color rgb="FF000000"/>
        <rFont val="Arial"/>
        <family val="2"/>
      </rPr>
      <t>D0008634</t>
    </r>
  </si>
  <si>
    <r>
      <t>'</t>
    </r>
    <r>
      <rPr>
        <sz val="10"/>
        <color rgb="FF000000"/>
        <rFont val="Arial"/>
        <family val="2"/>
      </rPr>
      <t>D0002934</t>
    </r>
  </si>
  <si>
    <r>
      <t>'</t>
    </r>
    <r>
      <rPr>
        <sz val="10"/>
        <color rgb="FF000000"/>
        <rFont val="Arial"/>
        <family val="2"/>
      </rPr>
      <t>D0003970</t>
    </r>
  </si>
  <si>
    <t>910-SIPI-022023-10035570</t>
  </si>
  <si>
    <r>
      <t>'</t>
    </r>
    <r>
      <rPr>
        <sz val="10"/>
        <color rgb="FF000000"/>
        <rFont val="Arial"/>
        <family val="2"/>
      </rPr>
      <t>23-b002897</t>
    </r>
  </si>
  <si>
    <r>
      <t>'</t>
    </r>
    <r>
      <rPr>
        <sz val="10"/>
        <color rgb="FF000000"/>
        <rFont val="Arial"/>
        <family val="2"/>
      </rPr>
      <t>b002844</t>
    </r>
  </si>
  <si>
    <r>
      <t>'</t>
    </r>
    <r>
      <rPr>
        <sz val="10"/>
        <color rgb="FF000000"/>
        <rFont val="Arial"/>
        <family val="2"/>
      </rPr>
      <t>b003107</t>
    </r>
  </si>
  <si>
    <r>
      <t>'</t>
    </r>
    <r>
      <rPr>
        <sz val="10"/>
        <color rgb="FF000000"/>
        <rFont val="Arial"/>
        <family val="2"/>
      </rPr>
      <t>23-b002842</t>
    </r>
  </si>
  <si>
    <r>
      <t>'</t>
    </r>
    <r>
      <rPr>
        <sz val="10"/>
        <color rgb="FF000000"/>
        <rFont val="Arial"/>
        <family val="2"/>
      </rPr>
      <t>b002841</t>
    </r>
  </si>
  <si>
    <r>
      <t>'</t>
    </r>
    <r>
      <rPr>
        <sz val="10"/>
        <color rgb="FF000000"/>
        <rFont val="Arial"/>
        <family val="2"/>
      </rPr>
      <t>b002837</t>
    </r>
  </si>
  <si>
    <r>
      <t>'</t>
    </r>
    <r>
      <rPr>
        <sz val="10"/>
        <color rgb="FF000000"/>
        <rFont val="Arial"/>
        <family val="2"/>
      </rPr>
      <t>B006862</t>
    </r>
  </si>
  <si>
    <r>
      <t>'</t>
    </r>
    <r>
      <rPr>
        <sz val="10"/>
        <color rgb="FF000000"/>
        <rFont val="Arial"/>
        <family val="2"/>
      </rPr>
      <t>23-b003100</t>
    </r>
  </si>
  <si>
    <r>
      <t>'</t>
    </r>
    <r>
      <rPr>
        <sz val="10"/>
        <color rgb="FF000000"/>
        <rFont val="Arial"/>
        <family val="2"/>
      </rPr>
      <t>a002843</t>
    </r>
  </si>
  <si>
    <r>
      <t>'</t>
    </r>
    <r>
      <rPr>
        <sz val="10"/>
        <color rgb="FF000000"/>
        <rFont val="Arial"/>
        <family val="2"/>
      </rPr>
      <t>b002845</t>
    </r>
  </si>
  <si>
    <r>
      <t>'</t>
    </r>
    <r>
      <rPr>
        <sz val="10"/>
        <color rgb="FF000000"/>
        <rFont val="Arial"/>
        <family val="2"/>
      </rPr>
      <t>b002836</t>
    </r>
  </si>
  <si>
    <r>
      <t>'</t>
    </r>
    <r>
      <rPr>
        <sz val="10"/>
        <color rgb="FF000000"/>
        <rFont val="Arial"/>
        <family val="2"/>
      </rPr>
      <t>b002849</t>
    </r>
  </si>
  <si>
    <r>
      <t>'</t>
    </r>
    <r>
      <rPr>
        <sz val="10"/>
        <color rgb="FF000000"/>
        <rFont val="Arial"/>
        <family val="2"/>
      </rPr>
      <t>b003994</t>
    </r>
  </si>
  <si>
    <r>
      <t>'</t>
    </r>
    <r>
      <rPr>
        <sz val="10"/>
        <color rgb="FF000000"/>
        <rFont val="Arial"/>
        <family val="2"/>
      </rPr>
      <t>23-b002848</t>
    </r>
  </si>
  <si>
    <r>
      <t>'</t>
    </r>
    <r>
      <rPr>
        <sz val="10"/>
        <color rgb="FF000000"/>
        <rFont val="Arial"/>
        <family val="2"/>
      </rPr>
      <t>b003583</t>
    </r>
  </si>
  <si>
    <r>
      <t>'</t>
    </r>
    <r>
      <rPr>
        <sz val="10"/>
        <color rgb="FF000000"/>
        <rFont val="Arial"/>
        <family val="2"/>
      </rPr>
      <t>b006652</t>
    </r>
  </si>
  <si>
    <r>
      <t>'</t>
    </r>
    <r>
      <rPr>
        <sz val="10"/>
        <color rgb="FF000000"/>
        <rFont val="Arial"/>
        <family val="2"/>
      </rPr>
      <t>23-b003869</t>
    </r>
  </si>
  <si>
    <r>
      <t>'</t>
    </r>
    <r>
      <rPr>
        <sz val="10"/>
        <color rgb="FF000000"/>
        <rFont val="Arial"/>
        <family val="2"/>
      </rPr>
      <t>b002835</t>
    </r>
  </si>
  <si>
    <r>
      <t>'</t>
    </r>
    <r>
      <rPr>
        <sz val="10"/>
        <color rgb="FF000000"/>
        <rFont val="Arial"/>
        <family val="2"/>
      </rPr>
      <t>23-b004207</t>
    </r>
  </si>
  <si>
    <r>
      <t>'</t>
    </r>
    <r>
      <rPr>
        <sz val="10"/>
        <color rgb="FF000000"/>
        <rFont val="Arial"/>
        <family val="2"/>
      </rPr>
      <t>b006809</t>
    </r>
  </si>
  <si>
    <r>
      <t>'</t>
    </r>
    <r>
      <rPr>
        <sz val="10"/>
        <color rgb="FF000000"/>
        <rFont val="Arial"/>
        <family val="2"/>
      </rPr>
      <t>23-b002834</t>
    </r>
  </si>
  <si>
    <r>
      <t>'</t>
    </r>
    <r>
      <rPr>
        <sz val="10"/>
        <color rgb="FF000000"/>
        <rFont val="Arial"/>
        <family val="2"/>
      </rPr>
      <t>23-b003095</t>
    </r>
  </si>
  <si>
    <r>
      <t>'</t>
    </r>
    <r>
      <rPr>
        <sz val="10"/>
        <color rgb="FF000000"/>
        <rFont val="Arial"/>
        <family val="2"/>
      </rPr>
      <t>b003106</t>
    </r>
  </si>
  <si>
    <r>
      <t>'</t>
    </r>
    <r>
      <rPr>
        <sz val="10"/>
        <color rgb="FF000000"/>
        <rFont val="Arial"/>
        <family val="2"/>
      </rPr>
      <t>23-b003868</t>
    </r>
  </si>
  <si>
    <r>
      <t>'</t>
    </r>
    <r>
      <rPr>
        <sz val="10"/>
        <color rgb="FF000000"/>
        <rFont val="Arial"/>
        <family val="2"/>
      </rPr>
      <t>b002840</t>
    </r>
  </si>
  <si>
    <r>
      <t>'</t>
    </r>
    <r>
      <rPr>
        <sz val="10"/>
        <color rgb="FF000000"/>
        <rFont val="Arial"/>
        <family val="2"/>
      </rPr>
      <t>b004209</t>
    </r>
  </si>
  <si>
    <t>910-SIPI-R-022023-10035570</t>
  </si>
  <si>
    <r>
      <t>'</t>
    </r>
    <r>
      <rPr>
        <sz val="10"/>
        <color rgb="FF000000"/>
        <rFont val="Arial"/>
        <family val="2"/>
      </rPr>
      <t>155</t>
    </r>
  </si>
  <si>
    <t>RTV 1644804|155|CHAN GIO - RTV1644804</t>
  </si>
  <si>
    <t>RTV 1645286|182|CHAN GIO - RTV1645286</t>
  </si>
  <si>
    <r>
      <t>'</t>
    </r>
    <r>
      <rPr>
        <sz val="10"/>
        <color rgb="FF000000"/>
        <rFont val="Arial"/>
        <family val="2"/>
      </rPr>
      <t>228</t>
    </r>
  </si>
  <si>
    <t>RTV 1646020|228|GIO - RTV1646020</t>
  </si>
  <si>
    <r>
      <t>'</t>
    </r>
    <r>
      <rPr>
        <sz val="10"/>
        <color rgb="FF000000"/>
        <rFont val="Arial"/>
        <family val="2"/>
      </rPr>
      <t>556</t>
    </r>
  </si>
  <si>
    <t>RTV 1654807|556|GIO - RTV1654807</t>
  </si>
  <si>
    <r>
      <t>'</t>
    </r>
    <r>
      <rPr>
        <sz val="10"/>
        <color rgb="FF000000"/>
        <rFont val="Arial"/>
        <family val="2"/>
      </rPr>
      <t>00578</t>
    </r>
  </si>
  <si>
    <t>RTV 1656139|578|GA - RTV1656139</t>
  </si>
  <si>
    <r>
      <t>'</t>
    </r>
    <r>
      <rPr>
        <sz val="10"/>
        <color rgb="FF000000"/>
        <rFont val="Arial"/>
        <family val="2"/>
      </rPr>
      <t>183</t>
    </r>
  </si>
  <si>
    <t>RTV 1645291|183|GA - RTV1645291</t>
  </si>
  <si>
    <r>
      <t>'</t>
    </r>
    <r>
      <rPr>
        <sz val="10"/>
        <color rgb="FF000000"/>
        <rFont val="Arial"/>
        <family val="2"/>
      </rPr>
      <t>238</t>
    </r>
  </si>
  <si>
    <t>RTV 1646207|238|GIO - RTV1646207</t>
  </si>
  <si>
    <r>
      <t>'</t>
    </r>
    <r>
      <rPr>
        <sz val="10"/>
        <color rgb="FF000000"/>
        <rFont val="Arial"/>
        <family val="2"/>
      </rPr>
      <t>00356</t>
    </r>
  </si>
  <si>
    <t>RTV 1650174|356|GIO - RTV1650174</t>
  </si>
  <si>
    <r>
      <t>'</t>
    </r>
    <r>
      <rPr>
        <sz val="10"/>
        <color rgb="FF000000"/>
        <rFont val="Arial"/>
        <family val="2"/>
      </rPr>
      <t>00577</t>
    </r>
  </si>
  <si>
    <t>RTV 1656137|577|GA - RTV1656137</t>
  </si>
  <si>
    <r>
      <t>'</t>
    </r>
    <r>
      <rPr>
        <sz val="10"/>
        <color rgb="FF000000"/>
        <rFont val="Arial"/>
        <family val="2"/>
      </rPr>
      <t>157</t>
    </r>
  </si>
  <si>
    <t>RTV 1644819|157|GA - RTV1644819</t>
  </si>
  <si>
    <r>
      <t>'</t>
    </r>
    <r>
      <rPr>
        <sz val="10"/>
        <color rgb="FF000000"/>
        <rFont val="Arial"/>
        <family val="2"/>
      </rPr>
      <t>00357</t>
    </r>
  </si>
  <si>
    <t>RTV 1650177|357|GIO - RTV1650177</t>
  </si>
  <si>
    <r>
      <t>'</t>
    </r>
    <r>
      <rPr>
        <sz val="10"/>
        <color rgb="FF000000"/>
        <rFont val="Arial"/>
        <family val="2"/>
      </rPr>
      <t>232</t>
    </r>
  </si>
  <si>
    <t>RTV 1646168|232|GIO - RTV1646168</t>
  </si>
  <si>
    <r>
      <t>'</t>
    </r>
    <r>
      <rPr>
        <sz val="10"/>
        <color rgb="FF000000"/>
        <rFont val="Arial"/>
        <family val="2"/>
      </rPr>
      <t>354</t>
    </r>
  </si>
  <si>
    <t>RTV 1650162|354|GIO - RTV1650162</t>
  </si>
  <si>
    <r>
      <t>'</t>
    </r>
    <r>
      <rPr>
        <sz val="10"/>
        <color rgb="FF000000"/>
        <rFont val="Arial"/>
        <family val="2"/>
      </rPr>
      <t>00579</t>
    </r>
  </si>
  <si>
    <t>RTV 1656145|579|GA - RTV1656145</t>
  </si>
  <si>
    <r>
      <t>'</t>
    </r>
    <r>
      <rPr>
        <sz val="10"/>
        <color rgb="FF000000"/>
        <rFont val="Arial"/>
        <family val="2"/>
      </rPr>
      <t>0655</t>
    </r>
  </si>
  <si>
    <t>RTV 1657327|655|CHA - RTV1657327</t>
  </si>
  <si>
    <r>
      <t>'</t>
    </r>
    <r>
      <rPr>
        <sz val="10"/>
        <color rgb="FF000000"/>
        <rFont val="Arial"/>
        <family val="2"/>
      </rPr>
      <t>00355</t>
    </r>
  </si>
  <si>
    <t>RTV 1650164|355|GA - RTV1650164</t>
  </si>
  <si>
    <t>920-SIPI-012023-10016550</t>
  </si>
  <si>
    <r>
      <t>'</t>
    </r>
    <r>
      <rPr>
        <sz val="10"/>
        <color rgb="FF000000"/>
        <rFont val="Arial"/>
        <family val="2"/>
      </rPr>
      <t>23-b0001767</t>
    </r>
  </si>
  <si>
    <t>920-SIPI-022023-10016796</t>
  </si>
  <si>
    <r>
      <t>'</t>
    </r>
    <r>
      <rPr>
        <sz val="10"/>
        <color rgb="FF000000"/>
        <rFont val="Arial"/>
        <family val="2"/>
      </rPr>
      <t>23-b0006396</t>
    </r>
  </si>
  <si>
    <r>
      <t>'</t>
    </r>
    <r>
      <rPr>
        <sz val="10"/>
        <color rgb="FF000000"/>
        <rFont val="Arial"/>
        <family val="2"/>
      </rPr>
      <t>23-b0008618</t>
    </r>
  </si>
  <si>
    <r>
      <t>'</t>
    </r>
    <r>
      <rPr>
        <sz val="10"/>
        <color rgb="FF000000"/>
        <rFont val="Arial"/>
        <family val="2"/>
      </rPr>
      <t>23-b0003137</t>
    </r>
  </si>
  <si>
    <r>
      <t>'</t>
    </r>
    <r>
      <rPr>
        <sz val="10"/>
        <color rgb="FF000000"/>
        <rFont val="Arial"/>
        <family val="2"/>
      </rPr>
      <t>23-b0006708</t>
    </r>
  </si>
  <si>
    <r>
      <t>'</t>
    </r>
    <r>
      <rPr>
        <sz val="10"/>
        <color rgb="FF000000"/>
        <rFont val="Arial"/>
        <family val="2"/>
      </rPr>
      <t>23-b0008617</t>
    </r>
  </si>
  <si>
    <r>
      <t>'</t>
    </r>
    <r>
      <rPr>
        <sz val="10"/>
        <color rgb="FF000000"/>
        <rFont val="Arial"/>
        <family val="2"/>
      </rPr>
      <t>23-b0003527</t>
    </r>
  </si>
  <si>
    <r>
      <t>'</t>
    </r>
    <r>
      <rPr>
        <sz val="10"/>
        <color rgb="FF000000"/>
        <rFont val="Arial"/>
        <family val="2"/>
      </rPr>
      <t>23-b0003062</t>
    </r>
  </si>
  <si>
    <r>
      <t>'</t>
    </r>
    <r>
      <rPr>
        <sz val="10"/>
        <color rgb="FF000000"/>
        <rFont val="Arial"/>
        <family val="2"/>
      </rPr>
      <t>23-b0004067</t>
    </r>
  </si>
  <si>
    <r>
      <t>'</t>
    </r>
    <r>
      <rPr>
        <sz val="10"/>
        <color rgb="FF000000"/>
        <rFont val="Arial"/>
        <family val="2"/>
      </rPr>
      <t>23-b0008615</t>
    </r>
  </si>
  <si>
    <r>
      <t>'</t>
    </r>
    <r>
      <rPr>
        <sz val="10"/>
        <color rgb="FF000000"/>
        <rFont val="Arial"/>
        <family val="2"/>
      </rPr>
      <t>23-b0008616</t>
    </r>
  </si>
  <si>
    <t>920-SIPI-R-022023-23000011</t>
  </si>
  <si>
    <r>
      <t>'</t>
    </r>
    <r>
      <rPr>
        <sz val="10"/>
        <color rgb="FF000000"/>
        <rFont val="Arial"/>
        <family val="2"/>
      </rPr>
      <t>48</t>
    </r>
  </si>
  <si>
    <t>K23TVC-48-RTV1644762|HHCL</t>
  </si>
  <si>
    <r>
      <t>'</t>
    </r>
    <r>
      <rPr>
        <sz val="10"/>
        <color rgb="FF000000"/>
        <rFont val="Arial"/>
        <family val="2"/>
      </rPr>
      <t>82</t>
    </r>
  </si>
  <si>
    <t>K23TVC-82-RTV1653769|HHCL</t>
  </si>
  <si>
    <t>K23TVC-80-RTV1653768|HHCL</t>
  </si>
  <si>
    <r>
      <t>'</t>
    </r>
    <r>
      <rPr>
        <sz val="10"/>
        <color rgb="FF000000"/>
        <rFont val="Arial"/>
        <family val="2"/>
      </rPr>
      <t>86</t>
    </r>
  </si>
  <si>
    <t>K23TVC-86-RTV1654639|HHCL</t>
  </si>
  <si>
    <t>930-SIPI-022023-10024252</t>
  </si>
  <si>
    <r>
      <t>'</t>
    </r>
    <r>
      <rPr>
        <sz val="10"/>
        <color rgb="FF000000"/>
        <rFont val="Arial"/>
        <family val="2"/>
      </rPr>
      <t>23-b0003065</t>
    </r>
  </si>
  <si>
    <r>
      <t>'</t>
    </r>
    <r>
      <rPr>
        <sz val="10"/>
        <color rgb="FF000000"/>
        <rFont val="Arial"/>
        <family val="2"/>
      </rPr>
      <t>23-b0003835</t>
    </r>
  </si>
  <si>
    <r>
      <t>'</t>
    </r>
    <r>
      <rPr>
        <sz val="10"/>
        <color rgb="FF000000"/>
        <rFont val="Arial"/>
        <family val="2"/>
      </rPr>
      <t>23-b0007451</t>
    </r>
  </si>
  <si>
    <r>
      <t>'</t>
    </r>
    <r>
      <rPr>
        <sz val="10"/>
        <color rgb="FF000000"/>
        <rFont val="Arial"/>
        <family val="2"/>
      </rPr>
      <t>23-b0007948</t>
    </r>
  </si>
  <si>
    <r>
      <t>'</t>
    </r>
    <r>
      <rPr>
        <sz val="10"/>
        <color rgb="FF000000"/>
        <rFont val="Arial"/>
        <family val="2"/>
      </rPr>
      <t>23-b0006775</t>
    </r>
  </si>
  <si>
    <r>
      <t>'</t>
    </r>
    <r>
      <rPr>
        <sz val="10"/>
        <color rgb="FF000000"/>
        <rFont val="Arial"/>
        <family val="2"/>
      </rPr>
      <t>23-b0009083</t>
    </r>
  </si>
  <si>
    <r>
      <t>'</t>
    </r>
    <r>
      <rPr>
        <sz val="10"/>
        <color rgb="FF000000"/>
        <rFont val="Arial"/>
        <family val="2"/>
      </rPr>
      <t>23-b0007964</t>
    </r>
  </si>
  <si>
    <r>
      <t>'</t>
    </r>
    <r>
      <rPr>
        <sz val="10"/>
        <color rgb="FF000000"/>
        <rFont val="Arial"/>
        <family val="2"/>
      </rPr>
      <t>23-b0004068</t>
    </r>
  </si>
  <si>
    <r>
      <t>'</t>
    </r>
    <r>
      <rPr>
        <sz val="10"/>
        <color rgb="FF000000"/>
        <rFont val="Arial"/>
        <family val="2"/>
      </rPr>
      <t>23-b0003836</t>
    </r>
  </si>
  <si>
    <r>
      <t>'</t>
    </r>
    <r>
      <rPr>
        <sz val="10"/>
        <color rgb="FF000000"/>
        <rFont val="Arial"/>
        <family val="2"/>
      </rPr>
      <t>23-b0003066</t>
    </r>
  </si>
  <si>
    <r>
      <t>'</t>
    </r>
    <r>
      <rPr>
        <sz val="10"/>
        <color rgb="FF000000"/>
        <rFont val="Arial"/>
        <family val="2"/>
      </rPr>
      <t>23-b0003918</t>
    </r>
  </si>
  <si>
    <r>
      <t>'</t>
    </r>
    <r>
      <rPr>
        <sz val="10"/>
        <color rgb="FF000000"/>
        <rFont val="Arial"/>
        <family val="2"/>
      </rPr>
      <t>23-b0003919</t>
    </r>
  </si>
  <si>
    <r>
      <t>'</t>
    </r>
    <r>
      <rPr>
        <sz val="10"/>
        <color rgb="FF000000"/>
        <rFont val="Arial"/>
        <family val="2"/>
      </rPr>
      <t>23-b0003833</t>
    </r>
  </si>
  <si>
    <r>
      <t>'</t>
    </r>
    <r>
      <rPr>
        <sz val="10"/>
        <color rgb="FF000000"/>
        <rFont val="Arial"/>
        <family val="2"/>
      </rPr>
      <t>23-b0003877</t>
    </r>
  </si>
  <si>
    <t>930-SIPI-R-022023-10024252</t>
  </si>
  <si>
    <r>
      <t>'</t>
    </r>
    <r>
      <rPr>
        <sz val="10"/>
        <color rgb="FF000000"/>
        <rFont val="Arial"/>
        <family val="2"/>
      </rPr>
      <t>69</t>
    </r>
  </si>
  <si>
    <t>K23TVD-69-RTV1648205|HHCL - RTV1648205</t>
  </si>
  <si>
    <t>K23TVD-35-RTV1642871|HHCL - RTV1642871</t>
  </si>
  <si>
    <r>
      <t>'</t>
    </r>
    <r>
      <rPr>
        <sz val="10"/>
        <color rgb="FF000000"/>
        <rFont val="Arial"/>
        <family val="2"/>
      </rPr>
      <t>134</t>
    </r>
  </si>
  <si>
    <t>K23TVD-134-RTV1659643|HHCL</t>
  </si>
  <si>
    <r>
      <t>'</t>
    </r>
    <r>
      <rPr>
        <sz val="10"/>
        <color rgb="FF000000"/>
        <rFont val="Arial"/>
        <family val="2"/>
      </rPr>
      <t>77</t>
    </r>
  </si>
  <si>
    <t>K23TVD-77-RTV1650572|HHCL - RTV1650572</t>
  </si>
  <si>
    <r>
      <t>'</t>
    </r>
    <r>
      <rPr>
        <sz val="10"/>
        <color rgb="FF000000"/>
        <rFont val="Arial"/>
        <family val="2"/>
      </rPr>
      <t>100</t>
    </r>
  </si>
  <si>
    <t>K23TVD-100-RTV1652338|HHCL - RTV1652338</t>
  </si>
  <si>
    <r>
      <t>'</t>
    </r>
    <r>
      <rPr>
        <sz val="10"/>
        <color rgb="FF000000"/>
        <rFont val="Arial"/>
        <family val="2"/>
      </rPr>
      <t>78</t>
    </r>
  </si>
  <si>
    <t>K23TVD-78-RTV1650582|HHCL - RTV1650582</t>
  </si>
  <si>
    <r>
      <t>'</t>
    </r>
    <r>
      <rPr>
        <sz val="10"/>
        <color rgb="FF000000"/>
        <rFont val="Arial"/>
        <family val="2"/>
      </rPr>
      <t>101</t>
    </r>
  </si>
  <si>
    <t>K23TVD-101-RTV1652343|HHCL - RTV1652343</t>
  </si>
  <si>
    <r>
      <t>'</t>
    </r>
    <r>
      <rPr>
        <sz val="10"/>
        <color rgb="FF000000"/>
        <rFont val="Arial"/>
        <family val="2"/>
      </rPr>
      <t>107</t>
    </r>
  </si>
  <si>
    <t>K23TVD-107-RTV1652664|HHCL - RTV1652664</t>
  </si>
  <si>
    <r>
      <t>'</t>
    </r>
    <r>
      <rPr>
        <sz val="10"/>
        <color rgb="FF000000"/>
        <rFont val="Arial"/>
        <family val="2"/>
      </rPr>
      <t>62</t>
    </r>
  </si>
  <si>
    <t>K23TVD-62-RTV1648106|HHCL - RTV1648106</t>
  </si>
  <si>
    <r>
      <t>'</t>
    </r>
    <r>
      <rPr>
        <sz val="10"/>
        <color rgb="FF000000"/>
        <rFont val="Arial"/>
        <family val="2"/>
      </rPr>
      <t>79</t>
    </r>
  </si>
  <si>
    <t>K23TVD-79-RTV1650585|HHCL - RTV1650585</t>
  </si>
  <si>
    <t>940-SIPI-022023-10020172</t>
  </si>
  <si>
    <r>
      <t>'</t>
    </r>
    <r>
      <rPr>
        <sz val="10"/>
        <color rgb="FF000000"/>
        <rFont val="Arial"/>
        <family val="2"/>
      </rPr>
      <t>B00004031</t>
    </r>
  </si>
  <si>
    <r>
      <t>'</t>
    </r>
    <r>
      <rPr>
        <sz val="10"/>
        <color rgb="FF000000"/>
        <rFont val="Arial"/>
        <family val="2"/>
      </rPr>
      <t>A00006730</t>
    </r>
  </si>
  <si>
    <r>
      <t>'</t>
    </r>
    <r>
      <rPr>
        <sz val="10"/>
        <color rgb="FF000000"/>
        <rFont val="Arial"/>
        <family val="2"/>
      </rPr>
      <t>B00003024</t>
    </r>
  </si>
  <si>
    <r>
      <t>'</t>
    </r>
    <r>
      <rPr>
        <sz val="10"/>
        <color rgb="FF000000"/>
        <rFont val="Arial"/>
        <family val="2"/>
      </rPr>
      <t>A000006728</t>
    </r>
  </si>
  <si>
    <r>
      <t>'</t>
    </r>
    <r>
      <rPr>
        <sz val="10"/>
        <color rgb="FF000000"/>
        <rFont val="Arial"/>
        <family val="2"/>
      </rPr>
      <t>A00003049</t>
    </r>
  </si>
  <si>
    <r>
      <t>'</t>
    </r>
    <r>
      <rPr>
        <sz val="10"/>
        <color rgb="FF000000"/>
        <rFont val="Arial"/>
        <family val="2"/>
      </rPr>
      <t>A00006729</t>
    </r>
  </si>
  <si>
    <r>
      <t>'</t>
    </r>
    <r>
      <rPr>
        <sz val="10"/>
        <color rgb="FF000000"/>
        <rFont val="Arial"/>
        <family val="2"/>
      </rPr>
      <t>A00009072</t>
    </r>
  </si>
  <si>
    <r>
      <t>'</t>
    </r>
    <r>
      <rPr>
        <sz val="10"/>
        <color rgb="FF000000"/>
        <rFont val="Arial"/>
        <family val="2"/>
      </rPr>
      <t>A00006731</t>
    </r>
  </si>
  <si>
    <r>
      <t>'</t>
    </r>
    <r>
      <rPr>
        <sz val="10"/>
        <color rgb="FF000000"/>
        <rFont val="Arial"/>
        <family val="2"/>
      </rPr>
      <t>B00009070</t>
    </r>
  </si>
  <si>
    <r>
      <t>'</t>
    </r>
    <r>
      <rPr>
        <sz val="10"/>
        <color rgb="FF000000"/>
        <rFont val="Arial"/>
        <family val="2"/>
      </rPr>
      <t>A00003048</t>
    </r>
  </si>
  <si>
    <r>
      <t>'</t>
    </r>
    <r>
      <rPr>
        <sz val="10"/>
        <color rgb="FF000000"/>
        <rFont val="Arial"/>
        <family val="2"/>
      </rPr>
      <t>A00003023</t>
    </r>
  </si>
  <si>
    <r>
      <t>'</t>
    </r>
    <r>
      <rPr>
        <sz val="10"/>
        <color rgb="FF000000"/>
        <rFont val="Arial"/>
        <family val="2"/>
      </rPr>
      <t>B00003022</t>
    </r>
  </si>
  <si>
    <r>
      <t>'</t>
    </r>
    <r>
      <rPr>
        <sz val="10"/>
        <color rgb="FF000000"/>
        <rFont val="Arial"/>
        <family val="2"/>
      </rPr>
      <t>B00004034</t>
    </r>
  </si>
  <si>
    <r>
      <t>'</t>
    </r>
    <r>
      <rPr>
        <sz val="10"/>
        <color rgb="FF000000"/>
        <rFont val="Arial"/>
        <family val="2"/>
      </rPr>
      <t>B00009071</t>
    </r>
  </si>
  <si>
    <r>
      <t>'</t>
    </r>
    <r>
      <rPr>
        <sz val="10"/>
        <color rgb="FF000000"/>
        <rFont val="Arial"/>
        <family val="2"/>
      </rPr>
      <t>A00003025</t>
    </r>
  </si>
  <si>
    <r>
      <t>'</t>
    </r>
    <r>
      <rPr>
        <sz val="10"/>
        <color rgb="FF000000"/>
        <rFont val="Arial"/>
        <family val="2"/>
      </rPr>
      <t>B00004035</t>
    </r>
  </si>
  <si>
    <t>940-SIPI-R-022023-10020172</t>
  </si>
  <si>
    <r>
      <t>'</t>
    </r>
    <r>
      <rPr>
        <sz val="10"/>
        <color rgb="FF000000"/>
        <rFont val="Arial"/>
        <family val="2"/>
      </rPr>
      <t>R0000289</t>
    </r>
  </si>
  <si>
    <t>1K23TVE|0000289.R1657967|9405 - RTV1657967</t>
  </si>
  <si>
    <r>
      <t>'</t>
    </r>
    <r>
      <rPr>
        <sz val="10"/>
        <color rgb="FF000000"/>
        <rFont val="Arial"/>
        <family val="2"/>
      </rPr>
      <t>R0000319</t>
    </r>
  </si>
  <si>
    <t>1K23TVE|0000319.R1658064|9418 - RTV1658064</t>
  </si>
  <si>
    <t>940-SIPI-R-032023-10020172</t>
  </si>
  <si>
    <r>
      <t>'</t>
    </r>
    <r>
      <rPr>
        <sz val="10"/>
        <color rgb="FF000000"/>
        <rFont val="Arial"/>
        <family val="2"/>
      </rPr>
      <t>R0000437</t>
    </r>
  </si>
  <si>
    <t>1K23TVE|0000437.R1667445|9416 - RTV1667445</t>
  </si>
  <si>
    <r>
      <t>'</t>
    </r>
    <r>
      <rPr>
        <sz val="10"/>
        <color rgb="FF000000"/>
        <rFont val="Arial"/>
        <family val="2"/>
      </rPr>
      <t>R0000414</t>
    </r>
  </si>
  <si>
    <t>1K23TVE|0000414.R1666073|9421 - RTV1666073</t>
  </si>
  <si>
    <t>950-SIPI-022023-10008318</t>
  </si>
  <si>
    <r>
      <t>'</t>
    </r>
    <r>
      <rPr>
        <sz val="10"/>
        <color rgb="FF000000"/>
        <rFont val="Arial"/>
        <family val="2"/>
      </rPr>
      <t>23-b0003160</t>
    </r>
  </si>
  <si>
    <t>QT01032023-00550</t>
  </si>
  <si>
    <t>010303-HT06-Phi HT van chuyen tinh T2/2023 - 7%</t>
  </si>
  <si>
    <t>197-SIPI-032023-1074830</t>
  </si>
  <si>
    <r>
      <t>'</t>
    </r>
    <r>
      <rPr>
        <sz val="10"/>
        <color rgb="FF000000"/>
        <rFont val="Arial"/>
        <family val="2"/>
      </rPr>
      <t>P0014960</t>
    </r>
  </si>
  <si>
    <r>
      <t>'</t>
    </r>
    <r>
      <rPr>
        <sz val="10"/>
        <color rgb="FF000000"/>
        <rFont val="Arial"/>
        <family val="2"/>
      </rPr>
      <t>P0017386</t>
    </r>
  </si>
  <si>
    <r>
      <t>'</t>
    </r>
    <r>
      <rPr>
        <sz val="10"/>
        <color rgb="FF000000"/>
        <rFont val="Arial"/>
        <family val="2"/>
      </rPr>
      <t>P0013183</t>
    </r>
  </si>
  <si>
    <r>
      <t>'</t>
    </r>
    <r>
      <rPr>
        <sz val="10"/>
        <color rgb="FF000000"/>
        <rFont val="Arial"/>
        <family val="2"/>
      </rPr>
      <t>P0018719</t>
    </r>
  </si>
  <si>
    <r>
      <t>'</t>
    </r>
    <r>
      <rPr>
        <sz val="10"/>
        <color rgb="FF000000"/>
        <rFont val="Arial"/>
        <family val="2"/>
      </rPr>
      <t>P0010811</t>
    </r>
  </si>
  <si>
    <t>197-SIPI-R-032023-1074830</t>
  </si>
  <si>
    <r>
      <t>'</t>
    </r>
    <r>
      <rPr>
        <sz val="10"/>
        <color rgb="FF000000"/>
        <rFont val="Arial"/>
        <family val="2"/>
      </rPr>
      <t>377</t>
    </r>
  </si>
  <si>
    <t>1K23TBA|TPCN - RTV1669616</t>
  </si>
  <si>
    <t>199-SIPI-032023-1082285</t>
  </si>
  <si>
    <r>
      <t>'</t>
    </r>
    <r>
      <rPr>
        <sz val="10"/>
        <color rgb="FF000000"/>
        <rFont val="Arial"/>
        <family val="2"/>
      </rPr>
      <t>a0009175</t>
    </r>
  </si>
  <si>
    <t>'198</t>
  </si>
  <si>
    <r>
      <t>'</t>
    </r>
    <r>
      <rPr>
        <sz val="10"/>
        <color rgb="FF000000"/>
        <rFont val="Arial"/>
        <family val="2"/>
      </rPr>
      <t>a0017792</t>
    </r>
  </si>
  <si>
    <t>'197</t>
  </si>
  <si>
    <r>
      <t>'</t>
    </r>
    <r>
      <rPr>
        <sz val="10"/>
        <color rgb="FF000000"/>
        <rFont val="Arial"/>
        <family val="2"/>
      </rPr>
      <t>a0012353</t>
    </r>
  </si>
  <si>
    <t>'6737</t>
  </si>
  <si>
    <r>
      <t>'</t>
    </r>
    <r>
      <rPr>
        <sz val="10"/>
        <color rgb="FF000000"/>
        <rFont val="Arial"/>
        <family val="2"/>
      </rPr>
      <t>a0013699</t>
    </r>
  </si>
  <si>
    <t>'6811</t>
  </si>
  <si>
    <r>
      <t>'</t>
    </r>
    <r>
      <rPr>
        <sz val="10"/>
        <color rgb="FF000000"/>
        <rFont val="Arial"/>
        <family val="2"/>
      </rPr>
      <t>a0015925</t>
    </r>
  </si>
  <si>
    <t>'6605</t>
  </si>
  <si>
    <t>199-SIPI-R-032023-1082285</t>
  </si>
  <si>
    <r>
      <t>'</t>
    </r>
    <r>
      <rPr>
        <sz val="10"/>
        <color rgb="FF000000"/>
        <rFont val="Arial"/>
        <family val="2"/>
      </rPr>
      <t>198</t>
    </r>
  </si>
  <si>
    <t>1K23TBB|CHACOM - RTV1674026</t>
  </si>
  <si>
    <r>
      <t>'</t>
    </r>
    <r>
      <rPr>
        <sz val="10"/>
        <color rgb="FF000000"/>
        <rFont val="Arial"/>
        <family val="2"/>
      </rPr>
      <t>197</t>
    </r>
  </si>
  <si>
    <t>1K23TBB|MOCNAMHUONG - RTV1674025</t>
  </si>
  <si>
    <t>200-SIPI-032023-1078555</t>
  </si>
  <si>
    <r>
      <t>'</t>
    </r>
    <r>
      <rPr>
        <sz val="10"/>
        <color rgb="FF000000"/>
        <rFont val="Arial"/>
        <family val="2"/>
      </rPr>
      <t>A0017694</t>
    </r>
  </si>
  <si>
    <r>
      <t>'</t>
    </r>
    <r>
      <rPr>
        <sz val="10"/>
        <color rgb="FF000000"/>
        <rFont val="Arial"/>
        <family val="2"/>
      </rPr>
      <t>A0011519</t>
    </r>
  </si>
  <si>
    <t>'7747</t>
  </si>
  <si>
    <r>
      <t>'</t>
    </r>
    <r>
      <rPr>
        <sz val="10"/>
        <color rgb="FF000000"/>
        <rFont val="Arial"/>
        <family val="2"/>
      </rPr>
      <t>A0015852</t>
    </r>
  </si>
  <si>
    <t>'8353</t>
  </si>
  <si>
    <r>
      <t>'</t>
    </r>
    <r>
      <rPr>
        <sz val="10"/>
        <color rgb="FF000000"/>
        <rFont val="Arial"/>
        <family val="2"/>
      </rPr>
      <t>A0013579</t>
    </r>
  </si>
  <si>
    <t>'8595</t>
  </si>
  <si>
    <r>
      <t>'</t>
    </r>
    <r>
      <rPr>
        <sz val="10"/>
        <color rgb="FF000000"/>
        <rFont val="Arial"/>
        <family val="2"/>
      </rPr>
      <t>A0009118</t>
    </r>
  </si>
  <si>
    <t>'7721</t>
  </si>
  <si>
    <r>
      <t>'</t>
    </r>
    <r>
      <rPr>
        <sz val="10"/>
        <color rgb="FF000000"/>
        <rFont val="Arial"/>
        <family val="2"/>
      </rPr>
      <t>A0017695</t>
    </r>
  </si>
  <si>
    <r>
      <t>'</t>
    </r>
    <r>
      <rPr>
        <sz val="10"/>
        <color rgb="FF000000"/>
        <rFont val="Arial"/>
        <family val="2"/>
      </rPr>
      <t>A0013580</t>
    </r>
  </si>
  <si>
    <t>299-SIPI-012023-1266766</t>
  </si>
  <si>
    <r>
      <t>'</t>
    </r>
    <r>
      <rPr>
        <sz val="10"/>
        <color rgb="FF000000"/>
        <rFont val="Arial"/>
        <family val="2"/>
      </rPr>
      <t>23-b000856</t>
    </r>
  </si>
  <si>
    <t>299-SIPI-012023-1269159</t>
  </si>
  <si>
    <r>
      <t>'</t>
    </r>
    <r>
      <rPr>
        <sz val="10"/>
        <color rgb="FF000000"/>
        <rFont val="Arial"/>
        <family val="2"/>
      </rPr>
      <t>23-b001624</t>
    </r>
  </si>
  <si>
    <r>
      <t>'</t>
    </r>
    <r>
      <rPr>
        <sz val="10"/>
        <color rgb="FF000000"/>
        <rFont val="Arial"/>
        <family val="2"/>
      </rPr>
      <t>23-b000509</t>
    </r>
  </si>
  <si>
    <r>
      <t>'</t>
    </r>
    <r>
      <rPr>
        <sz val="10"/>
        <color rgb="FF000000"/>
        <rFont val="Arial"/>
        <family val="2"/>
      </rPr>
      <t>23-b000635</t>
    </r>
  </si>
  <si>
    <t>'9703</t>
  </si>
  <si>
    <t>299-SIPI-022023-1266093</t>
  </si>
  <si>
    <r>
      <t>'</t>
    </r>
    <r>
      <rPr>
        <sz val="10"/>
        <color rgb="FF000000"/>
        <rFont val="Arial"/>
        <family val="2"/>
      </rPr>
      <t>23-b0009010</t>
    </r>
  </si>
  <si>
    <t>'7831</t>
  </si>
  <si>
    <r>
      <t>'</t>
    </r>
    <r>
      <rPr>
        <sz val="10"/>
        <color rgb="FF000000"/>
        <rFont val="Arial"/>
        <family val="2"/>
      </rPr>
      <t>23-b0006689</t>
    </r>
  </si>
  <si>
    <t>'7798</t>
  </si>
  <si>
    <r>
      <t>'</t>
    </r>
    <r>
      <rPr>
        <sz val="10"/>
        <color rgb="FF000000"/>
        <rFont val="Arial"/>
        <family val="2"/>
      </rPr>
      <t>23-b008982</t>
    </r>
  </si>
  <si>
    <t>'7221</t>
  </si>
  <si>
    <r>
      <t>'</t>
    </r>
    <r>
      <rPr>
        <sz val="10"/>
        <color rgb="FF000000"/>
        <rFont val="Arial"/>
        <family val="2"/>
      </rPr>
      <t>23-b0008980</t>
    </r>
  </si>
  <si>
    <t>'8859</t>
  </si>
  <si>
    <t>299-SIPI-022023-1266188</t>
  </si>
  <si>
    <r>
      <t>'</t>
    </r>
    <r>
      <rPr>
        <sz val="10"/>
        <color rgb="FF000000"/>
        <rFont val="Arial"/>
        <family val="2"/>
      </rPr>
      <t>23-b0003798</t>
    </r>
  </si>
  <si>
    <t>'7506</t>
  </si>
  <si>
    <r>
      <t>'</t>
    </r>
    <r>
      <rPr>
        <sz val="10"/>
        <color rgb="FF000000"/>
        <rFont val="Arial"/>
        <family val="2"/>
      </rPr>
      <t>23-b008849</t>
    </r>
  </si>
  <si>
    <t>299-SIPI-022023-1266766</t>
  </si>
  <si>
    <r>
      <t>'</t>
    </r>
    <r>
      <rPr>
        <sz val="10"/>
        <color rgb="FF000000"/>
        <rFont val="Arial"/>
        <family val="2"/>
      </rPr>
      <t>23-b006763</t>
    </r>
  </si>
  <si>
    <t>299-SIPI-022023-1267022</t>
  </si>
  <si>
    <r>
      <t>'</t>
    </r>
    <r>
      <rPr>
        <sz val="10"/>
        <color rgb="FF000000"/>
        <rFont val="Arial"/>
        <family val="2"/>
      </rPr>
      <t>23-b0003897</t>
    </r>
  </si>
  <si>
    <r>
      <t>'</t>
    </r>
    <r>
      <rPr>
        <sz val="10"/>
        <color rgb="FF000000"/>
        <rFont val="Arial"/>
        <family val="2"/>
      </rPr>
      <t>23-b0005500</t>
    </r>
  </si>
  <si>
    <t>299-SIPI-022023-1269159</t>
  </si>
  <si>
    <r>
      <t>'</t>
    </r>
    <r>
      <rPr>
        <sz val="10"/>
        <color rgb="FF000000"/>
        <rFont val="Arial"/>
        <family val="2"/>
      </rPr>
      <t>23-b005496</t>
    </r>
  </si>
  <si>
    <r>
      <t>'</t>
    </r>
    <r>
      <rPr>
        <sz val="10"/>
        <color rgb="FF000000"/>
        <rFont val="Arial"/>
        <family val="2"/>
      </rPr>
      <t>23-b002988</t>
    </r>
  </si>
  <si>
    <r>
      <t>'</t>
    </r>
    <r>
      <rPr>
        <sz val="10"/>
        <color rgb="FF000000"/>
        <rFont val="Arial"/>
        <family val="2"/>
      </rPr>
      <t>23-b003018</t>
    </r>
  </si>
  <si>
    <r>
      <t>'</t>
    </r>
    <r>
      <rPr>
        <sz val="10"/>
        <color rgb="FF000000"/>
        <rFont val="Arial"/>
        <family val="2"/>
      </rPr>
      <t>23-b005494</t>
    </r>
  </si>
  <si>
    <r>
      <t>'</t>
    </r>
    <r>
      <rPr>
        <sz val="10"/>
        <color rgb="FF000000"/>
        <rFont val="Arial"/>
        <family val="2"/>
      </rPr>
      <t>23-b03077</t>
    </r>
  </si>
  <si>
    <r>
      <t>'</t>
    </r>
    <r>
      <rPr>
        <sz val="10"/>
        <color rgb="FF000000"/>
        <rFont val="Arial"/>
        <family val="2"/>
      </rPr>
      <t>23-b006387</t>
    </r>
  </si>
  <si>
    <t>'7578</t>
  </si>
  <si>
    <r>
      <t>'</t>
    </r>
    <r>
      <rPr>
        <sz val="10"/>
        <color rgb="FF000000"/>
        <rFont val="Arial"/>
        <family val="2"/>
      </rPr>
      <t>23-b2939</t>
    </r>
  </si>
  <si>
    <t>'7477</t>
  </si>
  <si>
    <r>
      <t>'</t>
    </r>
    <r>
      <rPr>
        <sz val="10"/>
        <color rgb="FF000000"/>
        <rFont val="Arial"/>
        <family val="2"/>
      </rPr>
      <t>23-b009036</t>
    </r>
  </si>
  <si>
    <t>299-SIPI-022023-1269248</t>
  </si>
  <si>
    <r>
      <t>'</t>
    </r>
    <r>
      <rPr>
        <sz val="10"/>
        <color rgb="FF000000"/>
        <rFont val="Arial"/>
        <family val="2"/>
      </rPr>
      <t>23-b0006853</t>
    </r>
  </si>
  <si>
    <t>299-SIPI-032023-1269159</t>
  </si>
  <si>
    <r>
      <t>'</t>
    </r>
    <r>
      <rPr>
        <sz val="10"/>
        <color rgb="FF000000"/>
        <rFont val="Arial"/>
        <family val="2"/>
      </rPr>
      <t>23-b0013476</t>
    </r>
  </si>
  <si>
    <t>HHCLNCTN</t>
  </si>
  <si>
    <r>
      <t>'</t>
    </r>
    <r>
      <rPr>
        <sz val="10"/>
        <color rgb="FF000000"/>
        <rFont val="Arial"/>
        <family val="2"/>
      </rPr>
      <t>23-b0017735</t>
    </r>
  </si>
  <si>
    <r>
      <t>'</t>
    </r>
    <r>
      <rPr>
        <sz val="10"/>
        <color rgb="FF000000"/>
        <rFont val="Arial"/>
        <family val="2"/>
      </rPr>
      <t>23-b0017525</t>
    </r>
  </si>
  <si>
    <r>
      <t>'</t>
    </r>
    <r>
      <rPr>
        <sz val="10"/>
        <color rgb="FF000000"/>
        <rFont val="Arial"/>
        <family val="2"/>
      </rPr>
      <t>23-b017464</t>
    </r>
  </si>
  <si>
    <r>
      <t>'</t>
    </r>
    <r>
      <rPr>
        <sz val="10"/>
        <color rgb="FF000000"/>
        <rFont val="Arial"/>
        <family val="2"/>
      </rPr>
      <t>23-b017654</t>
    </r>
  </si>
  <si>
    <t>'8536</t>
  </si>
  <si>
    <r>
      <t>'</t>
    </r>
    <r>
      <rPr>
        <sz val="10"/>
        <color rgb="FF000000"/>
        <rFont val="Arial"/>
        <family val="2"/>
      </rPr>
      <t>23-b017810</t>
    </r>
  </si>
  <si>
    <t>'6880</t>
  </si>
  <si>
    <r>
      <t>'</t>
    </r>
    <r>
      <rPr>
        <sz val="10"/>
        <color rgb="FF000000"/>
        <rFont val="Arial"/>
        <family val="2"/>
      </rPr>
      <t>23-b013449</t>
    </r>
  </si>
  <si>
    <t>'7363</t>
  </si>
  <si>
    <r>
      <t>'</t>
    </r>
    <r>
      <rPr>
        <sz val="10"/>
        <color rgb="FF000000"/>
        <rFont val="Arial"/>
        <family val="2"/>
      </rPr>
      <t>23-b017657</t>
    </r>
  </si>
  <si>
    <t>'7372</t>
  </si>
  <si>
    <r>
      <t>'</t>
    </r>
    <r>
      <rPr>
        <sz val="10"/>
        <color rgb="FF000000"/>
        <rFont val="Arial"/>
        <family val="2"/>
      </rPr>
      <t>23-b0018104</t>
    </r>
  </si>
  <si>
    <t>'9434</t>
  </si>
  <si>
    <r>
      <t>'</t>
    </r>
    <r>
      <rPr>
        <sz val="10"/>
        <color rgb="FF000000"/>
        <rFont val="Arial"/>
        <family val="2"/>
      </rPr>
      <t>23-b017488</t>
    </r>
  </si>
  <si>
    <t>'9213</t>
  </si>
  <si>
    <r>
      <t>'</t>
    </r>
    <r>
      <rPr>
        <sz val="10"/>
        <color rgb="FF000000"/>
        <rFont val="Arial"/>
        <family val="2"/>
      </rPr>
      <t>23-b015824</t>
    </r>
  </si>
  <si>
    <r>
      <t>'</t>
    </r>
    <r>
      <rPr>
        <sz val="10"/>
        <color rgb="FF000000"/>
        <rFont val="Arial"/>
        <family val="2"/>
      </rPr>
      <t>23-b013658</t>
    </r>
  </si>
  <si>
    <r>
      <t>'</t>
    </r>
    <r>
      <rPr>
        <sz val="10"/>
        <color rgb="FF000000"/>
        <rFont val="Arial"/>
        <family val="2"/>
      </rPr>
      <t>23-b013436</t>
    </r>
  </si>
  <si>
    <t>'6665</t>
  </si>
  <si>
    <r>
      <t>'</t>
    </r>
    <r>
      <rPr>
        <sz val="10"/>
        <color rgb="FF000000"/>
        <rFont val="Arial"/>
        <family val="2"/>
      </rPr>
      <t>23-b017519</t>
    </r>
  </si>
  <si>
    <r>
      <t>'</t>
    </r>
    <r>
      <rPr>
        <sz val="10"/>
        <color rgb="FF000000"/>
        <rFont val="Arial"/>
        <family val="2"/>
      </rPr>
      <t>23-b016377</t>
    </r>
  </si>
  <si>
    <t>'8462</t>
  </si>
  <si>
    <r>
      <t>'</t>
    </r>
    <r>
      <rPr>
        <sz val="10"/>
        <color rgb="FF000000"/>
        <rFont val="Arial"/>
        <family val="2"/>
      </rPr>
      <t>23-b015854</t>
    </r>
  </si>
  <si>
    <t>'8704</t>
  </si>
  <si>
    <r>
      <t>'</t>
    </r>
    <r>
      <rPr>
        <sz val="10"/>
        <color rgb="FF000000"/>
        <rFont val="Arial"/>
        <family val="2"/>
      </rPr>
      <t>23-b0015837</t>
    </r>
  </si>
  <si>
    <r>
      <t>'</t>
    </r>
    <r>
      <rPr>
        <sz val="10"/>
        <color rgb="FF000000"/>
        <rFont val="Arial"/>
        <family val="2"/>
      </rPr>
      <t>23-b0015697</t>
    </r>
  </si>
  <si>
    <r>
      <t>'</t>
    </r>
    <r>
      <rPr>
        <sz val="10"/>
        <color rgb="FF000000"/>
        <rFont val="Arial"/>
        <family val="2"/>
      </rPr>
      <t>23-b015684</t>
    </r>
  </si>
  <si>
    <r>
      <t>'</t>
    </r>
    <r>
      <rPr>
        <sz val="10"/>
        <color rgb="FF000000"/>
        <rFont val="Arial"/>
        <family val="2"/>
      </rPr>
      <t>23-b009788</t>
    </r>
  </si>
  <si>
    <r>
      <t>'</t>
    </r>
    <r>
      <rPr>
        <sz val="10"/>
        <color rgb="FF000000"/>
        <rFont val="Arial"/>
        <family val="2"/>
      </rPr>
      <t>23-b0015894</t>
    </r>
  </si>
  <si>
    <r>
      <t>'</t>
    </r>
    <r>
      <rPr>
        <sz val="10"/>
        <color rgb="FF000000"/>
        <rFont val="Arial"/>
        <family val="2"/>
      </rPr>
      <t>23-b0015695</t>
    </r>
  </si>
  <si>
    <r>
      <t>'</t>
    </r>
    <r>
      <rPr>
        <sz val="10"/>
        <color rgb="FF000000"/>
        <rFont val="Arial"/>
        <family val="2"/>
      </rPr>
      <t>23-b0014196</t>
    </r>
  </si>
  <si>
    <t>'9439</t>
  </si>
  <si>
    <r>
      <t>'</t>
    </r>
    <r>
      <rPr>
        <sz val="10"/>
        <color rgb="FF000000"/>
        <rFont val="Arial"/>
        <family val="2"/>
      </rPr>
      <t>23-b0013472</t>
    </r>
  </si>
  <si>
    <t>'9472</t>
  </si>
  <si>
    <r>
      <t>'</t>
    </r>
    <r>
      <rPr>
        <sz val="10"/>
        <color rgb="FF000000"/>
        <rFont val="Arial"/>
        <family val="2"/>
      </rPr>
      <t>23-b013340</t>
    </r>
  </si>
  <si>
    <t>'9241</t>
  </si>
  <si>
    <r>
      <t>'</t>
    </r>
    <r>
      <rPr>
        <sz val="10"/>
        <color rgb="FF000000"/>
        <rFont val="Arial"/>
        <family val="2"/>
      </rPr>
      <t>23-b013791</t>
    </r>
  </si>
  <si>
    <r>
      <t>'</t>
    </r>
    <r>
      <rPr>
        <sz val="10"/>
        <color rgb="FF000000"/>
        <rFont val="Arial"/>
        <family val="2"/>
      </rPr>
      <t>23-b013439</t>
    </r>
  </si>
  <si>
    <r>
      <t>'</t>
    </r>
    <r>
      <rPr>
        <sz val="10"/>
        <color rgb="FF000000"/>
        <rFont val="Arial"/>
        <family val="2"/>
      </rPr>
      <t>23-b0013572</t>
    </r>
  </si>
  <si>
    <r>
      <t>'</t>
    </r>
    <r>
      <rPr>
        <sz val="10"/>
        <color rgb="FF000000"/>
        <rFont val="Arial"/>
        <family val="2"/>
      </rPr>
      <t>23-b013401</t>
    </r>
  </si>
  <si>
    <r>
      <t>'</t>
    </r>
    <r>
      <rPr>
        <sz val="10"/>
        <color rgb="FF000000"/>
        <rFont val="Arial"/>
        <family val="2"/>
      </rPr>
      <t>23-b0013645</t>
    </r>
  </si>
  <si>
    <r>
      <t>'</t>
    </r>
    <r>
      <rPr>
        <sz val="10"/>
        <color rgb="FF000000"/>
        <rFont val="Arial"/>
        <family val="2"/>
      </rPr>
      <t>23-b0013474</t>
    </r>
  </si>
  <si>
    <r>
      <t>'</t>
    </r>
    <r>
      <rPr>
        <sz val="10"/>
        <color rgb="FF000000"/>
        <rFont val="Arial"/>
        <family val="2"/>
      </rPr>
      <t>23-b0013467</t>
    </r>
  </si>
  <si>
    <t>'8410</t>
  </si>
  <si>
    <r>
      <t>'</t>
    </r>
    <r>
      <rPr>
        <sz val="10"/>
        <color rgb="FF000000"/>
        <rFont val="Arial"/>
        <family val="2"/>
      </rPr>
      <t>23-b0013682</t>
    </r>
  </si>
  <si>
    <t>'7799</t>
  </si>
  <si>
    <r>
      <t>'</t>
    </r>
    <r>
      <rPr>
        <sz val="10"/>
        <color rgb="FF000000"/>
        <rFont val="Arial"/>
        <family val="2"/>
      </rPr>
      <t>23-b013418</t>
    </r>
  </si>
  <si>
    <t>'8716</t>
  </si>
  <si>
    <r>
      <t>'</t>
    </r>
    <r>
      <rPr>
        <sz val="10"/>
        <color rgb="FF000000"/>
        <rFont val="Arial"/>
        <family val="2"/>
      </rPr>
      <t>23-b0013469</t>
    </r>
  </si>
  <si>
    <t>'9466</t>
  </si>
  <si>
    <r>
      <t>'</t>
    </r>
    <r>
      <rPr>
        <sz val="10"/>
        <color rgb="FF000000"/>
        <rFont val="Arial"/>
        <family val="2"/>
      </rPr>
      <t>23-b0013151</t>
    </r>
  </si>
  <si>
    <t>'8844</t>
  </si>
  <si>
    <r>
      <t>'</t>
    </r>
    <r>
      <rPr>
        <sz val="10"/>
        <color rgb="FF000000"/>
        <rFont val="Arial"/>
        <family val="2"/>
      </rPr>
      <t>23-b013175</t>
    </r>
  </si>
  <si>
    <r>
      <t>'</t>
    </r>
    <r>
      <rPr>
        <sz val="10"/>
        <color rgb="FF000000"/>
        <rFont val="Arial"/>
        <family val="2"/>
      </rPr>
      <t>23-b013152</t>
    </r>
  </si>
  <si>
    <r>
      <t>'</t>
    </r>
    <r>
      <rPr>
        <sz val="10"/>
        <color rgb="FF000000"/>
        <rFont val="Arial"/>
        <family val="2"/>
      </rPr>
      <t>23-b0013665</t>
    </r>
  </si>
  <si>
    <r>
      <t>'</t>
    </r>
    <r>
      <rPr>
        <sz val="10"/>
        <color rgb="FF000000"/>
        <rFont val="Arial"/>
        <family val="2"/>
      </rPr>
      <t>23-b0013460</t>
    </r>
  </si>
  <si>
    <r>
      <t>'</t>
    </r>
    <r>
      <rPr>
        <sz val="10"/>
        <color rgb="FF000000"/>
        <rFont val="Arial"/>
        <family val="2"/>
      </rPr>
      <t>23-b0013461</t>
    </r>
  </si>
  <si>
    <r>
      <t>'</t>
    </r>
    <r>
      <rPr>
        <sz val="10"/>
        <color rgb="FF000000"/>
        <rFont val="Arial"/>
        <family val="2"/>
      </rPr>
      <t>23-b0011336</t>
    </r>
  </si>
  <si>
    <r>
      <t>'</t>
    </r>
    <r>
      <rPr>
        <sz val="10"/>
        <color rgb="FF000000"/>
        <rFont val="Arial"/>
        <family val="2"/>
      </rPr>
      <t>23-b0009106</t>
    </r>
  </si>
  <si>
    <t>'9735</t>
  </si>
  <si>
    <r>
      <t>'</t>
    </r>
    <r>
      <rPr>
        <sz val="10"/>
        <color rgb="FF000000"/>
        <rFont val="Arial"/>
        <family val="2"/>
      </rPr>
      <t>23-b011551</t>
    </r>
  </si>
  <si>
    <t>'7052</t>
  </si>
  <si>
    <r>
      <t>'</t>
    </r>
    <r>
      <rPr>
        <sz val="10"/>
        <color rgb="FF000000"/>
        <rFont val="Arial"/>
        <family val="2"/>
      </rPr>
      <t>23-b0011348</t>
    </r>
  </si>
  <si>
    <r>
      <t>'</t>
    </r>
    <r>
      <rPr>
        <sz val="10"/>
        <color rgb="FF000000"/>
        <rFont val="Arial"/>
        <family val="2"/>
      </rPr>
      <t>23-b0011542</t>
    </r>
  </si>
  <si>
    <r>
      <t>'</t>
    </r>
    <r>
      <rPr>
        <sz val="10"/>
        <color rgb="FF000000"/>
        <rFont val="Arial"/>
        <family val="2"/>
      </rPr>
      <t>23-b0009772</t>
    </r>
  </si>
  <si>
    <t>'8043</t>
  </si>
  <si>
    <r>
      <t>'</t>
    </r>
    <r>
      <rPr>
        <sz val="10"/>
        <color rgb="FF000000"/>
        <rFont val="Arial"/>
        <family val="2"/>
      </rPr>
      <t>23-b0011307</t>
    </r>
  </si>
  <si>
    <t>'8077</t>
  </si>
  <si>
    <r>
      <t>'</t>
    </r>
    <r>
      <rPr>
        <sz val="10"/>
        <color rgb="FF000000"/>
        <rFont val="Arial"/>
        <family val="2"/>
      </rPr>
      <t>23-b0009104</t>
    </r>
  </si>
  <si>
    <t>'8682</t>
  </si>
  <si>
    <r>
      <t>'</t>
    </r>
    <r>
      <rPr>
        <sz val="10"/>
        <color rgb="FF000000"/>
        <rFont val="Arial"/>
        <family val="2"/>
      </rPr>
      <t>23-b0013649</t>
    </r>
  </si>
  <si>
    <t>'8688</t>
  </si>
  <si>
    <r>
      <t>'</t>
    </r>
    <r>
      <rPr>
        <sz val="10"/>
        <color rgb="FF000000"/>
        <rFont val="Arial"/>
        <family val="2"/>
      </rPr>
      <t>23-b0017743</t>
    </r>
  </si>
  <si>
    <t>'7502</t>
  </si>
  <si>
    <r>
      <t>'</t>
    </r>
    <r>
      <rPr>
        <sz val="10"/>
        <color rgb="FF000000"/>
        <rFont val="Arial"/>
        <family val="2"/>
      </rPr>
      <t>23-b013537</t>
    </r>
  </si>
  <si>
    <r>
      <t>'</t>
    </r>
    <r>
      <rPr>
        <sz val="10"/>
        <color rgb="FF000000"/>
        <rFont val="Arial"/>
        <family val="2"/>
      </rPr>
      <t>23-b017726</t>
    </r>
  </si>
  <si>
    <r>
      <t>'</t>
    </r>
    <r>
      <rPr>
        <sz val="10"/>
        <color rgb="FF000000"/>
        <rFont val="Arial"/>
        <family val="2"/>
      </rPr>
      <t>23-b0014202</t>
    </r>
  </si>
  <si>
    <t>'6890</t>
  </si>
  <si>
    <r>
      <t>'</t>
    </r>
    <r>
      <rPr>
        <sz val="10"/>
        <color rgb="FF000000"/>
        <rFont val="Arial"/>
        <family val="2"/>
      </rPr>
      <t>23-b017827</t>
    </r>
  </si>
  <si>
    <r>
      <t>'</t>
    </r>
    <r>
      <rPr>
        <sz val="10"/>
        <color rgb="FF000000"/>
        <rFont val="Arial"/>
        <family val="2"/>
      </rPr>
      <t>23-b013657</t>
    </r>
  </si>
  <si>
    <r>
      <t>'</t>
    </r>
    <r>
      <rPr>
        <sz val="10"/>
        <color rgb="FF000000"/>
        <rFont val="Arial"/>
        <family val="2"/>
      </rPr>
      <t>23-b0017736</t>
    </r>
  </si>
  <si>
    <r>
      <t>'</t>
    </r>
    <r>
      <rPr>
        <sz val="10"/>
        <color rgb="FF000000"/>
        <rFont val="Arial"/>
        <family val="2"/>
      </rPr>
      <t>23-b0017645</t>
    </r>
  </si>
  <si>
    <r>
      <t>'</t>
    </r>
    <r>
      <rPr>
        <sz val="10"/>
        <color rgb="FF000000"/>
        <rFont val="Arial"/>
        <family val="2"/>
      </rPr>
      <t>23-b017491</t>
    </r>
  </si>
  <si>
    <r>
      <t>'</t>
    </r>
    <r>
      <rPr>
        <sz val="10"/>
        <color rgb="FF000000"/>
        <rFont val="Arial"/>
        <family val="2"/>
      </rPr>
      <t>23-b015745</t>
    </r>
  </si>
  <si>
    <r>
      <t>'</t>
    </r>
    <r>
      <rPr>
        <sz val="10"/>
        <color rgb="FF000000"/>
        <rFont val="Arial"/>
        <family val="2"/>
      </rPr>
      <t>23-b015671</t>
    </r>
  </si>
  <si>
    <r>
      <t>'</t>
    </r>
    <r>
      <rPr>
        <sz val="10"/>
        <color rgb="FF000000"/>
        <rFont val="Arial"/>
        <family val="2"/>
      </rPr>
      <t>23-b0015838</t>
    </r>
  </si>
  <si>
    <r>
      <t>'</t>
    </r>
    <r>
      <rPr>
        <sz val="10"/>
        <color rgb="FF000000"/>
        <rFont val="Arial"/>
        <family val="2"/>
      </rPr>
      <t>23-b0015741</t>
    </r>
  </si>
  <si>
    <t>'2658</t>
  </si>
  <si>
    <r>
      <t>'</t>
    </r>
    <r>
      <rPr>
        <sz val="10"/>
        <color rgb="FF000000"/>
        <rFont val="Arial"/>
        <family val="2"/>
      </rPr>
      <t>23-b015820</t>
    </r>
  </si>
  <si>
    <t>'484</t>
  </si>
  <si>
    <r>
      <t>'</t>
    </r>
    <r>
      <rPr>
        <sz val="10"/>
        <color rgb="FF000000"/>
        <rFont val="Arial"/>
        <family val="2"/>
      </rPr>
      <t>23-b015744</t>
    </r>
  </si>
  <si>
    <t>'493</t>
  </si>
  <si>
    <r>
      <t>'</t>
    </r>
    <r>
      <rPr>
        <sz val="10"/>
        <color rgb="FF000000"/>
        <rFont val="Arial"/>
        <family val="2"/>
      </rPr>
      <t>23-b017490</t>
    </r>
  </si>
  <si>
    <t>'450</t>
  </si>
  <si>
    <r>
      <t>'</t>
    </r>
    <r>
      <rPr>
        <sz val="10"/>
        <color rgb="FF000000"/>
        <rFont val="Arial"/>
        <family val="2"/>
      </rPr>
      <t>23-b015835</t>
    </r>
  </si>
  <si>
    <r>
      <t>'</t>
    </r>
    <r>
      <rPr>
        <sz val="10"/>
        <color rgb="FF000000"/>
        <rFont val="Arial"/>
        <family val="2"/>
      </rPr>
      <t>23-b013351</t>
    </r>
  </si>
  <si>
    <t>'414</t>
  </si>
  <si>
    <r>
      <t>'</t>
    </r>
    <r>
      <rPr>
        <sz val="10"/>
        <color rgb="FF000000"/>
        <rFont val="Arial"/>
        <family val="2"/>
      </rPr>
      <t>23-b0015758</t>
    </r>
  </si>
  <si>
    <t>'495</t>
  </si>
  <si>
    <r>
      <t>'</t>
    </r>
    <r>
      <rPr>
        <sz val="10"/>
        <color rgb="FF000000"/>
        <rFont val="Arial"/>
        <family val="2"/>
      </rPr>
      <t>23-b015636</t>
    </r>
  </si>
  <si>
    <t>'A315</t>
  </si>
  <si>
    <r>
      <t>'</t>
    </r>
    <r>
      <rPr>
        <sz val="10"/>
        <color rgb="FF000000"/>
        <rFont val="Arial"/>
        <family val="2"/>
      </rPr>
      <t>23-b011553</t>
    </r>
  </si>
  <si>
    <t>'A246</t>
  </si>
  <si>
    <r>
      <t>'</t>
    </r>
    <r>
      <rPr>
        <sz val="10"/>
        <color rgb="FF000000"/>
        <rFont val="Arial"/>
        <family val="2"/>
      </rPr>
      <t>23-b0015703</t>
    </r>
  </si>
  <si>
    <t>'280</t>
  </si>
  <si>
    <r>
      <t>'</t>
    </r>
    <r>
      <rPr>
        <sz val="10"/>
        <color rgb="FF000000"/>
        <rFont val="Arial"/>
        <family val="2"/>
      </rPr>
      <t>23-b015622</t>
    </r>
  </si>
  <si>
    <t>'419</t>
  </si>
  <si>
    <r>
      <t>'</t>
    </r>
    <r>
      <rPr>
        <sz val="10"/>
        <color rgb="FF000000"/>
        <rFont val="Arial"/>
        <family val="2"/>
      </rPr>
      <t>23-b011238</t>
    </r>
  </si>
  <si>
    <t>'268</t>
  </si>
  <si>
    <r>
      <t>'</t>
    </r>
    <r>
      <rPr>
        <sz val="10"/>
        <color rgb="FF000000"/>
        <rFont val="Arial"/>
        <family val="2"/>
      </rPr>
      <t>23-b0015759</t>
    </r>
  </si>
  <si>
    <t>'235</t>
  </si>
  <si>
    <r>
      <t>'</t>
    </r>
    <r>
      <rPr>
        <sz val="10"/>
        <color rgb="FF000000"/>
        <rFont val="Arial"/>
        <family val="2"/>
      </rPr>
      <t>23-b0013675</t>
    </r>
  </si>
  <si>
    <t>'335</t>
  </si>
  <si>
    <r>
      <t>'</t>
    </r>
    <r>
      <rPr>
        <sz val="10"/>
        <color rgb="FF000000"/>
        <rFont val="Arial"/>
        <family val="2"/>
      </rPr>
      <t>23-b0013672</t>
    </r>
  </si>
  <si>
    <r>
      <t>'</t>
    </r>
    <r>
      <rPr>
        <sz val="10"/>
        <color rgb="FF000000"/>
        <rFont val="Arial"/>
        <family val="2"/>
      </rPr>
      <t>23-b015588</t>
    </r>
  </si>
  <si>
    <t>'671</t>
  </si>
  <si>
    <r>
      <t>'</t>
    </r>
    <r>
      <rPr>
        <sz val="10"/>
        <color rgb="FF000000"/>
        <rFont val="Arial"/>
        <family val="2"/>
      </rPr>
      <t>23-b0013273</t>
    </r>
  </si>
  <si>
    <t>'838</t>
  </si>
  <si>
    <r>
      <t>'</t>
    </r>
    <r>
      <rPr>
        <sz val="10"/>
        <color rgb="FF000000"/>
        <rFont val="Arial"/>
        <family val="2"/>
      </rPr>
      <t>23-b015638</t>
    </r>
  </si>
  <si>
    <t>'303</t>
  </si>
  <si>
    <r>
      <t>'</t>
    </r>
    <r>
      <rPr>
        <sz val="10"/>
        <color rgb="FF000000"/>
        <rFont val="Arial"/>
        <family val="2"/>
      </rPr>
      <t>23-b0013618</t>
    </r>
  </si>
  <si>
    <t>'178</t>
  </si>
  <si>
    <r>
      <t>'</t>
    </r>
    <r>
      <rPr>
        <sz val="10"/>
        <color rgb="FF000000"/>
        <rFont val="Arial"/>
        <family val="2"/>
      </rPr>
      <t>23-b014200</t>
    </r>
  </si>
  <si>
    <t>'180</t>
  </si>
  <si>
    <r>
      <t>'</t>
    </r>
    <r>
      <rPr>
        <sz val="10"/>
        <color rgb="FF000000"/>
        <rFont val="Arial"/>
        <family val="2"/>
      </rPr>
      <t>23-b011300</t>
    </r>
  </si>
  <si>
    <t>'308</t>
  </si>
  <si>
    <r>
      <t>'</t>
    </r>
    <r>
      <rPr>
        <sz val="10"/>
        <color rgb="FF000000"/>
        <rFont val="Arial"/>
        <family val="2"/>
      </rPr>
      <t>23-b013150</t>
    </r>
  </si>
  <si>
    <t>'A343</t>
  </si>
  <si>
    <r>
      <t>'</t>
    </r>
    <r>
      <rPr>
        <sz val="10"/>
        <color rgb="FF000000"/>
        <rFont val="Arial"/>
        <family val="2"/>
      </rPr>
      <t>23-b0013427</t>
    </r>
  </si>
  <si>
    <t>'A442</t>
  </si>
  <si>
    <r>
      <t>'</t>
    </r>
    <r>
      <rPr>
        <sz val="10"/>
        <color rgb="FF000000"/>
        <rFont val="Arial"/>
        <family val="2"/>
      </rPr>
      <t>23-b0013414</t>
    </r>
  </si>
  <si>
    <t>TV184</t>
  </si>
  <si>
    <r>
      <t>'</t>
    </r>
    <r>
      <rPr>
        <sz val="10"/>
        <color rgb="FF000000"/>
        <rFont val="Arial"/>
        <family val="2"/>
      </rPr>
      <t>23-b0012696</t>
    </r>
  </si>
  <si>
    <t>TV230</t>
  </si>
  <si>
    <r>
      <t>'</t>
    </r>
    <r>
      <rPr>
        <sz val="10"/>
        <color rgb="FF000000"/>
        <rFont val="Arial"/>
        <family val="2"/>
      </rPr>
      <t>23-b0011351</t>
    </r>
  </si>
  <si>
    <t>'344</t>
  </si>
  <si>
    <r>
      <t>'</t>
    </r>
    <r>
      <rPr>
        <sz val="10"/>
        <color rgb="FF000000"/>
        <rFont val="Arial"/>
        <family val="2"/>
      </rPr>
      <t>23-b013344</t>
    </r>
  </si>
  <si>
    <r>
      <t>'</t>
    </r>
    <r>
      <rPr>
        <sz val="10"/>
        <color rgb="FF000000"/>
        <rFont val="Arial"/>
        <family val="2"/>
      </rPr>
      <t>23-b011234</t>
    </r>
  </si>
  <si>
    <t>'428</t>
  </si>
  <si>
    <r>
      <t>'</t>
    </r>
    <r>
      <rPr>
        <sz val="10"/>
        <color rgb="FF000000"/>
        <rFont val="Arial"/>
        <family val="2"/>
      </rPr>
      <t>23-b0011357</t>
    </r>
  </si>
  <si>
    <t>'322</t>
  </si>
  <si>
    <r>
      <t>'</t>
    </r>
    <r>
      <rPr>
        <sz val="10"/>
        <color rgb="FF000000"/>
        <rFont val="Arial"/>
        <family val="2"/>
      </rPr>
      <t>23-b0011392</t>
    </r>
  </si>
  <si>
    <t>'380</t>
  </si>
  <si>
    <r>
      <t>'</t>
    </r>
    <r>
      <rPr>
        <sz val="10"/>
        <color rgb="FF000000"/>
        <rFont val="Arial"/>
        <family val="2"/>
      </rPr>
      <t>23-b0013177</t>
    </r>
  </si>
  <si>
    <t>'392</t>
  </si>
  <si>
    <r>
      <t>'</t>
    </r>
    <r>
      <rPr>
        <sz val="10"/>
        <color rgb="FF000000"/>
        <rFont val="Arial"/>
        <family val="2"/>
      </rPr>
      <t>23-b011514</t>
    </r>
  </si>
  <si>
    <t>'507</t>
  </si>
  <si>
    <r>
      <t>'</t>
    </r>
    <r>
      <rPr>
        <sz val="10"/>
        <color rgb="FF000000"/>
        <rFont val="Arial"/>
        <family val="2"/>
      </rPr>
      <t>23-b017655</t>
    </r>
  </si>
  <si>
    <t>'1147</t>
  </si>
  <si>
    <r>
      <t>'</t>
    </r>
    <r>
      <rPr>
        <sz val="10"/>
        <color rgb="FF000000"/>
        <rFont val="Arial"/>
        <family val="2"/>
      </rPr>
      <t>23-b0013711</t>
    </r>
  </si>
  <si>
    <t>'1040</t>
  </si>
  <si>
    <r>
      <t>'</t>
    </r>
    <r>
      <rPr>
        <sz val="10"/>
        <color rgb="FF000000"/>
        <rFont val="Arial"/>
        <family val="2"/>
      </rPr>
      <t>23-b017758</t>
    </r>
  </si>
  <si>
    <t>'848</t>
  </si>
  <si>
    <r>
      <t>'</t>
    </r>
    <r>
      <rPr>
        <sz val="10"/>
        <color rgb="FF000000"/>
        <rFont val="Arial"/>
        <family val="2"/>
      </rPr>
      <t>23-b011829</t>
    </r>
  </si>
  <si>
    <t>'1011</t>
  </si>
  <si>
    <r>
      <t>'</t>
    </r>
    <r>
      <rPr>
        <sz val="10"/>
        <color rgb="FF000000"/>
        <rFont val="Arial"/>
        <family val="2"/>
      </rPr>
      <t>23-b017759</t>
    </r>
  </si>
  <si>
    <t>'890</t>
  </si>
  <si>
    <r>
      <t>'</t>
    </r>
    <r>
      <rPr>
        <sz val="10"/>
        <color rgb="FF000000"/>
        <rFont val="Arial"/>
        <family val="2"/>
      </rPr>
      <t>23-b015822</t>
    </r>
  </si>
  <si>
    <t>'888</t>
  </si>
  <si>
    <r>
      <t>'</t>
    </r>
    <r>
      <rPr>
        <sz val="10"/>
        <color rgb="FF000000"/>
        <rFont val="Arial"/>
        <family val="2"/>
      </rPr>
      <t>23-b0017528</t>
    </r>
  </si>
  <si>
    <t>'791</t>
  </si>
  <si>
    <r>
      <t>'</t>
    </r>
    <r>
      <rPr>
        <sz val="10"/>
        <color rgb="FF000000"/>
        <rFont val="Arial"/>
        <family val="2"/>
      </rPr>
      <t>23-b0013636</t>
    </r>
  </si>
  <si>
    <t>'889</t>
  </si>
  <si>
    <r>
      <t>'</t>
    </r>
    <r>
      <rPr>
        <sz val="10"/>
        <color rgb="FF000000"/>
        <rFont val="Arial"/>
        <family val="2"/>
      </rPr>
      <t>23-b0014837</t>
    </r>
  </si>
  <si>
    <t>'887</t>
  </si>
  <si>
    <r>
      <t>'</t>
    </r>
    <r>
      <rPr>
        <sz val="10"/>
        <color rgb="FF000000"/>
        <rFont val="Arial"/>
        <family val="2"/>
      </rPr>
      <t>23-b018785</t>
    </r>
  </si>
  <si>
    <t>'1203</t>
  </si>
  <si>
    <r>
      <t>'</t>
    </r>
    <r>
      <rPr>
        <sz val="10"/>
        <color rgb="FF000000"/>
        <rFont val="Arial"/>
        <family val="2"/>
      </rPr>
      <t>23-b0016361</t>
    </r>
  </si>
  <si>
    <t>'974</t>
  </si>
  <si>
    <r>
      <t>'</t>
    </r>
    <r>
      <rPr>
        <sz val="10"/>
        <color rgb="FF000000"/>
        <rFont val="Arial"/>
        <family val="2"/>
      </rPr>
      <t>23-b0018102</t>
    </r>
  </si>
  <si>
    <t>'747</t>
  </si>
  <si>
    <r>
      <t>'</t>
    </r>
    <r>
      <rPr>
        <sz val="10"/>
        <color rgb="FF000000"/>
        <rFont val="Arial"/>
        <family val="2"/>
      </rPr>
      <t>23-b017809</t>
    </r>
  </si>
  <si>
    <t>'749</t>
  </si>
  <si>
    <r>
      <t>'</t>
    </r>
    <r>
      <rPr>
        <sz val="10"/>
        <color rgb="FF000000"/>
        <rFont val="Arial"/>
        <family val="2"/>
      </rPr>
      <t>23-b015670</t>
    </r>
  </si>
  <si>
    <t>'748</t>
  </si>
  <si>
    <r>
      <t>'</t>
    </r>
    <r>
      <rPr>
        <sz val="10"/>
        <color rgb="FF000000"/>
        <rFont val="Arial"/>
        <family val="2"/>
      </rPr>
      <t>23-b0013415</t>
    </r>
  </si>
  <si>
    <t>'1039</t>
  </si>
  <si>
    <r>
      <t>'</t>
    </r>
    <r>
      <rPr>
        <sz val="10"/>
        <color rgb="FF000000"/>
        <rFont val="Arial"/>
        <family val="2"/>
      </rPr>
      <t>23-b017737</t>
    </r>
  </si>
  <si>
    <t>'1009</t>
  </si>
  <si>
    <r>
      <t>'</t>
    </r>
    <r>
      <rPr>
        <sz val="10"/>
        <color rgb="FF000000"/>
        <rFont val="Arial"/>
        <family val="2"/>
      </rPr>
      <t>23-b017486</t>
    </r>
  </si>
  <si>
    <t>'973</t>
  </si>
  <si>
    <r>
      <t>'</t>
    </r>
    <r>
      <rPr>
        <sz val="10"/>
        <color rgb="FF000000"/>
        <rFont val="Arial"/>
        <family val="2"/>
      </rPr>
      <t>23-b013666</t>
    </r>
  </si>
  <si>
    <t>'1052</t>
  </si>
  <si>
    <r>
      <t>'</t>
    </r>
    <r>
      <rPr>
        <sz val="10"/>
        <color rgb="FF000000"/>
        <rFont val="Arial"/>
        <family val="2"/>
      </rPr>
      <t>23-b015619</t>
    </r>
  </si>
  <si>
    <t>'146</t>
  </si>
  <si>
    <r>
      <t>'</t>
    </r>
    <r>
      <rPr>
        <sz val="10"/>
        <color rgb="FF000000"/>
        <rFont val="Arial"/>
        <family val="2"/>
      </rPr>
      <t>23-b013621</t>
    </r>
  </si>
  <si>
    <t>'167</t>
  </si>
  <si>
    <r>
      <t>'</t>
    </r>
    <r>
      <rPr>
        <sz val="10"/>
        <color rgb="FF000000"/>
        <rFont val="Arial"/>
        <family val="2"/>
      </rPr>
      <t>23-b015811</t>
    </r>
  </si>
  <si>
    <t>'185</t>
  </si>
  <si>
    <r>
      <t>'</t>
    </r>
    <r>
      <rPr>
        <sz val="10"/>
        <color rgb="FF000000"/>
        <rFont val="Arial"/>
        <family val="2"/>
      </rPr>
      <t>23-b015686</t>
    </r>
  </si>
  <si>
    <t>'231</t>
  </si>
  <si>
    <r>
      <t>'</t>
    </r>
    <r>
      <rPr>
        <sz val="10"/>
        <color rgb="FF000000"/>
        <rFont val="Arial"/>
        <family val="2"/>
      </rPr>
      <t>23-b015641</t>
    </r>
  </si>
  <si>
    <t>'225</t>
  </si>
  <si>
    <r>
      <t>'</t>
    </r>
    <r>
      <rPr>
        <sz val="10"/>
        <color rgb="FF000000"/>
        <rFont val="Arial"/>
        <family val="2"/>
      </rPr>
      <t>23-b015908</t>
    </r>
  </si>
  <si>
    <t>'205</t>
  </si>
  <si>
    <r>
      <t>'</t>
    </r>
    <r>
      <rPr>
        <sz val="10"/>
        <color rgb="FF000000"/>
        <rFont val="Arial"/>
        <family val="2"/>
      </rPr>
      <t>23-b015910</t>
    </r>
  </si>
  <si>
    <t>'166</t>
  </si>
  <si>
    <r>
      <t>'</t>
    </r>
    <r>
      <rPr>
        <sz val="10"/>
        <color rgb="FF000000"/>
        <rFont val="Arial"/>
        <family val="2"/>
      </rPr>
      <t>23-b015873</t>
    </r>
  </si>
  <si>
    <t>'242</t>
  </si>
  <si>
    <r>
      <t>'</t>
    </r>
    <r>
      <rPr>
        <sz val="10"/>
        <color rgb="FF000000"/>
        <rFont val="Arial"/>
        <family val="2"/>
      </rPr>
      <t>23-b0015840</t>
    </r>
  </si>
  <si>
    <t>'230</t>
  </si>
  <si>
    <r>
      <t>'</t>
    </r>
    <r>
      <rPr>
        <sz val="10"/>
        <color rgb="FF000000"/>
        <rFont val="Arial"/>
        <family val="2"/>
      </rPr>
      <t>23-b0015845</t>
    </r>
  </si>
  <si>
    <t>'152</t>
  </si>
  <si>
    <r>
      <t>'</t>
    </r>
    <r>
      <rPr>
        <sz val="10"/>
        <color rgb="FF000000"/>
        <rFont val="Arial"/>
        <family val="2"/>
      </rPr>
      <t>23-b0013471</t>
    </r>
  </si>
  <si>
    <t>'241</t>
  </si>
  <si>
    <r>
      <t>'</t>
    </r>
    <r>
      <rPr>
        <sz val="10"/>
        <color rgb="FF000000"/>
        <rFont val="Arial"/>
        <family val="2"/>
      </rPr>
      <t>23-b0013464</t>
    </r>
  </si>
  <si>
    <t>'240</t>
  </si>
  <si>
    <r>
      <t>'</t>
    </r>
    <r>
      <rPr>
        <sz val="10"/>
        <color rgb="FF000000"/>
        <rFont val="Arial"/>
        <family val="2"/>
      </rPr>
      <t>23-b0013421</t>
    </r>
  </si>
  <si>
    <r>
      <t>'</t>
    </r>
    <r>
      <rPr>
        <sz val="10"/>
        <color rgb="FF000000"/>
        <rFont val="Arial"/>
        <family val="2"/>
      </rPr>
      <t>23-b015901</t>
    </r>
  </si>
  <si>
    <r>
      <t>'</t>
    </r>
    <r>
      <rPr>
        <sz val="10"/>
        <color rgb="FF000000"/>
        <rFont val="Arial"/>
        <family val="2"/>
      </rPr>
      <t>23-b015637</t>
    </r>
  </si>
  <si>
    <r>
      <t>'</t>
    </r>
    <r>
      <rPr>
        <sz val="10"/>
        <color rgb="FF000000"/>
        <rFont val="Arial"/>
        <family val="2"/>
      </rPr>
      <t>23-b013659</t>
    </r>
  </si>
  <si>
    <r>
      <t>'</t>
    </r>
    <r>
      <rPr>
        <sz val="10"/>
        <color rgb="FF000000"/>
        <rFont val="Arial"/>
        <family val="2"/>
      </rPr>
      <t>23-b012621</t>
    </r>
  </si>
  <si>
    <r>
      <t>'</t>
    </r>
    <r>
      <rPr>
        <sz val="10"/>
        <color rgb="FF000000"/>
        <rFont val="Arial"/>
        <family val="2"/>
      </rPr>
      <t>23-b011246</t>
    </r>
  </si>
  <si>
    <r>
      <t>'</t>
    </r>
    <r>
      <rPr>
        <sz val="10"/>
        <color rgb="FF000000"/>
        <rFont val="Arial"/>
        <family val="2"/>
      </rPr>
      <t>23-b0013677</t>
    </r>
  </si>
  <si>
    <r>
      <t>'</t>
    </r>
    <r>
      <rPr>
        <sz val="10"/>
        <color rgb="FF000000"/>
        <rFont val="Arial"/>
        <family val="2"/>
      </rPr>
      <t>23-b0013673</t>
    </r>
  </si>
  <si>
    <r>
      <t>'</t>
    </r>
    <r>
      <rPr>
        <sz val="10"/>
        <color rgb="FF000000"/>
        <rFont val="Arial"/>
        <family val="2"/>
      </rPr>
      <t>23-b0013652</t>
    </r>
  </si>
  <si>
    <r>
      <t>'</t>
    </r>
    <r>
      <rPr>
        <sz val="10"/>
        <color rgb="FF000000"/>
        <rFont val="Arial"/>
        <family val="2"/>
      </rPr>
      <t>23-b014110</t>
    </r>
  </si>
  <si>
    <r>
      <t>'</t>
    </r>
    <r>
      <rPr>
        <sz val="10"/>
        <color rgb="FF000000"/>
        <rFont val="Arial"/>
        <family val="2"/>
      </rPr>
      <t>23-b0013549</t>
    </r>
  </si>
  <si>
    <r>
      <t>'</t>
    </r>
    <r>
      <rPr>
        <sz val="10"/>
        <color rgb="FF000000"/>
        <rFont val="Arial"/>
        <family val="2"/>
      </rPr>
      <t>23-b0013322</t>
    </r>
  </si>
  <si>
    <r>
      <t>'</t>
    </r>
    <r>
      <rPr>
        <sz val="10"/>
        <color rgb="FF000000"/>
        <rFont val="Arial"/>
        <family val="2"/>
      </rPr>
      <t>23-b0015615</t>
    </r>
  </si>
  <si>
    <r>
      <t>'</t>
    </r>
    <r>
      <rPr>
        <sz val="10"/>
        <color rgb="FF000000"/>
        <rFont val="Arial"/>
        <family val="2"/>
      </rPr>
      <t>23-b0013327</t>
    </r>
  </si>
  <si>
    <r>
      <t>'</t>
    </r>
    <r>
      <rPr>
        <sz val="10"/>
        <color rgb="FF000000"/>
        <rFont val="Arial"/>
        <family val="2"/>
      </rPr>
      <t>23-b014835</t>
    </r>
  </si>
  <si>
    <r>
      <t>'</t>
    </r>
    <r>
      <rPr>
        <sz val="10"/>
        <color rgb="FF000000"/>
        <rFont val="Arial"/>
        <family val="2"/>
      </rPr>
      <t>23-b0010632</t>
    </r>
  </si>
  <si>
    <r>
      <t>'</t>
    </r>
    <r>
      <rPr>
        <sz val="10"/>
        <color rgb="FF000000"/>
        <rFont val="Arial"/>
        <family val="2"/>
      </rPr>
      <t>23-b0011253</t>
    </r>
  </si>
  <si>
    <r>
      <t>'</t>
    </r>
    <r>
      <rPr>
        <sz val="10"/>
        <color rgb="FF000000"/>
        <rFont val="Arial"/>
        <family val="2"/>
      </rPr>
      <t>23-b0013664</t>
    </r>
  </si>
  <si>
    <r>
      <t>'</t>
    </r>
    <r>
      <rPr>
        <sz val="10"/>
        <color rgb="FF000000"/>
        <rFont val="Arial"/>
        <family val="2"/>
      </rPr>
      <t>23-b013559</t>
    </r>
  </si>
  <si>
    <r>
      <t>'</t>
    </r>
    <r>
      <rPr>
        <sz val="10"/>
        <color rgb="FF000000"/>
        <rFont val="Arial"/>
        <family val="2"/>
      </rPr>
      <t>23-b011236</t>
    </r>
  </si>
  <si>
    <r>
      <t>'</t>
    </r>
    <r>
      <rPr>
        <sz val="10"/>
        <color rgb="FF000000"/>
        <rFont val="Arial"/>
        <family val="2"/>
      </rPr>
      <t>23-b013442</t>
    </r>
  </si>
  <si>
    <r>
      <t>'</t>
    </r>
    <r>
      <rPr>
        <sz val="10"/>
        <color rgb="FF000000"/>
        <rFont val="Arial"/>
        <family val="2"/>
      </rPr>
      <t>23-b013170</t>
    </r>
  </si>
  <si>
    <r>
      <t>'</t>
    </r>
    <r>
      <rPr>
        <sz val="10"/>
        <color rgb="FF000000"/>
        <rFont val="Arial"/>
        <family val="2"/>
      </rPr>
      <t>23-b0013420</t>
    </r>
  </si>
  <si>
    <r>
      <t>'</t>
    </r>
    <r>
      <rPr>
        <sz val="10"/>
        <color rgb="FF000000"/>
        <rFont val="Arial"/>
        <family val="2"/>
      </rPr>
      <t>23-b013413</t>
    </r>
  </si>
  <si>
    <r>
      <t>'</t>
    </r>
    <r>
      <rPr>
        <sz val="10"/>
        <color rgb="FF000000"/>
        <rFont val="Arial"/>
        <family val="2"/>
      </rPr>
      <t>23-b013347</t>
    </r>
  </si>
  <si>
    <r>
      <t>'</t>
    </r>
    <r>
      <rPr>
        <sz val="10"/>
        <color rgb="FF000000"/>
        <rFont val="Arial"/>
        <family val="2"/>
      </rPr>
      <t>23-b011546</t>
    </r>
  </si>
  <si>
    <r>
      <t>'</t>
    </r>
    <r>
      <rPr>
        <sz val="10"/>
        <color rgb="FF000000"/>
        <rFont val="Arial"/>
        <family val="2"/>
      </rPr>
      <t>23-b0011512</t>
    </r>
  </si>
  <si>
    <r>
      <t>'</t>
    </r>
    <r>
      <rPr>
        <sz val="10"/>
        <color rgb="FF000000"/>
        <rFont val="Arial"/>
        <family val="2"/>
      </rPr>
      <t>23-b0009130</t>
    </r>
  </si>
  <si>
    <r>
      <t>'</t>
    </r>
    <r>
      <rPr>
        <sz val="10"/>
        <color rgb="FF000000"/>
        <rFont val="Arial"/>
        <family val="2"/>
      </rPr>
      <t>23-b0011539</t>
    </r>
  </si>
  <si>
    <r>
      <t>'</t>
    </r>
    <r>
      <rPr>
        <sz val="10"/>
        <color rgb="FF000000"/>
        <rFont val="Arial"/>
        <family val="2"/>
      </rPr>
      <t>23-b009790</t>
    </r>
  </si>
  <si>
    <r>
      <t>'</t>
    </r>
    <r>
      <rPr>
        <sz val="10"/>
        <color rgb="FF000000"/>
        <rFont val="Arial"/>
        <family val="2"/>
      </rPr>
      <t>23-b011306</t>
    </r>
  </si>
  <si>
    <r>
      <t>'</t>
    </r>
    <r>
      <rPr>
        <sz val="10"/>
        <color rgb="FF000000"/>
        <rFont val="Arial"/>
        <family val="2"/>
      </rPr>
      <t>23-b0011255</t>
    </r>
  </si>
  <si>
    <r>
      <t>'</t>
    </r>
    <r>
      <rPr>
        <sz val="10"/>
        <color rgb="FF000000"/>
        <rFont val="Arial"/>
        <family val="2"/>
      </rPr>
      <t>23-b0015874</t>
    </r>
  </si>
  <si>
    <r>
      <t>'</t>
    </r>
    <r>
      <rPr>
        <sz val="10"/>
        <color rgb="FF000000"/>
        <rFont val="Arial"/>
        <family val="2"/>
      </rPr>
      <t>23-b0017762</t>
    </r>
  </si>
  <si>
    <r>
      <t>'</t>
    </r>
    <r>
      <rPr>
        <sz val="10"/>
        <color rgb="FF000000"/>
        <rFont val="Arial"/>
        <family val="2"/>
      </rPr>
      <t>23-b015898</t>
    </r>
  </si>
  <si>
    <r>
      <t>'</t>
    </r>
    <r>
      <rPr>
        <sz val="10"/>
        <color rgb="FF000000"/>
        <rFont val="Arial"/>
        <family val="2"/>
      </rPr>
      <t>23-b0015888</t>
    </r>
  </si>
  <si>
    <r>
      <t>'</t>
    </r>
    <r>
      <rPr>
        <sz val="10"/>
        <color rgb="FF000000"/>
        <rFont val="Arial"/>
        <family val="2"/>
      </rPr>
      <t>23-b0015887</t>
    </r>
  </si>
  <si>
    <r>
      <t>'</t>
    </r>
    <r>
      <rPr>
        <sz val="10"/>
        <color rgb="FF000000"/>
        <rFont val="Arial"/>
        <family val="2"/>
      </rPr>
      <t>23-b017808</t>
    </r>
  </si>
  <si>
    <r>
      <t>'</t>
    </r>
    <r>
      <rPr>
        <sz val="10"/>
        <color rgb="FF000000"/>
        <rFont val="Arial"/>
        <family val="2"/>
      </rPr>
      <t>23-b0018754</t>
    </r>
  </si>
  <si>
    <r>
      <t>'</t>
    </r>
    <r>
      <rPr>
        <sz val="10"/>
        <color rgb="FF000000"/>
        <rFont val="Arial"/>
        <family val="2"/>
      </rPr>
      <t>23-b0016919</t>
    </r>
  </si>
  <si>
    <r>
      <t>'</t>
    </r>
    <r>
      <rPr>
        <sz val="10"/>
        <color rgb="FF000000"/>
        <rFont val="Arial"/>
        <family val="2"/>
      </rPr>
      <t>23-b0017716</t>
    </r>
  </si>
  <si>
    <r>
      <t>'</t>
    </r>
    <r>
      <rPr>
        <sz val="10"/>
        <color rgb="FF000000"/>
        <rFont val="Arial"/>
        <family val="2"/>
      </rPr>
      <t>23-b017484</t>
    </r>
  </si>
  <si>
    <r>
      <t>'</t>
    </r>
    <r>
      <rPr>
        <sz val="10"/>
        <color rgb="FF000000"/>
        <rFont val="Arial"/>
        <family val="2"/>
      </rPr>
      <t>23-b013450</t>
    </r>
  </si>
  <si>
    <r>
      <t>'</t>
    </r>
    <r>
      <rPr>
        <sz val="10"/>
        <color rgb="FF000000"/>
        <rFont val="Arial"/>
        <family val="2"/>
      </rPr>
      <t>23-b0015595</t>
    </r>
  </si>
  <si>
    <r>
      <t>'</t>
    </r>
    <r>
      <rPr>
        <sz val="10"/>
        <color rgb="FF000000"/>
        <rFont val="Arial"/>
        <family val="2"/>
      </rPr>
      <t>23-b013680</t>
    </r>
  </si>
  <si>
    <r>
      <t>'</t>
    </r>
    <r>
      <rPr>
        <sz val="10"/>
        <color rgb="FF000000"/>
        <rFont val="Arial"/>
        <family val="2"/>
      </rPr>
      <t>23-b017463</t>
    </r>
  </si>
  <si>
    <r>
      <t>'</t>
    </r>
    <r>
      <rPr>
        <sz val="10"/>
        <color rgb="FF000000"/>
        <rFont val="Arial"/>
        <family val="2"/>
      </rPr>
      <t>23-b015886</t>
    </r>
  </si>
  <si>
    <r>
      <t>'</t>
    </r>
    <r>
      <rPr>
        <sz val="10"/>
        <color rgb="FF000000"/>
        <rFont val="Arial"/>
        <family val="2"/>
      </rPr>
      <t>23-b017439</t>
    </r>
  </si>
  <si>
    <r>
      <t>'</t>
    </r>
    <r>
      <rPr>
        <sz val="10"/>
        <color rgb="FF000000"/>
        <rFont val="Arial"/>
        <family val="2"/>
      </rPr>
      <t>23-b015675</t>
    </r>
  </si>
  <si>
    <r>
      <t>'</t>
    </r>
    <r>
      <rPr>
        <sz val="10"/>
        <color rgb="FF000000"/>
        <rFont val="Arial"/>
        <family val="2"/>
      </rPr>
      <t>23-b015877</t>
    </r>
  </si>
  <si>
    <r>
      <t>'</t>
    </r>
    <r>
      <rPr>
        <sz val="10"/>
        <color rgb="FF000000"/>
        <rFont val="Arial"/>
        <family val="2"/>
      </rPr>
      <t>23-b0015896</t>
    </r>
  </si>
  <si>
    <r>
      <t>'</t>
    </r>
    <r>
      <rPr>
        <sz val="10"/>
        <color rgb="FF000000"/>
        <rFont val="Arial"/>
        <family val="2"/>
      </rPr>
      <t>23-b013279</t>
    </r>
  </si>
  <si>
    <r>
      <t>'</t>
    </r>
    <r>
      <rPr>
        <sz val="10"/>
        <color rgb="FF000000"/>
        <rFont val="Arial"/>
        <family val="2"/>
      </rPr>
      <t>23-b0015836</t>
    </r>
  </si>
  <si>
    <r>
      <t>'</t>
    </r>
    <r>
      <rPr>
        <sz val="10"/>
        <color rgb="FF000000"/>
        <rFont val="Arial"/>
        <family val="2"/>
      </rPr>
      <t>23-b015903</t>
    </r>
  </si>
  <si>
    <r>
      <t>'</t>
    </r>
    <r>
      <rPr>
        <sz val="10"/>
        <color rgb="FF000000"/>
        <rFont val="Arial"/>
        <family val="2"/>
      </rPr>
      <t>23-b0015698</t>
    </r>
  </si>
  <si>
    <r>
      <t>'</t>
    </r>
    <r>
      <rPr>
        <sz val="10"/>
        <color rgb="FF000000"/>
        <rFont val="Arial"/>
        <family val="2"/>
      </rPr>
      <t>23-b0013632</t>
    </r>
  </si>
  <si>
    <r>
      <t>'</t>
    </r>
    <r>
      <rPr>
        <sz val="10"/>
        <color rgb="FF000000"/>
        <rFont val="Arial"/>
        <family val="2"/>
      </rPr>
      <t>23-b015814</t>
    </r>
  </si>
  <si>
    <r>
      <t>'</t>
    </r>
    <r>
      <rPr>
        <sz val="10"/>
        <color rgb="FF000000"/>
        <rFont val="Arial"/>
        <family val="2"/>
      </rPr>
      <t>23-b013567</t>
    </r>
  </si>
  <si>
    <r>
      <t>'</t>
    </r>
    <r>
      <rPr>
        <sz val="10"/>
        <color rgb="FF000000"/>
        <rFont val="Arial"/>
        <family val="2"/>
      </rPr>
      <t>23-b013437</t>
    </r>
  </si>
  <si>
    <r>
      <t>'</t>
    </r>
    <r>
      <rPr>
        <sz val="10"/>
        <color rgb="FF000000"/>
        <rFont val="Arial"/>
        <family val="2"/>
      </rPr>
      <t>23-b0013423</t>
    </r>
  </si>
  <si>
    <r>
      <t>'</t>
    </r>
    <r>
      <rPr>
        <sz val="10"/>
        <color rgb="FF000000"/>
        <rFont val="Arial"/>
        <family val="2"/>
      </rPr>
      <t>23-b013759</t>
    </r>
  </si>
  <si>
    <r>
      <t>'</t>
    </r>
    <r>
      <rPr>
        <sz val="10"/>
        <color rgb="FF000000"/>
        <rFont val="Arial"/>
        <family val="2"/>
      </rPr>
      <t>23-b0015597</t>
    </r>
  </si>
  <si>
    <r>
      <t>'</t>
    </r>
    <r>
      <rPr>
        <sz val="10"/>
        <color rgb="FF000000"/>
        <rFont val="Arial"/>
        <family val="2"/>
      </rPr>
      <t>23-b0014201</t>
    </r>
  </si>
  <si>
    <r>
      <t>'</t>
    </r>
    <r>
      <rPr>
        <sz val="10"/>
        <color rgb="FF000000"/>
        <rFont val="Arial"/>
        <family val="2"/>
      </rPr>
      <t>23-b0013634</t>
    </r>
  </si>
  <si>
    <r>
      <t>'</t>
    </r>
    <r>
      <rPr>
        <sz val="10"/>
        <color rgb="FF000000"/>
        <rFont val="Arial"/>
        <family val="2"/>
      </rPr>
      <t>23-b015620</t>
    </r>
  </si>
  <si>
    <r>
      <t>'</t>
    </r>
    <r>
      <rPr>
        <sz val="10"/>
        <color rgb="FF000000"/>
        <rFont val="Arial"/>
        <family val="2"/>
      </rPr>
      <t>23-b013776</t>
    </r>
  </si>
  <si>
    <r>
      <t>'</t>
    </r>
    <r>
      <rPr>
        <sz val="10"/>
        <color rgb="FF000000"/>
        <rFont val="Arial"/>
        <family val="2"/>
      </rPr>
      <t>23-b013790</t>
    </r>
  </si>
  <si>
    <r>
      <t>'</t>
    </r>
    <r>
      <rPr>
        <sz val="10"/>
        <color rgb="FF000000"/>
        <rFont val="Arial"/>
        <family val="2"/>
      </rPr>
      <t>23-b013410</t>
    </r>
  </si>
  <si>
    <r>
      <t>'</t>
    </r>
    <r>
      <rPr>
        <sz val="10"/>
        <color rgb="FF000000"/>
        <rFont val="Arial"/>
        <family val="2"/>
      </rPr>
      <t>23-b0013679</t>
    </r>
  </si>
  <si>
    <r>
      <t>'</t>
    </r>
    <r>
      <rPr>
        <sz val="10"/>
        <color rgb="FF000000"/>
        <rFont val="Arial"/>
        <family val="2"/>
      </rPr>
      <t>23-b0013555</t>
    </r>
  </si>
  <si>
    <r>
      <t>'</t>
    </r>
    <r>
      <rPr>
        <sz val="10"/>
        <color rgb="FF000000"/>
        <rFont val="Arial"/>
        <family val="2"/>
      </rPr>
      <t>23-b013640</t>
    </r>
  </si>
  <si>
    <r>
      <t>'</t>
    </r>
    <r>
      <rPr>
        <sz val="10"/>
        <color rgb="FF000000"/>
        <rFont val="Arial"/>
        <family val="2"/>
      </rPr>
      <t>23-b013444</t>
    </r>
  </si>
  <si>
    <r>
      <t>'</t>
    </r>
    <r>
      <rPr>
        <sz val="10"/>
        <color rgb="FF000000"/>
        <rFont val="Arial"/>
        <family val="2"/>
      </rPr>
      <t>23-b011301</t>
    </r>
  </si>
  <si>
    <r>
      <t>'</t>
    </r>
    <r>
      <rPr>
        <sz val="10"/>
        <color rgb="FF000000"/>
        <rFont val="Arial"/>
        <family val="2"/>
      </rPr>
      <t>23-b0013653</t>
    </r>
  </si>
  <si>
    <r>
      <t>'</t>
    </r>
    <r>
      <rPr>
        <sz val="10"/>
        <color rgb="FF000000"/>
        <rFont val="Arial"/>
        <family val="2"/>
      </rPr>
      <t>23-b0011257</t>
    </r>
  </si>
  <si>
    <r>
      <t>'</t>
    </r>
    <r>
      <rPr>
        <sz val="10"/>
        <color rgb="FF000000"/>
        <rFont val="Arial"/>
        <family val="2"/>
      </rPr>
      <t>23-b013757</t>
    </r>
  </si>
  <si>
    <r>
      <t>'</t>
    </r>
    <r>
      <rPr>
        <sz val="10"/>
        <color rgb="FF000000"/>
        <rFont val="Arial"/>
        <family val="2"/>
      </rPr>
      <t>23-b013638</t>
    </r>
  </si>
  <si>
    <r>
      <t>'</t>
    </r>
    <r>
      <rPr>
        <sz val="10"/>
        <color rgb="FF000000"/>
        <rFont val="Arial"/>
        <family val="2"/>
      </rPr>
      <t>23-b014166</t>
    </r>
  </si>
  <si>
    <r>
      <t>'</t>
    </r>
    <r>
      <rPr>
        <sz val="10"/>
        <color rgb="FF000000"/>
        <rFont val="Arial"/>
        <family val="2"/>
      </rPr>
      <t>23-b010631</t>
    </r>
  </si>
  <si>
    <r>
      <t>'</t>
    </r>
    <r>
      <rPr>
        <sz val="10"/>
        <color rgb="FF000000"/>
        <rFont val="Arial"/>
        <family val="2"/>
      </rPr>
      <t>23-b0013333</t>
    </r>
  </si>
  <si>
    <r>
      <t>'</t>
    </r>
    <r>
      <rPr>
        <sz val="10"/>
        <color rgb="FF000000"/>
        <rFont val="Arial"/>
        <family val="2"/>
      </rPr>
      <t>23-b013315</t>
    </r>
  </si>
  <si>
    <r>
      <t>'</t>
    </r>
    <r>
      <rPr>
        <sz val="10"/>
        <color rgb="FF000000"/>
        <rFont val="Arial"/>
        <family val="2"/>
      </rPr>
      <t>23-b0013312</t>
    </r>
  </si>
  <si>
    <r>
      <t>'</t>
    </r>
    <r>
      <rPr>
        <sz val="10"/>
        <color rgb="FF000000"/>
        <rFont val="Arial"/>
        <family val="2"/>
      </rPr>
      <t>23-b0011782</t>
    </r>
  </si>
  <si>
    <r>
      <t>'</t>
    </r>
    <r>
      <rPr>
        <sz val="10"/>
        <color rgb="FF000000"/>
        <rFont val="Arial"/>
        <family val="2"/>
      </rPr>
      <t>23-b011349</t>
    </r>
  </si>
  <si>
    <r>
      <t>'</t>
    </r>
    <r>
      <rPr>
        <sz val="10"/>
        <color rgb="FF000000"/>
        <rFont val="Arial"/>
        <family val="2"/>
      </rPr>
      <t>23-b0011329</t>
    </r>
  </si>
  <si>
    <r>
      <t>'</t>
    </r>
    <r>
      <rPr>
        <sz val="10"/>
        <color rgb="FF000000"/>
        <rFont val="Arial"/>
        <family val="2"/>
      </rPr>
      <t>23-b0010571</t>
    </r>
  </si>
  <si>
    <r>
      <t>'</t>
    </r>
    <r>
      <rPr>
        <sz val="10"/>
        <color rgb="FF000000"/>
        <rFont val="Arial"/>
        <family val="2"/>
      </rPr>
      <t>23-b011330</t>
    </r>
  </si>
  <si>
    <r>
      <t>'</t>
    </r>
    <r>
      <rPr>
        <sz val="10"/>
        <color rgb="FF000000"/>
        <rFont val="Arial"/>
        <family val="2"/>
      </rPr>
      <t>23-b0011334</t>
    </r>
  </si>
  <si>
    <r>
      <t>'</t>
    </r>
    <r>
      <rPr>
        <sz val="10"/>
        <color rgb="FF000000"/>
        <rFont val="Arial"/>
        <family val="2"/>
      </rPr>
      <t>23-b009134</t>
    </r>
  </si>
  <si>
    <r>
      <t>'</t>
    </r>
    <r>
      <rPr>
        <sz val="10"/>
        <color rgb="FF000000"/>
        <rFont val="Arial"/>
        <family val="2"/>
      </rPr>
      <t>23-b0011251</t>
    </r>
  </si>
  <si>
    <r>
      <t>'</t>
    </r>
    <r>
      <rPr>
        <sz val="10"/>
        <color rgb="FF000000"/>
        <rFont val="Arial"/>
        <family val="2"/>
      </rPr>
      <t>23-b017727</t>
    </r>
  </si>
  <si>
    <r>
      <t>'</t>
    </r>
    <r>
      <rPr>
        <sz val="10"/>
        <color rgb="FF000000"/>
        <rFont val="Arial"/>
        <family val="2"/>
      </rPr>
      <t>23-b017656</t>
    </r>
  </si>
  <si>
    <r>
      <t>'</t>
    </r>
    <r>
      <rPr>
        <sz val="10"/>
        <color rgb="FF000000"/>
        <rFont val="Arial"/>
        <family val="2"/>
      </rPr>
      <t>23-b013667</t>
    </r>
  </si>
  <si>
    <r>
      <t>'</t>
    </r>
    <r>
      <rPr>
        <sz val="10"/>
        <color rgb="FF000000"/>
        <rFont val="Arial"/>
        <family val="2"/>
      </rPr>
      <t>23-b0017479</t>
    </r>
  </si>
  <si>
    <r>
      <t>'</t>
    </r>
    <r>
      <rPr>
        <sz val="10"/>
        <color rgb="FF000000"/>
        <rFont val="Arial"/>
        <family val="2"/>
      </rPr>
      <t>23-b013656</t>
    </r>
  </si>
  <si>
    <r>
      <t>'</t>
    </r>
    <r>
      <rPr>
        <sz val="10"/>
        <color rgb="FF000000"/>
        <rFont val="Arial"/>
        <family val="2"/>
      </rPr>
      <t>23-b0017761</t>
    </r>
  </si>
  <si>
    <r>
      <t>'</t>
    </r>
    <r>
      <rPr>
        <sz val="10"/>
        <color rgb="FF000000"/>
        <rFont val="Arial"/>
        <family val="2"/>
      </rPr>
      <t>23-b0017706</t>
    </r>
  </si>
  <si>
    <r>
      <t>'</t>
    </r>
    <r>
      <rPr>
        <sz val="10"/>
        <color rgb="FF000000"/>
        <rFont val="Arial"/>
        <family val="2"/>
      </rPr>
      <t>23-b0017647</t>
    </r>
  </si>
  <si>
    <r>
      <t>'</t>
    </r>
    <r>
      <rPr>
        <sz val="10"/>
        <color rgb="FF000000"/>
        <rFont val="Arial"/>
        <family val="2"/>
      </rPr>
      <t>23-b017722</t>
    </r>
  </si>
  <si>
    <r>
      <t>'</t>
    </r>
    <r>
      <rPr>
        <sz val="10"/>
        <color rgb="FF000000"/>
        <rFont val="Arial"/>
        <family val="2"/>
      </rPr>
      <t>23-b015586</t>
    </r>
  </si>
  <si>
    <r>
      <t>'</t>
    </r>
    <r>
      <rPr>
        <sz val="10"/>
        <color rgb="FF000000"/>
        <rFont val="Arial"/>
        <family val="2"/>
      </rPr>
      <t>23-b016756</t>
    </r>
  </si>
  <si>
    <r>
      <t>'</t>
    </r>
    <r>
      <rPr>
        <sz val="10"/>
        <color rgb="FF000000"/>
        <rFont val="Arial"/>
        <family val="2"/>
      </rPr>
      <t>23-b015902</t>
    </r>
  </si>
  <si>
    <r>
      <t>'</t>
    </r>
    <r>
      <rPr>
        <sz val="10"/>
        <color rgb="FF000000"/>
        <rFont val="Arial"/>
        <family val="2"/>
      </rPr>
      <t>23-b015678</t>
    </r>
  </si>
  <si>
    <r>
      <t>'</t>
    </r>
    <r>
      <rPr>
        <sz val="10"/>
        <color rgb="FF000000"/>
        <rFont val="Arial"/>
        <family val="2"/>
      </rPr>
      <t>23-b013357</t>
    </r>
  </si>
  <si>
    <r>
      <t>'</t>
    </r>
    <r>
      <rPr>
        <sz val="10"/>
        <color rgb="FF000000"/>
        <rFont val="Arial"/>
        <family val="2"/>
      </rPr>
      <t>23-b0017510</t>
    </r>
  </si>
  <si>
    <r>
      <t>'</t>
    </r>
    <r>
      <rPr>
        <sz val="10"/>
        <color rgb="FF000000"/>
        <rFont val="Arial"/>
        <family val="2"/>
      </rPr>
      <t>23-b015909</t>
    </r>
  </si>
  <si>
    <r>
      <t>'</t>
    </r>
    <r>
      <rPr>
        <sz val="10"/>
        <color rgb="FF000000"/>
        <rFont val="Arial"/>
        <family val="2"/>
      </rPr>
      <t>23-b013455</t>
    </r>
  </si>
  <si>
    <r>
      <t>'</t>
    </r>
    <r>
      <rPr>
        <sz val="10"/>
        <color rgb="FF000000"/>
        <rFont val="Arial"/>
        <family val="2"/>
      </rPr>
      <t>23-b013356</t>
    </r>
  </si>
  <si>
    <r>
      <t>'</t>
    </r>
    <r>
      <rPr>
        <sz val="10"/>
        <color rgb="FF000000"/>
        <rFont val="Arial"/>
        <family val="2"/>
      </rPr>
      <t>23-b011549</t>
    </r>
  </si>
  <si>
    <r>
      <t>'</t>
    </r>
    <r>
      <rPr>
        <sz val="10"/>
        <color rgb="FF000000"/>
        <rFont val="Arial"/>
        <family val="2"/>
      </rPr>
      <t>23-b013466</t>
    </r>
  </si>
  <si>
    <r>
      <t>'</t>
    </r>
    <r>
      <rPr>
        <sz val="10"/>
        <color rgb="FF000000"/>
        <rFont val="Arial"/>
        <family val="2"/>
      </rPr>
      <t>23-b013639</t>
    </r>
  </si>
  <si>
    <r>
      <t>'</t>
    </r>
    <r>
      <rPr>
        <sz val="10"/>
        <color rgb="FF000000"/>
        <rFont val="Arial"/>
        <family val="2"/>
      </rPr>
      <t>23-b017480</t>
    </r>
  </si>
  <si>
    <r>
      <t>'</t>
    </r>
    <r>
      <rPr>
        <sz val="10"/>
        <color rgb="FF000000"/>
        <rFont val="Arial"/>
        <family val="2"/>
      </rPr>
      <t>23-b013669</t>
    </r>
  </si>
  <si>
    <r>
      <t>'</t>
    </r>
    <r>
      <rPr>
        <sz val="10"/>
        <color rgb="FF000000"/>
        <rFont val="Arial"/>
        <family val="2"/>
      </rPr>
      <t>23-b014199</t>
    </r>
  </si>
  <si>
    <r>
      <t>'</t>
    </r>
    <r>
      <rPr>
        <sz val="10"/>
        <color rgb="FF000000"/>
        <rFont val="Arial"/>
        <family val="2"/>
      </rPr>
      <t>23-b015590</t>
    </r>
  </si>
  <si>
    <r>
      <t>'</t>
    </r>
    <r>
      <rPr>
        <sz val="10"/>
        <color rgb="FF000000"/>
        <rFont val="Arial"/>
        <family val="2"/>
      </rPr>
      <t>23-b0013324</t>
    </r>
  </si>
  <si>
    <r>
      <t>'</t>
    </r>
    <r>
      <rPr>
        <sz val="10"/>
        <color rgb="FF000000"/>
        <rFont val="Arial"/>
        <family val="2"/>
      </rPr>
      <t>23-b0015989</t>
    </r>
  </si>
  <si>
    <r>
      <t>'</t>
    </r>
    <r>
      <rPr>
        <sz val="10"/>
        <color rgb="FF000000"/>
        <rFont val="Arial"/>
        <family val="2"/>
      </rPr>
      <t>23-b0015591</t>
    </r>
  </si>
  <si>
    <r>
      <t>'</t>
    </r>
    <r>
      <rPr>
        <sz val="10"/>
        <color rgb="FF000000"/>
        <rFont val="Arial"/>
        <family val="2"/>
      </rPr>
      <t>23-b0014198</t>
    </r>
  </si>
  <si>
    <r>
      <t>'</t>
    </r>
    <r>
      <rPr>
        <sz val="10"/>
        <color rgb="FF000000"/>
        <rFont val="Arial"/>
        <family val="2"/>
      </rPr>
      <t>23-b013668</t>
    </r>
  </si>
  <si>
    <r>
      <t>'</t>
    </r>
    <r>
      <rPr>
        <sz val="10"/>
        <color rgb="FF000000"/>
        <rFont val="Arial"/>
        <family val="2"/>
      </rPr>
      <t>23-b013642</t>
    </r>
  </si>
  <si>
    <r>
      <t>'</t>
    </r>
    <r>
      <rPr>
        <sz val="10"/>
        <color rgb="FF000000"/>
        <rFont val="Arial"/>
        <family val="2"/>
      </rPr>
      <t>23-b0015603</t>
    </r>
  </si>
  <si>
    <r>
      <t>'</t>
    </r>
    <r>
      <rPr>
        <sz val="10"/>
        <color rgb="FF000000"/>
        <rFont val="Arial"/>
        <family val="2"/>
      </rPr>
      <t>23-b015639</t>
    </r>
  </si>
  <si>
    <r>
      <t>'</t>
    </r>
    <r>
      <rPr>
        <sz val="10"/>
        <color rgb="FF000000"/>
        <rFont val="Arial"/>
        <family val="2"/>
      </rPr>
      <t>23-b015621</t>
    </r>
  </si>
  <si>
    <r>
      <t>'</t>
    </r>
    <r>
      <rPr>
        <sz val="10"/>
        <color rgb="FF000000"/>
        <rFont val="Arial"/>
        <family val="2"/>
      </rPr>
      <t>23-b013635</t>
    </r>
  </si>
  <si>
    <r>
      <t>'</t>
    </r>
    <r>
      <rPr>
        <sz val="10"/>
        <color rgb="FF000000"/>
        <rFont val="Arial"/>
        <family val="2"/>
      </rPr>
      <t>23-b013556</t>
    </r>
  </si>
  <si>
    <r>
      <t>'</t>
    </r>
    <r>
      <rPr>
        <sz val="10"/>
        <color rgb="FF000000"/>
        <rFont val="Arial"/>
        <family val="2"/>
      </rPr>
      <t>23-b011237</t>
    </r>
  </si>
  <si>
    <r>
      <t>'</t>
    </r>
    <r>
      <rPr>
        <sz val="10"/>
        <color rgb="FF000000"/>
        <rFont val="Arial"/>
        <family val="2"/>
      </rPr>
      <t>23-b0013446</t>
    </r>
  </si>
  <si>
    <r>
      <t>'</t>
    </r>
    <r>
      <rPr>
        <sz val="10"/>
        <color rgb="FF000000"/>
        <rFont val="Arial"/>
        <family val="2"/>
      </rPr>
      <t>23-b0013596</t>
    </r>
  </si>
  <si>
    <r>
      <t>'</t>
    </r>
    <r>
      <rPr>
        <sz val="10"/>
        <color rgb="FF000000"/>
        <rFont val="Arial"/>
        <family val="2"/>
      </rPr>
      <t>23-b011807</t>
    </r>
  </si>
  <si>
    <r>
      <t>'</t>
    </r>
    <r>
      <rPr>
        <sz val="10"/>
        <color rgb="FF000000"/>
        <rFont val="Arial"/>
        <family val="2"/>
      </rPr>
      <t>23-b0013454</t>
    </r>
  </si>
  <si>
    <r>
      <t>'</t>
    </r>
    <r>
      <rPr>
        <sz val="10"/>
        <color rgb="FF000000"/>
        <rFont val="Arial"/>
        <family val="2"/>
      </rPr>
      <t>23-b0011364</t>
    </r>
  </si>
  <si>
    <r>
      <t>'</t>
    </r>
    <r>
      <rPr>
        <sz val="10"/>
        <color rgb="FF000000"/>
        <rFont val="Arial"/>
        <family val="2"/>
      </rPr>
      <t>23-b013456</t>
    </r>
  </si>
  <si>
    <r>
      <t>'</t>
    </r>
    <r>
      <rPr>
        <sz val="10"/>
        <color rgb="FF000000"/>
        <rFont val="Arial"/>
        <family val="2"/>
      </rPr>
      <t>23-b013440</t>
    </r>
  </si>
  <si>
    <r>
      <t>'</t>
    </r>
    <r>
      <rPr>
        <sz val="10"/>
        <color rgb="FF000000"/>
        <rFont val="Arial"/>
        <family val="2"/>
      </rPr>
      <t>23-b013342</t>
    </r>
  </si>
  <si>
    <r>
      <t>'</t>
    </r>
    <r>
      <rPr>
        <sz val="10"/>
        <color rgb="FF000000"/>
        <rFont val="Arial"/>
        <family val="2"/>
      </rPr>
      <t>23-b013341</t>
    </r>
  </si>
  <si>
    <r>
      <t>'</t>
    </r>
    <r>
      <rPr>
        <sz val="10"/>
        <color rgb="FF000000"/>
        <rFont val="Arial"/>
        <family val="2"/>
      </rPr>
      <t>23-b013211</t>
    </r>
  </si>
  <si>
    <r>
      <t>'</t>
    </r>
    <r>
      <rPr>
        <sz val="10"/>
        <color rgb="FF000000"/>
        <rFont val="Arial"/>
        <family val="2"/>
      </rPr>
      <t>23-b011806</t>
    </r>
  </si>
  <si>
    <r>
      <t>'</t>
    </r>
    <r>
      <rPr>
        <sz val="10"/>
        <color rgb="FF000000"/>
        <rFont val="Arial"/>
        <family val="2"/>
      </rPr>
      <t>23-b011527</t>
    </r>
  </si>
  <si>
    <r>
      <t>'</t>
    </r>
    <r>
      <rPr>
        <sz val="10"/>
        <color rgb="FF000000"/>
        <rFont val="Arial"/>
        <family val="2"/>
      </rPr>
      <t>23-b0013468</t>
    </r>
  </si>
  <si>
    <r>
      <t>'</t>
    </r>
    <r>
      <rPr>
        <sz val="10"/>
        <color rgb="FF000000"/>
        <rFont val="Arial"/>
        <family val="2"/>
      </rPr>
      <t>23-b013325</t>
    </r>
  </si>
  <si>
    <r>
      <t>'</t>
    </r>
    <r>
      <rPr>
        <sz val="10"/>
        <color rgb="FF000000"/>
        <rFont val="Arial"/>
        <family val="2"/>
      </rPr>
      <t>23-b0011497</t>
    </r>
  </si>
  <si>
    <r>
      <t>'</t>
    </r>
    <r>
      <rPr>
        <sz val="10"/>
        <color rgb="FF000000"/>
        <rFont val="Arial"/>
        <family val="2"/>
      </rPr>
      <t>23-b011516</t>
    </r>
  </si>
  <si>
    <r>
      <t>'</t>
    </r>
    <r>
      <rPr>
        <sz val="10"/>
        <color rgb="FF000000"/>
        <rFont val="Arial"/>
        <family val="2"/>
      </rPr>
      <t>23-b011011</t>
    </r>
  </si>
  <si>
    <r>
      <t>'</t>
    </r>
    <r>
      <rPr>
        <sz val="10"/>
        <color rgb="FF000000"/>
        <rFont val="Arial"/>
        <family val="2"/>
      </rPr>
      <t>23-b0009137</t>
    </r>
  </si>
  <si>
    <r>
      <t>'</t>
    </r>
    <r>
      <rPr>
        <sz val="10"/>
        <color rgb="FF000000"/>
        <rFont val="Arial"/>
        <family val="2"/>
      </rPr>
      <t>23-b0009169</t>
    </r>
  </si>
  <si>
    <r>
      <t>'</t>
    </r>
    <r>
      <rPr>
        <sz val="10"/>
        <color rgb="FF000000"/>
        <rFont val="Arial"/>
        <family val="2"/>
      </rPr>
      <t>23-b015760</t>
    </r>
  </si>
  <si>
    <r>
      <t>'</t>
    </r>
    <r>
      <rPr>
        <sz val="10"/>
        <color rgb="FF000000"/>
        <rFont val="Arial"/>
        <family val="2"/>
      </rPr>
      <t>23-b0013654</t>
    </r>
  </si>
  <si>
    <r>
      <t>'</t>
    </r>
    <r>
      <rPr>
        <sz val="10"/>
        <color rgb="FF000000"/>
        <rFont val="Arial"/>
        <family val="2"/>
      </rPr>
      <t>23-b013326</t>
    </r>
  </si>
  <si>
    <r>
      <t>'</t>
    </r>
    <r>
      <rPr>
        <sz val="10"/>
        <color rgb="FF000000"/>
        <rFont val="Arial"/>
        <family val="2"/>
      </rPr>
      <t>23-b0015600</t>
    </r>
  </si>
  <si>
    <r>
      <t>'</t>
    </r>
    <r>
      <rPr>
        <sz val="10"/>
        <color rgb="FF000000"/>
        <rFont val="Arial"/>
        <family val="2"/>
      </rPr>
      <t>23-b017652</t>
    </r>
  </si>
  <si>
    <r>
      <t>'</t>
    </r>
    <r>
      <rPr>
        <sz val="10"/>
        <color rgb="FF000000"/>
        <rFont val="Arial"/>
        <family val="2"/>
      </rPr>
      <t>23-b0017757</t>
    </r>
  </si>
  <si>
    <r>
      <t>'</t>
    </r>
    <r>
      <rPr>
        <sz val="10"/>
        <color rgb="FF000000"/>
        <rFont val="Arial"/>
        <family val="2"/>
      </rPr>
      <t>23-b0015756</t>
    </r>
  </si>
  <si>
    <r>
      <t>'</t>
    </r>
    <r>
      <rPr>
        <sz val="10"/>
        <color rgb="FF000000"/>
        <rFont val="Arial"/>
        <family val="2"/>
      </rPr>
      <t>23-b018696</t>
    </r>
  </si>
  <si>
    <r>
      <t>'</t>
    </r>
    <r>
      <rPr>
        <sz val="10"/>
        <color rgb="FF000000"/>
        <rFont val="Arial"/>
        <family val="2"/>
      </rPr>
      <t>23-b018686</t>
    </r>
  </si>
  <si>
    <r>
      <t>'</t>
    </r>
    <r>
      <rPr>
        <sz val="10"/>
        <color rgb="FF000000"/>
        <rFont val="Arial"/>
        <family val="2"/>
      </rPr>
      <t>23-b0013686</t>
    </r>
  </si>
  <si>
    <r>
      <t>'</t>
    </r>
    <r>
      <rPr>
        <sz val="10"/>
        <color rgb="FF000000"/>
        <rFont val="Arial"/>
        <family val="2"/>
      </rPr>
      <t>23-b018747</t>
    </r>
  </si>
  <si>
    <r>
      <t>'</t>
    </r>
    <r>
      <rPr>
        <sz val="10"/>
        <color rgb="FF000000"/>
        <rFont val="Arial"/>
        <family val="2"/>
      </rPr>
      <t>23-b017750</t>
    </r>
  </si>
  <si>
    <r>
      <t>'</t>
    </r>
    <r>
      <rPr>
        <sz val="10"/>
        <color rgb="FF000000"/>
        <rFont val="Arial"/>
        <family val="2"/>
      </rPr>
      <t>23-b013646</t>
    </r>
  </si>
  <si>
    <r>
      <t>'</t>
    </r>
    <r>
      <rPr>
        <sz val="10"/>
        <color rgb="FF000000"/>
        <rFont val="Arial"/>
        <family val="2"/>
      </rPr>
      <t>23-b0017723</t>
    </r>
  </si>
  <si>
    <r>
      <t>'</t>
    </r>
    <r>
      <rPr>
        <sz val="10"/>
        <color rgb="FF000000"/>
        <rFont val="Arial"/>
        <family val="2"/>
      </rPr>
      <t>23-b0015853</t>
    </r>
  </si>
  <si>
    <r>
      <t>'</t>
    </r>
    <r>
      <rPr>
        <sz val="10"/>
        <color rgb="FF000000"/>
        <rFont val="Arial"/>
        <family val="2"/>
      </rPr>
      <t>23-b015890</t>
    </r>
  </si>
  <si>
    <r>
      <t>'</t>
    </r>
    <r>
      <rPr>
        <sz val="10"/>
        <color rgb="FF000000"/>
        <rFont val="Arial"/>
        <family val="2"/>
      </rPr>
      <t>23-b017501</t>
    </r>
  </si>
  <si>
    <r>
      <t>'</t>
    </r>
    <r>
      <rPr>
        <sz val="10"/>
        <color rgb="FF000000"/>
        <rFont val="Arial"/>
        <family val="2"/>
      </rPr>
      <t>23-b013615</t>
    </r>
  </si>
  <si>
    <r>
      <t>'</t>
    </r>
    <r>
      <rPr>
        <sz val="10"/>
        <color rgb="FF000000"/>
        <rFont val="Arial"/>
        <family val="2"/>
      </rPr>
      <t>23-b013409</t>
    </r>
  </si>
  <si>
    <r>
      <t>'</t>
    </r>
    <r>
      <rPr>
        <sz val="10"/>
        <color rgb="FF000000"/>
        <rFont val="Arial"/>
        <family val="2"/>
      </rPr>
      <t>23-b015812</t>
    </r>
  </si>
  <si>
    <r>
      <t>'</t>
    </r>
    <r>
      <rPr>
        <sz val="10"/>
        <color rgb="FF000000"/>
        <rFont val="Arial"/>
        <family val="2"/>
      </rPr>
      <t>23-b015813</t>
    </r>
  </si>
  <si>
    <r>
      <t>'</t>
    </r>
    <r>
      <rPr>
        <sz val="10"/>
        <color rgb="FF000000"/>
        <rFont val="Arial"/>
        <family val="2"/>
      </rPr>
      <t>23-b015672</t>
    </r>
  </si>
  <si>
    <r>
      <t>'</t>
    </r>
    <r>
      <rPr>
        <sz val="10"/>
        <color rgb="FF000000"/>
        <rFont val="Arial"/>
        <family val="2"/>
      </rPr>
      <t>23-b013681</t>
    </r>
  </si>
  <si>
    <r>
      <t>'</t>
    </r>
    <r>
      <rPr>
        <sz val="10"/>
        <color rgb="FF000000"/>
        <rFont val="Arial"/>
        <family val="2"/>
      </rPr>
      <t>23-b013641</t>
    </r>
  </si>
  <si>
    <r>
      <t>'</t>
    </r>
    <r>
      <rPr>
        <sz val="10"/>
        <color rgb="FF000000"/>
        <rFont val="Arial"/>
        <family val="2"/>
      </rPr>
      <t>23-b013592</t>
    </r>
  </si>
  <si>
    <r>
      <t>'</t>
    </r>
    <r>
      <rPr>
        <sz val="10"/>
        <color rgb="FF000000"/>
        <rFont val="Arial"/>
        <family val="2"/>
      </rPr>
      <t>23-b015834</t>
    </r>
  </si>
  <si>
    <r>
      <t>'</t>
    </r>
    <r>
      <rPr>
        <sz val="10"/>
        <color rgb="FF000000"/>
        <rFont val="Arial"/>
        <family val="2"/>
      </rPr>
      <t>23-b013352</t>
    </r>
  </si>
  <si>
    <r>
      <t>'</t>
    </r>
    <r>
      <rPr>
        <sz val="10"/>
        <color rgb="FF000000"/>
        <rFont val="Arial"/>
        <family val="2"/>
      </rPr>
      <t>23-b0015883</t>
    </r>
  </si>
  <si>
    <r>
      <t>'</t>
    </r>
    <r>
      <rPr>
        <sz val="10"/>
        <color rgb="FF000000"/>
        <rFont val="Arial"/>
        <family val="2"/>
      </rPr>
      <t>23-b0014197</t>
    </r>
  </si>
  <si>
    <r>
      <t>'</t>
    </r>
    <r>
      <rPr>
        <sz val="10"/>
        <color rgb="FF000000"/>
        <rFont val="Arial"/>
        <family val="2"/>
      </rPr>
      <t>23-b0015839</t>
    </r>
  </si>
  <si>
    <r>
      <t>'</t>
    </r>
    <r>
      <rPr>
        <sz val="10"/>
        <color rgb="FF000000"/>
        <rFont val="Arial"/>
        <family val="2"/>
      </rPr>
      <t>23-b013753</t>
    </r>
  </si>
  <si>
    <r>
      <t>'</t>
    </r>
    <r>
      <rPr>
        <sz val="10"/>
        <color rgb="FF000000"/>
        <rFont val="Arial"/>
        <family val="2"/>
      </rPr>
      <t>23-b015685</t>
    </r>
  </si>
  <si>
    <r>
      <t>'</t>
    </r>
    <r>
      <rPr>
        <sz val="10"/>
        <color rgb="FF000000"/>
        <rFont val="Arial"/>
        <family val="2"/>
      </rPr>
      <t>23-b013660</t>
    </r>
  </si>
  <si>
    <r>
      <t>'</t>
    </r>
    <r>
      <rPr>
        <sz val="10"/>
        <color rgb="FF000000"/>
        <rFont val="Arial"/>
        <family val="2"/>
      </rPr>
      <t>23-b013355</t>
    </r>
  </si>
  <si>
    <r>
      <t>'</t>
    </r>
    <r>
      <rPr>
        <sz val="10"/>
        <color rgb="FF000000"/>
        <rFont val="Arial"/>
        <family val="2"/>
      </rPr>
      <t>23-b0015665</t>
    </r>
  </si>
  <si>
    <r>
      <t>'</t>
    </r>
    <r>
      <rPr>
        <sz val="10"/>
        <color rgb="FF000000"/>
        <rFont val="Arial"/>
        <family val="2"/>
      </rPr>
      <t>23-b0013683</t>
    </r>
  </si>
  <si>
    <r>
      <t>'</t>
    </r>
    <r>
      <rPr>
        <sz val="10"/>
        <color rgb="FF000000"/>
        <rFont val="Arial"/>
        <family val="2"/>
      </rPr>
      <t>23-b0013676</t>
    </r>
  </si>
  <si>
    <r>
      <t>'</t>
    </r>
    <r>
      <rPr>
        <sz val="10"/>
        <color rgb="FF000000"/>
        <rFont val="Arial"/>
        <family val="2"/>
      </rPr>
      <t>23-b0013630</t>
    </r>
  </si>
  <si>
    <r>
      <t>'</t>
    </r>
    <r>
      <rPr>
        <sz val="10"/>
        <color rgb="FF000000"/>
        <rFont val="Arial"/>
        <family val="2"/>
      </rPr>
      <t>23-b015640</t>
    </r>
  </si>
  <si>
    <r>
      <t>'</t>
    </r>
    <r>
      <rPr>
        <sz val="10"/>
        <color rgb="FF000000"/>
        <rFont val="Arial"/>
        <family val="2"/>
      </rPr>
      <t>23-b015599</t>
    </r>
  </si>
  <si>
    <r>
      <t>'</t>
    </r>
    <r>
      <rPr>
        <sz val="10"/>
        <color rgb="FF000000"/>
        <rFont val="Arial"/>
        <family val="2"/>
      </rPr>
      <t>23-b015596</t>
    </r>
  </si>
  <si>
    <r>
      <t>'</t>
    </r>
    <r>
      <rPr>
        <sz val="10"/>
        <color rgb="FF000000"/>
        <rFont val="Arial"/>
        <family val="2"/>
      </rPr>
      <t>23-b015593</t>
    </r>
  </si>
  <si>
    <r>
      <t>'</t>
    </r>
    <r>
      <rPr>
        <sz val="10"/>
        <color rgb="FF000000"/>
        <rFont val="Arial"/>
        <family val="2"/>
      </rPr>
      <t>23-b013625</t>
    </r>
  </si>
  <si>
    <r>
      <t>'</t>
    </r>
    <r>
      <rPr>
        <sz val="10"/>
        <color rgb="FF000000"/>
        <rFont val="Arial"/>
        <family val="2"/>
      </rPr>
      <t>23-b013624</t>
    </r>
  </si>
  <si>
    <r>
      <t>'</t>
    </r>
    <r>
      <rPr>
        <sz val="10"/>
        <color rgb="FF000000"/>
        <rFont val="Arial"/>
        <family val="2"/>
      </rPr>
      <t>23-b013445</t>
    </r>
  </si>
  <si>
    <r>
      <t>'</t>
    </r>
    <r>
      <rPr>
        <sz val="10"/>
        <color rgb="FF000000"/>
        <rFont val="Arial"/>
        <family val="2"/>
      </rPr>
      <t>23-b0013616</t>
    </r>
  </si>
  <si>
    <r>
      <t>'</t>
    </r>
    <r>
      <rPr>
        <sz val="10"/>
        <color rgb="FF000000"/>
        <rFont val="Arial"/>
        <family val="2"/>
      </rPr>
      <t>23-b0015616</t>
    </r>
  </si>
  <si>
    <r>
      <t>'</t>
    </r>
    <r>
      <rPr>
        <sz val="10"/>
        <color rgb="FF000000"/>
        <rFont val="Arial"/>
        <family val="2"/>
      </rPr>
      <t>23-b0015583</t>
    </r>
  </si>
  <si>
    <r>
      <t>'</t>
    </r>
    <r>
      <rPr>
        <sz val="10"/>
        <color rgb="FF000000"/>
        <rFont val="Arial"/>
        <family val="2"/>
      </rPr>
      <t>23-b0013619</t>
    </r>
  </si>
  <si>
    <r>
      <t>'</t>
    </r>
    <r>
      <rPr>
        <sz val="10"/>
        <color rgb="FF000000"/>
        <rFont val="Arial"/>
        <family val="2"/>
      </rPr>
      <t>23-b015624</t>
    </r>
  </si>
  <si>
    <r>
      <t>'</t>
    </r>
    <r>
      <rPr>
        <sz val="10"/>
        <color rgb="FF000000"/>
        <rFont val="Arial"/>
        <family val="2"/>
      </rPr>
      <t>23-b013564</t>
    </r>
  </si>
  <si>
    <r>
      <t>'</t>
    </r>
    <r>
      <rPr>
        <sz val="10"/>
        <color rgb="FF000000"/>
        <rFont val="Arial"/>
        <family val="2"/>
      </rPr>
      <t>23-b012622</t>
    </r>
  </si>
  <si>
    <r>
      <t>'</t>
    </r>
    <r>
      <rPr>
        <sz val="10"/>
        <color rgb="FF000000"/>
        <rFont val="Arial"/>
        <family val="2"/>
      </rPr>
      <t>23-b0013620</t>
    </r>
  </si>
  <si>
    <r>
      <t>'</t>
    </r>
    <r>
      <rPr>
        <sz val="10"/>
        <color rgb="FF000000"/>
        <rFont val="Arial"/>
        <family val="2"/>
      </rPr>
      <t>23-b013441</t>
    </r>
  </si>
  <si>
    <r>
      <t>'</t>
    </r>
    <r>
      <rPr>
        <sz val="10"/>
        <color rgb="FF000000"/>
        <rFont val="Arial"/>
        <family val="2"/>
      </rPr>
      <t>23-b011526</t>
    </r>
  </si>
  <si>
    <r>
      <t>'</t>
    </r>
    <r>
      <rPr>
        <sz val="10"/>
        <color rgb="FF000000"/>
        <rFont val="Arial"/>
        <family val="2"/>
      </rPr>
      <t>23-b0013428</t>
    </r>
  </si>
  <si>
    <r>
      <t>'</t>
    </r>
    <r>
      <rPr>
        <sz val="10"/>
        <color rgb="FF000000"/>
        <rFont val="Arial"/>
        <family val="2"/>
      </rPr>
      <t>23-b0013408</t>
    </r>
  </si>
  <si>
    <r>
      <t>'</t>
    </r>
    <r>
      <rPr>
        <sz val="10"/>
        <color rgb="FF000000"/>
        <rFont val="Arial"/>
        <family val="2"/>
      </rPr>
      <t>23-b0011327</t>
    </r>
  </si>
  <si>
    <r>
      <t>'</t>
    </r>
    <r>
      <rPr>
        <sz val="10"/>
        <color rgb="FF000000"/>
        <rFont val="Arial"/>
        <family val="2"/>
      </rPr>
      <t>23-b010630</t>
    </r>
  </si>
  <si>
    <r>
      <t>'</t>
    </r>
    <r>
      <rPr>
        <sz val="10"/>
        <color rgb="FF000000"/>
        <rFont val="Arial"/>
        <family val="2"/>
      </rPr>
      <t>23-b0011781</t>
    </r>
  </si>
  <si>
    <r>
      <t>'</t>
    </r>
    <r>
      <rPr>
        <sz val="10"/>
        <color rgb="FF000000"/>
        <rFont val="Arial"/>
        <family val="2"/>
      </rPr>
      <t>23-b0013350</t>
    </r>
  </si>
  <si>
    <r>
      <t>'</t>
    </r>
    <r>
      <rPr>
        <sz val="10"/>
        <color rgb="FF000000"/>
        <rFont val="Arial"/>
        <family val="2"/>
      </rPr>
      <t>23-b0011390</t>
    </r>
  </si>
  <si>
    <r>
      <t>'</t>
    </r>
    <r>
      <rPr>
        <sz val="10"/>
        <color rgb="FF000000"/>
        <rFont val="Arial"/>
        <family val="2"/>
      </rPr>
      <t>23-b009127</t>
    </r>
  </si>
  <si>
    <r>
      <t>'</t>
    </r>
    <r>
      <rPr>
        <sz val="10"/>
        <color rgb="FF000000"/>
        <rFont val="Arial"/>
        <family val="2"/>
      </rPr>
      <t>23-b0009103</t>
    </r>
  </si>
  <si>
    <r>
      <t>'</t>
    </r>
    <r>
      <rPr>
        <sz val="10"/>
        <color rgb="FF000000"/>
        <rFont val="Arial"/>
        <family val="2"/>
      </rPr>
      <t>23-b009752</t>
    </r>
  </si>
  <si>
    <r>
      <t>'</t>
    </r>
    <r>
      <rPr>
        <sz val="10"/>
        <color rgb="FF000000"/>
        <rFont val="Arial"/>
        <family val="2"/>
      </rPr>
      <t>23-b013343</t>
    </r>
  </si>
  <si>
    <r>
      <t>'</t>
    </r>
    <r>
      <rPr>
        <sz val="10"/>
        <color rgb="FF000000"/>
        <rFont val="Arial"/>
        <family val="2"/>
      </rPr>
      <t>23-b018100</t>
    </r>
  </si>
  <si>
    <r>
      <t>'</t>
    </r>
    <r>
      <rPr>
        <sz val="10"/>
        <color rgb="FF000000"/>
        <rFont val="Arial"/>
        <family val="2"/>
      </rPr>
      <t>23-b017636</t>
    </r>
  </si>
  <si>
    <r>
      <t>'</t>
    </r>
    <r>
      <rPr>
        <sz val="10"/>
        <color rgb="FF000000"/>
        <rFont val="Arial"/>
        <family val="2"/>
      </rPr>
      <t>23-b013573</t>
    </r>
  </si>
  <si>
    <r>
      <t>'</t>
    </r>
    <r>
      <rPr>
        <sz val="10"/>
        <color rgb="FF000000"/>
        <rFont val="Arial"/>
        <family val="2"/>
      </rPr>
      <t>23-b0017493</t>
    </r>
  </si>
  <si>
    <r>
      <t>'</t>
    </r>
    <r>
      <rPr>
        <sz val="10"/>
        <color rgb="FF000000"/>
        <rFont val="Arial"/>
        <family val="2"/>
      </rPr>
      <t>23-b0017746</t>
    </r>
  </si>
  <si>
    <r>
      <t>'</t>
    </r>
    <r>
      <rPr>
        <sz val="10"/>
        <color rgb="FF000000"/>
        <rFont val="Arial"/>
        <family val="2"/>
      </rPr>
      <t>23-b016083</t>
    </r>
  </si>
  <si>
    <r>
      <t>'</t>
    </r>
    <r>
      <rPr>
        <sz val="10"/>
        <color rgb="FF000000"/>
        <rFont val="Arial"/>
        <family val="2"/>
      </rPr>
      <t>23-b0017731</t>
    </r>
  </si>
  <si>
    <r>
      <t>'</t>
    </r>
    <r>
      <rPr>
        <sz val="10"/>
        <color rgb="FF000000"/>
        <rFont val="Arial"/>
        <family val="2"/>
      </rPr>
      <t>23-b017653</t>
    </r>
  </si>
  <si>
    <r>
      <t>'</t>
    </r>
    <r>
      <rPr>
        <sz val="10"/>
        <color rgb="FF000000"/>
        <rFont val="Arial"/>
        <family val="2"/>
      </rPr>
      <t>23-b017639</t>
    </r>
  </si>
  <si>
    <r>
      <t>'</t>
    </r>
    <r>
      <rPr>
        <sz val="10"/>
        <color rgb="FF000000"/>
        <rFont val="Arial"/>
        <family val="2"/>
      </rPr>
      <t>23-b017500</t>
    </r>
  </si>
  <si>
    <r>
      <t>'</t>
    </r>
    <r>
      <rPr>
        <sz val="10"/>
        <color rgb="FF000000"/>
        <rFont val="Arial"/>
        <family val="2"/>
      </rPr>
      <t>23-b015740</t>
    </r>
  </si>
  <si>
    <r>
      <t>'</t>
    </r>
    <r>
      <rPr>
        <sz val="10"/>
        <color rgb="FF000000"/>
        <rFont val="Arial"/>
        <family val="2"/>
      </rPr>
      <t>23-b013622</t>
    </r>
  </si>
  <si>
    <r>
      <t>'</t>
    </r>
    <r>
      <rPr>
        <sz val="10"/>
        <color rgb="FF000000"/>
        <rFont val="Arial"/>
        <family val="2"/>
      </rPr>
      <t>23-b015875</t>
    </r>
  </si>
  <si>
    <r>
      <t>'</t>
    </r>
    <r>
      <rPr>
        <sz val="10"/>
        <color rgb="FF000000"/>
        <rFont val="Arial"/>
        <family val="2"/>
      </rPr>
      <t>23-b013678</t>
    </r>
  </si>
  <si>
    <r>
      <t>'</t>
    </r>
    <r>
      <rPr>
        <sz val="10"/>
        <color rgb="FF000000"/>
        <rFont val="Arial"/>
        <family val="2"/>
      </rPr>
      <t>23-b013339</t>
    </r>
  </si>
  <si>
    <r>
      <t>'</t>
    </r>
    <r>
      <rPr>
        <sz val="10"/>
        <color rgb="FF000000"/>
        <rFont val="Arial"/>
        <family val="2"/>
      </rPr>
      <t>23-b013806</t>
    </r>
  </si>
  <si>
    <r>
      <t>'</t>
    </r>
    <r>
      <rPr>
        <sz val="10"/>
        <color rgb="FF000000"/>
        <rFont val="Arial"/>
        <family val="2"/>
      </rPr>
      <t>23-b013805</t>
    </r>
  </si>
  <si>
    <r>
      <t>'</t>
    </r>
    <r>
      <rPr>
        <sz val="10"/>
        <color rgb="FF000000"/>
        <rFont val="Arial"/>
        <family val="2"/>
      </rPr>
      <t>23-b013316</t>
    </r>
  </si>
  <si>
    <r>
      <t>'</t>
    </r>
    <r>
      <rPr>
        <sz val="10"/>
        <color rgb="FF000000"/>
        <rFont val="Arial"/>
        <family val="2"/>
      </rPr>
      <t>23-b0015585</t>
    </r>
  </si>
  <si>
    <r>
      <t>'</t>
    </r>
    <r>
      <rPr>
        <sz val="10"/>
        <color rgb="FF000000"/>
        <rFont val="Arial"/>
        <family val="2"/>
      </rPr>
      <t>23-b013803</t>
    </r>
  </si>
  <si>
    <r>
      <t>'</t>
    </r>
    <r>
      <rPr>
        <sz val="10"/>
        <color rgb="FF000000"/>
        <rFont val="Arial"/>
        <family val="2"/>
      </rPr>
      <t>23-b0015677</t>
    </r>
  </si>
  <si>
    <r>
      <t>'</t>
    </r>
    <r>
      <rPr>
        <sz val="10"/>
        <color rgb="FF000000"/>
        <rFont val="Arial"/>
        <family val="2"/>
      </rPr>
      <t>23-b014180</t>
    </r>
  </si>
  <si>
    <r>
      <t>'</t>
    </r>
    <r>
      <rPr>
        <sz val="10"/>
        <color rgb="FF000000"/>
        <rFont val="Arial"/>
        <family val="2"/>
      </rPr>
      <t>23-b013633</t>
    </r>
  </si>
  <si>
    <r>
      <t>'</t>
    </r>
    <r>
      <rPr>
        <sz val="10"/>
        <color rgb="FF000000"/>
        <rFont val="Arial"/>
        <family val="2"/>
      </rPr>
      <t>23-b013336</t>
    </r>
  </si>
  <si>
    <r>
      <t>'</t>
    </r>
    <r>
      <rPr>
        <sz val="10"/>
        <color rgb="FF000000"/>
        <rFont val="Arial"/>
        <family val="2"/>
      </rPr>
      <t>23-b013334</t>
    </r>
  </si>
  <si>
    <r>
      <t>'</t>
    </r>
    <r>
      <rPr>
        <sz val="10"/>
        <color rgb="FF000000"/>
        <rFont val="Arial"/>
        <family val="2"/>
      </rPr>
      <t>23-b013644</t>
    </r>
  </si>
  <si>
    <r>
      <t>'</t>
    </r>
    <r>
      <rPr>
        <sz val="10"/>
        <color rgb="FF000000"/>
        <rFont val="Arial"/>
        <family val="2"/>
      </rPr>
      <t>23-b013417</t>
    </r>
  </si>
  <si>
    <r>
      <t>'</t>
    </r>
    <r>
      <rPr>
        <sz val="10"/>
        <color rgb="FF000000"/>
        <rFont val="Arial"/>
        <family val="2"/>
      </rPr>
      <t>23-b013412</t>
    </r>
  </si>
  <si>
    <r>
      <t>'</t>
    </r>
    <r>
      <rPr>
        <sz val="10"/>
        <color rgb="FF000000"/>
        <rFont val="Arial"/>
        <family val="2"/>
      </rPr>
      <t>23-b0013154</t>
    </r>
  </si>
  <si>
    <r>
      <t>'</t>
    </r>
    <r>
      <rPr>
        <sz val="10"/>
        <color rgb="FF000000"/>
        <rFont val="Arial"/>
        <family val="2"/>
      </rPr>
      <t>23-b013563</t>
    </r>
  </si>
  <si>
    <r>
      <t>'</t>
    </r>
    <r>
      <rPr>
        <sz val="10"/>
        <color rgb="FF000000"/>
        <rFont val="Arial"/>
        <family val="2"/>
      </rPr>
      <t>23-b013438</t>
    </r>
  </si>
  <si>
    <r>
      <t>'</t>
    </r>
    <r>
      <rPr>
        <sz val="10"/>
        <color rgb="FF000000"/>
        <rFont val="Arial"/>
        <family val="2"/>
      </rPr>
      <t>23-b0013465</t>
    </r>
  </si>
  <si>
    <r>
      <t>'</t>
    </r>
    <r>
      <rPr>
        <sz val="10"/>
        <color rgb="FF000000"/>
        <rFont val="Arial"/>
        <family val="2"/>
      </rPr>
      <t>23-b0013425</t>
    </r>
  </si>
  <si>
    <r>
      <t>'</t>
    </r>
    <r>
      <rPr>
        <sz val="10"/>
        <color rgb="FF000000"/>
        <rFont val="Arial"/>
        <family val="2"/>
      </rPr>
      <t>23-b013414</t>
    </r>
  </si>
  <si>
    <r>
      <t>'</t>
    </r>
    <r>
      <rPr>
        <sz val="10"/>
        <color rgb="FF000000"/>
        <rFont val="Arial"/>
        <family val="2"/>
      </rPr>
      <t>23-b0013274</t>
    </r>
  </si>
  <si>
    <r>
      <t>'</t>
    </r>
    <r>
      <rPr>
        <sz val="10"/>
        <color rgb="FF000000"/>
        <rFont val="Arial"/>
        <family val="2"/>
      </rPr>
      <t>23-b013168</t>
    </r>
  </si>
  <si>
    <r>
      <t>'</t>
    </r>
    <r>
      <rPr>
        <sz val="10"/>
        <color rgb="FF000000"/>
        <rFont val="Arial"/>
        <family val="2"/>
      </rPr>
      <t>23-b011552</t>
    </r>
  </si>
  <si>
    <r>
      <t>'</t>
    </r>
    <r>
      <rPr>
        <sz val="10"/>
        <color rgb="FF000000"/>
        <rFont val="Arial"/>
        <family val="2"/>
      </rPr>
      <t>23-b009789</t>
    </r>
  </si>
  <si>
    <r>
      <t>'</t>
    </r>
    <r>
      <rPr>
        <sz val="10"/>
        <color rgb="FF000000"/>
        <rFont val="Arial"/>
        <family val="2"/>
      </rPr>
      <t>23-b010651</t>
    </r>
  </si>
  <si>
    <r>
      <t>'</t>
    </r>
    <r>
      <rPr>
        <sz val="10"/>
        <color rgb="FF000000"/>
        <rFont val="Arial"/>
        <family val="2"/>
      </rPr>
      <t>23-b011317</t>
    </r>
  </si>
  <si>
    <r>
      <t>'</t>
    </r>
    <r>
      <rPr>
        <sz val="10"/>
        <color rgb="FF000000"/>
        <rFont val="Arial"/>
        <family val="2"/>
      </rPr>
      <t>23-b011235</t>
    </r>
  </si>
  <si>
    <r>
      <t>'</t>
    </r>
    <r>
      <rPr>
        <sz val="10"/>
        <color rgb="FF000000"/>
        <rFont val="Arial"/>
        <family val="2"/>
      </rPr>
      <t>23-b0009128</t>
    </r>
  </si>
  <si>
    <r>
      <t>'</t>
    </r>
    <r>
      <rPr>
        <sz val="10"/>
        <color rgb="FF000000"/>
        <rFont val="Arial"/>
        <family val="2"/>
      </rPr>
      <t>23-b015601</t>
    </r>
  </si>
  <si>
    <r>
      <t>'</t>
    </r>
    <r>
      <rPr>
        <sz val="10"/>
        <color rgb="FF000000"/>
        <rFont val="Arial"/>
        <family val="2"/>
      </rPr>
      <t>23-b017650</t>
    </r>
  </si>
  <si>
    <r>
      <t>'</t>
    </r>
    <r>
      <rPr>
        <sz val="10"/>
        <color rgb="FF000000"/>
        <rFont val="Arial"/>
        <family val="2"/>
      </rPr>
      <t>23-b0017450</t>
    </r>
  </si>
  <si>
    <r>
      <t>'</t>
    </r>
    <r>
      <rPr>
        <sz val="10"/>
        <color rgb="FF000000"/>
        <rFont val="Arial"/>
        <family val="2"/>
      </rPr>
      <t>23-b0016372</t>
    </r>
  </si>
  <si>
    <r>
      <t>'</t>
    </r>
    <r>
      <rPr>
        <sz val="10"/>
        <color rgb="FF000000"/>
        <rFont val="Arial"/>
        <family val="2"/>
      </rPr>
      <t>23-b0017521</t>
    </r>
  </si>
  <si>
    <r>
      <t>'</t>
    </r>
    <r>
      <rPr>
        <sz val="10"/>
        <color rgb="FF000000"/>
        <rFont val="Arial"/>
        <family val="2"/>
      </rPr>
      <t>23-b018682</t>
    </r>
  </si>
  <si>
    <r>
      <t>'</t>
    </r>
    <r>
      <rPr>
        <sz val="10"/>
        <color rgb="FF000000"/>
        <rFont val="Arial"/>
        <family val="2"/>
      </rPr>
      <t>23-b0017701</t>
    </r>
  </si>
  <si>
    <r>
      <t>'</t>
    </r>
    <r>
      <rPr>
        <sz val="10"/>
        <color rgb="FF000000"/>
        <rFont val="Arial"/>
        <family val="2"/>
      </rPr>
      <t>23-b0017441</t>
    </r>
  </si>
  <si>
    <r>
      <t>'</t>
    </r>
    <r>
      <rPr>
        <sz val="10"/>
        <color rgb="FF000000"/>
        <rFont val="Arial"/>
        <family val="2"/>
      </rPr>
      <t>23-b0017440</t>
    </r>
  </si>
  <si>
    <r>
      <t>'</t>
    </r>
    <r>
      <rPr>
        <sz val="10"/>
        <color rgb="FF000000"/>
        <rFont val="Arial"/>
        <family val="2"/>
      </rPr>
      <t>23-b018755</t>
    </r>
  </si>
  <si>
    <r>
      <t>'</t>
    </r>
    <r>
      <rPr>
        <sz val="10"/>
        <color rgb="FF000000"/>
        <rFont val="Arial"/>
        <family val="2"/>
      </rPr>
      <t>23-b013411</t>
    </r>
  </si>
  <si>
    <r>
      <t>'</t>
    </r>
    <r>
      <rPr>
        <sz val="10"/>
        <color rgb="FF000000"/>
        <rFont val="Arial"/>
        <family val="2"/>
      </rPr>
      <t>23-b017509</t>
    </r>
  </si>
  <si>
    <r>
      <t>'</t>
    </r>
    <r>
      <rPr>
        <sz val="10"/>
        <color rgb="FF000000"/>
        <rFont val="Arial"/>
        <family val="2"/>
      </rPr>
      <t>23-b015907</t>
    </r>
  </si>
  <si>
    <r>
      <t>'</t>
    </r>
    <r>
      <rPr>
        <sz val="10"/>
        <color rgb="FF000000"/>
        <rFont val="Arial"/>
        <family val="2"/>
      </rPr>
      <t>23-b017485</t>
    </r>
  </si>
  <si>
    <r>
      <t>'</t>
    </r>
    <r>
      <rPr>
        <sz val="10"/>
        <color rgb="FF000000"/>
        <rFont val="Arial"/>
        <family val="2"/>
      </rPr>
      <t>23-b013671</t>
    </r>
  </si>
  <si>
    <r>
      <t>'</t>
    </r>
    <r>
      <rPr>
        <sz val="10"/>
        <color rgb="FF000000"/>
        <rFont val="Arial"/>
        <family val="2"/>
      </rPr>
      <t>23-b013593</t>
    </r>
  </si>
  <si>
    <r>
      <t>'</t>
    </r>
    <r>
      <rPr>
        <sz val="10"/>
        <color rgb="FF000000"/>
        <rFont val="Arial"/>
        <family val="2"/>
      </rPr>
      <t>23-b013338</t>
    </r>
  </si>
  <si>
    <r>
      <t>'</t>
    </r>
    <r>
      <rPr>
        <sz val="10"/>
        <color rgb="FF000000"/>
        <rFont val="Arial"/>
        <family val="2"/>
      </rPr>
      <t>23-b0015747</t>
    </r>
  </si>
  <si>
    <r>
      <t>'</t>
    </r>
    <r>
      <rPr>
        <sz val="10"/>
        <color rgb="FF000000"/>
        <rFont val="Arial"/>
        <family val="2"/>
      </rPr>
      <t>23-b013149</t>
    </r>
  </si>
  <si>
    <r>
      <t>'</t>
    </r>
    <r>
      <rPr>
        <sz val="10"/>
        <color rgb="FF000000"/>
        <rFont val="Arial"/>
        <family val="2"/>
      </rPr>
      <t>23-b0015589</t>
    </r>
  </si>
  <si>
    <r>
      <t>'</t>
    </r>
    <r>
      <rPr>
        <sz val="10"/>
        <color rgb="FF000000"/>
        <rFont val="Arial"/>
        <family val="2"/>
      </rPr>
      <t>23-b0013179</t>
    </r>
  </si>
  <si>
    <r>
      <t>'</t>
    </r>
    <r>
      <rPr>
        <sz val="10"/>
        <color rgb="FF000000"/>
        <rFont val="Arial"/>
        <family val="2"/>
      </rPr>
      <t>23-b0013631</t>
    </r>
  </si>
  <si>
    <r>
      <t>'</t>
    </r>
    <r>
      <rPr>
        <sz val="10"/>
        <color rgb="FF000000"/>
        <rFont val="Arial"/>
        <family val="2"/>
      </rPr>
      <t>23-b0013629</t>
    </r>
  </si>
  <si>
    <r>
      <t>'</t>
    </r>
    <r>
      <rPr>
        <sz val="10"/>
        <color rgb="FF000000"/>
        <rFont val="Arial"/>
        <family val="2"/>
      </rPr>
      <t>23-b013443</t>
    </r>
  </si>
  <si>
    <r>
      <t>'</t>
    </r>
    <r>
      <rPr>
        <sz val="10"/>
        <color rgb="FF000000"/>
        <rFont val="Arial"/>
        <family val="2"/>
      </rPr>
      <t>23-b013447</t>
    </r>
  </si>
  <si>
    <r>
      <t>'</t>
    </r>
    <r>
      <rPr>
        <sz val="10"/>
        <color rgb="FF000000"/>
        <rFont val="Arial"/>
        <family val="2"/>
      </rPr>
      <t>23-b013280</t>
    </r>
  </si>
  <si>
    <r>
      <t>'</t>
    </r>
    <r>
      <rPr>
        <sz val="10"/>
        <color rgb="FF000000"/>
        <rFont val="Arial"/>
        <family val="2"/>
      </rPr>
      <t>23-b0013597</t>
    </r>
  </si>
  <si>
    <r>
      <t>'</t>
    </r>
    <r>
      <rPr>
        <sz val="10"/>
        <color rgb="FF000000"/>
        <rFont val="Arial"/>
        <family val="2"/>
      </rPr>
      <t>23-b0013470</t>
    </r>
  </si>
  <si>
    <r>
      <t>'</t>
    </r>
    <r>
      <rPr>
        <sz val="10"/>
        <color rgb="FF000000"/>
        <rFont val="Arial"/>
        <family val="2"/>
      </rPr>
      <t>23-b013617</t>
    </r>
  </si>
  <si>
    <r>
      <t>'</t>
    </r>
    <r>
      <rPr>
        <sz val="10"/>
        <color rgb="FF000000"/>
        <rFont val="Arial"/>
        <family val="2"/>
      </rPr>
      <t>23-b011513</t>
    </r>
  </si>
  <si>
    <r>
      <t>'</t>
    </r>
    <r>
      <rPr>
        <sz val="10"/>
        <color rgb="FF000000"/>
        <rFont val="Arial"/>
        <family val="2"/>
      </rPr>
      <t>23-b0013824</t>
    </r>
  </si>
  <si>
    <r>
      <t>'</t>
    </r>
    <r>
      <rPr>
        <sz val="10"/>
        <color rgb="FF000000"/>
        <rFont val="Arial"/>
        <family val="2"/>
      </rPr>
      <t>23-b0013614</t>
    </r>
  </si>
  <si>
    <r>
      <t>'</t>
    </r>
    <r>
      <rPr>
        <sz val="10"/>
        <color rgb="FF000000"/>
        <rFont val="Arial"/>
        <family val="2"/>
      </rPr>
      <t>23-b0013595</t>
    </r>
  </si>
  <si>
    <r>
      <t>'</t>
    </r>
    <r>
      <rPr>
        <sz val="10"/>
        <color rgb="FF000000"/>
        <rFont val="Arial"/>
        <family val="2"/>
      </rPr>
      <t>23-b0013594</t>
    </r>
  </si>
  <si>
    <r>
      <t>'</t>
    </r>
    <r>
      <rPr>
        <sz val="10"/>
        <color rgb="FF000000"/>
        <rFont val="Arial"/>
        <family val="2"/>
      </rPr>
      <t>23-b0015584</t>
    </r>
  </si>
  <si>
    <r>
      <t>'</t>
    </r>
    <r>
      <rPr>
        <sz val="10"/>
        <color rgb="FF000000"/>
        <rFont val="Arial"/>
        <family val="2"/>
      </rPr>
      <t>23-b012538</t>
    </r>
  </si>
  <si>
    <r>
      <t>'</t>
    </r>
    <r>
      <rPr>
        <sz val="10"/>
        <color rgb="FF000000"/>
        <rFont val="Arial"/>
        <family val="2"/>
      </rPr>
      <t>23-b013637</t>
    </r>
  </si>
  <si>
    <r>
      <t>'</t>
    </r>
    <r>
      <rPr>
        <sz val="10"/>
        <color rgb="FF000000"/>
        <rFont val="Arial"/>
        <family val="2"/>
      </rPr>
      <t>23-b013434</t>
    </r>
  </si>
  <si>
    <r>
      <t>'</t>
    </r>
    <r>
      <rPr>
        <sz val="10"/>
        <color rgb="FF000000"/>
        <rFont val="Arial"/>
        <family val="2"/>
      </rPr>
      <t>23-b013419</t>
    </r>
  </si>
  <si>
    <r>
      <t>'</t>
    </r>
    <r>
      <rPr>
        <sz val="10"/>
        <color rgb="FF000000"/>
        <rFont val="Arial"/>
        <family val="2"/>
      </rPr>
      <t>23-b0011333</t>
    </r>
  </si>
  <si>
    <r>
      <t>'</t>
    </r>
    <r>
      <rPr>
        <sz val="10"/>
        <color rgb="FF000000"/>
        <rFont val="Arial"/>
        <family val="2"/>
      </rPr>
      <t>23-b013345</t>
    </r>
  </si>
  <si>
    <r>
      <t>'</t>
    </r>
    <r>
      <rPr>
        <sz val="10"/>
        <color rgb="FF000000"/>
        <rFont val="Arial"/>
        <family val="2"/>
      </rPr>
      <t>23-b011544</t>
    </r>
  </si>
  <si>
    <r>
      <t>'</t>
    </r>
    <r>
      <rPr>
        <sz val="10"/>
        <color rgb="FF000000"/>
        <rFont val="Arial"/>
        <family val="2"/>
      </rPr>
      <t>23-b0013473</t>
    </r>
  </si>
  <si>
    <r>
      <t>'</t>
    </r>
    <r>
      <rPr>
        <sz val="10"/>
        <color rgb="FF000000"/>
        <rFont val="Arial"/>
        <family val="2"/>
      </rPr>
      <t>23-b0013426</t>
    </r>
  </si>
  <si>
    <r>
      <t>'</t>
    </r>
    <r>
      <rPr>
        <sz val="10"/>
        <color rgb="FF000000"/>
        <rFont val="Arial"/>
        <family val="2"/>
      </rPr>
      <t>23-b0013321</t>
    </r>
  </si>
  <si>
    <r>
      <t>'</t>
    </r>
    <r>
      <rPr>
        <sz val="10"/>
        <color rgb="FF000000"/>
        <rFont val="Arial"/>
        <family val="2"/>
      </rPr>
      <t>23-b0009208</t>
    </r>
  </si>
  <si>
    <r>
      <t>'</t>
    </r>
    <r>
      <rPr>
        <sz val="10"/>
        <color rgb="FF000000"/>
        <rFont val="Arial"/>
        <family val="2"/>
      </rPr>
      <t>23-b011825</t>
    </r>
  </si>
  <si>
    <r>
      <t>'</t>
    </r>
    <r>
      <rPr>
        <sz val="10"/>
        <color rgb="FF000000"/>
        <rFont val="Arial"/>
        <family val="2"/>
      </rPr>
      <t>23-b0013176</t>
    </r>
  </si>
  <si>
    <r>
      <t>'</t>
    </r>
    <r>
      <rPr>
        <sz val="10"/>
        <color rgb="FF000000"/>
        <rFont val="Arial"/>
        <family val="2"/>
      </rPr>
      <t>23-b0011332</t>
    </r>
  </si>
  <si>
    <r>
      <t>'</t>
    </r>
    <r>
      <rPr>
        <sz val="10"/>
        <color rgb="FF000000"/>
        <rFont val="Arial"/>
        <family val="2"/>
      </rPr>
      <t>23-b0009133</t>
    </r>
  </si>
  <si>
    <r>
      <t>'</t>
    </r>
    <r>
      <rPr>
        <sz val="10"/>
        <color rgb="FF000000"/>
        <rFont val="Arial"/>
        <family val="2"/>
      </rPr>
      <t>23-b0010590</t>
    </r>
  </si>
  <si>
    <r>
      <t>'</t>
    </r>
    <r>
      <rPr>
        <sz val="10"/>
        <color rgb="FF000000"/>
        <rFont val="Arial"/>
        <family val="2"/>
      </rPr>
      <t>23-b009135</t>
    </r>
  </si>
  <si>
    <r>
      <t>'</t>
    </r>
    <r>
      <rPr>
        <sz val="10"/>
        <color rgb="FF000000"/>
        <rFont val="Arial"/>
        <family val="2"/>
      </rPr>
      <t>23-b0009154</t>
    </r>
  </si>
  <si>
    <r>
      <t>'</t>
    </r>
    <r>
      <rPr>
        <sz val="10"/>
        <color rgb="FF000000"/>
        <rFont val="Arial"/>
        <family val="2"/>
      </rPr>
      <t>23-b0009105</t>
    </r>
  </si>
  <si>
    <r>
      <t>'</t>
    </r>
    <r>
      <rPr>
        <sz val="10"/>
        <color rgb="FF000000"/>
        <rFont val="Arial"/>
        <family val="2"/>
      </rPr>
      <t>23-b013215</t>
    </r>
  </si>
  <si>
    <t>299-SIPI-032023-1269248</t>
  </si>
  <si>
    <r>
      <t>'</t>
    </r>
    <r>
      <rPr>
        <sz val="10"/>
        <color rgb="FF000000"/>
        <rFont val="Arial"/>
        <family val="2"/>
      </rPr>
      <t>23-b0017496</t>
    </r>
  </si>
  <si>
    <r>
      <t>'</t>
    </r>
    <r>
      <rPr>
        <sz val="10"/>
        <color rgb="FF000000"/>
        <rFont val="Arial"/>
        <family val="2"/>
      </rPr>
      <t>23-b0017448</t>
    </r>
  </si>
  <si>
    <r>
      <t>'</t>
    </r>
    <r>
      <rPr>
        <sz val="10"/>
        <color rgb="FF000000"/>
        <rFont val="Arial"/>
        <family val="2"/>
      </rPr>
      <t>23-b016757</t>
    </r>
  </si>
  <si>
    <t>299-SIPI-032023-1269492</t>
  </si>
  <si>
    <r>
      <t>'</t>
    </r>
    <r>
      <rPr>
        <sz val="10"/>
        <color rgb="FF000000"/>
        <rFont val="Arial"/>
        <family val="2"/>
      </rPr>
      <t>23-b0017673</t>
    </r>
  </si>
  <si>
    <r>
      <t>'</t>
    </r>
    <r>
      <rPr>
        <sz val="10"/>
        <color rgb="FF000000"/>
        <rFont val="Arial"/>
        <family val="2"/>
      </rPr>
      <t>010754</t>
    </r>
  </si>
  <si>
    <t>K23TVA-10754-RTV1671608- DC HD 9472 NGAY 17/03/2023</t>
  </si>
  <si>
    <r>
      <t>'</t>
    </r>
    <r>
      <rPr>
        <sz val="10"/>
        <color rgb="FF000000"/>
        <rFont val="Arial"/>
        <family val="2"/>
      </rPr>
      <t>23-b017649</t>
    </r>
  </si>
  <si>
    <t>299-SIPI-082022-1267151</t>
  </si>
  <si>
    <r>
      <t>'</t>
    </r>
    <r>
      <rPr>
        <sz val="10"/>
        <color rgb="FF000000"/>
        <rFont val="Arial"/>
        <family val="2"/>
      </rPr>
      <t>22-b033697</t>
    </r>
  </si>
  <si>
    <t>299-SIPI-082022-1269159</t>
  </si>
  <si>
    <r>
      <t>'</t>
    </r>
    <r>
      <rPr>
        <sz val="10"/>
        <color rgb="FF000000"/>
        <rFont val="Arial"/>
        <family val="2"/>
      </rPr>
      <t>22-b032523</t>
    </r>
  </si>
  <si>
    <t>299-SIPI-092022-1267151</t>
  </si>
  <si>
    <r>
      <t>'</t>
    </r>
    <r>
      <rPr>
        <sz val="10"/>
        <color rgb="FF000000"/>
        <rFont val="Arial"/>
        <family val="2"/>
      </rPr>
      <t>22-b044270</t>
    </r>
  </si>
  <si>
    <t>299-SIPI-102022-1267022</t>
  </si>
  <si>
    <r>
      <t>'</t>
    </r>
    <r>
      <rPr>
        <sz val="10"/>
        <color rgb="FF000000"/>
        <rFont val="Arial"/>
        <family val="2"/>
      </rPr>
      <t>22-b0047899</t>
    </r>
  </si>
  <si>
    <t>299-SIPI-102022-1267151</t>
  </si>
  <si>
    <r>
      <t>'</t>
    </r>
    <r>
      <rPr>
        <sz val="10"/>
        <color rgb="FF000000"/>
        <rFont val="Arial"/>
        <family val="2"/>
      </rPr>
      <t>22-b045713</t>
    </r>
  </si>
  <si>
    <r>
      <t>'</t>
    </r>
    <r>
      <rPr>
        <sz val="10"/>
        <color rgb="FF000000"/>
        <rFont val="Arial"/>
        <family val="2"/>
      </rPr>
      <t>22-b048917</t>
    </r>
  </si>
  <si>
    <t>299-SIPI-102022-1269159</t>
  </si>
  <si>
    <r>
      <t>'</t>
    </r>
    <r>
      <rPr>
        <sz val="10"/>
        <color rgb="FF000000"/>
        <rFont val="Arial"/>
        <family val="2"/>
      </rPr>
      <t>22-b048059</t>
    </r>
  </si>
  <si>
    <r>
      <t>'</t>
    </r>
    <r>
      <rPr>
        <sz val="10"/>
        <color rgb="FF000000"/>
        <rFont val="Arial"/>
        <family val="2"/>
      </rPr>
      <t>22-b047997</t>
    </r>
  </si>
  <si>
    <r>
      <t>'</t>
    </r>
    <r>
      <rPr>
        <sz val="10"/>
        <color rgb="FF000000"/>
        <rFont val="Arial"/>
        <family val="2"/>
      </rPr>
      <t>22-b46607</t>
    </r>
  </si>
  <si>
    <r>
      <t>'</t>
    </r>
    <r>
      <rPr>
        <sz val="10"/>
        <color rgb="FF000000"/>
        <rFont val="Arial"/>
        <family val="2"/>
      </rPr>
      <t>22-b047645</t>
    </r>
  </si>
  <si>
    <r>
      <t>'</t>
    </r>
    <r>
      <rPr>
        <sz val="10"/>
        <color rgb="FF000000"/>
        <rFont val="Arial"/>
        <family val="2"/>
      </rPr>
      <t>22-b048005</t>
    </r>
  </si>
  <si>
    <r>
      <t>'</t>
    </r>
    <r>
      <rPr>
        <sz val="10"/>
        <color rgb="FF000000"/>
        <rFont val="Arial"/>
        <family val="2"/>
      </rPr>
      <t>22-b047918</t>
    </r>
  </si>
  <si>
    <t>299-SIPI-112022-1266093</t>
  </si>
  <si>
    <r>
      <t>'</t>
    </r>
    <r>
      <rPr>
        <sz val="10"/>
        <color rgb="FF000000"/>
        <rFont val="Arial"/>
        <family val="2"/>
      </rPr>
      <t>22-b051251</t>
    </r>
  </si>
  <si>
    <t>299-SIPI-112022-1267022</t>
  </si>
  <si>
    <r>
      <t>'</t>
    </r>
    <r>
      <rPr>
        <sz val="10"/>
        <color rgb="FF000000"/>
        <rFont val="Arial"/>
        <family val="2"/>
      </rPr>
      <t>22-b0049725</t>
    </r>
  </si>
  <si>
    <t>299-SIPI-112022-1269159</t>
  </si>
  <si>
    <r>
      <t>'</t>
    </r>
    <r>
      <rPr>
        <sz val="10"/>
        <color rgb="FF000000"/>
        <rFont val="Arial"/>
        <family val="2"/>
      </rPr>
      <t>22-b0051663</t>
    </r>
  </si>
  <si>
    <r>
      <t>'</t>
    </r>
    <r>
      <rPr>
        <sz val="10"/>
        <color rgb="FF000000"/>
        <rFont val="Arial"/>
        <family val="2"/>
      </rPr>
      <t>22-b0051301</t>
    </r>
  </si>
  <si>
    <t>299-SIPI-122022-1267022</t>
  </si>
  <si>
    <r>
      <t>'</t>
    </r>
    <r>
      <rPr>
        <sz val="10"/>
        <color rgb="FF000000"/>
        <rFont val="Arial"/>
        <family val="2"/>
      </rPr>
      <t>23-b0057066</t>
    </r>
  </si>
  <si>
    <t>299-SIPI-122022-1269159</t>
  </si>
  <si>
    <r>
      <t>'</t>
    </r>
    <r>
      <rPr>
        <sz val="10"/>
        <color rgb="FF000000"/>
        <rFont val="Arial"/>
        <family val="2"/>
      </rPr>
      <t>22-b055290</t>
    </r>
  </si>
  <si>
    <t>299-SIPI-R-032023-1266766</t>
  </si>
  <si>
    <r>
      <t>'</t>
    </r>
    <r>
      <rPr>
        <sz val="10"/>
        <color rgb="FF000000"/>
        <rFont val="Arial"/>
        <family val="2"/>
      </rPr>
      <t>6737</t>
    </r>
  </si>
  <si>
    <t>K23TVA-6737-RTV1661130|HHCL</t>
  </si>
  <si>
    <r>
      <t>'</t>
    </r>
    <r>
      <rPr>
        <sz val="10"/>
        <color rgb="FF000000"/>
        <rFont val="Arial"/>
        <family val="2"/>
      </rPr>
      <t>6811</t>
    </r>
  </si>
  <si>
    <t>K23TVA-6811-RTV1661533|HHCL</t>
  </si>
  <si>
    <r>
      <t>'</t>
    </r>
    <r>
      <rPr>
        <sz val="10"/>
        <color rgb="FF000000"/>
        <rFont val="Arial"/>
        <family val="2"/>
      </rPr>
      <t>6605</t>
    </r>
  </si>
  <si>
    <t>K23TVA-6605-RTV1661379|HHCL - RTV1661379</t>
  </si>
  <si>
    <r>
      <t>'</t>
    </r>
    <r>
      <rPr>
        <sz val="10"/>
        <color rgb="FF000000"/>
        <rFont val="Arial"/>
        <family val="2"/>
      </rPr>
      <t>6796</t>
    </r>
  </si>
  <si>
    <t>K23TVA-6796-RTV1661425|HHCL</t>
  </si>
  <si>
    <t>299-SIPI-R-032023-1267022</t>
  </si>
  <si>
    <r>
      <t>'</t>
    </r>
    <r>
      <rPr>
        <sz val="10"/>
        <color rgb="FF000000"/>
        <rFont val="Arial"/>
        <family val="2"/>
      </rPr>
      <t>8606</t>
    </r>
  </si>
  <si>
    <t>K23TVA-8606-RTV1669104|HHCL</t>
  </si>
  <si>
    <r>
      <t>'</t>
    </r>
    <r>
      <rPr>
        <sz val="10"/>
        <color rgb="FF000000"/>
        <rFont val="Arial"/>
        <family val="2"/>
      </rPr>
      <t>009891</t>
    </r>
  </si>
  <si>
    <t>K23TVA-9891-RTV1674590|HHCL</t>
  </si>
  <si>
    <r>
      <t>'</t>
    </r>
    <r>
      <rPr>
        <sz val="10"/>
        <color rgb="FF000000"/>
        <rFont val="Arial"/>
        <family val="2"/>
      </rPr>
      <t>7747</t>
    </r>
  </si>
  <si>
    <t>K23TVA-7747-RTV1665910|HHCL</t>
  </si>
  <si>
    <r>
      <t>'</t>
    </r>
    <r>
      <rPr>
        <sz val="10"/>
        <color rgb="FF000000"/>
        <rFont val="Arial"/>
        <family val="2"/>
      </rPr>
      <t>8353</t>
    </r>
  </si>
  <si>
    <t>K23TVA-8353-RTV1668068|HHCL - RTV1668068</t>
  </si>
  <si>
    <r>
      <t>'</t>
    </r>
    <r>
      <rPr>
        <sz val="10"/>
        <color rgb="FF000000"/>
        <rFont val="Arial"/>
        <family val="2"/>
      </rPr>
      <t>8595</t>
    </r>
  </si>
  <si>
    <t>K23TVA-8595-RTV1669077|HHCL</t>
  </si>
  <si>
    <r>
      <t>'</t>
    </r>
    <r>
      <rPr>
        <sz val="10"/>
        <color rgb="FF000000"/>
        <rFont val="Arial"/>
        <family val="2"/>
      </rPr>
      <t>7721</t>
    </r>
  </si>
  <si>
    <t>K23TVA-7721-RTV1665800|HHCL</t>
  </si>
  <si>
    <t>299-SIPI-R-032023-1269159</t>
  </si>
  <si>
    <r>
      <t>'</t>
    </r>
    <r>
      <rPr>
        <sz val="10"/>
        <color rgb="FF000000"/>
        <rFont val="Arial"/>
        <family val="2"/>
      </rPr>
      <t>11968</t>
    </r>
  </si>
  <si>
    <t>K23TVA-11968-RTV1681305|HHCL - RTV1681305</t>
  </si>
  <si>
    <r>
      <t>'</t>
    </r>
    <r>
      <rPr>
        <sz val="10"/>
        <color rgb="FF000000"/>
        <rFont val="Arial"/>
        <family val="2"/>
      </rPr>
      <t>10610</t>
    </r>
  </si>
  <si>
    <t>K23TVA-10610-RTV1677232|HHCL - RTV1677232</t>
  </si>
  <si>
    <r>
      <t>'</t>
    </r>
    <r>
      <rPr>
        <sz val="10"/>
        <color rgb="FF000000"/>
        <rFont val="Arial"/>
        <family val="2"/>
      </rPr>
      <t>10185</t>
    </r>
  </si>
  <si>
    <t>K23TVA-10185-RTV1675519|HHCL - RTV1675519</t>
  </si>
  <si>
    <r>
      <t>'</t>
    </r>
    <r>
      <rPr>
        <sz val="10"/>
        <color rgb="FF000000"/>
        <rFont val="Arial"/>
        <family val="2"/>
      </rPr>
      <t>10181</t>
    </r>
  </si>
  <si>
    <t>K23TVA-10181-RTV1675497|HHCL - RTV1675497</t>
  </si>
  <si>
    <r>
      <t>'</t>
    </r>
    <r>
      <rPr>
        <sz val="10"/>
        <color rgb="FF000000"/>
        <rFont val="Arial"/>
        <family val="2"/>
      </rPr>
      <t>10143</t>
    </r>
  </si>
  <si>
    <t>K23TVA-10143-RTV1674933|HHCL</t>
  </si>
  <si>
    <r>
      <t>'</t>
    </r>
    <r>
      <rPr>
        <sz val="10"/>
        <color rgb="FF000000"/>
        <rFont val="Arial"/>
        <family val="2"/>
      </rPr>
      <t>9703</t>
    </r>
  </si>
  <si>
    <t>K23TVA-9703-RTV1673046|HHCL - RTV1673046</t>
  </si>
  <si>
    <r>
      <t>'</t>
    </r>
    <r>
      <rPr>
        <sz val="10"/>
        <color rgb="FF000000"/>
        <rFont val="Arial"/>
        <family val="2"/>
      </rPr>
      <t>7831</t>
    </r>
  </si>
  <si>
    <t>K23TVA-7831-RTV1666356|HHCL</t>
  </si>
  <si>
    <r>
      <t>'</t>
    </r>
    <r>
      <rPr>
        <sz val="10"/>
        <color rgb="FF000000"/>
        <rFont val="Arial"/>
        <family val="2"/>
      </rPr>
      <t>7798</t>
    </r>
  </si>
  <si>
    <t>K23TVA-7798-RTV1666219|HHCL</t>
  </si>
  <si>
    <r>
      <t>'</t>
    </r>
    <r>
      <rPr>
        <sz val="10"/>
        <color rgb="FF000000"/>
        <rFont val="Arial"/>
        <family val="2"/>
      </rPr>
      <t>7221</t>
    </r>
  </si>
  <si>
    <t>K23TVA-7221-RTV1662924|HHCL</t>
  </si>
  <si>
    <r>
      <t>'</t>
    </r>
    <r>
      <rPr>
        <sz val="10"/>
        <color rgb="FF000000"/>
        <rFont val="Arial"/>
        <family val="2"/>
      </rPr>
      <t>8859</t>
    </r>
  </si>
  <si>
    <t>K23TVA-8859-RTV1670209|HHCL - RTV1670209</t>
  </si>
  <si>
    <r>
      <t>'</t>
    </r>
    <r>
      <rPr>
        <sz val="10"/>
        <color rgb="FF000000"/>
        <rFont val="Arial"/>
        <family val="2"/>
      </rPr>
      <t>7506</t>
    </r>
  </si>
  <si>
    <t>K23TVA-7506-RTV1664117|HHCL - RTV1664117</t>
  </si>
  <si>
    <r>
      <t>'</t>
    </r>
    <r>
      <rPr>
        <sz val="10"/>
        <color rgb="FF000000"/>
        <rFont val="Arial"/>
        <family val="2"/>
      </rPr>
      <t>11981</t>
    </r>
  </si>
  <si>
    <t>K23TVA-11981-RTV1681331|HHCL - RTV1681331</t>
  </si>
  <si>
    <r>
      <t>'</t>
    </r>
    <r>
      <rPr>
        <sz val="10"/>
        <color rgb="FF000000"/>
        <rFont val="Arial"/>
        <family val="2"/>
      </rPr>
      <t>11088</t>
    </r>
  </si>
  <si>
    <t>K23TVA-11088-RTV1678940|HHCL - RTV1678940</t>
  </si>
  <si>
    <r>
      <t>'</t>
    </r>
    <r>
      <rPr>
        <sz val="10"/>
        <color rgb="FF000000"/>
        <rFont val="Arial"/>
        <family val="2"/>
      </rPr>
      <t>11079</t>
    </r>
  </si>
  <si>
    <t>K23TVA-11079-RTV1678883|HHCL - RTV1678883</t>
  </si>
  <si>
    <r>
      <t>'</t>
    </r>
    <r>
      <rPr>
        <sz val="10"/>
        <color rgb="FF000000"/>
        <rFont val="Arial"/>
        <family val="2"/>
      </rPr>
      <t>11154</t>
    </r>
  </si>
  <si>
    <t>K23TVA-11154-RTV1679468|HHCL - RTV1679468</t>
  </si>
  <si>
    <r>
      <t>'</t>
    </r>
    <r>
      <rPr>
        <sz val="10"/>
        <color rgb="FF000000"/>
        <rFont val="Arial"/>
        <family val="2"/>
      </rPr>
      <t>11275</t>
    </r>
  </si>
  <si>
    <t>K23TVA-11275-RTV1679436|HHCL - RTV1679436</t>
  </si>
  <si>
    <r>
      <t>'</t>
    </r>
    <r>
      <rPr>
        <sz val="10"/>
        <color rgb="FF000000"/>
        <rFont val="Arial"/>
        <family val="2"/>
      </rPr>
      <t>10466</t>
    </r>
  </si>
  <si>
    <t>K23TVA-10466-RTV1676438|HHCL - RTV1676438</t>
  </si>
  <si>
    <r>
      <t>'</t>
    </r>
    <r>
      <rPr>
        <sz val="10"/>
        <color rgb="FF000000"/>
        <rFont val="Arial"/>
        <family val="2"/>
      </rPr>
      <t>10487</t>
    </r>
  </si>
  <si>
    <t>K23TVA-10487-RTV1676845|HHCL - RTV1676845</t>
  </si>
  <si>
    <r>
      <t>'</t>
    </r>
    <r>
      <rPr>
        <sz val="10"/>
        <color rgb="FF000000"/>
        <rFont val="Arial"/>
        <family val="2"/>
      </rPr>
      <t>10383</t>
    </r>
  </si>
  <si>
    <t>K23TVA-10383-RTV1676395|HHCL - RTV1676395</t>
  </si>
  <si>
    <r>
      <t>'</t>
    </r>
    <r>
      <rPr>
        <sz val="10"/>
        <color rgb="FF000000"/>
        <rFont val="Arial"/>
        <family val="2"/>
      </rPr>
      <t>10371</t>
    </r>
  </si>
  <si>
    <t>K23TVA-10371-RTV1676320|HHCL - RTV1676320</t>
  </si>
  <si>
    <r>
      <t>'</t>
    </r>
    <r>
      <rPr>
        <sz val="10"/>
        <color rgb="FF000000"/>
        <rFont val="Arial"/>
        <family val="2"/>
      </rPr>
      <t>7578</t>
    </r>
  </si>
  <si>
    <t>K23TVA-7578-RTV1665440|HHCL - RTV1665440</t>
  </si>
  <si>
    <r>
      <t>'</t>
    </r>
    <r>
      <rPr>
        <sz val="10"/>
        <color rgb="FF000000"/>
        <rFont val="Arial"/>
        <family val="2"/>
      </rPr>
      <t>7477</t>
    </r>
  </si>
  <si>
    <t>K23TVA-7477-RTV1664342|HHCL - RTV1664342</t>
  </si>
  <si>
    <r>
      <t>'</t>
    </r>
    <r>
      <rPr>
        <sz val="10"/>
        <color rgb="FF000000"/>
        <rFont val="Arial"/>
        <family val="2"/>
      </rPr>
      <t>11967</t>
    </r>
  </si>
  <si>
    <t>K23TVA-11967-RTV1681289|HHCL - RTV1681289</t>
  </si>
  <si>
    <r>
      <t>'</t>
    </r>
    <r>
      <rPr>
        <sz val="10"/>
        <color rgb="FF000000"/>
        <rFont val="Arial"/>
        <family val="2"/>
      </rPr>
      <t>11731</t>
    </r>
  </si>
  <si>
    <t>K23TVA-11731-RTV1680420|HHCL - RTV1680420</t>
  </si>
  <si>
    <r>
      <t>'</t>
    </r>
    <r>
      <rPr>
        <sz val="10"/>
        <color rgb="FF000000"/>
        <rFont val="Arial"/>
        <family val="2"/>
      </rPr>
      <t>10885</t>
    </r>
  </si>
  <si>
    <t>K23TVA-10885-RTV1678611|HHCL - RTV1678611</t>
  </si>
  <si>
    <r>
      <t>'</t>
    </r>
    <r>
      <rPr>
        <sz val="10"/>
        <color rgb="FF000000"/>
        <rFont val="Arial"/>
        <family val="2"/>
      </rPr>
      <t>11036</t>
    </r>
  </si>
  <si>
    <t>K23TVA-11036-RTV1679143|HHCL - RTV1679143</t>
  </si>
  <si>
    <r>
      <t>'</t>
    </r>
    <r>
      <rPr>
        <sz val="10"/>
        <color rgb="FF000000"/>
        <rFont val="Arial"/>
        <family val="2"/>
      </rPr>
      <t>10967</t>
    </r>
  </si>
  <si>
    <t>K23TVA-10967-RTV1678281|HHCL - RTV1678281</t>
  </si>
  <si>
    <r>
      <t>'</t>
    </r>
    <r>
      <rPr>
        <sz val="10"/>
        <color rgb="FF000000"/>
        <rFont val="Arial"/>
        <family val="2"/>
      </rPr>
      <t>10413</t>
    </r>
  </si>
  <si>
    <t>K23TVA-10413-RTV1676406|HHCL - RTV1676406</t>
  </si>
  <si>
    <r>
      <t>'</t>
    </r>
    <r>
      <rPr>
        <sz val="10"/>
        <color rgb="FF000000"/>
        <rFont val="Arial"/>
        <family val="2"/>
      </rPr>
      <t>8536</t>
    </r>
  </si>
  <si>
    <t>K23TVA-8536-RTV1669126|HHCL</t>
  </si>
  <si>
    <r>
      <t>'</t>
    </r>
    <r>
      <rPr>
        <sz val="10"/>
        <color rgb="FF000000"/>
        <rFont val="Arial"/>
        <family val="2"/>
      </rPr>
      <t>6880</t>
    </r>
  </si>
  <si>
    <t>K23TVA-6880-RTV1661007|HHCL - RTV1661007</t>
  </si>
  <si>
    <r>
      <t>'</t>
    </r>
    <r>
      <rPr>
        <sz val="10"/>
        <color rgb="FF000000"/>
        <rFont val="Arial"/>
        <family val="2"/>
      </rPr>
      <t>7363</t>
    </r>
  </si>
  <si>
    <t>K23TVA-7363-RTV1664573|HHCL</t>
  </si>
  <si>
    <r>
      <t>'</t>
    </r>
    <r>
      <rPr>
        <sz val="10"/>
        <color rgb="FF000000"/>
        <rFont val="Arial"/>
        <family val="2"/>
      </rPr>
      <t>7372</t>
    </r>
  </si>
  <si>
    <t>K23TVA-7372-RTV1664443|HHCL</t>
  </si>
  <si>
    <r>
      <t>'</t>
    </r>
    <r>
      <rPr>
        <sz val="10"/>
        <color rgb="FF000000"/>
        <rFont val="Arial"/>
        <family val="2"/>
      </rPr>
      <t>9434</t>
    </r>
  </si>
  <si>
    <t>K23TVA-9434-RTV1671867|HHCL - RTV1671867</t>
  </si>
  <si>
    <r>
      <t>'</t>
    </r>
    <r>
      <rPr>
        <sz val="10"/>
        <color rgb="FF000000"/>
        <rFont val="Arial"/>
        <family val="2"/>
      </rPr>
      <t>9213</t>
    </r>
  </si>
  <si>
    <t>K23TVA-9213-RTV1670681|HHCL - RTV1670681</t>
  </si>
  <si>
    <r>
      <t>'</t>
    </r>
    <r>
      <rPr>
        <sz val="10"/>
        <color rgb="FF000000"/>
        <rFont val="Arial"/>
        <family val="2"/>
      </rPr>
      <t>011715</t>
    </r>
  </si>
  <si>
    <r>
      <t>'</t>
    </r>
    <r>
      <rPr>
        <sz val="10"/>
        <color rgb="FF000000"/>
        <rFont val="Arial"/>
        <family val="2"/>
      </rPr>
      <t>10240</t>
    </r>
  </si>
  <si>
    <t>K23TVA-10240-RTV1675625|HHCL - RTV1675625</t>
  </si>
  <si>
    <r>
      <t>'</t>
    </r>
    <r>
      <rPr>
        <sz val="10"/>
        <color rgb="FF000000"/>
        <rFont val="Arial"/>
        <family val="2"/>
      </rPr>
      <t>6665</t>
    </r>
  </si>
  <si>
    <t>K23TVA-6665-RTV1661323|HHCL - RTV1661323</t>
  </si>
  <si>
    <r>
      <t>'</t>
    </r>
    <r>
      <rPr>
        <sz val="10"/>
        <color rgb="FF000000"/>
        <rFont val="Arial"/>
        <family val="2"/>
      </rPr>
      <t>10721</t>
    </r>
  </si>
  <si>
    <t>K23TVA-10721-RTV1677462|HHCL - RTV1677462</t>
  </si>
  <si>
    <r>
      <t>'</t>
    </r>
    <r>
      <rPr>
        <sz val="10"/>
        <color rgb="FF000000"/>
        <rFont val="Arial"/>
        <family val="2"/>
      </rPr>
      <t>8462</t>
    </r>
  </si>
  <si>
    <t>K23TVA-8462-RTV1668479|HHCL</t>
  </si>
  <si>
    <r>
      <t>'</t>
    </r>
    <r>
      <rPr>
        <sz val="10"/>
        <color rgb="FF000000"/>
        <rFont val="Arial"/>
        <family val="2"/>
      </rPr>
      <t>8704</t>
    </r>
  </si>
  <si>
    <t>K23TVA-8704-RTV1669251|HHCL</t>
  </si>
  <si>
    <r>
      <t>'</t>
    </r>
    <r>
      <rPr>
        <sz val="10"/>
        <color rgb="FF000000"/>
        <rFont val="Arial"/>
        <family val="2"/>
      </rPr>
      <t>23-8724</t>
    </r>
  </si>
  <si>
    <t>K23TVA-8724-RTV1669116|HHCL</t>
  </si>
  <si>
    <r>
      <t>'</t>
    </r>
    <r>
      <rPr>
        <sz val="10"/>
        <color rgb="FF000000"/>
        <rFont val="Arial"/>
        <family val="2"/>
      </rPr>
      <t>11939</t>
    </r>
  </si>
  <si>
    <t>K23TVA-11939-RTV1681119|HHCL - RTV1681119</t>
  </si>
  <si>
    <r>
      <t>'</t>
    </r>
    <r>
      <rPr>
        <sz val="10"/>
        <color rgb="FF000000"/>
        <rFont val="Arial"/>
        <family val="2"/>
      </rPr>
      <t>11757</t>
    </r>
  </si>
  <si>
    <t>K23TVA-11757-RTV1680445|HHCL - RTV1680445</t>
  </si>
  <si>
    <r>
      <t>'</t>
    </r>
    <r>
      <rPr>
        <sz val="10"/>
        <color rgb="FF000000"/>
        <rFont val="Arial"/>
        <family val="2"/>
      </rPr>
      <t>10874</t>
    </r>
  </si>
  <si>
    <t>K23TVA-10874-RTV1678609|HHCL - RTV1678609</t>
  </si>
  <si>
    <r>
      <t>'</t>
    </r>
    <r>
      <rPr>
        <sz val="10"/>
        <color rgb="FF000000"/>
        <rFont val="Arial"/>
        <family val="2"/>
      </rPr>
      <t>10895</t>
    </r>
  </si>
  <si>
    <t>K23TVA-10895-RTV1678650|HHCL - RTV1678650</t>
  </si>
  <si>
    <r>
      <t>'</t>
    </r>
    <r>
      <rPr>
        <sz val="10"/>
        <color rgb="FF000000"/>
        <rFont val="Arial"/>
        <family val="2"/>
      </rPr>
      <t>10640</t>
    </r>
  </si>
  <si>
    <t>K23TVA-10640-RTV1676718|HHCL - RTV1676718</t>
  </si>
  <si>
    <r>
      <t>'</t>
    </r>
    <r>
      <rPr>
        <sz val="10"/>
        <color rgb="FF000000"/>
        <rFont val="Arial"/>
        <family val="2"/>
      </rPr>
      <t>9439</t>
    </r>
  </si>
  <si>
    <t>K23TVA-9439-RTV1671846|HHCL - RTV1671846</t>
  </si>
  <si>
    <r>
      <t>'</t>
    </r>
    <r>
      <rPr>
        <sz val="10"/>
        <color rgb="FF000000"/>
        <rFont val="Arial"/>
        <family val="2"/>
      </rPr>
      <t>9472</t>
    </r>
  </si>
  <si>
    <t>K23TVA-9472-RTV1671608|HHCL - RTV1671608</t>
  </si>
  <si>
    <r>
      <t>'</t>
    </r>
    <r>
      <rPr>
        <sz val="10"/>
        <color rgb="FF000000"/>
        <rFont val="Arial"/>
        <family val="2"/>
      </rPr>
      <t>9241</t>
    </r>
  </si>
  <si>
    <t>K23TVA-9241-RTV1671371|HHCL - RTV1671371</t>
  </si>
  <si>
    <r>
      <t>'</t>
    </r>
    <r>
      <rPr>
        <sz val="10"/>
        <color rgb="FF000000"/>
        <rFont val="Arial"/>
        <family val="2"/>
      </rPr>
      <t>11774</t>
    </r>
  </si>
  <si>
    <t>K23TVA-11774-RTV1680497|HHCL - RTV1680497</t>
  </si>
  <si>
    <r>
      <t>'</t>
    </r>
    <r>
      <rPr>
        <sz val="10"/>
        <color rgb="FF000000"/>
        <rFont val="Arial"/>
        <family val="2"/>
      </rPr>
      <t>11295</t>
    </r>
  </si>
  <si>
    <t>K23TVA-11295-RTV1679826|HHCL - RTV1679826</t>
  </si>
  <si>
    <r>
      <t>'</t>
    </r>
    <r>
      <rPr>
        <sz val="10"/>
        <color rgb="FF000000"/>
        <rFont val="Arial"/>
        <family val="2"/>
      </rPr>
      <t>23-11454</t>
    </r>
  </si>
  <si>
    <t>K23TVA-11454-RTV1680037|HHCL - RTV1680037</t>
  </si>
  <si>
    <r>
      <t>'</t>
    </r>
    <r>
      <rPr>
        <sz val="10"/>
        <color rgb="FF000000"/>
        <rFont val="Arial"/>
        <family val="2"/>
      </rPr>
      <t>10619</t>
    </r>
  </si>
  <si>
    <t>K23TVA-10619-RTV1677111|HHCL - RTV1677111</t>
  </si>
  <si>
    <r>
      <t>'</t>
    </r>
    <r>
      <rPr>
        <sz val="10"/>
        <color rgb="FF000000"/>
        <rFont val="Arial"/>
        <family val="2"/>
      </rPr>
      <t>10518</t>
    </r>
  </si>
  <si>
    <t>K23TVA-10518-RTV1676696|HHCL - RTV1676696</t>
  </si>
  <si>
    <r>
      <t>'</t>
    </r>
    <r>
      <rPr>
        <sz val="10"/>
        <color rgb="FF000000"/>
        <rFont val="Arial"/>
        <family val="2"/>
      </rPr>
      <t>10148</t>
    </r>
  </si>
  <si>
    <t>K23TVA-10148-RTV1674984|HHCL</t>
  </si>
  <si>
    <r>
      <t>'</t>
    </r>
    <r>
      <rPr>
        <sz val="10"/>
        <color rgb="FF000000"/>
        <rFont val="Arial"/>
        <family val="2"/>
      </rPr>
      <t>8410</t>
    </r>
  </si>
  <si>
    <t>K23TVA-8410-RTV1668166|HHCL - RTV1668166</t>
  </si>
  <si>
    <r>
      <t>'</t>
    </r>
    <r>
      <rPr>
        <sz val="10"/>
        <color rgb="FF000000"/>
        <rFont val="Arial"/>
        <family val="2"/>
      </rPr>
      <t>7799</t>
    </r>
  </si>
  <si>
    <t>K23TVA-7799-RTV1666221|HHCL</t>
  </si>
  <si>
    <r>
      <t>'</t>
    </r>
    <r>
      <rPr>
        <sz val="10"/>
        <color rgb="FF000000"/>
        <rFont val="Arial"/>
        <family val="2"/>
      </rPr>
      <t>8716</t>
    </r>
  </si>
  <si>
    <t>K23TVA-8716-RTV1669515|HHCL</t>
  </si>
  <si>
    <r>
      <t>'</t>
    </r>
    <r>
      <rPr>
        <sz val="10"/>
        <color rgb="FF000000"/>
        <rFont val="Arial"/>
        <family val="2"/>
      </rPr>
      <t>9466</t>
    </r>
  </si>
  <si>
    <t>K23TVA-9466-RTV1671569|HHCL - RTV1671569</t>
  </si>
  <si>
    <r>
      <t>'</t>
    </r>
    <r>
      <rPr>
        <sz val="10"/>
        <color rgb="FF000000"/>
        <rFont val="Arial"/>
        <family val="2"/>
      </rPr>
      <t>8844</t>
    </r>
  </si>
  <si>
    <t>K23TVA-8844-RTV1670277|HHCL - RTV1670277</t>
  </si>
  <si>
    <r>
      <t>'</t>
    </r>
    <r>
      <rPr>
        <sz val="10"/>
        <color rgb="FF000000"/>
        <rFont val="Arial"/>
        <family val="2"/>
      </rPr>
      <t>23-11374</t>
    </r>
  </si>
  <si>
    <t>K23TVA-11374-RTV1679600|HHCL - RTV1679600</t>
  </si>
  <si>
    <r>
      <t>'</t>
    </r>
    <r>
      <rPr>
        <sz val="10"/>
        <color rgb="FF000000"/>
        <rFont val="Arial"/>
        <family val="2"/>
      </rPr>
      <t>10851</t>
    </r>
  </si>
  <si>
    <t>K23TVA-10851-RTV1678491|HHCL - RTV1678491</t>
  </si>
  <si>
    <r>
      <t>'</t>
    </r>
    <r>
      <rPr>
        <sz val="10"/>
        <color rgb="FF000000"/>
        <rFont val="Arial"/>
        <family val="2"/>
      </rPr>
      <t>11429</t>
    </r>
  </si>
  <si>
    <t>K23TVA-11429-RTV1680204|HHCL - RTV1680204</t>
  </si>
  <si>
    <r>
      <t>'</t>
    </r>
    <r>
      <rPr>
        <sz val="10"/>
        <color rgb="FF000000"/>
        <rFont val="Arial"/>
        <family val="2"/>
      </rPr>
      <t>10946</t>
    </r>
  </si>
  <si>
    <t>K23TVA-10946-RTV1678359|HHCL - RTV1678359</t>
  </si>
  <si>
    <r>
      <t>'</t>
    </r>
    <r>
      <rPr>
        <sz val="10"/>
        <color rgb="FF000000"/>
        <rFont val="Arial"/>
        <family val="2"/>
      </rPr>
      <t>10472</t>
    </r>
  </si>
  <si>
    <t>K23TVA-10472-RTV1676366|HHCL - RTV1676366</t>
  </si>
  <si>
    <r>
      <t>'</t>
    </r>
    <r>
      <rPr>
        <sz val="10"/>
        <color rgb="FF000000"/>
        <rFont val="Arial"/>
        <family val="2"/>
      </rPr>
      <t>10008</t>
    </r>
  </si>
  <si>
    <t>K23TVA-10008-RTV1674951|HHCL - RTV1674951</t>
  </si>
  <si>
    <r>
      <t>'</t>
    </r>
    <r>
      <rPr>
        <sz val="10"/>
        <color rgb="FF000000"/>
        <rFont val="Arial"/>
        <family val="2"/>
      </rPr>
      <t>9735</t>
    </r>
  </si>
  <si>
    <t>K23TVA-9735-RTV1673814|HHCL - RTV1673814</t>
  </si>
  <si>
    <r>
      <t>'</t>
    </r>
    <r>
      <rPr>
        <sz val="10"/>
        <color rgb="FF000000"/>
        <rFont val="Arial"/>
        <family val="2"/>
      </rPr>
      <t>7052</t>
    </r>
  </si>
  <si>
    <t>K23TVA-7052-RTV1662306|HHCL - RTV1662306</t>
  </si>
  <si>
    <r>
      <t>'</t>
    </r>
    <r>
      <rPr>
        <sz val="10"/>
        <color rgb="FF000000"/>
        <rFont val="Arial"/>
        <family val="2"/>
      </rPr>
      <t>10723</t>
    </r>
  </si>
  <si>
    <t>K23TVA-10723-RTV1677467|HHCL - RTV1677467</t>
  </si>
  <si>
    <r>
      <t>'</t>
    </r>
    <r>
      <rPr>
        <sz val="10"/>
        <color rgb="FF000000"/>
        <rFont val="Arial"/>
        <family val="2"/>
      </rPr>
      <t>10077</t>
    </r>
  </si>
  <si>
    <t>K23TVA-10077-RTV1674741|HHCL</t>
  </si>
  <si>
    <r>
      <t>'</t>
    </r>
    <r>
      <rPr>
        <sz val="10"/>
        <color rgb="FF000000"/>
        <rFont val="Arial"/>
        <family val="2"/>
      </rPr>
      <t>8043</t>
    </r>
  </si>
  <si>
    <t>K23TVA-8043-RTV1667033|HHCL</t>
  </si>
  <si>
    <r>
      <t>'</t>
    </r>
    <r>
      <rPr>
        <sz val="10"/>
        <color rgb="FF000000"/>
        <rFont val="Arial"/>
        <family val="2"/>
      </rPr>
      <t>8077</t>
    </r>
  </si>
  <si>
    <t>K23TVA-8077-RTV1666403|HHCL</t>
  </si>
  <si>
    <r>
      <t>'</t>
    </r>
    <r>
      <rPr>
        <sz val="10"/>
        <color rgb="FF000000"/>
        <rFont val="Arial"/>
        <family val="2"/>
      </rPr>
      <t>8682</t>
    </r>
  </si>
  <si>
    <t>K23TVA-8682-RTV1669454|HHCL</t>
  </si>
  <si>
    <r>
      <t>'</t>
    </r>
    <r>
      <rPr>
        <sz val="10"/>
        <color rgb="FF000000"/>
        <rFont val="Arial"/>
        <family val="2"/>
      </rPr>
      <t>8688</t>
    </r>
  </si>
  <si>
    <t>K23TVA-8688-RTV1669447|HHCL</t>
  </si>
  <si>
    <r>
      <t>'</t>
    </r>
    <r>
      <rPr>
        <sz val="10"/>
        <color rgb="FF000000"/>
        <rFont val="Arial"/>
        <family val="2"/>
      </rPr>
      <t>7502</t>
    </r>
  </si>
  <si>
    <t>K23TVA-7502-RTV1664137|HHCL - RTV1664137</t>
  </si>
  <si>
    <r>
      <t>'</t>
    </r>
    <r>
      <rPr>
        <sz val="10"/>
        <color rgb="FF000000"/>
        <rFont val="Arial"/>
        <family val="2"/>
      </rPr>
      <t>11106</t>
    </r>
  </si>
  <si>
    <t>K23TVA-11106-RTV1679206|HHCL - RTV1679206</t>
  </si>
  <si>
    <r>
      <t>'</t>
    </r>
    <r>
      <rPr>
        <sz val="10"/>
        <color rgb="FF000000"/>
        <rFont val="Arial"/>
        <family val="2"/>
      </rPr>
      <t>11253</t>
    </r>
  </si>
  <si>
    <t>K23TVA-11253-RTV1679182|HHCL - RTV1679182</t>
  </si>
  <si>
    <r>
      <t>'</t>
    </r>
    <r>
      <rPr>
        <sz val="10"/>
        <color rgb="FF000000"/>
        <rFont val="Arial"/>
        <family val="2"/>
      </rPr>
      <t>6890</t>
    </r>
  </si>
  <si>
    <t>K23TVA-6890-RTV1660856|HHCL - RTV1660856</t>
  </si>
  <si>
    <t>299-SIPI-R-042023-1269159</t>
  </si>
  <si>
    <r>
      <t>'</t>
    </r>
    <r>
      <rPr>
        <sz val="10"/>
        <color rgb="FF000000"/>
        <rFont val="Arial"/>
        <family val="2"/>
      </rPr>
      <t>12779</t>
    </r>
  </si>
  <si>
    <t>K23TVA-12779-RTV1686049|HHCL - RTV1686049</t>
  </si>
  <si>
    <r>
      <t>'</t>
    </r>
    <r>
      <rPr>
        <sz val="10"/>
        <color rgb="FF000000"/>
        <rFont val="Arial"/>
        <family val="2"/>
      </rPr>
      <t>12765</t>
    </r>
  </si>
  <si>
    <t>K23TVA-12765-RTV1684941|HHCL - RTV1684941</t>
  </si>
  <si>
    <r>
      <t>'</t>
    </r>
    <r>
      <rPr>
        <sz val="10"/>
        <color rgb="FF000000"/>
        <rFont val="Arial"/>
        <family val="2"/>
      </rPr>
      <t>12828</t>
    </r>
  </si>
  <si>
    <t>K23TVA-12828-RTV1685897|HHCL - RTV1685897</t>
  </si>
  <si>
    <r>
      <t>'</t>
    </r>
    <r>
      <rPr>
        <sz val="10"/>
        <color rgb="FF000000"/>
        <rFont val="Arial"/>
        <family val="2"/>
      </rPr>
      <t>12862</t>
    </r>
  </si>
  <si>
    <t>K23TVA-12862-RTV1685755|HHCL - RTV1685755</t>
  </si>
  <si>
    <r>
      <t>'</t>
    </r>
    <r>
      <rPr>
        <sz val="10"/>
        <color rgb="FF000000"/>
        <rFont val="Arial"/>
        <family val="2"/>
      </rPr>
      <t>12741</t>
    </r>
  </si>
  <si>
    <t>K23TVA-12741-RTV1684686|HHCL - RTV1684686</t>
  </si>
  <si>
    <r>
      <t>'</t>
    </r>
    <r>
      <rPr>
        <sz val="10"/>
        <color rgb="FF000000"/>
        <rFont val="Arial"/>
        <family val="2"/>
      </rPr>
      <t>12427</t>
    </r>
  </si>
  <si>
    <t>K23TVA-12427-RTV1683832|HHCL - RTV1683832</t>
  </si>
  <si>
    <t>299-SIPI-R-042023-1269492</t>
  </si>
  <si>
    <r>
      <t>'</t>
    </r>
    <r>
      <rPr>
        <sz val="10"/>
        <color rgb="FF000000"/>
        <rFont val="Arial"/>
        <family val="2"/>
      </rPr>
      <t>13033</t>
    </r>
  </si>
  <si>
    <t>K23TVA-13033-RTV1686398|HHCL - RTV1686398</t>
  </si>
  <si>
    <r>
      <t>'</t>
    </r>
    <r>
      <rPr>
        <sz val="10"/>
        <color rgb="FF000000"/>
        <rFont val="Arial"/>
        <family val="2"/>
      </rPr>
      <t>13023</t>
    </r>
  </si>
  <si>
    <t>K23TVA-13023-RTV1686225|HHCL - RTV1686225</t>
  </si>
  <si>
    <t>304-SIPI-032023-10064690</t>
  </si>
  <si>
    <r>
      <t>'</t>
    </r>
    <r>
      <rPr>
        <sz val="10"/>
        <color rgb="FF000000"/>
        <rFont val="Arial"/>
        <family val="2"/>
      </rPr>
      <t>A0011508</t>
    </r>
  </si>
  <si>
    <r>
      <t>'</t>
    </r>
    <r>
      <rPr>
        <sz val="10"/>
        <color rgb="FF000000"/>
        <rFont val="Arial"/>
        <family val="2"/>
      </rPr>
      <t>A0015630</t>
    </r>
  </si>
  <si>
    <r>
      <t>'</t>
    </r>
    <r>
      <rPr>
        <sz val="10"/>
        <color rgb="FF000000"/>
        <rFont val="Arial"/>
        <family val="2"/>
      </rPr>
      <t>A0017680</t>
    </r>
  </si>
  <si>
    <t>305-SIPI-032023-10060977</t>
  </si>
  <si>
    <r>
      <t>'</t>
    </r>
    <r>
      <rPr>
        <sz val="10"/>
        <color rgb="FF000000"/>
        <rFont val="Arial"/>
        <family val="2"/>
      </rPr>
      <t>B0013546</t>
    </r>
  </si>
  <si>
    <r>
      <t>'</t>
    </r>
    <r>
      <rPr>
        <sz val="10"/>
        <color rgb="FF000000"/>
        <rFont val="Arial"/>
        <family val="2"/>
      </rPr>
      <t>B0017527</t>
    </r>
  </si>
  <si>
    <r>
      <t>'</t>
    </r>
    <r>
      <rPr>
        <sz val="10"/>
        <color rgb="FF000000"/>
        <rFont val="Arial"/>
        <family val="2"/>
      </rPr>
      <t>B0016188</t>
    </r>
  </si>
  <si>
    <r>
      <t>'</t>
    </r>
    <r>
      <rPr>
        <sz val="10"/>
        <color rgb="FF000000"/>
        <rFont val="Arial"/>
        <family val="2"/>
      </rPr>
      <t>B0013270</t>
    </r>
  </si>
  <si>
    <t>305-SIPI-R-032023-10060977</t>
  </si>
  <si>
    <r>
      <t>'</t>
    </r>
    <r>
      <rPr>
        <sz val="10"/>
        <color rgb="FF000000"/>
        <rFont val="Arial"/>
        <family val="2"/>
      </rPr>
      <t>2658</t>
    </r>
  </si>
  <si>
    <t>1K23TBD-2658|CHANUONG|RTV1677418</t>
  </si>
  <si>
    <t>306-SIPI-032023-10049955</t>
  </si>
  <si>
    <r>
      <t>'</t>
    </r>
    <r>
      <rPr>
        <sz val="10"/>
        <color rgb="FF000000"/>
        <rFont val="Arial"/>
        <family val="2"/>
      </rPr>
      <t>C0016360</t>
    </r>
  </si>
  <si>
    <r>
      <t>'</t>
    </r>
    <r>
      <rPr>
        <sz val="10"/>
        <color rgb="FF000000"/>
        <rFont val="Arial"/>
        <family val="2"/>
      </rPr>
      <t>C0015602</t>
    </r>
  </si>
  <si>
    <r>
      <t>'</t>
    </r>
    <r>
      <rPr>
        <sz val="10"/>
        <color rgb="FF000000"/>
        <rFont val="Arial"/>
        <family val="2"/>
      </rPr>
      <t>C0013380</t>
    </r>
  </si>
  <si>
    <t>400-SIPI-032023-1086842</t>
  </si>
  <si>
    <r>
      <t>'</t>
    </r>
    <r>
      <rPr>
        <sz val="10"/>
        <color rgb="FF000000"/>
        <rFont val="Arial"/>
        <family val="2"/>
      </rPr>
      <t>M0013575</t>
    </r>
  </si>
  <si>
    <r>
      <t>'</t>
    </r>
    <r>
      <rPr>
        <sz val="10"/>
        <color rgb="FF000000"/>
        <rFont val="Arial"/>
        <family val="2"/>
      </rPr>
      <t>M0009115</t>
    </r>
  </si>
  <si>
    <r>
      <t>'</t>
    </r>
    <r>
      <rPr>
        <sz val="10"/>
        <color rgb="FF000000"/>
        <rFont val="Arial"/>
        <family val="2"/>
      </rPr>
      <t>M0015850</t>
    </r>
  </si>
  <si>
    <r>
      <t>'</t>
    </r>
    <r>
      <rPr>
        <sz val="10"/>
        <color rgb="FF000000"/>
        <rFont val="Arial"/>
        <family val="2"/>
      </rPr>
      <t>M0011518</t>
    </r>
  </si>
  <si>
    <t>400-SIPI-R-042023-1086842</t>
  </si>
  <si>
    <r>
      <t>'</t>
    </r>
    <r>
      <rPr>
        <sz val="10"/>
        <color rgb="FF000000"/>
        <rFont val="Arial"/>
        <family val="2"/>
      </rPr>
      <t>484</t>
    </r>
  </si>
  <si>
    <t>1K23TBE|RTV 1685648-GIOTAI - RTV1685648</t>
  </si>
  <si>
    <t>401-SIPI-032023-1080902</t>
  </si>
  <si>
    <r>
      <t>'</t>
    </r>
    <r>
      <rPr>
        <sz val="10"/>
        <color rgb="FF000000"/>
        <rFont val="Arial"/>
        <family val="2"/>
      </rPr>
      <t>A9119</t>
    </r>
  </si>
  <si>
    <t>404-SIPI-032023-1089092</t>
  </si>
  <si>
    <r>
      <t>'</t>
    </r>
    <r>
      <rPr>
        <sz val="10"/>
        <color rgb="FF000000"/>
        <rFont val="Arial"/>
        <family val="2"/>
      </rPr>
      <t>A0015972</t>
    </r>
  </si>
  <si>
    <r>
      <t>'</t>
    </r>
    <r>
      <rPr>
        <sz val="10"/>
        <color rgb="FF000000"/>
        <rFont val="Arial"/>
        <family val="2"/>
      </rPr>
      <t>A0011482</t>
    </r>
  </si>
  <si>
    <r>
      <t>'</t>
    </r>
    <r>
      <rPr>
        <sz val="10"/>
        <color rgb="FF000000"/>
        <rFont val="Arial"/>
        <family val="2"/>
      </rPr>
      <t>A0015693</t>
    </r>
  </si>
  <si>
    <t>406-SIPI-032023-1149448</t>
  </si>
  <si>
    <r>
      <t>'</t>
    </r>
    <r>
      <rPr>
        <sz val="10"/>
        <color rgb="FF000000"/>
        <rFont val="Arial"/>
        <family val="2"/>
      </rPr>
      <t>A0013651</t>
    </r>
  </si>
  <si>
    <r>
      <t>'</t>
    </r>
    <r>
      <rPr>
        <sz val="10"/>
        <color rgb="FF000000"/>
        <rFont val="Arial"/>
        <family val="2"/>
      </rPr>
      <t>A0015634</t>
    </r>
  </si>
  <si>
    <r>
      <t>'</t>
    </r>
    <r>
      <rPr>
        <sz val="10"/>
        <color rgb="FF000000"/>
        <rFont val="Arial"/>
        <family val="2"/>
      </rPr>
      <t>A0017446</t>
    </r>
  </si>
  <si>
    <r>
      <t>'</t>
    </r>
    <r>
      <rPr>
        <sz val="10"/>
        <color rgb="FF000000"/>
        <rFont val="Arial"/>
        <family val="2"/>
      </rPr>
      <t>A0011541</t>
    </r>
  </si>
  <si>
    <r>
      <t>'</t>
    </r>
    <r>
      <rPr>
        <sz val="10"/>
        <color rgb="FF000000"/>
        <rFont val="Arial"/>
        <family val="2"/>
      </rPr>
      <t>A0011250</t>
    </r>
  </si>
  <si>
    <r>
      <t>'</t>
    </r>
    <r>
      <rPr>
        <sz val="10"/>
        <color rgb="FF000000"/>
        <rFont val="Arial"/>
        <family val="2"/>
      </rPr>
      <t>A0018689</t>
    </r>
  </si>
  <si>
    <r>
      <t>'</t>
    </r>
    <r>
      <rPr>
        <sz val="10"/>
        <color rgb="FF000000"/>
        <rFont val="Arial"/>
        <family val="2"/>
      </rPr>
      <t>A0017685</t>
    </r>
  </si>
  <si>
    <r>
      <t>'</t>
    </r>
    <r>
      <rPr>
        <sz val="10"/>
        <color rgb="FF000000"/>
        <rFont val="Arial"/>
        <family val="2"/>
      </rPr>
      <t>A0017544</t>
    </r>
  </si>
  <si>
    <t>409-SIPI-032023-1131638</t>
  </si>
  <si>
    <r>
      <t>'</t>
    </r>
    <r>
      <rPr>
        <sz val="10"/>
        <color rgb="FF000000"/>
        <rFont val="Arial"/>
        <family val="2"/>
      </rPr>
      <t>V0017540</t>
    </r>
  </si>
  <si>
    <r>
      <t>'</t>
    </r>
    <r>
      <rPr>
        <sz val="10"/>
        <color rgb="FF000000"/>
        <rFont val="Arial"/>
        <family val="2"/>
      </rPr>
      <t>V0017475</t>
    </r>
  </si>
  <si>
    <r>
      <t>'</t>
    </r>
    <r>
      <rPr>
        <sz val="10"/>
        <color rgb="FF000000"/>
        <rFont val="Arial"/>
        <family val="2"/>
      </rPr>
      <t>V0009108</t>
    </r>
  </si>
  <si>
    <r>
      <t>'</t>
    </r>
    <r>
      <rPr>
        <sz val="10"/>
        <color rgb="FF000000"/>
        <rFont val="Arial"/>
        <family val="2"/>
      </rPr>
      <t>V0013173</t>
    </r>
  </si>
  <si>
    <r>
      <t>'</t>
    </r>
    <r>
      <rPr>
        <sz val="10"/>
        <color rgb="FF000000"/>
        <rFont val="Arial"/>
        <family val="2"/>
      </rPr>
      <t>V0011355</t>
    </r>
  </si>
  <si>
    <t>411-SIPI-032023-1122090</t>
  </si>
  <si>
    <r>
      <t>'</t>
    </r>
    <r>
      <rPr>
        <sz val="10"/>
        <color rgb="FF000000"/>
        <rFont val="Arial"/>
        <family val="2"/>
      </rPr>
      <t>A0012699</t>
    </r>
  </si>
  <si>
    <r>
      <t>'</t>
    </r>
    <r>
      <rPr>
        <sz val="10"/>
        <color rgb="FF000000"/>
        <rFont val="Arial"/>
        <family val="2"/>
      </rPr>
      <t>A0010532</t>
    </r>
  </si>
  <si>
    <r>
      <t>'</t>
    </r>
    <r>
      <rPr>
        <sz val="10"/>
        <color rgb="FF000000"/>
        <rFont val="Arial"/>
        <family val="2"/>
      </rPr>
      <t>A0018098</t>
    </r>
  </si>
  <si>
    <r>
      <t>'</t>
    </r>
    <r>
      <rPr>
        <sz val="10"/>
        <color rgb="FF000000"/>
        <rFont val="Arial"/>
        <family val="2"/>
      </rPr>
      <t>A0013663</t>
    </r>
  </si>
  <si>
    <r>
      <t>'</t>
    </r>
    <r>
      <rPr>
        <sz val="10"/>
        <color rgb="FF000000"/>
        <rFont val="Arial"/>
        <family val="2"/>
      </rPr>
      <t>A0015911</t>
    </r>
  </si>
  <si>
    <t>412-SIPI-032023-1115416</t>
  </si>
  <si>
    <r>
      <t>'</t>
    </r>
    <r>
      <rPr>
        <sz val="10"/>
        <color rgb="FF000000"/>
        <rFont val="Arial"/>
        <family val="2"/>
      </rPr>
      <t>A0015767</t>
    </r>
  </si>
  <si>
    <r>
      <t>'</t>
    </r>
    <r>
      <rPr>
        <sz val="10"/>
        <color rgb="FF000000"/>
        <rFont val="Arial"/>
        <family val="2"/>
      </rPr>
      <t>A0013203</t>
    </r>
  </si>
  <si>
    <r>
      <t>'</t>
    </r>
    <r>
      <rPr>
        <sz val="10"/>
        <color rgb="FF000000"/>
        <rFont val="Arial"/>
        <family val="2"/>
      </rPr>
      <t>A0017529</t>
    </r>
  </si>
  <si>
    <t>413-SIPI-032023-1114301</t>
  </si>
  <si>
    <r>
      <t>'</t>
    </r>
    <r>
      <rPr>
        <sz val="10"/>
        <color rgb="FF000000"/>
        <rFont val="Arial"/>
        <family val="2"/>
      </rPr>
      <t>A0015843</t>
    </r>
  </si>
  <si>
    <r>
      <t>'</t>
    </r>
    <r>
      <rPr>
        <sz val="10"/>
        <color rgb="FF000000"/>
        <rFont val="Arial"/>
        <family val="2"/>
      </rPr>
      <t>A0015605</t>
    </r>
  </si>
  <si>
    <r>
      <t>'</t>
    </r>
    <r>
      <rPr>
        <sz val="10"/>
        <color rgb="FF000000"/>
        <rFont val="Arial"/>
        <family val="2"/>
      </rPr>
      <t>A0013313</t>
    </r>
  </si>
  <si>
    <r>
      <t>'</t>
    </r>
    <r>
      <rPr>
        <sz val="10"/>
        <color rgb="FF000000"/>
        <rFont val="Arial"/>
        <family val="2"/>
      </rPr>
      <t>A0011494</t>
    </r>
  </si>
  <si>
    <t>414-SIPI-032023-1121909</t>
  </si>
  <si>
    <r>
      <t>'</t>
    </r>
    <r>
      <rPr>
        <sz val="10"/>
        <color rgb="FF000000"/>
        <rFont val="Arial"/>
        <family val="2"/>
      </rPr>
      <t>N0013684</t>
    </r>
  </si>
  <si>
    <r>
      <t>'</t>
    </r>
    <r>
      <rPr>
        <sz val="10"/>
        <color rgb="FF000000"/>
        <rFont val="Arial"/>
        <family val="2"/>
      </rPr>
      <t>N0011331</t>
    </r>
  </si>
  <si>
    <r>
      <t>'</t>
    </r>
    <r>
      <rPr>
        <sz val="10"/>
        <color rgb="FF000000"/>
        <rFont val="Arial"/>
        <family val="2"/>
      </rPr>
      <t>N0017744</t>
    </r>
  </si>
  <si>
    <t>415-SIPI-032023-1137354</t>
  </si>
  <si>
    <r>
      <t>'</t>
    </r>
    <r>
      <rPr>
        <sz val="10"/>
        <color rgb="FF000000"/>
        <rFont val="Arial"/>
        <family val="2"/>
      </rPr>
      <t>X0013561</t>
    </r>
  </si>
  <si>
    <r>
      <t>'</t>
    </r>
    <r>
      <rPr>
        <sz val="10"/>
        <color rgb="FF000000"/>
        <rFont val="Arial"/>
        <family val="2"/>
      </rPr>
      <t>X0015823</t>
    </r>
  </si>
  <si>
    <r>
      <t>'</t>
    </r>
    <r>
      <rPr>
        <sz val="10"/>
        <color rgb="FF000000"/>
        <rFont val="Arial"/>
        <family val="2"/>
      </rPr>
      <t>X0011388</t>
    </r>
  </si>
  <si>
    <r>
      <t>'</t>
    </r>
    <r>
      <rPr>
        <sz val="10"/>
        <color rgb="FF000000"/>
        <rFont val="Arial"/>
        <family val="2"/>
      </rPr>
      <t>X0017659</t>
    </r>
  </si>
  <si>
    <t>418-SIPI-032023-1110394</t>
  </si>
  <si>
    <r>
      <t>'</t>
    </r>
    <r>
      <rPr>
        <sz val="10"/>
        <color rgb="FF000000"/>
        <rFont val="Arial"/>
        <family val="2"/>
      </rPr>
      <t>17795</t>
    </r>
  </si>
  <si>
    <r>
      <t>'</t>
    </r>
    <r>
      <rPr>
        <sz val="10"/>
        <color rgb="FF000000"/>
        <rFont val="Arial"/>
        <family val="2"/>
      </rPr>
      <t>13475</t>
    </r>
  </si>
  <si>
    <r>
      <t>'</t>
    </r>
    <r>
      <rPr>
        <sz val="10"/>
        <color rgb="FF000000"/>
        <rFont val="Arial"/>
        <family val="2"/>
      </rPr>
      <t>11391</t>
    </r>
  </si>
  <si>
    <t>421-SIPI-032023-1079685</t>
  </si>
  <si>
    <r>
      <t>'</t>
    </r>
    <r>
      <rPr>
        <sz val="10"/>
        <color rgb="FF000000"/>
        <rFont val="Arial"/>
        <family val="2"/>
      </rPr>
      <t>A0009172</t>
    </r>
  </si>
  <si>
    <r>
      <t>'</t>
    </r>
    <r>
      <rPr>
        <sz val="10"/>
        <color rgb="FF000000"/>
        <rFont val="Arial"/>
        <family val="2"/>
      </rPr>
      <t>A0015928</t>
    </r>
  </si>
  <si>
    <r>
      <t>'</t>
    </r>
    <r>
      <rPr>
        <sz val="10"/>
        <color rgb="FF000000"/>
        <rFont val="Arial"/>
        <family val="2"/>
      </rPr>
      <t>A0012354</t>
    </r>
  </si>
  <si>
    <t>424-SIPI-032023-1062557</t>
  </si>
  <si>
    <r>
      <t>'</t>
    </r>
    <r>
      <rPr>
        <sz val="10"/>
        <color rgb="FF000000"/>
        <rFont val="Arial"/>
        <family val="2"/>
      </rPr>
      <t>A0017512</t>
    </r>
  </si>
  <si>
    <r>
      <t>'</t>
    </r>
    <r>
      <rPr>
        <sz val="10"/>
        <color rgb="FF000000"/>
        <rFont val="Arial"/>
        <family val="2"/>
      </rPr>
      <t>A0013706</t>
    </r>
  </si>
  <si>
    <t>425-SIPI-032023-1116006</t>
  </si>
  <si>
    <r>
      <t>'</t>
    </r>
    <r>
      <rPr>
        <sz val="10"/>
        <color rgb="FF000000"/>
        <rFont val="Arial"/>
        <family val="2"/>
      </rPr>
      <t>E0011304</t>
    </r>
  </si>
  <si>
    <r>
      <t>'</t>
    </r>
    <r>
      <rPr>
        <sz val="10"/>
        <color rgb="FF000000"/>
        <rFont val="Arial"/>
        <family val="2"/>
      </rPr>
      <t>E0017530</t>
    </r>
  </si>
  <si>
    <t>426-SIPI-032023-1063960</t>
  </si>
  <si>
    <r>
      <t>'</t>
    </r>
    <r>
      <rPr>
        <sz val="10"/>
        <color rgb="FF000000"/>
        <rFont val="Arial"/>
        <family val="2"/>
      </rPr>
      <t>A0015847</t>
    </r>
  </si>
  <si>
    <r>
      <t>'</t>
    </r>
    <r>
      <rPr>
        <sz val="10"/>
        <color rgb="FF000000"/>
        <rFont val="Arial"/>
        <family val="2"/>
      </rPr>
      <t>A0013577</t>
    </r>
  </si>
  <si>
    <r>
      <t>'</t>
    </r>
    <r>
      <rPr>
        <sz val="10"/>
        <color rgb="FF000000"/>
        <rFont val="Arial"/>
        <family val="2"/>
      </rPr>
      <t>A0011522</t>
    </r>
  </si>
  <si>
    <r>
      <t>'</t>
    </r>
    <r>
      <rPr>
        <sz val="10"/>
        <color rgb="FF000000"/>
        <rFont val="Arial"/>
        <family val="2"/>
      </rPr>
      <t>A0017700</t>
    </r>
  </si>
  <si>
    <t>426-SIPI-R-032023-1063960</t>
  </si>
  <si>
    <r>
      <t>'</t>
    </r>
    <r>
      <rPr>
        <sz val="10"/>
        <color rgb="FF000000"/>
        <rFont val="Arial"/>
        <family val="2"/>
      </rPr>
      <t>493</t>
    </r>
  </si>
  <si>
    <t>1K23TCG|493|CHAN|1680379 - RTV1680379</t>
  </si>
  <si>
    <r>
      <t>'</t>
    </r>
    <r>
      <rPr>
        <sz val="10"/>
        <color rgb="FF000000"/>
        <rFont val="Arial"/>
        <family val="2"/>
      </rPr>
      <t>450</t>
    </r>
  </si>
  <si>
    <t>1K23TCG|450|GA|1675154 - RTV1675154</t>
  </si>
  <si>
    <t>427-SIPI-032023-1051718</t>
  </si>
  <si>
    <r>
      <t>'</t>
    </r>
    <r>
      <rPr>
        <sz val="10"/>
        <color rgb="FF000000"/>
        <rFont val="Arial"/>
        <family val="2"/>
      </rPr>
      <t>A15738</t>
    </r>
  </si>
  <si>
    <r>
      <t>'</t>
    </r>
    <r>
      <rPr>
        <sz val="10"/>
        <color rgb="FF000000"/>
        <rFont val="Arial"/>
        <family val="2"/>
      </rPr>
      <t>A11325</t>
    </r>
  </si>
  <si>
    <r>
      <t>'</t>
    </r>
    <r>
      <rPr>
        <sz val="10"/>
        <color rgb="FF000000"/>
        <rFont val="Arial"/>
        <family val="2"/>
      </rPr>
      <t>A17674</t>
    </r>
  </si>
  <si>
    <r>
      <t>'</t>
    </r>
    <r>
      <rPr>
        <sz val="10"/>
        <color rgb="FF000000"/>
        <rFont val="Arial"/>
        <family val="2"/>
      </rPr>
      <t>A15739</t>
    </r>
  </si>
  <si>
    <r>
      <t>'</t>
    </r>
    <r>
      <rPr>
        <sz val="10"/>
        <color rgb="FF000000"/>
        <rFont val="Arial"/>
        <family val="2"/>
      </rPr>
      <t>A11326</t>
    </r>
  </si>
  <si>
    <r>
      <t>'</t>
    </r>
    <r>
      <rPr>
        <sz val="10"/>
        <color rgb="FF000000"/>
        <rFont val="Arial"/>
        <family val="2"/>
      </rPr>
      <t>A14836</t>
    </r>
  </si>
  <si>
    <t>428-SIPI-032023-1056233</t>
  </si>
  <si>
    <r>
      <t>'</t>
    </r>
    <r>
      <rPr>
        <sz val="10"/>
        <color rgb="FF000000"/>
        <rFont val="Arial"/>
        <family val="2"/>
      </rPr>
      <t>H0015683</t>
    </r>
  </si>
  <si>
    <t>430-SIPI-032023-1109589</t>
  </si>
  <si>
    <r>
      <t>'</t>
    </r>
    <r>
      <rPr>
        <sz val="10"/>
        <color rgb="FF000000"/>
        <rFont val="Arial"/>
        <family val="2"/>
      </rPr>
      <t>A0013453</t>
    </r>
  </si>
  <si>
    <t>430-SIPI-R-042023-23000032</t>
  </si>
  <si>
    <r>
      <t>'</t>
    </r>
    <r>
      <rPr>
        <sz val="10"/>
        <color rgb="FF000000"/>
        <rFont val="Arial"/>
        <family val="2"/>
      </rPr>
      <t>A000526</t>
    </r>
  </si>
  <si>
    <t>RTV 1682124-526|GIOSUN - RTV1682124</t>
  </si>
  <si>
    <t>432-SIPI-032023-1067753</t>
  </si>
  <si>
    <r>
      <t>'</t>
    </r>
    <r>
      <rPr>
        <sz val="10"/>
        <color rgb="FF000000"/>
        <rFont val="Arial"/>
        <family val="2"/>
      </rPr>
      <t>A0010158</t>
    </r>
  </si>
  <si>
    <r>
      <t>'</t>
    </r>
    <r>
      <rPr>
        <sz val="10"/>
        <color rgb="FF000000"/>
        <rFont val="Arial"/>
        <family val="2"/>
      </rPr>
      <t>A16671</t>
    </r>
  </si>
  <si>
    <r>
      <t>'</t>
    </r>
    <r>
      <rPr>
        <sz val="10"/>
        <color rgb="FF000000"/>
        <rFont val="Arial"/>
        <family val="2"/>
      </rPr>
      <t>A0015934</t>
    </r>
  </si>
  <si>
    <t>432-SIPI-R-032023-23000078</t>
  </si>
  <si>
    <r>
      <t>'</t>
    </r>
    <r>
      <rPr>
        <sz val="10"/>
        <color rgb="FF000000"/>
        <rFont val="Arial"/>
        <family val="2"/>
      </rPr>
      <t>414</t>
    </r>
  </si>
  <si>
    <t>1K23TCP|1668929|CHACOM - RTV1668929</t>
  </si>
  <si>
    <r>
      <t>'</t>
    </r>
    <r>
      <rPr>
        <sz val="10"/>
        <color rgb="FF000000"/>
        <rFont val="Arial"/>
        <family val="2"/>
      </rPr>
      <t>495</t>
    </r>
  </si>
  <si>
    <t>1K23TCP|1676092|GIOTAI - RTV1676092</t>
  </si>
  <si>
    <t>438-SIPI-032023-1066040</t>
  </si>
  <si>
    <r>
      <t>'</t>
    </r>
    <r>
      <rPr>
        <sz val="10"/>
        <color rgb="FF000000"/>
        <rFont val="Arial"/>
        <family val="2"/>
      </rPr>
      <t>A00012352</t>
    </r>
  </si>
  <si>
    <r>
      <t>'</t>
    </r>
    <r>
      <rPr>
        <sz val="10"/>
        <color rgb="FF000000"/>
        <rFont val="Arial"/>
        <family val="2"/>
      </rPr>
      <t>A00017788</t>
    </r>
  </si>
  <si>
    <r>
      <t>'</t>
    </r>
    <r>
      <rPr>
        <sz val="10"/>
        <color rgb="FF000000"/>
        <rFont val="Arial"/>
        <family val="2"/>
      </rPr>
      <t>A00013704</t>
    </r>
  </si>
  <si>
    <t>438-SIPI-R-032023-1066040</t>
  </si>
  <si>
    <r>
      <t>'</t>
    </r>
    <r>
      <rPr>
        <sz val="10"/>
        <color rgb="FF000000"/>
        <rFont val="Arial"/>
        <family val="2"/>
      </rPr>
      <t>A315</t>
    </r>
  </si>
  <si>
    <t>RTV1678586|CHAN GIO HEO - RTV1678586</t>
  </si>
  <si>
    <r>
      <t>'</t>
    </r>
    <r>
      <rPr>
        <sz val="10"/>
        <color rgb="FF000000"/>
        <rFont val="Arial"/>
        <family val="2"/>
      </rPr>
      <t>A246</t>
    </r>
  </si>
  <si>
    <t>RTV1666510|GA MUOI - RTV1666510</t>
  </si>
  <si>
    <t>439-SIPI-032023-10052665</t>
  </si>
  <si>
    <r>
      <t>'</t>
    </r>
    <r>
      <rPr>
        <sz val="10"/>
        <color rgb="FF000000"/>
        <rFont val="Arial"/>
        <family val="2"/>
      </rPr>
      <t>12350</t>
    </r>
  </si>
  <si>
    <r>
      <t>'</t>
    </r>
    <r>
      <rPr>
        <sz val="10"/>
        <color rgb="FF000000"/>
        <rFont val="Arial"/>
        <family val="2"/>
      </rPr>
      <t>9171</t>
    </r>
  </si>
  <si>
    <r>
      <t>'</t>
    </r>
    <r>
      <rPr>
        <sz val="10"/>
        <color rgb="FF000000"/>
        <rFont val="Arial"/>
        <family val="2"/>
      </rPr>
      <t>17791</t>
    </r>
  </si>
  <si>
    <r>
      <t>'</t>
    </r>
    <r>
      <rPr>
        <sz val="10"/>
        <color rgb="FF000000"/>
        <rFont val="Arial"/>
        <family val="2"/>
      </rPr>
      <t>15725</t>
    </r>
  </si>
  <si>
    <t>N.GA MUOI</t>
  </si>
  <si>
    <r>
      <t>'</t>
    </r>
    <r>
      <rPr>
        <sz val="10"/>
        <color rgb="FF000000"/>
        <rFont val="Arial"/>
        <family val="2"/>
      </rPr>
      <t>15726</t>
    </r>
  </si>
  <si>
    <t>439-SIPI-R-042023-10052665</t>
  </si>
  <si>
    <r>
      <t>'</t>
    </r>
    <r>
      <rPr>
        <sz val="10"/>
        <color rgb="FF000000"/>
        <rFont val="Arial"/>
        <family val="2"/>
      </rPr>
      <t>280</t>
    </r>
  </si>
  <si>
    <t>1K23TCT-280 - RTV1684654</t>
  </si>
  <si>
    <t>440-SIPI-032023-10080849</t>
  </si>
  <si>
    <r>
      <t>'</t>
    </r>
    <r>
      <rPr>
        <sz val="10"/>
        <color rgb="FF000000"/>
        <rFont val="Arial"/>
        <family val="2"/>
      </rPr>
      <t>C0017648</t>
    </r>
  </si>
  <si>
    <r>
      <t>'</t>
    </r>
    <r>
      <rPr>
        <sz val="10"/>
        <color rgb="FF000000"/>
        <rFont val="Arial"/>
        <family val="2"/>
      </rPr>
      <t>C0013208</t>
    </r>
  </si>
  <si>
    <r>
      <t>'</t>
    </r>
    <r>
      <rPr>
        <sz val="10"/>
        <color rgb="FF000000"/>
        <rFont val="Arial"/>
        <family val="2"/>
      </rPr>
      <t>C0015816</t>
    </r>
  </si>
  <si>
    <t>441-SIPI-032023-1098987</t>
  </si>
  <si>
    <r>
      <t>'</t>
    </r>
    <r>
      <rPr>
        <sz val="10"/>
        <color rgb="FF000000"/>
        <rFont val="Arial"/>
        <family val="2"/>
      </rPr>
      <t>A0015788</t>
    </r>
  </si>
  <si>
    <r>
      <t>'</t>
    </r>
    <r>
      <rPr>
        <sz val="10"/>
        <color rgb="FF000000"/>
        <rFont val="Arial"/>
        <family val="2"/>
      </rPr>
      <t>A0017387</t>
    </r>
  </si>
  <si>
    <r>
      <t>'</t>
    </r>
    <r>
      <rPr>
        <sz val="10"/>
        <color rgb="FF000000"/>
        <rFont val="Arial"/>
        <family val="2"/>
      </rPr>
      <t>A0011420</t>
    </r>
  </si>
  <si>
    <r>
      <t>'</t>
    </r>
    <r>
      <rPr>
        <sz val="10"/>
        <color rgb="FF000000"/>
        <rFont val="Arial"/>
        <family val="2"/>
      </rPr>
      <t>A0010812</t>
    </r>
  </si>
  <si>
    <r>
      <t>'</t>
    </r>
    <r>
      <rPr>
        <sz val="10"/>
        <color rgb="FF000000"/>
        <rFont val="Arial"/>
        <family val="2"/>
      </rPr>
      <t>A0017601</t>
    </r>
  </si>
  <si>
    <r>
      <t>'</t>
    </r>
    <r>
      <rPr>
        <sz val="10"/>
        <color rgb="FF000000"/>
        <rFont val="Arial"/>
        <family val="2"/>
      </rPr>
      <t>A0014959</t>
    </r>
  </si>
  <si>
    <r>
      <t>'</t>
    </r>
    <r>
      <rPr>
        <sz val="10"/>
        <color rgb="FF000000"/>
        <rFont val="Arial"/>
        <family val="2"/>
      </rPr>
      <t>A0013510</t>
    </r>
  </si>
  <si>
    <t>441-SIPI-R-032023-1098987</t>
  </si>
  <si>
    <r>
      <t>'</t>
    </r>
    <r>
      <rPr>
        <sz val="10"/>
        <color rgb="FF000000"/>
        <rFont val="Arial"/>
        <family val="2"/>
      </rPr>
      <t>419</t>
    </r>
  </si>
  <si>
    <t>1K23TCV|GIOTAINAM - RTV1677849</t>
  </si>
  <si>
    <t>443-SIPI-032023-1094691</t>
  </si>
  <si>
    <r>
      <t>'</t>
    </r>
    <r>
      <rPr>
        <sz val="10"/>
        <color rgb="FF000000"/>
        <rFont val="Arial"/>
        <family val="2"/>
      </rPr>
      <t>B0017732</t>
    </r>
  </si>
  <si>
    <r>
      <t>'</t>
    </r>
    <r>
      <rPr>
        <sz val="10"/>
        <color rgb="FF000000"/>
        <rFont val="Arial"/>
        <family val="2"/>
      </rPr>
      <t>B0015766</t>
    </r>
  </si>
  <si>
    <r>
      <t>'</t>
    </r>
    <r>
      <rPr>
        <sz val="10"/>
        <color rgb="FF000000"/>
        <rFont val="Arial"/>
        <family val="2"/>
      </rPr>
      <t>B0011828</t>
    </r>
  </si>
  <si>
    <t>444-SIPI-032023-10033639</t>
  </si>
  <si>
    <r>
      <t>'</t>
    </r>
    <r>
      <rPr>
        <sz val="10"/>
        <color rgb="FF000000"/>
        <rFont val="Arial"/>
        <family val="2"/>
      </rPr>
      <t>A0015727</t>
    </r>
  </si>
  <si>
    <t>448-SIPI-032023-10049136</t>
  </si>
  <si>
    <r>
      <t>'</t>
    </r>
    <r>
      <rPr>
        <sz val="10"/>
        <color rgb="FF000000"/>
        <rFont val="Arial"/>
        <family val="2"/>
      </rPr>
      <t>A015863</t>
    </r>
  </si>
  <si>
    <r>
      <t>'</t>
    </r>
    <r>
      <rPr>
        <sz val="10"/>
        <color rgb="FF000000"/>
        <rFont val="Arial"/>
        <family val="2"/>
      </rPr>
      <t>A011299</t>
    </r>
  </si>
  <si>
    <t>450-SIPI-032023-10052868</t>
  </si>
  <si>
    <r>
      <t>'</t>
    </r>
    <r>
      <rPr>
        <sz val="10"/>
        <color rgb="FF000000"/>
        <rFont val="Arial"/>
        <family val="2"/>
      </rPr>
      <t>B0013480</t>
    </r>
  </si>
  <si>
    <r>
      <t>'</t>
    </r>
    <r>
      <rPr>
        <sz val="10"/>
        <color rgb="FF000000"/>
        <rFont val="Arial"/>
        <family val="2"/>
      </rPr>
      <t>B0015769</t>
    </r>
  </si>
  <si>
    <r>
      <t>'</t>
    </r>
    <r>
      <rPr>
        <sz val="10"/>
        <color rgb="FF000000"/>
        <rFont val="Arial"/>
        <family val="2"/>
      </rPr>
      <t>B0017597</t>
    </r>
  </si>
  <si>
    <t>450-SIPI-R-032023-10052868</t>
  </si>
  <si>
    <r>
      <t>'</t>
    </r>
    <r>
      <rPr>
        <sz val="10"/>
        <color rgb="FF000000"/>
        <rFont val="Arial"/>
        <family val="2"/>
      </rPr>
      <t>268</t>
    </r>
  </si>
  <si>
    <t>RTV 1667218/CHANGIO - RTV1667218</t>
  </si>
  <si>
    <t>451-SIPI-032023-10094958</t>
  </si>
  <si>
    <r>
      <t>'</t>
    </r>
    <r>
      <rPr>
        <sz val="10"/>
        <color rgb="FF000000"/>
        <rFont val="Arial"/>
        <family val="2"/>
      </rPr>
      <t>T0013536</t>
    </r>
  </si>
  <si>
    <r>
      <t>'</t>
    </r>
    <r>
      <rPr>
        <sz val="10"/>
        <color rgb="FF000000"/>
        <rFont val="Arial"/>
        <family val="2"/>
      </rPr>
      <t>T0017724</t>
    </r>
  </si>
  <si>
    <t>453-SIPI-032023-10077182</t>
  </si>
  <si>
    <r>
      <t>'</t>
    </r>
    <r>
      <rPr>
        <sz val="10"/>
        <color rgb="FF000000"/>
        <rFont val="Arial"/>
        <family val="2"/>
      </rPr>
      <t>T0015799</t>
    </r>
  </si>
  <si>
    <r>
      <t>'</t>
    </r>
    <r>
      <rPr>
        <sz val="10"/>
        <color rgb="FF000000"/>
        <rFont val="Arial"/>
        <family val="2"/>
      </rPr>
      <t>T0013511</t>
    </r>
  </si>
  <si>
    <r>
      <t>'</t>
    </r>
    <r>
      <rPr>
        <sz val="10"/>
        <color rgb="FF000000"/>
        <rFont val="Arial"/>
        <family val="2"/>
      </rPr>
      <t>T0017599</t>
    </r>
  </si>
  <si>
    <t>453-SIPI-R-032023-10077182</t>
  </si>
  <si>
    <r>
      <t>'</t>
    </r>
    <r>
      <rPr>
        <sz val="10"/>
        <color rgb="FF000000"/>
        <rFont val="Arial"/>
        <family val="2"/>
      </rPr>
      <t>235</t>
    </r>
  </si>
  <si>
    <t>1K23TDH|GAMUOI|RTV1674489 - RTV1674489</t>
  </si>
  <si>
    <t>453-SIPI-R-042023-10077182</t>
  </si>
  <si>
    <r>
      <t>'</t>
    </r>
    <r>
      <rPr>
        <sz val="10"/>
        <color rgb="FF000000"/>
        <rFont val="Arial"/>
        <family val="2"/>
      </rPr>
      <t>335</t>
    </r>
  </si>
  <si>
    <t>1K23TDH|GAMUOI|RTV1687878 - RTV1687878</t>
  </si>
  <si>
    <t>456-SIPI-032023-1087552</t>
  </si>
  <si>
    <r>
      <t>'</t>
    </r>
    <r>
      <rPr>
        <sz val="10"/>
        <color rgb="FF000000"/>
        <rFont val="Arial"/>
        <family val="2"/>
      </rPr>
      <t>F0016009</t>
    </r>
  </si>
  <si>
    <r>
      <t>'</t>
    </r>
    <r>
      <rPr>
        <sz val="10"/>
        <color rgb="FF000000"/>
        <rFont val="Arial"/>
        <family val="2"/>
      </rPr>
      <t>F0015680</t>
    </r>
  </si>
  <si>
    <r>
      <t>'</t>
    </r>
    <r>
      <rPr>
        <sz val="10"/>
        <color rgb="FF000000"/>
        <rFont val="Arial"/>
        <family val="2"/>
      </rPr>
      <t>F0011780</t>
    </r>
  </si>
  <si>
    <t>457-SIPI-022023-1108160</t>
  </si>
  <si>
    <r>
      <t>'</t>
    </r>
    <r>
      <rPr>
        <sz val="10"/>
        <color rgb="FF000000"/>
        <rFont val="Arial"/>
        <family val="2"/>
      </rPr>
      <t>A0008619</t>
    </r>
  </si>
  <si>
    <r>
      <t>'</t>
    </r>
    <r>
      <rPr>
        <sz val="10"/>
        <color rgb="FF000000"/>
        <rFont val="Arial"/>
        <family val="2"/>
      </rPr>
      <t>A0006675</t>
    </r>
  </si>
  <si>
    <r>
      <t>'</t>
    </r>
    <r>
      <rPr>
        <sz val="10"/>
        <color rgb="FF000000"/>
        <rFont val="Arial"/>
        <family val="2"/>
      </rPr>
      <t>A0003769</t>
    </r>
  </si>
  <si>
    <r>
      <t>'</t>
    </r>
    <r>
      <rPr>
        <sz val="10"/>
        <color rgb="FF000000"/>
        <rFont val="Arial"/>
        <family val="2"/>
      </rPr>
      <t>A0004075</t>
    </r>
  </si>
  <si>
    <r>
      <t>'</t>
    </r>
    <r>
      <rPr>
        <sz val="10"/>
        <color rgb="FF000000"/>
        <rFont val="Arial"/>
        <family val="2"/>
      </rPr>
      <t>A0002975</t>
    </r>
  </si>
  <si>
    <t>457-SIPI-032023-1109339</t>
  </si>
  <si>
    <r>
      <t>'</t>
    </r>
    <r>
      <rPr>
        <sz val="10"/>
        <color rgb="FF000000"/>
        <rFont val="Arial"/>
        <family val="2"/>
      </rPr>
      <t>A0017672</t>
    </r>
  </si>
  <si>
    <r>
      <t>'</t>
    </r>
    <r>
      <rPr>
        <sz val="10"/>
        <color rgb="FF000000"/>
        <rFont val="Arial"/>
        <family val="2"/>
      </rPr>
      <t>A0015628</t>
    </r>
  </si>
  <si>
    <r>
      <t>'</t>
    </r>
    <r>
      <rPr>
        <sz val="10"/>
        <color rgb="FF000000"/>
        <rFont val="Arial"/>
        <family val="2"/>
      </rPr>
      <t>A0013545</t>
    </r>
  </si>
  <si>
    <r>
      <t>'</t>
    </r>
    <r>
      <rPr>
        <sz val="10"/>
        <color rgb="FF000000"/>
        <rFont val="Arial"/>
        <family val="2"/>
      </rPr>
      <t>A15704</t>
    </r>
  </si>
  <si>
    <t>1C23TNN|GIO SUN</t>
  </si>
  <si>
    <r>
      <t>'</t>
    </r>
    <r>
      <rPr>
        <sz val="10"/>
        <color rgb="FF000000"/>
        <rFont val="Arial"/>
        <family val="2"/>
      </rPr>
      <t>A0015879</t>
    </r>
  </si>
  <si>
    <r>
      <t>'</t>
    </r>
    <r>
      <rPr>
        <sz val="10"/>
        <color rgb="FF000000"/>
        <rFont val="Arial"/>
        <family val="2"/>
      </rPr>
      <t>A0009152</t>
    </r>
  </si>
  <si>
    <r>
      <t>'</t>
    </r>
    <r>
      <rPr>
        <sz val="10"/>
        <color rgb="FF000000"/>
        <rFont val="Arial"/>
        <family val="2"/>
      </rPr>
      <t>A0010570</t>
    </r>
  </si>
  <si>
    <t>461-SIPI-032023-10017557</t>
  </si>
  <si>
    <r>
      <t>'</t>
    </r>
    <r>
      <rPr>
        <sz val="10"/>
        <color rgb="FF000000"/>
        <rFont val="Arial"/>
        <family val="2"/>
      </rPr>
      <t>A0011254</t>
    </r>
  </si>
  <si>
    <r>
      <t>'</t>
    </r>
    <r>
      <rPr>
        <sz val="10"/>
        <color rgb="FF000000"/>
        <rFont val="Arial"/>
        <family val="2"/>
      </rPr>
      <t>A0017678</t>
    </r>
  </si>
  <si>
    <r>
      <t>'</t>
    </r>
    <r>
      <rPr>
        <sz val="10"/>
        <color rgb="FF000000"/>
        <rFont val="Arial"/>
        <family val="2"/>
      </rPr>
      <t>A0015828</t>
    </r>
  </si>
  <si>
    <t>462-SIPI-032023-10022236</t>
  </si>
  <si>
    <r>
      <t>'</t>
    </r>
    <r>
      <rPr>
        <sz val="10"/>
        <color rgb="FF000000"/>
        <rFont val="Arial"/>
        <family val="2"/>
      </rPr>
      <t>A0013478</t>
    </r>
  </si>
  <si>
    <r>
      <t>'</t>
    </r>
    <r>
      <rPr>
        <sz val="10"/>
        <color rgb="FF000000"/>
        <rFont val="Arial"/>
        <family val="2"/>
      </rPr>
      <t>A0009149</t>
    </r>
  </si>
  <si>
    <t>462-SIPI-R-032023-10022236</t>
  </si>
  <si>
    <r>
      <t>'</t>
    </r>
    <r>
      <rPr>
        <sz val="10"/>
        <color rgb="FF000000"/>
        <rFont val="Arial"/>
        <family val="2"/>
      </rPr>
      <t>A0000260</t>
    </r>
  </si>
  <si>
    <t>1K23TDS|CHANGIO|260|1668000 - RTV1668000</t>
  </si>
  <si>
    <t>463-SIPI-022023-10025108</t>
  </si>
  <si>
    <r>
      <t>'</t>
    </r>
    <r>
      <rPr>
        <sz val="10"/>
        <color rgb="FF000000"/>
        <rFont val="Arial"/>
        <family val="2"/>
      </rPr>
      <t>A0002833</t>
    </r>
  </si>
  <si>
    <r>
      <t>'</t>
    </r>
    <r>
      <rPr>
        <sz val="10"/>
        <color rgb="FF000000"/>
        <rFont val="Arial"/>
        <family val="2"/>
      </rPr>
      <t>A0002896</t>
    </r>
  </si>
  <si>
    <r>
      <t>'</t>
    </r>
    <r>
      <rPr>
        <sz val="10"/>
        <color rgb="FF000000"/>
        <rFont val="Arial"/>
        <family val="2"/>
      </rPr>
      <t>A0006810</t>
    </r>
  </si>
  <si>
    <r>
      <t>'</t>
    </r>
    <r>
      <rPr>
        <sz val="10"/>
        <color rgb="FF000000"/>
        <rFont val="Arial"/>
        <family val="2"/>
      </rPr>
      <t>A0006709</t>
    </r>
  </si>
  <si>
    <r>
      <t>'</t>
    </r>
    <r>
      <rPr>
        <sz val="10"/>
        <color rgb="FF000000"/>
        <rFont val="Arial"/>
        <family val="2"/>
      </rPr>
      <t>A0002898</t>
    </r>
  </si>
  <si>
    <r>
      <t>'</t>
    </r>
    <r>
      <rPr>
        <sz val="10"/>
        <color rgb="FF000000"/>
        <rFont val="Arial"/>
        <family val="2"/>
      </rPr>
      <t>A0009017</t>
    </r>
  </si>
  <si>
    <t>463-SIPI-032023-10025675</t>
  </si>
  <si>
    <r>
      <t>'</t>
    </r>
    <r>
      <rPr>
        <sz val="10"/>
        <color rgb="FF000000"/>
        <rFont val="Arial"/>
        <family val="2"/>
      </rPr>
      <t>A0013735</t>
    </r>
  </si>
  <si>
    <r>
      <t>'</t>
    </r>
    <r>
      <rPr>
        <sz val="10"/>
        <color rgb="FF000000"/>
        <rFont val="Arial"/>
        <family val="2"/>
      </rPr>
      <t>A0013348</t>
    </r>
  </si>
  <si>
    <r>
      <t>'</t>
    </r>
    <r>
      <rPr>
        <sz val="10"/>
        <color rgb="FF000000"/>
        <rFont val="Arial"/>
        <family val="2"/>
      </rPr>
      <t>A0017632</t>
    </r>
  </si>
  <si>
    <t>463-SIPI-R-032023-10025675</t>
  </si>
  <si>
    <r>
      <t>'</t>
    </r>
    <r>
      <rPr>
        <sz val="10"/>
        <color rgb="FF000000"/>
        <rFont val="Arial"/>
        <family val="2"/>
      </rPr>
      <t>671</t>
    </r>
  </si>
  <si>
    <t>1K23TDT-671RTV1676024|GIOTAI - RTV1676024</t>
  </si>
  <si>
    <t>463-SIPI-R-042023-10025675</t>
  </si>
  <si>
    <r>
      <t>'</t>
    </r>
    <r>
      <rPr>
        <sz val="10"/>
        <color rgb="FF000000"/>
        <rFont val="Arial"/>
        <family val="2"/>
      </rPr>
      <t>838</t>
    </r>
  </si>
  <si>
    <t>1K23TDT-838RTV1687716|GIOLUA - RTV1687716</t>
  </si>
  <si>
    <t>464-SIPI-R-022023-23000299</t>
  </si>
  <si>
    <r>
      <t>'</t>
    </r>
    <r>
      <rPr>
        <sz val="10"/>
        <color rgb="FF000000"/>
        <rFont val="Arial"/>
        <family val="2"/>
      </rPr>
      <t>303</t>
    </r>
  </si>
  <si>
    <t>1K23TDU|RTV 1659149_303 - RTV1659149</t>
  </si>
  <si>
    <t>465-SIPI-032023-10023427</t>
  </si>
  <si>
    <r>
      <t>'</t>
    </r>
    <r>
      <rPr>
        <sz val="10"/>
        <color rgb="FF000000"/>
        <rFont val="Arial"/>
        <family val="2"/>
      </rPr>
      <t>A0018099</t>
    </r>
  </si>
  <si>
    <r>
      <t>'</t>
    </r>
    <r>
      <rPr>
        <sz val="10"/>
        <color rgb="FF000000"/>
        <rFont val="Arial"/>
        <family val="2"/>
      </rPr>
      <t>A0012698</t>
    </r>
  </si>
  <si>
    <r>
      <t>'</t>
    </r>
    <r>
      <rPr>
        <sz val="10"/>
        <color rgb="FF000000"/>
        <rFont val="Arial"/>
        <family val="2"/>
      </rPr>
      <t>A0011381</t>
    </r>
  </si>
  <si>
    <r>
      <t>'</t>
    </r>
    <r>
      <rPr>
        <sz val="10"/>
        <color rgb="FF000000"/>
        <rFont val="Arial"/>
        <family val="2"/>
      </rPr>
      <t>A0009147</t>
    </r>
  </si>
  <si>
    <t>502-SIPI-032023-10022357</t>
  </si>
  <si>
    <r>
      <t>'</t>
    </r>
    <r>
      <rPr>
        <sz val="10"/>
        <color rgb="FF000000"/>
        <rFont val="Arial"/>
        <family val="2"/>
      </rPr>
      <t>C0011492</t>
    </r>
  </si>
  <si>
    <r>
      <t>'</t>
    </r>
    <r>
      <rPr>
        <sz val="10"/>
        <color rgb="FF000000"/>
        <rFont val="Arial"/>
        <family val="2"/>
      </rPr>
      <t>C0017688</t>
    </r>
  </si>
  <si>
    <t>504-SIPI-032023-504040694</t>
  </si>
  <si>
    <r>
      <t>'</t>
    </r>
    <r>
      <rPr>
        <sz val="10"/>
        <color rgb="FF000000"/>
        <rFont val="Arial"/>
        <family val="2"/>
      </rPr>
      <t>A13574</t>
    </r>
  </si>
  <si>
    <r>
      <t>'</t>
    </r>
    <r>
      <rPr>
        <sz val="10"/>
        <color rgb="FF000000"/>
        <rFont val="Arial"/>
        <family val="2"/>
      </rPr>
      <t>A15849</t>
    </r>
  </si>
  <si>
    <t>506-SIPI-032023-10072095</t>
  </si>
  <si>
    <r>
      <t>'</t>
    </r>
    <r>
      <rPr>
        <sz val="10"/>
        <color rgb="FF000000"/>
        <rFont val="Arial"/>
        <family val="2"/>
      </rPr>
      <t>V0014194</t>
    </r>
  </si>
  <si>
    <r>
      <t>'</t>
    </r>
    <r>
      <rPr>
        <sz val="10"/>
        <color rgb="FF000000"/>
        <rFont val="Arial"/>
        <family val="2"/>
      </rPr>
      <t>V0011477</t>
    </r>
  </si>
  <si>
    <t>508-SIPI-032023-50837953</t>
  </si>
  <si>
    <r>
      <t>'</t>
    </r>
    <r>
      <rPr>
        <sz val="10"/>
        <color rgb="FF000000"/>
        <rFont val="Arial"/>
        <family val="2"/>
      </rPr>
      <t>A0015868</t>
    </r>
  </si>
  <si>
    <r>
      <t>'</t>
    </r>
    <r>
      <rPr>
        <sz val="10"/>
        <color rgb="FF000000"/>
        <rFont val="Arial"/>
        <family val="2"/>
      </rPr>
      <t>A0011537</t>
    </r>
  </si>
  <si>
    <t>508-SIPI-R-032023-50837953</t>
  </si>
  <si>
    <t>1K23TEG-178|CHAN GA RXUONG - RTV1675939</t>
  </si>
  <si>
    <t>Không tìm thấy hóa đơn</t>
  </si>
  <si>
    <r>
      <t>'</t>
    </r>
    <r>
      <rPr>
        <sz val="10"/>
        <color rgb="FF000000"/>
        <rFont val="Arial"/>
        <family val="2"/>
      </rPr>
      <t>180</t>
    </r>
  </si>
  <si>
    <t>1K23TEG-180|GIO TAI LUOI XAO - RTV1675941</t>
  </si>
  <si>
    <t>không thấy hóa đơn</t>
  </si>
  <si>
    <t>511-SIPI-032023-51143698</t>
  </si>
  <si>
    <r>
      <t>'</t>
    </r>
    <r>
      <rPr>
        <sz val="10"/>
        <color rgb="FF000000"/>
        <rFont val="Arial"/>
        <family val="2"/>
      </rPr>
      <t>H0013524</t>
    </r>
  </si>
  <si>
    <t>512-SIPI-032023-10052744</t>
  </si>
  <si>
    <r>
      <t>'</t>
    </r>
    <r>
      <rPr>
        <sz val="10"/>
        <color rgb="FF000000"/>
        <rFont val="Arial"/>
        <family val="2"/>
      </rPr>
      <t>K0015929</t>
    </r>
  </si>
  <si>
    <r>
      <t>'</t>
    </r>
    <r>
      <rPr>
        <sz val="10"/>
        <color rgb="FF000000"/>
        <rFont val="Arial"/>
        <family val="2"/>
      </rPr>
      <t>K0017793</t>
    </r>
  </si>
  <si>
    <r>
      <t>'</t>
    </r>
    <r>
      <rPr>
        <sz val="10"/>
        <color rgb="FF000000"/>
        <rFont val="Arial"/>
        <family val="2"/>
      </rPr>
      <t>K0013723</t>
    </r>
  </si>
  <si>
    <r>
      <t>'</t>
    </r>
    <r>
      <rPr>
        <sz val="10"/>
        <color rgb="FF000000"/>
        <rFont val="Arial"/>
        <family val="2"/>
      </rPr>
      <t>K0012347</t>
    </r>
  </si>
  <si>
    <r>
      <t>'</t>
    </r>
    <r>
      <rPr>
        <sz val="10"/>
        <color rgb="FF000000"/>
        <rFont val="Arial"/>
        <family val="2"/>
      </rPr>
      <t>K0013708</t>
    </r>
  </si>
  <si>
    <r>
      <t>'</t>
    </r>
    <r>
      <rPr>
        <sz val="10"/>
        <color rgb="FF000000"/>
        <rFont val="Arial"/>
        <family val="2"/>
      </rPr>
      <t>K0013300</t>
    </r>
  </si>
  <si>
    <t>512-SIPI-R-032023-10052744</t>
  </si>
  <si>
    <r>
      <t>'</t>
    </r>
    <r>
      <rPr>
        <sz val="10"/>
        <color rgb="FF000000"/>
        <rFont val="Arial"/>
        <family val="2"/>
      </rPr>
      <t>308</t>
    </r>
  </si>
  <si>
    <t>RTV1673997-1K23TEM-308|CHANGIO - RTV1673997</t>
  </si>
  <si>
    <t>513-SIPI-032023-10040704</t>
  </si>
  <si>
    <r>
      <t>'</t>
    </r>
    <r>
      <rPr>
        <sz val="10"/>
        <color rgb="FF000000"/>
        <rFont val="Arial"/>
        <family val="2"/>
      </rPr>
      <t>B0017787</t>
    </r>
  </si>
  <si>
    <r>
      <t>'</t>
    </r>
    <r>
      <rPr>
        <sz val="10"/>
        <color rgb="FF000000"/>
        <rFont val="Arial"/>
        <family val="2"/>
      </rPr>
      <t>B0015926</t>
    </r>
  </si>
  <si>
    <r>
      <t>'</t>
    </r>
    <r>
      <rPr>
        <sz val="10"/>
        <color rgb="FF000000"/>
        <rFont val="Arial"/>
        <family val="2"/>
      </rPr>
      <t>B0013703</t>
    </r>
  </si>
  <si>
    <r>
      <t>'</t>
    </r>
    <r>
      <rPr>
        <sz val="10"/>
        <color rgb="FF000000"/>
        <rFont val="Arial"/>
        <family val="2"/>
      </rPr>
      <t>B0009174</t>
    </r>
  </si>
  <si>
    <t>514-SIPI-032023-10056130</t>
  </si>
  <si>
    <r>
      <t>'</t>
    </r>
    <r>
      <rPr>
        <sz val="10"/>
        <color rgb="FF000000"/>
        <rFont val="Arial"/>
        <family val="2"/>
      </rPr>
      <t>A0013702</t>
    </r>
  </si>
  <si>
    <r>
      <t>'</t>
    </r>
    <r>
      <rPr>
        <sz val="10"/>
        <color rgb="FF000000"/>
        <rFont val="Arial"/>
        <family val="2"/>
      </rPr>
      <t>A0012351</t>
    </r>
  </si>
  <si>
    <r>
      <t>'</t>
    </r>
    <r>
      <rPr>
        <sz val="10"/>
        <color rgb="FF000000"/>
        <rFont val="Arial"/>
        <family val="2"/>
      </rPr>
      <t>A0017790</t>
    </r>
  </si>
  <si>
    <r>
      <t>'</t>
    </r>
    <r>
      <rPr>
        <sz val="10"/>
        <color rgb="FF000000"/>
        <rFont val="Arial"/>
        <family val="2"/>
      </rPr>
      <t>A0015924</t>
    </r>
  </si>
  <si>
    <r>
      <t>'</t>
    </r>
    <r>
      <rPr>
        <sz val="10"/>
        <color rgb="FF000000"/>
        <rFont val="Arial"/>
        <family val="2"/>
      </rPr>
      <t>A0009180</t>
    </r>
  </si>
  <si>
    <t>514-SIPI-R-032023-10056130</t>
  </si>
  <si>
    <r>
      <t>'</t>
    </r>
    <r>
      <rPr>
        <sz val="10"/>
        <color rgb="FF000000"/>
        <rFont val="Arial"/>
        <family val="2"/>
      </rPr>
      <t>A343</t>
    </r>
  </si>
  <si>
    <t>1K23TEP|CHANGIO - RTV1677919</t>
  </si>
  <si>
    <t>514-SIPI-R-042023-10056130</t>
  </si>
  <si>
    <r>
      <t>'</t>
    </r>
    <r>
      <rPr>
        <sz val="10"/>
        <color rgb="FF000000"/>
        <rFont val="Arial"/>
        <family val="2"/>
      </rPr>
      <t>A442</t>
    </r>
  </si>
  <si>
    <t>1K23TEP|GAMUOI - RTV1686761</t>
  </si>
  <si>
    <t>515-SIPI-032023-10061324</t>
  </si>
  <si>
    <r>
      <t>'</t>
    </r>
    <r>
      <rPr>
        <sz val="10"/>
        <color rgb="FF000000"/>
        <rFont val="Arial"/>
        <family val="2"/>
      </rPr>
      <t>A0013429</t>
    </r>
  </si>
  <si>
    <r>
      <t>'</t>
    </r>
    <r>
      <rPr>
        <sz val="10"/>
        <color rgb="FF000000"/>
        <rFont val="Arial"/>
        <family val="2"/>
      </rPr>
      <t>A0017698</t>
    </r>
  </si>
  <si>
    <r>
      <t>'</t>
    </r>
    <r>
      <rPr>
        <sz val="10"/>
        <color rgb="FF000000"/>
        <rFont val="Arial"/>
        <family val="2"/>
      </rPr>
      <t>A0015848</t>
    </r>
  </si>
  <si>
    <r>
      <t>'</t>
    </r>
    <r>
      <rPr>
        <sz val="10"/>
        <color rgb="FF000000"/>
        <rFont val="Arial"/>
        <family val="2"/>
      </rPr>
      <t>A0013576</t>
    </r>
  </si>
  <si>
    <r>
      <t>'</t>
    </r>
    <r>
      <rPr>
        <sz val="10"/>
        <color rgb="FF000000"/>
        <rFont val="Arial"/>
        <family val="2"/>
      </rPr>
      <t>A0011337</t>
    </r>
  </si>
  <si>
    <t>517-SIPI-032023-517053854</t>
  </si>
  <si>
    <r>
      <t>'</t>
    </r>
    <r>
      <rPr>
        <sz val="10"/>
        <color rgb="FF000000"/>
        <rFont val="Arial"/>
        <family val="2"/>
      </rPr>
      <t>A0015789</t>
    </r>
  </si>
  <si>
    <r>
      <t>'</t>
    </r>
    <r>
      <rPr>
        <sz val="10"/>
        <color rgb="FF000000"/>
        <rFont val="Arial"/>
        <family val="2"/>
      </rPr>
      <t>A0011422</t>
    </r>
  </si>
  <si>
    <r>
      <t>'</t>
    </r>
    <r>
      <rPr>
        <sz val="10"/>
        <color rgb="FF000000"/>
        <rFont val="Arial"/>
        <family val="2"/>
      </rPr>
      <t>A0013509</t>
    </r>
  </si>
  <si>
    <t>524-SIPI-032023-524034911</t>
  </si>
  <si>
    <r>
      <t>'</t>
    </r>
    <r>
      <rPr>
        <sz val="10"/>
        <color rgb="FF000000"/>
        <rFont val="Arial"/>
        <family val="2"/>
      </rPr>
      <t>D0015702</t>
    </r>
  </si>
  <si>
    <r>
      <t>'</t>
    </r>
    <r>
      <rPr>
        <sz val="10"/>
        <color rgb="FF000000"/>
        <rFont val="Arial"/>
        <family val="2"/>
      </rPr>
      <t>D0011241</t>
    </r>
  </si>
  <si>
    <t>528-SIPI-012023-528033336</t>
  </si>
  <si>
    <r>
      <t>'</t>
    </r>
    <r>
      <rPr>
        <sz val="10"/>
        <color rgb="FF000000"/>
        <rFont val="Arial"/>
        <family val="2"/>
      </rPr>
      <t>Q0000721</t>
    </r>
  </si>
  <si>
    <t>1C23TNN|GA MUOI-HD TH, XCT NGAY 04/04/23</t>
  </si>
  <si>
    <t>528-SIPI-032023-528033501</t>
  </si>
  <si>
    <r>
      <t>'</t>
    </r>
    <r>
      <rPr>
        <sz val="10"/>
        <color rgb="FF000000"/>
        <rFont val="Arial"/>
        <family val="2"/>
      </rPr>
      <t>Q0015657</t>
    </r>
  </si>
  <si>
    <r>
      <t>'</t>
    </r>
    <r>
      <rPr>
        <sz val="10"/>
        <color rgb="FF000000"/>
        <rFont val="Arial"/>
        <family val="2"/>
      </rPr>
      <t>Q0013301</t>
    </r>
  </si>
  <si>
    <r>
      <t>'</t>
    </r>
    <r>
      <rPr>
        <sz val="10"/>
        <color rgb="FF000000"/>
        <rFont val="Arial"/>
        <family val="2"/>
      </rPr>
      <t>Q0017472</t>
    </r>
  </si>
  <si>
    <r>
      <t>'</t>
    </r>
    <r>
      <rPr>
        <sz val="10"/>
        <color rgb="FF000000"/>
        <rFont val="Arial"/>
        <family val="2"/>
      </rPr>
      <t>Q0009114</t>
    </r>
  </si>
  <si>
    <r>
      <t>'</t>
    </r>
    <r>
      <rPr>
        <sz val="10"/>
        <color rgb="FF000000"/>
        <rFont val="Arial"/>
        <family val="2"/>
      </rPr>
      <t>Q0017699</t>
    </r>
  </si>
  <si>
    <r>
      <t>'</t>
    </r>
    <r>
      <rPr>
        <sz val="10"/>
        <color rgb="FF000000"/>
        <rFont val="Arial"/>
        <family val="2"/>
      </rPr>
      <t>Q0011517</t>
    </r>
  </si>
  <si>
    <r>
      <t>'</t>
    </r>
    <r>
      <rPr>
        <sz val="10"/>
        <color rgb="FF000000"/>
        <rFont val="Arial"/>
        <family val="2"/>
      </rPr>
      <t>Q0011262</t>
    </r>
  </si>
  <si>
    <r>
      <t>'</t>
    </r>
    <r>
      <rPr>
        <sz val="10"/>
        <color rgb="FF000000"/>
        <rFont val="Arial"/>
        <family val="2"/>
      </rPr>
      <t>Q0015851</t>
    </r>
  </si>
  <si>
    <r>
      <t>'</t>
    </r>
    <r>
      <rPr>
        <sz val="10"/>
        <color rgb="FF000000"/>
        <rFont val="Arial"/>
        <family val="2"/>
      </rPr>
      <t>Q0013582</t>
    </r>
  </si>
  <si>
    <t>528-SIPI-R-032023-528033336</t>
  </si>
  <si>
    <r>
      <t>'</t>
    </r>
    <r>
      <rPr>
        <sz val="10"/>
        <color rgb="FF000000"/>
        <rFont val="Arial"/>
        <family val="2"/>
      </rPr>
      <t>RTV184</t>
    </r>
  </si>
  <si>
    <t>1K23TGC-184|GA MUOI|1670643 - RTV1670643</t>
  </si>
  <si>
    <t>528-SIPI-R-042023-528033501</t>
  </si>
  <si>
    <r>
      <t>'</t>
    </r>
    <r>
      <rPr>
        <sz val="10"/>
        <color rgb="FF000000"/>
        <rFont val="Arial"/>
        <family val="2"/>
      </rPr>
      <t>RTV230</t>
    </r>
  </si>
  <si>
    <t>1K23TGC-230|CHA COM|1682815 - RTV1682815</t>
  </si>
  <si>
    <t>532-SIPI-032023-532035252</t>
  </si>
  <si>
    <r>
      <t>'</t>
    </r>
    <r>
      <rPr>
        <sz val="10"/>
        <color rgb="FF000000"/>
        <rFont val="Arial"/>
        <family val="2"/>
      </rPr>
      <t>B0009179</t>
    </r>
  </si>
  <si>
    <r>
      <t>'</t>
    </r>
    <r>
      <rPr>
        <sz val="10"/>
        <color rgb="FF000000"/>
        <rFont val="Arial"/>
        <family val="2"/>
      </rPr>
      <t>B0015790</t>
    </r>
  </si>
  <si>
    <r>
      <t>'</t>
    </r>
    <r>
      <rPr>
        <sz val="10"/>
        <color rgb="FF000000"/>
        <rFont val="Arial"/>
        <family val="2"/>
      </rPr>
      <t>B0013507</t>
    </r>
  </si>
  <si>
    <r>
      <t>'</t>
    </r>
    <r>
      <rPr>
        <sz val="10"/>
        <color rgb="FF000000"/>
        <rFont val="Arial"/>
        <family val="2"/>
      </rPr>
      <t>B0011419</t>
    </r>
  </si>
  <si>
    <t>536-SIPI-032023-1019448</t>
  </si>
  <si>
    <r>
      <t>'</t>
    </r>
    <r>
      <rPr>
        <sz val="10"/>
        <color rgb="FF000000"/>
        <rFont val="Arial"/>
        <family val="2"/>
      </rPr>
      <t>A0011339</t>
    </r>
  </si>
  <si>
    <r>
      <t>'</t>
    </r>
    <r>
      <rPr>
        <sz val="10"/>
        <color rgb="FF000000"/>
        <rFont val="Arial"/>
        <family val="2"/>
      </rPr>
      <t>A0017511</t>
    </r>
  </si>
  <si>
    <r>
      <t>'</t>
    </r>
    <r>
      <rPr>
        <sz val="10"/>
        <color rgb="FF000000"/>
        <rFont val="Arial"/>
        <family val="2"/>
      </rPr>
      <t>B0015728</t>
    </r>
  </si>
  <si>
    <r>
      <t>'</t>
    </r>
    <r>
      <rPr>
        <sz val="10"/>
        <color rgb="FF000000"/>
        <rFont val="Arial"/>
        <family val="2"/>
      </rPr>
      <t>A0013432</t>
    </r>
  </si>
  <si>
    <t>539-SIPI-032023-10027302</t>
  </si>
  <si>
    <r>
      <t>'</t>
    </r>
    <r>
      <rPr>
        <sz val="10"/>
        <color rgb="FF000000"/>
        <rFont val="Arial"/>
        <family val="2"/>
      </rPr>
      <t>A0011343</t>
    </r>
  </si>
  <si>
    <r>
      <t>'</t>
    </r>
    <r>
      <rPr>
        <sz val="10"/>
        <color rgb="FF000000"/>
        <rFont val="Arial"/>
        <family val="2"/>
      </rPr>
      <t>A0012348</t>
    </r>
  </si>
  <si>
    <r>
      <t>'</t>
    </r>
    <r>
      <rPr>
        <sz val="10"/>
        <color rgb="FF000000"/>
        <rFont val="Arial"/>
        <family val="2"/>
      </rPr>
      <t>A0017783</t>
    </r>
  </si>
  <si>
    <r>
      <t>'</t>
    </r>
    <r>
      <rPr>
        <sz val="10"/>
        <color rgb="FF000000"/>
        <rFont val="Arial"/>
        <family val="2"/>
      </rPr>
      <t>A0009178</t>
    </r>
  </si>
  <si>
    <r>
      <t>'</t>
    </r>
    <r>
      <rPr>
        <sz val="10"/>
        <color rgb="FF000000"/>
        <rFont val="Arial"/>
        <family val="2"/>
      </rPr>
      <t>A0013705</t>
    </r>
  </si>
  <si>
    <t>539-SIPI-R-032023-10027302</t>
  </si>
  <si>
    <r>
      <t>'</t>
    </r>
    <r>
      <rPr>
        <sz val="10"/>
        <color rgb="FF000000"/>
        <rFont val="Arial"/>
        <family val="2"/>
      </rPr>
      <t>344</t>
    </r>
  </si>
  <si>
    <t>1K23TGR|344|GAMUOI|1672080 - RTV1672080</t>
  </si>
  <si>
    <t>1K23TGR|419|GAMUOI|1680314 - RTV1680314</t>
  </si>
  <si>
    <t>540-SIPI-032023-540024004</t>
  </si>
  <si>
    <r>
      <t>'</t>
    </r>
    <r>
      <rPr>
        <sz val="10"/>
        <color rgb="FF000000"/>
        <rFont val="Arial"/>
        <family val="2"/>
      </rPr>
      <t>A12346</t>
    </r>
  </si>
  <si>
    <r>
      <t>'</t>
    </r>
    <r>
      <rPr>
        <sz val="10"/>
        <color rgb="FF000000"/>
        <rFont val="Arial"/>
        <family val="2"/>
      </rPr>
      <t>A17784</t>
    </r>
  </si>
  <si>
    <r>
      <t>'</t>
    </r>
    <r>
      <rPr>
        <sz val="10"/>
        <color rgb="FF000000"/>
        <rFont val="Arial"/>
        <family val="2"/>
      </rPr>
      <t>A9173</t>
    </r>
  </si>
  <si>
    <r>
      <t>'</t>
    </r>
    <r>
      <rPr>
        <sz val="10"/>
        <color rgb="FF000000"/>
        <rFont val="Arial"/>
        <family val="2"/>
      </rPr>
      <t>A13700</t>
    </r>
  </si>
  <si>
    <t>541-SIPI-032023-541024537</t>
  </si>
  <si>
    <r>
      <t>'</t>
    </r>
    <r>
      <rPr>
        <sz val="10"/>
        <color rgb="FF000000"/>
        <rFont val="Arial"/>
        <family val="2"/>
      </rPr>
      <t>T0015876</t>
    </r>
  </si>
  <si>
    <r>
      <t>'</t>
    </r>
    <r>
      <rPr>
        <sz val="10"/>
        <color rgb="FF000000"/>
        <rFont val="Arial"/>
        <family val="2"/>
      </rPr>
      <t>T0015699</t>
    </r>
  </si>
  <si>
    <r>
      <t>'</t>
    </r>
    <r>
      <rPr>
        <sz val="10"/>
        <color rgb="FF000000"/>
        <rFont val="Arial"/>
        <family val="2"/>
      </rPr>
      <t>T0011826</t>
    </r>
  </si>
  <si>
    <t>542-SIPI-032023-10018236</t>
  </si>
  <si>
    <r>
      <t>'</t>
    </r>
    <r>
      <rPr>
        <sz val="10"/>
        <color rgb="FF000000"/>
        <rFont val="Arial"/>
        <family val="2"/>
      </rPr>
      <t>B0011421</t>
    </r>
  </si>
  <si>
    <r>
      <t>'</t>
    </r>
    <r>
      <rPr>
        <sz val="10"/>
        <color rgb="FF000000"/>
        <rFont val="Arial"/>
        <family val="2"/>
      </rPr>
      <t>B0015791</t>
    </r>
  </si>
  <si>
    <r>
      <t>'</t>
    </r>
    <r>
      <rPr>
        <sz val="10"/>
        <color rgb="FF000000"/>
        <rFont val="Arial"/>
        <family val="2"/>
      </rPr>
      <t>B0013508</t>
    </r>
  </si>
  <si>
    <t>542-SIPI-R-032023-10018236</t>
  </si>
  <si>
    <r>
      <t>'</t>
    </r>
    <r>
      <rPr>
        <sz val="10"/>
        <color rgb="FF000000"/>
        <rFont val="Arial"/>
        <family val="2"/>
      </rPr>
      <t>428</t>
    </r>
  </si>
  <si>
    <t>1K23TGU-428|CHANUONG - RTV1680352</t>
  </si>
  <si>
    <t>546-SIPI-032023-10016323</t>
  </si>
  <si>
    <r>
      <t>'</t>
    </r>
    <r>
      <rPr>
        <sz val="10"/>
        <color rgb="FF000000"/>
        <rFont val="Arial"/>
        <family val="2"/>
      </rPr>
      <t>A0017789</t>
    </r>
  </si>
  <si>
    <r>
      <t>'</t>
    </r>
    <r>
      <rPr>
        <sz val="10"/>
        <color rgb="FF000000"/>
        <rFont val="Arial"/>
        <family val="2"/>
      </rPr>
      <t>A0013707</t>
    </r>
  </si>
  <si>
    <t>547-SIPI-032023-547016593</t>
  </si>
  <si>
    <r>
      <t>'</t>
    </r>
    <r>
      <rPr>
        <sz val="10"/>
        <color rgb="FF000000"/>
        <rFont val="Arial"/>
        <family val="2"/>
      </rPr>
      <t>A0009121</t>
    </r>
  </si>
  <si>
    <r>
      <t>'</t>
    </r>
    <r>
      <rPr>
        <sz val="10"/>
        <color rgb="FF000000"/>
        <rFont val="Arial"/>
        <family val="2"/>
      </rPr>
      <t>A0017697</t>
    </r>
  </si>
  <si>
    <t>565-SIPI-032023-566017410</t>
  </si>
  <si>
    <r>
      <t>'</t>
    </r>
    <r>
      <rPr>
        <sz val="10"/>
        <color rgb="FF000000"/>
        <rFont val="Arial"/>
        <family val="2"/>
      </rPr>
      <t>A0018753</t>
    </r>
  </si>
  <si>
    <t>569-SIPI-032023-569008906</t>
  </si>
  <si>
    <r>
      <t>'</t>
    </r>
    <r>
      <rPr>
        <sz val="10"/>
        <color rgb="FF000000"/>
        <rFont val="Arial"/>
        <family val="2"/>
      </rPr>
      <t>C0009117</t>
    </r>
  </si>
  <si>
    <t>570-SIPI-032023-10015849</t>
  </si>
  <si>
    <r>
      <t>'</t>
    </r>
    <r>
      <rPr>
        <sz val="10"/>
        <color rgb="FF000000"/>
        <rFont val="Arial"/>
        <family val="2"/>
      </rPr>
      <t>A011809</t>
    </r>
  </si>
  <si>
    <r>
      <t>'</t>
    </r>
    <r>
      <rPr>
        <sz val="10"/>
        <color rgb="FF000000"/>
        <rFont val="Arial"/>
        <family val="2"/>
      </rPr>
      <t>A015668</t>
    </r>
  </si>
  <si>
    <t>600-SIPI-032023-1083310</t>
  </si>
  <si>
    <r>
      <t>'</t>
    </r>
    <r>
      <rPr>
        <sz val="10"/>
        <color rgb="FF000000"/>
        <rFont val="Arial"/>
        <family val="2"/>
      </rPr>
      <t>013578</t>
    </r>
  </si>
  <si>
    <r>
      <t>'</t>
    </r>
    <r>
      <rPr>
        <sz val="10"/>
        <color rgb="FF000000"/>
        <rFont val="Arial"/>
        <family val="2"/>
      </rPr>
      <t>011521</t>
    </r>
  </si>
  <si>
    <r>
      <t>'</t>
    </r>
    <r>
      <rPr>
        <sz val="10"/>
        <color rgb="FF000000"/>
        <rFont val="Arial"/>
        <family val="2"/>
      </rPr>
      <t>009116</t>
    </r>
  </si>
  <si>
    <t>601-SIPI-032023-1079267</t>
  </si>
  <si>
    <r>
      <t>'</t>
    </r>
    <r>
      <rPr>
        <sz val="10"/>
        <color rgb="FF000000"/>
        <rFont val="Arial"/>
        <family val="2"/>
      </rPr>
      <t>A00015655</t>
    </r>
  </si>
  <si>
    <r>
      <t>'</t>
    </r>
    <r>
      <rPr>
        <sz val="10"/>
        <color rgb="FF000000"/>
        <rFont val="Arial"/>
        <family val="2"/>
      </rPr>
      <t>A00015656</t>
    </r>
  </si>
  <si>
    <r>
      <t>'</t>
    </r>
    <r>
      <rPr>
        <sz val="10"/>
        <color rgb="FF000000"/>
        <rFont val="Arial"/>
        <family val="2"/>
      </rPr>
      <t>A00011520</t>
    </r>
  </si>
  <si>
    <r>
      <t>'</t>
    </r>
    <r>
      <rPr>
        <sz val="10"/>
        <color rgb="FF000000"/>
        <rFont val="Arial"/>
        <family val="2"/>
      </rPr>
      <t>A00017693</t>
    </r>
  </si>
  <si>
    <r>
      <t>'</t>
    </r>
    <r>
      <rPr>
        <sz val="10"/>
        <color rgb="FF000000"/>
        <rFont val="Arial"/>
        <family val="2"/>
      </rPr>
      <t>A00009120</t>
    </r>
  </si>
  <si>
    <t>602-SIPI-032023-1094604</t>
  </si>
  <si>
    <r>
      <t>'</t>
    </r>
    <r>
      <rPr>
        <sz val="10"/>
        <color rgb="FF000000"/>
        <rFont val="Arial"/>
        <family val="2"/>
      </rPr>
      <t>A0011338</t>
    </r>
  </si>
  <si>
    <r>
      <t>'</t>
    </r>
    <r>
      <rPr>
        <sz val="10"/>
        <color rgb="FF000000"/>
        <rFont val="Arial"/>
        <family val="2"/>
      </rPr>
      <t>A0015923</t>
    </r>
  </si>
  <si>
    <r>
      <t>'</t>
    </r>
    <r>
      <rPr>
        <sz val="10"/>
        <color rgb="FF000000"/>
        <rFont val="Arial"/>
        <family val="2"/>
      </rPr>
      <t>A0017782</t>
    </r>
  </si>
  <si>
    <r>
      <t>'</t>
    </r>
    <r>
      <rPr>
        <sz val="10"/>
        <color rgb="FF000000"/>
        <rFont val="Arial"/>
        <family val="2"/>
      </rPr>
      <t>A0013430</t>
    </r>
  </si>
  <si>
    <t>603-SIPI-032023-1057564</t>
  </si>
  <si>
    <r>
      <t>'</t>
    </r>
    <r>
      <rPr>
        <sz val="10"/>
        <color rgb="FF000000"/>
        <rFont val="Arial"/>
        <family val="2"/>
      </rPr>
      <t>A15787</t>
    </r>
  </si>
  <si>
    <r>
      <t>'</t>
    </r>
    <r>
      <rPr>
        <sz val="10"/>
        <color rgb="FF000000"/>
        <rFont val="Arial"/>
        <family val="2"/>
      </rPr>
      <t>A11418</t>
    </r>
  </si>
  <si>
    <t>603-SIPI-R-042023-1057564</t>
  </si>
  <si>
    <r>
      <t>'</t>
    </r>
    <r>
      <rPr>
        <sz val="10"/>
        <color rgb="FF000000"/>
        <rFont val="Arial"/>
        <family val="2"/>
      </rPr>
      <t>322</t>
    </r>
  </si>
  <si>
    <t>1K23THR-322|1681939|GA - RTV1681939</t>
  </si>
  <si>
    <t>605-SIPI-032023-1097268</t>
  </si>
  <si>
    <r>
      <t>'</t>
    </r>
    <r>
      <rPr>
        <sz val="10"/>
        <color rgb="FF000000"/>
        <rFont val="Arial"/>
        <family val="2"/>
      </rPr>
      <t>Z0017747</t>
    </r>
  </si>
  <si>
    <t>1C23TNN|CHANUONGG</t>
  </si>
  <si>
    <r>
      <t>'</t>
    </r>
    <r>
      <rPr>
        <sz val="10"/>
        <color rgb="FF000000"/>
        <rFont val="Arial"/>
        <family val="2"/>
      </rPr>
      <t>Z0015746</t>
    </r>
  </si>
  <si>
    <r>
      <t>'</t>
    </r>
    <r>
      <rPr>
        <sz val="10"/>
        <color rgb="FF000000"/>
        <rFont val="Arial"/>
        <family val="2"/>
      </rPr>
      <t>Z0015694</t>
    </r>
  </si>
  <si>
    <r>
      <t>'</t>
    </r>
    <r>
      <rPr>
        <sz val="10"/>
        <color rgb="FF000000"/>
        <rFont val="Arial"/>
        <family val="2"/>
      </rPr>
      <t>Z0011830</t>
    </r>
  </si>
  <si>
    <t>607-SIPI-032023-1094417</t>
  </si>
  <si>
    <r>
      <t>'</t>
    </r>
    <r>
      <rPr>
        <sz val="10"/>
        <color rgb="FF000000"/>
        <rFont val="Arial"/>
        <family val="2"/>
      </rPr>
      <t>B0013214</t>
    </r>
  </si>
  <si>
    <r>
      <t>'</t>
    </r>
    <r>
      <rPr>
        <sz val="10"/>
        <color rgb="FF000000"/>
        <rFont val="Arial"/>
        <family val="2"/>
      </rPr>
      <t>B0017455</t>
    </r>
  </si>
  <si>
    <r>
      <t>'</t>
    </r>
    <r>
      <rPr>
        <sz val="10"/>
        <color rgb="FF000000"/>
        <rFont val="Arial"/>
        <family val="2"/>
      </rPr>
      <t>B0009893</t>
    </r>
  </si>
  <si>
    <t>609-SIPI-032023-1092360</t>
  </si>
  <si>
    <r>
      <t>'</t>
    </r>
    <r>
      <rPr>
        <sz val="10"/>
        <color rgb="FF000000"/>
        <rFont val="Arial"/>
        <family val="2"/>
      </rPr>
      <t>A0011498</t>
    </r>
  </si>
  <si>
    <t>613-SIPI-032023-1091683</t>
  </si>
  <si>
    <r>
      <t>'</t>
    </r>
    <r>
      <rPr>
        <sz val="10"/>
        <color rgb="FF000000"/>
        <rFont val="Arial"/>
        <family val="2"/>
      </rPr>
      <t>A0017786</t>
    </r>
  </si>
  <si>
    <r>
      <t>'</t>
    </r>
    <r>
      <rPr>
        <sz val="10"/>
        <color rgb="FF000000"/>
        <rFont val="Arial"/>
        <family val="2"/>
      </rPr>
      <t>A0012349</t>
    </r>
  </si>
  <si>
    <r>
      <t>'</t>
    </r>
    <r>
      <rPr>
        <sz val="10"/>
        <color rgb="FF000000"/>
        <rFont val="Arial"/>
        <family val="2"/>
      </rPr>
      <t>A0015927</t>
    </r>
  </si>
  <si>
    <r>
      <t>'</t>
    </r>
    <r>
      <rPr>
        <sz val="10"/>
        <color rgb="FF000000"/>
        <rFont val="Arial"/>
        <family val="2"/>
      </rPr>
      <t>A0009176</t>
    </r>
  </si>
  <si>
    <t>613-SIPI-R-032023-1091683</t>
  </si>
  <si>
    <r>
      <t>'</t>
    </r>
    <r>
      <rPr>
        <sz val="10"/>
        <color rgb="FF000000"/>
        <rFont val="Arial"/>
        <family val="2"/>
      </rPr>
      <t>380</t>
    </r>
  </si>
  <si>
    <t>1K23TKA-380|GIOTAILUOIXAO - RTV1670184</t>
  </si>
  <si>
    <r>
      <t>'</t>
    </r>
    <r>
      <rPr>
        <sz val="10"/>
        <color rgb="FF000000"/>
        <rFont val="Arial"/>
        <family val="2"/>
      </rPr>
      <t>392</t>
    </r>
  </si>
  <si>
    <t>1K23TKA-392|KIMCHHI - RTV1670841</t>
  </si>
  <si>
    <t>613-SIPI-R-042023-1091683</t>
  </si>
  <si>
    <r>
      <t>'</t>
    </r>
    <r>
      <rPr>
        <sz val="10"/>
        <color rgb="FF000000"/>
        <rFont val="Arial"/>
        <family val="2"/>
      </rPr>
      <t>507</t>
    </r>
  </si>
  <si>
    <t>1K23TKA-507|CHANGIOHEOMUOI - RTV1684420</t>
  </si>
  <si>
    <t>617-SIPI-032023-1077257</t>
  </si>
  <si>
    <r>
      <t>'</t>
    </r>
    <r>
      <rPr>
        <sz val="10"/>
        <color rgb="FF000000"/>
        <rFont val="Arial"/>
        <family val="2"/>
      </rPr>
      <t>A0011261</t>
    </r>
  </si>
  <si>
    <t>618-SIPI-032023-1072587</t>
  </si>
  <si>
    <r>
      <t>'</t>
    </r>
    <r>
      <rPr>
        <sz val="10"/>
        <color rgb="FF000000"/>
        <rFont val="Arial"/>
        <family val="2"/>
      </rPr>
      <t>A13433</t>
    </r>
  </si>
  <si>
    <r>
      <t>'</t>
    </r>
    <r>
      <rPr>
        <sz val="10"/>
        <color rgb="FF000000"/>
        <rFont val="Arial"/>
        <family val="2"/>
      </rPr>
      <t>A17513</t>
    </r>
  </si>
  <si>
    <r>
      <t>'</t>
    </r>
    <r>
      <rPr>
        <sz val="10"/>
        <color rgb="FF000000"/>
        <rFont val="Arial"/>
        <family val="2"/>
      </rPr>
      <t>A11340</t>
    </r>
  </si>
  <si>
    <t>620-SIPI-032023-1063261</t>
  </si>
  <si>
    <r>
      <t>'</t>
    </r>
    <r>
      <rPr>
        <sz val="10"/>
        <color rgb="FF000000"/>
        <rFont val="Arial"/>
        <family val="2"/>
      </rPr>
      <t>D0013391</t>
    </r>
  </si>
  <si>
    <r>
      <t>'</t>
    </r>
    <r>
      <rPr>
        <sz val="10"/>
        <color rgb="FF000000"/>
        <rFont val="Arial"/>
        <family val="2"/>
      </rPr>
      <t>D0013155</t>
    </r>
  </si>
  <si>
    <r>
      <t>'</t>
    </r>
    <r>
      <rPr>
        <sz val="10"/>
        <color rgb="FF000000"/>
        <rFont val="Arial"/>
        <family val="2"/>
      </rPr>
      <t>D0017462</t>
    </r>
  </si>
  <si>
    <r>
      <t>'</t>
    </r>
    <r>
      <rPr>
        <sz val="10"/>
        <color rgb="FF000000"/>
        <rFont val="Arial"/>
        <family val="2"/>
      </rPr>
      <t>D0015676</t>
    </r>
  </si>
  <si>
    <r>
      <t>'</t>
    </r>
    <r>
      <rPr>
        <sz val="10"/>
        <color rgb="FF000000"/>
        <rFont val="Arial"/>
        <family val="2"/>
      </rPr>
      <t>D0011232</t>
    </r>
  </si>
  <si>
    <t>910-SIPI-012023-10035721</t>
  </si>
  <si>
    <r>
      <t>'</t>
    </r>
    <r>
      <rPr>
        <sz val="10"/>
        <color rgb="FF000000"/>
        <rFont val="Arial"/>
        <family val="2"/>
      </rPr>
      <t>b000712</t>
    </r>
  </si>
  <si>
    <r>
      <t>'</t>
    </r>
    <r>
      <rPr>
        <sz val="10"/>
        <color rgb="FF000000"/>
        <rFont val="Arial"/>
        <family val="2"/>
      </rPr>
      <t>b000378</t>
    </r>
  </si>
  <si>
    <t>910-SIPI-022023-10035679</t>
  </si>
  <si>
    <r>
      <t>'</t>
    </r>
    <r>
      <rPr>
        <sz val="10"/>
        <color rgb="FF000000"/>
        <rFont val="Arial"/>
        <family val="2"/>
      </rPr>
      <t>B002895</t>
    </r>
  </si>
  <si>
    <r>
      <t>'</t>
    </r>
    <r>
      <rPr>
        <sz val="10"/>
        <color rgb="FF000000"/>
        <rFont val="Arial"/>
        <family val="2"/>
      </rPr>
      <t>b004053</t>
    </r>
  </si>
  <si>
    <r>
      <t>'</t>
    </r>
    <r>
      <rPr>
        <sz val="10"/>
        <color rgb="FF000000"/>
        <rFont val="Arial"/>
        <family val="2"/>
      </rPr>
      <t>b002847</t>
    </r>
  </si>
  <si>
    <r>
      <t>'</t>
    </r>
    <r>
      <rPr>
        <sz val="10"/>
        <color rgb="FF000000"/>
        <rFont val="Arial"/>
        <family val="2"/>
      </rPr>
      <t>B002846</t>
    </r>
  </si>
  <si>
    <r>
      <t>'</t>
    </r>
    <r>
      <rPr>
        <sz val="10"/>
        <color rgb="FF000000"/>
        <rFont val="Arial"/>
        <family val="2"/>
      </rPr>
      <t>b004100</t>
    </r>
  </si>
  <si>
    <t>910-SIPI-022023-10035721</t>
  </si>
  <si>
    <r>
      <t>'</t>
    </r>
    <r>
      <rPr>
        <sz val="10"/>
        <color rgb="FF000000"/>
        <rFont val="Arial"/>
        <family val="2"/>
      </rPr>
      <t>b004098</t>
    </r>
  </si>
  <si>
    <r>
      <t>'</t>
    </r>
    <r>
      <rPr>
        <sz val="10"/>
        <color rgb="FF000000"/>
        <rFont val="Arial"/>
        <family val="2"/>
      </rPr>
      <t>b002851</t>
    </r>
  </si>
  <si>
    <r>
      <t>'</t>
    </r>
    <r>
      <rPr>
        <sz val="10"/>
        <color rgb="FF000000"/>
        <rFont val="Arial"/>
        <family val="2"/>
      </rPr>
      <t>B003109</t>
    </r>
  </si>
  <si>
    <r>
      <t>'</t>
    </r>
    <r>
      <rPr>
        <sz val="10"/>
        <color rgb="FF000000"/>
        <rFont val="Arial"/>
        <family val="2"/>
      </rPr>
      <t>b002838</t>
    </r>
  </si>
  <si>
    <r>
      <t>'</t>
    </r>
    <r>
      <rPr>
        <sz val="10"/>
        <color rgb="FF000000"/>
        <rFont val="Arial"/>
        <family val="2"/>
      </rPr>
      <t>b003108</t>
    </r>
  </si>
  <si>
    <r>
      <t>'</t>
    </r>
    <r>
      <rPr>
        <sz val="10"/>
        <color rgb="FF000000"/>
        <rFont val="Arial"/>
        <family val="2"/>
      </rPr>
      <t>b004188</t>
    </r>
  </si>
  <si>
    <t>910-SIPI-022023-10035786</t>
  </si>
  <si>
    <r>
      <t>'</t>
    </r>
    <r>
      <rPr>
        <sz val="10"/>
        <color rgb="FF000000"/>
        <rFont val="Arial"/>
        <family val="2"/>
      </rPr>
      <t>b003851</t>
    </r>
  </si>
  <si>
    <r>
      <t>'</t>
    </r>
    <r>
      <rPr>
        <sz val="10"/>
        <color rgb="FF000000"/>
        <rFont val="Arial"/>
        <family val="2"/>
      </rPr>
      <t>b006807</t>
    </r>
  </si>
  <si>
    <t>910-SIPI-022023-10035795</t>
  </si>
  <si>
    <r>
      <t>'</t>
    </r>
    <r>
      <rPr>
        <sz val="10"/>
        <color rgb="FF000000"/>
        <rFont val="Arial"/>
        <family val="2"/>
      </rPr>
      <t>B009045</t>
    </r>
  </si>
  <si>
    <t>910-SIPI-022023-10035901</t>
  </si>
  <si>
    <r>
      <t>'</t>
    </r>
    <r>
      <rPr>
        <sz val="10"/>
        <color rgb="FF000000"/>
        <rFont val="Arial"/>
        <family val="2"/>
      </rPr>
      <t>B006808</t>
    </r>
  </si>
  <si>
    <r>
      <t>'</t>
    </r>
    <r>
      <rPr>
        <sz val="10"/>
        <color rgb="FF000000"/>
        <rFont val="Arial"/>
        <family val="2"/>
      </rPr>
      <t>B009046</t>
    </r>
  </si>
  <si>
    <t>910-SIPI-022023-10036178</t>
  </si>
  <si>
    <r>
      <t>'</t>
    </r>
    <r>
      <rPr>
        <sz val="10"/>
        <color rgb="FF000000"/>
        <rFont val="Arial"/>
        <family val="2"/>
      </rPr>
      <t>B004099</t>
    </r>
  </si>
  <si>
    <t>910-SIPI-022023-10036713</t>
  </si>
  <si>
    <r>
      <t>'</t>
    </r>
    <r>
      <rPr>
        <sz val="10"/>
        <color rgb="FF000000"/>
        <rFont val="Arial"/>
        <family val="2"/>
      </rPr>
      <t>b002839</t>
    </r>
  </si>
  <si>
    <t>910-SIPI-032023-10036713</t>
  </si>
  <si>
    <r>
      <t>'</t>
    </r>
    <r>
      <rPr>
        <sz val="10"/>
        <color rgb="FF000000"/>
        <rFont val="Arial"/>
        <family val="2"/>
      </rPr>
      <t>b017523</t>
    </r>
  </si>
  <si>
    <r>
      <t>'</t>
    </r>
    <r>
      <rPr>
        <sz val="10"/>
        <color rgb="FF000000"/>
        <rFont val="Arial"/>
        <family val="2"/>
      </rPr>
      <t>B013288</t>
    </r>
  </si>
  <si>
    <r>
      <t>'</t>
    </r>
    <r>
      <rPr>
        <sz val="10"/>
        <color rgb="FF000000"/>
        <rFont val="Arial"/>
        <family val="2"/>
      </rPr>
      <t>B013481</t>
    </r>
  </si>
  <si>
    <r>
      <t>'</t>
    </r>
    <r>
      <rPr>
        <sz val="10"/>
        <color rgb="FF000000"/>
        <rFont val="Arial"/>
        <family val="2"/>
      </rPr>
      <t>b017767</t>
    </r>
  </si>
  <si>
    <r>
      <t>'</t>
    </r>
    <r>
      <rPr>
        <sz val="10"/>
        <color rgb="FF000000"/>
        <rFont val="Arial"/>
        <family val="2"/>
      </rPr>
      <t>b015831</t>
    </r>
  </si>
  <si>
    <r>
      <t>'</t>
    </r>
    <r>
      <rPr>
        <sz val="10"/>
        <color rgb="FF000000"/>
        <rFont val="Arial"/>
        <family val="2"/>
      </rPr>
      <t>b013459</t>
    </r>
  </si>
  <si>
    <r>
      <t>'</t>
    </r>
    <r>
      <rPr>
        <sz val="10"/>
        <color rgb="FF000000"/>
        <rFont val="Arial"/>
        <family val="2"/>
      </rPr>
      <t>b013287</t>
    </r>
  </si>
  <si>
    <r>
      <t>'</t>
    </r>
    <r>
      <rPr>
        <sz val="10"/>
        <color rgb="FF000000"/>
        <rFont val="Arial"/>
        <family val="2"/>
      </rPr>
      <t>b011233</t>
    </r>
  </si>
  <si>
    <r>
      <t>'</t>
    </r>
    <r>
      <rPr>
        <sz val="10"/>
        <color rgb="FF000000"/>
        <rFont val="Arial"/>
        <family val="2"/>
      </rPr>
      <t>b011385</t>
    </r>
  </si>
  <si>
    <r>
      <t>'</t>
    </r>
    <r>
      <rPr>
        <sz val="10"/>
        <color rgb="FF000000"/>
        <rFont val="Arial"/>
        <family val="2"/>
      </rPr>
      <t>b017471</t>
    </r>
  </si>
  <si>
    <r>
      <t>'</t>
    </r>
    <r>
      <rPr>
        <sz val="10"/>
        <color rgb="FF000000"/>
        <rFont val="Arial"/>
        <family val="2"/>
      </rPr>
      <t>b017436</t>
    </r>
  </si>
  <si>
    <r>
      <t>'</t>
    </r>
    <r>
      <rPr>
        <sz val="10"/>
        <color rgb="FF000000"/>
        <rFont val="Arial"/>
        <family val="2"/>
      </rPr>
      <t>b015773</t>
    </r>
  </si>
  <si>
    <r>
      <t>'</t>
    </r>
    <r>
      <rPr>
        <sz val="10"/>
        <color rgb="FF000000"/>
        <rFont val="Arial"/>
        <family val="2"/>
      </rPr>
      <t>B009218</t>
    </r>
  </si>
  <si>
    <r>
      <t>'</t>
    </r>
    <r>
      <rPr>
        <sz val="10"/>
        <color rgb="FF000000"/>
        <rFont val="Arial"/>
        <family val="2"/>
      </rPr>
      <t>b009162</t>
    </r>
  </si>
  <si>
    <r>
      <t>'</t>
    </r>
    <r>
      <rPr>
        <sz val="10"/>
        <color rgb="FF000000"/>
        <rFont val="Arial"/>
        <family val="2"/>
      </rPr>
      <t>b015861</t>
    </r>
  </si>
  <si>
    <r>
      <t>'</t>
    </r>
    <r>
      <rPr>
        <sz val="10"/>
        <color rgb="FF000000"/>
        <rFont val="Arial"/>
        <family val="2"/>
      </rPr>
      <t>B013289</t>
    </r>
  </si>
  <si>
    <r>
      <t>'</t>
    </r>
    <r>
      <rPr>
        <sz val="10"/>
        <color rgb="FF000000"/>
        <rFont val="Arial"/>
        <family val="2"/>
      </rPr>
      <t>b013285</t>
    </r>
  </si>
  <si>
    <r>
      <t>'</t>
    </r>
    <r>
      <rPr>
        <sz val="10"/>
        <color rgb="FF000000"/>
        <rFont val="Arial"/>
        <family val="2"/>
      </rPr>
      <t>b015768</t>
    </r>
  </si>
  <si>
    <r>
      <t>'</t>
    </r>
    <r>
      <rPr>
        <sz val="10"/>
        <color rgb="FF000000"/>
        <rFont val="Arial"/>
        <family val="2"/>
      </rPr>
      <t>b013286</t>
    </r>
  </si>
  <si>
    <r>
      <t>'</t>
    </r>
    <r>
      <rPr>
        <sz val="10"/>
        <color rgb="FF000000"/>
        <rFont val="Arial"/>
        <family val="2"/>
      </rPr>
      <t>b011341</t>
    </r>
  </si>
  <si>
    <r>
      <t>'</t>
    </r>
    <r>
      <rPr>
        <sz val="10"/>
        <color rgb="FF000000"/>
        <rFont val="Arial"/>
        <family val="2"/>
      </rPr>
      <t>b017454</t>
    </r>
  </si>
  <si>
    <r>
      <t>'</t>
    </r>
    <r>
      <rPr>
        <sz val="10"/>
        <color rgb="FF000000"/>
        <rFont val="Arial"/>
        <family val="2"/>
      </rPr>
      <t>B013601</t>
    </r>
  </si>
  <si>
    <r>
      <t>'</t>
    </r>
    <r>
      <rPr>
        <sz val="10"/>
        <color rgb="FF000000"/>
        <rFont val="Arial"/>
        <family val="2"/>
      </rPr>
      <t>B009163</t>
    </r>
  </si>
  <si>
    <r>
      <t>'</t>
    </r>
    <r>
      <rPr>
        <sz val="10"/>
        <color rgb="FF000000"/>
        <rFont val="Arial"/>
        <family val="2"/>
      </rPr>
      <t>b017502</t>
    </r>
  </si>
  <si>
    <r>
      <t>'</t>
    </r>
    <r>
      <rPr>
        <sz val="10"/>
        <color rgb="FF000000"/>
        <rFont val="Arial"/>
        <family val="2"/>
      </rPr>
      <t>b012340</t>
    </r>
  </si>
  <si>
    <r>
      <t>'</t>
    </r>
    <r>
      <rPr>
        <sz val="10"/>
        <color rgb="FF000000"/>
        <rFont val="Arial"/>
        <family val="2"/>
      </rPr>
      <t>b013479</t>
    </r>
  </si>
  <si>
    <r>
      <t>'</t>
    </r>
    <r>
      <rPr>
        <sz val="10"/>
        <color rgb="FF000000"/>
        <rFont val="Arial"/>
        <family val="2"/>
      </rPr>
      <t>B011489</t>
    </r>
  </si>
  <si>
    <r>
      <t>'</t>
    </r>
    <r>
      <rPr>
        <sz val="10"/>
        <color rgb="FF000000"/>
        <rFont val="Arial"/>
        <family val="2"/>
      </rPr>
      <t>b011230</t>
    </r>
  </si>
  <si>
    <r>
      <t>'</t>
    </r>
    <r>
      <rPr>
        <sz val="10"/>
        <color rgb="FF000000"/>
        <rFont val="Arial"/>
        <family val="2"/>
      </rPr>
      <t>b017431</t>
    </r>
  </si>
  <si>
    <r>
      <t>'</t>
    </r>
    <r>
      <rPr>
        <sz val="10"/>
        <color rgb="FF000000"/>
        <rFont val="Arial"/>
        <family val="2"/>
      </rPr>
      <t>b011229</t>
    </r>
  </si>
  <si>
    <t>910-SIPI-R-032023-10036713</t>
  </si>
  <si>
    <r>
      <t>'</t>
    </r>
    <r>
      <rPr>
        <sz val="10"/>
        <color rgb="FF000000"/>
        <rFont val="Arial"/>
        <family val="2"/>
      </rPr>
      <t>1147</t>
    </r>
  </si>
  <si>
    <t>RTV 1677469|1147 - RTV1677469</t>
  </si>
  <si>
    <r>
      <t>'</t>
    </r>
    <r>
      <rPr>
        <sz val="10"/>
        <color rgb="FF000000"/>
        <rFont val="Arial"/>
        <family val="2"/>
      </rPr>
      <t>1040</t>
    </r>
  </si>
  <si>
    <t>RTV 1672226|1040 - RTV1672226</t>
  </si>
  <si>
    <r>
      <t>'</t>
    </r>
    <r>
      <rPr>
        <sz val="10"/>
        <color rgb="FF000000"/>
        <rFont val="Arial"/>
        <family val="2"/>
      </rPr>
      <t>848</t>
    </r>
  </si>
  <si>
    <t>RTV 1663066|848|GA - RTV1663066</t>
  </si>
  <si>
    <r>
      <t>'</t>
    </r>
    <r>
      <rPr>
        <sz val="10"/>
        <color rgb="FF000000"/>
        <rFont val="Arial"/>
        <family val="2"/>
      </rPr>
      <t>1011</t>
    </r>
  </si>
  <si>
    <t>RTV 1669947|1011 - RTV1669947</t>
  </si>
  <si>
    <r>
      <t>'</t>
    </r>
    <r>
      <rPr>
        <sz val="10"/>
        <color rgb="FF000000"/>
        <rFont val="Arial"/>
        <family val="2"/>
      </rPr>
      <t>890</t>
    </r>
  </si>
  <si>
    <t>RTV 1664648|890 - RTV1664648</t>
  </si>
  <si>
    <r>
      <t>'</t>
    </r>
    <r>
      <rPr>
        <sz val="10"/>
        <color rgb="FF000000"/>
        <rFont val="Arial"/>
        <family val="2"/>
      </rPr>
      <t>888</t>
    </r>
  </si>
  <si>
    <t>RTV 1664640|888 - RTV1664640</t>
  </si>
  <si>
    <t>chưa có hđ</t>
  </si>
  <si>
    <r>
      <t>'</t>
    </r>
    <r>
      <rPr>
        <sz val="10"/>
        <color rgb="FF000000"/>
        <rFont val="Arial"/>
        <family val="2"/>
      </rPr>
      <t>791</t>
    </r>
  </si>
  <si>
    <t>RTV 1661744|791 - RTV1661744</t>
  </si>
  <si>
    <r>
      <t>'</t>
    </r>
    <r>
      <rPr>
        <sz val="10"/>
        <color rgb="FF000000"/>
        <rFont val="Arial"/>
        <family val="2"/>
      </rPr>
      <t>889</t>
    </r>
  </si>
  <si>
    <t>RTV 1664642|889 - RTV1664642</t>
  </si>
  <si>
    <r>
      <t>'</t>
    </r>
    <r>
      <rPr>
        <sz val="10"/>
        <color rgb="FF000000"/>
        <rFont val="Arial"/>
        <family val="2"/>
      </rPr>
      <t>887</t>
    </r>
  </si>
  <si>
    <t>RTV 1664632|887 - RTV1664632</t>
  </si>
  <si>
    <r>
      <t>'</t>
    </r>
    <r>
      <rPr>
        <sz val="10"/>
        <color rgb="FF000000"/>
        <rFont val="Arial"/>
        <family val="2"/>
      </rPr>
      <t>1203</t>
    </r>
  </si>
  <si>
    <t>RTV 1680519|1203 - RTV1680519</t>
  </si>
  <si>
    <r>
      <t>'</t>
    </r>
    <r>
      <rPr>
        <sz val="10"/>
        <color rgb="FF000000"/>
        <rFont val="Arial"/>
        <family val="2"/>
      </rPr>
      <t>974</t>
    </r>
  </si>
  <si>
    <t>RTV 1668297|974 - RTV1668297</t>
  </si>
  <si>
    <r>
      <t>'</t>
    </r>
    <r>
      <rPr>
        <sz val="10"/>
        <color rgb="FF000000"/>
        <rFont val="Arial"/>
        <family val="2"/>
      </rPr>
      <t>747</t>
    </r>
  </si>
  <si>
    <t>RTV 1660982|747 - RTV1660982</t>
  </si>
  <si>
    <r>
      <t>'</t>
    </r>
    <r>
      <rPr>
        <sz val="10"/>
        <color rgb="FF000000"/>
        <rFont val="Arial"/>
        <family val="2"/>
      </rPr>
      <t>749</t>
    </r>
  </si>
  <si>
    <t>RTV 1661001|749 - RTV1661001</t>
  </si>
  <si>
    <r>
      <t>'</t>
    </r>
    <r>
      <rPr>
        <sz val="10"/>
        <color rgb="FF000000"/>
        <rFont val="Arial"/>
        <family val="2"/>
      </rPr>
      <t>748</t>
    </r>
  </si>
  <si>
    <t>RTV 1660988|748 - RTV1660988</t>
  </si>
  <si>
    <r>
      <t>'</t>
    </r>
    <r>
      <rPr>
        <sz val="10"/>
        <color rgb="FF000000"/>
        <rFont val="Arial"/>
        <family val="2"/>
      </rPr>
      <t>1039</t>
    </r>
  </si>
  <si>
    <t>RTV 1672219|1039 - RTV1672219</t>
  </si>
  <si>
    <r>
      <t>'</t>
    </r>
    <r>
      <rPr>
        <sz val="10"/>
        <color rgb="FF000000"/>
        <rFont val="Arial"/>
        <family val="2"/>
      </rPr>
      <t>1009</t>
    </r>
  </si>
  <si>
    <t>RTV 1669936|1009 - RTV1669936</t>
  </si>
  <si>
    <r>
      <t>'</t>
    </r>
    <r>
      <rPr>
        <sz val="10"/>
        <color rgb="FF000000"/>
        <rFont val="Arial"/>
        <family val="2"/>
      </rPr>
      <t>973</t>
    </r>
  </si>
  <si>
    <t>RTV 1668291|973 - RTV1668291</t>
  </si>
  <si>
    <r>
      <t>'</t>
    </r>
    <r>
      <rPr>
        <sz val="10"/>
        <color rgb="FF000000"/>
        <rFont val="Arial"/>
        <family val="2"/>
      </rPr>
      <t>1052</t>
    </r>
  </si>
  <si>
    <t>RTV 1673519|1052 - RTV1673519</t>
  </si>
  <si>
    <t>920-SIPI-022023-10016975</t>
  </si>
  <si>
    <r>
      <t>'</t>
    </r>
    <r>
      <rPr>
        <sz val="10"/>
        <color rgb="FF000000"/>
        <rFont val="Arial"/>
        <family val="2"/>
      </rPr>
      <t>23-b0003063</t>
    </r>
  </si>
  <si>
    <t>920-SIPI-032023-10017188</t>
  </si>
  <si>
    <r>
      <t>'</t>
    </r>
    <r>
      <rPr>
        <sz val="10"/>
        <color rgb="FF000000"/>
        <rFont val="Arial"/>
        <family val="2"/>
      </rPr>
      <t>23-b018094</t>
    </r>
  </si>
  <si>
    <r>
      <t>'</t>
    </r>
    <r>
      <rPr>
        <sz val="10"/>
        <color rgb="FF000000"/>
        <rFont val="Arial"/>
        <family val="2"/>
      </rPr>
      <t>23-b0013328</t>
    </r>
  </si>
  <si>
    <r>
      <t>'</t>
    </r>
    <r>
      <rPr>
        <sz val="10"/>
        <color rgb="FF000000"/>
        <rFont val="Arial"/>
        <family val="2"/>
      </rPr>
      <t>23-b0015971</t>
    </r>
  </si>
  <si>
    <r>
      <t>'</t>
    </r>
    <r>
      <rPr>
        <sz val="10"/>
        <color rgb="FF000000"/>
        <rFont val="Arial"/>
        <family val="2"/>
      </rPr>
      <t>23-b0013329</t>
    </r>
  </si>
  <si>
    <r>
      <t>'</t>
    </r>
    <r>
      <rPr>
        <sz val="10"/>
        <color rgb="FF000000"/>
        <rFont val="Arial"/>
        <family val="2"/>
      </rPr>
      <t>23-b0018092</t>
    </r>
  </si>
  <si>
    <r>
      <t>'</t>
    </r>
    <r>
      <rPr>
        <sz val="10"/>
        <color rgb="FF000000"/>
        <rFont val="Arial"/>
        <family val="2"/>
      </rPr>
      <t>23-b0009144</t>
    </r>
  </si>
  <si>
    <r>
      <t>'</t>
    </r>
    <r>
      <rPr>
        <sz val="10"/>
        <color rgb="FF000000"/>
        <rFont val="Arial"/>
        <family val="2"/>
      </rPr>
      <t>23-b0009145</t>
    </r>
  </si>
  <si>
    <r>
      <t>'</t>
    </r>
    <r>
      <rPr>
        <sz val="10"/>
        <color rgb="FF000000"/>
        <rFont val="Arial"/>
        <family val="2"/>
      </rPr>
      <t>23-b0013332</t>
    </r>
  </si>
  <si>
    <r>
      <t>'</t>
    </r>
    <r>
      <rPr>
        <sz val="10"/>
        <color rgb="FF000000"/>
        <rFont val="Arial"/>
        <family val="2"/>
      </rPr>
      <t>23-b0013330</t>
    </r>
  </si>
  <si>
    <r>
      <t>'</t>
    </r>
    <r>
      <rPr>
        <sz val="10"/>
        <color rgb="FF000000"/>
        <rFont val="Arial"/>
        <family val="2"/>
      </rPr>
      <t>23-b018093</t>
    </r>
  </si>
  <si>
    <r>
      <t>'</t>
    </r>
    <r>
      <rPr>
        <sz val="10"/>
        <color rgb="FF000000"/>
        <rFont val="Arial"/>
        <family val="2"/>
      </rPr>
      <t>23-b0013331</t>
    </r>
  </si>
  <si>
    <r>
      <t>'</t>
    </r>
    <r>
      <rPr>
        <sz val="10"/>
        <color rgb="FF000000"/>
        <rFont val="Arial"/>
        <family val="2"/>
      </rPr>
      <t>23-b0015692</t>
    </r>
  </si>
  <si>
    <t>920-SIPI-R-032023-10016975</t>
  </si>
  <si>
    <r>
      <t>'</t>
    </r>
    <r>
      <rPr>
        <sz val="10"/>
        <color rgb="FF000000"/>
        <rFont val="Arial"/>
        <family val="2"/>
      </rPr>
      <t>146</t>
    </r>
  </si>
  <si>
    <t>K23TVC-146-RTV1672531|HHCL - RTV1672531</t>
  </si>
  <si>
    <t>920-SIPI-R-032023-10017188</t>
  </si>
  <si>
    <r>
      <t>'</t>
    </r>
    <r>
      <rPr>
        <sz val="10"/>
        <color rgb="FF000000"/>
        <rFont val="Arial"/>
        <family val="2"/>
      </rPr>
      <t>167</t>
    </r>
  </si>
  <si>
    <t>K23TVC-167-RTV1679335|HHCL - RTV1679335</t>
  </si>
  <si>
    <t>930-SIPI-022023-10024710</t>
  </si>
  <si>
    <r>
      <t>'</t>
    </r>
    <r>
      <rPr>
        <sz val="10"/>
        <color rgb="FF000000"/>
        <rFont val="Arial"/>
        <family val="2"/>
      </rPr>
      <t>23-b0004079</t>
    </r>
  </si>
  <si>
    <t>930-SIPI-022023-10024978</t>
  </si>
  <si>
    <r>
      <t>'</t>
    </r>
    <r>
      <rPr>
        <sz val="10"/>
        <color rgb="FF000000"/>
        <rFont val="Arial"/>
        <family val="2"/>
      </rPr>
      <t>23-b0007472</t>
    </r>
  </si>
  <si>
    <t>930-SIPI-032023-10024978</t>
  </si>
  <si>
    <r>
      <t>'</t>
    </r>
    <r>
      <rPr>
        <sz val="10"/>
        <color rgb="FF000000"/>
        <rFont val="Arial"/>
        <family val="2"/>
      </rPr>
      <t>23-b0017667</t>
    </r>
  </si>
  <si>
    <r>
      <t>'</t>
    </r>
    <r>
      <rPr>
        <sz val="10"/>
        <color rgb="FF000000"/>
        <rFont val="Arial"/>
        <family val="2"/>
      </rPr>
      <t>23-b0015610</t>
    </r>
  </si>
  <si>
    <r>
      <t>'</t>
    </r>
    <r>
      <rPr>
        <sz val="10"/>
        <color rgb="FF000000"/>
        <rFont val="Arial"/>
        <family val="2"/>
      </rPr>
      <t>23-b0015749</t>
    </r>
  </si>
  <si>
    <r>
      <t>'</t>
    </r>
    <r>
      <rPr>
        <sz val="10"/>
        <color rgb="FF000000"/>
        <rFont val="Arial"/>
        <family val="2"/>
      </rPr>
      <t>23-b0013569</t>
    </r>
  </si>
  <si>
    <r>
      <t>'</t>
    </r>
    <r>
      <rPr>
        <sz val="10"/>
        <color rgb="FF000000"/>
        <rFont val="Arial"/>
        <family val="2"/>
      </rPr>
      <t>23-b0013696</t>
    </r>
  </si>
  <si>
    <r>
      <t>'</t>
    </r>
    <r>
      <rPr>
        <sz val="10"/>
        <color rgb="FF000000"/>
        <rFont val="Arial"/>
        <family val="2"/>
      </rPr>
      <t>23-b0015613</t>
    </r>
  </si>
  <si>
    <r>
      <t>'</t>
    </r>
    <r>
      <rPr>
        <sz val="10"/>
        <color rgb="FF000000"/>
        <rFont val="Arial"/>
        <family val="2"/>
      </rPr>
      <t>23-b0013694</t>
    </r>
  </si>
  <si>
    <r>
      <t>'</t>
    </r>
    <r>
      <rPr>
        <sz val="10"/>
        <color rgb="FF000000"/>
        <rFont val="Arial"/>
        <family val="2"/>
      </rPr>
      <t>23-b0013695</t>
    </r>
  </si>
  <si>
    <r>
      <t>'</t>
    </r>
    <r>
      <rPr>
        <sz val="10"/>
        <color rgb="FF000000"/>
        <rFont val="Arial"/>
        <family val="2"/>
      </rPr>
      <t>23-b0015608</t>
    </r>
  </si>
  <si>
    <r>
      <t>'</t>
    </r>
    <r>
      <rPr>
        <sz val="10"/>
        <color rgb="FF000000"/>
        <rFont val="Arial"/>
        <family val="2"/>
      </rPr>
      <t>23-b0015612</t>
    </r>
  </si>
  <si>
    <r>
      <t>'</t>
    </r>
    <r>
      <rPr>
        <sz val="10"/>
        <color rgb="FF000000"/>
        <rFont val="Arial"/>
        <family val="2"/>
      </rPr>
      <t>23-b0013570</t>
    </r>
  </si>
  <si>
    <r>
      <t>'</t>
    </r>
    <r>
      <rPr>
        <sz val="10"/>
        <color rgb="FF000000"/>
        <rFont val="Arial"/>
        <family val="2"/>
      </rPr>
      <t>23-b0009143</t>
    </r>
  </si>
  <si>
    <r>
      <t>'</t>
    </r>
    <r>
      <rPr>
        <sz val="10"/>
        <color rgb="FF000000"/>
        <rFont val="Arial"/>
        <family val="2"/>
      </rPr>
      <t>23-b0013692</t>
    </r>
  </si>
  <si>
    <r>
      <t>'</t>
    </r>
    <r>
      <rPr>
        <sz val="10"/>
        <color rgb="FF000000"/>
        <rFont val="Arial"/>
        <family val="2"/>
      </rPr>
      <t>23-b0015611</t>
    </r>
  </si>
  <si>
    <r>
      <t>'</t>
    </r>
    <r>
      <rPr>
        <sz val="10"/>
        <color rgb="FF000000"/>
        <rFont val="Arial"/>
        <family val="2"/>
      </rPr>
      <t>23-b0009142</t>
    </r>
  </si>
  <si>
    <r>
      <t>'</t>
    </r>
    <r>
      <rPr>
        <sz val="10"/>
        <color rgb="FF000000"/>
        <rFont val="Arial"/>
        <family val="2"/>
      </rPr>
      <t>23-b0013691</t>
    </r>
  </si>
  <si>
    <r>
      <t>'</t>
    </r>
    <r>
      <rPr>
        <sz val="10"/>
        <color rgb="FF000000"/>
        <rFont val="Arial"/>
        <family val="2"/>
      </rPr>
      <t>23-b0011315</t>
    </r>
  </si>
  <si>
    <r>
      <t>'</t>
    </r>
    <r>
      <rPr>
        <sz val="10"/>
        <color rgb="FF000000"/>
        <rFont val="Arial"/>
        <family val="2"/>
      </rPr>
      <t>23-b0013693</t>
    </r>
  </si>
  <si>
    <r>
      <t>'</t>
    </r>
    <r>
      <rPr>
        <sz val="10"/>
        <color rgb="FF000000"/>
        <rFont val="Arial"/>
        <family val="2"/>
      </rPr>
      <t>23-b0015609</t>
    </r>
  </si>
  <si>
    <r>
      <t>'</t>
    </r>
    <r>
      <rPr>
        <sz val="10"/>
        <color rgb="FF000000"/>
        <rFont val="Arial"/>
        <family val="2"/>
      </rPr>
      <t>23-b0011313</t>
    </r>
  </si>
  <si>
    <r>
      <t>'</t>
    </r>
    <r>
      <rPr>
        <sz val="10"/>
        <color rgb="FF000000"/>
        <rFont val="Arial"/>
        <family val="2"/>
      </rPr>
      <t>23-b0011247</t>
    </r>
  </si>
  <si>
    <r>
      <t>'</t>
    </r>
    <r>
      <rPr>
        <sz val="10"/>
        <color rgb="FF000000"/>
        <rFont val="Arial"/>
        <family val="2"/>
      </rPr>
      <t>23-b0015617</t>
    </r>
  </si>
  <si>
    <r>
      <t>'</t>
    </r>
    <r>
      <rPr>
        <sz val="10"/>
        <color rgb="FF000000"/>
        <rFont val="Arial"/>
        <family val="2"/>
      </rPr>
      <t>23-b0017537</t>
    </r>
  </si>
  <si>
    <r>
      <t>'</t>
    </r>
    <r>
      <rPr>
        <sz val="10"/>
        <color rgb="FF000000"/>
        <rFont val="Arial"/>
        <family val="2"/>
      </rPr>
      <t>23-b0013689</t>
    </r>
  </si>
  <si>
    <r>
      <t>'</t>
    </r>
    <r>
      <rPr>
        <sz val="10"/>
        <color rgb="FF000000"/>
        <rFont val="Arial"/>
        <family val="2"/>
      </rPr>
      <t>23-b0017666</t>
    </r>
  </si>
  <si>
    <r>
      <t>'</t>
    </r>
    <r>
      <rPr>
        <sz val="10"/>
        <color rgb="FF000000"/>
        <rFont val="Arial"/>
        <family val="2"/>
      </rPr>
      <t>23-b011313</t>
    </r>
  </si>
  <si>
    <t>930-SIPI-032023-10025077</t>
  </si>
  <si>
    <r>
      <t>'</t>
    </r>
    <r>
      <rPr>
        <sz val="10"/>
        <color rgb="FF000000"/>
        <rFont val="Arial"/>
        <family val="2"/>
      </rPr>
      <t>23-b0017664</t>
    </r>
  </si>
  <si>
    <t>930-SIPI-R-032023-10024710</t>
  </si>
  <si>
    <r>
      <t>'</t>
    </r>
    <r>
      <rPr>
        <sz val="10"/>
        <color rgb="FF000000"/>
        <rFont val="Arial"/>
        <family val="2"/>
      </rPr>
      <t>185</t>
    </r>
  </si>
  <si>
    <t>K23TVD-185-RTV1669880|HHCL - RTV1669880</t>
  </si>
  <si>
    <t>930-SIPI-R-032023-10024978</t>
  </si>
  <si>
    <r>
      <t>'</t>
    </r>
    <r>
      <rPr>
        <sz val="10"/>
        <color rgb="FF000000"/>
        <rFont val="Arial"/>
        <family val="2"/>
      </rPr>
      <t>231</t>
    </r>
  </si>
  <si>
    <t>K23TVD-231-RTV1678403|HHCL - RTV1678403</t>
  </si>
  <si>
    <r>
      <t>'</t>
    </r>
    <r>
      <rPr>
        <sz val="10"/>
        <color rgb="FF000000"/>
        <rFont val="Arial"/>
        <family val="2"/>
      </rPr>
      <t>225</t>
    </r>
  </si>
  <si>
    <t>K23TVD-225-RTV1678300|HHCL - RTV1678300</t>
  </si>
  <si>
    <r>
      <t>'</t>
    </r>
    <r>
      <rPr>
        <sz val="10"/>
        <color rgb="FF000000"/>
        <rFont val="Arial"/>
        <family val="2"/>
      </rPr>
      <t>205</t>
    </r>
  </si>
  <si>
    <t>K23TVD-205-RTV1674746|HHCL - RTV1674746</t>
  </si>
  <si>
    <r>
      <t>'</t>
    </r>
    <r>
      <rPr>
        <sz val="10"/>
        <color rgb="FF000000"/>
        <rFont val="Arial"/>
        <family val="2"/>
      </rPr>
      <t>166</t>
    </r>
  </si>
  <si>
    <t>K23TVD-166-RTV1665125|HHCL - RTV1665125</t>
  </si>
  <si>
    <r>
      <t>'</t>
    </r>
    <r>
      <rPr>
        <sz val="10"/>
        <color rgb="FF000000"/>
        <rFont val="Arial"/>
        <family val="2"/>
      </rPr>
      <t>242</t>
    </r>
  </si>
  <si>
    <t>K23TVD-242-RTV1679947|HHCL - RTV1679947</t>
  </si>
  <si>
    <r>
      <t>'</t>
    </r>
    <r>
      <rPr>
        <sz val="10"/>
        <color rgb="FF000000"/>
        <rFont val="Arial"/>
        <family val="2"/>
      </rPr>
      <t>230</t>
    </r>
  </si>
  <si>
    <t>K23TVD-230-RTV1678395|HHCL - RTV1678395</t>
  </si>
  <si>
    <r>
      <t>'</t>
    </r>
    <r>
      <rPr>
        <sz val="10"/>
        <color rgb="FF000000"/>
        <rFont val="Arial"/>
        <family val="2"/>
      </rPr>
      <t>152</t>
    </r>
  </si>
  <si>
    <t>K23TVD-152-RTV1662354|HHCL - RTV1662354</t>
  </si>
  <si>
    <r>
      <t>'</t>
    </r>
    <r>
      <rPr>
        <sz val="10"/>
        <color rgb="FF000000"/>
        <rFont val="Arial"/>
        <family val="2"/>
      </rPr>
      <t>241</t>
    </r>
  </si>
  <si>
    <t>K23TVD-241-RTV1679944|HHCL - RTV1679944</t>
  </si>
  <si>
    <r>
      <t>'</t>
    </r>
    <r>
      <rPr>
        <sz val="10"/>
        <color rgb="FF000000"/>
        <rFont val="Arial"/>
        <family val="2"/>
      </rPr>
      <t>240</t>
    </r>
  </si>
  <si>
    <t>K23TVD-240-RTV1679943|HHCL - RTV1679943</t>
  </si>
  <si>
    <t>930-SIPI-R-032023-10025077</t>
  </si>
  <si>
    <r>
      <t>'</t>
    </r>
    <r>
      <rPr>
        <sz val="10"/>
        <color rgb="FF000000"/>
        <rFont val="Arial"/>
        <family val="2"/>
      </rPr>
      <t>DC011313</t>
    </r>
  </si>
  <si>
    <t>THANH TOAN 2 LAN</t>
  </si>
  <si>
    <t>940-SIPI-032023-10020581</t>
  </si>
  <si>
    <r>
      <t>'</t>
    </r>
    <r>
      <rPr>
        <sz val="10"/>
        <color rgb="FF000000"/>
        <rFont val="Arial"/>
        <family val="2"/>
      </rPr>
      <t>A00015793</t>
    </r>
  </si>
  <si>
    <r>
      <t>'</t>
    </r>
    <r>
      <rPr>
        <sz val="10"/>
        <color rgb="FF000000"/>
        <rFont val="Arial"/>
        <family val="2"/>
      </rPr>
      <t>A00017611</t>
    </r>
  </si>
  <si>
    <r>
      <t>'</t>
    </r>
    <r>
      <rPr>
        <sz val="10"/>
        <color rgb="FF000000"/>
        <rFont val="Arial"/>
        <family val="2"/>
      </rPr>
      <t>A00015794</t>
    </r>
  </si>
  <si>
    <r>
      <t>'</t>
    </r>
    <r>
      <rPr>
        <sz val="10"/>
        <color rgb="FF000000"/>
        <rFont val="Arial"/>
        <family val="2"/>
      </rPr>
      <t>A00017612</t>
    </r>
  </si>
  <si>
    <r>
      <t>'</t>
    </r>
    <r>
      <rPr>
        <sz val="10"/>
        <color rgb="FF000000"/>
        <rFont val="Arial"/>
        <family val="2"/>
      </rPr>
      <t>A00015796</t>
    </r>
  </si>
  <si>
    <r>
      <t>'</t>
    </r>
    <r>
      <rPr>
        <sz val="10"/>
        <color rgb="FF000000"/>
        <rFont val="Arial"/>
        <family val="2"/>
      </rPr>
      <t>A00011416</t>
    </r>
  </si>
  <si>
    <r>
      <t>'</t>
    </r>
    <r>
      <rPr>
        <sz val="10"/>
        <color rgb="FF000000"/>
        <rFont val="Arial"/>
        <family val="2"/>
      </rPr>
      <t>B00015792</t>
    </r>
  </si>
  <si>
    <r>
      <t>'</t>
    </r>
    <r>
      <rPr>
        <sz val="10"/>
        <color rgb="FF000000"/>
        <rFont val="Arial"/>
        <family val="2"/>
      </rPr>
      <t>B00015795</t>
    </r>
  </si>
  <si>
    <r>
      <t>'</t>
    </r>
    <r>
      <rPr>
        <sz val="10"/>
        <color rgb="FF000000"/>
        <rFont val="Arial"/>
        <family val="2"/>
      </rPr>
      <t>A00013505</t>
    </r>
  </si>
  <si>
    <r>
      <t>'</t>
    </r>
    <r>
      <rPr>
        <sz val="10"/>
        <color rgb="FF000000"/>
        <rFont val="Arial"/>
        <family val="2"/>
      </rPr>
      <t>A00013506</t>
    </r>
  </si>
  <si>
    <r>
      <t>'</t>
    </r>
    <r>
      <rPr>
        <sz val="10"/>
        <color rgb="FF000000"/>
        <rFont val="Arial"/>
        <family val="2"/>
      </rPr>
      <t>B00011415</t>
    </r>
  </si>
  <si>
    <r>
      <t>'</t>
    </r>
    <r>
      <rPr>
        <sz val="10"/>
        <color rgb="FF000000"/>
        <rFont val="Arial"/>
        <family val="2"/>
      </rPr>
      <t>A00015797</t>
    </r>
  </si>
  <si>
    <r>
      <t>'</t>
    </r>
    <r>
      <rPr>
        <sz val="10"/>
        <color rgb="FF000000"/>
        <rFont val="Arial"/>
        <family val="2"/>
      </rPr>
      <t>A00011417</t>
    </r>
  </si>
  <si>
    <r>
      <t>'</t>
    </r>
    <r>
      <rPr>
        <sz val="10"/>
        <color rgb="FF000000"/>
        <rFont val="Arial"/>
        <family val="2"/>
      </rPr>
      <t>B00017613</t>
    </r>
  </si>
  <si>
    <r>
      <t>'</t>
    </r>
    <r>
      <rPr>
        <sz val="10"/>
        <color rgb="FF000000"/>
        <rFont val="Arial"/>
        <family val="2"/>
      </rPr>
      <t>A00011412</t>
    </r>
  </si>
  <si>
    <r>
      <t>'</t>
    </r>
    <r>
      <rPr>
        <sz val="10"/>
        <color rgb="FF000000"/>
        <rFont val="Arial"/>
        <family val="2"/>
      </rPr>
      <t>B00011414</t>
    </r>
  </si>
  <si>
    <r>
      <t>'</t>
    </r>
    <r>
      <rPr>
        <sz val="10"/>
        <color rgb="FF000000"/>
        <rFont val="Arial"/>
        <family val="2"/>
      </rPr>
      <t>B00015798</t>
    </r>
  </si>
  <si>
    <r>
      <t>'</t>
    </r>
    <r>
      <rPr>
        <sz val="10"/>
        <color rgb="FF000000"/>
        <rFont val="Arial"/>
        <family val="2"/>
      </rPr>
      <t>A00011413</t>
    </r>
  </si>
  <si>
    <t>940-SIPI-R-032023-10020581</t>
  </si>
  <si>
    <r>
      <t>'</t>
    </r>
    <r>
      <rPr>
        <sz val="10"/>
        <color rgb="FF000000"/>
        <rFont val="Arial"/>
        <family val="2"/>
      </rPr>
      <t>R0000540</t>
    </r>
  </si>
  <si>
    <t>1K23TVE|0000540.R1677767|9405 - RTV1677767</t>
  </si>
  <si>
    <r>
      <t>'</t>
    </r>
    <r>
      <rPr>
        <sz val="10"/>
        <color rgb="FF000000"/>
        <rFont val="Arial"/>
        <family val="2"/>
      </rPr>
      <t>R0000495</t>
    </r>
  </si>
  <si>
    <t>1K23TVE|0000495.R1673442|9402 - RTV1673442</t>
  </si>
  <si>
    <r>
      <t>'</t>
    </r>
    <r>
      <rPr>
        <sz val="10"/>
        <color rgb="FF000000"/>
        <rFont val="Arial"/>
        <family val="2"/>
      </rPr>
      <t>R0000575</t>
    </r>
  </si>
  <si>
    <t>1K23TVE|0000575.R1681076|9420 - RTV1681076</t>
  </si>
  <si>
    <r>
      <t>'</t>
    </r>
    <r>
      <rPr>
        <sz val="10"/>
        <color rgb="FF000000"/>
        <rFont val="Arial"/>
        <family val="2"/>
      </rPr>
      <t>R0000512</t>
    </r>
  </si>
  <si>
    <t>1K23TVE|0000512.R1675201|9413</t>
  </si>
  <si>
    <t>940-SIPI-R-042023-10020581</t>
  </si>
  <si>
    <r>
      <t>'</t>
    </r>
    <r>
      <rPr>
        <sz val="10"/>
        <color rgb="FF000000"/>
        <rFont val="Arial"/>
        <family val="2"/>
      </rPr>
      <t>R0000627</t>
    </r>
  </si>
  <si>
    <t>1K23TVE|0000627.R1684552|9411 - RTV1684552</t>
  </si>
  <si>
    <r>
      <t>'</t>
    </r>
    <r>
      <rPr>
        <sz val="10"/>
        <color rgb="FF000000"/>
        <rFont val="Arial"/>
        <family val="2"/>
      </rPr>
      <t>R0000629</t>
    </r>
  </si>
  <si>
    <t>1K23TVE|0000629.R1684554|9414 - RTV1684554</t>
  </si>
  <si>
    <r>
      <t>'</t>
    </r>
    <r>
      <rPr>
        <sz val="10"/>
        <color rgb="FF000000"/>
        <rFont val="Arial"/>
        <family val="2"/>
      </rPr>
      <t>R0000660</t>
    </r>
  </si>
  <si>
    <t>1K23TVE|0000660.R1686512|9408 - RTV1686512</t>
  </si>
  <si>
    <r>
      <t>'</t>
    </r>
    <r>
      <rPr>
        <sz val="10"/>
        <color rgb="FF000000"/>
        <rFont val="Arial"/>
        <family val="2"/>
      </rPr>
      <t>R0000623</t>
    </r>
  </si>
  <si>
    <t>1K23TVE|0000623.R1684093|9413 - RTV1684093</t>
  </si>
  <si>
    <r>
      <t>'</t>
    </r>
    <r>
      <rPr>
        <sz val="10"/>
        <color rgb="FF000000"/>
        <rFont val="Arial"/>
        <family val="2"/>
      </rPr>
      <t>R0000616</t>
    </r>
  </si>
  <si>
    <t>1K23TVE|0000616.R1683920|9418 - RTV1683920</t>
  </si>
  <si>
    <r>
      <t>'</t>
    </r>
    <r>
      <rPr>
        <sz val="10"/>
        <color rgb="FF000000"/>
        <rFont val="Arial"/>
        <family val="2"/>
      </rPr>
      <t>R0000653</t>
    </r>
  </si>
  <si>
    <t>1K23TVE|0000653.R1686492|9408 - RTV1686492</t>
  </si>
  <si>
    <r>
      <t>'</t>
    </r>
    <r>
      <rPr>
        <sz val="10"/>
        <color rgb="FF000000"/>
        <rFont val="Arial"/>
        <family val="2"/>
      </rPr>
      <t>R0000645</t>
    </r>
  </si>
  <si>
    <t>1K23TVE|0000645.R1686463|9406 - RTV1686463</t>
  </si>
  <si>
    <t>950-SIPI-032023-10008550</t>
  </si>
  <si>
    <r>
      <t>'</t>
    </r>
    <r>
      <rPr>
        <sz val="10"/>
        <color rgb="FF000000"/>
        <rFont val="Arial"/>
        <family val="2"/>
      </rPr>
      <t>23-b0015867</t>
    </r>
  </si>
  <si>
    <r>
      <t>'</t>
    </r>
    <r>
      <rPr>
        <sz val="10"/>
        <color rgb="FF000000"/>
        <rFont val="Arial"/>
        <family val="2"/>
      </rPr>
      <t>23-b0013311</t>
    </r>
  </si>
  <si>
    <r>
      <t>'</t>
    </r>
    <r>
      <rPr>
        <sz val="10"/>
        <color rgb="FF000000"/>
        <rFont val="Arial"/>
        <family val="2"/>
      </rPr>
      <t>23-b0013701</t>
    </r>
  </si>
  <si>
    <r>
      <t>'</t>
    </r>
    <r>
      <rPr>
        <sz val="10"/>
        <color rgb="FF000000"/>
        <rFont val="Arial"/>
        <family val="2"/>
      </rPr>
      <t>23-b0009177</t>
    </r>
  </si>
  <si>
    <t>QT01042023-00904</t>
  </si>
  <si>
    <t>010303-HT06-Phi HT van chuyen tinh T3/2023- 7%</t>
  </si>
  <si>
    <t>197-SIPI-022023-1074479</t>
  </si>
  <si>
    <r>
      <t>'</t>
    </r>
    <r>
      <rPr>
        <sz val="10"/>
        <color rgb="FF000000"/>
        <rFont val="Arial"/>
        <family val="2"/>
      </rPr>
      <t>P0004032</t>
    </r>
  </si>
  <si>
    <t>1C23TNN|BAPGIOHEOMUOIVITA</t>
  </si>
  <si>
    <t/>
  </si>
  <si>
    <t>199-SIPI-012023-1081318</t>
  </si>
  <si>
    <r>
      <t>'</t>
    </r>
    <r>
      <rPr>
        <sz val="10"/>
        <color rgb="FF000000"/>
        <rFont val="Arial"/>
        <family val="2"/>
      </rPr>
      <t>a0000309</t>
    </r>
  </si>
  <si>
    <t>199-SIPI-022023-1081668</t>
  </si>
  <si>
    <r>
      <t>'</t>
    </r>
    <r>
      <rPr>
        <sz val="10"/>
        <color rgb="FF000000"/>
        <rFont val="Arial"/>
        <family val="2"/>
      </rPr>
      <t>a0006874</t>
    </r>
  </si>
  <si>
    <t>1C23TNN|GAHUNCOXAHUONGCOO</t>
  </si>
  <si>
    <r>
      <t>'</t>
    </r>
    <r>
      <rPr>
        <sz val="10"/>
        <color rgb="FF000000"/>
        <rFont val="Arial"/>
        <family val="2"/>
      </rPr>
      <t>a0004201</t>
    </r>
  </si>
  <si>
    <t>299-SIPI-012023-1260215</t>
  </si>
  <si>
    <r>
      <t>'</t>
    </r>
    <r>
      <rPr>
        <sz val="10"/>
        <color rgb="FF000000"/>
        <rFont val="Arial"/>
        <family val="2"/>
      </rPr>
      <t>22-b0000004</t>
    </r>
  </si>
  <si>
    <t>299-SIPI-012023-1263156</t>
  </si>
  <si>
    <r>
      <t>'</t>
    </r>
    <r>
      <rPr>
        <sz val="10"/>
        <color rgb="FF000000"/>
        <rFont val="Arial"/>
        <family val="2"/>
      </rPr>
      <t>23-b0000388</t>
    </r>
  </si>
  <si>
    <r>
      <t>'</t>
    </r>
    <r>
      <rPr>
        <sz val="10"/>
        <color rgb="FF000000"/>
        <rFont val="Arial"/>
        <family val="2"/>
      </rPr>
      <t>23-b000218</t>
    </r>
  </si>
  <si>
    <r>
      <t>'</t>
    </r>
    <r>
      <rPr>
        <sz val="10"/>
        <color rgb="FF000000"/>
        <rFont val="Arial"/>
        <family val="2"/>
      </rPr>
      <t>23-b001735</t>
    </r>
  </si>
  <si>
    <r>
      <t>'</t>
    </r>
    <r>
      <rPr>
        <sz val="10"/>
        <color rgb="FF000000"/>
        <rFont val="Arial"/>
        <family val="2"/>
      </rPr>
      <t>23-b000085</t>
    </r>
  </si>
  <si>
    <r>
      <t>'</t>
    </r>
    <r>
      <rPr>
        <sz val="10"/>
        <color rgb="FF000000"/>
        <rFont val="Arial"/>
        <family val="2"/>
      </rPr>
      <t>23-b0000205</t>
    </r>
  </si>
  <si>
    <r>
      <t>'</t>
    </r>
    <r>
      <rPr>
        <sz val="10"/>
        <color rgb="FF000000"/>
        <rFont val="Arial"/>
        <family val="2"/>
      </rPr>
      <t>23-b183</t>
    </r>
  </si>
  <si>
    <r>
      <t>'</t>
    </r>
    <r>
      <rPr>
        <sz val="10"/>
        <color rgb="FF000000"/>
        <rFont val="Arial"/>
        <family val="2"/>
      </rPr>
      <t>23-b0001558</t>
    </r>
  </si>
  <si>
    <r>
      <t>'</t>
    </r>
    <r>
      <rPr>
        <sz val="10"/>
        <color rgb="FF000000"/>
        <rFont val="Arial"/>
        <family val="2"/>
      </rPr>
      <t>23-b000080</t>
    </r>
  </si>
  <si>
    <r>
      <t>'</t>
    </r>
    <r>
      <rPr>
        <sz val="10"/>
        <color rgb="FF000000"/>
        <rFont val="Arial"/>
        <family val="2"/>
      </rPr>
      <t>23-b0000065</t>
    </r>
  </si>
  <si>
    <r>
      <t>'</t>
    </r>
    <r>
      <rPr>
        <sz val="10"/>
        <color rgb="FF000000"/>
        <rFont val="Arial"/>
        <family val="2"/>
      </rPr>
      <t>23-b134</t>
    </r>
  </si>
  <si>
    <r>
      <t>'</t>
    </r>
    <r>
      <rPr>
        <sz val="10"/>
        <color rgb="FF000000"/>
        <rFont val="Arial"/>
        <family val="2"/>
      </rPr>
      <t>23-b0000216</t>
    </r>
  </si>
  <si>
    <r>
      <t>'</t>
    </r>
    <r>
      <rPr>
        <sz val="10"/>
        <color rgb="FF000000"/>
        <rFont val="Arial"/>
        <family val="2"/>
      </rPr>
      <t>23-b0000059</t>
    </r>
  </si>
  <si>
    <r>
      <t>'</t>
    </r>
    <r>
      <rPr>
        <sz val="10"/>
        <color rgb="FF000000"/>
        <rFont val="Arial"/>
        <family val="2"/>
      </rPr>
      <t>23-b000083</t>
    </r>
  </si>
  <si>
    <r>
      <t>'</t>
    </r>
    <r>
      <rPr>
        <sz val="10"/>
        <color rgb="FF000000"/>
        <rFont val="Arial"/>
        <family val="2"/>
      </rPr>
      <t>23-b000254</t>
    </r>
  </si>
  <si>
    <r>
      <t>'</t>
    </r>
    <r>
      <rPr>
        <sz val="10"/>
        <color rgb="FF000000"/>
        <rFont val="Arial"/>
        <family val="2"/>
      </rPr>
      <t>23-b0000204</t>
    </r>
  </si>
  <si>
    <r>
      <t>'</t>
    </r>
    <r>
      <rPr>
        <sz val="10"/>
        <color rgb="FF000000"/>
        <rFont val="Arial"/>
        <family val="2"/>
      </rPr>
      <t>23-b0000386</t>
    </r>
  </si>
  <si>
    <r>
      <t>'</t>
    </r>
    <r>
      <rPr>
        <sz val="10"/>
        <color rgb="FF000000"/>
        <rFont val="Arial"/>
        <family val="2"/>
      </rPr>
      <t>23-b001627</t>
    </r>
  </si>
  <si>
    <r>
      <t>'</t>
    </r>
    <r>
      <rPr>
        <sz val="10"/>
        <color rgb="FF000000"/>
        <rFont val="Arial"/>
        <family val="2"/>
      </rPr>
      <t>23-b000261</t>
    </r>
  </si>
  <si>
    <r>
      <t>'</t>
    </r>
    <r>
      <rPr>
        <sz val="10"/>
        <color rgb="FF000000"/>
        <rFont val="Arial"/>
        <family val="2"/>
      </rPr>
      <t>23-b142</t>
    </r>
  </si>
  <si>
    <r>
      <t>'</t>
    </r>
    <r>
      <rPr>
        <sz val="10"/>
        <color rgb="FF000000"/>
        <rFont val="Arial"/>
        <family val="2"/>
      </rPr>
      <t>23-b000262</t>
    </r>
  </si>
  <si>
    <r>
      <t>'</t>
    </r>
    <r>
      <rPr>
        <sz val="10"/>
        <color rgb="FF000000"/>
        <rFont val="Arial"/>
        <family val="2"/>
      </rPr>
      <t>23-b0000215</t>
    </r>
  </si>
  <si>
    <r>
      <t>'</t>
    </r>
    <r>
      <rPr>
        <sz val="10"/>
        <color rgb="FF000000"/>
        <rFont val="Arial"/>
        <family val="2"/>
      </rPr>
      <t>23-b000284</t>
    </r>
  </si>
  <si>
    <r>
      <t>'</t>
    </r>
    <r>
      <rPr>
        <sz val="10"/>
        <color rgb="FF000000"/>
        <rFont val="Arial"/>
        <family val="2"/>
      </rPr>
      <t>23-b191</t>
    </r>
  </si>
  <si>
    <r>
      <t>'</t>
    </r>
    <r>
      <rPr>
        <sz val="10"/>
        <color rgb="FF000000"/>
        <rFont val="Arial"/>
        <family val="2"/>
      </rPr>
      <t>23-b0000206</t>
    </r>
  </si>
  <si>
    <r>
      <t>'</t>
    </r>
    <r>
      <rPr>
        <sz val="10"/>
        <color rgb="FF000000"/>
        <rFont val="Arial"/>
        <family val="2"/>
      </rPr>
      <t>23-b000144</t>
    </r>
  </si>
  <si>
    <r>
      <t>'</t>
    </r>
    <r>
      <rPr>
        <sz val="10"/>
        <color rgb="FF000000"/>
        <rFont val="Arial"/>
        <family val="2"/>
      </rPr>
      <t>23-b000129</t>
    </r>
  </si>
  <si>
    <r>
      <t>'</t>
    </r>
    <r>
      <rPr>
        <sz val="10"/>
        <color rgb="FF000000"/>
        <rFont val="Arial"/>
        <family val="2"/>
      </rPr>
      <t>23-b000106</t>
    </r>
  </si>
  <si>
    <r>
      <t>'</t>
    </r>
    <r>
      <rPr>
        <sz val="10"/>
        <color rgb="FF000000"/>
        <rFont val="Arial"/>
        <family val="2"/>
      </rPr>
      <t>23-b000285</t>
    </r>
  </si>
  <si>
    <r>
      <t>'</t>
    </r>
    <r>
      <rPr>
        <sz val="10"/>
        <color rgb="FF000000"/>
        <rFont val="Arial"/>
        <family val="2"/>
      </rPr>
      <t>23-b0000208</t>
    </r>
  </si>
  <si>
    <r>
      <t>'</t>
    </r>
    <r>
      <rPr>
        <sz val="10"/>
        <color rgb="FF000000"/>
        <rFont val="Arial"/>
        <family val="2"/>
      </rPr>
      <t>23-b0000209</t>
    </r>
  </si>
  <si>
    <r>
      <t>'</t>
    </r>
    <r>
      <rPr>
        <sz val="10"/>
        <color rgb="FF000000"/>
        <rFont val="Arial"/>
        <family val="2"/>
      </rPr>
      <t>23-b000062</t>
    </r>
  </si>
  <si>
    <r>
      <t>'</t>
    </r>
    <r>
      <rPr>
        <sz val="10"/>
        <color rgb="FF000000"/>
        <rFont val="Arial"/>
        <family val="2"/>
      </rPr>
      <t>23-b000264</t>
    </r>
  </si>
  <si>
    <r>
      <t>'</t>
    </r>
    <r>
      <rPr>
        <sz val="10"/>
        <color rgb="FF000000"/>
        <rFont val="Arial"/>
        <family val="2"/>
      </rPr>
      <t>23-b000012</t>
    </r>
  </si>
  <si>
    <r>
      <t>'</t>
    </r>
    <r>
      <rPr>
        <sz val="10"/>
        <color rgb="FF000000"/>
        <rFont val="Arial"/>
        <family val="2"/>
      </rPr>
      <t>23-b000288</t>
    </r>
  </si>
  <si>
    <r>
      <t>'</t>
    </r>
    <r>
      <rPr>
        <sz val="10"/>
        <color rgb="FF000000"/>
        <rFont val="Arial"/>
        <family val="2"/>
      </rPr>
      <t>23-b000068</t>
    </r>
  </si>
  <si>
    <r>
      <t>'</t>
    </r>
    <r>
      <rPr>
        <sz val="10"/>
        <color rgb="FF000000"/>
        <rFont val="Arial"/>
        <family val="2"/>
      </rPr>
      <t>23-b000247</t>
    </r>
  </si>
  <si>
    <r>
      <t>'</t>
    </r>
    <r>
      <rPr>
        <sz val="10"/>
        <color rgb="FF000000"/>
        <rFont val="Arial"/>
        <family val="2"/>
      </rPr>
      <t>23-b0000217</t>
    </r>
  </si>
  <si>
    <r>
      <t>'</t>
    </r>
    <r>
      <rPr>
        <sz val="10"/>
        <color rgb="FF000000"/>
        <rFont val="Arial"/>
        <family val="2"/>
      </rPr>
      <t>23-b000075</t>
    </r>
  </si>
  <si>
    <r>
      <t>'</t>
    </r>
    <r>
      <rPr>
        <sz val="10"/>
        <color rgb="FF000000"/>
        <rFont val="Arial"/>
        <family val="2"/>
      </rPr>
      <t>23-b000253</t>
    </r>
  </si>
  <si>
    <r>
      <t>'</t>
    </r>
    <r>
      <rPr>
        <sz val="10"/>
        <color rgb="FF000000"/>
        <rFont val="Arial"/>
        <family val="2"/>
      </rPr>
      <t>23-b000257</t>
    </r>
  </si>
  <si>
    <r>
      <t>'</t>
    </r>
    <r>
      <rPr>
        <sz val="10"/>
        <color rgb="FF000000"/>
        <rFont val="Arial"/>
        <family val="2"/>
      </rPr>
      <t>23-b419</t>
    </r>
  </si>
  <si>
    <r>
      <t>'</t>
    </r>
    <r>
      <rPr>
        <sz val="10"/>
        <color rgb="FF000000"/>
        <rFont val="Arial"/>
        <family val="2"/>
      </rPr>
      <t>23-b0000099</t>
    </r>
  </si>
  <si>
    <r>
      <t>'</t>
    </r>
    <r>
      <rPr>
        <sz val="10"/>
        <color rgb="FF000000"/>
        <rFont val="Arial"/>
        <family val="2"/>
      </rPr>
      <t>23-b0000207</t>
    </r>
  </si>
  <si>
    <r>
      <t>'</t>
    </r>
    <r>
      <rPr>
        <sz val="10"/>
        <color rgb="FF000000"/>
        <rFont val="Arial"/>
        <family val="2"/>
      </rPr>
      <t>23-b0000212</t>
    </r>
  </si>
  <si>
    <r>
      <t>'</t>
    </r>
    <r>
      <rPr>
        <sz val="10"/>
        <color rgb="FF000000"/>
        <rFont val="Arial"/>
        <family val="2"/>
      </rPr>
      <t>23-b001827</t>
    </r>
  </si>
  <si>
    <r>
      <t>'</t>
    </r>
    <r>
      <rPr>
        <sz val="10"/>
        <color rgb="FF000000"/>
        <rFont val="Arial"/>
        <family val="2"/>
      </rPr>
      <t>23-b0000278</t>
    </r>
  </si>
  <si>
    <r>
      <t>'</t>
    </r>
    <r>
      <rPr>
        <sz val="10"/>
        <color rgb="FF000000"/>
        <rFont val="Arial"/>
        <family val="2"/>
      </rPr>
      <t>23-b0000214</t>
    </r>
  </si>
  <si>
    <r>
      <t>'</t>
    </r>
    <r>
      <rPr>
        <sz val="10"/>
        <color rgb="FF000000"/>
        <rFont val="Arial"/>
        <family val="2"/>
      </rPr>
      <t>23-b0000185</t>
    </r>
  </si>
  <si>
    <r>
      <t>'</t>
    </r>
    <r>
      <rPr>
        <sz val="10"/>
        <color rgb="FF000000"/>
        <rFont val="Arial"/>
        <family val="2"/>
      </rPr>
      <t>23-b0000113</t>
    </r>
  </si>
  <si>
    <r>
      <t>'</t>
    </r>
    <r>
      <rPr>
        <sz val="10"/>
        <color rgb="FF000000"/>
        <rFont val="Arial"/>
        <family val="2"/>
      </rPr>
      <t>23-b000090</t>
    </r>
  </si>
  <si>
    <r>
      <t>'</t>
    </r>
    <r>
      <rPr>
        <sz val="10"/>
        <color rgb="FF000000"/>
        <rFont val="Arial"/>
        <family val="2"/>
      </rPr>
      <t>23-b000079</t>
    </r>
  </si>
  <si>
    <r>
      <t>'</t>
    </r>
    <r>
      <rPr>
        <sz val="10"/>
        <color rgb="FF000000"/>
        <rFont val="Arial"/>
        <family val="2"/>
      </rPr>
      <t>23-b000404</t>
    </r>
  </si>
  <si>
    <r>
      <t>'</t>
    </r>
    <r>
      <rPr>
        <sz val="10"/>
        <color rgb="FF000000"/>
        <rFont val="Arial"/>
        <family val="2"/>
      </rPr>
      <t>23-b0000011</t>
    </r>
  </si>
  <si>
    <r>
      <t>'</t>
    </r>
    <r>
      <rPr>
        <sz val="10"/>
        <color rgb="FF000000"/>
        <rFont val="Arial"/>
        <family val="2"/>
      </rPr>
      <t>23-b000176</t>
    </r>
  </si>
  <si>
    <r>
      <t>'</t>
    </r>
    <r>
      <rPr>
        <sz val="10"/>
        <color rgb="FF000000"/>
        <rFont val="Arial"/>
        <family val="2"/>
      </rPr>
      <t>23-b000103</t>
    </r>
  </si>
  <si>
    <r>
      <t>'</t>
    </r>
    <r>
      <rPr>
        <sz val="10"/>
        <color rgb="FF000000"/>
        <rFont val="Arial"/>
        <family val="2"/>
      </rPr>
      <t>23-b0000242</t>
    </r>
  </si>
  <si>
    <r>
      <t>'</t>
    </r>
    <r>
      <rPr>
        <sz val="10"/>
        <color rgb="FF000000"/>
        <rFont val="Arial"/>
        <family val="2"/>
      </rPr>
      <t>23-b001646</t>
    </r>
  </si>
  <si>
    <r>
      <t>'</t>
    </r>
    <r>
      <rPr>
        <sz val="10"/>
        <color rgb="FF000000"/>
        <rFont val="Arial"/>
        <family val="2"/>
      </rPr>
      <t>23-b0000120</t>
    </r>
  </si>
  <si>
    <r>
      <t>'</t>
    </r>
    <r>
      <rPr>
        <sz val="10"/>
        <color rgb="FF000000"/>
        <rFont val="Arial"/>
        <family val="2"/>
      </rPr>
      <t>23-b133</t>
    </r>
  </si>
  <si>
    <r>
      <t>'</t>
    </r>
    <r>
      <rPr>
        <sz val="10"/>
        <color rgb="FF000000"/>
        <rFont val="Arial"/>
        <family val="2"/>
      </rPr>
      <t>23-b000087</t>
    </r>
  </si>
  <si>
    <r>
      <t>'</t>
    </r>
    <r>
      <rPr>
        <sz val="10"/>
        <color rgb="FF000000"/>
        <rFont val="Arial"/>
        <family val="2"/>
      </rPr>
      <t>23-b187</t>
    </r>
  </si>
  <si>
    <r>
      <t>'</t>
    </r>
    <r>
      <rPr>
        <sz val="10"/>
        <color rgb="FF000000"/>
        <rFont val="Arial"/>
        <family val="2"/>
      </rPr>
      <t>23-b000219</t>
    </r>
  </si>
  <si>
    <r>
      <t>'</t>
    </r>
    <r>
      <rPr>
        <sz val="10"/>
        <color rgb="FF000000"/>
        <rFont val="Arial"/>
        <family val="2"/>
      </rPr>
      <t>23-b0000124</t>
    </r>
  </si>
  <si>
    <r>
      <t>'</t>
    </r>
    <r>
      <rPr>
        <sz val="10"/>
        <color rgb="FF000000"/>
        <rFont val="Arial"/>
        <family val="2"/>
      </rPr>
      <t>23-b000010</t>
    </r>
  </si>
  <si>
    <r>
      <t>'</t>
    </r>
    <r>
      <rPr>
        <sz val="10"/>
        <color rgb="FF000000"/>
        <rFont val="Arial"/>
        <family val="2"/>
      </rPr>
      <t>23-b000248</t>
    </r>
  </si>
  <si>
    <r>
      <t>'</t>
    </r>
    <r>
      <rPr>
        <sz val="10"/>
        <color rgb="FF000000"/>
        <rFont val="Arial"/>
        <family val="2"/>
      </rPr>
      <t>23-b000089</t>
    </r>
  </si>
  <si>
    <r>
      <t>'</t>
    </r>
    <r>
      <rPr>
        <sz val="10"/>
        <color rgb="FF000000"/>
        <rFont val="Arial"/>
        <family val="2"/>
      </rPr>
      <t>23-b000102</t>
    </r>
  </si>
  <si>
    <r>
      <t>'</t>
    </r>
    <r>
      <rPr>
        <sz val="10"/>
        <color rgb="FF000000"/>
        <rFont val="Arial"/>
        <family val="2"/>
      </rPr>
      <t>23-b000088</t>
    </r>
  </si>
  <si>
    <r>
      <t>'</t>
    </r>
    <r>
      <rPr>
        <sz val="10"/>
        <color rgb="FF000000"/>
        <rFont val="Arial"/>
        <family val="2"/>
      </rPr>
      <t>23-b000008</t>
    </r>
  </si>
  <si>
    <r>
      <t>'</t>
    </r>
    <r>
      <rPr>
        <sz val="10"/>
        <color rgb="FF000000"/>
        <rFont val="Arial"/>
        <family val="2"/>
      </rPr>
      <t>23-b000006</t>
    </r>
  </si>
  <si>
    <r>
      <t>'</t>
    </r>
    <r>
      <rPr>
        <sz val="10"/>
        <color rgb="FF000000"/>
        <rFont val="Arial"/>
        <family val="2"/>
      </rPr>
      <t>23-b0000387</t>
    </r>
  </si>
  <si>
    <r>
      <t>'</t>
    </r>
    <r>
      <rPr>
        <sz val="10"/>
        <color rgb="FF000000"/>
        <rFont val="Arial"/>
        <family val="2"/>
      </rPr>
      <t>23-b0000108</t>
    </r>
  </si>
  <si>
    <r>
      <t>'</t>
    </r>
    <r>
      <rPr>
        <sz val="10"/>
        <color rgb="FF000000"/>
        <rFont val="Arial"/>
        <family val="2"/>
      </rPr>
      <t>23-b179</t>
    </r>
  </si>
  <si>
    <r>
      <t>'</t>
    </r>
    <r>
      <rPr>
        <sz val="10"/>
        <color rgb="FF000000"/>
        <rFont val="Arial"/>
        <family val="2"/>
      </rPr>
      <t>23-b178</t>
    </r>
  </si>
  <si>
    <r>
      <t>'</t>
    </r>
    <r>
      <rPr>
        <sz val="10"/>
        <color rgb="FF000000"/>
        <rFont val="Arial"/>
        <family val="2"/>
      </rPr>
      <t>23-b000078</t>
    </r>
  </si>
  <si>
    <r>
      <t>'</t>
    </r>
    <r>
      <rPr>
        <sz val="10"/>
        <color rgb="FF000000"/>
        <rFont val="Arial"/>
        <family val="2"/>
      </rPr>
      <t>23-b141</t>
    </r>
  </si>
  <si>
    <r>
      <t>'</t>
    </r>
    <r>
      <rPr>
        <sz val="10"/>
        <color rgb="FF000000"/>
        <rFont val="Arial"/>
        <family val="2"/>
      </rPr>
      <t>23-b0001443</t>
    </r>
  </si>
  <si>
    <r>
      <t>'</t>
    </r>
    <r>
      <rPr>
        <sz val="10"/>
        <color rgb="FF000000"/>
        <rFont val="Arial"/>
        <family val="2"/>
      </rPr>
      <t>23-b0000101</t>
    </r>
  </si>
  <si>
    <r>
      <t>'</t>
    </r>
    <r>
      <rPr>
        <sz val="10"/>
        <color rgb="FF000000"/>
        <rFont val="Arial"/>
        <family val="2"/>
      </rPr>
      <t>23-b182</t>
    </r>
  </si>
  <si>
    <r>
      <t>'</t>
    </r>
    <r>
      <rPr>
        <sz val="10"/>
        <color rgb="FF000000"/>
        <rFont val="Arial"/>
        <family val="2"/>
      </rPr>
      <t>23-b238</t>
    </r>
  </si>
  <si>
    <r>
      <t>'</t>
    </r>
    <r>
      <rPr>
        <sz val="10"/>
        <color rgb="FF000000"/>
        <rFont val="Arial"/>
        <family val="2"/>
      </rPr>
      <t>23-b000263</t>
    </r>
  </si>
  <si>
    <r>
      <t>'</t>
    </r>
    <r>
      <rPr>
        <sz val="10"/>
        <color rgb="FF000000"/>
        <rFont val="Arial"/>
        <family val="2"/>
      </rPr>
      <t>23-b0000098</t>
    </r>
  </si>
  <si>
    <r>
      <t>'</t>
    </r>
    <r>
      <rPr>
        <sz val="10"/>
        <color rgb="FF000000"/>
        <rFont val="Arial"/>
        <family val="2"/>
      </rPr>
      <t>23-b0000143</t>
    </r>
  </si>
  <si>
    <r>
      <t>'</t>
    </r>
    <r>
      <rPr>
        <sz val="10"/>
        <color rgb="FF000000"/>
        <rFont val="Arial"/>
        <family val="2"/>
      </rPr>
      <t>23-b135</t>
    </r>
  </si>
  <si>
    <r>
      <t>'</t>
    </r>
    <r>
      <rPr>
        <sz val="10"/>
        <color rgb="FF000000"/>
        <rFont val="Arial"/>
        <family val="2"/>
      </rPr>
      <t>23-b0000125</t>
    </r>
  </si>
  <si>
    <r>
      <t>'</t>
    </r>
    <r>
      <rPr>
        <sz val="10"/>
        <color rgb="FF000000"/>
        <rFont val="Arial"/>
        <family val="2"/>
      </rPr>
      <t>23-b000251</t>
    </r>
  </si>
  <si>
    <r>
      <t>'</t>
    </r>
    <r>
      <rPr>
        <sz val="10"/>
        <color rgb="FF000000"/>
        <rFont val="Arial"/>
        <family val="2"/>
      </rPr>
      <t>23-b000241</t>
    </r>
  </si>
  <si>
    <r>
      <t>'</t>
    </r>
    <r>
      <rPr>
        <sz val="10"/>
        <color rgb="FF000000"/>
        <rFont val="Arial"/>
        <family val="2"/>
      </rPr>
      <t>23-b0000123</t>
    </r>
  </si>
  <si>
    <r>
      <t>'</t>
    </r>
    <r>
      <rPr>
        <sz val="10"/>
        <color rgb="FF000000"/>
        <rFont val="Arial"/>
        <family val="2"/>
      </rPr>
      <t>23-b0000005</t>
    </r>
  </si>
  <si>
    <r>
      <t>'</t>
    </r>
    <r>
      <rPr>
        <sz val="10"/>
        <color rgb="FF000000"/>
        <rFont val="Arial"/>
        <family val="2"/>
      </rPr>
      <t>23-b000184</t>
    </r>
  </si>
  <si>
    <r>
      <t>'</t>
    </r>
    <r>
      <rPr>
        <sz val="10"/>
        <color rgb="FF000000"/>
        <rFont val="Arial"/>
        <family val="2"/>
      </rPr>
      <t>23-b0000112</t>
    </r>
  </si>
  <si>
    <r>
      <t>'</t>
    </r>
    <r>
      <rPr>
        <sz val="10"/>
        <color rgb="FF000000"/>
        <rFont val="Arial"/>
        <family val="2"/>
      </rPr>
      <t>23-b0000077</t>
    </r>
  </si>
  <si>
    <r>
      <t>'</t>
    </r>
    <r>
      <rPr>
        <sz val="10"/>
        <color rgb="FF000000"/>
        <rFont val="Arial"/>
        <family val="2"/>
      </rPr>
      <t>23-b137</t>
    </r>
  </si>
  <si>
    <r>
      <t>'</t>
    </r>
    <r>
      <rPr>
        <sz val="10"/>
        <color rgb="FF000000"/>
        <rFont val="Arial"/>
        <family val="2"/>
      </rPr>
      <t>23-b239</t>
    </r>
  </si>
  <si>
    <r>
      <t>'</t>
    </r>
    <r>
      <rPr>
        <sz val="10"/>
        <color rgb="FF000000"/>
        <rFont val="Arial"/>
        <family val="2"/>
      </rPr>
      <t>23-b190</t>
    </r>
  </si>
  <si>
    <r>
      <t>'</t>
    </r>
    <r>
      <rPr>
        <sz val="10"/>
        <color rgb="FF000000"/>
        <rFont val="Arial"/>
        <family val="2"/>
      </rPr>
      <t>23-b0000003</t>
    </r>
  </si>
  <si>
    <r>
      <t>'</t>
    </r>
    <r>
      <rPr>
        <sz val="10"/>
        <color rgb="FF000000"/>
        <rFont val="Arial"/>
        <family val="2"/>
      </rPr>
      <t>23-b000260</t>
    </r>
  </si>
  <si>
    <r>
      <t>'</t>
    </r>
    <r>
      <rPr>
        <sz val="10"/>
        <color rgb="FF000000"/>
        <rFont val="Arial"/>
        <family val="2"/>
      </rPr>
      <t>23-b000256</t>
    </r>
  </si>
  <si>
    <r>
      <t>'</t>
    </r>
    <r>
      <rPr>
        <sz val="10"/>
        <color rgb="FF000000"/>
        <rFont val="Arial"/>
        <family val="2"/>
      </rPr>
      <t>23-b000255</t>
    </r>
  </si>
  <si>
    <r>
      <t>'</t>
    </r>
    <r>
      <rPr>
        <sz val="10"/>
        <color rgb="FF000000"/>
        <rFont val="Arial"/>
        <family val="2"/>
      </rPr>
      <t>23-b000081</t>
    </r>
  </si>
  <si>
    <r>
      <t>'</t>
    </r>
    <r>
      <rPr>
        <sz val="10"/>
        <color rgb="FF000000"/>
        <rFont val="Arial"/>
        <family val="2"/>
      </rPr>
      <t>23-b000007</t>
    </r>
  </si>
  <si>
    <r>
      <t>'</t>
    </r>
    <r>
      <rPr>
        <sz val="10"/>
        <color rgb="FF000000"/>
        <rFont val="Arial"/>
        <family val="2"/>
      </rPr>
      <t>23-b000130</t>
    </r>
  </si>
  <si>
    <r>
      <t>'</t>
    </r>
    <r>
      <rPr>
        <sz val="10"/>
        <color rgb="FF000000"/>
        <rFont val="Arial"/>
        <family val="2"/>
      </rPr>
      <t>23-b000246</t>
    </r>
  </si>
  <si>
    <r>
      <t>'</t>
    </r>
    <r>
      <rPr>
        <sz val="10"/>
        <color rgb="FF000000"/>
        <rFont val="Arial"/>
        <family val="2"/>
      </rPr>
      <t>23-b0000126</t>
    </r>
  </si>
  <si>
    <r>
      <t>'</t>
    </r>
    <r>
      <rPr>
        <sz val="10"/>
        <color rgb="FF000000"/>
        <rFont val="Arial"/>
        <family val="2"/>
      </rPr>
      <t>23-b186</t>
    </r>
  </si>
  <si>
    <r>
      <t>'</t>
    </r>
    <r>
      <rPr>
        <sz val="10"/>
        <color rgb="FF000000"/>
        <rFont val="Arial"/>
        <family val="2"/>
      </rPr>
      <t>23-b140</t>
    </r>
  </si>
  <si>
    <r>
      <t>'</t>
    </r>
    <r>
      <rPr>
        <sz val="10"/>
        <color rgb="FF000000"/>
        <rFont val="Arial"/>
        <family val="2"/>
      </rPr>
      <t>23-b0000403</t>
    </r>
  </si>
  <si>
    <r>
      <t>'</t>
    </r>
    <r>
      <rPr>
        <sz val="10"/>
        <color rgb="FF000000"/>
        <rFont val="Arial"/>
        <family val="2"/>
      </rPr>
      <t>23-b64</t>
    </r>
  </si>
  <si>
    <r>
      <t>'</t>
    </r>
    <r>
      <rPr>
        <sz val="10"/>
        <color rgb="FF000000"/>
        <rFont val="Arial"/>
        <family val="2"/>
      </rPr>
      <t>23-b181</t>
    </r>
  </si>
  <si>
    <r>
      <t>'</t>
    </r>
    <r>
      <rPr>
        <sz val="10"/>
        <color rgb="FF000000"/>
        <rFont val="Arial"/>
        <family val="2"/>
      </rPr>
      <t>23-b139</t>
    </r>
  </si>
  <si>
    <r>
      <t>'</t>
    </r>
    <r>
      <rPr>
        <sz val="10"/>
        <color rgb="FF000000"/>
        <rFont val="Arial"/>
        <family val="2"/>
      </rPr>
      <t>23-b000138</t>
    </r>
  </si>
  <si>
    <r>
      <t>'</t>
    </r>
    <r>
      <rPr>
        <sz val="10"/>
        <color rgb="FF000000"/>
        <rFont val="Arial"/>
        <family val="2"/>
      </rPr>
      <t>23-b0000213</t>
    </r>
  </si>
  <si>
    <r>
      <t>'</t>
    </r>
    <r>
      <rPr>
        <sz val="10"/>
        <color rgb="FF000000"/>
        <rFont val="Arial"/>
        <family val="2"/>
      </rPr>
      <t>23-b000067</t>
    </r>
  </si>
  <si>
    <r>
      <t>'</t>
    </r>
    <r>
      <rPr>
        <sz val="10"/>
        <color rgb="FF000000"/>
        <rFont val="Arial"/>
        <family val="2"/>
      </rPr>
      <t>23-b000289</t>
    </r>
  </si>
  <si>
    <r>
      <t>'</t>
    </r>
    <r>
      <rPr>
        <sz val="10"/>
        <color rgb="FF000000"/>
        <rFont val="Arial"/>
        <family val="2"/>
      </rPr>
      <t>23-b000091</t>
    </r>
  </si>
  <si>
    <r>
      <t>'</t>
    </r>
    <r>
      <rPr>
        <sz val="10"/>
        <color rgb="FF000000"/>
        <rFont val="Arial"/>
        <family val="2"/>
      </rPr>
      <t>23-b0000063</t>
    </r>
  </si>
  <si>
    <r>
      <t>'</t>
    </r>
    <r>
      <rPr>
        <sz val="10"/>
        <color rgb="FF000000"/>
        <rFont val="Arial"/>
        <family val="2"/>
      </rPr>
      <t>23-b188</t>
    </r>
  </si>
  <si>
    <t>299-SIPI-012023-1263497</t>
  </si>
  <si>
    <r>
      <t>'</t>
    </r>
    <r>
      <rPr>
        <sz val="10"/>
        <color rgb="FF000000"/>
        <rFont val="Arial"/>
        <family val="2"/>
      </rPr>
      <t>23-b0000287</t>
    </r>
  </si>
  <si>
    <t>299-SIPI-012023-1263790</t>
  </si>
  <si>
    <r>
      <t>'</t>
    </r>
    <r>
      <rPr>
        <sz val="10"/>
        <color rgb="FF000000"/>
        <rFont val="Arial"/>
        <family val="2"/>
      </rPr>
      <t>23-b000273</t>
    </r>
  </si>
  <si>
    <t>299-SIPI-012023-1264051</t>
  </si>
  <si>
    <r>
      <t>'</t>
    </r>
    <r>
      <rPr>
        <sz val="10"/>
        <color rgb="FF000000"/>
        <rFont val="Arial"/>
        <family val="2"/>
      </rPr>
      <t>23-b0000385</t>
    </r>
  </si>
  <si>
    <t>299-SIPI-012023-1264211</t>
  </si>
  <si>
    <r>
      <t>'</t>
    </r>
    <r>
      <rPr>
        <sz val="10"/>
        <color rgb="FF000000"/>
        <rFont val="Arial"/>
        <family val="2"/>
      </rPr>
      <t>23-b0000110</t>
    </r>
  </si>
  <si>
    <r>
      <t>'</t>
    </r>
    <r>
      <rPr>
        <sz val="10"/>
        <color rgb="FF000000"/>
        <rFont val="Arial"/>
        <family val="2"/>
      </rPr>
      <t>23-b0000107</t>
    </r>
  </si>
  <si>
    <r>
      <t>'</t>
    </r>
    <r>
      <rPr>
        <sz val="10"/>
        <color rgb="FF000000"/>
        <rFont val="Arial"/>
        <family val="2"/>
      </rPr>
      <t>23-b0000391</t>
    </r>
  </si>
  <si>
    <r>
      <t>'</t>
    </r>
    <r>
      <rPr>
        <sz val="10"/>
        <color rgb="FF000000"/>
        <rFont val="Arial"/>
        <family val="2"/>
      </rPr>
      <t>23-b0000069</t>
    </r>
  </si>
  <si>
    <r>
      <t>'</t>
    </r>
    <r>
      <rPr>
        <sz val="10"/>
        <color rgb="FF000000"/>
        <rFont val="Arial"/>
        <family val="2"/>
      </rPr>
      <t>23-b0389</t>
    </r>
  </si>
  <si>
    <r>
      <t>'</t>
    </r>
    <r>
      <rPr>
        <sz val="10"/>
        <color rgb="FF000000"/>
        <rFont val="Arial"/>
        <family val="2"/>
      </rPr>
      <t>23-b00384</t>
    </r>
  </si>
  <si>
    <r>
      <t>'</t>
    </r>
    <r>
      <rPr>
        <sz val="10"/>
        <color rgb="FF000000"/>
        <rFont val="Arial"/>
        <family val="2"/>
      </rPr>
      <t>23-b00390</t>
    </r>
  </si>
  <si>
    <t>299-SIPI-012023-1266488</t>
  </si>
  <si>
    <r>
      <t>'</t>
    </r>
    <r>
      <rPr>
        <sz val="10"/>
        <color rgb="FF000000"/>
        <rFont val="Arial"/>
        <family val="2"/>
      </rPr>
      <t>23-b0000066</t>
    </r>
  </si>
  <si>
    <r>
      <t>'</t>
    </r>
    <r>
      <rPr>
        <sz val="10"/>
        <color rgb="FF000000"/>
        <rFont val="Arial"/>
        <family val="2"/>
      </rPr>
      <t>23-b0000402</t>
    </r>
  </si>
  <si>
    <t>299-SIPI-022023-1266488</t>
  </si>
  <si>
    <r>
      <t>'</t>
    </r>
    <r>
      <rPr>
        <sz val="10"/>
        <color rgb="FF000000"/>
        <rFont val="Arial"/>
        <family val="2"/>
      </rPr>
      <t>23-b008981</t>
    </r>
  </si>
  <si>
    <r>
      <t>'</t>
    </r>
    <r>
      <rPr>
        <sz val="10"/>
        <color rgb="FF000000"/>
        <rFont val="Arial"/>
        <family val="2"/>
      </rPr>
      <t>23-b0006378</t>
    </r>
  </si>
  <si>
    <r>
      <t>'</t>
    </r>
    <r>
      <rPr>
        <sz val="10"/>
        <color rgb="FF000000"/>
        <rFont val="Arial"/>
        <family val="2"/>
      </rPr>
      <t>23-b003556</t>
    </r>
  </si>
  <si>
    <r>
      <t>'</t>
    </r>
    <r>
      <rPr>
        <sz val="10"/>
        <color rgb="FF000000"/>
        <rFont val="Arial"/>
        <family val="2"/>
      </rPr>
      <t>23-b006669</t>
    </r>
  </si>
  <si>
    <r>
      <t>'</t>
    </r>
    <r>
      <rPr>
        <sz val="10"/>
        <color rgb="FF000000"/>
        <rFont val="Arial"/>
        <family val="2"/>
      </rPr>
      <t>23-b006695</t>
    </r>
  </si>
  <si>
    <r>
      <t>'</t>
    </r>
    <r>
      <rPr>
        <sz val="10"/>
        <color rgb="FF000000"/>
        <rFont val="Arial"/>
        <family val="2"/>
      </rPr>
      <t>23-b0006852</t>
    </r>
  </si>
  <si>
    <r>
      <t>'</t>
    </r>
    <r>
      <rPr>
        <sz val="10"/>
        <color rgb="FF000000"/>
        <rFont val="Arial"/>
        <family val="2"/>
      </rPr>
      <t>23-b0003915</t>
    </r>
  </si>
  <si>
    <r>
      <t>'</t>
    </r>
    <r>
      <rPr>
        <sz val="10"/>
        <color rgb="FF000000"/>
        <rFont val="Arial"/>
        <family val="2"/>
      </rPr>
      <t>23-b006673</t>
    </r>
  </si>
  <si>
    <r>
      <t>'</t>
    </r>
    <r>
      <rPr>
        <sz val="10"/>
        <color rgb="FF000000"/>
        <rFont val="Arial"/>
        <family val="2"/>
      </rPr>
      <t>23-b003974</t>
    </r>
  </si>
  <si>
    <r>
      <t>'</t>
    </r>
    <r>
      <rPr>
        <sz val="10"/>
        <color rgb="FF000000"/>
        <rFont val="Arial"/>
        <family val="2"/>
      </rPr>
      <t>23-b003842</t>
    </r>
  </si>
  <si>
    <r>
      <t>'</t>
    </r>
    <r>
      <rPr>
        <sz val="10"/>
        <color rgb="FF000000"/>
        <rFont val="Arial"/>
        <family val="2"/>
      </rPr>
      <t>23-b003187</t>
    </r>
  </si>
  <si>
    <r>
      <t>'</t>
    </r>
    <r>
      <rPr>
        <sz val="10"/>
        <color rgb="FF000000"/>
        <rFont val="Arial"/>
        <family val="2"/>
      </rPr>
      <t>23-b006667</t>
    </r>
  </si>
  <si>
    <r>
      <t>'</t>
    </r>
    <r>
      <rPr>
        <sz val="10"/>
        <color rgb="FF000000"/>
        <rFont val="Arial"/>
        <family val="2"/>
      </rPr>
      <t>23-b008983</t>
    </r>
  </si>
  <si>
    <r>
      <t>'</t>
    </r>
    <r>
      <rPr>
        <sz val="10"/>
        <color rgb="FF000000"/>
        <rFont val="Arial"/>
        <family val="2"/>
      </rPr>
      <t>23-b006671</t>
    </r>
  </si>
  <si>
    <r>
      <t>'</t>
    </r>
    <r>
      <rPr>
        <sz val="10"/>
        <color rgb="FF000000"/>
        <rFont val="Arial"/>
        <family val="2"/>
      </rPr>
      <t>23-b003977</t>
    </r>
  </si>
  <si>
    <r>
      <t>'</t>
    </r>
    <r>
      <rPr>
        <sz val="10"/>
        <color rgb="FF000000"/>
        <rFont val="Arial"/>
        <family val="2"/>
      </rPr>
      <t>23-b6718</t>
    </r>
  </si>
  <si>
    <t>AA/23P|HHCLNTPG</t>
  </si>
  <si>
    <r>
      <t>'</t>
    </r>
    <r>
      <rPr>
        <sz val="10"/>
        <color rgb="FF000000"/>
        <rFont val="Arial"/>
        <family val="2"/>
      </rPr>
      <t>23-b006791</t>
    </r>
  </si>
  <si>
    <r>
      <t>'</t>
    </r>
    <r>
      <rPr>
        <sz val="10"/>
        <color rgb="FF000000"/>
        <rFont val="Arial"/>
        <family val="2"/>
      </rPr>
      <t>23-b0006822</t>
    </r>
  </si>
  <si>
    <r>
      <t>'</t>
    </r>
    <r>
      <rPr>
        <sz val="10"/>
        <color rgb="FF000000"/>
        <rFont val="Arial"/>
        <family val="2"/>
      </rPr>
      <t>23-b0006720</t>
    </r>
  </si>
  <si>
    <r>
      <t>'</t>
    </r>
    <r>
      <rPr>
        <sz val="10"/>
        <color rgb="FF000000"/>
        <rFont val="Arial"/>
        <family val="2"/>
      </rPr>
      <t>23-b0006780</t>
    </r>
  </si>
  <si>
    <t>299-SIPI-R-012023-1260898</t>
  </si>
  <si>
    <r>
      <t>'</t>
    </r>
    <r>
      <rPr>
        <sz val="10"/>
        <color rgb="FF000000"/>
        <rFont val="Arial"/>
        <family val="2"/>
      </rPr>
      <t>1334</t>
    </r>
  </si>
  <si>
    <t>K23TVA-1334-RTV1640299|HHCL - RTV1640299</t>
  </si>
  <si>
    <t>HT</t>
  </si>
  <si>
    <r>
      <t>'</t>
    </r>
    <r>
      <rPr>
        <sz val="10"/>
        <color rgb="FF000000"/>
        <rFont val="Arial"/>
        <family val="2"/>
      </rPr>
      <t>858</t>
    </r>
  </si>
  <si>
    <t>K23TVA-858-RTV1639162|HHCL - RTV1639162</t>
  </si>
  <si>
    <t>299-SIPI-R-012023-1261489</t>
  </si>
  <si>
    <r>
      <t>'</t>
    </r>
    <r>
      <rPr>
        <sz val="10"/>
        <color rgb="FF000000"/>
        <rFont val="Arial"/>
        <family val="2"/>
      </rPr>
      <t>642</t>
    </r>
  </si>
  <si>
    <t>K23TVA-642-RTV1638256|HHCL - RTV1638256</t>
  </si>
  <si>
    <r>
      <t>'</t>
    </r>
    <r>
      <rPr>
        <sz val="10"/>
        <color rgb="FF000000"/>
        <rFont val="Arial"/>
        <family val="2"/>
      </rPr>
      <t>1424</t>
    </r>
  </si>
  <si>
    <t>K23TVA-1424-RTV1640131|HHCL - RTV1640131</t>
  </si>
  <si>
    <t>299-SIPI-R-022023-1266488</t>
  </si>
  <si>
    <r>
      <t>'</t>
    </r>
    <r>
      <rPr>
        <sz val="10"/>
        <color rgb="FF000000"/>
        <rFont val="Arial"/>
        <family val="2"/>
      </rPr>
      <t>4200</t>
    </r>
  </si>
  <si>
    <t>K23TVA-4200-RTV1652163|HHCL - RTV1652163</t>
  </si>
  <si>
    <r>
      <t>'</t>
    </r>
    <r>
      <rPr>
        <sz val="10"/>
        <color rgb="FF000000"/>
        <rFont val="Arial"/>
        <family val="2"/>
      </rPr>
      <t>2015</t>
    </r>
  </si>
  <si>
    <t>K23TVA-2015-RTV1642045|HHCL - RTV1642045</t>
  </si>
  <si>
    <r>
      <t>'</t>
    </r>
    <r>
      <rPr>
        <sz val="10"/>
        <color rgb="FF000000"/>
        <rFont val="Arial"/>
        <family val="2"/>
      </rPr>
      <t>6454</t>
    </r>
  </si>
  <si>
    <t>K23TVA-6454-RTV1660522|HHCL</t>
  </si>
  <si>
    <r>
      <t>'</t>
    </r>
    <r>
      <rPr>
        <sz val="10"/>
        <color rgb="FF000000"/>
        <rFont val="Arial"/>
        <family val="2"/>
      </rPr>
      <t>4524</t>
    </r>
  </si>
  <si>
    <t>K23TVA-4524-RTV1653379|HHCL - RTV1653379</t>
  </si>
  <si>
    <r>
      <t>'</t>
    </r>
    <r>
      <rPr>
        <sz val="10"/>
        <color rgb="FF000000"/>
        <rFont val="Arial"/>
        <family val="2"/>
      </rPr>
      <t>2626</t>
    </r>
  </si>
  <si>
    <t>K23TVA-2626-RTV1644634|HHCL - RTV1644634</t>
  </si>
  <si>
    <r>
      <t>'</t>
    </r>
    <r>
      <rPr>
        <sz val="10"/>
        <color rgb="FF000000"/>
        <rFont val="Arial"/>
        <family val="2"/>
      </rPr>
      <t>5068</t>
    </r>
  </si>
  <si>
    <t>K23TVA-5068-RTV-1655714|HHCL</t>
  </si>
  <si>
    <r>
      <t>'</t>
    </r>
    <r>
      <rPr>
        <sz val="10"/>
        <color rgb="FF000000"/>
        <rFont val="Arial"/>
        <family val="2"/>
      </rPr>
      <t>3266</t>
    </r>
  </si>
  <si>
    <t>K23TVA-3266-RTV1647605|HHCL - RTV1647605</t>
  </si>
  <si>
    <r>
      <t>'</t>
    </r>
    <r>
      <rPr>
        <sz val="10"/>
        <color rgb="FF000000"/>
        <rFont val="Arial"/>
        <family val="2"/>
      </rPr>
      <t>3952</t>
    </r>
  </si>
  <si>
    <t>K23TVA-3952-RTV1651222|HHCL - RTV1651222</t>
  </si>
  <si>
    <r>
      <t>'</t>
    </r>
    <r>
      <rPr>
        <sz val="10"/>
        <color rgb="FF000000"/>
        <rFont val="Arial"/>
        <family val="2"/>
      </rPr>
      <t>2273</t>
    </r>
  </si>
  <si>
    <t>K23TVA-2273-RTV1642668|HHCL - RTV1642668</t>
  </si>
  <si>
    <r>
      <t>'</t>
    </r>
    <r>
      <rPr>
        <sz val="10"/>
        <color rgb="FF000000"/>
        <rFont val="Arial"/>
        <family val="2"/>
      </rPr>
      <t>1983</t>
    </r>
  </si>
  <si>
    <t>K23TVA-1983-RTV1641965|HHCL - RTV1641965</t>
  </si>
  <si>
    <t>299-SIPI-R-032023-1266837</t>
  </si>
  <si>
    <r>
      <t>'</t>
    </r>
    <r>
      <rPr>
        <sz val="10"/>
        <color rgb="FF000000"/>
        <rFont val="Arial"/>
        <family val="2"/>
      </rPr>
      <t>9261</t>
    </r>
  </si>
  <si>
    <t>K23TVA-9261-RTV1671023|HHCL - RTV1671023</t>
  </si>
  <si>
    <t>304-SIPI-012023-10062950</t>
  </si>
  <si>
    <r>
      <t>'</t>
    </r>
    <r>
      <rPr>
        <sz val="10"/>
        <color rgb="FF000000"/>
        <rFont val="Arial"/>
        <family val="2"/>
      </rPr>
      <t>A0001812</t>
    </r>
  </si>
  <si>
    <r>
      <t>'</t>
    </r>
    <r>
      <rPr>
        <sz val="10"/>
        <color rgb="FF000000"/>
        <rFont val="Arial"/>
        <family val="2"/>
      </rPr>
      <t>A0000827</t>
    </r>
  </si>
  <si>
    <t>304-SIPI-022023-10064127</t>
  </si>
  <si>
    <r>
      <t>'</t>
    </r>
    <r>
      <rPr>
        <sz val="10"/>
        <color rgb="FF000000"/>
        <rFont val="Arial"/>
        <family val="2"/>
      </rPr>
      <t>A0003914</t>
    </r>
  </si>
  <si>
    <t>305-SIPI-012023-10059418</t>
  </si>
  <si>
    <r>
      <t>'</t>
    </r>
    <r>
      <rPr>
        <sz val="10"/>
        <color rgb="FF000000"/>
        <rFont val="Arial"/>
        <family val="2"/>
      </rPr>
      <t>B0001639</t>
    </r>
  </si>
  <si>
    <t>305-SIPI-022023-10060038</t>
  </si>
  <si>
    <r>
      <t>'</t>
    </r>
    <r>
      <rPr>
        <sz val="10"/>
        <color rgb="FF000000"/>
        <rFont val="Arial"/>
        <family val="2"/>
      </rPr>
      <t>B0004006</t>
    </r>
  </si>
  <si>
    <r>
      <t>'</t>
    </r>
    <r>
      <rPr>
        <sz val="10"/>
        <color rgb="FF000000"/>
        <rFont val="Arial"/>
        <family val="2"/>
      </rPr>
      <t>B0009038</t>
    </r>
  </si>
  <si>
    <r>
      <t>'</t>
    </r>
    <r>
      <rPr>
        <sz val="10"/>
        <color rgb="FF000000"/>
        <rFont val="Arial"/>
        <family val="2"/>
      </rPr>
      <t>B0004007</t>
    </r>
  </si>
  <si>
    <t>306-SIPI-012023-10048425</t>
  </si>
  <si>
    <r>
      <t>'</t>
    </r>
    <r>
      <rPr>
        <sz val="10"/>
        <color rgb="FF000000"/>
        <rFont val="Arial"/>
        <family val="2"/>
      </rPr>
      <t>C0001718</t>
    </r>
  </si>
  <si>
    <r>
      <t>'</t>
    </r>
    <r>
      <rPr>
        <sz val="10"/>
        <color rgb="FF000000"/>
        <rFont val="Arial"/>
        <family val="2"/>
      </rPr>
      <t>C0001793</t>
    </r>
  </si>
  <si>
    <r>
      <t>'</t>
    </r>
    <r>
      <rPr>
        <sz val="10"/>
        <color rgb="FF000000"/>
        <rFont val="Arial"/>
        <family val="2"/>
      </rPr>
      <t>C0001055</t>
    </r>
  </si>
  <si>
    <t>306-SIPI-022023-10049335</t>
  </si>
  <si>
    <r>
      <t>'</t>
    </r>
    <r>
      <rPr>
        <sz val="10"/>
        <color rgb="FF000000"/>
        <rFont val="Arial"/>
        <family val="2"/>
      </rPr>
      <t>C0003972</t>
    </r>
  </si>
  <si>
    <r>
      <t>'</t>
    </r>
    <r>
      <rPr>
        <sz val="10"/>
        <color rgb="FF000000"/>
        <rFont val="Arial"/>
        <family val="2"/>
      </rPr>
      <t>C0003526</t>
    </r>
  </si>
  <si>
    <t>400-SIPI-022023-1086396</t>
  </si>
  <si>
    <r>
      <t>'</t>
    </r>
    <r>
      <rPr>
        <sz val="10"/>
        <color rgb="FF000000"/>
        <rFont val="Arial"/>
        <family val="2"/>
      </rPr>
      <t>M0003083</t>
    </r>
  </si>
  <si>
    <t>400-SIPI-R-022023-1086396</t>
  </si>
  <si>
    <r>
      <t>'</t>
    </r>
    <r>
      <rPr>
        <sz val="10"/>
        <color rgb="FF000000"/>
        <rFont val="Arial"/>
        <family val="2"/>
      </rPr>
      <t>125</t>
    </r>
  </si>
  <si>
    <t>1K23TBE|RTV 1645459-GAHUN - RTV1645459</t>
  </si>
  <si>
    <t>401-SIPI-012023-1080028</t>
  </si>
  <si>
    <r>
      <t>'</t>
    </r>
    <r>
      <rPr>
        <sz val="10"/>
        <color rgb="FF000000"/>
        <rFont val="Arial"/>
        <family val="2"/>
      </rPr>
      <t>A168</t>
    </r>
  </si>
  <si>
    <t>402-SIPI-022023-1082452</t>
  </si>
  <si>
    <r>
      <t>'</t>
    </r>
    <r>
      <rPr>
        <sz val="10"/>
        <color rgb="FF000000"/>
        <rFont val="Arial"/>
        <family val="2"/>
      </rPr>
      <t>A0003859</t>
    </r>
  </si>
  <si>
    <t>CTY TNHH TM SÀI GÒN - GIA LAI</t>
  </si>
  <si>
    <t>403-SIPI-022023-1095592</t>
  </si>
  <si>
    <r>
      <t>'</t>
    </r>
    <r>
      <rPr>
        <sz val="10"/>
        <color rgb="FF000000"/>
        <rFont val="Arial"/>
        <family val="2"/>
      </rPr>
      <t>A0004024</t>
    </r>
  </si>
  <si>
    <t>CTY TNHH MTV TM SÀI GÒN-VĨNH LONG</t>
  </si>
  <si>
    <t>404-SIPI-012023-1088234</t>
  </si>
  <si>
    <r>
      <t>'</t>
    </r>
    <r>
      <rPr>
        <sz val="10"/>
        <color rgb="FF000000"/>
        <rFont val="Arial"/>
        <family val="2"/>
      </rPr>
      <t>A00000060</t>
    </r>
  </si>
  <si>
    <t>1C23TNN|BAPGIO</t>
  </si>
  <si>
    <t>404-SIPI-022023-1088572</t>
  </si>
  <si>
    <r>
      <t>'</t>
    </r>
    <r>
      <rPr>
        <sz val="10"/>
        <color rgb="FF000000"/>
        <rFont val="Arial"/>
        <family val="2"/>
      </rPr>
      <t>A0006395</t>
    </r>
  </si>
  <si>
    <t>405-SIPI-022023-1057545</t>
  </si>
  <si>
    <r>
      <t>'</t>
    </r>
    <r>
      <rPr>
        <sz val="10"/>
        <color rgb="FF000000"/>
        <rFont val="Arial"/>
        <family val="2"/>
      </rPr>
      <t>A0004204</t>
    </r>
  </si>
  <si>
    <t>CTY TNHH MTV CO.OPMART HUẾ</t>
  </si>
  <si>
    <t>406-SIPI-012023-1147744</t>
  </si>
  <si>
    <r>
      <t>'</t>
    </r>
    <r>
      <rPr>
        <sz val="10"/>
        <color rgb="FF000000"/>
        <rFont val="Arial"/>
        <family val="2"/>
      </rPr>
      <t>A0001636</t>
    </r>
  </si>
  <si>
    <r>
      <t>'</t>
    </r>
    <r>
      <rPr>
        <sz val="10"/>
        <color rgb="FF000000"/>
        <rFont val="Arial"/>
        <family val="2"/>
      </rPr>
      <t>A0000771</t>
    </r>
  </si>
  <si>
    <t>406-SIPI-022023-1148776</t>
  </si>
  <si>
    <r>
      <t>'</t>
    </r>
    <r>
      <rPr>
        <sz val="10"/>
        <color rgb="FF000000"/>
        <rFont val="Arial"/>
        <family val="2"/>
      </rPr>
      <t>A0003841</t>
    </r>
  </si>
  <si>
    <r>
      <t>'</t>
    </r>
    <r>
      <rPr>
        <sz val="10"/>
        <color rgb="FF000000"/>
        <rFont val="Arial"/>
        <family val="2"/>
      </rPr>
      <t>A0006770</t>
    </r>
  </si>
  <si>
    <t>409-SIPI-012023-1129983</t>
  </si>
  <si>
    <r>
      <t>'</t>
    </r>
    <r>
      <rPr>
        <sz val="10"/>
        <color rgb="FF000000"/>
        <rFont val="Arial"/>
        <family val="2"/>
      </rPr>
      <t>C0001774</t>
    </r>
  </si>
  <si>
    <t>409-SIPI-022023-1131048</t>
  </si>
  <si>
    <r>
      <t>'</t>
    </r>
    <r>
      <rPr>
        <sz val="10"/>
        <color rgb="FF000000"/>
        <rFont val="Arial"/>
        <family val="2"/>
      </rPr>
      <t>V0003980</t>
    </r>
  </si>
  <si>
    <t>411-SIPI-012023-1119911</t>
  </si>
  <si>
    <r>
      <t>'</t>
    </r>
    <r>
      <rPr>
        <sz val="10"/>
        <color rgb="FF000000"/>
        <rFont val="Arial"/>
        <family val="2"/>
      </rPr>
      <t>A0000111</t>
    </r>
  </si>
  <si>
    <t>411-SIPI-012023-1120639</t>
  </si>
  <si>
    <r>
      <t>'</t>
    </r>
    <r>
      <rPr>
        <sz val="10"/>
        <color rgb="FF000000"/>
        <rFont val="Arial"/>
        <family val="2"/>
      </rPr>
      <t>B0000382</t>
    </r>
  </si>
  <si>
    <r>
      <t>'</t>
    </r>
    <r>
      <rPr>
        <sz val="10"/>
        <color rgb="FF000000"/>
        <rFont val="Arial"/>
        <family val="2"/>
      </rPr>
      <t>A0001741</t>
    </r>
  </si>
  <si>
    <r>
      <t>'</t>
    </r>
    <r>
      <rPr>
        <sz val="10"/>
        <color rgb="FF000000"/>
        <rFont val="Arial"/>
        <family val="2"/>
      </rPr>
      <t>A0001388</t>
    </r>
  </si>
  <si>
    <t>411-SIPI-022023-1121395</t>
  </si>
  <si>
    <r>
      <t>'</t>
    </r>
    <r>
      <rPr>
        <sz val="10"/>
        <color rgb="FF000000"/>
        <rFont val="Arial"/>
        <family val="2"/>
      </rPr>
      <t>A0004070</t>
    </r>
  </si>
  <si>
    <t>1C23TNN|BAPGIOHEOMUOITITA</t>
  </si>
  <si>
    <r>
      <t>'</t>
    </r>
    <r>
      <rPr>
        <sz val="10"/>
        <color rgb="FF000000"/>
        <rFont val="Arial"/>
        <family val="2"/>
      </rPr>
      <t>A0003818</t>
    </r>
  </si>
  <si>
    <t>413-SIPI-012023-1111851</t>
  </si>
  <si>
    <r>
      <t>'</t>
    </r>
    <r>
      <rPr>
        <sz val="10"/>
        <color rgb="FF000000"/>
        <rFont val="Arial"/>
        <family val="2"/>
      </rPr>
      <t>A0000131</t>
    </r>
  </si>
  <si>
    <t>413-SIPI-012023-1112807</t>
  </si>
  <si>
    <r>
      <t>'</t>
    </r>
    <r>
      <rPr>
        <sz val="10"/>
        <color rgb="FF000000"/>
        <rFont val="Arial"/>
        <family val="2"/>
      </rPr>
      <t>A0001524</t>
    </r>
  </si>
  <si>
    <t>413-SIPI-022023-1113484</t>
  </si>
  <si>
    <r>
      <t>'</t>
    </r>
    <r>
      <rPr>
        <sz val="10"/>
        <color rgb="FF000000"/>
        <rFont val="Arial"/>
        <family val="2"/>
      </rPr>
      <t>A0003912</t>
    </r>
  </si>
  <si>
    <r>
      <t>'</t>
    </r>
    <r>
      <rPr>
        <sz val="10"/>
        <color rgb="FF000000"/>
        <rFont val="Arial"/>
        <family val="2"/>
      </rPr>
      <t>A0006773</t>
    </r>
  </si>
  <si>
    <t>415-SIPI-012023-1135539</t>
  </si>
  <si>
    <r>
      <t>'</t>
    </r>
    <r>
      <rPr>
        <sz val="10"/>
        <color rgb="FF000000"/>
        <rFont val="Arial"/>
        <family val="2"/>
      </rPr>
      <t>X0001713</t>
    </r>
  </si>
  <si>
    <r>
      <t>'</t>
    </r>
    <r>
      <rPr>
        <sz val="10"/>
        <color rgb="FF000000"/>
        <rFont val="Arial"/>
        <family val="2"/>
      </rPr>
      <t>X0001058</t>
    </r>
  </si>
  <si>
    <r>
      <t>'</t>
    </r>
    <r>
      <rPr>
        <sz val="10"/>
        <color rgb="FF000000"/>
        <rFont val="Arial"/>
        <family val="2"/>
      </rPr>
      <t>X0000910</t>
    </r>
  </si>
  <si>
    <t>415-SIPI-022023-1136403</t>
  </si>
  <si>
    <r>
      <t>'</t>
    </r>
    <r>
      <rPr>
        <sz val="10"/>
        <color rgb="FF000000"/>
        <rFont val="Arial"/>
        <family val="2"/>
      </rPr>
      <t>X0003967</t>
    </r>
  </si>
  <si>
    <r>
      <t>'</t>
    </r>
    <r>
      <rPr>
        <sz val="10"/>
        <color rgb="FF000000"/>
        <rFont val="Arial"/>
        <family val="2"/>
      </rPr>
      <t>X0009033</t>
    </r>
  </si>
  <si>
    <t>418-SIPI-012023-1109167</t>
  </si>
  <si>
    <r>
      <t>'</t>
    </r>
    <r>
      <rPr>
        <sz val="10"/>
        <color rgb="FF000000"/>
        <rFont val="Arial"/>
        <family val="2"/>
      </rPr>
      <t>408</t>
    </r>
  </si>
  <si>
    <t>418-SIPI-022023-1109864</t>
  </si>
  <si>
    <r>
      <t>'</t>
    </r>
    <r>
      <rPr>
        <sz val="10"/>
        <color rgb="FF000000"/>
        <rFont val="Arial"/>
        <family val="2"/>
      </rPr>
      <t>3880</t>
    </r>
  </si>
  <si>
    <t>421-SIPI-012023-1078634</t>
  </si>
  <si>
    <r>
      <t>'</t>
    </r>
    <r>
      <rPr>
        <sz val="10"/>
        <color rgb="FF000000"/>
        <rFont val="Arial"/>
        <family val="2"/>
      </rPr>
      <t>A0000302</t>
    </r>
  </si>
  <si>
    <t>421-SIPI-022023-1079102</t>
  </si>
  <si>
    <r>
      <t>'</t>
    </r>
    <r>
      <rPr>
        <sz val="10"/>
        <color rgb="FF000000"/>
        <rFont val="Arial"/>
        <family val="2"/>
      </rPr>
      <t>A0006873</t>
    </r>
  </si>
  <si>
    <t>1C23TNN|BANHGIOHEOMUOIVIT</t>
  </si>
  <si>
    <r>
      <t>'</t>
    </r>
    <r>
      <rPr>
        <sz val="10"/>
        <color rgb="FF000000"/>
        <rFont val="Arial"/>
        <family val="2"/>
      </rPr>
      <t>A0003152</t>
    </r>
  </si>
  <si>
    <r>
      <t>'</t>
    </r>
    <r>
      <rPr>
        <sz val="10"/>
        <color rgb="FF000000"/>
        <rFont val="Arial"/>
        <family val="2"/>
      </rPr>
      <t>A0004200</t>
    </r>
  </si>
  <si>
    <t>424-SIPI-012023-1061759</t>
  </si>
  <si>
    <r>
      <t>'</t>
    </r>
    <r>
      <rPr>
        <sz val="10"/>
        <color rgb="FF000000"/>
        <rFont val="Arial"/>
        <family val="2"/>
      </rPr>
      <t>A312</t>
    </r>
  </si>
  <si>
    <t>1C23TNN/BAP GIO</t>
  </si>
  <si>
    <t>424-SIPI-022023-1062109</t>
  </si>
  <si>
    <r>
      <t>'</t>
    </r>
    <r>
      <rPr>
        <sz val="10"/>
        <color rgb="FF000000"/>
        <rFont val="Arial"/>
        <family val="2"/>
      </rPr>
      <t>A0003958</t>
    </r>
  </si>
  <si>
    <t>425-SIPI-012023-1113597</t>
  </si>
  <si>
    <r>
      <t>'</t>
    </r>
    <r>
      <rPr>
        <sz val="10"/>
        <color rgb="FF000000"/>
        <rFont val="Arial"/>
        <family val="2"/>
      </rPr>
      <t>E0000128</t>
    </r>
  </si>
  <si>
    <t>426-SIPI-012023-1063055</t>
  </si>
  <si>
    <r>
      <t>'</t>
    </r>
    <r>
      <rPr>
        <sz val="10"/>
        <color rgb="FF000000"/>
        <rFont val="Arial"/>
        <family val="2"/>
      </rPr>
      <t>A0000153</t>
    </r>
  </si>
  <si>
    <t>426-SIPI-022023-1063462</t>
  </si>
  <si>
    <r>
      <t>'</t>
    </r>
    <r>
      <rPr>
        <sz val="10"/>
        <color rgb="FF000000"/>
        <rFont val="Arial"/>
        <family val="2"/>
      </rPr>
      <t>A0006794</t>
    </r>
  </si>
  <si>
    <r>
      <t>'</t>
    </r>
    <r>
      <rPr>
        <sz val="10"/>
        <color rgb="FF000000"/>
        <rFont val="Arial"/>
        <family val="2"/>
      </rPr>
      <t>A0004116</t>
    </r>
  </si>
  <si>
    <t>427-SIPI-012023-1051168</t>
  </si>
  <si>
    <r>
      <t>'</t>
    </r>
    <r>
      <rPr>
        <sz val="10"/>
        <color rgb="FF000000"/>
        <rFont val="Arial"/>
        <family val="2"/>
      </rPr>
      <t>A763</t>
    </r>
  </si>
  <si>
    <t>428-SIPI-022023-1055917</t>
  </si>
  <si>
    <r>
      <t>'</t>
    </r>
    <r>
      <rPr>
        <sz val="10"/>
        <color rgb="FF000000"/>
        <rFont val="Arial"/>
        <family val="2"/>
      </rPr>
      <t>H0003872</t>
    </r>
  </si>
  <si>
    <t>429-SIPI-012023-1055010</t>
  </si>
  <si>
    <r>
      <t>'</t>
    </r>
    <r>
      <rPr>
        <sz val="10"/>
        <color rgb="FF000000"/>
        <rFont val="Arial"/>
        <family val="2"/>
      </rPr>
      <t>A0000313</t>
    </r>
  </si>
  <si>
    <t>CTY TNHH MTV TMDV SÀI GÒN - ĐÔNG HÀ</t>
  </si>
  <si>
    <t>429-SIPI-022023-1055297</t>
  </si>
  <si>
    <r>
      <t>'</t>
    </r>
    <r>
      <rPr>
        <sz val="10"/>
        <color rgb="FF000000"/>
        <rFont val="Arial"/>
        <family val="2"/>
      </rPr>
      <t>A0004202</t>
    </r>
  </si>
  <si>
    <t>430-SIPI-012023-1108265</t>
  </si>
  <si>
    <r>
      <t>'</t>
    </r>
    <r>
      <rPr>
        <sz val="10"/>
        <color rgb="FF000000"/>
        <rFont val="Arial"/>
        <family val="2"/>
      </rPr>
      <t>A0000416</t>
    </r>
  </si>
  <si>
    <t>430-SIPI-022023-1108953</t>
  </si>
  <si>
    <r>
      <t>'</t>
    </r>
    <r>
      <rPr>
        <sz val="10"/>
        <color rgb="FF000000"/>
        <rFont val="Arial"/>
        <family val="2"/>
      </rPr>
      <t>A0004336</t>
    </r>
  </si>
  <si>
    <t>430-SIPI-R-042023-23000115</t>
  </si>
  <si>
    <r>
      <t>'</t>
    </r>
    <r>
      <rPr>
        <sz val="10"/>
        <color rgb="FF000000"/>
        <rFont val="Arial"/>
        <family val="2"/>
      </rPr>
      <t>A000527</t>
    </r>
  </si>
  <si>
    <t>RTV 1682128-527|GAHUNKHOI - RTV1682128</t>
  </si>
  <si>
    <t>432-SIPI-012023-1066462</t>
  </si>
  <si>
    <r>
      <t>'</t>
    </r>
    <r>
      <rPr>
        <sz val="10"/>
        <color rgb="FF000000"/>
        <rFont val="Arial"/>
        <family val="2"/>
      </rPr>
      <t>A0000048</t>
    </r>
  </si>
  <si>
    <t>432-SIPI-012023-1066800</t>
  </si>
  <si>
    <r>
      <t>'</t>
    </r>
    <r>
      <rPr>
        <sz val="10"/>
        <color rgb="FF000000"/>
        <rFont val="Arial"/>
        <family val="2"/>
      </rPr>
      <t>A0001042</t>
    </r>
  </si>
  <si>
    <t>432-SIPI-022023-1067223</t>
  </si>
  <si>
    <r>
      <t>'</t>
    </r>
    <r>
      <rPr>
        <sz val="10"/>
        <color rgb="FF000000"/>
        <rFont val="Arial"/>
        <family val="2"/>
      </rPr>
      <t>A3866</t>
    </r>
  </si>
  <si>
    <t>435-SIPI-012023-1081107</t>
  </si>
  <si>
    <r>
      <t>'</t>
    </r>
    <r>
      <rPr>
        <sz val="10"/>
        <color rgb="FF000000"/>
        <rFont val="Arial"/>
        <family val="2"/>
      </rPr>
      <t>A0000866</t>
    </r>
  </si>
  <si>
    <t>438-SIPI-R-012023-23000014</t>
  </si>
  <si>
    <r>
      <t>'</t>
    </r>
    <r>
      <rPr>
        <sz val="10"/>
        <color rgb="FF000000"/>
        <rFont val="Arial"/>
        <family val="2"/>
      </rPr>
      <t>A49</t>
    </r>
  </si>
  <si>
    <t>RTV1639798|BAP GIO - RTV1639798</t>
  </si>
  <si>
    <r>
      <t>'</t>
    </r>
    <r>
      <rPr>
        <sz val="10"/>
        <color rgb="FF000000"/>
        <rFont val="Arial"/>
        <family val="2"/>
      </rPr>
      <t>A29</t>
    </r>
  </si>
  <si>
    <t>RTV1637425|BAP GIO MUOI - RTV1637425</t>
  </si>
  <si>
    <t>439-SIPI-012023-10051965</t>
  </si>
  <si>
    <r>
      <t>'</t>
    </r>
    <r>
      <rPr>
        <sz val="10"/>
        <color rgb="FF000000"/>
        <rFont val="Arial"/>
        <family val="2"/>
      </rPr>
      <t>311</t>
    </r>
  </si>
  <si>
    <t>439-SIPI-022023-10052254</t>
  </si>
  <si>
    <r>
      <t>'</t>
    </r>
    <r>
      <rPr>
        <sz val="10"/>
        <color rgb="FF000000"/>
        <rFont val="Arial"/>
        <family val="2"/>
      </rPr>
      <t>3956</t>
    </r>
  </si>
  <si>
    <t>439-SIPI-R-022023-10052254</t>
  </si>
  <si>
    <t>1K23TCT-146|GA HUN CO XA HUONG - RTV1659507</t>
  </si>
  <si>
    <t>440-SIPI-012023-10079476</t>
  </si>
  <si>
    <r>
      <t>'</t>
    </r>
    <r>
      <rPr>
        <sz val="10"/>
        <color rgb="FF000000"/>
        <rFont val="Arial"/>
        <family val="2"/>
      </rPr>
      <t>C0000406</t>
    </r>
  </si>
  <si>
    <t>440-SIPI-012023-10079881</t>
  </si>
  <si>
    <r>
      <t>'</t>
    </r>
    <r>
      <rPr>
        <sz val="10"/>
        <color rgb="FF000000"/>
        <rFont val="Arial"/>
        <family val="2"/>
      </rPr>
      <t>C0001819</t>
    </r>
  </si>
  <si>
    <t>441-SIPI-012023-1098022</t>
  </si>
  <si>
    <r>
      <t>'</t>
    </r>
    <r>
      <rPr>
        <sz val="10"/>
        <color rgb="FF000000"/>
        <rFont val="Arial"/>
        <family val="2"/>
      </rPr>
      <t>A0000440</t>
    </r>
  </si>
  <si>
    <r>
      <t>'</t>
    </r>
    <r>
      <rPr>
        <sz val="10"/>
        <color rgb="FF000000"/>
        <rFont val="Arial"/>
        <family val="2"/>
      </rPr>
      <t>D0000930</t>
    </r>
  </si>
  <si>
    <t>444-SIPI-012023-10033095</t>
  </si>
  <si>
    <r>
      <t>'</t>
    </r>
    <r>
      <rPr>
        <sz val="10"/>
        <color rgb="FF000000"/>
        <rFont val="Arial"/>
        <family val="2"/>
      </rPr>
      <t>A0000858</t>
    </r>
  </si>
  <si>
    <t>452-SIPI-012023-10097736</t>
  </si>
  <si>
    <r>
      <t>'</t>
    </r>
    <r>
      <rPr>
        <sz val="10"/>
        <color rgb="FF000000"/>
        <rFont val="Arial"/>
        <family val="2"/>
      </rPr>
      <t>A0000022</t>
    </r>
  </si>
  <si>
    <t>452-SIPI-012023-10098236</t>
  </si>
  <si>
    <r>
      <t>'</t>
    </r>
    <r>
      <rPr>
        <sz val="10"/>
        <color rgb="FF000000"/>
        <rFont val="Arial"/>
        <family val="2"/>
      </rPr>
      <t>A0001429</t>
    </r>
  </si>
  <si>
    <t>457-SIPI-012023-1106161</t>
  </si>
  <si>
    <r>
      <t>'</t>
    </r>
    <r>
      <rPr>
        <sz val="10"/>
        <color rgb="FF000000"/>
        <rFont val="Arial"/>
        <family val="2"/>
      </rPr>
      <t>A0000119</t>
    </r>
  </si>
  <si>
    <t>457-SIPI-012023-1107590</t>
  </si>
  <si>
    <r>
      <t>'</t>
    </r>
    <r>
      <rPr>
        <sz val="10"/>
        <color rgb="FF000000"/>
        <rFont val="Arial"/>
        <family val="2"/>
      </rPr>
      <t>A0000993</t>
    </r>
  </si>
  <si>
    <r>
      <t>'</t>
    </r>
    <r>
      <rPr>
        <sz val="10"/>
        <color rgb="FF000000"/>
        <rFont val="Arial"/>
        <family val="2"/>
      </rPr>
      <t>A0001393</t>
    </r>
  </si>
  <si>
    <r>
      <t>'</t>
    </r>
    <r>
      <rPr>
        <sz val="10"/>
        <color rgb="FF000000"/>
        <rFont val="Arial"/>
        <family val="2"/>
      </rPr>
      <t>A0001726</t>
    </r>
  </si>
  <si>
    <t>458-SIPI-012023-10047423</t>
  </si>
  <si>
    <r>
      <t>'</t>
    </r>
    <r>
      <rPr>
        <sz val="10"/>
        <color rgb="FF000000"/>
        <rFont val="Arial"/>
        <family val="2"/>
      </rPr>
      <t>A00001516</t>
    </r>
  </si>
  <si>
    <r>
      <t>'</t>
    </r>
    <r>
      <rPr>
        <sz val="10"/>
        <color rgb="FF000000"/>
        <rFont val="Arial"/>
        <family val="2"/>
      </rPr>
      <t>A00000296</t>
    </r>
  </si>
  <si>
    <t>459-SIPI-012023-10020252</t>
  </si>
  <si>
    <r>
      <t>'</t>
    </r>
    <r>
      <rPr>
        <sz val="10"/>
        <color rgb="FF000000"/>
        <rFont val="Arial"/>
        <family val="2"/>
      </rPr>
      <t>a0001027</t>
    </r>
  </si>
  <si>
    <t>CONG TY TNHH SAIGON-BUON HO</t>
  </si>
  <si>
    <r>
      <t>'</t>
    </r>
    <r>
      <rPr>
        <sz val="10"/>
        <color rgb="FF000000"/>
        <rFont val="Arial"/>
        <family val="2"/>
      </rPr>
      <t>a0000159</t>
    </r>
  </si>
  <si>
    <r>
      <t>'</t>
    </r>
    <r>
      <rPr>
        <sz val="10"/>
        <color rgb="FF000000"/>
        <rFont val="Arial"/>
        <family val="2"/>
      </rPr>
      <t>a0001515</t>
    </r>
  </si>
  <si>
    <t>461-SIPI-012023-10016508</t>
  </si>
  <si>
    <r>
      <t>'</t>
    </r>
    <r>
      <rPr>
        <sz val="10"/>
        <color rgb="FF000000"/>
        <rFont val="Arial"/>
        <family val="2"/>
      </rPr>
      <t>A0001080</t>
    </r>
  </si>
  <si>
    <t>462-SIPI-R-022023-10021624</t>
  </si>
  <si>
    <r>
      <t>'</t>
    </r>
    <r>
      <rPr>
        <sz val="10"/>
        <color rgb="FF000000"/>
        <rFont val="Arial"/>
        <family val="2"/>
      </rPr>
      <t>A0000214</t>
    </r>
  </si>
  <si>
    <t>1K23TDS|GAHUNG|214|1657472 - RTV1657472</t>
  </si>
  <si>
    <t>463-SIPI-012023-10024772</t>
  </si>
  <si>
    <r>
      <t>'</t>
    </r>
    <r>
      <rPr>
        <sz val="10"/>
        <color rgb="FF000000"/>
        <rFont val="Arial"/>
        <family val="2"/>
      </rPr>
      <t>A0000049</t>
    </r>
  </si>
  <si>
    <t>463-SIPI-R-022023-10025432</t>
  </si>
  <si>
    <t>1K23TDT-155RTV1643728|GA - RTV1643728</t>
  </si>
  <si>
    <t>502-SIPI-012023-10021976</t>
  </si>
  <si>
    <r>
      <t>'</t>
    </r>
    <r>
      <rPr>
        <sz val="10"/>
        <color rgb="FF000000"/>
        <rFont val="Arial"/>
        <family val="2"/>
      </rPr>
      <t>C0000971</t>
    </r>
  </si>
  <si>
    <t>503-SIPI-012023-503050979</t>
  </si>
  <si>
    <r>
      <t>'</t>
    </r>
    <r>
      <rPr>
        <sz val="10"/>
        <color rgb="FF000000"/>
        <rFont val="Arial"/>
        <family val="2"/>
      </rPr>
      <t>C0000270</t>
    </r>
  </si>
  <si>
    <t>CN LIEN HIEP HTX TM TP.HCM–CO.OPMART BINH DUONG 2</t>
  </si>
  <si>
    <t>504-SIPI-R-022023-504040413</t>
  </si>
  <si>
    <r>
      <t>'</t>
    </r>
    <r>
      <rPr>
        <sz val="10"/>
        <color rgb="FF000000"/>
        <rFont val="Arial"/>
        <family val="2"/>
      </rPr>
      <t>113</t>
    </r>
  </si>
  <si>
    <t>1K23TEC|VAT8|GA|113 - RTV1656931</t>
  </si>
  <si>
    <t>511-SIPI-012023-51143011</t>
  </si>
  <si>
    <r>
      <t>'</t>
    </r>
    <r>
      <rPr>
        <sz val="10"/>
        <color rgb="FF000000"/>
        <rFont val="Arial"/>
        <family val="2"/>
      </rPr>
      <t>H0001769</t>
    </r>
  </si>
  <si>
    <t>512-SIPI-012023-10051633</t>
  </si>
  <si>
    <r>
      <t>'</t>
    </r>
    <r>
      <rPr>
        <sz val="10"/>
        <color rgb="FF000000"/>
        <rFont val="Arial"/>
        <family val="2"/>
      </rPr>
      <t>K0000306</t>
    </r>
  </si>
  <si>
    <r>
      <t>'</t>
    </r>
    <r>
      <rPr>
        <sz val="10"/>
        <color rgb="FF000000"/>
        <rFont val="Arial"/>
        <family val="2"/>
      </rPr>
      <t>K0001510</t>
    </r>
  </si>
  <si>
    <r>
      <t>'</t>
    </r>
    <r>
      <rPr>
        <sz val="10"/>
        <color rgb="FF000000"/>
        <rFont val="Arial"/>
        <family val="2"/>
      </rPr>
      <t>K0000719</t>
    </r>
  </si>
  <si>
    <t>513-SIPI-012023-10040022</t>
  </si>
  <si>
    <r>
      <t>'</t>
    </r>
    <r>
      <rPr>
        <sz val="10"/>
        <color rgb="FF000000"/>
        <rFont val="Arial"/>
        <family val="2"/>
      </rPr>
      <t>A0000298</t>
    </r>
  </si>
  <si>
    <t>514-SIPI-012023-10055122</t>
  </si>
  <si>
    <r>
      <t>'</t>
    </r>
    <r>
      <rPr>
        <sz val="10"/>
        <color rgb="FF000000"/>
        <rFont val="Arial"/>
        <family val="2"/>
      </rPr>
      <t>A0000310</t>
    </r>
  </si>
  <si>
    <t>514-SIPI-R-022023-10055122</t>
  </si>
  <si>
    <r>
      <t>'</t>
    </r>
    <r>
      <rPr>
        <sz val="10"/>
        <color rgb="FF000000"/>
        <rFont val="Arial"/>
        <family val="2"/>
      </rPr>
      <t>A145</t>
    </r>
  </si>
  <si>
    <t>1K23TEP|GAHUNCOXAHUONG - RTV1643448</t>
  </si>
  <si>
    <t>517-SIPI-012023-517053109</t>
  </si>
  <si>
    <r>
      <t>'</t>
    </r>
    <r>
      <rPr>
        <sz val="10"/>
        <color rgb="FF000000"/>
        <rFont val="Arial"/>
        <family val="2"/>
      </rPr>
      <t>A0000015</t>
    </r>
  </si>
  <si>
    <r>
      <t>'</t>
    </r>
    <r>
      <rPr>
        <sz val="10"/>
        <color rgb="FF000000"/>
        <rFont val="Arial"/>
        <family val="2"/>
      </rPr>
      <t>A0001691</t>
    </r>
  </si>
  <si>
    <t>517-SIPI-R-032023-517053378</t>
  </si>
  <si>
    <r>
      <t>'</t>
    </r>
    <r>
      <rPr>
        <sz val="10"/>
        <color rgb="FF000000"/>
        <rFont val="Arial"/>
        <family val="2"/>
      </rPr>
      <t>284</t>
    </r>
  </si>
  <si>
    <t>1K23TES-284|GA HUN - RTV1668375</t>
  </si>
  <si>
    <t>526-SIPI-012023-526023439</t>
  </si>
  <si>
    <r>
      <t>'</t>
    </r>
    <r>
      <rPr>
        <sz val="10"/>
        <color rgb="FF000000"/>
        <rFont val="Arial"/>
        <family val="2"/>
      </rPr>
      <t>B0000019</t>
    </r>
  </si>
  <si>
    <t>CN LIEN HIEP HTX TM TP.HCM–CO.OPMART TAN CHAU</t>
  </si>
  <si>
    <t>528-SIPI-012023-528032540</t>
  </si>
  <si>
    <r>
      <t>'</t>
    </r>
    <r>
      <rPr>
        <sz val="10"/>
        <color rgb="FF000000"/>
        <rFont val="Arial"/>
        <family val="2"/>
      </rPr>
      <t>Q0000161</t>
    </r>
  </si>
  <si>
    <r>
      <t>'</t>
    </r>
    <r>
      <rPr>
        <sz val="10"/>
        <color rgb="FF000000"/>
        <rFont val="Arial"/>
        <family val="2"/>
      </rPr>
      <t>Q0001025</t>
    </r>
  </si>
  <si>
    <t>529-SIPI-012023-529034886</t>
  </si>
  <si>
    <r>
      <t>'</t>
    </r>
    <r>
      <rPr>
        <sz val="10"/>
        <color rgb="FF000000"/>
        <rFont val="Arial"/>
        <family val="2"/>
      </rPr>
      <t>T0001098</t>
    </r>
  </si>
  <si>
    <t>CN LIEN HIEP HTX TM TP.HCM–CO.OPMART TAN THANH</t>
  </si>
  <si>
    <r>
      <t>'</t>
    </r>
    <r>
      <rPr>
        <sz val="10"/>
        <color rgb="FF000000"/>
        <rFont val="Arial"/>
        <family val="2"/>
      </rPr>
      <t>T0000294</t>
    </r>
  </si>
  <si>
    <r>
      <t>'</t>
    </r>
    <r>
      <rPr>
        <sz val="10"/>
        <color rgb="FF000000"/>
        <rFont val="Arial"/>
        <family val="2"/>
      </rPr>
      <t>T0000295</t>
    </r>
  </si>
  <si>
    <t>529-SIPI-R-032023-529035468</t>
  </si>
  <si>
    <t>1K23TGD|RTV1663689-BAPGIO - RTV1663689</t>
  </si>
  <si>
    <t>531-SIPI-012023-531021243</t>
  </si>
  <si>
    <r>
      <t>'</t>
    </r>
    <r>
      <rPr>
        <sz val="10"/>
        <color rgb="FF000000"/>
        <rFont val="Arial"/>
        <family val="2"/>
      </rPr>
      <t>A0000173</t>
    </r>
  </si>
  <si>
    <t>532-SIPI-012023-532034507</t>
  </si>
  <si>
    <r>
      <t>'</t>
    </r>
    <r>
      <rPr>
        <sz val="10"/>
        <color rgb="FF000000"/>
        <rFont val="Arial"/>
        <family val="2"/>
      </rPr>
      <t>B0000314</t>
    </r>
  </si>
  <si>
    <r>
      <t>'</t>
    </r>
    <r>
      <rPr>
        <sz val="10"/>
        <color rgb="FF000000"/>
        <rFont val="Arial"/>
        <family val="2"/>
      </rPr>
      <t>B0000943</t>
    </r>
  </si>
  <si>
    <t>532-SIPI-R-022023-23000059</t>
  </si>
  <si>
    <r>
      <t>'</t>
    </r>
    <r>
      <rPr>
        <sz val="10"/>
        <color rgb="FF000000"/>
        <rFont val="Arial"/>
        <family val="2"/>
      </rPr>
      <t>B248</t>
    </r>
  </si>
  <si>
    <t>1K23TGH|GA-RTV 1656723 - RTV1656723</t>
  </si>
  <si>
    <t>532-SIPI-R-022023-532034507</t>
  </si>
  <si>
    <r>
      <t>'</t>
    </r>
    <r>
      <rPr>
        <sz val="10"/>
        <color rgb="FF000000"/>
        <rFont val="Arial"/>
        <family val="2"/>
      </rPr>
      <t>B130</t>
    </r>
  </si>
  <si>
    <t>1K23TGH|GA-RTV 1643447 - RTV1643447</t>
  </si>
  <si>
    <r>
      <t>'</t>
    </r>
    <r>
      <rPr>
        <sz val="10"/>
        <color rgb="FF000000"/>
        <rFont val="Arial"/>
        <family val="2"/>
      </rPr>
      <t>B222</t>
    </r>
  </si>
  <si>
    <t>1K23TGH|GA-RTV 1654688 - RTV1654688</t>
  </si>
  <si>
    <t>535-SIPI-012023-1016605</t>
  </si>
  <si>
    <r>
      <t>'</t>
    </r>
    <r>
      <rPr>
        <sz val="10"/>
        <color rgb="FF000000"/>
        <rFont val="Arial"/>
        <family val="2"/>
      </rPr>
      <t>A0000021</t>
    </r>
  </si>
  <si>
    <t>CN LIEN HIEP HTX TM TP.HCM–CO.OPMART TAN CHAU AN GIANG</t>
  </si>
  <si>
    <t>535-SIPI-R-022023-23000011</t>
  </si>
  <si>
    <r>
      <t>'</t>
    </r>
    <r>
      <rPr>
        <sz val="10"/>
        <color rgb="FF000000"/>
        <rFont val="Arial"/>
        <family val="2"/>
      </rPr>
      <t>B62</t>
    </r>
  </si>
  <si>
    <t>1K23TGM|GAHUNCO|1654020 - RTV1654020</t>
  </si>
  <si>
    <t>541-SIPI-R-022023-541024170</t>
  </si>
  <si>
    <r>
      <t>'</t>
    </r>
    <r>
      <rPr>
        <sz val="10"/>
        <color rgb="FF000000"/>
        <rFont val="Arial"/>
        <family val="2"/>
      </rPr>
      <t>98</t>
    </r>
  </si>
  <si>
    <t>1K23TGT|R1645249|GAHUNKHOI - RTV1645249</t>
  </si>
  <si>
    <t>545-SIPI-012023-10014430</t>
  </si>
  <si>
    <r>
      <t>'</t>
    </r>
    <r>
      <rPr>
        <sz val="10"/>
        <color rgb="FF000000"/>
        <rFont val="Arial"/>
        <family val="2"/>
      </rPr>
      <t>A0001102</t>
    </r>
  </si>
  <si>
    <t>CN LIEN HIEP HTX TM TP.HCM-CO.OPMART TIEU CAN</t>
  </si>
  <si>
    <t>546-SIPI-012023-10015805</t>
  </si>
  <si>
    <r>
      <t>'</t>
    </r>
    <r>
      <rPr>
        <sz val="10"/>
        <color rgb="FF000000"/>
        <rFont val="Arial"/>
        <family val="2"/>
      </rPr>
      <t>A0001095</t>
    </r>
  </si>
  <si>
    <t>547-SIPI-012023-547016073</t>
  </si>
  <si>
    <r>
      <t>'</t>
    </r>
    <r>
      <rPr>
        <sz val="10"/>
        <color rgb="FF000000"/>
        <rFont val="Arial"/>
        <family val="2"/>
      </rPr>
      <t>A0001031</t>
    </r>
  </si>
  <si>
    <t>547-SIPI-022023-547016431</t>
  </si>
  <si>
    <r>
      <t>'</t>
    </r>
    <r>
      <rPr>
        <sz val="10"/>
        <color rgb="FF000000"/>
        <rFont val="Arial"/>
        <family val="2"/>
      </rPr>
      <t>A0004115</t>
    </r>
  </si>
  <si>
    <t>547-SIPI-R-022023-547016431</t>
  </si>
  <si>
    <r>
      <t>'</t>
    </r>
    <r>
      <rPr>
        <sz val="10"/>
        <color rgb="FF000000"/>
        <rFont val="Arial"/>
        <family val="2"/>
      </rPr>
      <t>94</t>
    </r>
  </si>
  <si>
    <t>RTV1658179¦VAT10¦GAHUN - RTV1658179</t>
  </si>
  <si>
    <t>569-SIPI-012023-569008374</t>
  </si>
  <si>
    <r>
      <t>'</t>
    </r>
    <r>
      <rPr>
        <sz val="10"/>
        <color rgb="FF000000"/>
        <rFont val="Arial"/>
        <family val="2"/>
      </rPr>
      <t>C0001019</t>
    </r>
  </si>
  <si>
    <t>569-SIPI-022023-569008750</t>
  </si>
  <si>
    <r>
      <t>'</t>
    </r>
    <r>
      <rPr>
        <sz val="10"/>
        <color rgb="FF000000"/>
        <rFont val="Arial"/>
        <family val="2"/>
      </rPr>
      <t>C0004117</t>
    </r>
  </si>
  <si>
    <t>601-SIPI-012023-1078109</t>
  </si>
  <si>
    <r>
      <t>'</t>
    </r>
    <r>
      <rPr>
        <sz val="10"/>
        <color rgb="FF000000"/>
        <rFont val="Arial"/>
        <family val="2"/>
      </rPr>
      <t>A00000167</t>
    </r>
  </si>
  <si>
    <t>601-SIPI-022023-1078665</t>
  </si>
  <si>
    <r>
      <t>'</t>
    </r>
    <r>
      <rPr>
        <sz val="10"/>
        <color rgb="FF000000"/>
        <rFont val="Arial"/>
        <family val="2"/>
      </rPr>
      <t>A00006795</t>
    </r>
  </si>
  <si>
    <t>IC23TNN|GAHUNCOXAHUONGCOO</t>
  </si>
  <si>
    <t>601-SIPI-R-022023-1078109</t>
  </si>
  <si>
    <r>
      <t>'</t>
    </r>
    <r>
      <rPr>
        <sz val="10"/>
        <color rgb="FF000000"/>
        <rFont val="Arial"/>
        <family val="2"/>
      </rPr>
      <t>106</t>
    </r>
  </si>
  <si>
    <t>RTV 1647756/VAT8/GA HUN - RTV1647756</t>
  </si>
  <si>
    <t>602-SIPI-012023-1093505</t>
  </si>
  <si>
    <r>
      <t>'</t>
    </r>
    <r>
      <rPr>
        <sz val="10"/>
        <color rgb="FF000000"/>
        <rFont val="Arial"/>
        <family val="2"/>
      </rPr>
      <t>A0000304</t>
    </r>
  </si>
  <si>
    <t>605-SIPI-012023-1096080</t>
  </si>
  <si>
    <r>
      <t>'</t>
    </r>
    <r>
      <rPr>
        <sz val="10"/>
        <color rgb="FF000000"/>
        <rFont val="Arial"/>
        <family val="2"/>
      </rPr>
      <t>N0001832</t>
    </r>
  </si>
  <si>
    <r>
      <t>'</t>
    </r>
    <r>
      <rPr>
        <sz val="10"/>
        <color rgb="FF000000"/>
        <rFont val="Arial"/>
        <family val="2"/>
      </rPr>
      <t>Z0000423</t>
    </r>
  </si>
  <si>
    <t>605-SIPI-022023-1096622</t>
  </si>
  <si>
    <r>
      <t>'</t>
    </r>
    <r>
      <rPr>
        <sz val="10"/>
        <color rgb="FF000000"/>
        <rFont val="Arial"/>
        <family val="2"/>
      </rPr>
      <t>N0003854</t>
    </r>
  </si>
  <si>
    <t>606-SIPI-012023-1097278</t>
  </si>
  <si>
    <r>
      <t>'</t>
    </r>
    <r>
      <rPr>
        <sz val="10"/>
        <color rgb="FF000000"/>
        <rFont val="Arial"/>
        <family val="2"/>
      </rPr>
      <t>A0000163</t>
    </r>
  </si>
  <si>
    <r>
      <t>'</t>
    </r>
    <r>
      <rPr>
        <sz val="10"/>
        <color rgb="FF000000"/>
        <rFont val="Arial"/>
        <family val="2"/>
      </rPr>
      <t>A0001421</t>
    </r>
  </si>
  <si>
    <t>1C23TNN|BAPGIOHEOMUOIVIJT</t>
  </si>
  <si>
    <t>606-SIPI-022023-1097999</t>
  </si>
  <si>
    <r>
      <t>'</t>
    </r>
    <r>
      <rPr>
        <sz val="10"/>
        <color rgb="FF000000"/>
        <rFont val="Arial"/>
        <family val="2"/>
      </rPr>
      <t>A0003585</t>
    </r>
  </si>
  <si>
    <r>
      <t>'</t>
    </r>
    <r>
      <rPr>
        <sz val="10"/>
        <color rgb="FF000000"/>
        <rFont val="Arial"/>
        <family val="2"/>
      </rPr>
      <t>A0006796</t>
    </r>
  </si>
  <si>
    <t>607-SIPI-012023-1092994</t>
  </si>
  <si>
    <r>
      <t>'</t>
    </r>
    <r>
      <rPr>
        <sz val="10"/>
        <color rgb="FF000000"/>
        <rFont val="Arial"/>
        <family val="2"/>
      </rPr>
      <t>B0000145</t>
    </r>
  </si>
  <si>
    <t>607-SIPI-022023-1093992</t>
  </si>
  <si>
    <r>
      <t>'</t>
    </r>
    <r>
      <rPr>
        <sz val="10"/>
        <color rgb="FF000000"/>
        <rFont val="Arial"/>
        <family val="2"/>
      </rPr>
      <t>B0003875</t>
    </r>
  </si>
  <si>
    <t>608-SIPI-022023-1049317</t>
  </si>
  <si>
    <r>
      <t>'</t>
    </r>
    <r>
      <rPr>
        <sz val="10"/>
        <color rgb="FF000000"/>
        <rFont val="Arial"/>
        <family val="2"/>
      </rPr>
      <t>A0006681</t>
    </r>
  </si>
  <si>
    <t>608-SIPI-R-022023-1049317</t>
  </si>
  <si>
    <r>
      <t>'</t>
    </r>
    <r>
      <rPr>
        <sz val="10"/>
        <color rgb="FF000000"/>
        <rFont val="Arial"/>
        <family val="2"/>
      </rPr>
      <t>A0133</t>
    </r>
  </si>
  <si>
    <t>1K23THV|GAHUNKHOI|1658566 - RTV1658566</t>
  </si>
  <si>
    <t>609-SIPI-012023-1091493</t>
  </si>
  <si>
    <r>
      <t>'</t>
    </r>
    <r>
      <rPr>
        <sz val="10"/>
        <color rgb="FF000000"/>
        <rFont val="Arial"/>
        <family val="2"/>
      </rPr>
      <t>A0001778</t>
    </r>
  </si>
  <si>
    <t>611-SIPI-022023-1081279</t>
  </si>
  <si>
    <r>
      <t>'</t>
    </r>
    <r>
      <rPr>
        <sz val="10"/>
        <color rgb="FF000000"/>
        <rFont val="Arial"/>
        <family val="2"/>
      </rPr>
      <t>A00004023</t>
    </r>
  </si>
  <si>
    <t>CTY TNHH MTV TMDV SÀI GÒN - BẠC LIÊU 2</t>
  </si>
  <si>
    <t>613-SIPI-012023-1090582</t>
  </si>
  <si>
    <r>
      <t>'</t>
    </r>
    <r>
      <rPr>
        <sz val="10"/>
        <color rgb="FF000000"/>
        <rFont val="Arial"/>
        <family val="2"/>
      </rPr>
      <t>A0000301</t>
    </r>
  </si>
  <si>
    <t>614-SIPI-012023-1091514</t>
  </si>
  <si>
    <r>
      <t>'</t>
    </r>
    <r>
      <rPr>
        <sz val="10"/>
        <color rgb="FF000000"/>
        <rFont val="Arial"/>
        <family val="2"/>
      </rPr>
      <t>C0000172</t>
    </r>
  </si>
  <si>
    <t>CTY TNHH MTV TMDV SÀI GÒN - BUÔN MA THUỘT</t>
  </si>
  <si>
    <t>614-SIPI-022023-1092174</t>
  </si>
  <si>
    <r>
      <t>'</t>
    </r>
    <r>
      <rPr>
        <sz val="10"/>
        <color rgb="FF000000"/>
        <rFont val="Arial"/>
        <family val="2"/>
      </rPr>
      <t>C0003860</t>
    </r>
  </si>
  <si>
    <t>617-SIPI-012023-1076136</t>
  </si>
  <si>
    <r>
      <t>'</t>
    </r>
    <r>
      <rPr>
        <sz val="10"/>
        <color rgb="FF000000"/>
        <rFont val="Arial"/>
        <family val="2"/>
      </rPr>
      <t>A0000157</t>
    </r>
  </si>
  <si>
    <t>1C23TNN|BAPBOHEOMUOIVITAY</t>
  </si>
  <si>
    <t>618-SIPI-022023-1072133</t>
  </si>
  <si>
    <r>
      <t>'</t>
    </r>
    <r>
      <rPr>
        <sz val="10"/>
        <color rgb="FF000000"/>
        <rFont val="Arial"/>
        <family val="2"/>
      </rPr>
      <t>A3957</t>
    </r>
  </si>
  <si>
    <t>620-SIPI-012023-1061523</t>
  </si>
  <si>
    <r>
      <t>'</t>
    </r>
    <r>
      <rPr>
        <sz val="10"/>
        <color rgb="FF000000"/>
        <rFont val="Arial"/>
        <family val="2"/>
      </rPr>
      <t>D0001486</t>
    </r>
  </si>
  <si>
    <t>620-SIPI-022023-1062384</t>
  </si>
  <si>
    <r>
      <t>'</t>
    </r>
    <r>
      <rPr>
        <sz val="10"/>
        <color rgb="FF000000"/>
        <rFont val="Arial"/>
        <family val="2"/>
      </rPr>
      <t>D0003971</t>
    </r>
  </si>
  <si>
    <t>620-SIPI-R-012023-1061523</t>
  </si>
  <si>
    <r>
      <t>'</t>
    </r>
    <r>
      <rPr>
        <sz val="10"/>
        <color rgb="FF000000"/>
        <rFont val="Arial"/>
        <family val="2"/>
      </rPr>
      <t>168</t>
    </r>
  </si>
  <si>
    <t>1K23TBD_168|GAHUN|RTV 1638703 - RTV1638703</t>
  </si>
  <si>
    <t>910-SIPI-012023-10035067</t>
  </si>
  <si>
    <r>
      <t>'</t>
    </r>
    <r>
      <rPr>
        <sz val="10"/>
        <color rgb="FF000000"/>
        <rFont val="Arial"/>
        <family val="2"/>
      </rPr>
      <t>b001008</t>
    </r>
  </si>
  <si>
    <t>910-SIPI-022023-10035868</t>
  </si>
  <si>
    <r>
      <t>'</t>
    </r>
    <r>
      <rPr>
        <sz val="10"/>
        <color rgb="FF000000"/>
        <rFont val="Arial"/>
        <family val="2"/>
      </rPr>
      <t>23-b003867</t>
    </r>
  </si>
  <si>
    <r>
      <t>'</t>
    </r>
    <r>
      <rPr>
        <sz val="10"/>
        <color rgb="FF000000"/>
        <rFont val="Arial"/>
        <family val="2"/>
      </rPr>
      <t>b002850</t>
    </r>
  </si>
  <si>
    <t>910-SIPI-R-022023-10035868</t>
  </si>
  <si>
    <r>
      <t>'</t>
    </r>
    <r>
      <rPr>
        <sz val="10"/>
        <color rgb="FF000000"/>
        <rFont val="Arial"/>
        <family val="2"/>
      </rPr>
      <t>156</t>
    </r>
  </si>
  <si>
    <t>RTV 1644815|156|GA - RTV1644815</t>
  </si>
  <si>
    <t>920-SIPI-R-012023-23000007</t>
  </si>
  <si>
    <r>
      <t>'</t>
    </r>
    <r>
      <rPr>
        <sz val="10"/>
        <color rgb="FF000000"/>
        <rFont val="Arial"/>
        <family val="2"/>
      </rPr>
      <t>9</t>
    </r>
  </si>
  <si>
    <t>K23TVC-9-RTV1637577|HHCL - RTV1637577</t>
  </si>
  <si>
    <t>930-SIPI-012023-10023946</t>
  </si>
  <si>
    <r>
      <t>'</t>
    </r>
    <r>
      <rPr>
        <sz val="10"/>
        <color rgb="FF000000"/>
        <rFont val="Arial"/>
        <family val="2"/>
      </rPr>
      <t>23-b0000095</t>
    </r>
  </si>
  <si>
    <t>930-SIPI-022023-10024364</t>
  </si>
  <si>
    <r>
      <t>'</t>
    </r>
    <r>
      <rPr>
        <sz val="10"/>
        <color rgb="FF000000"/>
        <rFont val="Arial"/>
        <family val="2"/>
      </rPr>
      <t>23-b0006569</t>
    </r>
  </si>
  <si>
    <t>930-SIPI-R-022023-10024364</t>
  </si>
  <si>
    <r>
      <t>'</t>
    </r>
    <r>
      <rPr>
        <sz val="10"/>
        <color rgb="FF000000"/>
        <rFont val="Arial"/>
        <family val="2"/>
      </rPr>
      <t>126</t>
    </r>
  </si>
  <si>
    <t>K23TVD-126-RTV1659619|HHCL</t>
  </si>
  <si>
    <t>950-SIPI-012023-10008209</t>
  </si>
  <si>
    <r>
      <t>'</t>
    </r>
    <r>
      <rPr>
        <sz val="10"/>
        <color rgb="FF000000"/>
        <rFont val="Arial"/>
        <family val="2"/>
      </rPr>
      <t>23-b0001104</t>
    </r>
  </si>
  <si>
    <t>QT01032023-00564</t>
  </si>
  <si>
    <t>021583-HT06-Phi HT van chuyen tinh T2/2023 - 7%</t>
  </si>
  <si>
    <t>QT01042023-00905</t>
  </si>
  <si>
    <t>021583-HT06-Phi HT van chuyen tinh T3/2023- 7%</t>
  </si>
  <si>
    <t>55083</t>
  </si>
  <si>
    <t>53847</t>
  </si>
  <si>
    <t>57443</t>
  </si>
  <si>
    <t>55857</t>
  </si>
  <si>
    <t>56674</t>
  </si>
  <si>
    <t>55474</t>
  </si>
  <si>
    <t>54543</t>
  </si>
  <si>
    <t>56266</t>
  </si>
  <si>
    <t>57085</t>
  </si>
  <si>
    <t>55395</t>
  </si>
  <si>
    <t>56171</t>
  </si>
  <si>
    <t>56168</t>
  </si>
  <si>
    <t>57010</t>
  </si>
  <si>
    <t>54450</t>
  </si>
  <si>
    <t>55396</t>
  </si>
  <si>
    <t>54457</t>
  </si>
  <si>
    <t>20619</t>
  </si>
  <si>
    <t>15237</t>
  </si>
  <si>
    <t>18023</t>
  </si>
  <si>
    <t>17692</t>
  </si>
  <si>
    <t>21019</t>
  </si>
  <si>
    <t>19636</t>
  </si>
  <si>
    <t>21763</t>
  </si>
  <si>
    <t>18147</t>
  </si>
  <si>
    <t>15847</t>
  </si>
  <si>
    <t>19769</t>
  </si>
  <si>
    <t>21936</t>
  </si>
  <si>
    <t>27251</t>
  </si>
  <si>
    <t>28958</t>
  </si>
  <si>
    <t>26144</t>
  </si>
  <si>
    <t>27781</t>
  </si>
  <si>
    <t>24287</t>
  </si>
  <si>
    <t>23480</t>
  </si>
  <si>
    <t>26143</t>
  </si>
  <si>
    <t>26165</t>
  </si>
  <si>
    <t>34301</t>
  </si>
  <si>
    <t>36295</t>
  </si>
  <si>
    <t>33918</t>
  </si>
  <si>
    <t>29206</t>
  </si>
  <si>
    <t>36455</t>
  </si>
  <si>
    <t>29137</t>
  </si>
  <si>
    <t>36269</t>
  </si>
  <si>
    <t>30494</t>
  </si>
  <si>
    <t>29506</t>
  </si>
  <si>
    <t>36075</t>
  </si>
  <si>
    <t>29657</t>
  </si>
  <si>
    <t>41354</t>
  </si>
  <si>
    <t>40170</t>
  </si>
  <si>
    <t>37176</t>
  </si>
  <si>
    <t>42364</t>
  </si>
  <si>
    <t>42363</t>
  </si>
  <si>
    <t>44257</t>
  </si>
  <si>
    <t>40172</t>
  </si>
  <si>
    <t>44263</t>
  </si>
  <si>
    <t>39023</t>
  </si>
  <si>
    <t>37149</t>
  </si>
  <si>
    <t>44052</t>
  </si>
  <si>
    <t>49339</t>
  </si>
  <si>
    <t>46619</t>
  </si>
  <si>
    <t>46919</t>
  </si>
  <si>
    <t>45712</t>
  </si>
  <si>
    <t>48836</t>
  </si>
  <si>
    <t>48840</t>
  </si>
  <si>
    <t>48819</t>
  </si>
  <si>
    <t>49486</t>
  </si>
  <si>
    <t>45820</t>
  </si>
  <si>
    <t>46134</t>
  </si>
  <si>
    <t>48572</t>
  </si>
  <si>
    <t>45850</t>
  </si>
  <si>
    <t>47534</t>
  </si>
  <si>
    <t>49415</t>
  </si>
  <si>
    <t>48047</t>
  </si>
  <si>
    <t>47858</t>
  </si>
  <si>
    <t>47048</t>
  </si>
  <si>
    <t>46630</t>
  </si>
  <si>
    <t>45819</t>
  </si>
  <si>
    <t>47995</t>
  </si>
  <si>
    <t>48066</t>
  </si>
  <si>
    <t>45762</t>
  </si>
  <si>
    <t>47994</t>
  </si>
  <si>
    <t>47967</t>
  </si>
  <si>
    <t>47012</t>
  </si>
  <si>
    <t>46864</t>
  </si>
  <si>
    <t>50281</t>
  </si>
  <si>
    <t>51749</t>
  </si>
  <si>
    <t>51133</t>
  </si>
  <si>
    <t>51234</t>
  </si>
  <si>
    <t>51135</t>
  </si>
  <si>
    <t>51836</t>
  </si>
  <si>
    <t>51122</t>
  </si>
  <si>
    <t>51555</t>
  </si>
  <si>
    <t>51123</t>
  </si>
  <si>
    <t>53256</t>
  </si>
  <si>
    <t>50590</t>
  </si>
  <si>
    <t>52083</t>
  </si>
  <si>
    <t>50588</t>
  </si>
  <si>
    <t>51556</t>
  </si>
  <si>
    <t>51204</t>
  </si>
  <si>
    <t>51205</t>
  </si>
  <si>
    <t>52686</t>
  </si>
  <si>
    <t>51287</t>
  </si>
  <si>
    <t>52702</t>
  </si>
  <si>
    <t>51642</t>
  </si>
  <si>
    <t>51198</t>
  </si>
  <si>
    <t>52703</t>
  </si>
  <si>
    <t>51507</t>
  </si>
  <si>
    <t>51964</t>
  </si>
  <si>
    <t>53259</t>
  </si>
  <si>
    <t>51299</t>
  </si>
  <si>
    <t>51288</t>
  </si>
  <si>
    <t>53227</t>
  </si>
  <si>
    <t>51718</t>
  </si>
  <si>
    <t>53244</t>
  </si>
  <si>
    <t>52922</t>
  </si>
  <si>
    <t>50366</t>
  </si>
  <si>
    <t>51129</t>
  </si>
  <si>
    <t>51164</t>
  </si>
  <si>
    <t>50572</t>
  </si>
  <si>
    <t>50544</t>
  </si>
  <si>
    <t>51128</t>
  </si>
  <si>
    <t>51256</t>
  </si>
  <si>
    <t>49718</t>
  </si>
  <si>
    <t>53190</t>
  </si>
  <si>
    <t>52733</t>
  </si>
  <si>
    <t>49681</t>
  </si>
  <si>
    <t>51247</t>
  </si>
  <si>
    <t>51169</t>
  </si>
  <si>
    <t>51246</t>
  </si>
  <si>
    <t>53270</t>
  </si>
  <si>
    <t>53207</t>
  </si>
  <si>
    <t>51303</t>
  </si>
  <si>
    <t>54458</t>
  </si>
  <si>
    <t>54502</t>
  </si>
  <si>
    <t>54480</t>
  </si>
  <si>
    <t>55902</t>
  </si>
  <si>
    <t>55899</t>
  </si>
  <si>
    <t>55296</t>
  </si>
  <si>
    <t>55351</t>
  </si>
  <si>
    <t>55449</t>
  </si>
  <si>
    <t>55420</t>
  </si>
  <si>
    <t>55237</t>
  </si>
  <si>
    <t>56127</t>
  </si>
  <si>
    <t>55259</t>
  </si>
  <si>
    <t>55426</t>
  </si>
  <si>
    <t>55450</t>
  </si>
  <si>
    <t>56050</t>
  </si>
  <si>
    <t>55407</t>
  </si>
  <si>
    <t>56196</t>
  </si>
  <si>
    <t>56120</t>
  </si>
  <si>
    <t>55410</t>
  </si>
  <si>
    <t>54279</t>
  </si>
  <si>
    <t>54493</t>
  </si>
  <si>
    <t>57046</t>
  </si>
  <si>
    <t>55873</t>
  </si>
  <si>
    <t>56048</t>
  </si>
  <si>
    <t>56125</t>
  </si>
  <si>
    <t>57036</t>
  </si>
  <si>
    <t>55300</t>
  </si>
  <si>
    <t>56819</t>
  </si>
  <si>
    <t>56701</t>
  </si>
  <si>
    <t>56858</t>
  </si>
  <si>
    <t>56973</t>
  </si>
  <si>
    <t>56438</t>
  </si>
  <si>
    <t>56573</t>
  </si>
  <si>
    <t>56147</t>
  </si>
  <si>
    <t>56132</t>
  </si>
  <si>
    <t>56261</t>
  </si>
  <si>
    <t>56527</t>
  </si>
  <si>
    <t>53843</t>
  </si>
  <si>
    <t>53957</t>
  </si>
  <si>
    <t>55178</t>
  </si>
  <si>
    <t>55374</t>
  </si>
  <si>
    <t>54432</t>
  </si>
  <si>
    <t>55009</t>
  </si>
  <si>
    <t>54490</t>
  </si>
  <si>
    <t>55004</t>
  </si>
  <si>
    <t>55359</t>
  </si>
  <si>
    <t>55345</t>
  </si>
  <si>
    <t>55283</t>
  </si>
  <si>
    <t>56508</t>
  </si>
  <si>
    <t>56751</t>
  </si>
  <si>
    <t>56136</t>
  </si>
  <si>
    <t>55448</t>
  </si>
  <si>
    <t>56033</t>
  </si>
  <si>
    <t>55439</t>
  </si>
  <si>
    <t>56119</t>
  </si>
  <si>
    <t>56192</t>
  </si>
  <si>
    <t>56234</t>
  </si>
  <si>
    <t>56490</t>
  </si>
  <si>
    <t>56042</t>
  </si>
  <si>
    <t>56063</t>
  </si>
  <si>
    <t>56139</t>
  </si>
  <si>
    <t>53840</t>
  </si>
  <si>
    <t>56222</t>
  </si>
  <si>
    <t>57053</t>
  </si>
  <si>
    <t>57630</t>
  </si>
  <si>
    <t>55807</t>
  </si>
  <si>
    <t>55891</t>
  </si>
  <si>
    <t>56875</t>
  </si>
  <si>
    <t>57004</t>
  </si>
  <si>
    <t>57732</t>
  </si>
  <si>
    <t>56879</t>
  </si>
  <si>
    <t>56506</t>
  </si>
  <si>
    <t>56860</t>
  </si>
  <si>
    <t>54324</t>
  </si>
  <si>
    <t>55433</t>
  </si>
  <si>
    <t>55013</t>
  </si>
  <si>
    <t>55251</t>
  </si>
  <si>
    <t>54280</t>
  </si>
  <si>
    <t>54469</t>
  </si>
  <si>
    <t>54478</t>
  </si>
  <si>
    <t>55431</t>
  </si>
  <si>
    <t>55289</t>
  </si>
  <si>
    <t>54488</t>
  </si>
  <si>
    <t>55416</t>
  </si>
  <si>
    <t>55913</t>
  </si>
  <si>
    <t>55413</t>
  </si>
  <si>
    <t>56241</t>
  </si>
  <si>
    <t>55430</t>
  </si>
  <si>
    <t>55436</t>
  </si>
  <si>
    <t>56242</t>
  </si>
  <si>
    <t>56572</t>
  </si>
  <si>
    <t>55912</t>
  </si>
  <si>
    <t>56039</t>
  </si>
  <si>
    <t>56044</t>
  </si>
  <si>
    <t>56118</t>
  </si>
  <si>
    <t>55003</t>
  </si>
  <si>
    <t>57125</t>
  </si>
  <si>
    <t>56953</t>
  </si>
  <si>
    <t>56976</t>
  </si>
  <si>
    <t>57056</t>
  </si>
  <si>
    <t>56141</t>
  </si>
  <si>
    <t>55451</t>
  </si>
  <si>
    <t>56513</t>
  </si>
  <si>
    <t>56045</t>
  </si>
  <si>
    <t>56161</t>
  </si>
  <si>
    <t>56193</t>
  </si>
  <si>
    <t>57124</t>
  </si>
  <si>
    <t>57165</t>
  </si>
  <si>
    <t>57628</t>
  </si>
  <si>
    <t>57633</t>
  </si>
  <si>
    <t>54320</t>
  </si>
  <si>
    <t>54489</t>
  </si>
  <si>
    <t>53465</t>
  </si>
  <si>
    <t>55284</t>
  </si>
  <si>
    <t>55293</t>
  </si>
  <si>
    <t>55265</t>
  </si>
  <si>
    <t>55356</t>
  </si>
  <si>
    <t>54497</t>
  </si>
  <si>
    <t>56126</t>
  </si>
  <si>
    <t>55914</t>
  </si>
  <si>
    <t>54500</t>
  </si>
  <si>
    <t>54479</t>
  </si>
  <si>
    <t>55409</t>
  </si>
  <si>
    <t>56512</t>
  </si>
  <si>
    <t>56603</t>
  </si>
  <si>
    <t>56140</t>
  </si>
  <si>
    <t>56233</t>
  </si>
  <si>
    <t>56067</t>
  </si>
  <si>
    <t>56844</t>
  </si>
  <si>
    <t>57054</t>
  </si>
  <si>
    <t>57064</t>
  </si>
  <si>
    <t>57061</t>
  </si>
  <si>
    <t>57164</t>
  </si>
  <si>
    <t>56138</t>
  </si>
  <si>
    <t>56162</t>
  </si>
  <si>
    <t>57629</t>
  </si>
  <si>
    <t>56037</t>
  </si>
  <si>
    <t>57002</t>
  </si>
  <si>
    <t>55349</t>
  </si>
  <si>
    <t>57494</t>
  </si>
  <si>
    <t>53956</t>
  </si>
  <si>
    <t>57611</t>
  </si>
  <si>
    <t>57059</t>
  </si>
  <si>
    <t>54431</t>
  </si>
  <si>
    <t>54504</t>
  </si>
  <si>
    <t>54496</t>
  </si>
  <si>
    <t>55172</t>
  </si>
  <si>
    <t>54341</t>
  </si>
  <si>
    <t>55435</t>
  </si>
  <si>
    <t>54406</t>
  </si>
  <si>
    <t>55444</t>
  </si>
  <si>
    <t>55358</t>
  </si>
  <si>
    <t>55285</t>
  </si>
  <si>
    <t>55428</t>
  </si>
  <si>
    <t>56201</t>
  </si>
  <si>
    <t>56519</t>
  </si>
  <si>
    <t>55231</t>
  </si>
  <si>
    <t>55408</t>
  </si>
  <si>
    <t>54481</t>
  </si>
  <si>
    <t>56845</t>
  </si>
  <si>
    <t>56041</t>
  </si>
  <si>
    <t>56200</t>
  </si>
  <si>
    <t>56591</t>
  </si>
  <si>
    <t>56985</t>
  </si>
  <si>
    <t>54978</t>
  </si>
  <si>
    <t>56049</t>
  </si>
  <si>
    <t>57058</t>
  </si>
  <si>
    <t>56204</t>
  </si>
  <si>
    <t>56209</t>
  </si>
  <si>
    <t>55282</t>
  </si>
  <si>
    <t>55425</t>
  </si>
  <si>
    <t>56178</t>
  </si>
  <si>
    <t>56816</t>
  </si>
  <si>
    <t>57658</t>
  </si>
  <si>
    <t>57627</t>
  </si>
  <si>
    <t>57640</t>
  </si>
  <si>
    <t>55901</t>
  </si>
  <si>
    <t>54330</t>
  </si>
  <si>
    <t>53966</t>
  </si>
  <si>
    <t>54434</t>
  </si>
  <si>
    <t>55260</t>
  </si>
  <si>
    <t>54471</t>
  </si>
  <si>
    <t>55239</t>
  </si>
  <si>
    <t>55467</t>
  </si>
  <si>
    <t>55263</t>
  </si>
  <si>
    <t>55352</t>
  </si>
  <si>
    <t>55429</t>
  </si>
  <si>
    <t>56537</t>
  </si>
  <si>
    <t>55228</t>
  </si>
  <si>
    <t>56064</t>
  </si>
  <si>
    <t>56248</t>
  </si>
  <si>
    <t>56439</t>
  </si>
  <si>
    <t>56511</t>
  </si>
  <si>
    <t>56038</t>
  </si>
  <si>
    <t>56216</t>
  </si>
  <si>
    <t>54329</t>
  </si>
  <si>
    <t>56883</t>
  </si>
  <si>
    <t>57060</t>
  </si>
  <si>
    <t>56881</t>
  </si>
  <si>
    <t>56240</t>
  </si>
  <si>
    <t>56857</t>
  </si>
  <si>
    <t>56864</t>
  </si>
  <si>
    <t>56850</t>
  </si>
  <si>
    <t>57025</t>
  </si>
  <si>
    <t>57030</t>
  </si>
  <si>
    <t>56817</t>
  </si>
  <si>
    <t>55440</t>
  </si>
  <si>
    <t>53841</t>
  </si>
  <si>
    <t>54405</t>
  </si>
  <si>
    <t>54257</t>
  </si>
  <si>
    <t>54275</t>
  </si>
  <si>
    <t>54486</t>
  </si>
  <si>
    <t>55261</t>
  </si>
  <si>
    <t>55301</t>
  </si>
  <si>
    <t>54468</t>
  </si>
  <si>
    <t>55411</t>
  </si>
  <si>
    <t>55905</t>
  </si>
  <si>
    <t>56052</t>
  </si>
  <si>
    <t>56207</t>
  </si>
  <si>
    <t>54499</t>
  </si>
  <si>
    <t>56062</t>
  </si>
  <si>
    <t>55875</t>
  </si>
  <si>
    <t>56220</t>
  </si>
  <si>
    <t>56492</t>
  </si>
  <si>
    <t>56539</t>
  </si>
  <si>
    <t>56515</t>
  </si>
  <si>
    <t>56528</t>
  </si>
  <si>
    <t>56601</t>
  </si>
  <si>
    <t>56235</t>
  </si>
  <si>
    <t>56638</t>
  </si>
  <si>
    <t>56061</t>
  </si>
  <si>
    <t>57044</t>
  </si>
  <si>
    <t>57493</t>
  </si>
  <si>
    <t>55373</t>
  </si>
  <si>
    <t>57634</t>
  </si>
  <si>
    <t>56043</t>
  </si>
  <si>
    <t>56197</t>
  </si>
  <si>
    <t>56198</t>
  </si>
  <si>
    <t>56199</t>
  </si>
  <si>
    <t>56213</t>
  </si>
  <si>
    <t>56149</t>
  </si>
  <si>
    <t>56641</t>
  </si>
  <si>
    <t>56859</t>
  </si>
  <si>
    <t>56156</t>
  </si>
  <si>
    <t>56507</t>
  </si>
  <si>
    <t>57017</t>
  </si>
  <si>
    <t>57034</t>
  </si>
  <si>
    <t>54494</t>
  </si>
  <si>
    <t>56428</t>
  </si>
  <si>
    <t>56841</t>
  </si>
  <si>
    <t>57605</t>
  </si>
  <si>
    <t>54325</t>
  </si>
  <si>
    <t>54322</t>
  </si>
  <si>
    <t>55906</t>
  </si>
  <si>
    <t>56065</t>
  </si>
  <si>
    <t>54404</t>
  </si>
  <si>
    <t>55287</t>
  </si>
  <si>
    <t>55422</t>
  </si>
  <si>
    <t>55294</t>
  </si>
  <si>
    <t>55346</t>
  </si>
  <si>
    <t>55441</t>
  </si>
  <si>
    <t>55990</t>
  </si>
  <si>
    <t>56051</t>
  </si>
  <si>
    <t>56131</t>
  </si>
  <si>
    <t>55418</t>
  </si>
  <si>
    <t>54398</t>
  </si>
  <si>
    <t>55299</t>
  </si>
  <si>
    <t>55874</t>
  </si>
  <si>
    <t>56160</t>
  </si>
  <si>
    <t>56155</t>
  </si>
  <si>
    <t>56252</t>
  </si>
  <si>
    <t>56709</t>
  </si>
  <si>
    <t>56215</t>
  </si>
  <si>
    <t>56036</t>
  </si>
  <si>
    <t>54334</t>
  </si>
  <si>
    <t>54980</t>
  </si>
  <si>
    <t>57031</t>
  </si>
  <si>
    <t>56634</t>
  </si>
  <si>
    <t>56878</t>
  </si>
  <si>
    <t>56189</t>
  </si>
  <si>
    <t>56509</t>
  </si>
  <si>
    <t>57653</t>
  </si>
  <si>
    <t>57063</t>
  </si>
  <si>
    <t>56710</t>
  </si>
  <si>
    <t>55877</t>
  </si>
  <si>
    <t>57639</t>
  </si>
  <si>
    <t>56644</t>
  </si>
  <si>
    <t>56005</t>
  </si>
  <si>
    <t>56981</t>
  </si>
  <si>
    <t>53958</t>
  </si>
  <si>
    <t>57174</t>
  </si>
  <si>
    <t>56872</t>
  </si>
  <si>
    <t>54413</t>
  </si>
  <si>
    <t>55377</t>
  </si>
  <si>
    <t>54977</t>
  </si>
  <si>
    <t>56163</t>
  </si>
  <si>
    <t>57163</t>
  </si>
  <si>
    <t>55465</t>
  </si>
  <si>
    <t>56526</t>
  </si>
  <si>
    <t>55262</t>
  </si>
  <si>
    <t>55291</t>
  </si>
  <si>
    <t>54326</t>
  </si>
  <si>
    <t>56982</t>
  </si>
  <si>
    <t>56170</t>
  </si>
  <si>
    <t>57009</t>
  </si>
  <si>
    <t>55394</t>
  </si>
  <si>
    <t>56172</t>
  </si>
  <si>
    <t>56705</t>
  </si>
  <si>
    <t>54898</t>
  </si>
  <si>
    <t>56031</t>
  </si>
  <si>
    <t>56978</t>
  </si>
  <si>
    <t>55437</t>
  </si>
  <si>
    <t>54462</t>
  </si>
  <si>
    <t>55200</t>
  </si>
  <si>
    <t>56143</t>
  </si>
  <si>
    <t>56700</t>
  </si>
  <si>
    <t>57621</t>
  </si>
  <si>
    <t>56288</t>
  </si>
  <si>
    <t>55989</t>
  </si>
  <si>
    <t>56865</t>
  </si>
  <si>
    <t>54385</t>
  </si>
  <si>
    <t>55244</t>
  </si>
  <si>
    <t>56115</t>
  </si>
  <si>
    <t>54263</t>
  </si>
  <si>
    <t>56984</t>
  </si>
  <si>
    <t>55343</t>
  </si>
  <si>
    <t>56517</t>
  </si>
  <si>
    <t>57143</t>
  </si>
  <si>
    <t>54984</t>
  </si>
  <si>
    <t>55376</t>
  </si>
  <si>
    <t>55342</t>
  </si>
  <si>
    <t>56133</t>
  </si>
  <si>
    <t>56846</t>
  </si>
  <si>
    <t>56989</t>
  </si>
  <si>
    <t>53963</t>
  </si>
  <si>
    <t>57042</t>
  </si>
  <si>
    <t>57108</t>
  </si>
  <si>
    <t>55347</t>
  </si>
  <si>
    <t>55241</t>
  </si>
  <si>
    <t>56955</t>
  </si>
  <si>
    <t>56134</t>
  </si>
  <si>
    <t>56589</t>
  </si>
  <si>
    <t>57152</t>
  </si>
  <si>
    <t>54150</t>
  </si>
  <si>
    <t>55171</t>
  </si>
  <si>
    <t>56971</t>
  </si>
  <si>
    <t>57186</t>
  </si>
  <si>
    <t>53844</t>
  </si>
  <si>
    <t>56146</t>
  </si>
  <si>
    <t>55888</t>
  </si>
  <si>
    <t>56849</t>
  </si>
  <si>
    <t>55302</t>
  </si>
  <si>
    <t>57133</t>
  </si>
  <si>
    <t>54401</t>
  </si>
  <si>
    <t>55341</t>
  </si>
  <si>
    <t>56810</t>
  </si>
  <si>
    <t>56269</t>
  </si>
  <si>
    <t>57084</t>
  </si>
  <si>
    <t>56827</t>
  </si>
  <si>
    <t>55271</t>
  </si>
  <si>
    <t>54548</t>
  </si>
  <si>
    <t>55379</t>
  </si>
  <si>
    <t>54429</t>
  </si>
  <si>
    <t>55393</t>
  </si>
  <si>
    <t>54449</t>
  </si>
  <si>
    <t>57007</t>
  </si>
  <si>
    <t>55977</t>
  </si>
  <si>
    <t>55308</t>
  </si>
  <si>
    <t>56880</t>
  </si>
  <si>
    <t>53464</t>
  </si>
  <si>
    <t>56217</t>
  </si>
  <si>
    <t>55683</t>
  </si>
  <si>
    <t>54291</t>
  </si>
  <si>
    <t>56284</t>
  </si>
  <si>
    <t>55472</t>
  </si>
  <si>
    <t>57442</t>
  </si>
  <si>
    <t>53284</t>
  </si>
  <si>
    <t>54532</t>
  </si>
  <si>
    <t>57089</t>
  </si>
  <si>
    <t>56010</t>
  </si>
  <si>
    <t>53286</t>
  </si>
  <si>
    <t>54305</t>
  </si>
  <si>
    <t>57087</t>
  </si>
  <si>
    <t>55274</t>
  </si>
  <si>
    <t>56828</t>
  </si>
  <si>
    <t>56272</t>
  </si>
  <si>
    <t>56847</t>
  </si>
  <si>
    <t>56848</t>
  </si>
  <si>
    <t>54997</t>
  </si>
  <si>
    <t>57050</t>
  </si>
  <si>
    <t>55895</t>
  </si>
  <si>
    <t>54348</t>
  </si>
  <si>
    <t>55312</t>
  </si>
  <si>
    <t>56675</t>
  </si>
  <si>
    <t>57440</t>
  </si>
  <si>
    <t>53848</t>
  </si>
  <si>
    <t>55856</t>
  </si>
  <si>
    <t>56075</t>
  </si>
  <si>
    <t>56902</t>
  </si>
  <si>
    <t>54420</t>
  </si>
  <si>
    <t>56152</t>
  </si>
  <si>
    <t>56874</t>
  </si>
  <si>
    <t>55365</t>
  </si>
  <si>
    <t>55384</t>
  </si>
  <si>
    <t>56950</t>
  </si>
  <si>
    <t>55307</t>
  </si>
  <si>
    <t>54340</t>
  </si>
  <si>
    <t>56066</t>
  </si>
  <si>
    <t>56884</t>
  </si>
  <si>
    <t>56856</t>
  </si>
  <si>
    <t>56006</t>
  </si>
  <si>
    <t>54476</t>
  </si>
  <si>
    <t>56073</t>
  </si>
  <si>
    <t>56899</t>
  </si>
  <si>
    <t>54350</t>
  </si>
  <si>
    <t>53849</t>
  </si>
  <si>
    <t>56069</t>
  </si>
  <si>
    <t>56245</t>
  </si>
  <si>
    <t>56809</t>
  </si>
  <si>
    <t>57132</t>
  </si>
  <si>
    <t>55375</t>
  </si>
  <si>
    <t>55267</t>
  </si>
  <si>
    <t>56159</t>
  </si>
  <si>
    <t>55854</t>
  </si>
  <si>
    <t>56804</t>
  </si>
  <si>
    <t>56268</t>
  </si>
  <si>
    <t>57083</t>
  </si>
  <si>
    <t>57041</t>
  </si>
  <si>
    <t>56237</t>
  </si>
  <si>
    <t>55038</t>
  </si>
  <si>
    <t>56754</t>
  </si>
  <si>
    <t>55176</t>
  </si>
  <si>
    <t>54112</t>
  </si>
  <si>
    <t>56283</t>
  </si>
  <si>
    <t>55364</t>
  </si>
  <si>
    <t>54410</t>
  </si>
  <si>
    <t>56211</t>
  </si>
  <si>
    <t>54264</t>
  </si>
  <si>
    <t>56807</t>
  </si>
  <si>
    <t>56251</t>
  </si>
  <si>
    <t>57106</t>
  </si>
  <si>
    <t>53292</t>
  </si>
  <si>
    <t>54444</t>
  </si>
  <si>
    <t>56174</t>
  </si>
  <si>
    <t>57013</t>
  </si>
  <si>
    <t>55390</t>
  </si>
  <si>
    <t>56202</t>
  </si>
  <si>
    <t>54461</t>
  </si>
  <si>
    <t>55442</t>
  </si>
  <si>
    <t>57018</t>
  </si>
  <si>
    <t>55980</t>
  </si>
  <si>
    <t>55340</t>
  </si>
  <si>
    <t>55986</t>
  </si>
  <si>
    <t>53279</t>
  </si>
  <si>
    <t>56276</t>
  </si>
  <si>
    <t>55473</t>
  </si>
  <si>
    <t>54216</t>
  </si>
  <si>
    <t>56758</t>
  </si>
  <si>
    <t>57082</t>
  </si>
  <si>
    <t>54525</t>
  </si>
  <si>
    <t>57091</t>
  </si>
  <si>
    <t>53285</t>
  </si>
  <si>
    <t>55475</t>
  </si>
  <si>
    <t>54541</t>
  </si>
  <si>
    <t>56271</t>
  </si>
  <si>
    <t>53289</t>
  </si>
  <si>
    <t>56273</t>
  </si>
  <si>
    <t>54544</t>
  </si>
  <si>
    <t>57086</t>
  </si>
  <si>
    <t>56169</t>
  </si>
  <si>
    <t>57008</t>
  </si>
  <si>
    <t>54442</t>
  </si>
  <si>
    <t>55400</t>
  </si>
  <si>
    <t>54310</t>
  </si>
  <si>
    <t>56905</t>
  </si>
  <si>
    <t>53845</t>
  </si>
  <si>
    <t>54353</t>
  </si>
  <si>
    <t>56074</t>
  </si>
  <si>
    <t>55317</t>
  </si>
  <si>
    <t>55710</t>
  </si>
  <si>
    <t>57109</t>
  </si>
  <si>
    <t>54397</t>
  </si>
  <si>
    <t>54217</t>
  </si>
  <si>
    <t>56173</t>
  </si>
  <si>
    <t>54451</t>
  </si>
  <si>
    <t>57024</t>
  </si>
  <si>
    <t>57011</t>
  </si>
  <si>
    <t>55391</t>
  </si>
  <si>
    <t>55960</t>
  </si>
  <si>
    <t>56756</t>
  </si>
  <si>
    <t>55230</t>
  </si>
  <si>
    <t>57088</t>
  </si>
  <si>
    <t>56275</t>
  </si>
  <si>
    <t>56896</t>
  </si>
  <si>
    <t>53277</t>
  </si>
  <si>
    <t>54354</t>
  </si>
  <si>
    <t>56076</t>
  </si>
  <si>
    <t>55316</t>
  </si>
  <si>
    <t>56676</t>
  </si>
  <si>
    <t>55080</t>
  </si>
  <si>
    <t>53851</t>
  </si>
  <si>
    <t>55273</t>
  </si>
  <si>
    <t>56826</t>
  </si>
  <si>
    <t>56009</t>
  </si>
  <si>
    <t>53280</t>
  </si>
  <si>
    <t>56014</t>
  </si>
  <si>
    <t>55276</t>
  </si>
  <si>
    <t>57081</t>
  </si>
  <si>
    <t>54538</t>
  </si>
  <si>
    <t>53281</t>
  </si>
  <si>
    <t>56825</t>
  </si>
  <si>
    <t>57105</t>
  </si>
  <si>
    <t>57080</t>
  </si>
  <si>
    <t>55471</t>
  </si>
  <si>
    <t>54547</t>
  </si>
  <si>
    <t>56987</t>
  </si>
  <si>
    <t>54248</t>
  </si>
  <si>
    <t>55466</t>
  </si>
  <si>
    <t>53846</t>
  </si>
  <si>
    <t>56901</t>
  </si>
  <si>
    <t>56077</t>
  </si>
  <si>
    <t>57092</t>
  </si>
  <si>
    <t>55470</t>
  </si>
  <si>
    <t>55401</t>
  </si>
  <si>
    <t>53800</t>
  </si>
  <si>
    <t>55240</t>
  </si>
  <si>
    <t>54441</t>
  </si>
  <si>
    <t>55399</t>
  </si>
  <si>
    <t>57015</t>
  </si>
  <si>
    <t>56427</t>
  </si>
  <si>
    <t>54271</t>
  </si>
  <si>
    <t>55961</t>
  </si>
  <si>
    <t>55397</t>
  </si>
  <si>
    <t>57016</t>
  </si>
  <si>
    <t>57014</t>
  </si>
  <si>
    <t>54445</t>
  </si>
  <si>
    <t>56755</t>
  </si>
  <si>
    <t>55389</t>
  </si>
  <si>
    <t>53282</t>
  </si>
  <si>
    <t>56265</t>
  </si>
  <si>
    <t>54539</t>
  </si>
  <si>
    <t>54346</t>
  </si>
  <si>
    <t>56900</t>
  </si>
  <si>
    <t>55314</t>
  </si>
  <si>
    <t>54328</t>
  </si>
  <si>
    <t>57145</t>
  </si>
  <si>
    <t>55415</t>
  </si>
  <si>
    <t>53850</t>
  </si>
  <si>
    <t>54447</t>
  </si>
  <si>
    <t>57006</t>
  </si>
  <si>
    <t>57033</t>
  </si>
  <si>
    <t>54246</t>
  </si>
  <si>
    <t>55903</t>
  </si>
  <si>
    <t>56518</t>
  </si>
  <si>
    <t>54467</t>
  </si>
  <si>
    <t>56738</t>
  </si>
  <si>
    <t>54333</t>
  </si>
  <si>
    <t>57028</t>
  </si>
  <si>
    <t>57090</t>
  </si>
  <si>
    <t>56270</t>
  </si>
  <si>
    <t>53283</t>
  </si>
  <si>
    <t>54534</t>
  </si>
  <si>
    <t>56177</t>
  </si>
  <si>
    <t>53278</t>
  </si>
  <si>
    <t>56008</t>
  </si>
  <si>
    <t>56829</t>
  </si>
  <si>
    <t>55270</t>
  </si>
  <si>
    <t>55170</t>
  </si>
  <si>
    <t>56478</t>
  </si>
  <si>
    <t>56694</t>
  </si>
  <si>
    <t>54475</t>
  </si>
  <si>
    <t>56467</t>
  </si>
  <si>
    <t>57162</t>
  </si>
  <si>
    <t>53839</t>
  </si>
  <si>
    <t>55357</t>
  </si>
  <si>
    <t>52159</t>
  </si>
  <si>
    <t>51968</t>
  </si>
  <si>
    <t>53164</t>
  </si>
  <si>
    <t>52150</t>
  </si>
  <si>
    <t>51969</t>
  </si>
  <si>
    <t>53147</t>
  </si>
  <si>
    <t>50312</t>
  </si>
  <si>
    <t>51943</t>
  </si>
  <si>
    <t>52163</t>
  </si>
  <si>
    <t>52145</t>
  </si>
  <si>
    <t>52167</t>
  </si>
  <si>
    <t>52161</t>
  </si>
  <si>
    <t>53163</t>
  </si>
  <si>
    <t>51980</t>
  </si>
  <si>
    <t>52165</t>
  </si>
  <si>
    <t>52156</t>
  </si>
  <si>
    <t>53214</t>
  </si>
  <si>
    <t>54314</t>
  </si>
  <si>
    <t>54425</t>
  </si>
  <si>
    <t>54338</t>
  </si>
  <si>
    <t>55462</t>
  </si>
  <si>
    <t>55460</t>
  </si>
  <si>
    <t>56029</t>
  </si>
  <si>
    <t>56110</t>
  </si>
  <si>
    <t>54339</t>
  </si>
  <si>
    <t>55879</t>
  </si>
  <si>
    <t>55855</t>
  </si>
  <si>
    <t>56027</t>
  </si>
  <si>
    <t>56028</t>
  </si>
  <si>
    <t>56282</t>
  </si>
  <si>
    <t>56999</t>
  </si>
  <si>
    <t>55461</t>
  </si>
  <si>
    <t>55382</t>
  </si>
  <si>
    <t>56013</t>
  </si>
  <si>
    <t>56021</t>
  </si>
  <si>
    <t>56456</t>
  </si>
  <si>
    <t>54345</t>
  </si>
  <si>
    <t>56026</t>
  </si>
  <si>
    <t>56225</t>
  </si>
  <si>
    <t>53812</t>
  </si>
  <si>
    <t>56688</t>
  </si>
  <si>
    <t>55177</t>
  </si>
  <si>
    <t>55851</t>
  </si>
  <si>
    <t>56024</t>
  </si>
  <si>
    <t>55387</t>
  </si>
  <si>
    <t>56111</t>
  </si>
  <si>
    <t>57068</t>
  </si>
  <si>
    <t>56113</t>
  </si>
  <si>
    <t>56025</t>
  </si>
  <si>
    <t>55457</t>
  </si>
  <si>
    <t>56022</t>
  </si>
  <si>
    <t>56167</t>
  </si>
  <si>
    <t>54464</t>
  </si>
  <si>
    <t>54424</t>
  </si>
  <si>
    <t>56023</t>
  </si>
  <si>
    <t>56030</t>
  </si>
  <si>
    <t>56753</t>
  </si>
  <si>
    <t>54199</t>
  </si>
  <si>
    <t>55886</t>
  </si>
  <si>
    <t>51017</t>
  </si>
  <si>
    <t>51019</t>
  </si>
  <si>
    <t>51021</t>
  </si>
  <si>
    <t>50535</t>
  </si>
  <si>
    <t>50979</t>
  </si>
  <si>
    <t>50537</t>
  </si>
  <si>
    <t>50536</t>
  </si>
  <si>
    <t>52141</t>
  </si>
  <si>
    <t>51018</t>
  </si>
  <si>
    <t>52140</t>
  </si>
  <si>
    <t>54986</t>
  </si>
  <si>
    <t>56392</t>
  </si>
  <si>
    <t>54985</t>
  </si>
  <si>
    <t>56391</t>
  </si>
  <si>
    <t>54987</t>
  </si>
  <si>
    <t>53480</t>
  </si>
  <si>
    <t>56058</t>
  </si>
  <si>
    <t>56056</t>
  </si>
  <si>
    <t>53479</t>
  </si>
  <si>
    <t>56057</t>
  </si>
  <si>
    <t>55388</t>
  </si>
  <si>
    <t>53799</t>
  </si>
  <si>
    <t>56157</t>
  </si>
  <si>
    <t>54484</t>
  </si>
  <si>
    <t>56188</t>
  </si>
  <si>
    <t>56158</t>
  </si>
  <si>
    <t>50932</t>
  </si>
  <si>
    <t>51996</t>
  </si>
  <si>
    <t>50920</t>
  </si>
  <si>
    <t>50324</t>
  </si>
  <si>
    <t>50934</t>
  </si>
  <si>
    <t>51995</t>
  </si>
  <si>
    <t>50923</t>
  </si>
  <si>
    <t>50927</t>
  </si>
  <si>
    <t>51997</t>
  </si>
  <si>
    <t>50922</t>
  </si>
  <si>
    <t>50925</t>
  </si>
  <si>
    <t>50933</t>
  </si>
  <si>
    <t>50930</t>
  </si>
  <si>
    <t>50924</t>
  </si>
  <si>
    <t>50928</t>
  </si>
  <si>
    <t>49529</t>
  </si>
  <si>
    <t>50926</t>
  </si>
  <si>
    <t>50929</t>
  </si>
  <si>
    <t>50935</t>
  </si>
  <si>
    <t>50931</t>
  </si>
  <si>
    <t>56080</t>
  </si>
  <si>
    <t>56081</t>
  </si>
  <si>
    <t>55310</t>
  </si>
  <si>
    <t>56072</t>
  </si>
  <si>
    <t>54369</t>
  </si>
  <si>
    <t>56079</t>
  </si>
  <si>
    <t>53854</t>
  </si>
  <si>
    <t>53855</t>
  </si>
  <si>
    <t>56071</t>
  </si>
  <si>
    <t>56083</t>
  </si>
  <si>
    <t>53853</t>
  </si>
  <si>
    <t>53852</t>
  </si>
  <si>
    <t>56897</t>
  </si>
  <si>
    <t>53857</t>
  </si>
  <si>
    <t>53856</t>
  </si>
  <si>
    <t>56904</t>
  </si>
  <si>
    <t>56078</t>
  </si>
  <si>
    <t>56903</t>
  </si>
  <si>
    <t>54361</t>
  </si>
  <si>
    <t>55311</t>
  </si>
  <si>
    <t>56082</t>
  </si>
  <si>
    <t>56898</t>
  </si>
  <si>
    <t>56179</t>
  </si>
  <si>
    <t>53287</t>
  </si>
  <si>
    <t>54459</t>
  </si>
  <si>
    <t>55232</t>
  </si>
  <si>
    <t>00442</t>
  </si>
  <si>
    <t>01419</t>
  </si>
  <si>
    <t>01099</t>
  </si>
  <si>
    <t>01595</t>
  </si>
  <si>
    <t>00308</t>
  </si>
  <si>
    <t>00156</t>
  </si>
  <si>
    <t>01520</t>
  </si>
  <si>
    <t>00155</t>
  </si>
  <si>
    <t>01022</t>
  </si>
  <si>
    <t>01021</t>
  </si>
  <si>
    <t>00671</t>
  </si>
  <si>
    <t>00076</t>
  </si>
  <si>
    <t>00422</t>
  </si>
  <si>
    <t>00593</t>
  </si>
  <si>
    <t>00788</t>
  </si>
  <si>
    <t>00899</t>
  </si>
  <si>
    <t>00747</t>
  </si>
  <si>
    <t>-b462</t>
  </si>
  <si>
    <t>-b585</t>
  </si>
  <si>
    <t>00243</t>
  </si>
  <si>
    <t>01049</t>
  </si>
  <si>
    <t>01442</t>
  </si>
  <si>
    <t>00482</t>
  </si>
  <si>
    <t>00699</t>
  </si>
  <si>
    <t>01571</t>
  </si>
  <si>
    <t>00610</t>
  </si>
  <si>
    <t>00786</t>
  </si>
  <si>
    <t>01390</t>
  </si>
  <si>
    <t>00691</t>
  </si>
  <si>
    <t>01826</t>
  </si>
  <si>
    <t>b1807</t>
  </si>
  <si>
    <t>-b630</t>
  </si>
  <si>
    <t>-b777</t>
  </si>
  <si>
    <t>01780</t>
  </si>
  <si>
    <t>01625</t>
  </si>
  <si>
    <t>00604</t>
  </si>
  <si>
    <t>01816</t>
  </si>
  <si>
    <t>00587</t>
  </si>
  <si>
    <t>00518</t>
  </si>
  <si>
    <t>00534</t>
  </si>
  <si>
    <t>00150</t>
  </si>
  <si>
    <t>00275</t>
  </si>
  <si>
    <t>00464</t>
  </si>
  <si>
    <t>00210</t>
  </si>
  <si>
    <t>00226</t>
  </si>
  <si>
    <t>00474</t>
  </si>
  <si>
    <t>00485</t>
  </si>
  <si>
    <t>00658</t>
  </si>
  <si>
    <t>00774</t>
  </si>
  <si>
    <t>00792</t>
  </si>
  <si>
    <t>00692</t>
  </si>
  <si>
    <t>01386</t>
  </si>
  <si>
    <t>-b584</t>
  </si>
  <si>
    <t>-b915</t>
  </si>
  <si>
    <t>00599</t>
  </si>
  <si>
    <t>00694</t>
  </si>
  <si>
    <t>00475</t>
  </si>
  <si>
    <t>01490</t>
  </si>
  <si>
    <t>00659</t>
  </si>
  <si>
    <t>00698</t>
  </si>
  <si>
    <t>01745</t>
  </si>
  <si>
    <t>00775</t>
  </si>
  <si>
    <t>00871</t>
  </si>
  <si>
    <t>-b433</t>
  </si>
  <si>
    <t>00519</t>
  </si>
  <si>
    <t>00705</t>
  </si>
  <si>
    <t>00894</t>
  </si>
  <si>
    <t>01574</t>
  </si>
  <si>
    <t>b1650</t>
  </si>
  <si>
    <t>-b916</t>
  </si>
  <si>
    <t>00533</t>
  </si>
  <si>
    <t>00633</t>
  </si>
  <si>
    <t>00245</t>
  </si>
  <si>
    <t>00618</t>
  </si>
  <si>
    <t>00606</t>
  </si>
  <si>
    <t>00700</t>
  </si>
  <si>
    <t>00703</t>
  </si>
  <si>
    <t>00594</t>
  </si>
  <si>
    <t>00601</t>
  </si>
  <si>
    <t>00649</t>
  </si>
  <si>
    <t>00656</t>
  </si>
  <si>
    <t>00660</t>
  </si>
  <si>
    <t>00272</t>
  </si>
  <si>
    <t>00473</t>
  </si>
  <si>
    <t>00480</t>
  </si>
  <si>
    <t>00607</t>
  </si>
  <si>
    <t>00787</t>
  </si>
  <si>
    <t>00799</t>
  </si>
  <si>
    <t>-b632</t>
  </si>
  <si>
    <t>00881</t>
  </si>
  <si>
    <t>00654</t>
  </si>
  <si>
    <t>00783</t>
  </si>
  <si>
    <t>-b586</t>
  </si>
  <si>
    <t>-b724</t>
  </si>
  <si>
    <t>00648</t>
  </si>
  <si>
    <t>00798</t>
  </si>
  <si>
    <t>00477</t>
  </si>
  <si>
    <t>00679</t>
  </si>
  <si>
    <t>01575</t>
  </si>
  <si>
    <t>01046</t>
  </si>
  <si>
    <t>01063</t>
  </si>
  <si>
    <t>01561</t>
  </si>
  <si>
    <t>00678</t>
  </si>
  <si>
    <t>01782</t>
  </si>
  <si>
    <t>-b428</t>
  </si>
  <si>
    <t>-b628</t>
  </si>
  <si>
    <t>00755</t>
  </si>
  <si>
    <t>01720</t>
  </si>
  <si>
    <t>00891</t>
  </si>
  <si>
    <t>00893</t>
  </si>
  <si>
    <t>01626</t>
  </si>
  <si>
    <t>-b710</t>
  </si>
  <si>
    <t>-b629</t>
  </si>
  <si>
    <t>00612</t>
  </si>
  <si>
    <t>00647</t>
  </si>
  <si>
    <t>01391</t>
  </si>
  <si>
    <t>00655</t>
  </si>
  <si>
    <t>00600</t>
  </si>
  <si>
    <t>00661</t>
  </si>
  <si>
    <t>00662</t>
  </si>
  <si>
    <t>00465</t>
  </si>
  <si>
    <t>00456</t>
  </si>
  <si>
    <t>00484</t>
  </si>
  <si>
    <t>00615</t>
  </si>
  <si>
    <t>-b436</t>
  </si>
  <si>
    <t>00623</t>
  </si>
  <si>
    <t>00274</t>
  </si>
  <si>
    <t>00547</t>
  </si>
  <si>
    <t>00674</t>
  </si>
  <si>
    <t>-b707</t>
  </si>
  <si>
    <t>b1470</t>
  </si>
  <si>
    <t>-b457</t>
  </si>
  <si>
    <t>01578</t>
  </si>
  <si>
    <t>-b609</t>
  </si>
  <si>
    <t>01047</t>
  </si>
  <si>
    <t>-b458</t>
  </si>
  <si>
    <t>00508</t>
  </si>
  <si>
    <t>00782</t>
  </si>
  <si>
    <t>00791</t>
  </si>
  <si>
    <t>01621</t>
  </si>
  <si>
    <t>01644</t>
  </si>
  <si>
    <t>01704</t>
  </si>
  <si>
    <t>00401</t>
  </si>
  <si>
    <t>00291</t>
  </si>
  <si>
    <t>00588</t>
  </si>
  <si>
    <t>00754</t>
  </si>
  <si>
    <t>00794</t>
  </si>
  <si>
    <t>01003</t>
  </si>
  <si>
    <t>00888</t>
  </si>
  <si>
    <t>00693</t>
  </si>
  <si>
    <t>00561</t>
  </si>
  <si>
    <t>01389</t>
  </si>
  <si>
    <t>00677</t>
  </si>
  <si>
    <t>00620</t>
  </si>
  <si>
    <t>00800</t>
  </si>
  <si>
    <t>00517</t>
  </si>
  <si>
    <t>00286</t>
  </si>
  <si>
    <t>00652</t>
  </si>
  <si>
    <t>00546</t>
  </si>
  <si>
    <t>00602</t>
  </si>
  <si>
    <t>00680</t>
  </si>
  <si>
    <t>00252</t>
  </si>
  <si>
    <t>00478</t>
  </si>
  <si>
    <t>00616</t>
  </si>
  <si>
    <t>00796</t>
  </si>
  <si>
    <t>00896</t>
  </si>
  <si>
    <t>-b431</t>
  </si>
  <si>
    <t>-b631</t>
  </si>
  <si>
    <t>-b709</t>
  </si>
  <si>
    <t>00670</t>
  </si>
  <si>
    <t>00529</t>
  </si>
  <si>
    <t>-b189</t>
  </si>
  <si>
    <t>01502</t>
  </si>
  <si>
    <t>00487</t>
  </si>
  <si>
    <t>00776</t>
  </si>
  <si>
    <t>00784</t>
  </si>
  <si>
    <t>01795</t>
  </si>
  <si>
    <t>00742</t>
  </si>
  <si>
    <t>00591</t>
  </si>
  <si>
    <t>00510</t>
  </si>
  <si>
    <t>01818</t>
  </si>
  <si>
    <t>00885</t>
  </si>
  <si>
    <t>01794</t>
  </si>
  <si>
    <t>00434</t>
  </si>
  <si>
    <t>00914</t>
  </si>
  <si>
    <t>01464</t>
  </si>
  <si>
    <t>00621</t>
  </si>
  <si>
    <t>00515</t>
  </si>
  <si>
    <t>00486</t>
  </si>
  <si>
    <t>00651</t>
  </si>
  <si>
    <t>00673</t>
  </si>
  <si>
    <t>00394</t>
  </si>
  <si>
    <t>00471</t>
  </si>
  <si>
    <t>00882</t>
  </si>
  <si>
    <t>00479</t>
  </si>
  <si>
    <t>00147</t>
  </si>
  <si>
    <t>00427</t>
  </si>
  <si>
    <t>00746</t>
  </si>
  <si>
    <t>00751</t>
  </si>
  <si>
    <t>01366</t>
  </si>
  <si>
    <t>00605</t>
  </si>
  <si>
    <t>b1001</t>
  </si>
  <si>
    <t>00745</t>
  </si>
  <si>
    <t>01663</t>
  </si>
  <si>
    <t>00668</t>
  </si>
  <si>
    <t>00669</t>
  </si>
  <si>
    <t>00696</t>
  </si>
  <si>
    <t>00636</t>
  </si>
  <si>
    <t>b1835</t>
  </si>
  <si>
    <t>00681</t>
  </si>
  <si>
    <t>01006</t>
  </si>
  <si>
    <t>01664</t>
  </si>
  <si>
    <t>00743</t>
  </si>
  <si>
    <t>00781</t>
  </si>
  <si>
    <t>00562</t>
  </si>
  <si>
    <t>00531</t>
  </si>
  <si>
    <t>00750</t>
  </si>
  <si>
    <t>-b417</t>
  </si>
  <si>
    <t>00516</t>
  </si>
  <si>
    <t>00463</t>
  </si>
  <si>
    <t>-b626</t>
  </si>
  <si>
    <t>-b627</t>
  </si>
  <si>
    <t>00592</t>
  </si>
  <si>
    <t>00797</t>
  </si>
  <si>
    <t>00663</t>
  </si>
  <si>
    <t>00890</t>
  </si>
  <si>
    <t>00785</t>
  </si>
  <si>
    <t>01556</t>
  </si>
  <si>
    <t>00748</t>
  </si>
  <si>
    <t>-b725</t>
  </si>
  <si>
    <t>-b430</t>
  </si>
  <si>
    <t>00795</t>
  </si>
  <si>
    <t>01529</t>
  </si>
  <si>
    <t>-b437</t>
  </si>
  <si>
    <t>00148</t>
  </si>
  <si>
    <t>01833</t>
  </si>
  <si>
    <t>00892</t>
  </si>
  <si>
    <t>01736</t>
  </si>
  <si>
    <t>00793</t>
  </si>
  <si>
    <t>01705</t>
  </si>
  <si>
    <t>01642</t>
  </si>
  <si>
    <t>b1815</t>
  </si>
  <si>
    <t>00127</t>
  </si>
  <si>
    <t>00752</t>
  </si>
  <si>
    <t>01809</t>
  </si>
  <si>
    <t>00665</t>
  </si>
  <si>
    <t>01645</t>
  </si>
  <si>
    <t>00889</t>
  </si>
  <si>
    <t>00617</t>
  </si>
  <si>
    <t>00789</t>
  </si>
  <si>
    <t>00512</t>
  </si>
  <si>
    <t>00597</t>
  </si>
  <si>
    <t>00672</t>
  </si>
  <si>
    <t>00603</t>
  </si>
  <si>
    <t>00653</t>
  </si>
  <si>
    <t>00532</t>
  </si>
  <si>
    <t>00887</t>
  </si>
  <si>
    <t>00483</t>
  </si>
  <si>
    <t>00514</t>
  </si>
  <si>
    <t>00528</t>
  </si>
  <si>
    <t>00439</t>
  </si>
  <si>
    <t>00611</t>
  </si>
  <si>
    <t>00619</t>
  </si>
  <si>
    <t>00780</t>
  </si>
  <si>
    <t>-b420</t>
  </si>
  <si>
    <t>-b634</t>
  </si>
  <si>
    <t>00481</t>
  </si>
  <si>
    <t>00657</t>
  </si>
  <si>
    <t>00622</t>
  </si>
  <si>
    <t>00790</t>
  </si>
  <si>
    <t>00563</t>
  </si>
  <si>
    <t>00565</t>
  </si>
  <si>
    <t>00675</t>
  </si>
  <si>
    <t>00920</t>
  </si>
  <si>
    <t>-b429</t>
  </si>
  <si>
    <t>-b432</t>
  </si>
  <si>
    <t>01068</t>
  </si>
  <si>
    <t>-b460</t>
  </si>
  <si>
    <t>-b435</t>
  </si>
  <si>
    <t>00590</t>
  </si>
  <si>
    <t>b1748</t>
  </si>
  <si>
    <t>b1753</t>
  </si>
  <si>
    <t>00695</t>
  </si>
  <si>
    <t>-b917</t>
  </si>
  <si>
    <t>00596</t>
  </si>
  <si>
    <t>01392</t>
  </si>
  <si>
    <t>01535</t>
  </si>
  <si>
    <t>01787</t>
  </si>
  <si>
    <t>01414</t>
  </si>
  <si>
    <t>00290</t>
  </si>
  <si>
    <t>00530</t>
  </si>
  <si>
    <t>00898</t>
  </si>
  <si>
    <t>01563</t>
  </si>
  <si>
    <t>-b744</t>
  </si>
  <si>
    <t>00613</t>
  </si>
  <si>
    <t>00459</t>
  </si>
  <si>
    <t>00666</t>
  </si>
  <si>
    <t>41714</t>
  </si>
  <si>
    <t>51079</t>
  </si>
  <si>
    <t>50734</t>
  </si>
  <si>
    <t>51254</t>
  </si>
  <si>
    <t>51640</t>
  </si>
  <si>
    <t>51248</t>
  </si>
  <si>
    <t>56871</t>
  </si>
  <si>
    <t>57604</t>
  </si>
  <si>
    <t>57626</t>
  </si>
  <si>
    <t>57040</t>
  </si>
  <si>
    <t>56877</t>
  </si>
  <si>
    <t>56870</t>
  </si>
  <si>
    <t>56560</t>
  </si>
  <si>
    <t>55443</t>
  </si>
  <si>
    <t>56256</t>
  </si>
  <si>
    <t>56121</t>
  </si>
  <si>
    <t>56636</t>
  </si>
  <si>
    <t>55378</t>
  </si>
  <si>
    <t>56254</t>
  </si>
  <si>
    <t>55264</t>
  </si>
  <si>
    <t>56255</t>
  </si>
  <si>
    <t>57657</t>
  </si>
  <si>
    <t>56535</t>
  </si>
  <si>
    <t>56055</t>
  </si>
  <si>
    <t>57565</t>
  </si>
  <si>
    <t>55372</t>
  </si>
  <si>
    <t>57110</t>
  </si>
  <si>
    <t>57659</t>
  </si>
  <si>
    <t>56574</t>
  </si>
  <si>
    <t>57027</t>
  </si>
  <si>
    <t>56205</t>
  </si>
  <si>
    <t>56516</t>
  </si>
  <si>
    <t>56054</t>
  </si>
  <si>
    <t>55242</t>
  </si>
  <si>
    <t>55179</t>
  </si>
  <si>
    <t>57631</t>
  </si>
  <si>
    <t>57029</t>
  </si>
  <si>
    <t>56145</t>
  </si>
  <si>
    <t>56142</t>
  </si>
  <si>
    <t>57039</t>
  </si>
  <si>
    <t>00828</t>
  </si>
  <si>
    <t>01087</t>
  </si>
  <si>
    <t>01813</t>
  </si>
  <si>
    <t>01733</t>
  </si>
  <si>
    <t>01640</t>
  </si>
  <si>
    <t>01089</t>
  </si>
  <si>
    <t>01759</t>
  </si>
  <si>
    <t>01562</t>
  </si>
  <si>
    <t>01719</t>
  </si>
  <si>
    <t>00770</t>
  </si>
  <si>
    <t>01652</t>
  </si>
  <si>
    <t>01024</t>
  </si>
  <si>
    <t>00160</t>
  </si>
  <si>
    <t>01512</t>
  </si>
  <si>
    <t>A1023</t>
  </si>
  <si>
    <t>A1696</t>
  </si>
  <si>
    <t>'A169</t>
  </si>
  <si>
    <t>00061</t>
  </si>
  <si>
    <t>01071</t>
  </si>
  <si>
    <t>00116</t>
  </si>
  <si>
    <t>00975</t>
  </si>
  <si>
    <t>01734</t>
  </si>
  <si>
    <t>00608</t>
  </si>
  <si>
    <t>01565</t>
  </si>
  <si>
    <t>01633</t>
  </si>
  <si>
    <t>01647</t>
  </si>
  <si>
    <t>00913</t>
  </si>
  <si>
    <t>01808</t>
  </si>
  <si>
    <t>01567</t>
  </si>
  <si>
    <t>01000</t>
  </si>
  <si>
    <t>01738</t>
  </si>
  <si>
    <t>01796</t>
  </si>
  <si>
    <t>00424</t>
  </si>
  <si>
    <t>01722</t>
  </si>
  <si>
    <t>00281</t>
  </si>
  <si>
    <t>01045</t>
  </si>
  <si>
    <t>01730</t>
  </si>
  <si>
    <t>01732</t>
  </si>
  <si>
    <t>00980</t>
  </si>
  <si>
    <t>00826</t>
  </si>
  <si>
    <t>01523</t>
  </si>
  <si>
    <t>00875</t>
  </si>
  <si>
    <t>01499</t>
  </si>
  <si>
    <t>N1714</t>
  </si>
  <si>
    <t>01667</t>
  </si>
  <si>
    <t>01786</t>
  </si>
  <si>
    <t>00909</t>
  </si>
  <si>
    <t>01489</t>
  </si>
  <si>
    <t>00650</t>
  </si>
  <si>
    <t>00249</t>
  </si>
  <si>
    <t>01752</t>
  </si>
  <si>
    <t>'773</t>
  </si>
  <si>
    <t>'1743</t>
  </si>
  <si>
    <t>'1491</t>
  </si>
  <si>
    <t>'1620</t>
  </si>
  <si>
    <t>00303</t>
  </si>
  <si>
    <t>01694</t>
  </si>
  <si>
    <t>'A865</t>
  </si>
  <si>
    <t>A1596</t>
  </si>
  <si>
    <t>00772</t>
  </si>
  <si>
    <t>01791</t>
  </si>
  <si>
    <t>00154</t>
  </si>
  <si>
    <t>01029</t>
  </si>
  <si>
    <t>01514</t>
  </si>
  <si>
    <t>'A762</t>
  </si>
  <si>
    <t>'A53</t>
  </si>
  <si>
    <t>'A100</t>
  </si>
  <si>
    <t>'A868</t>
  </si>
  <si>
    <t>A1703</t>
  </si>
  <si>
    <t>00872</t>
  </si>
  <si>
    <t>01666</t>
  </si>
  <si>
    <t>00625</t>
  </si>
  <si>
    <t>00224</t>
  </si>
  <si>
    <t>'A425</t>
  </si>
  <si>
    <t>01114</t>
  </si>
  <si>
    <t>A1485</t>
  </si>
  <si>
    <t>01093</t>
  </si>
  <si>
    <t>00316</t>
  </si>
  <si>
    <t>'1599</t>
  </si>
  <si>
    <t>'1096</t>
  </si>
  <si>
    <t>01622</t>
  </si>
  <si>
    <t>01532</t>
  </si>
  <si>
    <t>01820</t>
  </si>
  <si>
    <t>00931</t>
  </si>
  <si>
    <t>00441</t>
  </si>
  <si>
    <t>01427</t>
  </si>
  <si>
    <t>01428</t>
  </si>
  <si>
    <t>00104</t>
  </si>
  <si>
    <t>00854</t>
  </si>
  <si>
    <t>01564</t>
  </si>
  <si>
    <t>00859</t>
  </si>
  <si>
    <t>00055</t>
  </si>
  <si>
    <t>00929</t>
  </si>
  <si>
    <t>01648</t>
  </si>
  <si>
    <t>01630</t>
  </si>
  <si>
    <t>00201</t>
  </si>
  <si>
    <t>01629</t>
  </si>
  <si>
    <t>01072</t>
  </si>
  <si>
    <t>01715</t>
  </si>
  <si>
    <t>01697</t>
  </si>
  <si>
    <t>01707</t>
  </si>
  <si>
    <t>00624</t>
  </si>
  <si>
    <t>01717</t>
  </si>
  <si>
    <t>00118</t>
  </si>
  <si>
    <t>A1776</t>
  </si>
  <si>
    <t>00411</t>
  </si>
  <si>
    <t>01462</t>
  </si>
  <si>
    <t>00994</t>
  </si>
  <si>
    <t>01731</t>
  </si>
  <si>
    <t>00297</t>
  </si>
  <si>
    <t>01517</t>
  </si>
  <si>
    <t>01081</t>
  </si>
  <si>
    <t>00283</t>
  </si>
  <si>
    <t>01572</t>
  </si>
  <si>
    <t>00292</t>
  </si>
  <si>
    <t>00470</t>
  </si>
  <si>
    <t>00999</t>
  </si>
  <si>
    <t>00589</t>
  </si>
  <si>
    <t>01654</t>
  </si>
  <si>
    <t>00393</t>
  </si>
  <si>
    <t>01088</t>
  </si>
  <si>
    <t>01762</t>
  </si>
  <si>
    <t>00203</t>
  </si>
  <si>
    <t>01660</t>
  </si>
  <si>
    <t>00972</t>
  </si>
  <si>
    <t>'A165</t>
  </si>
  <si>
    <t>A1032</t>
  </si>
  <si>
    <t>A1751</t>
  </si>
  <si>
    <t>00202</t>
  </si>
  <si>
    <t>01754</t>
  </si>
  <si>
    <t>01742</t>
  </si>
  <si>
    <t>00852</t>
  </si>
  <si>
    <t>00472</t>
  </si>
  <si>
    <t>00720</t>
  </si>
  <si>
    <t>01511</t>
  </si>
  <si>
    <t>00307</t>
  </si>
  <si>
    <t>01598</t>
  </si>
  <si>
    <t>01097</t>
  </si>
  <si>
    <t>00299</t>
  </si>
  <si>
    <t>00862</t>
  </si>
  <si>
    <t>01603</t>
  </si>
  <si>
    <t>00170</t>
  </si>
  <si>
    <t>00443</t>
  </si>
  <si>
    <t>01597</t>
  </si>
  <si>
    <t>01028</t>
  </si>
  <si>
    <t>01420</t>
  </si>
  <si>
    <t>01749</t>
  </si>
  <si>
    <t>00014</t>
  </si>
  <si>
    <t>00942</t>
  </si>
  <si>
    <t>01692</t>
  </si>
  <si>
    <t>00086</t>
  </si>
  <si>
    <t>01060</t>
  </si>
  <si>
    <t>A1830</t>
  </si>
  <si>
    <t>01026</t>
  </si>
  <si>
    <t>00162</t>
  </si>
  <si>
    <t>01513</t>
  </si>
  <si>
    <t>01034</t>
  </si>
  <si>
    <t>01693</t>
  </si>
  <si>
    <t>00174</t>
  </si>
  <si>
    <t>01699</t>
  </si>
  <si>
    <t>00861</t>
  </si>
  <si>
    <t>01601</t>
  </si>
  <si>
    <t>00863</t>
  </si>
  <si>
    <t>01101</t>
  </si>
  <si>
    <t>00991</t>
  </si>
  <si>
    <t>00240</t>
  </si>
  <si>
    <t>00016</t>
  </si>
  <si>
    <t>01425</t>
  </si>
  <si>
    <t>00933</t>
  </si>
  <si>
    <t>01695</t>
  </si>
  <si>
    <t>01094</t>
  </si>
  <si>
    <t>01030</t>
  </si>
  <si>
    <t>57012</t>
  </si>
  <si>
    <t>01628</t>
  </si>
  <si>
    <t>00749</t>
  </si>
  <si>
    <t>01020</t>
  </si>
  <si>
    <t>00409</t>
  </si>
  <si>
    <t>01534</t>
  </si>
  <si>
    <t>01802</t>
  </si>
  <si>
    <t>01750</t>
  </si>
  <si>
    <t>01035</t>
  </si>
  <si>
    <t>01518</t>
  </si>
  <si>
    <t>00171</t>
  </si>
  <si>
    <t>00718</t>
  </si>
  <si>
    <t>01459</t>
  </si>
  <si>
    <t>00722</t>
  </si>
  <si>
    <t>01426</t>
  </si>
  <si>
    <t>00166</t>
  </si>
  <si>
    <t>01100</t>
  </si>
  <si>
    <t>00305</t>
  </si>
  <si>
    <t>01600</t>
  </si>
  <si>
    <t>00860</t>
  </si>
  <si>
    <t>'A932</t>
  </si>
  <si>
    <t>A1698</t>
  </si>
  <si>
    <t>A1430</t>
  </si>
  <si>
    <t>01821</t>
  </si>
  <si>
    <t>00200</t>
  </si>
  <si>
    <t>01073</t>
  </si>
  <si>
    <t>01746</t>
  </si>
  <si>
    <t>01604</t>
  </si>
  <si>
    <t>01422</t>
  </si>
  <si>
    <t>00164</t>
  </si>
  <si>
    <t>01086</t>
  </si>
  <si>
    <t>01739</t>
  </si>
  <si>
    <t>00598</t>
  </si>
  <si>
    <t>01573</t>
  </si>
  <si>
    <t>01777</t>
  </si>
  <si>
    <t>00765</t>
  </si>
  <si>
    <t>01728</t>
  </si>
  <si>
    <t>01395</t>
  </si>
  <si>
    <t>00300</t>
  </si>
  <si>
    <t>01602</t>
  </si>
  <si>
    <t>01092</t>
  </si>
  <si>
    <t>00158</t>
  </si>
  <si>
    <t>01033</t>
  </si>
  <si>
    <t>01519</t>
  </si>
  <si>
    <t>01423</t>
  </si>
  <si>
    <t>01424</t>
  </si>
  <si>
    <t>'A864</t>
  </si>
  <si>
    <t>A1594</t>
  </si>
  <si>
    <t>00395</t>
  </si>
  <si>
    <t>01790</t>
  </si>
  <si>
    <t>00876</t>
  </si>
  <si>
    <t>01716</t>
  </si>
  <si>
    <t>01487</t>
  </si>
  <si>
    <t>00374</t>
  </si>
  <si>
    <t>00364</t>
  </si>
  <si>
    <t>00359</t>
  </si>
  <si>
    <t>00373</t>
  </si>
  <si>
    <t>01007</t>
  </si>
  <si>
    <t>01043</t>
  </si>
  <si>
    <t>00371</t>
  </si>
  <si>
    <t>00235</t>
  </si>
  <si>
    <t>00455</t>
  </si>
  <si>
    <t>00805</t>
  </si>
  <si>
    <t>00233</t>
  </si>
  <si>
    <t>00236</t>
  </si>
  <si>
    <t>00360</t>
  </si>
  <si>
    <t>00967</t>
  </si>
  <si>
    <t>01394</t>
  </si>
  <si>
    <t>00365</t>
  </si>
  <si>
    <t>00761</t>
  </si>
  <si>
    <t>00151</t>
  </si>
  <si>
    <t>00379</t>
  </si>
  <si>
    <t>01036</t>
  </si>
  <si>
    <t>01623</t>
  </si>
  <si>
    <t>01656</t>
  </si>
  <si>
    <t>00266</t>
  </si>
  <si>
    <t>00234</t>
  </si>
  <si>
    <t>00362</t>
  </si>
  <si>
    <t>00375</t>
  </si>
  <si>
    <t>00372</t>
  </si>
  <si>
    <t>00426</t>
  </si>
  <si>
    <t>01655</t>
  </si>
  <si>
    <t>00363</t>
  </si>
  <si>
    <t>00928</t>
  </si>
  <si>
    <t>00237</t>
  </si>
  <si>
    <t>00367</t>
  </si>
  <si>
    <t>00377</t>
  </si>
  <si>
    <t>00397</t>
  </si>
  <si>
    <t>01243</t>
  </si>
  <si>
    <t>01107</t>
  </si>
  <si>
    <t>01658</t>
  </si>
  <si>
    <t>00760</t>
  </si>
  <si>
    <t>00376</t>
  </si>
  <si>
    <t>00998</t>
  </si>
  <si>
    <t>01579</t>
  </si>
  <si>
    <t>01521</t>
  </si>
  <si>
    <t>01657</t>
  </si>
  <si>
    <t>00366</t>
  </si>
  <si>
    <t>01018</t>
  </si>
  <si>
    <t>00368</t>
  </si>
  <si>
    <t>00369</t>
  </si>
  <si>
    <t>00361</t>
  </si>
  <si>
    <t>57079</t>
  </si>
  <si>
    <t>00506</t>
  </si>
  <si>
    <t>01012</t>
  </si>
  <si>
    <t>01766</t>
  </si>
  <si>
    <t>00505</t>
  </si>
  <si>
    <t>01065</t>
  </si>
  <si>
    <t>01789</t>
  </si>
  <si>
    <t>01064</t>
  </si>
  <si>
    <t>00502</t>
  </si>
  <si>
    <t>00507</t>
  </si>
  <si>
    <t>00503</t>
  </si>
  <si>
    <t>00504</t>
  </si>
  <si>
    <t>51020</t>
  </si>
  <si>
    <t>56393</t>
  </si>
  <si>
    <t>56704</t>
  </si>
  <si>
    <t>56395</t>
  </si>
  <si>
    <t>56394</t>
  </si>
  <si>
    <t>57620</t>
  </si>
  <si>
    <t>00494</t>
  </si>
  <si>
    <t>00495</t>
  </si>
  <si>
    <t>00489</t>
  </si>
  <si>
    <t>00491</t>
  </si>
  <si>
    <t>01638</t>
  </si>
  <si>
    <t>00838</t>
  </si>
  <si>
    <t>00097</t>
  </si>
  <si>
    <t>00992</t>
  </si>
  <si>
    <t>00496</t>
  </si>
  <si>
    <t>00499</t>
  </si>
  <si>
    <t>00497</t>
  </si>
  <si>
    <t>01637</t>
  </si>
  <si>
    <t>01725</t>
  </si>
  <si>
    <t>00492</t>
  </si>
  <si>
    <t>00498</t>
  </si>
  <si>
    <t>00500</t>
  </si>
  <si>
    <t>00493</t>
  </si>
  <si>
    <t>00490</t>
  </si>
  <si>
    <t>00848</t>
  </si>
  <si>
    <t>49489</t>
  </si>
  <si>
    <t>50887</t>
  </si>
  <si>
    <t>50889</t>
  </si>
  <si>
    <t>57140</t>
  </si>
  <si>
    <t>54428</t>
  </si>
  <si>
    <t>55950</t>
  </si>
  <si>
    <t>57138</t>
  </si>
  <si>
    <t>57785</t>
  </si>
  <si>
    <t>56059</t>
  </si>
  <si>
    <t>56060</t>
  </si>
  <si>
    <t>00940</t>
  </si>
  <si>
    <t>00937</t>
  </si>
  <si>
    <t>00969</t>
  </si>
  <si>
    <t>00018</t>
  </si>
  <si>
    <t>00939</t>
  </si>
  <si>
    <t>01701</t>
  </si>
  <si>
    <t>01700</t>
  </si>
  <si>
    <t>00017</t>
  </si>
  <si>
    <t>00938</t>
  </si>
  <si>
    <t>00935</t>
  </si>
  <si>
    <t>00934</t>
  </si>
  <si>
    <t>00941</t>
  </si>
  <si>
    <t>00936</t>
  </si>
  <si>
    <t>00723</t>
  </si>
  <si>
    <t>01103</t>
  </si>
  <si>
    <t>56274</t>
  </si>
  <si>
    <t>04029</t>
  </si>
  <si>
    <t>02992</t>
  </si>
  <si>
    <t>02991</t>
  </si>
  <si>
    <t>04030</t>
  </si>
  <si>
    <t>08583</t>
  </si>
  <si>
    <t>03156</t>
  </si>
  <si>
    <t>04191</t>
  </si>
  <si>
    <t>04109</t>
  </si>
  <si>
    <t>03090</t>
  </si>
  <si>
    <t>06803</t>
  </si>
  <si>
    <t>06800</t>
  </si>
  <si>
    <t>00701</t>
  </si>
  <si>
    <t>00276</t>
  </si>
  <si>
    <t>00466</t>
  </si>
  <si>
    <t>00461</t>
  </si>
  <si>
    <t>00614</t>
  </si>
  <si>
    <t>01761</t>
  </si>
  <si>
    <t>00511</t>
  </si>
  <si>
    <t>00897</t>
  </si>
  <si>
    <t>00279</t>
  </si>
  <si>
    <t>00697</t>
  </si>
  <si>
    <t>00706</t>
  </si>
  <si>
    <t>00704</t>
  </si>
  <si>
    <t>00702</t>
  </si>
  <si>
    <t>00513</t>
  </si>
  <si>
    <t>00396</t>
  </si>
  <si>
    <t>00779</t>
  </si>
  <si>
    <t>00753</t>
  </si>
  <si>
    <t>00676</t>
  </si>
  <si>
    <t>03568</t>
  </si>
  <si>
    <t>02915</t>
  </si>
  <si>
    <t>02950</t>
  </si>
  <si>
    <t>02952</t>
  </si>
  <si>
    <t>02937</t>
  </si>
  <si>
    <t>02944</t>
  </si>
  <si>
    <t>02922</t>
  </si>
  <si>
    <t>03013</t>
  </si>
  <si>
    <t>03944</t>
  </si>
  <si>
    <t>02921</t>
  </si>
  <si>
    <t>02923</t>
  </si>
  <si>
    <t>03776</t>
  </si>
  <si>
    <t>02953</t>
  </si>
  <si>
    <t>02958</t>
  </si>
  <si>
    <t>03080</t>
  </si>
  <si>
    <t>03020</t>
  </si>
  <si>
    <t>03946</t>
  </si>
  <si>
    <t>03824</t>
  </si>
  <si>
    <t>03052</t>
  </si>
  <si>
    <t>03886</t>
  </si>
  <si>
    <t>03579</t>
  </si>
  <si>
    <t>06696</t>
  </si>
  <si>
    <t>03889</t>
  </si>
  <si>
    <t>03895</t>
  </si>
  <si>
    <t>03934</t>
  </si>
  <si>
    <t>03567</t>
  </si>
  <si>
    <t>06672</t>
  </si>
  <si>
    <t>09002</t>
  </si>
  <si>
    <t>03976</t>
  </si>
  <si>
    <t>06834</t>
  </si>
  <si>
    <t>05112</t>
  </si>
  <si>
    <t>06844</t>
  </si>
  <si>
    <t>06850</t>
  </si>
  <si>
    <t>06668</t>
  </si>
  <si>
    <t>08850</t>
  </si>
  <si>
    <t>06774</t>
  </si>
  <si>
    <t>06701</t>
  </si>
  <si>
    <t>03926</t>
  </si>
  <si>
    <t>07426</t>
  </si>
  <si>
    <t>09000</t>
  </si>
  <si>
    <t>06693</t>
  </si>
  <si>
    <t>04145</t>
  </si>
  <si>
    <t>03140</t>
  </si>
  <si>
    <t>02985</t>
  </si>
  <si>
    <t>03894</t>
  </si>
  <si>
    <t>03058</t>
  </si>
  <si>
    <t>03881</t>
  </si>
  <si>
    <t>04882</t>
  </si>
  <si>
    <t>03815</t>
  </si>
  <si>
    <t>03896</t>
  </si>
  <si>
    <t>06700</t>
  </si>
  <si>
    <t>03004</t>
  </si>
  <si>
    <t>04687</t>
  </si>
  <si>
    <t>04120</t>
  </si>
  <si>
    <t>04122</t>
  </si>
  <si>
    <t>03797</t>
  </si>
  <si>
    <t>03961</t>
  </si>
  <si>
    <t>03014</t>
  </si>
  <si>
    <t>06830</t>
  </si>
  <si>
    <t>06403</t>
  </si>
  <si>
    <t>04119</t>
  </si>
  <si>
    <t>06829</t>
  </si>
  <si>
    <t>06847</t>
  </si>
  <si>
    <t>09009</t>
  </si>
  <si>
    <t>07644</t>
  </si>
  <si>
    <t>08626</t>
  </si>
  <si>
    <t>03917</t>
  </si>
  <si>
    <t>08636</t>
  </si>
  <si>
    <t>09006</t>
  </si>
  <si>
    <t>03953</t>
  </si>
  <si>
    <t>09005</t>
  </si>
  <si>
    <t>03555</t>
  </si>
  <si>
    <t>03982</t>
  </si>
  <si>
    <t>06824</t>
  </si>
  <si>
    <t>06855</t>
  </si>
  <si>
    <t>07097</t>
  </si>
  <si>
    <t>09040</t>
  </si>
  <si>
    <t>03962</t>
  </si>
  <si>
    <t>02932</t>
  </si>
  <si>
    <t>02947</t>
  </si>
  <si>
    <t>03079</t>
  </si>
  <si>
    <t>03790</t>
  </si>
  <si>
    <t>03081</t>
  </si>
  <si>
    <t>03793</t>
  </si>
  <si>
    <t>03009</t>
  </si>
  <si>
    <t>03813</t>
  </si>
  <si>
    <t>03817</t>
  </si>
  <si>
    <t>03937</t>
  </si>
  <si>
    <t>04126</t>
  </si>
  <si>
    <t>03117</t>
  </si>
  <si>
    <t>03124</t>
  </si>
  <si>
    <t>03125</t>
  </si>
  <si>
    <t>03888</t>
  </si>
  <si>
    <t>06384</t>
  </si>
  <si>
    <t>06664</t>
  </si>
  <si>
    <t>06836</t>
  </si>
  <si>
    <t>08986</t>
  </si>
  <si>
    <t>09003</t>
  </si>
  <si>
    <t>03975</t>
  </si>
  <si>
    <t>03812</t>
  </si>
  <si>
    <t>06858</t>
  </si>
  <si>
    <t>09004</t>
  </si>
  <si>
    <t>04003</t>
  </si>
  <si>
    <t>06719</t>
  </si>
  <si>
    <t>07409</t>
  </si>
  <si>
    <t>03843</t>
  </si>
  <si>
    <t>09093</t>
  </si>
  <si>
    <t>07424</t>
  </si>
  <si>
    <t>02899</t>
  </si>
  <si>
    <t>03021</t>
  </si>
  <si>
    <t>03019</t>
  </si>
  <si>
    <t>03142</t>
  </si>
  <si>
    <t>03890</t>
  </si>
  <si>
    <t>05009</t>
  </si>
  <si>
    <t>03844</t>
  </si>
  <si>
    <t>06405</t>
  </si>
  <si>
    <t>02945</t>
  </si>
  <si>
    <t>03078</t>
  </si>
  <si>
    <t>03119</t>
  </si>
  <si>
    <t>05493</t>
  </si>
  <si>
    <t>04105</t>
  </si>
  <si>
    <t>02914</t>
  </si>
  <si>
    <t>03893</t>
  </si>
  <si>
    <t>08810</t>
  </si>
  <si>
    <t>06843</t>
  </si>
  <si>
    <t>08628</t>
  </si>
  <si>
    <t>08811</t>
  </si>
  <si>
    <t>03949</t>
  </si>
  <si>
    <t>03811</t>
  </si>
  <si>
    <t>06828</t>
  </si>
  <si>
    <t>07324</t>
  </si>
  <si>
    <t>09030</t>
  </si>
  <si>
    <t>08635</t>
  </si>
  <si>
    <t>06386</t>
  </si>
  <si>
    <t>07659</t>
  </si>
  <si>
    <t>06851</t>
  </si>
  <si>
    <t>04658</t>
  </si>
  <si>
    <t>03938</t>
  </si>
  <si>
    <t>06823</t>
  </si>
  <si>
    <t>09092</t>
  </si>
  <si>
    <t>06779</t>
  </si>
  <si>
    <t>02929</t>
  </si>
  <si>
    <t>02981</t>
  </si>
  <si>
    <t>03883</t>
  </si>
  <si>
    <t>03016</t>
  </si>
  <si>
    <t>03548</t>
  </si>
  <si>
    <t>02933</t>
  </si>
  <si>
    <t>02942</t>
  </si>
  <si>
    <t>03891</t>
  </si>
  <si>
    <t>03885</t>
  </si>
  <si>
    <t>03582</t>
  </si>
  <si>
    <t>03892</t>
  </si>
  <si>
    <t>03898</t>
  </si>
  <si>
    <t>03952</t>
  </si>
  <si>
    <t>02970</t>
  </si>
  <si>
    <t>03139</t>
  </si>
  <si>
    <t>06674</t>
  </si>
  <si>
    <t>06467</t>
  </si>
  <si>
    <t>03935</t>
  </si>
  <si>
    <t>04136</t>
  </si>
  <si>
    <t>03887</t>
  </si>
  <si>
    <t>08867</t>
  </si>
  <si>
    <t>04123</t>
  </si>
  <si>
    <t>03950</t>
  </si>
  <si>
    <t>07524</t>
  </si>
  <si>
    <t>08637</t>
  </si>
  <si>
    <t>06846</t>
  </si>
  <si>
    <t>02938</t>
  </si>
  <si>
    <t>02940</t>
  </si>
  <si>
    <t>03057</t>
  </si>
  <si>
    <t>03524</t>
  </si>
  <si>
    <t>03788</t>
  </si>
  <si>
    <t>02983</t>
  </si>
  <si>
    <t>02974</t>
  </si>
  <si>
    <t>03928</t>
  </si>
  <si>
    <t>02955</t>
  </si>
  <si>
    <t>03785</t>
  </si>
  <si>
    <t>03007</t>
  </si>
  <si>
    <t>03809</t>
  </si>
  <si>
    <t>03073</t>
  </si>
  <si>
    <t>06469</t>
  </si>
  <si>
    <t>03547</t>
  </si>
  <si>
    <t>04076</t>
  </si>
  <si>
    <t>03831</t>
  </si>
  <si>
    <t>03968</t>
  </si>
  <si>
    <t>02917</t>
  </si>
  <si>
    <t>04143</t>
  </si>
  <si>
    <t>06464</t>
  </si>
  <si>
    <t>08614</t>
  </si>
  <si>
    <t>06391</t>
  </si>
  <si>
    <t>03804</t>
  </si>
  <si>
    <t>06435</t>
  </si>
  <si>
    <t>03954</t>
  </si>
  <si>
    <t>09094</t>
  </si>
  <si>
    <t>02984</t>
  </si>
  <si>
    <t>03786</t>
  </si>
  <si>
    <t>06714</t>
  </si>
  <si>
    <t>07323</t>
  </si>
  <si>
    <t>02924</t>
  </si>
  <si>
    <t>02913</t>
  </si>
  <si>
    <t>02925</t>
  </si>
  <si>
    <t>02989</t>
  </si>
  <si>
    <t>03931</t>
  </si>
  <si>
    <t>02943</t>
  </si>
  <si>
    <t>03959</t>
  </si>
  <si>
    <t>03973</t>
  </si>
  <si>
    <t>03120</t>
  </si>
  <si>
    <t>03269</t>
  </si>
  <si>
    <t>03557</t>
  </si>
  <si>
    <t>03984</t>
  </si>
  <si>
    <t>03942</t>
  </si>
  <si>
    <t>03945</t>
  </si>
  <si>
    <t>06402</t>
  </si>
  <si>
    <t>04125</t>
  </si>
  <si>
    <t>08987</t>
  </si>
  <si>
    <t>07204</t>
  </si>
  <si>
    <t>03939</t>
  </si>
  <si>
    <t>03830</t>
  </si>
  <si>
    <t>03806</t>
  </si>
  <si>
    <t>03948</t>
  </si>
  <si>
    <t>07523</t>
  </si>
  <si>
    <t>03561</t>
  </si>
  <si>
    <t>06784</t>
  </si>
  <si>
    <t>05499</t>
  </si>
  <si>
    <t>09013</t>
  </si>
  <si>
    <t>02918</t>
  </si>
  <si>
    <t>03056</t>
  </si>
  <si>
    <t>03064</t>
  </si>
  <si>
    <t>03514</t>
  </si>
  <si>
    <t>03781</t>
  </si>
  <si>
    <t>02956</t>
  </si>
  <si>
    <t>03943</t>
  </si>
  <si>
    <t>02982</t>
  </si>
  <si>
    <t>03558</t>
  </si>
  <si>
    <t>02936</t>
  </si>
  <si>
    <t>03960</t>
  </si>
  <si>
    <t>03964</t>
  </si>
  <si>
    <t>02987</t>
  </si>
  <si>
    <t>03925</t>
  </si>
  <si>
    <t>03899</t>
  </si>
  <si>
    <t>04127</t>
  </si>
  <si>
    <t>04124</t>
  </si>
  <si>
    <t>04135</t>
  </si>
  <si>
    <t>03116</t>
  </si>
  <si>
    <t>03847</t>
  </si>
  <si>
    <t>06389</t>
  </si>
  <si>
    <t>06670</t>
  </si>
  <si>
    <t>08624</t>
  </si>
  <si>
    <t>03969</t>
  </si>
  <si>
    <t>06840</t>
  </si>
  <si>
    <t>05008</t>
  </si>
  <si>
    <t>05511</t>
  </si>
  <si>
    <t>06833</t>
  </si>
  <si>
    <t>06376</t>
  </si>
  <si>
    <t>06713</t>
  </si>
  <si>
    <t>09008</t>
  </si>
  <si>
    <t>08625</t>
  </si>
  <si>
    <t>06377</t>
  </si>
  <si>
    <t>07505</t>
  </si>
  <si>
    <t>20607</t>
  </si>
  <si>
    <t>37306</t>
  </si>
  <si>
    <t>48526</t>
  </si>
  <si>
    <t>49337</t>
  </si>
  <si>
    <t>45875</t>
  </si>
  <si>
    <t>48566</t>
  </si>
  <si>
    <t>48886</t>
  </si>
  <si>
    <t>52707</t>
  </si>
  <si>
    <t>51641</t>
  </si>
  <si>
    <t>51644</t>
  </si>
  <si>
    <t>51956</t>
  </si>
  <si>
    <t>50844</t>
  </si>
  <si>
    <t>52731</t>
  </si>
  <si>
    <t>55245</t>
  </si>
  <si>
    <t>56040</t>
  </si>
  <si>
    <t>55447</t>
  </si>
  <si>
    <t>56194</t>
  </si>
  <si>
    <t>57577</t>
  </si>
  <si>
    <t>55181</t>
  </si>
  <si>
    <t>57026</t>
  </si>
  <si>
    <t>57742</t>
  </si>
  <si>
    <t>53955</t>
  </si>
  <si>
    <t>53953</t>
  </si>
  <si>
    <t>54981</t>
  </si>
  <si>
    <t>53961</t>
  </si>
  <si>
    <t>03979</t>
  </si>
  <si>
    <t>03069</t>
  </si>
  <si>
    <t>06717</t>
  </si>
  <si>
    <t>09039</t>
  </si>
  <si>
    <t>04008</t>
  </si>
  <si>
    <t>03072</t>
  </si>
  <si>
    <t>06723</t>
  </si>
  <si>
    <t>05502</t>
  </si>
  <si>
    <t>03821</t>
  </si>
  <si>
    <t>03913</t>
  </si>
  <si>
    <t>03986</t>
  </si>
  <si>
    <t>06802</t>
  </si>
  <si>
    <t>03084</t>
  </si>
  <si>
    <t>04108</t>
  </si>
  <si>
    <t>A3087</t>
  </si>
  <si>
    <t>03523</t>
  </si>
  <si>
    <t>06394</t>
  </si>
  <si>
    <t>06771</t>
  </si>
  <si>
    <t>08979</t>
  </si>
  <si>
    <t>04080</t>
  </si>
  <si>
    <t>02964</t>
  </si>
  <si>
    <t>09041</t>
  </si>
  <si>
    <t>06660</t>
  </si>
  <si>
    <t>03165</t>
  </si>
  <si>
    <t>06375</t>
  </si>
  <si>
    <t>07238</t>
  </si>
  <si>
    <t>02926</t>
  </si>
  <si>
    <t>09037</t>
  </si>
  <si>
    <t>03573</t>
  </si>
  <si>
    <t>04128</t>
  </si>
  <si>
    <t>07508</t>
  </si>
  <si>
    <t>03911</t>
  </si>
  <si>
    <t>08999</t>
  </si>
  <si>
    <t>03068</t>
  </si>
  <si>
    <t>06772</t>
  </si>
  <si>
    <t>06659</t>
  </si>
  <si>
    <t>06781</t>
  </si>
  <si>
    <t>03525</t>
  </si>
  <si>
    <t>04118</t>
  </si>
  <si>
    <t>03061</t>
  </si>
  <si>
    <t>09032</t>
  </si>
  <si>
    <t>03966</t>
  </si>
  <si>
    <t>'7507</t>
  </si>
  <si>
    <t>'6697</t>
  </si>
  <si>
    <t>'3574</t>
  </si>
  <si>
    <t>'3575</t>
  </si>
  <si>
    <t>04192</t>
  </si>
  <si>
    <t>03153</t>
  </si>
  <si>
    <t>02912</t>
  </si>
  <si>
    <t>04194</t>
  </si>
  <si>
    <t>03159</t>
  </si>
  <si>
    <t>03990</t>
  </si>
  <si>
    <t>08630</t>
  </si>
  <si>
    <t>04111</t>
  </si>
  <si>
    <t>03085</t>
  </si>
  <si>
    <t>06801</t>
  </si>
  <si>
    <t>A2829</t>
  </si>
  <si>
    <t>A2852</t>
  </si>
  <si>
    <t>A5010</t>
  </si>
  <si>
    <t>02977</t>
  </si>
  <si>
    <t>04141</t>
  </si>
  <si>
    <t>02832</t>
  </si>
  <si>
    <t>04196</t>
  </si>
  <si>
    <t>06871</t>
  </si>
  <si>
    <t>03155</t>
  </si>
  <si>
    <t>'2907</t>
  </si>
  <si>
    <t>'3154</t>
  </si>
  <si>
    <t>'2906</t>
  </si>
  <si>
    <t>03803</t>
  </si>
  <si>
    <t>06839</t>
  </si>
  <si>
    <t>03586</t>
  </si>
  <si>
    <t>A4037</t>
  </si>
  <si>
    <t>09075</t>
  </si>
  <si>
    <t>08597</t>
  </si>
  <si>
    <t>06727</t>
  </si>
  <si>
    <t>03047</t>
  </si>
  <si>
    <t>09086</t>
  </si>
  <si>
    <t>02927</t>
  </si>
  <si>
    <t>06776</t>
  </si>
  <si>
    <t>02903</t>
  </si>
  <si>
    <t>08598</t>
  </si>
  <si>
    <t>00973</t>
  </si>
  <si>
    <t>02853</t>
  </si>
  <si>
    <t>06734</t>
  </si>
  <si>
    <t>09051</t>
  </si>
  <si>
    <t>04052</t>
  </si>
  <si>
    <t>02818</t>
  </si>
  <si>
    <t>09095</t>
  </si>
  <si>
    <t>04134</t>
  </si>
  <si>
    <t>03792</t>
  </si>
  <si>
    <t>06831</t>
  </si>
  <si>
    <t>04133</t>
  </si>
  <si>
    <t>02994</t>
  </si>
  <si>
    <t>04036</t>
  </si>
  <si>
    <t>02995</t>
  </si>
  <si>
    <t>02980</t>
  </si>
  <si>
    <t>07354</t>
  </si>
  <si>
    <t>06766</t>
  </si>
  <si>
    <t>03819</t>
  </si>
  <si>
    <t>04925</t>
  </si>
  <si>
    <t>03978</t>
  </si>
  <si>
    <t>09090</t>
  </si>
  <si>
    <t>04005</t>
  </si>
  <si>
    <t>02972</t>
  </si>
  <si>
    <t>07236</t>
  </si>
  <si>
    <t>07642</t>
  </si>
  <si>
    <t>02831</t>
  </si>
  <si>
    <t>56020</t>
  </si>
  <si>
    <t>A4107</t>
  </si>
  <si>
    <t>A6798</t>
  </si>
  <si>
    <t>A3129</t>
  </si>
  <si>
    <t>03122</t>
  </si>
  <si>
    <t>06819</t>
  </si>
  <si>
    <t>07081</t>
  </si>
  <si>
    <t>06711</t>
  </si>
  <si>
    <t>03515</t>
  </si>
  <si>
    <t>09076</t>
  </si>
  <si>
    <t>03151</t>
  </si>
  <si>
    <t>06863</t>
  </si>
  <si>
    <t>03157</t>
  </si>
  <si>
    <t>04198</t>
  </si>
  <si>
    <t>06869</t>
  </si>
  <si>
    <t>06870</t>
  </si>
  <si>
    <t>04195</t>
  </si>
  <si>
    <t>03148</t>
  </si>
  <si>
    <t>05686</t>
  </si>
  <si>
    <t>03955</t>
  </si>
  <si>
    <t>02911</t>
  </si>
  <si>
    <t>02910</t>
  </si>
  <si>
    <t>02998</t>
  </si>
  <si>
    <t>02997</t>
  </si>
  <si>
    <t>04028</t>
  </si>
  <si>
    <t>06726</t>
  </si>
  <si>
    <t>09068</t>
  </si>
  <si>
    <t>A3996</t>
  </si>
  <si>
    <t>03089</t>
  </si>
  <si>
    <t>04106</t>
  </si>
  <si>
    <t>06805</t>
  </si>
  <si>
    <t>06655</t>
  </si>
  <si>
    <t>03856</t>
  </si>
  <si>
    <t>06806</t>
  </si>
  <si>
    <t>08997</t>
  </si>
  <si>
    <t>03094</t>
  </si>
  <si>
    <t>02999</t>
  </si>
  <si>
    <t>04027</t>
  </si>
  <si>
    <t>03001</t>
  </si>
  <si>
    <t>02908</t>
  </si>
  <si>
    <t>04190</t>
  </si>
  <si>
    <t>06868</t>
  </si>
  <si>
    <t>06865</t>
  </si>
  <si>
    <t>04103</t>
  </si>
  <si>
    <t>03158</t>
  </si>
  <si>
    <t>A4193</t>
  </si>
  <si>
    <t>A3146</t>
  </si>
  <si>
    <t>A6866</t>
  </si>
  <si>
    <t>06706</t>
  </si>
  <si>
    <t>02931</t>
  </si>
  <si>
    <t>04038</t>
  </si>
  <si>
    <t>03046</t>
  </si>
  <si>
    <t>09069</t>
  </si>
  <si>
    <t>03145</t>
  </si>
  <si>
    <t>06872</t>
  </si>
  <si>
    <t>04110</t>
  </si>
  <si>
    <t>09097</t>
  </si>
  <si>
    <t>08812</t>
  </si>
  <si>
    <t>06786</t>
  </si>
  <si>
    <t>03572</t>
  </si>
  <si>
    <t>06654</t>
  </si>
  <si>
    <t>03127</t>
  </si>
  <si>
    <t>03128</t>
  </si>
  <si>
    <t>06799</t>
  </si>
  <si>
    <t>03863</t>
  </si>
  <si>
    <t>06864</t>
  </si>
  <si>
    <t>04199</t>
  </si>
  <si>
    <t>02905</t>
  </si>
  <si>
    <t>A2996</t>
  </si>
  <si>
    <t>A3045</t>
  </si>
  <si>
    <t>06835</t>
  </si>
  <si>
    <t>03853</t>
  </si>
  <si>
    <t>03852</t>
  </si>
  <si>
    <t>03584</t>
  </si>
  <si>
    <t>04112</t>
  </si>
  <si>
    <t>06804</t>
  </si>
  <si>
    <t>03134</t>
  </si>
  <si>
    <t>05487</t>
  </si>
  <si>
    <t>02930</t>
  </si>
  <si>
    <t>03149</t>
  </si>
  <si>
    <t>04197</t>
  </si>
  <si>
    <t>03862</t>
  </si>
  <si>
    <t>03092</t>
  </si>
  <si>
    <t>A2904</t>
  </si>
  <si>
    <t>A6712</t>
  </si>
  <si>
    <t>A6867</t>
  </si>
  <si>
    <t>08634</t>
  </si>
  <si>
    <t>02934</t>
  </si>
  <si>
    <t>03970</t>
  </si>
  <si>
    <t>02897</t>
  </si>
  <si>
    <t>02844</t>
  </si>
  <si>
    <t>03107</t>
  </si>
  <si>
    <t>02842</t>
  </si>
  <si>
    <t>02841</t>
  </si>
  <si>
    <t>02837</t>
  </si>
  <si>
    <t>06862</t>
  </si>
  <si>
    <t>03100</t>
  </si>
  <si>
    <t>02843</t>
  </si>
  <si>
    <t>02845</t>
  </si>
  <si>
    <t>02836</t>
  </si>
  <si>
    <t>02849</t>
  </si>
  <si>
    <t>03994</t>
  </si>
  <si>
    <t>02848</t>
  </si>
  <si>
    <t>03583</t>
  </si>
  <si>
    <t>06652</t>
  </si>
  <si>
    <t>03869</t>
  </si>
  <si>
    <t>02835</t>
  </si>
  <si>
    <t>04207</t>
  </si>
  <si>
    <t>06809</t>
  </si>
  <si>
    <t>02834</t>
  </si>
  <si>
    <t>03095</t>
  </si>
  <si>
    <t>03106</t>
  </si>
  <si>
    <t>03868</t>
  </si>
  <si>
    <t>02840</t>
  </si>
  <si>
    <t>04209</t>
  </si>
  <si>
    <t>01767</t>
  </si>
  <si>
    <t>06396</t>
  </si>
  <si>
    <t>08618</t>
  </si>
  <si>
    <t>03137</t>
  </si>
  <si>
    <t>06708</t>
  </si>
  <si>
    <t>08617</t>
  </si>
  <si>
    <t>03527</t>
  </si>
  <si>
    <t>03062</t>
  </si>
  <si>
    <t>04067</t>
  </si>
  <si>
    <t>08615</t>
  </si>
  <si>
    <t>08616</t>
  </si>
  <si>
    <t>03065</t>
  </si>
  <si>
    <t>03835</t>
  </si>
  <si>
    <t>07451</t>
  </si>
  <si>
    <t>07948</t>
  </si>
  <si>
    <t>06775</t>
  </si>
  <si>
    <t>09083</t>
  </si>
  <si>
    <t>07964</t>
  </si>
  <si>
    <t>04068</t>
  </si>
  <si>
    <t>03836</t>
  </si>
  <si>
    <t>03066</t>
  </si>
  <si>
    <t>03918</t>
  </si>
  <si>
    <t>03919</t>
  </si>
  <si>
    <t>03833</t>
  </si>
  <si>
    <t>03877</t>
  </si>
  <si>
    <t>04031</t>
  </si>
  <si>
    <t>06730</t>
  </si>
  <si>
    <t>03024</t>
  </si>
  <si>
    <t>06728</t>
  </si>
  <si>
    <t>03049</t>
  </si>
  <si>
    <t>06729</t>
  </si>
  <si>
    <t>09072</t>
  </si>
  <si>
    <t>06731</t>
  </si>
  <si>
    <t>09070</t>
  </si>
  <si>
    <t>03048</t>
  </si>
  <si>
    <t>03023</t>
  </si>
  <si>
    <t>03022</t>
  </si>
  <si>
    <t>04034</t>
  </si>
  <si>
    <t>09071</t>
  </si>
  <si>
    <t>03025</t>
  </si>
  <si>
    <t>04035</t>
  </si>
  <si>
    <t>03160</t>
  </si>
  <si>
    <t>14960</t>
  </si>
  <si>
    <t>17386</t>
  </si>
  <si>
    <t>13183</t>
  </si>
  <si>
    <t>18719</t>
  </si>
  <si>
    <t>10811</t>
  </si>
  <si>
    <t>09175</t>
  </si>
  <si>
    <t>17792</t>
  </si>
  <si>
    <t>12353</t>
  </si>
  <si>
    <t>13699</t>
  </si>
  <si>
    <t>15925</t>
  </si>
  <si>
    <t>17694</t>
  </si>
  <si>
    <t>11519</t>
  </si>
  <si>
    <t>15852</t>
  </si>
  <si>
    <t>13579</t>
  </si>
  <si>
    <t>09118</t>
  </si>
  <si>
    <t>17695</t>
  </si>
  <si>
    <t>13580</t>
  </si>
  <si>
    <t>00856</t>
  </si>
  <si>
    <t>01624</t>
  </si>
  <si>
    <t>00509</t>
  </si>
  <si>
    <t>00635</t>
  </si>
  <si>
    <t>09010</t>
  </si>
  <si>
    <t>06689</t>
  </si>
  <si>
    <t>08982</t>
  </si>
  <si>
    <t>08980</t>
  </si>
  <si>
    <t>03798</t>
  </si>
  <si>
    <t>08849</t>
  </si>
  <si>
    <t>06763</t>
  </si>
  <si>
    <t>03897</t>
  </si>
  <si>
    <t>05500</t>
  </si>
  <si>
    <t>05496</t>
  </si>
  <si>
    <t>02988</t>
  </si>
  <si>
    <t>03018</t>
  </si>
  <si>
    <t>05494</t>
  </si>
  <si>
    <t>03077</t>
  </si>
  <si>
    <t>06387</t>
  </si>
  <si>
    <t>b2939</t>
  </si>
  <si>
    <t>09036</t>
  </si>
  <si>
    <t>06853</t>
  </si>
  <si>
    <t>13476</t>
  </si>
  <si>
    <t>17735</t>
  </si>
  <si>
    <t>17525</t>
  </si>
  <si>
    <t>17464</t>
  </si>
  <si>
    <t>17654</t>
  </si>
  <si>
    <t>17810</t>
  </si>
  <si>
    <t>13449</t>
  </si>
  <si>
    <t>17657</t>
  </si>
  <si>
    <t>18104</t>
  </si>
  <si>
    <t>17488</t>
  </si>
  <si>
    <t>15824</t>
  </si>
  <si>
    <t>13658</t>
  </si>
  <si>
    <t>13436</t>
  </si>
  <si>
    <t>17519</t>
  </si>
  <si>
    <t>16377</t>
  </si>
  <si>
    <t>15854</t>
  </si>
  <si>
    <t>15837</t>
  </si>
  <si>
    <t>15697</t>
  </si>
  <si>
    <t>15684</t>
  </si>
  <si>
    <t>09788</t>
  </si>
  <si>
    <t>15894</t>
  </si>
  <si>
    <t>15695</t>
  </si>
  <si>
    <t>14196</t>
  </si>
  <si>
    <t>13472</t>
  </si>
  <si>
    <t>13340</t>
  </si>
  <si>
    <t>13791</t>
  </si>
  <si>
    <t>13439</t>
  </si>
  <si>
    <t>13572</t>
  </si>
  <si>
    <t>13401</t>
  </si>
  <si>
    <t>13645</t>
  </si>
  <si>
    <t>13474</t>
  </si>
  <si>
    <t>13467</t>
  </si>
  <si>
    <t>13682</t>
  </si>
  <si>
    <t>13418</t>
  </si>
  <si>
    <t>13469</t>
  </si>
  <si>
    <t>13151</t>
  </si>
  <si>
    <t>13175</t>
  </si>
  <si>
    <t>13152</t>
  </si>
  <si>
    <t>13665</t>
  </si>
  <si>
    <t>13460</t>
  </si>
  <si>
    <t>13461</t>
  </si>
  <si>
    <t>11336</t>
  </si>
  <si>
    <t>09106</t>
  </si>
  <si>
    <t>11551</t>
  </si>
  <si>
    <t>11348</t>
  </si>
  <si>
    <t>11542</t>
  </si>
  <si>
    <t>09772</t>
  </si>
  <si>
    <t>11307</t>
  </si>
  <si>
    <t>09104</t>
  </si>
  <si>
    <t>13649</t>
  </si>
  <si>
    <t>17743</t>
  </si>
  <si>
    <t>13537</t>
  </si>
  <si>
    <t>17726</t>
  </si>
  <si>
    <t>14202</t>
  </si>
  <si>
    <t>17827</t>
  </si>
  <si>
    <t>13657</t>
  </si>
  <si>
    <t>17736</t>
  </si>
  <si>
    <t>17645</t>
  </si>
  <si>
    <t>17491</t>
  </si>
  <si>
    <t>15745</t>
  </si>
  <si>
    <t>15671</t>
  </si>
  <si>
    <t>15838</t>
  </si>
  <si>
    <t>15741</t>
  </si>
  <si>
    <t>15820</t>
  </si>
  <si>
    <t>15744</t>
  </si>
  <si>
    <t>17490</t>
  </si>
  <si>
    <t>15835</t>
  </si>
  <si>
    <t>13351</t>
  </si>
  <si>
    <t>15758</t>
  </si>
  <si>
    <t>15636</t>
  </si>
  <si>
    <t>11553</t>
  </si>
  <si>
    <t>15703</t>
  </si>
  <si>
    <t>15622</t>
  </si>
  <si>
    <t>11238</t>
  </si>
  <si>
    <t>15759</t>
  </si>
  <si>
    <t>13675</t>
  </si>
  <si>
    <t>13672</t>
  </si>
  <si>
    <t>15588</t>
  </si>
  <si>
    <t>13273</t>
  </si>
  <si>
    <t>15638</t>
  </si>
  <si>
    <t>13618</t>
  </si>
  <si>
    <t>14200</t>
  </si>
  <si>
    <t>11300</t>
  </si>
  <si>
    <t>13150</t>
  </si>
  <si>
    <t>13427</t>
  </si>
  <si>
    <t>13414</t>
  </si>
  <si>
    <t>12696</t>
  </si>
  <si>
    <t>11351</t>
  </si>
  <si>
    <t>13344</t>
  </si>
  <si>
    <t>11234</t>
  </si>
  <si>
    <t>11357</t>
  </si>
  <si>
    <t>11392</t>
  </si>
  <si>
    <t>13177</t>
  </si>
  <si>
    <t>11514</t>
  </si>
  <si>
    <t>17655</t>
  </si>
  <si>
    <t>13711</t>
  </si>
  <si>
    <t>17758</t>
  </si>
  <si>
    <t>11829</t>
  </si>
  <si>
    <t>17759</t>
  </si>
  <si>
    <t>15822</t>
  </si>
  <si>
    <t>17528</t>
  </si>
  <si>
    <t>13636</t>
  </si>
  <si>
    <t>14837</t>
  </si>
  <si>
    <t>18785</t>
  </si>
  <si>
    <t>16361</t>
  </si>
  <si>
    <t>18102</t>
  </si>
  <si>
    <t>17809</t>
  </si>
  <si>
    <t>15670</t>
  </si>
  <si>
    <t>13415</t>
  </si>
  <si>
    <t>17737</t>
  </si>
  <si>
    <t>17486</t>
  </si>
  <si>
    <t>13666</t>
  </si>
  <si>
    <t>15619</t>
  </si>
  <si>
    <t>13621</t>
  </si>
  <si>
    <t>15811</t>
  </si>
  <si>
    <t>15686</t>
  </si>
  <si>
    <t>15641</t>
  </si>
  <si>
    <t>15908</t>
  </si>
  <si>
    <t>15910</t>
  </si>
  <si>
    <t>15873</t>
  </si>
  <si>
    <t>15840</t>
  </si>
  <si>
    <t>15845</t>
  </si>
  <si>
    <t>13471</t>
  </si>
  <si>
    <t>13464</t>
  </si>
  <si>
    <t>13421</t>
  </si>
  <si>
    <t>15901</t>
  </si>
  <si>
    <t>15637</t>
  </si>
  <si>
    <t>13659</t>
  </si>
  <si>
    <t>12621</t>
  </si>
  <si>
    <t>11246</t>
  </si>
  <si>
    <t>13677</t>
  </si>
  <si>
    <t>13673</t>
  </si>
  <si>
    <t>13652</t>
  </si>
  <si>
    <t>14110</t>
  </si>
  <si>
    <t>13549</t>
  </si>
  <si>
    <t>13322</t>
  </si>
  <si>
    <t>15615</t>
  </si>
  <si>
    <t>13327</t>
  </si>
  <si>
    <t>14835</t>
  </si>
  <si>
    <t>10632</t>
  </si>
  <si>
    <t>11253</t>
  </si>
  <si>
    <t>13664</t>
  </si>
  <si>
    <t>13559</t>
  </si>
  <si>
    <t>11236</t>
  </si>
  <si>
    <t>13442</t>
  </si>
  <si>
    <t>13170</t>
  </si>
  <si>
    <t>13420</t>
  </si>
  <si>
    <t>13413</t>
  </si>
  <si>
    <t>13347</t>
  </si>
  <si>
    <t>11546</t>
  </si>
  <si>
    <t>11512</t>
  </si>
  <si>
    <t>09130</t>
  </si>
  <si>
    <t>11539</t>
  </si>
  <si>
    <t>09790</t>
  </si>
  <si>
    <t>11306</t>
  </si>
  <si>
    <t>11255</t>
  </si>
  <si>
    <t>15874</t>
  </si>
  <si>
    <t>17762</t>
  </si>
  <si>
    <t>15898</t>
  </si>
  <si>
    <t>15888</t>
  </si>
  <si>
    <t>15887</t>
  </si>
  <si>
    <t>17808</t>
  </si>
  <si>
    <t>18754</t>
  </si>
  <si>
    <t>16919</t>
  </si>
  <si>
    <t>17716</t>
  </si>
  <si>
    <t>17484</t>
  </si>
  <si>
    <t>13450</t>
  </si>
  <si>
    <t>15595</t>
  </si>
  <si>
    <t>13680</t>
  </si>
  <si>
    <t>17463</t>
  </si>
  <si>
    <t>15886</t>
  </si>
  <si>
    <t>17439</t>
  </si>
  <si>
    <t>15675</t>
  </si>
  <si>
    <t>15877</t>
  </si>
  <si>
    <t>15896</t>
  </si>
  <si>
    <t>13279</t>
  </si>
  <si>
    <t>15836</t>
  </si>
  <si>
    <t>15903</t>
  </si>
  <si>
    <t>15698</t>
  </si>
  <si>
    <t>13632</t>
  </si>
  <si>
    <t>15814</t>
  </si>
  <si>
    <t>13567</t>
  </si>
  <si>
    <t>13437</t>
  </si>
  <si>
    <t>13423</t>
  </si>
  <si>
    <t>13759</t>
  </si>
  <si>
    <t>15597</t>
  </si>
  <si>
    <t>14201</t>
  </si>
  <si>
    <t>13634</t>
  </si>
  <si>
    <t>15620</t>
  </si>
  <si>
    <t>13776</t>
  </si>
  <si>
    <t>13790</t>
  </si>
  <si>
    <t>13410</t>
  </si>
  <si>
    <t>13679</t>
  </si>
  <si>
    <t>13555</t>
  </si>
  <si>
    <t>13640</t>
  </si>
  <si>
    <t>13444</t>
  </si>
  <si>
    <t>11301</t>
  </si>
  <si>
    <t>13653</t>
  </si>
  <si>
    <t>11257</t>
  </si>
  <si>
    <t>13757</t>
  </si>
  <si>
    <t>13638</t>
  </si>
  <si>
    <t>14166</t>
  </si>
  <si>
    <t>10631</t>
  </si>
  <si>
    <t>13333</t>
  </si>
  <si>
    <t>13315</t>
  </si>
  <si>
    <t>13312</t>
  </si>
  <si>
    <t>11782</t>
  </si>
  <si>
    <t>11349</t>
  </si>
  <si>
    <t>11329</t>
  </si>
  <si>
    <t>10571</t>
  </si>
  <si>
    <t>11330</t>
  </si>
  <si>
    <t>11334</t>
  </si>
  <si>
    <t>09134</t>
  </si>
  <si>
    <t>11251</t>
  </si>
  <si>
    <t>17727</t>
  </si>
  <si>
    <t>17656</t>
  </si>
  <si>
    <t>13667</t>
  </si>
  <si>
    <t>17479</t>
  </si>
  <si>
    <t>13656</t>
  </si>
  <si>
    <t>17761</t>
  </si>
  <si>
    <t>17706</t>
  </si>
  <si>
    <t>17647</t>
  </si>
  <si>
    <t>17722</t>
  </si>
  <si>
    <t>15586</t>
  </si>
  <si>
    <t>16756</t>
  </si>
  <si>
    <t>15902</t>
  </si>
  <si>
    <t>15678</t>
  </si>
  <si>
    <t>13357</t>
  </si>
  <si>
    <t>17510</t>
  </si>
  <si>
    <t>15909</t>
  </si>
  <si>
    <t>13455</t>
  </si>
  <si>
    <t>13356</t>
  </si>
  <si>
    <t>11549</t>
  </si>
  <si>
    <t>13466</t>
  </si>
  <si>
    <t>13639</t>
  </si>
  <si>
    <t>17480</t>
  </si>
  <si>
    <t>13669</t>
  </si>
  <si>
    <t>14199</t>
  </si>
  <si>
    <t>15590</t>
  </si>
  <si>
    <t>13324</t>
  </si>
  <si>
    <t>15989</t>
  </si>
  <si>
    <t>15591</t>
  </si>
  <si>
    <t>14198</t>
  </si>
  <si>
    <t>13668</t>
  </si>
  <si>
    <t>13642</t>
  </si>
  <si>
    <t>15603</t>
  </si>
  <si>
    <t>15639</t>
  </si>
  <si>
    <t>15621</t>
  </si>
  <si>
    <t>13635</t>
  </si>
  <si>
    <t>13556</t>
  </si>
  <si>
    <t>11237</t>
  </si>
  <si>
    <t>13446</t>
  </si>
  <si>
    <t>13596</t>
  </si>
  <si>
    <t>11807</t>
  </si>
  <si>
    <t>13454</t>
  </si>
  <si>
    <t>11364</t>
  </si>
  <si>
    <t>13456</t>
  </si>
  <si>
    <t>13440</t>
  </si>
  <si>
    <t>13342</t>
  </si>
  <si>
    <t>13341</t>
  </si>
  <si>
    <t>13211</t>
  </si>
  <si>
    <t>11806</t>
  </si>
  <si>
    <t>11527</t>
  </si>
  <si>
    <t>13468</t>
  </si>
  <si>
    <t>13325</t>
  </si>
  <si>
    <t>11497</t>
  </si>
  <si>
    <t>11516</t>
  </si>
  <si>
    <t>11011</t>
  </si>
  <si>
    <t>09137</t>
  </si>
  <si>
    <t>09169</t>
  </si>
  <si>
    <t>15760</t>
  </si>
  <si>
    <t>13654</t>
  </si>
  <si>
    <t>13326</t>
  </si>
  <si>
    <t>15600</t>
  </si>
  <si>
    <t>17652</t>
  </si>
  <si>
    <t>17757</t>
  </si>
  <si>
    <t>15756</t>
  </si>
  <si>
    <t>18696</t>
  </si>
  <si>
    <t>18686</t>
  </si>
  <si>
    <t>13686</t>
  </si>
  <si>
    <t>18747</t>
  </si>
  <si>
    <t>17750</t>
  </si>
  <si>
    <t>13646</t>
  </si>
  <si>
    <t>17723</t>
  </si>
  <si>
    <t>15853</t>
  </si>
  <si>
    <t>15890</t>
  </si>
  <si>
    <t>17501</t>
  </si>
  <si>
    <t>13615</t>
  </si>
  <si>
    <t>13409</t>
  </si>
  <si>
    <t>15812</t>
  </si>
  <si>
    <t>15813</t>
  </si>
  <si>
    <t>15672</t>
  </si>
  <si>
    <t>13681</t>
  </si>
  <si>
    <t>13641</t>
  </si>
  <si>
    <t>13592</t>
  </si>
  <si>
    <t>15834</t>
  </si>
  <si>
    <t>13352</t>
  </si>
  <si>
    <t>15883</t>
  </si>
  <si>
    <t>14197</t>
  </si>
  <si>
    <t>15839</t>
  </si>
  <si>
    <t>13753</t>
  </si>
  <si>
    <t>15685</t>
  </si>
  <si>
    <t>13660</t>
  </si>
  <si>
    <t>13355</t>
  </si>
  <si>
    <t>15665</t>
  </si>
  <si>
    <t>13683</t>
  </si>
  <si>
    <t>13676</t>
  </si>
  <si>
    <t>13630</t>
  </si>
  <si>
    <t>15640</t>
  </si>
  <si>
    <t>15599</t>
  </si>
  <si>
    <t>15596</t>
  </si>
  <si>
    <t>15593</t>
  </si>
  <si>
    <t>13625</t>
  </si>
  <si>
    <t>13624</t>
  </si>
  <si>
    <t>13445</t>
  </si>
  <si>
    <t>13616</t>
  </si>
  <si>
    <t>15616</t>
  </si>
  <si>
    <t>15583</t>
  </si>
  <si>
    <t>13619</t>
  </si>
  <si>
    <t>15624</t>
  </si>
  <si>
    <t>13564</t>
  </si>
  <si>
    <t>12622</t>
  </si>
  <si>
    <t>13620</t>
  </si>
  <si>
    <t>13441</t>
  </si>
  <si>
    <t>11526</t>
  </si>
  <si>
    <t>13428</t>
  </si>
  <si>
    <t>13408</t>
  </si>
  <si>
    <t>11327</t>
  </si>
  <si>
    <t>10630</t>
  </si>
  <si>
    <t>11781</t>
  </si>
  <si>
    <t>13350</t>
  </si>
  <si>
    <t>11390</t>
  </si>
  <si>
    <t>09127</t>
  </si>
  <si>
    <t>09103</t>
  </si>
  <si>
    <t>09752</t>
  </si>
  <si>
    <t>13343</t>
  </si>
  <si>
    <t>18100</t>
  </si>
  <si>
    <t>17636</t>
  </si>
  <si>
    <t>13573</t>
  </si>
  <si>
    <t>17493</t>
  </si>
  <si>
    <t>17746</t>
  </si>
  <si>
    <t>16083</t>
  </si>
  <si>
    <t>17731</t>
  </si>
  <si>
    <t>17653</t>
  </si>
  <si>
    <t>17639</t>
  </si>
  <si>
    <t>17500</t>
  </si>
  <si>
    <t>15740</t>
  </si>
  <si>
    <t>13622</t>
  </si>
  <si>
    <t>15875</t>
  </si>
  <si>
    <t>13678</t>
  </si>
  <si>
    <t>13339</t>
  </si>
  <si>
    <t>13806</t>
  </si>
  <si>
    <t>13805</t>
  </si>
  <si>
    <t>13316</t>
  </si>
  <si>
    <t>15585</t>
  </si>
  <si>
    <t>13803</t>
  </si>
  <si>
    <t>15677</t>
  </si>
  <si>
    <t>14180</t>
  </si>
  <si>
    <t>13633</t>
  </si>
  <si>
    <t>13336</t>
  </si>
  <si>
    <t>13334</t>
  </si>
  <si>
    <t>13644</t>
  </si>
  <si>
    <t>13417</t>
  </si>
  <si>
    <t>13412</t>
  </si>
  <si>
    <t>13154</t>
  </si>
  <si>
    <t>13563</t>
  </si>
  <si>
    <t>13438</t>
  </si>
  <si>
    <t>13465</t>
  </si>
  <si>
    <t>13425</t>
  </si>
  <si>
    <t>13274</t>
  </si>
  <si>
    <t>13168</t>
  </si>
  <si>
    <t>11552</t>
  </si>
  <si>
    <t>09789</t>
  </si>
  <si>
    <t>10651</t>
  </si>
  <si>
    <t>11317</t>
  </si>
  <si>
    <t>11235</t>
  </si>
  <si>
    <t>09128</t>
  </si>
  <si>
    <t>15601</t>
  </si>
  <si>
    <t>17650</t>
  </si>
  <si>
    <t>17450</t>
  </si>
  <si>
    <t>16372</t>
  </si>
  <si>
    <t>17521</t>
  </si>
  <si>
    <t>18682</t>
  </si>
  <si>
    <t>17701</t>
  </si>
  <si>
    <t>17441</t>
  </si>
  <si>
    <t>17440</t>
  </si>
  <si>
    <t>18755</t>
  </si>
  <si>
    <t>13411</t>
  </si>
  <si>
    <t>17509</t>
  </si>
  <si>
    <t>15907</t>
  </si>
  <si>
    <t>17485</t>
  </si>
  <si>
    <t>13671</t>
  </si>
  <si>
    <t>13593</t>
  </si>
  <si>
    <t>13338</t>
  </si>
  <si>
    <t>15747</t>
  </si>
  <si>
    <t>13149</t>
  </si>
  <si>
    <t>15589</t>
  </si>
  <si>
    <t>13179</t>
  </si>
  <si>
    <t>13631</t>
  </si>
  <si>
    <t>13629</t>
  </si>
  <si>
    <t>13443</t>
  </si>
  <si>
    <t>13447</t>
  </si>
  <si>
    <t>13280</t>
  </si>
  <si>
    <t>13597</t>
  </si>
  <si>
    <t>13470</t>
  </si>
  <si>
    <t>13617</t>
  </si>
  <si>
    <t>11513</t>
  </si>
  <si>
    <t>13824</t>
  </si>
  <si>
    <t>13614</t>
  </si>
  <si>
    <t>13595</t>
  </si>
  <si>
    <t>13594</t>
  </si>
  <si>
    <t>15584</t>
  </si>
  <si>
    <t>12538</t>
  </si>
  <si>
    <t>13637</t>
  </si>
  <si>
    <t>13434</t>
  </si>
  <si>
    <t>13419</t>
  </si>
  <si>
    <t>11333</t>
  </si>
  <si>
    <t>13345</t>
  </si>
  <si>
    <t>11544</t>
  </si>
  <si>
    <t>13473</t>
  </si>
  <si>
    <t>13426</t>
  </si>
  <si>
    <t>13321</t>
  </si>
  <si>
    <t>09208</t>
  </si>
  <si>
    <t>11825</t>
  </si>
  <si>
    <t>13176</t>
  </si>
  <si>
    <t>11332</t>
  </si>
  <si>
    <t>09133</t>
  </si>
  <si>
    <t>10590</t>
  </si>
  <si>
    <t>09135</t>
  </si>
  <si>
    <t>09154</t>
  </si>
  <si>
    <t>09105</t>
  </si>
  <si>
    <t>13215</t>
  </si>
  <si>
    <t>17496</t>
  </si>
  <si>
    <t>17448</t>
  </si>
  <si>
    <t>16757</t>
  </si>
  <si>
    <t>17673</t>
  </si>
  <si>
    <t>10754</t>
  </si>
  <si>
    <t>17649</t>
  </si>
  <si>
    <t>33697</t>
  </si>
  <si>
    <t>32523</t>
  </si>
  <si>
    <t>44270</t>
  </si>
  <si>
    <t>47899</t>
  </si>
  <si>
    <t>45713</t>
  </si>
  <si>
    <t>48917</t>
  </si>
  <si>
    <t>48059</t>
  </si>
  <si>
    <t>47997</t>
  </si>
  <si>
    <t>46607</t>
  </si>
  <si>
    <t>47645</t>
  </si>
  <si>
    <t>48005</t>
  </si>
  <si>
    <t>47918</t>
  </si>
  <si>
    <t>51251</t>
  </si>
  <si>
    <t>49725</t>
  </si>
  <si>
    <t>51663</t>
  </si>
  <si>
    <t>51301</t>
  </si>
  <si>
    <t>57066</t>
  </si>
  <si>
    <t>55290</t>
  </si>
  <si>
    <t>11508</t>
  </si>
  <si>
    <t>15630</t>
  </si>
  <si>
    <t>17680</t>
  </si>
  <si>
    <t>13546</t>
  </si>
  <si>
    <t>17527</t>
  </si>
  <si>
    <t>16188</t>
  </si>
  <si>
    <t>13270</t>
  </si>
  <si>
    <t>16360</t>
  </si>
  <si>
    <t>15602</t>
  </si>
  <si>
    <t>13380</t>
  </si>
  <si>
    <t>13575</t>
  </si>
  <si>
    <t>09115</t>
  </si>
  <si>
    <t>15850</t>
  </si>
  <si>
    <t>11518</t>
  </si>
  <si>
    <t>A9119</t>
  </si>
  <si>
    <t>15972</t>
  </si>
  <si>
    <t>11482</t>
  </si>
  <si>
    <t>15693</t>
  </si>
  <si>
    <t>13651</t>
  </si>
  <si>
    <t>15634</t>
  </si>
  <si>
    <t>17446</t>
  </si>
  <si>
    <t>11541</t>
  </si>
  <si>
    <t>11250</t>
  </si>
  <si>
    <t>18689</t>
  </si>
  <si>
    <t>17685</t>
  </si>
  <si>
    <t>17544</t>
  </si>
  <si>
    <t>17540</t>
  </si>
  <si>
    <t>17475</t>
  </si>
  <si>
    <t>09108</t>
  </si>
  <si>
    <t>13173</t>
  </si>
  <si>
    <t>11355</t>
  </si>
  <si>
    <t>12699</t>
  </si>
  <si>
    <t>10532</t>
  </si>
  <si>
    <t>18098</t>
  </si>
  <si>
    <t>13663</t>
  </si>
  <si>
    <t>15911</t>
  </si>
  <si>
    <t>15767</t>
  </si>
  <si>
    <t>13203</t>
  </si>
  <si>
    <t>17529</t>
  </si>
  <si>
    <t>15843</t>
  </si>
  <si>
    <t>15605</t>
  </si>
  <si>
    <t>13313</t>
  </si>
  <si>
    <t>11494</t>
  </si>
  <si>
    <t>13684</t>
  </si>
  <si>
    <t>11331</t>
  </si>
  <si>
    <t>17744</t>
  </si>
  <si>
    <t>13561</t>
  </si>
  <si>
    <t>15823</t>
  </si>
  <si>
    <t>11388</t>
  </si>
  <si>
    <t>17659</t>
  </si>
  <si>
    <t>17795</t>
  </si>
  <si>
    <t>13475</t>
  </si>
  <si>
    <t>11391</t>
  </si>
  <si>
    <t>09172</t>
  </si>
  <si>
    <t>15928</t>
  </si>
  <si>
    <t>12354</t>
  </si>
  <si>
    <t>17512</t>
  </si>
  <si>
    <t>13706</t>
  </si>
  <si>
    <t>11304</t>
  </si>
  <si>
    <t>17530</t>
  </si>
  <si>
    <t>13577</t>
  </si>
  <si>
    <t>11522</t>
  </si>
  <si>
    <t>17700</t>
  </si>
  <si>
    <t>15738</t>
  </si>
  <si>
    <t>11325</t>
  </si>
  <si>
    <t>17674</t>
  </si>
  <si>
    <t>15739</t>
  </si>
  <si>
    <t>11326</t>
  </si>
  <si>
    <t>14836</t>
  </si>
  <si>
    <t>15683</t>
  </si>
  <si>
    <t>13453</t>
  </si>
  <si>
    <t>10158</t>
  </si>
  <si>
    <t>16671</t>
  </si>
  <si>
    <t>15934</t>
  </si>
  <si>
    <t>12352</t>
  </si>
  <si>
    <t>17788</t>
  </si>
  <si>
    <t>13704</t>
  </si>
  <si>
    <t>12350</t>
  </si>
  <si>
    <t>'9171</t>
  </si>
  <si>
    <t>17791</t>
  </si>
  <si>
    <t>15725</t>
  </si>
  <si>
    <t>15726</t>
  </si>
  <si>
    <t>17648</t>
  </si>
  <si>
    <t>13208</t>
  </si>
  <si>
    <t>15816</t>
  </si>
  <si>
    <t>15788</t>
  </si>
  <si>
    <t>17387</t>
  </si>
  <si>
    <t>11420</t>
  </si>
  <si>
    <t>10812</t>
  </si>
  <si>
    <t>17601</t>
  </si>
  <si>
    <t>14959</t>
  </si>
  <si>
    <t>13510</t>
  </si>
  <si>
    <t>17732</t>
  </si>
  <si>
    <t>15766</t>
  </si>
  <si>
    <t>11828</t>
  </si>
  <si>
    <t>15727</t>
  </si>
  <si>
    <t>15863</t>
  </si>
  <si>
    <t>11299</t>
  </si>
  <si>
    <t>13480</t>
  </si>
  <si>
    <t>15769</t>
  </si>
  <si>
    <t>17597</t>
  </si>
  <si>
    <t>13536</t>
  </si>
  <si>
    <t>17724</t>
  </si>
  <si>
    <t>15799</t>
  </si>
  <si>
    <t>13511</t>
  </si>
  <si>
    <t>17599</t>
  </si>
  <si>
    <t>16009</t>
  </si>
  <si>
    <t>15680</t>
  </si>
  <si>
    <t>11780</t>
  </si>
  <si>
    <t>08619</t>
  </si>
  <si>
    <t>06675</t>
  </si>
  <si>
    <t>03769</t>
  </si>
  <si>
    <t>04075</t>
  </si>
  <si>
    <t>02975</t>
  </si>
  <si>
    <t>17672</t>
  </si>
  <si>
    <t>15628</t>
  </si>
  <si>
    <t>13545</t>
  </si>
  <si>
    <t>15704</t>
  </si>
  <si>
    <t>15879</t>
  </si>
  <si>
    <t>09152</t>
  </si>
  <si>
    <t>10570</t>
  </si>
  <si>
    <t>11254</t>
  </si>
  <si>
    <t>17678</t>
  </si>
  <si>
    <t>15828</t>
  </si>
  <si>
    <t>13478</t>
  </si>
  <si>
    <t>09149</t>
  </si>
  <si>
    <t>02833</t>
  </si>
  <si>
    <t>02896</t>
  </si>
  <si>
    <t>06810</t>
  </si>
  <si>
    <t>06709</t>
  </si>
  <si>
    <t>02898</t>
  </si>
  <si>
    <t>09017</t>
  </si>
  <si>
    <t>13735</t>
  </si>
  <si>
    <t>13348</t>
  </si>
  <si>
    <t>17632</t>
  </si>
  <si>
    <t>18099</t>
  </si>
  <si>
    <t>12698</t>
  </si>
  <si>
    <t>11381</t>
  </si>
  <si>
    <t>09147</t>
  </si>
  <si>
    <t>11492</t>
  </si>
  <si>
    <t>17688</t>
  </si>
  <si>
    <t>13574</t>
  </si>
  <si>
    <t>15849</t>
  </si>
  <si>
    <t>14194</t>
  </si>
  <si>
    <t>11477</t>
  </si>
  <si>
    <t>15868</t>
  </si>
  <si>
    <t>11537</t>
  </si>
  <si>
    <t>13524</t>
  </si>
  <si>
    <t>15929</t>
  </si>
  <si>
    <t>17793</t>
  </si>
  <si>
    <t>13723</t>
  </si>
  <si>
    <t>12347</t>
  </si>
  <si>
    <t>13708</t>
  </si>
  <si>
    <t>13300</t>
  </si>
  <si>
    <t>17787</t>
  </si>
  <si>
    <t>15926</t>
  </si>
  <si>
    <t>13703</t>
  </si>
  <si>
    <t>09174</t>
  </si>
  <si>
    <t>13702</t>
  </si>
  <si>
    <t>12351</t>
  </si>
  <si>
    <t>17790</t>
  </si>
  <si>
    <t>15924</t>
  </si>
  <si>
    <t>09180</t>
  </si>
  <si>
    <t>13429</t>
  </si>
  <si>
    <t>17698</t>
  </si>
  <si>
    <t>15848</t>
  </si>
  <si>
    <t>13576</t>
  </si>
  <si>
    <t>11337</t>
  </si>
  <si>
    <t>15789</t>
  </si>
  <si>
    <t>11422</t>
  </si>
  <si>
    <t>13509</t>
  </si>
  <si>
    <t>15702</t>
  </si>
  <si>
    <t>11241</t>
  </si>
  <si>
    <t>00721</t>
  </si>
  <si>
    <t>15657</t>
  </si>
  <si>
    <t>13301</t>
  </si>
  <si>
    <t>17472</t>
  </si>
  <si>
    <t>09114</t>
  </si>
  <si>
    <t>17699</t>
  </si>
  <si>
    <t>11517</t>
  </si>
  <si>
    <t>11262</t>
  </si>
  <si>
    <t>15851</t>
  </si>
  <si>
    <t>13582</t>
  </si>
  <si>
    <t>09179</t>
  </si>
  <si>
    <t>15790</t>
  </si>
  <si>
    <t>13507</t>
  </si>
  <si>
    <t>11419</t>
  </si>
  <si>
    <t>11339</t>
  </si>
  <si>
    <t>17511</t>
  </si>
  <si>
    <t>15728</t>
  </si>
  <si>
    <t>13432</t>
  </si>
  <si>
    <t>11343</t>
  </si>
  <si>
    <t>12348</t>
  </si>
  <si>
    <t>17783</t>
  </si>
  <si>
    <t>09178</t>
  </si>
  <si>
    <t>13705</t>
  </si>
  <si>
    <t>12346</t>
  </si>
  <si>
    <t>17784</t>
  </si>
  <si>
    <t>A9173</t>
  </si>
  <si>
    <t>13700</t>
  </si>
  <si>
    <t>15876</t>
  </si>
  <si>
    <t>15699</t>
  </si>
  <si>
    <t>11826</t>
  </si>
  <si>
    <t>11421</t>
  </si>
  <si>
    <t>15791</t>
  </si>
  <si>
    <t>13508</t>
  </si>
  <si>
    <t>17789</t>
  </si>
  <si>
    <t>13707</t>
  </si>
  <si>
    <t>09121</t>
  </si>
  <si>
    <t>17697</t>
  </si>
  <si>
    <t>18753</t>
  </si>
  <si>
    <t>09117</t>
  </si>
  <si>
    <t>11809</t>
  </si>
  <si>
    <t>15668</t>
  </si>
  <si>
    <t>13578</t>
  </si>
  <si>
    <t>11521</t>
  </si>
  <si>
    <t>09116</t>
  </si>
  <si>
    <t>15655</t>
  </si>
  <si>
    <t>15656</t>
  </si>
  <si>
    <t>11520</t>
  </si>
  <si>
    <t>17693</t>
  </si>
  <si>
    <t>09120</t>
  </si>
  <si>
    <t>11338</t>
  </si>
  <si>
    <t>15923</t>
  </si>
  <si>
    <t>17782</t>
  </si>
  <si>
    <t>13430</t>
  </si>
  <si>
    <t>15787</t>
  </si>
  <si>
    <t>11418</t>
  </si>
  <si>
    <t>17747</t>
  </si>
  <si>
    <t>15746</t>
  </si>
  <si>
    <t>15694</t>
  </si>
  <si>
    <t>11830</t>
  </si>
  <si>
    <t>13214</t>
  </si>
  <si>
    <t>17455</t>
  </si>
  <si>
    <t>09893</t>
  </si>
  <si>
    <t>11498</t>
  </si>
  <si>
    <t>17786</t>
  </si>
  <si>
    <t>12349</t>
  </si>
  <si>
    <t>15927</t>
  </si>
  <si>
    <t>09176</t>
  </si>
  <si>
    <t>11261</t>
  </si>
  <si>
    <t>13433</t>
  </si>
  <si>
    <t>17513</t>
  </si>
  <si>
    <t>11340</t>
  </si>
  <si>
    <t>13391</t>
  </si>
  <si>
    <t>13155</t>
  </si>
  <si>
    <t>17462</t>
  </si>
  <si>
    <t>15676</t>
  </si>
  <si>
    <t>11232</t>
  </si>
  <si>
    <t>00712</t>
  </si>
  <si>
    <t>00378</t>
  </si>
  <si>
    <t>02895</t>
  </si>
  <si>
    <t>04053</t>
  </si>
  <si>
    <t>02847</t>
  </si>
  <si>
    <t>02846</t>
  </si>
  <si>
    <t>04100</t>
  </si>
  <si>
    <t>04098</t>
  </si>
  <si>
    <t>02851</t>
  </si>
  <si>
    <t>03109</t>
  </si>
  <si>
    <t>02838</t>
  </si>
  <si>
    <t>03108</t>
  </si>
  <si>
    <t>04188</t>
  </si>
  <si>
    <t>03851</t>
  </si>
  <si>
    <t>06807</t>
  </si>
  <si>
    <t>09045</t>
  </si>
  <si>
    <t>06808</t>
  </si>
  <si>
    <t>09046</t>
  </si>
  <si>
    <t>04099</t>
  </si>
  <si>
    <t>02839</t>
  </si>
  <si>
    <t>17523</t>
  </si>
  <si>
    <t>13288</t>
  </si>
  <si>
    <t>13481</t>
  </si>
  <si>
    <t>17767</t>
  </si>
  <si>
    <t>15831</t>
  </si>
  <si>
    <t>13459</t>
  </si>
  <si>
    <t>13287</t>
  </si>
  <si>
    <t>11233</t>
  </si>
  <si>
    <t>11385</t>
  </si>
  <si>
    <t>17471</t>
  </si>
  <si>
    <t>17436</t>
  </si>
  <si>
    <t>15773</t>
  </si>
  <si>
    <t>09218</t>
  </si>
  <si>
    <t>09162</t>
  </si>
  <si>
    <t>15861</t>
  </si>
  <si>
    <t>13289</t>
  </si>
  <si>
    <t>13285</t>
  </si>
  <si>
    <t>15768</t>
  </si>
  <si>
    <t>13286</t>
  </si>
  <si>
    <t>11341</t>
  </si>
  <si>
    <t>17454</t>
  </si>
  <si>
    <t>13601</t>
  </si>
  <si>
    <t>09163</t>
  </si>
  <si>
    <t>17502</t>
  </si>
  <si>
    <t>12340</t>
  </si>
  <si>
    <t>13479</t>
  </si>
  <si>
    <t>11489</t>
  </si>
  <si>
    <t>11230</t>
  </si>
  <si>
    <t>17431</t>
  </si>
  <si>
    <t>11229</t>
  </si>
  <si>
    <t>03063</t>
  </si>
  <si>
    <t>18094</t>
  </si>
  <si>
    <t>13328</t>
  </si>
  <si>
    <t>15971</t>
  </si>
  <si>
    <t>13329</t>
  </si>
  <si>
    <t>18092</t>
  </si>
  <si>
    <t>09144</t>
  </si>
  <si>
    <t>09145</t>
  </si>
  <si>
    <t>13332</t>
  </si>
  <si>
    <t>13330</t>
  </si>
  <si>
    <t>18093</t>
  </si>
  <si>
    <t>13331</t>
  </si>
  <si>
    <t>15692</t>
  </si>
  <si>
    <t>04079</t>
  </si>
  <si>
    <t>07472</t>
  </si>
  <si>
    <t>17667</t>
  </si>
  <si>
    <t>15610</t>
  </si>
  <si>
    <t>15749</t>
  </si>
  <si>
    <t>13569</t>
  </si>
  <si>
    <t>13696</t>
  </si>
  <si>
    <t>15613</t>
  </si>
  <si>
    <t>13694</t>
  </si>
  <si>
    <t>13695</t>
  </si>
  <si>
    <t>15608</t>
  </si>
  <si>
    <t>15612</t>
  </si>
  <si>
    <t>13570</t>
  </si>
  <si>
    <t>09143</t>
  </si>
  <si>
    <t>13692</t>
  </si>
  <si>
    <t>15611</t>
  </si>
  <si>
    <t>09142</t>
  </si>
  <si>
    <t>13691</t>
  </si>
  <si>
    <t>11315</t>
  </si>
  <si>
    <t>13693</t>
  </si>
  <si>
    <t>15609</t>
  </si>
  <si>
    <t>11313</t>
  </si>
  <si>
    <t>11247</t>
  </si>
  <si>
    <t>15617</t>
  </si>
  <si>
    <t>17537</t>
  </si>
  <si>
    <t>13689</t>
  </si>
  <si>
    <t>17666</t>
  </si>
  <si>
    <t>17664</t>
  </si>
  <si>
    <t>15793</t>
  </si>
  <si>
    <t>17611</t>
  </si>
  <si>
    <t>15794</t>
  </si>
  <si>
    <t>17612</t>
  </si>
  <si>
    <t>15796</t>
  </si>
  <si>
    <t>11416</t>
  </si>
  <si>
    <t>15792</t>
  </si>
  <si>
    <t>15795</t>
  </si>
  <si>
    <t>13505</t>
  </si>
  <si>
    <t>13506</t>
  </si>
  <si>
    <t>11415</t>
  </si>
  <si>
    <t>15797</t>
  </si>
  <si>
    <t>11417</t>
  </si>
  <si>
    <t>17613</t>
  </si>
  <si>
    <t>11412</t>
  </si>
  <si>
    <t>11414</t>
  </si>
  <si>
    <t>15798</t>
  </si>
  <si>
    <t>11413</t>
  </si>
  <si>
    <t>15867</t>
  </si>
  <si>
    <t>13311</t>
  </si>
  <si>
    <t>13701</t>
  </si>
  <si>
    <t>09177</t>
  </si>
  <si>
    <t>04032</t>
  </si>
  <si>
    <t>00309</t>
  </si>
  <si>
    <t>06874</t>
  </si>
  <si>
    <t>04201</t>
  </si>
  <si>
    <t>00004</t>
  </si>
  <si>
    <t>00388</t>
  </si>
  <si>
    <t>00218</t>
  </si>
  <si>
    <t>01735</t>
  </si>
  <si>
    <t>00085</t>
  </si>
  <si>
    <t>00205</t>
  </si>
  <si>
    <t>-b183</t>
  </si>
  <si>
    <t>01558</t>
  </si>
  <si>
    <t>00080</t>
  </si>
  <si>
    <t>00065</t>
  </si>
  <si>
    <t>-b134</t>
  </si>
  <si>
    <t>00216</t>
  </si>
  <si>
    <t>00059</t>
  </si>
  <si>
    <t>00083</t>
  </si>
  <si>
    <t>00254</t>
  </si>
  <si>
    <t>00204</t>
  </si>
  <si>
    <t>00386</t>
  </si>
  <si>
    <t>01627</t>
  </si>
  <si>
    <t>00261</t>
  </si>
  <si>
    <t>-b142</t>
  </si>
  <si>
    <t>00262</t>
  </si>
  <si>
    <t>00215</t>
  </si>
  <si>
    <t>00284</t>
  </si>
  <si>
    <t>-b191</t>
  </si>
  <si>
    <t>00206</t>
  </si>
  <si>
    <t>00144</t>
  </si>
  <si>
    <t>00129</t>
  </si>
  <si>
    <t>00106</t>
  </si>
  <si>
    <t>00285</t>
  </si>
  <si>
    <t>00208</t>
  </si>
  <si>
    <t>00209</t>
  </si>
  <si>
    <t>00062</t>
  </si>
  <si>
    <t>00264</t>
  </si>
  <si>
    <t>00012</t>
  </si>
  <si>
    <t>00288</t>
  </si>
  <si>
    <t>00068</t>
  </si>
  <si>
    <t>00247</t>
  </si>
  <si>
    <t>00217</t>
  </si>
  <si>
    <t>00075</t>
  </si>
  <si>
    <t>00253</t>
  </si>
  <si>
    <t>00257</t>
  </si>
  <si>
    <t>-b419</t>
  </si>
  <si>
    <t>00099</t>
  </si>
  <si>
    <t>00207</t>
  </si>
  <si>
    <t>00212</t>
  </si>
  <si>
    <t>01827</t>
  </si>
  <si>
    <t>00278</t>
  </si>
  <si>
    <t>00214</t>
  </si>
  <si>
    <t>00185</t>
  </si>
  <si>
    <t>00113</t>
  </si>
  <si>
    <t>00090</t>
  </si>
  <si>
    <t>00079</t>
  </si>
  <si>
    <t>00404</t>
  </si>
  <si>
    <t>00011</t>
  </si>
  <si>
    <t>00176</t>
  </si>
  <si>
    <t>00103</t>
  </si>
  <si>
    <t>00242</t>
  </si>
  <si>
    <t>01646</t>
  </si>
  <si>
    <t>00120</t>
  </si>
  <si>
    <t>-b133</t>
  </si>
  <si>
    <t>00087</t>
  </si>
  <si>
    <t>-b187</t>
  </si>
  <si>
    <t>00219</t>
  </si>
  <si>
    <t>00124</t>
  </si>
  <si>
    <t>00010</t>
  </si>
  <si>
    <t>00248</t>
  </si>
  <si>
    <t>00089</t>
  </si>
  <si>
    <t>00102</t>
  </si>
  <si>
    <t>00088</t>
  </si>
  <si>
    <t>00008</t>
  </si>
  <si>
    <t>00006</t>
  </si>
  <si>
    <t>00387</t>
  </si>
  <si>
    <t>00108</t>
  </si>
  <si>
    <t>-b179</t>
  </si>
  <si>
    <t>-b178</t>
  </si>
  <si>
    <t>00078</t>
  </si>
  <si>
    <t>-b141</t>
  </si>
  <si>
    <t>01443</t>
  </si>
  <si>
    <t>00101</t>
  </si>
  <si>
    <t>-b182</t>
  </si>
  <si>
    <t>-b238</t>
  </si>
  <si>
    <t>00263</t>
  </si>
  <si>
    <t>00098</t>
  </si>
  <si>
    <t>00143</t>
  </si>
  <si>
    <t>-b135</t>
  </si>
  <si>
    <t>00125</t>
  </si>
  <si>
    <t>00251</t>
  </si>
  <si>
    <t>00241</t>
  </si>
  <si>
    <t>00123</t>
  </si>
  <si>
    <t>00005</t>
  </si>
  <si>
    <t>00184</t>
  </si>
  <si>
    <t>00112</t>
  </si>
  <si>
    <t>00077</t>
  </si>
  <si>
    <t>-b137</t>
  </si>
  <si>
    <t>-b239</t>
  </si>
  <si>
    <t>-b190</t>
  </si>
  <si>
    <t>00003</t>
  </si>
  <si>
    <t>00260</t>
  </si>
  <si>
    <t>00256</t>
  </si>
  <si>
    <t>00255</t>
  </si>
  <si>
    <t>00081</t>
  </si>
  <si>
    <t>00007</t>
  </si>
  <si>
    <t>00130</t>
  </si>
  <si>
    <t>00246</t>
  </si>
  <si>
    <t>00126</t>
  </si>
  <si>
    <t>-b186</t>
  </si>
  <si>
    <t>-b140</t>
  </si>
  <si>
    <t>00403</t>
  </si>
  <si>
    <t>3-b64</t>
  </si>
  <si>
    <t>-b181</t>
  </si>
  <si>
    <t>-b139</t>
  </si>
  <si>
    <t>00138</t>
  </si>
  <si>
    <t>00213</t>
  </si>
  <si>
    <t>00067</t>
  </si>
  <si>
    <t>00289</t>
  </si>
  <si>
    <t>00091</t>
  </si>
  <si>
    <t>00063</t>
  </si>
  <si>
    <t>-b188</t>
  </si>
  <si>
    <t>00287</t>
  </si>
  <si>
    <t>00273</t>
  </si>
  <si>
    <t>00385</t>
  </si>
  <si>
    <t>00110</t>
  </si>
  <si>
    <t>00107</t>
  </si>
  <si>
    <t>00391</t>
  </si>
  <si>
    <t>00069</t>
  </si>
  <si>
    <t>b0389</t>
  </si>
  <si>
    <t>00384</t>
  </si>
  <si>
    <t>00390</t>
  </si>
  <si>
    <t>00066</t>
  </si>
  <si>
    <t>00402</t>
  </si>
  <si>
    <t>08981</t>
  </si>
  <si>
    <t>06378</t>
  </si>
  <si>
    <t>03556</t>
  </si>
  <si>
    <t>06669</t>
  </si>
  <si>
    <t>06695</t>
  </si>
  <si>
    <t>06852</t>
  </si>
  <si>
    <t>03915</t>
  </si>
  <si>
    <t>06673</t>
  </si>
  <si>
    <t>03974</t>
  </si>
  <si>
    <t>03842</t>
  </si>
  <si>
    <t>03187</t>
  </si>
  <si>
    <t>06667</t>
  </si>
  <si>
    <t>08983</t>
  </si>
  <si>
    <t>06671</t>
  </si>
  <si>
    <t>03977</t>
  </si>
  <si>
    <t>b6718</t>
  </si>
  <si>
    <t>06791</t>
  </si>
  <si>
    <t>06822</t>
  </si>
  <si>
    <t>06720</t>
  </si>
  <si>
    <t>06780</t>
  </si>
  <si>
    <t>01812</t>
  </si>
  <si>
    <t>00827</t>
  </si>
  <si>
    <t>03914</t>
  </si>
  <si>
    <t>01639</t>
  </si>
  <si>
    <t>04006</t>
  </si>
  <si>
    <t>09038</t>
  </si>
  <si>
    <t>04007</t>
  </si>
  <si>
    <t>01718</t>
  </si>
  <si>
    <t>01793</t>
  </si>
  <si>
    <t>01055</t>
  </si>
  <si>
    <t>03972</t>
  </si>
  <si>
    <t>03526</t>
  </si>
  <si>
    <t>03083</t>
  </si>
  <si>
    <t>'A168</t>
  </si>
  <si>
    <t>03859</t>
  </si>
  <si>
    <t>04024</t>
  </si>
  <si>
    <t>00060</t>
  </si>
  <si>
    <t>06395</t>
  </si>
  <si>
    <t>04204</t>
  </si>
  <si>
    <t>01636</t>
  </si>
  <si>
    <t>00771</t>
  </si>
  <si>
    <t>03841</t>
  </si>
  <si>
    <t>06770</t>
  </si>
  <si>
    <t>01774</t>
  </si>
  <si>
    <t>03980</t>
  </si>
  <si>
    <t>00111</t>
  </si>
  <si>
    <t>00382</t>
  </si>
  <si>
    <t>01741</t>
  </si>
  <si>
    <t>01388</t>
  </si>
  <si>
    <t>04070</t>
  </si>
  <si>
    <t>03818</t>
  </si>
  <si>
    <t>00131</t>
  </si>
  <si>
    <t>01524</t>
  </si>
  <si>
    <t>03912</t>
  </si>
  <si>
    <t>06773</t>
  </si>
  <si>
    <t>01713</t>
  </si>
  <si>
    <t>01058</t>
  </si>
  <si>
    <t>00910</t>
  </si>
  <si>
    <t>03967</t>
  </si>
  <si>
    <t>09033</t>
  </si>
  <si>
    <t>'408</t>
  </si>
  <si>
    <t>'3880</t>
  </si>
  <si>
    <t>00302</t>
  </si>
  <si>
    <t>06873</t>
  </si>
  <si>
    <t>03152</t>
  </si>
  <si>
    <t>04200</t>
  </si>
  <si>
    <t>'A312</t>
  </si>
  <si>
    <t>03958</t>
  </si>
  <si>
    <t>00128</t>
  </si>
  <si>
    <t>00153</t>
  </si>
  <si>
    <t>06794</t>
  </si>
  <si>
    <t>04116</t>
  </si>
  <si>
    <t>'A763</t>
  </si>
  <si>
    <t>03872</t>
  </si>
  <si>
    <t>00313</t>
  </si>
  <si>
    <t>04202</t>
  </si>
  <si>
    <t>00416</t>
  </si>
  <si>
    <t>04336</t>
  </si>
  <si>
    <t>00048</t>
  </si>
  <si>
    <t>01042</t>
  </si>
  <si>
    <t>A3866</t>
  </si>
  <si>
    <t>00866</t>
  </si>
  <si>
    <t>'311</t>
  </si>
  <si>
    <t>'3956</t>
  </si>
  <si>
    <t>00406</t>
  </si>
  <si>
    <t>01819</t>
  </si>
  <si>
    <t>00440</t>
  </si>
  <si>
    <t>00930</t>
  </si>
  <si>
    <t>00858</t>
  </si>
  <si>
    <t>00022</t>
  </si>
  <si>
    <t>01429</t>
  </si>
  <si>
    <t>00119</t>
  </si>
  <si>
    <t>00993</t>
  </si>
  <si>
    <t>01393</t>
  </si>
  <si>
    <t>01726</t>
  </si>
  <si>
    <t>01516</t>
  </si>
  <si>
    <t>00296</t>
  </si>
  <si>
    <t>01027</t>
  </si>
  <si>
    <t>00159</t>
  </si>
  <si>
    <t>01515</t>
  </si>
  <si>
    <t>01080</t>
  </si>
  <si>
    <t>00049</t>
  </si>
  <si>
    <t>00971</t>
  </si>
  <si>
    <t>00270</t>
  </si>
  <si>
    <t>01769</t>
  </si>
  <si>
    <t>00306</t>
  </si>
  <si>
    <t>01510</t>
  </si>
  <si>
    <t>00719</t>
  </si>
  <si>
    <t>00298</t>
  </si>
  <si>
    <t>00310</t>
  </si>
  <si>
    <t>00015</t>
  </si>
  <si>
    <t>01691</t>
  </si>
  <si>
    <t>00019</t>
  </si>
  <si>
    <t>00161</t>
  </si>
  <si>
    <t>01025</t>
  </si>
  <si>
    <t>01098</t>
  </si>
  <si>
    <t>00294</t>
  </si>
  <si>
    <t>00295</t>
  </si>
  <si>
    <t>00173</t>
  </si>
  <si>
    <t>00314</t>
  </si>
  <si>
    <t>00943</t>
  </si>
  <si>
    <t>00021</t>
  </si>
  <si>
    <t>01102</t>
  </si>
  <si>
    <t>01095</t>
  </si>
  <si>
    <t>01031</t>
  </si>
  <si>
    <t>04115</t>
  </si>
  <si>
    <t>01019</t>
  </si>
  <si>
    <t>04117</t>
  </si>
  <si>
    <t>00167</t>
  </si>
  <si>
    <t>06795</t>
  </si>
  <si>
    <t>00304</t>
  </si>
  <si>
    <t>01832</t>
  </si>
  <si>
    <t>00423</t>
  </si>
  <si>
    <t>03854</t>
  </si>
  <si>
    <t>00163</t>
  </si>
  <si>
    <t>01421</t>
  </si>
  <si>
    <t>03585</t>
  </si>
  <si>
    <t>06796</t>
  </si>
  <si>
    <t>00145</t>
  </si>
  <si>
    <t>03875</t>
  </si>
  <si>
    <t>06681</t>
  </si>
  <si>
    <t>01778</t>
  </si>
  <si>
    <t>04023</t>
  </si>
  <si>
    <t>00301</t>
  </si>
  <si>
    <t>00172</t>
  </si>
  <si>
    <t>03860</t>
  </si>
  <si>
    <t>00157</t>
  </si>
  <si>
    <t>A3957</t>
  </si>
  <si>
    <t>01486</t>
  </si>
  <si>
    <t>03971</t>
  </si>
  <si>
    <t>01008</t>
  </si>
  <si>
    <t>03867</t>
  </si>
  <si>
    <t>02850</t>
  </si>
  <si>
    <t>00095</t>
  </si>
  <si>
    <t>06569</t>
  </si>
  <si>
    <t>01104</t>
  </si>
  <si>
    <t>'1084</t>
  </si>
  <si>
    <t>'1033</t>
  </si>
  <si>
    <t>21330</t>
  </si>
  <si>
    <t>21753</t>
  </si>
  <si>
    <t>21590</t>
  </si>
  <si>
    <t>21699</t>
  </si>
  <si>
    <t>21705</t>
  </si>
  <si>
    <t>21698</t>
  </si>
  <si>
    <t>22558</t>
  </si>
  <si>
    <t>22941</t>
  </si>
  <si>
    <t>22927</t>
  </si>
  <si>
    <t>21073</t>
  </si>
  <si>
    <t>21113</t>
  </si>
  <si>
    <t>21670</t>
  </si>
  <si>
    <t>20833</t>
  </si>
  <si>
    <t>21236</t>
  </si>
  <si>
    <t>22415</t>
  </si>
  <si>
    <t>22598</t>
  </si>
  <si>
    <t>20759</t>
  </si>
  <si>
    <t>22488</t>
  </si>
  <si>
    <t>20816</t>
  </si>
  <si>
    <t>23827</t>
  </si>
  <si>
    <t>21857</t>
  </si>
  <si>
    <t>22105</t>
  </si>
  <si>
    <t>23810</t>
  </si>
  <si>
    <t>22121</t>
  </si>
  <si>
    <t>23911</t>
  </si>
  <si>
    <t>21255</t>
  </si>
  <si>
    <t>21386</t>
  </si>
  <si>
    <t>23312</t>
  </si>
  <si>
    <t>21952</t>
  </si>
  <si>
    <t>23578</t>
  </si>
  <si>
    <t>24278</t>
  </si>
  <si>
    <t>23724</t>
  </si>
  <si>
    <t>24192</t>
  </si>
  <si>
    <t>23478</t>
  </si>
  <si>
    <t>24286</t>
  </si>
  <si>
    <t>23676</t>
  </si>
  <si>
    <t>24297</t>
  </si>
  <si>
    <t>24254</t>
  </si>
  <si>
    <t>24413</t>
  </si>
  <si>
    <t>24414</t>
  </si>
  <si>
    <t>24415</t>
  </si>
  <si>
    <t>'1026</t>
  </si>
  <si>
    <t>'1173</t>
  </si>
  <si>
    <t>'1172</t>
  </si>
  <si>
    <t>'A768</t>
  </si>
  <si>
    <t>'A747</t>
  </si>
  <si>
    <t>'35</t>
  </si>
  <si>
    <t>'34</t>
  </si>
  <si>
    <t>'666</t>
  </si>
  <si>
    <t>'1376</t>
  </si>
  <si>
    <t>'20</t>
  </si>
  <si>
    <t>'473</t>
  </si>
  <si>
    <t>'818</t>
  </si>
  <si>
    <t>'B750</t>
  </si>
  <si>
    <t>'A850</t>
  </si>
  <si>
    <t>'B3</t>
  </si>
  <si>
    <t>'565</t>
  </si>
  <si>
    <t>'657</t>
  </si>
  <si>
    <t>'656</t>
  </si>
  <si>
    <t>'492</t>
  </si>
  <si>
    <t>'399</t>
  </si>
  <si>
    <t>'1471</t>
  </si>
  <si>
    <t>'853</t>
  </si>
  <si>
    <t>'937</t>
  </si>
  <si>
    <t>'1563</t>
  </si>
  <si>
    <t>'1562</t>
  </si>
  <si>
    <t>'1635</t>
  </si>
  <si>
    <t>'1860</t>
  </si>
  <si>
    <t>'1857</t>
  </si>
  <si>
    <t>'1699</t>
  </si>
  <si>
    <t>'1772</t>
  </si>
  <si>
    <t>'1856</t>
  </si>
  <si>
    <t>'1634</t>
  </si>
  <si>
    <t>'1858</t>
  </si>
  <si>
    <t>'1768</t>
  </si>
  <si>
    <t>'1636</t>
  </si>
  <si>
    <t>'1675</t>
  </si>
  <si>
    <t>'1769</t>
  </si>
  <si>
    <t>'1859</t>
  </si>
  <si>
    <t>'1633</t>
  </si>
  <si>
    <t>'1696</t>
  </si>
  <si>
    <t>'1698</t>
  </si>
  <si>
    <t>'1720</t>
  </si>
  <si>
    <t>'1648</t>
  </si>
  <si>
    <t>'1695</t>
  </si>
  <si>
    <t>'1697</t>
  </si>
  <si>
    <t>'324</t>
  </si>
  <si>
    <t>'294</t>
  </si>
  <si>
    <t>'521</t>
  </si>
  <si>
    <t>'510</t>
  </si>
  <si>
    <t>'522</t>
  </si>
  <si>
    <t>'533</t>
  </si>
  <si>
    <t>'535</t>
  </si>
  <si>
    <t>00053</t>
  </si>
  <si>
    <t>00864</t>
  </si>
  <si>
    <t>00916</t>
  </si>
  <si>
    <t>00965</t>
  </si>
  <si>
    <t>00883</t>
  </si>
  <si>
    <t>'371</t>
  </si>
  <si>
    <t>'1401</t>
  </si>
  <si>
    <t>'108</t>
  </si>
  <si>
    <t>'321</t>
  </si>
  <si>
    <t>'204</t>
  </si>
  <si>
    <t>'639</t>
  </si>
  <si>
    <t>'728</t>
  </si>
  <si>
    <t>'121</t>
  </si>
  <si>
    <t>'333</t>
  </si>
  <si>
    <t>'975</t>
  </si>
  <si>
    <t>'1043</t>
  </si>
  <si>
    <t>'160</t>
  </si>
  <si>
    <t>'149</t>
  </si>
  <si>
    <t>'496</t>
  </si>
  <si>
    <t>'674</t>
  </si>
  <si>
    <t>'1487</t>
  </si>
  <si>
    <t>'836</t>
  </si>
  <si>
    <t>'600</t>
  </si>
  <si>
    <t>'644</t>
  </si>
  <si>
    <t>'1333</t>
  </si>
  <si>
    <t>'1742</t>
  </si>
  <si>
    <t>'177</t>
  </si>
  <si>
    <t>'A50</t>
  </si>
  <si>
    <t>'A30</t>
  </si>
  <si>
    <t>00056</t>
  </si>
  <si>
    <t>00851</t>
  </si>
  <si>
    <t>'80</t>
  </si>
  <si>
    <t>'237</t>
  </si>
  <si>
    <t>'243</t>
  </si>
  <si>
    <t>'17</t>
  </si>
  <si>
    <t>'A143</t>
  </si>
  <si>
    <t>00024</t>
  </si>
  <si>
    <t>'B129</t>
  </si>
  <si>
    <t>'22</t>
  </si>
  <si>
    <t>'3</t>
  </si>
  <si>
    <t>'36</t>
  </si>
  <si>
    <t>'97</t>
  </si>
  <si>
    <t>'6</t>
  </si>
  <si>
    <t>'52</t>
  </si>
  <si>
    <t>00168</t>
  </si>
  <si>
    <t>'111</t>
  </si>
  <si>
    <t>'58</t>
  </si>
  <si>
    <t>'57</t>
  </si>
  <si>
    <t>'33</t>
  </si>
  <si>
    <t>'89</t>
  </si>
  <si>
    <t>'1944</t>
  </si>
  <si>
    <t>'1943</t>
  </si>
  <si>
    <t>'1</t>
  </si>
  <si>
    <t>00220</t>
  </si>
  <si>
    <t>00137</t>
  </si>
  <si>
    <t>00178</t>
  </si>
  <si>
    <t>00229</t>
  </si>
  <si>
    <t>'5701</t>
  </si>
  <si>
    <t>'1985</t>
  </si>
  <si>
    <t>'2014</t>
  </si>
  <si>
    <t>'6229</t>
  </si>
  <si>
    <t>'2491</t>
  </si>
  <si>
    <t>'3211</t>
  </si>
  <si>
    <t>'5665</t>
  </si>
  <si>
    <t>'3424</t>
  </si>
  <si>
    <t>'5116</t>
  </si>
  <si>
    <t>'5227</t>
  </si>
  <si>
    <t>'6375</t>
  </si>
  <si>
    <t>'1871</t>
  </si>
  <si>
    <t>'2985</t>
  </si>
  <si>
    <t>'5507</t>
  </si>
  <si>
    <t>'6330</t>
  </si>
  <si>
    <t>'4603</t>
  </si>
  <si>
    <t>'2627</t>
  </si>
  <si>
    <t>'5744</t>
  </si>
  <si>
    <t>'2399</t>
  </si>
  <si>
    <t>'4824</t>
  </si>
  <si>
    <t>'6280</t>
  </si>
  <si>
    <t>'2528</t>
  </si>
  <si>
    <t>'5934</t>
  </si>
  <si>
    <t>'6043</t>
  </si>
  <si>
    <t>'6069</t>
  </si>
  <si>
    <t>'4523</t>
  </si>
  <si>
    <t>'4756</t>
  </si>
  <si>
    <t>'4763</t>
  </si>
  <si>
    <t>'1984</t>
  </si>
  <si>
    <t>'4199</t>
  </si>
  <si>
    <t>'5933</t>
  </si>
  <si>
    <t>'4633</t>
  </si>
  <si>
    <t>'2562</t>
  </si>
  <si>
    <t>'2589</t>
  </si>
  <si>
    <t>'4096</t>
  </si>
  <si>
    <t>'3731</t>
  </si>
  <si>
    <t>'6423</t>
  </si>
  <si>
    <t>'6455</t>
  </si>
  <si>
    <t>'2143</t>
  </si>
  <si>
    <t>'4334</t>
  </si>
  <si>
    <t>'2281</t>
  </si>
  <si>
    <t>'5741</t>
  </si>
  <si>
    <t>'3953</t>
  </si>
  <si>
    <t>'4178</t>
  </si>
  <si>
    <t>'4713</t>
  </si>
  <si>
    <t>'7292</t>
  </si>
  <si>
    <t>'1794</t>
  </si>
  <si>
    <t>'326</t>
  </si>
  <si>
    <t>'A161</t>
  </si>
  <si>
    <t>H-156</t>
  </si>
  <si>
    <t>'A163</t>
  </si>
  <si>
    <t>'286</t>
  </si>
  <si>
    <t>'287</t>
  </si>
  <si>
    <t>'182</t>
  </si>
  <si>
    <t>'181</t>
  </si>
  <si>
    <t>00183</t>
  </si>
  <si>
    <t>'66</t>
  </si>
  <si>
    <t>'199</t>
  </si>
  <si>
    <t>'350</t>
  </si>
  <si>
    <t>'368</t>
  </si>
  <si>
    <t>'153</t>
  </si>
  <si>
    <t>'259</t>
  </si>
  <si>
    <t>'459</t>
  </si>
  <si>
    <t>'742</t>
  </si>
  <si>
    <t>'65</t>
  </si>
  <si>
    <t>'112</t>
  </si>
  <si>
    <t>'A311</t>
  </si>
  <si>
    <t>'260</t>
  </si>
  <si>
    <t>'B221</t>
  </si>
  <si>
    <t>'147</t>
  </si>
  <si>
    <t>'71</t>
  </si>
  <si>
    <t>'191</t>
  </si>
  <si>
    <t>'93</t>
  </si>
  <si>
    <t>'257</t>
  </si>
  <si>
    <t>'234</t>
  </si>
  <si>
    <t>'155</t>
  </si>
  <si>
    <t>'228</t>
  </si>
  <si>
    <t>'556</t>
  </si>
  <si>
    <t>00578</t>
  </si>
  <si>
    <t>'183</t>
  </si>
  <si>
    <t>'238</t>
  </si>
  <si>
    <t>00356</t>
  </si>
  <si>
    <t>00577</t>
  </si>
  <si>
    <t>'157</t>
  </si>
  <si>
    <t>00357</t>
  </si>
  <si>
    <t>'232</t>
  </si>
  <si>
    <t>'354</t>
  </si>
  <si>
    <t>00579</t>
  </si>
  <si>
    <t>'0655</t>
  </si>
  <si>
    <t>00355</t>
  </si>
  <si>
    <t>'48</t>
  </si>
  <si>
    <t>'82</t>
  </si>
  <si>
    <t>'86</t>
  </si>
  <si>
    <t>'69</t>
  </si>
  <si>
    <t>'134</t>
  </si>
  <si>
    <t>'77</t>
  </si>
  <si>
    <t>'100</t>
  </si>
  <si>
    <t>'78</t>
  </si>
  <si>
    <t>'101</t>
  </si>
  <si>
    <t>'107</t>
  </si>
  <si>
    <t>'62</t>
  </si>
  <si>
    <t>'79</t>
  </si>
  <si>
    <t>00319</t>
  </si>
  <si>
    <t>00437</t>
  </si>
  <si>
    <t>00414</t>
  </si>
  <si>
    <t>'377</t>
  </si>
  <si>
    <t>377</t>
  </si>
  <si>
    <t>198</t>
  </si>
  <si>
    <t>197</t>
  </si>
  <si>
    <t>6737</t>
  </si>
  <si>
    <t>6811</t>
  </si>
  <si>
    <t>6605</t>
  </si>
  <si>
    <t>'6796</t>
  </si>
  <si>
    <t>6796</t>
  </si>
  <si>
    <t>'8606</t>
  </si>
  <si>
    <t>8606</t>
  </si>
  <si>
    <t>09891</t>
  </si>
  <si>
    <t>9891</t>
  </si>
  <si>
    <t>7747</t>
  </si>
  <si>
    <t>8353</t>
  </si>
  <si>
    <t>8595</t>
  </si>
  <si>
    <t>7721</t>
  </si>
  <si>
    <t>11968</t>
  </si>
  <si>
    <t>10610</t>
  </si>
  <si>
    <t>10185</t>
  </si>
  <si>
    <t>10181</t>
  </si>
  <si>
    <t>10143</t>
  </si>
  <si>
    <t>9703</t>
  </si>
  <si>
    <t>7831</t>
  </si>
  <si>
    <t>7798</t>
  </si>
  <si>
    <t>7221</t>
  </si>
  <si>
    <t>8859</t>
  </si>
  <si>
    <t>7506</t>
  </si>
  <si>
    <t>11981</t>
  </si>
  <si>
    <t>11088</t>
  </si>
  <si>
    <t>11079</t>
  </si>
  <si>
    <t>11154</t>
  </si>
  <si>
    <t>11275</t>
  </si>
  <si>
    <t>10466</t>
  </si>
  <si>
    <t>10487</t>
  </si>
  <si>
    <t>10383</t>
  </si>
  <si>
    <t>10371</t>
  </si>
  <si>
    <t>7578</t>
  </si>
  <si>
    <t>7477</t>
  </si>
  <si>
    <t>11967</t>
  </si>
  <si>
    <t>11731</t>
  </si>
  <si>
    <t>10885</t>
  </si>
  <si>
    <t>11036</t>
  </si>
  <si>
    <t>10967</t>
  </si>
  <si>
    <t>10413</t>
  </si>
  <si>
    <t>8536</t>
  </si>
  <si>
    <t>6880</t>
  </si>
  <si>
    <t>7363</t>
  </si>
  <si>
    <t>7372</t>
  </si>
  <si>
    <t>9434</t>
  </si>
  <si>
    <t>9213</t>
  </si>
  <si>
    <t>11715</t>
  </si>
  <si>
    <t>10240</t>
  </si>
  <si>
    <t>6665</t>
  </si>
  <si>
    <t>10721</t>
  </si>
  <si>
    <t>8462</t>
  </si>
  <si>
    <t>8704</t>
  </si>
  <si>
    <t>-8724</t>
  </si>
  <si>
    <t>8724</t>
  </si>
  <si>
    <t>11939</t>
  </si>
  <si>
    <t>11757</t>
  </si>
  <si>
    <t>10874</t>
  </si>
  <si>
    <t>10895</t>
  </si>
  <si>
    <t>10640</t>
  </si>
  <si>
    <t>9439</t>
  </si>
  <si>
    <t>9472</t>
  </si>
  <si>
    <t>9241</t>
  </si>
  <si>
    <t>11774</t>
  </si>
  <si>
    <t>11295</t>
  </si>
  <si>
    <t>11454</t>
  </si>
  <si>
    <t>10619</t>
  </si>
  <si>
    <t>10518</t>
  </si>
  <si>
    <t>10148</t>
  </si>
  <si>
    <t>8410</t>
  </si>
  <si>
    <t>7799</t>
  </si>
  <si>
    <t>8716</t>
  </si>
  <si>
    <t>9466</t>
  </si>
  <si>
    <t>8844</t>
  </si>
  <si>
    <t>11374</t>
  </si>
  <si>
    <t>10851</t>
  </si>
  <si>
    <t>11429</t>
  </si>
  <si>
    <t>10946</t>
  </si>
  <si>
    <t>10472</t>
  </si>
  <si>
    <t>10008</t>
  </si>
  <si>
    <t>9735</t>
  </si>
  <si>
    <t>7052</t>
  </si>
  <si>
    <t>10723</t>
  </si>
  <si>
    <t>10077</t>
  </si>
  <si>
    <t>8043</t>
  </si>
  <si>
    <t>8077</t>
  </si>
  <si>
    <t>8682</t>
  </si>
  <si>
    <t>8688</t>
  </si>
  <si>
    <t>7502</t>
  </si>
  <si>
    <t>11106</t>
  </si>
  <si>
    <t>6890</t>
  </si>
  <si>
    <t>12779</t>
  </si>
  <si>
    <t>12765</t>
  </si>
  <si>
    <t>12828</t>
  </si>
  <si>
    <t>12862</t>
  </si>
  <si>
    <t>12741</t>
  </si>
  <si>
    <t>12427</t>
  </si>
  <si>
    <t>13033</t>
  </si>
  <si>
    <t>13023</t>
  </si>
  <si>
    <t>2658</t>
  </si>
  <si>
    <t>484</t>
  </si>
  <si>
    <t>493</t>
  </si>
  <si>
    <t>450</t>
  </si>
  <si>
    <t>00526</t>
  </si>
  <si>
    <t>0526</t>
  </si>
  <si>
    <t>414</t>
  </si>
  <si>
    <t>495</t>
  </si>
  <si>
    <t>280</t>
  </si>
  <si>
    <t>419</t>
  </si>
  <si>
    <t>268</t>
  </si>
  <si>
    <t>235</t>
  </si>
  <si>
    <t>335</t>
  </si>
  <si>
    <t>0260</t>
  </si>
  <si>
    <t>671</t>
  </si>
  <si>
    <t>838</t>
  </si>
  <si>
    <t>303</t>
  </si>
  <si>
    <t>178</t>
  </si>
  <si>
    <t>180</t>
  </si>
  <si>
    <t>308</t>
  </si>
  <si>
    <t>344</t>
  </si>
  <si>
    <t>428</t>
  </si>
  <si>
    <t>322</t>
  </si>
  <si>
    <t>380</t>
  </si>
  <si>
    <t>392</t>
  </si>
  <si>
    <t>507</t>
  </si>
  <si>
    <t>1147</t>
  </si>
  <si>
    <t>1040</t>
  </si>
  <si>
    <t>848</t>
  </si>
  <si>
    <t>1011</t>
  </si>
  <si>
    <t>890</t>
  </si>
  <si>
    <t>888</t>
  </si>
  <si>
    <t>791</t>
  </si>
  <si>
    <t>889</t>
  </si>
  <si>
    <t>887</t>
  </si>
  <si>
    <t>1203</t>
  </si>
  <si>
    <t>974</t>
  </si>
  <si>
    <t>747</t>
  </si>
  <si>
    <t>749</t>
  </si>
  <si>
    <t>748</t>
  </si>
  <si>
    <t>1039</t>
  </si>
  <si>
    <t>1009</t>
  </si>
  <si>
    <t>973</t>
  </si>
  <si>
    <t>1052</t>
  </si>
  <si>
    <t>146</t>
  </si>
  <si>
    <t>167</t>
  </si>
  <si>
    <t>185</t>
  </si>
  <si>
    <t>231</t>
  </si>
  <si>
    <t>225</t>
  </si>
  <si>
    <t>205</t>
  </si>
  <si>
    <t>166</t>
  </si>
  <si>
    <t>242</t>
  </si>
  <si>
    <t>230</t>
  </si>
  <si>
    <t>152</t>
  </si>
  <si>
    <t>241</t>
  </si>
  <si>
    <t>240</t>
  </si>
  <si>
    <t>00540</t>
  </si>
  <si>
    <t>00575</t>
  </si>
  <si>
    <t>00627</t>
  </si>
  <si>
    <t>00629</t>
  </si>
  <si>
    <t>00645</t>
  </si>
  <si>
    <t>'1334</t>
  </si>
  <si>
    <t>'858</t>
  </si>
  <si>
    <t>'642</t>
  </si>
  <si>
    <t>'1424</t>
  </si>
  <si>
    <t>'4200</t>
  </si>
  <si>
    <t>'2015</t>
  </si>
  <si>
    <t>'6454</t>
  </si>
  <si>
    <t>'4524</t>
  </si>
  <si>
    <t>'2626</t>
  </si>
  <si>
    <t>'5068</t>
  </si>
  <si>
    <t>'3266</t>
  </si>
  <si>
    <t>'3952</t>
  </si>
  <si>
    <t>'2273</t>
  </si>
  <si>
    <t>'1983</t>
  </si>
  <si>
    <t>'9261</t>
  </si>
  <si>
    <t>'125</t>
  </si>
  <si>
    <t>00527</t>
  </si>
  <si>
    <t>'A49</t>
  </si>
  <si>
    <t>'A29</t>
  </si>
  <si>
    <t>'113</t>
  </si>
  <si>
    <t>'A145</t>
  </si>
  <si>
    <t>'284</t>
  </si>
  <si>
    <t>'B248</t>
  </si>
  <si>
    <t>'B130</t>
  </si>
  <si>
    <t>'B222</t>
  </si>
  <si>
    <t>'B62</t>
  </si>
  <si>
    <t>'98</t>
  </si>
  <si>
    <t>'94</t>
  </si>
  <si>
    <t>'106</t>
  </si>
  <si>
    <t>A0133</t>
  </si>
  <si>
    <t>'168</t>
  </si>
  <si>
    <t>'156</t>
  </si>
  <si>
    <t>'9</t>
  </si>
  <si>
    <t>'126</t>
  </si>
  <si>
    <t>BẢNG KÊ HÓA ĐƠN, CHỨNG TỪ HÀNG HÓA, DỊCH VỤ BÁN RA (MẪU QUẢN TRỊ)</t>
  </si>
  <si>
    <t>Từ ngày 01/01/2023 đến ngày 30/4/2023</t>
  </si>
  <si>
    <t>Ngày hóa đơn</t>
  </si>
  <si>
    <t>Số hóa đơn</t>
  </si>
  <si>
    <t>Ký hiệu HĐ</t>
  </si>
  <si>
    <t>Diễn giải</t>
  </si>
  <si>
    <t>Doanh số bán chưa có thuế GTGT</t>
  </si>
  <si>
    <t>Thuế suất</t>
  </si>
  <si>
    <t>Thuế GTGT</t>
  </si>
  <si>
    <t>Tên người mua</t>
  </si>
  <si>
    <t>Mã số thuế người mua</t>
  </si>
  <si>
    <t>1C23TNN</t>
  </si>
  <si>
    <t>00000013</t>
  </si>
  <si>
    <t>Hàng trả</t>
  </si>
  <si>
    <t>00000069</t>
  </si>
  <si>
    <t>00000113</t>
  </si>
  <si>
    <t>00000001</t>
  </si>
  <si>
    <t>10%</t>
  </si>
  <si>
    <t>00000003</t>
  </si>
  <si>
    <t>Bán hàng CÔNG TY TNHH MỘT THÀNH VIÊN THỰC PHẨM SAIGON CO.OP theo hóa đơn 00000003</t>
  </si>
  <si>
    <t>CÔNG TY TNHH MỘT THÀNH VIÊN THỰC PHẨM SAIGON CO.OP</t>
  </si>
  <si>
    <t>0309129418</t>
  </si>
  <si>
    <t>00000004</t>
  </si>
  <si>
    <t>Bán hàng CÔNG TY TNHH MỘT THÀNH VIÊN THỰC PHẨM SAIGON CO.OP theo hóa đơn 00000004</t>
  </si>
  <si>
    <t>00000005</t>
  </si>
  <si>
    <t>Bán hàng CÔNG TY TNHH MỘT THÀNH VIÊN THỰC PHẨM SAIGON CO.OP theo hóa đơn 00000005</t>
  </si>
  <si>
    <t>00000006</t>
  </si>
  <si>
    <t>Bán hàng CÔNG TY TNHH MỘT THÀNH VIÊN THỰC PHẨM SAIGON CO.OP theo hóa đơn 00000006</t>
  </si>
  <si>
    <t>00000007</t>
  </si>
  <si>
    <t>Cửa Hàng Co.opFood Vĩnh Viễn 393</t>
  </si>
  <si>
    <t>00000008</t>
  </si>
  <si>
    <t>Bán hàng CÔNG TY TNHH MỘT THÀNH VIÊN THỰC PHẨM SAIGON CO.OP theo hóa đơn 00000008</t>
  </si>
  <si>
    <t>00000009</t>
  </si>
  <si>
    <t>Bán hàng CÔNG TY TNHH MỘT THÀNH VIÊN THỰC PHẨM SAIGON CO.OP theo hóa đơn 00000009</t>
  </si>
  <si>
    <t>00000010</t>
  </si>
  <si>
    <t>Cửa Hàng Co.opFood Bùi Đình Túy</t>
  </si>
  <si>
    <t>00000011</t>
  </si>
  <si>
    <t>Bán hàng CÔNG TY TNHH MỘT THÀNH VIÊN THỰC PHẨM SAIGON CO.OP theo hóa đơn 00000011</t>
  </si>
  <si>
    <t>00000012</t>
  </si>
  <si>
    <t>Bán hàng CÔNG TY TNHH MỘT THÀNH VIÊN THỰC PHẨM SAIGON CO.OP theo hóa đơn 00000012</t>
  </si>
  <si>
    <t>Bán hàng CÔNG TY TNHH MỘT THÀNH VIÊN THỰC PHẨM SAIGON CO.OP theo hóa đơn 00000013</t>
  </si>
  <si>
    <t>00000014</t>
  </si>
  <si>
    <t>Bán hàng CHI NHÁNH LIÊN HIỆP HỢP TÁC XÃ THƯƠNG MẠI TP. HỒ CHÍ MINH-CO.OPMART SA ĐÉC theo hóa đơn 00000014</t>
  </si>
  <si>
    <t>CHI NHÁNH LIÊN HIỆP HỢP TÁC XÃ THƯƠNG MẠI TP. HỒ CHÍ MINH-CO.OPMART SA ĐÉC</t>
  </si>
  <si>
    <t>0301175691-026</t>
  </si>
  <si>
    <t>00000015</t>
  </si>
  <si>
    <t>Bán hàng CHI NHÁNH LIÊN HIỆP HỢP TÁC XÃ THƯƠNG MẠI TP. HỒ CHÍ MINH-CO.OPMART SA ĐÉC theo hóa đơn 00000015</t>
  </si>
  <si>
    <t>00000016</t>
  </si>
  <si>
    <t>Bán hàng CHI NHÁNH LIÊN HIỆP HỢP TÁC XÃ THƯƠNG MẠI TP. HỒ CHÍ MINH-CO.OPMART BÌNH THỦY theo hóa đơn 00000016</t>
  </si>
  <si>
    <t>CHI NHÁNH LIÊN HIỆP HỢP TÁC XÃ THƯƠNG MẠI TP. HỒ CHÍ MINH-CO.OPMART BÌNH THỦY</t>
  </si>
  <si>
    <t>0301175691-052</t>
  </si>
  <si>
    <t>00000017</t>
  </si>
  <si>
    <t>Bán hàng CHI NHÁNH CÔNG TY TNHH MỘT THÀNH VIÊN THỰC PHẨM SAIGON CO.OP - CO.OP FOOD KHU VỰC CẦN THƠ theo hóa đơn 00000017</t>
  </si>
  <si>
    <t>CHI NHÁNH CÔNG TY TNHH MỘT THÀNH VIÊN THỰC PHẨM SAIGON CO.OP - CO.OP FOOD KHU VỰC CẦN THƠ</t>
  </si>
  <si>
    <t>0309129418-144</t>
  </si>
  <si>
    <t>00000018</t>
  </si>
  <si>
    <t>Bán hàng CHI NHÁNH CÔNG TY TNHH MỘT THÀNH VIÊN THỰC PHẨM SAIGON CO.OP - CO.OP FOOD KHU VỰC CẦN THƠ theo hóa đơn 00000018</t>
  </si>
  <si>
    <t>00000019</t>
  </si>
  <si>
    <t>Bán hàng CHI NHÁNH LIÊN HIỆP HỢP TÁC XÃ THƯƠNG MẠI TP. HỒ CHÍ MINH-CO.OPMART TÂN CHÂU theo hóa đơn 00000019</t>
  </si>
  <si>
    <t>CHI NHÁNH LIÊN HIỆP HỢP TÁC XÃ THƯƠNG MẠI TP. HỒ CHÍ MINH-CO.OPMART TÂN CHÂU</t>
  </si>
  <si>
    <t>0301175691-032</t>
  </si>
  <si>
    <t>00000020</t>
  </si>
  <si>
    <t>Bán hàng CN LIÊN HIỆP HỢP TÁC XÃ THƯƠNG MẠI TP.HỒ CHÍ MINH- CO.OPMART TÂN CHÂU AN GIANG theo hóa đơn 00000020</t>
  </si>
  <si>
    <t>CN LIÊN HIỆP HỢP TÁC XÃ THƯƠNG MẠI TP.HỒ CHÍ MINH- CO.OPMART TÂN CHÂU AN GIANG</t>
  </si>
  <si>
    <t>0301175691-042</t>
  </si>
  <si>
    <t>00000021</t>
  </si>
  <si>
    <t>Bán hàng CN LIÊN HIỆP HỢP TÁC XÃ THƯƠNG MẠI TP.HỒ CHÍ MINH- CO.OPMART TÂN CHÂU AN GIANG theo hóa đơn 00000021</t>
  </si>
  <si>
    <t>00000022</t>
  </si>
  <si>
    <t>Bán hàng CÔNG TY TNHH MỘT THÀNH VIÊN CO.OPMART CẦN THƠ theo hóa đơn 00000022</t>
  </si>
  <si>
    <t>CÔNG TY TNHH MỘT THÀNH VIÊN CO.OPMART CẦN THƠ</t>
  </si>
  <si>
    <t>1801312884</t>
  </si>
  <si>
    <t>00000023</t>
  </si>
  <si>
    <t>Bán hàng CHI NHÁNH LIÊN HIỆP HỢP TÁC XÃ THƯƠNG MẠI TP. HỒ CHÍ MINH - CO.OPMART PHƯỚC ĐÔNG theo hóa đơn 00000023</t>
  </si>
  <si>
    <t>CHI NHÁNH LIÊN HIỆP HỢP TÁC XÃ THƯƠNG MẠI TP. HỒ CHÍ MINH - CO.OPMART PHƯỚC ĐÔNG</t>
  </si>
  <si>
    <t>0301175691-043</t>
  </si>
  <si>
    <t>00000024</t>
  </si>
  <si>
    <t>Bán hàng CÔNG TY TNHH MỘT THÀNH VIÊN THƯƠNG MẠI SÀI GÒN  VĨNH LONG theo hóa đơn 00000024</t>
  </si>
  <si>
    <t>CÔNG TY TNHH MỘT THÀNH VIÊN THƯƠNG MẠI SÀI GÒN VĨNH LONG</t>
  </si>
  <si>
    <t>1500412758</t>
  </si>
  <si>
    <t>00000029</t>
  </si>
  <si>
    <t>00000030</t>
  </si>
  <si>
    <t>00000033</t>
  </si>
  <si>
    <t>00000034</t>
  </si>
  <si>
    <t>00000035</t>
  </si>
  <si>
    <t>00000036</t>
  </si>
  <si>
    <t>00000048</t>
  </si>
  <si>
    <t>Bán hàng CÔNG TY TNHH MỘT THÀNH VIÊN SÀI GÒN CO.OP HÀ NỘI theo hóa đơn 00000048</t>
  </si>
  <si>
    <t>CÔNG TY TNHH MỘT THÀNH VIÊN SÀI GÒN CO.OP HÀ NỘI</t>
  </si>
  <si>
    <t>0104287702</t>
  </si>
  <si>
    <t>00000049</t>
  </si>
  <si>
    <t>Co.opMart SCA - Long Biên</t>
  </si>
  <si>
    <t>CÔNG TY TNHH MỘT THÀNH VIÊN MARFOUR</t>
  </si>
  <si>
    <t>0107751489</t>
  </si>
  <si>
    <t>00000050</t>
  </si>
  <si>
    <t>00000052</t>
  </si>
  <si>
    <t>00000053</t>
  </si>
  <si>
    <t>Cửa Hàng Co.opFood HT Nguyễn Biên</t>
  </si>
  <si>
    <t>CÔNG TY TNHH MỘT THÀNH VIÊN THƯƠNG MẠI VÀ DỊCH VỤ SÀI GÒN - HÀ TĨNH</t>
  </si>
  <si>
    <t>3000986099</t>
  </si>
  <si>
    <t>00000055</t>
  </si>
  <si>
    <t>Bán hàng CÔNG TY TNHH MỘT THÀNH VIÊN CO.OPMART THANH HÓA theo hóa đơn 00000055</t>
  </si>
  <si>
    <t>CÔNG TY TNHH MỘT THÀNH VIÊN CO.OPMART THANH HÓA</t>
  </si>
  <si>
    <t>2801917948</t>
  </si>
  <si>
    <t>00000056</t>
  </si>
  <si>
    <t>00000057</t>
  </si>
  <si>
    <t>00000058</t>
  </si>
  <si>
    <t>00000059</t>
  </si>
  <si>
    <t>Bán hàng CÔNG TY TNHH MỘT THÀNH VIÊN THỰC PHẨM SAIGON CO.OP theo hóa đơn 00000059</t>
  </si>
  <si>
    <t>00000060</t>
  </si>
  <si>
    <t>Bán hàng CÔNG TY TNHH THƯƠNG MẠI DỊCH VỤ SIÊU THỊ CO.OP MART BIÊN HÒA theo hóa đơn 00000060</t>
  </si>
  <si>
    <t>CÔNG TY TNHH THƯƠNG MẠI DỊCH VỤ SIÊU THỊ CO.OP MART BIÊN HÒA</t>
  </si>
  <si>
    <t>3600753610</t>
  </si>
  <si>
    <t>00000061</t>
  </si>
  <si>
    <t>Bán hàng CÔNG TY TNHH THƯƠNG MẠI DỊCH VỤ SIÊU THỊ CO.OP MART BIÊN HÒA theo hóa đơn 00000061</t>
  </si>
  <si>
    <t>00000062</t>
  </si>
  <si>
    <t>Bán hàng CÔNG TY TNHH MỘT THÀNH VIÊN THỰC PHẨM SAIGON CO.OP theo hóa đơn 00000062</t>
  </si>
  <si>
    <t>00000063</t>
  </si>
  <si>
    <t>Bán hàng CÔNG TY TNHH MỘT THÀNH VIÊN THỰC PHẨM SAIGON CO.OP theo hóa đơn 00000063</t>
  </si>
  <si>
    <t>00000064</t>
  </si>
  <si>
    <t>Bán hàng CÔNG TY TNHH MỘT THÀNH VIÊN THỰC PHẨM SAIGON CO.OP theo hóa đơn 00000064</t>
  </si>
  <si>
    <t>00000065</t>
  </si>
  <si>
    <t>Bán hàng CÔNG TY TNHH MỘT THÀNH VIÊN THỰC PHẨM SAIGON CO.OP theo hóa đơn 00000065</t>
  </si>
  <si>
    <t>00000066</t>
  </si>
  <si>
    <t>Bán hàng CÔNG TY TNHH MỘT THÀNH VIÊN THỰC PHẨM SAIGON CO.OP theo hóa đơn 00000066</t>
  </si>
  <si>
    <t>00000067</t>
  </si>
  <si>
    <t>Bán hàng CÔNG TY TNHH MỘT THÀNH VIÊN THỰC PHẨM SAIGON CO.OP theo hóa đơn 00000067</t>
  </si>
  <si>
    <t>00000068</t>
  </si>
  <si>
    <t>Bán hàng CÔNG TY TNHH MỘT THÀNH VIÊN THỰC PHẨM SAIGON CO.OP theo hóa đơn 00000068</t>
  </si>
  <si>
    <t>Bán hàng CÔNG TY TNHH MỘT THÀNH VIÊN THỰC PHẨM SAIGON CO.OP theo hóa đơn 00000069</t>
  </si>
  <si>
    <t>00000070</t>
  </si>
  <si>
    <t>Cửa Hàng Co.opFood Phan Đình Phùng</t>
  </si>
  <si>
    <t>00000071</t>
  </si>
  <si>
    <t>Cửa Hàng Co.opFood CC Hoàng Quân 2</t>
  </si>
  <si>
    <t>8%</t>
  </si>
  <si>
    <t>Hàng trả 03</t>
  </si>
  <si>
    <t>CHI NHÁNH LIÊN HIỆP HỢP TÁC XÃ THƯƠNG MẠI TP.HỒ CHÍ MINH - CO.OPMART DUYÊN HẢI</t>
  </si>
  <si>
    <t>0301175691-045</t>
  </si>
  <si>
    <t>00000074</t>
  </si>
  <si>
    <t>Cửa Hàng Co.opFood  Nguyễn Thị Đặng 367</t>
  </si>
  <si>
    <t>00000075</t>
  </si>
  <si>
    <t>Cửa Hàng Co.opFood Lê Văn Khương</t>
  </si>
  <si>
    <t>00000076</t>
  </si>
  <si>
    <t>Cửa Hàng Co.opFood Trần Thị Cờ 292</t>
  </si>
  <si>
    <t>00000077</t>
  </si>
  <si>
    <t>Cửa Hàng Co.opFood Đông Thạnh</t>
  </si>
  <si>
    <t>00000078</t>
  </si>
  <si>
    <t>Cửa Hàng Co.opFood Thạnh Lộc 17</t>
  </si>
  <si>
    <t>00000079</t>
  </si>
  <si>
    <t>Cửa Hàng Co.opFood Tô Ngọc Vân 478</t>
  </si>
  <si>
    <t>00000080</t>
  </si>
  <si>
    <t>Cửa Hàng Co.opFood An Khang</t>
  </si>
  <si>
    <t>00000081</t>
  </si>
  <si>
    <t>Cửa Hàng Co.opFood Bình An</t>
  </si>
  <si>
    <t>00000082</t>
  </si>
  <si>
    <t>00000083</t>
  </si>
  <si>
    <t>Cửa Hàng Co.opFood Thảo Điền</t>
  </si>
  <si>
    <t>00000085</t>
  </si>
  <si>
    <t>CH Co.opFood Phúc An Lộc</t>
  </si>
  <si>
    <t>00000086</t>
  </si>
  <si>
    <t>Bán hàng CHI NHÁNH LIÊN HIỆP HỢP TÁC XÃ THƯƠNG MẠI TP. HỒ CHÍ MINH - CO.OPMART ĐỒNG VĂN CỐNG theo hóa đơn 00000086</t>
  </si>
  <si>
    <t>CHI NHÁNH LIÊN HIỆP HỢP TÁC XÃ THƯƠNG MẠI TP. HỒ CHÍ MINH - CO.OPMART ĐỒNG VĂN CỐNG</t>
  </si>
  <si>
    <t>0301175691-031</t>
  </si>
  <si>
    <t>00000087</t>
  </si>
  <si>
    <t>Cửa Hàng Co.opFood Nguyễn Thị Định</t>
  </si>
  <si>
    <t>00000088</t>
  </si>
  <si>
    <t>Cửa hàng Co.op Food Krista</t>
  </si>
  <si>
    <t>00000089</t>
  </si>
  <si>
    <t>Cửa Hàng Co.opFood Nguyễn Duy Trinh</t>
  </si>
  <si>
    <t>00000090</t>
  </si>
  <si>
    <t>Cửa Hàng Co.opFood CC Petroland</t>
  </si>
  <si>
    <t>00000091</t>
  </si>
  <si>
    <t>Cửa Hàng Co.opFood Nguyễn Duy Trinh 192</t>
  </si>
  <si>
    <t>00000092</t>
  </si>
  <si>
    <t>Cửa Hàng Co.opFood Bình Trưng</t>
  </si>
  <si>
    <t>00000093</t>
  </si>
  <si>
    <t>00000094</t>
  </si>
  <si>
    <t>00000095</t>
  </si>
  <si>
    <t>Bán hàng CHI NHÁNH CÔNG TY TNHH MỘT THÀNH VIÊN THỰC PHẨM SAIGON CO.OP - CO.OP FOOD KHU VỰC BÌNH DƯƠNG theo hóa đơn 00000095</t>
  </si>
  <si>
    <t>CHI NHÁNH CÔNG TY TNHH MỘT THÀNH VIÊN THỰC PHẨM SAIGON CO.OP - CO.OP FOOD KHU VỰC BÌNH DƯƠNG</t>
  </si>
  <si>
    <t>0309129418-123</t>
  </si>
  <si>
    <t>00000096</t>
  </si>
  <si>
    <t>Bán hàng CHI NHÁNH CÔNG TY TNHH MỘT THÀNH VIÊN THỰC PHẨM SAIGON CO.OP - CO.OP FOOD KHU VỰC BÌNH DƯƠNG theo hóa đơn 00000096</t>
  </si>
  <si>
    <t>00000097</t>
  </si>
  <si>
    <t>Bán hàng CHI NHÁNH CÔNG TY TNHH MỘT THÀNH VIÊN THỰC PHẨM SAIGON CO.OP - CO.OP FOOD KHU VỰC BÌNH DƯƠNG theo hóa đơn 00000097</t>
  </si>
  <si>
    <t>00000098</t>
  </si>
  <si>
    <t>Cửa Hàng Co.opFood Quách Đình Bảo</t>
  </si>
  <si>
    <t>00000099</t>
  </si>
  <si>
    <t>Cửa hàng Co.op Food 85 Nguyễn Sơn</t>
  </si>
  <si>
    <t>00000100</t>
  </si>
  <si>
    <t>Bán hàng CÔNG TY TNHH MỘT THÀNH VIÊN THƯƠNG MẠI VÀ DỊCH VỤ SÀI GÒN - HÀ TĨNH theo hóa đơn 00000100</t>
  </si>
  <si>
    <t>00000101</t>
  </si>
  <si>
    <t>Cửa Hàng Co.opFood Tân Hương 262</t>
  </si>
  <si>
    <t>00000102</t>
  </si>
  <si>
    <t>Cửa Hàng Co.opFood Vườn Lài 192</t>
  </si>
  <si>
    <t>00000103</t>
  </si>
  <si>
    <t>Cửa Hàng Co.opFood Nguyễn Bá Tòng</t>
  </si>
  <si>
    <t>00000104</t>
  </si>
  <si>
    <t>Bán hàng CÔNG TY TNHH MỘT THÀNH VIÊN CO.OP MART HÒA BÌNH theo hóa đơn 00000104</t>
  </si>
  <si>
    <t>CÔNG TY TNHH MỘT THÀNH VIÊN CO.OP MART HÒA BÌNH</t>
  </si>
  <si>
    <t>0311261082</t>
  </si>
  <si>
    <t>00000105</t>
  </si>
  <si>
    <t>CÔNG TY TNHH SAIGON CO-OP FAIRPRICE. Co-opXtra Sư Vạn Hạnh</t>
  </si>
  <si>
    <t>CÔNG TY TNHH SAIGON CO-OP FAIRPRICE</t>
  </si>
  <si>
    <t>0312263124</t>
  </si>
  <si>
    <t>00000106</t>
  </si>
  <si>
    <t>Cửa Hàng Co.opFood An Lạc</t>
  </si>
  <si>
    <t>00000107</t>
  </si>
  <si>
    <t>Cửa Hàng Co.opFood Phan Văn Trị</t>
  </si>
  <si>
    <t>00000108</t>
  </si>
  <si>
    <t>Cửa Hàng Co.opFood CC Diamond Riverside</t>
  </si>
  <si>
    <t>00000109</t>
  </si>
  <si>
    <t>Cửa hàng Co.op Food Vành Đai</t>
  </si>
  <si>
    <t>00000110</t>
  </si>
  <si>
    <t>Cửa Hàng Co.opFood Chợ Lớn</t>
  </si>
  <si>
    <t>00000111</t>
  </si>
  <si>
    <t>Bán hàng CÔNG TY TNHH MỘT THÀNH VIÊN SÀI GÒN CO.OP PHÚ LÂM theo hóa đơn 00000111</t>
  </si>
  <si>
    <t>CÔNG TY TNHH MỘT THÀNH VIÊN SÀI GÒN CO.OP PHÚ LÂM</t>
  </si>
  <si>
    <t>0305761111</t>
  </si>
  <si>
    <t>00000112</t>
  </si>
  <si>
    <t>Cửa Hàng Co.opFood The Garden Mall</t>
  </si>
  <si>
    <t>Cửa Hàng Co.opFood Trần Quốc Thảo 171</t>
  </si>
  <si>
    <t>00000114</t>
  </si>
  <si>
    <t>Cửa Hàng Co.opFood Nguyễn Thông 1</t>
  </si>
  <si>
    <t>00000115</t>
  </si>
  <si>
    <t>Bán hàng CÔNG TY TNHH MỘT THÀNH VIÊN SÀI GÒN CO.OP CỐNG QUỲNH theo hóa đơn 00000115</t>
  </si>
  <si>
    <t>CÔNG TY TNHH MỘT THÀNH VIÊN SÀI GÒN CO.OP CỐNG QUỲNH</t>
  </si>
  <si>
    <t>0305784415</t>
  </si>
  <si>
    <t>00000116</t>
  </si>
  <si>
    <t>Bán hàng CÔNG TY TNHH MỘT THÀNH VIÊN SÀI GÒN CO.OP CỐNG QUỲNH theo hóa đơn 00000116</t>
  </si>
  <si>
    <t>00000118</t>
  </si>
  <si>
    <t>Bán hàng CÔNG TY TNHH THƯƠNG MẠI DỊCH VỤ SAIGON CO.OP TOÀN TÂM theo hóa đơn 00000118</t>
  </si>
  <si>
    <t>CÔNG TY TNHH THƯƠNG MẠI DỊCH VỤ SAIGON CO.OP TOÀN TÂM</t>
  </si>
  <si>
    <t>0313294132</t>
  </si>
  <si>
    <t>00000119</t>
  </si>
  <si>
    <t>Bán hàng CÔNG TY TNHH THƯƠNG MẠI DỊCH VỤ SAIGON CO.OP TOÀN TÂM theo hóa đơn 00000119</t>
  </si>
  <si>
    <t>00000120</t>
  </si>
  <si>
    <t>Cửa Hàng Co.opFood Pasteur</t>
  </si>
  <si>
    <t>00000121</t>
  </si>
  <si>
    <t>00000122</t>
  </si>
  <si>
    <t>Co.opMart SCA - Hoàng Văn Thụ</t>
  </si>
  <si>
    <t>CÔNG TY TNHH MỘT THÀNH VIÊN MARSIX</t>
  </si>
  <si>
    <t>0314247350</t>
  </si>
  <si>
    <t>00000123</t>
  </si>
  <si>
    <t>Cửa Hàng Co.opFood 203 Võ Thành Trang</t>
  </si>
  <si>
    <t>00000124</t>
  </si>
  <si>
    <t>Cửa Hàng Co.opFood Trương Công Định</t>
  </si>
  <si>
    <t>00000125</t>
  </si>
  <si>
    <t>Cửa Hàng Co.opFood Bình Giã</t>
  </si>
  <si>
    <t>00000126</t>
  </si>
  <si>
    <t>Cửa Hàng Co.opFood Trần Văn Danh 12</t>
  </si>
  <si>
    <t>00000127</t>
  </si>
  <si>
    <t>00000128</t>
  </si>
  <si>
    <t>Bán hàng CÔNG TY TNHH MỘT THÀNH VIÊN SÀI GÒN CO.OP RẠCH MIỄU theo hóa đơn 00000128</t>
  </si>
  <si>
    <t>CÔNG TY TNHH MỘT THÀNH VIÊN SÀI GÒN CO.OP RẠCH MIỄU</t>
  </si>
  <si>
    <t>0308123011</t>
  </si>
  <si>
    <t>00000129</t>
  </si>
  <si>
    <t>Cửa Hàng Co.opFood Vạn Kiếp 31</t>
  </si>
  <si>
    <t>00000130</t>
  </si>
  <si>
    <t>Cửa Hàng Co.opFood Chu Văn An</t>
  </si>
  <si>
    <t>00000131</t>
  </si>
  <si>
    <t>Bán hàng CÔNG TY TNHH MỘT THÀNH VIÊN SÀI GÒN CO.OP NAM SÀI GÒN theo hóa đơn 00000131</t>
  </si>
  <si>
    <t>CÔNG TY TNHH MỘT THÀNH VIÊN SÀI GÒN CO.OP NAM SÀI GÒN</t>
  </si>
  <si>
    <t>0305770035</t>
  </si>
  <si>
    <t>00000133</t>
  </si>
  <si>
    <t>Cửa Hàng Co.opFood Vĩnh Hội</t>
  </si>
  <si>
    <t>00000134</t>
  </si>
  <si>
    <t>Cửa Hàng Co.opFood Tôn Đản</t>
  </si>
  <si>
    <t>00000135</t>
  </si>
  <si>
    <t>Cửa Hàng Co.opFood Huỳnh Tấn Phát</t>
  </si>
  <si>
    <t>00000137</t>
  </si>
  <si>
    <t>Cửa Hàng Co.opFood CC Belleza</t>
  </si>
  <si>
    <t>00000138</t>
  </si>
  <si>
    <t>Cửa Hàng Co.opFood CC Phú Gia</t>
  </si>
  <si>
    <t>00000139</t>
  </si>
  <si>
    <t>Cửa Hàng Co.opFood Nhà Bè</t>
  </si>
  <si>
    <t>00000140</t>
  </si>
  <si>
    <t>Cửa Hàng Co.opFood Phú Xuân</t>
  </si>
  <si>
    <t>00000141</t>
  </si>
  <si>
    <t>Cửa Hàng Co.opFood CC LACASA</t>
  </si>
  <si>
    <t>00000142</t>
  </si>
  <si>
    <t>Cửa Hàng Co.opFood Trần Trọng Cung 65</t>
  </si>
  <si>
    <t>00000143</t>
  </si>
  <si>
    <t>Cửa Hàng Co.opFood Trịnh Đình Thảo 31</t>
  </si>
  <si>
    <t>00000144</t>
  </si>
  <si>
    <t>Cửa Hàng Co.opFood CC IDICO</t>
  </si>
  <si>
    <t>00000145</t>
  </si>
  <si>
    <t>Bán hàng CÔNG TY TNHH MỘT THÀNH VIÊN SÀI GÒN CO.OP BÌNH TÂN theo hóa đơn 00000145</t>
  </si>
  <si>
    <t>CÔNG TY TNHH MỘT THÀNH VIÊN SÀI GÒN CO.OP BÌNH TÂN</t>
  </si>
  <si>
    <t>0305389020</t>
  </si>
  <si>
    <t>00000146</t>
  </si>
  <si>
    <t>Cửa Hàng Co.opFood Vision</t>
  </si>
  <si>
    <t>00000147</t>
  </si>
  <si>
    <t>Cửa Hàng Coopfood 418 Trần Văn Giàu</t>
  </si>
  <si>
    <t>00000148</t>
  </si>
  <si>
    <t>Cửa Hàng Co.opFood Trần Văn Quang 86</t>
  </si>
  <si>
    <t>00000149</t>
  </si>
  <si>
    <t>Bán hàng CHI NHÁNH LIÊN HIỆP HỢP TÁC XÃ THƯƠNG MẠI TP.HCM - CO.OPMART BÌNH TÂN 2 theo hóa đơn 00000149</t>
  </si>
  <si>
    <t>CHI NHÁNH LIÊN HIỆP HỢP TÁC XÃ THƯƠNG MẠI TP.HCM - CO.OPMART BÌNH TÂN 2</t>
  </si>
  <si>
    <t>0301175691-050</t>
  </si>
  <si>
    <t>00000150</t>
  </si>
  <si>
    <t>Cửa Hàng Co.opFood Đất Mới 272</t>
  </si>
  <si>
    <t>00000151</t>
  </si>
  <si>
    <t>Cửa hàng Co.op Food HN Triều Khúc</t>
  </si>
  <si>
    <t>CHI NHÁNH - CÔNG TY TNHH MỘT THÀNH VIÊN THỰC PHẨM SAIGON CO.OP - CO.OP FOOD MIỀN BẮC</t>
  </si>
  <si>
    <t>0309129418-115</t>
  </si>
  <si>
    <t>00000152</t>
  </si>
  <si>
    <t>00000153</t>
  </si>
  <si>
    <t>Bán hàng CÔNG TY TNHH MỘT THÀNH VIÊN TMDV SIÊU THỊ CO.OPMART ĐÀ NẴNG theo hóa đơn 00000153</t>
  </si>
  <si>
    <t>CÔNG TY TNHH MỘT THÀNH VIÊN TMDV SIÊU THỊ CO.OPMART ĐÀ NẴNG</t>
  </si>
  <si>
    <t>0401281414</t>
  </si>
  <si>
    <t>00000154</t>
  </si>
  <si>
    <t>Bán hàng CÔNG TY TNHH MỘT THÀNH VIÊN TMDV SIÊU THỊ CO.OPMART ĐÀ NẴNG theo hóa đơn 00000154</t>
  </si>
  <si>
    <t>00000155</t>
  </si>
  <si>
    <t>Bán hàng CÔNG TY TNHH MỘT THÀNH VIÊN SÀI GÒN CO.OP BÌNH ĐỊNH theo hóa đơn 00000155</t>
  </si>
  <si>
    <t>CÔNG TY TNHH MỘT THÀNH VIÊN SÀI GÒN CO.OP BÌNH ĐỊNH</t>
  </si>
  <si>
    <t>4100506252</t>
  </si>
  <si>
    <t>00000156</t>
  </si>
  <si>
    <t>Co.opMart An Nhơn</t>
  </si>
  <si>
    <t>00000157</t>
  </si>
  <si>
    <t>Bán hàng CÔNG TY TNHH MỘT THÀNH VIÊN THƯƠNG MẠI SÀI GÒN - QUẢNG NGÃI theo hóa đơn 00000157</t>
  </si>
  <si>
    <t>CÔNG TY TNHH MỘT THÀNH VIÊN THƯƠNG MẠI SÀI GÒN - QUẢNG NGÃI</t>
  </si>
  <si>
    <t>4300357738</t>
  </si>
  <si>
    <t>00000158</t>
  </si>
  <si>
    <t>Bán hàng CÔNG TY TNHH MỘT THÀNH VIÊN THƯƠNG MẠI SÀI GÒN - QUẢNG NGÃI theo hóa đơn 00000158</t>
  </si>
  <si>
    <t>00000159</t>
  </si>
  <si>
    <t>Bán hàng CÔNG TY TNHH SÀI GÒN - BUÔN HỒ theo hóa đơn 00000159</t>
  </si>
  <si>
    <t>CÔNG TY TNHH SÀI GÒN - BUÔN HỒ</t>
  </si>
  <si>
    <t>6001561746</t>
  </si>
  <si>
    <t>00000160</t>
  </si>
  <si>
    <t>Bán hàng CÔNG TY TNHH TMDV TIỀN GIANG - SÀI GÒN theo hóa đơn 00000160</t>
  </si>
  <si>
    <t>CÔNG TY TNHH TMDV TIỀN GIANG - SÀI GÒN</t>
  </si>
  <si>
    <t>1200582156</t>
  </si>
  <si>
    <t>00000161</t>
  </si>
  <si>
    <t>Bán hàng CHI NHÁNH LIÊN HIỆP HỢP TÁC XÃ THƯƠNG MẠI TP.HỒ CHÍ MINH - CO.OPMART KON TUM theo hóa đơn 00000161</t>
  </si>
  <si>
    <t>CHI NHÁNH LIÊN HIỆP HỢP TÁC XÃ THƯƠNG MẠI TP.HỒ CHÍ MINH - CO.OPMART KON TUM</t>
  </si>
  <si>
    <t>0301175691-035</t>
  </si>
  <si>
    <t>00000162</t>
  </si>
  <si>
    <t>Bán hàng CHI NHÁNH LIÊN HIỆP HỢP TÁC XÃ THƯƠNG MẠI TP.HỒ CHÍ MINH - CO.OPMART KON TUM theo hóa đơn 00000162</t>
  </si>
  <si>
    <t>00000163</t>
  </si>
  <si>
    <t>Bán hàng CÔNG TY TNHH TMDV SÀI GÒN VŨNG TÀU theo hóa đơn 00000163</t>
  </si>
  <si>
    <t>CÔNG TY TNHH TMDV SÀI GÒN VŨNG TÀU</t>
  </si>
  <si>
    <t>3500817878</t>
  </si>
  <si>
    <t>00000164</t>
  </si>
  <si>
    <t>Bán hàng CÔNG TY TNHH TMDV SÀI GÒN VŨNG TÀU theo hóa đơn 00000164</t>
  </si>
  <si>
    <t>00000165</t>
  </si>
  <si>
    <t>Bán hàng CHI NHÁNH LIÊN HIỆP HỢP TÁC XÃ THƯƠNG MẠI TP. HỒ CHÍ MINH - CO.OPMART ĐĂK NÔNG theo hóa đơn 00000165</t>
  </si>
  <si>
    <t>CHI NHÁNH LIÊN HIỆP HỢP TÁC XÃ THƯƠNG MẠI TP. HỒ CHÍ MINH - CO.OPMART ĐĂK NÔNG</t>
  </si>
  <si>
    <t>0301175691-016</t>
  </si>
  <si>
    <t>00000166</t>
  </si>
  <si>
    <t>Bán hàng CÔNG TY TNHH MỘT THÀNH VIÊN SÀI GÒN CO.OP TAM KỲ theo hóa đơn 00000166</t>
  </si>
  <si>
    <t>CÔNG TY TNHH MỘT THÀNH VIÊN SÀI GÒN CO.OP TAM KỲ</t>
  </si>
  <si>
    <t>4000451095</t>
  </si>
  <si>
    <t>00000167</t>
  </si>
  <si>
    <t>Bán hàng CÔNG TY TNHH MỘT THÀNH VIÊN SÀI GÒN CO.OP TAM KỲ theo hóa đơn 00000167</t>
  </si>
  <si>
    <t>00000168</t>
  </si>
  <si>
    <t>Bán hàng CÔNG TY TNHH THƯƠNG MẠI SÀI GÒN - AN GIANG. theo hóa đơn 00000168</t>
  </si>
  <si>
    <t>CÔNG TY TNHH THƯƠNG MẠI SÀI GÒN - AN GIANG.</t>
  </si>
  <si>
    <t>1600674718</t>
  </si>
  <si>
    <t>00000169</t>
  </si>
  <si>
    <t>Bán hàng CÔNG TY TNHH THƯƠNG MẠI SÀI GÒN - AN GIANG. theo hóa đơn 00000169</t>
  </si>
  <si>
    <t>00000170</t>
  </si>
  <si>
    <t>Bán hàng CHI NHÁNH LIÊN HIỆP HỢP TÁC XÃ THƯƠNG MẠI TP. HỒ CHÍ MINH - CO.OPMART BÀ RỊA theo hóa đơn 00000170</t>
  </si>
  <si>
    <t>CHI NHÁNH LIÊN HIỆP HỢP TÁC XÃ THƯƠNG MẠI TP. HỒ CHÍ MINH - CO.OPMART BÀ RỊA</t>
  </si>
  <si>
    <t>0301175691-024</t>
  </si>
  <si>
    <t>00000171</t>
  </si>
  <si>
    <t>Bán hàng CÔNG TY TNHH MỘT THÀNH VIÊN THƯƠNG MẠI DỊCH VỤ SÀI GÒN - PHÚ YÊN theo hóa đơn 00000171</t>
  </si>
  <si>
    <t>CÔNG TY TNHH MỘT THÀNH VIÊN THƯƠNG MẠI DỊCH VỤ SÀI GÒN - PHÚ YÊN</t>
  </si>
  <si>
    <t>4400396829</t>
  </si>
  <si>
    <t>00000172</t>
  </si>
  <si>
    <t>Bán hàng CÔNG TY TNHH  MỘT THÀNH VIÊN THƯƠNG MẠI DỊCH VỤ SÀI GÒN - BUÔN MA THUỘT theo hóa đơn 00000172</t>
  </si>
  <si>
    <t>CÔNG TY TNHH  MỘT THÀNH VIÊN THƯƠNG MẠI DỊCH VỤ SÀI GÒN - BUÔN MA THUỘT</t>
  </si>
  <si>
    <t>6000661931</t>
  </si>
  <si>
    <t>00000173</t>
  </si>
  <si>
    <t>Bán hàng CHI NHÁNH LIÊN HIỆP HỢP TÁC XÃ THƯƠNG MẠI TP. HỒ CHÍ MINH - CO.OPMART HÀ TIÊN theo hóa đơn 00000173</t>
  </si>
  <si>
    <t>CHI NHÁNH LIÊN HIỆP HỢP TÁC XÃ THƯƠNG MẠI TP. HỒ CHÍ MINH - CO.OPMART HÀ TIÊN</t>
  </si>
  <si>
    <t>0301175691-037</t>
  </si>
  <si>
    <t>00000174</t>
  </si>
  <si>
    <t>Bán hàng CHI NHÁNH LIÊN HIỆP HỢP TÁC XÃ THƯƠNG MẠI TP. HỒ CHÍ MINH - CO.OPMART HÀ TIÊN theo hóa đơn 00000174</t>
  </si>
  <si>
    <t>00000176</t>
  </si>
  <si>
    <t>Cửa Hàng Co.opFood Nguyễn Sỹ Sách</t>
  </si>
  <si>
    <t>00000177</t>
  </si>
  <si>
    <t>00000178</t>
  </si>
  <si>
    <t>Cửa Hàng Co.opFood Lâm Văn Bền</t>
  </si>
  <si>
    <t>00000179</t>
  </si>
  <si>
    <t>Cửa Hàng Co.opFood Trần Xuân Soạn</t>
  </si>
  <si>
    <t>00000180</t>
  </si>
  <si>
    <t>00000181</t>
  </si>
  <si>
    <t>Cửa hàng Co.op Food CC Hoàng Anh Gold House</t>
  </si>
  <si>
    <t>00000182</t>
  </si>
  <si>
    <t>Cửa Hàng Co.opFood Hoàng Anh Thanh Bình</t>
  </si>
  <si>
    <t>00000183</t>
  </si>
  <si>
    <t>Cửa Hàng Co.opFood Phước Kiển</t>
  </si>
  <si>
    <t>00000184</t>
  </si>
  <si>
    <t>Cửa Hàng Co.opFood Tân Quy</t>
  </si>
  <si>
    <t>00000185</t>
  </si>
  <si>
    <t>Cửa Hàng Co.opFood CC Dragon Hill</t>
  </si>
  <si>
    <t>00000186</t>
  </si>
  <si>
    <t>Cửa Hàng Co.opFood Lâm Văn Bền 22</t>
  </si>
  <si>
    <t>00000187</t>
  </si>
  <si>
    <t>Cửa Hàng Co.opFood Lê Văn Lương 1187</t>
  </si>
  <si>
    <t>00000188</t>
  </si>
  <si>
    <t>Cửa Hàng Co.opFood CC Phú Hoàng Anh</t>
  </si>
  <si>
    <t>00000189</t>
  </si>
  <si>
    <t>Bán hàng CÔNG TY TNHH MỘT THÀNH VIÊN THỰC PHẨM SAIGON CO.OP theo hóa đơn 00000189</t>
  </si>
  <si>
    <t>00000190</t>
  </si>
  <si>
    <t>Cửa Hàng Co.opFood Phạm Văn Chiêu</t>
  </si>
  <si>
    <t>00000191</t>
  </si>
  <si>
    <t>Bán hàng CÔNG TY TNHH MỘT THÀNH VIÊN THỰC PHẨM SAIGON CO.OP theo hóa đơn 00000191</t>
  </si>
  <si>
    <t>00000197</t>
  </si>
  <si>
    <t>00000198</t>
  </si>
  <si>
    <t>00000199</t>
  </si>
  <si>
    <t>00000200</t>
  </si>
  <si>
    <t>Bán hàng CÔNG TY TNHH MỘT THÀNH VIÊN SÀI GÒN CO.OP NHIÊU LỘC theo hóa đơn 00000200</t>
  </si>
  <si>
    <t>CÔNG TY TNHH MỘT THÀNH VIÊN SÀI GÒN CO.OP NHIÊU LỘC</t>
  </si>
  <si>
    <t>0305305768</t>
  </si>
  <si>
    <t>00000201</t>
  </si>
  <si>
    <t>Bán hàng CÔNG TY TNHH MỘT THÀNH VIÊN CO.OPMART BÌNH TRIỆU theo hóa đơn 00000201</t>
  </si>
  <si>
    <t>CÔNG TY TNHH MỘT THÀNH VIÊN CO.OPMART BÌNH TRIỆU</t>
  </si>
  <si>
    <t>0312302969</t>
  </si>
  <si>
    <t>00000202</t>
  </si>
  <si>
    <t>Bán hàng CHI NHÁNH LIÊN HIỆP HỢP TÁC XÃ THƯƠNG MẠI TP.HỒ CHÍ MINH - CO.OPMART VĂN THÁNH theo hóa đơn 00000202</t>
  </si>
  <si>
    <t>CHI NHÁNH LIÊN HIỆP HỢP TÁC XÃ THƯƠNG MẠI TP.HỒ CHÍ MINH - CO.OPMART VĂN THÁNH</t>
  </si>
  <si>
    <t>0301175691-018</t>
  </si>
  <si>
    <t>00000203</t>
  </si>
  <si>
    <t>Bán hàng CÔNG TY TNHH MỘT THÀNH VIÊN CO.OP FINELIFE theo hóa đơn 00000203</t>
  </si>
  <si>
    <t>CÔNG TY TNHH MỘT THÀNH VIÊN CO.OP FINELIFE</t>
  </si>
  <si>
    <t>0315815574</t>
  </si>
  <si>
    <t>00000204</t>
  </si>
  <si>
    <t>Bán hàng CÔNG TY TNHH MỘT THÀNH VIÊN THỰC PHẨM SAIGON CO.OP theo hóa đơn 00000204</t>
  </si>
  <si>
    <t>00000205</t>
  </si>
  <si>
    <t>Bán hàng CÔNG TY TNHH MỘT THÀNH VIÊN THỰC PHẨM SAIGON CO.OP theo hóa đơn 00000205</t>
  </si>
  <si>
    <t>00000206</t>
  </si>
  <si>
    <t>Bán hàng CÔNG TY TNHH MỘT THÀNH VIÊN THỰC PHẨM SAIGON CO.OP theo hóa đơn 00000206</t>
  </si>
  <si>
    <t>00000207</t>
  </si>
  <si>
    <t>Bán hàng CÔNG TY TNHH MỘT THÀNH VIÊN THỰC PHẨM SAIGON CO.OP theo hóa đơn 00000207</t>
  </si>
  <si>
    <t>00000208</t>
  </si>
  <si>
    <t>Bán hàng CÔNG TY TNHH MỘT THÀNH VIÊN THỰC PHẨM SAIGON CO.OP theo hóa đơn 00000208</t>
  </si>
  <si>
    <t>00000209</t>
  </si>
  <si>
    <t>Bán hàng CÔNG TY TNHH MỘT THÀNH VIÊN THỰC PHẨM SAIGON CO.OP theo hóa đơn 00000209</t>
  </si>
  <si>
    <t>00000210</t>
  </si>
  <si>
    <t>Bán hàng CÔNG TY TNHH MỘT THÀNH VIÊN THỰC PHẨM SAIGON CO.OP theo hóa đơn 00000210</t>
  </si>
  <si>
    <t>00000211</t>
  </si>
  <si>
    <t>Bán hàng CÔNG TY TNHH MỘT THÀNH VIÊN THỰC PHẨM SAIGON CO.OP theo hóa đơn 00000211</t>
  </si>
  <si>
    <t>00000212</t>
  </si>
  <si>
    <t>Bán hàng CÔNG TY TNHH MỘT THÀNH VIÊN THỰC PHẨM SAIGON CO.OP theo hóa đơn 00000212</t>
  </si>
  <si>
    <t>00000213</t>
  </si>
  <si>
    <t>Bán hàng CÔNG TY TNHH MỘT THÀNH VIÊN THỰC PHẨM SAIGON CO.OP theo hóa đơn 00000213</t>
  </si>
  <si>
    <t>00000214</t>
  </si>
  <si>
    <t>Bán hàng CÔNG TY TNHH MỘT THÀNH VIÊN THỰC PHẨM SAIGON CO.OP theo hóa đơn 00000214</t>
  </si>
  <si>
    <t>00000215</t>
  </si>
  <si>
    <t>Bán hàng CÔNG TY TNHH MỘT THÀNH VIÊN THỰC PHẨM SAIGON CO.OP theo hóa đơn 00000215</t>
  </si>
  <si>
    <t>00000216</t>
  </si>
  <si>
    <t>Bán hàng CÔNG TY TNHH MỘT THÀNH VIÊN THỰC PHẨM SAIGON CO.OP theo hóa đơn 00000216</t>
  </si>
  <si>
    <t>00000217</t>
  </si>
  <si>
    <t>Bán hàng CÔNG TY TNHH MỘT THÀNH VIÊN THỰC PHẨM SAIGON CO.OP theo hóa đơn 00000217</t>
  </si>
  <si>
    <t>00000218</t>
  </si>
  <si>
    <t>Bán hàng CÔNG TY TNHH MỘT THÀNH VIÊN THỰC PHẨM SAIGON CO.OP theo hóa đơn 00000218</t>
  </si>
  <si>
    <t>1K23TGH</t>
  </si>
  <si>
    <t>CHI NHÁNH LIÊN HIỆP HỢP TÁC XÃ THƯƠNG MẠI TP.HCM - CO.OPMART CAI LẬY</t>
  </si>
  <si>
    <t>0301175691-039</t>
  </si>
  <si>
    <t>1K23TVE</t>
  </si>
  <si>
    <t>1K23TDV</t>
  </si>
  <si>
    <t>1K23TVA</t>
  </si>
  <si>
    <t>00000219</t>
  </si>
  <si>
    <t>Bán hàng CÔNG TY TNHH MỘT THÀNH VIÊN THỰC PHẨM SAIGON CO.OP theo hóa đơn 00000219</t>
  </si>
  <si>
    <t>00000220</t>
  </si>
  <si>
    <t>Bán hàng CHI NHÁNH CÔNG TY TNHH MỘT THÀNH VIÊN THỰC PHẨM SAIGON CO.OP - CỬA HÀNG CO.OP FOOD LONG HẬU theo hóa đơn 00000220</t>
  </si>
  <si>
    <t>CHI NHÁNH CÔNG TY TNHH MỘT THÀNH VIÊN THỰC PHẨM SAIGON CO.OP - CỬA HÀNG CO.OP FOOD LONG HẬU</t>
  </si>
  <si>
    <t>0309129418-057</t>
  </si>
  <si>
    <t>00000221</t>
  </si>
  <si>
    <t>00000222</t>
  </si>
  <si>
    <t>00000224</t>
  </si>
  <si>
    <t>Bán hàng CÔNG TY TNHH MỘT THÀNH VIÊN SÀI GÒN CO.OP HÀ NỘI theo hóa đơn 00000224</t>
  </si>
  <si>
    <t>00000225</t>
  </si>
  <si>
    <t>00000226</t>
  </si>
  <si>
    <t>Bán hàng CÔNG TY TNHH MỘT THÀNH VIÊN THỰC PHẨM SAIGON CO.OP theo hóa đơn 00000226</t>
  </si>
  <si>
    <t>00000228</t>
  </si>
  <si>
    <t>00000229</t>
  </si>
  <si>
    <t>00000230</t>
  </si>
  <si>
    <t>00000231</t>
  </si>
  <si>
    <t>00000232</t>
  </si>
  <si>
    <t>00000233</t>
  </si>
  <si>
    <t>Bán hàng CHI NHÁNH - CÔNG TY TNHH MỘT THÀNH VIÊN THỰC PHẨM SAIGON CO.OP - CO.OP FOOD MIỀN BẮC theo hóa đơn 00000233</t>
  </si>
  <si>
    <t>00000234</t>
  </si>
  <si>
    <t>Bán hàng CHI NHÁNH - CÔNG TY TNHH MỘT THÀNH VIÊN THỰC PHẨM SAIGON CO.OP - CO.OP FOOD MIỀN BẮC theo hóa đơn 00000234</t>
  </si>
  <si>
    <t>00000235</t>
  </si>
  <si>
    <t>Bán hàng CHI NHÁNH - CÔNG TY TNHH MỘT THÀNH VIÊN THỰC PHẨM SAIGON CO.OP - CO.OP FOOD MIỀN BẮC theo hóa đơn 00000235</t>
  </si>
  <si>
    <t>00000236</t>
  </si>
  <si>
    <t>Bán hàng CHI NHÁNH - CÔNG TY TNHH MỘT THÀNH VIÊN THỰC PHẨM SAIGON CO.OP - CO.OP FOOD MIỀN BẮC theo hóa đơn 00000236</t>
  </si>
  <si>
    <t>00000237</t>
  </si>
  <si>
    <t>Bán hàng CHI NHÁNH - CÔNG TY TNHH MỘT THÀNH VIÊN THỰC PHẨM SAIGON CO.OP - CO.OP FOOD MIỀN BẮC theo hóa đơn 00000237</t>
  </si>
  <si>
    <t>00000238</t>
  </si>
  <si>
    <t>Bán hàng CÔNG TY TNHH MỘT THÀNH VIÊN THỰC PHẨM SAIGON CO.OP theo hóa đơn 00000238</t>
  </si>
  <si>
    <t>00000239</t>
  </si>
  <si>
    <t>Bán hàng CÔNG TY TNHH MỘT THÀNH VIÊN THỰC PHẨM SAIGON CO.OP theo hóa đơn 00000239</t>
  </si>
  <si>
    <t>00000240</t>
  </si>
  <si>
    <t>Bán hàng CHI NHÁNH LIÊN HIỆP HỢP TÁC XÃ THƯƠNG MẠI TP.HCM - CO.OPMART BÌNH TÂN 2 theo hóa đơn 00000240</t>
  </si>
  <si>
    <t>00000241</t>
  </si>
  <si>
    <t>Bán hàng CÔNG TY TNHH MỘT THÀNH VIÊN THỰC PHẨM SAIGON CO.OP theo hóa đơn 00000241</t>
  </si>
  <si>
    <t>00000242</t>
  </si>
  <si>
    <t>Bán hàng CÔNG TY TNHH MỘT THÀNH VIÊN THỰC PHẨM SAIGON CO.OP theo hóa đơn 00000242</t>
  </si>
  <si>
    <t>00000243</t>
  </si>
  <si>
    <t>Bán hàng CÔNG TY TNHH MỘT THÀNH VIÊN THỰC PHẨM SAIGON CO.OP theo hóa đơn 00000243</t>
  </si>
  <si>
    <t>00000244</t>
  </si>
  <si>
    <t>Bán hàng CÔNG TY TNHH ĐẦU TƯ VÀ KINH DOANH SIÊU THỊ Á CHÂU theo hóa đơn 00000244</t>
  </si>
  <si>
    <t>CÔNG TY TNHH ĐẦU TƯ VÀ KINH DOANH SIÊU THỊ Á CHÂU</t>
  </si>
  <si>
    <t>0310939840</t>
  </si>
  <si>
    <t>00000245</t>
  </si>
  <si>
    <t>Bán hàng CÔNG TY TNHH MỘT THÀNH VIÊN THỰC PHẨM SAIGON CO.OP theo hóa đơn 00000245</t>
  </si>
  <si>
    <t>00000246</t>
  </si>
  <si>
    <t>Bán hàng CÔNG TY TNHH MỘT THÀNH VIÊN THỰC PHẨM SAIGON CO.OP theo hóa đơn 00000246</t>
  </si>
  <si>
    <t>00000247</t>
  </si>
  <si>
    <t>Bán hàng CÔNG TY TNHH MỘT THÀNH VIÊN THỰC PHẨM SAIGON CO.OP theo hóa đơn 00000247</t>
  </si>
  <si>
    <t>00000248</t>
  </si>
  <si>
    <t>Bán hàng CÔNG TY TNHH MỘT THÀNH VIÊN THỰC PHẨM SAIGON CO.OP theo hóa đơn 00000248</t>
  </si>
  <si>
    <t>00000249</t>
  </si>
  <si>
    <t>Bán hàng CÔNG TY TNHH MỘT THÀNH VIÊN SÀI GÒN CO.OP XA LỘ HÀ NỘI theo hóa đơn 00000249</t>
  </si>
  <si>
    <t>CÔNG TY TNHH MỘT THÀNH VIÊN SÀI GÒN CO.OP XA LỘ HÀ NỘI</t>
  </si>
  <si>
    <t>0305767459</t>
  </si>
  <si>
    <t>00000250</t>
  </si>
  <si>
    <t>Bán hàng CÔNG TY TNHH MỘT THÀNH VIÊN SÀI GÒN CO.OP XA LỘ HÀ NỘI theo hóa đơn 00000250</t>
  </si>
  <si>
    <t>00000251</t>
  </si>
  <si>
    <t>Bán hàng CÔNG TY TNHH MỘT THÀNH VIÊN THỰC PHẨM SAIGON CO.OP theo hóa đơn 00000251</t>
  </si>
  <si>
    <t>00000252</t>
  </si>
  <si>
    <t>Bán hàng CÔNG TY TNHH MỘT THÀNH VIÊN THỰC PHẨM SAIGON CO.OP theo hóa đơn 00000252</t>
  </si>
  <si>
    <t>00000253</t>
  </si>
  <si>
    <t>Bán hàng CÔNG TY TNHH MỘT THÀNH VIÊN THỰC PHẨM SAIGON CO.OP theo hóa đơn 00000253</t>
  </si>
  <si>
    <t>00000254</t>
  </si>
  <si>
    <t>Bán hàng CÔNG TY TNHH MỘT THÀNH VIÊN THỰC PHẨM SAIGON CO.OP theo hóa đơn 00000254</t>
  </si>
  <si>
    <t>00000255</t>
  </si>
  <si>
    <t>Bán hàng CÔNG TY TNHH MỘT THÀNH VIÊN THỰC PHẨM SAIGON CO.OP theo hóa đơn 00000255</t>
  </si>
  <si>
    <t>00000256</t>
  </si>
  <si>
    <t>Bán hàng CÔNG TY TNHH MỘT THÀNH VIÊN THỰC PHẨM SAIGON CO.OP theo hóa đơn 00000256</t>
  </si>
  <si>
    <t>00000257</t>
  </si>
  <si>
    <t>Bán hàng CÔNG TY TNHH MỘT THÀNH VIÊN THỰC PHẨM SAIGON CO.OP theo hóa đơn 00000257</t>
  </si>
  <si>
    <t>00000258</t>
  </si>
  <si>
    <t>Bán hàng CÔNG TY TNHH MỘT THÀNH VIÊN THỰC PHẨM SAIGON CO.OP theo hóa đơn 00000258</t>
  </si>
  <si>
    <t>00000259</t>
  </si>
  <si>
    <t>00000260</t>
  </si>
  <si>
    <t>Bán hàng CÔNG TY TNHH MỘT THÀNH VIÊN THỰC PHẨM SAIGON CO.OP theo hóa đơn 00000260</t>
  </si>
  <si>
    <t>00000261</t>
  </si>
  <si>
    <t>Bán hàng CÔNG TY TNHH MỘT THÀNH VIÊN THỰC PHẨM SAIGON CO.OP theo hóa đơn 00000261</t>
  </si>
  <si>
    <t>00000262</t>
  </si>
  <si>
    <t>Bán hàng CÔNG TY TNHH MỘT THÀNH VIÊN THỰC PHẨM SAIGON CO.OP theo hóa đơn 00000262</t>
  </si>
  <si>
    <t>00000263</t>
  </si>
  <si>
    <t>Bán hàng CÔNG TY TNHH MỘT THÀNH VIÊN THỰC PHẨM SAIGON CO.OP theo hóa đơn 00000263</t>
  </si>
  <si>
    <t>00000264</t>
  </si>
  <si>
    <t>Bán hàng CÔNG TY TNHH MỘT THÀNH VIÊN THỰC PHẨM SAIGON CO.OP theo hóa đơn 00000264</t>
  </si>
  <si>
    <t>00000266</t>
  </si>
  <si>
    <t>Bán hàng CHI NHÁNH - CÔNG TY TNHH MỘT THÀNH VIÊN THỰC PHẨM SAIGON CO.OP - CO.OP FOOD MIỀN BẮC theo hóa đơn 00000266</t>
  </si>
  <si>
    <t>00000268</t>
  </si>
  <si>
    <t>Bán hàng CHI NHÁNH LIÊN HIỆP HỢP TÁC XÃ THƯƠNG MẠI TP. HỒ CHÍ MINH - CO.OPMART BÌNH DƯƠNG theo hóa đơn 00000268</t>
  </si>
  <si>
    <t>CHI NHÁNH LIÊN HIỆP HỢP TÁC XÃ THƯƠNG MẠI TP. HỒ CHÍ MINH - CO.OPMART BÌNH DƯƠNG</t>
  </si>
  <si>
    <t>0301175691-025</t>
  </si>
  <si>
    <t>00000269</t>
  </si>
  <si>
    <t>Bán hàng CHI NHÁNH LIÊN HIỆP HỢP TÁC XÃ THƯƠNG MẠI TP. HỒ CHÍ MINH - CO.OPMART BÌNH DƯƠNG theo hóa đơn 00000269</t>
  </si>
  <si>
    <t>00000270</t>
  </si>
  <si>
    <t>Bán hàng CHI NHÁNH LIÊN HIỆP HỢP TÁC XÃ THƯƠNG MẠI TP. HỒ CHÍ MINH - CO.OPMART BÌNH DƯƠNG 2 theo hóa đơn 00000270</t>
  </si>
  <si>
    <t>CHI NHÁNH LIÊN HIỆP HỢP TÁC XÃ THƯƠNG MẠI TP. HỒ CHÍ MINH - CO.OPMART BÌNH DƯƠNG 2</t>
  </si>
  <si>
    <t>0301175691-017</t>
  </si>
  <si>
    <t>00000272</t>
  </si>
  <si>
    <t>Bán hàng CÔNG TY TNHH MỘT THÀNH VIÊN THỰC PHẨM SAIGON CO.OP theo hóa đơn 00000272</t>
  </si>
  <si>
    <t>00000273</t>
  </si>
  <si>
    <t>Bán hàng CÔNG TY TNHH MỘT THÀNH VIÊN THỰC PHẨM SAIGON CO.OP theo hóa đơn 00000273</t>
  </si>
  <si>
    <t>00000274</t>
  </si>
  <si>
    <t>Bán hàng CÔNG TY TNHH MỘT THÀNH VIÊN THỰC PHẨM SAIGON CO.OP theo hóa đơn 00000274</t>
  </si>
  <si>
    <t>00000275</t>
  </si>
  <si>
    <t>Bán hàng CÔNG TY TNHH MỘT THÀNH VIÊN THỰC PHẨM SAIGON CO.OP theo hóa đơn 00000275</t>
  </si>
  <si>
    <t>00000276</t>
  </si>
  <si>
    <t>Bán hàng CÔNG TY TNHH MỘT THÀNH VIÊN THỰC PHẨM SAIGON CO.OP theo hóa đơn 00000276</t>
  </si>
  <si>
    <t>00000278</t>
  </si>
  <si>
    <t>Bán hàng CÔNG TY TNHH MỘT THÀNH VIÊN THỰC PHẨM SAIGON CO.OP theo hóa đơn 00000278</t>
  </si>
  <si>
    <t>00000279</t>
  </si>
  <si>
    <t>Bán hàng CÔNG TY TNHH MỘT THÀNH VIÊN THỰC PHẨM SAIGON CO.OP theo hóa đơn 00000279</t>
  </si>
  <si>
    <t>00000280</t>
  </si>
  <si>
    <t>00000281</t>
  </si>
  <si>
    <t>Bán hàng CÔNG TY TNHH MỘT THÀNH VIÊN SÀI GÒN CO.OP THẮNG LỢI theo hóa đơn 00000281</t>
  </si>
  <si>
    <t>CÔNG TY TNHH MỘT THÀNH VIÊN SÀI GÒN CO.OP THẮNG LỢI</t>
  </si>
  <si>
    <t>0305781598</t>
  </si>
  <si>
    <t>00000282</t>
  </si>
  <si>
    <t>Bán hàng CÔNG TY TNHH MỘT THÀNH VIÊN SÀI GÒN CO.OP THẮNG LỢI theo hóa đơn 00000282</t>
  </si>
  <si>
    <t>00000283</t>
  </si>
  <si>
    <t>Bán hàng CÔNG TY TNHH MỘT THÀNH VIÊN MARSIX theo hóa đơn 00000283</t>
  </si>
  <si>
    <t>00000284</t>
  </si>
  <si>
    <t>Bán hàng CÔNG TY TNHH MỘT THÀNH VIÊN THỰC PHẨM SAIGON CO.OP theo hóa đơn 00000284</t>
  </si>
  <si>
    <t>00000285</t>
  </si>
  <si>
    <t>Bán hàng CÔNG TY TNHH MỘT THÀNH VIÊN THỰC PHẨM SAIGON CO.OP theo hóa đơn 00000285</t>
  </si>
  <si>
    <t>00000286</t>
  </si>
  <si>
    <t>Bán hàng CÔNG TY TNHH MỘT THÀNH VIÊN THỰC PHẨM SAIGON CO.OP theo hóa đơn 00000286</t>
  </si>
  <si>
    <t>00000287</t>
  </si>
  <si>
    <t>Bán hàng CÔNG TY TNHH MỘT THÀNH VIÊN THỰC PHẨM SAIGON CO.OP theo hóa đơn 00000287</t>
  </si>
  <si>
    <t>00000288</t>
  </si>
  <si>
    <t>Bán hàng CÔNG TY TNHH MỘT THÀNH VIÊN THỰC PHẨM SAIGON CO.OP theo hóa đơn 00000288</t>
  </si>
  <si>
    <t>00000289</t>
  </si>
  <si>
    <t>Bán hàng CÔNG TY TNHH MỘT THÀNH VIÊN THỰC PHẨM SAIGON CO.OP theo hóa đơn 00000289</t>
  </si>
  <si>
    <t>00000290</t>
  </si>
  <si>
    <t>Bán hàng CÔNG TY TNHH MỘT THÀNH VIÊN THỰC PHẨM SAIGON CO.OP theo hóa đơn 00000290</t>
  </si>
  <si>
    <t>00000291</t>
  </si>
  <si>
    <t>00000292</t>
  </si>
  <si>
    <t>Bán hàng CÔNG TY TNHH MỘT THÀNH VIÊN MARFOUR theo hóa đơn 00000292</t>
  </si>
  <si>
    <t>00000294</t>
  </si>
  <si>
    <t>Bán hàng CHI NHÁNH LIÊN HIỆP HỢP TÁC XÃ THƯƠNG MẠI TP.HỒ CHÍ MINH-CO.OPMART TÂN THÀNH theo hóa đơn 00000294</t>
  </si>
  <si>
    <t>CHI NHÁNH LIÊN HIỆP HỢP TÁC XÃ THƯƠNG MẠI TP.HỒ CHÍ MINH-CO.OPMART TÂN THÀNH</t>
  </si>
  <si>
    <t>0301175691-038</t>
  </si>
  <si>
    <t>00000295</t>
  </si>
  <si>
    <t>Bán hàng CHI NHÁNH LIÊN HIỆP HỢP TÁC XÃ THƯƠNG MẠI TP.HỒ CHÍ MINH-CO.OPMART TÂN THÀNH theo hóa đơn 00000295</t>
  </si>
  <si>
    <t>00000296</t>
  </si>
  <si>
    <t>Bán hàng CÔNG TY TNHH MỘT THÀNH VIÊN CO.OPMART CÀ MAU theo hóa đơn 00000296</t>
  </si>
  <si>
    <t>CÔNG TY TNHH MỘT THÀNH VIÊN CO.OPMART CÀ MAU</t>
  </si>
  <si>
    <t>2001269021</t>
  </si>
  <si>
    <t>00000297</t>
  </si>
  <si>
    <t>Bán hàng CÔNG TY TNHH MỘT THÀNH VIÊN CO.OPMART CÀ MAU theo hóa đơn 00000297</t>
  </si>
  <si>
    <t>00000298</t>
  </si>
  <si>
    <t>Bán hàng CHI NHÁNH LIÊN HIỆP HỢP TÁC XÃ THƯƠNG MẠI TP. HỒ CHÍ MINH - CO.OPMART BẾN LỨC theo hóa đơn 00000298</t>
  </si>
  <si>
    <t>CHI NHÁNH LIÊN HIỆP HỢP TÁC XÃ THƯƠNG MẠI TP. HỒ CHÍ MINH - CO.OPMART BẾN LỨC</t>
  </si>
  <si>
    <t>0301175691-022</t>
  </si>
  <si>
    <t>00000299</t>
  </si>
  <si>
    <t>Bán hàng CHI NHÁNH LIÊN HIỆP HỢP TÁC XÃ THƯƠNG MẠI TP. HỒ CHÍ MINH - CO.OPMART BẾN LỨC theo hóa đơn 00000299</t>
  </si>
  <si>
    <t>00000300</t>
  </si>
  <si>
    <t>Bán hàng CÔNG TY TNHH MỘT THÀNH VIÊN THƯƠNG MẠI DỊCH VỤ SÀI GÒN - BÌNH PHƯỚC theo hóa đơn 00000300</t>
  </si>
  <si>
    <t>CÔNG TY TNHH MỘT THÀNH VIÊN THƯƠNG MẠI DỊCH VỤ SÀI GÒN - BÌNH PHƯỚC</t>
  </si>
  <si>
    <t>3800357413</t>
  </si>
  <si>
    <t>00000301</t>
  </si>
  <si>
    <t>Bán hàng CÔNG TY TNHH MỘT THÀNH VIÊN THƯƠNG MẠI DỊCH VỤ SÀI GÒN - BÌNH PHƯỚC theo hóa đơn 00000301</t>
  </si>
  <si>
    <t>00000302</t>
  </si>
  <si>
    <t>Bán hàng CÔNG TY TRÁCH NHIỆM HỮU HẠN MỘT THÀNH VIÊN THƯƠNG MẠI SÀI GÒN - SÓC TRĂNG theo hóa đơn 00000302</t>
  </si>
  <si>
    <t>CÔNG TY TRÁCH NHIỆM HỮU HẠN MỘT THÀNH VIÊN THƯƠNG MẠI SÀI GÒN - SÓC TRĂNG</t>
  </si>
  <si>
    <t>2200271882</t>
  </si>
  <si>
    <t>00000303</t>
  </si>
  <si>
    <t>Bán hàng CÔNG TY TRÁCH NHIỆM HỮU HẠN MỘT THÀNH VIÊN THƯƠNG MẠI SÀI GÒN - SÓC TRĂNG theo hóa đơn 00000303</t>
  </si>
  <si>
    <t>00000304</t>
  </si>
  <si>
    <t>Bán hàng CÔNG TY TNHH MỘT THÀNH VIÊN THƯƠNG MẠI DỊCH VỤ SÀI GÒN - PHAN THIẾT theo hóa đơn 00000304</t>
  </si>
  <si>
    <t>CÔNG TY TNHH MỘT THÀNH VIÊN THƯƠNG MẠI DỊCH VỤ SÀI GÒN - PHAN THIẾT</t>
  </si>
  <si>
    <t>3400452937</t>
  </si>
  <si>
    <t>00000305</t>
  </si>
  <si>
    <t>Bán hàng CÔNG TY TNHH MỘT THÀNH VIÊN THƯƠNG MẠI DỊCH VỤ SÀI GÒN - PHAN THIẾT theo hóa đơn 00000305</t>
  </si>
  <si>
    <t>00000306</t>
  </si>
  <si>
    <t>Bán hàng CHI NHÁNH LIÊN HIỆP HỢP TÁC XÃ THƯƠNG MẠI TP. HỒ CHÍ MINH - CO.OPMART QUẢNG BÌNH theo hóa đơn 00000306</t>
  </si>
  <si>
    <t>CHI NHÁNH LIÊN HIỆP HỢP TÁC XÃ THƯƠNG MẠI TP. HỒ CHÍ MINH - CO.OPMART QUẢNG BÌNH</t>
  </si>
  <si>
    <t>0301175691-021</t>
  </si>
  <si>
    <t>00000307</t>
  </si>
  <si>
    <t>Bán hàng CHI NHÁNH LIÊN HIỆP HỢP TÁC XÃ THƯƠNG MẠI TP. HỒ CHÍ MINH - CO.OPMART QUẢNG BÌNH theo hóa đơn 00000307</t>
  </si>
  <si>
    <t>00000308</t>
  </si>
  <si>
    <t>Bán hàng CHI NHÁNH LIÊN HIỆP HTX THƯƠNG MẠI TP. HỒ CHÍ MINH - CO.OPMART BẾN TRE theo hóa đơn 00000308</t>
  </si>
  <si>
    <t>CHI NHÁNH LIÊN HIỆP HTX THƯƠNG MẠI TP. HỒ CHÍ MINH - CO.OPMART BẾN TRE</t>
  </si>
  <si>
    <t>0301175691-013</t>
  </si>
  <si>
    <t>00000309</t>
  </si>
  <si>
    <t>Bán hàng CHI NHÁNH LIÊN HIỆP HTX THƯƠNG MẠI TP. HỒ CHÍ MINH - CO.OPMART BẾN TRE theo hóa đơn 00000309</t>
  </si>
  <si>
    <t>00000310</t>
  </si>
  <si>
    <t>Bán hàng CHI NHÁNH LIÊN HIỆP HỢP TÁC XÃ THƯƠNG MẠI TP. HỒ CHÍ MINH - CO.OPMART TÂN AN theo hóa đơn 00000310</t>
  </si>
  <si>
    <t>CHI NHÁNH LIÊN HIỆP HỢP TÁC XÃ THƯƠNG MẠI TP. HỒ CHÍ MINH - CO.OPMART TÂN AN</t>
  </si>
  <si>
    <t>0301175691-023</t>
  </si>
  <si>
    <t>00000311</t>
  </si>
  <si>
    <t>Bán hàng CÔNG TY TNHH MỘT THÀNH VIÊN THƯƠNG MẠI VÀ DỊCH VỤ SÀI GÒN - CAM RANH theo hóa đơn 00000311</t>
  </si>
  <si>
    <t>CÔNG TY TNHH MỘT THÀNH VIÊN THƯƠNG MẠI VÀ DỊCH VỤ SÀI GÒN - CAM RANH</t>
  </si>
  <si>
    <t>4201197554</t>
  </si>
  <si>
    <t>00000312</t>
  </si>
  <si>
    <t>Bán hàng CÔNG TY TNHH MỘT THÀNH VIÊN CO.OPMART NHA TRANG theo hóa đơn 00000312</t>
  </si>
  <si>
    <t>CÔNG TY TNHH MỘT THÀNH VIÊN CO.OPMART NHA TRANG</t>
  </si>
  <si>
    <t>4201545466</t>
  </si>
  <si>
    <t>00000313</t>
  </si>
  <si>
    <t>Bán hàng CÔNG TY TRÁCH NHIỆM HỮU HẠN MỘT THÀNH VIÊN THƯƠNG MẠI DỊCH VỤ SÀI GÒN-ĐÔNG HÀ theo hóa đơn 00000313</t>
  </si>
  <si>
    <t>CÔNG TY TRÁCH NHIỆM HỮU HẠN MỘT THÀNH VIÊN THƯƠNG MẠI DỊCH VỤ SÀI GÒN-ĐÔNG HÀ</t>
  </si>
  <si>
    <t>3200266549</t>
  </si>
  <si>
    <t>00000314</t>
  </si>
  <si>
    <t>Bán hàng CHI NHÁNH LIÊN HIỆP HỢP TÁC XÃ THƯƠNG MẠI TP.HCM - CO.OPMART CAI LẬY theo hóa đơn 00000314</t>
  </si>
  <si>
    <t>00000316</t>
  </si>
  <si>
    <t>Bán hàng CÔNG TY TNHH MỘT THÀNH VIÊN SÀI GÒN CO.OP BẢO LỘC theo hóa đơn 00000316</t>
  </si>
  <si>
    <t>CÔNG TY TNHH MỘT THÀNH VIÊN SÀI GÒN CO.OP BẢO LỘC</t>
  </si>
  <si>
    <t>5800890304</t>
  </si>
  <si>
    <t>00000359</t>
  </si>
  <si>
    <t>Cửa hàng Co.op Food HN Roman Plaza</t>
  </si>
  <si>
    <t>00000360</t>
  </si>
  <si>
    <t>Cửa hàng Co.op Food HN Đại Đồng</t>
  </si>
  <si>
    <t>00000361</t>
  </si>
  <si>
    <t>Cửa hàng Co.op Food HN Hồ Tùng Mậu</t>
  </si>
  <si>
    <t>00000362</t>
  </si>
  <si>
    <t>Cửa hàng Co.op Food HN Nhân Chính</t>
  </si>
  <si>
    <t>00000363</t>
  </si>
  <si>
    <t>Cửa hàng Co.op Food HN Vĩnh Hưng</t>
  </si>
  <si>
    <t>00000364</t>
  </si>
  <si>
    <t>Cửa hàng Co.op Food HN New Horizon</t>
  </si>
  <si>
    <t>00000365</t>
  </si>
  <si>
    <t>Cửa hàng Co.op Food HN Lucky House</t>
  </si>
  <si>
    <t>00000366</t>
  </si>
  <si>
    <t>Cửa hàng Co.op Food HN Hateco</t>
  </si>
  <si>
    <t>00000367</t>
  </si>
  <si>
    <t>Cửa hàng Co.op Food HN Xuân Mai Dương Nội</t>
  </si>
  <si>
    <t>00000368</t>
  </si>
  <si>
    <t>Cửa hàng Co.op Food HN Thái Hà CT4</t>
  </si>
  <si>
    <t>00000369</t>
  </si>
  <si>
    <t>Cửa hàng Co.op Food HN Thái Hà HH</t>
  </si>
  <si>
    <t>00000370</t>
  </si>
  <si>
    <t>00000371</t>
  </si>
  <si>
    <t>Cửa hàng Co.op Food HN Mandarin. HỦY HĐ 00000370 XUẤT LẠI HĐ 00000371</t>
  </si>
  <si>
    <t>00000372</t>
  </si>
  <si>
    <t>Cửa hàng Co.op Food HN Green Stars</t>
  </si>
  <si>
    <t>00000373</t>
  </si>
  <si>
    <t>Cửa hàng Co.op Food HN VP2 Linh Đàm</t>
  </si>
  <si>
    <t>00000374</t>
  </si>
  <si>
    <t>Cửa hàng Co.op Food HN Kim Văn Kim Lũ</t>
  </si>
  <si>
    <t>00000375</t>
  </si>
  <si>
    <t>Cửa hàng Co.op Food HN Thanh Hà Cienco 5</t>
  </si>
  <si>
    <t>00000376</t>
  </si>
  <si>
    <t>Cửa hàng Co.op Food HN The Vesta</t>
  </si>
  <si>
    <t>00000377</t>
  </si>
  <si>
    <t>Cửa hàng Co.op Food HN Văn Khê</t>
  </si>
  <si>
    <t>00000378</t>
  </si>
  <si>
    <t>Cửa hàng Co.op Food HN Bắc Hà C14</t>
  </si>
  <si>
    <t>00000379</t>
  </si>
  <si>
    <t>Co.op Food Miền Bắc</t>
  </si>
  <si>
    <t>00000380</t>
  </si>
  <si>
    <t>00000381</t>
  </si>
  <si>
    <t>Bán hàng CÔNG TY TNHH MỘT THÀNH VIÊN SÀI GÒN CO.OP ĐẦM SEN theo hóa đơn 00000381</t>
  </si>
  <si>
    <t>CÔNG TY TNHH MỘT THÀNH VIÊN SÀI GÒN CO.OP ĐẦM SEN</t>
  </si>
  <si>
    <t>0305773540</t>
  </si>
  <si>
    <t>00000382</t>
  </si>
  <si>
    <t>Bán hàng CÔNG TY TNHH MỘT THÀNH VIÊN SÀI GÒN CO.OP PHÚ LÂM theo hóa đơn 00000382</t>
  </si>
  <si>
    <t>00000383</t>
  </si>
  <si>
    <t>Cửa Hàng Coopfood Phạm Thế Hiển 2</t>
  </si>
  <si>
    <t>00000384</t>
  </si>
  <si>
    <t>Bán hàng CÔNG TY TNHH MỘT THÀNH VIÊN THỰC PHẨM SAIGON CO.OP theo hóa đơn 00000384</t>
  </si>
  <si>
    <t>00000385</t>
  </si>
  <si>
    <t>Bán hàng CÔNG TY TNHH MỘT THÀNH VIÊN THỰC PHẨM SAIGON CO.OP theo hóa đơn 00000385</t>
  </si>
  <si>
    <t>00000386</t>
  </si>
  <si>
    <t>Bán hàng CÔNG TY TNHH MỘT THÀNH VIÊN THỰC PHẨM SAIGON CO.OP theo hóa đơn 00000386</t>
  </si>
  <si>
    <t>00000387</t>
  </si>
  <si>
    <t>Bán hàng CÔNG TY TNHH MỘT THÀNH VIÊN THỰC PHẨM SAIGON CO.OP theo hóa đơn 00000387</t>
  </si>
  <si>
    <t>00000388</t>
  </si>
  <si>
    <t>Bán hàng CÔNG TY TNHH MỘT THÀNH VIÊN THỰC PHẨM SAIGON CO.OP theo hóa đơn 00000388</t>
  </si>
  <si>
    <t>00000389</t>
  </si>
  <si>
    <t>Bán hàng CÔNG TY TNHH MỘT THÀNH VIÊN THỰC PHẨM SAIGON CO.OP theo hóa đơn 00000389</t>
  </si>
  <si>
    <t>00000390</t>
  </si>
  <si>
    <t>Bán hàng CÔNG TY TNHH MỘT THÀNH VIÊN THỰC PHẨM SAIGON CO.OP theo hóa đơn 00000390</t>
  </si>
  <si>
    <t>00000391</t>
  </si>
  <si>
    <t>Bán hàng CÔNG TY TNHH MỘT THÀNH VIÊN THỰC PHẨM SAIGON CO.OP theo hóa đơn 00000391</t>
  </si>
  <si>
    <t>00000392</t>
  </si>
  <si>
    <t>00000393</t>
  </si>
  <si>
    <t>Bán hàng CÔNG TY TNHH MỘT THÀNH VIÊN CO.OP FINELIFE theo hóa đơn 00000393</t>
  </si>
  <si>
    <t>00000394</t>
  </si>
  <si>
    <t>Bán hàng CÔNG TY TNHH MỘT THÀNH VIÊN THỰC PHẨM SAIGON CO.OP theo hóa đơn 00000394</t>
  </si>
  <si>
    <t>00000395</t>
  </si>
  <si>
    <t>Bán hàng CÔNG TY TNHH SAIGON CO-OP FAIRPRICE theo hóa đơn 00000395</t>
  </si>
  <si>
    <t>1K23TVC</t>
  </si>
  <si>
    <t>CN CÔNG TY TNHH MTV THỰC PHẨM SAIGON CO.OP - CO.OPFOOD KHU VỰC ĐỒNG NAI</t>
  </si>
  <si>
    <t>0309129418-116</t>
  </si>
  <si>
    <t>1K23THA</t>
  </si>
  <si>
    <t>CHI NHÁNH LIÊN HIỆP HỢP TÁC XÃ THƯƠNG MẠI TP.HỒ CHÍ MINH - CO.OPMART ĐỒNG PHÚ</t>
  </si>
  <si>
    <t>0301175691-053</t>
  </si>
  <si>
    <t>1K23THT</t>
  </si>
  <si>
    <t>CÔNG TY TRÁCH NHIỆM HỮU HẠN THƯƠNG MẠI - DỊCH VỤ SÀI GÒN - VŨNG TÀU</t>
  </si>
  <si>
    <t>00000396</t>
  </si>
  <si>
    <t>Bán hàng CÔNG TY TNHH MỘT THÀNH VIÊN THỰC PHẨM SAIGON CO.OP theo hóa đơn 00000396</t>
  </si>
  <si>
    <t>00000397</t>
  </si>
  <si>
    <t>00000401</t>
  </si>
  <si>
    <t>Cửa Hàng Co.opFood Tân Thạnh Đông</t>
  </si>
  <si>
    <t>00000402</t>
  </si>
  <si>
    <t>Cửa Hàng Co.opFood Tỉnh Lộ 15-1031</t>
  </si>
  <si>
    <t>00000403</t>
  </si>
  <si>
    <t>Cửa Hàng Co.opFood Tỉnh Lộ 8-628</t>
  </si>
  <si>
    <t>00000404</t>
  </si>
  <si>
    <t>Cửa Hàng Co.opFood KCN Tây Bắc</t>
  </si>
  <si>
    <t>00000405</t>
  </si>
  <si>
    <t>Bán hàng CÔNG TY TNHH MỘT THÀNH VIÊN THỰC PHẨM SAIGON CO.OP theo hóa đơn 00000405</t>
  </si>
  <si>
    <t>00000406</t>
  </si>
  <si>
    <t>Bán hàng CÔNG TY TNHH MỘT THÀNH VIÊN SÀI GÒN CO.OP CỦ CHI theo hóa đơn 00000406</t>
  </si>
  <si>
    <t>CÔNG TY TNHH MỘT THÀNH VIÊN SÀI GÒN CO.OP CỦ CHI</t>
  </si>
  <si>
    <t>0310178586</t>
  </si>
  <si>
    <t>00000407</t>
  </si>
  <si>
    <t>Bán hàng CÔNG TY TNHH MỘT THÀNH VIÊN SÀI GÒN CO.OP HÓC MÔN theo hóa đơn 00000407</t>
  </si>
  <si>
    <t>CÔNG TY TNHH MỘT THÀNH VIÊN SÀI GÒN CO.OP HÓC MÔN</t>
  </si>
  <si>
    <t>0308425100</t>
  </si>
  <si>
    <t>00000408</t>
  </si>
  <si>
    <t>Bán hàng CÔNG TY TNHH THƯƠNG MẠI DỊCH VỤ TRUNG MỸ TÂY theo hóa đơn 00000408</t>
  </si>
  <si>
    <t>CÔNG TY TNHH THƯƠNG MẠI DỊCH VỤ TRUNG MỸ TÂY</t>
  </si>
  <si>
    <t>0305750455</t>
  </si>
  <si>
    <t>00000409</t>
  </si>
  <si>
    <t>THẮNG LỢI-TRƯỜNG CHINH</t>
  </si>
  <si>
    <t>00000410</t>
  </si>
  <si>
    <t>Bán hàng CÔNG TY TNHH MỘT THÀNH VIÊN CO.OPMART BÌNH TRIỆU theo hóa đơn 00000410</t>
  </si>
  <si>
    <t>00000411</t>
  </si>
  <si>
    <t>Bán hàng CÔNG TY TNHH THƯƠNG MẠI DỊCH VỤ SAIGON CO.OP TOÀN TÂM theo hóa đơn 00000411</t>
  </si>
  <si>
    <t>00000414</t>
  </si>
  <si>
    <t>00000416</t>
  </si>
  <si>
    <t>Bán hàng CÔNG TY TNHH MỘT THÀNH VIÊN SÀI GÒN CO.OP GÒ VẤP theo hóa đơn 00000416</t>
  </si>
  <si>
    <t>CÔNG TY TNHH MỘT THÀNH VIÊN SÀI GÒN CO.OP GÒ VẤP</t>
  </si>
  <si>
    <t>0309120630</t>
  </si>
  <si>
    <t>00000417</t>
  </si>
  <si>
    <t>Cửa Hàng Co.opFood Phạm Văn Bạch</t>
  </si>
  <si>
    <t>00000418</t>
  </si>
  <si>
    <t>Cửa Hàng Co.opFood 306 Nguyễn Thái Sơn</t>
  </si>
  <si>
    <t>00000419</t>
  </si>
  <si>
    <t>Cửa Hàng Co.opFood Lê Văn Thọ</t>
  </si>
  <si>
    <t>00000420</t>
  </si>
  <si>
    <t>Cửa Hàng Co.opFood Thống Nhất</t>
  </si>
  <si>
    <t>00000422</t>
  </si>
  <si>
    <t>Cửa Hàng Co.opFood  Bùi Thế Mỹ 31</t>
  </si>
  <si>
    <t>00000423</t>
  </si>
  <si>
    <t>Bán hàng CÔNG TY TNHH MỘT THÀNH VIÊN SÀI GÒN CO.OP NHIÊU LỘC theo hóa đơn 00000423</t>
  </si>
  <si>
    <t>00000424</t>
  </si>
  <si>
    <t>Bán hàng CÔNG TY TNHH MỘT THÀNH VIÊN SÀI GÒN CO.OP PHÚ LÂM theo hóa đơn 00000424</t>
  </si>
  <si>
    <t>00000425</t>
  </si>
  <si>
    <t>CO.OPMART HÀ ĐÔNG</t>
  </si>
  <si>
    <t>00000426</t>
  </si>
  <si>
    <t>Bán hàng CHI NHÁNH - CÔNG TY TNHH MỘT THÀNH VIÊN THỰC PHẨM SAIGON CO.OP - CO.OP FOOD MIỀN BẮC theo hóa đơn 00000426</t>
  </si>
  <si>
    <t>00000427</t>
  </si>
  <si>
    <t>Bán hàng CÔNG TY TNHH MỘT THÀNH VIÊN THỰC PHẨM SAIGON CO.OP theo hóa đơn 00000427</t>
  </si>
  <si>
    <t>00000428</t>
  </si>
  <si>
    <t>Bán hàng CÔNG TY TNHH MỘT THÀNH VIÊN THỰC PHẨM SAIGON CO.OP theo hóa đơn 00000428</t>
  </si>
  <si>
    <t>00000429</t>
  </si>
  <si>
    <t>Bán hàng CÔNG TY TNHH MỘT THÀNH VIÊN THỰC PHẨM SAIGON CO.OP theo hóa đơn 00000429</t>
  </si>
  <si>
    <t>00000430</t>
  </si>
  <si>
    <t>Bán hàng CÔNG TY TNHH MỘT THÀNH VIÊN THỰC PHẨM SAIGON CO.OP theo hóa đơn 00000430</t>
  </si>
  <si>
    <t>00000431</t>
  </si>
  <si>
    <t>Bán hàng CÔNG TY TNHH MỘT THÀNH VIÊN THỰC PHẨM SAIGON CO.OP theo hóa đơn 00000431</t>
  </si>
  <si>
    <t>00000432</t>
  </si>
  <si>
    <t>Bán hàng CÔNG TY TNHH MỘT THÀNH VIÊN THỰC PHẨM SAIGON CO.OP theo hóa đơn 00000432</t>
  </si>
  <si>
    <t>00000433</t>
  </si>
  <si>
    <t>Bán hàng CÔNG TY TNHH MỘT THÀNH VIÊN THỰC PHẨM SAIGON CO.OP theo hóa đơn 00000433</t>
  </si>
  <si>
    <t>00000434</t>
  </si>
  <si>
    <t>Bán hàng CÔNG TY TNHH MỘT THÀNH VIÊN THỰC PHẨM SAIGON CO.OP theo hóa đơn 00000434</t>
  </si>
  <si>
    <t>00000435</t>
  </si>
  <si>
    <t>Bán hàng CÔNG TY TNHH MỘT THÀNH VIÊN THỰC PHẨM SAIGON CO.OP theo hóa đơn 00000435</t>
  </si>
  <si>
    <t>00000436</t>
  </si>
  <si>
    <t>Bán hàng CÔNG TY TNHH MỘT THÀNH VIÊN THỰC PHẨM SAIGON CO.OP theo hóa đơn 00000436</t>
  </si>
  <si>
    <t>00000437</t>
  </si>
  <si>
    <t>Bán hàng CÔNG TY TNHH MỘT THÀNH VIÊN THỰC PHẨM SAIGON CO.OP theo hóa đơn 00000437</t>
  </si>
  <si>
    <t>00000438</t>
  </si>
  <si>
    <t>Bán hàng CÔNG TY TNHH MỘT THÀNH VIÊN THỰC PHẨM SAIGON CO.OP theo hóa đơn 00000438</t>
  </si>
  <si>
    <t>00000439</t>
  </si>
  <si>
    <t>Bán hàng CÔNG TY TNHH MỘT THÀNH VIÊN THỰC PHẨM SAIGON CO.OP theo hóa đơn 00000439</t>
  </si>
  <si>
    <t>00000440</t>
  </si>
  <si>
    <t>Bán hàng CÔNG TY TRÁCH NHIỆM HỮU HẠN THƯƠNG MẠI DỊCH VỤ SÀI GÒN - TÂY NINH theo hóa đơn 00000440</t>
  </si>
  <si>
    <t>CÔNG TY TRÁCH NHIỆM HỮU HẠN THƯƠNG MẠI DỊCH VỤ SÀI GÒN - TÂY NINH</t>
  </si>
  <si>
    <t>3900895373</t>
  </si>
  <si>
    <t>00000441</t>
  </si>
  <si>
    <t>Bán hàng CÔNG TY TRÁCH NHIỆM HỮU HẠN THƯƠNG MẠI DỊCH VỤ SÀI GÒN - TÂY NINH theo hóa đơn 00000441</t>
  </si>
  <si>
    <t>00000442</t>
  </si>
  <si>
    <t>Bán hàng CHI NHÁNH LIÊN HIỆP HTX TM TP.HCM - CO.OPMART CAO LÃNH theo hóa đơn 00000442</t>
  </si>
  <si>
    <t>CHI NHÁNH LIÊN HIỆP HTX TM TP.HCM - CO.OPMART CAO LÃNH</t>
  </si>
  <si>
    <t>0301175691-012</t>
  </si>
  <si>
    <t>00000443</t>
  </si>
  <si>
    <t>Bán hàng CHI NHÁNH LIÊN HIỆP HỢP TÁC XÃ THƯƠNG MẠI TP. HỒ CHÍ MINH - CO.OPMART BÀ RỊA theo hóa đơn 00000443</t>
  </si>
  <si>
    <t>00000450</t>
  </si>
  <si>
    <t>00000455</t>
  </si>
  <si>
    <t>Cửa hàng Co.op Food HN Tecco Skyville Tower</t>
  </si>
  <si>
    <t>00000456</t>
  </si>
  <si>
    <t>Bán hàng CÔNG TY TNHH MỘT THÀNH VIÊN THỰC PHẨM SAIGON CO.OP theo hóa đơn 00000456</t>
  </si>
  <si>
    <t>00000457</t>
  </si>
  <si>
    <t>Bán hàng CÔNG TY TNHH MỘT THÀNH VIÊN THỰC PHẨM SAIGON CO.OP theo hóa đơn 00000457</t>
  </si>
  <si>
    <t>00000458</t>
  </si>
  <si>
    <t>Bán hàng CÔNG TY TNHH MỘT THÀNH VIÊN THỰC PHẨM SAIGON CO.OP theo hóa đơn 00000458</t>
  </si>
  <si>
    <t>00000459</t>
  </si>
  <si>
    <t>Bán hàng CÔNG TY TNHH MỘT THÀNH VIÊN THỰC PHẨM SAIGON CO.OP theo hóa đơn 00000459</t>
  </si>
  <si>
    <t>00000460</t>
  </si>
  <si>
    <t>Bán hàng CÔNG TY TNHH MỘT THÀNH VIÊN THỰC PHẨM SAIGON CO.OP theo hóa đơn 00000460</t>
  </si>
  <si>
    <t>00000461</t>
  </si>
  <si>
    <t>Bán hàng CÔNG TY TNHH MỘT THÀNH VIÊN THỰC PHẨM SAIGON CO.OP theo hóa đơn 00000461</t>
  </si>
  <si>
    <t>00000462</t>
  </si>
  <si>
    <t>Bán hàng CÔNG TY TNHH MỘT THÀNH VIÊN THỰC PHẨM SAIGON CO.OP theo hóa đơn 00000462</t>
  </si>
  <si>
    <t>00000463</t>
  </si>
  <si>
    <t>00000464</t>
  </si>
  <si>
    <t>2050. Cửa Hàng Co.opFood Dương Thị Mười 456</t>
  </si>
  <si>
    <t>00000465</t>
  </si>
  <si>
    <t>Bán hàng CÔNG TY TNHH MỘT THÀNH VIÊN THỰC PHẨM SAIGON CO.OP theo hóa đơn 00000465</t>
  </si>
  <si>
    <t>00000466</t>
  </si>
  <si>
    <t>Bán hàng CÔNG TY TNHH MỘT THÀNH VIÊN THỰC PHẨM SAIGON CO.OP theo hóa đơn 00000466</t>
  </si>
  <si>
    <t>00000470</t>
  </si>
  <si>
    <t>00000471</t>
  </si>
  <si>
    <t>Bán hàng CÔNG TY TNHH MỘT THÀNH VIÊN THỰC PHẨM SAIGON CO.OP theo hóa đơn 00000471</t>
  </si>
  <si>
    <t>00000472</t>
  </si>
  <si>
    <t>Bán hàng CN LIÊN HIỆP HỢP TÁC XÃ THƯƠNG MẠI TP. HỒ CHÍ MINH - CO.OPMART HIỆP THÀNH theo hóa đơn 00000472</t>
  </si>
  <si>
    <t>CN LIÊN HIỆP HỢP TÁC XÃ THƯƠNG MẠI TP. HỒ CHÍ MINH - CO.OPMART HIỆP THÀNH</t>
  </si>
  <si>
    <t>0301175691-056</t>
  </si>
  <si>
    <t>00000473</t>
  </si>
  <si>
    <t>Cửa Hàng Co.opFood Nguyễn Thị Búp 101M</t>
  </si>
  <si>
    <t>00000474</t>
  </si>
  <si>
    <t>Cửa Hàng Co.opFood Nguyễn Văn Quá</t>
  </si>
  <si>
    <t>00000475</t>
  </si>
  <si>
    <t>00000476</t>
  </si>
  <si>
    <t>00000477</t>
  </si>
  <si>
    <t>Cửa Hàng Co.opFood Chợ cầu</t>
  </si>
  <si>
    <t>00000478</t>
  </si>
  <si>
    <t>00000479</t>
  </si>
  <si>
    <t>Cửa Hàng Co.opFood 174 Phan Văn Hớn</t>
  </si>
  <si>
    <t>00000480</t>
  </si>
  <si>
    <t>Cửa Hàng Co.opFood Phan Văn Hớn 285</t>
  </si>
  <si>
    <t>00000481</t>
  </si>
  <si>
    <t>Bán hàng CÔNG TY TNHH MỘT THÀNH VIÊN THỰC PHẨM SAIGON CO.OP theo hóa đơn 00000481</t>
  </si>
  <si>
    <t>00000482</t>
  </si>
  <si>
    <t>00000483</t>
  </si>
  <si>
    <t>00000484</t>
  </si>
  <si>
    <t>Cửa Hàng Co.opFood Trung Mỹ Tây</t>
  </si>
  <si>
    <t>00000485</t>
  </si>
  <si>
    <t>Cửa Hàng Co.opFood Hà Huy Giáp 302</t>
  </si>
  <si>
    <t>00000486</t>
  </si>
  <si>
    <t>Cửa hàng Co.op Food Phan Văn Hớn 151</t>
  </si>
  <si>
    <t>00000487</t>
  </si>
  <si>
    <t>00000488</t>
  </si>
  <si>
    <t>00000489</t>
  </si>
  <si>
    <t>Bán hàng CHI NHÁNH CÔNG TY TNHH MỘT THÀNH VIÊN THỰC PHẨM SAIGON CO.OP - CO.OP FOOD KHU VỰC BÌNH DƯƠNG theo hóa đơn 00000489</t>
  </si>
  <si>
    <t>00000490</t>
  </si>
  <si>
    <t>Bán hàng CHI NHÁNH CÔNG TY TNHH MỘT THÀNH VIÊN THỰC PHẨM SAIGON CO.OP - CO.OP FOOD KHU VỰC BÌNH DƯƠNG theo hóa đơn 00000490</t>
  </si>
  <si>
    <t>00000491</t>
  </si>
  <si>
    <t>Bán hàng CHI NHÁNH CÔNG TY TNHH MỘT THÀNH VIÊN THỰC PHẨM SAIGON CO.OP - CO.OP FOOD KHU VỰC BÌNH DƯƠNG theo hóa đơn 00000491</t>
  </si>
  <si>
    <t>00000492</t>
  </si>
  <si>
    <t>Bán hàng CHI NHÁNH CÔNG TY TNHH MỘT THÀNH VIÊN THỰC PHẨM SAIGON CO.OP - CO.OP FOOD KHU VỰC BÌNH DƯƠNG theo hóa đơn 00000492</t>
  </si>
  <si>
    <t>00000493</t>
  </si>
  <si>
    <t>Bán hàng CHI NHÁNH CÔNG TY TNHH MỘT THÀNH VIÊN THỰC PHẨM SAIGON CO.OP - CO.OP FOOD KHU VỰC BÌNH DƯƠNG theo hóa đơn 00000493</t>
  </si>
  <si>
    <t>00000494</t>
  </si>
  <si>
    <t>Bán hàng CHI NHÁNH CÔNG TY TNHH MỘT THÀNH VIÊN THỰC PHẨM SAIGON CO.OP - CO.OP FOOD KHU VỰC BÌNH DƯƠNG theo hóa đơn 00000494</t>
  </si>
  <si>
    <t>00000495</t>
  </si>
  <si>
    <t>Bán hàng CHI NHÁNH CÔNG TY TNHH MỘT THÀNH VIÊN THỰC PHẨM SAIGON CO.OP - CO.OP FOOD KHU VỰC BÌNH DƯƠNG theo hóa đơn 00000495</t>
  </si>
  <si>
    <t>00000496</t>
  </si>
  <si>
    <t>Bán hàng CHI NHÁNH CÔNG TY TNHH MỘT THÀNH VIÊN THỰC PHẨM SAIGON CO.OP - CO.OP FOOD KHU VỰC BÌNH DƯƠNG theo hóa đơn 00000496</t>
  </si>
  <si>
    <t>00000497</t>
  </si>
  <si>
    <t>Bán hàng CHI NHÁNH CÔNG TY TNHH MỘT THÀNH VIÊN THỰC PHẨM SAIGON CO.OP - CO.OP FOOD KHU VỰC BÌNH DƯƠNG theo hóa đơn 00000497</t>
  </si>
  <si>
    <t>00000498</t>
  </si>
  <si>
    <t>Bán hàng CHI NHÁNH CÔNG TY TNHH MỘT THÀNH VIÊN THỰC PHẨM SAIGON CO.OP - CO.OP FOOD KHU VỰC BÌNH DƯƠNG theo hóa đơn 00000498</t>
  </si>
  <si>
    <t>00000499</t>
  </si>
  <si>
    <t>Bán hàng CHI NHÁNH CÔNG TY TNHH MỘT THÀNH VIÊN THỰC PHẨM SAIGON CO.OP - CO.OP FOOD KHU VỰC BÌNH DƯƠNG theo hóa đơn 00000499</t>
  </si>
  <si>
    <t>00000500</t>
  </si>
  <si>
    <t>Bán hàng CHI NHÁNH CÔNG TY TNHH MỘT THÀNH VIÊN THỰC PHẨM SAIGON CO.OP - CO.OP FOOD KHU VỰC BÌNH DƯƠNG theo hóa đơn 00000500</t>
  </si>
  <si>
    <t>00000502</t>
  </si>
  <si>
    <t>Bán hàng CN CÔNG TY TNHH MTV THỰC PHẨM SAIGON CO.OP - CO.OPFOOD KHU VỰC ĐỒNG NAI theo hóa đơn 00000502</t>
  </si>
  <si>
    <t>00000503</t>
  </si>
  <si>
    <t>Bán hàng CN CÔNG TY TNHH MTV THỰC PHẨM SAIGON CO.OP - CO.OPFOOD KHU VỰC ĐỒNG NAI theo hóa đơn 00000503</t>
  </si>
  <si>
    <t>00000504</t>
  </si>
  <si>
    <t>Bán hàng CN CÔNG TY TNHH MTV THỰC PHẨM SAIGON CO.OP - CO.OPFOOD KHU VỰC ĐỒNG NAI theo hóa đơn 00000504</t>
  </si>
  <si>
    <t>00000505</t>
  </si>
  <si>
    <t>Bán hàng CN CÔNG TY TNHH MTV THỰC PHẨM SAIGON CO.OP - CO.OPFOOD KHU VỰC ĐỒNG NAI theo hóa đơn 00000505</t>
  </si>
  <si>
    <t>00000506</t>
  </si>
  <si>
    <t>Bán hàng CN CÔNG TY TNHH MTV THỰC PHẨM SAIGON CO.OP - CO.OPFOOD KHU VỰC ĐỒNG NAI theo hóa đơn 00000506</t>
  </si>
  <si>
    <t>00000507</t>
  </si>
  <si>
    <t>Bán hàng CN CÔNG TY TNHH MTV THỰC PHẨM SAIGON CO.OP - CO.OPFOOD KHU VỰC ĐỒNG NAI theo hóa đơn 00000507</t>
  </si>
  <si>
    <t>00000508</t>
  </si>
  <si>
    <t>Cửa hàng Co.op Food An Dương Vương 451</t>
  </si>
  <si>
    <t>00000509</t>
  </si>
  <si>
    <t>00000510</t>
  </si>
  <si>
    <t>00000511</t>
  </si>
  <si>
    <t>00000512</t>
  </si>
  <si>
    <t>Cửa Hàng Co.opFood Him Lam Chợ Lớn</t>
  </si>
  <si>
    <t>00000513</t>
  </si>
  <si>
    <t>00000514</t>
  </si>
  <si>
    <t>Cửa hàng Co.op Food CC Bình Phú 1</t>
  </si>
  <si>
    <t>00000515</t>
  </si>
  <si>
    <t>Cửa Hàng Co.opFood Trần Chánh Chiếu</t>
  </si>
  <si>
    <t>00000516</t>
  </si>
  <si>
    <t>Cửa Hàng Co.opFood Bạch Mã</t>
  </si>
  <si>
    <t>00000517</t>
  </si>
  <si>
    <t>Cửa Hàng Co.opFood Tô Hiến Thành</t>
  </si>
  <si>
    <t>00000518</t>
  </si>
  <si>
    <t>00000519</t>
  </si>
  <si>
    <t>Cửa Hàng Co.opFood Lạc Long Quân</t>
  </si>
  <si>
    <t>00000520</t>
  </si>
  <si>
    <t>00000525</t>
  </si>
  <si>
    <t>00000526</t>
  </si>
  <si>
    <t>00000527</t>
  </si>
  <si>
    <t>00000528</t>
  </si>
  <si>
    <t>00000529</t>
  </si>
  <si>
    <t>00000530</t>
  </si>
  <si>
    <t>00000531</t>
  </si>
  <si>
    <t>00000532</t>
  </si>
  <si>
    <t>Bán hàng CÔNG TY TNHH MỘT THÀNH VIÊN THỰC PHẨM SAIGON CO.OP theo hóa đơn 00000532</t>
  </si>
  <si>
    <t>00000533</t>
  </si>
  <si>
    <t>Cửa hàng Co.op Food 13 Lê Văn Thịnh theo hóa đơn 00000533</t>
  </si>
  <si>
    <t>00000534</t>
  </si>
  <si>
    <t>Bán hàng CÔNG TY TNHH MỘT THÀNH VIÊN THỰC PHẨM SAIGON CO.OP theo hóa đơn 00000534</t>
  </si>
  <si>
    <t>00000540</t>
  </si>
  <si>
    <t>00000546</t>
  </si>
  <si>
    <t>Bán hàng CÔNG TY TNHH MỘT THÀNH VIÊN THỰC PHẨM SAIGON CO.OP theo hóa đơn 00000546</t>
  </si>
  <si>
    <t>00000547</t>
  </si>
  <si>
    <t>Cửa Hàng Co.opFood Nguyễn Duy Trinh  theo hóa đơn 00000547</t>
  </si>
  <si>
    <t>00000556</t>
  </si>
  <si>
    <t>00000557</t>
  </si>
  <si>
    <t>00000561</t>
  </si>
  <si>
    <t>00000562</t>
  </si>
  <si>
    <t>00000563</t>
  </si>
  <si>
    <t>Cửa hàng Co.op Food Cát Lái</t>
  </si>
  <si>
    <t>00000564</t>
  </si>
  <si>
    <t>Cửa hàng Co.op Food nhượng quyền Phố Đông</t>
  </si>
  <si>
    <t>00000565</t>
  </si>
  <si>
    <t>00000574</t>
  </si>
  <si>
    <t>00000575</t>
  </si>
  <si>
    <t>00000577</t>
  </si>
  <si>
    <t>00000578</t>
  </si>
  <si>
    <t>00000579</t>
  </si>
  <si>
    <t>00000584</t>
  </si>
  <si>
    <t>Cửa Hàng Co.opFood An Lộc</t>
  </si>
  <si>
    <t>00000585</t>
  </si>
  <si>
    <t>Cửa Hàng Co.opFood Lê Đức Thọ</t>
  </si>
  <si>
    <t>00000586</t>
  </si>
  <si>
    <t>Cửa Hàng Co.opFood Chung Cư Saigon Co.op</t>
  </si>
  <si>
    <t>00000587</t>
  </si>
  <si>
    <t>Cửa Hàng Co.opFood Bạch Đằng</t>
  </si>
  <si>
    <t>00000588</t>
  </si>
  <si>
    <t>Cửa Hàng Co.opFood Phạm Văn Hai 91</t>
  </si>
  <si>
    <t>00000589</t>
  </si>
  <si>
    <t>Bán hàng CÔNG TY TNHH MỘT THÀNH VIÊN MARFIVE theo hóa đơn 00000589</t>
  </si>
  <si>
    <t>CÔNG TY TNHH MỘT THÀNH VIÊN MARFIVE</t>
  </si>
  <si>
    <t>0314366975</t>
  </si>
  <si>
    <t>00000590</t>
  </si>
  <si>
    <t>Cửa Hàng Co.opFood Saigon Town</t>
  </si>
  <si>
    <t>00000591</t>
  </si>
  <si>
    <t>Cửa Hàng Co.opFood Kênh Tân Hóa</t>
  </si>
  <si>
    <t>00000592</t>
  </si>
  <si>
    <t>00000593</t>
  </si>
  <si>
    <t>00000594</t>
  </si>
  <si>
    <t>00000595</t>
  </si>
  <si>
    <t>00000596</t>
  </si>
  <si>
    <t>00000597</t>
  </si>
  <si>
    <t>Cửa Hàng Co.opFood CC Hoàng Kim Thế Gia</t>
  </si>
  <si>
    <t>00000598</t>
  </si>
  <si>
    <t>Bán hàng CÔNG TY TNHH MỘT THÀNH VIÊN SÀI GÒN CO.OP BÌNH TÂN theo hóa đơn 00000598</t>
  </si>
  <si>
    <t>00000599</t>
  </si>
  <si>
    <t>Cửa Hàng Co.opFood Đường Số 1 Tên Lửa</t>
  </si>
  <si>
    <t>00000600</t>
  </si>
  <si>
    <t>00000601</t>
  </si>
  <si>
    <t>00000602</t>
  </si>
  <si>
    <t>Cửa Hàng Co.opFood Lê Văn Quới</t>
  </si>
  <si>
    <t>00000603</t>
  </si>
  <si>
    <t>00000604</t>
  </si>
  <si>
    <t>Cửa Hàng Co.opFood Gò Xoài</t>
  </si>
  <si>
    <t>00000605</t>
  </si>
  <si>
    <t>00000606</t>
  </si>
  <si>
    <t>00000607</t>
  </si>
  <si>
    <t>00000608</t>
  </si>
  <si>
    <t>Bán hàng CÔNG TY TNHH MỘT THÀNH VIÊN SÀI GÒN CO.OP CỐNG QUỲNH theo hóa đơn 00000608</t>
  </si>
  <si>
    <t>00000609</t>
  </si>
  <si>
    <t>00000610</t>
  </si>
  <si>
    <t>Cửa hàng Co.opFood Trần Quang Khải</t>
  </si>
  <si>
    <t>00000611</t>
  </si>
  <si>
    <t>Cửa Hàng Co.opFood Thăng Long 31</t>
  </si>
  <si>
    <t>00000612</t>
  </si>
  <si>
    <t>00000613</t>
  </si>
  <si>
    <t>00000614</t>
  </si>
  <si>
    <t>00000615</t>
  </si>
  <si>
    <t>00000616</t>
  </si>
  <si>
    <t>00000617</t>
  </si>
  <si>
    <t>Cửa hàng Co.opFood Nguyễn Thái Bình 349</t>
  </si>
  <si>
    <t>00000618</t>
  </si>
  <si>
    <t>00000619</t>
  </si>
  <si>
    <t>00000620</t>
  </si>
  <si>
    <t>00000621</t>
  </si>
  <si>
    <t>00000622</t>
  </si>
  <si>
    <t>Cửa Hàng Co.opFood Nguyễn Kiệm</t>
  </si>
  <si>
    <t>00000623</t>
  </si>
  <si>
    <t>Cửa Hàng Co.opFood Trương Quốc Dung</t>
  </si>
  <si>
    <t>00000624</t>
  </si>
  <si>
    <t>Bán hàng CÔNG TY TNHH THƯƠNG MẠI DỊCH VỤ ĐỒNG THỊNH theo hóa đơn 00000624</t>
  </si>
  <si>
    <t>CÔNG TY TNHH THƯƠNG MẠI DỊCH VỤ ĐỒNG THỊNH</t>
  </si>
  <si>
    <t>0309881794</t>
  </si>
  <si>
    <t>00000625</t>
  </si>
  <si>
    <t>Bán hàng CÔNG TY TNHH MỘT THÀNH VIÊN SÀI GÒN CO.OP GÒ VẤP theo hóa đơn 00000625</t>
  </si>
  <si>
    <t>00000626</t>
  </si>
  <si>
    <t>Cửa hàng Co.op Food  37 Phan Huy Ích</t>
  </si>
  <si>
    <t>00000627</t>
  </si>
  <si>
    <t>Cửa Hàng Co.opFood Quang Trung</t>
  </si>
  <si>
    <t>00000628</t>
  </si>
  <si>
    <t>Cửa Hàng Co.opFood 53 Phạm Văn Chiêu</t>
  </si>
  <si>
    <t>00000629</t>
  </si>
  <si>
    <t>Cửa Hàng Co.opFood Cây Trâm</t>
  </si>
  <si>
    <t>00000630</t>
  </si>
  <si>
    <t>00000631</t>
  </si>
  <si>
    <t>00000632</t>
  </si>
  <si>
    <t>Cửa Hàng Co.opFood Nguyễn Văn Dung</t>
  </si>
  <si>
    <t>00000633</t>
  </si>
  <si>
    <t>Cửa Hàng Co.opFood Nguyễn Oanh</t>
  </si>
  <si>
    <t>00000634</t>
  </si>
  <si>
    <t>Cửa Hàng Co.opFood Lê Đức Thọ 269</t>
  </si>
  <si>
    <t>00000635</t>
  </si>
  <si>
    <t>00000636</t>
  </si>
  <si>
    <t>Cửa Hàng Co.opFood Xuân Hiệp</t>
  </si>
  <si>
    <t>00000639</t>
  </si>
  <si>
    <t>00000642</t>
  </si>
  <si>
    <t>00000644</t>
  </si>
  <si>
    <t>00000645</t>
  </si>
  <si>
    <t>00000647</t>
  </si>
  <si>
    <t>Cửa Hàng Co.opFood CC Him Lam Phú An</t>
  </si>
  <si>
    <t>00000648</t>
  </si>
  <si>
    <t>Cửa Hàng Co.opFood 9 View</t>
  </si>
  <si>
    <t>00000649</t>
  </si>
  <si>
    <t>Cửa Hàng Co.opFood Tăng Nhơn Phú 26</t>
  </si>
  <si>
    <t>00000650</t>
  </si>
  <si>
    <t>Bán hàng CÔNG TY TNHH MỘT THÀNH VIÊN SÀI GÒN CO.OP XA LỘ HÀ NỘI theo hóa đơn 00000650</t>
  </si>
  <si>
    <t>00000651</t>
  </si>
  <si>
    <t>Cửa hàng Co.op Food Man Thiện 126A</t>
  </si>
  <si>
    <t>00000652</t>
  </si>
  <si>
    <t>Cửa Hàng Co.opFood Lã Xuân Oai 138</t>
  </si>
  <si>
    <t>00000653</t>
  </si>
  <si>
    <t>00000654</t>
  </si>
  <si>
    <t>Cửa Hàng Co.opFood Làng Tăng Phú</t>
  </si>
  <si>
    <t>00000655</t>
  </si>
  <si>
    <t>Cửa Hàng Co.opFood Man Thiện 280</t>
  </si>
  <si>
    <t>00000656</t>
  </si>
  <si>
    <t>Cửa Hàng Co.opFood Lê Văn Việt</t>
  </si>
  <si>
    <t>00000657</t>
  </si>
  <si>
    <t>Cửa Hàng Co.opFood Hoàng Hữu Nam 222</t>
  </si>
  <si>
    <t>00000658</t>
  </si>
  <si>
    <t>00000659</t>
  </si>
  <si>
    <t>Cửa Hàng Co.opFood Minh Đức</t>
  </si>
  <si>
    <t>00000660</t>
  </si>
  <si>
    <t>Cửa Hàng Co.opFood Nguyễn Văn Tăng</t>
  </si>
  <si>
    <t>00000661</t>
  </si>
  <si>
    <t>Cửa Hàng Co.opFood Long Trường</t>
  </si>
  <si>
    <t>00000662</t>
  </si>
  <si>
    <t>Cửa hàng Co.op Food Đông Tăng Long</t>
  </si>
  <si>
    <t>00000663</t>
  </si>
  <si>
    <t>Cửa hàng Co.op Food CC Safira Khang Điền</t>
  </si>
  <si>
    <t>00000664</t>
  </si>
  <si>
    <t>Cửa Hàng Co.opFood CC Eastern</t>
  </si>
  <si>
    <t>00000665</t>
  </si>
  <si>
    <t>00000666</t>
  </si>
  <si>
    <t>00000667</t>
  </si>
  <si>
    <t>00000668</t>
  </si>
  <si>
    <t>Cửa hàng Co.op Food Tân Sơn Nhì 387</t>
  </si>
  <si>
    <t>00000669</t>
  </si>
  <si>
    <t>00000670</t>
  </si>
  <si>
    <t>Cửa Hàng Co.opFood Nguyễn Cửu Đàm</t>
  </si>
  <si>
    <t>00000671</t>
  </si>
  <si>
    <t>Cửa Hàng Co.opFood Nguyễn Hữu Tiến 11</t>
  </si>
  <si>
    <t>00000672</t>
  </si>
  <si>
    <t>Cửa Hàng Co.opFood Tây Thạnh</t>
  </si>
  <si>
    <t>00000673</t>
  </si>
  <si>
    <t>Cửa hàng Co.op Food Gia Phú</t>
  </si>
  <si>
    <t>00000674</t>
  </si>
  <si>
    <t>Cửa Hàng Co.opFood Hồ Văn Long 70</t>
  </si>
  <si>
    <t>00000675</t>
  </si>
  <si>
    <t>00000676</t>
  </si>
  <si>
    <t>Cửa Hàng Co.opFood Thới Hòa</t>
  </si>
  <si>
    <t>00000677</t>
  </si>
  <si>
    <t>Cửa Hàng Co.opFood Liên Ấp 2-6</t>
  </si>
  <si>
    <t>00000678</t>
  </si>
  <si>
    <t>Cửa hàng Co.op Food D20 Võ Văn Vân</t>
  </si>
  <si>
    <t>00000679</t>
  </si>
  <si>
    <t>Cửa Hàng Co.opFood KCN Vĩnh Lộc</t>
  </si>
  <si>
    <t>00000680</t>
  </si>
  <si>
    <t>Cửa Hàng Co.opFood Green Hills</t>
  </si>
  <si>
    <t>00000681</t>
  </si>
  <si>
    <t>2073. Cửa Hàng Co.opFood liên khu 4-5</t>
  </si>
  <si>
    <t>00000691</t>
  </si>
  <si>
    <t>Cửa Hàng Co.opFood Trương Đình Hội</t>
  </si>
  <si>
    <t>00000692</t>
  </si>
  <si>
    <t>00000693</t>
  </si>
  <si>
    <t>Cửa Hàng Co.opFood Ehome 3</t>
  </si>
  <si>
    <t>00000694</t>
  </si>
  <si>
    <t>Cửa Hàng Co.opFood CC Akari City</t>
  </si>
  <si>
    <t>00000695</t>
  </si>
  <si>
    <t>00000696</t>
  </si>
  <si>
    <t>00000697</t>
  </si>
  <si>
    <t>Cửa Hàng Co.opFood Phạm Thế Hiển</t>
  </si>
  <si>
    <t>00000698</t>
  </si>
  <si>
    <t>Cửa Hàng Co.opFood Phú Lợi</t>
  </si>
  <si>
    <t>00000699</t>
  </si>
  <si>
    <t>Cửa Hàng Co.opFood CC Lovera Khang Điền</t>
  </si>
  <si>
    <t>00000700</t>
  </si>
  <si>
    <t>Cửa Hàng Co.opFood CC Calla Garden</t>
  </si>
  <si>
    <t>00000701</t>
  </si>
  <si>
    <t>Cửa Hàng Co.opFood CC Carina</t>
  </si>
  <si>
    <t>00000702</t>
  </si>
  <si>
    <t>Cửa Hàng Co.opFood Quốc Lộ 50</t>
  </si>
  <si>
    <t>00000703</t>
  </si>
  <si>
    <t>Cửa Hàng Co.opFood Bông Sao</t>
  </si>
  <si>
    <t>00000704</t>
  </si>
  <si>
    <t>Cửa Hàng Co.opFood Cao Lỗ</t>
  </si>
  <si>
    <t>00000705</t>
  </si>
  <si>
    <t>Cửa Hàng Co.opFood Phạm Nhữ Tăng 11</t>
  </si>
  <si>
    <t>00000706</t>
  </si>
  <si>
    <t>Cửa Hàng Co.opFood Hưng Phú</t>
  </si>
  <si>
    <t>00000707</t>
  </si>
  <si>
    <t>Cửa Hàng Co.opFood Bình Khánh</t>
  </si>
  <si>
    <t>00000709</t>
  </si>
  <si>
    <t>00000710</t>
  </si>
  <si>
    <t>00000712</t>
  </si>
  <si>
    <t>00000718</t>
  </si>
  <si>
    <t>Bán hàng CÔNG TY TNHH MỘT THÀNH VIÊN THƯƠNG MẠI DỊCH VỤ SÀI GÒN - PHÚ YÊN theo hóa đơn 00000718</t>
  </si>
  <si>
    <t>00000719</t>
  </si>
  <si>
    <t>Bán hàng CHI NHÁNH LIÊN HIỆP HỢP TÁC XÃ THƯƠNG MẠI TP. HỒ CHÍ MINH - CO.OPMART QUẢNG BÌNH theo hóa đơn 00000719</t>
  </si>
  <si>
    <t>00000720</t>
  </si>
  <si>
    <t>Bán hàng CHI NHÁNH LIÊN HIỆP HỢP TÁC XÃ THƯƠNG MẠI TP. HỒ CHÍ MINH - CO.OPMART QUẢNG BÌNH theo hóa đơn 00000720</t>
  </si>
  <si>
    <t>00000721</t>
  </si>
  <si>
    <t>Bán hàng CHI NHÁNH LIÊN HIỆP HỢP TÁC XÃ THƯƠNG MẠI TP.HỒ CHÍ MINH - CO.OPMART KON TUM theo hóa đơn 00000721</t>
  </si>
  <si>
    <t>00000722</t>
  </si>
  <si>
    <t>Bán hàng CÔNG TY TNHH MỘT THÀNH VIÊN SÀI GÒN CO.OP TAM KỲ theo hóa đơn 00000722</t>
  </si>
  <si>
    <t>00000723</t>
  </si>
  <si>
    <t>Bán hàng CHI NHÁNH CÔNG TY TNHH MỘT THÀNH VIÊN THỰC PHẨM SAIGON CO.OP - CỬA HÀNG CO.OP FOOD LONG HẬU theo hóa đơn 00000723</t>
  </si>
  <si>
    <t>00000724</t>
  </si>
  <si>
    <t>Cửa Hàng Co.opFood Nguyễn Văn Tạo</t>
  </si>
  <si>
    <t>00000725</t>
  </si>
  <si>
    <t>00000728</t>
  </si>
  <si>
    <t>00000742</t>
  </si>
  <si>
    <t>Cửa Hàng Co.opFood Tân Quý Tây</t>
  </si>
  <si>
    <t>00000743</t>
  </si>
  <si>
    <t>Cửa hàng Co.op Food CC Hoàng Quân</t>
  </si>
  <si>
    <t>00000744</t>
  </si>
  <si>
    <t>00000745</t>
  </si>
  <si>
    <t>00000746</t>
  </si>
  <si>
    <t>Cửa Hàng Co.opFood Lê Quang Định</t>
  </si>
  <si>
    <t>00000747</t>
  </si>
  <si>
    <t>Cửa Hàng Co.opFood Ung Văn Khiêm</t>
  </si>
  <si>
    <t>00000748</t>
  </si>
  <si>
    <t>00000749</t>
  </si>
  <si>
    <t>Bán hàng CHI NHÁNH LIÊN HIỆP HỢP TÁC XÃ THƯƠNG MẠI TP. HỒ CHÍ MINH - CO.OPMART CƯ MGAR theo hóa đơn 00000749</t>
  </si>
  <si>
    <t>CHI NHÁNH LIÊN HIỆP HỢP TÁC XÃ THƯƠNG MẠI TP. HỒ CHÍ MINH - CO.OPMART CƯ MGAR</t>
  </si>
  <si>
    <t>0301175691-061</t>
  </si>
  <si>
    <t>00000750</t>
  </si>
  <si>
    <t>Cửa Hàng Co.opFood 372 Nơ Trang Long</t>
  </si>
  <si>
    <t>00000751</t>
  </si>
  <si>
    <t>Cửa Hàng Co.opFood Đinh Bộ Lĩnh 81</t>
  </si>
  <si>
    <t>00000752</t>
  </si>
  <si>
    <t>00000753</t>
  </si>
  <si>
    <t>Cửa hàng Co.op Food Phan Văn Hân 182</t>
  </si>
  <si>
    <t>00000754</t>
  </si>
  <si>
    <t>Cửa Hàng Co.opFood Thanh Đa</t>
  </si>
  <si>
    <t>00000755</t>
  </si>
  <si>
    <t>Cửa Hàng Co.opFood Nguyễn Văn Đậu 21</t>
  </si>
  <si>
    <t>00000760</t>
  </si>
  <si>
    <t>Cửa hàng Co.op Food HN Bắc Hà Tower</t>
  </si>
  <si>
    <t>00000761</t>
  </si>
  <si>
    <t>Cửa hàng Co.op Food HN Mandarin</t>
  </si>
  <si>
    <t>00000762</t>
  </si>
  <si>
    <t>Bán hàng CÔNG TY TNHH MỘT THÀNH VIÊN THƯƠNG MẠI VÀ DỊCH VỤ SÀI GÒN - HÀ TĨNH theo hóa đơn 00000762</t>
  </si>
  <si>
    <t>00000763</t>
  </si>
  <si>
    <t>Bán hàng CÔNG TY TNHH MỘT THÀNH VIÊN THƯƠNG MẠI VÀ DỊCH VỤ SÀI GÒN - HÀ TĨNH theo hóa đơn 00000763</t>
  </si>
  <si>
    <t>00000765</t>
  </si>
  <si>
    <t>Bán hàng CÔNG TY TNHH  MỘT THÀNH VIÊN THƯƠNG MẠI DỊCH VỤ BÌNH ĐÔNG theo hóa đơn 00000765</t>
  </si>
  <si>
    <t>CÔNG TY TNHH  MỘT THÀNH VIÊN THƯƠNG MẠI DỊCH VỤ BÌNH ĐÔNG</t>
  </si>
  <si>
    <t>0305547132</t>
  </si>
  <si>
    <t>00000770</t>
  </si>
  <si>
    <t>Co-opXtra Phạm Văn Đồng</t>
  </si>
  <si>
    <t>00000771</t>
  </si>
  <si>
    <t>Bán hàng CÔNG TY TNHH MỘT THÀNH VIÊN SÀI GÒN CO.OP CỐNG QUỲNH theo hóa đơn 00000771</t>
  </si>
  <si>
    <t>00000772</t>
  </si>
  <si>
    <t>Bán hàng CÔNG TY TNHH MỘT THÀNH VIÊN SÀI GÒN CO.OP RẠCH MIỄU theo hóa đơn 00000772</t>
  </si>
  <si>
    <t>00000773</t>
  </si>
  <si>
    <t>Bán hàng CÔNG TY TNHH THƯƠNG MẠI DỊCH VỤ TRUNG MỸ TÂY theo hóa đơn 00000773</t>
  </si>
  <si>
    <t>00000774</t>
  </si>
  <si>
    <t>Cửa Hàng Co.opFood Đặng Văn Bi</t>
  </si>
  <si>
    <t>00000775</t>
  </si>
  <si>
    <t>Cửa Hàng Co.opFood Hiệp Bình Chánh</t>
  </si>
  <si>
    <t>00000776</t>
  </si>
  <si>
    <t>Cửa Hàng Co.opFood KDC Thanh Niên</t>
  </si>
  <si>
    <t>00000777</t>
  </si>
  <si>
    <t>Cửa Hàng Co.opFood CC Linh Tây Tower</t>
  </si>
  <si>
    <t>00000778</t>
  </si>
  <si>
    <t>Cửa Hàng Co.opFood Linh Trung</t>
  </si>
  <si>
    <t>00000779</t>
  </si>
  <si>
    <t>Cửa hàng Co.opFood Hiệp Bình</t>
  </si>
  <si>
    <t>00000780</t>
  </si>
  <si>
    <t>Cửa Hàng Co.opFood Trường Thọ</t>
  </si>
  <si>
    <t>00000781</t>
  </si>
  <si>
    <t>Cửa Hàng Co.opFood Kha Vạn Cân</t>
  </si>
  <si>
    <t>00000782</t>
  </si>
  <si>
    <t>Cửa Hàng Co.opFood Hoàng Diệu 2</t>
  </si>
  <si>
    <t>00000783</t>
  </si>
  <si>
    <t>Cửa hàng Co.opFood Tam Bình</t>
  </si>
  <si>
    <t>00000784</t>
  </si>
  <si>
    <t>Cửa Hàng Co.opFood Linh Chiểu</t>
  </si>
  <si>
    <t>00000785</t>
  </si>
  <si>
    <t>Cửa Hàng Co.opFood Linh Đông</t>
  </si>
  <si>
    <t>00000786</t>
  </si>
  <si>
    <t>Cửa Hàng Co.opFood Tam Bình 196</t>
  </si>
  <si>
    <t>00000787</t>
  </si>
  <si>
    <t>Cửa Hàng Co.opFood Tam Hà 64</t>
  </si>
  <si>
    <t>00000788</t>
  </si>
  <si>
    <t>Cửa Hàng Co.opFood Lê Thị Hoa 240</t>
  </si>
  <si>
    <t>00000789</t>
  </si>
  <si>
    <t>Cửa Hàng Co.opFood ĐS9 Linh Tây</t>
  </si>
  <si>
    <t>00000790</t>
  </si>
  <si>
    <t>Cửa Hàng Co.opFood Sunview</t>
  </si>
  <si>
    <t>00000791</t>
  </si>
  <si>
    <t>Cửa Hàng Co.opFood Tam Phú</t>
  </si>
  <si>
    <t>00000792</t>
  </si>
  <si>
    <t>Cửa Hàng Co.opFood Hồ Văn Tư</t>
  </si>
  <si>
    <t>00000793</t>
  </si>
  <si>
    <t>Cửa Hàng Co.opFood CC Lavita Charm</t>
  </si>
  <si>
    <t>00000794</t>
  </si>
  <si>
    <t>Cửa Hàng Co.opFood Gò Dưa 112</t>
  </si>
  <si>
    <t>00000795</t>
  </si>
  <si>
    <t>Cửa Hàng Co.opFood ĐS2 Trường Thọ</t>
  </si>
  <si>
    <t>00000796</t>
  </si>
  <si>
    <t>Cửa Hàng Co.opFood CC 4S Linh Đông</t>
  </si>
  <si>
    <t>00000797</t>
  </si>
  <si>
    <t>Cửa Hàng Co.opFood Tỉnh Lộ 43</t>
  </si>
  <si>
    <t>00000798</t>
  </si>
  <si>
    <t>Cửa Hàng Co.opFood ĐS3 Hiệp Bình Phước</t>
  </si>
  <si>
    <t>00000799</t>
  </si>
  <si>
    <t>00000800</t>
  </si>
  <si>
    <t>Cửa Hàng Co.opFood ĐS12 Trường Thọ</t>
  </si>
  <si>
    <t>00000849</t>
  </si>
  <si>
    <t>00000865</t>
  </si>
  <si>
    <t>00000875</t>
  </si>
  <si>
    <t>00000936</t>
  </si>
  <si>
    <t>00000974</t>
  </si>
  <si>
    <t>00000994</t>
  </si>
  <si>
    <t>00001006</t>
  </si>
  <si>
    <t>00001055</t>
  </si>
  <si>
    <t>00001086</t>
  </si>
  <si>
    <t>00001103</t>
  </si>
  <si>
    <t>00001267</t>
  </si>
  <si>
    <t>00001334</t>
  </si>
  <si>
    <t>1K23TCS</t>
  </si>
  <si>
    <t>00000805</t>
  </si>
  <si>
    <t>00000814</t>
  </si>
  <si>
    <t>00000826</t>
  </si>
  <si>
    <t>Bán hàng CÔNG TY TNHH MỘT THÀNH VIÊN SÀI GÒN CO.OP NAM SÀI GÒN theo hóa đơn 00000826</t>
  </si>
  <si>
    <t>00000827</t>
  </si>
  <si>
    <t>Co-opXtra Tân Phong</t>
  </si>
  <si>
    <t>00000828</t>
  </si>
  <si>
    <t>00000834</t>
  </si>
  <si>
    <t>00000836</t>
  </si>
  <si>
    <t>00000838</t>
  </si>
  <si>
    <t>Bán hàng CHI NHÁNH CÔNG TY TNHH MỘT THÀNH VIÊN THỰC PHẨM SAIGON CO.OP - CO.OP FOOD KHU VỰC BÌNH DƯƠNG theo hóa đơn 00000838</t>
  </si>
  <si>
    <t>00000848</t>
  </si>
  <si>
    <t>Bán hàng CHI NHÁNH CÔNG TY TNHH MỘT THÀNH VIÊN THỰC PHẨM SAIGON CO.OP - CO.OP FOOD KHU VỰC BÌNH DƯƠNG theo hóa đơn 00000848</t>
  </si>
  <si>
    <t>00000850</t>
  </si>
  <si>
    <t>Bán hàng CHI NHÁNH CÔNG TY TNHH MỘT THÀNH VIÊN THỰC PHẨM SAIGON CO.OP - CO.OP FOOD KHU VỰC BÌNH DƯƠNG theo hóa đơn 00000850</t>
  </si>
  <si>
    <t>00000852</t>
  </si>
  <si>
    <t>Bán hàng CN LIÊN HIỆP HỢP TÁC XÃ THƯƠNG MẠI TP. HỒ CHÍ MINH - CO.OPMART HIỆP THÀNH theo hóa đơn 00000852</t>
  </si>
  <si>
    <t>00000854</t>
  </si>
  <si>
    <t>Bán hàng CÔNG TY TNHH MỘT THÀNH VIÊN CO.OP MART HÒA BÌNH theo hóa đơn 00000854</t>
  </si>
  <si>
    <t>00000856</t>
  </si>
  <si>
    <t>Cửa Hàng Co.opFood Đình Phong Phú. HỦY HĐ 00056164 XUẤT LẠI HĐ 000856</t>
  </si>
  <si>
    <t>00000857</t>
  </si>
  <si>
    <t>Cửa Hàng Co.opFood Đình Phong Phú</t>
  </si>
  <si>
    <t>00000858</t>
  </si>
  <si>
    <t>Bán hàng CÔNG TY TNHH MỘT THÀNH VIÊN CO.OP MART VĨNH PHÚC theo hóa đơn 00000858</t>
  </si>
  <si>
    <t>CÔNG TY TNHH MỘT THÀNH VIÊN CO.OP MART VĨNH PHÚC</t>
  </si>
  <si>
    <t>2500454301</t>
  </si>
  <si>
    <t>00000859</t>
  </si>
  <si>
    <t>Bán hàng CÔNG TY TNHH MỘT THÀNH VIÊN CO.OP MART VĨNH PHÚC theo hóa đơn 00000859</t>
  </si>
  <si>
    <t>00000860</t>
  </si>
  <si>
    <t>Bán hàng CÔNG TY TNHH MỘT THÀNH VIÊN THƯƠNG MẠI DỊCH VỤ SÀI GÒN - PHAN THIẾT theo hóa đơn 00000860</t>
  </si>
  <si>
    <t>00000861</t>
  </si>
  <si>
    <t>Bán hàng CHI NHÁNH LIÊN HIỆP HỢP TÁC XÃ THƯƠNG MẠI TP.HỒ CHÍ MINH - CO.OPMART DUYÊN HẢI theo hóa đơn 00000861</t>
  </si>
  <si>
    <t>00000862</t>
  </si>
  <si>
    <t>Bán hàng CHI NHÁNH LIÊN HIỆP HỢP TÁC XÃ THƯƠNG MẠI TP. HỒ CHÍ MINH - CO.OPMART TÂN AN theo hóa đơn 00000862</t>
  </si>
  <si>
    <t>00000863</t>
  </si>
  <si>
    <t>Bán hàng CHI NHÁNH LIÊN HIỆP HỢP TÁC XÃ THƯƠNG MẠI TP.HỒ CHÍ MINH - CO.OPMART PHAN RÍ CỬA theo hóa đơn 00000863</t>
  </si>
  <si>
    <t>CHI NHÁNH LIÊN HIỆP HỢP TÁC XÃ THƯƠNG MẠI TP.HỒ CHÍ MINH - CO.OPMART PHAN RÍ CỬA</t>
  </si>
  <si>
    <t>0301175691-047</t>
  </si>
  <si>
    <t>00000864</t>
  </si>
  <si>
    <t>Bán hàng CÔNG TY TRÁCH NHIỆM HỮU HẠN MỘT THÀNH VIÊN THƯƠNG MẠI VÀ DỊCH VỤ SÀI GÒN - PHAN RANG theo hóa đơn 00000864</t>
  </si>
  <si>
    <t>CÔNG TY TRÁCH NHIỆM HỮU HẠN MỘT THÀNH VIÊN THƯƠNG MẠI VÀ DỊCH VỤ SÀI GÒN - PHAN RANG</t>
  </si>
  <si>
    <t>4500280151</t>
  </si>
  <si>
    <t>Bán hàng CÔNG TY TNHH MỘT THÀNH VIÊN CO.OPMART NHA TRANG theo hóa đơn 00000865</t>
  </si>
  <si>
    <t>00000866</t>
  </si>
  <si>
    <t>Bán hàng CÔNG TY TRÁCH NHIỆM HỮU HẠN  THƯƠNG MẠI DỊCH VỤ SÀI GÒN - TRÀ VINH theo hóa đơn 00000866</t>
  </si>
  <si>
    <t>CÔNG TY TRÁCH NHIỆM HỮU HẠN  THƯƠNG MẠI DỊCH VỤ SÀI GÒN - TRÀ VINH</t>
  </si>
  <si>
    <t>2100356677</t>
  </si>
  <si>
    <t>00000868</t>
  </si>
  <si>
    <t>00000871</t>
  </si>
  <si>
    <t>hủy hđ 00000476 xuất lại hđ 00000871</t>
  </si>
  <si>
    <t>00000872</t>
  </si>
  <si>
    <t>Bán hàng CÔNG TY TNHH MỘT THÀNH VIÊN SÀI GÒN CO.OP HÓC MÔN theo hóa đơn 00000872</t>
  </si>
  <si>
    <t>00000873</t>
  </si>
  <si>
    <t>Cửa Hàng Co.opFood Nhượng Quyền Phố Quang</t>
  </si>
  <si>
    <t>Bán hàng CÔNG TY TNHH MỘT THÀNH VIÊN SÀI GÒN CO.OP PHÚ NHUẬN theo hóa đơn 00000875</t>
  </si>
  <si>
    <t>CÔNG TY TNHH MỘT THÀNH VIÊN SÀI GÒN CO.OP PHÚ NHUẬN</t>
  </si>
  <si>
    <t>0305778394</t>
  </si>
  <si>
    <t>00000876</t>
  </si>
  <si>
    <t>Bán hàng CÔNG TY TNHH SAIGON CO-OP FAIRPRICE theo hóa đơn 00000876</t>
  </si>
  <si>
    <t>1K23TCX</t>
  </si>
  <si>
    <t>00000321</t>
  </si>
  <si>
    <t>00000333</t>
  </si>
  <si>
    <t>00000881</t>
  </si>
  <si>
    <t>Cửa Hàng Co.opFood Quốc Lộ 22-726</t>
  </si>
  <si>
    <t>00000882</t>
  </si>
  <si>
    <t>00000883</t>
  </si>
  <si>
    <t>00000884</t>
  </si>
  <si>
    <t>00000885</t>
  </si>
  <si>
    <t>00000887</t>
  </si>
  <si>
    <t>Cửa Hàng Co.opFood Đường 339</t>
  </si>
  <si>
    <t>00000888</t>
  </si>
  <si>
    <t>Cửa Hàng Co.opFood Đỗ Xuân Hợp</t>
  </si>
  <si>
    <t>00000889</t>
  </si>
  <si>
    <t>00000890</t>
  </si>
  <si>
    <t>Cửa hàng Co.op Food 239 Dương Đình Hội</t>
  </si>
  <si>
    <t>00000891</t>
  </si>
  <si>
    <t>Cửa Hàng Co.opFood Flora</t>
  </si>
  <si>
    <t>00000892</t>
  </si>
  <si>
    <t>00000893</t>
  </si>
  <si>
    <t>Cửa Hàng Co.opFood Chung Cư Ehome S</t>
  </si>
  <si>
    <t>00000894</t>
  </si>
  <si>
    <t>Cửa Hàng Co.opFood Đỗ Xuân Hợp 729</t>
  </si>
  <si>
    <t>00000896</t>
  </si>
  <si>
    <t>00000897</t>
  </si>
  <si>
    <t>00000898</t>
  </si>
  <si>
    <t>00000899</t>
  </si>
  <si>
    <t>00000909</t>
  </si>
  <si>
    <t>Bán hàng CÔNG TY TNHH MỘT THÀNH VIÊN SÀI GÒN CO.OP XA LỘ HÀ NỘI theo hóa đơn 00000909</t>
  </si>
  <si>
    <t>00000910</t>
  </si>
  <si>
    <t>Bán hàng CÔNG TY TNHH MỘT THÀNH VIÊN SÀI GÒN CO.OP XA LỘ HÀ NỘI theo hóa đơn 00000910</t>
  </si>
  <si>
    <t>00000913</t>
  </si>
  <si>
    <t>Bán hàng CÔNG TY TNHH MỘT THÀNH VIÊN SÀI GÒN CO.OP ĐÌNH CHIỂU theo hóa đơn 00000913</t>
  </si>
  <si>
    <t>CÔNG TY TNHH MỘT THÀNH VIÊN SÀI GÒN CO.OP ĐÌNH CHIỂU</t>
  </si>
  <si>
    <t>0305772762</t>
  </si>
  <si>
    <t>00000914</t>
  </si>
  <si>
    <t>00000915</t>
  </si>
  <si>
    <t>00000916</t>
  </si>
  <si>
    <t>00000917</t>
  </si>
  <si>
    <t>00000920</t>
  </si>
  <si>
    <t>00000924</t>
  </si>
  <si>
    <t>00000928</t>
  </si>
  <si>
    <t>Bán hàng CHI NHÁNH - CÔNG TY TNHH MỘT THÀNH VIÊN THỰC PHẨM SAIGON CO.OP - CO.OP FOOD MIỀN BẮC theo hóa đơn 00000928</t>
  </si>
  <si>
    <t>00000929</t>
  </si>
  <si>
    <t>Bán hàng CÔNG TY TNHH MỘT THÀNH VIÊN CO.OPMART THANH HÓA theo hóa đơn 00000929</t>
  </si>
  <si>
    <t>00000930</t>
  </si>
  <si>
    <t>Bán hàng CÔNG TY TRÁCH NHIỆM HỮU HẠN THƯƠNG MẠI DỊCH VỤ SÀI GÒN - TÂY NINH theo hóa đơn 00000930</t>
  </si>
  <si>
    <t>00000931</t>
  </si>
  <si>
    <t>Bán hàng CÔNG TY TRÁCH NHIỆM HỮU HẠN THƯƠNG MẠI DỊCH VỤ SÀI GÒN - TÂY NINH theo hóa đơn 00000931</t>
  </si>
  <si>
    <t>00000932</t>
  </si>
  <si>
    <t>Bán hàng CÔNG TY TNHH MTV THƯƠNG MẠI SÀI GÒN - HẬU GIANG theo hóa đơn 00000932</t>
  </si>
  <si>
    <t>CÔNG TY TNHH MTV THƯƠNG MẠI SÀI GÒN - HẬU GIANG</t>
  </si>
  <si>
    <t>6300028342</t>
  </si>
  <si>
    <t>00000933</t>
  </si>
  <si>
    <t>Bán hàng CHI NHÁNH LIÊN HIỆP HỢP TÁC XÃ THƯƠNG MẠI TP. HỒ CHÍ MINH-CO.OPMART BÌNH THỦY theo hóa đơn 00000933</t>
  </si>
  <si>
    <t>00000934</t>
  </si>
  <si>
    <t>Bán hàng CHI NHÁNH CÔNG TY TNHH MỘT THÀNH VIÊN THỰC PHẨM SAIGON CO.OP - CO.OP FOOD KHU VỰC CẦN THƠ theo hóa đơn 00000934</t>
  </si>
  <si>
    <t>00000935</t>
  </si>
  <si>
    <t>Bán hàng CHI NHÁNH CÔNG TY TNHH MỘT THÀNH VIÊN THỰC PHẨM SAIGON CO.OP - CO.OP FOOD KHU VỰC CẦN THƠ theo hóa đơn 00000935</t>
  </si>
  <si>
    <t>Bán hàng CHI NHÁNH CÔNG TY TNHH MỘT THÀNH VIÊN THỰC PHẨM SAIGON CO.OP - CO.OP FOOD KHU VỰC CẦN THƠ theo hóa đơn 00000936</t>
  </si>
  <si>
    <t>00000937</t>
  </si>
  <si>
    <t>Bán hàng CHI NHÁNH CÔNG TY TNHH MỘT THÀNH VIÊN THỰC PHẨM SAIGON CO.OP - CO.OP FOOD KHU VỰC CẦN THƠ theo hóa đơn 00000937</t>
  </si>
  <si>
    <t>00000938</t>
  </si>
  <si>
    <t>Bán hàng CHI NHÁNH CÔNG TY TNHH MỘT THÀNH VIÊN THỰC PHẨM SAIGON CO.OP - CO.OP FOOD KHU VỰC CẦN THƠ theo hóa đơn 00000938</t>
  </si>
  <si>
    <t>00000939</t>
  </si>
  <si>
    <t>Bán hàng CHI NHÁNH CÔNG TY TNHH MỘT THÀNH VIÊN THỰC PHẨM SAIGON CO.OP - CO.OP FOOD KHU VỰC CẦN THƠ theo hóa đơn 00000939</t>
  </si>
  <si>
    <t>00000940</t>
  </si>
  <si>
    <t>Bán hàng CHI NHÁNH CÔNG TY TNHH MỘT THÀNH VIÊN THỰC PHẨM SAIGON CO.OP - CO.OP FOOD KHU VỰC CẦN THƠ theo hóa đơn 00000940</t>
  </si>
  <si>
    <t>00000941</t>
  </si>
  <si>
    <t>Bán hàng CHI NHÁNH CÔNG TY TNHH MỘT THÀNH VIÊN THỰC PHẨM SAIGON CO.OP - CO.OP FOOD KHU VỰC CẦN THƠ theo hóa đơn 00000941</t>
  </si>
  <si>
    <t>00000942</t>
  </si>
  <si>
    <t>Bán hàng CHI NHÁNH LIÊN HIỆP HỢP TÁC XÃ THƯƠNG MẠI TP. HỒ CHÍ MINH-CO.OPMART SA ĐÉC theo hóa đơn 00000942</t>
  </si>
  <si>
    <t>00000943</t>
  </si>
  <si>
    <t>Bán hàng CHI NHÁNH LIÊN HIỆP HỢP TÁC XÃ THƯƠNG MẠI TP.HCM - CO.OPMART CAI LẬY theo hóa đơn 00000943</t>
  </si>
  <si>
    <t>00000950</t>
  </si>
  <si>
    <t>00000967</t>
  </si>
  <si>
    <t>Bán hàng CHI NHÁNH - CÔNG TY TNHH MỘT THÀNH VIÊN THỰC PHẨM SAIGON CO.OP - CO.OP FOOD MIỀN BẮC theo hóa đơn 00000967</t>
  </si>
  <si>
    <t>00000969</t>
  </si>
  <si>
    <t>Bán hàng CHI NHÁNH CÔNG TY TNHH MỘT THÀNH VIÊN THỰC PHẨM SAIGON CO.OP - CO.OP FOOD KHU VỰC CẦN THƠ theo hóa đơn 00000969</t>
  </si>
  <si>
    <t>00000970</t>
  </si>
  <si>
    <t>CHI NHÁNH LIÊN HIỆP HỢP TÁC XÃ THƯƠNG MẠI TP. HỒ CHÍ MINH - CO.OPMART BẮC GIANG</t>
  </si>
  <si>
    <t>0301175691-014</t>
  </si>
  <si>
    <t>00000971</t>
  </si>
  <si>
    <t>hủy hđ 00000970 xuất lại hđ 00000971</t>
  </si>
  <si>
    <t>00000972</t>
  </si>
  <si>
    <t>Bán hàng CHI NHÁNH LIÊN HIỆP HỢP TÁC XÃ THƯƠNG MẠI TP. HỒ CHÍ MINH - CO.OPMART BẮC GIANG theo hóa đơn 00000972</t>
  </si>
  <si>
    <t>00000973</t>
  </si>
  <si>
    <t>Bán hàng CÔNG TY TNHH MỘT THÀNH VIÊN CO.OPMART HẢI PHÒNG theo hóa đơn 00000973</t>
  </si>
  <si>
    <t>CÔNG TY TNHH MỘT THÀNH VIÊN CO.OPMART HẢI PHÒNG</t>
  </si>
  <si>
    <t>0201264531</t>
  </si>
  <si>
    <t>00000975</t>
  </si>
  <si>
    <t>Bán hàng CÔNG TY TNHH MỘT THÀNH VIÊN SÀI GÒN CO.OP CỐNG QUỲNH theo hóa đơn 00000975</t>
  </si>
  <si>
    <t>00001366</t>
  </si>
  <si>
    <t>00001386</t>
  </si>
  <si>
    <t>00001390</t>
  </si>
  <si>
    <t>00001392</t>
  </si>
  <si>
    <t>00001394</t>
  </si>
  <si>
    <t>00001395</t>
  </si>
  <si>
    <t>00001414</t>
  </si>
  <si>
    <t>00001417</t>
  </si>
  <si>
    <t>00001419</t>
  </si>
  <si>
    <t>00001421</t>
  </si>
  <si>
    <t>00001422</t>
  </si>
  <si>
    <t>00001427</t>
  </si>
  <si>
    <t>00001462</t>
  </si>
  <si>
    <t>00001483</t>
  </si>
  <si>
    <t>00001487</t>
  </si>
  <si>
    <t>00001490</t>
  </si>
  <si>
    <t>00001499</t>
  </si>
  <si>
    <t>00001502</t>
  </si>
  <si>
    <t>00001510</t>
  </si>
  <si>
    <t>00001512</t>
  </si>
  <si>
    <t>00001513</t>
  </si>
  <si>
    <t>00001516</t>
  </si>
  <si>
    <t>00001518</t>
  </si>
  <si>
    <t>00001529</t>
  </si>
  <si>
    <t>00001535</t>
  </si>
  <si>
    <t>00001561</t>
  </si>
  <si>
    <t>00001562</t>
  </si>
  <si>
    <t>00001565</t>
  </si>
  <si>
    <t>00001567</t>
  </si>
  <si>
    <t>00001571</t>
  </si>
  <si>
    <t>00001574</t>
  </si>
  <si>
    <t>00001578</t>
  </si>
  <si>
    <t>00001594</t>
  </si>
  <si>
    <t>00001595</t>
  </si>
  <si>
    <t>00001600</t>
  </si>
  <si>
    <t>00001601</t>
  </si>
  <si>
    <t>00001602</t>
  </si>
  <si>
    <t>00001604</t>
  </si>
  <si>
    <t>00001620</t>
  </si>
  <si>
    <t>00001626</t>
  </si>
  <si>
    <t>00001628</t>
  </si>
  <si>
    <t>00001629</t>
  </si>
  <si>
    <t>00001630</t>
  </si>
  <si>
    <t>00001636</t>
  </si>
  <si>
    <t>00001639</t>
  </si>
  <si>
    <t>00001640</t>
  </si>
  <si>
    <t>00001644</t>
  </si>
  <si>
    <t>00001645</t>
  </si>
  <si>
    <t>00001646</t>
  </si>
  <si>
    <t>00001647</t>
  </si>
  <si>
    <t>00001648</t>
  </si>
  <si>
    <t>00001649</t>
  </si>
  <si>
    <t>00001650</t>
  </si>
  <si>
    <t>00001652</t>
  </si>
  <si>
    <t>00001654</t>
  </si>
  <si>
    <t>00001656</t>
  </si>
  <si>
    <t>9</t>
  </si>
  <si>
    <t>1K23TVD</t>
  </si>
  <si>
    <t>00000980</t>
  </si>
  <si>
    <t>Bán hàng CÔNG TY TNHH MỘT THÀNH VIÊN SÀI GÒN CO.OP NAM SÀI GÒN theo hóa đơn 00000980</t>
  </si>
  <si>
    <t>00000991</t>
  </si>
  <si>
    <t>Bán hàng CHI NHÁNH LIÊN HIỆP HỢP TÁC XÃ THƯƠNG MẠI TP.HCM - CO.OPMART BÌNH TÂN 2 theo hóa đơn 00000991</t>
  </si>
  <si>
    <t>00000992</t>
  </si>
  <si>
    <t>Bán hàng CHI NHÁNH CÔNG TY TNHH MỘT THÀNH VIÊN THỰC PHẨM SAIGON CO.OP - CO.OP FOOD KHU VỰC BÌNH DƯƠNG theo hóa đơn 00000992</t>
  </si>
  <si>
    <t>00000993</t>
  </si>
  <si>
    <t>Bán hàng CÔNG TY TNHH THƯƠNG MẠI DỊCH VỤ SAIGON CO.OP TOÀN TÂM theo hóa đơn 00000993</t>
  </si>
  <si>
    <t>Bán hàng CÔNG TY TNHH THƯƠNG MẠI DỊCH VỤ SAIGON CO.OP TOÀN TÂM theo hóa đơn 00000994</t>
  </si>
  <si>
    <t>00000998</t>
  </si>
  <si>
    <t>00000999</t>
  </si>
  <si>
    <t>Co.opMart SCA-VICTORIA</t>
  </si>
  <si>
    <t>00001000</t>
  </si>
  <si>
    <t>Bán hàng CÔNG TY TNHH MỘT THÀNH VIÊN SÀI GÒN CO.OP ĐÌNH CHIỂU theo hóa đơn 00001000</t>
  </si>
  <si>
    <t>00001001</t>
  </si>
  <si>
    <t>Cửa hàng Co.op Food CC Sunrise Riverside</t>
  </si>
  <si>
    <t>00001003</t>
  </si>
  <si>
    <t>00001007</t>
  </si>
  <si>
    <t>Cửa hàng Co.op Food HN VP6 Linh Đàm</t>
  </si>
  <si>
    <t>00001008</t>
  </si>
  <si>
    <t>00001009</t>
  </si>
  <si>
    <t>00001010</t>
  </si>
  <si>
    <t>00001011</t>
  </si>
  <si>
    <t>00001012</t>
  </si>
  <si>
    <t>Bán hàng CN CÔNG TY TNHH MTV THỰC PHẨM SAIGON CO.OP - CO.OPFOOD KHU VỰC ĐỒNG NAI theo hóa đơn 00001012</t>
  </si>
  <si>
    <t>00001018</t>
  </si>
  <si>
    <t>Bán hàng CHI NHÁNH - CÔNG TY TNHH MỘT THÀNH VIÊN THỰC PHẨM SAIGON CO.OP - CO.OP FOOD MIỀN BẮC theo hóa đơn 00001018</t>
  </si>
  <si>
    <t>00001019</t>
  </si>
  <si>
    <t>Bán hàng CHI NHÁNH LIÊN HIỆP HỢP TÁC XÃ THƯƠNG MẠI TP. HỒ CHÍ MINH - CO.OPMART THÁP MƯỜI theo hóa đơn 00001019</t>
  </si>
  <si>
    <t>CHI NHÁNH LIÊN HIỆP HỢP TÁC XÃ THƯƠNG MẠI TP. HỒ CHÍ MINH - CO.OPMART THÁP MƯỜI</t>
  </si>
  <si>
    <t>0301175691-066</t>
  </si>
  <si>
    <t>00001020</t>
  </si>
  <si>
    <t>Bán hàng CHI NHÁNH LIÊN HIỆP HỢP TÁC XÃ THƯƠNG MẠI TP. HỒ CHÍ MINH - CO.OPMART THÁP MƯỜI theo hóa đơn 00001020</t>
  </si>
  <si>
    <t>00001021</t>
  </si>
  <si>
    <t>Bán hàng CÔNG TY TNHH MỘT THÀNH VIÊN SÀI GÒN CO.OP BÌNH ĐỊNH theo hóa đơn 00001021</t>
  </si>
  <si>
    <t>00001022</t>
  </si>
  <si>
    <t>Bán hàng CÔNG TY TNHH MỘT THÀNH VIÊN SÀI GÒN CO.OP BÌNH ĐỊNH theo hóa đơn 00001022</t>
  </si>
  <si>
    <t>00001023</t>
  </si>
  <si>
    <t>Bán hàng CÔNG TY TNHH THƯƠNG MẠI SÀI GÒN - AN GIANG. theo hóa đơn 00001023</t>
  </si>
  <si>
    <t>00001024</t>
  </si>
  <si>
    <t>Bán hàng CÔNG TY TNHH TMDV TIỀN GIANG - SÀI GÒN theo hóa đơn 00001024</t>
  </si>
  <si>
    <t>00001025</t>
  </si>
  <si>
    <t>Bán hàng CHI NHÁNH LIÊN HIỆP HỢP TÁC XÃ THƯƠNG MẠI TP.HỒ CHÍ MINH - CO.OPMART KON TUM theo hóa đơn 00001025</t>
  </si>
  <si>
    <t>00001026</t>
  </si>
  <si>
    <t>Bán hàng CHI NHÁNH LIÊN HIỆP HỢP TÁC XÃ THƯƠNG MẠI TP.HỒ CHÍ MINH - CO.OPMART KON TUM theo hóa đơn 00001026</t>
  </si>
  <si>
    <t>00001027</t>
  </si>
  <si>
    <t>Bán hàng CÔNG TY TNHH SÀI GÒN - BUÔN HỒ theo hóa đơn 00001027</t>
  </si>
  <si>
    <t>00001028</t>
  </si>
  <si>
    <t>Bán hàng CHI NHÁNH LIÊN HIỆP HỢP TÁC XÃ THƯƠNG MẠI TP. HỒ CHÍ MINH - CO.OPMART BÀ RỊA theo hóa đơn 00001028</t>
  </si>
  <si>
    <t>00001029</t>
  </si>
  <si>
    <t>Bán hàng CÔNG TY TNHH MỘT THÀNH VIÊN TMDV SIÊU THỊ CO.OPMART ĐÀ NẴNG theo hóa đơn 00001029</t>
  </si>
  <si>
    <t>00001030</t>
  </si>
  <si>
    <t>Bán hàng CHI NHÁNH LIÊN HIỆP HỢP TÁC XÃ THƯƠNG MẠI TP. HỒ CHÍ MINH - CO.OPMART SƠN TRÀ theo hóa đơn 00001030</t>
  </si>
  <si>
    <t>CHI NHÁNH LIÊN HIỆP HỢP TÁC XÃ THƯƠNG MẠI TP. HỒ CHÍ MINH - CO.OPMART SƠN TRÀ</t>
  </si>
  <si>
    <t>0301175691-054</t>
  </si>
  <si>
    <t>00001031</t>
  </si>
  <si>
    <t>Bán hàng CHI NHÁNH LIÊN HIỆP HỢP TÁC XÃ THƯƠNG MẠI TP. HỒ CHÍ MINH - CO.OPMART SƠN TRÀ theo hóa đơn 00001031</t>
  </si>
  <si>
    <t>00001032</t>
  </si>
  <si>
    <t>Bán hàng CHI NHÁNH LIÊN HIỆP HỢP TÁC XÃ THƯƠNG MẠI TP. HỒ CHÍ MINH - CO.OPMART ĐĂK NÔNG theo hóa đơn 00001032</t>
  </si>
  <si>
    <t>00001033</t>
  </si>
  <si>
    <t>Bán hàng CÔNG TY TNHH MỘT THÀNH VIÊN THƯƠNG MẠI SÀI GÒN - QUẢNG NGÃI theo hóa đơn 00001033</t>
  </si>
  <si>
    <t>00001034</t>
  </si>
  <si>
    <t>Bán hàng CHI NHÁNH LIÊN HIỆP HỢP TÁC XÃ THƯƠNG MẠI TP. HỒ CHÍ MINH - CO.OPMART HÀ TIÊN theo hóa đơn 00001034</t>
  </si>
  <si>
    <t>00001035</t>
  </si>
  <si>
    <t>Bán hàng CÔNG TY TNHH MỘT THÀNH VIÊN THƯƠNG MẠI DỊCH VỤ SÀI GÒN - PHÚ YÊN theo hóa đơn 00001035</t>
  </si>
  <si>
    <t>00001036</t>
  </si>
  <si>
    <t>Bán hàng CHI NHÁNH - CÔNG TY TNHH MỘT THÀNH VIÊN THỰC PHẨM SAIGON CO.OP - CO.OP FOOD MIỀN BẮC theo hóa đơn 00001036</t>
  </si>
  <si>
    <t>00001039</t>
  </si>
  <si>
    <t>00001040</t>
  </si>
  <si>
    <t>1K23TVB</t>
  </si>
  <si>
    <t>00001042</t>
  </si>
  <si>
    <t>Bán hàng CÔNG TY TNHH MỘT THÀNH VIÊN SÀI GÒN CO.OP HÀ NỘI theo hóa đơn 00001042</t>
  </si>
  <si>
    <t>00001043</t>
  </si>
  <si>
    <t>00001045</t>
  </si>
  <si>
    <t>Bán hàng CÔNG TY TNHH MỘT THÀNH VIÊN SÀI GÒN CO.OP THẮNG LỢI theo hóa đơn 00001045</t>
  </si>
  <si>
    <t>00001046</t>
  </si>
  <si>
    <t>Bán hàng CÔNG TY TNHH MỘT THÀNH VIÊN THỰC PHẨM SAIGON CO.OP theo hóa đơn 00001046</t>
  </si>
  <si>
    <t>00001047</t>
  </si>
  <si>
    <t>Cửa Hàng Co.opFood Đông Bắc</t>
  </si>
  <si>
    <t>00001049</t>
  </si>
  <si>
    <t>Cửa Hàng Co.opFood Nguyễn Thị Sóc 153</t>
  </si>
  <si>
    <t>00001052</t>
  </si>
  <si>
    <t>Bán hàng CÔNG TY TNHH SAIGON CO-OP FAIRPRICE theo hóa đơn 00001055</t>
  </si>
  <si>
    <t>00001058</t>
  </si>
  <si>
    <t>Bán hàng CÔNG TY TNHH MỘT THÀNH VIÊN SÀI GÒN CO.OP XA LỘ HÀ NỘI theo hóa đơn 00001058</t>
  </si>
  <si>
    <t>00001060</t>
  </si>
  <si>
    <t>Bán hàng CHI NHÁNH LIÊN HIỆP HỢP TÁC XÃ THƯƠNG MẠI TP. HỒ CHÍ MINH - CO.OPMART ĐỒNG VĂN CỐNG theo hóa đơn 00001060</t>
  </si>
  <si>
    <t>00001063</t>
  </si>
  <si>
    <t>00001064</t>
  </si>
  <si>
    <t>Bán hàng CN CÔNG TY TNHH MTV THỰC PHẨM SAIGON CO.OP - CO.OPFOOD KHU VỰC ĐỒNG NAI theo hóa đơn 00001064</t>
  </si>
  <si>
    <t>00001065</t>
  </si>
  <si>
    <t>Bán hàng CN CÔNG TY TNHH MTV THỰC PHẨM SAIGON CO.OP - CO.OPFOOD KHU VỰC ĐỒNG NAI theo hóa đơn 00001065</t>
  </si>
  <si>
    <t>00001068</t>
  </si>
  <si>
    <t>00001071</t>
  </si>
  <si>
    <t>Bán hàng CÔNG TY TNHH THƯƠNG MẠI DỊCH VỤ SIÊU THỊ CO.OP MART BIÊN HÒA theo hóa đơn 00001071</t>
  </si>
  <si>
    <t>00001072</t>
  </si>
  <si>
    <t>Bán hàng CÔNG TY TNHH MỘT THÀNH VIÊN CO.OPMART BÌNH TRIỆU theo hóa đơn 00001072</t>
  </si>
  <si>
    <t>00001073</t>
  </si>
  <si>
    <t>Bán hàng CÔNG TY TNHH MỘT THÀNH VIÊN SÀI GÒN CO.OP NHIÊU LỘC theo hóa đơn 00001073</t>
  </si>
  <si>
    <t>00001080</t>
  </si>
  <si>
    <t>Bán hàng CÔNG TY TNHH ĐẦU TƯ VÀ KINH DOANH SIÊU THỊ Á CHÂU theo hóa đơn 00001080</t>
  </si>
  <si>
    <t>00001081</t>
  </si>
  <si>
    <t>Bán hàng CÔNG TY TNHH ĐẦU TƯ VÀ KINH DOANH SIÊU THỊ Á CHÂU theo hóa đơn 00001081</t>
  </si>
  <si>
    <t>Bán hàng CÔNG TY TNHH MỘT THÀNH VIÊN SÀI GÒN CO.OP BÌNH TÂN theo hóa đơn 00001086</t>
  </si>
  <si>
    <t>00001087</t>
  </si>
  <si>
    <t>Bán hàng CÔNG TY TNHH SAIGON CO-OP FAIRPRICE theo hóa đơn 00001087</t>
  </si>
  <si>
    <t>00001088</t>
  </si>
  <si>
    <t>Bán hàng CÔNG TY TNHH MỘT THÀNH VIÊN CO.OP FINELIFE theo hóa đơn 00001088</t>
  </si>
  <si>
    <t>00001089</t>
  </si>
  <si>
    <t>Bán hàng CÔNG TY TNHH SAIGON CO-OP FAIRPRICE theo hóa đơn 00001089</t>
  </si>
  <si>
    <t>00001092</t>
  </si>
  <si>
    <t>Bán hàng CÔNG TY TNHH MỘT THÀNH VIÊN THƯƠNG MẠI DỊCH VỤ SÀI GÒN - BÌNH PHƯỚC theo hóa đơn 00001092</t>
  </si>
  <si>
    <t>00001093</t>
  </si>
  <si>
    <t>Bán hàng CÔNG TY TNHH MỘT THÀNH VIÊN SÀI GÒN CO.OP BẢO LỘC theo hóa đơn 00001093</t>
  </si>
  <si>
    <t>00001094</t>
  </si>
  <si>
    <t>Bán hàng CHI NHÁNH LIÊN HIỆP HỢP TÁC XÃ THƯƠNG MẠI TP.HỒ CHÍ MINH - CO.OPMART ĐỒNG PHÚ theo hóa đơn 00001094</t>
  </si>
  <si>
    <t>00001095</t>
  </si>
  <si>
    <t>Bán hàng CHI NHÁNH LIÊN HIỆP HỢP TÁC XÃ THƯƠNG MẠI TP.HỒ CHÍ MINH - CO.OPMART ĐỒNG PHÚ theo hóa đơn 00001095</t>
  </si>
  <si>
    <t>00001096</t>
  </si>
  <si>
    <t>Bán hàng CÔNG TY TNHH MỘT THÀNH VIÊN THƯƠNG MẠI VÀ DỊCH VỤ SÀI GÒN - CAM RANH theo hóa đơn 00001096</t>
  </si>
  <si>
    <t>00001097</t>
  </si>
  <si>
    <t>Bán hàng CHI NHÁNH LIÊN HIỆP HỢP TÁC XÃ THƯƠNG MẠI TP. HỒ CHÍ MINH - CO.OPMART BẾN LỨC theo hóa đơn 00001097</t>
  </si>
  <si>
    <t>00001098</t>
  </si>
  <si>
    <t>Bán hàng CHI NHÁNH LIÊN HIỆP HỢP TÁC XÃ THƯƠNG MẠI TP.HỒ CHÍ MINH-CO.OPMART TÂN THÀNH theo hóa đơn 00001098</t>
  </si>
  <si>
    <t>00001099</t>
  </si>
  <si>
    <t>Bán hàng CHI NHÁNH LIÊN HIỆP HTX THƯƠNG MẠI TP. HỒ CHÍ MINH - CO.OPMART BẾN TRE theo hóa đơn 00001099</t>
  </si>
  <si>
    <t>00001100</t>
  </si>
  <si>
    <t>Bán hàng CÔNG TY TNHH MỘT THÀNH VIÊN THƯƠNG MẠI DỊCH VỤ SÀI GÒN - PHAN THIẾT theo hóa đơn 00001100</t>
  </si>
  <si>
    <t>00001101</t>
  </si>
  <si>
    <t>Bán hàng CHI NHÁNH LIÊN HIỆP HỢP TÁC XÃ THƯƠNG MẠI TP.HỒ CHÍ MINH - CO.OPMART PHAN RÍ CỬA theo hóa đơn 00001101</t>
  </si>
  <si>
    <t>00001102</t>
  </si>
  <si>
    <t>Bán hàng CHI NHÁNH LIÊN HIỆP HỢP TÁC XÃ THƯƠNG MẠI TP HỒ CHÍ MINH - CO.OPMART TIỂU CẦN theo hóa đơn 00001102</t>
  </si>
  <si>
    <t>CHI NHÁNH LIÊN HIỆP HỢP TÁC XÃ THƯƠNG MẠI TP HỒ CHÍ MINH - CO.OPMART TIỂU CẦN</t>
  </si>
  <si>
    <t>0301175691-048</t>
  </si>
  <si>
    <t>Bán hàng CHI NHÁNH CÔNG TY TNHH MỘT THÀNH VIÊN THỰC PHẨM SAIGON CO.OP - CỬA HÀNG CO.OP FOOD LONG HẬU theo hóa đơn 00001103</t>
  </si>
  <si>
    <t>00001104</t>
  </si>
  <si>
    <t>Bán hàng CHI NHÁNH CÔNG TY TNHH MỘT THÀNH VIÊN THỰC PHẨM SAIGON CO.OP - CỬA HÀNG CO.OP FOOD LONG HẬU theo hóa đơn 00001104</t>
  </si>
  <si>
    <t>00001107</t>
  </si>
  <si>
    <t>Bán hàng CHI NHÁNH - CÔNG TY TNHH MỘT THÀNH VIÊN THỰC PHẨM SAIGON CO.OP - CO.OP FOOD MIỀN BẮC theo hóa đơn 00001107</t>
  </si>
  <si>
    <t>00001113</t>
  </si>
  <si>
    <t>00001114</t>
  </si>
  <si>
    <t>Bán hàng CÔNG TY TNHH MỘT THÀNH VIÊN SÀI GÒN CO.OP HÀ NỘI theo hóa đơn 00001114</t>
  </si>
  <si>
    <t>00001203</t>
  </si>
  <si>
    <t>00001243</t>
  </si>
  <si>
    <t>Bán hàng CHI NHÁNH - CÔNG TY TNHH MỘT THÀNH VIÊN THỰC PHẨM SAIGON CO.OP - CO.OP FOOD MIỀN BẮC theo hóa đơn 00001243</t>
  </si>
  <si>
    <t>00001268</t>
  </si>
  <si>
    <t>00001289</t>
  </si>
  <si>
    <t>00001330</t>
  </si>
  <si>
    <t>00001333</t>
  </si>
  <si>
    <t>00001336</t>
  </si>
  <si>
    <t>00001388</t>
  </si>
  <si>
    <t>Bán hàng CÔNG TY TNHH MỘT THÀNH VIÊN SÀI GÒN CO.OP PHÚ LÂM theo hóa đơn 00001388</t>
  </si>
  <si>
    <t>00001389</t>
  </si>
  <si>
    <t>Cửa Hàng Co.opFood Hồ Văn Long 30</t>
  </si>
  <si>
    <t>Cửa Hàng Co.opFood CC Sơn Kỳ</t>
  </si>
  <si>
    <t>00001391</t>
  </si>
  <si>
    <t>00001393</t>
  </si>
  <si>
    <t>Bán hàng CÔNG TY TNHH THƯƠNG MẠI DỊCH VỤ SAIGON CO.OP TOÀN TÂM theo hóa đơn 00001393</t>
  </si>
  <si>
    <t>Bán hàng CHI NHÁNH - CÔNG TY TNHH MỘT THÀNH VIÊN THỰC PHẨM SAIGON CO.OP - CO.OP FOOD MIỀN BẮC theo hóa đơn 00001394</t>
  </si>
  <si>
    <t>Bán hàng CÔNG TY TNHH  MỘT THÀNH VIÊN THƯƠNG MẠI DỊCH VỤ BÌNH ĐÔNG theo hóa đơn 00001395</t>
  </si>
  <si>
    <t>00001401</t>
  </si>
  <si>
    <t>Cửa Hàng Co.opFood Nguyễn Văn Đậu 21.HỦY HĐ 00000924 XUẤT LẠI HĐ 00001414</t>
  </si>
  <si>
    <t>Cửa Hàng Co.opFood Lê Văn Lương 302</t>
  </si>
  <si>
    <t>Bán hàng CHI NHÁNH LIÊN HIỆP HTX TM TP.HCM - CO.OPMART CAO LÃNH theo hóa đơn 00001419</t>
  </si>
  <si>
    <t>00001420</t>
  </si>
  <si>
    <t>Bán hàng CHI NHÁNH LIÊN HIỆP HỢP TÁC XÃ THƯƠNG MẠI TP. HỒ CHÍ MINH - CO.OPMART BÀ RỊA theo hóa đơn 00001420</t>
  </si>
  <si>
    <t>Bán hàng CÔNG TY TNHH TMDV SÀI GÒN VŨNG TÀU theo hóa đơn 00001421</t>
  </si>
  <si>
    <t>Bán hàng CÔNG TY TNHH TMDV SÀI GÒN VŨNG TÀU theo hóa đơn 00001422</t>
  </si>
  <si>
    <t>00001423</t>
  </si>
  <si>
    <t>Bán hàng CÔNG TY TNHH MỘT THÀNH VIÊN THƯƠNG MẠI SÀI GÒN - QUẢNG NGÃI theo hóa đơn 00001423</t>
  </si>
  <si>
    <t>00001424</t>
  </si>
  <si>
    <t>Bán hàng CÔNG TY TNHH MỘT THÀNH VIÊN THƯƠNG MẠI SÀI GÒN - QUẢNG NGÃI theo hóa đơn 00001424</t>
  </si>
  <si>
    <t>00001425</t>
  </si>
  <si>
    <t>Bán hàng CHI NHÁNH LIÊN HIỆP HỢP TÁC XÃ THƯƠNG MẠI TP. HỒ CHÍ MINH-CO.OPMART BÌNH THỦY theo hóa đơn 00001425</t>
  </si>
  <si>
    <t>00001426</t>
  </si>
  <si>
    <t>Bán hàng CÔNG TY TNHH MỘT THÀNH VIÊN SÀI GÒN CO.OP TAM KỲ theo hóa đơn 00001426</t>
  </si>
  <si>
    <t>Bán hàng CÔNG TY TRÁCH NHIỆM HỮU HẠN THƯƠNG MẠI DỊCH VỤ SÀI GÒN - TÂY NINH theo hóa đơn 00001427</t>
  </si>
  <si>
    <t>00001428</t>
  </si>
  <si>
    <t>Bán hàng CÔNG TY TRÁCH NHIỆM HỮU HẠN THƯƠNG MẠI DỊCH VỤ SÀI GÒN - TÂY NINH theo hóa đơn 00001428</t>
  </si>
  <si>
    <t>00001429</t>
  </si>
  <si>
    <t>Bán hàng CÔNG TY TNHH MỘT THÀNH VIÊN CO.OPMART CẦN THƠ theo hóa đơn 00001429</t>
  </si>
  <si>
    <t>00001430</t>
  </si>
  <si>
    <t>Bán hàng CÔNG TY TNHH MTV THƯƠNG MẠI SÀI GÒN - HẬU GIANG theo hóa đơn 00001430</t>
  </si>
  <si>
    <t>00001442</t>
  </si>
  <si>
    <t>HỦY HĐ 00056212 ( 21-12-2022) XUẤT LẠI HĐ 00001442</t>
  </si>
  <si>
    <t>00001443</t>
  </si>
  <si>
    <t>HỦY HĐ 00056212 ( 21-12-2022) XUẤT LẠI HĐ 00001443</t>
  </si>
  <si>
    <t>1K23TGN</t>
  </si>
  <si>
    <t>00001459</t>
  </si>
  <si>
    <t>Bán hàng CÔNG TY TNHH MỘT THÀNH VIÊN SÀI GÒN CO.OP TAM KỲ theo hóa đơn 00001459</t>
  </si>
  <si>
    <t>Bán hàng CÔNG TY TNHH THƯƠNG MẠI DỊCH VỤ SAIGON CO.OP TOÀN TÂM theo hóa đơn 00001462</t>
  </si>
  <si>
    <t>00001464</t>
  </si>
  <si>
    <t>Cửa Hàng Co.opFood Ba Đình</t>
  </si>
  <si>
    <t>00001470</t>
  </si>
  <si>
    <t>00001484</t>
  </si>
  <si>
    <t>00001485</t>
  </si>
  <si>
    <t>Bán hàng CÔNG TY TNHH MỘT THÀNH VIÊN SÀI GÒN CO.OP HÀ NỘI theo hóa đơn 00001485</t>
  </si>
  <si>
    <t>00001486</t>
  </si>
  <si>
    <t>Co-opXtra Linh Trung</t>
  </si>
  <si>
    <t>00001489</t>
  </si>
  <si>
    <t>Bán hàng CÔNG TY TNHH MỘT THÀNH VIÊN SÀI GÒN CO.OP XA LỘ HÀ NỘI theo hóa đơn 00001489</t>
  </si>
  <si>
    <t>00001491</t>
  </si>
  <si>
    <t>Bán hàng CÔNG TY TNHH THƯƠNG MẠI DỊCH VỤ TRUNG MỸ TÂY theo hóa đơn 00001491</t>
  </si>
  <si>
    <t>Bán hàng CÔNG TY TNHH MỘT THÀNH VIÊN SÀI GÒN CO.OP PHÚ NHUẬN theo hóa đơn 00001499</t>
  </si>
  <si>
    <t>Bán hàng CHI NHÁNH LIÊN HIỆP HỢP TÁC XÃ THƯƠNG MẠI TP. HỒ CHÍ MINH - CO.OPMART QUẢNG BÌNH theo hóa đơn 00001510</t>
  </si>
  <si>
    <t>00001511</t>
  </si>
  <si>
    <t>Bán hàng CHI NHÁNH LIÊN HIỆP HỢP TÁC XÃ THƯƠNG MẠI TP. HỒ CHÍ MINH - CO.OPMART QUẢNG BÌNH theo hóa đơn 00001511</t>
  </si>
  <si>
    <t>Bán hàng CÔNG TY TNHH TMDV TIỀN GIANG - SÀI GÒN theo hóa đơn 00001512</t>
  </si>
  <si>
    <t>Bán hàng CHI NHÁNH LIÊN HIỆP HỢP TÁC XÃ THƯƠNG MẠI TP.HỒ CHÍ MINH - CO.OPMART KON TUM theo hóa đơn 00001513</t>
  </si>
  <si>
    <t>00001514</t>
  </si>
  <si>
    <t>Bán hàng CÔNG TY TNHH MỘT THÀNH VIÊN TMDV SIÊU THỊ CO.OPMART ĐÀ NẴNG theo hóa đơn 00001514</t>
  </si>
  <si>
    <t>00001515</t>
  </si>
  <si>
    <t>Bán hàng CÔNG TY TNHH SÀI GÒN - BUÔN HỒ theo hóa đơn 00001515</t>
  </si>
  <si>
    <t>Bán hàng CÔNG TY TNHH MỘT THÀNH VIÊN CO.OPMART CÀ MAU theo hóa đơn 00001516</t>
  </si>
  <si>
    <t>00001517</t>
  </si>
  <si>
    <t>Bán hàng CÔNG TY TNHH MỘT THÀNH VIÊN CO.OPMART CÀ MAU theo hóa đơn 00001517</t>
  </si>
  <si>
    <t>Bán hàng CÔNG TY TNHH MỘT THÀNH VIÊN THƯƠNG MẠI DỊCH VỤ SÀI GÒN - PHÚ YÊN theo hóa đơn 00001518</t>
  </si>
  <si>
    <t>00001519</t>
  </si>
  <si>
    <t>Bán hàng CÔNG TY TNHH MỘT THÀNH VIÊN THƯƠNG MẠI SÀI GÒN - QUẢNG NGÃI theo hóa đơn 00001519</t>
  </si>
  <si>
    <t>00001520</t>
  </si>
  <si>
    <t>Bán hàng CÔNG TY TNHH MỘT THÀNH VIÊN SÀI GÒN CO.OP BÌNH ĐỊNH theo hóa đơn 00001520</t>
  </si>
  <si>
    <t>00001521</t>
  </si>
  <si>
    <t>Bán hàng CHI NHÁNH - CÔNG TY TNHH MỘT THÀNH VIÊN THỰC PHẨM SAIGON CO.OP - CO.OP FOOD MIỀN BẮC theo hóa đơn 00001521</t>
  </si>
  <si>
    <t>00001523</t>
  </si>
  <si>
    <t>Bán hàng CÔNG TY TNHH MỘT THÀNH VIÊN SÀI GÒN CO.OP NAM SÀI GÒN theo hóa đơn 00001523</t>
  </si>
  <si>
    <t>00001524</t>
  </si>
  <si>
    <t>Bán hàng CÔNG TY TNHH MỘT THÀNH VIÊN SÀI GÒN CO.OP NAM SÀI GÒN theo hóa đơn 00001524</t>
  </si>
  <si>
    <t>1K23TEM</t>
  </si>
  <si>
    <t>1K23TEQ</t>
  </si>
  <si>
    <t>Hàng trả - Xuất tại 9421</t>
  </si>
  <si>
    <t>00001532</t>
  </si>
  <si>
    <t>Bán hàng CÔNG TY TNHH MỘT THÀNH VIÊN SÀI GÒN CO.OP CỦ CHI theo hóa đơn 00001532</t>
  </si>
  <si>
    <t>00001534</t>
  </si>
  <si>
    <t>THẮNG LỢI- TRƯỜNG CHINH</t>
  </si>
  <si>
    <t>Cửa hàng Co.op Food 13 Lê Văn Thịnh</t>
  </si>
  <si>
    <t>00001556</t>
  </si>
  <si>
    <t>00001558</t>
  </si>
  <si>
    <t>00001560</t>
  </si>
  <si>
    <t>00001563</t>
  </si>
  <si>
    <t>Cửa hàng Co.opFood Hiệp Bình. HỦY HĐ 00001559 XUẤT LẠI 00001563</t>
  </si>
  <si>
    <t>00001564</t>
  </si>
  <si>
    <t>Bán hàng CÔNG TY TNHH MỘT THÀNH VIÊN CO.OP MART HÒA BÌNH theo hóa đơn 00001564</t>
  </si>
  <si>
    <t>Bán hàng CÔNG TY TNHH MỘT THÀNH VIÊN SÀI GÒN CO.OP CỐNG QUỲNH theo hóa đơn 00001565</t>
  </si>
  <si>
    <t>Bán hàng CÔNG TY TNHH MỘT THÀNH VIÊN SÀI GÒN CO.OP ĐÌNH CHIỂU theo hóa đơn 00001567</t>
  </si>
  <si>
    <t>00001572</t>
  </si>
  <si>
    <t>CO.OPMART SCA – Cao Thắng</t>
  </si>
  <si>
    <t>00001573</t>
  </si>
  <si>
    <t>Bán hàng CÔNG TY TNHH  MỘT THÀNH VIÊN THƯƠNG MẠI DỊCH VỤ BÌNH ĐÔNG theo hóa đơn 00001573</t>
  </si>
  <si>
    <t>00001575</t>
  </si>
  <si>
    <t>Bán hàng CÔNG TY TNHH MỘT THÀNH VIÊN THỰC PHẨM SAIGON CO.OP theo hóa đơn 00001578</t>
  </si>
  <si>
    <t>00001579</t>
  </si>
  <si>
    <t>Bán hàng CHI NHÁNH - CÔNG TY TNHH MỘT THÀNH VIÊN THỰC PHẨM SAIGON CO.OP - CO.OP FOOD MIỀN BẮC theo hóa đơn 00001579</t>
  </si>
  <si>
    <t>Bán hàng CÔNG TY TRÁCH NHIỆM HỮU HẠN MỘT THÀNH VIÊN THƯƠNG MẠI VÀ DỊCH VỤ SÀI GÒN - PHAN RANG theo hóa đơn 00001594</t>
  </si>
  <si>
    <t>Bán hàng CHI NHÁNH LIÊN HIỆP HTX THƯƠNG MẠI TP. HỒ CHÍ MINH - CO.OPMART BẾN TRE theo hóa đơn 00001595</t>
  </si>
  <si>
    <t>00001596</t>
  </si>
  <si>
    <t>Bán hàng CÔNG TY TNHH MỘT THÀNH VIÊN CO.OPMART NHA TRANG theo hóa đơn 00001596</t>
  </si>
  <si>
    <t>00001597</t>
  </si>
  <si>
    <t>Bán hàng CHI NHÁNH LIÊN HIỆP HỢP TÁC XÃ THƯƠNG MẠI TP. HỒ CHÍ MINH - CO.OPMART BÀ RỊA theo hóa đơn 00001597</t>
  </si>
  <si>
    <t>00001598</t>
  </si>
  <si>
    <t>Bán hàng CHI NHÁNH LIÊN HIỆP HỢP TÁC XÃ THƯƠNG MẠI TP. HỒ CHÍ MINH - CO.OPMART BẾN LỨC theo hóa đơn 00001598</t>
  </si>
  <si>
    <t>00001599</t>
  </si>
  <si>
    <t>Bán hàng CÔNG TY TNHH MỘT THÀNH VIÊN THƯƠNG MẠI VÀ DỊCH VỤ SÀI GÒN - CAM RANH theo hóa đơn 00001599</t>
  </si>
  <si>
    <t>Bán hàng CÔNG TY TNHH MỘT THÀNH VIÊN THƯƠNG MẠI DỊCH VỤ SÀI GÒN - PHAN THIẾT theo hóa đơn 00001600</t>
  </si>
  <si>
    <t>Bán hàng CHI NHÁNH LIÊN HIỆP HỢP TÁC XÃ THƯƠNG MẠI TP.HỒ CHÍ MINH - CO.OPMART DUYÊN HẢI theo hóa đơn 00001601</t>
  </si>
  <si>
    <t>Bán hàng CÔNG TY TNHH MỘT THÀNH VIÊN THƯƠNG MẠI DỊCH VỤ SÀI GÒN - BÌNH PHƯỚC theo hóa đơn 00001602</t>
  </si>
  <si>
    <t>00001603</t>
  </si>
  <si>
    <t>Bán hàng CHI NHÁNH LIÊN HIỆP HỢP TÁC XÃ THƯƠNG MẠI TP. HỒ CHÍ MINH - CO.OPMART TÂN AN theo hóa đơn 00001603</t>
  </si>
  <si>
    <t>(Gởi chành ko phiếu ) theo hóa đơn 00001604</t>
  </si>
  <si>
    <t>Bán hàng CÔNG TY TNHH THƯƠNG MẠI DỊCH VỤ TRUNG MỸ TÂY theo hóa đơn 00001620</t>
  </si>
  <si>
    <t>00001621</t>
  </si>
  <si>
    <t>Bán hàng CÔNG TY TNHH MỘT THÀNH VIÊN THỰC PHẨM SAIGON CO.OP theo hóa đơn 00001621</t>
  </si>
  <si>
    <t>00001622</t>
  </si>
  <si>
    <t>Bán hàng cho CÔNG TY TNHH MỘT THÀNH VIÊN SÀI GÒN CO.OP CỦ CHI theo hóa đơn 00001622</t>
  </si>
  <si>
    <t>00001623</t>
  </si>
  <si>
    <t>Bán hàng CHI NHÁNH - CÔNG TY TNHH MỘT THÀNH VIÊN THỰC PHẨM SAIGON CO.OP - CO.OP FOOD MIỀN BẮC theo hóa đơn 00001623</t>
  </si>
  <si>
    <t>00001624</t>
  </si>
  <si>
    <t>Bán hàng CÔNG TY TNHH MỘT THÀNH VIÊN THỰC PHẨM SAIGON CO.OP theo hóa đơn 00001624</t>
  </si>
  <si>
    <t>00001625</t>
  </si>
  <si>
    <t>Bán hàng CÔNG TY TNHH MỘT THÀNH VIÊN THỰC PHẨM SAIGON CO.OP theo hóa đơn 00001625</t>
  </si>
  <si>
    <t>Bán hàng CÔNG TY TNHH MỘT THÀNH VIÊN THỰC PHẨM SAIGON CO.OP theo hóa đơn 00001626</t>
  </si>
  <si>
    <t>00001627</t>
  </si>
  <si>
    <t>Bán hàng CÔNG TY TNHH MỘT THÀNH VIÊN THỰC PHẨM SAIGON CO.OP theo hóa đơn 00001627</t>
  </si>
  <si>
    <t>Bán hàng CHI NHÁNH LIÊN HIỆP HỢP TÁC XÃ THƯƠNG MẠI TP. HỒ CHÍ MINH - CO.OPMART TAM BÌNH theo hóa đơn 00001628</t>
  </si>
  <si>
    <t>CHI NHÁNH LIÊN HIỆP HỢP TÁC XÃ THƯƠNG MẠI TP. HỒ CHÍ MINH - CO.OPMART TAM BÌNH</t>
  </si>
  <si>
    <t>0301175691-064</t>
  </si>
  <si>
    <t>Bán hàng CÔNG TY TNHH MỘT THÀNH VIÊN CO.OPMART BÌNH TRIỆU theo hóa đơn 00001629</t>
  </si>
  <si>
    <t>Bán hàng CÔNG TY TNHH MỘT THÀNH VIÊN CO.OPMART BÌNH TRIỆU theo hóa đơn 00001630</t>
  </si>
  <si>
    <t>00001633</t>
  </si>
  <si>
    <t>Bán hàng CÔNG TY TNHH MỘT THÀNH VIÊN SÀI GÒN CO.OP CỐNG QUỲNH theo hóa đơn 00001633</t>
  </si>
  <si>
    <t>00001635</t>
  </si>
  <si>
    <t>Bán hàng CÔNG TY TNHH MỘT THÀNH VIÊN SÀI GÒN CO.OP CỐNG QUỲNH theo hóa đơn 00001636</t>
  </si>
  <si>
    <t>00001637</t>
  </si>
  <si>
    <t>Bán hàng CHI NHÁNH CÔNG TY TNHH MỘT THÀNH VIÊN THỰC PHẨM SAIGON CO.OP - CO.OP FOOD KHU VỰC BÌNH DƯƠNG theo hóa đơn 00001637</t>
  </si>
  <si>
    <t>00001638</t>
  </si>
  <si>
    <t>Bán hàng CHI NHÁNH CÔNG TY TNHH MỘT THÀNH VIÊN THỰC PHẨM SAIGON CO.OP - CO.OP FOOD KHU VỰC BÌNH DƯƠNG theo hóa đơn 00001638</t>
  </si>
  <si>
    <t>Bán hàng CÔNG TY TNHH SAIGON CO-OP FAIRPRICE theo hóa đơn 00001639</t>
  </si>
  <si>
    <t>Bán hàng CÔNG TY TNHH SAIGON CO-OP FAIRPRICE theo hóa đơn 00001640</t>
  </si>
  <si>
    <t>00001642</t>
  </si>
  <si>
    <t>Bán hàng CÔNG TY TNHH MỘT THÀNH VIÊN THỰC PHẨM SAIGON CO.OP theo hóa đơn 00001642</t>
  </si>
  <si>
    <t>Bán hàng CÔNG TY TNHH MỘT THÀNH VIÊN THỰC PHẨM SAIGON CO.OP theo hóa đơn 00001644</t>
  </si>
  <si>
    <t>Bán hàng CÔNG TY TNHH MỘT THÀNH VIÊN THỰC PHẨM SAIGON CO.OP theo hóa đơn 00001645</t>
  </si>
  <si>
    <t>Bán hàng CÔNG TY TNHH MỘT THÀNH VIÊN THỰC PHẨM SAIGON CO.OP theo hóa đơn 00001646</t>
  </si>
  <si>
    <t>HỦY HĐ 00001635 XUẤT LẠI HĐ 00001647</t>
  </si>
  <si>
    <t>Bán hàng CÔNG TY TNHH MỘT THÀNH VIÊN CO.OPMART THANH HÓA theo hóa đơn 00001648</t>
  </si>
  <si>
    <t>ĐƠN KHÁCH LẼ HCM, THANH TOÁN LUN, NHÂN VIÊN COOP ĐẶT HÀNG</t>
  </si>
  <si>
    <t>LIÊN HIỆP HỢP TÁC XÃ THƯƠNG MẠI TP. HỒ CHÍ MINH</t>
  </si>
  <si>
    <t>0301175691</t>
  </si>
  <si>
    <t>Bán hàng CÔNG TY TNHH MỘT THÀNH VIÊN THỰC PHẨM SAIGON CO.OP theo hóa đơn 00001650</t>
  </si>
  <si>
    <t>Bán hàng CÔNG TY TNHH MỘT THÀNH VIÊN CO.OP FINELIFE theo hóa đơn 00001652</t>
  </si>
  <si>
    <t>Bán hàng CÔNG TY TNHH MỘT THÀNH VIÊN CO.OP FINELIFE theo hóa đơn 00001654</t>
  </si>
  <si>
    <t>00001655</t>
  </si>
  <si>
    <t>Bán hàng CHI NHÁNH - CÔNG TY TNHH MỘT THÀNH VIÊN THỰC PHẨM SAIGON CO.OP - CO.OP FOOD MIỀN BẮC theo hóa đơn 00001655</t>
  </si>
  <si>
    <t>Bán hàng CHI NHÁNH - CÔNG TY TNHH MỘT THÀNH VIÊN THỰC PHẨM SAIGON CO.OP - CO.OP FOOD MIỀN BẮC theo hóa đơn 00001656</t>
  </si>
  <si>
    <t>00001657</t>
  </si>
  <si>
    <t>Bán hàng CHI NHÁNH - CÔNG TY TNHH MỘT THÀNH VIÊN THỰC PHẨM SAIGON CO.OP - CO.OP FOOD MIỀN BẮC theo hóa đơn 00001657</t>
  </si>
  <si>
    <t>00001658</t>
  </si>
  <si>
    <t>Bán hàng CHI NHÁNH - CÔNG TY TNHH MỘT THÀNH VIÊN THỰC PHẨM SAIGON CO.OP - CO.OP FOOD MIỀN BẮC theo hóa đơn 00001658</t>
  </si>
  <si>
    <t>00001660</t>
  </si>
  <si>
    <t>Bán hàng CÔNG TY TNHH MỘT THÀNH VIÊN CO.OP FINELIFE theo hóa đơn 00001660</t>
  </si>
  <si>
    <t>00001663</t>
  </si>
  <si>
    <t>Bán hàng CÔNG TY TNHH MỘT THÀNH VIÊN THỰC PHẨM SAIGON CO.OP theo hóa đơn 00001663</t>
  </si>
  <si>
    <t>00001664</t>
  </si>
  <si>
    <t>Bán hàng CÔNG TY TNHH MỘT THÀNH VIÊN THỰC PHẨM SAIGON CO.OP theo hóa đơn 00001664</t>
  </si>
  <si>
    <t>00001666</t>
  </si>
  <si>
    <t>Bán hàng CÔNG TY TNHH MỘT THÀNH VIÊN SÀI GÒN CO.OP GÒ VẤP theo hóa đơn 00001666</t>
  </si>
  <si>
    <t>00001667</t>
  </si>
  <si>
    <t>Bán hàng CÔNG TY TNHH MỘT THÀNH VIÊN SÀI GÒN CO.OP PHÚ NHUẬN theo hóa đơn 00001667</t>
  </si>
  <si>
    <t>00001691</t>
  </si>
  <si>
    <t>00001692</t>
  </si>
  <si>
    <t>Bán hàng CHI NHÁNH LIÊN HIỆP HỢP TÁC XÃ THƯƠNG MẠI TP. HỒ CHÍ MINH-CO.OPMART SA ĐÉC theo hóa đơn 00001692</t>
  </si>
  <si>
    <t>00001693</t>
  </si>
  <si>
    <t>Bán hàng CHI NHÁNH LIÊN HIỆP HỢP TÁC XÃ THƯƠNG MẠI TP. HỒ CHÍ MINH - CO.OPMART HÀ TIÊN theo hóa đơn 00001693</t>
  </si>
  <si>
    <t>00001694</t>
  </si>
  <si>
    <t>Bán hàng CÔNG TY TRÁCH NHIỆM HỮU HẠN MỘT THÀNH VIÊN THƯƠNG MẠI SÀI GÒN - SÓC TRĂNG theo hóa đơn 00001694</t>
  </si>
  <si>
    <t>00001695</t>
  </si>
  <si>
    <t>Bán hàng CHI NHÁNH LIÊN HIỆP HỢP TÁC XÃ THƯƠNG MẠI TP. HỒ CHÍ MINH-CO.OPMART BÌNH THỦY theo hóa đơn 00001695</t>
  </si>
  <si>
    <t>00001696</t>
  </si>
  <si>
    <t>Bán hàng CÔNG TY TNHH THƯƠNG MẠI SÀI GÒN - AN GIANG. theo hóa đơn 00001696</t>
  </si>
  <si>
    <t>00001697</t>
  </si>
  <si>
    <t>Bán hàng CÔNG TY TNHH MỘT THÀNH VIÊN CO.OPMART CẦN THƠ theo hóa đơn 00001697</t>
  </si>
  <si>
    <t>00001698</t>
  </si>
  <si>
    <t>Bán hàng CÔNG TY TNHH MTV THƯƠNG MẠI SÀI GÒN - HẬU GIANG theo hóa đơn 00001698</t>
  </si>
  <si>
    <t>00001699</t>
  </si>
  <si>
    <t>Bán hàng CHI NHÁNH LIÊN HIỆP HỢP TÁC XÃ THƯƠNG MẠI TP. HỒ CHÍ MINH-CO.OPMART GÒ DẦU theo hóa đơn 00001699</t>
  </si>
  <si>
    <t>CHI NHÁNH LIÊN HIỆP HỢP TÁC XÃ THƯƠNG MẠI TP. HỒ CHÍ MINH-CO.OPMART GÒ DẦU</t>
  </si>
  <si>
    <t>0301175691-041</t>
  </si>
  <si>
    <t>00001700</t>
  </si>
  <si>
    <t>Bán hàng CHI NHÁNH CÔNG TY TNHH MỘT THÀNH VIÊN THỰC PHẨM SAIGON CO.OP - CO.OP FOOD KHU VỰC CẦN THƠ theo hóa đơn 00001700</t>
  </si>
  <si>
    <t>00001701</t>
  </si>
  <si>
    <t>Bán hàng CHI NHÁNH CÔNG TY TNHH MỘT THÀNH VIÊN THỰC PHẨM SAIGON CO.OP - CO.OP FOOD KHU VỰC CẦN THƠ theo hóa đơn 00001701</t>
  </si>
  <si>
    <t>00001702</t>
  </si>
  <si>
    <t>CÔNG TY TNHH MỘT THÀNH VIÊN CO.OPMART TRẢNG BÀNG</t>
  </si>
  <si>
    <t>3901170316</t>
  </si>
  <si>
    <t>Hàng trả - Xuất tại 9408</t>
  </si>
  <si>
    <t>00001703</t>
  </si>
  <si>
    <t>Bán hàng CÔNG TY TNHH MỘT THÀNH VIÊN THƯƠNG MẠI VÀ DỊCH VỤ SÀI GÒN - HÀ TĨNH theo hóa đơn 00001703</t>
  </si>
  <si>
    <t>00001704</t>
  </si>
  <si>
    <t>Bán hàng CÔNG TY TNHH MỘT THÀNH VIÊN THỰC PHẨM SAIGON CO.OP theo hóa đơn 00001704</t>
  </si>
  <si>
    <t>00001705</t>
  </si>
  <si>
    <t>Bán hàng CÔNG TY TNHH MỘT THÀNH VIÊN THỰC PHẨM SAIGON CO.OP theo hóa đơn 00001705</t>
  </si>
  <si>
    <t>00001707</t>
  </si>
  <si>
    <t>HỦY HĐ 00001702 XUẤT LẠI HĐ 00001707</t>
  </si>
  <si>
    <t>00001713</t>
  </si>
  <si>
    <t>Bán hàng CÔNG TY TNHH MỘT THÀNH VIÊN SÀI GÒN CO.OP XA LỘ HÀ NỘI theo hóa đơn 00001713</t>
  </si>
  <si>
    <t>00001714</t>
  </si>
  <si>
    <t>Bán hàng CÔNG TY TNHH MỘT THÀNH VIÊN SÀI GÒN CO.OP PHÚ NHUẬN theo hóa đơn 00001714</t>
  </si>
  <si>
    <t>00001715</t>
  </si>
  <si>
    <t>Bán hàng CÔNG TY TNHH MỘT THÀNH VIÊN CO.OPMART BÌNH TRIỆU theo hóa đơn 00001715</t>
  </si>
  <si>
    <t>00001716</t>
  </si>
  <si>
    <t>Bán hàng CÔNG TY TNHH SAIGON CO-OP FAIRPRICE theo hóa đơn 00001716</t>
  </si>
  <si>
    <t>00001717</t>
  </si>
  <si>
    <t>Bán hàng CÔNG TY TNHH THƯƠNG MẠI DỊCH VỤ ĐỒNG THỊNH theo hóa đơn 00001717</t>
  </si>
  <si>
    <t>00001718</t>
  </si>
  <si>
    <t>Bán hàng CÔNG TY TNHH SAIGON CO-OP FAIRPRICE theo hóa đơn 00001718</t>
  </si>
  <si>
    <t>00001719</t>
  </si>
  <si>
    <t>Bán hàng CÔNG TY TNHH SAIGON CO-OP FAIRPRICE theo hóa đơn 00001719</t>
  </si>
  <si>
    <t>00001720</t>
  </si>
  <si>
    <t>Bán hàng CÔNG TY TNHH MỘT THÀNH VIÊN THỰC PHẨM SAIGON CO.OP theo hóa đơn 00001720</t>
  </si>
  <si>
    <t>00001722</t>
  </si>
  <si>
    <t>Bán hàng CÔNG TY TNHH MỘT THÀNH VIÊN SÀI GÒN CO.OP THẮNG LỢI theo hóa đơn 00001722</t>
  </si>
  <si>
    <t>00001725</t>
  </si>
  <si>
    <t>Bán hàng CHI NHÁNH CÔNG TY TNHH MỘT THÀNH VIÊN THỰC PHẨM SAIGON CO.OP - CO.OP FOOD KHU VỰC BÌNH DƯƠNG theo hóa đơn 00001725</t>
  </si>
  <si>
    <t>00001726</t>
  </si>
  <si>
    <t>Bán hàng CÔNG TY TNHH THƯƠNG MẠI DỊCH VỤ SAIGON CO.OP TOÀN TÂM theo hóa đơn 00001726</t>
  </si>
  <si>
    <t>00001728</t>
  </si>
  <si>
    <t>Bán hàng CÔNG TY TNHH  MỘT THÀNH VIÊN THƯƠNG MẠI DỊCH VỤ BÌNH ĐÔNG theo hóa đơn 00001728</t>
  </si>
  <si>
    <t>00001730</t>
  </si>
  <si>
    <t>Bán hàng CÔNG TY TNHH MỘT THÀNH VIÊN SÀI GÒN CO.OP NAM SÀI GÒN theo hóa đơn 00001730</t>
  </si>
  <si>
    <t>00001731</t>
  </si>
  <si>
    <t>Bán hàng CÔNG TY TNHH THƯƠNG MẠI DỊCH VỤ SAIGON CO.OP TOÀN TÂM theo hóa đơn 00001731</t>
  </si>
  <si>
    <t>00001732</t>
  </si>
  <si>
    <t>Bán hàng CÔNG TY TNHH MỘT THÀNH VIÊN SÀI GÒN CO.OP NAM SÀI GÒN theo hóa đơn 00001732</t>
  </si>
  <si>
    <t>00001733</t>
  </si>
  <si>
    <t>Bán hàng CÔNG TY TNHH SAIGON CO-OP FAIRPRICE theo hóa đơn 00001733</t>
  </si>
  <si>
    <t>00001734</t>
  </si>
  <si>
    <t>Bán hàng CÔNG TY TNHH MỘT THÀNH VIÊN SÀI GÒN CO.OP CỐNG QUỲNH theo hóa đơn 00001734</t>
  </si>
  <si>
    <t>00001735</t>
  </si>
  <si>
    <t>Bán hàng CÔNG TY TNHH MỘT THÀNH VIÊN THỰC PHẨM SAIGON CO.OP theo hóa đơn 00001735</t>
  </si>
  <si>
    <t>00001736</t>
  </si>
  <si>
    <t>Bán hàng CÔNG TY TNHH MỘT THÀNH VIÊN THỰC PHẨM SAIGON CO.OP theo hóa đơn 00001736</t>
  </si>
  <si>
    <t>00001738</t>
  </si>
  <si>
    <t>Bán hàng CÔNG TY TNHH MỘT THÀNH VIÊN SÀI GÒN CO.OP PHÚ LÂM theo hóa đơn 00001738</t>
  </si>
  <si>
    <t>00001739</t>
  </si>
  <si>
    <t>Bán hàng CÔNG TY TNHH MỘT THÀNH VIÊN SÀI GÒN CO.OP BÌNH TÂN theo hóa đơn 00001739</t>
  </si>
  <si>
    <t>00001741</t>
  </si>
  <si>
    <t>Bán hàng CÔNG TY TNHH MỘT THÀNH VIÊN SÀI GÒN CO.OP PHÚ LÂM theo hóa đơn 00001741</t>
  </si>
  <si>
    <t>00001742</t>
  </si>
  <si>
    <t>Bán hàng CN LIÊN HIỆP HỢP TÁC XÃ THƯƠNG MẠI TP. HỒ CHÍ MINH - CO.OPMART HIỆP THÀNH theo hóa đơn 00001742</t>
  </si>
  <si>
    <t>00001743</t>
  </si>
  <si>
    <t>Bán hàng CÔNG TY TNHH THƯƠNG MẠI DỊCH VỤ TRUNG MỸ TÂY theo hóa đơn 00001743</t>
  </si>
  <si>
    <t>00001745</t>
  </si>
  <si>
    <t>Bán hàng CÔNG TY TNHH MỘT THÀNH VIÊN THỰC PHẨM SAIGON CO.OP theo hóa đơn 00001745</t>
  </si>
  <si>
    <t>00001746</t>
  </si>
  <si>
    <t>Bán hàng CÔNG TY TNHH MỘT THÀNH VIÊN SÀI GÒN CO.OP NHIÊU LỘC theo hóa đơn 00001746</t>
  </si>
  <si>
    <t>00001748</t>
  </si>
  <si>
    <t>Bán hàng CÔNG TY TNHH MỘT THÀNH VIÊN THỰC PHẨM SAIGON CO.OP theo hóa đơn 00001748</t>
  </si>
  <si>
    <t>00001749</t>
  </si>
  <si>
    <t>Bán hàng CHI NHÁNH LIÊN HIỆP HỢP TÁC XÃ THƯƠNG MẠI TP. HỒ CHÍ MINH - CO.OPMART BÀ RỊA theo hóa đơn 00001749</t>
  </si>
  <si>
    <t>00001750</t>
  </si>
  <si>
    <t>Bán hàng CÔNG TY TNHH MỘT THÀNH VIÊN THƯƠNG MẠI DỊCH VỤ SÀI GÒN - PHÚ YÊN theo hóa đơn 00001750</t>
  </si>
  <si>
    <t>00001751</t>
  </si>
  <si>
    <t>Bán hàng CHI NHÁNH LIÊN HIỆP HỢP TÁC XÃ THƯƠNG MẠI TP. HỒ CHÍ MINH - CO.OPMART ĐĂK NÔNG theo hóa đơn 00001751</t>
  </si>
  <si>
    <t>00001752</t>
  </si>
  <si>
    <t>Bán hàng CÔNG TY TNHH MỘT THÀNH VIÊN SÀI GÒN CO.OP XA LỘ HÀ NỘI theo hóa đơn 00001752</t>
  </si>
  <si>
    <t>00001753</t>
  </si>
  <si>
    <t>Bán hàng CÔNG TY TNHH MỘT THÀNH VIÊN THỰC PHẨM SAIGON CO.OP theo hóa đơn 00001753</t>
  </si>
  <si>
    <t>00001754</t>
  </si>
  <si>
    <t>Bán hàng CHI NHÁNH LIÊN HIỆP HỢP TÁC XÃ THƯƠNG MẠI TP. HỒ CHÍ MINH - CO.OPMART NGUYỄN BÌNH theo hóa đơn 00001754</t>
  </si>
  <si>
    <t>CHI NHÁNH LIÊN HIỆP HỢP TÁC XÃ THƯƠNG MẠI TP. HỒ CHÍ MINH - CO.OPMART NGUYỄN BÌNH</t>
  </si>
  <si>
    <t>0301175691-020</t>
  </si>
  <si>
    <t>1K23TDT</t>
  </si>
  <si>
    <t>00001759</t>
  </si>
  <si>
    <t>Bán hàng CÔNG TY TNHH SAIGON CO-OP FAIRPRICE theo hóa đơn 00001759</t>
  </si>
  <si>
    <t>00001761</t>
  </si>
  <si>
    <t>Bán hàng CÔNG TY TNHH MỘT THÀNH VIÊN THỰC PHẨM SAIGON CO.OP theo hóa đơn 00001761</t>
  </si>
  <si>
    <t>00001762</t>
  </si>
  <si>
    <t>Bán hàng CÔNG TY TNHH MỘT THÀNH VIÊN CO.OP FINELIFE theo hóa đơn 00001762</t>
  </si>
  <si>
    <t>00001766</t>
  </si>
  <si>
    <t>Bán hàng CN CÔNG TY TNHH MTV THỰC PHẨM SAIGON CO.OP - CO.OPFOOD KHU VỰC ĐỒNG NAI theo hóa đơn 00001766</t>
  </si>
  <si>
    <t>00001767</t>
  </si>
  <si>
    <t>Bán hàng CN CÔNG TY TNHH MTV THỰC PHẨM SAIGON CO.OP - CO.OPFOOD KHU VỰC ĐỒNG NAI theo hóa đơn 00001767</t>
  </si>
  <si>
    <t>00001769</t>
  </si>
  <si>
    <t>Bán hàng CN LIÊN HIỆP HỢP TÁC XÃ THƯƠNG MẠI TP. HỒ CHÍ MINH - CO.OPMART HIỆP THÀNH theo hóa đơn 00001769</t>
  </si>
  <si>
    <t>00001774</t>
  </si>
  <si>
    <t>Bán hàng CÔNG TY TNHH MỘT THÀNH VIÊN SÀI GÒN CO.OP ĐÌNH CHIỂU theo hóa đơn 00001774</t>
  </si>
  <si>
    <t>1K23TGR</t>
  </si>
  <si>
    <t>00001776</t>
  </si>
  <si>
    <t>Bán hàng CÔNG TY TNHH THƯƠNG MẠI DỊCH VỤ SAIGON CO.OP TOÀN TÂM theo hóa đơn 00001776</t>
  </si>
  <si>
    <t>00001777</t>
  </si>
  <si>
    <t>Bán hàng CÔNG TY TNHH  MỘT THÀNH VIÊN THƯƠNG MẠI DỊCH VỤ BÌNH ĐÔNG theo hóa đơn 00001777</t>
  </si>
  <si>
    <t>00001778</t>
  </si>
  <si>
    <t>Bán hàng CÔNG TY TNHH  MỘT THÀNH VIÊN THƯƠNG MẠI DỊCH VỤ BÌNH ĐÔNG theo hóa đơn 00001778</t>
  </si>
  <si>
    <t>00001780</t>
  </si>
  <si>
    <t>Bán hàng CÔNG TY TNHH MỘT THÀNH VIÊN THỰC PHẨM SAIGON CO.OP theo hóa đơn 00001780</t>
  </si>
  <si>
    <t>00001782</t>
  </si>
  <si>
    <t>Bán hàng CÔNG TY TNHH MỘT THÀNH VIÊN THỰC PHẨM SAIGON CO.OP theo hóa đơn 00001782</t>
  </si>
  <si>
    <t>00001786</t>
  </si>
  <si>
    <t>Bán hàng CÔNG TY TNHH MỘT THÀNH VIÊN SÀI GÒN CO.OP XA LỘ HÀ NỘI theo hóa đơn 00001786</t>
  </si>
  <si>
    <t>00001787</t>
  </si>
  <si>
    <t>Bán hàng CÔNG TY TNHH MỘT THÀNH VIÊN THỰC PHẨM SAIGON CO.OP theo hóa đơn 00001787</t>
  </si>
  <si>
    <t>00001789</t>
  </si>
  <si>
    <t>Bán hàng CN CÔNG TY TNHH MTV THỰC PHẨM SAIGON CO.OP - CO.OPFOOD KHU VỰC ĐỒNG NAI theo hóa đơn 00001789</t>
  </si>
  <si>
    <t>00001790</t>
  </si>
  <si>
    <t>Bán hàng CÔNG TY TNHH SAIGON CO-OP FAIRPRICE theo hóa đơn 00001790</t>
  </si>
  <si>
    <t>00001791</t>
  </si>
  <si>
    <t>Bán hàng CÔNG TY TNHH MỘT THÀNH VIÊN SÀI GÒN CO.OP RẠCH MIỄU theo hóa đơn 00001791</t>
  </si>
  <si>
    <t>00001793</t>
  </si>
  <si>
    <t>Bán hàng CÔNG TY TNHH SAIGON CO-OP FAIRPRICE theo hóa đơn 00001793</t>
  </si>
  <si>
    <t>00001794</t>
  </si>
  <si>
    <t>Bán hàng CÔNG TY TNHH MỘT THÀNH VIÊN THỰC PHẨM SAIGON CO.OP theo hóa đơn 00001794</t>
  </si>
  <si>
    <t>00001795</t>
  </si>
  <si>
    <t>Bán hàng CÔNG TY TNHH MỘT THÀNH VIÊN THỰC PHẨM SAIGON CO.OP theo hóa đơn 00001795</t>
  </si>
  <si>
    <t>00001796</t>
  </si>
  <si>
    <t>Bán hàng CÔNG TY TNHH MỘT THÀNH VIÊN SÀI GÒN CO.OP PHÚ LÂM theo hóa đơn 00001796</t>
  </si>
  <si>
    <t>00001802</t>
  </si>
  <si>
    <t>00001807</t>
  </si>
  <si>
    <t>Bán hàng CÔNG TY TNHH MỘT THÀNH VIÊN THỰC PHẨM SAIGON CO.OP theo hóa đơn 00001807</t>
  </si>
  <si>
    <t>00001808</t>
  </si>
  <si>
    <t>Bán hàng CÔNG TY TNHH MỘT THÀNH VIÊN SÀI GÒN CO.OP ĐÌNH CHIỂU theo hóa đơn 00001808</t>
  </si>
  <si>
    <t>00001809</t>
  </si>
  <si>
    <t>Bán hàng CÔNG TY TNHH MỘT THÀNH VIÊN THỰC PHẨM SAIGON CO.OP theo hóa đơn 00001809</t>
  </si>
  <si>
    <t>00001812</t>
  </si>
  <si>
    <t>Bán hàng CÔNG TY TNHH SAIGON CO-OP FAIRPRICE theo hóa đơn 00001812</t>
  </si>
  <si>
    <t>00001813</t>
  </si>
  <si>
    <t>Bán hàng CÔNG TY TNHH SAIGON CO-OP FAIRPRICE theo hóa đơn 00001813</t>
  </si>
  <si>
    <t>00001815</t>
  </si>
  <si>
    <t>Bán hàng CÔNG TY TNHH MỘT THÀNH VIÊN THỰC PHẨM SAIGON CO.OP theo hóa đơn 00001815</t>
  </si>
  <si>
    <t>00001816</t>
  </si>
  <si>
    <t>Bán hàng CÔNG TY TNHH MỘT THÀNH VIÊN THỰC PHẨM SAIGON CO.OP theo hóa đơn 00001816</t>
  </si>
  <si>
    <t>00001818</t>
  </si>
  <si>
    <t>Bán hàng CÔNG TY TNHH MỘT THÀNH VIÊN THỰC PHẨM SAIGON CO.OP theo hóa đơn 00001818</t>
  </si>
  <si>
    <t>00001819</t>
  </si>
  <si>
    <t>Bán hàng CÔNG TY TNHH MỘT THÀNH VIÊN SÀI GÒN CO.OP CỦ CHI theo hóa đơn 00001819</t>
  </si>
  <si>
    <t>00001820</t>
  </si>
  <si>
    <t>Bán hàng CÔNG TY TNHH MỘT THÀNH VIÊN SÀI GÒN CO.OP CỦ CHI theo hóa đơn 00001820</t>
  </si>
  <si>
    <t>00001821</t>
  </si>
  <si>
    <t>Bán hàng CÔNG TY TNHH MỘT THÀNH VIÊN SÀI GÒN CO.OP NHIÊU LỘC theo hóa đơn 00001821</t>
  </si>
  <si>
    <t>00001826</t>
  </si>
  <si>
    <t>Bán hàng CÔNG TY TNHH MỘT THÀNH VIÊN THỰC PHẨM SAIGON CO.OP theo hóa đơn 00001826</t>
  </si>
  <si>
    <t>00001827</t>
  </si>
  <si>
    <t>Bán hàng CÔNG TY TNHH MỘT THÀNH VIÊN THỰC PHẨM SAIGON CO.OP theo hóa đơn 00001827</t>
  </si>
  <si>
    <t>00001829</t>
  </si>
  <si>
    <t>Bán hàng CÔNG TY TNHH MỘT THÀNH VIÊN THỰC PHẨM SAIGON CO.OP theo hóa đơn 00001829</t>
  </si>
  <si>
    <t>00001830</t>
  </si>
  <si>
    <t>Bán hàng CHI NHÁNH LIÊN HIỆP HỢP TÁC XÃ THƯƠNG MẠI TP. HỒ CHÍ MINH - CO.OPMART ĐỒNG VĂN CỐNG theo hóa đơn 00001830</t>
  </si>
  <si>
    <t>00001832</t>
  </si>
  <si>
    <t>Bán hàng CÔNG TY TNHH MỘT THÀNH VIÊN SÀI GÒN CO.OP NHIÊU LỘC theo hóa đơn 00001832</t>
  </si>
  <si>
    <t>00001833</t>
  </si>
  <si>
    <t>Bán hàng CÔNG TY TNHH MỘT THÀNH VIÊN THỰC PHẨM SAIGON CO.OP theo hóa đơn 00001833</t>
  </si>
  <si>
    <t>00001835</t>
  </si>
  <si>
    <t>Bán hàng CÔNG TY TNHH MỘT THÀNH VIÊN THỰC PHẨM SAIGON CO.OP theo hóa đơn 00001835</t>
  </si>
  <si>
    <t>00000319</t>
  </si>
  <si>
    <t>00000322</t>
  </si>
  <si>
    <t>00000335</t>
  </si>
  <si>
    <t>00000343</t>
  </si>
  <si>
    <t>00000344</t>
  </si>
  <si>
    <t>00000349</t>
  </si>
  <si>
    <t>00000350</t>
  </si>
  <si>
    <t>00000356</t>
  </si>
  <si>
    <t>00000845</t>
  </si>
  <si>
    <t>00004687</t>
  </si>
  <si>
    <t>00004713</t>
  </si>
  <si>
    <t>00005112</t>
  </si>
  <si>
    <t>00009094</t>
  </si>
  <si>
    <t>00009105</t>
  </si>
  <si>
    <t>00009114</t>
  </si>
  <si>
    <t>00009133</t>
  </si>
  <si>
    <t>00009142</t>
  </si>
  <si>
    <t>00009145</t>
  </si>
  <si>
    <t>00009148</t>
  </si>
  <si>
    <t>00009154</t>
  </si>
  <si>
    <t>00009162</t>
  </si>
  <si>
    <t>00009175</t>
  </si>
  <si>
    <t>00009178</t>
  </si>
  <si>
    <t>00009208</t>
  </si>
  <si>
    <t>00009352</t>
  </si>
  <si>
    <t>00009419</t>
  </si>
  <si>
    <t>00009788</t>
  </si>
  <si>
    <t>00010006</t>
  </si>
  <si>
    <t>00010126</t>
  </si>
  <si>
    <t>00010143</t>
  </si>
  <si>
    <t>00010371</t>
  </si>
  <si>
    <t>00010413</t>
  </si>
  <si>
    <t>00010946</t>
  </si>
  <si>
    <t>00010968</t>
  </si>
  <si>
    <t>00011011</t>
  </si>
  <si>
    <t>00011036</t>
  </si>
  <si>
    <t>00011191</t>
  </si>
  <si>
    <t>00011230</t>
  </si>
  <si>
    <t>00011232</t>
  </si>
  <si>
    <t>00011234</t>
  </si>
  <si>
    <t>00011235</t>
  </si>
  <si>
    <t>00011236</t>
  </si>
  <si>
    <t>00011241</t>
  </si>
  <si>
    <t>00011253</t>
  </si>
  <si>
    <t>00011256</t>
  </si>
  <si>
    <t>00011275</t>
  </si>
  <si>
    <t>00011276</t>
  </si>
  <si>
    <t>00011295</t>
  </si>
  <si>
    <t>00011299</t>
  </si>
  <si>
    <t>00011300</t>
  </si>
  <si>
    <t>00011301</t>
  </si>
  <si>
    <t>00011304</t>
  </si>
  <si>
    <t>00011306</t>
  </si>
  <si>
    <t>00011310</t>
  </si>
  <si>
    <t>00011311</t>
  </si>
  <si>
    <t>00011317</t>
  </si>
  <si>
    <t>00011318</t>
  </si>
  <si>
    <t>00011323</t>
  </si>
  <si>
    <t>00011325</t>
  </si>
  <si>
    <t>00011327</t>
  </si>
  <si>
    <t>00011328</t>
  </si>
  <si>
    <t>00011329</t>
  </si>
  <si>
    <t>00011330</t>
  </si>
  <si>
    <t>00011331</t>
  </si>
  <si>
    <t>00011334</t>
  </si>
  <si>
    <t>00011335</t>
  </si>
  <si>
    <t>00011336</t>
  </si>
  <si>
    <t>00011337</t>
  </si>
  <si>
    <t>00011338</t>
  </si>
  <si>
    <t>00011343</t>
  </si>
  <si>
    <t>00011355</t>
  </si>
  <si>
    <t>00011364</t>
  </si>
  <si>
    <t>00011373</t>
  </si>
  <si>
    <t>00011381</t>
  </si>
  <si>
    <t>00011391</t>
  </si>
  <si>
    <t>00011392</t>
  </si>
  <si>
    <t>00011415</t>
  </si>
  <si>
    <t>00011416</t>
  </si>
  <si>
    <t>00011418</t>
  </si>
  <si>
    <t>00011419</t>
  </si>
  <si>
    <t>00011420</t>
  </si>
  <si>
    <t>00011421</t>
  </si>
  <si>
    <t>00011422</t>
  </si>
  <si>
    <t>00011423</t>
  </si>
  <si>
    <t>00011477</t>
  </si>
  <si>
    <t>00011485</t>
  </si>
  <si>
    <t>00011489</t>
  </si>
  <si>
    <t>00011491</t>
  </si>
  <si>
    <t>00011492</t>
  </si>
  <si>
    <t>00011497</t>
  </si>
  <si>
    <t>00011498</t>
  </si>
  <si>
    <t>00011499</t>
  </si>
  <si>
    <t>00011508</t>
  </si>
  <si>
    <t>00011514</t>
  </si>
  <si>
    <t>00011516</t>
  </si>
  <si>
    <t>00011517</t>
  </si>
  <si>
    <t>00011518</t>
  </si>
  <si>
    <t>00011521</t>
  </si>
  <si>
    <t>00011523</t>
  </si>
  <si>
    <t>00011524</t>
  </si>
  <si>
    <t>00011527</t>
  </si>
  <si>
    <t>00011537</t>
  </si>
  <si>
    <t>00011550</t>
  </si>
  <si>
    <t>00011551</t>
  </si>
  <si>
    <t>00011552</t>
  </si>
  <si>
    <t>00011553</t>
  </si>
  <si>
    <t>1K23TCN</t>
  </si>
  <si>
    <t>Hàng trả HD81</t>
  </si>
  <si>
    <t>00011966</t>
  </si>
  <si>
    <t>00012079</t>
  </si>
  <si>
    <t>00012340</t>
  </si>
  <si>
    <t>00012347</t>
  </si>
  <si>
    <t>00001147</t>
  </si>
  <si>
    <t>00001871</t>
  </si>
  <si>
    <t>00001983</t>
  </si>
  <si>
    <t>00001984</t>
  </si>
  <si>
    <t>00001985</t>
  </si>
  <si>
    <t>00002015</t>
  </si>
  <si>
    <t>00002143</t>
  </si>
  <si>
    <t>00002853</t>
  </si>
  <si>
    <t>00002907</t>
  </si>
  <si>
    <t>00002922</t>
  </si>
  <si>
    <t>00002930</t>
  </si>
  <si>
    <t>00007204</t>
  </si>
  <si>
    <t>00007323</t>
  </si>
  <si>
    <t>00007508</t>
  </si>
  <si>
    <t>00014837</t>
  </si>
  <si>
    <t>00014975</t>
  </si>
  <si>
    <t>00015229</t>
  </si>
  <si>
    <t>00015290</t>
  </si>
  <si>
    <t>00015931</t>
  </si>
  <si>
    <t>00015933</t>
  </si>
  <si>
    <t>00016361</t>
  </si>
  <si>
    <t>1K23TDS</t>
  </si>
  <si>
    <t>1K23TDD</t>
  </si>
  <si>
    <t>00000326</t>
  </si>
  <si>
    <t>00000345</t>
  </si>
  <si>
    <t>Hàng trả - Xuất tại 2028</t>
  </si>
  <si>
    <t>Hàng trả - Xuất tại 276</t>
  </si>
  <si>
    <t>Hàng trả - Xuất tại 215</t>
  </si>
  <si>
    <t>00002995</t>
  </si>
  <si>
    <t>00003046</t>
  </si>
  <si>
    <t>00003058</t>
  </si>
  <si>
    <t>00003072</t>
  </si>
  <si>
    <t>00003086</t>
  </si>
  <si>
    <t>00003547</t>
  </si>
  <si>
    <t>00003558</t>
  </si>
  <si>
    <t>00003582</t>
  </si>
  <si>
    <t>00002273</t>
  </si>
  <si>
    <t>Hàng trả - Xuất tại 226</t>
  </si>
  <si>
    <t>00002281</t>
  </si>
  <si>
    <t>00002399</t>
  </si>
  <si>
    <t>00002491</t>
  </si>
  <si>
    <t>00002528</t>
  </si>
  <si>
    <t>00002562</t>
  </si>
  <si>
    <t>00002589</t>
  </si>
  <si>
    <t>00002626</t>
  </si>
  <si>
    <t>00002627</t>
  </si>
  <si>
    <t>00002658</t>
  </si>
  <si>
    <t>00002818</t>
  </si>
  <si>
    <t>Bán hàng CÔNG TY TNHH MỘT THÀNH VIÊN CO.OPMART THANH HÓA theo hóa đơn 00002818</t>
  </si>
  <si>
    <t>00003109</t>
  </si>
  <si>
    <t>00003153</t>
  </si>
  <si>
    <t>00008597</t>
  </si>
  <si>
    <t>00008598</t>
  </si>
  <si>
    <t>00008606</t>
  </si>
  <si>
    <t>00018785</t>
  </si>
  <si>
    <t>00019065</t>
  </si>
  <si>
    <t>00019078</t>
  </si>
  <si>
    <t>00019096</t>
  </si>
  <si>
    <t>00019098</t>
  </si>
  <si>
    <t>00019109</t>
  </si>
  <si>
    <t>00019136</t>
  </si>
  <si>
    <t>00019137</t>
  </si>
  <si>
    <t>1K23TKD</t>
  </si>
  <si>
    <t>Hàng trả - Xuất tại 148</t>
  </si>
  <si>
    <t>1K23TKA</t>
  </si>
  <si>
    <t>Hàng trả - phiếu MH000230</t>
  </si>
  <si>
    <t>Hàng trả - Xuất tại 9414</t>
  </si>
  <si>
    <t>Hàng trả - Xuất tại 4203</t>
  </si>
  <si>
    <t>00002829</t>
  </si>
  <si>
    <t>Bán hàng CÔNG TY TNHH MỘT THÀNH VIÊN THƯƠNG MẠI VÀ DỊCH VỤ SÀI GÒN - HÀ TĨNH theo hóa đơn 00002829</t>
  </si>
  <si>
    <t>00002830</t>
  </si>
  <si>
    <t>00002831</t>
  </si>
  <si>
    <t>Bán hàng CHI NHÁNH LIÊN HIỆP HỢP TÁC XÃ THƯƠNG MẠI TP. HỒ CHÍ MINH - CO.OPMART BẮC GIANG theo hóa đơn 00002831</t>
  </si>
  <si>
    <t>00002832</t>
  </si>
  <si>
    <t>Bán hàng CÔNG TY TNHH MỘT THÀNH VIÊN SÀI GÒN CO.OP HÀ NỘI theo hóa đơn 00002832</t>
  </si>
  <si>
    <t>00002833</t>
  </si>
  <si>
    <t>Bán hàng CÔNG TY TNHH MỘT THÀNH VIÊN MARFOUR theo hóa đơn 00002833</t>
  </si>
  <si>
    <t>00002834</t>
  </si>
  <si>
    <t>Bán hàng CHI NHÁNH - CÔNG TY TNHH MỘT THÀNH VIÊN THỰC PHẨM SAIGON CO.OP - CO.OP FOOD MIỀN BẮC theo hóa đơn 00002834</t>
  </si>
  <si>
    <t>00002835</t>
  </si>
  <si>
    <t>Bán hàng CHI NHÁNH - CÔNG TY TNHH MỘT THÀNH VIÊN THỰC PHẨM SAIGON CO.OP - CO.OP FOOD MIỀN BẮC theo hóa đơn 00002835</t>
  </si>
  <si>
    <t>00002836</t>
  </si>
  <si>
    <t>Bán hàng CHI NHÁNH - CÔNG TY TNHH MỘT THÀNH VIÊN THỰC PHẨM SAIGON CO.OP - CO.OP FOOD MIỀN BẮC theo hóa đơn 00002836</t>
  </si>
  <si>
    <t>00002837</t>
  </si>
  <si>
    <t>Bán hàng CHI NHÁNH - CÔNG TY TNHH MỘT THÀNH VIÊN THỰC PHẨM SAIGON CO.OP - CO.OP FOOD MIỀN BẮC theo hóa đơn 00002837</t>
  </si>
  <si>
    <t>00002838</t>
  </si>
  <si>
    <t>Bán hàng CHI NHÁNH - CÔNG TY TNHH MỘT THÀNH VIÊN THỰC PHẨM SAIGON CO.OP - CO.OP FOOD MIỀN BẮC theo hóa đơn 00002838</t>
  </si>
  <si>
    <t>00002839</t>
  </si>
  <si>
    <t>Bán hàng CHI NHÁNH - CÔNG TY TNHH MỘT THÀNH VIÊN THỰC PHẨM SAIGON CO.OP - CO.OP FOOD MIỀN BẮC theo hóa đơn 00002839</t>
  </si>
  <si>
    <t>00002840</t>
  </si>
  <si>
    <t>Bán hàng CHI NHÁNH - CÔNG TY TNHH MỘT THÀNH VIÊN THỰC PHẨM SAIGON CO.OP - CO.OP FOOD MIỀN BẮC theo hóa đơn 00002840</t>
  </si>
  <si>
    <t>00002841</t>
  </si>
  <si>
    <t>Bán hàng CHI NHÁNH - CÔNG TY TNHH MỘT THÀNH VIÊN THỰC PHẨM SAIGON CO.OP - CO.OP FOOD MIỀN BẮC theo hóa đơn 00002841</t>
  </si>
  <si>
    <t>00002842</t>
  </si>
  <si>
    <t>Bán hàng CHI NHÁNH - CÔNG TY TNHH MỘT THÀNH VIÊN THỰC PHẨM SAIGON CO.OP - CO.OP FOOD MIỀN BẮC theo hóa đơn 00002842</t>
  </si>
  <si>
    <t>00002843</t>
  </si>
  <si>
    <t>Bán hàng CHI NHÁNH - CÔNG TY TNHH MỘT THÀNH VIÊN THỰC PHẨM SAIGON CO.OP - CO.OP FOOD MIỀN BẮC theo hóa đơn 00002843</t>
  </si>
  <si>
    <t>00002844</t>
  </si>
  <si>
    <t>Bán hàng CHI NHÁNH - CÔNG TY TNHH MỘT THÀNH VIÊN THỰC PHẨM SAIGON CO.OP - CO.OP FOOD MIỀN BẮC theo hóa đơn 00002844</t>
  </si>
  <si>
    <t>00002845</t>
  </si>
  <si>
    <t>Bán hàng CHI NHÁNH - CÔNG TY TNHH MỘT THÀNH VIÊN THỰC PHẨM SAIGON CO.OP - CO.OP FOOD MIỀN BẮC theo hóa đơn 00002845</t>
  </si>
  <si>
    <t>00002846</t>
  </si>
  <si>
    <t>Bán hàng CHI NHÁNH - CÔNG TY TNHH MỘT THÀNH VIÊN THỰC PHẨM SAIGON CO.OP - CO.OP FOOD MIỀN BẮC theo hóa đơn 00002846</t>
  </si>
  <si>
    <t>00002847</t>
  </si>
  <si>
    <t>Bán hàng CHI NHÁNH - CÔNG TY TNHH MỘT THÀNH VIÊN THỰC PHẨM SAIGON CO.OP - CO.OP FOOD MIỀN BẮC theo hóa đơn 00002847</t>
  </si>
  <si>
    <t>00002848</t>
  </si>
  <si>
    <t>Bán hàng CHI NHÁNH - CÔNG TY TNHH MỘT THÀNH VIÊN THỰC PHẨM SAIGON CO.OP - CO.OP FOOD MIỀN BẮC theo hóa đơn 00002848</t>
  </si>
  <si>
    <t>00002849</t>
  </si>
  <si>
    <t>Bán hàng CHI NHÁNH - CÔNG TY TNHH MỘT THÀNH VIÊN THỰC PHẨM SAIGON CO.OP - CO.OP FOOD MIỀN BẮC theo hóa đơn 00002849</t>
  </si>
  <si>
    <t>00002850</t>
  </si>
  <si>
    <t>Bán hàng CHI NHÁNH - CÔNG TY TNHH MỘT THÀNH VIÊN THỰC PHẨM SAIGON CO.OP - CO.OP FOOD MIỀN BẮC theo hóa đơn 00002850</t>
  </si>
  <si>
    <t>00002851</t>
  </si>
  <si>
    <t>Bán hàng CHI NHÁNH - CÔNG TY TNHH MỘT THÀNH VIÊN THỰC PHẨM SAIGON CO.OP - CO.OP FOOD MIỀN BẮC theo hóa đơn 00002851</t>
  </si>
  <si>
    <t>00002852</t>
  </si>
  <si>
    <t>Bán hàng CÔNG TY TNHH MỘT THÀNH VIÊN THƯƠNG MẠI VÀ DỊCH VỤ SÀI GÒN - HÀ TĨNH theo hóa đơn 00002852</t>
  </si>
  <si>
    <t>Bán hàng CÔNG TY TNHH MỘT THÀNH VIÊN CO.OPMART HẢI PHÒNG theo hóa đơn 00002853</t>
  </si>
  <si>
    <t>00003776</t>
  </si>
  <si>
    <t>00008615</t>
  </si>
  <si>
    <t>00008618</t>
  </si>
  <si>
    <t>00008623</t>
  </si>
  <si>
    <t>00008628</t>
  </si>
  <si>
    <t>00008704</t>
  </si>
  <si>
    <t>00008724</t>
  </si>
  <si>
    <t>00019155</t>
  </si>
  <si>
    <t>00019235</t>
  </si>
  <si>
    <t>00019247</t>
  </si>
  <si>
    <t>00019254</t>
  </si>
  <si>
    <t>00019267</t>
  </si>
  <si>
    <t>00019270</t>
  </si>
  <si>
    <t>00019280</t>
  </si>
  <si>
    <t>00019281</t>
  </si>
  <si>
    <t>00019282</t>
  </si>
  <si>
    <t>00019287</t>
  </si>
  <si>
    <t>00019291</t>
  </si>
  <si>
    <t>00019308</t>
  </si>
  <si>
    <t>00019328</t>
  </si>
  <si>
    <t>00019334</t>
  </si>
  <si>
    <t>00019336</t>
  </si>
  <si>
    <t>Hàng trả - Xuất tại 532</t>
  </si>
  <si>
    <t>1K23TEP</t>
  </si>
  <si>
    <t>1K23TCG</t>
  </si>
  <si>
    <t>Hàng trả - Xuất tại 128</t>
  </si>
  <si>
    <t>00002895</t>
  </si>
  <si>
    <t>Bán hàng CHI NHÁNH - CÔNG TY TNHH MỘT THÀNH VIÊN THỰC PHẨM SAIGON CO.OP - CO.OP FOOD MIỀN BẮC theo hóa đơn 00002895</t>
  </si>
  <si>
    <t>00002896</t>
  </si>
  <si>
    <t>Bán hàng CÔNG TY TNHH MỘT THÀNH VIÊN MARFOUR theo hóa đơn 00002896</t>
  </si>
  <si>
    <t>00002897</t>
  </si>
  <si>
    <t>Bán hàng CHI NHÁNH - CÔNG TY TNHH MỘT THÀNH VIÊN THỰC PHẨM SAIGON CO.OP - CO.OP FOOD MIỀN BẮC theo hóa đơn 00002897</t>
  </si>
  <si>
    <t>00002898</t>
  </si>
  <si>
    <t>Bán hàng CÔNG TY TNHH MỘT THÀNH VIÊN MARFOUR theo hóa đơn 00002898</t>
  </si>
  <si>
    <t>00003797</t>
  </si>
  <si>
    <t>00003806</t>
  </si>
  <si>
    <t>00003815</t>
  </si>
  <si>
    <t>00003817</t>
  </si>
  <si>
    <t>00003818</t>
  </si>
  <si>
    <t>00003819</t>
  </si>
  <si>
    <t>00003833</t>
  </si>
  <si>
    <t>00008849</t>
  </si>
  <si>
    <t>00019600</t>
  </si>
  <si>
    <t>00004188</t>
  </si>
  <si>
    <t>00004190</t>
  </si>
  <si>
    <t>00004192</t>
  </si>
  <si>
    <t>00004193</t>
  </si>
  <si>
    <t>00004195</t>
  </si>
  <si>
    <t>00004200</t>
  </si>
  <si>
    <t>00004203</t>
  </si>
  <si>
    <t>00004204</t>
  </si>
  <si>
    <t>00022030</t>
  </si>
  <si>
    <t>Hàng trả - Xuất tại 555</t>
  </si>
  <si>
    <t>Hàng trả - Xuất tại 9413</t>
  </si>
  <si>
    <t>Hàng trả - Xuất tại 2001</t>
  </si>
  <si>
    <t>Hàng trả - Xuất tại 2075</t>
  </si>
  <si>
    <t>Hàng trả - Xuất tại 683</t>
  </si>
  <si>
    <t>00002899</t>
  </si>
  <si>
    <t>00002900</t>
  </si>
  <si>
    <t>Bán hàng cho CÔNG TY TNHH MỘT THÀNH VIÊN THỰC PHẨM SAIGON CO.OP theo hóa đơn 00002900</t>
  </si>
  <si>
    <t>00002903</t>
  </si>
  <si>
    <t>Bán hàng CÔNG TY TNHH MỘT THÀNH VIÊN CO.OP MART VĨNH PHÚC theo hóa đơn 00002903</t>
  </si>
  <si>
    <t>00002904</t>
  </si>
  <si>
    <t>Bán hàng CÔNG TY TRÁCH NHIỆM HỮU HẠN MỘT THÀNH VIÊN THƯƠNG MẠI VÀ DỊCH VỤ SÀI GÒN - PHAN RANG theo hóa đơn 00002904</t>
  </si>
  <si>
    <t>00002905</t>
  </si>
  <si>
    <t>Bán hàng CÔNG TY TNHH MỘT THÀNH VIÊN THƯƠNG MẠI DỊCH VỤ SÀI GÒN - PHAN THIẾT theo hóa đơn 00002905</t>
  </si>
  <si>
    <t>00002906</t>
  </si>
  <si>
    <t>Bán hàng CÔNG TY TNHH MỘT THÀNH VIÊN THƯƠNG MẠI VÀ DỊCH VỤ SÀI GÒN - CAM RANH theo hóa đơn 00002906</t>
  </si>
  <si>
    <t>Bán hàng CÔNG TY TNHH MỘT THÀNH VIÊN THƯƠNG MẠI VÀ DỊCH VỤ SÀI GÒN - CAM RANH theo hóa đơn 00002907</t>
  </si>
  <si>
    <t>00002908</t>
  </si>
  <si>
    <t>Bán hàng CHI NHÁNH LIÊN HIỆP HỢP TÁC XÃ THƯƠNG MẠI TP.HỒ CHÍ MINH - CO.OPMART DUYÊN HẢI theo hóa đơn 00002908</t>
  </si>
  <si>
    <t>00002910</t>
  </si>
  <si>
    <t>Bán hàng CHI NHÁNH LIÊN HIỆP HỢP TÁC XÃ THƯƠNG MẠI TP. HỒ CHÍ MINH - CO.OPMART BÀ RỊA theo hóa đơn 00002910</t>
  </si>
  <si>
    <t>00002911</t>
  </si>
  <si>
    <t>Bán hàng CHI NHÁNH LIÊN HIỆP HỢP TÁC XÃ THƯƠNG MẠI TP. HỒ CHÍ MINH - CO.OPMART BÀ RỊA theo hóa đơn 00002911</t>
  </si>
  <si>
    <t>00002912</t>
  </si>
  <si>
    <t>Bán hàng CÔNG TY TNHH MỘT THÀNH VIÊN CO.OPMART NHA TRANG theo hóa đơn 00002912</t>
  </si>
  <si>
    <t>00002913</t>
  </si>
  <si>
    <t>00002914</t>
  </si>
  <si>
    <t>00002915</t>
  </si>
  <si>
    <t>00002917</t>
  </si>
  <si>
    <t>00002918</t>
  </si>
  <si>
    <t>00002921</t>
  </si>
  <si>
    <t>00002923</t>
  </si>
  <si>
    <t>00002924</t>
  </si>
  <si>
    <t>00002925</t>
  </si>
  <si>
    <t>Cửa Hàng Co.opFood Thoại Ngọc Hầu 1</t>
  </si>
  <si>
    <t>00002926</t>
  </si>
  <si>
    <t>Bán hàng CÔNG TY TNHH MỘT THÀNH VIÊN SÀI GÒN CO.OP PHÚ LÂM theo hóa đơn 00002926</t>
  </si>
  <si>
    <t>00002927</t>
  </si>
  <si>
    <t>Bán hàng CÔNG TY TNHH MỘT THÀNH VIÊN CO.OP MART HÒA BÌNH theo hóa đơn 00002927</t>
  </si>
  <si>
    <t>00002929</t>
  </si>
  <si>
    <t>Bán hàng CÔNG TY TNHH MỘT THÀNH VIÊN SÀI GÒN CO.OP BÌNH TÂN theo hóa đơn 00002930</t>
  </si>
  <si>
    <t>00002931</t>
  </si>
  <si>
    <t>Bán hàng CHI NHÁNH LIÊN HIỆP HỢP TÁC XÃ THƯƠNG MẠI TP.HCM - CO.OPMART BÌNH TÂN 2 theo hóa đơn 00002931</t>
  </si>
  <si>
    <t>00002932</t>
  </si>
  <si>
    <t>00002933</t>
  </si>
  <si>
    <t>00002934</t>
  </si>
  <si>
    <t>00002936</t>
  </si>
  <si>
    <t>Cửa Hàng Co.opFood Đường Số 8 Linh Trung</t>
  </si>
  <si>
    <t>00002937</t>
  </si>
  <si>
    <t>00002938</t>
  </si>
  <si>
    <t>00002939</t>
  </si>
  <si>
    <t>00002940</t>
  </si>
  <si>
    <t>00002942</t>
  </si>
  <si>
    <t>Bán hàng CÔNG TY TNHH MỘT THÀNH VIÊN THỰC PHẨM SAIGON CO.OP theo hóa đơn 00002942</t>
  </si>
  <si>
    <t>00002943</t>
  </si>
  <si>
    <t>00002944</t>
  </si>
  <si>
    <t>00002945</t>
  </si>
  <si>
    <t>00002947</t>
  </si>
  <si>
    <t>00002950</t>
  </si>
  <si>
    <t>Cửa Hàng Co.opFood Lê Lợi 60</t>
  </si>
  <si>
    <t>00002952</t>
  </si>
  <si>
    <t>00002953</t>
  </si>
  <si>
    <t>00002955</t>
  </si>
  <si>
    <t>00002956</t>
  </si>
  <si>
    <t>00002958</t>
  </si>
  <si>
    <t>Cửa Hàng Co.opFood Tỉnh Lộ 15-275</t>
  </si>
  <si>
    <t>00002959</t>
  </si>
  <si>
    <t>00002964</t>
  </si>
  <si>
    <t>Bán hàng CÔNG TY TNHH MỘT THÀNH VIÊN SÀI GÒN CO.OP CỐNG QUỲNH theo hóa đơn 00002964</t>
  </si>
  <si>
    <t>00002970</t>
  </si>
  <si>
    <t>00002972</t>
  </si>
  <si>
    <t>FINELIFE FOODSTORE HÀ ĐÔ</t>
  </si>
  <si>
    <t>00002973</t>
  </si>
  <si>
    <t>Cửa Hàng Co.opFood Nhượng Quyền Trung Sơn</t>
  </si>
  <si>
    <t>00002974</t>
  </si>
  <si>
    <t>00002975</t>
  </si>
  <si>
    <t>Bán hàng CÔNG TY TNHH THƯƠNG MẠI DỊCH VỤ SAIGON CO.OP TOÀN TÂM theo hóa đơn 00002975</t>
  </si>
  <si>
    <t>00002977</t>
  </si>
  <si>
    <t>Bán hàng CÔNG TY TNHH MỘT THÀNH VIÊN SÀI GÒN CO.OP GÒ VẤP theo hóa đơn 00002977</t>
  </si>
  <si>
    <t>00002980</t>
  </si>
  <si>
    <t>Bán hàng CÔNG TY TNHH THƯƠNG MẠI DỊCH VỤ ĐỒNG THỊNH theo hóa đơn 00002980</t>
  </si>
  <si>
    <t>00002981</t>
  </si>
  <si>
    <t>00002982</t>
  </si>
  <si>
    <t>00002983</t>
  </si>
  <si>
    <t>Cửa Hàng Co.opFood Lê Văn Thọ 561</t>
  </si>
  <si>
    <t>00002984</t>
  </si>
  <si>
    <t>00002985</t>
  </si>
  <si>
    <t>00002987</t>
  </si>
  <si>
    <t>00002988</t>
  </si>
  <si>
    <t>00002989</t>
  </si>
  <si>
    <t>00002991</t>
  </si>
  <si>
    <t>Bán hàng CHI NHÁNH LIÊN HIỆP HTX TM TP.HCM - CO.OPMART CAO LÃNH theo hóa đơn 00002991</t>
  </si>
  <si>
    <t>00002992</t>
  </si>
  <si>
    <t>Bán hàng CHI NHÁNH LIÊN HIỆP HTX TM TP.HCM - CO.OPMART CAO LÃNH theo hóa đơn 00002992</t>
  </si>
  <si>
    <t>00002993</t>
  </si>
  <si>
    <t>Bán hàng CN LIÊN HIỆP HỢP TÁC XÃ THƯƠNG MẠI TP.HỒ CHÍ MINH- CO.OPMART TÂN CHÂU AN GIANG theo hóa đơn 00002993</t>
  </si>
  <si>
    <t>00002994</t>
  </si>
  <si>
    <t>Bán hàng CÔNG TY TNHH MỘT THÀNH VIÊN CO.OPMART TRẢNG BÀNG theo hóa đơn 00002994</t>
  </si>
  <si>
    <t>Bán hàng CÔNG TY TNHH MỘT THÀNH VIÊN CO.OPMART TRẢNG BÀNG theo hóa đơn 00002995</t>
  </si>
  <si>
    <t>00002996</t>
  </si>
  <si>
    <t>Bán hàng CÔNG TY TNHH MTV THƯƠNG MẠI SÀI GÒN - HẬU GIANG theo hóa đơn 00002996</t>
  </si>
  <si>
    <t>00002997</t>
  </si>
  <si>
    <t>Bán hàng CHI NHÁNH LIÊN HIỆP HỢP TÁC XÃ THƯƠNG MẠI TP. HỒ CHÍ MINH-CO.OPMART SA ĐÉC theo hóa đơn 00002997</t>
  </si>
  <si>
    <t>00002998</t>
  </si>
  <si>
    <t>Bán hàng CHI NHÁNH LIÊN HIỆP HỢP TÁC XÃ THƯƠNG MẠI TP. HỒ CHÍ MINH-CO.OPMART SA ĐÉC theo hóa đơn 00002998</t>
  </si>
  <si>
    <t>00002999</t>
  </si>
  <si>
    <t>Bán hàng CHI NHÁNH LIÊN HIỆP HỢP TÁC XÃ THƯƠNG MẠI TP.HCM - CO.OPMART CAI LẬY theo hóa đơn 00002999</t>
  </si>
  <si>
    <t>00003000</t>
  </si>
  <si>
    <t>Bán hàng CHI NHÁNH LIÊN HIỆP HỢP TÁC XÃ THƯƠNG MẠI TP.HCM - CO.OPMART CAI LẬY theo hóa đơn 00003000</t>
  </si>
  <si>
    <t>00003001</t>
  </si>
  <si>
    <t>Bán hàng CHI NHÁNH LIÊN HIỆP HỢP TÁC XÃ THƯƠNG MẠI TP. HỒ CHÍ MINH-CO.OPMART GÒ DẦU theo hóa đơn 00003001</t>
  </si>
  <si>
    <t>00003004</t>
  </si>
  <si>
    <t>00003007</t>
  </si>
  <si>
    <t>Cửa Hàng Co.opFood Phan Xích Long 37</t>
  </si>
  <si>
    <t>00003009</t>
  </si>
  <si>
    <t>00003010</t>
  </si>
  <si>
    <t>Cửa Hàng Co.opFood Nhượng Quyền Bình Lợi</t>
  </si>
  <si>
    <t>00003013</t>
  </si>
  <si>
    <t>00003014</t>
  </si>
  <si>
    <t>Cửa Hàng Co.opFood Phan Đình phùng</t>
  </si>
  <si>
    <t>00003016</t>
  </si>
  <si>
    <t>00003018</t>
  </si>
  <si>
    <t>00003019</t>
  </si>
  <si>
    <t>00003020</t>
  </si>
  <si>
    <t>00003021</t>
  </si>
  <si>
    <t>00003022</t>
  </si>
  <si>
    <t>Bán hàng CHI NHÁNH CÔNG TY TNHH MỘT THÀNH VIÊN THỰC PHẨM SAIGON CO.OP - CO.OP FOOD KHU VỰC CẦN THƠ theo hóa đơn 00003022</t>
  </si>
  <si>
    <t>00003023</t>
  </si>
  <si>
    <t>Bán hàng CHI NHÁNH CÔNG TY TNHH MỘT THÀNH VIÊN THỰC PHẨM SAIGON CO.OP - CO.OP FOOD KHU VỰC CẦN THƠ theo hóa đơn 00003023</t>
  </si>
  <si>
    <t>00003024</t>
  </si>
  <si>
    <t>Bán hàng CHI NHÁNH CÔNG TY TNHH MỘT THÀNH VIÊN THỰC PHẨM SAIGON CO.OP - CO.OP FOOD KHU VỰC CẦN THƠ theo hóa đơn 00003024</t>
  </si>
  <si>
    <t>00003025</t>
  </si>
  <si>
    <t>Bán hàng CHI NHÁNH CÔNG TY TNHH MỘT THÀNH VIÊN THỰC PHẨM SAIGON CO.OP - CO.OP FOOD KHU VỰC CẦN THƠ theo hóa đơn 00003025</t>
  </si>
  <si>
    <t>00003045</t>
  </si>
  <si>
    <t>Bán hàng CÔNG TY TNHH MTV THƯƠNG MẠI SÀI GÒN - HẬU GIANG theo hóa đơn 00003045</t>
  </si>
  <si>
    <t>Bán hàng CHI NHÁNH LIÊN HIỆP HỢP TÁC XÃ THƯƠNG MẠI TP. HỒ CHÍ MINH-CO.OPMART BÌNH THỦY theo hóa đơn 00003046</t>
  </si>
  <si>
    <t>00003047</t>
  </si>
  <si>
    <t>Bán hàng CÔNG TY TRÁCH NHIỆM HỮU HẠN THƯƠNG MẠI DỊCH VỤ SÀI GÒN - TÂY NINH theo hóa đơn 00003047</t>
  </si>
  <si>
    <t>00003048</t>
  </si>
  <si>
    <t>Bán hàng CHI NHÁNH CÔNG TY TNHH MỘT THÀNH VIÊN THỰC PHẨM SAIGON CO.OP - CO.OP FOOD KHU VỰC CẦN THƠ theo hóa đơn 00003048</t>
  </si>
  <si>
    <t>00003049</t>
  </si>
  <si>
    <t>Bán hàng CHI NHÁNH CÔNG TY TNHH MỘT THÀNH VIÊN THỰC PHẨM SAIGON CO.OP - CO.OP FOOD KHU VỰC CẦN THƠ theo hóa đơn 00003049</t>
  </si>
  <si>
    <t>00010077</t>
  </si>
  <si>
    <t>00022144</t>
  </si>
  <si>
    <t>00022191</t>
  </si>
  <si>
    <t>00022194</t>
  </si>
  <si>
    <t>00022215</t>
  </si>
  <si>
    <t>00022223</t>
  </si>
  <si>
    <t>00022233</t>
  </si>
  <si>
    <t>00022236</t>
  </si>
  <si>
    <t>00022248</t>
  </si>
  <si>
    <t>00022261</t>
  </si>
  <si>
    <t>00022301</t>
  </si>
  <si>
    <t>00022307</t>
  </si>
  <si>
    <t>00022351</t>
  </si>
  <si>
    <t>00022358</t>
  </si>
  <si>
    <t>00022376</t>
  </si>
  <si>
    <t>00022378</t>
  </si>
  <si>
    <t>00022380</t>
  </si>
  <si>
    <t>00022402</t>
  </si>
  <si>
    <t>Hàng trả - Xuất tại 9205</t>
  </si>
  <si>
    <t>1K23TGS</t>
  </si>
  <si>
    <t>CHI NHÁNH LIÊN HIỆP HỢP TÁC XÃ THƯƠNG MẠI TP.HỒ CHÍ MINH- CO.OP MART CẦN GIUỘC</t>
  </si>
  <si>
    <t>0301175691-046</t>
  </si>
  <si>
    <t>Hàng trả - Xuất tại 9126</t>
  </si>
  <si>
    <t>Hàng trả - Xuất tại 9161</t>
  </si>
  <si>
    <t>Hàng trả - Xuất tại 9411</t>
  </si>
  <si>
    <t>Hàng trả - Xuất tại 9420</t>
  </si>
  <si>
    <t>Hàng trả - Xuất tại 2094</t>
  </si>
  <si>
    <t>Hàng trả - Xuất tại 691</t>
  </si>
  <si>
    <t>Hàng trả - Xuất tại 2125</t>
  </si>
  <si>
    <t>00003052</t>
  </si>
  <si>
    <t>00003056</t>
  </si>
  <si>
    <t>00003057</t>
  </si>
  <si>
    <t>00003061</t>
  </si>
  <si>
    <t>Bán hàng CÔNG TY TNHH MỘT THÀNH VIÊN SÀI GÒN CO.OP XA LỘ HÀ NỘI theo hóa đơn 00003061</t>
  </si>
  <si>
    <t>00003062</t>
  </si>
  <si>
    <t>Bán hàng CN CÔNG TY TNHH MTV THỰC PHẨM SAIGON CO.OP - CO.OPFOOD KHU VỰC ĐỒNG NAI theo hóa đơn 00003062</t>
  </si>
  <si>
    <t>00003063</t>
  </si>
  <si>
    <t>Bán hàng CN CÔNG TY TNHH MTV THỰC PHẨM SAIGON CO.OP - CO.OPFOOD KHU VỰC ĐỒNG NAI theo hóa đơn 00003063</t>
  </si>
  <si>
    <t>00003064</t>
  </si>
  <si>
    <t>00003065</t>
  </si>
  <si>
    <t>Bán hàng CHI NHÁNH CÔNG TY TNHH MỘT THÀNH VIÊN THỰC PHẨM SAIGON CO.OP - CO.OP FOOD KHU VỰC BÌNH DƯƠNG theo hóa đơn 00003065</t>
  </si>
  <si>
    <t>00003066</t>
  </si>
  <si>
    <t>Bán hàng CHI NHÁNH CÔNG TY TNHH MỘT THÀNH VIÊN THỰC PHẨM SAIGON CO.OP - CO.OP FOOD KHU VỰC BÌNH DƯƠNG theo hóa đơn 00003066</t>
  </si>
  <si>
    <t>00003068</t>
  </si>
  <si>
    <t>Bán hàng CÔNG TY TNHH MỘT THÀNH VIÊN SÀI GÒN CO.OP NAM SÀI GÒN theo hóa đơn 00003068</t>
  </si>
  <si>
    <t>00003069</t>
  </si>
  <si>
    <t>Co-opXtra Sư Vạn Hạnh</t>
  </si>
  <si>
    <t>00003073</t>
  </si>
  <si>
    <t>00003075</t>
  </si>
  <si>
    <t>00003077</t>
  </si>
  <si>
    <t>00003078</t>
  </si>
  <si>
    <t>00003079</t>
  </si>
  <si>
    <t>00003080</t>
  </si>
  <si>
    <t>00003081</t>
  </si>
  <si>
    <t>Cửa hàng Co.op Food Lý Chiêu Hoàng 113</t>
  </si>
  <si>
    <t>00003083</t>
  </si>
  <si>
    <t>Bán hàng CÔNG TY TNHH TMDV TIỀN GIANG - SÀI GÒN theo hóa đơn 00003083</t>
  </si>
  <si>
    <t>00003084</t>
  </si>
  <si>
    <t>Bán hàng CÔNG TY TNHH TMDV TIỀN GIANG - SÀI GÒN theo hóa đơn 00003084</t>
  </si>
  <si>
    <t>00003085</t>
  </si>
  <si>
    <t>Bán hàng CÔNG TY TNHH MỘT THÀNH VIÊN TMDV SIÊU THỊ CO.OPMART ĐÀ NẴNG theo hóa đơn 00003085</t>
  </si>
  <si>
    <t>00003087</t>
  </si>
  <si>
    <t>Bán hàng CÔNG TY TNHH THƯƠNG MẠI SÀI GÒN - AN GIANG. theo hóa đơn 00003087</t>
  </si>
  <si>
    <t>00003088</t>
  </si>
  <si>
    <t>Bán hàng CHI NHÁNH LIÊN HIỆP HỢP TÁC XÃ THƯƠNG MẠI TP.HỒ CHÍ MINH - CO.OPMART KON TUM theo hóa đơn 00003088</t>
  </si>
  <si>
    <t>00003089</t>
  </si>
  <si>
    <t>Bán hàng CHI NHÁNH LIÊN HIỆP HỢP TÁC XÃ THƯƠNG MẠI TP.HỒ CHÍ MINH - CO.OPMART KON TUM theo hóa đơn 00003089</t>
  </si>
  <si>
    <t>00003090</t>
  </si>
  <si>
    <t>Bán hàng CÔNG TY TNHH MỘT THÀNH VIÊN SÀI GÒN CO.OP BÌNH ĐỊNH theo hóa đơn 00003090</t>
  </si>
  <si>
    <t>00003091</t>
  </si>
  <si>
    <t>00003092</t>
  </si>
  <si>
    <t>Bán hàng CÔNG TY TNHH MỘT THÀNH VIÊN THƯƠNG MẠI SÀI GÒN - QUẢNG NGÃI theo hóa đơn 00003092</t>
  </si>
  <si>
    <t>00003093</t>
  </si>
  <si>
    <t>00003094</t>
  </si>
  <si>
    <t>Bán hàng CHI NHÁNH LIÊN HIỆP HỢP TÁC XÃ THƯƠNG MẠI TP. HỒ CHÍ MINH - CO.OPMART HÀ TIÊN theo hóa đơn 00003094</t>
  </si>
  <si>
    <t>00003095</t>
  </si>
  <si>
    <t>Bán hàng CHI NHÁNH - CÔNG TY TNHH MỘT THÀNH VIÊN THỰC PHẨM SAIGON CO.OP - CO.OP FOOD MIỀN BẮC theo hóa đơn 00003095</t>
  </si>
  <si>
    <t>00003100</t>
  </si>
  <si>
    <t>Bán hàng CHI NHÁNH - CÔNG TY TNHH MỘT THÀNH VIÊN THỰC PHẨM SAIGON CO.OP - CO.OP FOOD MIỀN BẮC theo hóa đơn 00003100</t>
  </si>
  <si>
    <t>00003106</t>
  </si>
  <si>
    <t>Bán hàng CHI NHÁNH - CÔNG TY TNHH MỘT THÀNH VIÊN THỰC PHẨM SAIGON CO.OP - CO.OP FOOD MIỀN BẮC theo hóa đơn 00003106</t>
  </si>
  <si>
    <t>00003107</t>
  </si>
  <si>
    <t>Bán hàng CHI NHÁNH - CÔNG TY TNHH MỘT THÀNH VIÊN THỰC PHẨM SAIGON CO.OP - CO.OP FOOD MIỀN BẮC theo hóa đơn 00003107</t>
  </si>
  <si>
    <t>00003108</t>
  </si>
  <si>
    <t>Bán hàng CHI NHÁNH - CÔNG TY TNHH MỘT THÀNH VIÊN THỰC PHẨM SAIGON CO.OP - CO.OP FOOD MIỀN BẮC theo hóa đơn 00003108</t>
  </si>
  <si>
    <t>Bán hàng CHI NHÁNH - CÔNG TY TNHH MỘT THÀNH VIÊN THỰC PHẨM SAIGON CO.OP - CO.OP FOOD MIỀN BẮC theo hóa đơn 00003109</t>
  </si>
  <si>
    <t>00003116</t>
  </si>
  <si>
    <t>00003117</t>
  </si>
  <si>
    <t>00003119</t>
  </si>
  <si>
    <t>00003120</t>
  </si>
  <si>
    <t>Bán hàng CÔNG TY TNHH MỘT THÀNH VIÊN THỰC PHẨM SAIGON CO.OP theo hóa đơn 00003120</t>
  </si>
  <si>
    <t>00003122</t>
  </si>
  <si>
    <t>Bán hàng CHI NHÁNH LIÊN HIỆP HỢP TÁC XÃ THƯƠNG MẠI TP. HỒ CHÍ MINH - CO.OPMART NGUYỄN BÌNH theo hóa đơn 00003122</t>
  </si>
  <si>
    <t>00010158</t>
  </si>
  <si>
    <t>00022454</t>
  </si>
  <si>
    <t>Hàng trả - Co.op Mart Bình Tân 2</t>
  </si>
  <si>
    <t>1K23TBE</t>
  </si>
  <si>
    <t>Hàng trả - Xuất tại 114</t>
  </si>
  <si>
    <t>Hàng trả - phiếu MH000195</t>
  </si>
  <si>
    <t>Hàng trả - Xuất tại 9141</t>
  </si>
  <si>
    <t>Hàng trả - Xuất tại 9158</t>
  </si>
  <si>
    <t>00003124</t>
  </si>
  <si>
    <t>00003125</t>
  </si>
  <si>
    <t>Cửa Hàng Co.opFood KCN Hiệp Phước</t>
  </si>
  <si>
    <t>00003126</t>
  </si>
  <si>
    <t>00003127</t>
  </si>
  <si>
    <t>HỦY HĐ 00003091 XUẤT LẠI HĐ 00003127</t>
  </si>
  <si>
    <t>00003128</t>
  </si>
  <si>
    <t>HỦY HĐ 00003093 XUẤT LẠI HĐ 00003128</t>
  </si>
  <si>
    <t>00003129</t>
  </si>
  <si>
    <t>HỦY HĐ 00003086 XUẤT LẠI HĐ 00003129</t>
  </si>
  <si>
    <t>00003134</t>
  </si>
  <si>
    <t>Bán hàng CÔNG TY TNHH MỘT THÀNH VIÊN SÀI GÒN CO.OP BÌNH TÂN theo hóa đơn 00003134</t>
  </si>
  <si>
    <t>00003137</t>
  </si>
  <si>
    <t>Bán hàng CN CÔNG TY TNHH MTV THỰC PHẨM SAIGON CO.OP - CO.OPFOOD KHU VỰC ĐỒNG NAI theo hóa đơn 00003137</t>
  </si>
  <si>
    <t>00003139</t>
  </si>
  <si>
    <t>00003140</t>
  </si>
  <si>
    <t>00003142</t>
  </si>
  <si>
    <t>00003145</t>
  </si>
  <si>
    <t>Bán hàng CHI NHÁNH LIÊN HIỆP HỢP TÁC XÃ THƯƠNG MẠI TP.HỒ CHÍ MINH - CO.OPMART ĐỒNG PHÚ theo hóa đơn 00003145</t>
  </si>
  <si>
    <t>00003146</t>
  </si>
  <si>
    <t>Bán hàng CHI NHÁNH LIÊN HIỆP HỢP TÁC XÃ THƯƠNG MẠI TP.HỒ CHÍ MINH- CO.OP MART CẦN GIUỘC theo hóa đơn 00003146</t>
  </si>
  <si>
    <t>00003147</t>
  </si>
  <si>
    <t>Bán hàng CHI NHÁNH LIÊN HIỆP HỢP TÁC XÃ THƯƠNG MẠI TP.HỒ CHÍ MINH-CO.OPMART TÂN THÀNH theo hóa đơn 00003147</t>
  </si>
  <si>
    <t>00003148</t>
  </si>
  <si>
    <t>Bán hàng CHI NHÁNH LIÊN HIỆP HỢP TÁC XÃ THƯƠNG MẠI TP. HỒ CHÍ MINH - CO.OPMART TÂN AN theo hóa đơn 00003148</t>
  </si>
  <si>
    <t>00003149</t>
  </si>
  <si>
    <t>Bán hàng CÔNG TY TNHH MỘT THÀNH VIÊN THƯƠNG MẠI DỊCH VỤ SÀI GÒN - BÌNH PHƯỚC theo hóa đơn 00003149</t>
  </si>
  <si>
    <t>00003150</t>
  </si>
  <si>
    <t>Bán hàng CHI NHÁNH LIÊN HIỆP HỢP TÁC XÃ THƯƠNG MẠI TP. HỒ CHÍ MINH - CO.OPMART QUẢNG BÌNH theo hóa đơn 00003150</t>
  </si>
  <si>
    <t>00003151</t>
  </si>
  <si>
    <t>Bán hàng CHI NHÁNH LIÊN HIỆP HỢP TÁC XÃ THƯƠNG MẠI TP. HỒ CHÍ MINH - CO.OPMART QUẢNG BÌNH theo hóa đơn 00003151</t>
  </si>
  <si>
    <t>00003152</t>
  </si>
  <si>
    <t>Bán hàng CÔNG TY TRÁCH NHIỆM HỮU HẠN MỘT THÀNH VIÊN THƯƠNG MẠI SÀI GÒN - SÓC TRĂNG theo hóa đơn 00003152</t>
  </si>
  <si>
    <t>Bán hàng CÔNG TY TRÁCH NHIỆM HỮU HẠN MỘT THÀNH VIÊN THƯƠNG MẠI SÀI GÒN - SÓC TRĂNG theo hóa đơn 00003153</t>
  </si>
  <si>
    <t>00003154</t>
  </si>
  <si>
    <t>Bán hàng CÔNG TY TNHH MỘT THÀNH VIÊN THƯƠNG MẠI VÀ DỊCH VỤ SÀI GÒN - CAM RANH theo hóa đơn 00003154</t>
  </si>
  <si>
    <t>00003155</t>
  </si>
  <si>
    <t>Bán hàng CÔNG TY TNHH MỘT THÀNH VIÊN SÀI GÒN CO.OP BẢO LỘC theo hóa đơn 00003155</t>
  </si>
  <si>
    <t>00003156</t>
  </si>
  <si>
    <t>Bán hàng CHI NHÁNH LIÊN HIỆP HTX THƯƠNG MẠI TP. HỒ CHÍ MINH - CO.OPMART BẾN TRE theo hóa đơn 00003156</t>
  </si>
  <si>
    <t>00003157</t>
  </si>
  <si>
    <t>Bán hàng CHI NHÁNH LIÊN HIỆP HỢP TÁC XÃ THƯƠNG MẠI TP. HỒ CHÍ MINH - CO.OPMART BẾN LỨC theo hóa đơn 00003157</t>
  </si>
  <si>
    <t>00003158</t>
  </si>
  <si>
    <t>Bán hàng CHI NHÁNH LIÊN HIỆP HỢP TÁC XÃ THƯƠNG MẠI TP.HỒ CHÍ MINH - CO.OPMART PHAN RÍ CỬA theo hóa đơn 00003158</t>
  </si>
  <si>
    <t>00003159</t>
  </si>
  <si>
    <t>Bán hàng CÔNG TY TNHH MỘT THÀNH VIÊN CO.OPMART NHA TRANG theo hóa đơn 00003159</t>
  </si>
  <si>
    <t>00003160</t>
  </si>
  <si>
    <t>Bán hàng CHI NHÁNH CÔNG TY TNHH MỘT THÀNH VIÊN THỰC PHẨM SAIGON CO.OP - CỬA HÀNG CO.OP FOOD LONG HẬU theo hóa đơn 00003160</t>
  </si>
  <si>
    <t>00010240</t>
  </si>
  <si>
    <t>Hàng trả - phiếu MH000174</t>
  </si>
  <si>
    <t>Hàng trả - phiếu MH000192</t>
  </si>
  <si>
    <t>Hàng trả - Xuất tại 2008</t>
  </si>
  <si>
    <t>00003165</t>
  </si>
  <si>
    <t>Bán hàng CÔNG TY TNHH MỘT THÀNH VIÊN SÀI GÒN CO.OP ĐÌNH CHIỂU theo hóa đơn 00003165</t>
  </si>
  <si>
    <t>00003173</t>
  </si>
  <si>
    <t>00003187</t>
  </si>
  <si>
    <t>00003211</t>
  </si>
  <si>
    <t>00003266</t>
  </si>
  <si>
    <t>00003269</t>
  </si>
  <si>
    <t>00003424</t>
  </si>
  <si>
    <t>00003514</t>
  </si>
  <si>
    <t>00003515</t>
  </si>
  <si>
    <t>Bán hàng CN LIÊN HIỆP HỢP TÁC XÃ THƯƠNG MẠI TP. HỒ CHÍ MINH - CO.OPMART HIỆP THÀNH theo hóa đơn 00003515</t>
  </si>
  <si>
    <t>00003523</t>
  </si>
  <si>
    <t>Bán hàng CÔNG TY TNHH THƯƠNG MẠI DỊCH VỤ SIÊU THỊ CO.OP MART BIÊN HÒA theo hóa đơn 00003523</t>
  </si>
  <si>
    <t>00003524</t>
  </si>
  <si>
    <t>Bán hàng CÔNG TY TNHH MỘT THÀNH VIÊN THỰC PHẨM SAIGON CO.OP theo hóa đơn 00003524</t>
  </si>
  <si>
    <t>00003525</t>
  </si>
  <si>
    <t>Bán hàng CÔNG TY TNHH MỘT THÀNH VIÊN SÀI GÒN CO.OP PHÚ NHUẬN theo hóa đơn 00003525</t>
  </si>
  <si>
    <t>00003526</t>
  </si>
  <si>
    <t>Bán hàng CÔNG TY TNHH SAIGON CO-OP FAIRPRICE theo hóa đơn 00003526</t>
  </si>
  <si>
    <t>00003527</t>
  </si>
  <si>
    <t>Bán hàng CN CÔNG TY TNHH MTV THỰC PHẨM SAIGON CO.OP - CO.OPFOOD KHU VỰC ĐỒNG NAI theo hóa đơn 00003527</t>
  </si>
  <si>
    <t>00003548</t>
  </si>
  <si>
    <t>00003549</t>
  </si>
  <si>
    <t>00003555</t>
  </si>
  <si>
    <t>Cửa Hàng Co.opFood Kỳ Đồng</t>
  </si>
  <si>
    <t>00003556</t>
  </si>
  <si>
    <t>00003557</t>
  </si>
  <si>
    <t>Cửa Hàng Co.opFood Lê Văn Sỹ</t>
  </si>
  <si>
    <t>00003561</t>
  </si>
  <si>
    <t>00003567</t>
  </si>
  <si>
    <t>00003568</t>
  </si>
  <si>
    <t>00003572</t>
  </si>
  <si>
    <t>Bán hàng CÔNG TY TNHH MỘT THÀNH VIÊN SÀI GÒN CO.OP THẮNG LỢI theo hóa đơn 00003572</t>
  </si>
  <si>
    <t>00003573</t>
  </si>
  <si>
    <t>Bán hàng CÔNG TY TNHH MỘT THÀNH VIÊN SÀI GÒN CO.OP THẮNG LỢI theo hóa đơn 00003573</t>
  </si>
  <si>
    <t>00003574</t>
  </si>
  <si>
    <t>Bán hàng CÔNG TY TNHH THƯƠNG MẠI DỊCH VỤ TRUNG MỸ TÂY theo hóa đơn 00003574</t>
  </si>
  <si>
    <t>00003575</t>
  </si>
  <si>
    <t>Bán hàng CÔNG TY TNHH THƯƠNG MẠI DỊCH VỤ TRUNG MỸ TÂY theo hóa đơn 00003575</t>
  </si>
  <si>
    <t>00003579</t>
  </si>
  <si>
    <t>00003583</t>
  </si>
  <si>
    <t>Bán hàng CHI NHÁNH - CÔNG TY TNHH MỘT THÀNH VIÊN THỰC PHẨM SAIGON CO.OP - CO.OP FOOD MIỀN BẮC theo hóa đơn 00003583</t>
  </si>
  <si>
    <t>00003584</t>
  </si>
  <si>
    <t>Bán hàng CÔNG TY TNHH TMDV SÀI GÒN VŨNG TÀU theo hóa đơn 00003584</t>
  </si>
  <si>
    <t>00003585</t>
  </si>
  <si>
    <t>Bán hàng CÔNG TY TNHH TMDV SÀI GÒN VŨNG TÀU theo hóa đơn 00003585</t>
  </si>
  <si>
    <t>00003586</t>
  </si>
  <si>
    <t>Bán hàng CÔNG TY TRÁCH NHIỆM HỮU HẠN THƯƠNG MẠI DỊCH VỤ SÀI GÒN - TÂY NINH theo hóa đơn 00003586</t>
  </si>
  <si>
    <t>00022141</t>
  </si>
  <si>
    <t>00023083</t>
  </si>
  <si>
    <t>1K23THP</t>
  </si>
  <si>
    <t>Hàng trả - Xuất tại 132</t>
  </si>
  <si>
    <t>1K23TDB</t>
  </si>
  <si>
    <t>Hàng trả - phiếu MH000172</t>
  </si>
  <si>
    <t>Hàng trả - Xuất tại 633</t>
  </si>
  <si>
    <t>Hàng trả - Xuất tại 2093</t>
  </si>
  <si>
    <t>00003731</t>
  </si>
  <si>
    <t>00003769</t>
  </si>
  <si>
    <t>Bán hàng CÔNG TY TNHH THƯƠNG MẠI DỊCH VỤ SAIGON CO.OP TOÀN TÂM theo hóa đơn 00003769</t>
  </si>
  <si>
    <t>00003770</t>
  </si>
  <si>
    <t>Bán hàng CÔNG TY TNHH THƯƠNG MẠI DỊCH VỤ SAIGON CO.OP TOÀN TÂM theo hóa đơn 00003770</t>
  </si>
  <si>
    <t>00003772</t>
  </si>
  <si>
    <t>Bán hàng CHI NHÁNH LIÊN HIỆP HỢP TÁC XÃ THƯƠNG MẠI TP. HỒ CHÍ MINH - CO.OPMART BÌNH DƯƠNG theo hóa đơn 00003772</t>
  </si>
  <si>
    <t>00003781</t>
  </si>
  <si>
    <t>00003785</t>
  </si>
  <si>
    <t>00003786</t>
  </si>
  <si>
    <t>Bán hàng CÔNG TY TNHH MỘT THÀNH VIÊN THỰC PHẨM SAIGON CO.OP theo hóa đơn 00003786</t>
  </si>
  <si>
    <t>00003788</t>
  </si>
  <si>
    <t>Bán hàng CÔNG TY TNHH MỘT THÀNH VIÊN THỰC PHẨM SAIGON CO.OP theo hóa đơn 00003788</t>
  </si>
  <si>
    <t>00003790</t>
  </si>
  <si>
    <t>Bán hàng CÔNG TY TNHH MỘT THÀNH VIÊN THỰC PHẨM SAIGON CO.OP theo hóa đơn 00003790</t>
  </si>
  <si>
    <t>00003792</t>
  </si>
  <si>
    <t>Bán hàng CÔNG TY TNHH MỘT THÀNH VIÊN CO.OPMART BÌNH TRIỆU theo hóa đơn 00003792</t>
  </si>
  <si>
    <t>00003793</t>
  </si>
  <si>
    <t>Bán hàng CÔNG TY TNHH MỘT THÀNH VIÊN THỰC PHẨM SAIGON CO.OP theo hóa đơn 00003793</t>
  </si>
  <si>
    <t>Bán hàng CÔNG TY TNHH MỘT THÀNH VIÊN THỰC PHẨM SAIGON CO.OP theo hóa đơn 00003797</t>
  </si>
  <si>
    <t>00003798</t>
  </si>
  <si>
    <t>Bán hàng CÔNG TY TNHH MỘT THÀNH VIÊN THỰC PHẨM SAIGON CO.OP theo hóa đơn 00003798</t>
  </si>
  <si>
    <t>00003803</t>
  </si>
  <si>
    <t>Bán hàng CÔNG TY TNHH MỘT THÀNH VIÊN SÀI GÒN CO.OP CỦ CHI theo hóa đơn 00003803</t>
  </si>
  <si>
    <t>00003804</t>
  </si>
  <si>
    <t>Bán hàng CÔNG TY TNHH MỘT THÀNH VIÊN THỰC PHẨM SAIGON CO.OP theo hóa đơn 00003804</t>
  </si>
  <si>
    <t>Bán hàng CÔNG TY TNHH MỘT THÀNH VIÊN THỰC PHẨM SAIGON CO.OP theo hóa đơn 00003806</t>
  </si>
  <si>
    <t>00003809</t>
  </si>
  <si>
    <t>Bán hàng CÔNG TY TNHH MỘT THÀNH VIÊN THỰC PHẨM SAIGON CO.OP theo hóa đơn 00003809</t>
  </si>
  <si>
    <t>00003811</t>
  </si>
  <si>
    <t>Bán hàng CÔNG TY TNHH MỘT THÀNH VIÊN THỰC PHẨM SAIGON CO.OP theo hóa đơn 00003811</t>
  </si>
  <si>
    <t>00003812</t>
  </si>
  <si>
    <t>Bán hàng CÔNG TY TNHH MỘT THÀNH VIÊN THỰC PHẨM SAIGON CO.OP theo hóa đơn 00003812</t>
  </si>
  <si>
    <t>00003813</t>
  </si>
  <si>
    <t>Bán hàng CÔNG TY TNHH MỘT THÀNH VIÊN THỰC PHẨM SAIGON CO.OP theo hóa đơn 00003813</t>
  </si>
  <si>
    <t>Bán hàng CÔNG TY TNHH MỘT THÀNH VIÊN THỰC PHẨM SAIGON CO.OP theo hóa đơn 00003815</t>
  </si>
  <si>
    <t>Bán hàng CÔNG TY TNHH MỘT THÀNH VIÊN THỰC PHẨM SAIGON CO.OP theo hóa đơn 00003817</t>
  </si>
  <si>
    <t>Bán hàng CÔNG TY TNHH MỘT THÀNH VIÊN SÀI GÒN CO.OP PHÚ LÂM theo hóa đơn 00003818</t>
  </si>
  <si>
    <t>Bán hàng CÔNG TY TNHH MỘT THÀNH VIÊN MARSIX theo hóa đơn 00003819</t>
  </si>
  <si>
    <t>00003821</t>
  </si>
  <si>
    <t>Bán hàng CÔNG TY TNHH SAIGON CO-OP FAIRPRICE theo hóa đơn 00003821</t>
  </si>
  <si>
    <t>00003824</t>
  </si>
  <si>
    <t>Bán hàng CÔNG TY TNHH MỘT THÀNH VIÊN THỰC PHẨM SAIGON CO.OP theo hóa đơn 00003824</t>
  </si>
  <si>
    <t>00003830</t>
  </si>
  <si>
    <t>Bán hàng CÔNG TY TNHH MỘT THÀNH VIÊN THỰC PHẨM SAIGON CO.OP theo hóa đơn 00003830</t>
  </si>
  <si>
    <t>00003831</t>
  </si>
  <si>
    <t>Bán hàng CÔNG TY TNHH MỘT THÀNH VIÊN THỰC PHẨM SAIGON CO.OP theo hóa đơn 00003831</t>
  </si>
  <si>
    <t>Bán hàng CHI NHÁNH CÔNG TY TNHH MỘT THÀNH VIÊN THỰC PHẨM SAIGON CO.OP - CO.OP FOOD KHU VỰC BÌNH DƯƠNG theo hóa đơn 00003833</t>
  </si>
  <si>
    <t>00003835</t>
  </si>
  <si>
    <t>Bán hàng CHI NHÁNH CÔNG TY TNHH MỘT THÀNH VIÊN THỰC PHẨM SAIGON CO.OP - CO.OP FOOD KHU VỰC BÌNH DƯƠNG theo hóa đơn 00003835</t>
  </si>
  <si>
    <t>00003836</t>
  </si>
  <si>
    <t>Bán hàng CHI NHÁNH CÔNG TY TNHH MỘT THÀNH VIÊN THỰC PHẨM SAIGON CO.OP - CO.OP FOOD KHU VỰC BÌNH DƯƠNG theo hóa đơn 00003836</t>
  </si>
  <si>
    <t>00003841</t>
  </si>
  <si>
    <t>Bán hàng CÔNG TY TNHH MỘT THÀNH VIÊN SÀI GÒN CO.OP CỐNG QUỲNH theo hóa đơn 00003841</t>
  </si>
  <si>
    <t>00003842</t>
  </si>
  <si>
    <t>Bán hàng CÔNG TY TNHH MỘT THÀNH VIÊN THỰC PHẨM SAIGON CO.OP theo hóa đơn 00003842</t>
  </si>
  <si>
    <t>00003843</t>
  </si>
  <si>
    <t>Bán hàng CÔNG TY TNHH MỘT THÀNH VIÊN THỰC PHẨM SAIGON CO.OP theo hóa đơn 00003843</t>
  </si>
  <si>
    <t>00003844</t>
  </si>
  <si>
    <t>Bán hàng CÔNG TY TNHH MỘT THÀNH VIÊN THỰC PHẨM SAIGON CO.OP theo hóa đơn 00003844</t>
  </si>
  <si>
    <t>00003847</t>
  </si>
  <si>
    <t>Bán hàng CÔNG TY TNHH MỘT THÀNH VIÊN THỰC PHẨM SAIGON CO.OP theo hóa đơn 00003847</t>
  </si>
  <si>
    <t>00003851</t>
  </si>
  <si>
    <t>Bán hàng CHI NHÁNH - CÔNG TY TNHH MỘT THÀNH VIÊN THỰC PHẨM SAIGON CO.OP - CO.OP FOOD MIỀN BẮC theo hóa đơn 00003851</t>
  </si>
  <si>
    <t>00003852</t>
  </si>
  <si>
    <t>Bán hàng CÔNG TY TNHH MỘT THÀNH VIÊN SÀI GÒN CO.OP NHIÊU LỘC theo hóa đơn 00003852</t>
  </si>
  <si>
    <t>00003853</t>
  </si>
  <si>
    <t>Bán hàng CÔNG TY TNHH MỘT THÀNH VIÊN SÀI GÒN CO.OP NHIÊU LỘC theo hóa đơn 00003853</t>
  </si>
  <si>
    <t>00003854</t>
  </si>
  <si>
    <t>Bán hàng CÔNG TY TNHH MỘT THÀNH VIÊN SÀI GÒN CO.OP NHIÊU LỘC theo hóa đơn 00003854</t>
  </si>
  <si>
    <t>00003856</t>
  </si>
  <si>
    <t>Bán hàng CHI NHÁNH LIÊN HIỆP HỢP TÁC XÃ THƯƠNG MẠI TP.HỒ CHÍ MINH - CO.OPMART KON TUM theo hóa đơn 00003856</t>
  </si>
  <si>
    <t>00003857</t>
  </si>
  <si>
    <t>Bán hàng CHI NHÁNH LIÊN HIỆP HỢP TÁC XÃ THƯƠNG MẠI TP.HỒ CHÍ MINH - CO.OPMART KON TUM theo hóa đơn 00003857</t>
  </si>
  <si>
    <t>00003858</t>
  </si>
  <si>
    <t>Bán hàng CHI NHÁNH LIÊN HIỆP HỢP TÁC XÃ THƯƠNG MẠI TP.HỒ CHÍ MINH - CO.OPMART KON TUM theo hóa đơn 00003858</t>
  </si>
  <si>
    <t>00003859</t>
  </si>
  <si>
    <t>Bán hàng CÔNG TY TNHH THƯƠNG MẠI SÀI GÒN - GIA LAI theo hóa đơn 00003859</t>
  </si>
  <si>
    <t>CÔNG TY TNHH THƯƠNG MẠI SÀI GÒN - GIA LAI</t>
  </si>
  <si>
    <t>5900368395</t>
  </si>
  <si>
    <t>00003860</t>
  </si>
  <si>
    <t>Bán hàng CÔNG TY TNHH  MỘT THÀNH VIÊN THƯƠNG MẠI DỊCH VỤ SÀI GÒN - BUÔN MA THUỘT theo hóa đơn 00003860</t>
  </si>
  <si>
    <t>00003861</t>
  </si>
  <si>
    <t>Bán hàng CHI NHÁNH LIÊN HIỆP HỢP TÁC XÃ THƯƠNG MẠI TP. HỒ CHÍ MINH - CO.OPMART QUẢNG BÌNH theo hóa đơn 00003861</t>
  </si>
  <si>
    <t>00003862</t>
  </si>
  <si>
    <t>Bán hàng CÔNG TY TNHH MỘT THÀNH VIÊN THƯƠNG MẠI SÀI GÒN - QUẢNG NGÃI theo hóa đơn 00003862</t>
  </si>
  <si>
    <t>00003863</t>
  </si>
  <si>
    <t>Bán hàng CÔNG TY TNHH MỘT THÀNH VIÊN SÀI GÒN CO.OP TAM KỲ theo hóa đơn 00003863</t>
  </si>
  <si>
    <t>00003865</t>
  </si>
  <si>
    <t>Bán hàng CÔNG TY TNHH MỘT THÀNH VIÊN MARFOUR theo hóa đơn 00003865</t>
  </si>
  <si>
    <t>00003866</t>
  </si>
  <si>
    <t>Bán hàng CÔNG TY TNHH MỘT THÀNH VIÊN SÀI GÒN CO.OP HÀ NỘI theo hóa đơn 00003866</t>
  </si>
  <si>
    <t>00003867</t>
  </si>
  <si>
    <t>Bán hàng CHI NHÁNH - CÔNG TY TNHH MỘT THÀNH VIÊN THỰC PHẨM SAIGON CO.OP - CO.OP FOOD MIỀN BẮC theo hóa đơn 00003867</t>
  </si>
  <si>
    <t>00003868</t>
  </si>
  <si>
    <t>Bán hàng CHI NHÁNH - CÔNG TY TNHH MỘT THÀNH VIÊN THỰC PHẨM SAIGON CO.OP - CO.OP FOOD MIỀN BẮC theo hóa đơn 00003868</t>
  </si>
  <si>
    <t>00003869</t>
  </si>
  <si>
    <t>Cửa hàng Co.op Food HN Eurowindow</t>
  </si>
  <si>
    <t>00012082</t>
  </si>
  <si>
    <t>00012083</t>
  </si>
  <si>
    <t>Hàng trả - phiếu MH000256</t>
  </si>
  <si>
    <t>Hàng trả - Xuất tại 553 - phiếu MH000526</t>
  </si>
  <si>
    <t>00000357</t>
  </si>
  <si>
    <t>Hàng trả - Xuất tại 2112</t>
  </si>
  <si>
    <t>00003871</t>
  </si>
  <si>
    <t>Bán hàng CN LIÊN HIỆP HỢP TÁC XÃ THƯƠNG MẠI TP. HỒ CHÍ MINH - CO.OPMART ĐỖ VĂN DẬY theo hóa đơn 00003871</t>
  </si>
  <si>
    <t>CN LIÊN HIỆP HỢP TÁC XÃ THƯƠNG MẠI TP. HỒ CHÍ MINH - CO.OPMART ĐỖ VĂN DẬY</t>
  </si>
  <si>
    <t>0301175691-058</t>
  </si>
  <si>
    <t>00003872</t>
  </si>
  <si>
    <t>Bán hàng CÔNG TY TNHH MỘT THÀNH VIÊN SÀI GÒN CO.OP HÓC MÔN theo hóa đơn 00003872</t>
  </si>
  <si>
    <t>00003874</t>
  </si>
  <si>
    <t>Bán hàng CÔNG TY TNHH MỘT THÀNH VIÊN CO.OP MART HÒA BÌNH theo hóa đơn 00003874</t>
  </si>
  <si>
    <t>00003875</t>
  </si>
  <si>
    <t>Bán hàng CÔNG TY TNHH MỘT THÀNH VIÊN SÀI GÒN CO.OP BÌNH TÂN theo hóa đơn 00003875</t>
  </si>
  <si>
    <t>00003876</t>
  </si>
  <si>
    <t>Bán hàng CÔNG TY TNHH MỘT THÀNH VIÊN CO.OPMART HẢI PHÒNG theo hóa đơn 00003876</t>
  </si>
  <si>
    <t>00003877</t>
  </si>
  <si>
    <t>Bán hàng CHI NHÁNH CÔNG TY TNHH MỘT THÀNH VIÊN THỰC PHẨM SAIGON CO.OP - CO.OP FOOD KHU VỰC BÌNH DƯƠNG theo hóa đơn 00003877</t>
  </si>
  <si>
    <t>00003880</t>
  </si>
  <si>
    <t>Bán hàng CÔNG TY TNHH THƯƠNG MẠI DỊCH VỤ TRUNG MỸ TÂY theo hóa đơn 00003880</t>
  </si>
  <si>
    <t>00003881</t>
  </si>
  <si>
    <t>Bán hàng CÔNG TY TNHH MỘT THÀNH VIÊN THỰC PHẨM SAIGON CO.OP theo hóa đơn 00003881</t>
  </si>
  <si>
    <t>00003883</t>
  </si>
  <si>
    <t>Bán hàng CÔNG TY TNHH MỘT THÀNH VIÊN THỰC PHẨM SAIGON CO.OP theo hóa đơn 00003883</t>
  </si>
  <si>
    <t>00003884</t>
  </si>
  <si>
    <t>Bán hàng CN LIÊN HIỆP HỢP TÁC XÃ THƯƠNG MẠI TP. HỒ CHÍ MINH - CO.OPMART HIỆP THÀNH theo hóa đơn 00003884</t>
  </si>
  <si>
    <t>00003885</t>
  </si>
  <si>
    <t>Bán hàng CÔNG TY TNHH MỘT THÀNH VIÊN THỰC PHẨM SAIGON CO.OP theo hóa đơn 00003885</t>
  </si>
  <si>
    <t>00003886</t>
  </si>
  <si>
    <t>Bán hàng CÔNG TY TNHH MỘT THÀNH VIÊN THỰC PHẨM SAIGON CO.OP theo hóa đơn 00003886</t>
  </si>
  <si>
    <t>00003887</t>
  </si>
  <si>
    <t>Bán hàng CÔNG TY TNHH MỘT THÀNH VIÊN THỰC PHẨM SAIGON CO.OP theo hóa đơn 00003887</t>
  </si>
  <si>
    <t>00003888</t>
  </si>
  <si>
    <t>Bán hàng CÔNG TY TNHH MỘT THÀNH VIÊN THỰC PHẨM SAIGON CO.OP theo hóa đơn 00003888</t>
  </si>
  <si>
    <t>00003889</t>
  </si>
  <si>
    <t>Bán hàng CÔNG TY TNHH MỘT THÀNH VIÊN THỰC PHẨM SAIGON CO.OP theo hóa đơn 00003889</t>
  </si>
  <si>
    <t>00003890</t>
  </si>
  <si>
    <t>Bán hàng CÔNG TY TNHH MỘT THÀNH VIÊN THỰC PHẨM SAIGON CO.OP theo hóa đơn 00003890</t>
  </si>
  <si>
    <t>00003891</t>
  </si>
  <si>
    <t>Bán hàng CÔNG TY TNHH MỘT THÀNH VIÊN THỰC PHẨM SAIGON CO.OP theo hóa đơn 00003891</t>
  </si>
  <si>
    <t>00003892</t>
  </si>
  <si>
    <t>Bán hàng CÔNG TY TNHH MỘT THÀNH VIÊN THỰC PHẨM SAIGON CO.OP theo hóa đơn 00003892</t>
  </si>
  <si>
    <t>00003893</t>
  </si>
  <si>
    <t>Bán hàng CÔNG TY TNHH MỘT THÀNH VIÊN THỰC PHẨM SAIGON CO.OP theo hóa đơn 00003893</t>
  </si>
  <si>
    <t>00003894</t>
  </si>
  <si>
    <t>Bán hàng CÔNG TY TNHH MỘT THÀNH VIÊN THỰC PHẨM SAIGON CO.OP theo hóa đơn 00003894</t>
  </si>
  <si>
    <t>00003895</t>
  </si>
  <si>
    <t>Bán hàng CÔNG TY TNHH MỘT THÀNH VIÊN THỰC PHẨM SAIGON CO.OP theo hóa đơn 00003895</t>
  </si>
  <si>
    <t>00003896</t>
  </si>
  <si>
    <t>Bán hàng CÔNG TY TNHH MỘT THÀNH VIÊN THỰC PHẨM SAIGON CO.OP theo hóa đơn 00003896</t>
  </si>
  <si>
    <t>00003897</t>
  </si>
  <si>
    <t>Bán hàng CÔNG TY TNHH MỘT THÀNH VIÊN THỰC PHẨM SAIGON CO.OP theo hóa đơn 00003897</t>
  </si>
  <si>
    <t>00003898</t>
  </si>
  <si>
    <t>Bán hàng CÔNG TY TNHH MỘT THÀNH VIÊN THỰC PHẨM SAIGON CO.OP theo hóa đơn 00003898</t>
  </si>
  <si>
    <t>00003899</t>
  </si>
  <si>
    <t>Bán hàng CÔNG TY TNHH MỘT THÀNH VIÊN THỰC PHẨM SAIGON CO.OP theo hóa đơn 00003899</t>
  </si>
  <si>
    <t>00003911</t>
  </si>
  <si>
    <t>Bán hàng CÔNG TY TNHH MỘT THÀNH VIÊN SÀI GÒN CO.OP NAM SÀI GÒN theo hóa đơn 00003911</t>
  </si>
  <si>
    <t>00003912</t>
  </si>
  <si>
    <t>Bán hàng CÔNG TY TNHH MỘT THÀNH VIÊN SÀI GÒN CO.OP NAM SÀI GÒN theo hóa đơn 00003912</t>
  </si>
  <si>
    <t>00003913</t>
  </si>
  <si>
    <t>Bán hàng CÔNG TY TNHH MỘT THÀNH VIÊN CO.OP FINELIFE theo hóa đơn 00003913</t>
  </si>
  <si>
    <t>00003914</t>
  </si>
  <si>
    <t>Bán hàng CÔNG TY TNHH SAIGON CO-OP FAIRPRICE theo hóa đơn 00003914</t>
  </si>
  <si>
    <t>00003915</t>
  </si>
  <si>
    <t>Bán hàng CÔNG TY TNHH MỘT THÀNH VIÊN THỰC PHẨM SAIGON CO.OP theo hóa đơn 00003915</t>
  </si>
  <si>
    <t>00003917</t>
  </si>
  <si>
    <t>Bán hàng CÔNG TY TNHH MỘT THÀNH VIÊN THỰC PHẨM SAIGON CO.OP theo hóa đơn 00003917</t>
  </si>
  <si>
    <t>00003918</t>
  </si>
  <si>
    <t>Bán hàng CHI NHÁNH CÔNG TY TNHH MỘT THÀNH VIÊN THỰC PHẨM SAIGON CO.OP - CO.OP FOOD KHU VỰC BÌNH DƯƠNG theo hóa đơn 00003918</t>
  </si>
  <si>
    <t>00003919</t>
  </si>
  <si>
    <t>Bán hàng CHI NHÁNH CÔNG TY TNHH MỘT THÀNH VIÊN THỰC PHẨM SAIGON CO.OP - CO.OP FOOD KHU VỰC BÌNH DƯƠNG theo hóa đơn 00003919</t>
  </si>
  <si>
    <t>00003925</t>
  </si>
  <si>
    <t>Bán hàng CÔNG TY TNHH MỘT THÀNH VIÊN THỰC PHẨM SAIGON CO.OP theo hóa đơn 00003925</t>
  </si>
  <si>
    <t>00003926</t>
  </si>
  <si>
    <t>Bán hàng CÔNG TY TNHH MỘT THÀNH VIÊN THỰC PHẨM SAIGON CO.OP theo hóa đơn 00003926</t>
  </si>
  <si>
    <t>00003927</t>
  </si>
  <si>
    <t>Bán hàng CÔNG TY TNHH MỘT THÀNH VIÊN THỰC PHẨM SAIGON CO.OP theo hóa đơn 00003927</t>
  </si>
  <si>
    <t>00003928</t>
  </si>
  <si>
    <t>Bán hàng CÔNG TY TNHH MỘT THÀNH VIÊN THỰC PHẨM SAIGON CO.OP theo hóa đơn 00003928</t>
  </si>
  <si>
    <t>00003931</t>
  </si>
  <si>
    <t>Bán hàng CÔNG TY TNHH MỘT THÀNH VIÊN THỰC PHẨM SAIGON CO.OP theo hóa đơn 00003931</t>
  </si>
  <si>
    <t>00003934</t>
  </si>
  <si>
    <t>Bán hàng CÔNG TY TNHH MỘT THÀNH VIÊN THỰC PHẨM SAIGON CO.OP theo hóa đơn 00003934</t>
  </si>
  <si>
    <t>00003935</t>
  </si>
  <si>
    <t>Bán hàng CÔNG TY TNHH MỘT THÀNH VIÊN THỰC PHẨM SAIGON CO.OP theo hóa đơn 00003935</t>
  </si>
  <si>
    <t>00012232</t>
  </si>
  <si>
    <t>00012261</t>
  </si>
  <si>
    <t>00003937</t>
  </si>
  <si>
    <t>Bán hàng CÔNG TY TNHH MỘT THÀNH VIÊN THỰC PHẨM SAIGON CO.OP theo hóa đơn 00003937</t>
  </si>
  <si>
    <t>00003938</t>
  </si>
  <si>
    <t>Bán hàng CÔNG TY TNHH MỘT THÀNH VIÊN THỰC PHẨM SAIGON CO.OP theo hóa đơn 00003938</t>
  </si>
  <si>
    <t>00003939</t>
  </si>
  <si>
    <t>Bán hàng CÔNG TY TNHH MỘT THÀNH VIÊN THỰC PHẨM SAIGON CO.OP theo hóa đơn 00003939</t>
  </si>
  <si>
    <t>00003942</t>
  </si>
  <si>
    <t>Bán hàng CÔNG TY TNHH MỘT THÀNH VIÊN THỰC PHẨM SAIGON CO.OP theo hóa đơn 00003942</t>
  </si>
  <si>
    <t>00003943</t>
  </si>
  <si>
    <t>Bán hàng CÔNG TY TNHH MỘT THÀNH VIÊN THỰC PHẨM SAIGON CO.OP theo hóa đơn 00003943</t>
  </si>
  <si>
    <t>00003944</t>
  </si>
  <si>
    <t>Bán hàng CÔNG TY TNHH MỘT THÀNH VIÊN THỰC PHẨM SAIGON CO.OP theo hóa đơn 00003944</t>
  </si>
  <si>
    <t>00003945</t>
  </si>
  <si>
    <t>Bán hàng CÔNG TY TNHH MỘT THÀNH VIÊN THỰC PHẨM SAIGON CO.OP theo hóa đơn 00003945</t>
  </si>
  <si>
    <t>00003946</t>
  </si>
  <si>
    <t>Bán hàng CÔNG TY TNHH MỘT THÀNH VIÊN THỰC PHẨM SAIGON CO.OP theo hóa đơn 00003946</t>
  </si>
  <si>
    <t>00003947</t>
  </si>
  <si>
    <t>Bán hàng CÔNG TY TNHH MỘT THÀNH VIÊN THỰC PHẨM SAIGON CO.OP theo hóa đơn 00003947</t>
  </si>
  <si>
    <t>00003948</t>
  </si>
  <si>
    <t>Bán hàng CÔNG TY TNHH MỘT THÀNH VIÊN THỰC PHẨM SAIGON CO.OP theo hóa đơn 00003948</t>
  </si>
  <si>
    <t>00003949</t>
  </si>
  <si>
    <t>Bán hàng CÔNG TY TNHH MỘT THÀNH VIÊN THỰC PHẨM SAIGON CO.OP theo hóa đơn 00003949</t>
  </si>
  <si>
    <t>00003950</t>
  </si>
  <si>
    <t>Bán hàng CÔNG TY TNHH MỘT THÀNH VIÊN THỰC PHẨM SAIGON CO.OP theo hóa đơn 00003950</t>
  </si>
  <si>
    <t>00003951</t>
  </si>
  <si>
    <t>00003952</t>
  </si>
  <si>
    <t>Bán hàng CÔNG TY TNHH MỘT THÀNH VIÊN THỰC PHẨM SAIGON CO.OP theo hóa đơn 00003952</t>
  </si>
  <si>
    <t>00003953</t>
  </si>
  <si>
    <t>Bán hàng CÔNG TY TNHH MỘT THÀNH VIÊN THỰC PHẨM SAIGON CO.OP theo hóa đơn 00003953</t>
  </si>
  <si>
    <t>00012337</t>
  </si>
  <si>
    <t>00012348</t>
  </si>
  <si>
    <t>Hàng trả - Xuất tại 9406</t>
  </si>
  <si>
    <t>Hàng trra - Xuất tại 9408</t>
  </si>
  <si>
    <t>Hàng trả - Xuất tại 9416</t>
  </si>
  <si>
    <t>00003954</t>
  </si>
  <si>
    <t>Bán hàng CÔNG TY TNHH MỘT THÀNH VIÊN THỰC PHẨM SAIGON CO.OP theo hóa đơn 00003954</t>
  </si>
  <si>
    <t>00003955</t>
  </si>
  <si>
    <t>Bán hàng CHI NHÁNH LIÊN HIỆP HỢP TÁC XÃ THƯƠNG MẠI TP. HỒ CHÍ MINH - CO.OPMART BÀ RỊA theo hóa đơn 00003955</t>
  </si>
  <si>
    <t>00003956</t>
  </si>
  <si>
    <t>Bán hàng CÔNG TY TNHH MỘT THÀNH VIÊN THƯƠNG MẠI VÀ DỊCH VỤ SÀI GÒN - CAM RANH theo hóa đơn 00003956</t>
  </si>
  <si>
    <t>00003957</t>
  </si>
  <si>
    <t>Bán hàng CÔNG TY TRÁCH NHIỆM HỮU HẠN MỘT THÀNH VIÊN THƯƠNG MẠI VÀ DỊCH VỤ SÀI GÒN - PHAN RANG theo hóa đơn 00003957</t>
  </si>
  <si>
    <t>00003958</t>
  </si>
  <si>
    <t>Bán hàng CÔNG TY TNHH MỘT THÀNH VIÊN CO.OPMART NHA TRANG theo hóa đơn 00003958</t>
  </si>
  <si>
    <t>00003959</t>
  </si>
  <si>
    <t>Bán hàng CÔNG TY TNHH MỘT THÀNH VIÊN THỰC PHẨM SAIGON CO.OP theo hóa đơn 00003959</t>
  </si>
  <si>
    <t>00003960</t>
  </si>
  <si>
    <t>Bán hàng CÔNG TY TNHH MỘT THÀNH VIÊN THỰC PHẨM SAIGON CO.OP theo hóa đơn 00003960</t>
  </si>
  <si>
    <t>00003961</t>
  </si>
  <si>
    <t>Bán hàng CÔNG TY TNHH MỘT THÀNH VIÊN THỰC PHẨM SAIGON CO.OP theo hóa đơn 00003961</t>
  </si>
  <si>
    <t>00003962</t>
  </si>
  <si>
    <t>Bán hàng CÔNG TY TNHH MỘT THÀNH VIÊN THỰC PHẨM SAIGON CO.OP theo hóa đơn 00003962</t>
  </si>
  <si>
    <t>00003964</t>
  </si>
  <si>
    <t>Bán hàng CÔNG TY TNHH MỘT THÀNH VIÊN THỰC PHẨM SAIGON CO.OP theo hóa đơn 00003964</t>
  </si>
  <si>
    <t>00003966</t>
  </si>
  <si>
    <t>Bán hàng CÔNG TY TNHH MỘT THÀNH VIÊN SÀI GÒN CO.OP XA LỘ HÀ NỘI theo hóa đơn 00003966</t>
  </si>
  <si>
    <t>00003967</t>
  </si>
  <si>
    <t>Bán hàng CÔNG TY TNHH MỘT THÀNH VIÊN SÀI GÒN CO.OP XA LỘ HÀ NỘI theo hóa đơn 00003967</t>
  </si>
  <si>
    <t>00003968</t>
  </si>
  <si>
    <t>Bán hàng CÔNG TY TNHH MỘT THÀNH VIÊN THỰC PHẨM SAIGON CO.OP theo hóa đơn 00003968</t>
  </si>
  <si>
    <t>00003969</t>
  </si>
  <si>
    <t>Bán hàng CÔNG TY TNHH MỘT THÀNH VIÊN THỰC PHẨM SAIGON CO.OP theo hóa đơn 00003969</t>
  </si>
  <si>
    <t>00003970</t>
  </si>
  <si>
    <t>Bán hàng CÔNG TY TNHH SAIGON CO-OP FAIRPRICE theo hóa đơn 00003970</t>
  </si>
  <si>
    <t>00003971</t>
  </si>
  <si>
    <t>Bán hàng CÔNG TY TNHH SAIGON CO-OP FAIRPRICE theo hóa đơn 00003971</t>
  </si>
  <si>
    <t>00003972</t>
  </si>
  <si>
    <t>Bán hàng CÔNG TY TNHH SAIGON CO-OP FAIRPRICE theo hóa đơn 00003972</t>
  </si>
  <si>
    <t>00003973</t>
  </si>
  <si>
    <t>Bán hàng CÔNG TY TNHH MỘT THÀNH VIÊN THỰC PHẨM SAIGON CO.OP theo hóa đơn 00003973</t>
  </si>
  <si>
    <t>00003974</t>
  </si>
  <si>
    <t>Bán hàng CÔNG TY TNHH MỘT THÀNH VIÊN THỰC PHẨM SAIGON CO.OP theo hóa đơn 00003974</t>
  </si>
  <si>
    <t>00003975</t>
  </si>
  <si>
    <t>Bán hàng CÔNG TY TNHH MỘT THÀNH VIÊN THỰC PHẨM SAIGON CO.OP theo hóa đơn 00003975</t>
  </si>
  <si>
    <t>00003976</t>
  </si>
  <si>
    <t>Bán hàng CÔNG TY TNHH MỘT THÀNH VIÊN THỰC PHẨM SAIGON CO.OP theo hóa đơn 00003976</t>
  </si>
  <si>
    <t>00003977</t>
  </si>
  <si>
    <t>Bán hàng CÔNG TY TNHH MỘT THÀNH VIÊN THỰC PHẨM SAIGON CO.OP theo hóa đơn 00003977</t>
  </si>
  <si>
    <t>00003978</t>
  </si>
  <si>
    <t>Bán hàng CÔNG TY TNHH MỘT THÀNH VIÊN CO.OP FINELIFE theo hóa đơn 00003978</t>
  </si>
  <si>
    <t>00003979</t>
  </si>
  <si>
    <t>Bán hàng CÔNG TY TNHH SAIGON CO-OP FAIRPRICE theo hóa đơn 00003979</t>
  </si>
  <si>
    <t>00003980</t>
  </si>
  <si>
    <t>Bán hàng CÔNG TY TNHH MỘT THÀNH VIÊN SÀI GÒN CO.OP ĐÌNH CHIỂU theo hóa đơn 00003980</t>
  </si>
  <si>
    <t>00003982</t>
  </si>
  <si>
    <t>Bán hàng CÔNG TY TNHH MỘT THÀNH VIÊN THỰC PHẨM SAIGON CO.OP theo hóa đơn 00003982</t>
  </si>
  <si>
    <t>00003984</t>
  </si>
  <si>
    <t>Bán hàng CÔNG TY TNHH MỘT THÀNH VIÊN THỰC PHẨM SAIGON CO.OP theo hóa đơn 00003984</t>
  </si>
  <si>
    <t>00003986</t>
  </si>
  <si>
    <t>Bán hàng CÔNG TY TNHH MỘT THÀNH VIÊN CO.OP FINELIFE theo hóa đơn 00003986</t>
  </si>
  <si>
    <t>00003987</t>
  </si>
  <si>
    <t>Bán hàng CÔNG TY TNHH MỘT THÀNH VIÊN THỰC PHẨM SAIGON CO.OP theo hóa đơn 00003987</t>
  </si>
  <si>
    <t>00003990</t>
  </si>
  <si>
    <t>Bán hàng CÔNG TY TNHH MỘT THÀNH VIÊN SÀI GÒN CO.OP RẠCH MIỄU theo hóa đơn 00003990</t>
  </si>
  <si>
    <t>00003994</t>
  </si>
  <si>
    <t>Bán hàng CHI NHÁNH - CÔNG TY TNHH MỘT THÀNH VIÊN THỰC PHẨM SAIGON CO.OP - CO.OP FOOD MIỀN BẮC theo hóa đơn 00003994</t>
  </si>
  <si>
    <t>00003996</t>
  </si>
  <si>
    <t>Bán hàng CHI NHÁNH LIÊN HIỆP HỢP TÁC XÃ THƯƠNG MẠI TP. HỒ CHÍ MINH - CO.OPMART ĐỒNG VĂN CỐNG theo hóa đơn 00003996</t>
  </si>
  <si>
    <t>00004003</t>
  </si>
  <si>
    <t>Bán hàng CÔNG TY TNHH MỘT THÀNH VIÊN THỰC PHẨM SAIGON CO.OP theo hóa đơn 00004003</t>
  </si>
  <si>
    <t>00004005</t>
  </si>
  <si>
    <t>Bán hàng CÔNG TY TNHH MỘT THÀNH VIÊN CO.OP FINELIFE theo hóa đơn 00004005</t>
  </si>
  <si>
    <t>00004006</t>
  </si>
  <si>
    <t>Bán hàng CÔNG TY TNHH SAIGON CO-OP FAIRPRICE theo hóa đơn 00004006</t>
  </si>
  <si>
    <t>00004007</t>
  </si>
  <si>
    <t>Bán hàng CÔNG TY TNHH SAIGON CO-OP FAIRPRICE theo hóa đơn 00004007</t>
  </si>
  <si>
    <t>00004008</t>
  </si>
  <si>
    <t>Bán hàng CÔNG TY TNHH SAIGON CO-OP FAIRPRICE theo hóa đơn 00004008</t>
  </si>
  <si>
    <t>00004012</t>
  </si>
  <si>
    <t>Bán hàng CN LIÊN HIỆP HỢP TÁC XÃ THƯƠNG MẠI TP.HỒ CHÍ MINH- CO.OPMART TÂN CHÂU AN GIANG theo hóa đơn 00004012</t>
  </si>
  <si>
    <t>00004013</t>
  </si>
  <si>
    <t>Bán hàng CN LIÊN HIỆP HỢP TÁC XÃ THƯƠNG MẠI TP.HỒ CHÍ MINH- CO.OPMART TÂN CHÂU AN GIANG theo hóa đơn 00004013</t>
  </si>
  <si>
    <t>00004014</t>
  </si>
  <si>
    <t>Bán hàng CHI NHÁNH LIÊN HIỆP HỢP TÁC XÃ THƯƠNG MẠI TP.HCM - CO.OPMART CAI LẬY theo hóa đơn 00004014</t>
  </si>
  <si>
    <t>00004015</t>
  </si>
  <si>
    <t>Bán hàng CHI NHÁNH LIÊN HIỆP HỢP TÁC XÃ THƯƠNG MẠI TP.HCM - CO.OPMART CAI LẬY theo hóa đơn 00004015</t>
  </si>
  <si>
    <t>00004016</t>
  </si>
  <si>
    <t>Bán hàng CHI NHÁNH LIÊN HIỆP HỢP TÁC XÃ THƯƠNG MẠI TP. HỒ CHÍ MINH-CO.OPMART SA ĐÉC theo hóa đơn 00004016</t>
  </si>
  <si>
    <t>00004017</t>
  </si>
  <si>
    <t>Bán hàng CÔNG TY TRÁCH NHIỆM HỮU HẠN THƯƠNG MẠI DỊCH VỤ SÀI GÒN - TÂY NINH theo hóa đơn 00004017</t>
  </si>
  <si>
    <t>00004018</t>
  </si>
  <si>
    <t>Bán hàng CÔNG TY TRÁCH NHIỆM HỮU HẠN THƯƠNG MẠI DỊCH VỤ SÀI GÒN - TÂY NINH theo hóa đơn 00004018</t>
  </si>
  <si>
    <t>00004019</t>
  </si>
  <si>
    <t>Bán hàng CÔNG TY TNHH MỘT THÀNH VIÊN CO.OPMART TRẢNG BÀNG theo hóa đơn 00004019</t>
  </si>
  <si>
    <t>00004020</t>
  </si>
  <si>
    <t>Bán hàng CÔNG TY TNHH MỘT THÀNH VIÊN CO.OPMART CẦN THƠ theo hóa đơn 00004020</t>
  </si>
  <si>
    <t>00004021</t>
  </si>
  <si>
    <t>Bán hàng CHI NHÁNH LIÊN HIỆP HỢP TÁC XÃ THƯƠNG MẠI TP. HỒ CHÍ MINH-CO.OPMART HỒNG NGỰ theo hóa đơn 00004021</t>
  </si>
  <si>
    <t>CHI NHÁNH LIÊN HIỆP HỢP TÁC XÃ THƯƠNG MẠI TP. HỒ CHÍ MINH-CO.OPMART HỒNG NGỰ</t>
  </si>
  <si>
    <t>0301175691-040</t>
  </si>
  <si>
    <t>00004022</t>
  </si>
  <si>
    <t>Bán hàng CHI NHÁNH LIÊN HIỆP HỢP TÁC XÃ THƯƠNG MẠI TP. HỒ CHÍ MINH - CO.OPMART THỐT NỐT theo hóa đơn 00004022</t>
  </si>
  <si>
    <t>CHI NHÁNH LIÊN HIỆP HỢP TÁC XÃ THƯƠNG MẠI TP. HỒ CHÍ MINH - CO.OPMART THỐT NỐT</t>
  </si>
  <si>
    <t>0301175691-028</t>
  </si>
  <si>
    <t>00004023</t>
  </si>
  <si>
    <t>Bán hàng CÔNG TY TNHH MỘT THÀNH VIÊN THƯƠNG MẠI DỊCH VỤ SÀI GÒN-BẠC LIÊU 2 theo hóa đơn 00004023</t>
  </si>
  <si>
    <t>CÔNG TY TNHH MỘT THÀNH VIÊN THƯƠNG MẠI DỊCH VỤ SÀI GÒN-BẠC LIÊU 2</t>
  </si>
  <si>
    <t>1900347461</t>
  </si>
  <si>
    <t>00004024</t>
  </si>
  <si>
    <t>Bán hàng CÔNG TY TNHH MỘT THÀNH VIÊN THƯƠNG MẠI SÀI GÒN - VĨNH LONG theo hóa đơn 00004024</t>
  </si>
  <si>
    <t>CÔNG TY TNHH MỘT THÀNH VIÊN THƯƠNG MẠI SÀI GÒN - VĨNH LONG</t>
  </si>
  <si>
    <t>00004025</t>
  </si>
  <si>
    <t>Bán hàng CHI NHÁNH CÔNG TY TNHH MỘT THÀNH VIÊN THỰC PHẨM SAIGON CO.OP - CO.OP FOOD KHU VỰC CẦN THƠ theo hóa đơn 00004025</t>
  </si>
  <si>
    <t>00004026</t>
  </si>
  <si>
    <t>Bán hàng CHI NHÁNH CÔNG TY TNHH MỘT THÀNH VIÊN THỰC PHẨM SAIGON CO.OP - CO.OP FOOD KHU VỰC CẦN THƠ theo hóa đơn 00004026</t>
  </si>
  <si>
    <t>00004027</t>
  </si>
  <si>
    <t>Bán hàng CHI NHÁNH LIÊN HIỆP HỢP TÁC XÃ THƯƠNG MẠI TP.HCM - CO.OPMART CAI LẬY theo hóa đơn 00004027</t>
  </si>
  <si>
    <t>00004028</t>
  </si>
  <si>
    <t>Bán hàng CHI NHÁNH LIÊN HIỆP HỢP TÁC XÃ THƯƠNG MẠI TP. HỒ CHÍ MINH-CO.OPMART SA ĐÉC theo hóa đơn 00004028</t>
  </si>
  <si>
    <t>00004029</t>
  </si>
  <si>
    <t>Bán hàng CHI NHÁNH LIÊN HIỆP HTX TM TP.HCM - CO.OPMART CAO LÃNH theo hóa đơn 00004029</t>
  </si>
  <si>
    <t>00004030</t>
  </si>
  <si>
    <t>Bán hàng CHI NHÁNH LIÊN HIỆP HTX TM TP.HCM - CO.OPMART CAO LÃNH theo hóa đơn 00004030</t>
  </si>
  <si>
    <t>00004031</t>
  </si>
  <si>
    <t>Bán hàng CHI NHÁNH CÔNG TY TNHH MỘT THÀNH VIÊN THỰC PHẨM SAIGON CO.OP - CO.OP FOOD KHU VỰC CẦN THƠ theo hóa đơn 00004031</t>
  </si>
  <si>
    <t>00004032</t>
  </si>
  <si>
    <t>Bán hàng CHI NHÁNH LIÊN HIỆP HTX TM TP.HCM - CO.OPMART CAO LÃNH theo hóa đơn 00004032</t>
  </si>
  <si>
    <t>00004033</t>
  </si>
  <si>
    <t>Bán hàng CHI NHÁNH LIÊN HIỆP HỢP TÁC XÃ THƯƠNG MẠI TP. HỒ CHÍ MINH-CO.OPMART BÌNH THỦY theo hóa đơn 00004033</t>
  </si>
  <si>
    <t>00004034</t>
  </si>
  <si>
    <t>Bán hàng CHI NHÁNH CÔNG TY TNHH MỘT THÀNH VIÊN THỰC PHẨM SAIGON CO.OP - CO.OP FOOD KHU VỰC CẦN THƠ theo hóa đơn 00004034</t>
  </si>
  <si>
    <t>00004035</t>
  </si>
  <si>
    <t>Bán hàng CHI NHÁNH CÔNG TY TNHH MỘT THÀNH VIÊN THỰC PHẨM SAIGON CO.OP - CO.OP FOOD KHU VỰC CẦN THƠ theo hóa đơn 00004035</t>
  </si>
  <si>
    <t>00004036</t>
  </si>
  <si>
    <t>Bán hàng CÔNG TY TNHH MỘT THÀNH VIÊN CO.OPMART TRẢNG BÀNG theo hóa đơn 00004036</t>
  </si>
  <si>
    <t>00004037</t>
  </si>
  <si>
    <t>Bán hàng CÔNG TY TRÁCH NHIỆM HỮU HẠN THƯƠNG MẠI DỊCH VỤ SÀI GÒN - TÂY NINH theo hóa đơn 00004037</t>
  </si>
  <si>
    <t>00004038</t>
  </si>
  <si>
    <t>Bán hàng CHI NHÁNH LIÊN HIỆP HỢP TÁC XÃ THƯƠNG MẠI TP. HỒ CHÍ MINH-CO.OPMART BÌNH THỦY theo hóa đơn 00004038</t>
  </si>
  <si>
    <t>00004052</t>
  </si>
  <si>
    <t>Bán hàng CÔNG TY TNHH MỘT THÀNH VIÊN CO.OPMART THANH HÓA theo hóa đơn 00004052</t>
  </si>
  <si>
    <t>00004053</t>
  </si>
  <si>
    <t>Bán hàng CHI NHÁNH - CÔNG TY TNHH MỘT THÀNH VIÊN THỰC PHẨM SAIGON CO.OP - CO.OP FOOD MIỀN BẮC theo hóa đơn 00004053</t>
  </si>
  <si>
    <t>1K23TDH</t>
  </si>
  <si>
    <t>00012622</t>
  </si>
  <si>
    <t>Hàng trả - phiếu MH000254</t>
  </si>
  <si>
    <t>Hàng trả - Xuất tại 9409</t>
  </si>
  <si>
    <t>00000354</t>
  </si>
  <si>
    <t>Hàng trả - Xuất tại 9120</t>
  </si>
  <si>
    <t>00000355</t>
  </si>
  <si>
    <t>Hàng trả - phiếu MH000193</t>
  </si>
  <si>
    <t>coop9148 - Cửa hàng Co.op Food HN Tecco Skyville Tower</t>
  </si>
  <si>
    <t>Hàng trả - Xuất tại 233</t>
  </si>
  <si>
    <t>00004067</t>
  </si>
  <si>
    <t>Bán hàng CN CÔNG TY TNHH MTV THỰC PHẨM SAIGON CO.OP - CO.OPFOOD KHU VỰC ĐỒNG NAI theo hóa đơn 00004067</t>
  </si>
  <si>
    <t>00004068</t>
  </si>
  <si>
    <t>Bán hàng CHI NHÁNH CÔNG TY TNHH MỘT THÀNH VIÊN THỰC PHẨM SAIGON CO.OP - CO.OP FOOD KHU VỰC BÌNH DƯƠNG theo hóa đơn 00004068</t>
  </si>
  <si>
    <t>00004069</t>
  </si>
  <si>
    <t>Bán hàng CHI NHÁNH CÔNG TY TNHH MỘT THÀNH VIÊN THỰC PHẨM SAIGON CO.OP - CO.OP FOOD KHU VỰC BÌNH DƯƠNG theo hóa đơn 00004069</t>
  </si>
  <si>
    <t>00004070</t>
  </si>
  <si>
    <t>Bán hàng CÔNG TY TNHH MỘT THÀNH VIÊN SÀI GÒN CO.OP PHÚ LÂM theo hóa đơn 00004070</t>
  </si>
  <si>
    <t>00004074</t>
  </si>
  <si>
    <t>Bán hàng CÔNG TY TNHH THƯƠNG MẠI DỊCH VỤ SAIGON CO.OP TOÀN TÂM theo hóa đơn 00004074</t>
  </si>
  <si>
    <t>00004075</t>
  </si>
  <si>
    <t>Bán hàng CÔNG TY TNHH THƯƠNG MẠI DỊCH VỤ SAIGON CO.OP TOÀN TÂM theo hóa đơn 00004075</t>
  </si>
  <si>
    <t>00004076</t>
  </si>
  <si>
    <t>Bán hàng CÔNG TY TNHH MỘT THÀNH VIÊN THỰC PHẨM SAIGON CO.OP theo hóa đơn 00004076</t>
  </si>
  <si>
    <t>00004079</t>
  </si>
  <si>
    <t>Bán hàng CHI NHÁNH CÔNG TY TNHH MỘT THÀNH VIÊN THỰC PHẨM SAIGON CO.OP - CO.OP FOOD KHU VỰC BÌNH DƯƠNG theo hóa đơn 00004079</t>
  </si>
  <si>
    <t>00004080</t>
  </si>
  <si>
    <t>Bán hàng CÔNG TY TNHH MỘT THÀNH VIÊN SÀI GÒN CO.OP CỐNG QUỲNH theo hóa đơn 00004080</t>
  </si>
  <si>
    <t>00004096</t>
  </si>
  <si>
    <t>00004098</t>
  </si>
  <si>
    <t>Bán hàng CHI NHÁNH - CÔNG TY TNHH MỘT THÀNH VIÊN THỰC PHẨM SAIGON CO.OP - CO.OP FOOD MIỀN BẮC theo hóa đơn 00004098</t>
  </si>
  <si>
    <t>00004099</t>
  </si>
  <si>
    <t>Bán hàng CHI NHÁNH - CÔNG TY TNHH MỘT THÀNH VIÊN THỰC PHẨM SAIGON CO.OP - CO.OP FOOD MIỀN BẮC theo hóa đơn 00004099</t>
  </si>
  <si>
    <t>00004100</t>
  </si>
  <si>
    <t>Bán hàng CHI NHÁNH - CÔNG TY TNHH MỘT THÀNH VIÊN THỰC PHẨM SAIGON CO.OP - CO.OP FOOD MIỀN BẮC theo hóa đơn 00004100</t>
  </si>
  <si>
    <t>00004103</t>
  </si>
  <si>
    <t>Bán hàng CHI NHÁNH LIÊN HIỆP HỢP TÁC XÃ THƯƠNG MẠI TP.HỒ CHÍ MINH - CO.OPMART PHAN RÍ CỬA theo hóa đơn 00004103</t>
  </si>
  <si>
    <t>00004105</t>
  </si>
  <si>
    <t>Bán hàng CÔNG TY TNHH MỘT THÀNH VIÊN THỰC PHẨM SAIGON CO.OP theo hóa đơn 00004105</t>
  </si>
  <si>
    <t>00004106</t>
  </si>
  <si>
    <t>Bán hàng CHI NHÁNH LIÊN HIỆP HỢP TÁC XÃ THƯƠNG MẠI TP.HỒ CHÍ MINH - CO.OPMART KON TUM theo hóa đơn 00004106</t>
  </si>
  <si>
    <t>00004107</t>
  </si>
  <si>
    <t>Bán hàng CHI NHÁNH LIÊN HIỆP HỢP TÁC XÃ THƯƠNG MẠI TP. HỒ CHÍ MINH - CO.OPMART ĐĂK NÔNG theo hóa đơn 00004107</t>
  </si>
  <si>
    <t>00004108</t>
  </si>
  <si>
    <t>Bán hàng CÔNG TY TNHH TMDV TIỀN GIANG - SÀI GÒN theo hóa đơn 00004108</t>
  </si>
  <si>
    <t>00004109</t>
  </si>
  <si>
    <t>Bán hàng CÔNG TY TNHH MỘT THÀNH VIÊN SÀI GÒN CO.OP BÌNH ĐỊNH theo hóa đơn 00004109</t>
  </si>
  <si>
    <t>00004110</t>
  </si>
  <si>
    <t>Bán hàng CHI NHÁNH LIÊN HIỆP HỢP TÁC XÃ THƯƠNG MẠI TP. HỒ CHÍ MINH - CO.OPMART SƠN TRÀ theo hóa đơn 00004110</t>
  </si>
  <si>
    <t>00004111</t>
  </si>
  <si>
    <t>Bán hàng CÔNG TY TNHH MỘT THÀNH VIÊN TMDV SIÊU THỊ CO.OPMART ĐÀ NẴNG theo hóa đơn 00004111</t>
  </si>
  <si>
    <t>00004112</t>
  </si>
  <si>
    <t>Bán hàng CÔNG TY TNHH TMDV SÀI GÒN VŨNG TÀU theo hóa đơn 00004112</t>
  </si>
  <si>
    <t>Hàng trả - Xuất tại 2039</t>
  </si>
  <si>
    <t>Hàng trả - phiếu MH000219</t>
  </si>
  <si>
    <t>Hàng trả - phiếu MH000211</t>
  </si>
  <si>
    <t>00004114</t>
  </si>
  <si>
    <t>Bán hàng CHI NHÁNH LIÊN HIỆP HỢP TÁC XÃ THƯƠNG MẠI TP. HỒ CHÍ MINH - CO.OPMART HÀ TIÊN theo hóa đơn 00004114</t>
  </si>
  <si>
    <t>00004115</t>
  </si>
  <si>
    <t>Bán hàng CHI NHÁNH LIÊN HIỆP HỢP TÁC XÃ THƯƠNG MẠI TP. HỒ CHÍ MINH - CO.OPMART SƠN TRÀ theo hóa đơn 00004115</t>
  </si>
  <si>
    <t>00004116</t>
  </si>
  <si>
    <t>Bán hàng CÔNG TY TNHH MỘT THÀNH VIÊN TMDV SIÊU THỊ CO.OPMART ĐÀ NẴNG theo hóa đơn 00004116</t>
  </si>
  <si>
    <t>00004117</t>
  </si>
  <si>
    <t>Bán hàng CHI NHÁNH LIÊN HIỆP HỢP TÁC XÃ THƯƠNG MẠI TP. HỒ CHÍ MINH - CO.OPMART THÁP MƯỜI theo hóa đơn 00004117</t>
  </si>
  <si>
    <t>00004118</t>
  </si>
  <si>
    <t>Bán hàng CÔNG TY TNHH MỘT THÀNH VIÊN SÀI GÒN CO.OP XA LỘ HÀ NỘI theo hóa đơn 00004118</t>
  </si>
  <si>
    <t>00004119</t>
  </si>
  <si>
    <t>Bán hàng CÔNG TY TNHH MỘT THÀNH VIÊN THỰC PHẨM SAIGON CO.OP theo hóa đơn 00004119</t>
  </si>
  <si>
    <t>00004120</t>
  </si>
  <si>
    <t>Bán hàng CÔNG TY TNHH MỘT THÀNH VIÊN THỰC PHẨM SAIGON CO.OP theo hóa đơn 00004120</t>
  </si>
  <si>
    <t>00004122</t>
  </si>
  <si>
    <t>Bán hàng CÔNG TY TNHH MỘT THÀNH VIÊN THỰC PHẨM SAIGON CO.OP theo hóa đơn 00004122</t>
  </si>
  <si>
    <t>00004123</t>
  </si>
  <si>
    <t>Bán hàng CÔNG TY TNHH MỘT THÀNH VIÊN THỰC PHẨM SAIGON CO.OP theo hóa đơn 00004123</t>
  </si>
  <si>
    <t>00004124</t>
  </si>
  <si>
    <t>Bán hàng CÔNG TY TNHH MỘT THÀNH VIÊN THỰC PHẨM SAIGON CO.OP theo hóa đơn 00004124</t>
  </si>
  <si>
    <t>00004125</t>
  </si>
  <si>
    <t>Bán hàng CÔNG TY TNHH MỘT THÀNH VIÊN THỰC PHẨM SAIGON CO.OP theo hóa đơn 00004125</t>
  </si>
  <si>
    <t>00004126</t>
  </si>
  <si>
    <t>Bán hàng CÔNG TY TNHH MỘT THÀNH VIÊN THỰC PHẨM SAIGON CO.OP theo hóa đơn 00004126</t>
  </si>
  <si>
    <t>00004127</t>
  </si>
  <si>
    <t>Bán hàng CÔNG TY TNHH MỘT THÀNH VIÊN THỰC PHẨM SAIGON CO.OP theo hóa đơn 00004127</t>
  </si>
  <si>
    <t>00004128</t>
  </si>
  <si>
    <t>Bán hàng CÔNG TY TNHH MỘT THÀNH VIÊN SÀI GÒN CO.OP THẮNG LỢI theo hóa đơn 00004128</t>
  </si>
  <si>
    <t>00004133</t>
  </si>
  <si>
    <t>Bán hàng CÔNG TY TNHH MỘT THÀNH VIÊN CO.OPMART BÌNH TRIỆU theo hóa đơn 00004133</t>
  </si>
  <si>
    <t>00004134</t>
  </si>
  <si>
    <t>Bán hàng CÔNG TY TNHH MỘT THÀNH VIÊN CO.OPMART BÌNH TRIỆU theo hóa đơn 00004134</t>
  </si>
  <si>
    <t>00004135</t>
  </si>
  <si>
    <t>Bán hàng CÔNG TY TNHH MỘT THÀNH VIÊN THỰC PHẨM SAIGON CO.OP theo hóa đơn 00004135</t>
  </si>
  <si>
    <t>00004136</t>
  </si>
  <si>
    <t>Bán hàng CÔNG TY TNHH MỘT THÀNH VIÊN THỰC PHẨM SAIGON CO.OP theo hóa đơn 00004136</t>
  </si>
  <si>
    <t>00004141</t>
  </si>
  <si>
    <t>00004143</t>
  </si>
  <si>
    <t>Bán hàng CÔNG TY TNHH MỘT THÀNH VIÊN THỰC PHẨM SAIGON CO.OP theo hóa đơn 00004143</t>
  </si>
  <si>
    <t>00004144</t>
  </si>
  <si>
    <t>Bán hàng CÔNG TY TNHH MỘT THÀNH VIÊN THỰC PHẨM SAIGON CO.OP theo hóa đơn 00004144</t>
  </si>
  <si>
    <t>00004145</t>
  </si>
  <si>
    <t>Bán hàng CÔNG TY TNHH MỘT THÀNH VIÊN THỰC PHẨM SAIGON CO.OP theo hóa đơn 00004145</t>
  </si>
  <si>
    <t>00004178</t>
  </si>
  <si>
    <t>Bán hàng CHI NHÁNH - CÔNG TY TNHH MỘT THÀNH VIÊN THỰC PHẨM SAIGON CO.OP - CO.OP FOOD MIỀN BẮC theo hóa đơn 00004188</t>
  </si>
  <si>
    <t>Bán hàng CHI NHÁNH LIÊN HIỆP HỢP TÁC XÃ THƯƠNG MẠI TP.HỒ CHÍ MINH - CO.OPMART DUYÊN HẢI theo hóa đơn 00004190</t>
  </si>
  <si>
    <t>00004191</t>
  </si>
  <si>
    <t>Bán hàng CHI NHÁNH LIÊN HIỆP HTX THƯƠNG MẠI TP. HỒ CHÍ MINH - CO.OPMART BẾN TRE theo hóa đơn 00004191</t>
  </si>
  <si>
    <t>Bán hàng CÔNG TY TRÁCH NHIỆM HỮU HẠN MỘT THÀNH VIÊN THƯƠNG MẠI SÀI GÒN - SÓC TRĂNG theo hóa đơn 00004192</t>
  </si>
  <si>
    <t>Bán hàng CHI NHÁNH LIÊN HIỆP HỢP TÁC XÃ THƯƠNG MẠI TP.HỒ CHÍ MINH- CO.OP MART CẦN GIUỘC theo hóa đơn 00004193</t>
  </si>
  <si>
    <t>00004194</t>
  </si>
  <si>
    <t>Bán hàng CÔNG TY TNHH MỘT THÀNH VIÊN CO.OPMART NHA TRANG theo hóa đơn 00004194</t>
  </si>
  <si>
    <t>Bán hàng CHI NHÁNH LIÊN HIỆP HỢP TÁC XÃ THƯƠNG MẠI TP. HỒ CHÍ MINH - CO.OPMART TÂN AN theo hóa đơn 00004195</t>
  </si>
  <si>
    <t>00004196</t>
  </si>
  <si>
    <t>Bán hàng CÔNG TY TNHH MỘT THÀNH VIÊN SÀI GÒN CO.OP BẢO LỘC theo hóa đơn 00004196</t>
  </si>
  <si>
    <t>00004197</t>
  </si>
  <si>
    <t>Bán hàng CÔNG TY TNHH MỘT THÀNH VIÊN THƯƠNG MẠI DỊCH VỤ SÀI GÒN - BÌNH PHƯỚC theo hóa đơn 00004197</t>
  </si>
  <si>
    <t>00004198</t>
  </si>
  <si>
    <t>Bán hàng CHI NHÁNH LIÊN HIỆP HỢP TÁC XÃ THƯƠNG MẠI TP. HỒ CHÍ MINH - CO.OPMART BẾN LỨC theo hóa đơn 00004198</t>
  </si>
  <si>
    <t>00004199</t>
  </si>
  <si>
    <t>Bán hàng CÔNG TY TNHH MỘT THÀNH VIÊN THƯƠNG MẠI DỊCH VỤ SÀI GÒN - PHAN THIẾT theo hóa đơn 00004199</t>
  </si>
  <si>
    <t>Bán hàng CÔNG TY TRÁCH NHIỆM HỮU HẠN MỘT THÀNH VIÊN THƯƠNG MẠI SÀI GÒN - SÓC TRĂNG theo hóa đơn 00004200</t>
  </si>
  <si>
    <t>00004201</t>
  </si>
  <si>
    <t>Bán hàng CHI NHÁNH LIÊN HIỆP HTX THƯƠNG MẠI TP. HỒ CHÍ MINH - CO.OPMART BẾN TRE theo hóa đơn 00004201</t>
  </si>
  <si>
    <t>00004202</t>
  </si>
  <si>
    <t>Bán hàng CÔNG TY TRÁCH NHIỆM HỮU HẠN MỘT THÀNH VIÊN THƯƠNG MẠI DỊCH VỤ SÀI GÒN-ĐÔNG HÀ theo hóa đơn 00004202</t>
  </si>
  <si>
    <t>Bán hàng CHI NHÁNH LIÊN HIỆP HỢP TÁC XÃ THƯƠNG MẠI TP. HỒ CHÍ MINH - CO.OPMART QUẢNG BÌNH theo hóa đơn 00004203</t>
  </si>
  <si>
    <t>Bán hàng CÔNG TY TNHH MỘT THÀNH VIÊN CO.OP MART HUẾ theo hóa đơn 00004204</t>
  </si>
  <si>
    <t>CÔNG TY TNHH MỘT THÀNH VIÊN CO.OP MART HUẾ</t>
  </si>
  <si>
    <t>3300535435</t>
  </si>
  <si>
    <t>00004205</t>
  </si>
  <si>
    <t>Bán hàng CHI NHÁNH LIÊN HIỆP HỢP TÁC XÃ THƯƠNG MẠI TP.HỒ CHÍ MINH - CO.OPMART DUYÊN HẢI theo hóa đơn 00004205</t>
  </si>
  <si>
    <t>00004207</t>
  </si>
  <si>
    <t>Hàng trả - phiếu MH000198</t>
  </si>
  <si>
    <t>Hàng trả - phiếu MH000253</t>
  </si>
  <si>
    <t>Hàng trả - phiếu MH000255</t>
  </si>
  <si>
    <t>1K23TBL</t>
  </si>
  <si>
    <t>Hàng trả - phiếu MH000205</t>
  </si>
  <si>
    <t>Hàng trả - Xuất tại 2105</t>
  </si>
  <si>
    <t>Hàng trả - phiếu MH000225</t>
  </si>
  <si>
    <t>Hàng trả - Xuất tại 2087</t>
  </si>
  <si>
    <t>00004209</t>
  </si>
  <si>
    <t>Cửa hàng Co.op Food HN Eco Dream</t>
  </si>
  <si>
    <t>00004334</t>
  </si>
  <si>
    <t>Hàng trả - phiếu MH000222</t>
  </si>
  <si>
    <t>00004336</t>
  </si>
  <si>
    <t>Bán hàng CÔNG TY TNHH MỘT THÀNH VIÊN SÀI GÒN CO.OP GÒ VẤP theo hóa đơn 00004336</t>
  </si>
  <si>
    <t>00004523</t>
  </si>
  <si>
    <t>00004524</t>
  </si>
  <si>
    <t>00004603</t>
  </si>
  <si>
    <t>00004633</t>
  </si>
  <si>
    <t>00004658</t>
  </si>
  <si>
    <t>Bán hàng CÔNG TY TNHH MỘT THÀNH VIÊN THỰC PHẨM SAIGON CO.OP theo hóa đơn 00004658</t>
  </si>
  <si>
    <t>Bán hàng CÔNG TY TNHH MỘT THÀNH VIÊN THỰC PHẨM SAIGON CO.OP theo hóa đơn 00004687</t>
  </si>
  <si>
    <t>00004756</t>
  </si>
  <si>
    <t>00004763</t>
  </si>
  <si>
    <t>00004824</t>
  </si>
  <si>
    <t>00004882</t>
  </si>
  <si>
    <t>Bán hàng CÔNG TY TNHH MỘT THÀNH VIÊN THỰC PHẨM SAIGON CO.OP theo hóa đơn 00004882</t>
  </si>
  <si>
    <t>00004924</t>
  </si>
  <si>
    <t>Bán hàng CÔNG TY TNHH MỘT THÀNH VIÊN MARSIX theo hóa đơn 00004924</t>
  </si>
  <si>
    <t>00004925</t>
  </si>
  <si>
    <t>Bán hàng CÔNG TY TNHH MỘT THÀNH VIÊN MARSIX theo hóa đơn 00004925</t>
  </si>
  <si>
    <t>00004999</t>
  </si>
  <si>
    <t>Bán hàng CÔNG TY TNHH MỘT THÀNH VIÊN THỰC PHẨM SAIGON CO.OP theo hóa đơn 00004999</t>
  </si>
  <si>
    <t>00005008</t>
  </si>
  <si>
    <t>Bán hàng CÔNG TY TNHH MỘT THÀNH VIÊN THỰC PHẨM SAIGON CO.OP theo hóa đơn 00005008</t>
  </si>
  <si>
    <t>00005009</t>
  </si>
  <si>
    <t>Bán hàng CÔNG TY TNHH MỘT THÀNH VIÊN THỰC PHẨM SAIGON CO.OP theo hóa đơn 00005009</t>
  </si>
  <si>
    <t>00005010</t>
  </si>
  <si>
    <t>Bán hàng CÔNG TY TNHH MỘT THÀNH VIÊN THƯƠNG MẠI VÀ DỊCH VỤ SÀI GÒN - HÀ TĨNH theo hóa đơn 00005010</t>
  </si>
  <si>
    <t>00005068</t>
  </si>
  <si>
    <t>Bán hàng CÔNG TY TNHH MỘT THÀNH VIÊN THỰC PHẨM SAIGON CO.OP theo hóa đơn 00005112</t>
  </si>
  <si>
    <t>00005116</t>
  </si>
  <si>
    <t>00005227</t>
  </si>
  <si>
    <t>00005481</t>
  </si>
  <si>
    <t>00005487</t>
  </si>
  <si>
    <t>Bán hàng CÔNG TY TNHH MỘT THÀNH VIÊN SÀI GÒN CO.OP BÌNH TÂN theo hóa đơn 00005487</t>
  </si>
  <si>
    <t>00005493</t>
  </si>
  <si>
    <t>Bán hàng CÔNG TY TNHH MỘT THÀNH VIÊN THỰC PHẨM SAIGON CO.OP theo hóa đơn 00005493</t>
  </si>
  <si>
    <t>00005494</t>
  </si>
  <si>
    <t>Bán hàng CÔNG TY TNHH MỘT THÀNH VIÊN THỰC PHẨM SAIGON CO.OP theo hóa đơn 00005494</t>
  </si>
  <si>
    <t>00005495</t>
  </si>
  <si>
    <t>Bán hàng CÔNG TY TNHH MỘT THÀNH VIÊN THỰC PHẨM SAIGON CO.OP theo hóa đơn 00005495</t>
  </si>
  <si>
    <t>00005496</t>
  </si>
  <si>
    <t>Bán hàng CÔNG TY TNHH MỘT THÀNH VIÊN THỰC PHẨM SAIGON CO.OP theo hóa đơn 00005496</t>
  </si>
  <si>
    <t>00005497</t>
  </si>
  <si>
    <t>Bán hàng CÔNG TY TNHH MỘT THÀNH VIÊN THỰC PHẨM SAIGON CO.OP theo hóa đơn 00005497</t>
  </si>
  <si>
    <t>00005498</t>
  </si>
  <si>
    <t>Bán hàng CÔNG TY TNHH MỘT THÀNH VIÊN CO.OPMART BÌNH TRIỆU theo hóa đơn 00005498</t>
  </si>
  <si>
    <t>00005499</t>
  </si>
  <si>
    <t>Bán hàng CÔNG TY TNHH MỘT THÀNH VIÊN THỰC PHẨM SAIGON CO.OP theo hóa đơn 00005499</t>
  </si>
  <si>
    <t>00005500</t>
  </si>
  <si>
    <t>00005502</t>
  </si>
  <si>
    <t>Bán hàng CÔNG TY TNHH SAIGON CO-OP FAIRPRICE theo hóa đơn 00005502</t>
  </si>
  <si>
    <t>00005507</t>
  </si>
  <si>
    <t>00005511</t>
  </si>
  <si>
    <t>Bán hàng CÔNG TY TNHH MỘT THÀNH VIÊN THỰC PHẨM SAIGON CO.OP theo hóa đơn 00005511</t>
  </si>
  <si>
    <t>00005665</t>
  </si>
  <si>
    <t>00005686</t>
  </si>
  <si>
    <t>Bán hàng CHI NHÁNH LIÊN HIỆP HỢP TÁC XÃ THƯƠNG MẠI TP. HỒ CHÍ MINH - CO.OPMART BÀ RỊA theo hóa đơn 00005686</t>
  </si>
  <si>
    <t>00005701</t>
  </si>
  <si>
    <t>00005741</t>
  </si>
  <si>
    <t>00005744</t>
  </si>
  <si>
    <t>00005933</t>
  </si>
  <si>
    <t>00005934</t>
  </si>
  <si>
    <t>00006043</t>
  </si>
  <si>
    <t>00006069</t>
  </si>
  <si>
    <t>00006229</t>
  </si>
  <si>
    <t>00006280</t>
  </si>
  <si>
    <t>00006330</t>
  </si>
  <si>
    <t>1K23TCV</t>
  </si>
  <si>
    <t>Hàng trả - phiếu MH000277</t>
  </si>
  <si>
    <t>Hàng trả - phiếu MH000197</t>
  </si>
  <si>
    <t>00006375</t>
  </si>
  <si>
    <t>Bán hàng CÔNG TY TNHH MỘT THÀNH VIÊN SÀI GÒN CO.OP ĐÌNH CHIỂU theo hóa đơn 00006375</t>
  </si>
  <si>
    <t>00006376</t>
  </si>
  <si>
    <t>Bán hàng CÔNG TY TNHH MỘT THÀNH VIÊN THỰC PHẨM SAIGON CO.OP theo hóa đơn 00006376</t>
  </si>
  <si>
    <t>00006377</t>
  </si>
  <si>
    <t>Bán hàng CÔNG TY TNHH MỘT THÀNH VIÊN THỰC PHẨM SAIGON CO.OP theo hóa đơn 00006377</t>
  </si>
  <si>
    <t>00006378</t>
  </si>
  <si>
    <t>Bán hàng CÔNG TY TNHH MỘT THÀNH VIÊN THỰC PHẨM SAIGON CO.OP theo hóa đơn 00006378</t>
  </si>
  <si>
    <t>00006384</t>
  </si>
  <si>
    <t>Bán hàng CÔNG TY TNHH MỘT THÀNH VIÊN THỰC PHẨM SAIGON CO.OP theo hóa đơn 00006384</t>
  </si>
  <si>
    <t>00006386</t>
  </si>
  <si>
    <t>Bán hàng CÔNG TY TNHH MỘT THÀNH VIÊN THỰC PHẨM SAIGON CO.OP theo hóa đơn 00006386</t>
  </si>
  <si>
    <t>00006387</t>
  </si>
  <si>
    <t>Bán hàng CÔNG TY TNHH MỘT THÀNH VIÊN THỰC PHẨM SAIGON CO.OP theo hóa đơn 00006387</t>
  </si>
  <si>
    <t>00006389</t>
  </si>
  <si>
    <t>Bán hàng CÔNG TY TNHH MỘT THÀNH VIÊN THỰC PHẨM SAIGON CO.OP theo hóa đơn 00006389</t>
  </si>
  <si>
    <t>00006391</t>
  </si>
  <si>
    <t>Bán hàng CÔNG TY TNHH MỘT THÀNH VIÊN THỰC PHẨM SAIGON CO.OP theo hóa đơn 00006391</t>
  </si>
  <si>
    <t>00006394</t>
  </si>
  <si>
    <t>Bán hàng CÔNG TY TNHH THƯƠNG MẠI DỊCH VỤ SIÊU THỊ CO.OP MART BIÊN HÒA theo hóa đơn 00006394</t>
  </si>
  <si>
    <t>00006395</t>
  </si>
  <si>
    <t>Bán hàng CÔNG TY TNHH THƯƠNG MẠI DỊCH VỤ SIÊU THỊ CO.OP MART BIÊN HÒA theo hóa đơn 00006395</t>
  </si>
  <si>
    <t>00006396</t>
  </si>
  <si>
    <t>Bán hàng CN CÔNG TY TNHH MTV THỰC PHẨM SAIGON CO.OP - CO.OPFOOD KHU VỰC ĐỒNG NAI theo hóa đơn 00006396</t>
  </si>
  <si>
    <t>00006402</t>
  </si>
  <si>
    <t>Bán hàng CÔNG TY TNHH MỘT THÀNH VIÊN THỰC PHẨM SAIGON CO.OP theo hóa đơn 00006402</t>
  </si>
  <si>
    <t>00006403</t>
  </si>
  <si>
    <t>Bán hàng CÔNG TY TNHH MỘT THÀNH VIÊN THỰC PHẨM SAIGON CO.OP theo hóa đơn 00006403</t>
  </si>
  <si>
    <t>00006405</t>
  </si>
  <si>
    <t>Bán hàng CÔNG TY TNHH MỘT THÀNH VIÊN THỰC PHẨM SAIGON CO.OP theo hóa đơn 00006405</t>
  </si>
  <si>
    <t>00006423</t>
  </si>
  <si>
    <t>00006435</t>
  </si>
  <si>
    <t>Bán hàng CÔNG TY TNHH MỘT THÀNH VIÊN THỰC PHẨM SAIGON CO.OP theo hóa đơn 00006435</t>
  </si>
  <si>
    <t>00006454</t>
  </si>
  <si>
    <t>00006455</t>
  </si>
  <si>
    <t>00006464</t>
  </si>
  <si>
    <t>Bán hàng CÔNG TY TNHH MỘT THÀNH VIÊN THỰC PHẨM SAIGON CO.OP theo hóa đơn 00006464</t>
  </si>
  <si>
    <t>00006467</t>
  </si>
  <si>
    <t>Bán hàng CÔNG TY TNHH MỘT THÀNH VIÊN THỰC PHẨM SAIGON CO.OP theo hóa đơn 00006467</t>
  </si>
  <si>
    <t>00006469</t>
  </si>
  <si>
    <t>Bán hàng CÔNG TY TNHH MỘT THÀNH VIÊN THỰC PHẨM SAIGON CO.OP theo hóa đơn 00006469</t>
  </si>
  <si>
    <t>00006569</t>
  </si>
  <si>
    <t>Bán hàng CHI NHÁNH CÔNG TY TNHH MỘT THÀNH VIÊN THỰC PHẨM SAIGON CO.OP - CO.OP FOOD KHU VỰC BÌNH DƯƠNG theo hóa đơn 00006569</t>
  </si>
  <si>
    <t>00006571</t>
  </si>
  <si>
    <t>Bán hàng CHI NHÁNH LIÊN HIỆP HỢP TÁC XÃ THƯƠNG MẠI TP. HỒ CHÍ MINH - CO.OPMART BÌNH DƯƠNG 2 theo hóa đơn 00006571</t>
  </si>
  <si>
    <t>00006605</t>
  </si>
  <si>
    <t>00006652</t>
  </si>
  <si>
    <t>00006654</t>
  </si>
  <si>
    <t>Bán hàng CÔNG TY TNHH MỘT THÀNH VIÊN THƯƠNG MẠI DỊCH VỤ SÀI GÒN - PHÚ YÊN theo hóa đơn 00006654</t>
  </si>
  <si>
    <t>00006655</t>
  </si>
  <si>
    <t>Bán hàng CHI NHÁNH LIÊN HIỆP HỢP TÁC XÃ THƯƠNG MẠI TP.HỒ CHÍ MINH - CO.OPMART KON TUM theo hóa đơn 00006655</t>
  </si>
  <si>
    <t>00006659</t>
  </si>
  <si>
    <t>Bán hàng CÔNG TY TNHH MỘT THÀNH VIÊN SÀI GÒN CO.OP NAM SÀI GÒN theo hóa đơn 00006659</t>
  </si>
  <si>
    <t>00006660</t>
  </si>
  <si>
    <t>Bán hàng CÔNG TY TNHH MỘT THÀNH VIÊN SÀI GÒN CO.OP ĐÌNH CHIỂU theo hóa đơn 00006660</t>
  </si>
  <si>
    <t>00014174</t>
  </si>
  <si>
    <t>00014198</t>
  </si>
  <si>
    <t>00014202</t>
  </si>
  <si>
    <t>Hàng trả - phiếu MH000257</t>
  </si>
  <si>
    <t>Hàng trả - phiếu MH000203</t>
  </si>
  <si>
    <t>Hàng trả - phiếu MH000210</t>
  </si>
  <si>
    <t>00006664</t>
  </si>
  <si>
    <t>Bán hàng CÔNG TY TNHH MỘT THÀNH VIÊN THỰC PHẨM SAIGON CO.OP theo hóa đơn 00006664</t>
  </si>
  <si>
    <t>00006665</t>
  </si>
  <si>
    <t>00006667</t>
  </si>
  <si>
    <t>Bán hàng CÔNG TY TNHH MỘT THÀNH VIÊN THỰC PHẨM SAIGON CO.OP theo hóa đơn 00006667</t>
  </si>
  <si>
    <t>00006668</t>
  </si>
  <si>
    <t>Bán hàng CÔNG TY TNHH MỘT THÀNH VIÊN THỰC PHẨM SAIGON CO.OP theo hóa đơn 00006668</t>
  </si>
  <si>
    <t>00006669</t>
  </si>
  <si>
    <t>Bán hàng CÔNG TY TNHH MỘT THÀNH VIÊN THỰC PHẨM SAIGON CO.OP theo hóa đơn 00006669</t>
  </si>
  <si>
    <t>00006670</t>
  </si>
  <si>
    <t>Bán hàng CÔNG TY TNHH MỘT THÀNH VIÊN THỰC PHẨM SAIGON CO.OP theo hóa đơn 00006670</t>
  </si>
  <si>
    <t>00006671</t>
  </si>
  <si>
    <t>Bán hàng CÔNG TY TNHH MỘT THÀNH VIÊN THỰC PHẨM SAIGON CO.OP theo hóa đơn 00006671</t>
  </si>
  <si>
    <t>00006672</t>
  </si>
  <si>
    <t>Bán hàng CÔNG TY TNHH MỘT THÀNH VIÊN THỰC PHẨM SAIGON CO.OP theo hóa đơn 00006672</t>
  </si>
  <si>
    <t>00006673</t>
  </si>
  <si>
    <t>Bán hàng CÔNG TY TNHH MỘT THÀNH VIÊN THỰC PHẨM SAIGON CO.OP theo hóa đơn 00006673</t>
  </si>
  <si>
    <t>00006674</t>
  </si>
  <si>
    <t>Bán hàng CÔNG TY TNHH MỘT THÀNH VIÊN THỰC PHẨM SAIGON CO.OP theo hóa đơn 00006674</t>
  </si>
  <si>
    <t>00006675</t>
  </si>
  <si>
    <t>Bán hàng CÔNG TY TNHH THƯƠNG MẠI DỊCH VỤ SAIGON CO.OP TOÀN TÂM theo hóa đơn 00006675</t>
  </si>
  <si>
    <t>00006681</t>
  </si>
  <si>
    <t>Bán hàng CÔNG TY TNHH MỘT THÀNH VIÊN THƯƠNG MẠI DỊCH VỤ AN ĐÔNG theo hóa đơn 00006681</t>
  </si>
  <si>
    <t>CÔNG TY TNHH MỘT THÀNH VIÊN THƯƠNG MẠI DỊCH VỤ AN ĐÔNG</t>
  </si>
  <si>
    <t>0305314931</t>
  </si>
  <si>
    <t>00006689</t>
  </si>
  <si>
    <t>Bán hàng CÔNG TY TNHH MỘT THÀNH VIÊN THỰC PHẨM SAIGON CO.OP theo hóa đơn 00006689</t>
  </si>
  <si>
    <t>00006693</t>
  </si>
  <si>
    <t>Bán hàng CÔNG TY TNHH MỘT THÀNH VIÊN THỰC PHẨM SAIGON CO.OP theo hóa đơn 00006693</t>
  </si>
  <si>
    <t>00006695</t>
  </si>
  <si>
    <t>Bán hàng CÔNG TY TNHH MỘT THÀNH VIÊN THỰC PHẨM SAIGON CO.OP theo hóa đơn 00006695</t>
  </si>
  <si>
    <t>00006696</t>
  </si>
  <si>
    <t>Bán hàng CÔNG TY TNHH MỘT THÀNH VIÊN THỰC PHẨM SAIGON CO.OP theo hóa đơn 00006696</t>
  </si>
  <si>
    <t>00006697</t>
  </si>
  <si>
    <t>Bán hàng CÔNG TY TNHH THƯƠNG MẠI DỊCH VỤ TRUNG MỸ TÂY theo hóa đơn 00006697</t>
  </si>
  <si>
    <t>00006700</t>
  </si>
  <si>
    <t>Bán hàng CÔNG TY TNHH MỘT THÀNH VIÊN THỰC PHẨM SAIGON CO.OP theo hóa đơn 00006700</t>
  </si>
  <si>
    <t>00006701</t>
  </si>
  <si>
    <t>Bán hàng CÔNG TY TNHH MỘT THÀNH VIÊN THỰC PHẨM SAIGON CO.OP theo hóa đơn 00006701</t>
  </si>
  <si>
    <t>00006706</t>
  </si>
  <si>
    <t>Bán hàng CHI NHÁNH LIÊN HIỆP HỢP TÁC XÃ THƯƠNG MẠI TP.HCM - CO.OPMART BÌNH TÂN 2 theo hóa đơn 00006706</t>
  </si>
  <si>
    <t>00006708</t>
  </si>
  <si>
    <t>Bán hàng CN CÔNG TY TNHH MTV THỰC PHẨM SAIGON CO.OP - CO.OPFOOD KHU VỰC ĐỒNG NAI theo hóa đơn 00006708</t>
  </si>
  <si>
    <t>00006709</t>
  </si>
  <si>
    <t>00006711</t>
  </si>
  <si>
    <t>Bán hàng CN LIÊN HIỆP HỢP TÁC XÃ THƯƠNG MẠI TP. HỒ CHÍ MINH - CO.OPMART HIỆP THÀNH theo hóa đơn 00006711</t>
  </si>
  <si>
    <t>00006712</t>
  </si>
  <si>
    <t>Bán hàng CÔNG TY TRÁCH NHIỆM HỮU HẠN MỘT THÀNH VIÊN THƯƠNG MẠI VÀ DỊCH VỤ SÀI GÒN - PHAN RANG theo hóa đơn 00006712</t>
  </si>
  <si>
    <t>00014290</t>
  </si>
  <si>
    <t>Hàng trả - Xuất tại 9210</t>
  </si>
  <si>
    <t>00000315</t>
  </si>
  <si>
    <t>00000352</t>
  </si>
  <si>
    <t>Hàng trả - phiếu MH000194</t>
  </si>
  <si>
    <t>Hàng trả - phiếu MH000204</t>
  </si>
  <si>
    <t>Hàng trả - Xuất tại 641</t>
  </si>
  <si>
    <t>Hàng trả - Xuất tại 2072</t>
  </si>
  <si>
    <t>Hàng trả - Xuất tại 2109</t>
  </si>
  <si>
    <t>00006713</t>
  </si>
  <si>
    <t>Bán hàng CÔNG TY TNHH MỘT THÀNH VIÊN THỰC PHẨM SAIGON CO.OP theo hóa đơn 00006713</t>
  </si>
  <si>
    <t>00006714</t>
  </si>
  <si>
    <t>Bán hàng CÔNG TY TNHH MỘT THÀNH VIÊN THỰC PHẨM SAIGON CO.OP theo hóa đơn 00006714</t>
  </si>
  <si>
    <t>00006717</t>
  </si>
  <si>
    <t>Bán hàng CÔNG TY TNHH SAIGON CO-OP FAIRPRICE theo hóa đơn 00006717</t>
  </si>
  <si>
    <t>00006718</t>
  </si>
  <si>
    <t>Bán hàng CÔNG TY TNHH MỘT THÀNH VIÊN THỰC PHẨM SAIGON CO.OP theo hóa đơn 00006718</t>
  </si>
  <si>
    <t>00006719</t>
  </si>
  <si>
    <t>Bán hàng CÔNG TY TNHH MỘT THÀNH VIÊN THỰC PHẨM SAIGON CO.OP theo hóa đơn 00006719</t>
  </si>
  <si>
    <t>00006720</t>
  </si>
  <si>
    <t>Bán hàng CÔNG TY TNHH MỘT THÀNH VIÊN THỰC PHẨM SAIGON CO.OP theo hóa đơn 00006720</t>
  </si>
  <si>
    <t>00006723</t>
  </si>
  <si>
    <t>Bán hàng CÔNG TY TNHH SAIGON CO-OP FAIRPRICE theo hóa đơn 00006723</t>
  </si>
  <si>
    <t>00006724</t>
  </si>
  <si>
    <t>Bán hàng CHI NHÁNH LIÊN HIỆP HỢP TÁC XÃ THƯƠNG MẠI TP. HỒ CHÍ MINH - CO.OPMART THỐT NỐT theo hóa đơn 00006724</t>
  </si>
  <si>
    <t>00006725</t>
  </si>
  <si>
    <t>Bán hàng CÔNG TY TNHH MỘT THÀNH VIÊN CO.OPMART CẦN THƠ theo hóa đơn 00006725</t>
  </si>
  <si>
    <t>00006726</t>
  </si>
  <si>
    <t>Bán hàng CHI NHÁNH LIÊN HIỆP HỢP TÁC XÃ THƯƠNG MẠI TP. HỒ CHÍ MINH-CO.OPMART SA ĐÉC theo hóa đơn 00006726</t>
  </si>
  <si>
    <t>00006727</t>
  </si>
  <si>
    <t>Bán hàng CÔNG TY TRÁCH NHIỆM HỮU HẠN THƯƠNG MẠI DỊCH VỤ SÀI GÒN - TÂY NINH theo hóa đơn 00006727</t>
  </si>
  <si>
    <t>00006728</t>
  </si>
  <si>
    <t>Bán hàng CHI NHÁNH CÔNG TY TNHH MỘT THÀNH VIÊN THỰC PHẨM SAIGON CO.OP - CO.OP FOOD KHU VỰC CẦN THƠ theo hóa đơn 00006728</t>
  </si>
  <si>
    <t>00006729</t>
  </si>
  <si>
    <t>Bán hàng CHI NHÁNH CÔNG TY TNHH MỘT THÀNH VIÊN THỰC PHẨM SAIGON CO.OP - CO.OP FOOD KHU VỰC CẦN THƠ theo hóa đơn 00006729</t>
  </si>
  <si>
    <t>00006730</t>
  </si>
  <si>
    <t>Bán hàng CHI NHÁNH CÔNG TY TNHH MỘT THÀNH VIÊN THỰC PHẨM SAIGON CO.OP - CO.OP FOOD KHU VỰC CẦN THƠ theo hóa đơn 00006730</t>
  </si>
  <si>
    <t>00006731</t>
  </si>
  <si>
    <t>Bán hàng CHI NHÁNH CÔNG TY TNHH MỘT THÀNH VIÊN THỰC PHẨM SAIGON CO.OP - CO.OP FOOD KHU VỰC CẦN THƠ theo hóa đơn 00006731</t>
  </si>
  <si>
    <t>00006732</t>
  </si>
  <si>
    <t>Bán hàng CN LIÊN HIỆP HỢP TÁC XÃ THƯƠNG MẠI TP.HỒ CHÍ MINH- CO.OPMART TÂN CHÂU AN GIANG theo hóa đơn 00006732</t>
  </si>
  <si>
    <t>00006734</t>
  </si>
  <si>
    <t>Bán hàng CÔNG TY TNHH MỘT THÀNH VIÊN CO.OPMART THANH HÓA theo hóa đơn 00006734</t>
  </si>
  <si>
    <t>00006737</t>
  </si>
  <si>
    <t>1K23TEA</t>
  </si>
  <si>
    <t>Hàng trả - Xuất tại 502</t>
  </si>
  <si>
    <t>Hàng trả - Xuất tại 2137 - phiếu MH000168</t>
  </si>
  <si>
    <t>00006763</t>
  </si>
  <si>
    <t>Bán hàng CÔNG TY TNHH MỘT THÀNH VIÊN THỰC PHẨM SAIGON CO.OP theo hóa đơn 00006763</t>
  </si>
  <si>
    <t>00006764</t>
  </si>
  <si>
    <t>Bán hàng CÔNG TY TNHH MỘT THÀNH VIÊN THỰC PHẨM SAIGON CO.OP theo hóa đơn 00006764</t>
  </si>
  <si>
    <t>00006766</t>
  </si>
  <si>
    <t>Bán hàng CÔNG TY TNHH ĐẦU TƯ VÀ KINH DOANH SIÊU THỊ Á CHÂU theo hóa đơn 00006766</t>
  </si>
  <si>
    <t>00006767</t>
  </si>
  <si>
    <t>Bán hàng CÔNG TY TNHH ĐẦU TƯ VÀ KINH DOANH SIÊU THỊ Á CHÂU theo hóa đơn 00006767</t>
  </si>
  <si>
    <t>00006770</t>
  </si>
  <si>
    <t>Bán hàng CÔNG TY TNHH MỘT THÀNH VIÊN SÀI GÒN CO.OP CỐNG QUỲNH theo hóa đơn 00006770</t>
  </si>
  <si>
    <t>00006771</t>
  </si>
  <si>
    <t>Bán hàng CÔNG TY TNHH MỘT THÀNH VIÊN SÀI GÒN CO.OP CỐNG QUỲNH theo hóa đơn 00006771</t>
  </si>
  <si>
    <t>00006772</t>
  </si>
  <si>
    <t>Bán hàng CÔNG TY TNHH MỘT THÀNH VIÊN SÀI GÒN CO.OP NAM SÀI GÒN theo hóa đơn 00006772</t>
  </si>
  <si>
    <t>00006773</t>
  </si>
  <si>
    <t>Bán hàng CÔNG TY TNHH MỘT THÀNH VIÊN SÀI GÒN CO.OP NAM SÀI GÒN theo hóa đơn 00006773</t>
  </si>
  <si>
    <t>00006774</t>
  </si>
  <si>
    <t>Bán hàng CÔNG TY TNHH MỘT THÀNH VIÊN THỰC PHẨM SAIGON CO.OP theo hóa đơn 00006774</t>
  </si>
  <si>
    <t>00006775</t>
  </si>
  <si>
    <t>Bán hàng CHI NHÁNH CÔNG TY TNHH MỘT THÀNH VIÊN THỰC PHẨM SAIGON CO.OP - CO.OP FOOD KHU VỰC BÌNH DƯƠNG theo hóa đơn 00006775</t>
  </si>
  <si>
    <t>00006776</t>
  </si>
  <si>
    <t>Bán hàng CÔNG TY TNHH MỘT THÀNH VIÊN CO.OP MART HÒA BÌNH theo hóa đơn 00006776</t>
  </si>
  <si>
    <t>00006777</t>
  </si>
  <si>
    <t>Bán hàng CÔNG TY TNHH MỘT THÀNH VIÊN CO.OP MART HÒA BÌNH theo hóa đơn 00006777</t>
  </si>
  <si>
    <t>00006779</t>
  </si>
  <si>
    <t>Bán hàng CÔNG TY TNHH MỘT THÀNH VIÊN THỰC PHẨM SAIGON CO.OP theo hóa đơn 00006779</t>
  </si>
  <si>
    <t>00006780</t>
  </si>
  <si>
    <t>Bán hàng CÔNG TY TNHH MỘT THÀNH VIÊN THỰC PHẨM SAIGON CO.OP theo hóa đơn 00006780</t>
  </si>
  <si>
    <t>00006781</t>
  </si>
  <si>
    <t>Bán hàng CÔNG TY TNHH MỘT THÀNH VIÊN SÀI GÒN CO.OP PHÚ NHUẬN theo hóa đơn 00006781</t>
  </si>
  <si>
    <t>00006784</t>
  </si>
  <si>
    <t>Bán hàng CÔNG TY TNHH MỘT THÀNH VIÊN THỰC PHẨM SAIGON CO.OP theo hóa đơn 00006784</t>
  </si>
  <si>
    <t>00006786</t>
  </si>
  <si>
    <t>00006791</t>
  </si>
  <si>
    <t>Bán hàng CÔNG TY TNHH MỘT THÀNH VIÊN THỰC PHẨM SAIGON CO.OP theo hóa đơn 00006791</t>
  </si>
  <si>
    <t>00006794</t>
  </si>
  <si>
    <t>Bán hàng CÔNG TY TNHH MỘT THÀNH VIÊN TMDV SIÊU THỊ CO.OPMART ĐÀ NẴNG theo hóa đơn 00006794</t>
  </si>
  <si>
    <t>00006795</t>
  </si>
  <si>
    <t>Bán hàng CÔNG TY TNHH MỘT THÀNH VIÊN SÀI GÒN CO.OP TAM KỲ theo hóa đơn 00006795</t>
  </si>
  <si>
    <t>00006796</t>
  </si>
  <si>
    <t>Bán hàng CÔNG TY TNHH TMDV SÀI GÒN VŨNG TÀU theo hóa đơn 00006796</t>
  </si>
  <si>
    <t>00006797</t>
  </si>
  <si>
    <t>Bán hàng CHI NHÁNH LIÊN HIỆP HỢP TÁC XÃ THƯƠNG MẠI TP. HỒ CHÍ MINH - CO.OPMART ĐĂK NÔNG theo hóa đơn 00006797</t>
  </si>
  <si>
    <t>00006798</t>
  </si>
  <si>
    <t>Bán hàng CHI NHÁNH LIÊN HIỆP HỢP TÁC XÃ THƯƠNG MẠI TP. HỒ CHÍ MINH - CO.OPMART ĐĂK NÔNG theo hóa đơn 00006798</t>
  </si>
  <si>
    <t>00006799</t>
  </si>
  <si>
    <t>Bán hàng CÔNG TY TNHH MỘT THÀNH VIÊN SÀI GÒN CO.OP TAM KỲ theo hóa đơn 00006799</t>
  </si>
  <si>
    <t>00006800</t>
  </si>
  <si>
    <t>Bán hàng CÔNG TY TNHH MỘT THÀNH VIÊN SÀI GÒN CO.OP BÌNH ĐỊNH theo hóa đơn 00006800</t>
  </si>
  <si>
    <t>00006801</t>
  </si>
  <si>
    <t>Bán hàng CÔNG TY TNHH MỘT THÀNH VIÊN TMDV SIÊU THỊ CO.OPMART ĐÀ NẴNG theo hóa đơn 00006801</t>
  </si>
  <si>
    <t>00006802</t>
  </si>
  <si>
    <t>Bán hàng CÔNG TY TNHH TMDV TIỀN GIANG - SÀI GÒN theo hóa đơn 00006802</t>
  </si>
  <si>
    <t>00006803</t>
  </si>
  <si>
    <t>Bán hàng CÔNG TY TNHH MỘT THÀNH VIÊN SÀI GÒN CO.OP BÌNH ĐỊNH theo hóa đơn 00006803</t>
  </si>
  <si>
    <t>00006804</t>
  </si>
  <si>
    <t>Bán hàng CÔNG TY TNHH TMDV SÀI GÒN VŨNG TÀU theo hóa đơn 00006804</t>
  </si>
  <si>
    <t>00006805</t>
  </si>
  <si>
    <t>Bán hàng CHI NHÁNH LIÊN HIỆP HỢP TÁC XÃ THƯƠNG MẠI TP.HỒ CHÍ MINH - CO.OPMART KON TUM theo hóa đơn 00006805</t>
  </si>
  <si>
    <t>00006806</t>
  </si>
  <si>
    <t>Bán hàng CHI NHÁNH LIÊN HIỆP HỢP TÁC XÃ THƯƠNG MẠI TP.HỒ CHÍ MINH - CO.OPMART KON TUM theo hóa đơn 00006806</t>
  </si>
  <si>
    <t>00006807</t>
  </si>
  <si>
    <t>Cửa hàng Co.op Food HN The K-Park</t>
  </si>
  <si>
    <t>00006808</t>
  </si>
  <si>
    <t>00006809</t>
  </si>
  <si>
    <t>00006810</t>
  </si>
  <si>
    <t>00006811</t>
  </si>
  <si>
    <t>00006819</t>
  </si>
  <si>
    <t>Bán hàng CHI NHÁNH LIÊN HIỆP HỢP TÁC XÃ THƯƠNG MẠI TP. HỒ CHÍ MINH - CO.OPMART NGUYỄN BÌNH theo hóa đơn 00006819</t>
  </si>
  <si>
    <t>00006822</t>
  </si>
  <si>
    <t>Bán hàng CÔNG TY TNHH MỘT THÀNH VIÊN THỰC PHẨM SAIGON CO.OP theo hóa đơn 00006822</t>
  </si>
  <si>
    <t>00006823</t>
  </si>
  <si>
    <t>Bán hàng CÔNG TY TNHH MỘT THÀNH VIÊN THỰC PHẨM SAIGON CO.OP theo hóa đơn 00006823</t>
  </si>
  <si>
    <t>00006824</t>
  </si>
  <si>
    <t>Bán hàng CÔNG TY TNHH MỘT THÀNH VIÊN THỰC PHẨM SAIGON CO.OP theo hóa đơn 00006824</t>
  </si>
  <si>
    <t>00006828</t>
  </si>
  <si>
    <t>Bán hàng CÔNG TY TNHH MỘT THÀNH VIÊN THỰC PHẨM SAIGON CO.OP theo hóa đơn 00006828</t>
  </si>
  <si>
    <t>00006829</t>
  </si>
  <si>
    <t>Bán hàng CÔNG TY TNHH MỘT THÀNH VIÊN THỰC PHẨM SAIGON CO.OP theo hóa đơn 00006829</t>
  </si>
  <si>
    <t>00006830</t>
  </si>
  <si>
    <t>Bán hàng CÔNG TY TNHH MỘT THÀNH VIÊN THỰC PHẨM SAIGON CO.OP theo hóa đơn 00006830</t>
  </si>
  <si>
    <t>1K23TEC</t>
  </si>
  <si>
    <t>Hàng trả - Xuất tại 504</t>
  </si>
  <si>
    <t>1K23TCU</t>
  </si>
  <si>
    <t>Hàng trả - phiếu MH000190</t>
  </si>
  <si>
    <t>Hàng trả - phiếu MH000234</t>
  </si>
  <si>
    <t>Hàng trả - phiếu MH000182</t>
  </si>
  <si>
    <t>Hàng trả - phiếu MH000233</t>
  </si>
  <si>
    <t>Hàng trả - Xuất tại 2150</t>
  </si>
  <si>
    <t>Hàng trả - phiếu MH000202</t>
  </si>
  <si>
    <t>00006831</t>
  </si>
  <si>
    <t>Bán hàng CÔNG TY TNHH MỘT THÀNH VIÊN CO.OPMART BÌNH TRIỆU theo hóa đơn 00006831</t>
  </si>
  <si>
    <t>00006833</t>
  </si>
  <si>
    <t>Bán hàng CÔNG TY TNHH MỘT THÀNH VIÊN THỰC PHẨM SAIGON CO.OP theo hóa đơn 00006833</t>
  </si>
  <si>
    <t>00006834</t>
  </si>
  <si>
    <t>Bán hàng CÔNG TY TNHH MỘT THÀNH VIÊN THỰC PHẨM SAIGON CO.OP theo hóa đơn 00006834</t>
  </si>
  <si>
    <t>00006835</t>
  </si>
  <si>
    <t>Bán hàng CÔNG TY TNHH MỘT THÀNH VIÊN SÀI GÒN CO.OP NHIÊU LỘC theo hóa đơn 00006835</t>
  </si>
  <si>
    <t>00006836</t>
  </si>
  <si>
    <t>Bán hàng CÔNG TY TNHH MỘT THÀNH VIÊN THỰC PHẨM SAIGON CO.OP theo hóa đơn 00006836</t>
  </si>
  <si>
    <t>00006839</t>
  </si>
  <si>
    <t>Bán hàng CÔNG TY TNHH MỘT THÀNH VIÊN SÀI GÒN CO.OP CỦ CHI theo hóa đơn 00006839</t>
  </si>
  <si>
    <t>00006840</t>
  </si>
  <si>
    <t>Bán hàng CÔNG TY TNHH MỘT THÀNH VIÊN THỰC PHẨM SAIGON CO.OP theo hóa đơn 00006840</t>
  </si>
  <si>
    <t>00006843</t>
  </si>
  <si>
    <t>Bán hàng CÔNG TY TNHH MỘT THÀNH VIÊN THỰC PHẨM SAIGON CO.OP theo hóa đơn 00006843</t>
  </si>
  <si>
    <t>00006844</t>
  </si>
  <si>
    <t>Bán hàng CÔNG TY TNHH MỘT THÀNH VIÊN THỰC PHẨM SAIGON CO.OP theo hóa đơn 00006844</t>
  </si>
  <si>
    <t>00006846</t>
  </si>
  <si>
    <t>Bán hàng CÔNG TY TNHH MỘT THÀNH VIÊN THỰC PHẨM SAIGON CO.OP theo hóa đơn 00006846</t>
  </si>
  <si>
    <t>00006847</t>
  </si>
  <si>
    <t>Bán hàng CÔNG TY TNHH MỘT THÀNH VIÊN THỰC PHẨM SAIGON CO.OP theo hóa đơn 00006847</t>
  </si>
  <si>
    <t>00006850</t>
  </si>
  <si>
    <t>Bán hàng CÔNG TY TNHH MỘT THÀNH VIÊN THỰC PHẨM SAIGON CO.OP theo hóa đơn 00006850</t>
  </si>
  <si>
    <t>00006851</t>
  </si>
  <si>
    <t>Bán hàng CÔNG TY TNHH MỘT THÀNH VIÊN THỰC PHẨM SAIGON CO.OP theo hóa đơn 00006851</t>
  </si>
  <si>
    <t>00006852</t>
  </si>
  <si>
    <t>Bán hàng CÔNG TY TNHH MỘT THÀNH VIÊN THỰC PHẨM SAIGON CO.OP theo hóa đơn 00006852</t>
  </si>
  <si>
    <t>00006853</t>
  </si>
  <si>
    <t>Bán hàng CÔNG TY TNHH MỘT THÀNH VIÊN THỰC PHẨM SAIGON CO.OP theo hóa đơn 00006853</t>
  </si>
  <si>
    <t>00006854</t>
  </si>
  <si>
    <t>Bán hàng CÔNG TY TNHH MỘT THÀNH VIÊN THỰC PHẨM SAIGON CO.OP theo hóa đơn 00006854</t>
  </si>
  <si>
    <t>00006855</t>
  </si>
  <si>
    <t>Bán hàng CÔNG TY TNHH MỘT THÀNH VIÊN THỰC PHẨM SAIGON CO.OP theo hóa đơn 00006855</t>
  </si>
  <si>
    <t>00006858</t>
  </si>
  <si>
    <t>Bán hàng CÔNG TY TNHH MỘT THÀNH VIÊN THỰC PHẨM SAIGON CO.OP theo hóa đơn 00006858</t>
  </si>
  <si>
    <t>00006862</t>
  </si>
  <si>
    <t>00006863</t>
  </si>
  <si>
    <t>Bán hàng CHI NHÁNH LIÊN HIỆP HỢP TÁC XÃ THƯƠNG MẠI TP. HỒ CHÍ MINH - CO.OPMART QUẢNG BÌNH theo hóa đơn 00006863</t>
  </si>
  <si>
    <t>00006864</t>
  </si>
  <si>
    <t>Bán hàng CÔNG TY TNHH MỘT THÀNH VIÊN THƯƠNG MẠI DỊCH VỤ SÀI GÒN - PHAN THIẾT theo hóa đơn 00006864</t>
  </si>
  <si>
    <t>00006865</t>
  </si>
  <si>
    <t>Bán hàng CHI NHÁNH LIÊN HIỆP HỢP TÁC XÃ THƯƠNG MẠI TP.HỒ CHÍ MINH - CO.OPMART PHAN RÍ CỬA theo hóa đơn 00006865</t>
  </si>
  <si>
    <t>00006866</t>
  </si>
  <si>
    <t>Bán hàng CHI NHÁNH LIÊN HIỆP HỢP TÁC XÃ THƯƠNG MẠI TP.HỒ CHÍ MINH- CO.OP MART CẦN GIUỘC theo hóa đơn 00006866</t>
  </si>
  <si>
    <t>00006867</t>
  </si>
  <si>
    <t>Bán hàng CÔNG TY TRÁCH NHIỆM HỮU HẠN MỘT THÀNH VIÊN THƯƠNG MẠI VÀ DỊCH VỤ SÀI GÒN - PHAN RANG theo hóa đơn 00006867</t>
  </si>
  <si>
    <t>00006868</t>
  </si>
  <si>
    <t>Bán hàng CHI NHÁNH LIÊN HIỆP HỢP TÁC XÃ THƯƠNG MẠI TP.HỒ CHÍ MINH - CO.OPMART DUYÊN HẢI theo hóa đơn 00006868</t>
  </si>
  <si>
    <t>00006869</t>
  </si>
  <si>
    <t>Bán hàng CHI NHÁNH LIÊN HIỆP HỢP TÁC XÃ THƯƠNG MẠI TP. HỒ CHÍ MINH - CO.OPMART BẾN LỨC theo hóa đơn 00006869</t>
  </si>
  <si>
    <t>00006870</t>
  </si>
  <si>
    <t>Bán hàng CHI NHÁNH LIÊN HIỆP HỢP TÁC XÃ THƯƠNG MẠI TP. HỒ CHÍ MINH - CO.OPMART TÂN AN theo hóa đơn 00006870</t>
  </si>
  <si>
    <t>00006871</t>
  </si>
  <si>
    <t>Bán hàng CÔNG TY TNHH MỘT THÀNH VIÊN SÀI GÒN CO.OP BẢO LỘC theo hóa đơn 00006871</t>
  </si>
  <si>
    <t>00006872</t>
  </si>
  <si>
    <t>Bán hàng CHI NHÁNH LIÊN HIỆP HỢP TÁC XÃ THƯƠNG MẠI TP.HỒ CHÍ MINH - CO.OPMART ĐỒNG PHÚ theo hóa đơn 00006872</t>
  </si>
  <si>
    <t>00006873</t>
  </si>
  <si>
    <t>Bán hàng CÔNG TY TRÁCH NHIỆM HỮU HẠN MỘT THÀNH VIÊN THƯƠNG MẠI SÀI GÒN - SÓC TRĂNG theo hóa đơn 00006873</t>
  </si>
  <si>
    <t>00006874</t>
  </si>
  <si>
    <t>Bán hàng CHI NHÁNH LIÊN HIỆP HTX THƯƠNG MẠI TP. HỒ CHÍ MINH - CO.OPMART BẾN TRE theo hóa đơn 00006874</t>
  </si>
  <si>
    <t>00006875</t>
  </si>
  <si>
    <t>Bán hàng CHI NHÁNH LIÊN HIỆP HỢP TÁC XÃ THƯƠNG MẠI TP.HỒ CHÍ MINH-CO.OPMART TÂN THÀNH theo hóa đơn 00006875</t>
  </si>
  <si>
    <t>00006876</t>
  </si>
  <si>
    <t>Bán hàng CHI NHÁNH LIÊN HIỆP HỢP TÁC XÃ THƯƠNG MẠI TP. HỒ CHÍ MINH - CO.OPMART QUẢNG BÌNH theo hóa đơn 00006876</t>
  </si>
  <si>
    <t>00006880</t>
  </si>
  <si>
    <t>Hàng trả - phiếu MH000216</t>
  </si>
  <si>
    <t>Hàng trả - Xuất tại 549</t>
  </si>
  <si>
    <t>1K23TBG</t>
  </si>
  <si>
    <t>Hàng trả - Xuất tại 119</t>
  </si>
  <si>
    <t>Hàng trả - phiếu MH000232</t>
  </si>
  <si>
    <t>Hàng trả - Xuất tại 2131</t>
  </si>
  <si>
    <t>Hàng trả - Xuất tại 2034</t>
  </si>
  <si>
    <t>Hàng trả - phiếu MH000238</t>
  </si>
  <si>
    <t>Hàng trả - phiếu MH000239</t>
  </si>
  <si>
    <t>00006890</t>
  </si>
  <si>
    <t>00006954</t>
  </si>
  <si>
    <t>00006967</t>
  </si>
  <si>
    <t>Bán hàng CÔNG TY TNHH MỘT THÀNH VIÊN THỰC PHẨM SAIGON CO.OP theo hóa đơn 00006967</t>
  </si>
  <si>
    <t>00007052</t>
  </si>
  <si>
    <t>00007081</t>
  </si>
  <si>
    <t>Bán hàng CN LIÊN HIỆP HỢP TÁC XÃ THƯƠNG MẠI TP. HỒ CHÍ MINH - CO.OPMART HIỆP THÀNH theo hóa đơn 00007081</t>
  </si>
  <si>
    <t>00007097</t>
  </si>
  <si>
    <t>Bán hàng CÔNG TY TNHH MỘT THÀNH VIÊN THỰC PHẨM SAIGON CO.OP theo hóa đơn 00007097</t>
  </si>
  <si>
    <t>Bán hàng CÔNG TY TNHH MỘT THÀNH VIÊN THỰC PHẨM SAIGON CO.OP theo hóa đơn 00007204</t>
  </si>
  <si>
    <t>00007206</t>
  </si>
  <si>
    <t>Bán hàng CÔNG TY TNHH MỘT THÀNH VIÊN THỰC PHẨM SAIGON CO.OP theo hóa đơn 00007206</t>
  </si>
  <si>
    <t>00007221</t>
  </si>
  <si>
    <t>00007236</t>
  </si>
  <si>
    <t>Bán hàng CÔNG TY TNHH MỘT THÀNH VIÊN CO.OP FINELIFE theo hóa đơn 00007236</t>
  </si>
  <si>
    <t>00007238</t>
  </si>
  <si>
    <t>Bán hàng CÔNG TY TNHH MỘT THÀNH VIÊN SÀI GÒN CO.OP PHÚ LÂM theo hóa đơn 00007238</t>
  </si>
  <si>
    <t>00007292</t>
  </si>
  <si>
    <t>Bán hàng CÔNG TY TNHH MỘT THÀNH VIÊN THỰC PHẨM SAIGON CO.OP theo hóa đơn 00007323</t>
  </si>
  <si>
    <t>00007324</t>
  </si>
  <si>
    <t>Bán hàng CÔNG TY TNHH MỘT THÀNH VIÊN THỰC PHẨM SAIGON CO.OP theo hóa đơn 00007324</t>
  </si>
  <si>
    <t>00007354</t>
  </si>
  <si>
    <t>Bán hàng CÔNG TY TNHH THƯƠNG MẠI DỊCH VỤ ĐỒNG THỊNH theo hóa đơn 00007354</t>
  </si>
  <si>
    <t>00007359</t>
  </si>
  <si>
    <t>00007363</t>
  </si>
  <si>
    <t>00007372</t>
  </si>
  <si>
    <t>00007409</t>
  </si>
  <si>
    <t>Bán hàng CÔNG TY TNHH MỘT THÀNH VIÊN THỰC PHẨM SAIGON CO.OP theo hóa đơn 00007409</t>
  </si>
  <si>
    <t>00007424</t>
  </si>
  <si>
    <t>Bán hàng CÔNG TY TNHH MỘT THÀNH VIÊN THỰC PHẨM SAIGON CO.OP theo hóa đơn 00007424</t>
  </si>
  <si>
    <t>00007426</t>
  </si>
  <si>
    <t>Bán hàng CÔNG TY TNHH MỘT THÀNH VIÊN THỰC PHẨM SAIGON CO.OP theo hóa đơn 00007426</t>
  </si>
  <si>
    <t>00007451</t>
  </si>
  <si>
    <t>Bán hàng CHI NHÁNH CÔNG TY TNHH MỘT THÀNH VIÊN THỰC PHẨM SAIGON CO.OP - CO.OP FOOD KHU VỰC BÌNH DƯƠNG theo hóa đơn 00007451</t>
  </si>
  <si>
    <t>00007472</t>
  </si>
  <si>
    <t>Bán hàng CHI NHÁNH CÔNG TY TNHH MỘT THÀNH VIÊN THỰC PHẨM SAIGON CO.OP - CO.OP FOOD KHU VỰC BÌNH DƯƠNG theo hóa đơn 00007472</t>
  </si>
  <si>
    <t>00007477</t>
  </si>
  <si>
    <t>00007502</t>
  </si>
  <si>
    <t>00007505</t>
  </si>
  <si>
    <t>Bán hàng CÔNG TY TNHH MỘT THÀNH VIÊN THỰC PHẨM SAIGON CO.OP theo hóa đơn 00007505</t>
  </si>
  <si>
    <t>00007506</t>
  </si>
  <si>
    <t>00007507</t>
  </si>
  <si>
    <t>Bán hàng CÔNG TY TNHH THƯƠNG MẠI DỊCH VỤ TRUNG MỸ TÂY theo hóa đơn 00007507</t>
  </si>
  <si>
    <t>Bán hàng CÔNG TY TNHH MỘT THÀNH VIÊN SÀI GÒN CO.OP THẮNG LỢI theo hóa đơn 00007508</t>
  </si>
  <si>
    <t>00007523</t>
  </si>
  <si>
    <t>Bán hàng CÔNG TY TNHH MỘT THÀNH VIÊN THỰC PHẨM SAIGON CO.OP theo hóa đơn 00007523</t>
  </si>
  <si>
    <t>00007524</t>
  </si>
  <si>
    <t>Bán hàng CÔNG TY TNHH MỘT THÀNH VIÊN THỰC PHẨM SAIGON CO.OP theo hóa đơn 00007524</t>
  </si>
  <si>
    <t>00007578</t>
  </si>
  <si>
    <t>00007642</t>
  </si>
  <si>
    <t>Bán hàng CÔNG TY TNHH MỘT THÀNH VIÊN CO.OP FINELIFE theo hóa đơn 00007642</t>
  </si>
  <si>
    <t>00007644</t>
  </si>
  <si>
    <t>Bán hàng CÔNG TY TNHH MỘT THÀNH VIÊN THỰC PHẨM SAIGON CO.OP theo hóa đơn 00007644</t>
  </si>
  <si>
    <t>00007659</t>
  </si>
  <si>
    <t>Bán hàng CÔNG TY TNHH MỘT THÀNH VIÊN THỰC PHẨM SAIGON CO.OP theo hóa đơn 00007659</t>
  </si>
  <si>
    <t>00007721</t>
  </si>
  <si>
    <t>00007736</t>
  </si>
  <si>
    <t>00007747</t>
  </si>
  <si>
    <t>00007798</t>
  </si>
  <si>
    <t>00007799</t>
  </si>
  <si>
    <t>00007831</t>
  </si>
  <si>
    <t>00007832</t>
  </si>
  <si>
    <t>00007948</t>
  </si>
  <si>
    <t>Bán hàng CHI NHÁNH CÔNG TY TNHH MỘT THÀNH VIÊN THỰC PHẨM SAIGON CO.OP - CO.OP FOOD KHU VỰC BÌNH DƯƠNG theo hóa đơn 00007948</t>
  </si>
  <si>
    <t>00007964</t>
  </si>
  <si>
    <t>Bán hàng CHI NHÁNH CÔNG TY TNHH MỘT THÀNH VIÊN THỰC PHẨM SAIGON CO.OP - CO.OP FOOD KHU VỰC BÌNH DƯƠNG theo hóa đơn 00007964</t>
  </si>
  <si>
    <t>00008043</t>
  </si>
  <si>
    <t>00008076</t>
  </si>
  <si>
    <t>00008077</t>
  </si>
  <si>
    <t>00008353</t>
  </si>
  <si>
    <t>00008410</t>
  </si>
  <si>
    <t>00008462</t>
  </si>
  <si>
    <t>00008536</t>
  </si>
  <si>
    <t>00008583</t>
  </si>
  <si>
    <t>Bán hàng CHI NHÁNH LIÊN HIỆP HTX TM TP.HCM - CO.OPMART CAO LÃNH theo hóa đơn 00008583</t>
  </si>
  <si>
    <t>00008595</t>
  </si>
  <si>
    <t>Bán hàng CÔNG TY TRÁCH NHIỆM HỮU HẠN THƯƠNG MẠI DỊCH VỤ SÀI GÒN - TÂY NINH theo hóa đơn 00008597</t>
  </si>
  <si>
    <t>Bán hàng CÔNG TY TNHH MỘT THÀNH VIÊN CO.OP MART VĨNH PHÚC theo hóa đơn 00008598</t>
  </si>
  <si>
    <t>00008599</t>
  </si>
  <si>
    <t>Bán hàng CÔNG TY TNHH MỘT THÀNH VIÊN CO.OP MART VĨNH PHÚC theo hóa đơn 00008599</t>
  </si>
  <si>
    <t>00008603</t>
  </si>
  <si>
    <t>1K23THB</t>
  </si>
  <si>
    <t>Hàng trả - Xuất tại 547</t>
  </si>
  <si>
    <t>1K23THV</t>
  </si>
  <si>
    <t>Hàng trả - Xuất tại 127</t>
  </si>
  <si>
    <t>Hàng trả - Xuất tại 9405</t>
  </si>
  <si>
    <t>Hàng trả - Xuất tại 9418</t>
  </si>
  <si>
    <t>Hàng trả - Xuất tại 552</t>
  </si>
  <si>
    <t>Hàng trả - phiếu MH000264</t>
  </si>
  <si>
    <t>Hàng trả - phiếu MH000263</t>
  </si>
  <si>
    <t>Hàng trả - phiếu MH000199</t>
  </si>
  <si>
    <t>Hàng trả - phiếu MH000214</t>
  </si>
  <si>
    <t>00008614</t>
  </si>
  <si>
    <t>Bán hàng CN CÔNG TY TNHH MTV THỰC PHẨM SAIGON CO.OP - CO.OPFOOD KHU VỰC ĐỒNG NAI theo hóa đơn 00008615</t>
  </si>
  <si>
    <t>00008616</t>
  </si>
  <si>
    <t>Bán hàng CN CÔNG TY TNHH MTV THỰC PHẨM SAIGON CO.OP - CO.OPFOOD KHU VỰC ĐỒNG NAI theo hóa đơn 00008616</t>
  </si>
  <si>
    <t>00008617</t>
  </si>
  <si>
    <t>Bán hàng CN CÔNG TY TNHH MTV THỰC PHẨM SAIGON CO.OP - CO.OPFOOD KHU VỰC ĐỒNG NAI theo hóa đơn 00008617</t>
  </si>
  <si>
    <t>Bán hàng CN CÔNG TY TNHH MTV THỰC PHẨM SAIGON CO.OP - CO.OPFOOD KHU VỰC ĐỒNG NAI theo hóa đơn 00008618</t>
  </si>
  <si>
    <t>00008619</t>
  </si>
  <si>
    <t>Bán hàng CÔNG TY TNHH THƯƠNG MẠI DỊCH VỤ SAIGON CO.OP TOÀN TÂM theo hóa đơn 00008619</t>
  </si>
  <si>
    <t>00008624</t>
  </si>
  <si>
    <t>00008625</t>
  </si>
  <si>
    <t>00008626</t>
  </si>
  <si>
    <t>00008630</t>
  </si>
  <si>
    <t>Bán hàng CÔNG TY TNHH MỘT THÀNH VIÊN SÀI GÒN CO.OP RẠCH MIỄU theo hóa đơn 00008630</t>
  </si>
  <si>
    <t>00008634</t>
  </si>
  <si>
    <t>00008635</t>
  </si>
  <si>
    <t>00008636</t>
  </si>
  <si>
    <t>00008637</t>
  </si>
  <si>
    <t>00008665</t>
  </si>
  <si>
    <t>00008678</t>
  </si>
  <si>
    <t>00008682</t>
  </si>
  <si>
    <t>00008688</t>
  </si>
  <si>
    <t>00008689</t>
  </si>
  <si>
    <t>00008716</t>
  </si>
  <si>
    <t>00008810</t>
  </si>
  <si>
    <t>00008811</t>
  </si>
  <si>
    <t>00008812</t>
  </si>
  <si>
    <t>00008844</t>
  </si>
  <si>
    <t>00008850</t>
  </si>
  <si>
    <t>00008857</t>
  </si>
  <si>
    <t>00008859</t>
  </si>
  <si>
    <t>00008860</t>
  </si>
  <si>
    <t>00008867</t>
  </si>
  <si>
    <t>Cửa Hàng Co.opFood Thủ Thiêm Garden</t>
  </si>
  <si>
    <t>00008941</t>
  </si>
  <si>
    <t>00008979</t>
  </si>
  <si>
    <t>Bán hàng CÔNG TY TNHH MỘT THÀNH VIÊN SÀI GÒN CO.OP CỐNG QUỲNH theo hóa đơn 00008979</t>
  </si>
  <si>
    <t>00008980</t>
  </si>
  <si>
    <t>00008981</t>
  </si>
  <si>
    <t>00008982</t>
  </si>
  <si>
    <t>00008983</t>
  </si>
  <si>
    <t>00008984</t>
  </si>
  <si>
    <t>00008986</t>
  </si>
  <si>
    <t>00008987</t>
  </si>
  <si>
    <t>00008997</t>
  </si>
  <si>
    <t>Bán hàng CHI NHÁNH LIÊN HIỆP HỢP TÁC XÃ THƯƠNG MẠI TP.HỒ CHÍ MINH - CO.OPMART KON TUM theo hóa đơn 00008997</t>
  </si>
  <si>
    <t>00008999</t>
  </si>
  <si>
    <t>Bán hàng CÔNG TY TNHH MỘT THÀNH VIÊN SÀI GÒN CO.OP NAM SÀI GÒN theo hóa đơn 00008999</t>
  </si>
  <si>
    <t>00017471</t>
  </si>
  <si>
    <t>00017488</t>
  </si>
  <si>
    <t>00017509</t>
  </si>
  <si>
    <t>00017570</t>
  </si>
  <si>
    <t>00017639</t>
  </si>
  <si>
    <t>1K23TDU</t>
  </si>
  <si>
    <t>Hàng trả - Xuất tại 559</t>
  </si>
  <si>
    <t>00009000</t>
  </si>
  <si>
    <t>00009002</t>
  </si>
  <si>
    <t>00009003</t>
  </si>
  <si>
    <t>00009004</t>
  </si>
  <si>
    <t>00009005</t>
  </si>
  <si>
    <t>00009006</t>
  </si>
  <si>
    <t>00009007</t>
  </si>
  <si>
    <t>Bán hàng CHI NHÁNH LIÊN HIỆP HỢP TÁC XÃ THƯƠNG MẠI TP.HCM - CO.OPMART BÌNH TÂN 2 theo hóa đơn 00009007</t>
  </si>
  <si>
    <t>00009008</t>
  </si>
  <si>
    <t>00009009</t>
  </si>
  <si>
    <t>Cửa Hàng Co.opFood Nguyễn Ảnh Thủ 699</t>
  </si>
  <si>
    <t>00009010</t>
  </si>
  <si>
    <t>Cửa Hàng Co.opFood Phạm Thế Hiển 2649</t>
  </si>
  <si>
    <t>00009012</t>
  </si>
  <si>
    <t>00009013</t>
  </si>
  <si>
    <t>HỦY HÓA ĐƠN 00002900 XUẤT LẠI HĐ 00009013 - Cửa Hàng Co.opFood Phạm Văn Hai 91</t>
  </si>
  <si>
    <t>00009017</t>
  </si>
  <si>
    <t>00017697</t>
  </si>
  <si>
    <t>00017722</t>
  </si>
  <si>
    <t>00017773</t>
  </si>
  <si>
    <t>00017782</t>
  </si>
  <si>
    <t>00017795</t>
  </si>
  <si>
    <t>00017806</t>
  </si>
  <si>
    <t>00017808</t>
  </si>
  <si>
    <t>Hàng trả - Xuất tại 9315</t>
  </si>
  <si>
    <t>Hàng trả - Xuất tại 9313 - phiếu MH000252</t>
  </si>
  <si>
    <t>Hàng trả - phiếu MH000179</t>
  </si>
  <si>
    <t>1K23TCT</t>
  </si>
  <si>
    <t>Hàng trả - Xuất tại 174</t>
  </si>
  <si>
    <t>Hàng trả - Xuất tại kho 174</t>
  </si>
  <si>
    <t>1K23TCH</t>
  </si>
  <si>
    <t>1K23THM</t>
  </si>
  <si>
    <t>Hàng trả - Xuất tại 570</t>
  </si>
  <si>
    <t>Hàng trả - phiếu MH000189</t>
  </si>
  <si>
    <t>Hàng trả - Xuất tại 2100</t>
  </si>
  <si>
    <t>Hàng trả - phiếu MH000176</t>
  </si>
  <si>
    <t>00009030</t>
  </si>
  <si>
    <t>00009032</t>
  </si>
  <si>
    <t>Bán hàng CÔNG TY TNHH MỘT THÀNH VIÊN SÀI GÒN CO.OP XA LỘ HÀ NỘI theo hóa đơn 00009032</t>
  </si>
  <si>
    <t>00009033</t>
  </si>
  <si>
    <t>Bán hàng CÔNG TY TNHH MỘT THÀNH VIÊN SÀI GÒN CO.OP XA LỘ HÀ NỘI theo hóa đơn 00009033</t>
  </si>
  <si>
    <t>00009036</t>
  </si>
  <si>
    <t>00009037</t>
  </si>
  <si>
    <t>Bán hàng CÔNG TY TNHH MỘT THÀNH VIÊN SÀI GÒN CO.OP THẮNG LỢI theo hóa đơn 00009037</t>
  </si>
  <si>
    <t>00009038</t>
  </si>
  <si>
    <t>00009039</t>
  </si>
  <si>
    <t>00009040</t>
  </si>
  <si>
    <t>00009041</t>
  </si>
  <si>
    <t>Bán hàng CÔNG TY TNHH MỘT THÀNH VIÊN SÀI GÒN CO.OP ĐÌNH CHIỂU theo hóa đơn 00009041</t>
  </si>
  <si>
    <t>00009045</t>
  </si>
  <si>
    <t>00009046</t>
  </si>
  <si>
    <t>00009048</t>
  </si>
  <si>
    <t>Bán hàng CÔNG TY TNHH MỘT THÀNH VIÊN CO.OPMART BÌNH TRIỆU theo hóa đơn 00009048</t>
  </si>
  <si>
    <t>00009051</t>
  </si>
  <si>
    <t>Bán hàng CÔNG TY TNHH MỘT THÀNH VIÊN CO.OPMART THANH HÓA theo hóa đơn 00009051</t>
  </si>
  <si>
    <t>00009066</t>
  </si>
  <si>
    <t>Bán hàng CN LIÊN HIỆP HỢP TÁC XÃ THƯƠNG MẠI TP.HỒ CHÍ MINH- CO.OPMART TÂN CHÂU AN GIANG theo hóa đơn 00009066</t>
  </si>
  <si>
    <t>00009067</t>
  </si>
  <si>
    <t>Bán hàng CÔNG TY TNHH MỘT THÀNH VIÊN CO.OPMART CẦN THƠ theo hóa đơn 00009067</t>
  </si>
  <si>
    <t>00009068</t>
  </si>
  <si>
    <t>Bán hàng CHI NHÁNH LIÊN HIỆP HỢP TÁC XÃ THƯƠNG MẠI TP. HỒ CHÍ MINH-CO.OPMART SA ĐÉC theo hóa đơn 00009068</t>
  </si>
  <si>
    <t>00009069</t>
  </si>
  <si>
    <t>Bán hàng CHI NHÁNH LIÊN HIỆP HỢP TÁC XÃ THƯƠNG MẠI TP. HỒ CHÍ MINH-CO.OPMART BÌNH THỦY theo hóa đơn 00009069</t>
  </si>
  <si>
    <t>00009070</t>
  </si>
  <si>
    <t>Bán hàng CHI NHÁNH CÔNG TY TNHH MỘT THÀNH VIÊN THỰC PHẨM SAIGON CO.OP - CO.OP FOOD KHU VỰC CẦN THƠ theo hóa đơn 00009070</t>
  </si>
  <si>
    <t>00009071</t>
  </si>
  <si>
    <t>Bán hàng CHI NHÁNH CÔNG TY TNHH MỘT THÀNH VIÊN THỰC PHẨM SAIGON CO.OP - CO.OP FOOD KHU VỰC CẦN THƠ theo hóa đơn 00009071</t>
  </si>
  <si>
    <t>00009072</t>
  </si>
  <si>
    <t>Bán hàng CHI NHÁNH CÔNG TY TNHH MỘT THÀNH VIÊN THỰC PHẨM SAIGON CO.OP - CO.OP FOOD KHU VỰC CẦN THƠ theo hóa đơn 00009072</t>
  </si>
  <si>
    <t>00009075</t>
  </si>
  <si>
    <t>GIAO DƯ 1 TÚI CHÂN 300G XUẤT THÊM HĐ VÀ ĐÃ GỬI QUA MAIL</t>
  </si>
  <si>
    <t>00009076</t>
  </si>
  <si>
    <t>Bán hàng CN LIÊN HIỆP HỢP TÁC XÃ THƯƠNG MẠI TP. HỒ CHÍ MINH - CO.OPMART HIỆP THÀNH theo hóa đơn 00009076</t>
  </si>
  <si>
    <t>00019107</t>
  </si>
  <si>
    <t>00019120</t>
  </si>
  <si>
    <t>Hàng trả - phiếu MH000166</t>
  </si>
  <si>
    <t>Hàng trả - phiếu MH000191</t>
  </si>
  <si>
    <t>Hàng trả - Xuất tại 637-CTY TNHH MTV THỰC PHẨM SÀI GÒN CO.OP (HO)</t>
  </si>
  <si>
    <t>00009083</t>
  </si>
  <si>
    <t>Bán hàng CHI NHÁNH CÔNG TY TNHH MỘT THÀNH VIÊN THỰC PHẨM SAIGON CO.OP - CO.OP FOOD KHU VỰC BÌNH DƯƠNG theo hóa đơn 00009083</t>
  </si>
  <si>
    <t>00009085</t>
  </si>
  <si>
    <t>Bán hàng CÔNG TY TNHH MỘT THÀNH VIÊN CO.OP MART HÒA BÌNH theo hóa đơn 00009085</t>
  </si>
  <si>
    <t>00009086</t>
  </si>
  <si>
    <t>Bán hàng CÔNG TY TNHH MỘT THÀNH VIÊN CO.OP MART HÒA BÌNH theo hóa đơn 00009086</t>
  </si>
  <si>
    <t>00009090</t>
  </si>
  <si>
    <t>FINELIFE SUPERMARKET SAIGON MIA</t>
  </si>
  <si>
    <t>00009092</t>
  </si>
  <si>
    <t>00009093</t>
  </si>
  <si>
    <t>00009095</t>
  </si>
  <si>
    <t>Bán hàng CÔNG TY TNHH MỘT THÀNH VIÊN CO.OPMART BÌNH TRIỆU theo hóa đơn 00009095</t>
  </si>
  <si>
    <t>00009097</t>
  </si>
  <si>
    <t>Bán hàng CHI NHÁNH LIÊN HIỆP HỢP TÁC XÃ THƯƠNG MẠI TP. HỒ CHÍ MINH - CO.OPMART TAM BÌNH theo hóa đơn 00009097</t>
  </si>
  <si>
    <t>00013674</t>
  </si>
  <si>
    <t>00019127</t>
  </si>
  <si>
    <t>00019249</t>
  </si>
  <si>
    <t>00019264</t>
  </si>
  <si>
    <t>00019266</t>
  </si>
  <si>
    <t>00019269</t>
  </si>
  <si>
    <t>00019302</t>
  </si>
  <si>
    <t>00019332</t>
  </si>
  <si>
    <t>00019338</t>
  </si>
  <si>
    <t>1K23TGU</t>
  </si>
  <si>
    <t>Hàng trả - 542</t>
  </si>
  <si>
    <t>Hàng trả - phiếu MH000329</t>
  </si>
  <si>
    <t>Hàng trả - phiếu MH000231</t>
  </si>
  <si>
    <t>Hàng trả - phiếu MH000227</t>
  </si>
  <si>
    <t>Hàng trả - Xuất tại 2152</t>
  </si>
  <si>
    <t>Hàng trả - Xuất tại 2005</t>
  </si>
  <si>
    <t>Hàng trả - Xuất tại 276 - phiếu MH000245</t>
  </si>
  <si>
    <t>Hàng trả - phiếu MH000178</t>
  </si>
  <si>
    <t>Hàng trả - phiếu MH000177</t>
  </si>
  <si>
    <t>00009103</t>
  </si>
  <si>
    <t>00009104</t>
  </si>
  <si>
    <t>00009106</t>
  </si>
  <si>
    <t>00009107</t>
  </si>
  <si>
    <t>Bán hàng CÔNG TY TNHH MỘT THÀNH VIÊN SÀI GÒN CO.OP ĐÌNH CHIỂU theo hóa đơn 00009107</t>
  </si>
  <si>
    <t>00009108</t>
  </si>
  <si>
    <t>Bán hàng CÔNG TY TNHH MỘT THÀNH VIÊN SÀI GÒN CO.OP ĐÌNH CHIỂU theo hóa đơn 00009108</t>
  </si>
  <si>
    <t>00009111</t>
  </si>
  <si>
    <t>Bán hàng CHI NHÁNH LIÊN HIỆP HỢP TÁC XÃ THƯƠNG MẠI TP. HỒ CHÍ MINH - CO.OPMART THÁP MƯỜI theo hóa đơn 00009111</t>
  </si>
  <si>
    <t>00009112</t>
  </si>
  <si>
    <t>Bán hàng CÔNG TY TNHH TMDV SÀI GÒN VŨNG TÀU theo hóa đơn 00009112</t>
  </si>
  <si>
    <t>00009113</t>
  </si>
  <si>
    <t>Bán hàng CHI NHÁNH LIÊN HIỆP HỢP TÁC XÃ THƯƠNG MẠI TP. HỒ CHÍ MINH - CO.OPMART SƠN TRÀ theo hóa đơn 00009113</t>
  </si>
  <si>
    <t>Bán hàng CHI NHÁNH LIÊN HIỆP HỢP TÁC XÃ THƯƠNG MẠI TP.HỒ CHÍ MINH - CO.OPMART KON TUM theo hóa đơn 00009114</t>
  </si>
  <si>
    <t>00009115</t>
  </si>
  <si>
    <t>Bán hàng CÔNG TY TNHH TMDV TIỀN GIANG - SÀI GÒN theo hóa đơn 00009115</t>
  </si>
  <si>
    <t>00009116</t>
  </si>
  <si>
    <t>Bán hàng CÔNG TY TNHH MỘT THÀNH VIÊN THƯƠNG MẠI DỊCH VỤ SÀI GÒN - PHÚ YÊN theo hóa đơn 00009116</t>
  </si>
  <si>
    <t>00009117</t>
  </si>
  <si>
    <t>Bán hàng CHI NHÁNH LIÊN HIỆP HỢP TÁC XÃ THƯƠNG MẠI TP. HỒ CHÍ MINH - CO.OPMART THÁP MƯỜI theo hóa đơn 00009117</t>
  </si>
  <si>
    <t>00009118</t>
  </si>
  <si>
    <t>Bán hàng CÔNG TY TNHH MỘT THÀNH VIÊN SÀI GÒN CO.OP BÌNH ĐỊNH theo hóa đơn 00009118</t>
  </si>
  <si>
    <t>00009119</t>
  </si>
  <si>
    <t>Bán hàng CÔNG TY TNHH THƯƠNG MẠI SÀI GÒN - AN GIANG. theo hóa đơn 00009119</t>
  </si>
  <si>
    <t>00009120</t>
  </si>
  <si>
    <t>Bán hàng CÔNG TY TNHH MỘT THÀNH VIÊN SÀI GÒN CO.OP TAM KỲ theo hóa đơn 00009120</t>
  </si>
  <si>
    <t>00009121</t>
  </si>
  <si>
    <t>Bán hàng CHI NHÁNH LIÊN HIỆP HỢP TÁC XÃ THƯƠNG MẠI TP. HỒ CHÍ MINH - CO.OPMART SƠN TRÀ theo hóa đơn 00009121</t>
  </si>
  <si>
    <t>00009122</t>
  </si>
  <si>
    <t>Bán hàng CÔNG TY TNHH TMDV SÀI GÒN VŨNG TÀU theo hóa đơn 00009122</t>
  </si>
  <si>
    <t>00009127</t>
  </si>
  <si>
    <t>00009128</t>
  </si>
  <si>
    <t>00009130</t>
  </si>
  <si>
    <t>00009134</t>
  </si>
  <si>
    <t>00009135</t>
  </si>
  <si>
    <t>00009137</t>
  </si>
  <si>
    <t>00009138</t>
  </si>
  <si>
    <t>00009139</t>
  </si>
  <si>
    <t>Bán hàng CHI NHÁNH CÔNG TY TNHH MỘT THÀNH VIÊN THỰC PHẨM SAIGON CO.OP - CO.OP FOOD KHU VỰC BÌNH DƯƠNG theo hóa đơn 00009142</t>
  </si>
  <si>
    <t>00009143</t>
  </si>
  <si>
    <t>Bán hàng CHI NHÁNH CÔNG TY TNHH MỘT THÀNH VIÊN THỰC PHẨM SAIGON CO.OP - CO.OP FOOD KHU VỰC BÌNH DƯƠNG theo hóa đơn 00009143</t>
  </si>
  <si>
    <t>00009144</t>
  </si>
  <si>
    <t>HỦY HĐ 00009138 XUẤT LẠI HĐ 00009144</t>
  </si>
  <si>
    <t>HỦY HĐ 00009139 XUẤT LẠI HĐ 00009145</t>
  </si>
  <si>
    <t>00009147</t>
  </si>
  <si>
    <t>00009149</t>
  </si>
  <si>
    <t>00009151</t>
  </si>
  <si>
    <t>Bán hàng CÔNG TY TNHH THƯƠNG MẠI DỊCH VỤ SAIGON CO.OP TOÀN TÂM theo hóa đơn 00009151</t>
  </si>
  <si>
    <t>00009152</t>
  </si>
  <si>
    <t>Bán hàng CÔNG TY TNHH THƯƠNG MẠI DỊCH VỤ SAIGON CO.OP TOÀN TÂM theo hóa đơn 00009152</t>
  </si>
  <si>
    <t>00009163</t>
  </si>
  <si>
    <t>00009169</t>
  </si>
  <si>
    <t>00009171</t>
  </si>
  <si>
    <t>Bán hàng CÔNG TY TNHH MỘT THÀNH VIÊN THƯƠNG MẠI VÀ DỊCH VỤ SÀI GÒN - CAM RANH theo hóa đơn 00009171</t>
  </si>
  <si>
    <t>00009172</t>
  </si>
  <si>
    <t>Bán hàng CÔNG TY TRÁCH NHIỆM HỮU HẠN MỘT THÀNH VIÊN THƯƠNG MẠI SÀI GÒN - SÓC TRĂNG theo hóa đơn 00009172</t>
  </si>
  <si>
    <t>00009173</t>
  </si>
  <si>
    <t>Bán hàng CHI NHÁNH LIÊN HIỆP HỢP TÁC XÃ THƯƠNG MẠI TP.HỒ CHÍ MINH- CO.OP MART CẦN GIUỘC theo hóa đơn 00009173</t>
  </si>
  <si>
    <t>00009174</t>
  </si>
  <si>
    <t>Bán hàng CHI NHÁNH LIÊN HIỆP HỢP TÁC XÃ THƯƠNG MẠI TP. HỒ CHÍ MINH - CO.OPMART BẾN LỨC theo hóa đơn 00009174</t>
  </si>
  <si>
    <t>Bán hàng CHI NHÁNH LIÊN HIỆP HTX THƯƠNG MẠI TP. HỒ CHÍ MINH - CO.OPMART BẾN TRE theo hóa đơn 00009175</t>
  </si>
  <si>
    <t>00009176</t>
  </si>
  <si>
    <t>Bán hàng CÔNG TY TNHH MỘT THÀNH VIÊN THƯƠNG MẠI DỊCH VỤ SÀI GÒN - BÌNH PHƯỚC theo hóa đơn 00009176</t>
  </si>
  <si>
    <t>00009177</t>
  </si>
  <si>
    <t>Bán hàng CHI NHÁNH CÔNG TY TNHH MỘT THÀNH VIÊN THỰC PHẨM SAIGON CO.OP - CỬA HÀNG CO.OP FOOD LONG HẬU theo hóa đơn 00009177</t>
  </si>
  <si>
    <t>Bán hàng CHI NHÁNH LIÊN HIỆP HỢP TÁC XÃ THƯƠNG MẠI TP.HỒ CHÍ MINH - CO.OPMART PHAN RÍ CỬA theo hóa đơn 00009178</t>
  </si>
  <si>
    <t>00009179</t>
  </si>
  <si>
    <t>Bán hàng CHI NHÁNH LIÊN HIỆP HỢP TÁC XÃ THƯƠNG MẠI TP.HCM - CO.OPMART CAI LẬY theo hóa đơn 00009179</t>
  </si>
  <si>
    <t>00009180</t>
  </si>
  <si>
    <t>Bán hàng CHI NHÁNH LIÊN HIỆP HỢP TÁC XÃ THƯƠNG MẠI TP. HỒ CHÍ MINH - CO.OPMART TÂN AN theo hóa đơn 00009180</t>
  </si>
  <si>
    <t>00009181</t>
  </si>
  <si>
    <t>Bán hàng CHI NHÁNH LIÊN HIỆP HỢP TÁC XÃ THƯƠNG MẠI TP.HCM - CO.OPMART CAI LẬY theo hóa đơn 00009181</t>
  </si>
  <si>
    <t>00009182</t>
  </si>
  <si>
    <t>Bán hàng CHI NHÁNH LIÊN HIỆP HTX THƯƠNG MẠI TP. HỒ CHÍ MINH - CO.OPMART BẾN TRE theo hóa đơn 00009182</t>
  </si>
  <si>
    <t>00009183</t>
  </si>
  <si>
    <t>Bán hàng CHI NHÁNH LIÊN HIỆP HỢP TÁC XÃ THƯƠNG MẠI TP.HỒ CHÍ MINH- CO.OP MART CẦN GIUỘC theo hóa đơn 00009183</t>
  </si>
  <si>
    <t>Hàng trả - phiếu MH000251</t>
  </si>
  <si>
    <t>Hàng trả - phiếu MH000248</t>
  </si>
  <si>
    <t>Hàng trả - Xuất tại 403</t>
  </si>
  <si>
    <t>00009213</t>
  </si>
  <si>
    <t>00009218</t>
  </si>
  <si>
    <t>00009241</t>
  </si>
  <si>
    <t>00009261</t>
  </si>
  <si>
    <t>00009434</t>
  </si>
  <si>
    <t>00009439</t>
  </si>
  <si>
    <t>00009448</t>
  </si>
  <si>
    <t>00009464</t>
  </si>
  <si>
    <t>00009466</t>
  </si>
  <si>
    <t>00009472</t>
  </si>
  <si>
    <t>00009703</t>
  </si>
  <si>
    <t>00009735</t>
  </si>
  <si>
    <t>00009752</t>
  </si>
  <si>
    <t>00009772</t>
  </si>
  <si>
    <t>00009789</t>
  </si>
  <si>
    <t>00009790</t>
  </si>
  <si>
    <t>00009891</t>
  </si>
  <si>
    <t>00009893</t>
  </si>
  <si>
    <t>Bán hàng CÔNG TY TNHH MỘT THÀNH VIÊN SÀI GÒN CO.OP BÌNH TÂN theo hóa đơn 00009893</t>
  </si>
  <si>
    <t>00010008</t>
  </si>
  <si>
    <t>00010148</t>
  </si>
  <si>
    <t>Bán hàng CÔNG TY TNHH MỘT THÀNH VIÊN SÀI GÒN CO.OP HÀ NỘI theo hóa đơn 00010158</t>
  </si>
  <si>
    <t>00010181</t>
  </si>
  <si>
    <t>00010184</t>
  </si>
  <si>
    <t>00010185</t>
  </si>
  <si>
    <t>00010383</t>
  </si>
  <si>
    <t>00010384</t>
  </si>
  <si>
    <t>00010409</t>
  </si>
  <si>
    <t>00010466</t>
  </si>
  <si>
    <t>00010472</t>
  </si>
  <si>
    <t>00010487</t>
  </si>
  <si>
    <t>00010518</t>
  </si>
  <si>
    <t>00010532</t>
  </si>
  <si>
    <t>Bán hàng CÔNG TY TNHH MỘT THÀNH VIÊN SÀI GÒN CO.OP PHÚ LÂM theo hóa đơn 00010532</t>
  </si>
  <si>
    <t>00010533</t>
  </si>
  <si>
    <t>Bán hàng CÔNG TY TNHH MỘT THÀNH VIÊN SÀI GÒN CO.OP PHÚ LÂM theo hóa đơn 00010533</t>
  </si>
  <si>
    <t>00010570</t>
  </si>
  <si>
    <t>Bán hàng CÔNG TY TNHH THƯƠNG MẠI DỊCH VỤ SAIGON CO.OP TOÀN TÂM theo hóa đơn 00010570</t>
  </si>
  <si>
    <t>00010571</t>
  </si>
  <si>
    <t>00010590</t>
  </si>
  <si>
    <t>00010610</t>
  </si>
  <si>
    <t>00010619</t>
  </si>
  <si>
    <t>00010630</t>
  </si>
  <si>
    <t>00010631</t>
  </si>
  <si>
    <t>00010632</t>
  </si>
  <si>
    <t>00010640</t>
  </si>
  <si>
    <t>00010648</t>
  </si>
  <si>
    <t>00010651</t>
  </si>
  <si>
    <t>00010721</t>
  </si>
  <si>
    <t>00010723</t>
  </si>
  <si>
    <t>00010736</t>
  </si>
  <si>
    <t>00010754</t>
  </si>
  <si>
    <t>00010770</t>
  </si>
  <si>
    <t>00010788</t>
  </si>
  <si>
    <t>00010811</t>
  </si>
  <si>
    <t>Bán hàng CHI NHÁNH LIÊN HIỆP HTX TM TP.HCM - CO.OPMART CAO LÃNH theo hóa đơn 00010811</t>
  </si>
  <si>
    <t>00010812</t>
  </si>
  <si>
    <t>Bán hàng CÔNG TY TRÁCH NHIỆM HỮU HẠN THƯƠNG MẠI DỊCH VỤ SÀI GÒN - TÂY NINH theo hóa đơn 00010812</t>
  </si>
  <si>
    <t>00010851</t>
  </si>
  <si>
    <t>00010874</t>
  </si>
  <si>
    <t>00010885</t>
  </si>
  <si>
    <t>00010894</t>
  </si>
  <si>
    <t>00010895</t>
  </si>
  <si>
    <t>00010967</t>
  </si>
  <si>
    <t>00011037</t>
  </si>
  <si>
    <t>00011079</t>
  </si>
  <si>
    <t>00011088</t>
  </si>
  <si>
    <t>00011106</t>
  </si>
  <si>
    <t>00011153</t>
  </si>
  <si>
    <t>00011154</t>
  </si>
  <si>
    <t>00011184</t>
  </si>
  <si>
    <t>00011229</t>
  </si>
  <si>
    <t>Cửa hàng Co.op Food HN Phùng Khoang</t>
  </si>
  <si>
    <t>Hàng trả - phiếu MH000247</t>
  </si>
  <si>
    <t>Hàng trả - 9143 Co.op Food VP6 Linh Đàm - phiếu MH000246</t>
  </si>
  <si>
    <t>Hàng trả - phiếu MH000235</t>
  </si>
  <si>
    <t>00011233</t>
  </si>
  <si>
    <t>Cửa Hàng Co.opFood Tân Chánh Hiệp</t>
  </si>
  <si>
    <t>00011237</t>
  </si>
  <si>
    <t>00011238</t>
  </si>
  <si>
    <t>00011240</t>
  </si>
  <si>
    <t>Bán hàng CHI NHÁNH LIÊN HIỆP HỢP TÁC XÃ THƯƠNG MẠI TP. HỒ CHÍ MINH - CO.OPMART ĐỒNG VĂN CỐNG theo hóa đơn 00011241</t>
  </si>
  <si>
    <t>00011246</t>
  </si>
  <si>
    <t>00011247</t>
  </si>
  <si>
    <t>Bán hàng CHI NHÁNH CÔNG TY TNHH MỘT THÀNH VIÊN THỰC PHẨM SAIGON CO.OP - CO.OP FOOD KHU VỰC BÌNH DƯƠNG theo hóa đơn 00011247</t>
  </si>
  <si>
    <t>00011249</t>
  </si>
  <si>
    <t>Bán hàng CÔNG TY TNHH MỘT THÀNH VIÊN SÀI GÒN CO.OP CỐNG QUỲNH theo hóa đơn 00011249</t>
  </si>
  <si>
    <t>00011250</t>
  </si>
  <si>
    <t>Bán hàng CÔNG TY TNHH MỘT THÀNH VIÊN SÀI GÒN CO.OP CỐNG QUỲNH theo hóa đơn 00011250</t>
  </si>
  <si>
    <t>00011251</t>
  </si>
  <si>
    <t>00011252</t>
  </si>
  <si>
    <t>00011254</t>
  </si>
  <si>
    <t>Bán hàng CÔNG TY TNHH ĐẦU TƯ VÀ KINH DOANH SIÊU THỊ Á CHÂU theo hóa đơn 00011254</t>
  </si>
  <si>
    <t>00011255</t>
  </si>
  <si>
    <t>00011257</t>
  </si>
  <si>
    <t>00011261</t>
  </si>
  <si>
    <t>Bán hàng CÔNG TY TNHH MỘT THÀNH VIÊN THƯƠNG MẠI SÀI GÒN - QUẢNG NGÃI theo hóa đơn 00011261</t>
  </si>
  <si>
    <t>00011262</t>
  </si>
  <si>
    <t>Bán hàng CHI NHÁNH LIÊN HIỆP HỢP TÁC XÃ THƯƠNG MẠI TP.HỒ CHÍ MINH - CO.OPMART KON TUM theo hóa đơn 00011262</t>
  </si>
  <si>
    <t>00011263</t>
  </si>
  <si>
    <t>Bán hàng CHI NHÁNH LIÊN HIỆP HỢP TÁC XÃ THƯƠNG MẠI TP. HỒ CHÍ MINH - CO.OPMART QUẢNG BÌNH theo hóa đơn 00011263</t>
  </si>
  <si>
    <t>1K23TGD</t>
  </si>
  <si>
    <t>Hàng trả - 529</t>
  </si>
  <si>
    <t>Bán hàng CÔNG TY TNHH MỘT THÀNH VIÊN CO.OPMART HẢI PHÒNG theo hóa đơn 00011299</t>
  </si>
  <si>
    <t>Bán hàng CÔNG TY TNHH MỘT THÀNH VIÊN SÀI GÒN CO.OP RẠCH MIỄU theo hóa đơn 00011304</t>
  </si>
  <si>
    <t>00011307</t>
  </si>
  <si>
    <t>Bán hàng CHI NHÁNH CÔNG TY TNHH MỘT THÀNH VIÊN THỰC PHẨM SAIGON CO.OP - CO.OP FOOD KHU VỰC BÌNH DƯƠNG theo hóa đơn 00011310</t>
  </si>
  <si>
    <t>Bán hàng CHI NHÁNH CÔNG TY TNHH MỘT THÀNH VIÊN THỰC PHẨM SAIGON CO.OP - CO.OP FOOD KHU VỰC BÌNH DƯƠNG theo hóa đơn 00011311</t>
  </si>
  <si>
    <t>00011312</t>
  </si>
  <si>
    <t>Bán hàng CHI NHÁNH CÔNG TY TNHH MỘT THÀNH VIÊN THỰC PHẨM SAIGON CO.OP - CO.OP FOOD KHU VỰC BÌNH DƯƠNG theo hóa đơn 00011312</t>
  </si>
  <si>
    <t>00011313</t>
  </si>
  <si>
    <t>Bán hàng CHI NHÁNH CÔNG TY TNHH MỘT THÀNH VIÊN THỰC PHẨM SAIGON CO.OP - CO.OP FOOD KHU VỰC BÌNH DƯƠNG theo hóa đơn 00011313</t>
  </si>
  <si>
    <t>00011315</t>
  </si>
  <si>
    <t>Bán hàng CHI NHÁNH CÔNG TY TNHH MỘT THÀNH VIÊN THỰC PHẨM SAIGON CO.OP - CO.OP FOOD KHU VỰC BÌNH DƯƠNG theo hóa đơn 00011315</t>
  </si>
  <si>
    <t>00011316</t>
  </si>
  <si>
    <t>Bán hàng CHI NHÁNH CÔNG TY TNHH MỘT THÀNH VIÊN THỰC PHẨM SAIGON CO.OP - CO.OP FOOD KHU VỰC BÌNH DƯƠNG theo hóa đơn 00011316</t>
  </si>
  <si>
    <t>Bán hàng cho CÔNG TY TNHH MỘT THÀNH VIÊN THỰC PHẨM SAIGON CO.OP</t>
  </si>
  <si>
    <t>Cửa Hàng Co.opFood Nguyễn Thị Sóc 153 - HỦY HĐ 00034237 XUẤT NGÀY 22-08-2022</t>
  </si>
  <si>
    <t>Cửa Hàng Co.opFood Hà Huy Tập (15005)</t>
  </si>
  <si>
    <t>00011326</t>
  </si>
  <si>
    <t>Bán hàng CÔNG TY TNHH MỘT THÀNH VIÊN SÀI GÒN CO.OP PHÚ NHUẬN theo hóa đơn 00011331</t>
  </si>
  <si>
    <t>00011332</t>
  </si>
  <si>
    <t>00011333</t>
  </si>
  <si>
    <t>Bán hàng CÔNG TY TNHH THƯƠNG MẠI DỊCH VỤ SAIGON CO.OP TOÀN TÂM theo hóa đơn 00011335</t>
  </si>
  <si>
    <t>Bán hàng CHI NHÁNH LIÊN HIỆP HỢP TÁC XÃ THƯƠNG MẠI TP. HỒ CHÍ MINH - CO.OPMART BÀ RỊA theo hóa đơn 00011337</t>
  </si>
  <si>
    <t>Bán hàng CÔNG TY TNHH MỘT THÀNH VIÊN THƯƠNG MẠI DỊCH VỤ SÀI GÒN - PHAN THIẾT theo hóa đơn 00011338</t>
  </si>
  <si>
    <t>00011339</t>
  </si>
  <si>
    <t>Bán hàng CHI NHÁNH LIÊN HIỆP HỢP TÁC XÃ THƯƠNG MẠI TP.HỒ CHÍ MINH - CO.OPMART DUYÊN HẢI theo hóa đơn 00011339</t>
  </si>
  <si>
    <t>00011340</t>
  </si>
  <si>
    <t>Bán hàng CÔNG TY TRÁCH NHIỆM HỮU HẠN MỘT THÀNH VIÊN THƯƠNG MẠI VÀ DỊCH VỤ SÀI GÒN - PHAN RANG theo hóa đơn 00011340</t>
  </si>
  <si>
    <t>00011341</t>
  </si>
  <si>
    <t>Bán hàng CHI NHÁNH LIÊN HIỆP HỢP TÁC XÃ THƯƠNG MẠI TP.HỒ CHÍ MINH - CO.OPMART PHAN RÍ CỬA theo hóa đơn 00011343</t>
  </si>
  <si>
    <t>Hàng trả - 9107 Co.op Food Phùng Khoang - phiếu MH000269</t>
  </si>
  <si>
    <t>Hàng trả - 9158 Co.op Food Vĩnh Hưng - phiếu MH000377</t>
  </si>
  <si>
    <t>Hàng trả - 9144 Co.op Food Sakura phiếu MH000270</t>
  </si>
  <si>
    <t>1K23TBD</t>
  </si>
  <si>
    <t>Hàng trả - phiếu MH000379</t>
  </si>
  <si>
    <t>Hàng trả - phiếu MH000374</t>
  </si>
  <si>
    <t>Hàng trả - 688 - phiếu MH000282</t>
  </si>
  <si>
    <t>Hàng trả - phiếu MH000175</t>
  </si>
  <si>
    <t>Hàng trả - phiếu MH000262</t>
  </si>
  <si>
    <t>Hàng trả - phiếu MH000276</t>
  </si>
  <si>
    <t>Hàng trả - phiếu MH000260</t>
  </si>
  <si>
    <t>Hàng trả - phiếu MH000200</t>
  </si>
  <si>
    <t>Hàng trả - 2162 - phiếu MH000201</t>
  </si>
  <si>
    <t>Hàng trả - 2162 - phiếu MH000261</t>
  </si>
  <si>
    <t>00011346</t>
  </si>
  <si>
    <t>00011348</t>
  </si>
  <si>
    <t>Cửa Hàng Co.opFood Trần Văn Mười 12</t>
  </si>
  <si>
    <t>00011349</t>
  </si>
  <si>
    <t>00011351</t>
  </si>
  <si>
    <t>Bán hàng CÔNG TY TNHH MỘT THÀNH VIÊN SÀI GÒN CO.OP ĐÌNH CHIỂU theo hóa đơn 00011355</t>
  </si>
  <si>
    <t>00011357</t>
  </si>
  <si>
    <t>00011374</t>
  </si>
  <si>
    <t>00011385</t>
  </si>
  <si>
    <t>Cửa hàng Co.op Food HN Nghĩa Đô</t>
  </si>
  <si>
    <t>00011387</t>
  </si>
  <si>
    <t>Bán hàng CÔNG TY TNHH MỘT THÀNH VIÊN SÀI GÒN CO.OP XA LỘ HÀ NỘI theo hóa đơn 00011387</t>
  </si>
  <si>
    <t>00011388</t>
  </si>
  <si>
    <t>Bán hàng CÔNG TY TNHH MỘT THÀNH VIÊN SÀI GÒN CO.OP XA LỘ HÀ NỘI theo hóa đơn 00011388</t>
  </si>
  <si>
    <t>00011390</t>
  </si>
  <si>
    <t>Bán hàng CÔNG TY TNHH THƯƠNG MẠI DỊCH VỤ TRUNG MỸ TÂY theo hóa đơn 00011391</t>
  </si>
  <si>
    <t>00011412</t>
  </si>
  <si>
    <t>Bán hàng CHI NHÁNH CÔNG TY TNHH MỘT THÀNH VIÊN THỰC PHẨM SAIGON CO.OP - CO.OP FOOD KHU VỰC CẦN THƠ theo hóa đơn 00011412</t>
  </si>
  <si>
    <t>00011413</t>
  </si>
  <si>
    <t>Bán hàng CHI NHÁNH CÔNG TY TNHH MỘT THÀNH VIÊN THỰC PHẨM SAIGON CO.OP - CO.OP FOOD KHU VỰC CẦN THƠ theo hóa đơn 00011413</t>
  </si>
  <si>
    <t>00011414</t>
  </si>
  <si>
    <t>Bán hàng CHI NHÁNH CÔNG TY TNHH MỘT THÀNH VIÊN THỰC PHẨM SAIGON CO.OP - CO.OP FOOD KHU VỰC CẦN THƠ theo hóa đơn 00011414</t>
  </si>
  <si>
    <t>Bán hàng CHI NHÁNH CÔNG TY TNHH MỘT THÀNH VIÊN THỰC PHẨM SAIGON CO.OP - CO.OP FOOD KHU VỰC CẦN THƠ theo hóa đơn 00011415</t>
  </si>
  <si>
    <t>Bán hàng CHI NHÁNH CÔNG TY TNHH MỘT THÀNH VIÊN THỰC PHẨM SAIGON CO.OP - CO.OP FOOD KHU VỰC CẦN THƠ theo hóa đơn 00011416</t>
  </si>
  <si>
    <t>00011417</t>
  </si>
  <si>
    <t>Bán hàng CHI NHÁNH CÔNG TY TNHH MỘT THÀNH VIÊN THỰC PHẨM SAIGON CO.OP - CO.OP FOOD KHU VỰC CẦN THƠ theo hóa đơn 00011417</t>
  </si>
  <si>
    <t>Bán hàng CÔNG TY TNHH MTV THƯƠNG MẠI SÀI GÒN - HẬU GIANG theo hóa đơn 00011418</t>
  </si>
  <si>
    <t>Bán hàng CHI NHÁNH LIÊN HIỆP HỢP TÁC XÃ THƯƠNG MẠI TP.HCM - CO.OPMART CAI LẬY theo hóa đơn 00011419</t>
  </si>
  <si>
    <t>Bán hàng CÔNG TY TRÁCH NHIỆM HỮU HẠN THƯƠNG MẠI DỊCH VỤ SÀI GÒN - TÂY NINH theo hóa đơn 00011420</t>
  </si>
  <si>
    <t>Bán hàng CHI NHÁNH LIÊN HIỆP HỢP TÁC XÃ THƯƠNG MẠI TP. HỒ CHÍ MINH-CO.OPMART BÌNH THỦY theo hóa đơn 00011421</t>
  </si>
  <si>
    <t>Bán hàng CHI NHÁNH LIÊN HIỆP HỢP TÁC XÃ THƯƠNG MẠI TP. HỒ CHÍ MINH-CO.OPMART SA ĐÉC theo hóa đơn 00011422</t>
  </si>
  <si>
    <t>Bán hàng CHI NHÁNH LIÊN HIỆP HỢP TÁC XÃ THƯƠNG MẠI TP. HỒ CHÍ MINH - CO.OPMART THỐT NỐT theo hóa đơn 00011423</t>
  </si>
  <si>
    <t>00011429</t>
  </si>
  <si>
    <t>00011452</t>
  </si>
  <si>
    <t>00011454</t>
  </si>
  <si>
    <t>Hàng trả - phiếu MH000186</t>
  </si>
  <si>
    <t>Hàng trả - 9419</t>
  </si>
  <si>
    <t>Hàng trả - Xuất tại 2065</t>
  </si>
  <si>
    <t>Bán hàng CHI NHÁNH LIÊN HIỆP HỢP TÁC XÃ THƯƠNG MẠI TP.HỒ CHÍ MINH - CO.OPMART VĂN THÁNH theo hóa đơn 00011477</t>
  </si>
  <si>
    <t>00011481</t>
  </si>
  <si>
    <t>Bán hàng CÔNG TY TNHH THƯƠNG MẠI DỊCH VỤ SIÊU THỊ CO.OP MART BIÊN HÒA theo hóa đơn 00011481</t>
  </si>
  <si>
    <t>00011482</t>
  </si>
  <si>
    <t>Bán hàng CÔNG TY TNHH THƯƠNG MẠI DỊCH VỤ SIÊU THỊ CO.OP MART BIÊN HÒA theo hóa đơn 00011482</t>
  </si>
  <si>
    <t>Bán hàng CHI NHÁNH LIÊN HIỆP HỢP TÁC XÃ THƯƠNG MẠI TP. HỒ CHÍ MINH - CO.OPMART BẮC GIANG theo hóa đơn 00011491</t>
  </si>
  <si>
    <t>Bán hàng CHI NHÁNH LIÊN HIỆP HỢP TÁC XÃ THƯƠNG MẠI TP. HỒ CHÍ MINH - CO.OPMART BẮC GIANG theo hóa đơn 00011492</t>
  </si>
  <si>
    <t>00011494</t>
  </si>
  <si>
    <t>Bán hàng CÔNG TY TNHH MỘT THÀNH VIÊN SÀI GÒN CO.OP NAM SÀI GÒN theo hóa đơn 00011494</t>
  </si>
  <si>
    <t>00011495</t>
  </si>
  <si>
    <t>Bán hàng CÔNG TY TNHH MỘT THÀNH VIÊN SÀI GÒN CO.OP NAM SÀI GÒN theo hóa đơn 00011495</t>
  </si>
  <si>
    <t>Bán hàng CÔNG TY TNHH  MỘT THÀNH VIÊN THƯƠNG MẠI DỊCH VỤ BÌNH ĐÔNG theo hóa đơn 00011498</t>
  </si>
  <si>
    <t>Bán hàng CÔNG TY TNHH  MỘT THÀNH VIÊN THƯƠNG MẠI DỊCH VỤ BÌNH ĐÔNG theo hóa đơn 00011499</t>
  </si>
  <si>
    <t>00011512</t>
  </si>
  <si>
    <t>00011513</t>
  </si>
  <si>
    <t>Bán hàng CHI NHÁNH LIÊN HIỆP HỢP TÁC XÃ THƯƠNG MẠI TP.HỒ CHÍ MINH - CO.OPMART KON TUM theo hóa đơn 00011517</t>
  </si>
  <si>
    <t>Bán hàng CÔNG TY TNHH TMDV TIỀN GIANG - SÀI GÒN theo hóa đơn 00011518</t>
  </si>
  <si>
    <t>00011519</t>
  </si>
  <si>
    <t>Bán hàng CÔNG TY TNHH MỘT THÀNH VIÊN SÀI GÒN CO.OP BÌNH ĐỊNH theo hóa đơn 00011519</t>
  </si>
  <si>
    <t>00011520</t>
  </si>
  <si>
    <t>Bán hàng CÔNG TY TNHH MỘT THÀNH VIÊN SÀI GÒN CO.OP TAM KỲ theo hóa đơn 00011520</t>
  </si>
  <si>
    <t>Bán hàng CÔNG TY TNHH MỘT THÀNH VIÊN THƯƠNG MẠI DỊCH VỤ SÀI GÒN - PHÚ YÊN theo hóa đơn 00011521</t>
  </si>
  <si>
    <t>00011522</t>
  </si>
  <si>
    <t>Bán hàng CÔNG TY TNHH MỘT THÀNH VIÊN TMDV SIÊU THỊ CO.OPMART ĐÀ NẴNG theo hóa đơn 00011522</t>
  </si>
  <si>
    <t>Bán hàng CÔNG TY TNHH MỘT THÀNH VIÊN TMDV SIÊU THỊ CO.OPMART ĐÀ NẴNG theo hóa đơn 00011523</t>
  </si>
  <si>
    <t>Bán hàng CÔNG TY TNHH MỘT THÀNH VIÊN SÀI GÒN CO.OP TAM KỲ theo hóa đơn 00011524</t>
  </si>
  <si>
    <t>00011525</t>
  </si>
  <si>
    <t>Bán hàng CHI NHÁNH LIÊN HIỆP HỢP TÁC XÃ THƯƠNG MẠI TP.HỒ CHÍ MINH - CO.OPMART KON TUM theo hóa đơn 00011525</t>
  </si>
  <si>
    <t>00011526</t>
  </si>
  <si>
    <t>Bán hàng CHI NHÁNH LIÊN HIỆP HỢP TÁC XÃ THƯƠNG MẠI TP. HỒ CHÍ MINH - CO.OPMART NGUYỄN BÌNH theo hóa đơn 00011537</t>
  </si>
  <si>
    <t>00011539</t>
  </si>
  <si>
    <t>00011540</t>
  </si>
  <si>
    <t>00011541</t>
  </si>
  <si>
    <t>Bán hàng CÔNG TY TNHH MỘT THÀNH VIÊN SÀI GÒN CO.OP CỐNG QUỲNH theo hóa đơn 00011541</t>
  </si>
  <si>
    <t>1K23TES</t>
  </si>
  <si>
    <t>Hàng trả - Xuất tại 517</t>
  </si>
  <si>
    <t>Hàng trả - Xuất tại 405</t>
  </si>
  <si>
    <t>Hàng trả - 275</t>
  </si>
  <si>
    <t>Hàng trả - Xuất tại 275</t>
  </si>
  <si>
    <t>Hàng trả - phiếu MH000183</t>
  </si>
  <si>
    <t>Hàng trả - phiếu MH000272</t>
  </si>
  <si>
    <t>Hàng trả - phiếu MH000236</t>
  </si>
  <si>
    <t>Hàng trả - 2008 - phiếu MH000236</t>
  </si>
  <si>
    <t>00011542</t>
  </si>
  <si>
    <t>00011544</t>
  </si>
  <si>
    <t>00011546</t>
  </si>
  <si>
    <t>00011547</t>
  </si>
  <si>
    <t>00011549</t>
  </si>
  <si>
    <t>Bán hàng CÔNG TY TNHH MỘT THÀNH VIÊN THỰC PHẨM SAIGON CO.OP theo hóa đơn 00011552</t>
  </si>
  <si>
    <t>00011715</t>
  </si>
  <si>
    <t>00011729</t>
  </si>
  <si>
    <t>00011731</t>
  </si>
  <si>
    <t>00011757</t>
  </si>
  <si>
    <t>00011774</t>
  </si>
  <si>
    <t>00011778</t>
  </si>
  <si>
    <t>Bán hàng CÔNG TY TNHH MỘT THÀNH VIÊN SÀI GÒN CO.OP GÒ VẤP theo hóa đơn 00011778</t>
  </si>
  <si>
    <t>00011780</t>
  </si>
  <si>
    <t>Bán hàng CÔNG TY TNHH THƯƠNG MẠI DỊCH VỤ ĐỒNG THỊNH theo hóa đơn 00011780</t>
  </si>
  <si>
    <t>00011781</t>
  </si>
  <si>
    <t>Cửa hàng Co.op Food  397 Phan Huy Ích</t>
  </si>
  <si>
    <t>00011782</t>
  </si>
  <si>
    <t>00011806</t>
  </si>
  <si>
    <t>00011807</t>
  </si>
  <si>
    <t>00011809</t>
  </si>
  <si>
    <t>00011810</t>
  </si>
  <si>
    <t>Cửa Hàng Co.opFood Bùi Thế Mỹ 31</t>
  </si>
  <si>
    <t>00011825</t>
  </si>
  <si>
    <t>00011826</t>
  </si>
  <si>
    <t>Bán hàng CHI NHÁNH LIÊN HIỆP HỢP TÁC XÃ THƯƠNG MẠI TP.HCM - CO.OPMART BÌNH TÂN 2 theo hóa đơn 00011826</t>
  </si>
  <si>
    <t>00011828</t>
  </si>
  <si>
    <t>Bán hàng CÔNG TY TNHH MỘT THÀNH VIÊN CO.OP MART HÒA BÌNH theo hóa đơn 00011828</t>
  </si>
  <si>
    <t>00011829</t>
  </si>
  <si>
    <t>00011830</t>
  </si>
  <si>
    <t>Bán hàng CÔNG TY TNHH MỘT THÀNH VIÊN SÀI GÒN CO.OP NHIÊU LỘC theo hóa đơn 00011830</t>
  </si>
  <si>
    <t>00011939</t>
  </si>
  <si>
    <t>00011967</t>
  </si>
  <si>
    <t>00011968</t>
  </si>
  <si>
    <t>00011981</t>
  </si>
  <si>
    <t>00011992</t>
  </si>
  <si>
    <t>00012043</t>
  </si>
  <si>
    <t>00012081</t>
  </si>
  <si>
    <t>Bán hàng CÔNG TY TRÁCH NHIỆM HỮU HẠN MỘT THÀNH VIÊN THƯƠNG MẠI SÀI GÒN - SÓC TRĂNG theo hóa đơn 00012337</t>
  </si>
  <si>
    <t>00012346</t>
  </si>
  <si>
    <t>Bán hàng CHI NHÁNH LIÊN HIỆP HỢP TÁC XÃ THƯƠNG MẠI TP.HỒ CHÍ MINH- CO.OP MART CẦN GIUỘC theo hóa đơn 00012346</t>
  </si>
  <si>
    <t>Bán hàng CHI NHÁNH LIÊN HIỆP HỢP TÁC XÃ THƯƠNG MẠI TP. HỒ CHÍ MINH - CO.OPMART QUẢNG BÌNH theo hóa đơn 00012347</t>
  </si>
  <si>
    <t>Bán hàng CHI NHÁNH LIÊN HIỆP HỢP TÁC XÃ THƯƠNG MẠI TP.HỒ CHÍ MINH - CO.OPMART PHAN RÍ CỬA theo hóa đơn 00012348</t>
  </si>
  <si>
    <t>00012349</t>
  </si>
  <si>
    <t>Bán hàng CÔNG TY TNHH MỘT THÀNH VIÊN THƯƠNG MẠI DỊCH VỤ SÀI GÒN - BÌNH PHƯỚC theo hóa đơn 00012349</t>
  </si>
  <si>
    <t>00012350</t>
  </si>
  <si>
    <t>Bán hàng CÔNG TY TNHH MỘT THÀNH VIÊN THƯƠNG MẠI VÀ DỊCH VỤ SÀI GÒN - CAM RANH theo hóa đơn 00012350</t>
  </si>
  <si>
    <t>00012351</t>
  </si>
  <si>
    <t>Bán hàng CHI NHÁNH LIÊN HIỆP HỢP TÁC XÃ THƯƠNG MẠI TP. HỒ CHÍ MINH - CO.OPMART TÂN AN theo hóa đơn 00012351</t>
  </si>
  <si>
    <t>00012352</t>
  </si>
  <si>
    <t>Bán hàng CÔNG TY TNHH MỘT THÀNH VIÊN SÀI GÒN CO.OP BẢO LỘC theo hóa đơn 00012352</t>
  </si>
  <si>
    <t>00012353</t>
  </si>
  <si>
    <t>Bán hàng CHI NHÁNH LIÊN HIỆP HTX THƯƠNG MẠI TP. HỒ CHÍ MINH - CO.OPMART BẾN TRE theo hóa đơn 00012353</t>
  </si>
  <si>
    <t>00012354</t>
  </si>
  <si>
    <t>Bán hàng CÔNG TY TRÁCH NHIỆM HỮU HẠN MỘT THÀNH VIÊN THƯƠNG MẠI SÀI GÒN - SÓC TRĂNG theo hóa đơn 00012354</t>
  </si>
  <si>
    <t>Hàng trả - Xuất tại 669</t>
  </si>
  <si>
    <t>Hàng trả - 267</t>
  </si>
  <si>
    <t>Hàng trả - phiếu MH000360</t>
  </si>
  <si>
    <t>00012427</t>
  </si>
  <si>
    <t>00012480</t>
  </si>
  <si>
    <t>00012526</t>
  </si>
  <si>
    <t>00012538</t>
  </si>
  <si>
    <t>Cửa Hàng Co.opFood Nơ Trang Long 17</t>
  </si>
  <si>
    <t>00012559</t>
  </si>
  <si>
    <t>00012621</t>
  </si>
  <si>
    <t>00012696</t>
  </si>
  <si>
    <t>00012698</t>
  </si>
  <si>
    <t>00012699</t>
  </si>
  <si>
    <t>Bán hàng CÔNG TY TNHH MỘT THÀNH VIÊN SÀI GÒN CO.OP PHÚ LÂM theo hóa đơn 00012699</t>
  </si>
  <si>
    <t>00012717</t>
  </si>
  <si>
    <t>00012741</t>
  </si>
  <si>
    <t>00012765</t>
  </si>
  <si>
    <t>00012779</t>
  </si>
  <si>
    <t>00012828</t>
  </si>
  <si>
    <t>00012862</t>
  </si>
  <si>
    <t>00012992</t>
  </si>
  <si>
    <t>00012997</t>
  </si>
  <si>
    <t>00013000</t>
  </si>
  <si>
    <t>00013023</t>
  </si>
  <si>
    <t>00013033</t>
  </si>
  <si>
    <t>00013068</t>
  </si>
  <si>
    <t>00013072</t>
  </si>
  <si>
    <t>00013104</t>
  </si>
  <si>
    <t>00013148</t>
  </si>
  <si>
    <t>00013149</t>
  </si>
  <si>
    <t>00013150</t>
  </si>
  <si>
    <t>00013151</t>
  </si>
  <si>
    <t>00013152</t>
  </si>
  <si>
    <t>00013153</t>
  </si>
  <si>
    <t>00013154</t>
  </si>
  <si>
    <t>00013155</t>
  </si>
  <si>
    <t>00013165</t>
  </si>
  <si>
    <t>00013168</t>
  </si>
  <si>
    <t>00013170</t>
  </si>
  <si>
    <t>Co.opFood 249 Lương Định Của</t>
  </si>
  <si>
    <t>00013171</t>
  </si>
  <si>
    <t>00013173</t>
  </si>
  <si>
    <t>Bán hàng CÔNG TY TNHH MỘT THÀNH VIÊN SÀI GÒN CO.OP ĐÌNH CHIỂU theo hóa đơn 00013173</t>
  </si>
  <si>
    <t>00013174</t>
  </si>
  <si>
    <t>Bán hàng CÔNG TY TNHH MỘT THÀNH VIÊN SÀI GÒN CO.OP ĐÌNH CHIỂU theo hóa đơn 00013174</t>
  </si>
  <si>
    <t>00013175</t>
  </si>
  <si>
    <t>00013176</t>
  </si>
  <si>
    <t>00013177</t>
  </si>
  <si>
    <t>00013179</t>
  </si>
  <si>
    <t>00013183</t>
  </si>
  <si>
    <t>Bán hàng CHI NHÁNH LIÊN HIỆP HTX TM TP.HCM - CO.OPMART CAO LÃNH theo hóa đơn 00013183</t>
  </si>
  <si>
    <t>00013184</t>
  </si>
  <si>
    <t>Bán hàng CHI NHÁNH LIÊN HIỆP HTX TM TP.HCM - CO.OPMART CAO LÃNH theo hóa đơn 00013184</t>
  </si>
  <si>
    <t>Hàng trả - phiếu MH000443</t>
  </si>
  <si>
    <t>00013203</t>
  </si>
  <si>
    <t>Bán hàng CÔNG TY TNHH MỘT THÀNH VIÊN SÀI GÒN CO.OP THẮNG LỢI theo hóa đơn 00013203</t>
  </si>
  <si>
    <t>00013205</t>
  </si>
  <si>
    <t>00013206</t>
  </si>
  <si>
    <t>00013208</t>
  </si>
  <si>
    <t>Bán hàng CÔNG TY TNHH MỘT THÀNH VIÊN SÀI GÒN CO.OP CỦ CHI theo hóa đơn 00013208</t>
  </si>
  <si>
    <t>00013211</t>
  </si>
  <si>
    <t>00013214</t>
  </si>
  <si>
    <t>Bán hàng CÔNG TY TNHH MỘT THÀNH VIÊN SÀI GÒN CO.OP BÌNH TÂN theo hóa đơn 00013214</t>
  </si>
  <si>
    <t>00013215</t>
  </si>
  <si>
    <t>00013216</t>
  </si>
  <si>
    <t>00013217</t>
  </si>
  <si>
    <t>Bán hàng CHI NHÁNH LIÊN HIỆP HỢP TÁC XÃ THƯƠNG MẠI TP. HỒ CHÍ MINH - CO.OPMART BÌNH DƯƠNG theo hóa đơn 00013217</t>
  </si>
  <si>
    <t>00013270</t>
  </si>
  <si>
    <t>00013273</t>
  </si>
  <si>
    <t>00013274</t>
  </si>
  <si>
    <t>00013279</t>
  </si>
  <si>
    <t>00013280</t>
  </si>
  <si>
    <t>00013285</t>
  </si>
  <si>
    <t>00013286</t>
  </si>
  <si>
    <t>00013287</t>
  </si>
  <si>
    <t>00013288</t>
  </si>
  <si>
    <t>00013289</t>
  </si>
  <si>
    <t>00013299</t>
  </si>
  <si>
    <t>Bán hàng CHI NHÁNH LIÊN HIỆP HỢP TÁC XÃ THƯƠNG MẠI TP. HỒ CHÍ MINH - CO.OPMART QUẢNG BÌNH theo hóa đơn 00013299</t>
  </si>
  <si>
    <t>00013300</t>
  </si>
  <si>
    <t>Bán hàng CHI NHÁNH LIÊN HIỆP HỢP TÁC XÃ THƯƠNG MẠI TP. HỒ CHÍ MINH - CO.OPMART QUẢNG BÌNH theo hóa đơn 00013300</t>
  </si>
  <si>
    <t>00013301</t>
  </si>
  <si>
    <t>Bán hàng CHI NHÁNH LIÊN HIỆP HỢP TÁC XÃ THƯƠNG MẠI TP.HỒ CHÍ MINH - CO.OPMART KON TUM theo hóa đơn 00013301</t>
  </si>
  <si>
    <t>00013311</t>
  </si>
  <si>
    <t>Bán hàng CHI NHÁNH CÔNG TY TNHH MỘT THÀNH VIÊN THỰC PHẨM SAIGON CO.OP - CỬA HÀNG CO.OP FOOD LONG HẬU theo hóa đơn 00013311</t>
  </si>
  <si>
    <t>00013312</t>
  </si>
  <si>
    <t>Hàng trả - 561</t>
  </si>
  <si>
    <t>Hàng trả - 517</t>
  </si>
  <si>
    <t>Hàng trả - phiếu MH000372</t>
  </si>
  <si>
    <t>Hàng trả - phiếu MH000370</t>
  </si>
  <si>
    <t>Hàng trả - phiếu MH000237</t>
  </si>
  <si>
    <t>Hàng trả - Xuất tại 2023</t>
  </si>
  <si>
    <t>Hàng trả - phiếu MH000331</t>
  </si>
  <si>
    <t>00013313</t>
  </si>
  <si>
    <t>Bán hàng CÔNG TY TNHH MỘT THÀNH VIÊN SÀI GÒN CO.OP NAM SÀI GÒN theo hóa đơn 00013313</t>
  </si>
  <si>
    <t>00013315</t>
  </si>
  <si>
    <t>00013316</t>
  </si>
  <si>
    <t>00013317</t>
  </si>
  <si>
    <t>00013318</t>
  </si>
  <si>
    <t>00013319</t>
  </si>
  <si>
    <t>00013320</t>
  </si>
  <si>
    <t>00013321</t>
  </si>
  <si>
    <t>00013322</t>
  </si>
  <si>
    <t>00013323</t>
  </si>
  <si>
    <t>00013324</t>
  </si>
  <si>
    <t>00013325</t>
  </si>
  <si>
    <t>00013326</t>
  </si>
  <si>
    <t>00013327</t>
  </si>
  <si>
    <t>00013328</t>
  </si>
  <si>
    <t>Bán hàng CN CÔNG TY TNHH MTV THỰC PHẨM SAIGON CO.OP - CO.OPFOOD KHU VỰC ĐỒNG NAI theo hóa đơn 00013328</t>
  </si>
  <si>
    <t>00013329</t>
  </si>
  <si>
    <t>Bán hàng CN CÔNG TY TNHH MTV THỰC PHẨM SAIGON CO.OP - CO.OPFOOD KHU VỰC ĐỒNG NAI theo hóa đơn 00013329</t>
  </si>
  <si>
    <t>00013330</t>
  </si>
  <si>
    <t>Bán hàng CN CÔNG TY TNHH MTV THỰC PHẨM SAIGON CO.OP - CO.OPFOOD KHU VỰC ĐỒNG NAI theo hóa đơn 00013330</t>
  </si>
  <si>
    <t>00013331</t>
  </si>
  <si>
    <t>Bán hàng CN CÔNG TY TNHH MTV THỰC PHẨM SAIGON CO.OP - CO.OPFOOD KHU VỰC ĐỒNG NAI theo hóa đơn 00013331</t>
  </si>
  <si>
    <t>00013332</t>
  </si>
  <si>
    <t>Bán hàng CN CÔNG TY TNHH MTV THỰC PHẨM SAIGON CO.OP - CO.OPFOOD KHU VỰC ĐỒNG NAI theo hóa đơn 00013332</t>
  </si>
  <si>
    <t>00013333</t>
  </si>
  <si>
    <t>HỦY HĐ 00013320 - Cửa Hàng Co.opFood Trịnh Đình Thảo 31</t>
  </si>
  <si>
    <t>00013334</t>
  </si>
  <si>
    <t>HỦY HĐ 00013319 XUẤT LẠI HĐ 00013334 - Cửa Hàng Co.opFood CC IDICO</t>
  </si>
  <si>
    <t>00013335</t>
  </si>
  <si>
    <t>00013336</t>
  </si>
  <si>
    <t>HỦY HĐ 00013317 - Cửa Hàng Co.opFood Tân Hương 262</t>
  </si>
  <si>
    <t>00013337</t>
  </si>
  <si>
    <t>00013338</t>
  </si>
  <si>
    <t>00013339</t>
  </si>
  <si>
    <t>00013340</t>
  </si>
  <si>
    <t>00013341</t>
  </si>
  <si>
    <t>00013342</t>
  </si>
  <si>
    <t>00013343</t>
  </si>
  <si>
    <t>00013344</t>
  </si>
  <si>
    <t>00013345</t>
  </si>
  <si>
    <t>00013346</t>
  </si>
  <si>
    <t>Bán hàng CÔNG TY TNHH MỘT THÀNH VIÊN CO.OPMART BÌNH TRIỆU theo hóa đơn 00013346</t>
  </si>
  <si>
    <t>00013347</t>
  </si>
  <si>
    <t>00013348</t>
  </si>
  <si>
    <t>MARFOUR. Co.opMart SCA - Long Biên</t>
  </si>
  <si>
    <t>00013350</t>
  </si>
  <si>
    <t>00013351</t>
  </si>
  <si>
    <t>00013352</t>
  </si>
  <si>
    <t>00013353</t>
  </si>
  <si>
    <t>00013354</t>
  </si>
  <si>
    <t>00013355</t>
  </si>
  <si>
    <t>00013356</t>
  </si>
  <si>
    <t>00013357</t>
  </si>
  <si>
    <t>00013361</t>
  </si>
  <si>
    <t>00013364</t>
  </si>
  <si>
    <t>00013366</t>
  </si>
  <si>
    <t>00013380</t>
  </si>
  <si>
    <t>CÔNG TY TNHH SAIGON CO-OP FAIRPRICE. Co-opXtra Phạm Văn Đồng</t>
  </si>
  <si>
    <t>00013391</t>
  </si>
  <si>
    <t>CÔNG TY TNHH SAIGON CO-OP FAIRPRICE. Co-opXtra Linh Trung</t>
  </si>
  <si>
    <t>00013397</t>
  </si>
  <si>
    <t>00013401</t>
  </si>
  <si>
    <t>00013408</t>
  </si>
  <si>
    <t>00013409</t>
  </si>
  <si>
    <t>00013410</t>
  </si>
  <si>
    <t>00013411</t>
  </si>
  <si>
    <t>00013412</t>
  </si>
  <si>
    <t>00013413</t>
  </si>
  <si>
    <t>00013414</t>
  </si>
  <si>
    <t>00013415</t>
  </si>
  <si>
    <t>00013416</t>
  </si>
  <si>
    <t>00013417</t>
  </si>
  <si>
    <t>00013418</t>
  </si>
  <si>
    <t>00013419</t>
  </si>
  <si>
    <t>00013420</t>
  </si>
  <si>
    <t>00013421</t>
  </si>
  <si>
    <t>00013422</t>
  </si>
  <si>
    <t>00013423</t>
  </si>
  <si>
    <t>hủy hđ 00013422 xuất lại hđ 00013423 - Cửa Hàng Co.opFood Phạm Nhữ Tăng 11</t>
  </si>
  <si>
    <t>00013424</t>
  </si>
  <si>
    <t>00013425</t>
  </si>
  <si>
    <t>00013426</t>
  </si>
  <si>
    <t>00013427</t>
  </si>
  <si>
    <t>00013428</t>
  </si>
  <si>
    <t>00013429</t>
  </si>
  <si>
    <t>Bán hàng CHI NHÁNH LIÊN HIỆP HỢP TÁC XÃ THƯƠNG MẠI TP. HỒ CHÍ MINH - CO.OPMART BÀ RỊA theo hóa đơn 00013429</t>
  </si>
  <si>
    <t>00013430</t>
  </si>
  <si>
    <t>Bán hàng CÔNG TY TNHH MỘT THÀNH VIÊN THƯƠNG MẠI DỊCH VỤ SÀI GÒN - PHAN THIẾT theo hóa đơn 00013430</t>
  </si>
  <si>
    <t>00013431</t>
  </si>
  <si>
    <t>00013432</t>
  </si>
  <si>
    <t>Bán hàng CHI NHÁNH LIÊN HIỆP HỢP TÁC XÃ THƯƠNG MẠI TP.HỒ CHÍ MINH - CO.OPMART DUYÊN HẢI theo hóa đơn 00013432</t>
  </si>
  <si>
    <t>00013433</t>
  </si>
  <si>
    <t>hủy hđ 00013431 xuất lại hđ 00013433</t>
  </si>
  <si>
    <t>00013434</t>
  </si>
  <si>
    <t>Cửa Hàng Co.opFood đường D5 87</t>
  </si>
  <si>
    <t>1K23TCP</t>
  </si>
  <si>
    <t>Hàng trả - phiếu MH000324</t>
  </si>
  <si>
    <t>Hàng trả - phiếu MH000229</t>
  </si>
  <si>
    <t>Hàng trả - 2125 - phiếu MH000278</t>
  </si>
  <si>
    <t>Hàng trả - phiếu MH000279</t>
  </si>
  <si>
    <t>Hàng trả - 2029 - phiếu MH000212</t>
  </si>
  <si>
    <t>Hàng trả - 2088 - phiếu MH000213</t>
  </si>
  <si>
    <t>Hàng trả - phiếu MH000274</t>
  </si>
  <si>
    <t>Hàng trả - phiếu MH000273</t>
  </si>
  <si>
    <t>Hàng trả - 2088 - phiếu MH000275</t>
  </si>
  <si>
    <t>Hàng trả - phiếu MH000268</t>
  </si>
  <si>
    <t>Hàng trả - phiếu MH000151</t>
  </si>
  <si>
    <t>00013436</t>
  </si>
  <si>
    <t>00013437</t>
  </si>
  <si>
    <t>00013438</t>
  </si>
  <si>
    <t>00013439</t>
  </si>
  <si>
    <t>00013440</t>
  </si>
  <si>
    <t>00013441</t>
  </si>
  <si>
    <t>00013442</t>
  </si>
  <si>
    <t>00013443</t>
  </si>
  <si>
    <t>00013444</t>
  </si>
  <si>
    <t>00013445</t>
  </si>
  <si>
    <t>00013446</t>
  </si>
  <si>
    <t>00013447</t>
  </si>
  <si>
    <t>00013449</t>
  </si>
  <si>
    <t>00013450</t>
  </si>
  <si>
    <t>00013453</t>
  </si>
  <si>
    <t>Bán hàng CÔNG TY TNHH MỘT THÀNH VIÊN SÀI GÒN CO.OP GÒ VẤP theo hóa đơn 00013453</t>
  </si>
  <si>
    <t>00013454</t>
  </si>
  <si>
    <t>00013455</t>
  </si>
  <si>
    <t>00013456</t>
  </si>
  <si>
    <t>00013459</t>
  </si>
  <si>
    <t>00013460</t>
  </si>
  <si>
    <t>00013461</t>
  </si>
  <si>
    <t>00013464</t>
  </si>
  <si>
    <t>00013465</t>
  </si>
  <si>
    <t>00013466</t>
  </si>
  <si>
    <t>00013467</t>
  </si>
  <si>
    <t>00013468</t>
  </si>
  <si>
    <t>00013469</t>
  </si>
  <si>
    <t>00013470</t>
  </si>
  <si>
    <t>00013471</t>
  </si>
  <si>
    <t>00013472</t>
  </si>
  <si>
    <t>00013473</t>
  </si>
  <si>
    <t>00013474</t>
  </si>
  <si>
    <t>00013475</t>
  </si>
  <si>
    <t>Bán hàng CÔNG TY TNHH THƯƠNG MẠI DỊCH VỤ TRUNG MỸ TÂY theo hóa đơn 00013475</t>
  </si>
  <si>
    <t>00013476</t>
  </si>
  <si>
    <t>00013477</t>
  </si>
  <si>
    <t>00013478</t>
  </si>
  <si>
    <t>00013479</t>
  </si>
  <si>
    <t>Cửa hàng Co.op Food HN V7 The Vesta</t>
  </si>
  <si>
    <t>00013480</t>
  </si>
  <si>
    <t>00013481</t>
  </si>
  <si>
    <t>00013482</t>
  </si>
  <si>
    <t>00013505</t>
  </si>
  <si>
    <t>Bán hàng CHI NHÁNH CÔNG TY TNHH MỘT THÀNH VIÊN THỰC PHẨM SAIGON CO.OP - CO.OP FOOD KHU VỰC CẦN THƠ theo hóa đơn 00013505</t>
  </si>
  <si>
    <t>00013506</t>
  </si>
  <si>
    <t>Bán hàng CHI NHÁNH CÔNG TY TNHH MỘT THÀNH VIÊN THỰC PHẨM SAIGON CO.OP - CO.OP FOOD KHU VỰC CẦN THƠ theo hóa đơn 00013506</t>
  </si>
  <si>
    <t>00013507</t>
  </si>
  <si>
    <t>Bán hàng CHI NHÁNH LIÊN HIỆP HỢP TÁC XÃ THƯƠNG MẠI TP.HCM - CO.OPMART CAI LẬY theo hóa đơn 00013507</t>
  </si>
  <si>
    <t>00013508</t>
  </si>
  <si>
    <t>Bán hàng CHI NHÁNH LIÊN HIỆP HỢP TÁC XÃ THƯƠNG MẠI TP. HỒ CHÍ MINH-CO.OPMART BÌNH THỦY theo hóa đơn 00013508</t>
  </si>
  <si>
    <t>00013509</t>
  </si>
  <si>
    <t>Bán hàng CHI NHÁNH LIÊN HIỆP HỢP TÁC XÃ THƯƠNG MẠI TP. HỒ CHÍ MINH-CO.OPMART SA ĐÉC theo hóa đơn 00013509</t>
  </si>
  <si>
    <t>00013510</t>
  </si>
  <si>
    <t>Bán hàng CÔNG TY TRÁCH NHIỆM HỮU HẠN THƯƠNG MẠI DỊCH VỤ SÀI GÒN - TÂY NINH theo hóa đơn 00013510</t>
  </si>
  <si>
    <t>00013511</t>
  </si>
  <si>
    <t>Bán hàng CÔNG TY TNHH MỘT THÀNH VIÊN CO.OPMART TRẢNG BÀNG theo hóa đơn 00013511</t>
  </si>
  <si>
    <t>00013512</t>
  </si>
  <si>
    <t>Bán hàng CHI NHÁNH LIÊN HIỆP HỢP TÁC XÃ THƯƠNG MẠI TP.HCM - CO.OPMART CAI LẬY theo hóa đơn 00013512</t>
  </si>
  <si>
    <t>00013513</t>
  </si>
  <si>
    <t>Bán hàng CN LIÊN HIỆP HỢP TÁC XÃ THƯƠNG MẠI TP.HỒ CHÍ MINH- CO.OPMART TÂN CHÂU AN GIANG theo hóa đơn 00013513</t>
  </si>
  <si>
    <t>00013524</t>
  </si>
  <si>
    <t>Bán hàng CN LIÊN HIỆP HỢP TÁC XÃ THƯƠNG MẠI TP. HỒ CHÍ MINH - CO.OPMART HIỆP THÀNH theo hóa đơn 00013524</t>
  </si>
  <si>
    <t>1K23TGC</t>
  </si>
  <si>
    <t>Hàng trả - 528</t>
  </si>
  <si>
    <t>1K23THY</t>
  </si>
  <si>
    <t>Hàng trả - 142</t>
  </si>
  <si>
    <t>1K23TBA</t>
  </si>
  <si>
    <t>Hàng trả - phiếu MH000470</t>
  </si>
  <si>
    <t>Hàng trả - phiếu MH000378</t>
  </si>
  <si>
    <t>Hàng trả - 9105 Co.op Food Bắc Hà Tower - phiếu MH000378</t>
  </si>
  <si>
    <t>Hàng trả - phiếu MH000365</t>
  </si>
  <si>
    <t>Hàng trả - phiếu MH000196</t>
  </si>
  <si>
    <t>Hàng trả - 683 - phiếu MH000206</t>
  </si>
  <si>
    <t>Hàng trả - phiếu MH000208</t>
  </si>
  <si>
    <t>Hàng trả - 2033 - phiếu MH000209</t>
  </si>
  <si>
    <t>Hàng trả - 245 - phiếu MH000375</t>
  </si>
  <si>
    <t>00013536</t>
  </si>
  <si>
    <t>Bán hàng CÔNG TY TNHH MỘT THÀNH VIÊN CO.OPMART BÌNH TRIỆU theo hóa đơn 00013536</t>
  </si>
  <si>
    <t>00013537</t>
  </si>
  <si>
    <t>00013542</t>
  </si>
  <si>
    <t>Bán hàng CHI NHÁNH LIÊN HIỆP HỢP TÁC XÃ THƯƠNG MẠI TP. HỒ CHÍ MINH - CO.OPMART BÌNH DƯƠNG 2 theo hóa đơn 00013542</t>
  </si>
  <si>
    <t>00013544</t>
  </si>
  <si>
    <t>Bán hàng CÔNG TY TNHH THƯƠNG MẠI DỊCH VỤ SAIGON CO.OP TOÀN TÂM theo hóa đơn 00013544</t>
  </si>
  <si>
    <t>00013545</t>
  </si>
  <si>
    <t>Bán hàng CÔNG TY TNHH THƯƠNG MẠI DỊCH VỤ SAIGON CO.OP TOÀN TÂM theo hóa đơn 00013545</t>
  </si>
  <si>
    <t>00013546</t>
  </si>
  <si>
    <t>00013547</t>
  </si>
  <si>
    <t>00013549</t>
  </si>
  <si>
    <t>00013555</t>
  </si>
  <si>
    <t>00013556</t>
  </si>
  <si>
    <t>00013559</t>
  </si>
  <si>
    <t>00013560</t>
  </si>
  <si>
    <t>Cửa Hàng Co.opFood Phú Hữu</t>
  </si>
  <si>
    <t>00013561</t>
  </si>
  <si>
    <t>Bán hàng CÔNG TY TNHH MỘT THÀNH VIÊN SÀI GÒN CO.OP XA LỘ HÀ NỘI theo hóa đơn 00013561</t>
  </si>
  <si>
    <t>00013563</t>
  </si>
  <si>
    <t>00013564</t>
  </si>
  <si>
    <t>00013566</t>
  </si>
  <si>
    <t>00013567</t>
  </si>
  <si>
    <t>00013569</t>
  </si>
  <si>
    <t>Bán hàng CHI NHÁNH CÔNG TY TNHH MỘT THÀNH VIÊN THỰC PHẨM SAIGON CO.OP - CO.OP FOOD KHU VỰC BÌNH DƯƠNG theo hóa đơn 00013569</t>
  </si>
  <si>
    <t>00013570</t>
  </si>
  <si>
    <t>Bán hàng CHI NHÁNH CÔNG TY TNHH MỘT THÀNH VIÊN THỰC PHẨM SAIGON CO.OP - CO.OP FOOD KHU VỰC BÌNH DƯƠNG theo hóa đơn 00013570</t>
  </si>
  <si>
    <t>00013572</t>
  </si>
  <si>
    <t>Cửa Hàng Co.opFood CC Đạt Gia</t>
  </si>
  <si>
    <t>00013573</t>
  </si>
  <si>
    <t>00013574</t>
  </si>
  <si>
    <t>Bán hàng CHI NHÁNH LIÊN HIỆP HỢP TÁC XÃ THƯƠNG MẠI TP. HỒ CHÍ MINH - CO.OPMART ĐĂK NÔNG theo hóa đơn 00013574</t>
  </si>
  <si>
    <t>00013575</t>
  </si>
  <si>
    <t>Bán hàng CÔNG TY TNHH TMDV TIỀN GIANG - SÀI GÒN theo hóa đơn 00013575</t>
  </si>
  <si>
    <t>00013576</t>
  </si>
  <si>
    <t>Bán hàng CHI NHÁNH LIÊN HIỆP HỢP TÁC XÃ THƯƠNG MẠI TP. HỒ CHÍ MINH - CO.OPMART BÀ RỊA theo hóa đơn 00013576</t>
  </si>
  <si>
    <t>00013577</t>
  </si>
  <si>
    <t>Bán hàng CÔNG TY TNHH MỘT THÀNH VIÊN TMDV SIÊU THỊ CO.OPMART ĐÀ NẴNG theo hóa đơn 00013577</t>
  </si>
  <si>
    <t>00013578</t>
  </si>
  <si>
    <t>Bán hàng CÔNG TY TNHH MỘT THÀNH VIÊN THƯƠNG MẠI DỊCH VỤ SÀI GÒN - PHÚ YÊN theo hóa đơn 00013578</t>
  </si>
  <si>
    <t>00013579</t>
  </si>
  <si>
    <t>Bán hàng CÔNG TY TNHH MỘT THÀNH VIÊN SÀI GÒN CO.OP BÌNH ĐỊNH theo hóa đơn 00013579</t>
  </si>
  <si>
    <t>00013580</t>
  </si>
  <si>
    <t>Bán hàng CÔNG TY TNHH MỘT THÀNH VIÊN SÀI GÒN CO.OP BÌNH ĐỊNH theo hóa đơn 00013580</t>
  </si>
  <si>
    <t>00013581</t>
  </si>
  <si>
    <t>Bán hàng CÔNG TY TNHH TMDV SÀI GÒN VŨNG TÀU theo hóa đơn 00013581</t>
  </si>
  <si>
    <t>00013582</t>
  </si>
  <si>
    <t>Bán hàng CHI NHÁNH LIÊN HIỆP HỢP TÁC XÃ THƯƠNG MẠI TP.HỒ CHÍ MINH - CO.OPMART KON TUM theo hóa đơn 00013582</t>
  </si>
  <si>
    <t>00013583</t>
  </si>
  <si>
    <t>Bán hàng CÔNG TY TNHH MỘT THÀNH VIÊN TMDV SIÊU THỊ CO.OPMART ĐÀ NẴNG theo hóa đơn 00013583</t>
  </si>
  <si>
    <t>00013584</t>
  </si>
  <si>
    <t>Bán hàng CÔNG TY TNHH TMDV SÀI GÒN VŨNG TÀU theo hóa đơn 00013584</t>
  </si>
  <si>
    <t>00013585</t>
  </si>
  <si>
    <t>Bán hàng CHI NHÁNH LIÊN HIỆP HỢP TÁC XÃ THƯƠNG MẠI TP. HỒ CHÍ MINH - CO.OPMART THÁP MƯỜI theo hóa đơn 00013585</t>
  </si>
  <si>
    <t>00013592</t>
  </si>
  <si>
    <t>00013593</t>
  </si>
  <si>
    <t>00013594</t>
  </si>
  <si>
    <t>00013595</t>
  </si>
  <si>
    <t>00013596</t>
  </si>
  <si>
    <t>00013597</t>
  </si>
  <si>
    <t>00013598</t>
  </si>
  <si>
    <t>00013601</t>
  </si>
  <si>
    <t>Hàng trả - phiếu MH000267</t>
  </si>
  <si>
    <t>Hàng trả - phiếu MH000207</t>
  </si>
  <si>
    <t>Hàng trả - 2116</t>
  </si>
  <si>
    <t>00013614</t>
  </si>
  <si>
    <t>00013615</t>
  </si>
  <si>
    <t>00013616</t>
  </si>
  <si>
    <t>00013617</t>
  </si>
  <si>
    <t>00013618</t>
  </si>
  <si>
    <t>00013619</t>
  </si>
  <si>
    <t>00013620</t>
  </si>
  <si>
    <t>00013621</t>
  </si>
  <si>
    <t>00013622</t>
  </si>
  <si>
    <t>00013623</t>
  </si>
  <si>
    <t>00013624</t>
  </si>
  <si>
    <t>00013625</t>
  </si>
  <si>
    <t>00013626</t>
  </si>
  <si>
    <t>00013629</t>
  </si>
  <si>
    <t>00013630</t>
  </si>
  <si>
    <t>00013631</t>
  </si>
  <si>
    <t>00013632</t>
  </si>
  <si>
    <t>00013633</t>
  </si>
  <si>
    <t>00013634</t>
  </si>
  <si>
    <t>00013635</t>
  </si>
  <si>
    <t>00013636</t>
  </si>
  <si>
    <t>00013637</t>
  </si>
  <si>
    <t>00013638</t>
  </si>
  <si>
    <t>00013639</t>
  </si>
  <si>
    <t>00013640</t>
  </si>
  <si>
    <t>Cửa Hàng Co.opFood Nguyễn Xí 247</t>
  </si>
  <si>
    <t>00013641</t>
  </si>
  <si>
    <t>00013642</t>
  </si>
  <si>
    <t>00013643</t>
  </si>
  <si>
    <t>00013644</t>
  </si>
  <si>
    <t>00013645</t>
  </si>
  <si>
    <t>00013646</t>
  </si>
  <si>
    <t>00013647</t>
  </si>
  <si>
    <t>00013648</t>
  </si>
  <si>
    <t>00013649</t>
  </si>
  <si>
    <t>00013651</t>
  </si>
  <si>
    <t>Bán hàng CÔNG TY TNHH MỘT THÀNH VIÊN SÀI GÒN CO.OP CỐNG QUỲNH theo hóa đơn 00013651</t>
  </si>
  <si>
    <t>00013652</t>
  </si>
  <si>
    <t>00013653</t>
  </si>
  <si>
    <t>00013654</t>
  </si>
  <si>
    <t>00013655</t>
  </si>
  <si>
    <t>00013656</t>
  </si>
  <si>
    <t>Cửa Hàng Co.opFood Savimex</t>
  </si>
  <si>
    <t>00013657</t>
  </si>
  <si>
    <t>00013658</t>
  </si>
  <si>
    <t>00013659</t>
  </si>
  <si>
    <t>00013660</t>
  </si>
  <si>
    <t>00013661</t>
  </si>
  <si>
    <t>00013663</t>
  </si>
  <si>
    <t>Bán hàng CÔNG TY TNHH MỘT THÀNH VIÊN SÀI GÒN CO.OP PHÚ LÂM theo hóa đơn 00013663</t>
  </si>
  <si>
    <t>00013664</t>
  </si>
  <si>
    <t>00013665</t>
  </si>
  <si>
    <t>00013666</t>
  </si>
  <si>
    <t>00013667</t>
  </si>
  <si>
    <t>00013668</t>
  </si>
  <si>
    <t>00013669</t>
  </si>
  <si>
    <t>00013671</t>
  </si>
  <si>
    <t>00013672</t>
  </si>
  <si>
    <t>00013673</t>
  </si>
  <si>
    <t>00013675</t>
  </si>
  <si>
    <t>00013676</t>
  </si>
  <si>
    <t>00013677</t>
  </si>
  <si>
    <t>00013678</t>
  </si>
  <si>
    <t>00013679</t>
  </si>
  <si>
    <t>00013680</t>
  </si>
  <si>
    <t>00013681</t>
  </si>
  <si>
    <t>00013682</t>
  </si>
  <si>
    <t>00013683</t>
  </si>
  <si>
    <t>00013684</t>
  </si>
  <si>
    <t>Bán hàng CÔNG TY TNHH MỘT THÀNH VIÊN SÀI GÒN CO.OP PHÚ NHUẬN theo hóa đơn 00013684</t>
  </si>
  <si>
    <t>00013686</t>
  </si>
  <si>
    <t>00013687</t>
  </si>
  <si>
    <t>00013689</t>
  </si>
  <si>
    <t>Bán hàng CHI NHÁNH CÔNG TY TNHH MỘT THÀNH VIÊN THỰC PHẨM SAIGON CO.OP - CO.OP FOOD KHU VỰC BÌNH DƯƠNG theo hóa đơn 00013689</t>
  </si>
  <si>
    <t>00013690</t>
  </si>
  <si>
    <t>Bán hàng CHI NHÁNH CÔNG TY TNHH MỘT THÀNH VIÊN THỰC PHẨM SAIGON CO.OP - CO.OP FOOD KHU VỰC BÌNH DƯƠNG theo hóa đơn 00013690</t>
  </si>
  <si>
    <t>00013691</t>
  </si>
  <si>
    <t>Bán hàng CHI NHÁNH CÔNG TY TNHH MỘT THÀNH VIÊN THỰC PHẨM SAIGON CO.OP - CO.OP FOOD KHU VỰC BÌNH DƯƠNG theo hóa đơn 00013691</t>
  </si>
  <si>
    <t>00013692</t>
  </si>
  <si>
    <t>Bán hàng CHI NHÁNH CÔNG TY TNHH MỘT THÀNH VIÊN THỰC PHẨM SAIGON CO.OP - CO.OP FOOD KHU VỰC BÌNH DƯƠNG theo hóa đơn 00013692</t>
  </si>
  <si>
    <t>00013693</t>
  </si>
  <si>
    <t>Bán hàng CHI NHÁNH CÔNG TY TNHH MỘT THÀNH VIÊN THỰC PHẨM SAIGON CO.OP - CO.OP FOOD KHU VỰC BÌNH DƯƠNG theo hóa đơn 00013693</t>
  </si>
  <si>
    <t>00013694</t>
  </si>
  <si>
    <t>Bán hàng CHI NHÁNH CÔNG TY TNHH MỘT THÀNH VIÊN THỰC PHẨM SAIGON CO.OP - CO.OP FOOD KHU VỰC BÌNH DƯƠNG theo hóa đơn 00013694</t>
  </si>
  <si>
    <t>00013695</t>
  </si>
  <si>
    <t>Bán hàng CHI NHÁNH CÔNG TY TNHH MỘT THÀNH VIÊN THỰC PHẨM SAIGON CO.OP - CO.OP FOOD KHU VỰC BÌNH DƯƠNG theo hóa đơn 00013695</t>
  </si>
  <si>
    <t>00013696</t>
  </si>
  <si>
    <t>Bán hàng CHI NHÁNH CÔNG TY TNHH MỘT THÀNH VIÊN THỰC PHẨM SAIGON CO.OP - CO.OP FOOD KHU VỰC BÌNH DƯƠNG theo hóa đơn 00013696</t>
  </si>
  <si>
    <t>00013697</t>
  </si>
  <si>
    <t>Bán hàng CHI NHÁNH LIÊN HIỆP HỢP TÁC XÃ THƯƠNG MẠI TP. HỒ CHÍ MINH - CO.OPMART QUẢNG BÌNH theo hóa đơn 00013697</t>
  </si>
  <si>
    <t>00013698</t>
  </si>
  <si>
    <t>Bán hàng CHI NHÁNH LIÊN HIỆP HỢP TÁC XÃ THƯƠNG MẠI TP.HỒ CHÍ MINH-CO.OPMART TÂN THÀNH theo hóa đơn 00013698</t>
  </si>
  <si>
    <t>00013699</t>
  </si>
  <si>
    <t>Bán hàng CHI NHÁNH LIÊN HIỆP HTX THƯƠNG MẠI TP. HỒ CHÍ MINH - CO.OPMART BẾN TRE theo hóa đơn 00013699</t>
  </si>
  <si>
    <t>00013700</t>
  </si>
  <si>
    <t>Bán hàng CHI NHÁNH LIÊN HIỆP HỢP TÁC XÃ THƯƠNG MẠI TP.HỒ CHÍ MINH- CO.OP MART CẦN GIUỘC theo hóa đơn 00013700</t>
  </si>
  <si>
    <t>00013701</t>
  </si>
  <si>
    <t>Bán hàng CHI NHÁNH CÔNG TY TNHH MỘT THÀNH VIÊN THỰC PHẨM SAIGON CO.OP - CỬA HÀNG CO.OP FOOD LONG HẬU theo hóa đơn 00013701</t>
  </si>
  <si>
    <t>00013702</t>
  </si>
  <si>
    <t>Bán hàng CHI NHÁNH LIÊN HIỆP HỢP TÁC XÃ THƯƠNG MẠI TP. HỒ CHÍ MINH - CO.OPMART TÂN AN theo hóa đơn 00013702</t>
  </si>
  <si>
    <t>00013703</t>
  </si>
  <si>
    <t>Bán hàng CHI NHÁNH LIÊN HIỆP HỢP TÁC XÃ THƯƠNG MẠI TP. HỒ CHÍ MINH - CO.OPMART BẾN LỨC theo hóa đơn 00013703</t>
  </si>
  <si>
    <t>00013704</t>
  </si>
  <si>
    <t>Bán hàng CÔNG TY TNHH MỘT THÀNH VIÊN SÀI GÒN CO.OP BẢO LỘC theo hóa đơn 00013704</t>
  </si>
  <si>
    <t>00013705</t>
  </si>
  <si>
    <t>Bán hàng CHI NHÁNH LIÊN HIỆP HỢP TÁC XÃ THƯƠNG MẠI TP.HỒ CHÍ MINH - CO.OPMART PHAN RÍ CỬA theo hóa đơn 00013705</t>
  </si>
  <si>
    <t>00013706</t>
  </si>
  <si>
    <t>Bán hàng CÔNG TY TNHH MỘT THÀNH VIÊN CO.OPMART NHA TRANG theo hóa đơn 00013706</t>
  </si>
  <si>
    <t>00013707</t>
  </si>
  <si>
    <t>Bán hàng CHI NHÁNH LIÊN HIỆP HỢP TÁC XÃ THƯƠNG MẠI TP.HỒ CHÍ MINH - CO.OPMART ĐỒNG PHÚ theo hóa đơn 00013707</t>
  </si>
  <si>
    <t>00013708</t>
  </si>
  <si>
    <t>Bán hàng CHI NHÁNH LIÊN HIỆP HỢP TÁC XÃ THƯƠNG MẠI TP. HỒ CHÍ MINH - CO.OPMART QUẢNG BÌNH theo hóa đơn 00013708</t>
  </si>
  <si>
    <t>00013710</t>
  </si>
  <si>
    <t>00013711</t>
  </si>
  <si>
    <t>00013723</t>
  </si>
  <si>
    <t>GIAO NHẦM CHÂN 500G THÀNH CHÂN 300G CỦA HĐ 54216 NGÀY 02-12-2022 NÊN H XUẤT THÊM HĐ BÙ, GỬI QUA MAIL</t>
  </si>
  <si>
    <t>00022027</t>
  </si>
  <si>
    <t>00022048</t>
  </si>
  <si>
    <t>00022116</t>
  </si>
  <si>
    <t>00022117</t>
  </si>
  <si>
    <t>00022124</t>
  </si>
  <si>
    <t>00022303</t>
  </si>
  <si>
    <t>00022311</t>
  </si>
  <si>
    <t>00022349</t>
  </si>
  <si>
    <t>00022360</t>
  </si>
  <si>
    <t>00022366</t>
  </si>
  <si>
    <t>00022368</t>
  </si>
  <si>
    <t>00022377</t>
  </si>
  <si>
    <t>00022379</t>
  </si>
  <si>
    <t>00022385</t>
  </si>
  <si>
    <t>00022403</t>
  </si>
  <si>
    <t>00022409</t>
  </si>
  <si>
    <t>00022430</t>
  </si>
  <si>
    <t>00022444</t>
  </si>
  <si>
    <t>Hàng trả - phiếu MH000472</t>
  </si>
  <si>
    <t>Hàng trả - 280 - phiếu MH000308</t>
  </si>
  <si>
    <t>Hàng trả - 2028</t>
  </si>
  <si>
    <t>Hàng trả - Xuất tại 2149 - phiếu MH000669</t>
  </si>
  <si>
    <t>Hàng trả - phiếu MH000242</t>
  </si>
  <si>
    <t>Hàng trả - 2077 - phiếu MH000295</t>
  </si>
  <si>
    <t>Hàng trả - 2009 - phiếu MH000350</t>
  </si>
  <si>
    <t>Hàng trả - phiếu MH000348</t>
  </si>
  <si>
    <t>00013733</t>
  </si>
  <si>
    <t>00013735</t>
  </si>
  <si>
    <t>MARFOUR. Co.opMart SCA-VICTORIA</t>
  </si>
  <si>
    <t>00013753</t>
  </si>
  <si>
    <t>00013757</t>
  </si>
  <si>
    <t>00013759</t>
  </si>
  <si>
    <t>00013776</t>
  </si>
  <si>
    <t>00013790</t>
  </si>
  <si>
    <t>00013791</t>
  </si>
  <si>
    <t>00013803</t>
  </si>
  <si>
    <t>00013805</t>
  </si>
  <si>
    <t>00013806</t>
  </si>
  <si>
    <t>00013824</t>
  </si>
  <si>
    <t>00013842</t>
  </si>
  <si>
    <t>00013851</t>
  </si>
  <si>
    <t>00013872</t>
  </si>
  <si>
    <t>00013889</t>
  </si>
  <si>
    <t>00013989</t>
  </si>
  <si>
    <t>00014011</t>
  </si>
  <si>
    <t>00014031</t>
  </si>
  <si>
    <t>00014110</t>
  </si>
  <si>
    <t>00014147</t>
  </si>
  <si>
    <t>00014160</t>
  </si>
  <si>
    <t>00014166</t>
  </si>
  <si>
    <t>00014173</t>
  </si>
  <si>
    <t>00014180</t>
  </si>
  <si>
    <t>Bán hàng CÔNG TY TNHH MỘT THÀNH VIÊN THỰC PHẨM SAIGON CO.OP theo hóa đơn 00014180</t>
  </si>
  <si>
    <t>00014194</t>
  </si>
  <si>
    <t>Bán hàng CHI NHÁNH LIÊN HIỆP HỢP TÁC XÃ THƯƠNG MẠI TP.HỒ CHÍ MINH - CO.OPMART VĂN THÁNH theo hóa đơn 00014194</t>
  </si>
  <si>
    <t>00014196</t>
  </si>
  <si>
    <t>00014197</t>
  </si>
  <si>
    <t>00014199</t>
  </si>
  <si>
    <t>00014200</t>
  </si>
  <si>
    <t>00014201</t>
  </si>
  <si>
    <t>Cửa Hàng Co.opFood CC Lavita Charm ( ĐƠN ĐẶT NGÀY 11-3)</t>
  </si>
  <si>
    <t>00014251</t>
  </si>
  <si>
    <t>00014432</t>
  </si>
  <si>
    <t>00014473</t>
  </si>
  <si>
    <t>00014487</t>
  </si>
  <si>
    <t>00014496</t>
  </si>
  <si>
    <t>00014523</t>
  </si>
  <si>
    <t>00014531</t>
  </si>
  <si>
    <t>00014652</t>
  </si>
  <si>
    <t>00014667</t>
  </si>
  <si>
    <t>00014680</t>
  </si>
  <si>
    <t>00014723</t>
  </si>
  <si>
    <t>00014810</t>
  </si>
  <si>
    <t>00014818</t>
  </si>
  <si>
    <t>00014830</t>
  </si>
  <si>
    <t>00014835</t>
  </si>
  <si>
    <t>Cửa Hàng Co.opFood 372 Nơ Trang Long ( ĐƠN ĐẶT NGÀY 11-3)</t>
  </si>
  <si>
    <t>00014836</t>
  </si>
  <si>
    <t>Bán hàng CÔNG TY TNHH MỘT THÀNH VIÊN THƯƠNG MẠI VÀ DỊCH VỤ SÀI GÒN - HÀ TĨNH theo hóa đơn 00014836</t>
  </si>
  <si>
    <t>00014851</t>
  </si>
  <si>
    <t>00014959</t>
  </si>
  <si>
    <t>00014960</t>
  </si>
  <si>
    <t>00015031</t>
  </si>
  <si>
    <t>Hàng trả - 9104</t>
  </si>
  <si>
    <t>Hàng trả - phiếu MH000367</t>
  </si>
  <si>
    <t>Hàng trả - 293</t>
  </si>
  <si>
    <t>00015583</t>
  </si>
  <si>
    <t>00015584</t>
  </si>
  <si>
    <t>00015585</t>
  </si>
  <si>
    <t>00015586</t>
  </si>
  <si>
    <t>00015587</t>
  </si>
  <si>
    <t>00015588</t>
  </si>
  <si>
    <t>00015589</t>
  </si>
  <si>
    <t>00015590</t>
  </si>
  <si>
    <t>00015591</t>
  </si>
  <si>
    <t>00015592</t>
  </si>
  <si>
    <t>00015593</t>
  </si>
  <si>
    <t>00015595</t>
  </si>
  <si>
    <t>00015596</t>
  </si>
  <si>
    <t>00015597</t>
  </si>
  <si>
    <t>00015598</t>
  </si>
  <si>
    <t>00015599</t>
  </si>
  <si>
    <t>00015600</t>
  </si>
  <si>
    <t>00015601</t>
  </si>
  <si>
    <t>00015602</t>
  </si>
  <si>
    <t>00015603</t>
  </si>
  <si>
    <t>00015605</t>
  </si>
  <si>
    <t>Bán hàng CÔNG TY TNHH MỘT THÀNH VIÊN SÀI GÒN CO.OP NAM SÀI GÒN theo hóa đơn 00015605</t>
  </si>
  <si>
    <t>00015606</t>
  </si>
  <si>
    <t>Bán hàng CÔNG TY TNHH MỘT THÀNH VIÊN SÀI GÒN CO.OP NAM SÀI GÒN theo hóa đơn 00015606</t>
  </si>
  <si>
    <t>00015608</t>
  </si>
  <si>
    <t>Bán hàng CHI NHÁNH CÔNG TY TNHH MỘT THÀNH VIÊN THỰC PHẨM SAIGON CO.OP - CO.OP FOOD KHU VỰC BÌNH DƯƠNG theo hóa đơn 00015608</t>
  </si>
  <si>
    <t>00015609</t>
  </si>
  <si>
    <t>Bán hàng CHI NHÁNH CÔNG TY TNHH MỘT THÀNH VIÊN THỰC PHẨM SAIGON CO.OP - CO.OP FOOD KHU VỰC BÌNH DƯƠNG theo hóa đơn 00015609</t>
  </si>
  <si>
    <t>00015610</t>
  </si>
  <si>
    <t>Bán hàng CHI NHÁNH CÔNG TY TNHH MỘT THÀNH VIÊN THỰC PHẨM SAIGON CO.OP - CO.OP FOOD KHU VỰC BÌNH DƯƠNG theo hóa đơn 00015610</t>
  </si>
  <si>
    <t>00015611</t>
  </si>
  <si>
    <t>Bán hàng CHI NHÁNH CÔNG TY TNHH MỘT THÀNH VIÊN THỰC PHẨM SAIGON CO.OP - CO.OP FOOD KHU VỰC BÌNH DƯƠNG theo hóa đơn 00015611</t>
  </si>
  <si>
    <t>00015612</t>
  </si>
  <si>
    <t>Bán hàng CHI NHÁNH CÔNG TY TNHH MỘT THÀNH VIÊN THỰC PHẨM SAIGON CO.OP - CO.OP FOOD KHU VỰC BÌNH DƯƠNG theo hóa đơn 00015612</t>
  </si>
  <si>
    <t>00015613</t>
  </si>
  <si>
    <t>Bán hàng CHI NHÁNH CÔNG TY TNHH MỘT THÀNH VIÊN THỰC PHẨM SAIGON CO.OP - CO.OP FOOD KHU VỰC BÌNH DƯƠNG theo hóa đơn 00015613</t>
  </si>
  <si>
    <t>00015615</t>
  </si>
  <si>
    <t>00015616</t>
  </si>
  <si>
    <t>00015617</t>
  </si>
  <si>
    <t>Bán hàng CHI NHÁNH CÔNG TY TNHH MỘT THÀNH VIÊN THỰC PHẨM SAIGON CO.OP - CO.OP FOOD KHU VỰC BÌNH DƯƠNG theo hóa đơn 00015617</t>
  </si>
  <si>
    <t>00015619</t>
  </si>
  <si>
    <t>00015620</t>
  </si>
  <si>
    <t>00015621</t>
  </si>
  <si>
    <t>00015622</t>
  </si>
  <si>
    <t>00015624</t>
  </si>
  <si>
    <t>00015625</t>
  </si>
  <si>
    <t>00015628</t>
  </si>
  <si>
    <t>Bán hàng CÔNG TY TNHH THƯƠNG MẠI DỊCH VỤ SAIGON CO.OP TOÀN TÂM theo hóa đơn 00015628</t>
  </si>
  <si>
    <t>00015630</t>
  </si>
  <si>
    <t>CÔNG TY TNHH SAIGON CO-OP FAIRPRICE. Co-opXtra Tân Phong</t>
  </si>
  <si>
    <t>00015631</t>
  </si>
  <si>
    <t>00015633</t>
  </si>
  <si>
    <t>Bán hàng CÔNG TY TNHH MỘT THÀNH VIÊN SÀI GÒN CO.OP CỐNG QUỲNH theo hóa đơn 00015633</t>
  </si>
  <si>
    <t>00015634</t>
  </si>
  <si>
    <t>Bán hàng CÔNG TY TNHH MỘT THÀNH VIÊN SÀI GÒN CO.OP CỐNG QUỲNH theo hóa đơn 00015634</t>
  </si>
  <si>
    <t>00015636</t>
  </si>
  <si>
    <t>00015637</t>
  </si>
  <si>
    <t>00015638</t>
  </si>
  <si>
    <t>00015639</t>
  </si>
  <si>
    <t>00015640</t>
  </si>
  <si>
    <t>00015641</t>
  </si>
  <si>
    <t>00015649</t>
  </si>
  <si>
    <t>Bán hàng CÔNG TY TNHH THƯƠNG MẠI DỊCH VỤ SAIGON CO.OP TOÀN TÂM theo hóa đơn 00015649</t>
  </si>
  <si>
    <t>00015655</t>
  </si>
  <si>
    <t>Bán hàng CÔNG TY TNHH MỘT THÀNH VIÊN SÀI GÒN CO.OP TAM KỲ theo hóa đơn 00015655</t>
  </si>
  <si>
    <t>00015656</t>
  </si>
  <si>
    <t>Bán hàng CÔNG TY TNHH MỘT THÀNH VIÊN SÀI GÒN CO.OP TAM KỲ theo hóa đơn 00015656</t>
  </si>
  <si>
    <t>00015657</t>
  </si>
  <si>
    <t>Bán hàng CHI NHÁNH LIÊN HIỆP HỢP TÁC XÃ THƯƠNG MẠI TP.HỒ CHÍ MINH - CO.OPMART KON TUM theo hóa đơn 00015657</t>
  </si>
  <si>
    <t>00015664</t>
  </si>
  <si>
    <t>00015665</t>
  </si>
  <si>
    <t>00015668</t>
  </si>
  <si>
    <t>00024349</t>
  </si>
  <si>
    <t>00024350</t>
  </si>
  <si>
    <t>00024352</t>
  </si>
  <si>
    <t>00024393</t>
  </si>
  <si>
    <t>00024529</t>
  </si>
  <si>
    <t>00024530</t>
  </si>
  <si>
    <t>00025175</t>
  </si>
  <si>
    <t>00025176</t>
  </si>
  <si>
    <t>Hàng trả - phiếu MH000326</t>
  </si>
  <si>
    <t>00015670</t>
  </si>
  <si>
    <t>00015671</t>
  </si>
  <si>
    <t>00015672</t>
  </si>
  <si>
    <t>00015675</t>
  </si>
  <si>
    <t>00015676</t>
  </si>
  <si>
    <t>00015677</t>
  </si>
  <si>
    <t>00015678</t>
  </si>
  <si>
    <t>00015680</t>
  </si>
  <si>
    <t>00015681</t>
  </si>
  <si>
    <t>00015683</t>
  </si>
  <si>
    <t>00015684</t>
  </si>
  <si>
    <t>00015685</t>
  </si>
  <si>
    <t>00015686</t>
  </si>
  <si>
    <t>00015692</t>
  </si>
  <si>
    <t>00015693</t>
  </si>
  <si>
    <t>00015694</t>
  </si>
  <si>
    <t>00015695</t>
  </si>
  <si>
    <t>00015697</t>
  </si>
  <si>
    <t>00015698</t>
  </si>
  <si>
    <t>00015699</t>
  </si>
  <si>
    <t>00015702</t>
  </si>
  <si>
    <t>00015703</t>
  </si>
  <si>
    <t>Cửa Hàng Co.opFood Phú Định</t>
  </si>
  <si>
    <t>00015704</t>
  </si>
  <si>
    <t>00015725</t>
  </si>
  <si>
    <t>Bán hàng CÔNG TY TNHH MỘT THÀNH VIÊN THƯƠNG MẠI VÀ DỊCH VỤ SÀI GÒN - CAM RANH theo hóa đơn 00015725</t>
  </si>
  <si>
    <t>00015726</t>
  </si>
  <si>
    <t>Bán hàng CÔNG TY TNHH MỘT THÀNH VIÊN THƯƠNG MẠI VÀ DỊCH VỤ SÀI GÒN - CAM RANH theo hóa đơn 00015726</t>
  </si>
  <si>
    <t>00015727</t>
  </si>
  <si>
    <t>Bán hàng CÔNG TY TNHH MỘT THÀNH VIÊN CO.OP MART VĨNH PHÚC theo hóa đơn 00015727</t>
  </si>
  <si>
    <t>00015728</t>
  </si>
  <si>
    <t>Bán hàng CHI NHÁNH LIÊN HIỆP HỢP TÁC XÃ THƯƠNG MẠI TP.HỒ CHÍ MINH - CO.OPMART DUYÊN HẢI theo hóa đơn 00015728</t>
  </si>
  <si>
    <t>00015729</t>
  </si>
  <si>
    <t>Bán hàng CÔNG TY TNHH MỘT THÀNH VIÊN CO.OP MART VĨNH PHÚC theo hóa đơn 00015729</t>
  </si>
  <si>
    <t>1K23TBB</t>
  </si>
  <si>
    <t>Hàng trả - phiếu MH000453</t>
  </si>
  <si>
    <t>Hàng trả - phiếu MH000452</t>
  </si>
  <si>
    <t>Hàng trả - phiếu MH000371</t>
  </si>
  <si>
    <t>Hàng trả - phiếu MH000473</t>
  </si>
  <si>
    <t>00015736</t>
  </si>
  <si>
    <t>00015738</t>
  </si>
  <si>
    <t>Cửa Hàng Co.opFood HT Hải Thượng Lãn Ông</t>
  </si>
  <si>
    <t>00015739</t>
  </si>
  <si>
    <t>00015740</t>
  </si>
  <si>
    <t>00015741</t>
  </si>
  <si>
    <t>00015744</t>
  </si>
  <si>
    <t>00015745</t>
  </si>
  <si>
    <t>00015746</t>
  </si>
  <si>
    <t>Bán hàng CÔNG TY TNHH MỘT THÀNH VIÊN SÀI GÒN CO.OP NHIÊU LỘC theo hóa đơn 00015746</t>
  </si>
  <si>
    <t>00015747</t>
  </si>
  <si>
    <t>00015749</t>
  </si>
  <si>
    <t>Cửa Hàng Co.opFood BD Bình Chuẩn</t>
  </si>
  <si>
    <t>00015750</t>
  </si>
  <si>
    <t>Cửa Hàng Co.opFood BD KDC Hiệp Thành III</t>
  </si>
  <si>
    <t>00015751</t>
  </si>
  <si>
    <t>00015753</t>
  </si>
  <si>
    <t>00015756</t>
  </si>
  <si>
    <t>00015757</t>
  </si>
  <si>
    <t>00015758</t>
  </si>
  <si>
    <t>00015759</t>
  </si>
  <si>
    <t>00015760</t>
  </si>
  <si>
    <t>00015766</t>
  </si>
  <si>
    <t>00015767</t>
  </si>
  <si>
    <t>00015768</t>
  </si>
  <si>
    <t>00015769</t>
  </si>
  <si>
    <t>Bán hàng CÔNG TY TNHH MỘT THÀNH VIÊN CO.OPMART THANH HÓA theo hóa đơn 00015769</t>
  </si>
  <si>
    <t>00015773</t>
  </si>
  <si>
    <t>00015786</t>
  </si>
  <si>
    <t>Bán hàng CHI NHÁNH LIÊN HIỆP HỢP TÁC XÃ THƯƠNG MẠI TP. HỒ CHÍ MINH - CO.OPMART THỐT NỐT theo hóa đơn 00015786</t>
  </si>
  <si>
    <t>00015787</t>
  </si>
  <si>
    <t>Bán hàng CÔNG TY TNHH MTV THƯƠNG MẠI SÀI GÒN - HẬU GIANG theo hóa đơn 00015787</t>
  </si>
  <si>
    <t>00015788</t>
  </si>
  <si>
    <t>Bán hàng CÔNG TY TRÁCH NHIỆM HỮU HẠN THƯƠNG MẠI DỊCH VỤ SÀI GÒN - TÂY NINH theo hóa đơn 00015788</t>
  </si>
  <si>
    <t>00015789</t>
  </si>
  <si>
    <t>Bán hàng CHI NHÁNH LIÊN HIỆP HỢP TÁC XÃ THƯƠNG MẠI TP. HỒ CHÍ MINH-CO.OPMART SA ĐÉC theo hóa đơn 00015789</t>
  </si>
  <si>
    <t>00015790</t>
  </si>
  <si>
    <t>Bán hàng CHI NHÁNH LIÊN HIỆP HỢP TÁC XÃ THƯƠNG MẠI TP.HCM - CO.OPMART CAI LẬY theo hóa đơn 00015790</t>
  </si>
  <si>
    <t>00015791</t>
  </si>
  <si>
    <t>Bán hàng CHI NHÁNH LIÊN HIỆP HỢP TÁC XÃ THƯƠNG MẠI TP. HỒ CHÍ MINH-CO.OPMART BÌNH THỦY theo hóa đơn 00015791</t>
  </si>
  <si>
    <t>00015792</t>
  </si>
  <si>
    <t>Bán hàng CHI NHÁNH CÔNG TY TNHH MỘT THÀNH VIÊN THỰC PHẨM SAIGON CO.OP - CO.OP FOOD KHU VỰC CẦN THƠ theo hóa đơn 00015792</t>
  </si>
  <si>
    <t>00015793</t>
  </si>
  <si>
    <t>Bán hàng CHI NHÁNH CÔNG TY TNHH MỘT THÀNH VIÊN THỰC PHẨM SAIGON CO.OP - CO.OP FOOD KHU VỰC CẦN THƠ theo hóa đơn 00015793</t>
  </si>
  <si>
    <t>00015794</t>
  </si>
  <si>
    <t>Bán hàng CHI NHÁNH CÔNG TY TNHH MỘT THÀNH VIÊN THỰC PHẨM SAIGON CO.OP - CO.OP FOOD KHU VỰC CẦN THƠ theo hóa đơn 00015794</t>
  </si>
  <si>
    <t>00015795</t>
  </si>
  <si>
    <t>Bán hàng CHI NHÁNH CÔNG TY TNHH MỘT THÀNH VIÊN THỰC PHẨM SAIGON CO.OP - CO.OP FOOD KHU VỰC CẦN THƠ theo hóa đơn 00015795</t>
  </si>
  <si>
    <t>00015796</t>
  </si>
  <si>
    <t>Bán hàng CHI NHÁNH CÔNG TY TNHH MỘT THÀNH VIÊN THỰC PHẨM SAIGON CO.OP - CO.OP FOOD KHU VỰC CẦN THƠ theo hóa đơn 00015796</t>
  </si>
  <si>
    <t>00015797</t>
  </si>
  <si>
    <t>Bán hàng CHI NHÁNH CÔNG TY TNHH MỘT THÀNH VIÊN THỰC PHẨM SAIGON CO.OP - CO.OP FOOD KHU VỰC CẦN THƠ theo hóa đơn 00015797</t>
  </si>
  <si>
    <t>00015798</t>
  </si>
  <si>
    <t>Bán hàng CHI NHÁNH CÔNG TY TNHH MỘT THÀNH VIÊN THỰC PHẨM SAIGON CO.OP - CO.OP FOOD KHU VỰC CẦN THƠ theo hóa đơn 00015798</t>
  </si>
  <si>
    <t>00015799</t>
  </si>
  <si>
    <t>Bán hàng CÔNG TY TNHH MỘT THÀNH VIÊN CO.OPMART TRẢNG BÀNG theo hóa đơn 00015799</t>
  </si>
  <si>
    <t>Hàng trả - 9322-CH CF BD CC Samsora Riverside - phiếu MH000804</t>
  </si>
  <si>
    <t>Hàng trả - 406-CH Co.opFood 85 Nguyen Son - phiếu MH000343</t>
  </si>
  <si>
    <t>Hàng trả - 2029-CH Co.op Food CC Đạt Gia - phiếu MH000356</t>
  </si>
  <si>
    <t>Hàng trả - 2029-CH Co.op Food CC Đạt Gia - phiếu MH000357</t>
  </si>
  <si>
    <t>Hàng trả - 282-CH Co.opFood Quoc Lo 50 - phiếu MH000317</t>
  </si>
  <si>
    <t>Hàng trả - 2155-CH Co.opFood Cao Lo - phiếu MH000290</t>
  </si>
  <si>
    <t>Hàng trả - 2155-CH Co.opFood Cao Lo - phiếu MH000291</t>
  </si>
  <si>
    <t>Hàng trả - 2008-CH Co.opFood CC Hoang Quan - phiếu MH000330</t>
  </si>
  <si>
    <t>00015811</t>
  </si>
  <si>
    <t>00015812</t>
  </si>
  <si>
    <t>00015813</t>
  </si>
  <si>
    <t>00015814</t>
  </si>
  <si>
    <t>Cửa Hàng Co.opFood Lê Thị Hà 2</t>
  </si>
  <si>
    <t>00015816</t>
  </si>
  <si>
    <t>00015818</t>
  </si>
  <si>
    <t>00015820</t>
  </si>
  <si>
    <t>00015822</t>
  </si>
  <si>
    <t>00015823</t>
  </si>
  <si>
    <t>00015824</t>
  </si>
  <si>
    <t>00015828</t>
  </si>
  <si>
    <t>Bán hàng CÔNG TY TNHH ĐẦU TƯ VÀ KINH DOANH SIÊU THỊ Á CHÂU theo hóa đơn 00015828</t>
  </si>
  <si>
    <t>00015831</t>
  </si>
  <si>
    <t>00015832</t>
  </si>
  <si>
    <t>Cửa hàng Co.op Food HN Ngoại Giao Đoàn 1</t>
  </si>
  <si>
    <t>00015834</t>
  </si>
  <si>
    <t>00015835</t>
  </si>
  <si>
    <t>00015836</t>
  </si>
  <si>
    <t>00015837</t>
  </si>
  <si>
    <t>00015838</t>
  </si>
  <si>
    <t>00015839</t>
  </si>
  <si>
    <t>00015840</t>
  </si>
  <si>
    <t>00015841</t>
  </si>
  <si>
    <t>Cửa hàng Co.op Food HN Sakura</t>
  </si>
  <si>
    <t>00015842</t>
  </si>
  <si>
    <t>00015843</t>
  </si>
  <si>
    <t>Bán hàng CÔNG TY TNHH MỘT THÀNH VIÊN SÀI GÒN CO.OP NAM SÀI GÒN theo hóa đơn 00015843</t>
  </si>
  <si>
    <t>00015844</t>
  </si>
  <si>
    <t>00015845</t>
  </si>
  <si>
    <t>00015846</t>
  </si>
  <si>
    <t>Bán hàng CÔNG TY TNHH TMDV SÀI GÒN VŨNG TÀU theo hóa đơn 00015846</t>
  </si>
  <si>
    <t>00015847</t>
  </si>
  <si>
    <t>Bán hàng CÔNG TY TNHH MỘT THÀNH VIÊN TMDV SIÊU THỊ CO.OPMART ĐÀ NẴNG theo hóa đơn 00015847</t>
  </si>
  <si>
    <t>00015848</t>
  </si>
  <si>
    <t>Bán hàng CHI NHÁNH LIÊN HIỆP HỢP TÁC XÃ THƯƠNG MẠI TP. HỒ CHÍ MINH - CO.OPMART BÀ RỊA theo hóa đơn 00015848</t>
  </si>
  <si>
    <t>00015849</t>
  </si>
  <si>
    <t>Bán hàng CHI NHÁNH LIÊN HIỆP HỢP TÁC XÃ THƯƠNG MẠI TP. HỒ CHÍ MINH - CO.OPMART ĐĂK NÔNG theo hóa đơn 00015849</t>
  </si>
  <si>
    <t>00015850</t>
  </si>
  <si>
    <t>Bán hàng CÔNG TY TNHH TMDV TIỀN GIANG - SÀI GÒN theo hóa đơn 00015850</t>
  </si>
  <si>
    <t>00015851</t>
  </si>
  <si>
    <t>Bán hàng CHI NHÁNH LIÊN HIỆP HỢP TÁC XÃ THƯƠNG MẠI TP.HỒ CHÍ MINH - CO.OPMART KON TUM theo hóa đơn 00015851</t>
  </si>
  <si>
    <t>00015852</t>
  </si>
  <si>
    <t>Bán hàng CÔNG TY TNHH MỘT THÀNH VIÊN SÀI GÒN CO.OP BÌNH ĐỊNH theo hóa đơn 00015852</t>
  </si>
  <si>
    <t>00015853</t>
  </si>
  <si>
    <t>00015854</t>
  </si>
  <si>
    <t>00015861</t>
  </si>
  <si>
    <t>00015863</t>
  </si>
  <si>
    <t>Bán hàng CÔNG TY TNHH MỘT THÀNH VIÊN CO.OPMART HẢI PHÒNG theo hóa đơn 00015863</t>
  </si>
  <si>
    <t>00015867</t>
  </si>
  <si>
    <t>Bán hàng CHI NHÁNH CÔNG TY TNHH MỘT THÀNH VIÊN THỰC PHẨM SAIGON CO.OP - CỬA HÀNG CO.OP FOOD LONG HẬU theo hóa đơn 00015867</t>
  </si>
  <si>
    <t>00015868</t>
  </si>
  <si>
    <t>Bán hàng CHI NHÁNH LIÊN HIỆP HỢP TÁC XÃ THƯƠNG MẠI TP. HỒ CHÍ MINH - CO.OPMART NGUYỄN BÌNH theo hóa đơn 00015868</t>
  </si>
  <si>
    <t>Hàng trả - phiếu MH000318</t>
  </si>
  <si>
    <t>Hàng trả - 230-CH Co.opFood Le Quang Dinh - phiếu MH000319</t>
  </si>
  <si>
    <t>Hàng trả - phiếu MH000323</t>
  </si>
  <si>
    <t>Hàng trả - phiếu MH000325</t>
  </si>
  <si>
    <t>00015873</t>
  </si>
  <si>
    <t>00015874</t>
  </si>
  <si>
    <t>00015875</t>
  </si>
  <si>
    <t>00015876</t>
  </si>
  <si>
    <t>Bán hàng CHI NHÁNH LIÊN HIỆP HỢP TÁC XÃ THƯƠNG MẠI TP.HCM - CO.OPMART BÌNH TÂN 2 theo hóa đơn 00015876</t>
  </si>
  <si>
    <t>00015877</t>
  </si>
  <si>
    <t>00015879</t>
  </si>
  <si>
    <t>Bán hàng CÔNG TY TNHH THƯƠNG MẠI DỊCH VỤ SAIGON CO.OP TOÀN TÂM theo hóa đơn 00015879</t>
  </si>
  <si>
    <t>00015883</t>
  </si>
  <si>
    <t>00015886</t>
  </si>
  <si>
    <t>00015887</t>
  </si>
  <si>
    <t>đơn hàng khai trương Cửa hàng COOPFOOD Trần Tấn 70</t>
  </si>
  <si>
    <t>00015888</t>
  </si>
  <si>
    <t>đơn hàng khai trương CK 10% Cửa hàng COOPFOOD Trần Tấn 70</t>
  </si>
  <si>
    <t>00015890</t>
  </si>
  <si>
    <t>00015894</t>
  </si>
  <si>
    <t>00015896</t>
  </si>
  <si>
    <t>00015898</t>
  </si>
  <si>
    <t>00015901</t>
  </si>
  <si>
    <t>00015902</t>
  </si>
  <si>
    <t>00015903</t>
  </si>
  <si>
    <t>00015905</t>
  </si>
  <si>
    <t>00015907</t>
  </si>
  <si>
    <t>00015908</t>
  </si>
  <si>
    <t>00015909</t>
  </si>
  <si>
    <t>00015910</t>
  </si>
  <si>
    <t>00015911</t>
  </si>
  <si>
    <t>Bán hàng CÔNG TY TNHH MỘT THÀNH VIÊN SÀI GÒN CO.OP PHÚ LÂM theo hóa đơn 00015911</t>
  </si>
  <si>
    <t>00015923</t>
  </si>
  <si>
    <t>Bán hàng CÔNG TY TNHH MỘT THÀNH VIÊN THƯƠNG MẠI DỊCH VỤ SÀI GÒN - PHAN THIẾT theo hóa đơn 00015923</t>
  </si>
  <si>
    <t>00015924</t>
  </si>
  <si>
    <t>Bán hàng CHI NHÁNH LIÊN HIỆP HỢP TÁC XÃ THƯƠNG MẠI TP. HỒ CHÍ MINH - CO.OPMART TÂN AN theo hóa đơn 00015924</t>
  </si>
  <si>
    <t>00015925</t>
  </si>
  <si>
    <t>Bán hàng CHI NHÁNH LIÊN HIỆP HTX THƯƠNG MẠI TP. HỒ CHÍ MINH - CO.OPMART BẾN TRE theo hóa đơn 00015925</t>
  </si>
  <si>
    <t>00015926</t>
  </si>
  <si>
    <t>Bán hàng CHI NHÁNH LIÊN HIỆP HỢP TÁC XÃ THƯƠNG MẠI TP. HỒ CHÍ MINH - CO.OPMART BẾN LỨC theo hóa đơn 00015926</t>
  </si>
  <si>
    <t>00015927</t>
  </si>
  <si>
    <t>Bán hàng CÔNG TY TNHH MỘT THÀNH VIÊN THƯƠNG MẠI DỊCH VỤ SÀI GÒN - BÌNH PHƯỚC theo hóa đơn 00015927</t>
  </si>
  <si>
    <t>00015928</t>
  </si>
  <si>
    <t>Bán hàng CÔNG TY TRÁCH NHIỆM HỮU HẠN MỘT THÀNH VIÊN THƯƠNG MẠI SÀI GÒN - SÓC TRĂNG theo hóa đơn 00015928</t>
  </si>
  <si>
    <t>00015929</t>
  </si>
  <si>
    <t>Bán hàng CHI NHÁNH LIÊN HIỆP HỢP TÁC XÃ THƯƠNG MẠI TP. HỒ CHÍ MINH - CO.OPMART QUẢNG BÌNH theo hóa đơn 00015929</t>
  </si>
  <si>
    <t>00015930</t>
  </si>
  <si>
    <t>Bán hàng CÔNG TY TNHH MỘT THÀNH VIÊN THƯƠNG MẠI DỊCH VỤ SÀI GÒN - BÌNH PHƯỚC theo hóa đơn 00015930</t>
  </si>
  <si>
    <t>Bán hàng CHI NHÁNH LIÊN HIỆP HTX THƯƠNG MẠI TP. HỒ CHÍ MINH - CO.OPMART BẾN TRE theo hóa đơn 00015931</t>
  </si>
  <si>
    <t>00015932</t>
  </si>
  <si>
    <t>Bán hàng CÔNG TY TNHH MỘT THÀNH VIÊN THƯƠNG MẠI VÀ DỊCH VỤ SÀI GÒN - CAM RANH theo hóa đơn 00015932</t>
  </si>
  <si>
    <t>Bán hàng CÔNG TY TRÁCH NHIỆM HỮU HẠN MỘT THÀNH VIÊN THƯƠNG MẠI SÀI GÒN - SÓC TRĂNG theo hóa đơn 00015933</t>
  </si>
  <si>
    <t>00015934</t>
  </si>
  <si>
    <t>Bán hàng CÔNG TY TNHH MỘT THÀNH VIÊN SÀI GÒN CO.OP HÀ NỘI theo hóa đơn 00015934</t>
  </si>
  <si>
    <t>1K23TEG</t>
  </si>
  <si>
    <t>Hàng trả - phiếu MH000173</t>
  </si>
  <si>
    <t>Hàng trả - MARFOUR. Co.opMart SCA-VICTORIA - phiếu MH000493</t>
  </si>
  <si>
    <t>Hàng trả - phiếu MH000288</t>
  </si>
  <si>
    <t>Hàng trả - phiếu MH000309</t>
  </si>
  <si>
    <t>Hàng trả - 2125-CH Co.opFood Vinh Vien 393 - phiếu MH000310</t>
  </si>
  <si>
    <t>Hàng trả - 698-CH Co.opFood Tan Huong 262 - phiếu MH000344</t>
  </si>
  <si>
    <t>Hàng trả - phiếu MH000345</t>
  </si>
  <si>
    <t>Hàng trả - phiếu MH000358</t>
  </si>
  <si>
    <t>Hàng trả - phiếu MH000336</t>
  </si>
  <si>
    <t>00015971</t>
  </si>
  <si>
    <t>PO-66819</t>
  </si>
  <si>
    <t>00015972</t>
  </si>
  <si>
    <t>Bán hàng CÔNG TY TNHH THƯƠNG MẠI DỊCH VỤ SIÊU THỊ CO.OP MART BIÊN HÒA theo hóa đơn 00015972</t>
  </si>
  <si>
    <t>00015989</t>
  </si>
  <si>
    <t>00016009</t>
  </si>
  <si>
    <t>Bán hàng CÔNG TY TNHH THƯƠNG MẠI DỊCH VỤ ĐỒNG THỊNH theo hóa đơn 00016009</t>
  </si>
  <si>
    <t>00016029</t>
  </si>
  <si>
    <t>00016083</t>
  </si>
  <si>
    <t>00016116</t>
  </si>
  <si>
    <t>Bán hàng CÔNG TY TNHH MỘT THÀNH VIÊN SÀI GÒN CO.OP XA LỘ HÀ NỘI theo hóa đơn 00016116</t>
  </si>
  <si>
    <t>00016187</t>
  </si>
  <si>
    <t>00016188</t>
  </si>
  <si>
    <t>00016360</t>
  </si>
  <si>
    <t>00016372</t>
  </si>
  <si>
    <t>00016377</t>
  </si>
  <si>
    <t>00016671</t>
  </si>
  <si>
    <t>00016756</t>
  </si>
  <si>
    <t>00016757</t>
  </si>
  <si>
    <t>00016837</t>
  </si>
  <si>
    <t>00016919</t>
  </si>
  <si>
    <t>00017386</t>
  </si>
  <si>
    <t>Bán hàng CHI NHÁNH LIÊN HIỆP HTX TM TP.HCM - CO.OPMART CAO LÃNH theo hóa đơn 00017386</t>
  </si>
  <si>
    <t>00017387</t>
  </si>
  <si>
    <t>Bán hàng CÔNG TY TRÁCH NHIỆM HỮU HẠN THƯƠNG MẠI DỊCH VỤ SÀI GÒN - TÂY NINH theo hóa đơn 00017387</t>
  </si>
  <si>
    <t>00017431</t>
  </si>
  <si>
    <t>Hàng trả - Xuất tại 2112-CH CFood CC Lovera Khang Dien - phiếu MH000184</t>
  </si>
  <si>
    <t>Hàng trả - phiếu MH000364</t>
  </si>
  <si>
    <t>Hàng trả - 293-CH Co.opFood Nguyen Duy Trinh - phiếu MH000316</t>
  </si>
  <si>
    <t>Hàng trả - phiếu MH000351</t>
  </si>
  <si>
    <t>Hàng trả - phiếu MH000302</t>
  </si>
  <si>
    <t>Hàng trả - 279-CH Co.opFood Ton That Thuyet - phiếu MH000301</t>
  </si>
  <si>
    <t>00017436</t>
  </si>
  <si>
    <t>00017437</t>
  </si>
  <si>
    <t>00017439</t>
  </si>
  <si>
    <t>00017440</t>
  </si>
  <si>
    <t>00017441</t>
  </si>
  <si>
    <t>00017446</t>
  </si>
  <si>
    <t>Bán hàng CÔNG TY TNHH MỘT THÀNH VIÊN SÀI GÒN CO.OP CỐNG QUỲNH theo hóa đơn 00017446</t>
  </si>
  <si>
    <t>00017448</t>
  </si>
  <si>
    <t>00017450</t>
  </si>
  <si>
    <t>00017454</t>
  </si>
  <si>
    <t>Cửa hàng Co.op Food HN AnLand</t>
  </si>
  <si>
    <t>00017455</t>
  </si>
  <si>
    <t>Bán hàng CÔNG TY TNHH MỘT THÀNH VIÊN SÀI GÒN CO.OP BÌNH TÂN theo hóa đơn 00017455</t>
  </si>
  <si>
    <t>00017457</t>
  </si>
  <si>
    <t>00017462</t>
  </si>
  <si>
    <t>00017463</t>
  </si>
  <si>
    <t>00017464</t>
  </si>
  <si>
    <t>00017472</t>
  </si>
  <si>
    <t>Bán hàng CHI NHÁNH LIÊN HIỆP HỢP TÁC XÃ THƯƠNG MẠI TP.HỒ CHÍ MINH - CO.OPMART KON TUM theo hóa đơn 00017472</t>
  </si>
  <si>
    <t>00017475</t>
  </si>
  <si>
    <t>Bán hàng CÔNG TY TNHH MỘT THÀNH VIÊN SÀI GÒN CO.OP ĐÌNH CHIỂU theo hóa đơn 00017475</t>
  </si>
  <si>
    <t>00017476</t>
  </si>
  <si>
    <t>Bán hàng CÔNG TY TNHH MỘT THÀNH VIÊN SÀI GÒN CO.OP CỐNG QUỲNH theo hóa đơn 00017476</t>
  </si>
  <si>
    <t>1K23TGP</t>
  </si>
  <si>
    <t>Hàng trả - phiếu MH000446</t>
  </si>
  <si>
    <t>CHI NHÁNH LIÊN HIỆP HTX THƯƠNG MẠI TP. HỒ CHÍ MINH CO.OPMART VIỆT TRÌ</t>
  </si>
  <si>
    <t>0301175691-044</t>
  </si>
  <si>
    <t>Hàng trả - phiếu MH000445</t>
  </si>
  <si>
    <t>Hàng trả - 9114-CH Co.opFood HN Anland</t>
  </si>
  <si>
    <t>Hàng trả - Xuất tại 305 Co.op Xtra Sư Vạn Hạnh</t>
  </si>
  <si>
    <t>Hàng trả - phiếu MH000289</t>
  </si>
  <si>
    <t>Hàng trả - phiếu MH000313</t>
  </si>
  <si>
    <t>Hàng trả - 2089-CH Co.opFood Sunview - phiếu MH000349</t>
  </si>
  <si>
    <t>Hàng trả - 293 - điều chỉnh giảm cho hóa đơn 00009472, ký hiệu 1K23TVA, ngày 17/03/2023</t>
  </si>
  <si>
    <t>00017479</t>
  </si>
  <si>
    <t>00017480</t>
  </si>
  <si>
    <t>00017484</t>
  </si>
  <si>
    <t>00017485</t>
  </si>
  <si>
    <t>00017486</t>
  </si>
  <si>
    <t>00017487</t>
  </si>
  <si>
    <t>00017489</t>
  </si>
  <si>
    <t>00017490</t>
  </si>
  <si>
    <t>00017491</t>
  </si>
  <si>
    <t>00017492</t>
  </si>
  <si>
    <t>00017493</t>
  </si>
  <si>
    <t>00017494</t>
  </si>
  <si>
    <t>00017496</t>
  </si>
  <si>
    <t>00017500</t>
  </si>
  <si>
    <t>00017501</t>
  </si>
  <si>
    <t>00017502</t>
  </si>
  <si>
    <t>00017508</t>
  </si>
  <si>
    <t>00017510</t>
  </si>
  <si>
    <t>00017511</t>
  </si>
  <si>
    <t>Bán hàng CHI NHÁNH LIÊN HIỆP HỢP TÁC XÃ THƯƠNG MẠI TP.HỒ CHÍ MINH - CO.OPMART DUYÊN HẢI theo hóa đơn 00017511</t>
  </si>
  <si>
    <t>00017512</t>
  </si>
  <si>
    <t>Bán hàng CÔNG TY TNHH MỘT THÀNH VIÊN CO.OPMART NHA TRANG theo hóa đơn 00017512</t>
  </si>
  <si>
    <t>00017513</t>
  </si>
  <si>
    <t>Bán hàng CÔNG TY TRÁCH NHIỆM HỮU HẠN MỘT THÀNH VIÊN THƯƠNG MẠI VÀ DỊCH VỤ SÀI GÒN - PHAN RANG theo hóa đơn 00017513</t>
  </si>
  <si>
    <t>00017519</t>
  </si>
  <si>
    <t>00017521</t>
  </si>
  <si>
    <t>00017523</t>
  </si>
  <si>
    <t>Hàng trả - phiếu MH000243</t>
  </si>
  <si>
    <t>Hàng trả - phiếu MH000805</t>
  </si>
  <si>
    <t>Hàng trả - Xuất tại 557-Auchan Tây Ninh Co.op Mart SCA Tây Ninh</t>
  </si>
  <si>
    <t>Hàng trả - phiếu MH000603</t>
  </si>
  <si>
    <t>Hàng trả - 217-CH Co.opFood Le Van Sy - phiếu MH000292</t>
  </si>
  <si>
    <t>Hàng trả - 217-CH Co.opFood Le Van Sy phiếu MH000167</t>
  </si>
  <si>
    <t>Hàng trả - phiếu MH000287</t>
  </si>
  <si>
    <t>Hàng trả - phiếu MH000434</t>
  </si>
  <si>
    <t>Hàng trả - phiếu MH000327</t>
  </si>
  <si>
    <t>Hàng trả - 2021-CH Co.opFood CC 4S Linh Dong - phiếu MH000353</t>
  </si>
  <si>
    <t>Hàng trả - phiếu MH000352</t>
  </si>
  <si>
    <t>Hàng trả - phiếu MH000303</t>
  </si>
  <si>
    <t>Hàng trả - phiếu MH000337</t>
  </si>
  <si>
    <t>Hàng trả - 652-CH Co.opFood Linh Chieu - phiếu MH000338</t>
  </si>
  <si>
    <t>00017525</t>
  </si>
  <si>
    <t>00017527</t>
  </si>
  <si>
    <t>00017528</t>
  </si>
  <si>
    <t>00017529</t>
  </si>
  <si>
    <t>Bán hàng CÔNG TY TNHH MỘT THÀNH VIÊN SÀI GÒN CO.OP THẮNG LỢI theo hóa đơn 00017529</t>
  </si>
  <si>
    <t>00017530</t>
  </si>
  <si>
    <t>Bán hàng CÔNG TY TNHH MỘT THÀNH VIÊN SÀI GÒN CO.OP RẠCH MIỄU theo hóa đơn 00017530</t>
  </si>
  <si>
    <t>00017531</t>
  </si>
  <si>
    <t>00017537</t>
  </si>
  <si>
    <t>Bán hàng CHI NHÁNH CÔNG TY TNHH MỘT THÀNH VIÊN THỰC PHẨM SAIGON CO.OP - CO.OP FOOD KHU VỰC BÌNH DƯƠNG theo hóa đơn 00017537</t>
  </si>
  <si>
    <t>00017540</t>
  </si>
  <si>
    <t>Bán hàng CÔNG TY TNHH MỘT THÀNH VIÊN SÀI GÒN CO.OP ĐÌNH CHIỂU theo hóa đơn 00017540</t>
  </si>
  <si>
    <t>00017544</t>
  </si>
  <si>
    <t>Bán hàng CÔNG TY TNHH MỘT THÀNH VIÊN SÀI GÒN CO.OP CỐNG QUỲNH theo hóa đơn 00017544</t>
  </si>
  <si>
    <t>00017565</t>
  </si>
  <si>
    <t>00017566</t>
  </si>
  <si>
    <t>Bán hàng CÔNG TY TNHH MỘT THÀNH VIÊN SÀI GÒN CO.OP HÀ NỘI theo hóa đơn 00017566</t>
  </si>
  <si>
    <t>00017567</t>
  </si>
  <si>
    <t>Bán hàng CÔNG TY TNHH MỘT THÀNH VIÊN CO.OPMART HẢI PHÒNG theo hóa đơn 00017567</t>
  </si>
  <si>
    <t>00017568</t>
  </si>
  <si>
    <t>Bán hàng CHI NHÁNH LIÊN HIỆP HỢP TÁC XÃ THƯƠNG MẠI TP. HỒ CHÍ MINH - CO.OPMART BẮC GIANG theo hóa đơn 00017568</t>
  </si>
  <si>
    <t>00017569</t>
  </si>
  <si>
    <t>00017595</t>
  </si>
  <si>
    <t>00017597</t>
  </si>
  <si>
    <t>Bán hàng CÔNG TY TNHH MỘT THÀNH VIÊN CO.OPMART THANH HÓA theo hóa đơn 00017597</t>
  </si>
  <si>
    <t>00017599</t>
  </si>
  <si>
    <t>Bán hàng CÔNG TY TNHH MỘT THÀNH VIÊN CO.OPMART TRẢNG BÀNG theo hóa đơn 00017599</t>
  </si>
  <si>
    <t>00017600</t>
  </si>
  <si>
    <t>00017601</t>
  </si>
  <si>
    <t>Bán hàng CÔNG TY TRÁCH NHIỆM HỮU HẠN THƯƠNG MẠI DỊCH VỤ SÀI GÒN - TÂY NINH theo hóa đơn 00017601</t>
  </si>
  <si>
    <t>00017602</t>
  </si>
  <si>
    <t>Bán hàng CÔNG TY TNHH MỘT THÀNH VIÊN THƯƠNG MẠI SÀI GÒN � VĨNH LONG theo hóa đơn 00017602</t>
  </si>
  <si>
    <t>00017603</t>
  </si>
  <si>
    <t>Bán hàng CÔNG TY TNHH MỘT THÀNH VIÊN CO.OPMART CẦN THƠ theo hóa đơn 00017603</t>
  </si>
  <si>
    <t>00017604</t>
  </si>
  <si>
    <t>Bán hàng CÔNG TY TRÁCH NHIỆM HỮU HẠN THƯƠNG MẠI DỊCH VỤ SÀI GÒN - TÂY NINH theo hóa đơn 00017604</t>
  </si>
  <si>
    <t>00017605</t>
  </si>
  <si>
    <t>Bán hàng CÔNG TY TNHH MỘT THÀNH VIÊN THƯƠNG MẠI DỊCH VỤ SÀI GÒN-BẠC LIÊU 2 theo hóa đơn 00017605</t>
  </si>
  <si>
    <t>00017606</t>
  </si>
  <si>
    <t>Bán hàng CHI NHÁNH LIÊN HIỆP HỢP TÁC XÃ THƯƠNG MẠI TP. HỒ CHÍ MINH-CO.OPMART SA ĐÉC theo hóa đơn 00017606</t>
  </si>
  <si>
    <t>00017607</t>
  </si>
  <si>
    <t>Bán hàng CHI NHÁNH LIÊN HIỆP HỢP TÁC XÃ THƯƠNG MẠI TP. HỒ CHÍ MINH-CO.OPMART GÒ DẦU theo hóa đơn 00017607</t>
  </si>
  <si>
    <t>00017608</t>
  </si>
  <si>
    <t>Bán hàng CÔNG TY TRÁCH NHIỆM HỮU HẠN THƯƠNG MẠI DỊCH VỤ SÀI GÒN - TÂY NINH theo hóa đơn 00017608</t>
  </si>
  <si>
    <t>00017609</t>
  </si>
  <si>
    <t>Bán hàng CN LIÊN HIỆP HỢP TÁC XÃ THƯƠNG MẠI TP.HỒ CHÍ MINH- CO.OPMART TÂN CHÂU AN GIANG theo hóa đơn 00017609</t>
  </si>
  <si>
    <t>00017610</t>
  </si>
  <si>
    <t>Bán hàng CN LIÊN HIỆP HỢP TÁC XÃ THƯƠNG MẠI TP.HỒ CHÍ MINH- CO.OPMART TÂN CHÂU AN GIANG theo hóa đơn 00017610</t>
  </si>
  <si>
    <t>00017611</t>
  </si>
  <si>
    <t>Bán hàng CHI NHÁNH CÔNG TY TNHH MỘT THÀNH VIÊN THỰC PHẨM SAIGON CO.OP - CO.OP FOOD KHU VỰC CẦN THƠ theo hóa đơn 00017611</t>
  </si>
  <si>
    <t>00017612</t>
  </si>
  <si>
    <t>Bán hàng CHI NHÁNH CÔNG TY TNHH MỘT THÀNH VIÊN THỰC PHẨM SAIGON CO.OP - CO.OP FOOD KHU VỰC CẦN THƠ theo hóa đơn 00017612</t>
  </si>
  <si>
    <t>00017613</t>
  </si>
  <si>
    <t>Bán hàng CHI NHÁNH CÔNG TY TNHH MỘT THÀNH VIÊN THỰC PHẨM SAIGON CO.OP - CO.OP FOOD KHU VỰC CẦN THƠ theo hóa đơn 00017613</t>
  </si>
  <si>
    <t>00017632</t>
  </si>
  <si>
    <t>MARFOUR. Co.opMart SCA-GOLDSILK</t>
  </si>
  <si>
    <t>Hàng trả - phiếu MH000600</t>
  </si>
  <si>
    <t>Hàng trả - phiếu MH000311</t>
  </si>
  <si>
    <t>Hàng trả - 698-CH Co.opFood Tan Huong 262 - phiếu MH000284</t>
  </si>
  <si>
    <t>Hàng trả - phiếu MH000297</t>
  </si>
  <si>
    <t>Hàng trả - Xuất tại 237 Bình Trưng - phiếu MH000537</t>
  </si>
  <si>
    <t>Hàng trả - phiếu MH000315</t>
  </si>
  <si>
    <t>Hàng trả - 404-CH Co.opFood Pham The Hien 2 - phiếu MH000433</t>
  </si>
  <si>
    <t>Hàng trả - phiếu MH000435</t>
  </si>
  <si>
    <t>Hàng trả - 653-CH Co.opFood Bui The My 31</t>
  </si>
  <si>
    <t>Hàng trả - 653-CH Co.opFood Bui The My 31 - phiếu MH000373</t>
  </si>
  <si>
    <t>Hàng trả - 265-CH Co.opFood Truong Tho - phiếu MH000335</t>
  </si>
  <si>
    <t>Hàng trả - phiếu MH000294</t>
  </si>
  <si>
    <t>Hàng trả - phiếu MH000306</t>
  </si>
  <si>
    <t>Hàng trả - 2162-CH CFood CC HoangAnh GoldHouse - phiếu MH000307</t>
  </si>
  <si>
    <t>00017635</t>
  </si>
  <si>
    <t>Bán hàng CÔNG TY TNHH MỘT THÀNH VIÊN SÀI GÒN CO.OP NAM SÀI GÒN theo hóa đơn 00017635</t>
  </si>
  <si>
    <t>00017636</t>
  </si>
  <si>
    <t>00017638</t>
  </si>
  <si>
    <t>Bán hàng CN LIÊN HIỆP HỢP TÁC XÃ THƯƠNG MẠI TP. HỒ CHÍ MINH - CO.OPMART ĐỖ VĂN DẬY theo hóa đơn 00017638</t>
  </si>
  <si>
    <t>Cửa hàng Co.op Food Trường Chinh 22</t>
  </si>
  <si>
    <t>00017640</t>
  </si>
  <si>
    <t>Bán hàng CÔNG TY TNHH MỘT THÀNH VIÊN SÀI GÒN CO.OP HÓC MÔN theo hóa đơn 00017640</t>
  </si>
  <si>
    <t>00017644</t>
  </si>
  <si>
    <t>00017645</t>
  </si>
  <si>
    <t>00017647</t>
  </si>
  <si>
    <t>00017648</t>
  </si>
  <si>
    <t>Bán hàng CÔNG TY TNHH MỘT THÀNH VIÊN SÀI GÒN CO.OP CỦ CHI theo hóa đơn 00017648</t>
  </si>
  <si>
    <t>00017649</t>
  </si>
  <si>
    <t>00017650</t>
  </si>
  <si>
    <t>00017651</t>
  </si>
  <si>
    <t>00017652</t>
  </si>
  <si>
    <t>00017653</t>
  </si>
  <si>
    <t>00017654</t>
  </si>
  <si>
    <t>00017655</t>
  </si>
  <si>
    <t>00017656</t>
  </si>
  <si>
    <t>Cửa Hàng Co.opFood Hoàng Hữu Nam</t>
  </si>
  <si>
    <t>00017657</t>
  </si>
  <si>
    <t>00017658</t>
  </si>
  <si>
    <t>Bán hàng CÔNG TY TNHH MỘT THÀNH VIÊN SÀI GÒN CO.OP XA LỘ HÀ NỘI theo hóa đơn 00017658</t>
  </si>
  <si>
    <t>00017659</t>
  </si>
  <si>
    <t>Bán hàng CÔNG TY TNHH MỘT THÀNH VIÊN SÀI GÒN CO.OP XA LỘ HÀ NỘI theo hóa đơn 00017659</t>
  </si>
  <si>
    <t>00017663</t>
  </si>
  <si>
    <t>Bán hàng CÔNG TY TNHH THƯƠNG MẠI DỊCH VỤ SIÊU THỊ CO.OP MART BIÊN HÒA theo hóa đơn 00017663</t>
  </si>
  <si>
    <t>00017664</t>
  </si>
  <si>
    <t>Bán hàng CHI NHÁNH CÔNG TY TNHH MỘT THÀNH VIÊN THỰC PHẨM SAIGON CO.OP - CO.OP FOOD KHU VỰC BÌNH DƯƠNG theo hóa đơn 00017664</t>
  </si>
  <si>
    <t>00017666</t>
  </si>
  <si>
    <t>Bán hàng CHI NHÁNH CÔNG TY TNHH MỘT THÀNH VIÊN THỰC PHẨM SAIGON CO.OP - CO.OP FOOD KHU VỰC BÌNH DƯƠNG theo hóa đơn 00017666</t>
  </si>
  <si>
    <t>00017667</t>
  </si>
  <si>
    <t>Bán hàng CHI NHÁNH CÔNG TY TNHH MỘT THÀNH VIÊN THỰC PHẨM SAIGON CO.OP - CO.OP FOOD KHU VỰC BÌNH DƯƠNG theo hóa đơn 00017667</t>
  </si>
  <si>
    <t>00017669</t>
  </si>
  <si>
    <t>Bán hàng CÔNG TY TNHH MỘT THÀNH VIÊN SÀI GÒN CO.OP ĐẦM SEN theo hóa đơn 00017669</t>
  </si>
  <si>
    <t>00017670</t>
  </si>
  <si>
    <t>00017671</t>
  </si>
  <si>
    <t>Bán hàng CÔNG TY TNHH THƯƠNG MẠI DỊCH VỤ SAIGON CO.OP TOÀN TÂM theo hóa đơn 00017671</t>
  </si>
  <si>
    <t>00017672</t>
  </si>
  <si>
    <t>Bán hàng CÔNG TY TNHH THƯƠNG MẠI DỊCH VỤ SAIGON CO.OP TOÀN TÂM theo hóa đơn 00017672</t>
  </si>
  <si>
    <t>00017673</t>
  </si>
  <si>
    <t>00017674</t>
  </si>
  <si>
    <t>Bán hàng CÔNG TY TNHH MỘT THÀNH VIÊN THƯƠNG MẠI VÀ DỊCH VỤ SÀI GÒN - HÀ TĨNH theo hóa đơn 00017674</t>
  </si>
  <si>
    <t>00017675</t>
  </si>
  <si>
    <t>Bán hàng CÔNG TY TNHH MỘT THÀNH VIÊN THƯƠNG MẠI VÀ DỊCH VỤ SÀI GÒN - HÀ TĨNH theo hóa đơn 00017675</t>
  </si>
  <si>
    <t>00017678</t>
  </si>
  <si>
    <t>SIÊU THỊ Á CHÂU. Co.opXtra Premium</t>
  </si>
  <si>
    <t>00017679</t>
  </si>
  <si>
    <t>00017680</t>
  </si>
  <si>
    <t>00017681</t>
  </si>
  <si>
    <t>00017684</t>
  </si>
  <si>
    <t>Bán hàng CÔNG TY TNHH MỘT THÀNH VIÊN SÀI GÒN CO.OP CỐNG QUỲNH theo hóa đơn 00017684</t>
  </si>
  <si>
    <t>00017685</t>
  </si>
  <si>
    <t>Bán hàng CÔNG TY TNHH MỘT THÀNH VIÊN SÀI GÒN CO.OP CỐNG QUỲNH theo hóa đơn 00017685</t>
  </si>
  <si>
    <t>00017688</t>
  </si>
  <si>
    <t>Bán hàng CHI NHÁNH LIÊN HIỆP HỢP TÁC XÃ THƯƠNG MẠI TP. HỒ CHÍ MINH - CO.OPMART BẮC GIANG theo hóa đơn 00017688</t>
  </si>
  <si>
    <t>00017689</t>
  </si>
  <si>
    <t>Bán hàng CHI NHÁNH LIÊN HIỆP HỢP TÁC XÃ THƯƠNG MẠI TP. HỒ CHÍ MINH - CO.OPMART HÀ TIÊN theo hóa đơn 00017689</t>
  </si>
  <si>
    <t>00017690</t>
  </si>
  <si>
    <t>Bán hàng CHI NHÁNH LIÊN HIỆP HỢP TÁC XÃ THƯƠNG MẠI TP. HỒ CHÍ MINH - CO.OPMART SƠN TRÀ theo hóa đơn 00017690</t>
  </si>
  <si>
    <t>00017691</t>
  </si>
  <si>
    <t>Bán hàng CÔNG TY TNHH MỘT THÀNH VIÊN THƯƠNG MẠI DỊCH VỤ SÀI GÒN - PHÚ YÊN theo hóa đơn 00017691</t>
  </si>
  <si>
    <t>00017692</t>
  </si>
  <si>
    <t>Bán hàng CÔNG TY TNHH MỘT THÀNH VIÊN TMDV SIÊU THỊ CO.OPMART ĐÀ NẴNG theo hóa đơn 00017692</t>
  </si>
  <si>
    <t>00017693</t>
  </si>
  <si>
    <t>Bán hàng CÔNG TY TNHH MỘT THÀNH VIÊN SÀI GÒN CO.OP TAM KỲ theo hóa đơn 00017693</t>
  </si>
  <si>
    <t>00017694</t>
  </si>
  <si>
    <t>Bán hàng CÔNG TY TNHH MỘT THÀNH VIÊN SÀI GÒN CO.OP BÌNH ĐỊNH theo hóa đơn 00017694</t>
  </si>
  <si>
    <t>00017695</t>
  </si>
  <si>
    <t>Bán hàng CÔNG TY TNHH MỘT THÀNH VIÊN SÀI GÒN CO.OP BÌNH ĐỊNH theo hóa đơn 00017695</t>
  </si>
  <si>
    <t>00017696</t>
  </si>
  <si>
    <t>Bán hàng CÔNG TY TNHH TMDV SÀI GÒN VŨNG TÀU theo hóa đơn 00017696</t>
  </si>
  <si>
    <t>Bán hàng CHI NHÁNH LIÊN HIỆP HỢP TÁC XÃ THƯƠNG MẠI TP. HỒ CHÍ MINH - CO.OPMART SƠN TRÀ theo hóa đơn 00017697</t>
  </si>
  <si>
    <t>00017698</t>
  </si>
  <si>
    <t>Bán hàng CHI NHÁNH LIÊN HIỆP HỢP TÁC XÃ THƯƠNG MẠI TP. HỒ CHÍ MINH - CO.OPMART BÀ RỊA theo hóa đơn 00017698</t>
  </si>
  <si>
    <t>00017699</t>
  </si>
  <si>
    <t>Bán hàng CHI NHÁNH LIÊN HIỆP HỢP TÁC XÃ THƯƠNG MẠI TP.HỒ CHÍ MINH - CO.OPMART KON TUM theo hóa đơn 00017699</t>
  </si>
  <si>
    <t>00017700</t>
  </si>
  <si>
    <t>Bán hàng CÔNG TY TNHH MỘT THÀNH VIÊN TMDV SIÊU THỊ CO.OPMART ĐÀ NẴNG theo hóa đơn 00017700</t>
  </si>
  <si>
    <t>00017701</t>
  </si>
  <si>
    <t>00017706</t>
  </si>
  <si>
    <t>00017707</t>
  </si>
  <si>
    <t>Hàng trả - phiếu MH000328</t>
  </si>
  <si>
    <t>Hàng trả - phiếu MH000381</t>
  </si>
  <si>
    <t>Hàng trả - phiếu MH000334</t>
  </si>
  <si>
    <t>Hàng trả - 542-CO.OPMART BINH THUY</t>
  </si>
  <si>
    <t>Hàng trả - 539 Co.op Mart Phan Rí</t>
  </si>
  <si>
    <t>Hàng trả - Co.op Mart Phan Rí Cửa</t>
  </si>
  <si>
    <t>Hàng trả - Xuất tại 2097 Co.op Food Phạm Văn Hai 91</t>
  </si>
  <si>
    <t>Hàng trả - 654-CH Co.opFood Krista - phiếu MH000535</t>
  </si>
  <si>
    <t>Hàng trả - Xuất tại 654-CH Co.opFood Krista - phiếu MH000534</t>
  </si>
  <si>
    <t>Hàng trả - 2088-CH Co.opFood Tam Phu - phiếu MH000355</t>
  </si>
  <si>
    <t>Hàng trả - phiếu MH000354</t>
  </si>
  <si>
    <t>Hàng trả - 690-CH Co.opFood Xom Chieu - phiếu MH000249</t>
  </si>
  <si>
    <t>Hàng trả - phiếu MH000250</t>
  </si>
  <si>
    <t>00017716</t>
  </si>
  <si>
    <t>00017717</t>
  </si>
  <si>
    <t>Bán hàng CHI NHÁNH LIÊN HIỆP HỢP TÁC XÃ THƯƠNG MẠI TP.HCM - CO.OPMART BÌNH TÂN 2 theo hóa đơn 00017717</t>
  </si>
  <si>
    <t>00017719</t>
  </si>
  <si>
    <t>Bán hàng CÔNG TY TNHH MỘT THÀNH VIÊN SÀI GÒN CO.OP BÌNH TÂN theo hóa đơn 00017719</t>
  </si>
  <si>
    <t>00017723</t>
  </si>
  <si>
    <t>00017724</t>
  </si>
  <si>
    <t>Bán hàng CÔNG TY TNHH MỘT THÀNH VIÊN CO.OPMART BÌNH TRIỆU theo hóa đơn 00017724</t>
  </si>
  <si>
    <t>00017725</t>
  </si>
  <si>
    <t>Bán hàng CHI NHÁNH LIÊN HIỆP HỢP TÁC XÃ THƯƠNG MẠI TP. HỒ CHÍ MINH - CO.OPMART TAM BÌNH theo hóa đơn 00017725</t>
  </si>
  <si>
    <t>00017726</t>
  </si>
  <si>
    <t>00017727</t>
  </si>
  <si>
    <t>00017728</t>
  </si>
  <si>
    <t>Bán hàng CHI NHÁNH LIÊN HIỆP HỢP TÁC XÃ THƯƠNG MẠI TP. HỒ CHÍ MINH - CO.OPMART BÌNH DƯƠNG 2 theo hóa đơn 00017728</t>
  </si>
  <si>
    <t>00017729</t>
  </si>
  <si>
    <t>Bán hàng CHI NHÁNH LIÊN HIỆP HỢP TÁC XÃ THƯƠNG MẠI TP. HỒ CHÍ MINH - CO.OPMART BÌNH DƯƠNG theo hóa đơn 00017729</t>
  </si>
  <si>
    <t>00017730</t>
  </si>
  <si>
    <t>Bán hàng CHI NHÁNH LIÊN HIỆP HỢP TÁC XÃ THƯƠNG MẠI TP. HỒ CHÍ MINH - CO.OPMART BÌNH DƯƠNG 2 theo hóa đơn 00017730</t>
  </si>
  <si>
    <t>00017731</t>
  </si>
  <si>
    <t>00017732</t>
  </si>
  <si>
    <t>Bán hàng CÔNG TY TNHH MỘT THÀNH VIÊN CO.OP MART HÒA BÌNH theo hóa đơn 00017732</t>
  </si>
  <si>
    <t>00017735</t>
  </si>
  <si>
    <t>00017736</t>
  </si>
  <si>
    <t>00017737</t>
  </si>
  <si>
    <t>00017739</t>
  </si>
  <si>
    <t>00017740</t>
  </si>
  <si>
    <t>00017741</t>
  </si>
  <si>
    <t>00017742</t>
  </si>
  <si>
    <t>Bán hàng CÔNG TY TNHH MỘT THÀNH VIÊN SÀI GÒN CO.OP GÒ VẤP theo hóa đơn 00017742</t>
  </si>
  <si>
    <t>00017743</t>
  </si>
  <si>
    <t>00017744</t>
  </si>
  <si>
    <t>Bán hàng CÔNG TY TNHH MỘT THÀNH VIÊN SÀI GÒN CO.OP PHÚ NHUẬN theo hóa đơn 00017744</t>
  </si>
  <si>
    <t>00017746</t>
  </si>
  <si>
    <t>00017747</t>
  </si>
  <si>
    <t>Bán hàng CÔNG TY TNHH MỘT THÀNH VIÊN SÀI GÒN CO.OP NHIÊU LỘC theo hóa đơn 00017747</t>
  </si>
  <si>
    <t>00017748</t>
  </si>
  <si>
    <t>Bán hàng CÔNG TY TNHH MỘT THÀNH VIÊN SÀI GÒN CO.OP NHIÊU LỘC theo hóa đơn 00017748</t>
  </si>
  <si>
    <t>00017749</t>
  </si>
  <si>
    <t>Bán hàng CÔNG TY TNHH MỘT THÀNH VIÊN SÀI GÒN CO.OP RẠCH MIỄU theo hóa đơn 00017749</t>
  </si>
  <si>
    <t>00017750</t>
  </si>
  <si>
    <t>00017754</t>
  </si>
  <si>
    <t>00017755</t>
  </si>
  <si>
    <t>00017756</t>
  </si>
  <si>
    <t>00017757</t>
  </si>
  <si>
    <t>00017758</t>
  </si>
  <si>
    <t>00017759</t>
  </si>
  <si>
    <t>00017760</t>
  </si>
  <si>
    <t>00017761</t>
  </si>
  <si>
    <t>00017762</t>
  </si>
  <si>
    <t>00017766</t>
  </si>
  <si>
    <t>00017767</t>
  </si>
  <si>
    <t>Bán hàng CÔNG TY TNHH MỘT THÀNH VIÊN THƯƠNG MẠI DỊCH VỤ SÀI GÒN - BÌNH PHƯỚC theo hóa đơn 00017773</t>
  </si>
  <si>
    <t>00017774</t>
  </si>
  <si>
    <t>Bán hàng CHI NHÁNH LIÊN HIỆP HTX THƯƠNG MẠI TP. HỒ CHÍ MINH - CO.OPMART BẾN TRE theo hóa đơn 00017774</t>
  </si>
  <si>
    <t>00017775</t>
  </si>
  <si>
    <t>Bán hàng CHI NHÁNH LIÊN HIỆP HTX THƯƠNG MẠI TP. HỒ CHÍ MINH - CO.OPMART BẾN TRE theo hóa đơn 00017775</t>
  </si>
  <si>
    <t>00017776</t>
  </si>
  <si>
    <t>Bán hàng CHI NHÁNH LIÊN HIỆP HỢP TÁC XÃ THƯƠNG MẠI TP.HỒ CHÍ MINH-CO.OPMART TÂN THÀNH theo hóa đơn 00017776</t>
  </si>
  <si>
    <t>00017777</t>
  </si>
  <si>
    <t>Bán hàng CHI NHÁNH LIÊN HIỆP HỢP TÁC XÃ THƯƠNG MẠI TP. HỒ CHÍ MINH - CO.OPMART QUẢNG BÌNH theo hóa đơn 00017777</t>
  </si>
  <si>
    <t>00017778</t>
  </si>
  <si>
    <t>Bán hàng CHI NHÁNH LIÊN HIỆP HỢP TÁC XÃ THƯƠNG MẠI TP.HCM - CO.OPMART CAI LẬY theo hóa đơn 00017778</t>
  </si>
  <si>
    <t>00017779</t>
  </si>
  <si>
    <t>Bán hàng CÔNG TY TNHH MỘT THÀNH VIÊN THƯƠNG MẠI VÀ DỊCH VỤ SÀI GÒN - CAM RANH theo hóa đơn 00017779</t>
  </si>
  <si>
    <t>00017780</t>
  </si>
  <si>
    <t>Bán hàng CÔNG TY TNHH MỘT THÀNH VIÊN SÀI GÒN CO.OP BẢO LỘC theo hóa đơn 00017780</t>
  </si>
  <si>
    <t>00017781</t>
  </si>
  <si>
    <t>Bán hàng CHI NHÁNH LIÊN HIỆP HỢP TÁC XÃ THƯƠNG MẠI TP. HỒ CHÍ MINH - CO.OPMART LAGI theo hóa đơn 00017781</t>
  </si>
  <si>
    <t>CHI NHÁNH LIÊN HIỆP HỢP TÁC XÃ THƯƠNG MẠI TP. HỒ CHÍ MINH - CO.OPMART LAGI</t>
  </si>
  <si>
    <t>0301175691-019</t>
  </si>
  <si>
    <t>Bán hàng CÔNG TY TNHH MỘT THÀNH VIÊN THƯƠNG MẠI DỊCH VỤ SÀI GÒN - PHAN THIẾT theo hóa đơn 00017782</t>
  </si>
  <si>
    <t>00017783</t>
  </si>
  <si>
    <t>Bán hàng CHI NHÁNH LIÊN HIỆP HỢP TÁC XÃ THƯƠNG MẠI TP.HỒ CHÍ MINH - CO.OPMART PHAN RÍ CỬA theo hóa đơn 00017783</t>
  </si>
  <si>
    <t>00017784</t>
  </si>
  <si>
    <t>Bán hàng CHI NHÁNH LIÊN HIỆP HỢP TÁC XÃ THƯƠNG MẠI TP.HỒ CHÍ MINH- CO.OP MART CẦN GIUỘC theo hóa đơn 00017784</t>
  </si>
  <si>
    <t>00017786</t>
  </si>
  <si>
    <t>Bán hàng CÔNG TY TNHH MỘT THÀNH VIÊN THƯƠNG MẠI DỊCH VỤ SÀI GÒN - BÌNH PHƯỚC theo hóa đơn 00017786</t>
  </si>
  <si>
    <t>00017787</t>
  </si>
  <si>
    <t>Bán hàng CHI NHÁNH LIÊN HIỆP HỢP TÁC XÃ THƯƠNG MẠI TP. HỒ CHÍ MINH - CO.OPMART BẾN LỨC theo hóa đơn 00017787</t>
  </si>
  <si>
    <t>00017788</t>
  </si>
  <si>
    <t>Bán hàng CÔNG TY TNHH MỘT THÀNH VIÊN SÀI GÒN CO.OP BẢO LỘC theo hóa đơn 00017788</t>
  </si>
  <si>
    <t>00017789</t>
  </si>
  <si>
    <t>Bán hàng CHI NHÁNH LIÊN HIỆP HỢP TÁC XÃ THƯƠNG MẠI TP.HỒ CHÍ MINH - CO.OPMART ĐỒNG PHÚ theo hóa đơn 00017789</t>
  </si>
  <si>
    <t>00017790</t>
  </si>
  <si>
    <t>Bán hàng CHI NHÁNH LIÊN HIỆP HỢP TÁC XÃ THƯƠNG MẠI TP. HỒ CHÍ MINH - CO.OPMART TÂN AN theo hóa đơn 00017790</t>
  </si>
  <si>
    <t>00017791</t>
  </si>
  <si>
    <t>Bán hàng CÔNG TY TNHH MỘT THÀNH VIÊN THƯƠNG MẠI VÀ DỊCH VỤ SÀI GÒN - CAM RANH theo hóa đơn 00017791</t>
  </si>
  <si>
    <t>00017792</t>
  </si>
  <si>
    <t>Bán hàng CHI NHÁNH LIÊN HIỆP HTX THƯƠNG MẠI TP. HỒ CHÍ MINH - CO.OPMART BẾN TRE theo hóa đơn 00017792</t>
  </si>
  <si>
    <t>00017793</t>
  </si>
  <si>
    <t>Bán hàng CHI NHÁNH LIÊN HIỆP HỢP TÁC XÃ THƯƠNG MẠI TP. HỒ CHÍ MINH - CO.OPMART QUẢNG BÌNH theo hóa đơn 00017793</t>
  </si>
  <si>
    <t>Hàng trả - CO.OPMART BINH THUY</t>
  </si>
  <si>
    <t>Hàng trả, phiếu MH000500, MH000501</t>
  </si>
  <si>
    <t>Hàng trả - phiếu MH000502</t>
  </si>
  <si>
    <t>Hàng trả - Xuất tại 9120-CH Co.opFood HN VP2 Linh Dam - phiếu MH000598</t>
  </si>
  <si>
    <t>Hàng trả - Co.op Food nhượng quyền Phố Đông</t>
  </si>
  <si>
    <t>Hàng trả - 688-CH CFood Nguyen Duy Trinh 192 - phiếu MH000544</t>
  </si>
  <si>
    <t>Hàng trả - 688-CH CFood Nguyen Duy Trinh 192- phiếu MH000536</t>
  </si>
  <si>
    <t>Hàng trả - 251-CH Co.opFood Do Xuan Hop - phiếu MH000538</t>
  </si>
  <si>
    <t>Hàng trả - Xuất tại 236-CH Co.opFood Thao Dien - phiếu MH000533</t>
  </si>
  <si>
    <t>00017794</t>
  </si>
  <si>
    <t>Bán hàng CÔNG TY TNHH THƯƠNG MẠI DỊCH VỤ TRUNG MỸ TÂY theo hóa đơn 00017794</t>
  </si>
  <si>
    <t>Bán hàng CÔNG TY TNHH THƯƠNG MẠI DỊCH VỤ TRUNG MỸ TÂY theo hóa đơn 00017795</t>
  </si>
  <si>
    <t>00017796</t>
  </si>
  <si>
    <t>Bán hàng CÔNG TY TNHH MỘT THÀNH VIÊN SÀI GÒN CO.OP THẮNG LỢI theo hóa đơn 00017796</t>
  </si>
  <si>
    <t>00017797</t>
  </si>
  <si>
    <t>THẮNG LƠI-TRƯỜNG CHINH</t>
  </si>
  <si>
    <t>Bán hàng CÔNG TY TNHH MỘT THÀNH VIÊN SÀI GÒN CO.OP XA LỘ HÀ NỘI theo hóa đơn 00017806</t>
  </si>
  <si>
    <t>00017807</t>
  </si>
  <si>
    <t>00017809</t>
  </si>
  <si>
    <t>00017810</t>
  </si>
  <si>
    <t>00017827</t>
  </si>
  <si>
    <t>00018092</t>
  </si>
  <si>
    <t>Bán hàng CN CÔNG TY TNHH MTV THỰC PHẨM SAIGON CO.OP - CO.OPFOOD KHU VỰC ĐỒNG NAI theo hóa đơn 00018092</t>
  </si>
  <si>
    <t>00018093</t>
  </si>
  <si>
    <t>Bán hàng CN CÔNG TY TNHH MTV THỰC PHẨM SAIGON CO.OP - CO.OPFOOD KHU VỰC ĐỒNG NAI theo hóa đơn 00018093</t>
  </si>
  <si>
    <t>00018094</t>
  </si>
  <si>
    <t>Bán hàng CN CÔNG TY TNHH MTV THỰC PHẨM SAIGON CO.OP - CO.OPFOOD KHU VỰC ĐỒNG NAI theo hóa đơn 00018094</t>
  </si>
  <si>
    <t>00018096</t>
  </si>
  <si>
    <t>00018097</t>
  </si>
  <si>
    <t>00018098</t>
  </si>
  <si>
    <t>Bán hàng CÔNG TY TNHH MỘT THÀNH VIÊN SÀI GÒN CO.OP PHÚ LÂM theo hóa đơn 00018098</t>
  </si>
  <si>
    <t>00018099</t>
  </si>
  <si>
    <t>00018100</t>
  </si>
  <si>
    <t>00018102</t>
  </si>
  <si>
    <t>00018103</t>
  </si>
  <si>
    <t>00018104</t>
  </si>
  <si>
    <t>00018682</t>
  </si>
  <si>
    <t>00018686</t>
  </si>
  <si>
    <t>00018688</t>
  </si>
  <si>
    <t>00018689</t>
  </si>
  <si>
    <t>Bán hàng CÔNG TY TNHH MỘT THÀNH VIÊN SÀI GÒN CO.OP CỐNG QUỲNH theo hóa đơn 00018689</t>
  </si>
  <si>
    <t>00018696</t>
  </si>
  <si>
    <t>00018719</t>
  </si>
  <si>
    <t>Bán hàng CHI NHÁNH LIÊN HIỆP HTX TM TP.HCM - CO.OPMART CAO LÃNH theo hóa đơn 00018719</t>
  </si>
  <si>
    <t>00018720</t>
  </si>
  <si>
    <t>Bán hàng CHI NHÁNH LIÊN HIỆP HTX TM TP.HCM - CO.OPMART CAO LÃNH theo hóa đơn 00018720</t>
  </si>
  <si>
    <t>Hàng trả - Xuất tại 9420-CH CFood CT Tran Hung Dao 474 - phiếu MH000565</t>
  </si>
  <si>
    <t>Hàng trả - 631-CH Co.opFood 239Duong Dinh Hoi - phiếu MH000558</t>
  </si>
  <si>
    <t>Hàng trả - 658-CH Co.opFood Man Thien 280 - phiếu MH000540</t>
  </si>
  <si>
    <t>Hàng trả - 658-CH Co.opFood Man Thien 280 - phiếu MH000539</t>
  </si>
  <si>
    <t>Hàng trả - Xuất tại 2051-CH Co.opFood Binh An - phiếu MH000532</t>
  </si>
  <si>
    <t>Hàng trả - Xuất tại 645-CH Co.opFood Long Truong - phiếu MH000312</t>
  </si>
  <si>
    <t>Hàng trả - 226-CH Co.opFood Phuc An Loc - phiếu MH000298</t>
  </si>
  <si>
    <t>00018747</t>
  </si>
  <si>
    <t>00018748</t>
  </si>
  <si>
    <t>00018750</t>
  </si>
  <si>
    <t>00018753</t>
  </si>
  <si>
    <t>Bán hàng CHI NHÁNH LIÊN HIỆP HỢP TÁC XÃ THƯƠNG MẠI TP. HỒ CHÍ MINH - CO.OPMART TAM BÌNH theo hóa đơn 00018753</t>
  </si>
  <si>
    <t>00018754</t>
  </si>
  <si>
    <t>00018755</t>
  </si>
  <si>
    <t>Hàng trả - phiếu MH000382</t>
  </si>
  <si>
    <t>00019056</t>
  </si>
  <si>
    <t>Bán hàng CÔNG TY TNHH MỘT THÀNH VIÊN THƯƠNG MẠI DỊCH VỤ SÀI GÒN - PHÚ YÊN theo hóa đơn 00019056</t>
  </si>
  <si>
    <t>00019066</t>
  </si>
  <si>
    <t>00019068</t>
  </si>
  <si>
    <t>00019069</t>
  </si>
  <si>
    <t>00019075</t>
  </si>
  <si>
    <t>00019077</t>
  </si>
  <si>
    <t>00019083</t>
  </si>
  <si>
    <t>00019092</t>
  </si>
  <si>
    <t>00019094</t>
  </si>
  <si>
    <t>00019095</t>
  </si>
  <si>
    <t>Cửa Hàng Co.opFood Tân Chánh Hiệp 10</t>
  </si>
  <si>
    <t>Bán hàng CHI NHÁNH CÔNG TY TNHH MỘT THÀNH VIÊN THỰC PHẨM SAIGON CO.OP - CO.OP FOOD KHU VỰC BÌNH DƯƠNG theo hóa đơn 00019096</t>
  </si>
  <si>
    <t>00019097</t>
  </si>
  <si>
    <t>Cửa Hàng Co.opFood  BD Xuyên Á 209</t>
  </si>
  <si>
    <t>00019099</t>
  </si>
  <si>
    <t>00019101</t>
  </si>
  <si>
    <t>00019104</t>
  </si>
  <si>
    <t>00019105</t>
  </si>
  <si>
    <t>00019106</t>
  </si>
  <si>
    <t>Bán hàng CHI NHÁNH LIÊN HIỆP HỢP TÁC XÃ THƯƠNG MẠI TP.HỒ CHÍ MINH - CO.OPMART DUYÊN HẢI theo hóa đơn 00019106</t>
  </si>
  <si>
    <t>Bán hàng CÔNG TY TRÁCH NHIỆM HỮU HẠN MỘT THÀNH VIÊN THƯƠNG MẠI VÀ DỊCH VỤ SÀI GÒN - PHAN RANG theo hóa đơn 00019107</t>
  </si>
  <si>
    <t>00019108</t>
  </si>
  <si>
    <t>Bán hàng CÔNG TY TNHH MỘT THÀNH VIÊN THƯƠNG MẠI VÀ DỊCH VỤ SÀI GÒN - CAM RANH theo hóa đơn 00019108</t>
  </si>
  <si>
    <t>Bán hàng CÔNG TY TRÁCH NHIỆM HỮU HẠN  THƯƠNG MẠI DỊCH VỤ SÀI GÒN - TRÀ VINH theo hóa đơn 00019109</t>
  </si>
  <si>
    <t>00019110</t>
  </si>
  <si>
    <t>Bán hàng CHI NHÁNH LIÊN HIỆP HỢP TÁC XÃ THƯƠNG MẠI TP HỒ CHÍ MINH - CO.OPMART TIỂU CẦN theo hóa đơn 00019110</t>
  </si>
  <si>
    <t>Hàng trả - 9314-CH Co.opFood BD Ngo Thi Nham82</t>
  </si>
  <si>
    <t>Hàng trả - phiếu MH000333</t>
  </si>
  <si>
    <t>1K23THR</t>
  </si>
  <si>
    <t>Hàng trả - phiếu MH000486</t>
  </si>
  <si>
    <t>Hàng trả - phiếu MH000439</t>
  </si>
  <si>
    <t>Hàng trả - phiếu MH000438</t>
  </si>
  <si>
    <t>Hàng trả - Xuất tại 2135</t>
  </si>
  <si>
    <t>Hàng trả - phiếu MH000488</t>
  </si>
  <si>
    <t>Hàng trả - phiếu MH000530</t>
  </si>
  <si>
    <t>Hàng trả - phiếu MH000487</t>
  </si>
  <si>
    <t>Hàng trả - phiếu MH000285</t>
  </si>
  <si>
    <t>Hàng trả - phiếu MH000340</t>
  </si>
  <si>
    <t>00019114</t>
  </si>
  <si>
    <t>00019117</t>
  </si>
  <si>
    <t>00019119</t>
  </si>
  <si>
    <t>Bán hàng CÔNG TY TNHH MỘT THÀNH VIÊN CO.OPMART BÌNH TRIỆU theo hóa đơn 00019119</t>
  </si>
  <si>
    <t>Bán hàng CHI NHÁNH CÔNG TY TNHH MỘT THÀNH VIÊN THỰC PHẨM SAIGON CO.OP - CO.OP FOOD KHU VỰC BÌNH DƯƠNG theo hóa đơn 00019120</t>
  </si>
  <si>
    <t>00019130</t>
  </si>
  <si>
    <t>00019132</t>
  </si>
  <si>
    <t>00019133</t>
  </si>
  <si>
    <t>00019135</t>
  </si>
  <si>
    <t>Bán hàng CÔNG TY TNHH MỘT THÀNH VIÊN CO.OP MART HÒA BÌNH theo hóa đơn 00019136</t>
  </si>
  <si>
    <t>00019138</t>
  </si>
  <si>
    <t>00019141</t>
  </si>
  <si>
    <t>00019142</t>
  </si>
  <si>
    <t>00019145</t>
  </si>
  <si>
    <t>Bán hàng CÔNG TY TNHH MỘT THÀNH VIÊN SÀI GÒN CO.OP CỐNG QUỲNH theo hóa đơn 00019145</t>
  </si>
  <si>
    <t>00019146</t>
  </si>
  <si>
    <t>Bán hàng CÔNG TY TNHH MỘT THÀNH VIÊN SÀI GÒN CO.OP CỐNG QUỲNH theo hóa đơn 00019146</t>
  </si>
  <si>
    <t>00019148</t>
  </si>
  <si>
    <t>00019150</t>
  </si>
  <si>
    <t>00019153</t>
  </si>
  <si>
    <t>00019154</t>
  </si>
  <si>
    <t>00019156</t>
  </si>
  <si>
    <t>00019168</t>
  </si>
  <si>
    <t>Cửa Hàng Co.opFood CT Nguyễn Văn Cừ Nối Dài</t>
  </si>
  <si>
    <t>00019169</t>
  </si>
  <si>
    <t>00019170</t>
  </si>
  <si>
    <t>00019171</t>
  </si>
  <si>
    <t>00019172</t>
  </si>
  <si>
    <t>Cửa Hàng Co.opFood CT Lê Hồng Phong</t>
  </si>
  <si>
    <t>00019173</t>
  </si>
  <si>
    <t>00019174</t>
  </si>
  <si>
    <t>00019175</t>
  </si>
  <si>
    <t>00022354</t>
  </si>
  <si>
    <t>Hàng trả - phiếu MH000440</t>
  </si>
  <si>
    <t>Hàng trả - 515-Co.opMart Ba Ria</t>
  </si>
  <si>
    <t>00019203</t>
  </si>
  <si>
    <t>00019204</t>
  </si>
  <si>
    <t>00019205</t>
  </si>
  <si>
    <t>00019206</t>
  </si>
  <si>
    <t>00019209</t>
  </si>
  <si>
    <t>00019211</t>
  </si>
  <si>
    <t>00019212</t>
  </si>
  <si>
    <t>00019223</t>
  </si>
  <si>
    <t>00019225</t>
  </si>
  <si>
    <t>Cửa hàng Co.op Food Conic sky</t>
  </si>
  <si>
    <t>00019226</t>
  </si>
  <si>
    <t>00019227</t>
  </si>
  <si>
    <t>00019230</t>
  </si>
  <si>
    <t>00019231</t>
  </si>
  <si>
    <t>CO.OPMART SCA HOÀNG VĂN THỤ</t>
  </si>
  <si>
    <t>00019232</t>
  </si>
  <si>
    <t>CÔNG TY TNHH MỘT THÀNH VIÊN MARSIX. Co.opMart SCA - Hoàng Văn Thụ</t>
  </si>
  <si>
    <t>00019236</t>
  </si>
  <si>
    <t>00019246</t>
  </si>
  <si>
    <t>00019248</t>
  </si>
  <si>
    <t>00019251</t>
  </si>
  <si>
    <t>00019253</t>
  </si>
  <si>
    <t>00019255</t>
  </si>
  <si>
    <t>00019256</t>
  </si>
  <si>
    <t>00019257</t>
  </si>
  <si>
    <t>00019260</t>
  </si>
  <si>
    <t>00019261</t>
  </si>
  <si>
    <t>00019262</t>
  </si>
  <si>
    <t>00019263</t>
  </si>
  <si>
    <t>00019265</t>
  </si>
  <si>
    <t>00019268</t>
  </si>
  <si>
    <t>Hàng trả - phiếu MH000529</t>
  </si>
  <si>
    <t>Hàng trả - phiếu MH000366</t>
  </si>
  <si>
    <t>Hàng trả - phiếu MH000531</t>
  </si>
  <si>
    <t>Hàng trả - phiếu MH000542</t>
  </si>
  <si>
    <t>Hàng trả - phiếu MH000223</t>
  </si>
  <si>
    <t>Hàng trả - 678-CH Co.opFood Dong Bac</t>
  </si>
  <si>
    <t>00019276</t>
  </si>
  <si>
    <t>00019277</t>
  </si>
  <si>
    <t>00019278</t>
  </si>
  <si>
    <t>00019283</t>
  </si>
  <si>
    <t>00019284</t>
  </si>
  <si>
    <t>00019288</t>
  </si>
  <si>
    <t>00019290</t>
  </si>
  <si>
    <t>78118599 - Cửa Hàng Co.opFood Thống Nhất</t>
  </si>
  <si>
    <t>00019292</t>
  </si>
  <si>
    <t>00019294</t>
  </si>
  <si>
    <t>00019296</t>
  </si>
  <si>
    <t>00019297</t>
  </si>
  <si>
    <t>00019298</t>
  </si>
  <si>
    <t>Cửa Hàng Co.opFood KCN Tân Thới Hiệp</t>
  </si>
  <si>
    <t>00019300</t>
  </si>
  <si>
    <t>Cửa Hàng Co.opFood Tôn Thất Thuyết</t>
  </si>
  <si>
    <t>00019301</t>
  </si>
  <si>
    <t>ĐƠN ĐẶT TAY - Cửa Hàng Co.opFood Tôn Thất Thuyết</t>
  </si>
  <si>
    <t>00019303</t>
  </si>
  <si>
    <t>FINELIFE SUPERMARKET URBANHILL</t>
  </si>
  <si>
    <t>00019309</t>
  </si>
  <si>
    <t>00019327</t>
  </si>
  <si>
    <t>00019329</t>
  </si>
  <si>
    <t>00019330</t>
  </si>
  <si>
    <t>00019331</t>
  </si>
  <si>
    <t>00019333</t>
  </si>
  <si>
    <t>00019335</t>
  </si>
  <si>
    <t>00019337</t>
  </si>
  <si>
    <t>00019339</t>
  </si>
  <si>
    <t>00019340</t>
  </si>
  <si>
    <t>00019341</t>
  </si>
  <si>
    <t>Hàng trả - 9319-CH CFood BD KDC Hiep Thanh III</t>
  </si>
  <si>
    <t>Hàng trả - phiếu MH000368</t>
  </si>
  <si>
    <t>Hàng trả - phiếu MH000522</t>
  </si>
  <si>
    <t>Hàng trả - 127-Co.opMart Dong Xoai</t>
  </si>
  <si>
    <t>Hàng trả - phiếu MH000614</t>
  </si>
  <si>
    <t>Hàng trả - phiếu MH000622</t>
  </si>
  <si>
    <t>Hàng trả - phiếu MH000304</t>
  </si>
  <si>
    <t>00019345</t>
  </si>
  <si>
    <t>00019515</t>
  </si>
  <si>
    <t>00019547</t>
  </si>
  <si>
    <t>00019548</t>
  </si>
  <si>
    <t>CHI NHÁNH LIÊN HIỆP HTX THƯƠNG MẠI TP.HCM - CO.OPMART CHU VĂN AN</t>
  </si>
  <si>
    <t>0301175691-036</t>
  </si>
  <si>
    <t>00019549</t>
  </si>
  <si>
    <t>00019599</t>
  </si>
  <si>
    <t>00019686</t>
  </si>
  <si>
    <t>00019710</t>
  </si>
  <si>
    <t>00019711</t>
  </si>
  <si>
    <t>00020188</t>
  </si>
  <si>
    <t>00020190</t>
  </si>
  <si>
    <t>00020191</t>
  </si>
  <si>
    <t>00020221</t>
  </si>
  <si>
    <t>00020222</t>
  </si>
  <si>
    <t>00020223</t>
  </si>
  <si>
    <t>00020360</t>
  </si>
  <si>
    <t>00020361</t>
  </si>
  <si>
    <t>00020366</t>
  </si>
  <si>
    <t>00020370</t>
  </si>
  <si>
    <t>Bán hàng CÔNG TY TNHH MỘT THÀNH VIÊN CO.OPMART HẢI PHÒNG theo hóa đơn 00020370</t>
  </si>
  <si>
    <t>Hàng trả - phiếu MH000612</t>
  </si>
  <si>
    <t>Hàng trả - phiếu MH000663</t>
  </si>
  <si>
    <t>Hàng trả - phiếu MH000484</t>
  </si>
  <si>
    <t>Hàng trả - phiếu MH000527</t>
  </si>
  <si>
    <t>Hàng trả - phiếu MH000541</t>
  </si>
  <si>
    <t>Hàng trả - 2046-CH Co.opFood CC Eastern - phiếu MH000777</t>
  </si>
  <si>
    <t>00020372</t>
  </si>
  <si>
    <t>00020373</t>
  </si>
  <si>
    <t>00020374</t>
  </si>
  <si>
    <t>00020375</t>
  </si>
  <si>
    <t>00020376</t>
  </si>
  <si>
    <t>00020377</t>
  </si>
  <si>
    <t>Cửa hàng Co.op Food Trương Văn Thành 68</t>
  </si>
  <si>
    <t>00020379</t>
  </si>
  <si>
    <t>00020382</t>
  </si>
  <si>
    <t>Co.opFood Bà Điểm</t>
  </si>
  <si>
    <t>00020384</t>
  </si>
  <si>
    <t>00020385</t>
  </si>
  <si>
    <t>00020386</t>
  </si>
  <si>
    <t>00020388</t>
  </si>
  <si>
    <t>00020389</t>
  </si>
  <si>
    <t>00020390</t>
  </si>
  <si>
    <t>00020392</t>
  </si>
  <si>
    <t>00020393</t>
  </si>
  <si>
    <t>00020394</t>
  </si>
  <si>
    <t>00020395</t>
  </si>
  <si>
    <t>00020396</t>
  </si>
  <si>
    <t>00020397</t>
  </si>
  <si>
    <t>00020399</t>
  </si>
  <si>
    <t>00020400</t>
  </si>
  <si>
    <t>00020403</t>
  </si>
  <si>
    <t>00020404</t>
  </si>
  <si>
    <t>00020406</t>
  </si>
  <si>
    <t>00020409</t>
  </si>
  <si>
    <t>00020410</t>
  </si>
  <si>
    <t>00020411</t>
  </si>
  <si>
    <t>00020412</t>
  </si>
  <si>
    <t>00020413</t>
  </si>
  <si>
    <t>00020414</t>
  </si>
  <si>
    <t>00020421</t>
  </si>
  <si>
    <t>00020439</t>
  </si>
  <si>
    <t>00020446</t>
  </si>
  <si>
    <t>00020447</t>
  </si>
  <si>
    <t>00020448</t>
  </si>
  <si>
    <t>00020449</t>
  </si>
  <si>
    <t>00020458</t>
  </si>
  <si>
    <t>00020459</t>
  </si>
  <si>
    <t>00020460</t>
  </si>
  <si>
    <t>00020461</t>
  </si>
  <si>
    <t>00020464</t>
  </si>
  <si>
    <t>00020467</t>
  </si>
  <si>
    <t>00020468</t>
  </si>
  <si>
    <t>00020469</t>
  </si>
  <si>
    <t>00020470</t>
  </si>
  <si>
    <t>00020485</t>
  </si>
  <si>
    <t>00020491</t>
  </si>
  <si>
    <t>00020492</t>
  </si>
  <si>
    <t>00020493</t>
  </si>
  <si>
    <t>00020494</t>
  </si>
  <si>
    <t>00020495</t>
  </si>
  <si>
    <t>00020496</t>
  </si>
  <si>
    <t>00020497</t>
  </si>
  <si>
    <t>Hàng trả - phiếu MH000555</t>
  </si>
  <si>
    <t>Hàng trả - phiếu MH000601</t>
  </si>
  <si>
    <t>Hàng trả - phiếu MH000515</t>
  </si>
  <si>
    <t>Hàng trả - phiếu MH000520</t>
  </si>
  <si>
    <t>Hàng trả - 2130-CH Co.opFood Ho Van Tu - phiếu MH000772</t>
  </si>
  <si>
    <t>Hàng trả - phiếu MH000497</t>
  </si>
  <si>
    <t>00020503</t>
  </si>
  <si>
    <t>00020504</t>
  </si>
  <si>
    <t>00020505</t>
  </si>
  <si>
    <t>00020506</t>
  </si>
  <si>
    <t>00020507</t>
  </si>
  <si>
    <t>00020509</t>
  </si>
  <si>
    <t>00020511</t>
  </si>
  <si>
    <t>00020512</t>
  </si>
  <si>
    <t>00020515</t>
  </si>
  <si>
    <t>00020516</t>
  </si>
  <si>
    <t>00020517</t>
  </si>
  <si>
    <t>00020520</t>
  </si>
  <si>
    <t>00020521</t>
  </si>
  <si>
    <t>00020522</t>
  </si>
  <si>
    <t>00020523</t>
  </si>
  <si>
    <t>COOPMART THẮNG LỢI-TRƯỜNG CHINH</t>
  </si>
  <si>
    <t>00020524</t>
  </si>
  <si>
    <t>00020525</t>
  </si>
  <si>
    <t>Bán hàng CÔNG TY TNHH MỘT THÀNH VIÊN CO.OPMART THANH HÓA theo hóa đơn 00020525</t>
  </si>
  <si>
    <t>00020533</t>
  </si>
  <si>
    <t>00020534</t>
  </si>
  <si>
    <t>00020535</t>
  </si>
  <si>
    <t>00020536</t>
  </si>
  <si>
    <t>00020537</t>
  </si>
  <si>
    <t>00020538</t>
  </si>
  <si>
    <t>00020539</t>
  </si>
  <si>
    <t>00020540</t>
  </si>
  <si>
    <t>00020541</t>
  </si>
  <si>
    <t>Cửa Hàng Co.opFood CT Nguyễn Văn Cừ 227</t>
  </si>
  <si>
    <t>00020542</t>
  </si>
  <si>
    <t>Cửa Hàng Co.opFood CT Trần Hưng Đạo 474</t>
  </si>
  <si>
    <t>00020543</t>
  </si>
  <si>
    <t>Cửa Hàng Co.opFood CT Tây Đô</t>
  </si>
  <si>
    <t>00020544</t>
  </si>
  <si>
    <t>00020561</t>
  </si>
  <si>
    <t>Hàng trả - phiếu MH000610</t>
  </si>
  <si>
    <t>Hàng trả - phiếu MH000661</t>
  </si>
  <si>
    <t>Hàng trả - 9408-CH Co.opFood CT Tay Do (xuất 2)</t>
  </si>
  <si>
    <t>Hàng trả - phiếu MH000626</t>
  </si>
  <si>
    <t>Hàng trả - phiếu MH000618</t>
  </si>
  <si>
    <t>Hàng trả - phiếu MH000617</t>
  </si>
  <si>
    <t>Hàng trả - phiếu MH000296</t>
  </si>
  <si>
    <t>Hàng trả - phiếu MH000436</t>
  </si>
  <si>
    <t>Hàng trả - phiếu MH000562</t>
  </si>
  <si>
    <t>Hàng trả - phiếu MH000545</t>
  </si>
  <si>
    <t>Hàng trả - phiếu MH000652</t>
  </si>
  <si>
    <t>Hàng trả - phiếu MH000523</t>
  </si>
  <si>
    <t>Hàng trả - phiếu MH000498</t>
  </si>
  <si>
    <t>00020563</t>
  </si>
  <si>
    <t>00020565</t>
  </si>
  <si>
    <t>00020566</t>
  </si>
  <si>
    <t>00020567</t>
  </si>
  <si>
    <t>00020570</t>
  </si>
  <si>
    <t>00020571</t>
  </si>
  <si>
    <t>00020572</t>
  </si>
  <si>
    <t>00020574</t>
  </si>
  <si>
    <t>CÔNG TY TNHH MỘT THÀNH VIÊN MARSIX. Co.opMart SCA – Cao Thắng</t>
  </si>
  <si>
    <t>00020576</t>
  </si>
  <si>
    <t>00020577</t>
  </si>
  <si>
    <t>00020578</t>
  </si>
  <si>
    <t>00020579</t>
  </si>
  <si>
    <t>00020588</t>
  </si>
  <si>
    <t>00020591</t>
  </si>
  <si>
    <t>ĐƠN TAY CF SAPPHIRE - Co.opFood BD CC Charm Sapphire</t>
  </si>
  <si>
    <t>00020592</t>
  </si>
  <si>
    <t>00020595</t>
  </si>
  <si>
    <t>CF THỦ KHOA HUÂN 437</t>
  </si>
  <si>
    <t>00020596</t>
  </si>
  <si>
    <t>00020597</t>
  </si>
  <si>
    <t>Bán hàng CN CÔNG TY TNHH MTV THỰC PHẨM SAIGON CO.OP - CO.OPFOOD KHU VỰC ĐỒNG NAI theo hóa đơn 00020597</t>
  </si>
  <si>
    <t>00020598</t>
  </si>
  <si>
    <t>Bán hàng CN CÔNG TY TNHH MTV THỰC PHẨM SAIGON CO.OP - CO.OPFOOD KHU VỰC ĐỒNG NAI theo hóa đơn 00020598</t>
  </si>
  <si>
    <t>00020599</t>
  </si>
  <si>
    <t>00020600</t>
  </si>
  <si>
    <t>00020601</t>
  </si>
  <si>
    <t>Bán hàng cho CHI NHÁNH CÔNG TY TNHH MỘT THÀNH VIÊN THỰC PHẨM SAIGON CO.OP - CO.OP FOOD KHU VỰC BÌNH DƯƠNG theo hóa đơn 00020601</t>
  </si>
  <si>
    <t>00020602</t>
  </si>
  <si>
    <t>Cửa hàng Co.op Food BD Ngô Thì Nhậm 82</t>
  </si>
  <si>
    <t>00020603</t>
  </si>
  <si>
    <t>Cửa hàng Co.op Food BD Trần Hưng Đạo 325</t>
  </si>
  <si>
    <t>00020622</t>
  </si>
  <si>
    <t>00020623</t>
  </si>
  <si>
    <t>00020626</t>
  </si>
  <si>
    <t>00020627</t>
  </si>
  <si>
    <t>00020635</t>
  </si>
  <si>
    <t>00020636</t>
  </si>
  <si>
    <t>00020638</t>
  </si>
  <si>
    <t>00020639</t>
  </si>
  <si>
    <t>00020640</t>
  </si>
  <si>
    <t>00020641</t>
  </si>
  <si>
    <t>00020642</t>
  </si>
  <si>
    <t>00020643</t>
  </si>
  <si>
    <t>00020644</t>
  </si>
  <si>
    <t>00020645</t>
  </si>
  <si>
    <t>00020646</t>
  </si>
  <si>
    <t>00020647</t>
  </si>
  <si>
    <t>00020649</t>
  </si>
  <si>
    <t>Bán hàng CÔNG TY TNHH MỘT THÀNH VIÊN MARFOUR theo hóa đơn 00020649</t>
  </si>
  <si>
    <t>00020656</t>
  </si>
  <si>
    <t>00020657</t>
  </si>
  <si>
    <t>00020658</t>
  </si>
  <si>
    <t>00020661</t>
  </si>
  <si>
    <t>00020662</t>
  </si>
  <si>
    <t>Hàng trả - 528-CO.OPMART KON TUM</t>
  </si>
  <si>
    <t>Hàng trả - 189-CoopMart Trang Bang</t>
  </si>
  <si>
    <t>Hàng trả - 539-CO-OPMART PHAN RI</t>
  </si>
  <si>
    <t>Hàng trả - phiếu MH000448</t>
  </si>
  <si>
    <t>Hàng trả - phiếu MH000563</t>
  </si>
  <si>
    <t>Hàng trả - phiếu MH000384</t>
  </si>
  <si>
    <t>Hàng trả - phiếu MH000496</t>
  </si>
  <si>
    <t>Hàng trả - 2125-CH Co.opFood Vinh Vien 393 - phiếu MH000756</t>
  </si>
  <si>
    <t>Hàng trả - 2125-CH Co.opFood Vinh Vien 393 - phiếu MH000754</t>
  </si>
  <si>
    <t>Hàng trả - phiếu MH000492</t>
  </si>
  <si>
    <t>Hàng trả - phiếu MH000361</t>
  </si>
  <si>
    <t>00020664</t>
  </si>
  <si>
    <t>00020665</t>
  </si>
  <si>
    <t>00020666</t>
  </si>
  <si>
    <t>00020667</t>
  </si>
  <si>
    <t>00020668</t>
  </si>
  <si>
    <t>00020669</t>
  </si>
  <si>
    <t>00020670</t>
  </si>
  <si>
    <t>00020673</t>
  </si>
  <si>
    <t>00020676</t>
  </si>
  <si>
    <t>00020677</t>
  </si>
  <si>
    <t>00020679</t>
  </si>
  <si>
    <t>00020680</t>
  </si>
  <si>
    <t>00020684</t>
  </si>
  <si>
    <t>00020685</t>
  </si>
  <si>
    <t>00020686</t>
  </si>
  <si>
    <t>00020687</t>
  </si>
  <si>
    <t>00020691</t>
  </si>
  <si>
    <t>00020692</t>
  </si>
  <si>
    <t>00020693</t>
  </si>
  <si>
    <t>00020694</t>
  </si>
  <si>
    <t>Bán hàng CÔNG TY TNHH MỘT THÀNH VIÊN SÀI GÒN CO.OP HÀ NỘI theo hóa đơn 00020694</t>
  </si>
  <si>
    <t>00020697</t>
  </si>
  <si>
    <t>00020699</t>
  </si>
  <si>
    <t>00020700</t>
  </si>
  <si>
    <t>00020708</t>
  </si>
  <si>
    <t>00020710</t>
  </si>
  <si>
    <t>Cửa Hàng Co.opFood Xóm Chiếu</t>
  </si>
  <si>
    <t>00020711</t>
  </si>
  <si>
    <t>00020714</t>
  </si>
  <si>
    <t>00020715</t>
  </si>
  <si>
    <t>00020716</t>
  </si>
  <si>
    <t>00020717</t>
  </si>
  <si>
    <t>00020718</t>
  </si>
  <si>
    <t>00020719</t>
  </si>
  <si>
    <t>00020720</t>
  </si>
  <si>
    <t>00020721</t>
  </si>
  <si>
    <t>00020723</t>
  </si>
  <si>
    <t>Bán hàng CHI NHÁNH CÔNG TY TNHH MỘT THÀNH VIÊN THỰC PHẨM SAIGON CO.OP - CO.OP FOOD KHU VỰC CẦN THƠ theo hóa đơn 00020723</t>
  </si>
  <si>
    <t>Hàng trả - 540-CO-OPMART CAN GIUOC</t>
  </si>
  <si>
    <t>Hàng trả - phiếu MH000654</t>
  </si>
  <si>
    <t>Hàng trả - 239-CH Co.opFood Phu Loi - phiếu MH000694</t>
  </si>
  <si>
    <t>Hàng trả - phiếu MH000605</t>
  </si>
  <si>
    <t>00021333</t>
  </si>
  <si>
    <t>00021352</t>
  </si>
  <si>
    <t>00021353</t>
  </si>
  <si>
    <t>00021400</t>
  </si>
  <si>
    <t>00021401</t>
  </si>
  <si>
    <t>00021402</t>
  </si>
  <si>
    <t>00021404</t>
  </si>
  <si>
    <t>00021494</t>
  </si>
  <si>
    <t>00021495</t>
  </si>
  <si>
    <t>00021496</t>
  </si>
  <si>
    <t>00021931</t>
  </si>
  <si>
    <t>Cửa hàng Co.op Food CC Hausneo</t>
  </si>
  <si>
    <t>00021949</t>
  </si>
  <si>
    <t>00021989</t>
  </si>
  <si>
    <t>00021990</t>
  </si>
  <si>
    <t>00021991</t>
  </si>
  <si>
    <t>00022029</t>
  </si>
  <si>
    <t>00022047</t>
  </si>
  <si>
    <t>00022058</t>
  </si>
  <si>
    <t>Hàng trả - phiếu MH000524</t>
  </si>
  <si>
    <t>Hàng trả - phiếu MH000658</t>
  </si>
  <si>
    <t>Hàng trả - phiếu MH000322</t>
  </si>
  <si>
    <t>Hàng trả - 9114-CH Co.opFood HN Anland - phiếu MH000681</t>
  </si>
  <si>
    <t>Hàng trả - 9151-CH Co.opFood HN Dai Dong - phiếu MH000682</t>
  </si>
  <si>
    <t>Hàng trả - phiếu MH000528</t>
  </si>
  <si>
    <t>Hàng trả - 9158-CH Co.opFood HN Vinh Hung</t>
  </si>
  <si>
    <t>Hàng trả - phiếu MH000655</t>
  </si>
  <si>
    <t>Hàng trả - 634-CH Co.opFood 13 Le Van Thinh - phiếu MH000762</t>
  </si>
  <si>
    <t>Hàng trả - phiếu MH000616</t>
  </si>
  <si>
    <t>Hàng trả - 220-CH Co.opFood Bach Ma - phiếu MH000759</t>
  </si>
  <si>
    <t>Hàng trả - 2150-CH Co.opFood Nguyen Van Dau 21 - phiếu MH000774</t>
  </si>
  <si>
    <t>Hàng trả - phiếu MH000549</t>
  </si>
  <si>
    <t>Hàng trả - phiếu MH000611</t>
  </si>
  <si>
    <t>Hàng trả - phiếu MH000347</t>
  </si>
  <si>
    <t>00022118</t>
  </si>
  <si>
    <t>00022119</t>
  </si>
  <si>
    <t>00022120</t>
  </si>
  <si>
    <t>00022121</t>
  </si>
  <si>
    <t>00022122</t>
  </si>
  <si>
    <t>00022123</t>
  </si>
  <si>
    <t>00022126</t>
  </si>
  <si>
    <t>00022127</t>
  </si>
  <si>
    <t>00022130</t>
  </si>
  <si>
    <t>00022131</t>
  </si>
  <si>
    <t>Cửa Hàng Co.opFood BD Vĩnh Phú 41</t>
  </si>
  <si>
    <t>00022132</t>
  </si>
  <si>
    <t>00022134</t>
  </si>
  <si>
    <t>00022135</t>
  </si>
  <si>
    <t>00022137</t>
  </si>
  <si>
    <t>00022138</t>
  </si>
  <si>
    <t>00022140</t>
  </si>
  <si>
    <t>00022148</t>
  </si>
  <si>
    <t>Hàng trả - 15003-CH CFOOD HT Nguyen Bien</t>
  </si>
  <si>
    <t>Hàng trả - phiếu MH000664</t>
  </si>
  <si>
    <t>Hàng trả - 9109-CH Co.opFood HN The Vesta - phiếu MH000683</t>
  </si>
  <si>
    <t>00022192</t>
  </si>
  <si>
    <t>Cửa Hàng Co.opFood Nhượng Quyền Phổ Quang</t>
  </si>
  <si>
    <t>00022195</t>
  </si>
  <si>
    <t>00022196</t>
  </si>
  <si>
    <t>00022197</t>
  </si>
  <si>
    <t>00022198</t>
  </si>
  <si>
    <t>00022201</t>
  </si>
  <si>
    <t>00022202</t>
  </si>
  <si>
    <t>00022203</t>
  </si>
  <si>
    <t>00022205</t>
  </si>
  <si>
    <t>00022208</t>
  </si>
  <si>
    <t>00022209</t>
  </si>
  <si>
    <t>Hàng trả - phiếu MH000695</t>
  </si>
  <si>
    <t>Hàng trả - phiếu MH000561</t>
  </si>
  <si>
    <t>Hàng trả - 238-CH Co.opFood Hiep Binh - phiếu MH000768</t>
  </si>
  <si>
    <t>Hàng trả - 238-CH Co.opFood Hiep Binh - phiếu MH000767</t>
  </si>
  <si>
    <t>Hàng trả - phiếu MH000607</t>
  </si>
  <si>
    <t>Hàng trả - phiếu MH000551</t>
  </si>
  <si>
    <t>00022217</t>
  </si>
  <si>
    <t>00022221</t>
  </si>
  <si>
    <t>00022222</t>
  </si>
  <si>
    <t>00022224</t>
  </si>
  <si>
    <t>00022225</t>
  </si>
  <si>
    <t>00022228</t>
  </si>
  <si>
    <t>00022234</t>
  </si>
  <si>
    <t>00022237</t>
  </si>
  <si>
    <t>00022238</t>
  </si>
  <si>
    <t>00022239</t>
  </si>
  <si>
    <t>00022240</t>
  </si>
  <si>
    <t>00022241</t>
  </si>
  <si>
    <t>00022242</t>
  </si>
  <si>
    <t>00022243</t>
  </si>
  <si>
    <t>00022249</t>
  </si>
  <si>
    <t>00022250</t>
  </si>
  <si>
    <t>Bán hàng CÔNG TY TNHH MỘT THÀNH VIÊN THƯƠNG MẠI VÀ DỊCH VỤ SÀI GÒN - HÀ TĨNH theo hóa đơn 00022261</t>
  </si>
  <si>
    <t>00022302</t>
  </si>
  <si>
    <t>00022304</t>
  </si>
  <si>
    <t>00022305</t>
  </si>
  <si>
    <t>00022306</t>
  </si>
  <si>
    <t>Cửa Hàng Co.opFood CT Trần Việt Châu</t>
  </si>
  <si>
    <t>00022308</t>
  </si>
  <si>
    <t>00022309</t>
  </si>
  <si>
    <t>00022310</t>
  </si>
  <si>
    <t>00022312</t>
  </si>
  <si>
    <t>1K23TEN</t>
  </si>
  <si>
    <t>Hàng trả - 513-Co.opMart Ben Luc</t>
  </si>
  <si>
    <t>1K23THX</t>
  </si>
  <si>
    <t>Hàng trả - phiếu MH000672</t>
  </si>
  <si>
    <t>Hàng trả - 4203-FLIFE SUPERMARKET SAIGON MIA</t>
  </si>
  <si>
    <t>Hàng trả - phiếu MH000686</t>
  </si>
  <si>
    <t>Hàng trả - phiếu MH000659</t>
  </si>
  <si>
    <t>Hàng trả - phiếu MH000259</t>
  </si>
  <si>
    <t>Hàng trả - phiếu MH000557</t>
  </si>
  <si>
    <t>Hàng trả - 2069-CH Co.opFood Le Van Luong 1187 - phiếu MH000750</t>
  </si>
  <si>
    <t>Hàng trả - phiếu MH000688</t>
  </si>
  <si>
    <t>00022315</t>
  </si>
  <si>
    <t>FINELIFE FOODSTORE RIVIERA POINT</t>
  </si>
  <si>
    <t>00022319</t>
  </si>
  <si>
    <t>00022320</t>
  </si>
  <si>
    <t>00022331</t>
  </si>
  <si>
    <t>00022332</t>
  </si>
  <si>
    <t>00022337</t>
  </si>
  <si>
    <t>00022340</t>
  </si>
  <si>
    <t>00022342</t>
  </si>
  <si>
    <t>00022346</t>
  </si>
  <si>
    <t>Cửa Hàng Co.opFood BD KDC Viet Sing ( đã giao chưa tìm thấy HD)</t>
  </si>
  <si>
    <t>00022353</t>
  </si>
  <si>
    <t>00022355</t>
  </si>
  <si>
    <t>00022359</t>
  </si>
  <si>
    <t>00022362</t>
  </si>
  <si>
    <t>00022363</t>
  </si>
  <si>
    <t>00022365</t>
  </si>
  <si>
    <t>00022367</t>
  </si>
  <si>
    <t>00022381</t>
  </si>
  <si>
    <t>00022382</t>
  </si>
  <si>
    <t>00022383</t>
  </si>
  <si>
    <t>00022384</t>
  </si>
  <si>
    <t>00022386</t>
  </si>
  <si>
    <t>00022387</t>
  </si>
  <si>
    <t>Hàng trả - 176-Co.opMart Tay Ninh</t>
  </si>
  <si>
    <t>Hàng trả - 162-Co.opMart Phan Van Tri - phiếu MH000673</t>
  </si>
  <si>
    <t>Hàng trả - 301-Thu Duc Co.op Xtra - phiếu MH000848</t>
  </si>
  <si>
    <t>Hàng trả - phiếu MH000489</t>
  </si>
  <si>
    <t>Hàng trả - phiếu MH000228</t>
  </si>
  <si>
    <t>Hàng trả - phiếu MH000687</t>
  </si>
  <si>
    <t>Hàng trả - 693-CH Co.opFood Tam Binh 196 - phiếu MH000769</t>
  </si>
  <si>
    <t>00022395</t>
  </si>
  <si>
    <t>00022396</t>
  </si>
  <si>
    <t>00022398</t>
  </si>
  <si>
    <t>00022399</t>
  </si>
  <si>
    <t>00022400</t>
  </si>
  <si>
    <t>00022401</t>
  </si>
  <si>
    <t>Cửa Hàng Co.opFood BH Nguyễn Văn Tiên</t>
  </si>
  <si>
    <t>Cửa Hàng Co.opFood BH Hồ Hòa</t>
  </si>
  <si>
    <t>Cửa Hàng Co.opFood BH Trần Thị Hoa</t>
  </si>
  <si>
    <t>00022404</t>
  </si>
  <si>
    <t>Cửa Hàng Co.opFood BH Huỳnh Văn Nghệ 17</t>
  </si>
  <si>
    <t>00022405</t>
  </si>
  <si>
    <t>00022407</t>
  </si>
  <si>
    <t>00022408</t>
  </si>
  <si>
    <t>00022412</t>
  </si>
  <si>
    <t>00022413</t>
  </si>
  <si>
    <t>00022414</t>
  </si>
  <si>
    <t>00022416</t>
  </si>
  <si>
    <t>Cửa Hàng Co.opFood BD Bình Đường</t>
  </si>
  <si>
    <t>00022417</t>
  </si>
  <si>
    <t>Cửa hàng COOPFOOD Trần Tấn 70</t>
  </si>
  <si>
    <t>00022418</t>
  </si>
  <si>
    <t>00022421</t>
  </si>
  <si>
    <t>00022423</t>
  </si>
  <si>
    <t>00022428</t>
  </si>
  <si>
    <t>00022433</t>
  </si>
  <si>
    <t>00022434</t>
  </si>
  <si>
    <t>00022437</t>
  </si>
  <si>
    <t>00022439</t>
  </si>
  <si>
    <t>00022440</t>
  </si>
  <si>
    <t>00022443</t>
  </si>
  <si>
    <t>00022445</t>
  </si>
  <si>
    <t>00022446</t>
  </si>
  <si>
    <t>00022447</t>
  </si>
  <si>
    <t>00022448</t>
  </si>
  <si>
    <t>00022449</t>
  </si>
  <si>
    <t>00022450</t>
  </si>
  <si>
    <t>00022451</t>
  </si>
  <si>
    <t>Cửa Hàng Co.opFood LA Tân Kim</t>
  </si>
  <si>
    <t>00022452</t>
  </si>
  <si>
    <t>00022453</t>
  </si>
  <si>
    <t>Hàng trả - phiếu MH000650</t>
  </si>
  <si>
    <t>Hàng trả - phiếu MH000447</t>
  </si>
  <si>
    <t>Hàng trả - phiếu MH000244</t>
  </si>
  <si>
    <t>Hàng trả - phiếu MH000623</t>
  </si>
  <si>
    <t>Hàng trả - phiếu MH000332</t>
  </si>
  <si>
    <t>Hàng trả - phiếu MH000599</t>
  </si>
  <si>
    <t>Hàng trả - 128-Co.opMart Da Nang</t>
  </si>
  <si>
    <t>Hàng trả - phiếu MH000666</t>
  </si>
  <si>
    <t>Hàng trả - phiếu MH000714</t>
  </si>
  <si>
    <t>Hàng trả - 9406-CH CF CT Nguyen Van Cu Noi Dai - phiếu MH000714</t>
  </si>
  <si>
    <t>Hàng trả - 9154-CH CFood HN Ngoai Giao Doan 1 - phiếu MH000741</t>
  </si>
  <si>
    <t>Hàng trả - phiếu MH000619</t>
  </si>
  <si>
    <t>Hàng trả - 9143-CH Co.opFood HN VP6 Linh Dam - phiếu MH000740</t>
  </si>
  <si>
    <t>Hàng trả - 9108-CH Co.opFood HN Van Khe - phiếu MH000743</t>
  </si>
  <si>
    <t>Hàng trả - phiếu MH000689</t>
  </si>
  <si>
    <t>Hàng trả - phiếu MH000648</t>
  </si>
  <si>
    <t>Hàng trả - 2035-CH Co.opFood Tran Van Danh 12</t>
  </si>
  <si>
    <t>Hàng trả - phiếu MH000491</t>
  </si>
  <si>
    <t>00014895</t>
  </si>
  <si>
    <t>Hàng trả - 658-CH Co.opFood Man Thien 280 - phiếu MH000747</t>
  </si>
  <si>
    <t>00022953</t>
  </si>
  <si>
    <t>ĐƠN ĐẶT TAY CF XUYÊN Á 209 - Cửa Hàng Co.opFood  BD Xuyên Á 209</t>
  </si>
  <si>
    <t>00022954</t>
  </si>
  <si>
    <t>00023155</t>
  </si>
  <si>
    <t>Bán hàng CÔNG TY TNHH MỘT THÀNH VIÊN SÀI GÒN CO.OP HÀ NỘI theo hóa đơn 00023155</t>
  </si>
  <si>
    <t>00023157</t>
  </si>
  <si>
    <t>00023158</t>
  </si>
  <si>
    <t>00023159</t>
  </si>
  <si>
    <t>00023160</t>
  </si>
  <si>
    <t>00023163</t>
  </si>
  <si>
    <t>00023164</t>
  </si>
  <si>
    <t>00023433</t>
  </si>
  <si>
    <t>Hàng trả - Co.opFood BH Nguyễn Văn Tiên 9205 - phiếu MH000651</t>
  </si>
  <si>
    <t>1K23TDG</t>
  </si>
  <si>
    <t>Hàng trả - 187-Co.opMart Can Tho 2</t>
  </si>
  <si>
    <t>Hàng trả - 114-Co.opMart My Tho - phiếu MH000621</t>
  </si>
  <si>
    <t>Hàng trả - 2047-CH Co.opFood CC Dragon Hill - phiếu MH000752</t>
  </si>
  <si>
    <t>00023449</t>
  </si>
  <si>
    <t>00023450</t>
  </si>
  <si>
    <t>00023452</t>
  </si>
  <si>
    <t>00023457</t>
  </si>
  <si>
    <t>00023459</t>
  </si>
  <si>
    <t>00023460</t>
  </si>
  <si>
    <t>00023461</t>
  </si>
  <si>
    <t>00023464</t>
  </si>
  <si>
    <t>00023467</t>
  </si>
  <si>
    <t>00023468</t>
  </si>
  <si>
    <t>00023469</t>
  </si>
  <si>
    <t>00023470</t>
  </si>
  <si>
    <t>00023474</t>
  </si>
  <si>
    <t>00023475</t>
  </si>
  <si>
    <t>00023476</t>
  </si>
  <si>
    <t>00023477</t>
  </si>
  <si>
    <t>00023478</t>
  </si>
  <si>
    <t>00023479</t>
  </si>
  <si>
    <t>00023480</t>
  </si>
  <si>
    <t>00023481</t>
  </si>
  <si>
    <t>00023482</t>
  </si>
  <si>
    <t>00023542</t>
  </si>
  <si>
    <t>00023544</t>
  </si>
  <si>
    <t>00023545</t>
  </si>
  <si>
    <t>Hàng trả - 504-Co.opMart Dak Nong</t>
  </si>
  <si>
    <t>Hàng trả - 150-Co.opMart Ha Tinh</t>
  </si>
  <si>
    <t>00015080</t>
  </si>
  <si>
    <t>Hàng trả - 2137-CH CF Nguyen Thai Hoc Premium</t>
  </si>
  <si>
    <t>00015085</t>
  </si>
  <si>
    <t>Hàng trả - 2101-CH Co.opFood Dat Moi 272</t>
  </si>
  <si>
    <t>00015086</t>
  </si>
  <si>
    <t>Hàng trả - phiếu MH000690</t>
  </si>
  <si>
    <t>00023547</t>
  </si>
  <si>
    <t>00023548</t>
  </si>
  <si>
    <t>00023549</t>
  </si>
  <si>
    <t>00023551</t>
  </si>
  <si>
    <t>ĐƠN TAY - Cửa hàng Co.op Food BD Ngô Thì Nhậm 82</t>
  </si>
  <si>
    <t>00023552</t>
  </si>
  <si>
    <t>00023554</t>
  </si>
  <si>
    <t>00023555</t>
  </si>
  <si>
    <t>00023559</t>
  </si>
  <si>
    <t>00023560</t>
  </si>
  <si>
    <t>00023561</t>
  </si>
  <si>
    <t>00023562</t>
  </si>
  <si>
    <t>Bán hàng CÔNG TY TNHH MỘT THÀNH VIÊN CO.OPMART HẢI PHÒNG theo hóa đơn 00023562</t>
  </si>
  <si>
    <t>00023563</t>
  </si>
  <si>
    <t>00023568</t>
  </si>
  <si>
    <t>00023569</t>
  </si>
  <si>
    <t>00023570</t>
  </si>
  <si>
    <t>00023571</t>
  </si>
  <si>
    <t>00023572</t>
  </si>
  <si>
    <t>Hàng trả - 547-Co.opMart Son Tra - phiếu MH000483</t>
  </si>
  <si>
    <t>Hàng trả - 532-Co.opMart Cai Lay</t>
  </si>
  <si>
    <t>00015223</t>
  </si>
  <si>
    <t>Hàng trả - 2162-CH CFood CC HoangAnh GoldHouse - phiếu MH000766</t>
  </si>
  <si>
    <t>Hàng trả - 2077-CH Co.opFood Lam Van Ben 22</t>
  </si>
  <si>
    <t>Hàng trả - 2091-CH Co.opFood Him Lam Cho Lon - phiếu MH000691</t>
  </si>
  <si>
    <t>00015397</t>
  </si>
  <si>
    <t>Hàng trả - 2121-CH Co.opFood Ba Dinh</t>
  </si>
  <si>
    <t>00023584</t>
  </si>
  <si>
    <t>00023604</t>
  </si>
  <si>
    <t>00023606</t>
  </si>
  <si>
    <t>00023607</t>
  </si>
  <si>
    <t>00023608</t>
  </si>
  <si>
    <t>00023609</t>
  </si>
  <si>
    <t>00023610</t>
  </si>
  <si>
    <t>00023611</t>
  </si>
  <si>
    <t>00023613</t>
  </si>
  <si>
    <t>00023614</t>
  </si>
  <si>
    <t>00023619</t>
  </si>
  <si>
    <t>00023620</t>
  </si>
  <si>
    <t>00023622</t>
  </si>
  <si>
    <t>00023624</t>
  </si>
  <si>
    <t>00023625</t>
  </si>
  <si>
    <t>00023626</t>
  </si>
  <si>
    <t>00023627</t>
  </si>
  <si>
    <t>00023636</t>
  </si>
  <si>
    <t>Bán hàng CÔNG TY TNHH MỘT THÀNH VIÊN CO.OPMART THANH HÓA theo hóa đơn 00023636</t>
  </si>
  <si>
    <t>00023638</t>
  </si>
  <si>
    <t>00023641</t>
  </si>
  <si>
    <t>00023669</t>
  </si>
  <si>
    <t>00023670</t>
  </si>
  <si>
    <t>00023671</t>
  </si>
  <si>
    <t>00023672</t>
  </si>
  <si>
    <t>00023673</t>
  </si>
  <si>
    <t>00023674</t>
  </si>
  <si>
    <t>00023675</t>
  </si>
  <si>
    <t>00023676</t>
  </si>
  <si>
    <t>00023677</t>
  </si>
  <si>
    <t>00023678</t>
  </si>
  <si>
    <t>Cửa Hàng Co.opFood CT Trần Nam Phú</t>
  </si>
  <si>
    <t>00023679</t>
  </si>
  <si>
    <t>Cửa Hàng Co.opFood CT Thới Thuận</t>
  </si>
  <si>
    <t>00023680</t>
  </si>
  <si>
    <t>00023681</t>
  </si>
  <si>
    <t>Hàng trả - 547-Co.opMart Son Tra - phiếu MH000662</t>
  </si>
  <si>
    <t>00015415</t>
  </si>
  <si>
    <t>Hàng trả - 2134-CH Co.opFood CC Phu Hoang Anh - phiếu MH000753</t>
  </si>
  <si>
    <t>00015438</t>
  </si>
  <si>
    <t>Hàng trả - 293-CH Co.opFood Nguyen Duy Trinh - phiếu MH000761</t>
  </si>
  <si>
    <t>00023708</t>
  </si>
  <si>
    <t>00023713</t>
  </si>
  <si>
    <t>00023714</t>
  </si>
  <si>
    <t>00023715</t>
  </si>
  <si>
    <t>00023717</t>
  </si>
  <si>
    <t>00023718</t>
  </si>
  <si>
    <t>00023719</t>
  </si>
  <si>
    <t>00023722</t>
  </si>
  <si>
    <t>00023723</t>
  </si>
  <si>
    <t>00023725</t>
  </si>
  <si>
    <t>00023726</t>
  </si>
  <si>
    <t>Cửa Hàng Co.opFood Thủ Khoa Huân 437</t>
  </si>
  <si>
    <t>00023727</t>
  </si>
  <si>
    <t>00023729</t>
  </si>
  <si>
    <t>00023730</t>
  </si>
  <si>
    <t>00023732</t>
  </si>
  <si>
    <t>Cửa Hàng Co.opFood Khu Vực Cần Thơ</t>
  </si>
  <si>
    <t>00023739</t>
  </si>
  <si>
    <t>00023744</t>
  </si>
  <si>
    <t>00023748</t>
  </si>
  <si>
    <t>00023749</t>
  </si>
  <si>
    <t>00023750</t>
  </si>
  <si>
    <t>00023751</t>
  </si>
  <si>
    <t>00023752</t>
  </si>
  <si>
    <t>00023753</t>
  </si>
  <si>
    <t>00023757</t>
  </si>
  <si>
    <t>00023767</t>
  </si>
  <si>
    <t>00023768</t>
  </si>
  <si>
    <t>00023769</t>
  </si>
  <si>
    <t>00023770</t>
  </si>
  <si>
    <t>00023771</t>
  </si>
  <si>
    <t>00023772</t>
  </si>
  <si>
    <t>00023773</t>
  </si>
  <si>
    <t>00023774</t>
  </si>
  <si>
    <t>00023775</t>
  </si>
  <si>
    <t>00023776</t>
  </si>
  <si>
    <t>00023777</t>
  </si>
  <si>
    <t>00023778</t>
  </si>
  <si>
    <t>Hàng trả - 173-Co.opMart Bao Loc - phiếu MH000712</t>
  </si>
  <si>
    <t>Hàng trả - 9421-CH Co.opFood CT Thoi Thuan</t>
  </si>
  <si>
    <t>00015522</t>
  </si>
  <si>
    <t>Hàng trả - 632-CH Co.opFood CC Carina - phiếu MH000787</t>
  </si>
  <si>
    <t>00015530</t>
  </si>
  <si>
    <t>Hàng trả - phiếu MH000735</t>
  </si>
  <si>
    <t>Hàng trả - phiếu MH000736</t>
  </si>
  <si>
    <t>Hàng trả - phiếu MH000647</t>
  </si>
  <si>
    <t>Hàng trả - 2007-CH Co.opFood Tran Trong Cung65</t>
  </si>
  <si>
    <t>Hàng trả - phiếu MH000649</t>
  </si>
  <si>
    <t>00023780</t>
  </si>
  <si>
    <t>00023781</t>
  </si>
  <si>
    <t>00023782</t>
  </si>
  <si>
    <t>00023783</t>
  </si>
  <si>
    <t>00023784</t>
  </si>
  <si>
    <t>00023785</t>
  </si>
  <si>
    <t>00023786</t>
  </si>
  <si>
    <t>00023787</t>
  </si>
  <si>
    <t>00023924</t>
  </si>
  <si>
    <t>Cửa hàng Co.opfood HT Can Lộc</t>
  </si>
  <si>
    <t>00023925</t>
  </si>
  <si>
    <t>00023926</t>
  </si>
  <si>
    <t>00023927</t>
  </si>
  <si>
    <t>00023949</t>
  </si>
  <si>
    <t>00023950</t>
  </si>
  <si>
    <t>00023951</t>
  </si>
  <si>
    <t>00024068</t>
  </si>
  <si>
    <t>00024069</t>
  </si>
  <si>
    <t>00024090</t>
  </si>
  <si>
    <t>00024091</t>
  </si>
  <si>
    <t>00024092</t>
  </si>
  <si>
    <t>00024153</t>
  </si>
  <si>
    <t>00024179</t>
  </si>
  <si>
    <t>00024180</t>
  </si>
  <si>
    <t>00024234</t>
  </si>
  <si>
    <t>00024254</t>
  </si>
  <si>
    <t>Cửa Hàng Co.opFood Nguyễn Thái Học Premium</t>
  </si>
  <si>
    <t>00024305</t>
  </si>
  <si>
    <t>00024351</t>
  </si>
  <si>
    <t>00024353</t>
  </si>
  <si>
    <t>00024371</t>
  </si>
  <si>
    <t>00024372</t>
  </si>
  <si>
    <t>00024485</t>
  </si>
  <si>
    <t>00024644</t>
  </si>
  <si>
    <t>00024649</t>
  </si>
  <si>
    <t>00024725</t>
  </si>
  <si>
    <t>Bán hàng CÔNG TY TNHH MỘT THÀNH VIÊN SÀI GÒN CO.OP HÀ NỘI theo hóa đơn 00024725</t>
  </si>
  <si>
    <t>00024726</t>
  </si>
  <si>
    <t>00024728</t>
  </si>
  <si>
    <t>00024729</t>
  </si>
  <si>
    <t>00024730</t>
  </si>
  <si>
    <t>00024966</t>
  </si>
  <si>
    <t>00024967</t>
  </si>
  <si>
    <t>00024968</t>
  </si>
  <si>
    <t>00024969</t>
  </si>
  <si>
    <t>00024970</t>
  </si>
  <si>
    <t>00024971</t>
  </si>
  <si>
    <t>00024972</t>
  </si>
  <si>
    <t>00024973</t>
  </si>
  <si>
    <t>00024974</t>
  </si>
  <si>
    <t>00024975</t>
  </si>
  <si>
    <t>00024976</t>
  </si>
  <si>
    <t>00024977</t>
  </si>
  <si>
    <t>00024978</t>
  </si>
  <si>
    <t>Hàng trả - phiếu MH000708</t>
  </si>
  <si>
    <t>1K23TBV</t>
  </si>
  <si>
    <t>Hàng trả - 160-Co.opMart Nguyen Kiem</t>
  </si>
  <si>
    <t>Hàng trả - 9411-CH CFood CT Tran Hoang Na 151 - phiếu MH000794</t>
  </si>
  <si>
    <t>Hàng trả - 552-Co.opMart SCA-VICTORIA</t>
  </si>
  <si>
    <t>Hàng trả - 301-Thu Duc Co.op Xtra - phiếu MH000849</t>
  </si>
  <si>
    <t>Hàng trả - phiếu MH000773</t>
  </si>
  <si>
    <t>Hàng trả - phiếu MH000789</t>
  </si>
  <si>
    <t>Hàng trả - phiếu MH000709</t>
  </si>
  <si>
    <t>00015944</t>
  </si>
  <si>
    <t>Hàng trả - 2113-CH CFood Chung cu Saigon Co.op</t>
  </si>
  <si>
    <t>00024984</t>
  </si>
  <si>
    <t>00024985</t>
  </si>
  <si>
    <t>00024987</t>
  </si>
  <si>
    <t>00024990</t>
  </si>
  <si>
    <t>00024991</t>
  </si>
  <si>
    <t>00024992</t>
  </si>
  <si>
    <t>00024994</t>
  </si>
  <si>
    <t>00024996</t>
  </si>
  <si>
    <t>00024998</t>
  </si>
  <si>
    <t>00024999</t>
  </si>
  <si>
    <t>00025000</t>
  </si>
  <si>
    <t>00025001</t>
  </si>
  <si>
    <t>00025007</t>
  </si>
  <si>
    <t>00025010</t>
  </si>
  <si>
    <t>00025013</t>
  </si>
  <si>
    <t>00025015</t>
  </si>
  <si>
    <t>00025016</t>
  </si>
  <si>
    <t>00025017</t>
  </si>
  <si>
    <t>00025018</t>
  </si>
  <si>
    <t>00025022</t>
  </si>
  <si>
    <t>00025023</t>
  </si>
  <si>
    <t>00025029</t>
  </si>
  <si>
    <t>00025033</t>
  </si>
  <si>
    <t>00025035</t>
  </si>
  <si>
    <t>00025038</t>
  </si>
  <si>
    <t>00025039</t>
  </si>
  <si>
    <t>00025040</t>
  </si>
  <si>
    <t>Co.opFood BD CC Charm Sapphire</t>
  </si>
  <si>
    <t>00025043</t>
  </si>
  <si>
    <t>Bán hàng CÔNG TY TNHH MỘT THÀNH VIÊN CO.OPMART HẢI PHÒNG theo hóa đơn 00025043</t>
  </si>
  <si>
    <t>00025044</t>
  </si>
  <si>
    <t>Bán hàng CÔNG TY TNHH MỘT THÀNH VIÊN CO.OPMART HẢI PHÒNG theo hóa đơn 00025044</t>
  </si>
  <si>
    <t>00025046</t>
  </si>
  <si>
    <t>00025047</t>
  </si>
  <si>
    <t>Hàng trả - phiếu MH000710</t>
  </si>
  <si>
    <t>Hàng trả - phiếu MH000697</t>
  </si>
  <si>
    <t>Hàng trả - 9406-CH CF CT Nguyen Van Cu Noi Dai</t>
  </si>
  <si>
    <t>Hàng trả - 2030-CH CFood DS3 Hiep Binh Phuoc</t>
  </si>
  <si>
    <t>00025167</t>
  </si>
  <si>
    <t>00025168</t>
  </si>
  <si>
    <t>00025169</t>
  </si>
  <si>
    <t>00025170</t>
  </si>
  <si>
    <t>00025171</t>
  </si>
  <si>
    <t>00025172</t>
  </si>
  <si>
    <t>00025177</t>
  </si>
  <si>
    <t>00025181</t>
  </si>
  <si>
    <t>00025182</t>
  </si>
  <si>
    <t>00025183</t>
  </si>
  <si>
    <t>00025186</t>
  </si>
  <si>
    <t>00025187</t>
  </si>
  <si>
    <t>00025189</t>
  </si>
  <si>
    <t>00025190</t>
  </si>
  <si>
    <t>00025191</t>
  </si>
  <si>
    <t>00025192</t>
  </si>
  <si>
    <t>00025194</t>
  </si>
  <si>
    <t>00025195</t>
  </si>
  <si>
    <t>00025196</t>
  </si>
  <si>
    <t>00025197</t>
  </si>
  <si>
    <t>00025198</t>
  </si>
  <si>
    <t>00025199</t>
  </si>
  <si>
    <t>00025200</t>
  </si>
  <si>
    <t>00025201</t>
  </si>
  <si>
    <t>00025202</t>
  </si>
  <si>
    <t>00025203</t>
  </si>
  <si>
    <t>00025204</t>
  </si>
  <si>
    <t>00025207</t>
  </si>
  <si>
    <t>00025208</t>
  </si>
  <si>
    <t>00025217</t>
  </si>
  <si>
    <t>00025221</t>
  </si>
  <si>
    <t>00025222</t>
  </si>
  <si>
    <t>00025233</t>
  </si>
  <si>
    <t>00025234</t>
  </si>
  <si>
    <t>00025235</t>
  </si>
  <si>
    <t>00025238</t>
  </si>
  <si>
    <t>Cửa Hàng Co.opFood BD KDC Việt Sing</t>
  </si>
  <si>
    <t>00025239</t>
  </si>
  <si>
    <t>Cửa Hàng Co.opFood BD THỦ KHOA HUÂN 437</t>
  </si>
  <si>
    <t>00025243</t>
  </si>
  <si>
    <t>00025244</t>
  </si>
  <si>
    <t>00025265</t>
  </si>
  <si>
    <t>ht</t>
  </si>
  <si>
    <t>Tổng thanh toán</t>
  </si>
  <si>
    <t>0006254</t>
  </si>
  <si>
    <t>Bán hàng CHI NHÁNH- CÔNG TY TNHH MTV THỰC PHẨM SAIGON CO.OP- CO.OP FOOD MIỀN BẮC theo hóa đơn 0006254</t>
  </si>
  <si>
    <t>CHI NHÁNH- CÔNG TY TNHH MTV THỰC PHẨM SAIGON CO.OP- CO.OP FOOD MIỀN BẮC</t>
  </si>
  <si>
    <t>0006693</t>
  </si>
  <si>
    <t>Bán hàng CÔNG TY TNHH MTV THỰC PHẨM SAIGON CO.OP theo hóa đơn 0006693</t>
  </si>
  <si>
    <t>CÔNG TY TNHH MTV THỰC PHẨM SAIGON CO.OP</t>
  </si>
  <si>
    <t>0010330</t>
  </si>
  <si>
    <t>Bán hàng CÔNG TY TNHH MỘT THÀNH VIÊN SÀI GÒN CO.OP CỦ CHI theo hóa đơn 0010330</t>
  </si>
  <si>
    <t>0010417</t>
  </si>
  <si>
    <t>Bán hàng CÔNG TY TNHH THƯƠNG MẠI DỊCH VỤ MỸ ĐỨC BÌNH ĐIỀN theo hóa đơn 0010417</t>
  </si>
  <si>
    <t>CÔNG TY TNHH THƯƠNG MẠI DỊCH VỤ MỸ ĐỨC BÌNH ĐIỀN</t>
  </si>
  <si>
    <t>0010494</t>
  </si>
  <si>
    <t>Bán hàng CÔNG TY TNHH MTV THỰC PHẨM SAIGON CO.OP theo hóa đơn 0010494</t>
  </si>
  <si>
    <t>0010680</t>
  </si>
  <si>
    <t>Bán hàng CÔNG TY TNHH MTV THỰC PHẨM SAIGON CO.OP theo hóa đơn 0010680</t>
  </si>
  <si>
    <t>0010712</t>
  </si>
  <si>
    <t>Bán hàng CÔNG TY TNHH MTV THỰC PHẨM SAIGON CO.OP theo hóa đơn 0010712</t>
  </si>
  <si>
    <t>0011274</t>
  </si>
  <si>
    <t>Bán hàng CÔNG TY TNHH MTV THỰC PHẨM SAIGON CO.OP theo hóa đơn 0011274</t>
  </si>
  <si>
    <t>0012791</t>
  </si>
  <si>
    <t>Bán hàng CÔNG TY TNHH MTV THỰC PHẨM SAIGON CO.OP theo hóa đơn 0012791</t>
  </si>
  <si>
    <t>0012835</t>
  </si>
  <si>
    <t>Bán hàng CÔNG TY TNHH MTV THỰC PHẨM SAIGON CO.OP theo hóa đơn 0012835</t>
  </si>
  <si>
    <t>0013135</t>
  </si>
  <si>
    <t>Bán hàng CÔNG TY TNHH MTV THỰC PHẨM SAIGON CO.OP theo hóa đơn 0013135</t>
  </si>
  <si>
    <t>0013258</t>
  </si>
  <si>
    <t>Bán hàng CÔNG TY TNHH MTV THỰC PHẨM SAIGON CO.OP theo hóa đơn 0013258</t>
  </si>
  <si>
    <t>Bán hàng CÔNG TY TNHH MTV THỰC PHẨM SAIGON CO.OP theo hóa đơn 00000036</t>
  </si>
  <si>
    <t>Bán hàng Công Ty TNHH Một Thành Viên Thương Mại Dịch Vụ Sài Gòn-Phan Thiết theo hóa đơn 00000262</t>
  </si>
  <si>
    <t>Công Ty TNHH Một Thành Viên Thương Mại Dịch Vụ Sài Gòn-Phan Thiết</t>
  </si>
  <si>
    <t>00000467</t>
  </si>
  <si>
    <t>Bán hàng CÔNG TY TNHH MTV THỰC PHẨM SAIGON CO.OP theo hóa đơn 00000467</t>
  </si>
  <si>
    <t>Bán hàng CÔNG TY TNHH MỘT THÀNH VIÊN CO.OPMART BÌNH TRIỆU theo hóa đơn 00000672</t>
  </si>
  <si>
    <t>00003070</t>
  </si>
  <si>
    <t>Bán hàng CÔNG TY TNHH MTV THỰC PHẨM SAIGON CO.OP theo hóa đơn 00003070</t>
  </si>
  <si>
    <t>00004681</t>
  </si>
  <si>
    <t>Bán hàng CÔNG TY TNHH MỘT THÀNH VIÊN SÀI GÒN CO.OP  BÌNH TÂN theo hóa đơn 00004681</t>
  </si>
  <si>
    <t>CÔNG TY TNHH MỘT THÀNH VIÊN SÀI GÒN CO.OP  BÌNH TÂN</t>
  </si>
  <si>
    <t>00004689</t>
  </si>
  <si>
    <t>Bán hàng CHI NHÁNH- CÔNG TY TNHH MTV THỰC PHẨM SAIGON CO.OP- CO.OP FOOD MIỀN BẮC theo hóa đơn 00004689</t>
  </si>
  <si>
    <t>00004690</t>
  </si>
  <si>
    <t>Bán hàng CÔNG TY TNHH MTV CO.OPMART THANH HÓA theo hóa đơn 00004690</t>
  </si>
  <si>
    <t>CÔNG TY TNHH MTV CO.OPMART THANH HÓA</t>
  </si>
  <si>
    <t>00005660</t>
  </si>
  <si>
    <t>Bán hàng CÔNG TY TNHH MTV THỰC PHẨM SAIGON CO.OP theo hóa đơn 00005660</t>
  </si>
  <si>
    <t>00008465</t>
  </si>
  <si>
    <t>Bán hàng CÔNG TY TNHH MTV THỰC PHẨM SAIGON CO.OP theo hóa đơn 00008465</t>
  </si>
  <si>
    <t>00008766</t>
  </si>
  <si>
    <t>Bán hàng CÔNG TY TNHH MTV THỰC PHẨM SAIGON CO.OP theo hóa đơn 00008766</t>
  </si>
  <si>
    <t>00009043</t>
  </si>
  <si>
    <t>Bán hàng CÔNG TY TNHH MTV THỰC PHẨM SAIGON CO.OP theo hóa đơn 00009043</t>
  </si>
  <si>
    <t>00009192</t>
  </si>
  <si>
    <t>Bán hàng CHI NHÁNH- CÔNG TY TNHH MTV THỰC PHẨM SAIGON CO.OP- CO.OP FOOD MIỀN BẮC theo hóa đơn 00009192</t>
  </si>
  <si>
    <t>00009199</t>
  </si>
  <si>
    <t>Bán hàng CHI NHÁNH- CÔNG TY TNHH MTV THỰC PHẨM SAIGON CO.OP- CO.OP FOOD MIỀN BẮC theo hóa đơn 00009199</t>
  </si>
  <si>
    <t>Bán hàng CÔNG TY TNHH ĐẦU TƯ THƯƠNG MẠI DỊCH VỤ SINH HÀ theo hóa đơn 00009466</t>
  </si>
  <si>
    <t>CÔNG TY TNHH ĐẦU TƯ THƯƠNG MẠI DỊCH VỤ SINH HÀ</t>
  </si>
  <si>
    <t>0317161101</t>
  </si>
  <si>
    <t>00010474</t>
  </si>
  <si>
    <t>Bán hàng CN Công Ty TNHH MTV Thực Phẩm Saigon Co.op- Co.op Food Khu Vực Bình Dương theo hóa đơn 00010474</t>
  </si>
  <si>
    <t>CN Công Ty TNHH MTV Thực Phẩm Saigon Co.op- Co.op Food Khu Vực Bình Dương</t>
  </si>
  <si>
    <t>00011574</t>
  </si>
  <si>
    <t>Bán hàng CHI NHÁNH LIÊN HIỆP HỢP TÁC XÃ THƯƠNG MẠI TP.HỒ CHÍ MINH-CO.OPMART SA ĐÉC theo hóa đơn 00011574</t>
  </si>
  <si>
    <t>CHI NHÁNH LIÊN HIỆP HỢP TÁC XÃ THƯƠNG MẠI TP.HỒ CHÍ MINH-CO.OPMART SA ĐÉC</t>
  </si>
  <si>
    <t>00011629</t>
  </si>
  <si>
    <t>Bán hàng CN Công Ty TNHH MTV Thực Phẩm Saigon Co.op- Co.op Food Khu Vực Bình Dương theo hóa đơn 00011629</t>
  </si>
  <si>
    <t>00011630</t>
  </si>
  <si>
    <t>Bán hàng CHI NHÁNH- CÔNG TY TNHH MTV THỰC PHẨM SAIGON CO.OP- CO.OP FOOD MIỀN BẮC theo hóa đơn 00011630</t>
  </si>
  <si>
    <t>00011631</t>
  </si>
  <si>
    <t>Bán hàng CHI NHÁNH- CÔNG TY TNHH MTV THỰC PHẨM SAIGON CO.OP- CO.OP FOOD MIỀN BẮC theo hóa đơn 00011631</t>
  </si>
  <si>
    <t>00011632</t>
  </si>
  <si>
    <t>Bán hàng CHI NHÁNH- CÔNG TY TNHH MTV THỰC PHẨM SAIGON CO.OP- CO.OP FOOD MIỀN BẮC theo hóa đơn 00011632</t>
  </si>
  <si>
    <t>00011684</t>
  </si>
  <si>
    <t>Bán hàng CÔNG TY TNHH MTV THỰC PHẨM SAIGON CO.OP theo hóa đơn 00011684</t>
  </si>
  <si>
    <t>00012090</t>
  </si>
  <si>
    <t>Bán hàng CÔNG TY TNHH MTV THỰC PHẨM SAIGON CO.OP theo hóa đơn 00012090</t>
  </si>
  <si>
    <t>00012463</t>
  </si>
  <si>
    <t>Bán hàng CÔNG TY TNHH MTV THỰC PHẨM SAIGON CO.OP theo hóa đơn 00012463</t>
  </si>
  <si>
    <t>00012969</t>
  </si>
  <si>
    <t>Bán hàng CÔNG TY TNHH MTV THỰC PHẨM SAIGON CO.OP theo hóa đơn 00012969</t>
  </si>
  <si>
    <t>00013495</t>
  </si>
  <si>
    <t>Bán hàng CÔNG TY TNHH MTV THỰC PHẨM SAIGON CO.OP theo hóa đơn 00013495</t>
  </si>
  <si>
    <t>Bán hàng CÔNG TY TNHH MTV THỰC PHẨM SAIGON CO.OP theo hóa đơn 00013564</t>
  </si>
  <si>
    <t>00014426</t>
  </si>
  <si>
    <t>Bán hàng CÔNG TY TNHH MTV THỰC PHẨM SAIGON CO.OP theo hóa đơn 00014426</t>
  </si>
  <si>
    <t>00014754</t>
  </si>
  <si>
    <t>Bán hàng CÔNG TY TNHH MTV THỰC PHẨM SAIGON CO.OP theo hóa đơn 00014754</t>
  </si>
  <si>
    <t>00015140</t>
  </si>
  <si>
    <t>Bán hàng CÔNG TY TNHH MTV THỰC PHẨM SAIGON CO.OP theo hóa đơn 00015140</t>
  </si>
  <si>
    <t>00015237</t>
  </si>
  <si>
    <t>Bán hàng CÔNG TY TNHH MTV THỰC PHẨM SAIGON CO.OP theo hóa đơn 00015847</t>
  </si>
  <si>
    <t>00016437</t>
  </si>
  <si>
    <t>Tầng 1, Nhà A105.1 &amp; A106, Khu A- Athena Complex, Phương Canh, Nam Từ Liêm, Hà Nội</t>
  </si>
  <si>
    <t>00016489</t>
  </si>
  <si>
    <t>Bán hàng CÔNG TY TNHH THƯƠNG MẠI DỊCH VỤ SAIGON CO.OP TOÀN TÂM theo hóa đơn 00016489</t>
  </si>
  <si>
    <t>Bán hàng CÔNG TY TNHH MTV THỰC PHẨM SAIGON CO.OP theo hóa đơn 00017692</t>
  </si>
  <si>
    <t>00018023</t>
  </si>
  <si>
    <t>Bán hàng Cửa Hàng Co.opFood Nhượng Quyền Bình Lợi theo hóa đơn 00018023</t>
  </si>
  <si>
    <t>00018147</t>
  </si>
  <si>
    <t>Bán hàng CÔNG TY TNHH MTV THỰC PHẨM SAIGON CO.OP theo hóa đơn 00018147</t>
  </si>
  <si>
    <t>00018288</t>
  </si>
  <si>
    <t>Bán hàng CÔNG TY TNHH MTV THỰC PHẨM SAIGON CO.OP theo hóa đơn 00018288</t>
  </si>
  <si>
    <t>00018621</t>
  </si>
  <si>
    <t>Bán hàng CÔNG TY TNHH MTV THỰC PHẨM SAIGON CO.OP theo hóa đơn 00018621</t>
  </si>
  <si>
    <t>00019636</t>
  </si>
  <si>
    <t>Bán hàng CÔNG TY TNHH MTV THỰC PHẨM SAIGON CO.OP theo hóa đơn 00019636</t>
  </si>
  <si>
    <t>00019769</t>
  </si>
  <si>
    <t>73947492</t>
  </si>
  <si>
    <t>00019831</t>
  </si>
  <si>
    <t>Bán hàng CÔNG TY TNHH MTV THỰC PHẨM SAIGON CO.OP theo hóa đơn 00019831</t>
  </si>
  <si>
    <t>00020481</t>
  </si>
  <si>
    <t>Bán hàng CÔNG TY TNHH MTV THỰC PHẨM SAIGON CO.OP theo hóa đơn 00020481</t>
  </si>
  <si>
    <t>00020607</t>
  </si>
  <si>
    <t>Bán hàng CÔNG TY TNHH MTV THỰC PHẨM SAIGON CO.OP theo hóa đơn 00020607</t>
  </si>
  <si>
    <t>00020619</t>
  </si>
  <si>
    <t>Bán hàng CÔNG TY TNHH MTV THỰC PHẨM SAIGON CO.OP theo hóa đơn 00020619</t>
  </si>
  <si>
    <t>Tòa nhà CT1B - Khu đô thị Nghĩa Đô - Ngõ 106 Hoàng Quốc Việt -Bắc Từ Liêm- Hà Nội</t>
  </si>
  <si>
    <t>00021019</t>
  </si>
  <si>
    <t>00021734</t>
  </si>
  <si>
    <t>00021736</t>
  </si>
  <si>
    <t>00021763</t>
  </si>
  <si>
    <t>00021906</t>
  </si>
  <si>
    <t>Bán hàng Cửa Hàng Co.opFood Chung Cư Ehome S theo hóa đơn 00021906</t>
  </si>
  <si>
    <t>00021925</t>
  </si>
  <si>
    <t>00021933</t>
  </si>
  <si>
    <t>Bán hàng Cửa Hàng Co.opFood Xóm Chiếu theo hóa đơn 00021933</t>
  </si>
  <si>
    <t>00021936</t>
  </si>
  <si>
    <t>Bán hàng Cửa Hàng Co.opFood Nguyễn Văn Tạo theo hóa đơn 00021936</t>
  </si>
  <si>
    <t>00021968</t>
  </si>
  <si>
    <t>Bán hàng Cửa Hàng Co.opFood Trương Đình Hội theo hóa đơn 00021968</t>
  </si>
  <si>
    <t>00022006</t>
  </si>
  <si>
    <t>Bán hàng Cửa Hàng Co.opFood Tây Thạnh theo hóa đơn 00022006</t>
  </si>
  <si>
    <t>00022975</t>
  </si>
  <si>
    <t>Bán hàng CÔNG TY TNHH MỘT THÀNH VIÊN THỰC PHẨM SAIGON CO.OP theo hóa đơn 00022975</t>
  </si>
  <si>
    <t>00022985</t>
  </si>
  <si>
    <t>Bán hàng Cửa Hàng Co.opFood Hoàng Anh Thanh Bình theo hóa đơn 00022985</t>
  </si>
  <si>
    <t>00022989</t>
  </si>
  <si>
    <t>Bán hàng Cửa Hàng Co.opFood Phước Kiển theo hóa đơn 00022989</t>
  </si>
  <si>
    <t>00023048</t>
  </si>
  <si>
    <t>Bán hàng Cửa Hàng Co.opFood Ung Văn Khiêm theo hóa đơn 00023048</t>
  </si>
  <si>
    <t>Bán hàng Cửa Hàng Co.opFood Nhượng Quyền Trung Sơn theo hóa đơn 00023480</t>
  </si>
  <si>
    <t>00023689</t>
  </si>
  <si>
    <t>Bán hàng CÔNG TY TNHH MỘT THÀNH VIÊN THỰC PHẨM SAIGON CO.OP theo hóa đơn 00023689</t>
  </si>
  <si>
    <t>00023705</t>
  </si>
  <si>
    <t>Bán hàng CÔNG TY TNHH MỘT THÀNH VIÊN THỰC PHẨM SAIGON CO.OP theo hóa đơn 00023705</t>
  </si>
  <si>
    <t>00024218</t>
  </si>
  <si>
    <t>Bán hàng Cửa hàng Co.op Food D20 Võ Văn Vân theo hóa đơn 00024218</t>
  </si>
  <si>
    <t>00024287</t>
  </si>
  <si>
    <t>Bán hàng Cửa Hàng Co.opFood Nhượng Quyền Bình Lợi theo hóa đơn 00024287</t>
  </si>
  <si>
    <t>00024300</t>
  </si>
  <si>
    <t>Bán hàng Cửa Hàng Co.opFood Hồ Văn Tư theo hóa đơn 00024300</t>
  </si>
  <si>
    <t>00024306</t>
  </si>
  <si>
    <t>Bán hàng Cửa Hàng Co.opFood KCN Hiệp Phước theo hóa đơn 00024306</t>
  </si>
  <si>
    <t>00024344</t>
  </si>
  <si>
    <t>Bán hàng Cửa Hàng Co.opFood Tân Sơn Nhì theo hóa đơn 00024344</t>
  </si>
  <si>
    <t>00025957</t>
  </si>
  <si>
    <t>Bán hàng Cửa Hàng Co.opFood Lê Văn Thọ theo hóa đơn 00025957</t>
  </si>
  <si>
    <t>00026143</t>
  </si>
  <si>
    <t>Bán hàng Cửa Hàng Co.opFood Nhượng Quyền Trung Sơn theo hóa đơn 00026143</t>
  </si>
  <si>
    <t>00026144</t>
  </si>
  <si>
    <t>Bán hàng CÔNG TY TNHH MỘT THÀNH VIÊN THỰC PHẨM SAIGON CO.OP theo hóa đơn 00026144</t>
  </si>
  <si>
    <t>00026165</t>
  </si>
  <si>
    <t>Bán hàng Cửa Hàng Co.opFood Nhượng Quyền Phố Quang theo hóa đơn 00026165</t>
  </si>
  <si>
    <t>00026244</t>
  </si>
  <si>
    <t>Bán hàng Cửa Hàng Co.opFood Tôn Thất Thuyết theo hóa đơn 00026244</t>
  </si>
  <si>
    <t>00026850</t>
  </si>
  <si>
    <t>Bán hàng Cửa Hàng Co.opFood Tân Thạnh Đông theo hóa đơn 00026850</t>
  </si>
  <si>
    <t>00027072</t>
  </si>
  <si>
    <t>Bán hàng Cửa Hàng Co.opFood Savimex theo hóa đơn 00027072</t>
  </si>
  <si>
    <t>00027251</t>
  </si>
  <si>
    <t>Bán hàng CÔNG TY TNHH MỘT THÀNH VIÊN THỰC PHẨM SAIGON CO.OP theo hóa đơn 00027251</t>
  </si>
  <si>
    <t>00027269</t>
  </si>
  <si>
    <t>Bán hàng Cửa Hàng Co.opFood Đường 339 theo hóa đơn 00027269</t>
  </si>
  <si>
    <t>00027370</t>
  </si>
  <si>
    <t>Bán hàng Cửa Hàng Co.opFood Làng Tăng Phú theo hóa đơn 00027370</t>
  </si>
  <si>
    <t>00027510</t>
  </si>
  <si>
    <t>Bán hàng CHI NHÁNH LIÊN HIỆP HỢP TÁC XÃ THƯƠNG MẠI TP. HỒ CHÍ MINH - CO.OPMART BẾN LỨC theo hóa đơn 00027510</t>
  </si>
  <si>
    <t>00027525</t>
  </si>
  <si>
    <t>Bán hàng CHI NHÁNH CÔNG TY TNHH MỘT THÀNH VIÊN THỰC PHẨM SAIGON CO.OP - CO.OP FOOD KHU VỰC BÌNH DƯƠNG theo hóa đơn 00027525</t>
  </si>
  <si>
    <t>00027781</t>
  </si>
  <si>
    <t>Bán hàng Cửa Hàng Co.opFood Nhượng Quyền Bình Lợi theo hóa đơn 00027781</t>
  </si>
  <si>
    <t>00028958</t>
  </si>
  <si>
    <t>Bán hàng CÔNG TY TNHH MỘT THÀNH VIÊN THỰC PHẨM SAIGON CO.OP theo hóa đơn 00028958</t>
  </si>
  <si>
    <t>00029137</t>
  </si>
  <si>
    <t>Bán hàng Cửa Hàng Co.opFood Nhượng Quyền Trung Sơn theo hóa đơn 00029137</t>
  </si>
  <si>
    <t>00029206</t>
  </si>
  <si>
    <t>Bán hàng Cửa hàng Co.op Food nhượng quyền Phố Đông theo hóa đơn 00029206</t>
  </si>
  <si>
    <t>00029506</t>
  </si>
  <si>
    <t>Bán hàng Cửa Hàng Co.opFood Nhượng Quyền Phố Quang theo hóa đơn 00029506</t>
  </si>
  <si>
    <t>00029657</t>
  </si>
  <si>
    <t>Bán hàng Cửa Hàng Co.opFood Tây Thạnh theo hóa đơn 00029657</t>
  </si>
  <si>
    <t>00029682</t>
  </si>
  <si>
    <t>Bán hàng CHI NHÁNH CÔNG TY TNHH MỘT THÀNH VIÊN THỰC PHẨM SAIGON CO.OP - CO.OP FOOD KHU VỰC BÌNH DƯƠNG theo hóa đơn 00029682</t>
  </si>
  <si>
    <t>00029777</t>
  </si>
  <si>
    <t>Bán hàng CHI NHÁNH CÔNG TY TNHH MỘT THÀNH VIÊN THỰC PHẨM SAIGON CO.OP - CO.OP FOOD KHU VỰC BÌNH DƯƠNG theo hóa đơn 00029777</t>
  </si>
  <si>
    <t>00029778</t>
  </si>
  <si>
    <t>Bán hàng CHI NHÁNH CÔNG TY TNHH MỘT THÀNH VIÊN THỰC PHẨM SAIGON CO.OP - CO.OP FOOD KHU VỰC BÌNH DƯƠNG theo hóa đơn 00029778</t>
  </si>
  <si>
    <t>00030494</t>
  </si>
  <si>
    <t>Bán hàng Cửa Hàng Co.opFood Nhượng Quyền Trung Sơn theo hóa đơn 00030494</t>
  </si>
  <si>
    <t>00031622</t>
  </si>
  <si>
    <t>Bán hàng Cửa Hàng Co.opFood Trương Quốc Dung theo hóa đơn 00031622</t>
  </si>
  <si>
    <t>00031737</t>
  </si>
  <si>
    <t>Kiot 15-16-17-18, Tòa 19T1, Dự án nhà ở xã hội phường Kiến Hưng, Quận Hà Đông, Thành Phố Hà Nội</t>
  </si>
  <si>
    <t>00033918</t>
  </si>
  <si>
    <t>Bán hàng CÔNG TY TNHH MỘT THÀNH VIÊN THỰC PHẨM SAIGON CO.OP theo hóa đơn 00033918</t>
  </si>
  <si>
    <t>00034122</t>
  </si>
  <si>
    <t>Bán hàng CHI NHÁNH CÔNG TY TNHH MỘT THÀNH VIÊN THỰC PHẨM SAIGON CO.OP - CO.OP FOOD KHU VỰC BÌNH DƯƠNG theo hóa đơn 00034122</t>
  </si>
  <si>
    <t>00034283</t>
  </si>
  <si>
    <t>Bán hàng Cửa Hàng Co.opFood CC Sơn Kỳ theo hóa đơn 00034283</t>
  </si>
  <si>
    <t>00034301</t>
  </si>
  <si>
    <t>Bán hàng Cửa Hàng Co.opFood Xóm Chiếu theo hóa đơn 00034301</t>
  </si>
  <si>
    <t>00035351</t>
  </si>
  <si>
    <t>Bán hàng CHI NHÁNH CÔNG TY TNHH MỘT THÀNH VIÊN THỰC PHẨM SAIGON CO.OP - CO.OP FOOD KHU VỰC BÌNH DƯƠNG theo hóa đơn 00035351</t>
  </si>
  <si>
    <t>00036075</t>
  </si>
  <si>
    <t>Bán hàng Cửa Hàng Co.opFood Nhượng Quyền Phố Quang theo hóa đơn 00036075</t>
  </si>
  <si>
    <t>00036269</t>
  </si>
  <si>
    <t>Bán hàng Cửa Hàng Co.opFood Nhượng Quyền Trung Sơn theo hóa đơn 00036269</t>
  </si>
  <si>
    <t>00036295</t>
  </si>
  <si>
    <t>Bán hàng Cửa Hàng Co.opFood Trần Xuân Soạn theo hóa đơn 00036295</t>
  </si>
  <si>
    <t>00036337</t>
  </si>
  <si>
    <t>Bán hàng CHI NHÁNH CÔNG TY TNHH MỘT THÀNH VIÊN THỰC PHẨM SAIGON CO.OP - CO.OP FOOD KHU VỰC BÌNH DƯƠNG theo hóa đơn 00036337</t>
  </si>
  <si>
    <t>00036428</t>
  </si>
  <si>
    <t>Bán hàng Co.opFood 249 Lương Định Của theo hóa đơn 00036428</t>
  </si>
  <si>
    <t>00036439</t>
  </si>
  <si>
    <t>Bán hàng CHI NHÁNH CÔNG TY TNHH MỘT THÀNH VIÊN THỰC PHẨM SAIGON CO.OP - CO.OP FOOD KHU VỰC BÌNH DƯƠNG theo hóa đơn 00036439</t>
  </si>
  <si>
    <t>00036455</t>
  </si>
  <si>
    <t>Bán hàng Cửa Hàng Co.opFood Nhượng Quyền Bình Lợi theo hóa đơn 00036455</t>
  </si>
  <si>
    <t>00036581</t>
  </si>
  <si>
    <t>Bán hàng Cửa Hàng Co.opFood Tây Thạnh theo hóa đơn 00036581</t>
  </si>
  <si>
    <t>00037149</t>
  </si>
  <si>
    <t>Bán hàng CÔNG TY TNHH MỘT THÀNH VIÊN THỰC PHẨM SAIGON CO.OP theo hóa đơn 00037149</t>
  </si>
  <si>
    <t>00037176</t>
  </si>
  <si>
    <t>Bán hàng CÔNG TY TNHH MỘT THÀNH VIÊN THỰC PHẨM SAIGON CO.OP theo hóa đơn 00037176</t>
  </si>
  <si>
    <t>00037201</t>
  </si>
  <si>
    <t>Bán hàng CHI NHÁNH CÔNG TY TNHH MỘT THÀNH VIÊN THỰC PHẨM SAIGON CO.OP - CO.OP FOOD KHU VỰC BÌNH DƯƠNG theo hóa đơn 00037201</t>
  </si>
  <si>
    <t>00037207</t>
  </si>
  <si>
    <t>Bán hàng CHI NHÁNH CÔNG TY TNHH MỘT THÀNH VIÊN THỰC PHẨM SAIGON CO.OP - CO.OP FOOD KHU VỰC BÌNH DƯƠNG theo hóa đơn 00037207</t>
  </si>
  <si>
    <t>00037298</t>
  </si>
  <si>
    <t>Bán hàng CHI NHÁNH CÔNG TY TNHH MỘT THÀNH VIÊN THỰC PHẨM SAIGON CO.OP - CO.OP FOOD KHU VỰC BÌNH DƯƠNG theo hóa đơn 00037298</t>
  </si>
  <si>
    <t>00037306</t>
  </si>
  <si>
    <t>Bán hàng Cửa Hàng Co.opFood Đường Số 1 Tên Lửa theo hóa đơn 00037306</t>
  </si>
  <si>
    <t>00039023</t>
  </si>
  <si>
    <t>Bán hàng Cửa Hàng Co.opFood Nhượng Quyền Phố Quang theo hóa đơn 00039023</t>
  </si>
  <si>
    <t>00039087</t>
  </si>
  <si>
    <t>Bán hàng CHI NHÁNH CÔNG TY TNHH MỘT THÀNH VIÊN THỰC PHẨM SAIGON CO.OP - CO.OP FOOD KHU VỰC BÌNH DƯƠNG theo hóa đơn 00039087</t>
  </si>
  <si>
    <t>00040170</t>
  </si>
  <si>
    <t>Bán hàng Cửa Hàng Co.opFood Trần Xuân Soạn theo hóa đơn 00040170</t>
  </si>
  <si>
    <t>00040172</t>
  </si>
  <si>
    <t>Bán hàng Cửa Hàng Co.opFood Nhượng Quyền Trung Sơn theo hóa đơn 00040172</t>
  </si>
  <si>
    <t>00040180</t>
  </si>
  <si>
    <t>Bán hàng CHI NHÁNH CÔNG TY TNHH MỘT THÀNH VIÊN THỰC PHẨM SAIGON CO.OP - CO.OP FOOD KHU VỰC BÌNH DƯƠNG theo hóa đơn 00040180</t>
  </si>
  <si>
    <t>00040197</t>
  </si>
  <si>
    <t>Bán hàng Cửa Hàng Co.opFood Phước Kiển theo hóa đơn 00040197</t>
  </si>
  <si>
    <t>00041354</t>
  </si>
  <si>
    <t>Bán hàng Cửa Hàng Co.opFood Nguyễn Văn Tạo theo hóa đơn 00041354</t>
  </si>
  <si>
    <t>00041714</t>
  </si>
  <si>
    <t>Bán hàng Cửa Hàng Co.opFood An Khang theo hóa đơn 00041714</t>
  </si>
  <si>
    <t>00042040</t>
  </si>
  <si>
    <t>Bán hàng Cửa Hàng Co.opFood CC Petroland theo hóa đơn 00042040</t>
  </si>
  <si>
    <t>00042042</t>
  </si>
  <si>
    <t>Bán hàng Cửa Hàng Co.opFood Nguyễn Duy Trinh 192 theo hóa đơn 00042042</t>
  </si>
  <si>
    <t>00042056</t>
  </si>
  <si>
    <t>Bán hàng Cửa Hàng Co.opFood ĐS9 Linh Tây theo hóa đơn 00042056</t>
  </si>
  <si>
    <t>00042363</t>
  </si>
  <si>
    <t>Bán hàng Cửa Hàng Co.opFood Nhượng Quyền Bình Lợi theo hóa đơn 00042363</t>
  </si>
  <si>
    <t>00042364</t>
  </si>
  <si>
    <t>Bán hàng Cửa hàng Co.op Food nhượng quyền Phố Đông theo hóa đơn 00042364</t>
  </si>
  <si>
    <t>00042381</t>
  </si>
  <si>
    <t>Bán hàng CHI NHÁNH CÔNG TY TNHH MỘT THÀNH VIÊN THỰC PHẨM SAIGON CO.OP - CO.OP FOOD KHU VỰC BÌNH DƯƠNG theo hóa đơn 00042381</t>
  </si>
  <si>
    <t>00042386</t>
  </si>
  <si>
    <t>Bán hàng Cửa Hàng Co.opFood Tân Hương 262 theo hóa đơn 00042386</t>
  </si>
  <si>
    <t>00043629</t>
  </si>
  <si>
    <t>Bán hàng Cửa Hàng Co.opFood KCN Tây Bắc theo hóa đơn 00043629</t>
  </si>
  <si>
    <t>00044052</t>
  </si>
  <si>
    <t>Bán hàng Cửa Hàng Co.opFood Nhượng Quyền Phố Quang theo hóa đơn 00044052</t>
  </si>
  <si>
    <t>00044055</t>
  </si>
  <si>
    <t>Bán hàng CHI NHÁNH CÔNG TY TNHH MỘT THÀNH VIÊN THỰC PHẨM SAIGON CO.OP - CO.OP FOOD KHU VỰC BÌNH DƯƠNG theo hóa đơn 00044055</t>
  </si>
  <si>
    <t>00044062</t>
  </si>
  <si>
    <t>Bán hàng Cửa Hàng Co.opFood The Garden Mall theo hóa đơn 00044062</t>
  </si>
  <si>
    <t>00044152</t>
  </si>
  <si>
    <t>Bán hàng Cửa Hàng Co.opFood Phạm Văn Bạch theo hóa đơn 00044152</t>
  </si>
  <si>
    <t>00044251</t>
  </si>
  <si>
    <t>Bán hàng Cửa Hàng Co.opFood Lê Quang Định theo hóa đơn 00044251</t>
  </si>
  <si>
    <t>00044252</t>
  </si>
  <si>
    <t>Bán hàng CHI NHÁNH CÔNG TY TNHH MỘT THÀNH VIÊN THỰC PHẨM SAIGON CO.OP - CO.OP FOOD KHU VỰC BÌNH DƯƠNG theo hóa đơn 00044252</t>
  </si>
  <si>
    <t>00044253</t>
  </si>
  <si>
    <t>Bán hàng CHI NHÁNH CÔNG TY TNHH MỘT THÀNH VIÊN THỰC PHẨM SAIGON CO.OP - CO.OP FOOD KHU VỰC BÌNH DƯƠNG theo hóa đơn 00044253</t>
  </si>
  <si>
    <t>00044257</t>
  </si>
  <si>
    <t>Bán hàng Cửa Hàng Co.opFood Tôn Thất Thuyết theo hóa đơn 00044257</t>
  </si>
  <si>
    <t>00044263</t>
  </si>
  <si>
    <t>Bán hàng Cửa Hàng Co.opFood Nhượng Quyền Trung Sơn theo hóa đơn 00044263</t>
  </si>
  <si>
    <t>00044630</t>
  </si>
  <si>
    <t>Bán hàng CHI NHÁNH CÔNG TY TNHH MỘT THÀNH VIÊN THỰC PHẨM SAIGON CO.OP - CO.OP FOOD KHU VỰC BÌNH DƯƠNG theo hóa đơn 00044630</t>
  </si>
  <si>
    <t>00045712</t>
  </si>
  <si>
    <t>Bán hàng Cửa Hàng Co.opFood Tăng Nhơn Phú 26 theo hóa đơn 00045712</t>
  </si>
  <si>
    <t>00045762</t>
  </si>
  <si>
    <t>Bán hàng Cửa Hàng Co.opFood An Khang theo hóa đơn 00045762</t>
  </si>
  <si>
    <t>00045819</t>
  </si>
  <si>
    <t>Bán hàng Cửa Hàng Co.opFood Phước Kiển theo hóa đơn 00045819</t>
  </si>
  <si>
    <t>00045820</t>
  </si>
  <si>
    <t>Bán hàng Cửa Hàng Co.opFood Phú Xuân theo hóa đơn 00045820</t>
  </si>
  <si>
    <t>00045850</t>
  </si>
  <si>
    <t>Bán hàng Căn Shophouse  Thương Mại T2,00.04  tại Tòa nhà Krista, Phường Bình Trưng Đông, Quận 2, TPHCM theo hóa đơn 00045850</t>
  </si>
  <si>
    <t>00045859</t>
  </si>
  <si>
    <t>Bán hàng Cửa Hàng Co.opFood CC Sơn Kỳ theo hóa đơn 00045859</t>
  </si>
  <si>
    <t>00045875</t>
  </si>
  <si>
    <t>Bán hàng Cửa Hàng Co.opFood CC Hoàng Quân 2, đơn khai trương ck 10%</t>
  </si>
  <si>
    <t>00046134</t>
  </si>
  <si>
    <t>Bán hàng Cửa Hàng Co.opFood Nhượng Quyền Bình Lợi theo hóa đơn 00046134</t>
  </si>
  <si>
    <t>00046619</t>
  </si>
  <si>
    <t>Bán hàng Cửa hàng Co.op Food nhượng quyền Phố Đông theo hóa đơn 00046619</t>
  </si>
  <si>
    <t>00046630</t>
  </si>
  <si>
    <t>Bán hàng Cửa Hàng Co.opFood Nhượng Quyền Phố Quang theo hóa đơn 00046630</t>
  </si>
  <si>
    <t>00046862</t>
  </si>
  <si>
    <t>Bán hàng Cửa Hàng Co.opFood Lã Xuân Oai 138 theo hóa đơn 00046862</t>
  </si>
  <si>
    <t>00046864</t>
  </si>
  <si>
    <t>Bán hàng Cửa Hàng Co.opFood Vạn Kiếp 31 theo hóa đơn 00046864</t>
  </si>
  <si>
    <t>00046919</t>
  </si>
  <si>
    <t>Bán hàng Cửa Hàng Co.opFood Bình Trưng theo hóa đơn 00046919</t>
  </si>
  <si>
    <t>00047012</t>
  </si>
  <si>
    <t>Bán hàng Cửa Hàng Co.opFood Nguyễn Duy Trinh 192 theo hóa đơn 00047012</t>
  </si>
  <si>
    <t>00047033</t>
  </si>
  <si>
    <t>Bán hàng Cửa Hàng Co.opFood Trương Quốc Dung theo hóa đơn 00047033</t>
  </si>
  <si>
    <t>00047044</t>
  </si>
  <si>
    <t>Bán hàng Cửa Hàng Co.opFood Xóm Chiếu theo hóa đơn 00047044</t>
  </si>
  <si>
    <t>00047048</t>
  </si>
  <si>
    <t>Bán hàng Cửa Hàng Co.opFood Lâm Văn Bền theo hóa đơn 00047048</t>
  </si>
  <si>
    <t>00047123</t>
  </si>
  <si>
    <t>Bán hàng Cửa Hàng Co.opFood Linh Đông theo hóa đơn 00047123</t>
  </si>
  <si>
    <t>00047534</t>
  </si>
  <si>
    <t>Bán hàng Cửa Hàng Co.opFood Nhượng Quyền Trung Sơn theo hóa đơn 00047534</t>
  </si>
  <si>
    <t>00047727</t>
  </si>
  <si>
    <t>Bán hàng Cửa Hàng Co.opFood Man Thiện 280 theo hóa đơn 00047727</t>
  </si>
  <si>
    <t>00047788</t>
  </si>
  <si>
    <t>Bán hàng Cửa hàng Co.op Food HN VP2 Linh Đàm theo hóa đơn 00047788</t>
  </si>
  <si>
    <t>00047815</t>
  </si>
  <si>
    <t>Bán hàng CHI NHÁNH CÔNG TY TNHH MỘT THÀNH VIÊN THỰC PHẨM SAIGON CO.OP - CO.OP FOOD KHU VỰC CẦN THƠ theo hóa đơn 00047815</t>
  </si>
  <si>
    <t>00047847</t>
  </si>
  <si>
    <t>Bán hàng Cửa Hàng Co.opFood CC Eastern theo hóa đơn 00047847</t>
  </si>
  <si>
    <t>00047858</t>
  </si>
  <si>
    <t>Bán hàng Cửa Hàng Co.opFood Lâm Văn Bền theo hóa đơn 00047858</t>
  </si>
  <si>
    <t>00047867</t>
  </si>
  <si>
    <t>Bán hàng Cửa Hàng Co.opFood Nhà Bè theo hóa đơn 00047867</t>
  </si>
  <si>
    <t>00047946</t>
  </si>
  <si>
    <t>Bán hàng Cửa Hàng Co.opFood Thạnh Lộc 17 theo hóa đơn 00047946</t>
  </si>
  <si>
    <t>00047967</t>
  </si>
  <si>
    <t>Bán hàng Cửa Hàng Co.opFood Liên Khu 5-6 theo hóa đơn 00047967</t>
  </si>
  <si>
    <t>00047994</t>
  </si>
  <si>
    <t>Bán hàng Cửa Hàng Co.opFood Vạn Kiếp 31 theo hóa đơn 00047994</t>
  </si>
  <si>
    <t>00047995</t>
  </si>
  <si>
    <t>Bán hàng Cửa Hàng Co.opFood CC Petroland theo hóa đơn 00047995</t>
  </si>
  <si>
    <t>00048003</t>
  </si>
  <si>
    <t>Bán hàng Cửa Hàng Co.opFood Pasteur theo hóa đơn 00048003</t>
  </si>
  <si>
    <t>00048047</t>
  </si>
  <si>
    <t>Bán hàng Cửa Hàng Co.opFood Nhượng Quyền Trung Sơn theo hóa đơn 00048047</t>
  </si>
  <si>
    <t>00048066</t>
  </si>
  <si>
    <t>Bán hàng Cửa Hàng Co.opFood CC Petroland theo hóa đơn 00048066</t>
  </si>
  <si>
    <t>00048526</t>
  </si>
  <si>
    <t>Bán hàng Cửa Hàng Co.opFood Trần Văn Danh 12 theo hóa đơn 00048526</t>
  </si>
  <si>
    <t>00048566</t>
  </si>
  <si>
    <t>Bán hàng Cửa Hàng Co.opFood Hoàng Diệu 2 theo hóa đơn 00048566</t>
  </si>
  <si>
    <t>00048572</t>
  </si>
  <si>
    <t>Bán hàng Cửa Hàng Co.opFood Nhượng Quyền Bình Lợi theo hóa đơn 00048572</t>
  </si>
  <si>
    <t>00048817</t>
  </si>
  <si>
    <t>Bán hàng Cửa Hàng Co.opFood Đường 339 theo hóa đơn 00048817</t>
  </si>
  <si>
    <t>00048819</t>
  </si>
  <si>
    <t>Bán hàng Cửa Hàng Co.opFood Ba Đình theo hóa đơn 00048819</t>
  </si>
  <si>
    <t>00048836</t>
  </si>
  <si>
    <t>Bán hàng Cửa hàng Co.op Food nhượng quyền Phố Đông theo hóa đơn 00048836</t>
  </si>
  <si>
    <t>00048840</t>
  </si>
  <si>
    <t>Bán hàng Cửa Hàng Co.opFood Nhà Bè theo hóa đơn 00048840</t>
  </si>
  <si>
    <t>00048886</t>
  </si>
  <si>
    <t>Bán hàng Cửa hàng Co.op Food Cát Lái theo hóa đơn 00048886</t>
  </si>
  <si>
    <t>00049337</t>
  </si>
  <si>
    <t>Bán hàng Cửa Hàng Co.opFood Nguyễn Thông 1 theo hóa đơn 00049337</t>
  </si>
  <si>
    <t>00049339</t>
  </si>
  <si>
    <t>Bán hàng Cửa Hàng Co.opFood Flora theo hóa đơn 00049339</t>
  </si>
  <si>
    <t>00049340</t>
  </si>
  <si>
    <t>Bán hàng Cửa Hàng Co.opFood Đường 339 theo hóa đơn 00049340</t>
  </si>
  <si>
    <t>00049376</t>
  </si>
  <si>
    <t>Bán hàng Cửa Hàng Co.opFood Tỉnh Lộ 8-628 theo hóa đơn 00049376</t>
  </si>
  <si>
    <t>00049415</t>
  </si>
  <si>
    <t>Bán hàng Cửa Hàng Co.opFood Nhượng Quyền Trung Sơn theo hóa đơn 00049415</t>
  </si>
  <si>
    <t>00049486</t>
  </si>
  <si>
    <t>Bán hàng Cửa hàng Co.op Food nhượng quyền Phố Đông theo hóa đơn 00049486</t>
  </si>
  <si>
    <t>00049489</t>
  </si>
  <si>
    <t>Bán hàng CHI NHÁNH CÔNG TY TNHH MỘT THÀNH VIÊN THỰC PHẨM SAIGON CO.OP - CO.OP FOOD KHU VỰC BÌNH DƯƠNG theo hóa đơn 00049489</t>
  </si>
  <si>
    <t>00049529</t>
  </si>
  <si>
    <t>Bán hàng CHI NHÁNH CÔNG TY TNHH MỘT THÀNH VIÊN THỰC PHẨM SAIGON CO.OP - CO.OP FOOD KHU VỰC CẦN THƠ theo hóa đơn 00049529</t>
  </si>
  <si>
    <t>00049573</t>
  </si>
  <si>
    <t>Bán hàng Cửa Hàng Co.opFood Hoàng Diệu 2 theo hóa đơn 00049573</t>
  </si>
  <si>
    <t>00049681</t>
  </si>
  <si>
    <t>Bán hàng Cửa Hàng Co.opFood CC Belleza theo hóa đơn 00049681</t>
  </si>
  <si>
    <t>00049718</t>
  </si>
  <si>
    <t>Bán hàng Cửa Hàng Co.opFood Nhượng Quyền Phố Quang theo hóa đơn 00049718</t>
  </si>
  <si>
    <t>00050248</t>
  </si>
  <si>
    <t>Bán hàng Cửa Hàng Co.opFood CC Phú Gia theo hóa đơn 00050248</t>
  </si>
  <si>
    <t>00050281</t>
  </si>
  <si>
    <t>Bán hàng Cửa hàng Co.op Food  37 Phan Huy Ích theo hóa đơn 00050281</t>
  </si>
  <si>
    <t>00050312</t>
  </si>
  <si>
    <t>Bán hàng Cửa hàng Co.op Food HN Green Stars theo hóa đơn 00050312</t>
  </si>
  <si>
    <t>00050324</t>
  </si>
  <si>
    <t>Bán hàng CHI NHÁNH CÔNG TY TNHH MỘT THÀNH VIÊN THỰC PHẨM SAIGON CO.OP - CO.OP FOOD KHU VỰC CẦN THƠ theo hóa đơn 00050324</t>
  </si>
  <si>
    <t>00050366</t>
  </si>
  <si>
    <t>Bán hàng Cửa Hàng Co.opFood Nhượng Quyền Trung Sơn theo hóa đơn 00050366</t>
  </si>
  <si>
    <t>00050535</t>
  </si>
  <si>
    <t>Bán hàng CN CÔNG TY TNHH MTV THỰC PHẨM SAIGON CO.OP - CO.OPFOOD KHU VỰC ĐỒNG NAI theo hóa đơn 00050535</t>
  </si>
  <si>
    <t>00050536</t>
  </si>
  <si>
    <t>Bán hàng CN CÔNG TY TNHH MTV THỰC PHẨM SAIGON CO.OP - CO.OPFOOD KHU VỰC ĐỒNG NAI theo hóa đơn 00050536</t>
  </si>
  <si>
    <t>00050537</t>
  </si>
  <si>
    <t>Bán hàng CN CÔNG TY TNHH MTV THỰC PHẨM SAIGON CO.OP - CO.OPFOOD KHU VỰC ĐỒNG NAI theo hóa đơn 00050537</t>
  </si>
  <si>
    <t>00050544</t>
  </si>
  <si>
    <t>Bán hàng Cửa Hàng Co.opFood Saigon Town theo hóa đơn 00050544</t>
  </si>
  <si>
    <t>00050572</t>
  </si>
  <si>
    <t>Bán hàng Cửa hàng Co.op Food CC Hoàng Quân theo hóa đơn 00050572</t>
  </si>
  <si>
    <t>00050588</t>
  </si>
  <si>
    <t>Bán hàng Cửa Hàng Co.opFood Lê Văn Lương 1187 theo hóa đơn 00050588</t>
  </si>
  <si>
    <t>00050590</t>
  </si>
  <si>
    <t>Bán hàng Cửa Hàng Co.opFood Lê Văn Lương 1187 theo hóa đơn 00050590</t>
  </si>
  <si>
    <t>00050638</t>
  </si>
  <si>
    <t>Bán hàng Cửa hàng Co.op Food HN Triều Khúc theo hóa đơn 00050638</t>
  </si>
  <si>
    <t>00050725</t>
  </si>
  <si>
    <t>Bán hàng CHI NHÁNH CÔNG TY TNHH MỘT THÀNH VIÊN THỰC PHẨM SAIGON CO.OP - CO.OP FOOD KHU VỰC BÌNH DƯƠNG theo hóa đơn 00050725</t>
  </si>
  <si>
    <t>00050728</t>
  </si>
  <si>
    <t>Bán hàng CHI NHÁNH CÔNG TY TNHH MỘT THÀNH VIÊN THỰC PHẨM SAIGON CO.OP - CO.OP FOOD KHU VỰC BÌNH DƯƠNG theo hóa đơn 00050728</t>
  </si>
  <si>
    <t>00050734</t>
  </si>
  <si>
    <t>Bán hàng Cửa Hàng Co.opFood Phước Kiển theo hóa đơn 00050734</t>
  </si>
  <si>
    <t>00050759</t>
  </si>
  <si>
    <t>Bán hàng Cửa Hàng Co.opFood Phước Kiển theo hóa đơn 00050759</t>
  </si>
  <si>
    <t>00050844</t>
  </si>
  <si>
    <t>Bán hàng Cửa Hàng Co.opFood Trường Thọ theo hóa đơn 00050844</t>
  </si>
  <si>
    <t>00050887</t>
  </si>
  <si>
    <t>Bán hàng CHI NHÁNH CÔNG TY TNHH MỘT THÀNH VIÊN THỰC PHẨM SAIGON CO.OP - CO.OP FOOD KHU VỰC BÌNH DƯƠNG theo hóa đơn 00050887</t>
  </si>
  <si>
    <t>00050889</t>
  </si>
  <si>
    <t>Bán hàng CHI NHÁNH CÔNG TY TNHH MỘT THÀNH VIÊN THỰC PHẨM SAIGON CO.OP - CO.OP FOOD KHU VỰC BÌNH DƯƠNG theo hóa đơn 00050889</t>
  </si>
  <si>
    <t>00050895</t>
  </si>
  <si>
    <t>Bán hàng CHI NHÁNH CÔNG TY TNHH MỘT THÀNH VIÊN THỰC PHẨM SAIGON CO.OP - CO.OP FOOD KHU VỰC BÌNH DƯƠNG theo hóa đơn 00050895</t>
  </si>
  <si>
    <t>00050896</t>
  </si>
  <si>
    <t>Bán hàng CHI NHÁNH CÔNG TY TNHH MỘT THÀNH VIÊN THỰC PHẨM SAIGON CO.OP - CO.OP FOOD KHU VỰC BÌNH DƯƠNG theo hóa đơn 00050896</t>
  </si>
  <si>
    <t>00050908</t>
  </si>
  <si>
    <t>Bán hàng CHI NHÁNH CÔNG TY TNHH MỘT THÀNH VIÊN THỰC PHẨM SAIGON CO.OP - CO.OP FOOD KHU VỰC BÌNH DƯƠNG theo hóa đơn 00050908</t>
  </si>
  <si>
    <t>00050909</t>
  </si>
  <si>
    <t>Bán hàng CHI NHÁNH CÔNG TY TNHH MỘT THÀNH VIÊN THỰC PHẨM SAIGON CO.OP - CO.OP FOOD KHU VỰC BÌNH DƯƠNG theo hóa đơn 00050909</t>
  </si>
  <si>
    <t>00050920</t>
  </si>
  <si>
    <t>Bán hàng CHI NHÁNH CÔNG TY TNHH MỘT THÀNH VIÊN THỰC PHẨM SAIGON CO.OP - CO.OP FOOD KHU VỰC CẦN THƠ theo hóa đơn 00050920</t>
  </si>
  <si>
    <t>00050922</t>
  </si>
  <si>
    <t>Bán hàng CHI NHÁNH CÔNG TY TNHH MỘT THÀNH VIÊN THỰC PHẨM SAIGON CO.OP - CO.OP FOOD KHU VỰC CẦN THƠ theo hóa đơn 00050922</t>
  </si>
  <si>
    <t>00050923</t>
  </si>
  <si>
    <t>Bán hàng CHI NHÁNH CÔNG TY TNHH MỘT THÀNH VIÊN THỰC PHẨM SAIGON CO.OP - CO.OP FOOD KHU VỰC CẦN THƠ theo hóa đơn 00050923</t>
  </si>
  <si>
    <t>00050924</t>
  </si>
  <si>
    <t>Bán hàng CHI NHÁNH CÔNG TY TNHH MỘT THÀNH VIÊN THỰC PHẨM SAIGON CO.OP - CO.OP FOOD KHU VỰC CẦN THƠ theo hóa đơn 00050924</t>
  </si>
  <si>
    <t>00050925</t>
  </si>
  <si>
    <t>Bán hàng CHI NHÁNH CÔNG TY TNHH MỘT THÀNH VIÊN THỰC PHẨM SAIGON CO.OP - CO.OP FOOD KHU VỰC CẦN THƠ theo hóa đơn 00050925</t>
  </si>
  <si>
    <t>00050926</t>
  </si>
  <si>
    <t>Bán hàng CHI NHÁNH CÔNG TY TNHH MỘT THÀNH VIÊN THỰC PHẨM SAIGON CO.OP - CO.OP FOOD KHU VỰC CẦN THƠ theo hóa đơn 00050926</t>
  </si>
  <si>
    <t>00050927</t>
  </si>
  <si>
    <t>Bán hàng CHI NHÁNH CÔNG TY TNHH MỘT THÀNH VIÊN THỰC PHẨM SAIGON CO.OP - CO.OP FOOD KHU VỰC CẦN THƠ theo hóa đơn 00050927</t>
  </si>
  <si>
    <t>00050928</t>
  </si>
  <si>
    <t>Bán hàng CHI NHÁNH CÔNG TY TNHH MỘT THÀNH VIÊN THỰC PHẨM SAIGON CO.OP - CO.OP FOOD KHU VỰC CẦN THƠ theo hóa đơn 00050928</t>
  </si>
  <si>
    <t>00050929</t>
  </si>
  <si>
    <t>Bán hàng CHI NHÁNH CÔNG TY TNHH MỘT THÀNH VIÊN THỰC PHẨM SAIGON CO.OP - CO.OP FOOD KHU VỰC CẦN THƠ theo hóa đơn 00050929</t>
  </si>
  <si>
    <t>00050930</t>
  </si>
  <si>
    <t>Bán hàng CHI NHÁNH CÔNG TY TNHH MỘT THÀNH VIÊN THỰC PHẨM SAIGON CO.OP - CO.OP FOOD KHU VỰC CẦN THƠ theo hóa đơn 00050930</t>
  </si>
  <si>
    <t>00050931</t>
  </si>
  <si>
    <t>Bán hàng CHI NHÁNH CÔNG TY TNHH MỘT THÀNH VIÊN THỰC PHẨM SAIGON CO.OP - CO.OP FOOD KHU VỰC CẦN THƠ theo hóa đơn 00050931</t>
  </si>
  <si>
    <t>00050932</t>
  </si>
  <si>
    <t>Bán hàng CHI NHÁNH CÔNG TY TNHH MỘT THÀNH VIÊN THỰC PHẨM SAIGON CO.OP - CO.OP FOOD KHU VỰC CẦN THƠ theo hóa đơn 00050932</t>
  </si>
  <si>
    <t>00050933</t>
  </si>
  <si>
    <t>Bán hàng CHI NHÁNH CÔNG TY TNHH MỘT THÀNH VIÊN THỰC PHẨM SAIGON CO.OP - CO.OP FOOD KHU VỰC CẦN THƠ theo hóa đơn 00050933</t>
  </si>
  <si>
    <t>00050934</t>
  </si>
  <si>
    <t>Bán hàng CHI NHÁNH CÔNG TY TNHH MỘT THÀNH VIÊN THỰC PHẨM SAIGON CO.OP - CO.OP FOOD KHU VỰC CẦN THƠ theo hóa đơn 00050934</t>
  </si>
  <si>
    <t>00050935</t>
  </si>
  <si>
    <t>Bán hàng CHI NHÁNH CÔNG TY TNHH MỘT THÀNH VIÊN THỰC PHẨM SAIGON CO.OP - CO.OP FOOD KHU VỰC CẦN THƠ theo hóa đơn 00050935</t>
  </si>
  <si>
    <t>00050979</t>
  </si>
  <si>
    <t>Bán hàng CN CÔNG TY TNHH MTV THỰC PHẨM SAIGON CO.OP - CO.OPFOOD KHU VỰC ĐỒNG NAI theo hóa đơn 00050979</t>
  </si>
  <si>
    <t>00051017</t>
  </si>
  <si>
    <t>Bán hàng CN CÔNG TY TNHH MTV THỰC PHẨM SAIGON CO.OP - CO.OPFOOD KHU VỰC ĐỒNG NAI theo hóa đơn 00051017</t>
  </si>
  <si>
    <t>00051018</t>
  </si>
  <si>
    <t>Bán hàng CN CÔNG TY TNHH MTV THỰC PHẨM SAIGON CO.OP - CO.OPFOOD KHU VỰC ĐỒNG NAI theo hóa đơn 00051018</t>
  </si>
  <si>
    <t>00051019</t>
  </si>
  <si>
    <t>Bán hàng CN CÔNG TY TNHH MTV THỰC PHẨM SAIGON CO.OP - CO.OPFOOD KHU VỰC ĐỒNG NAI theo hóa đơn 00051019</t>
  </si>
  <si>
    <t>00051020</t>
  </si>
  <si>
    <t>Bán hàng CN CÔNG TY TNHH MTV THỰC PHẨM SAIGON CO.OP - CO.OPFOOD KHU VỰC ĐỒNG NAI theo hóa đơn 00051020</t>
  </si>
  <si>
    <t>00051021</t>
  </si>
  <si>
    <t>Bán hàng CN CÔNG TY TNHH MTV THỰC PHẨM SAIGON CO.OP - CO.OPFOOD KHU VỰC ĐỒNG NAI theo hóa đơn 00051021</t>
  </si>
  <si>
    <t>00051079</t>
  </si>
  <si>
    <t>Bán hàng Cửa Hàng Co.opFood CC Petroland theo hóa đơn 00051079</t>
  </si>
  <si>
    <t>00051093</t>
  </si>
  <si>
    <t>Bán hàng CÔNG TY TNHH MỘT THÀNH VIÊN SÀI GÒN CO.OP PHÚ LÂM theo hóa đơn 00051093</t>
  </si>
  <si>
    <t>00051122</t>
  </si>
  <si>
    <t>Bán hàng Cửa Hàng Co.opFood Đông Thạnh theo hóa đơn 00051122</t>
  </si>
  <si>
    <t>00051123</t>
  </si>
  <si>
    <t>Bán hàng Cửa Hàng Co.opFood Đông Thạnh theo hóa đơn 00051123</t>
  </si>
  <si>
    <t>00051128</t>
  </si>
  <si>
    <t>Bán hàng Cửa Hàng Co.opFood Tăng Nhơn Phú 26 theo hóa đơn 00051128</t>
  </si>
  <si>
    <t>00051129</t>
  </si>
  <si>
    <t>Bán hàng Cửa Hàng Co.opFood Đường 339 theo hóa đơn 00051129</t>
  </si>
  <si>
    <t>00051133</t>
  </si>
  <si>
    <t>Bán hàng Cửa Hàng Co.opFood Chung Cư Ehome S theo hóa đơn 00051133</t>
  </si>
  <si>
    <t>00051135</t>
  </si>
  <si>
    <t>Bán hàng Cửa hàng Co.op Food CC Safira Khang Điền theo hóa đơn 00051135</t>
  </si>
  <si>
    <t>00051164</t>
  </si>
  <si>
    <t>Bán hàng Cửa Hàng Co.opFood Tôn Đản theo hóa đơn 00051164</t>
  </si>
  <si>
    <t>00051169</t>
  </si>
  <si>
    <t>Bán hàng Cửa Hàng Co.opFood CC Belleza theo hóa đơn 00051169</t>
  </si>
  <si>
    <t>00051198</t>
  </si>
  <si>
    <t>Bán hàng Cửa Hàng Co.opFood Bình An theo hóa đơn 00051198</t>
  </si>
  <si>
    <t>00051204</t>
  </si>
  <si>
    <t>Bán hàng Cửa hàng Co.op Food nhượng quyền Phố Đông theo hóa đơn 00051204</t>
  </si>
  <si>
    <t>00051205</t>
  </si>
  <si>
    <t>Bán hàng Cửa hàng Co.op Food nhượng quyền Phố Đông theo hóa đơn 00051205</t>
  </si>
  <si>
    <t>00051220</t>
  </si>
  <si>
    <t>Bán hàng Cửa Hàng Co.opFood 306 Nguyễn Thái Sơn theo hóa đơn 00051220</t>
  </si>
  <si>
    <t>00051234</t>
  </si>
  <si>
    <t>Bán hàng Cửa hàng Co.op Food  37 Phan Huy Ích theo hóa đơn 00051234</t>
  </si>
  <si>
    <t>00051246</t>
  </si>
  <si>
    <t>Bán hàng Cửa Hàng Co.opFood Gò Dưa 112 theo hóa đơn 00051246</t>
  </si>
  <si>
    <t>00051247</t>
  </si>
  <si>
    <t>Bán hàng Cửa Hàng Co.opFood Gò Dưa 112 theo hóa đơn 00051247</t>
  </si>
  <si>
    <t>00051248</t>
  </si>
  <si>
    <t>Bán hàng Cửa Hàng Co.opFood Tam Hà 64 theo hóa đơn 00051248</t>
  </si>
  <si>
    <t>00051254</t>
  </si>
  <si>
    <t>Bán hàng Cửa Hàng Co.opFood KDC Thanh Niên theo hóa đơn 00051254</t>
  </si>
  <si>
    <t>00051256</t>
  </si>
  <si>
    <t>Bán hàng Cửa Hàng Co.opFood Saigon Town theo hóa đơn 00051256</t>
  </si>
  <si>
    <t>00051263</t>
  </si>
  <si>
    <t>Bán hàng Cửa Hàng Co.opFood Phan Đình Phùng theo hóa đơn 00051263</t>
  </si>
  <si>
    <t>00051287</t>
  </si>
  <si>
    <t>Bán hàng Cửa Hàng Co.opFood Nhượng Quyền Bình Lợi theo hóa đơn 00051287</t>
  </si>
  <si>
    <t>00051288</t>
  </si>
  <si>
    <t>Bán hàng Cửa Hàng Co.opFood Thanh Đa theo hóa đơn 00051288</t>
  </si>
  <si>
    <t>00051299</t>
  </si>
  <si>
    <t>Bán hàng Cửa Hàng Co.opFood Thanh Đa theo hóa đơn 00051299</t>
  </si>
  <si>
    <t>00051303</t>
  </si>
  <si>
    <t>Bán hàng Cửa Hàng Co.opFood Ehome 3 theo hóa đơn 00051303</t>
  </si>
  <si>
    <t>00051507</t>
  </si>
  <si>
    <t>Bán hàng Cửa Hàng Co.opFood CC Carina theo hóa đơn 00051507</t>
  </si>
  <si>
    <t>00051555</t>
  </si>
  <si>
    <t>Bán hàng Cửa Hàng Co.opFood Chung Cư Ehome S theo hóa đơn 00051555</t>
  </si>
  <si>
    <t>00051556</t>
  </si>
  <si>
    <t>Bán hàng Cửa Hàng Co.opFood Chung Cư Ehome S theo hóa đơn 00051556</t>
  </si>
  <si>
    <t>00051640</t>
  </si>
  <si>
    <t>Bán hàng Cửa Hàng Co.opFood Phạm Thế Hiển theo hóa đơn 00051640</t>
  </si>
  <si>
    <t>00051641</t>
  </si>
  <si>
    <t>Bán hàng Cửa Hàng Co.opFood Phạm Nhữ Tăng 11 theo hóa đơn 00051641</t>
  </si>
  <si>
    <t>00051642</t>
  </si>
  <si>
    <t>Bán hàng Cửa Hàng Co.opFood CC Lovera Khang Điền theo hóa đơn 00051642</t>
  </si>
  <si>
    <t>00051644</t>
  </si>
  <si>
    <t>Bán hàng Cửa Hàng Co.opFood Phú Lợi theo hóa đơn 00051644</t>
  </si>
  <si>
    <t>00051718</t>
  </si>
  <si>
    <t>Bán hàng Cửa Hàng Co.opFood CC Akari City theo hóa đơn 00051718</t>
  </si>
  <si>
    <t>00051749</t>
  </si>
  <si>
    <t>Bán hàng Cửa Hàng Co.opFood Nguyễn Oanh theo hóa đơn 00051749</t>
  </si>
  <si>
    <t>00051836</t>
  </si>
  <si>
    <t>Bán hàng Cửa Hàng Co.opFood Flora theo hóa đơn 00051836</t>
  </si>
  <si>
    <t>00051943</t>
  </si>
  <si>
    <t>Bán hàng Cửa hàng Co.op Food HN Vĩnh Hưng theo hóa đơn 00051943</t>
  </si>
  <si>
    <t>00051956</t>
  </si>
  <si>
    <t>Bán hàng Cửa Hàng Co.opFood Phú Lợi theo hóa đơn 00051956</t>
  </si>
  <si>
    <t>00051964</t>
  </si>
  <si>
    <t>Bán hàng Cửa Hàng Co.opFood CC Lavita Charm theo hóa đơn 00051964</t>
  </si>
  <si>
    <t>00051968</t>
  </si>
  <si>
    <t>Bán hàng Cửa hàng Co.op Food HN Sakura theo hóa đơn 00051968</t>
  </si>
  <si>
    <t>00051969</t>
  </si>
  <si>
    <t>Bán hàng Cửa hàng Co.op Food HN Lucky House theo hóa đơn 00051969</t>
  </si>
  <si>
    <t>00051980</t>
  </si>
  <si>
    <t>Bán hàng Cửa hàng Co.op Food HN Khương Trung theo hóa đơn 00051980</t>
  </si>
  <si>
    <t>00051995</t>
  </si>
  <si>
    <t>Bán hàng CHI NHÁNH CÔNG TY TNHH MỘT THÀNH VIÊN THỰC PHẨM SAIGON CO.OP - CO.OP FOOD KHU VỰC CẦN THƠ theo hóa đơn 00051995</t>
  </si>
  <si>
    <t>00051996</t>
  </si>
  <si>
    <t>Bán hàng CHI NHÁNH CÔNG TY TNHH MỘT THÀNH VIÊN THỰC PHẨM SAIGON CO.OP - CO.OP FOOD KHU VỰC CẦN THƠ theo hóa đơn 00051996</t>
  </si>
  <si>
    <t>00051997</t>
  </si>
  <si>
    <t>Bán hàng CHI NHÁNH CÔNG TY TNHH MỘT THÀNH VIÊN THỰC PHẨM SAIGON CO.OP - CO.OP FOOD KHU VỰC CẦN THƠ theo hóa đơn 00051997</t>
  </si>
  <si>
    <t>00052083</t>
  </si>
  <si>
    <t>Bán hàng Cửa Hàng Co.opFood Đông Thạnh theo hóa đơn 00052083</t>
  </si>
  <si>
    <t>00052140</t>
  </si>
  <si>
    <t>Bán hàng CN CÔNG TY TNHH MTV THỰC PHẨM SAIGON CO.OP - CO.OPFOOD KHU VỰC ĐỒNG NAI theo hóa đơn 00052140</t>
  </si>
  <si>
    <t>00052141</t>
  </si>
  <si>
    <t>Bán hàng CN CÔNG TY TNHH MTV THỰC PHẨM SAIGON CO.OP - CO.OPFOOD KHU VỰC ĐỒNG NAI theo hóa đơn 00052141</t>
  </si>
  <si>
    <t>00052145</t>
  </si>
  <si>
    <t>Bán hàng Cửa hàng Co.op Food HN Khương Trung theo hóa đơn 00052145</t>
  </si>
  <si>
    <t>00052150</t>
  </si>
  <si>
    <t>Bán hàng Cửa hàng Co.op Food HN VP2 Linh Đàm theo hóa đơn 00052150</t>
  </si>
  <si>
    <t>00052156</t>
  </si>
  <si>
    <t>Bán hàng Cửa hàng Co.op Food HN Thanh Hà Cienco 5 theo hóa đơn 00052156</t>
  </si>
  <si>
    <t>00052159</t>
  </si>
  <si>
    <t>Bán hàng Cửa hàng Co.op Food HN Thái Hà HH theo hóa đơn 00052159</t>
  </si>
  <si>
    <t>00052161</t>
  </si>
  <si>
    <t>Bán hàng Cửa hàng Co.op Food HN Tecco Skyville Tower theo hóa đơn 00052161</t>
  </si>
  <si>
    <t>00052163</t>
  </si>
  <si>
    <t>Bán hàng Cửa hàng Co.op Food HN Lucky House theo hóa đơn 00052163</t>
  </si>
  <si>
    <t>00052165</t>
  </si>
  <si>
    <t>Bán hàng Cửa hàng Co.op Food HN Hồ Tùng Mậu theo hóa đơn 00052165</t>
  </si>
  <si>
    <t>00052167</t>
  </si>
  <si>
    <t>Bán hàng Cửa hàng Co.op Food HN Vĩnh Hưng theo hóa đơn 00052167</t>
  </si>
  <si>
    <t>00052168</t>
  </si>
  <si>
    <t>Bán hàng Cửa hàng Co.op Food HN New Horizon theo hóa đơn 00052168</t>
  </si>
  <si>
    <t>00052686</t>
  </si>
  <si>
    <t>Bán hàng Cửa Hàng Co.opFood Nhượng Quyền Bình Lợi theo hóa đơn 00052686</t>
  </si>
  <si>
    <t>00052702</t>
  </si>
  <si>
    <t>Bán hàng Cửa Hàng Co.opFood CC Lovera Khang Điền theo hóa đơn 00052702</t>
  </si>
  <si>
    <t>00052703</t>
  </si>
  <si>
    <t>Bán hàng Cửa Hàng Co.opFood CC Carina theo hóa đơn 00052703</t>
  </si>
  <si>
    <t>00052707</t>
  </si>
  <si>
    <t>Bán hàng Cửa Hàng Co.opFood Lê Văn Sỹ theo hóa đơn 00052707</t>
  </si>
  <si>
    <t>00052731</t>
  </si>
  <si>
    <t>Bán hàng Cửa Hàng Co.opFood Lâm Văn Bền 22 theo hóa đơn 00052731</t>
  </si>
  <si>
    <t>00052733</t>
  </si>
  <si>
    <t>Bán hàng Cửa Hàng Co.opFood CC Belleza theo hóa đơn 00052733</t>
  </si>
  <si>
    <t>00052922</t>
  </si>
  <si>
    <t>Bán hàng Cửa Hàng Co.opFood Nhượng Quyền Trung Sơn theo hóa đơn 00052922</t>
  </si>
  <si>
    <t>00053147</t>
  </si>
  <si>
    <t>Bán hàng Cửa hàng Co.op Food HN Thái Hà CT4 theo hóa đơn 00053147</t>
  </si>
  <si>
    <t>00053163</t>
  </si>
  <si>
    <t>Bán hàng Cửa hàng Co.op Food HN Tecco Skyville Tower theo hóa đơn 00053163</t>
  </si>
  <si>
    <t>00053164</t>
  </si>
  <si>
    <t>Bán hàng Cửa hàng Co.op Food HN Triều Khúc theo hóa đơn 00053164</t>
  </si>
  <si>
    <t>00053190</t>
  </si>
  <si>
    <t>Bán hàng Cửa Hàng Co.opFood Nhượng Quyền Phố Quang theo hóa đơn 00053190</t>
  </si>
  <si>
    <t>00053207</t>
  </si>
  <si>
    <t>Bán hàng Cửa Hàng Co.opFood Nhượng Quyền Bình Lợi theo hóa đơn 00053207</t>
  </si>
  <si>
    <t>00053214</t>
  </si>
  <si>
    <t>Bán hàng Cửa hàng Co.op Food HN Roman Plaza theo hóa đơn 00053214</t>
  </si>
  <si>
    <t>00053227</t>
  </si>
  <si>
    <t>Bán hàng Cửa Hàng Co.opFood Đinh Bộ Lĩnh 81 theo hóa đơn 00053227</t>
  </si>
  <si>
    <t>00053244</t>
  </si>
  <si>
    <t>Bán hàng Cửa hàng Co.op Food Đông Tăng Long theo hóa đơn 00053244</t>
  </si>
  <si>
    <t>00053249</t>
  </si>
  <si>
    <t>Bán hàng CHI NHÁNH CÔNG TY TNHH MỘT THÀNH VIÊN THỰC PHẨM SAIGON CO.OP - CO.OP FOOD KHU VỰC BÌNH DƯƠNG theo hóa đơn 00053249</t>
  </si>
  <si>
    <t>00053256</t>
  </si>
  <si>
    <t>Bán hàng Cửa hàng Co.op Food CC Sunrise Riverside theo hóa đơn 00053256</t>
  </si>
  <si>
    <t>00053259</t>
  </si>
  <si>
    <t>Bán hàng Cửa Hàng Co.opFood Bình Giã theo hóa đơn 00053259</t>
  </si>
  <si>
    <t>00053270</t>
  </si>
  <si>
    <t>Bán hàng Cửa Hàng Co.opFood Lạc Long Quân theo hóa đơn 00053270</t>
  </si>
  <si>
    <t>00053277</t>
  </si>
  <si>
    <t>Bán hàng CHI NHÁNH LIÊN HIỆP HỢP TÁC XÃ THƯƠNG MẠI TP.HCM - CO.OPMART CAI LẬY theo hóa đơn 00053277</t>
  </si>
  <si>
    <t>00053278</t>
  </si>
  <si>
    <t>Bán hàng CÔNG TY TRÁCH NHIỆM HỮU HẠN MỘT THÀNH VIÊN THƯƠNG MẠI VÀ DỊCH VỤ SÀI GÒN - PHAN RANG theo hóa đơn 00053278</t>
  </si>
  <si>
    <t>00053279</t>
  </si>
  <si>
    <t>Bán hàng CHI NHÁNH LIÊN HIỆP HỢP TÁC XÃ THƯƠNG MẠI TP. HỒ CHÍ MINH - CO.OPMART QUẢNG BÌNH theo hóa đơn 00053279</t>
  </si>
  <si>
    <t>00053280</t>
  </si>
  <si>
    <t>Bán hàng CHI NHÁNH LIÊN HIỆP HỢP TÁC XÃ THƯƠNG MẠI TP.HỒ CHÍ MINH - CO.OPMART DUYÊN HẢI theo hóa đơn 00053280</t>
  </si>
  <si>
    <t>00053281</t>
  </si>
  <si>
    <t>Bán hàng CHI NHÁNH LIÊN HIỆP HỢP TÁC XÃ THƯƠNG MẠI TP.HỒ CHÍ MINH - CO.OPMART PHAN RÍ CỬA theo hóa đơn 00053281</t>
  </si>
  <si>
    <t>00053282</t>
  </si>
  <si>
    <t>Bán hàng CÔNG TY TNHH MỘT THÀNH VIÊN THƯƠNG MẠI DỊCH VỤ SÀI GÒN - PHAN THIẾT theo hóa đơn 00053282</t>
  </si>
  <si>
    <t>00053283</t>
  </si>
  <si>
    <t>Bán hàng CÔNG TY TNHH MỘT THÀNH VIÊN THƯƠNG MẠI DỊCH VỤ SÀI GÒN - BÌNH PHƯỚC theo hóa đơn 00053283</t>
  </si>
  <si>
    <t>00053284</t>
  </si>
  <si>
    <t>Bán hàng CÔNG TY TNHH MỘT THÀNH VIÊN SÀI GÒN CO.OP BẢO LỘC theo hóa đơn 00053284</t>
  </si>
  <si>
    <t>00053285</t>
  </si>
  <si>
    <t>Bán hàng CHI NHÁNH LIÊN HIỆP HỢP TÁC XÃ THƯƠNG MẠI TP. HỒ CHÍ MINH - CO.OPMART BẾN LỨC theo hóa đơn 00053285</t>
  </si>
  <si>
    <t>00053286</t>
  </si>
  <si>
    <t>Bán hàng CÔNG TY TNHH MỘT THÀNH VIÊN THƯƠNG MẠI VÀ DỊCH VỤ SÀI GÒN - CAM RANH theo hóa đơn 00053286</t>
  </si>
  <si>
    <t>00053287</t>
  </si>
  <si>
    <t>Bán hàng CHI NHÁNH CÔNG TY TNHH MỘT THÀNH VIÊN THỰC PHẨM SAIGON CO.OP - CỬA HÀNG CO.OP FOOD LONG HẬU theo hóa đơn 00053287</t>
  </si>
  <si>
    <t>00053289</t>
  </si>
  <si>
    <t>Bán hàng CHI NHÁNH LIÊN HIỆP HỢP TÁC XÃ THƯƠNG MẠI TP. HỒ CHÍ MINH - CO.OPMART TÂN AN theo hóa đơn 00053289</t>
  </si>
  <si>
    <t>00053292</t>
  </si>
  <si>
    <t>Bán hàng CHI NHÁNH LIÊN HIỆP HỢP TÁC XÃ THƯƠNG MẠI TP. HỒ CHÍ MINH - CO.OPMART BẮC GIANG theo hóa đơn 00053292</t>
  </si>
  <si>
    <t>00053464</t>
  </si>
  <si>
    <t>Bán hàng CÔNG TY TNHH MỘT THÀNH VIÊN SÀI GÒN CO.OP GÒ VẤP theo hóa đơn 00053464</t>
  </si>
  <si>
    <t>00053465</t>
  </si>
  <si>
    <t>Bán hàng CÔNG TY TNHH MỘT THÀNH VIÊN THỰC PHẨM SAIGON CO.OP theo hóa đơn 00053465</t>
  </si>
  <si>
    <t>00053479</t>
  </si>
  <si>
    <t>Bán hàng CHI NHÁNH CÔNG TY TNHH MỘT THÀNH VIÊN THỰC PHẨM SAIGON CO.OP - CO.OP FOOD KHU VỰC BÌNH DƯƠNG theo hóa đơn 00053479</t>
  </si>
  <si>
    <t>00053480</t>
  </si>
  <si>
    <t>Bán hàng CHI NHÁNH CÔNG TY TNHH MỘT THÀNH VIÊN THỰC PHẨM SAIGON CO.OP - CO.OP FOOD KHU VỰC BÌNH DƯƠNG theo hóa đơn 00053480</t>
  </si>
  <si>
    <t>00053688</t>
  </si>
  <si>
    <t>Bán hàng Cửa hàng Co.op Food HN Bắc Hà Tower theo hóa đơn 00053688</t>
  </si>
  <si>
    <t>00053725</t>
  </si>
  <si>
    <t>Bán hàng Cửa hàng Co.op Food HN Thanh Hà Cienco 5 theo hóa đơn 00053725</t>
  </si>
  <si>
    <t>00053737</t>
  </si>
  <si>
    <t>Bán hàng Cửa hàng Co.op Food HN VP6 Linh Đàm theo hóa đơn 00053737</t>
  </si>
  <si>
    <t>00053738</t>
  </si>
  <si>
    <t>Bán hàng Cửa hàng Co.op Food HN Lucky House theo hóa đơn 00053738</t>
  </si>
  <si>
    <t>00053739</t>
  </si>
  <si>
    <t>Bán hàng Cửa hàng Co.op Food HN Hồ Tùng Mậu theo hóa đơn 00053739</t>
  </si>
  <si>
    <t>00053759</t>
  </si>
  <si>
    <t>Bán hàng Cửa hàng Co.op Food HN Vĩnh Hưng theo hóa đơn 00053759</t>
  </si>
  <si>
    <t>00053760</t>
  </si>
  <si>
    <t>Bán hàng Cửa hàng Co.op Food HN Eurowindow theo hóa đơn 00053760</t>
  </si>
  <si>
    <t>00053761</t>
  </si>
  <si>
    <t>Bán hàng Cửa hàng Co.op Food HN Eco Dream theo hóa đơn 00053761</t>
  </si>
  <si>
    <t>00053774</t>
  </si>
  <si>
    <t>Bán hàng Cửa hàng Co.op Food HN Triều Khúc theo hóa đơn 00053774</t>
  </si>
  <si>
    <t>00053788</t>
  </si>
  <si>
    <t>Bán hàng MARFOUR. Co.opMart SCA-GOLDSILK theo hóa đơn 00053788</t>
  </si>
  <si>
    <t>00053789</t>
  </si>
  <si>
    <t>Bán hàng CHI NHÁNH LIÊN HIỆP HỢP TÁC XÃ THƯƠNG MẠI TP. HỒ CHÍ MINH - CO.OPMART BẮC GIANG theo hóa đơn 00053789</t>
  </si>
  <si>
    <t>00053790</t>
  </si>
  <si>
    <t>Bán hàng MARFOUR TTTM Mipec, Long Biên, HN theo hóa đơn 00053790</t>
  </si>
  <si>
    <t>00053791</t>
  </si>
  <si>
    <t>Bán hàng MARFOUR Văn Phú Victoria, Hà Đông, HN theo hóa đơn 00053791</t>
  </si>
  <si>
    <t>00053792</t>
  </si>
  <si>
    <t>Bán hàng CÔNG TY TNHH MỘT THÀNH VIÊN SÀI GÒN CO.OP HÀ NỘI theo hóa đơn 00053792</t>
  </si>
  <si>
    <t>00053793</t>
  </si>
  <si>
    <t>Bán hàng CÔNG TY TNHH MỘT THÀNH VIÊN SÀI GÒN CO.OP HÀ NỘI theo hóa đơn 00053793</t>
  </si>
  <si>
    <t>00053794</t>
  </si>
  <si>
    <t>Bán hàng CÔNG TY TNHH MỘT THÀNH VIÊN CO.OPMART HẢI PHÒNG theo hóa đơn 00053794</t>
  </si>
  <si>
    <t>00053795</t>
  </si>
  <si>
    <t>Bán hàng CÔNG TY TNHH MỘT THÀNH VIÊN CO.OPMART THANH HÓA theo hóa đơn 00053795</t>
  </si>
  <si>
    <t>00053796</t>
  </si>
  <si>
    <t>Bán hàng CÔNG TY TNHH MỘT THÀNH VIÊN THƯƠNG MẠI VÀ DỊCH VỤ SÀI GÒN - HÀ TĨNH theo hóa đơn 00053796</t>
  </si>
  <si>
    <t>00053799</t>
  </si>
  <si>
    <t>Bán hàng CHI NHÁNH CÔNG TY TNHH MỘT THÀNH VIÊN THỰC PHẨM SAIGON CO.OP - CO.OP FOOD KHU VỰC BÌNH DƯƠNG theo hóa đơn 00053799</t>
  </si>
  <si>
    <t>00053800</t>
  </si>
  <si>
    <t>Bán hàng CHI NHÁNH LIÊN HIỆP HỢP TÁC XÃ THƯƠNG MẠI TP. HỒ CHÍ MINH - CO.OPMART TAM BÌNH theo hóa đơn 00053800</t>
  </si>
  <si>
    <t>00053812</t>
  </si>
  <si>
    <t>Bán hàng Cửa hàng Co.op Food HN Mandarin theo hóa đơn 00053812</t>
  </si>
  <si>
    <t>00053839</t>
  </si>
  <si>
    <t>Bán hàng CÔNG TY TNHH SAIGON CO-OP FAIRPRICE/ Co-opXtra Linh Trung theo hóa đơn 00053839</t>
  </si>
  <si>
    <t>00053840</t>
  </si>
  <si>
    <t>Bán hàng Cửa Hàng Co.opFood Lê Văn Thọ theo hóa đơn 00053840</t>
  </si>
  <si>
    <t>00053841</t>
  </si>
  <si>
    <t>Bán hàng Cửa Hàng Co.opFood Hồ Văn Tư theo hóa đơn 00053841</t>
  </si>
  <si>
    <t>00053843</t>
  </si>
  <si>
    <t>Bán hàng Cửa Hàng Co.opFood Phú Hữu theo hóa đơn 00053843</t>
  </si>
  <si>
    <t>00053844</t>
  </si>
  <si>
    <t>Bán hàng CÔNG TY TNHH MỘT THÀNH VIÊN SÀI GÒN CO.OP XA LỘ HÀ NỘI theo hóa đơn 00053844</t>
  </si>
  <si>
    <t>00053845</t>
  </si>
  <si>
    <t>Bán hàng CHI NHÁNH LIÊN HIỆP HỢP TÁC XÃ THƯƠNG MẠI TP. HỒ CHÍ MINH-CO.OPMART SA ĐÉC theo hóa đơn 00053845</t>
  </si>
  <si>
    <t>00053846</t>
  </si>
  <si>
    <t>Bán hàng CHI NHÁNH LIÊN HIỆP HỢP TÁC XÃ THƯƠNG MẠI TP. HỒ CHÍ MINH-CO.OPMART BÌNH THỦY theo hóa đơn 00053846</t>
  </si>
  <si>
    <t>00053847</t>
  </si>
  <si>
    <t>Bán hàng CHI NHÁNH LIÊN HIỆP HTX TM TP.HCM - CO.OPMART CAO LÃNH theo hóa đơn 00053847</t>
  </si>
  <si>
    <t>00053848</t>
  </si>
  <si>
    <t>Bán hàng CÔNG TY TRÁCH NHIỆM HỮU HẠN THƯƠNG MẠI DỊCH VỤ SÀI GÒN - TÂY NINH theo hóa đơn 00053848</t>
  </si>
  <si>
    <t>00053849</t>
  </si>
  <si>
    <t>Bán hàng CÔNG TY TNHH MỘT THÀNH VIÊN CO.OPMART TRẢNG BÀNG theo hóa đơn 00053849</t>
  </si>
  <si>
    <t>00053850</t>
  </si>
  <si>
    <t>Bán hàng CÔNG TY TNHH TMDV SÀI GÒN VŨNG TÀU theo hóa đơn 00053850</t>
  </si>
  <si>
    <t>00053851</t>
  </si>
  <si>
    <t>Bán hàng CHI NHÁNH LIÊN HIỆP HỢP TÁC XÃ THƯƠNG MẠI TP. HỒ CHÍ MINH-CO.OPMART GÒ DẦU theo hóa đơn 00053851</t>
  </si>
  <si>
    <t>00053852</t>
  </si>
  <si>
    <t>Bán hàng CHI NHÁNH CÔNG TY TNHH MỘT THÀNH VIÊN THỰC PHẨM SAIGON CO.OP - CO.OP FOOD KHU VỰC CẦN THƠ theo hóa đơn 00053852</t>
  </si>
  <si>
    <t>00053853</t>
  </si>
  <si>
    <t>Bán hàng CHI NHÁNH CÔNG TY TNHH MỘT THÀNH VIÊN THỰC PHẨM SAIGON CO.OP - CO.OP FOOD KHU VỰC CẦN THƠ theo hóa đơn 00053853</t>
  </si>
  <si>
    <t>00053854</t>
  </si>
  <si>
    <t>Bán hàng CHI NHÁNH CÔNG TY TNHH MỘT THÀNH VIÊN THỰC PHẨM SAIGON CO.OP - CO.OP FOOD KHU VỰC CẦN THƠ theo hóa đơn 00053854</t>
  </si>
  <si>
    <t>00053855</t>
  </si>
  <si>
    <t>Bán hàng CHI NHÁNH CÔNG TY TNHH MỘT THÀNH VIÊN THỰC PHẨM SAIGON CO.OP - CO.OP FOOD KHU VỰC CẦN THƠ theo hóa đơn 00053855</t>
  </si>
  <si>
    <t>00053856</t>
  </si>
  <si>
    <t>Bán hàng CHI NHÁNH CÔNG TY TNHH MỘT THÀNH VIÊN THỰC PHẨM SAIGON CO.OP - CO.OP FOOD KHU VỰC CẦN THƠ theo hóa đơn 00053856</t>
  </si>
  <si>
    <t>00053857</t>
  </si>
  <si>
    <t>Bán hàng CHI NHÁNH CÔNG TY TNHH MỘT THÀNH VIÊN THỰC PHẨM SAIGON CO.OP - CO.OP FOOD KHU VỰC CẦN THƠ theo hóa đơn 00053857</t>
  </si>
  <si>
    <t>00053953</t>
  </si>
  <si>
    <t>Bán hàng Cửa Hàng Co.opFood Bông Sao theo hóa đơn 00053953</t>
  </si>
  <si>
    <t>00053955</t>
  </si>
  <si>
    <t>Bán hàng Cửa hàng Co.op Food Conic sky theo hóa đơn 00053955</t>
  </si>
  <si>
    <t>00053956</t>
  </si>
  <si>
    <t>Bán hàng Cửa Hàng Co.opFood CC Hoàng Quân 2 theo hóa đơn 00053956</t>
  </si>
  <si>
    <t>00053957</t>
  </si>
  <si>
    <t>Bán hàng Cửa Hàng Co.opFood Nguyễn Thông 1 theo hóa đơn 00053957</t>
  </si>
  <si>
    <t>00053958</t>
  </si>
  <si>
    <t>Bán hàng CÔNG TY TNHH SAIGON CO-OP FAIRPRICE/ Co-opXtra Tân Phong theo hóa đơn 00053958</t>
  </si>
  <si>
    <t>00053961</t>
  </si>
  <si>
    <t>Bán hàng Cửa Hàng Co.opFood CC Dragon Hill theo hóa đơn 00053961</t>
  </si>
  <si>
    <t>00053963</t>
  </si>
  <si>
    <t>Bán hàng CÔNG TY TNHH MỘT THÀNH VIÊN SÀI GÒN CO.OP NAM SÀI GÒN theo hóa đơn 00053963</t>
  </si>
  <si>
    <t>00053966</t>
  </si>
  <si>
    <t>Bán hàng Cửa Hàng Co.opFood Bùi Đình Túy theo hóa đơn 00053966</t>
  </si>
  <si>
    <t>00054112</t>
  </si>
  <si>
    <t>Bán hàng MARFOUR TTTM Mipec, Long Biên, HN theo hóa đơn 00054112</t>
  </si>
  <si>
    <t>00054150</t>
  </si>
  <si>
    <t>Bán hàng CÔNG TY TNHH MỘT THÀNH VIÊN SÀI GÒN CO.OP PHÚ NHUẬN theo hóa đơn 00054150</t>
  </si>
  <si>
    <t>00054199</t>
  </si>
  <si>
    <t>Bán hàng Cửa hàng Co.op Food HN Phùng Khoang theo hóa đơn 00054199</t>
  </si>
  <si>
    <t>00054215</t>
  </si>
  <si>
    <t>Bán hàng CHI NHÁNH LIÊN HIỆP HỢP TÁC XÃ THƯƠNG MẠI TP. HỒ CHÍ MINH - CO.OPMART QUẢNG BÌNH theo hóa đơn 00054215</t>
  </si>
  <si>
    <t>00054216</t>
  </si>
  <si>
    <t>Bán hàng CHI NHÁNH LIÊN HIỆP HỢP TÁC XÃ THƯƠNG MẠI TP. HỒ CHÍ MINH - CO.OPMART QUẢNG BÌNH theo hóa đơn 00054216</t>
  </si>
  <si>
    <t>00054217</t>
  </si>
  <si>
    <t>Bán hàng CHI NHÁNH LIÊN HIỆP HỢP TÁC XÃ THƯƠNG MẠI TP.HỒ CHÍ MINH - CO.OPMART KON TUM theo hóa đơn 00054217</t>
  </si>
  <si>
    <t>00054218</t>
  </si>
  <si>
    <t>Bán hàng CHI NHÁNH LIÊN HIỆP HỢP TÁC XÃ THƯƠNG MẠI TP.HỒ CHÍ MINH - CO.OPMART KON TUM theo hóa đơn 00054218</t>
  </si>
  <si>
    <t>00054219</t>
  </si>
  <si>
    <t>Bán hàng CÔNG TY TRÁCH NHIỆM HỮU HẠN MỘT THÀNH VIÊN THƯƠNG MẠI DỊCH VỤ SÀI GÒN-ĐÔNG HÀ theo hóa đơn 00054219</t>
  </si>
  <si>
    <t>00054220</t>
  </si>
  <si>
    <t>Bán hàng CÔNG TY TNHH MỘT THÀNH VIÊN THƯƠNG MẠI SÀI GÒN - QUẢNG NGÃI theo hóa đơn 00054220</t>
  </si>
  <si>
    <t>00054221</t>
  </si>
  <si>
    <t>Bán hàng CÔNG TY TNHH  MỘT THÀNH VIÊN THƯƠNG MẠI DỊCH VỤ SÀI GÒN - BUÔN MA THUỘT theo hóa đơn 00054221</t>
  </si>
  <si>
    <t>00054222</t>
  </si>
  <si>
    <t>Bán hàng CÔNG TY TNHH MỘT THÀNH VIÊN SÀI GÒN CO.OP TAM KỲ theo hóa đơn 00054222</t>
  </si>
  <si>
    <t>00054223</t>
  </si>
  <si>
    <t>Bán hàng CÔNG TY TNHH MỘT THÀNH VIÊN SÀI GÒN CO.OP BÌNH ĐỊNH theo hóa đơn 00054223</t>
  </si>
  <si>
    <t>00054224</t>
  </si>
  <si>
    <t>Bán hàng CÔNG TY TNHH MỘT THÀNH VIÊN THƯƠNG MẠI DỊCH VỤ SÀI GÒN - PHÚ YÊN theo hóa đơn 00054224</t>
  </si>
  <si>
    <t>00054225</t>
  </si>
  <si>
    <t>Bán hàng CÔNG TY TNHH THƯƠNG MẠI SÀI GÒN- GIA LAI theo hóa đơn 00054225</t>
  </si>
  <si>
    <t>CÔNG TY TNHH THƯƠNG MẠI SÀI GÒN- GIA LAI</t>
  </si>
  <si>
    <t>00054226</t>
  </si>
  <si>
    <t>Bán hàng CÔNG TY TNHH SÀI GÒN - BUÔN HỒ theo hóa đơn 00054226</t>
  </si>
  <si>
    <t>00054229</t>
  </si>
  <si>
    <t>Bán hàng CÔNG TY TNHH MỘT THÀNH VIÊN THƯƠNG MẠI DỊCH VỤ AN ĐÔNG theo hóa đơn 00054229</t>
  </si>
  <si>
    <t>00054230</t>
  </si>
  <si>
    <t>Bán hàng CÔNG TY TNHH MỘT THÀNH VIÊN SÀI GÒN CO.OP HẬU GIANG theo hóa đơn 00054230</t>
  </si>
  <si>
    <t>CÔNG TY TNHH MỘT THÀNH VIÊN SÀI GÒN CO.OP HẬU GIANG</t>
  </si>
  <si>
    <t>0305781492</t>
  </si>
  <si>
    <t>00054231</t>
  </si>
  <si>
    <t>Bán hàng Cửa Hàng Co.opFood CC Calla Garden theo hóa đơn 00054231</t>
  </si>
  <si>
    <t>00054232</t>
  </si>
  <si>
    <t>Bán hàng Cửa Hàng Co.opFood Phạm Nhữ Tăng 11 theo hóa đơn 00054232</t>
  </si>
  <si>
    <t>00054233</t>
  </si>
  <si>
    <t>Bán hàng CÔNG TY TNHH  MỘT THÀNH VIÊN THƯƠNG MẠI DỊCH VỤ BÌNH ĐÔNG theo hóa đơn 00054233</t>
  </si>
  <si>
    <t>00054245</t>
  </si>
  <si>
    <t>Bán hàng CÔNG TY TNHH MỘT THÀNH VIÊN CO.OP MART HÒA BÌNH theo hóa đơn 00054245</t>
  </si>
  <si>
    <t>00054246</t>
  </si>
  <si>
    <t>Bán hàng CÔNG TY TNHH MỘT THÀNH VIÊN SÀI GÒN CO.OP BÌNH TÂN theo hóa đơn 00054246</t>
  </si>
  <si>
    <t>00054247</t>
  </si>
  <si>
    <t>Bán hàng CHI NHÁNH LIÊN HIỆP HỢP TÁC XÃ THƯƠNG MẠI TP.HCM - CO.OPMART BÌNH TÂN 2 theo hóa đơn 00054247</t>
  </si>
  <si>
    <t>00054248</t>
  </si>
  <si>
    <t>Bán hàng CHI NHÁNH LIÊN HIỆP HỢP TÁC XÃ THƯƠNG MẠI TP.HCM - CO.OPMART BÌNH TÂN 2 theo hóa đơn 00054248</t>
  </si>
  <si>
    <t>00054249</t>
  </si>
  <si>
    <t>Bán hàng CÔNG TY TNHH MỘT THÀNH VIÊN SÀI GÒN CO.OP BÌNH TÂN theo hóa đơn 00054249</t>
  </si>
  <si>
    <t>00054250</t>
  </si>
  <si>
    <t>Bán hàng CHI NHÁNH LIÊN HIỆP HỢP TÁC XÃ THƯƠNG MẠI TP. HỒ CHÍ MINH - CO.OPMART TAM BÌNH theo hóa đơn 00054250</t>
  </si>
  <si>
    <t>00054251</t>
  </si>
  <si>
    <t>Bán hàng CÔNG TY TNHH SAIGON CO-OP FAIRPRICE/ Co-opXtra Linh Trung theo hóa đơn 00054251</t>
  </si>
  <si>
    <t>00054252</t>
  </si>
  <si>
    <t>Bán hàng CÔNG TY TNHH SAIGON CO-OP FAIRPRICE/ Co-opXtra Phạm Văn Đồng theo hóa đơn 00054252</t>
  </si>
  <si>
    <t>00054253</t>
  </si>
  <si>
    <t>Bán hàng CÔNG TY TNHH MỘT THÀNH VIÊN CO.OPMART BÌNH TRIỆU theo hóa đơn 00054253</t>
  </si>
  <si>
    <t>00054254</t>
  </si>
  <si>
    <t>Bán hàng Cửa hàng Co.opFood Hiệp Bình theo hóa đơn 00054254</t>
  </si>
  <si>
    <t>00054255</t>
  </si>
  <si>
    <t>Bán hàng Cửa Hàng Co.opFood CC Linh Tây Tower theo hóa đơn 00054255</t>
  </si>
  <si>
    <t>00054256</t>
  </si>
  <si>
    <t>Bán hàng Cửa Hàng Co.opFood Xuân Hiệp theo hóa đơn 00054256</t>
  </si>
  <si>
    <t>00054257</t>
  </si>
  <si>
    <t>Bán hàng Cửa Hàng Co.opFood CC Moscow Tower theo hóa đơn 00054257</t>
  </si>
  <si>
    <t>00054259</t>
  </si>
  <si>
    <t>Bán hàng CÔNG TY TNHH MỘT THÀNH VIÊN SÀI GÒN CO.OP HÓC MÔN theo hóa đơn 00054259</t>
  </si>
  <si>
    <t>00054260</t>
  </si>
  <si>
    <t>Bán hàng CÔNG TY TNHH MỘT THÀNH VIÊN SÀI GÒN CO.OP THẮNG LỢI theo hóa đơn 00054260</t>
  </si>
  <si>
    <t>00054261</t>
  </si>
  <si>
    <t>Bán hàng CÔNG TY TNHH MỘT THÀNH VIÊN SÀI GÒN CO.OP CỐNG QUỲNH theo hóa đơn 00054261</t>
  </si>
  <si>
    <t>00054262</t>
  </si>
  <si>
    <t>Bán hàng CÔNG TY TNHH MỘT THÀNH VIÊN SÀI GÒN CO.OP ĐÌNH CHIỂU theo hóa đơn 00054262</t>
  </si>
  <si>
    <t>00054263</t>
  </si>
  <si>
    <t>Bán hàng CÔNG TY TNHH MỘT THÀNH VIÊN SÀI GÒN CO.OP ĐÌNH CHIỂU theo hóa đơn 00054263</t>
  </si>
  <si>
    <t>00054264</t>
  </si>
  <si>
    <t>Bán hàng FINELIFE FOODSTORE RIVIERA POINT theo hóa đơn 00054264</t>
  </si>
  <si>
    <t>00054265</t>
  </si>
  <si>
    <t>Bán hàng CÔNG TY TNHH MỘT THÀNH VIÊN SÀI GÒN CO.OP NAM SÀI GÒN theo hóa đơn 00054265</t>
  </si>
  <si>
    <t>00054266</t>
  </si>
  <si>
    <t>Bán hàng CÔNG TY TNHH MỘT THÀNH VIÊN SÀI GÒN CO.OP NHIÊU LỘC theo hóa đơn 00054266</t>
  </si>
  <si>
    <t>00054267</t>
  </si>
  <si>
    <t>Bán hàng CÔNG TY TNHH SAIGON CO-OP FAIRPRICE/ Co-opXtra Tân Phong theo hóa đơn 00054267</t>
  </si>
  <si>
    <t>00054269</t>
  </si>
  <si>
    <t>Bán hàng Cửa Hàng Co.opFood Hoàng Anh Thanh Bình theo hóa đơn 00054269</t>
  </si>
  <si>
    <t>00054270</t>
  </si>
  <si>
    <t>00054271</t>
  </si>
  <si>
    <t>00054272</t>
  </si>
  <si>
    <t>Bán hàng CÔNG TY TNHH THƯƠNG MẠI DỊCH VỤ TRUNG MỸ TÂY theo hóa đơn 00054272</t>
  </si>
  <si>
    <t>00054273</t>
  </si>
  <si>
    <t>Bán hàng CHI NHÁNH LIÊN HIỆP HỢP TÁC XÃ THƯƠNG MẠI TP. HỒ CHÍ MINH - CO.OPMART TÔ KÝ theo hóa đơn 00054273</t>
  </si>
  <si>
    <t>CHI NHÁNH LIÊN HIỆP HỢP TÁC XÃ THƯƠNG MẠI TP. HỒ CHÍ MINH - CO.OPMART TÔ KÝ</t>
  </si>
  <si>
    <t>0301175691-059</t>
  </si>
  <si>
    <t>00054274</t>
  </si>
  <si>
    <t>Bán hàng MARFIVE. Co.opMart SCA - Âu Cơ theo hóa đơn 00054274</t>
  </si>
  <si>
    <t>00054275</t>
  </si>
  <si>
    <t>Bán hàng Cửa Hàng Co.opFood Green Hills theo hóa đơn 00054275</t>
  </si>
  <si>
    <t>00054276</t>
  </si>
  <si>
    <t>Bán hàng Cửa Hàng Co.opFood Green Hills theo hóa đơn 00054276</t>
  </si>
  <si>
    <t>00054278</t>
  </si>
  <si>
    <t>Bán hàng Cửa Hàng Co.opFood Linh Đông theo hóa đơn 00054278</t>
  </si>
  <si>
    <t>00054279</t>
  </si>
  <si>
    <t>Bán hàng Cửa Hàng Co.opFood CC Đạt Gia theo hóa đơn 00054279</t>
  </si>
  <si>
    <t>00054280</t>
  </si>
  <si>
    <t>Bán hàng Cửa Hàng Co.opFood Tam Phú theo hóa đơn 00054280</t>
  </si>
  <si>
    <t>00054281</t>
  </si>
  <si>
    <t>Bán hàng Cửa Hàng Co.opFood Gò Dưa 112 theo hóa đơn 00054281</t>
  </si>
  <si>
    <t>00054282</t>
  </si>
  <si>
    <t>Bán hàng Cửa Hàng Co.opFood Tỉnh Lộ 43 theo hóa đơn 00054282</t>
  </si>
  <si>
    <t>00054283</t>
  </si>
  <si>
    <t>Bán hàng Cửa Hàng Co.opFood Linh Trung theo hóa đơn 00054283</t>
  </si>
  <si>
    <t>00054291</t>
  </si>
  <si>
    <t>Bán hàng CÔNG TY TNHH MỘT THÀNH VIÊN SÀI GÒN CO.OP HÀ NỘI theo hóa đơn 00054291</t>
  </si>
  <si>
    <t>00054292</t>
  </si>
  <si>
    <t>Bán hàng CÔNG TY TNHH MỘT THÀNH VIÊN MARSIX / CO.OPMART SCA HOÀNG VĂN THỤ theo hóa đơn 00054292</t>
  </si>
  <si>
    <t>00054293</t>
  </si>
  <si>
    <t>Bán hàng CÔNG TY TNHH MỘT THÀNH VIÊN SÀI GÒN CO.OP PHÚ NHUẬN theo hóa đơn 00054293</t>
  </si>
  <si>
    <t>00054294</t>
  </si>
  <si>
    <t>Bán hàng CÔNG TY TNHH MỘT THÀNH VIÊN SÀI GÒN CO.OP RẠCH MIỄU theo hóa đơn 00054294</t>
  </si>
  <si>
    <t>00054295</t>
  </si>
  <si>
    <t>Bán hàng CHI NHÁNH LIÊN HIỆP HỢP TÁC XÃ THƯƠNG MẠI TP.HỒ CHÍ MINH - CO.OPMART VĂN THÁNH theo hóa đơn 00054295</t>
  </si>
  <si>
    <t>00054296</t>
  </si>
  <si>
    <t>Bán hàng Cửa Hàng Co.opFood Bùi Đình Túy theo hóa đơn 00054296</t>
  </si>
  <si>
    <t>00054297</t>
  </si>
  <si>
    <t>Bán hàng CHI NHÁNH LIÊN HIỆP HTX THƯƠNG MẠI TP.HCM - CO.OPMART CHU VĂN AN theo hóa đơn 00054297</t>
  </si>
  <si>
    <t>00054298</t>
  </si>
  <si>
    <t>Bán hàng Cửa Hàng Co.opFood 372 Nơ Trang Long theo hóa đơn 00054298</t>
  </si>
  <si>
    <t>00054299</t>
  </si>
  <si>
    <t>Bán hàng Cửa Hàng Co.opFood Nơ Trang Long 235 theo hóa đơn 00054299</t>
  </si>
  <si>
    <t>00054300</t>
  </si>
  <si>
    <t>Bán hàng Cửa Hàng Co.opFood Lê Quang Định theo hóa đơn 00054300</t>
  </si>
  <si>
    <t>00054303</t>
  </si>
  <si>
    <t>Bán hàng CÔNG TY TNHH MỘT THÀNH VIÊN CO.OP MART VĨNH PHÚC theo hóa đơn 00054303</t>
  </si>
  <si>
    <t>00054304</t>
  </si>
  <si>
    <t>Bán hàng CÔNG TY TNHH MỘT THÀNH VIÊN THƯƠNG MẠI VÀ DỊCH VỤ SÀI GÒN - CAM RANH theo hóa đơn 00054304</t>
  </si>
  <si>
    <t>00054305</t>
  </si>
  <si>
    <t>Bán hàng CÔNG TY TNHH MỘT THÀNH VIÊN THƯƠNG MẠI VÀ DỊCH VỤ SÀI GÒN - CAM RANH theo hóa đơn 00054305</t>
  </si>
  <si>
    <t>00054306</t>
  </si>
  <si>
    <t>Bán hàng CÔNG TY TNHH MỘT THÀNH VIÊN THƯƠNG MẠI DỊCH VỤ SÀI GÒN - PHAN THIẾT theo hóa đơn 00054306</t>
  </si>
  <si>
    <t>00054307</t>
  </si>
  <si>
    <t>Bán hàng CÔNG TY TRÁCH NHIỆM HỮU HẠN  THƯƠNG MẠI DỊCH VỤ SÀI GÒN - TRÀ VINH theo hóa đơn 00054307</t>
  </si>
  <si>
    <t>00054308</t>
  </si>
  <si>
    <t>Bán hàng CÔNG TY TNHH MỘT THÀNH VIÊN CO.OPMART NHA TRANG theo hóa đơn 00054308</t>
  </si>
  <si>
    <t>00054309</t>
  </si>
  <si>
    <t>Bán hàng CÔNG TY TRÁCH NHIỆM HỮU HẠN MỘT THÀNH VIÊN THƯƠNG MẠI VÀ DỊCH VỤ SÀI GÒN - PHAN RANG theo hóa đơn 00054309</t>
  </si>
  <si>
    <t>00054310</t>
  </si>
  <si>
    <t>Bán hàng CHI NHÁNH LIÊN HIỆP HỢP TÁC XÃ THƯƠNG MẠI TP. HỒ CHÍ MINH - CO.OPMART BÀ RỊA theo hóa đơn 00054310</t>
  </si>
  <si>
    <t>00054311</t>
  </si>
  <si>
    <t>Bán hàng CHI NHÁNH LIÊN HIỆP HỢP TÁC XÃ THƯƠNG MẠI TP. HỒ CHÍ MINH - CO.OPMART BÀ RỊA theo hóa đơn 00054311</t>
  </si>
  <si>
    <t>00054312</t>
  </si>
  <si>
    <t>Bán hàng CN LIÊN HIỆP HỢP TÁC XÃ THƯƠNG MẠI TP. HỒ CHÍ MINH - CO.OPMART ĐỖ VĂN DẬY theo hóa đơn 00054312</t>
  </si>
  <si>
    <t>00054313</t>
  </si>
  <si>
    <t>Bán hàng CHI NHÁNH LIÊN HIỆP HỢP TÁC XÃ THƯƠNG MẠI TP HỒ CHÍ MINH - CO.OPMART TIỂU CẦN theo hóa đơn 00054313</t>
  </si>
  <si>
    <t>00054314</t>
  </si>
  <si>
    <t>Bán hàng Cửa hàng Co.op Food HN Ecohome theo hóa đơn 00054314</t>
  </si>
  <si>
    <t>00054315</t>
  </si>
  <si>
    <t>Bán hàng CÔNG TY TNHH THƯƠNG MẠI DỊCH VỤ SIÊU THỊ CO.OP MART BIÊN HÒA theo hóa đơn 00054315</t>
  </si>
  <si>
    <t>00054316</t>
  </si>
  <si>
    <t>Bán hàng CN CÔNG TY TNHH MTV THỰC PHẨM SAIGON CO.OP - CO.OPFOOD KHU VỰC ĐỒNG NAI theo hóa đơn 00054316</t>
  </si>
  <si>
    <t>00054317</t>
  </si>
  <si>
    <t>Bán hàng CÔNG TY TNHH MỘT THÀNH VIÊN SÀI GÒN CO.OP XA LỘ HÀ NỘI theo hóa đơn 00054317</t>
  </si>
  <si>
    <t>00054318</t>
  </si>
  <si>
    <t>Bán hàng Cửa hàng Co.op Food Man Thiện 126A theo hóa đơn 00054318</t>
  </si>
  <si>
    <t>00054319</t>
  </si>
  <si>
    <t>Bán hàng Cửa Hàng Co.opFood Tăng Nhơn Phú 26 theo hóa đơn 00054319</t>
  </si>
  <si>
    <t>00054320</t>
  </si>
  <si>
    <t>Bán hàng Cửa hàng Co.opFood Nguyễn Thái Bình 349 theo hóa đơn 00054320</t>
  </si>
  <si>
    <t>00054321</t>
  </si>
  <si>
    <t>Bán hàng Cửa Hàng Co.opFood Đông Thạnh theo hóa đơn 00054321</t>
  </si>
  <si>
    <t>00054322</t>
  </si>
  <si>
    <t>Bán hàng Cửa Hàng Co.opFood Trần Thị Cờ 292 theo hóa đơn 00054322</t>
  </si>
  <si>
    <t>00054323</t>
  </si>
  <si>
    <t>Bán hàng CN LIÊN HIỆP HỢP TÁC XÃ THƯƠNG MẠI TP. HỒ CHÍ MINH - CO.OPMART HIỆP THÀNH theo hóa đơn 00054323</t>
  </si>
  <si>
    <t>00054324</t>
  </si>
  <si>
    <t>Bán hàng Cửa Hàng Co.opFood CC LACASA theo hóa đơn 00054324</t>
  </si>
  <si>
    <t>00054325</t>
  </si>
  <si>
    <t>Bán hàng Cửa Hàng Co.opFood CC Belleza theo hóa đơn 00054325</t>
  </si>
  <si>
    <t>00054326</t>
  </si>
  <si>
    <t>Bán hàng FINELIFE SUPERMARKET URBANHILL theo hóa đơn 00054326</t>
  </si>
  <si>
    <t>00054328</t>
  </si>
  <si>
    <t>Bán hàng CÔNG TY TNHH MỘT THÀNH VIÊN SÀI GÒN CO.OP NHIÊU LỘC theo hóa đơn 00054328</t>
  </si>
  <si>
    <t>00054329</t>
  </si>
  <si>
    <t>Bán hàng Cửa Hàng Co.opFood Saigon Town theo hóa đơn 00054329</t>
  </si>
  <si>
    <t>00054330</t>
  </si>
  <si>
    <t>Bán hàng Cửa Hàng Co.opFood Đất Mới 272 theo hóa đơn 00054330</t>
  </si>
  <si>
    <t>00054333</t>
  </si>
  <si>
    <t>Bán hàng CÔNG TY TNHH  MỘT THÀNH VIÊN THƯƠNG MẠI DỊCH VỤ BÌNH ĐÔNG theo hóa đơn 00054333</t>
  </si>
  <si>
    <t>00054334</t>
  </si>
  <si>
    <t>Bán hàng Cửa Hàng Co.opFood Chợ Lớn theo hóa đơn 00054334</t>
  </si>
  <si>
    <t>00054335</t>
  </si>
  <si>
    <t>Bán hàng CÔNG TY TNHH MỘT THÀNH VIÊN SÀI GÒN CO.OP PHÚ LÂM theo hóa đơn 00054335</t>
  </si>
  <si>
    <t>00054336</t>
  </si>
  <si>
    <t>Bán hàng SIÊU THỊ Á CHÂU. Co.opXtra Premium theo hóa đơn 00054336</t>
  </si>
  <si>
    <t>00054338</t>
  </si>
  <si>
    <t>Bán hàng Cửa hàng Co.op Food HN The K-Park theo hóa đơn 00054338</t>
  </si>
  <si>
    <t>00054339</t>
  </si>
  <si>
    <t>Bán hàng Cửa hàng Co.op Food HN V7 The Vesta theo hóa đơn 00054339</t>
  </si>
  <si>
    <t>00054340</t>
  </si>
  <si>
    <t>Bán hàng CÔNG TY TNHH MỘT THÀNH VIÊN CO.OPMART THANH HÓA theo hóa đơn 00054340</t>
  </si>
  <si>
    <t>00054341</t>
  </si>
  <si>
    <t>Bán hàng Cửa Hàng Co.opFood Ba Đình theo hóa đơn 00054341</t>
  </si>
  <si>
    <t>00054345</t>
  </si>
  <si>
    <t>Bán hàng Cửa hàng Co.op Food HN Hồ Tùng Mậu theo hóa đơn 00054345</t>
  </si>
  <si>
    <t>00054346</t>
  </si>
  <si>
    <t>Bán hàng CÔNG TY TNHH MTV THƯƠNG MẠI SÀI GÒN - HẬU GIANG theo hóa đơn 00054346</t>
  </si>
  <si>
    <t>00054347</t>
  </si>
  <si>
    <t>Bán hàng CHI NHÁNH LIÊN HIỆP HỢP TÁC XÃ THƯƠNG MẠI TP. HỒ CHÍ MINH - CO.OPMART THỐT NỐT theo hóa đơn 00054347</t>
  </si>
  <si>
    <t>00054348</t>
  </si>
  <si>
    <t>Bán hàng CÔNG TY TRÁCH NHIỆM HỮU HẠN THƯƠNG MẠI DỊCH VỤ SÀI GÒN - TÂY NINH theo hóa đơn 00054348</t>
  </si>
  <si>
    <t>00054349</t>
  </si>
  <si>
    <t>Bán hàng CÔNG TY TRÁCH NHIỆM HỮU HẠN THƯƠNG MẠI DỊCH VỤ SÀI GÒN - TÂY NINH theo hóa đơn 00054349</t>
  </si>
  <si>
    <t>00054350</t>
  </si>
  <si>
    <t>Bán hàng CÔNG TY TNHH MỘT THÀNH VIÊN CO.OPMART TRẢNG BÀNG theo hóa đơn 00054350</t>
  </si>
  <si>
    <t>00054351</t>
  </si>
  <si>
    <t>Bán hàng CÔNG TY TNHH MỘT THÀNH VIÊN CO.OPMART TRẢNG BÀNG theo hóa đơn 00054351</t>
  </si>
  <si>
    <t>00054352</t>
  </si>
  <si>
    <t>Bán hàng CHI NHÁNH LIÊN HIỆP HỢP TÁC XÃ THƯƠNG MẠI TP. HỒ CHÍ MINH-CO.OPMART SA ĐÉC theo hóa đơn 00054352</t>
  </si>
  <si>
    <t>00054353</t>
  </si>
  <si>
    <t>Bán hàng CHI NHÁNH LIÊN HIỆP HỢP TÁC XÃ THƯƠNG MẠI TP. HỒ CHÍ MINH-CO.OPMART SA ĐÉC theo hóa đơn 00054353</t>
  </si>
  <si>
    <t>00054354</t>
  </si>
  <si>
    <t>Bán hàng CHI NHÁNH LIÊN HIỆP HỢP TÁC XÃ THƯƠNG MẠI TP.HCM - CO.OPMART CAI LẬY theo hóa đơn 00054354</t>
  </si>
  <si>
    <t>00054355</t>
  </si>
  <si>
    <t>Bán hàng CHI NHÁNH LIÊN HIỆP HỢP TÁC XÃ THƯƠNG MẠI TP.HCM - CO.OPMART CAI LẬY theo hóa đơn 00054355</t>
  </si>
  <si>
    <t>00054356</t>
  </si>
  <si>
    <t>Bán hàng CHI NHÁNH CÔNG TY TNHH MỘT THÀNH VIÊN THỰC PHẨM SAIGON CO.OP - CO.OP FOOD KHU VỰC CẦN THƠ theo hóa đơn 00054356</t>
  </si>
  <si>
    <t>00054357</t>
  </si>
  <si>
    <t>Bán hàng CHI NHÁNH CÔNG TY TNHH MỘT THÀNH VIÊN THỰC PHẨM SAIGON CO.OP - CO.OP FOOD KHU VỰC CẦN THƠ theo hóa đơn 00054357</t>
  </si>
  <si>
    <t>00054358</t>
  </si>
  <si>
    <t>Bán hàng CHI NHÁNH CÔNG TY TNHH MỘT THÀNH VIÊN THỰC PHẨM SAIGON CO.OP - CO.OP FOOD KHU VỰC CẦN THƠ theo hóa đơn 00054358</t>
  </si>
  <si>
    <t>00054359</t>
  </si>
  <si>
    <t>Bán hàng CHI NHÁNH CÔNG TY TNHH MỘT THÀNH VIÊN THỰC PHẨM SAIGON CO.OP - CO.OP FOOD KHU VỰC CẦN THƠ theo hóa đơn 00054359</t>
  </si>
  <si>
    <t>00054360</t>
  </si>
  <si>
    <t>Bán hàng CHI NHÁNH CÔNG TY TNHH MỘT THÀNH VIÊN THỰC PHẨM SAIGON CO.OP - CO.OP FOOD KHU VỰC CẦN THƠ theo hóa đơn 00054360</t>
  </si>
  <si>
    <t>00054361</t>
  </si>
  <si>
    <t>Bán hàng CHI NHÁNH CÔNG TY TNHH MỘT THÀNH VIÊN THỰC PHẨM SAIGON CO.OP - CO.OP FOOD KHU VỰC CẦN THƠ theo hóa đơn 00054361</t>
  </si>
  <si>
    <t>00054362</t>
  </si>
  <si>
    <t>Bán hàng CHI NHÁNH LIÊN HIỆP HỢP TÁC XÃ THƯƠNG MẠI TP. HỒ CHÍ MINH-CO.OPMART BÌNH THỦY theo hóa đơn 00054362</t>
  </si>
  <si>
    <t>00054363</t>
  </si>
  <si>
    <t>Bán hàng CÔNG TY TNHH MTV THƯƠNG MẠI SÀI GÒN - HẬU GIANG theo hóa đơn 00054363</t>
  </si>
  <si>
    <t>00054364</t>
  </si>
  <si>
    <t>Bán hàng CÔNG TY TNHH MỘT THÀNH VIÊN THƯƠNG MẠI SÀI GÒN - VĨNH LONG theo hóa đơn 00054364</t>
  </si>
  <si>
    <t>00054365</t>
  </si>
  <si>
    <t>Bán hàng CÔNG TY TRÁCH NHIỆM HỮU HẠN THƯƠNG MẠI DỊCH VỤ SÀI GÒN - TÂY NINH theo hóa đơn 00054365</t>
  </si>
  <si>
    <t>00054366</t>
  </si>
  <si>
    <t>Bán hàng CÔNG TY TNHH MỘT THÀNH VIÊN CO.OPMART NGÃ BẢY HẬU GIANG theo hóa đơn 00054366</t>
  </si>
  <si>
    <t>CÔNG TY TNHH MỘT THÀNH VIÊN CO.OPMART NGÃ BẢY HẬU GIANG</t>
  </si>
  <si>
    <t>6300235437</t>
  </si>
  <si>
    <t>00054367</t>
  </si>
  <si>
    <t>Bán hàng CÔNG TY TNHH MỘT THÀNH VIÊN CO.OPMART CẦN THƠ theo hóa đơn 00054367</t>
  </si>
  <si>
    <t>00054368</t>
  </si>
  <si>
    <t>Bán hàng CHI NHÁNH CÔNG TY TNHH MỘT THÀNH VIÊN THỰC PHẨM SAIGON CO.OP - CO.OP FOOD KHU VỰC CẦN THƠ theo hóa đơn 00054368</t>
  </si>
  <si>
    <t>00054369</t>
  </si>
  <si>
    <t>Bán hàng CHI NHÁNH CÔNG TY TNHH MỘT THÀNH VIÊN THỰC PHẨM SAIGON CO.OP - CO.OP FOOD KHU VỰC CẦN THƠ theo hóa đơn 00054369</t>
  </si>
  <si>
    <t>00054385</t>
  </si>
  <si>
    <t>Bán hàng CÔNG TY TNHH MỘT THÀNH VIÊN SÀI GÒN CO.OP ĐÌNH CHIỂU theo hóa đơn 00054385</t>
  </si>
  <si>
    <t>00054389</t>
  </si>
  <si>
    <t>Bán hàng CHI NHÁNH LIÊN HIỆP HỢP TÁC XÃ THƯƠNG MẠI TP. HỒ CHÍ MINH - CO.OPMART BÌNH DƯƠNG 2 theo hóa đơn 00054389</t>
  </si>
  <si>
    <t>00054390</t>
  </si>
  <si>
    <t>Bán hàng CHI NHÁNH LIÊN HIỆP HỢP TÁC XÃ THƯƠNG MẠI TP. HỒ CHÍ MINH - CO.OPMART BÌNH DƯƠNG theo hóa đơn 00054390</t>
  </si>
  <si>
    <t>00054394</t>
  </si>
  <si>
    <t>Bán hàng Cửa Hàng Co.opFood Nguyễn Duy Trinh 192 theo hóa đơn 00054394</t>
  </si>
  <si>
    <t>00054396</t>
  </si>
  <si>
    <t>Bán hàng CHI NHÁNH LIÊN HIỆP HỢP TÁC XÃ THƯƠNG MẠI TP. HỒ CHÍ MINH - CO.OPMART ĐỒNG VĂN CỐNG theo hóa đơn 00054396</t>
  </si>
  <si>
    <t>00054397</t>
  </si>
  <si>
    <t>Bán hàng CHI NHÁNH LIÊN HIỆP HỢP TÁC XÃ THƯƠNG MẠI TP. HỒ CHÍ MINH - CO.OPMART ĐỒNG VĂN CỐNG theo hóa đơn 00054397</t>
  </si>
  <si>
    <t>00054398</t>
  </si>
  <si>
    <t>Bán hàng Cửa Hàng Co.opFood Flora theo hóa đơn 00054398</t>
  </si>
  <si>
    <t>00054400</t>
  </si>
  <si>
    <t>Bán hàng CÔNG TY TNHH MỘT THÀNH VIÊN SÀI GÒN CO.OP CỦ CHI theo hóa đơn 00054400</t>
  </si>
  <si>
    <t>00054401</t>
  </si>
  <si>
    <t>Bán hàng CÔNG TY TNHH THƯƠNG MẠI DỊCH VỤ TRUNG MỸ TÂY theo hóa đơn 00054401</t>
  </si>
  <si>
    <t>00054403</t>
  </si>
  <si>
    <t>Bán hàng Cửa Hàng Co.opFood KCN Tây Bắc theo hóa đơn 00054403</t>
  </si>
  <si>
    <t>00054404</t>
  </si>
  <si>
    <t>Bán hàng Cửa Hàng Co.opFood Tân Thạnh Đông theo hóa đơn 00054404</t>
  </si>
  <si>
    <t>00054405</t>
  </si>
  <si>
    <t>Bán hàng Cửa Hàng Co.opFood Đông Bắc theo hóa đơn 00054405</t>
  </si>
  <si>
    <t>00054406</t>
  </si>
  <si>
    <t>Bán hàng Cửa Hàng Co.opFood Nguyễn Thị Sóc 153 theo hóa đơn 00054406</t>
  </si>
  <si>
    <t>00054409</t>
  </si>
  <si>
    <t>Bán hàng CÔNG TY TNHH THƯƠNG MẠI DỊCH VỤ SAIGON CO.OP TOÀN TÂM theo hóa đơn 00054409</t>
  </si>
  <si>
    <t>00054410</t>
  </si>
  <si>
    <t>Bán hàng FINELIFE FOODSTORE HÀ ĐÔ theo hóa đơn 00054410</t>
  </si>
  <si>
    <t>00054411</t>
  </si>
  <si>
    <t>Bán hàng CÔNG TY TNHH MỘT THÀNH VIÊN MARSIX. Co.opMart SCA – Cao Thắng theo hóa đơn 00054411</t>
  </si>
  <si>
    <t>00054412</t>
  </si>
  <si>
    <t>Bán hàng CÔNG TY TNHH SAIGON CO-OP FAIRPRICE/ Co-opXtra Sư Vạn Hạnh theo hóa đơn 00054412</t>
  </si>
  <si>
    <t>00054413</t>
  </si>
  <si>
    <t>Bán hàng CÔNG TY TNHH SAIGON CO-OP FAIRPRICE/ Co-opXtra Sư Vạn Hạnh theo hóa đơn 00054413</t>
  </si>
  <si>
    <t>00054414</t>
  </si>
  <si>
    <t>Bán hàng CÔNG TY TNHH MỘT THÀNH VIÊN SÀI GÒN CO.OP ĐẦM SEN theo hóa đơn 00054414</t>
  </si>
  <si>
    <t>00054420</t>
  </si>
  <si>
    <t>Bán hàng CÔNG TY TNHH MỘT THÀNH VIÊN CO.OP MART HÒA BÌNH theo hóa đơn 00054420</t>
  </si>
  <si>
    <t>00054421</t>
  </si>
  <si>
    <t>Bán hàng Cửa Hàng Co.opFood Phan Đình Phùng theo hóa đơn 00054421</t>
  </si>
  <si>
    <t>00054424</t>
  </si>
  <si>
    <t>Bán hàng Cửa hàng Co.op Food HN Bắc Hà C14 theo hóa đơn 00054424</t>
  </si>
  <si>
    <t>00054425</t>
  </si>
  <si>
    <t>Bán hàng Cửa hàng Co.op Food HN Bắc Hà Tower theo hóa đơn 00054425</t>
  </si>
  <si>
    <t>00054427</t>
  </si>
  <si>
    <t>Bán hàng CHI NHÁNH CÔNG TY TNHH MỘT THÀNH VIÊN THỰC PHẨM SAIGON CO.OP - CO.OP FOOD KHU VỰC BÌNH DƯƠNG theo hóa đơn 00054427</t>
  </si>
  <si>
    <t>00054428</t>
  </si>
  <si>
    <t>Bán hàng CHI NHÁNH CÔNG TY TNHH MỘT THÀNH VIÊN THỰC PHẨM SAIGON CO.OP - CO.OP FOOD KHU VỰC BÌNH DƯƠNG theo hóa đơn 00054428</t>
  </si>
  <si>
    <t>00054429</t>
  </si>
  <si>
    <t>Bán hàng CÔNG TY TNHH MỘT THÀNH VIÊN SÀI GÒN CO.OP RẠCH MIỄU theo hóa đơn 00054429</t>
  </si>
  <si>
    <t>00054431</t>
  </si>
  <si>
    <t>Bán hàng Cửa Hàng Co.opFood đường D5 87 theo hóa đơn 00054431</t>
  </si>
  <si>
    <t>00054432</t>
  </si>
  <si>
    <t>Bán hàng Cửa Hàng Co.opFood Nguyễn Văn Đậu 21 theo hóa đơn 00054432</t>
  </si>
  <si>
    <t>00054434</t>
  </si>
  <si>
    <t>Bán hàng Cửa Hàng Co.opFood Bạch Mã theo hóa đơn 00054434</t>
  </si>
  <si>
    <t>00054440</t>
  </si>
  <si>
    <t>Bán hàng Cửa Hàng Co.opFood Tân Hương 262 theo hóa đơn 00054440</t>
  </si>
  <si>
    <t>00054441</t>
  </si>
  <si>
    <t>Bán hàng CHI NHÁNH LIÊN HIỆP HỢP TÁC XÃ THƯƠNG MẠI TP. HỒ CHÍ MINH - CO.OPMART THÁP MƯỜI theo hóa đơn 00054441</t>
  </si>
  <si>
    <t>00054442</t>
  </si>
  <si>
    <t>Bán hàng CHI NHÁNH LIÊN HIỆP HỢP TÁC XÃ THƯƠNG MẠI TP. HỒ CHÍ MINH - CO.OPMART BÀ RỊA theo hóa đơn 00054442</t>
  </si>
  <si>
    <t>00054443</t>
  </si>
  <si>
    <t>Bán hàng CHI NHÁNH LIÊN HIỆP HỢP TÁC XÃ THƯƠNG MẠI TP. HỒ CHÍ MINH - CO.OPMART ĐĂK NÔNG theo hóa đơn 00054443</t>
  </si>
  <si>
    <t>00054444</t>
  </si>
  <si>
    <t>Bán hàng CHI NHÁNH LIÊN HIỆP HỢP TÁC XÃ THƯƠNG MẠI TP. HỒ CHÍ MINH - CO.OPMART ĐĂK NÔNG theo hóa đơn 00054444</t>
  </si>
  <si>
    <t>00054445</t>
  </si>
  <si>
    <t>Bán hàng CÔNG TY TNHH MỘT THÀNH VIÊN SÀI GÒN CO.OP TAM KỲ theo hóa đơn 00054445</t>
  </si>
  <si>
    <t>00054446</t>
  </si>
  <si>
    <t>Bán hàng CÔNG TY TNHH TMDV SÀI GÒN VŨNG TÀU theo hóa đơn 00054446</t>
  </si>
  <si>
    <t>00054447</t>
  </si>
  <si>
    <t>Bán hàng CÔNG TY TNHH TMDV SÀI GÒN VŨNG TÀU theo hóa đơn 00054447</t>
  </si>
  <si>
    <t>00054448</t>
  </si>
  <si>
    <t>Bán hàng CÔNG TY TNHH MỘT THÀNH VIÊN TMDV SIÊU THỊ CO.OPMART ĐÀ NẴNG theo hóa đơn 00054448</t>
  </si>
  <si>
    <t>00054449</t>
  </si>
  <si>
    <t>Bán hàng CÔNG TY TNHH MỘT THÀNH VIÊN TMDV SIÊU THỊ CO.OPMART ĐÀ NẴNG theo hóa đơn 00054449</t>
  </si>
  <si>
    <t>00054450</t>
  </si>
  <si>
    <t>Bán hàng Co.op Mart An Nhơn theo hóa đơn 00054450</t>
  </si>
  <si>
    <t>00054451</t>
  </si>
  <si>
    <t>Bán hàng CHI NHÁNH LIÊN HIỆP HỢP TÁC XÃ THƯƠNG MẠI TP.HỒ CHÍ MINH - CO.OPMART KON TUM theo hóa đơn 00054451</t>
  </si>
  <si>
    <t>00054452</t>
  </si>
  <si>
    <t>Bán hàng CÔNG TY TNHH MỘT THÀNH VIÊN SÀI GÒN - CHƯ SÊ theo hóa đơn 00054452</t>
  </si>
  <si>
    <t>CÔNG TY TNHH MỘT THÀNH VIÊN SÀI GÒN - CHƯ SÊ</t>
  </si>
  <si>
    <t>5901069542</t>
  </si>
  <si>
    <t>00054453</t>
  </si>
  <si>
    <t>Bán hàng CÔNG TY TNHH TMDV TIỀN GIANG - SÀI GÒN theo hóa đơn 00054453</t>
  </si>
  <si>
    <t>00054454</t>
  </si>
  <si>
    <t>Bán hàng CÔNG TY TNHH THƯƠNG MẠI SÀI GÒN - AN GIANG. theo hóa đơn 00054454</t>
  </si>
  <si>
    <t>CÔNG TY TNHH THƯƠNG MẠI SÀI GÒN - AN GIANG</t>
  </si>
  <si>
    <t>00054455</t>
  </si>
  <si>
    <t>Bán hàng CHI NHÁNH LIÊN HIỆP HỢP TÁC XÃ THƯƠNG MẠI TP.HỒ CHÍ MINH - CO.OPMART THOẠI SƠN theo hóa đơn 00054455</t>
  </si>
  <si>
    <t>CHI NHÁNH LIÊN HIỆP HỢP TÁC XÃ THƯƠNG MẠI TP.HỒ CHÍ MINH - CO.OPMART THOẠI SƠN</t>
  </si>
  <si>
    <t>0301175691-060</t>
  </si>
  <si>
    <t>00054456</t>
  </si>
  <si>
    <t>Bán hàng CHI NHÁNH LIÊN HIỆP HỢP TÁC XÃ THƯƠNG MẠI TP. HỒ CHÍ MINH - CO.OPMART GÒ CÔNG theo hóa đơn 00054456</t>
  </si>
  <si>
    <t>CHI NHÁNH LIÊN HIỆP HỢP TÁC XÃ THƯƠNG MẠI TP. HỒ CHÍ MINH - CO.OPMART GÒ CÔNG</t>
  </si>
  <si>
    <t>0301175691-027</t>
  </si>
  <si>
    <t>00054457</t>
  </si>
  <si>
    <t>Bán hàng CÔNG TY TNHH MỘT THÀNH VIÊN SÀI GÒN CO.OP BÌNH ĐỊNH theo hóa đơn 00054457</t>
  </si>
  <si>
    <t>00054458</t>
  </si>
  <si>
    <t>Bán hàng Cửa Hàng Co.opFood Bình Khánh theo hóa đơn 00054458</t>
  </si>
  <si>
    <t>00054459</t>
  </si>
  <si>
    <t>Bán hàng CHI NHÁNH CÔNG TY TNHH MỘT THÀNH VIÊN THỰC PHẨM SAIGON CO.OP - CỬA HÀNG CO.OP FOOD LONG HẬU</t>
  </si>
  <si>
    <t>00054461</t>
  </si>
  <si>
    <t>Bán hàng CHI NHÁNH LIÊN HIỆP HỢP TÁC XÃ THƯƠNG MẠI TP. HỒ CHÍ MINH - CO.OPMART NGUYỄN BÌNH theo hóa đơn 00054461</t>
  </si>
  <si>
    <t>00054462</t>
  </si>
  <si>
    <t>Bán hàng CÔNG TY TNHH MỘT THÀNH VIÊN SÀI GÒN CO.OP CỐNG QUỲNH theo hóa đơn 00054462</t>
  </si>
  <si>
    <t>00054464</t>
  </si>
  <si>
    <t>Bán hàng Cửa hàng Co.op Food HN Hateco theo hóa đơn 00054464</t>
  </si>
  <si>
    <t>00054467</t>
  </si>
  <si>
    <t>Bán hàng CÔNG TY TNHH MỘT THÀNH VIÊN SÀI GÒN CO.OP BÌNH TÂN theo hóa đơn 00054467</t>
  </si>
  <si>
    <t>00054468</t>
  </si>
  <si>
    <t>Bán hàng Cửa Hàng Co.opFood CC Linh Tây Tower theo hóa đơn 00054468</t>
  </si>
  <si>
    <t>00054469</t>
  </si>
  <si>
    <t>Bán hàng Cửa Hàng Co.opFood ĐS9 Linh Tây theo hóa đơn 00054469</t>
  </si>
  <si>
    <t>00054470</t>
  </si>
  <si>
    <t>Bán hàng CÔNG TY TNHH THƯƠNG MẠI DỊCH VỤ ĐỒNG THỊNH theo hóa đơn 00054470</t>
  </si>
  <si>
    <t>00054471</t>
  </si>
  <si>
    <t>Bán hàng Cửa Hàng Co.opFood Chung Cư Saigon Co.op theo hóa đơn 00054471</t>
  </si>
  <si>
    <t>00054472</t>
  </si>
  <si>
    <t>Bán hàng CÔNG TY TNHH MỘT THÀNH VIÊN SÀI GÒN CO.OP GÒ VẤP theo hóa đơn 00054472</t>
  </si>
  <si>
    <t>00054475</t>
  </si>
  <si>
    <t>Bán hàng CÔNG TY TNHH SAIGON CO-OP FAIRPRICE/ Co-opXtra Linh Trung theo hóa đơn 00054475</t>
  </si>
  <si>
    <t>00054476</t>
  </si>
  <si>
    <t>Bán hàng CÔNG TY TNHH MỘT THÀNH VIÊN CO.OPMART BÌNH TRIỆU theo hóa đơn 00054476</t>
  </si>
  <si>
    <t>00054478</t>
  </si>
  <si>
    <t>Bán hàng Cửa Hàng Co.opFood Hồ Văn Tư theo hóa đơn 00054478</t>
  </si>
  <si>
    <t>00054479</t>
  </si>
  <si>
    <t>Bán hàng Cửa Hàng Co.opFood Hoàng Diệu 2 theo hóa đơn 00054479</t>
  </si>
  <si>
    <t>00054480</t>
  </si>
  <si>
    <t>Bán hàng Cửa Hàng Co.opFood KDC Thanh Niên theo hóa đơn 00054480</t>
  </si>
  <si>
    <t>00054481</t>
  </si>
  <si>
    <t>Bán hàng Cửa Hàng Co.opFood ĐS3 Hiệp Bình Phước theo hóa đơn 00054481</t>
  </si>
  <si>
    <t>00054483</t>
  </si>
  <si>
    <t>Bán hàng CHI NHÁNH CÔNG TY TNHH MỘT THÀNH VIÊN THỰC PHẨM SAIGON CO.OP - CO.OP FOOD KHU VỰC BÌNH DƯƠNG theo hóa đơn 00054483</t>
  </si>
  <si>
    <t>00054484</t>
  </si>
  <si>
    <t>Bán hàng CHI NHÁNH CÔNG TY TNHH MỘT THÀNH VIÊN THỰC PHẨM SAIGON CO.OP - CO.OP FOOD KHU VỰC BÌNH DƯƠNG theo hóa đơn 00054484</t>
  </si>
  <si>
    <t>00054486</t>
  </si>
  <si>
    <t>Bán hàng Cửa hàng Co.op Food Gia Phú theo hóa đơn 00054486</t>
  </si>
  <si>
    <t>00054488</t>
  </si>
  <si>
    <t>Bán hàng Cửa Hàng Co.opFood Trần Văn Quang 86 theo hóa đơn 00054488</t>
  </si>
  <si>
    <t>00054489</t>
  </si>
  <si>
    <t>Bán hàng Cửa Hàng Co.opFood Thăng Long 31 theo hóa đơn 00054489</t>
  </si>
  <si>
    <t>00054490</t>
  </si>
  <si>
    <t>Bán hàng Cửa Hàng Co.opFood Phạm Văn Bạch theo hóa đơn 00054490</t>
  </si>
  <si>
    <t>00054493</t>
  </si>
  <si>
    <t>Bán hàng Cửa Hàng Co.opFood Xóm Chiếu theo hóa đơn 00054493</t>
  </si>
  <si>
    <t>00054494</t>
  </si>
  <si>
    <t>Bán hàng Cửa Hàng Co.opFood Tôn Thất Thuyết theo hóa đơn 00054494</t>
  </si>
  <si>
    <t>00054496</t>
  </si>
  <si>
    <t>Bán hàng Cửa Hàng Co.opFood Thảo Điền theo hóa đơn 00054496</t>
  </si>
  <si>
    <t>00054497</t>
  </si>
  <si>
    <t>Bán hàng Cửa Hàng Co.opFood Nguyễn Duy Trinh theo hóa đơn 00054497</t>
  </si>
  <si>
    <t>00054499</t>
  </si>
  <si>
    <t>Bán hàng Cửa Hàng Co.opFood Long Trường theo hóa đơn 00054499</t>
  </si>
  <si>
    <t>00054500</t>
  </si>
  <si>
    <t>Bán hàng Cửa hàng Co.op Food Đông Tăng Long theo hóa đơn 00054500</t>
  </si>
  <si>
    <t>00054502</t>
  </si>
  <si>
    <t>Bán hàng Cửa Hàng Co.opFood Nguyễn Văn Tăng theo hóa đơn 00054502</t>
  </si>
  <si>
    <t>00054504</t>
  </si>
  <si>
    <t>Bán hàng Cửa Hàng Co.opFood Đình Phong Phú theo hóa đơn 00054504</t>
  </si>
  <si>
    <t>00054525</t>
  </si>
  <si>
    <t>Bán hàng CHI NHÁNH LIÊN HIỆP HỢP TÁC XÃ THƯƠNG MẠI TP. HỒ CHÍ MINH - CO.OPMART QUẢNG BÌNH theo hóa đơn 00054525</t>
  </si>
  <si>
    <t>00054526</t>
  </si>
  <si>
    <t>Bán hàng CÔNG TY TRÁCH NHIỆM HỮU HẠN THƯƠNG MẠI SÀI GÒN - KIÊN GIANG theo hóa đơn 00054526</t>
  </si>
  <si>
    <t>CÔNG TY TRÁCH NHIỆM HỮU HẠN THƯƠNG MẠI SÀI GÒN - KIÊN GIANG</t>
  </si>
  <si>
    <t>1700547135</t>
  </si>
  <si>
    <t>00054527</t>
  </si>
  <si>
    <t>Bán hàng CÔNG TY TRÁCH NHIỆM HỮU HẠN MỘT THÀNH VIÊN THƯƠNG MẠI SÀI GÒN - SÓC TRĂNG theo hóa đơn 00054527</t>
  </si>
  <si>
    <t>00054528</t>
  </si>
  <si>
    <t>Bán hàng CÔNG TY TNHH MỘT THÀNH VIÊN CO.OP MART HUẾ theo hóa đơn 00054528</t>
  </si>
  <si>
    <t>00054529</t>
  </si>
  <si>
    <t>Bán hàng CHI NHÁNH LIÊN HIỆP HỢP TÁC XÃ THƯƠNG MẠI TP.HỒ CHÍ MINH-CO.OPMART TÂN THÀNH theo hóa đơn 00054529</t>
  </si>
  <si>
    <t>00054530</t>
  </si>
  <si>
    <t>Bán hàng CÔNG TY TNHH MỘT THÀNH VIÊN CO.OPMART CÀ MAU theo hóa đơn 00054530</t>
  </si>
  <si>
    <t>00054531</t>
  </si>
  <si>
    <t>Bán hàng CÔNG TY TNHH MỘT THÀNH VIÊN SÀI GÒN CO.OP BẢO LỘC theo hóa đơn 00054531</t>
  </si>
  <si>
    <t>00054532</t>
  </si>
  <si>
    <t>Bán hàng CÔNG TY TNHH MỘT THÀNH VIÊN SÀI GÒN CO.OP BẢO LỘC theo hóa đơn 00054532</t>
  </si>
  <si>
    <t>00054533</t>
  </si>
  <si>
    <t>Bán hàng CÔNG TY TNHH MỘT THÀNH VIÊN THƯƠNG MẠI DỊCH VỤ SÀI GÒN - BÌNH PHƯỚC theo hóa đơn 00054533</t>
  </si>
  <si>
    <t>00054534</t>
  </si>
  <si>
    <t>Bán hàng CÔNG TY TNHH MỘT THÀNH VIÊN THƯƠNG MẠI DỊCH VỤ SÀI GÒN - BÌNH PHƯỚC theo hóa đơn 00054534</t>
  </si>
  <si>
    <t>00054537</t>
  </si>
  <si>
    <t>Bán hàng CHI NHÁNH LIÊN HIỆP HỢP TÁC XÃ THƯƠNG MẠI TP.HỒ CHÍ MINH - CO.OPMART PHAN RÍ CỬA theo hóa đơn 00054537</t>
  </si>
  <si>
    <t>00054538</t>
  </si>
  <si>
    <t>Bán hàng CHI NHÁNH LIÊN HIỆP HỢP TÁC XÃ THƯƠNG MẠI TP.HỒ CHÍ MINH - CO.OPMART PHAN RÍ CỬA theo hóa đơn 00054538</t>
  </si>
  <si>
    <t>00054539</t>
  </si>
  <si>
    <t>Bán hàng CÔNG TY TNHH MỘT THÀNH VIÊN THƯƠNG MẠI DỊCH VỤ SÀI GÒN - PHAN THIẾT theo hóa đơn 00054539</t>
  </si>
  <si>
    <t>00054540</t>
  </si>
  <si>
    <t>Bán hàng CHI NHÁNH LIÊN HIỆP HỢP TÁC XÃ THƯƠNG MẠI TP. HỒ CHÍ MINH - CO.OPMART BẾN LỨC theo hóa đơn 00054540</t>
  </si>
  <si>
    <t>00054541</t>
  </si>
  <si>
    <t>Bán hàng CHI NHÁNH LIÊN HIỆP HỢP TÁC XÃ THƯƠNG MẠI TP. HỒ CHÍ MINH - CO.OPMART BẾN LỨC theo hóa đơn 00054541</t>
  </si>
  <si>
    <t>00054542</t>
  </si>
  <si>
    <t>Bán hàng CHI NHÁNH LIÊN HIỆP HTX THƯƠNG MẠI TP. HỒ CHÍ MINH - CO.OPMART BẾN TRE theo hóa đơn 00054542</t>
  </si>
  <si>
    <t>00054543</t>
  </si>
  <si>
    <t>Bán hàng CHI NHÁNH LIÊN HIỆP HTX THƯƠNG MẠI TP. HỒ CHÍ MINH - CO.OPMART BẾN TRE theo hóa đơn 00054543</t>
  </si>
  <si>
    <t>00054544</t>
  </si>
  <si>
    <t>Bán hàng CHI NHÁNH LIÊN HIỆP HỢP TÁC XÃ THƯƠNG MẠI TP. HỒ CHÍ MINH - CO.OPMART TÂN AN theo hóa đơn 00054544</t>
  </si>
  <si>
    <t>00054545</t>
  </si>
  <si>
    <t>Bán hàng CHI NHÁNH LIÊN HIỆP HỢP TÁC XÃ THƯƠNG MẠI TP. HỒ CHÍ MINH - CO.OPMART TÂN AN theo hóa đơn 00054545</t>
  </si>
  <si>
    <t>00054546</t>
  </si>
  <si>
    <t>Bán hàng CHI NHÁNH LIÊN HIỆP HỢP TÁC XÃ THƯƠNG MẠI TP.HỒ CHÍ MINH- CO.OP MART CẦN GIUỘC theo hóa đơn 00054546</t>
  </si>
  <si>
    <t>00054547</t>
  </si>
  <si>
    <t>Bán hàng CHI NHÁNH LIÊN HIỆP HỢP TÁC XÃ THƯƠNG MẠI TP.HỒ CHÍ MINH- CO.OP MART CẦN GIUỘC theo hóa đơn 00054547</t>
  </si>
  <si>
    <t>00054548</t>
  </si>
  <si>
    <t>Bán hàng CÔNG TY TNHH MỘT THÀNH VIÊN CO.OPMART NHA TRANG theo hóa đơn 00054548</t>
  </si>
  <si>
    <t>00054549</t>
  </si>
  <si>
    <t>Bán hàng CHI NHÁNH LIÊN HIỆP HỢP TÁC XÃ THƯƠNG MẠI TP. HỒ CHÍ MINH - CO.OPMART HÀ TIÊN theo hóa đơn 00054549</t>
  </si>
  <si>
    <t>00054898</t>
  </si>
  <si>
    <t>Bán hàng CÔNG TY TNHH THƯƠNG MẠI DỊCH VỤ SIÊU THỊ CO.OP MART BIÊN HÒA theo hóa đơn 00054898</t>
  </si>
  <si>
    <t>00054977</t>
  </si>
  <si>
    <t>Bán hàng CÔNG TY TNHH SAIGON CO-OP FAIRPRICE. Co-opXtra Sư Vạn Hạnh theo hóa đơn 00054977</t>
  </si>
  <si>
    <t>00054978</t>
  </si>
  <si>
    <t>Bán hàng Cửa Hàng Co.opFood Phan Xích Long 37 theo hóa đơn 00054978</t>
  </si>
  <si>
    <t>00054980</t>
  </si>
  <si>
    <t>Bán hàng Cửa Hàng Co.opFood Savimex theo hóa đơn 00054980</t>
  </si>
  <si>
    <t>00054981</t>
  </si>
  <si>
    <t>Bán hàng Cửa Hàng Co.opFood Trần Xuân Soạn theo hóa đơn 00054981</t>
  </si>
  <si>
    <t>00054984</t>
  </si>
  <si>
    <t>Bán hàng CÔNG TY TNHH MỘT THÀNH VIÊN SÀI GÒN CO.OP PHÚ LÂM theo hóa đơn 00054984</t>
  </si>
  <si>
    <t>00054985</t>
  </si>
  <si>
    <t>Bán hàng CN CÔNG TY TNHH MTV THỰC PHẨM SAIGON CO.OP - CO.OPFOOD KHU VỰC ĐỒNG NAI theo hóa đơn 00054985</t>
  </si>
  <si>
    <t>00054986</t>
  </si>
  <si>
    <t>Bán hàng CN CÔNG TY TNHH MTV THỰC PHẨM SAIGON CO.OP - CO.OPFOOD KHU VỰC ĐỒNG NAI theo hóa đơn 00054986</t>
  </si>
  <si>
    <t>00054987</t>
  </si>
  <si>
    <t>Bán hàng CN CÔNG TY TNHH MTV THỰC PHẨM SAIGON CO.OP - CO.OPFOOD KHU VỰC ĐỒNG NAI theo hóa đơn 00054987</t>
  </si>
  <si>
    <t>00054997</t>
  </si>
  <si>
    <t>Bán hàng CÔNG TY TNHH MỘT THÀNH VIÊN SÀI GÒN CO.OP CỦ CHI theo hóa đơn 00054997</t>
  </si>
  <si>
    <t>00055003</t>
  </si>
  <si>
    <t>Bán hàng Cửa Hàng Co.opFood Đông Thạnh theo hóa đơn 00055003</t>
  </si>
  <si>
    <t>00055004</t>
  </si>
  <si>
    <t>Bán hàng Cửa Hàng Co.opFood Tỉnh Lộ 15-1031 theo hóa đơn 00055004</t>
  </si>
  <si>
    <t>00055009</t>
  </si>
  <si>
    <t>Bán hàng Cửa Hàng Co.opFood Tân Chánh Hiệp 10 theo hóa đơn 00055009</t>
  </si>
  <si>
    <t>00055013</t>
  </si>
  <si>
    <t>Bán hàng Cửa Hàng Co.opFood Thạnh Lộc 17 theo hóa đơn 00055013</t>
  </si>
  <si>
    <t>00055038</t>
  </si>
  <si>
    <t>Bán hàng MARFOUR Văn Phú Victoria, Hà Đông, HN theo hóa đơn 00055038</t>
  </si>
  <si>
    <t>00055077</t>
  </si>
  <si>
    <t>Bán hàng CN LIÊN HIỆP HỢP TÁC XÃ THƯƠNG MẠI TP.HỒ CHÍ MINH- CO.OPMART TÂN CHÂU AN GIANG theo hóa đơn 00055077</t>
  </si>
  <si>
    <t>00055080</t>
  </si>
  <si>
    <t>Bán hàng CHI NHÁNH LIÊN HIỆP HỢP TÁC XÃ THƯƠNG MẠI TP. HỒ CHÍ MINH-CO.OPMART GÒ DẦU theo hóa đơn 00055080</t>
  </si>
  <si>
    <t>00055082</t>
  </si>
  <si>
    <t>Bán hàng CHI NHÁNH LIÊN HIỆP HỢP TÁC XÃ THƯƠNG MẠI TP. HỒ CHÍ MINH-CO.OPMART GÒ DẦU theo hóa đơn 00055082</t>
  </si>
  <si>
    <t>00055083</t>
  </si>
  <si>
    <t>Bán hàng CHI NHÁNH LIÊN HIỆP HTX TM TP.HCM - CO.OPMART CAO LÃNH theo hóa đơn 00055083</t>
  </si>
  <si>
    <t>00055084</t>
  </si>
  <si>
    <t>Bán hàng CHI NHÁNH LIÊN HIỆP HTX TM TP.HCM - CO.OPMART CAO LÃNH theo hóa đơn 00055084</t>
  </si>
  <si>
    <t>00055085</t>
  </si>
  <si>
    <t>Bán hàng CHI NHÁNH LIÊN HIỆP HỢP TÁC XÃ THƯƠNG MẠI TP. HỒ CHÍ MINH-CO.OPMART HỒNG NGỰ theo hóa đơn 00055085</t>
  </si>
  <si>
    <t>00055170</t>
  </si>
  <si>
    <t>Bán hàng CÔNG TY TNHH SAIGON CO-OP FAIRPRICE. Co-opXtra Linh Trung theo hóa đơn 00055170</t>
  </si>
  <si>
    <t>00055171</t>
  </si>
  <si>
    <t>Bán hàng CÔNG TY TNHH MỘT THÀNH VIÊN SÀI GÒN CO.OP PHÚ NHUẬN theo hóa đơn 00055171</t>
  </si>
  <si>
    <t>00055172</t>
  </si>
  <si>
    <t>Bán hàng Cửa Hàng Co.opFood Nguyễn Oanh theo hóa đơn 00055172</t>
  </si>
  <si>
    <t>00055176</t>
  </si>
  <si>
    <t>Bán hàng MARFOUR TTTM Mipec, Long Biên, HN theo hóa đơn 00055176</t>
  </si>
  <si>
    <t>00055177</t>
  </si>
  <si>
    <t>Bán hàng Cửa hàng Co.op Food HN Đại Đồng theo hóa đơn 00055177</t>
  </si>
  <si>
    <t>00055178</t>
  </si>
  <si>
    <t>Bán hàng Cửa Hàng Coopfood Phạm Thế Hiển 2 theo hóa đơn 00055178</t>
  </si>
  <si>
    <t>00055179</t>
  </si>
  <si>
    <t>Bán hàng Cửa Hàng Co.opFood Nhượng Quyền Trung Sơn theo hóa đơn 00055179</t>
  </si>
  <si>
    <t>00055181</t>
  </si>
  <si>
    <t>Bán hàng Cửa Hàng Co.opFood Cao Lỗ theo hóa đơn 00055181</t>
  </si>
  <si>
    <t>00055200</t>
  </si>
  <si>
    <t>Bán hàng CÔNG TY TNHH MỘT THÀNH VIÊN SÀI GÒN CO.OP CỐNG QUỲNH theo hóa đơn 00055200</t>
  </si>
  <si>
    <t>00055228</t>
  </si>
  <si>
    <t>Bán hàng Cửa Hàng Co.opFood Lê Quang Định theo hóa đơn 00055228</t>
  </si>
  <si>
    <t>00055229</t>
  </si>
  <si>
    <t>Bán hàng CHI NHÁNH LIÊN HIỆP HỢP TÁC XÃ THƯƠNG MẠI TP. HỒ CHÍ MINH - CO.OPMART CƯ MGAR theo hóa đơn 00055229</t>
  </si>
  <si>
    <t>00055230</t>
  </si>
  <si>
    <t>Bán hàng CHI NHÁNH LIÊN HIỆP HỢP TÁC XÃ THƯƠNG MẠI TP.HỒ CHÍ MINH - CO.OPMART KON TUM theo hóa đơn 00055230</t>
  </si>
  <si>
    <t>00055231</t>
  </si>
  <si>
    <t>Bán hàng Cửa Hàng Co.opFood Nguyễn Văn Tạo theo hóa đơn 00055231</t>
  </si>
  <si>
    <t>00055232</t>
  </si>
  <si>
    <t>Bán hàng CHI NHÁNH CÔNG TY TNHH MỘT THÀNH VIÊN THỰC PHẨM SAIGON CO.OP - CỬA HÀNG CO.OP FOOD LONG HẬU theo hóa đơn 00055232</t>
  </si>
  <si>
    <t>00055237</t>
  </si>
  <si>
    <t>76565340</t>
  </si>
  <si>
    <t>00055238</t>
  </si>
  <si>
    <t>76577412</t>
  </si>
  <si>
    <t>00055239</t>
  </si>
  <si>
    <t>Bán hàng Cửa Hàng Co.opFood CC 4S Linh Đông theo hóa đơn 00055239</t>
  </si>
  <si>
    <t>00055240</t>
  </si>
  <si>
    <t>Bán hàng CHI NHÁNH LIÊN HIỆP HỢP TÁC XÃ THƯƠNG MẠI TP. HỒ CHÍ MINH - CO.OPMART TAM BÌNH theo hóa đơn 00055240</t>
  </si>
  <si>
    <t>00055241</t>
  </si>
  <si>
    <t>Bán hàng CÔNG TY TNHH MỘT THÀNH VIÊN SÀI GÒN CO.OP NAM SÀI GÒN theo hóa đơn 00055241</t>
  </si>
  <si>
    <t>00055242</t>
  </si>
  <si>
    <t>Bán hàng Cửa Hàng Co.opFood Nhượng Quyền Bình Lợi theo hóa đơn 00055242</t>
  </si>
  <si>
    <t>00055244</t>
  </si>
  <si>
    <t>Bán hàng CÔNG TY TNHH MỘT THÀNH VIÊN SÀI GÒN CO.OP ĐÌNH CHIỂU theo hóa đơn 00055244</t>
  </si>
  <si>
    <t>00055245</t>
  </si>
  <si>
    <t>Bán hàng Cửa Hàng Co.opFood Nguyễn Sỹ Sách theo hóa đơn 00055245</t>
  </si>
  <si>
    <t>00055251</t>
  </si>
  <si>
    <t>Bán hàng Cửa Hàng Co.opFood Phan Văn Hớn 285 theo hóa đơn 00055251</t>
  </si>
  <si>
    <t>00055259</t>
  </si>
  <si>
    <t>Bán hàng Cửa Hàng Co.opFood Nguyễn Bá Tòng theo hóa đơn 00055259</t>
  </si>
  <si>
    <t>00055260</t>
  </si>
  <si>
    <t>Bán hàng Cửa Hàng Co.opFood Nguyễn Hữu Tiến 11 theo hóa đơn 00055260</t>
  </si>
  <si>
    <t>00055261</t>
  </si>
  <si>
    <t>Bán hàng Cửa Hàng Co.opFood Tây Thạnh theo hóa đơn 00055261</t>
  </si>
  <si>
    <t>00055262</t>
  </si>
  <si>
    <t>Bán hàng CÔNG TY TNHH SAIGON CO-OP FAIRPRICE. Co-opXtra Phạm Văn Đồng theo hóa đơn 00055262</t>
  </si>
  <si>
    <t>00055263</t>
  </si>
  <si>
    <t>Bán hàng Cửa Hàng Co.opFood Hiệp Bình Chánh theo hóa đơn 00055263</t>
  </si>
  <si>
    <t>00055264</t>
  </si>
  <si>
    <t>Bán hàng Cửa Hàng Co.opFood ĐS2 Trường Thọ theo hóa đơn 00055264</t>
  </si>
  <si>
    <t>00055265</t>
  </si>
  <si>
    <t>Bán hàng Cửa Hàng Co.opFood Đường Số 8 Linh Trung theo hóa đơn 00055265</t>
  </si>
  <si>
    <t>00055267</t>
  </si>
  <si>
    <t>Bán hàng CÔNG TY TNHH THƯƠNG MẠI DỊCH VỤ SAIGON CO.OP TOÀN TÂM theo hóa đơn 00055267</t>
  </si>
  <si>
    <t>00055270</t>
  </si>
  <si>
    <t>Bán hàng CÔNG TY TRÁCH NHIỆM HỮU HẠN MỘT THÀNH VIÊN THƯƠNG MẠI VÀ DỊCH VỤ SÀI GÒN - PHAN RANG theo hóa đơn 00055270</t>
  </si>
  <si>
    <t>00055271</t>
  </si>
  <si>
    <t>Bán hàng CÔNG TY TNHH MỘT THÀNH VIÊN CO.OPMART NHA TRANG theo hóa đơn 00055271</t>
  </si>
  <si>
    <t>00055272</t>
  </si>
  <si>
    <t>Bán hàng CHI NHÁNH LIÊN HIỆP HỢP TÁC XÃ THƯƠNG MẠI TP.HỒ CHÍ MINH - CO.OPMART DUYÊN HẢI theo hóa đơn 00055272</t>
  </si>
  <si>
    <t>00055273</t>
  </si>
  <si>
    <t>Bán hàng CHI NHÁNH LIÊN HIỆP HỢP TÁC XÃ THƯƠNG MẠI TP.HỒ CHÍ MINH - CO.OPMART DUYÊN HẢI theo hóa đơn 00055273</t>
  </si>
  <si>
    <t>00055274</t>
  </si>
  <si>
    <t>Bán hàng CÔNG TY TNHH MỘT THÀNH VIÊN THƯƠNG MẠI VÀ DỊCH VỤ SÀI GÒN - CAM RANH theo hóa đơn 00055274</t>
  </si>
  <si>
    <t>00055276</t>
  </si>
  <si>
    <t>Bán hàng CHI NHÁNH LIÊN HIỆP HỢP TÁC XÃ THƯƠNG MẠI TP.HỒ CHÍ MINH - CO.OPMART PHAN RÍ CỬA theo hóa đơn 00055276</t>
  </si>
  <si>
    <t>00055282</t>
  </si>
  <si>
    <t>Bán hàng Cửa Hàng Co.opFood Man Thiện 280 theo hóa đơn 00055282</t>
  </si>
  <si>
    <t>00055283</t>
  </si>
  <si>
    <t>Bán hàng Cửa Hàng Co.opFood Lê Văn Việt theo hóa đơn 00055283</t>
  </si>
  <si>
    <t>00055284</t>
  </si>
  <si>
    <t>Bán hàng Cửa Hàng Co.opFood Minh Đức theo hóa đơn 00055284</t>
  </si>
  <si>
    <t>00055285</t>
  </si>
  <si>
    <t>Bán hàng Cửa Hàng Co.opFood Hoàng Hữu Nam theo hóa đơn 00055285</t>
  </si>
  <si>
    <t>00055287</t>
  </si>
  <si>
    <t>Bán hàng Cửa Hàng Co.opFood Trần Văn Mười 12 theo hóa đơn 00055287</t>
  </si>
  <si>
    <t>00055289</t>
  </si>
  <si>
    <t>Bán hàng Cửa Hàng Co.opFood Nguyễn Văn Khạ 198 theo hóa đơn 00055289</t>
  </si>
  <si>
    <t>00055291</t>
  </si>
  <si>
    <t>Bán hàng FINELIFE SUPERMARKET URBANHILL theo hóa đơn 00055291</t>
  </si>
  <si>
    <t>00055293</t>
  </si>
  <si>
    <t>Bán hàng Cửa Hàng Co.opFood Phước Kiển theo hóa đơn 00055293</t>
  </si>
  <si>
    <t>00055294</t>
  </si>
  <si>
    <t>Bán hàng Cửa Hàng Co.opFood CC Phú Hoàng Anh theo hóa đơn 00055294</t>
  </si>
  <si>
    <t>00055296</t>
  </si>
  <si>
    <t>Bán hàng Cửa Hàng Co.opFood Quách Đình Bảo theo hóa đơn 00055296</t>
  </si>
  <si>
    <t>00055299</t>
  </si>
  <si>
    <t>Bán hàng Cửa Hàng Co.opFood 53 Phạm Văn Chiêu theo hóa đơn 00055299</t>
  </si>
  <si>
    <t>00055300</t>
  </si>
  <si>
    <t>Bán hàng Cửa Hàng Co.opFood Đỗ Xuân Hợp theo hóa đơn 00055300</t>
  </si>
  <si>
    <t>00055301</t>
  </si>
  <si>
    <t>Bán hàng Cửa Hàng Co.opFood Thủ Thiêm Garden theo hóa đơn 00055301</t>
  </si>
  <si>
    <t>00055302</t>
  </si>
  <si>
    <t>Bán hàng CÔNG TY TNHH MỘT THÀNH VIÊN SÀI GÒN CO.OP XA LỘ HÀ NỘI theo hóa đơn 00055302</t>
  </si>
  <si>
    <t>00055307</t>
  </si>
  <si>
    <t>Bán hàng CÔNG TY TNHH MỘT THÀNH VIÊN CO.OPMART THANH HÓA theo hóa đơn 00055307</t>
  </si>
  <si>
    <t>00055308</t>
  </si>
  <si>
    <t>Bán hàng Cửa Hàng Co.opFood HT Nguyễn Biên theo hóa đơn 00055308</t>
  </si>
  <si>
    <t>00055309</t>
  </si>
  <si>
    <t>Bán hàng CÔNG TY TNHH MỘT THÀNH VIÊN THƯƠNG MẠI DỊCH VỤ SÀI GÒN- BẠC LIÊU 2 theo hóa đơn 00055309</t>
  </si>
  <si>
    <t>CÔNG TY TNHH MỘT THÀNH VIÊN THƯƠNG MẠI DỊCH VỤ SÀI GÒN- BẠC LIÊU 2</t>
  </si>
  <si>
    <t>00055310</t>
  </si>
  <si>
    <t>Bán hàng CHI NHÁNH CÔNG TY TNHH MỘT THÀNH VIÊN THỰC PHẨM SAIGON CO.OP - CO.OP FOOD KHU VỰC CẦN THƠ theo hóa đơn 00055310</t>
  </si>
  <si>
    <t>00055311</t>
  </si>
  <si>
    <t>Bán hàng CHI NHÁNH CÔNG TY TNHH MỘT THÀNH VIÊN THỰC PHẨM SAIGON CO.OP - CO.OP FOOD KHU VỰC CẦN THƠ theo hóa đơn 00055311</t>
  </si>
  <si>
    <t>00055312</t>
  </si>
  <si>
    <t>Bán hàng CÔNG TY TRÁCH NHIỆM HỮU HẠN THƯƠNG MẠI DỊCH VỤ SÀI GÒN - TÂY NINH theo hóa đơn 00055312</t>
  </si>
  <si>
    <t>00055314</t>
  </si>
  <si>
    <t>Bán hàng CÔNG TY TNHH MTV THƯƠNG MẠI SÀI GÒN - HẬU GIANG theo hóa đơn 00055314</t>
  </si>
  <si>
    <t>00055315</t>
  </si>
  <si>
    <t>Bán hàng CHI NHÁNH LIÊN HIỆP HỢP TÁC XÃ THƯƠNG MẠI TP.HCM - CO.OPMART CAI LẬY theo hóa đơn 00055315</t>
  </si>
  <si>
    <t>00055316</t>
  </si>
  <si>
    <t>Bán hàng CHI NHÁNH LIÊN HIỆP HỢP TÁC XÃ THƯƠNG MẠI TP.HCM - CO.OPMART CAI LẬY theo hóa đơn 00055316</t>
  </si>
  <si>
    <t>00055317</t>
  </si>
  <si>
    <t>Bán hàng CHI NHÁNH LIÊN HIỆP HỢP TÁC XÃ THƯƠNG MẠI TP. HỒ CHÍ MINH-CO.OPMART SA ĐÉC theo hóa đơn 00055317</t>
  </si>
  <si>
    <t>00055340</t>
  </si>
  <si>
    <t>Bán hàng CN LIÊN HIỆP HỢP TÁC XÃ THƯƠNG MẠI TP. HỒ CHÍ MINH - CO.OPMART HIỆP THÀNH theo hóa đơn 00055340</t>
  </si>
  <si>
    <t>00055341</t>
  </si>
  <si>
    <t>Bán hàng CÔNG TY TNHH THƯƠNG MẠI DỊCH VỤ TRUNG MỸ TÂY theo hóa đơn 00055341</t>
  </si>
  <si>
    <t>00055342</t>
  </si>
  <si>
    <t>Bán hàng CÔNG TY TNHH MỘT THÀNH VIÊN SÀI GÒN CO.OP THẮNG LỢI theo hóa đơn 00055342</t>
  </si>
  <si>
    <t>00055343</t>
  </si>
  <si>
    <t>Bán hàng CÔNG TY TNHH MỘT THÀNH VIÊN SÀI GÒN CO.OP ĐÌNH CHIỂU theo hóa đơn 00055343</t>
  </si>
  <si>
    <t>00055345</t>
  </si>
  <si>
    <t>Bán hàng Cửa Hàng Co.opFood Tôn Đản theo hóa đơn 00055345</t>
  </si>
  <si>
    <t>00055346</t>
  </si>
  <si>
    <t>Bán hàng Cửa Hàng Co.opFood CC Phú Gia theo hóa đơn 00055346</t>
  </si>
  <si>
    <t>00055347</t>
  </si>
  <si>
    <t>Bán hàng CÔNG TY TNHH MỘT THÀNH VIÊN SÀI GÒN CO.OP NAM SÀI GÒN theo hóa đơn 00055347</t>
  </si>
  <si>
    <t>00055349</t>
  </si>
  <si>
    <t>Bán hàng Cửa Hàng Co.opFood Nguyễn Ảnh Thủ 699 theo hóa đơn 00055349</t>
  </si>
  <si>
    <t>00055351</t>
  </si>
  <si>
    <t>Bán hàng CH Co.opFood Phúc An Lộc theo hóa đơn 00055351</t>
  </si>
  <si>
    <t>00055352</t>
  </si>
  <si>
    <t>Bán hàng Cửa Hàng Co.opFood An Khang theo hóa đơn 00055352</t>
  </si>
  <si>
    <t>00055356</t>
  </si>
  <si>
    <t>Bán hàng Cửa Hàng Co.opFood CC Đạt Gia theo hóa đơn 00055356</t>
  </si>
  <si>
    <t>00055357</t>
  </si>
  <si>
    <t>Bán hàng CÔNG TY TNHH SAIGON CO-OP FAIRPRICE. Co-opXtra Linh Trung theo hóa đơn 00055357</t>
  </si>
  <si>
    <t>00055358</t>
  </si>
  <si>
    <t>Bán hàng Cửa Hàng Co.opFood Kha Vạn Cân theo hóa đơn 00055358</t>
  </si>
  <si>
    <t>00055359</t>
  </si>
  <si>
    <t>Bán hàng Cửa Hàng Co.opFood Bạch Đằng theo hóa đơn 00055359</t>
  </si>
  <si>
    <t>00055364</t>
  </si>
  <si>
    <t>Bán hàng MARFIVE. Co.opMart SCA - Âu Cơ theo hóa đơn 00055364</t>
  </si>
  <si>
    <t>00055365</t>
  </si>
  <si>
    <t>Bán hàng CÔNG TY TNHH MỘT THÀNH VIÊN CO.OP MART HÒA BÌNH theo hóa đơn 00055365</t>
  </si>
  <si>
    <t>00055372</t>
  </si>
  <si>
    <t>Bán hàng Cửa hàng Co.op Food nhượng quyền Phố Đông theo hóa đơn 00055372</t>
  </si>
  <si>
    <t>00055373</t>
  </si>
  <si>
    <t>Bán hàng Cửa Hàng Co.opFood Bình Trưng theo hóa đơn 00055373</t>
  </si>
  <si>
    <t>00055374</t>
  </si>
  <si>
    <t>Bán hàng Cửa hàng Co.op Food Krista theo hóa đơn 00055374</t>
  </si>
  <si>
    <t>00055375</t>
  </si>
  <si>
    <t>Bán hàng CÔNG TY TNHH THƯƠNG MẠI DỊCH VỤ SAIGON CO.OP TOÀN TÂM theo hóa đơn 00055375</t>
  </si>
  <si>
    <t>00055376</t>
  </si>
  <si>
    <t>Bán hàng CÔNG TY TNHH MỘT THÀNH VIÊN SÀI GÒN CO.OP PHÚ LÂM theo hóa đơn 00055376</t>
  </si>
  <si>
    <t>00055377</t>
  </si>
  <si>
    <t>Bán hàng CÔNG TY TNHH SAIGON CO-OP FAIRPRICE. Co-opXtra Sư Vạn Hạnh theo hóa đơn 00055377</t>
  </si>
  <si>
    <t>00055378</t>
  </si>
  <si>
    <t>Bán hàng Cửa Hàng Co.opFood Nhượng Quyền Phố Quang theo hóa đơn 00055378</t>
  </si>
  <si>
    <t>00055379</t>
  </si>
  <si>
    <t>Bán hàng CÔNG TY TNHH MỘT THÀNH VIÊN SÀI GÒN CO.OP RẠCH MIỄU theo hóa đơn 00055379</t>
  </si>
  <si>
    <t>00055382</t>
  </si>
  <si>
    <t>Bán hàng Cửa hàng Co.op Food HN Nghĩa Đô theo hóa đơn 00055382</t>
  </si>
  <si>
    <t>00055384</t>
  </si>
  <si>
    <t>Bán hàng CÔNG TY TNHH MỘT THÀNH VIÊN CO.OPMART HẢI PHÒNG theo hóa đơn 00055384</t>
  </si>
  <si>
    <t>00055387</t>
  </si>
  <si>
    <t>Bán hàng Cửa hàng Co.op Food HN Triều Khúc theo hóa đơn 00055387</t>
  </si>
  <si>
    <t>00055388</t>
  </si>
  <si>
    <t>Bán hàng CHI NHÁNH CÔNG TY TNHH MỘT THÀNH VIÊN THỰC PHẨM SAIGON CO.OP - CO.OP FOOD KHU VỰC BÌNH DƯƠNG theo hóa đơn 00055388</t>
  </si>
  <si>
    <t>00055389</t>
  </si>
  <si>
    <t>Bán hàng CÔNG TY TNHH MỘT THÀNH VIÊN SÀI GÒN CO.OP TAM KỲ theo hóa đơn 00055389</t>
  </si>
  <si>
    <t>00055390</t>
  </si>
  <si>
    <t>Bán hàng CHI NHÁNH LIÊN HIỆP HỢP TÁC XÃ THƯƠNG MẠI TP. HỒ CHÍ MINH - CO.OPMART ĐĂK NÔNG theo hóa đơn 00055390</t>
  </si>
  <si>
    <t>00055391</t>
  </si>
  <si>
    <t>Bán hàng CHI NHÁNH LIÊN HIỆP HỢP TÁC XÃ THƯƠNG MẠI TP.HỒ CHÍ MINH - CO.OPMART KON TUM theo hóa đơn 00055391</t>
  </si>
  <si>
    <t>00055392</t>
  </si>
  <si>
    <t>Bán hàng CÔNG TY TNHH SÀI GÒN - BUÔN HỒ theo hóa đơn 00055392</t>
  </si>
  <si>
    <t>00055393</t>
  </si>
  <si>
    <t>Bán hàng CÔNG TY TNHH MỘT THÀNH VIÊN TMDV SIÊU THỊ CO.OPMART ĐÀ NẴNG theo hóa đơn 00055393</t>
  </si>
  <si>
    <t>00055394</t>
  </si>
  <si>
    <t>Bán hàng CÔNG TY TNHH TMDV TIỀN GIANG - SÀI GÒN theo hóa đơn 00055394</t>
  </si>
  <si>
    <t>00055395</t>
  </si>
  <si>
    <t>Bán hàng CÔNG TY TNHH MỘT THÀNH VIÊN SÀI GÒN CO.OP BÌNH ĐỊNH theo hóa đơn 00055395</t>
  </si>
  <si>
    <t>00055396</t>
  </si>
  <si>
    <t>Bán hàng Co.op Mart An Nhơn theo hóa đơn 00055396</t>
  </si>
  <si>
    <t>00055397</t>
  </si>
  <si>
    <t>Bán hàng CÔNG TY TNHH MỘT THÀNH VIÊN THƯƠNG MẠI DỊCH VỤ SÀI GÒN - PHÚ YÊN theo hóa đơn 00055397</t>
  </si>
  <si>
    <t>00055398</t>
  </si>
  <si>
    <t>Bán hàng CHI NHÁNH LIÊN HIỆP HỢP TÁC XÃ THƯƠNG MẠI TP. HỒ CHÍ MINH - CO.OPMART THÁP MƯỜI theo hóa đơn 00055398</t>
  </si>
  <si>
    <t>00055399</t>
  </si>
  <si>
    <t>Bán hàng CHI NHÁNH LIÊN HIỆP HỢP TÁC XÃ THƯƠNG MẠI TP. HỒ CHÍ MINH - CO.OPMART THÁP MƯỜI theo hóa đơn 00055399</t>
  </si>
  <si>
    <t>00055400</t>
  </si>
  <si>
    <t>Bán hàng CHI NHÁNH LIÊN HIỆP HỢP TÁC XÃ THƯƠNG MẠI TP. HỒ CHÍ MINH - CO.OPMART BÀ RỊA theo hóa đơn 00055400</t>
  </si>
  <si>
    <t>00055401</t>
  </si>
  <si>
    <t>Bán hàng CHI NHÁNH LIÊN HIỆP HỢP TÁC XÃ THƯƠNG MẠI TP. HỒ CHÍ MINH - CO.OPMART SƠN TRÀ theo hóa đơn 00055401</t>
  </si>
  <si>
    <t>00055402</t>
  </si>
  <si>
    <t>Bán hàng CHI NHÁNH LIÊN HIỆP HỢP TÁC XÃ THƯƠNG MẠI TP. HỒ CHÍ MINH - CO.OPMART SƠN TRÀ theo hóa đơn 00055402</t>
  </si>
  <si>
    <t>00055407</t>
  </si>
  <si>
    <t>Bán hàng Cửa Hàng Co.opFood Đặng Văn Bi theo hóa đơn 00055407</t>
  </si>
  <si>
    <t>00055408</t>
  </si>
  <si>
    <t>Bán hàng Cửa Hàng Co.opFood Xuân Hiệp theo hóa đơn 00055408</t>
  </si>
  <si>
    <t>00055409</t>
  </si>
  <si>
    <t>Bán hàng Cửa Hàng Co.opFood KDC Thanh Niên theo hóa đơn 00055409</t>
  </si>
  <si>
    <t>00055410</t>
  </si>
  <si>
    <t>Bán hàng Cửa Hàng Co.opFood Chu Văn An theo hóa đơn 00055410</t>
  </si>
  <si>
    <t>00055411</t>
  </si>
  <si>
    <t>Bán hàng Cửa Hàng Co.opFood An Lạc theo hóa đơn 00055411</t>
  </si>
  <si>
    <t>00055413</t>
  </si>
  <si>
    <t>Bán hàng Cửa hàng Co.op Food Lý Chiêu Hoàng 113 theo hóa đơn 00055413</t>
  </si>
  <si>
    <t>00055415</t>
  </si>
  <si>
    <t>Bán hàng CÔNG TY TNHH MỘT THÀNH VIÊN SÀI GÒN CO.OP NHIÊU LỘC theo hóa đơn 00055415</t>
  </si>
  <si>
    <t>00055416</t>
  </si>
  <si>
    <t>Bán hàng Cửa Hàng Co.opFood Nguyễn Duy Trinh theo hóa đơn 00055416</t>
  </si>
  <si>
    <t>00055418</t>
  </si>
  <si>
    <t>Bán hàng Cửa Hàng Co.opFood CC Petroland theo hóa đơn 00055418</t>
  </si>
  <si>
    <t>00055420</t>
  </si>
  <si>
    <t>Bán hàng Cửa hàng Co.op Food Đông Tăng Long theo hóa đơn 00055420</t>
  </si>
  <si>
    <t>00055422</t>
  </si>
  <si>
    <t>Bán hàng Cửa hàng Co.op Food CC Safira Khang Điền theo hóa đơn 00055422</t>
  </si>
  <si>
    <t>00055425</t>
  </si>
  <si>
    <t>Bán hàng Cửa Hàng Co.opFood Saigon Town theo hóa đơn 00055425</t>
  </si>
  <si>
    <t>00055426</t>
  </si>
  <si>
    <t>Bán hàng Cửa Hàng Co.opFood Nguyễn Kiệm theo hóa đơn 00055426</t>
  </si>
  <si>
    <t>00055428</t>
  </si>
  <si>
    <t>Bán hàng Cửa Hàng Co.opFood Thạnh Lộc 17 theo hóa đơn 00055428</t>
  </si>
  <si>
    <t>00055429</t>
  </si>
  <si>
    <t>Bán hàng Cửa Hàng Co.opFood Tô Ngọc Vân 478 theo hóa đơn 00055429</t>
  </si>
  <si>
    <t>00055430</t>
  </si>
  <si>
    <t>Bán hàng Cửa Hàng Co.opFood Cây Trâm theo hóa đơn 00055430</t>
  </si>
  <si>
    <t>00055431</t>
  </si>
  <si>
    <t>Bán hàng Cửa Hàng Co.opFood Thống Nhất theo hóa đơn 00055431</t>
  </si>
  <si>
    <t>00055432</t>
  </si>
  <si>
    <t>Bán hàng Cửa Hàng Co.opFood Bình Giã theo hóa đơn 00055432</t>
  </si>
  <si>
    <t>00055433</t>
  </si>
  <si>
    <t>Bán hàng Cửa Hàng Co.opFood  Bùi Thế Mỹ 31 theo hóa đơn 00055433</t>
  </si>
  <si>
    <t>00055435</t>
  </si>
  <si>
    <t>Bán hàng Cửa Hàng Co.opFood Green Hills theo hóa đơn 00055435</t>
  </si>
  <si>
    <t>00055436</t>
  </si>
  <si>
    <t>Bán hàng Cửa Hàng Co.opFood Kỳ Đồng theo hóa đơn 00055436</t>
  </si>
  <si>
    <t>00055437</t>
  </si>
  <si>
    <t>Bán hàng CÔNG TY TNHH MỘT THÀNH VIÊN SÀI GÒN CO.OP CỐNG QUỲNH theo hóa đơn 00055437</t>
  </si>
  <si>
    <t>00055439</t>
  </si>
  <si>
    <t>Bán hàng Cửa Hàng Co.opFood Hoàng Anh Thanh Bình theo hóa đơn 00055439</t>
  </si>
  <si>
    <t>00055440</t>
  </si>
  <si>
    <t>Bán hàng Cửa hàng Co.op Food CC Hoàng Anh Gold House theo hóa đơn 00055440</t>
  </si>
  <si>
    <t>00055441</t>
  </si>
  <si>
    <t>Bán hàng Cửa Hàng Co.opFood CC Phú Hoàng Anh theo hóa đơn 00055441</t>
  </si>
  <si>
    <t>00055442</t>
  </si>
  <si>
    <t>Bán hàng CHI NHÁNH LIÊN HIỆP HỢP TÁC XÃ THƯƠNG MẠI TP. HỒ CHÍ MINH - CO.OPMART NGUYỄN BÌNH theo hóa đơn 00055442</t>
  </si>
  <si>
    <t>00055443</t>
  </si>
  <si>
    <t>Bán hàng Cửa Hàng Co.opFood Phú Xuân theo hóa đơn 00055443</t>
  </si>
  <si>
    <t>00055444</t>
  </si>
  <si>
    <t>Bán hàng Cửa Hàng Co.opFood Nhà Bè theo hóa đơn 00055444</t>
  </si>
  <si>
    <t>00055446</t>
  </si>
  <si>
    <t>Bán hàng Cửa Hàng Co.opFood Nguyễn Thái Học Premium theo hóa đơn 00055446</t>
  </si>
  <si>
    <t>00055447</t>
  </si>
  <si>
    <t>Bán hàng Cửa Hàng Co.opFood Pasteur theo hóa đơn 00055447</t>
  </si>
  <si>
    <t>00055448</t>
  </si>
  <si>
    <t>Bán hàng Cửa Hàng Co.opFood CC Him Lam Phú An theo hóa đơn 00055448</t>
  </si>
  <si>
    <t>00055449</t>
  </si>
  <si>
    <t>Bán hàng Cửa Hàng Co.opFood Hoàng Hữu Nam 222 theo hóa đơn 00055449</t>
  </si>
  <si>
    <t>00055450</t>
  </si>
  <si>
    <t>Bán hàng Cửa Hàng Co.opFood Làng Tăng Phú theo hóa đơn 00055450</t>
  </si>
  <si>
    <t>00055451</t>
  </si>
  <si>
    <t>Bán hàng Cửa Hàng Co.opFood Đỗ Xuân Hợp theo hóa đơn 00055451</t>
  </si>
  <si>
    <t>00055457</t>
  </si>
  <si>
    <t>Bán hàng Cửa hàng Co.op Food HN Sakura theo hóa đơn 00055457</t>
  </si>
  <si>
    <t>00055460</t>
  </si>
  <si>
    <t>Bán hàng Cửa hàng Co.op Food HN The Vesta theo hóa đơn 00055460</t>
  </si>
  <si>
    <t>00055461</t>
  </si>
  <si>
    <t>Bán hàng Cửa hàng Co.op Food HN Nhân Chính theo hóa đơn 00055461</t>
  </si>
  <si>
    <t>00055462</t>
  </si>
  <si>
    <t>Bán hàng Cửa hàng Co.op Food HN VP2 Linh Đàm theo hóa đơn 00055462</t>
  </si>
  <si>
    <t>00055464</t>
  </si>
  <si>
    <t>Bán hàng Cửa Hàng Co.opFood Tô Hiến Thành theo hóa đơn 00055464</t>
  </si>
  <si>
    <t>00055465</t>
  </si>
  <si>
    <t>Bán hàng CÔNG TY TNHH SAIGON CO-OP FAIRPRICE. Co-opXtra Phạm Văn Đồng theo hóa đơn 00055465</t>
  </si>
  <si>
    <t>00055466</t>
  </si>
  <si>
    <t>Bán hàng CHI NHÁNH LIÊN HIỆP HỢP TÁC XÃ THƯƠNG MẠI TP.HCM - CO.OPMART BÌNH TÂN 2 theo hóa đơn 00055466</t>
  </si>
  <si>
    <t>00055467</t>
  </si>
  <si>
    <t>Bán hàng Cửa Hàng Co.opFood CC Hoàng Kim Thế Gia theo hóa đơn 00055467</t>
  </si>
  <si>
    <t>00055470</t>
  </si>
  <si>
    <t>Bán hàng CHI NHÁNH LIÊN HIỆP HỢP TÁC XÃ THƯƠNG MẠI TP.HỒ CHÍ MINH - CO.OPMART ĐỒNG PHÚ theo hóa đơn 00055470</t>
  </si>
  <si>
    <t>00055471</t>
  </si>
  <si>
    <t>Bán hàng CHI NHÁNH LIÊN HIỆP HỢP TÁC XÃ THƯƠNG MẠI TP.HỒ CHÍ MINH- CO.OP MART CẦN GIUỘC theo hóa đơn 00055471</t>
  </si>
  <si>
    <t>00055472</t>
  </si>
  <si>
    <t>Bán hàng CÔNG TY TRÁCH NHIỆM HỮU HẠN  THƯƠNG MẠI DỊCH VỤ SÀI GÒN - TRÀ VINH theo hóa đơn 00055472</t>
  </si>
  <si>
    <t>00055473</t>
  </si>
  <si>
    <t>Bán hàng CHI NHÁNH LIÊN HIỆP HỢP TÁC XÃ THƯƠNG MẠI TP. HỒ CHÍ MINH - CO.OPMART QUẢNG BÌNH theo hóa đơn 00055473</t>
  </si>
  <si>
    <t>00055474</t>
  </si>
  <si>
    <t>Bán hàng CHI NHÁNH LIÊN HIỆP HTX THƯƠNG MẠI TP. HỒ CHÍ MINH - CO.OPMART BẾN TRE theo hóa đơn 00055474</t>
  </si>
  <si>
    <t>00055475</t>
  </si>
  <si>
    <t>Bán hàng CHI NHÁNH LIÊN HIỆP HỢP TÁC XÃ THƯƠNG MẠI TP. HỒ CHÍ MINH - CO.OPMART BẾN LỨC theo hóa đơn 00055475</t>
  </si>
  <si>
    <t>00055525</t>
  </si>
  <si>
    <t>Bán hàng CHI NHÁNH LIÊN HIỆP HỢP TÁC XÃ THƯƠNG MẠI TP.HỒ CHÍ MINH - CO.OPMART ĐỒNG PHÚ theo hóa đơn 00055525</t>
  </si>
  <si>
    <t>00055683</t>
  </si>
  <si>
    <t>Bán hàng CÔNG TY TNHH MỘT THÀNH VIÊN SÀI GÒN CO.OP HÀ NỘI theo hóa đơn 00055683</t>
  </si>
  <si>
    <t>00055710</t>
  </si>
  <si>
    <t>Bán hàng CHI NHÁNH LIÊN HIỆP HỢP TÁC XÃ THƯƠNG MẠI TP. HỒ CHÍ MINH - CO.OPMART ĐỒNG VĂN CỐNG theo hóa đơn 00055710</t>
  </si>
  <si>
    <t>00055712</t>
  </si>
  <si>
    <t>Bán hàng Cửa Hàng Co.opFood Thủ Thiêm Garden theo hóa đơn 00055712</t>
  </si>
  <si>
    <t>00055807</t>
  </si>
  <si>
    <t>Bán hàng Cửa Hàng Co.opFood Đông Thạnh theo hóa đơn 00055807</t>
  </si>
  <si>
    <t>00055851</t>
  </si>
  <si>
    <t>Bán hàng Cửa hàng Co.op Food HN Roman Plaza theo hóa đơn 00055851</t>
  </si>
  <si>
    <t>00055854</t>
  </si>
  <si>
    <t>Bán hàng CÔNG TY TNHH THƯƠNG MẠI DỊCH VỤ SAIGON CO.OP TOÀN TÂM theo hóa đơn 00055854</t>
  </si>
  <si>
    <t>00055855</t>
  </si>
  <si>
    <t>Bán hàng Cửa hàng Co.op Food HN Green Stars theo hóa đơn 00055855</t>
  </si>
  <si>
    <t>00055856</t>
  </si>
  <si>
    <t>Bán hàng CÔNG TY TRÁCH NHIỆM HỮU HẠN THƯƠNG MẠI DỊCH VỤ SÀI GÒN - TÂY NINH theo hóa đơn 00055856</t>
  </si>
  <si>
    <t>00055857</t>
  </si>
  <si>
    <t>Bán hàng CHI NHÁNH LIÊN HIỆP HTX TM TP.HCM - CO.OPMART CAO LÃNH theo hóa đơn 00055857</t>
  </si>
  <si>
    <t>00055873</t>
  </si>
  <si>
    <t>Bán hàng Cửa Hàng Co.opFood Thăng Long 31 theo hóa đơn 00055873</t>
  </si>
  <si>
    <t>00055874</t>
  </si>
  <si>
    <t>Bán hàng Cửa Hàng Co.opFood Trương Quốc Dung theo hóa đơn 00055874</t>
  </si>
  <si>
    <t>00055875</t>
  </si>
  <si>
    <t>Bán hàng Cửa Hàng Co.opFood Trần Văn Danh 12 theo hóa đơn 00055875</t>
  </si>
  <si>
    <t>00055876</t>
  </si>
  <si>
    <t>Bán hàng Cửa Hàng Co.opFood Quang Trung theo hóa đơn 00055876</t>
  </si>
  <si>
    <t>00055877</t>
  </si>
  <si>
    <t>Bán hàng Cửa Hàng Co.opFood Lê Văn Thọ 561 theo hóa đơn 00055877</t>
  </si>
  <si>
    <t>00055879</t>
  </si>
  <si>
    <t>Bán hàng Cửa hàng Co.op Food HN Đại Đồng theo hóa đơn 00055879</t>
  </si>
  <si>
    <t>00055880</t>
  </si>
  <si>
    <t>Bán hàng Cửa hàng Co.op Food HN Đại Đồng theo hóa đơn 00055880</t>
  </si>
  <si>
    <t>00055886</t>
  </si>
  <si>
    <t>Bán hàng Cửa hàng Co.op Food HN Vĩnh Hưng theo hóa đơn 00055886</t>
  </si>
  <si>
    <t>00055888</t>
  </si>
  <si>
    <t>Bán hàng CÔNG TY TNHH MỘT THÀNH VIÊN SÀI GÒN CO.OP XA LỘ HÀ NỘI theo hóa đơn 00055888</t>
  </si>
  <si>
    <t>00055891</t>
  </si>
  <si>
    <t>Bán hàng Cửa Hàng Co.opFood Lê Văn Lương 302 theo hóa đơn 00055891</t>
  </si>
  <si>
    <t>00055895</t>
  </si>
  <si>
    <t>Bán hàng CÔNG TY TNHH MỘT THÀNH VIÊN SÀI GÒN CO.OP CỦ CHI theo hóa đơn 00055895</t>
  </si>
  <si>
    <t>00055899</t>
  </si>
  <si>
    <t>Bán hàng Cửa Hàng Co.opFood Tỉnh Lộ 15-275 theo hóa đơn 00055899</t>
  </si>
  <si>
    <t>00055901</t>
  </si>
  <si>
    <t>Bán hàng Cửa Hàng Co.opFood Nguyễn Thị Búp 101M theo hóa đơn 00055901</t>
  </si>
  <si>
    <t>00055902</t>
  </si>
  <si>
    <t>Bán hàng Cửa Hàng Co.opFood Tân Chánh Hiệp 10 theo hóa đơn 00055902</t>
  </si>
  <si>
    <t>00055903</t>
  </si>
  <si>
    <t>Bán hàng CÔNG TY TNHH MỘT THÀNH VIÊN SÀI GÒN CO.OP BÌNH TÂN theo hóa đơn 00055903</t>
  </si>
  <si>
    <t>00055905</t>
  </si>
  <si>
    <t>Bán hàng Cửa Hàng Co.opFood CC Sơn Kỳ theo hóa đơn 00055905</t>
  </si>
  <si>
    <t>00055906</t>
  </si>
  <si>
    <t>Bán hàng Cửa Hàng Co.opFood Tây Thạnh theo hóa đơn 00055906</t>
  </si>
  <si>
    <t>00055912</t>
  </si>
  <si>
    <t>Bán hàng Cửa Hàng Co.opFood Xuân Hiệp theo hóa đơn 00055912</t>
  </si>
  <si>
    <t>00055913</t>
  </si>
  <si>
    <t>Bán hàng Cửa hàng Co.op Food Cát Lái theo hóa đơn 00055913</t>
  </si>
  <si>
    <t>00055914</t>
  </si>
  <si>
    <t>Bán hàng Cửa Hàng Co.opFood Nguyễn Thị Định theo hóa đơn 00055914</t>
  </si>
  <si>
    <t>00055950</t>
  </si>
  <si>
    <t>Bán hàng CHI NHÁNH CÔNG TY TNHH MỘT THÀNH VIÊN THỰC PHẨM SAIGON CO.OP - CO.OP FOOD KHU VỰC BÌNH DƯƠNG theo hóa đơn 00055950</t>
  </si>
  <si>
    <t>00055960</t>
  </si>
  <si>
    <t>Bán hàng CHI NHÁNH LIÊN HIỆP HỢP TÁC XÃ THƯƠNG MẠI TP.HỒ CHÍ MINH - CO.OPMART KON TUM theo hóa đơn 00055960</t>
  </si>
  <si>
    <t>00055961</t>
  </si>
  <si>
    <t>Bán hàng CÔNG TY TNHH MỘT THÀNH VIÊN THƯƠNG MẠI DỊCH VỤ SÀI GÒN - PHÚ YÊN theo hóa đơn 00055961</t>
  </si>
  <si>
    <t>00055977</t>
  </si>
  <si>
    <t>Bán hàng Cửa Hàng Co.opFood Hà Huy Tập (15005) theo hóa đơn 00055977</t>
  </si>
  <si>
    <t>00055980</t>
  </si>
  <si>
    <t>Bán hàng CN LIÊN HIỆP HỢP TÁC XÃ THƯƠNG MẠI TP. HỒ CHÍ MINH - CO.OPMART HIỆP THÀNH theo hóa đơn 00055980</t>
  </si>
  <si>
    <t>00055986</t>
  </si>
  <si>
    <t>Bán hàng CN LIÊN HIỆP HỢP TÁC XÃ THƯƠNG MẠI TP. HỒ CHÍ MINH - CO.OPMART HIỆP THÀNH theo hóa đơn 00055986</t>
  </si>
  <si>
    <t>00055989</t>
  </si>
  <si>
    <t>Bán hàng CÔNG TY TNHH MỘT THÀNH VIÊN SÀI GÒN CO.OP ĐÌNH CHIỂU theo hóa đơn 00055989</t>
  </si>
  <si>
    <t>00055990</t>
  </si>
  <si>
    <t>Bán hàng Cửa Hàng Co.opFood Lã Xuân Oai 138 theo hóa đơn 00055990</t>
  </si>
  <si>
    <t>00056005</t>
  </si>
  <si>
    <t>Bán hàng CÔNG TY TNHH SAIGON CO-OP FAIRPRICE. Co-opXtra Tân Phong theo hóa đơn 00056005</t>
  </si>
  <si>
    <t>00056006</t>
  </si>
  <si>
    <t>Bán hàng CÔNG TY TNHH MỘT THÀNH VIÊN CO.OPMART BÌNH TRIỆU theo hóa đơn 00056006</t>
  </si>
  <si>
    <t>00056007</t>
  </si>
  <si>
    <t>Bán hàng CÔNG TY TRÁCH NHIỆM HỮU HẠN MỘT THÀNH VIÊN THƯƠNG MẠI VÀ DỊCH VỤ SÀI GÒN - PHAN RANG theo hóa đơn 00056007</t>
  </si>
  <si>
    <t>00056008</t>
  </si>
  <si>
    <t>Bán hàng CÔNG TY TRÁCH NHIỆM HỮU HẠN MỘT THÀNH VIÊN THƯƠNG MẠI VÀ DỊCH VỤ SÀI GÒN - PHAN RANG theo hóa đơn 00056008</t>
  </si>
  <si>
    <t>00056009</t>
  </si>
  <si>
    <t>Bán hàng CHI NHÁNH LIÊN HIỆP HỢP TÁC XÃ THƯƠNG MẠI TP.HỒ CHÍ MINH - CO.OPMART DUYÊN HẢI theo hóa đơn 00056009</t>
  </si>
  <si>
    <t>00056010</t>
  </si>
  <si>
    <t>Bán hàng CÔNG TY TNHH MỘT THÀNH VIÊN THƯƠNG MẠI VÀ DỊCH VỤ SÀI GÒN - CAM RANH theo hóa đơn 00056010</t>
  </si>
  <si>
    <t>00056011</t>
  </si>
  <si>
    <t>chưa áp dụng KM</t>
  </si>
  <si>
    <t>00056013</t>
  </si>
  <si>
    <t>Bán hàng Cửa hàng Co.op Food HN VP6 Linh Đàm theo hóa đơn 00056013</t>
  </si>
  <si>
    <t>00056014</t>
  </si>
  <si>
    <t>Bán hàng CHI NHÁNH LIÊN HIỆP HTX THƯƠNG MẠI TP. HỒ CHÍ MINH CO.OPMART VIỆT TRÌ theo hóa đơn 00056014</t>
  </si>
  <si>
    <t>00056019</t>
  </si>
  <si>
    <t>Bán hàng CHI NHÁNH LIÊN HIỆP HỢP TÁC XÃ THƯƠNG MẠI TP. HỒ CHÍ MINH - CO.OPMART BẮC GIANG theo hóa đơn 00056019</t>
  </si>
  <si>
    <t>00056020</t>
  </si>
  <si>
    <t>Bán hàng CHI NHÁNH LIÊN HIỆP HỢP TÁC XÃ THƯƠNG MẠI TP. HỒ CHÍ MINH - CO.OPMART BẮC GIANG theo hóa đơn 00056020</t>
  </si>
  <si>
    <t>00056021</t>
  </si>
  <si>
    <t>Bán hàng Cửa hàng Co.op Food HN AnLand theo hóa đơn 00056021</t>
  </si>
  <si>
    <t>00056022</t>
  </si>
  <si>
    <t>Bán hàng Cửa hàng Co.op Food HN Mandarin theo hóa đơn 00056022</t>
  </si>
  <si>
    <t>00056023</t>
  </si>
  <si>
    <t>Bán hàng Cửa hàng Co.op Food HN Lucky House theo hóa đơn 00056023</t>
  </si>
  <si>
    <t>00056024</t>
  </si>
  <si>
    <t>Bán hàng Cửa hàng Co.op Food HN Đại Đồng theo hóa đơn 00056024</t>
  </si>
  <si>
    <t>00056025</t>
  </si>
  <si>
    <t>Bán hàng Cửa hàng Co.op Food HN Nhân Chính theo hóa đơn 00056025</t>
  </si>
  <si>
    <t>00056026</t>
  </si>
  <si>
    <t>Bán hàng Cửa hàng Co.op Food HN Roman Plaza theo hóa đơn 00056026</t>
  </si>
  <si>
    <t>00056027</t>
  </si>
  <si>
    <t>Bán hàng Cửa hàng Co.op Food HN Triều Khúc theo hóa đơn 00056027</t>
  </si>
  <si>
    <t>00056028</t>
  </si>
  <si>
    <t>Bán hàng Cửa hàng Co.op Food HN Phùng Khoang theo hóa đơn 00056028</t>
  </si>
  <si>
    <t>00056029</t>
  </si>
  <si>
    <t>Bán hàng Cửa hàng Co.op Food HN Thái Hà HH theo hóa đơn 00056029</t>
  </si>
  <si>
    <t>00056030</t>
  </si>
  <si>
    <t>Bán hàng Cửa hàng Co.op Food HN Thanh Hà Cienco 5 theo hóa đơn 00056030</t>
  </si>
  <si>
    <t>00056031</t>
  </si>
  <si>
    <t>Bán hàng CÔNG TY TNHH MỘT THÀNH VIÊN SÀI GÒN CO.OP CỐNG QUỲNH theo hóa đơn 00056031</t>
  </si>
  <si>
    <t>00056032</t>
  </si>
  <si>
    <t>Bán hàng Cửa Hàng Co.opFood Vĩnh Hội theo hóa đơn 00056032</t>
  </si>
  <si>
    <t>00056033</t>
  </si>
  <si>
    <t>Bán hàng Cửa Hàng Co.opFood Vĩnh Hội theo hóa đơn 00056033</t>
  </si>
  <si>
    <t>00056034</t>
  </si>
  <si>
    <t>Bán hàng Cửa Hàng Co.opFood Xóm Chiếu theo hóa đơn 00056034</t>
  </si>
  <si>
    <t>00056035</t>
  </si>
  <si>
    <t>Bán hàng Cửa Hàng Co.opFood Tôn Thất Thuyết theo hóa đơn 00056035</t>
  </si>
  <si>
    <t>00056036</t>
  </si>
  <si>
    <t>Bán hàng Cửa Hàng Co.opFood Hoàng Anh Thanh Bình theo hóa đơn 00056036</t>
  </si>
  <si>
    <t>00056037</t>
  </si>
  <si>
    <t>Bán hàng Cửa Hàng Co.opFood Trần Xuân Soạn theo hóa đơn 00056037</t>
  </si>
  <si>
    <t>00056038</t>
  </si>
  <si>
    <t>Bán hàng Cửa Hàng Co.opFood Lâm Văn Bền 22 theo hóa đơn 00056038</t>
  </si>
  <si>
    <t>00056039</t>
  </si>
  <si>
    <t>Bán hàng Cửa Hàng Co.opFood Lâm Văn Bền 22 theo hóa đơn 00056039</t>
  </si>
  <si>
    <t>00056040</t>
  </si>
  <si>
    <t>Bán hàng Cửa hàng Co.opFood Trần Quang Khải theo hóa đơn 00056040</t>
  </si>
  <si>
    <t>00056041</t>
  </si>
  <si>
    <t>Bán hàng Cửa Hàng Co.opFood Trần Trọng Cung 65 theo hóa đơn 00056041</t>
  </si>
  <si>
    <t>00056042</t>
  </si>
  <si>
    <t>Bán hàng Cửa hàng Co.opFood Hiệp Bình theo hóa đơn 00056042</t>
  </si>
  <si>
    <t>00056043</t>
  </si>
  <si>
    <t>Bán hàng Cửa Hàng Co.opFood KDC Thanh Niên theo hóa đơn 00056043</t>
  </si>
  <si>
    <t>00056044</t>
  </si>
  <si>
    <t>Bán hàng Cửa Hàng Co.opFood Tỉnh Lộ 43 theo hóa đơn 00056044</t>
  </si>
  <si>
    <t>00056045</t>
  </si>
  <si>
    <t>Bán hàng Cửa Hàng Co.opFood Gò Dưa 112 theo hóa đơn 00056045</t>
  </si>
  <si>
    <t>00056046</t>
  </si>
  <si>
    <t>Bán hàng Cửa Hàng Co.opFood ĐS3 Hiệp Bình Phước theo hóa đơn 00056046</t>
  </si>
  <si>
    <t>00056048</t>
  </si>
  <si>
    <t>Bán hàng Cửa Hàng Co.opFood Bình Trưng theo hóa đơn 00056048</t>
  </si>
  <si>
    <t>00056049</t>
  </si>
  <si>
    <t>Bán hàng Cửa Hàng Co.opFood CC Petroland theo hóa đơn 00056049</t>
  </si>
  <si>
    <t>00056050</t>
  </si>
  <si>
    <t>Bán hàng Cửa Hàng Co.opFood Nguyễn Oanh theo hóa đơn 00056050</t>
  </si>
  <si>
    <t>00056051</t>
  </si>
  <si>
    <t>Bán hàng Cửa Hàng Co.opFood Tô Ngọc Vân 478 theo hóa đơn 00056051</t>
  </si>
  <si>
    <t>00056052</t>
  </si>
  <si>
    <t>Bán hàng Cửa Hàng Co.opFood Hà Huy Giáp 302 theo hóa đơn 00056052</t>
  </si>
  <si>
    <t>00056053</t>
  </si>
  <si>
    <t>Bán hàng Cửa Hàng Co.opFood Trần Thị Cờ 292 theo hóa đơn 00056053</t>
  </si>
  <si>
    <t>00056054</t>
  </si>
  <si>
    <t>Bán hàng Cửa Hàng Co.opFood Lê Văn Khương theo hóa đơn 00056054</t>
  </si>
  <si>
    <t>00056055</t>
  </si>
  <si>
    <t>Bán hàng Cửa Hàng Co.opFood Lê Văn Khương theo hóa đơn 00056055</t>
  </si>
  <si>
    <t>00056056</t>
  </si>
  <si>
    <t>Bán hàng CHI NHÁNH CÔNG TY TNHH MỘT THÀNH VIÊN THỰC PHẨM SAIGON CO.OP - CO.OP FOOD KHU VỰC BÌNH DƯƠNG theo hóa đơn 00056056</t>
  </si>
  <si>
    <t>00056057</t>
  </si>
  <si>
    <t>Bán hàng CHI NHÁNH CÔNG TY TNHH MỘT THÀNH VIÊN THỰC PHẨM SAIGON CO.OP - CO.OP FOOD KHU VỰC BÌNH DƯƠNG theo hóa đơn 00056057</t>
  </si>
  <si>
    <t>00056058</t>
  </si>
  <si>
    <t>Bán hàng CHI NHÁNH CÔNG TY TNHH MỘT THÀNH VIÊN THỰC PHẨM SAIGON CO.OP - CO.OP FOOD KHU VỰC BÌNH DƯƠNG theo hóa đơn 00056058</t>
  </si>
  <si>
    <t>00056059</t>
  </si>
  <si>
    <t>Bán hàng CHI NHÁNH CÔNG TY TNHH MỘT THÀNH VIÊN THỰC PHẨM SAIGON CO.OP - CO.OP FOOD KHU VỰC BÌNH DƯƠNG theo hóa đơn 00056059</t>
  </si>
  <si>
    <t>00056060</t>
  </si>
  <si>
    <t>Bán hàng CHI NHÁNH CÔNG TY TNHH MỘT THÀNH VIÊN THỰC PHẨM SAIGON CO.OP - CO.OP FOOD KHU VỰC BÌNH DƯƠNG theo hóa đơn 00056060</t>
  </si>
  <si>
    <t>00056061</t>
  </si>
  <si>
    <t>Bán hàng Cửa Hàng Co.opFood Thăng Long 31 theo hóa đơn 00056061</t>
  </si>
  <si>
    <t>00056062</t>
  </si>
  <si>
    <t>Bán hàng Cửa Hàng Co.opFood Trương Công Định theo hóa đơn 00056062</t>
  </si>
  <si>
    <t>00056063</t>
  </si>
  <si>
    <t>Bán hàng Cửa Hàng Co.opFood 203 Võ Thành Trang theo hóa đơn 00056063</t>
  </si>
  <si>
    <t>00056064</t>
  </si>
  <si>
    <t>Bán hàng Cửa Hàng Co.opFood  Bùi Thế Mỹ 31 theo hóa đơn 00056064</t>
  </si>
  <si>
    <t>00056065</t>
  </si>
  <si>
    <t>Bán hàng Cửa Hàng Co.opFood Trần Văn Quang 86 theo hóa đơn 00056065</t>
  </si>
  <si>
    <t>00056066</t>
  </si>
  <si>
    <t>Bán hàng CÔNG TY TNHH MỘT THÀNH VIÊN CO.OPMART THANH HÓA theo hóa đơn 00056066</t>
  </si>
  <si>
    <t>00056067</t>
  </si>
  <si>
    <t>Bán hàng Cửa hàng Co.op Food Phan Văn Hân 182 theo hóa đơn 00056067</t>
  </si>
  <si>
    <t>00056068</t>
  </si>
  <si>
    <t>Bán hàng CÔNG TY TNHH MỘT THÀNH VIÊN CO.OPMART TRẢNG BÀNG theo hóa đơn 00056068</t>
  </si>
  <si>
    <t>00056069</t>
  </si>
  <si>
    <t>Bán hàng CÔNG TY TNHH MỘT THÀNH VIÊN CO.OPMART TRẢNG BÀNG theo hóa đơn 00056069</t>
  </si>
  <si>
    <t>00056070</t>
  </si>
  <si>
    <t>Bán hàng CHI NHÁNH LIÊN HIỆP HỢP TÁC XÃ THƯƠNG MẠI TP. HỒ CHÍ MINH - CO.OPMART THỐT NỐT theo hóa đơn 00056070</t>
  </si>
  <si>
    <t>00056071</t>
  </si>
  <si>
    <t>Bán hàng CHI NHÁNH CÔNG TY TNHH MỘT THÀNH VIÊN THỰC PHẨM SAIGON CO.OP - CO.OP FOOD KHU VỰC CẦN THƠ theo hóa đơn 00056071</t>
  </si>
  <si>
    <t>00056072</t>
  </si>
  <si>
    <t>Bán hàng CHI NHÁNH CÔNG TY TNHH MỘT THÀNH VIÊN THỰC PHẨM SAIGON CO.OP - CO.OP FOOD KHU VỰC CẦN THƠ theo hóa đơn 00056072</t>
  </si>
  <si>
    <t>00056073</t>
  </si>
  <si>
    <t>Bán hàng CÔNG TY TNHH MỘT THÀNH VIÊN CO.OPMART CẦN THƠ theo hóa đơn 00056073</t>
  </si>
  <si>
    <t>00056074</t>
  </si>
  <si>
    <t>Bán hàng CHI NHÁNH LIÊN HIỆP HỢP TÁC XÃ THƯƠNG MẠI TP. HỒ CHÍ MINH-CO.OPMART SA ĐÉC theo hóa đơn 00056074</t>
  </si>
  <si>
    <t>00056075</t>
  </si>
  <si>
    <t>Bán hàng CÔNG TY TRÁCH NHIỆM HỮU HẠN THƯƠNG MẠI DỊCH VỤ SÀI GÒN - TÂY NINH theo hóa đơn 00056075</t>
  </si>
  <si>
    <t>00056076</t>
  </si>
  <si>
    <t>Bán hàng CHI NHÁNH LIÊN HIỆP HỢP TÁC XÃ THƯƠNG MẠI TP.HCM - CO.OPMART CAI LẬY theo hóa đơn 00056076</t>
  </si>
  <si>
    <t>00056077</t>
  </si>
  <si>
    <t>Bán hàng CHI NHÁNH LIÊN HIỆP HỢP TÁC XÃ THƯƠNG MẠI TP. HỒ CHÍ MINH-CO.OPMART BÌNH THỦY theo hóa đơn 00056077</t>
  </si>
  <si>
    <t>00056078</t>
  </si>
  <si>
    <t>Bán hàng CHI NHÁNH CÔNG TY TNHH MỘT THÀNH VIÊN THỰC PHẨM SAIGON CO.OP - CO.OP FOOD KHU VỰC CẦN THƠ theo hóa đơn 00056078</t>
  </si>
  <si>
    <t>00056079</t>
  </si>
  <si>
    <t>Bán hàng CHI NHÁNH CÔNG TY TNHH MỘT THÀNH VIÊN THỰC PHẨM SAIGON CO.OP - CO.OP FOOD KHU VỰC CẦN THƠ theo hóa đơn 00056079</t>
  </si>
  <si>
    <t>00056080</t>
  </si>
  <si>
    <t>Bán hàng CHI NHÁNH CÔNG TY TNHH MỘT THÀNH VIÊN THỰC PHẨM SAIGON CO.OP - CO.OP FOOD KHU VỰC CẦN THƠ theo hóa đơn 00056080</t>
  </si>
  <si>
    <t>00056081</t>
  </si>
  <si>
    <t>Bán hàng CHI NHÁNH CÔNG TY TNHH MỘT THÀNH VIÊN THỰC PHẨM SAIGON CO.OP - CO.OP FOOD KHU VỰC CẦN THƠ theo hóa đơn 00056081</t>
  </si>
  <si>
    <t>00056082</t>
  </si>
  <si>
    <t>Bán hàng CHI NHÁNH CÔNG TY TNHH MỘT THÀNH VIÊN THỰC PHẨM SAIGON CO.OP - CO.OP FOOD KHU VỰC CẦN THƠ theo hóa đơn 00056082</t>
  </si>
  <si>
    <t>00056083</t>
  </si>
  <si>
    <t>Bán hàng CHI NHÁNH CÔNG TY TNHH MỘT THÀNH VIÊN THỰC PHẨM SAIGON CO.OP - CO.OP FOOD KHU VỰC CẦN THƠ theo hóa đơn 00056083</t>
  </si>
  <si>
    <t>00056084</t>
  </si>
  <si>
    <t>Bán hàng CÔNG TY TNHH MỘT THÀNH VIÊN CO.OPMART CẦN THƠ theo hóa đơn 00056084</t>
  </si>
  <si>
    <t>00056085</t>
  </si>
  <si>
    <t>Bán hàng CHI NHÁNH LIÊN HIỆP HỢP TÁC XÃ THƯƠNG MẠI TP. HỒ CHÍ MINH-CO.OPMART SA ĐÉC theo hóa đơn 00056085</t>
  </si>
  <si>
    <t>00056110</t>
  </si>
  <si>
    <t>Bán hàng Cửa hàng Co.op Food HN Văn Khê theo hóa đơn 00056110</t>
  </si>
  <si>
    <t>00056111</t>
  </si>
  <si>
    <t>Bán hàng Cửa hàng Co.op Food HN Xuân Mai Dương Nội theo hóa đơn 00056111</t>
  </si>
  <si>
    <t>00056113</t>
  </si>
  <si>
    <t>Bán hàng Cửa hàng Co.op Food HN Hateco theo hóa đơn 00056113</t>
  </si>
  <si>
    <t>00056114</t>
  </si>
  <si>
    <t>Bán hàng Cửa hàng Co.op Food HN Hateco theo hóa đơn 00056114</t>
  </si>
  <si>
    <t>00056115</t>
  </si>
  <si>
    <t>Bán hàng CÔNG TY TNHH MỘT THÀNH VIÊN SÀI GÒN CO.OP ĐÌNH CHIỂU theo hóa đơn 00056115</t>
  </si>
  <si>
    <t>00056118</t>
  </si>
  <si>
    <t>Bán hàng Cửa Hàng Co.opFood Huỳnh Tấn Phát theo hóa đơn 00056118</t>
  </si>
  <si>
    <t>00056119</t>
  </si>
  <si>
    <t>Bán hàng Cửa Hàng Co.opFood CC Phú Gia theo hóa đơn 00056119</t>
  </si>
  <si>
    <t>00056120</t>
  </si>
  <si>
    <t>Bán hàng Cửa Hàng Co.opFood Nhà Bè theo hóa đơn 00056120</t>
  </si>
  <si>
    <t>00056121</t>
  </si>
  <si>
    <t>Bán hàng Cửa Hàng Co.opFood Phú Xuân theo hóa đơn 00056121</t>
  </si>
  <si>
    <t>00056125</t>
  </si>
  <si>
    <t>Bán hàng CH Co.opFood Phúc An Lộc theo hóa đơn 00056125</t>
  </si>
  <si>
    <t>00056126</t>
  </si>
  <si>
    <t>Bán hàng Cửa hàng Co.op Food Cát Lái theo hóa đơn 00056126</t>
  </si>
  <si>
    <t>00056127</t>
  </si>
  <si>
    <t>Bán hàng Cửa Hàng Co.opFood Nguyễn Thị Định theo hóa đơn 00056127</t>
  </si>
  <si>
    <t>00056131</t>
  </si>
  <si>
    <t>Bán hàng Cửa Hàng Co.opFood Tỉnh Lộ 8-628 theo hóa đơn 00056131</t>
  </si>
  <si>
    <t>00056132</t>
  </si>
  <si>
    <t>Bán hàng Cửa Hàng Co.opFood Tỉnh Lộ 15-1031 theo hóa đơn 00056132</t>
  </si>
  <si>
    <t>00056133</t>
  </si>
  <si>
    <t>Bán hàng CÔNG TY TNHH MỘT THÀNH VIÊN SÀI GÒN CO.OP THẮNG LỢI theo hóa đơn 00056133</t>
  </si>
  <si>
    <t>00056134</t>
  </si>
  <si>
    <t>Bán hàng CÔNG TY TNHH MỘT THÀNH VIÊN SÀI GÒN CO.OP PHÚ NHUẬN theo hóa đơn 00056134</t>
  </si>
  <si>
    <t>00056136</t>
  </si>
  <si>
    <t>Bán hàng Cửa Hàng Co.opFood Đất Mới 272 theo hóa đơn 00056136</t>
  </si>
  <si>
    <t>00056138</t>
  </si>
  <si>
    <t>Bán hàng Cửa hàng Co.op Food CC Hoàng Anh Gold House theo hóa đơn 00056138</t>
  </si>
  <si>
    <t>00056139</t>
  </si>
  <si>
    <t>Bán hàng Cửa Hàng Co.opFood Lê Văn Lương 1187 theo hóa đơn 00056139</t>
  </si>
  <si>
    <t>00056140</t>
  </si>
  <si>
    <t>Bán hàng Cửa Hàng Co.opFood CC Dragon Hill theo hóa đơn 00056140</t>
  </si>
  <si>
    <t>00056141</t>
  </si>
  <si>
    <t>Bán hàng Cửa Hàng Co.opFood Lê Văn Sỹ theo hóa đơn 00056141</t>
  </si>
  <si>
    <t>00056142</t>
  </si>
  <si>
    <t>Bán hàng Cửa Hàng Co.opFood Trần Quốc Thảo 171 theo hóa đơn 00056142</t>
  </si>
  <si>
    <t>00056143</t>
  </si>
  <si>
    <t>Bán hàng CÔNG TY TNHH MỘT THÀNH VIÊN SÀI GÒN CO.OP CỐNG QUỲNH theo hóa đơn 00056143</t>
  </si>
  <si>
    <t>00056145</t>
  </si>
  <si>
    <t>Bán hàng Cửa Hàng Co.opFood Trần Quốc Thảo 171 theo hóa đơn 00056145</t>
  </si>
  <si>
    <t>00056146</t>
  </si>
  <si>
    <t>Bán hàng CÔNG TY TNHH MỘT THÀNH VIÊN SÀI GÒN CO.OP XA LỘ HÀ NỘI theo hóa đơn 00056146</t>
  </si>
  <si>
    <t>00056147</t>
  </si>
  <si>
    <t>Bán hàng Cửa Hàng Co.opFood Tăng Nhơn Phú 26 theo hóa đơn 00056147</t>
  </si>
  <si>
    <t>00056148</t>
  </si>
  <si>
    <t>Bán hàng Cửa Hàng Co.opFood Đường 339 theo hóa đơn 00056148</t>
  </si>
  <si>
    <t>00056149</t>
  </si>
  <si>
    <t>Bán hàng Cửa Hàng Co.opFood Đỗ Xuân Hợp theo hóa đơn 00056149</t>
  </si>
  <si>
    <t>00056150</t>
  </si>
  <si>
    <t>Bán hàng Cửa Hàng Co.opFood Chung Cư Ehome S theo hóa đơn 00056150</t>
  </si>
  <si>
    <t>00056152</t>
  </si>
  <si>
    <t>Bán hàng CÔNG TY TNHH MỘT THÀNH VIÊN CO.OP MART HÒA BÌNH theo hóa đơn 00056152</t>
  </si>
  <si>
    <t>00056155</t>
  </si>
  <si>
    <t>Bán hàng Cửa Hàng Co.opFood Nguyễn Hữu Tiến 11 theo hóa đơn 00056155</t>
  </si>
  <si>
    <t>00056156</t>
  </si>
  <si>
    <t>Bán hàng Cửa Hàng Co.opFood Tây Thạnh theo hóa đơn 00056156</t>
  </si>
  <si>
    <t>00056157</t>
  </si>
  <si>
    <t>Bán hàng CHI NHÁNH CÔNG TY TNHH MỘT THÀNH VIÊN THỰC PHẨM SAIGON CO.OP - CO.OP FOOD KHU VỰC BÌNH DƯƠNG theo hóa đơn 00056157</t>
  </si>
  <si>
    <t>00056158</t>
  </si>
  <si>
    <t>Bán hàng CHI NHÁNH CÔNG TY TNHH MỘT THÀNH VIÊN THỰC PHẨM SAIGON CO.OP - CO.OP FOOD KHU VỰC BÌNH DƯƠNG theo hóa đơn 00056158</t>
  </si>
  <si>
    <t>00056159</t>
  </si>
  <si>
    <t>Bán hàng CÔNG TY TNHH THƯƠNG MẠI DỊCH VỤ SAIGON CO.OP TOÀN TÂM theo hóa đơn 00056159</t>
  </si>
  <si>
    <t>00056160</t>
  </si>
  <si>
    <t>Bán hàng Cửa Hàng Co.opFood Tô Hiến Thành theo hóa đơn 00056160</t>
  </si>
  <si>
    <t>00056161</t>
  </si>
  <si>
    <t>Bán hàng Cửa Hàng Co.opFood Bạch Mã theo hóa đơn 00056161</t>
  </si>
  <si>
    <t>00056162</t>
  </si>
  <si>
    <t>Bán hàng Cửa Hàng Co.opFood Chợ Lớn theo hóa đơn 00056162</t>
  </si>
  <si>
    <t>00056163</t>
  </si>
  <si>
    <t>Bán hàng CÔNG TY TNHH SAIGON CO-OP FAIRPRICE. Co-opXtra Sư Vạn Hạnh theo hóa đơn 00056163</t>
  </si>
  <si>
    <t>00056167</t>
  </si>
  <si>
    <t>Bán hàng Cửa hàng Co.op Food HN Bắc Hà Tower theo hóa đơn 00056167</t>
  </si>
  <si>
    <t>00056168</t>
  </si>
  <si>
    <t>Bán hàng Co.opMart An Nhơn theo hóa đơn 00056168</t>
  </si>
  <si>
    <t>00056169</t>
  </si>
  <si>
    <t>Bán hàng CHI NHÁNH LIÊN HIỆP HỢP TÁC XÃ THƯƠNG MẠI TP. HỒ CHÍ MINH - CO.OPMART BÀ RỊA theo hóa đơn 00056169</t>
  </si>
  <si>
    <t>00056170</t>
  </si>
  <si>
    <t>Bán hàng CÔNG TY TNHH TMDV TIỀN GIANG - SÀI GÒN theo hóa đơn 00056170</t>
  </si>
  <si>
    <t>00056171</t>
  </si>
  <si>
    <t>Bán hàng CÔNG TY TNHH MỘT THÀNH VIÊN SÀI GÒN CO.OP BÌNH ĐỊNH theo hóa đơn 00056171</t>
  </si>
  <si>
    <t>00056172</t>
  </si>
  <si>
    <t>Bán hàng CÔNG TY TNHH THƯƠNG MẠI SÀI GÒN - AN GIANG. theo hóa đơn 00056172</t>
  </si>
  <si>
    <t>00056173</t>
  </si>
  <si>
    <t>Bán hàng CHI NHÁNH LIÊN HIỆP HỢP TÁC XÃ THƯƠNG MẠI TP.HỒ CHÍ MINH - CO.OPMART KON TUM theo hóa đơn 00056173</t>
  </si>
  <si>
    <t>00056174</t>
  </si>
  <si>
    <t>Bán hàng CHI NHÁNH LIÊN HIỆP HỢP TÁC XÃ THƯƠNG MẠI TP. HỒ CHÍ MINH - CO.OPMART ĐĂK NÔNG theo hóa đơn 00056174</t>
  </si>
  <si>
    <t>00056175</t>
  </si>
  <si>
    <t>Bán hàng CÔNG TY TNHH SÀI GÒN - BUÔN HỒ theo hóa đơn 00056175</t>
  </si>
  <si>
    <t>00056176</t>
  </si>
  <si>
    <t>Bán hàng CÔNG TY TNHH MỘT THÀNH VIÊN SÀI GÒN CO.OP TAM KỲ theo hóa đơn 00056176</t>
  </si>
  <si>
    <t>00056177</t>
  </si>
  <si>
    <t>Bán hàng CÔNG TY TNHH MỘT THÀNH VIÊN THƯƠNG MẠI SÀI GÒN - QUẢNG NGÃI theo hóa đơn 00056177</t>
  </si>
  <si>
    <t>00056178</t>
  </si>
  <si>
    <t>Bán hàng Cửa Hàng Co.opFood Nguyễn Văn Tạo theo hóa đơn 00056178</t>
  </si>
  <si>
    <t>00056179</t>
  </si>
  <si>
    <t>Bán hàng CHI NHÁNH CÔNG TY TNHH MỘT THÀNH VIÊN THỰC PHẨM SAIGON CO.OP - CỬA HÀNG CO.OP FOOD LONG HẬU theo hóa đơn 00056179</t>
  </si>
  <si>
    <t>00056185</t>
  </si>
  <si>
    <t>Bán hàng Cửa Hàng Co.opFood Nhượng Quyền Phố Quang theo hóa đơn 00056185</t>
  </si>
  <si>
    <t>00056187</t>
  </si>
  <si>
    <t>Bán hàng CHI NHÁNH CÔNG TY TNHH MỘT THÀNH VIÊN THỰC PHẨM SAIGON CO.OP - CO.OP FOOD KHU VỰC BÌNH DƯƠNG theo hóa đơn 00056187</t>
  </si>
  <si>
    <t>00056188</t>
  </si>
  <si>
    <t>Bán hàng CHI NHÁNH CÔNG TY TNHH MỘT THÀNH VIÊN THỰC PHẨM SAIGON CO.OP - CO.OP FOOD KHU VỰC BÌNH DƯƠNG theo hóa đơn 00056188</t>
  </si>
  <si>
    <t>00056189</t>
  </si>
  <si>
    <t>Bán hàng Cửa Hàng Co.opFood Trung Mỹ Tây theo hóa đơn 00056189</t>
  </si>
  <si>
    <t>00056192</t>
  </si>
  <si>
    <t>Bán hàng Cửa Hàng Co.opFood Lê Thị Hà 2 theo hóa đơn 00056192</t>
  </si>
  <si>
    <t>00056193</t>
  </si>
  <si>
    <t>Bán hàng Cửa Hàng Co.opFood Nguyễn Văn Quá theo hóa đơn 00056193</t>
  </si>
  <si>
    <t>00056194</t>
  </si>
  <si>
    <t>Bán hàng Cửa Hàng Co.opFood CC Lavita Charm theo hóa đơn 00056194</t>
  </si>
  <si>
    <t>00056196</t>
  </si>
  <si>
    <t>Bán hàng Cửa Hàng Co.opFood Đặng Văn Bi theo hóa đơn 00056196</t>
  </si>
  <si>
    <t>00056197</t>
  </si>
  <si>
    <t>Bán hàng Cửa Hàng Co.opFood Trường Thọ theo hóa đơn 00056197</t>
  </si>
  <si>
    <t>00056198</t>
  </si>
  <si>
    <t>Bán hàng Cửa Hàng Co.opFood Linh Chiểu theo hóa đơn 00056198</t>
  </si>
  <si>
    <t>00056199</t>
  </si>
  <si>
    <t>Bán hàng Cửa Hàng Co.opFood Hoàng Diệu 2 theo hóa đơn 00056199</t>
  </si>
  <si>
    <t>00056200</t>
  </si>
  <si>
    <t>Bán hàng Cửa Hàng Co.opFood Chu Văn An theo hóa đơn 00056200</t>
  </si>
  <si>
    <t>00056201</t>
  </si>
  <si>
    <t>Bán hàng Cửa Hàng Co.opFood Bùi Đình Túy theo hóa đơn 00056201</t>
  </si>
  <si>
    <t>00056202</t>
  </si>
  <si>
    <t>Bán hàng CHI NHÁNH LIÊN HIỆP HỢP TÁC XÃ THƯƠNG MẠI TP.HỒ CHÍ MINH - CO.OPMART VĂN THÁNH theo hóa đơn 00056202</t>
  </si>
  <si>
    <t>00056203</t>
  </si>
  <si>
    <t>Bán hàng Cửa Hàng Co.opFood Linh Trung theo hóa đơn 00056203</t>
  </si>
  <si>
    <t>00056204</t>
  </si>
  <si>
    <t>Bán hàng Cửa Hàng Co.opFood Nguyễn Xí 247 theo hóa đơn 00056204</t>
  </si>
  <si>
    <t>00056205</t>
  </si>
  <si>
    <t>Bán hàng Cửa Hàng Co.opFood Nhượng Quyền Bình Lợi theo hóa đơn 00056205</t>
  </si>
  <si>
    <t>00056207</t>
  </si>
  <si>
    <t>Bán hàng Cửa Hàng Co.opFood Lê Quang Định theo hóa đơn 00056207</t>
  </si>
  <si>
    <t>00056209</t>
  </si>
  <si>
    <t>Bán hàng Cửa Hàng Co.opFood Nguyễn Văn Đậu 21 theo hóa đơn 00056209</t>
  </si>
  <si>
    <t>00056211</t>
  </si>
  <si>
    <t>Bán hàng FINELIFE FOODSTORE HÀ ĐÔ theo hóa đơn 00056211</t>
  </si>
  <si>
    <t>00056213</t>
  </si>
  <si>
    <t>Bán hàng Cửa Hàng Co.opFood Hiệp Bình Chánh theo hóa đơn 00056213</t>
  </si>
  <si>
    <t>00056215</t>
  </si>
  <si>
    <t>Bán hàng Cửa Hàng Co.opFood Linh Đông theo hóa đơn 00056215</t>
  </si>
  <si>
    <t>00056216</t>
  </si>
  <si>
    <t>Bán hàng Cửa Hàng Co.opFood Linh Đông theo hóa đơn 00056216</t>
  </si>
  <si>
    <t>00056217</t>
  </si>
  <si>
    <t>Bán hàng CÔNG TY TNHH MỘT THÀNH VIÊN SÀI GÒN CO.OP GÒ VẤP theo hóa đơn 00056217</t>
  </si>
  <si>
    <t>00056219</t>
  </si>
  <si>
    <t>Bán hàng Cửa Hàng Co.opFood Phan Đình Phùng theo hóa đơn 00056219</t>
  </si>
  <si>
    <t>00056220</t>
  </si>
  <si>
    <t>Bán hàng Cửa hàng Co.op Food D20 Võ Văn Vân theo hóa đơn 00056220</t>
  </si>
  <si>
    <t>00056222</t>
  </si>
  <si>
    <t>Bán hàng Cửa Hàng Co.opFood Green Hills theo hóa đơn 00056222</t>
  </si>
  <si>
    <t>00056225</t>
  </si>
  <si>
    <t>Bán hàng Cửa hàng Co.op Food HN Bắc Hà C14 theo hóa đơn 00056225</t>
  </si>
  <si>
    <t>00056230</t>
  </si>
  <si>
    <t>Bán hàng CÔNG TY TNHH MỘT THÀNH VIÊN SÀI GÒN CO.OP CỐNG QUỲNH theo hóa đơn 00056230</t>
  </si>
  <si>
    <t>00056233</t>
  </si>
  <si>
    <t>Bán hàng Cửa Hàng Co.opFood CC Belleza theo hóa đơn 00056233</t>
  </si>
  <si>
    <t>00056234</t>
  </si>
  <si>
    <t>Bán hàng Cửa Hàng Co.opFood CC Phú Gia theo hóa đơn 00056234</t>
  </si>
  <si>
    <t>00056235</t>
  </si>
  <si>
    <t>Bán hàng Cửa Hàng Co.opFood CC Phú Hoàng Anh theo hóa đơn 00056235</t>
  </si>
  <si>
    <t>00056237</t>
  </si>
  <si>
    <t>Bán hàng SIÊU THỊ Á CHÂU. Co.opXtra Premium theo hóa đơn 00056237</t>
  </si>
  <si>
    <t>00056240</t>
  </si>
  <si>
    <t>Bán hàng Cửa Hàng Co.opFood An Lạc theo hóa đơn 00056240</t>
  </si>
  <si>
    <t>00056241</t>
  </si>
  <si>
    <t>Bán hàng Cửa Hàng Co.opFood CC Akari City theo hóa đơn 00056241</t>
  </si>
  <si>
    <t>00056242</t>
  </si>
  <si>
    <t>Bán hàng Cửa Hàng Co.opFood Lê Đức Thọ 269 theo hóa đơn 00056242</t>
  </si>
  <si>
    <t>00056245</t>
  </si>
  <si>
    <t>Bán hàng CÔNG TY TNHH THƯƠNG MẠI DỊCH VỤ ĐỒNG THỊNH theo hóa đơn 00056245</t>
  </si>
  <si>
    <t>00056248</t>
  </si>
  <si>
    <t>Bán hàng Cửa Hàng Co.opFood Hưng Phú theo hóa đơn 00056248</t>
  </si>
  <si>
    <t>00056251</t>
  </si>
  <si>
    <t>Bán hàng FINELIFE SUPERMARKET SAIGON MIA theo hóa đơn 00056251</t>
  </si>
  <si>
    <t>00056252</t>
  </si>
  <si>
    <t>Bán hàng Cửa Hàng Co.opFood Bông Sao theo hóa đơn 00056252</t>
  </si>
  <si>
    <t>00056253</t>
  </si>
  <si>
    <t>Bán hàng Cửa Hàng Co.opFood CC Lovera Khang Điền theo hóa đơn 00056253</t>
  </si>
  <si>
    <t>00056254</t>
  </si>
  <si>
    <t>Bán hàng Cửa Hàng Co.opFood Phú Lợi theo hóa đơn 00056254</t>
  </si>
  <si>
    <t>00056255</t>
  </si>
  <si>
    <t>Bán hàng Cửa Hàng Co.opFood Phú Lợi theo hóa đơn 00056255</t>
  </si>
  <si>
    <t>00056256</t>
  </si>
  <si>
    <t>Bán hàng Cửa Hàng Co.opFood Phạm Thế Hiển 2649 theo hóa đơn 00056256</t>
  </si>
  <si>
    <t>00056261</t>
  </si>
  <si>
    <t>Bán hàng Cửa Hàng Co.opFood Đường Số 8 Linh Trung theo hóa đơn 00056261</t>
  </si>
  <si>
    <t>00056265</t>
  </si>
  <si>
    <t>Bán hàng CÔNG TY TNHH MỘT THÀNH VIÊN THƯƠNG MẠI DỊCH VỤ SÀI GÒN - PHAN THIẾT theo hóa đơn 00056265</t>
  </si>
  <si>
    <t>00056266</t>
  </si>
  <si>
    <t>Bán hàng CHI NHÁNH LIÊN HIỆP HTX THƯƠNG MẠI TP. HỒ CHÍ MINH - CO.OPMART BẾN TRE theo hóa đơn 00056266</t>
  </si>
  <si>
    <t>00056267</t>
  </si>
  <si>
    <t>Bán hàng CÔNG TY TNHH MỘT THÀNH VIÊN CO.OPMART CÀ MAU theo hóa đơn 00056267</t>
  </si>
  <si>
    <t>00056268</t>
  </si>
  <si>
    <t>Bán hàng CÔNG TY TNHH MỘT THÀNH VIÊN CO.OPMART CÀ MAU theo hóa đơn 00056268</t>
  </si>
  <si>
    <t>00056269</t>
  </si>
  <si>
    <t>Bán hàng CÔNG TY TRÁCH NHIỆM HỮU HẠN MỘT THÀNH VIÊN THƯƠNG MẠI SÀI GÒN - SÓC TRĂNG theo hóa đơn 00056269</t>
  </si>
  <si>
    <t>00056270</t>
  </si>
  <si>
    <t>Bán hàng CÔNG TY TNHH MỘT THÀNH VIÊN THƯƠNG MẠI DỊCH VỤ SÀI GÒN - BÌNH PHƯỚC theo hóa đơn 00056270</t>
  </si>
  <si>
    <t>00056271</t>
  </si>
  <si>
    <t>Bán hàng CHI NHÁNH LIÊN HIỆP HỢP TÁC XÃ THƯƠNG MẠI TP. HỒ CHÍ MINH - CO.OPMART BẾN LỨC theo hóa đơn 00056271</t>
  </si>
  <si>
    <t>00056272</t>
  </si>
  <si>
    <t>Bán hàng CÔNG TY TNHH MỘT THÀNH VIÊN THƯƠNG MẠI VÀ DỊCH VỤ SÀI GÒN - CAM RANH theo hóa đơn 00056272</t>
  </si>
  <si>
    <t>00056273</t>
  </si>
  <si>
    <t>Bán hàng CHI NHÁNH LIÊN HIỆP HỢP TÁC XÃ THƯƠNG MẠI TP. HỒ CHÍ MINH - CO.OPMART TÂN AN theo hóa đơn 00056273</t>
  </si>
  <si>
    <t>00056274</t>
  </si>
  <si>
    <t>Bán hàng CHI NHÁNH CÔNG TY TNHH MỘT THÀNH VIÊN THỰC PHẨM SAIGON CO.OP - CỬA HÀNG CO.OP FOOD LONG HẬU theo hóa đơn 00056274</t>
  </si>
  <si>
    <t>00056275</t>
  </si>
  <si>
    <t>Bán hàng CHI NHÁNH LIÊN HIỆP HỢP TÁC XÃ THƯƠNG MẠI TP. HỒ CHÍ MINH - CO.OPMART HÀ TIÊN theo hóa đơn 00056275</t>
  </si>
  <si>
    <t>00056276</t>
  </si>
  <si>
    <t>Bán hàng CHI NHÁNH LIÊN HIỆP HỢP TÁC XÃ THƯƠNG MẠI TP. HỒ CHÍ MINH - CO.OPMART QUẢNG BÌNH theo hóa đơn 00056276</t>
  </si>
  <si>
    <t>00056282</t>
  </si>
  <si>
    <t>Bán hàng Cửa hàng Co.op Food HN Eco Dream theo hóa đơn 00056282</t>
  </si>
  <si>
    <t>00056283</t>
  </si>
  <si>
    <t>Bán hàng MARFOUR. Co.opMart SCA-VICTORIA theo hóa đơn 00056283</t>
  </si>
  <si>
    <t>00056284</t>
  </si>
  <si>
    <t>Bán hàng CÔNG TY TNHH MỘT THÀNH VIÊN SÀI GÒN CO.OP HÀ NỘI theo hóa đơn 00056284</t>
  </si>
  <si>
    <t>00056288</t>
  </si>
  <si>
    <t>Bán hàng CÔNG TY TNHH MỘT THÀNH VIÊN SÀI GÒN CO.OP ĐÌNH CHIỂU theo hóa đơn 00056288</t>
  </si>
  <si>
    <t>00056391</t>
  </si>
  <si>
    <t>Bán hàng CN CÔNG TY TNHH MTV THỰC PHẨM SAIGON CO.OP - CO.OPFOOD KHU VỰC ĐỒNG NAI theo hóa đơn 00056391</t>
  </si>
  <si>
    <t>00056392</t>
  </si>
  <si>
    <t>Bán hàng CN CÔNG TY TNHH MTV THỰC PHẨM SAIGON CO.OP - CO.OPFOOD KHU VỰC ĐỒNG NAI theo hóa đơn 00056392</t>
  </si>
  <si>
    <t>00056393</t>
  </si>
  <si>
    <t>Bán hàng CN CÔNG TY TNHH MTV THỰC PHẨM SAIGON CO.OP - CO.OPFOOD KHU VỰC ĐỒNG NAI theo hóa đơn 00056393</t>
  </si>
  <si>
    <t>00056394</t>
  </si>
  <si>
    <t>Bán hàng CN CÔNG TY TNHH MTV THỰC PHẨM SAIGON CO.OP - CO.OPFOOD KHU VỰC ĐỒNG NAI theo hóa đơn 00056394</t>
  </si>
  <si>
    <t>00056395</t>
  </si>
  <si>
    <t>Bán hàng CN CÔNG TY TNHH MTV THỰC PHẨM SAIGON CO.OP - CO.OPFOOD KHU VỰC ĐỒNG NAI theo hóa đơn 00056395</t>
  </si>
  <si>
    <t>00056427</t>
  </si>
  <si>
    <t>Bán hàng CÔNG TY TNHH MỘT THÀNH VIÊN SÀI GÒN CO.OP THẮNG LỢI theo hóa đơn 00056427</t>
  </si>
  <si>
    <t>00056428</t>
  </si>
  <si>
    <t>Bán hàng Cửa Hàng Co.opFood CC Moscow Tower theo hóa đơn 00056428</t>
  </si>
  <si>
    <t>00056429</t>
  </si>
  <si>
    <t>Bán hàng Cửa Hàng Co.opFood 174 Phan Văn Hớn theo hóa đơn 00056429</t>
  </si>
  <si>
    <t>00056438</t>
  </si>
  <si>
    <t>Bán hàng Cửa Hàng Co.opFood Phan Văn Hớn 285 theo hóa đơn 00056438</t>
  </si>
  <si>
    <t>00056439</t>
  </si>
  <si>
    <t>Bán hàng Cửa Hàng Co.opFood Nguyễn Thị Sóc 153 theo hóa đơn 00056439</t>
  </si>
  <si>
    <t>00056456</t>
  </si>
  <si>
    <t>Bán hàng Cửa hàng Co.op Food HN Thái Hà HH theo hóa đơn 00056456</t>
  </si>
  <si>
    <t>00056467</t>
  </si>
  <si>
    <t>Bán hàng CÔNG TY TNHH SAIGON CO-OP FAIRPRICE. Co-opXtra Linh Trung theo hóa đơn 00056467</t>
  </si>
  <si>
    <t>00056478</t>
  </si>
  <si>
    <t>Bán hàng CÔNG TY TNHH SAIGON CO-OP FAIRPRICE. Co-opXtra Linh Trung theo hóa đơn 00056478</t>
  </si>
  <si>
    <t>00056490</t>
  </si>
  <si>
    <t>Bán hàng Cửa Hàng Co.opFood Flora theo hóa đơn 00056490</t>
  </si>
  <si>
    <t>00056492</t>
  </si>
  <si>
    <t>Bán hàng Cửa hàng Co.op Food CC Safira Khang Điền theo hóa đơn 00056492</t>
  </si>
  <si>
    <t>00056493</t>
  </si>
  <si>
    <t>Bán hàng Cửa hàng Co.op Food CC Safira Khang Điền theo hóa đơn 00056493</t>
  </si>
  <si>
    <t>00056506</t>
  </si>
  <si>
    <t>Bán hàng Cửa Hàng Co.opFood Tăng Nhơn Phú 26 theo hóa đơn 00056506</t>
  </si>
  <si>
    <t>00056507</t>
  </si>
  <si>
    <t>Bán hàng Cửa Hàng Co.opFood Đỗ Xuân Hợp theo hóa đơn 00056507</t>
  </si>
  <si>
    <t>00056508</t>
  </si>
  <si>
    <t>Bán hàng Cửa Hàng Co.opFood Lã Xuân Oai 138 theo hóa đơn 00056508</t>
  </si>
  <si>
    <t>00056509</t>
  </si>
  <si>
    <t>Bán hàng Cửa Hàng Co.opFood Làng Tăng Phú theo hóa đơn 00056509</t>
  </si>
  <si>
    <t>00056510</t>
  </si>
  <si>
    <t>Bán hàng Cửa Hàng Co.opFood Lê Văn Việt theo hóa đơn 00056510</t>
  </si>
  <si>
    <t>00056511</t>
  </si>
  <si>
    <t>Bán hàng Cửa Hàng Co.opFood Lê Văn Việt theo hóa đơn 00056511</t>
  </si>
  <si>
    <t>00056512</t>
  </si>
  <si>
    <t>Bán hàng Cửa Hàng Co.opFood Nguyễn Văn Tăng theo hóa đơn 00056512</t>
  </si>
  <si>
    <t>00056513</t>
  </si>
  <si>
    <t>Bán hàng Cửa Hàng Co.opFood Minh Đức theo hóa đơn 00056513</t>
  </si>
  <si>
    <t>00056515</t>
  </si>
  <si>
    <t>Bán hàng Cửa Hàng Co.opFood Trịnh Đình Thảo 31 theo hóa đơn 00056515</t>
  </si>
  <si>
    <t>00056516</t>
  </si>
  <si>
    <t>Bán hàng Cửa Hàng Co.opFood Nguyễn Bá Tòng theo hóa đơn 00056516</t>
  </si>
  <si>
    <t>00056517</t>
  </si>
  <si>
    <t>Bán hàng CÔNG TY TNHH MỘT THÀNH VIÊN SÀI GÒN CO.OP PHÚ LÂM theo hóa đơn 00056517</t>
  </si>
  <si>
    <t>00056518</t>
  </si>
  <si>
    <t>Bán hàng CÔNG TY TNHH MỘT THÀNH VIÊN SÀI GÒN CO.OP BÌNH TÂN theo hóa đơn 00056518</t>
  </si>
  <si>
    <t>00056519</t>
  </si>
  <si>
    <t>Bán hàng Cửa hàng Co.op Food Gia Phú theo hóa đơn 00056519</t>
  </si>
  <si>
    <t>00056526</t>
  </si>
  <si>
    <t>Bán hàng CÔNG TY TNHH SAIGON CO-OP FAIRPRICE. Co-opXtra Phạm Văn Đồng theo hóa đơn 00056526</t>
  </si>
  <si>
    <t>00056527</t>
  </si>
  <si>
    <t>Bán hàng Cửa Hàng Co.opFood Hồ Văn Tư theo hóa đơn 00056527</t>
  </si>
  <si>
    <t>00056528</t>
  </si>
  <si>
    <t>Bán hàng Cửa Hàng Co.opFood Hồ Văn Tư theo hóa đơn 00056528</t>
  </si>
  <si>
    <t>00056535</t>
  </si>
  <si>
    <t>Bán hàng Cửa Hàng Co.opFood Gò Dưa 112 theo hóa đơn 00056535</t>
  </si>
  <si>
    <t>00056537</t>
  </si>
  <si>
    <t>Bán hàng Cửa Hàng Co.opFood Thạnh Lộc 17 theo hóa đơn 00056537</t>
  </si>
  <si>
    <t>00056539</t>
  </si>
  <si>
    <t>Bán hàng Cửa Hàng Co.opFood Đông Thạnh theo hóa đơn 00056539</t>
  </si>
  <si>
    <t>00056560</t>
  </si>
  <si>
    <t>Bán hàng Cửa Hàng Co.opFood The Garden Mall theo hóa đơn 00056560</t>
  </si>
  <si>
    <t>00056572</t>
  </si>
  <si>
    <t>Bán hàng Cửa Hàng Co.opFood Him Lam Chợ Lớn theo hóa đơn 00056572</t>
  </si>
  <si>
    <t>00056573</t>
  </si>
  <si>
    <t>Bán hàng Cửa hàng Co.op Food Vành Đai theo hóa đơn 00056573</t>
  </si>
  <si>
    <t>00056574</t>
  </si>
  <si>
    <t>Bán hàng Cửa Hàng Co.opFood CC Diamond Riverside theo hóa đơn 00056574</t>
  </si>
  <si>
    <t>00056589</t>
  </si>
  <si>
    <t>Bán hàng CÔNG TY TNHH MỘT THÀNH VIÊN SÀI GÒN CO.OP PHÚ NHUẬN theo hóa đơn 00056589</t>
  </si>
  <si>
    <t>00056590</t>
  </si>
  <si>
    <t>Bán hàng Cửa Hàng Co.opFood Lê Đức Thọ theo hóa đơn 00056590</t>
  </si>
  <si>
    <t>00056591</t>
  </si>
  <si>
    <t>Bán hàng Cửa Hàng Co.opFood Chung Cư Saigon Co.op theo hóa đơn 00056591</t>
  </si>
  <si>
    <t>00056601</t>
  </si>
  <si>
    <t>Bán hàng Cửa Hàng Co.opFood Lê Văn Thọ theo hóa đơn 00056601</t>
  </si>
  <si>
    <t>00056603</t>
  </si>
  <si>
    <t>Bán hàng Cửa Hàng Co.opFood Phạm Văn Chiêu theo hóa đơn 00056603</t>
  </si>
  <si>
    <t>00056634</t>
  </si>
  <si>
    <t>Bán hàng Cửa Hàng Co.opFood Trần Văn Danh 12 theo hóa đơn 00056634</t>
  </si>
  <si>
    <t>00056636</t>
  </si>
  <si>
    <t>Bán hàng Cửa Hàng Co.opFood Lê Văn Thọ theo hóa đơn 00056636</t>
  </si>
  <si>
    <t>00056638</t>
  </si>
  <si>
    <t>Bán hàng Cửa Hàng Co.opFood Thảo Điền theo hóa đơn 00056638</t>
  </si>
  <si>
    <t>00056641</t>
  </si>
  <si>
    <t>Bán hàng Cửa Hàng Co.opFood Chu Văn An theo hóa đơn 00056641</t>
  </si>
  <si>
    <t>00056644</t>
  </si>
  <si>
    <t>Bán hàng Cửa Hàng Co.opFood CC Akari City theo hóa đơn 00056644</t>
  </si>
  <si>
    <t>00056674</t>
  </si>
  <si>
    <t>Bán hàng CHI NHÁNH LIÊN HIỆP HTX TM TP.HCM - CO.OPMART CAO LÃNH theo hóa đơn 00056674</t>
  </si>
  <si>
    <t>00056675</t>
  </si>
  <si>
    <t>Bán hàng CÔNG TY TRÁCH NHIỆM HỮU HẠN THƯƠNG MẠI DỊCH VỤ SÀI GÒN - TÂY NINH theo hóa đơn 00056675</t>
  </si>
  <si>
    <t>00056676</t>
  </si>
  <si>
    <t>Bán hàng CHI NHÁNH LIÊN HIỆP HỢP TÁC XÃ THƯƠNG MẠI TP. HỒ CHÍ MINH-CO.OPMART GÒ DẦU theo hóa đơn 00056676</t>
  </si>
  <si>
    <t>00056688</t>
  </si>
  <si>
    <t>Bán hàng Cửa hàng Co.op Food HN Ecohome theo hóa đơn 00056688</t>
  </si>
  <si>
    <t>00056694</t>
  </si>
  <si>
    <t>Bán hàng CÔNG TY TNHH SAIGON CO-OP FAIRPRICE. Co-opXtra Linh Trung theo hóa đơn 00056694</t>
  </si>
  <si>
    <t>00056700</t>
  </si>
  <si>
    <t>Bán hàng CÔNG TY TNHH MỘT THÀNH VIÊN SÀI GÒN CO.OP CỐNG QUỲNH theo hóa đơn 00056700</t>
  </si>
  <si>
    <t>00056701</t>
  </si>
  <si>
    <t>Bán hàng Cửa Hàng Co.opFood Lê Văn Lương 1187 theo hóa đơn 00056701</t>
  </si>
  <si>
    <t>00056703</t>
  </si>
  <si>
    <t>Bán hàng CÔNG TY TNHH MỘT THÀNH VIÊN SÀI GÒN CO.OP CỐNG QUỲNH theo hóa đơn 00056703</t>
  </si>
  <si>
    <t>00056704</t>
  </si>
  <si>
    <t>Bán hàng CN CÔNG TY TNHH MTV THỰC PHẨM SAIGON CO.OP - CO.OPFOOD KHU VỰC ĐỒNG NAI theo hóa đơn 00056704</t>
  </si>
  <si>
    <t>00056705</t>
  </si>
  <si>
    <t>Bán hàng CÔNG TY TNHH THƯƠNG MẠI DỊCH VỤ SIÊU THỊ CO.OP MART BIÊN HÒA theo hóa đơn 00056705</t>
  </si>
  <si>
    <t>00056709</t>
  </si>
  <si>
    <t>Bán hàng Cửa Hàng Co.opFood Trịnh Đình Thảo 31 theo hóa đơn 00056709</t>
  </si>
  <si>
    <t>00056710</t>
  </si>
  <si>
    <t>Bán hàng Cửa hàng Co.op Food 85 Nguyễn Sơn theo hóa đơn 00056710</t>
  </si>
  <si>
    <t>00056738</t>
  </si>
  <si>
    <t>Bán hàng CÔNG TY TNHH MỘT THÀNH VIÊN THƯƠNG MẠI DỊCH VỤ AN ĐÔNG theo hóa đơn 00056738</t>
  </si>
  <si>
    <t>00056750</t>
  </si>
  <si>
    <t>hủy hđ 56514 xuất lại  hóa đơn 00056750</t>
  </si>
  <si>
    <t>00056751</t>
  </si>
  <si>
    <t>hủy hđ 56514 xuất lại hđ 56751</t>
  </si>
  <si>
    <t>00056753</t>
  </si>
  <si>
    <t>Bán hàng Cửa hàng Co.op Food HN Triều Khúc theo hóa đơn 00056753</t>
  </si>
  <si>
    <t>00056754</t>
  </si>
  <si>
    <t>Bán hàng MARFOUR. Co.opMart SCA - Long Biên theo hóa đơn 00056754</t>
  </si>
  <si>
    <t>00056755</t>
  </si>
  <si>
    <t>Bán hàng CÔNG TY TNHH MỘT THÀNH VIÊN SÀI GÒN CO.OP TAM KỲ theo hóa đơn 00056755</t>
  </si>
  <si>
    <t>00056756</t>
  </si>
  <si>
    <t>Bán hàng CHI NHÁNH LIÊN HIỆP HỢP TÁC XÃ THƯƠNG MẠI TP.HỒ CHÍ MINH - CO.OPMART KON TUM theo hóa đơn 00056756</t>
  </si>
  <si>
    <t>00056757</t>
  </si>
  <si>
    <t>Bán hàng CHI NHÁNH LIÊN HIỆP HỢP TÁC XÃ THƯƠNG MẠI TP. HỒ CHÍ MINH - CO.OPMART QUẢNG BÌNH theo hóa đơn 00056757</t>
  </si>
  <si>
    <t>00056758</t>
  </si>
  <si>
    <t>Bán hàng CHI NHÁNH LIÊN HIỆP HỢP TÁC XÃ THƯƠNG MẠI TP. HỒ CHÍ MINH - CO.OPMART QUẢNG BÌNH theo hóa đơn 00056758</t>
  </si>
  <si>
    <t>00056804</t>
  </si>
  <si>
    <t>Bán hàng CÔNG TY TNHH THƯƠNG MẠI DỊCH VỤ SAIGON CO.OP TOÀN TÂM theo hóa đơn 00056804</t>
  </si>
  <si>
    <t>00056807</t>
  </si>
  <si>
    <t>Bán hàng FINELIFE FOODSTORE HÀ ĐÔ theo hóa đơn 00056807</t>
  </si>
  <si>
    <t>00056809</t>
  </si>
  <si>
    <t>Bán hàng CÔNG TY TNHH THƯƠNG MẠI DỊCH VỤ ĐỒNG THỊNH theo hóa đơn 00056809</t>
  </si>
  <si>
    <t>00056810</t>
  </si>
  <si>
    <t>Bán hàng CÔNG TY TNHH THƯƠNG MẠI DỊCH VỤ TRUNG MỸ TÂY theo hóa đơn 00056810</t>
  </si>
  <si>
    <t>00056816</t>
  </si>
  <si>
    <t>Bán hàng Cửa Hàng Co.opFood Tam Hà 64 theo hóa đơn 00056816</t>
  </si>
  <si>
    <t>00056817</t>
  </si>
  <si>
    <t>Bán hàng Cửa Hàng Co.opFood CC Đạt Gia theo hóa đơn 00056817</t>
  </si>
  <si>
    <t>00056818</t>
  </si>
  <si>
    <t>Bán hàng Cửa Hàng Co.opFood CC Đạt Gia theo hóa đơn 00056818</t>
  </si>
  <si>
    <t>00056819</t>
  </si>
  <si>
    <t>Bán hàng Cửa Hàng Co.opFood Tam Phú theo hóa đơn 00056819</t>
  </si>
  <si>
    <t>00056820</t>
  </si>
  <si>
    <t>Bán hàng Cửa Hàng Co.opFood Tam Phú theo hóa đơn 00056820</t>
  </si>
  <si>
    <t>00056821</t>
  </si>
  <si>
    <t>Bán hàng Cửa Hàng Co.opFood Tam Hà 64 theo hóa đơn 00056821</t>
  </si>
  <si>
    <t>00056825</t>
  </si>
  <si>
    <t>Bán hàng CHI NHÁNH LIÊN HIỆP HỢP TÁC XÃ THƯƠNG MẠI TP.HỒ CHÍ MINH - CO.OPMART PHAN RÍ CỬA theo hóa đơn 00056825</t>
  </si>
  <si>
    <t>00056826</t>
  </si>
  <si>
    <t>Bán hàng CHI NHÁNH LIÊN HIỆP HỢP TÁC XÃ THƯƠNG MẠI TP.HỒ CHÍ MINH - CO.OPMART DUYÊN HẢI theo hóa đơn 00056826</t>
  </si>
  <si>
    <t>00056827</t>
  </si>
  <si>
    <t>Bán hàng CÔNG TY TNHH MỘT THÀNH VIÊN CO.OPMART NHA TRANG theo hóa đơn 00056827</t>
  </si>
  <si>
    <t>00056828</t>
  </si>
  <si>
    <t>Bán hàng CÔNG TY TNHH MỘT THÀNH VIÊN THƯƠNG MẠI VÀ DỊCH VỤ SÀI GÒN - CAM RANH theo hóa đơn 00056828</t>
  </si>
  <si>
    <t>00056829</t>
  </si>
  <si>
    <t>Bán hàng CÔNG TY TRÁCH NHIỆM HỮU HẠN MỘT THÀNH VIÊN THƯƠNG MẠI VÀ DỊCH VỤ SÀI GÒN - PHAN RANG theo hóa đơn 00056829</t>
  </si>
  <si>
    <t>00056841</t>
  </si>
  <si>
    <t>Bán hàng Cửa Hàng Co.opFood Nguyễn Ảnh Thủ 699 theo hóa đơn 00056841</t>
  </si>
  <si>
    <t>00056844</t>
  </si>
  <si>
    <t>Bán hàng Cửa Hàng Co.opFood Quốc Lộ 22-726 theo hóa đơn 00056844</t>
  </si>
  <si>
    <t>00056845</t>
  </si>
  <si>
    <t>Bán hàng Cửa Hàng Co.opFood Nguyễn Văn Khạ 198 theo hóa đơn 00056845</t>
  </si>
  <si>
    <t>00056846</t>
  </si>
  <si>
    <t>Bán hàng CÔNG TY TNHH MỘT THÀNH VIÊN SÀI GÒN CO.OP THẮNG LỢI theo hóa đơn 00056846</t>
  </si>
  <si>
    <t>00056847</t>
  </si>
  <si>
    <t>Bán hàng CÔNG TY TNHH MỘT THÀNH VIÊN SÀI GÒN CO.OP CỦ CHI theo hóa đơn 00056847</t>
  </si>
  <si>
    <t>00056848</t>
  </si>
  <si>
    <t>Bán hàng CÔNG TY TNHH MỘT THÀNH VIÊN SÀI GÒN CO.OP CỦ CHI theo hóa đơn 00056848</t>
  </si>
  <si>
    <t>00056849</t>
  </si>
  <si>
    <t>Bán hàng CÔNG TY TNHH MỘT THÀNH VIÊN SÀI GÒN CO.OP XA LỘ HÀ NỘI theo hóa đơn 00056849</t>
  </si>
  <si>
    <t>00056850</t>
  </si>
  <si>
    <t>Bán hàng Cửa Hàng Co.opFood CC Him Lam Phú An theo hóa đơn 00056850</t>
  </si>
  <si>
    <t>00056851</t>
  </si>
  <si>
    <t>Bán hàng CHI NHÁNH - CÔNG TY TNHH MỘT THÀNH VIÊN THỰC PHẨM SAIGON CO.OP - CO.OP FOOD MIỀN BẮC theo hóa đơn 00056851</t>
  </si>
  <si>
    <t>00056855</t>
  </si>
  <si>
    <t>Bán hàng CÔNG TY TNHH MỘT THÀNH VIÊN SÀI GÒN CO.OP HÀ NỘI theo hóa đơn 00056855</t>
  </si>
  <si>
    <t>00056856</t>
  </si>
  <si>
    <t>Bán hàng CÔNG TY TNHH MỘT THÀNH VIÊN CO.OPMART BÌNH TRIỆU theo hóa đơn 00056856</t>
  </si>
  <si>
    <t>00056857</t>
  </si>
  <si>
    <t>Bán hàng Cửa Hàng Co.opFood CC 4S Linh Đông theo hóa đơn 00056857</t>
  </si>
  <si>
    <t>00056858</t>
  </si>
  <si>
    <t>Bán hàng Cửa Hàng Co.opFood Tam Hà 64 theo hóa đơn 00056858</t>
  </si>
  <si>
    <t>00056859</t>
  </si>
  <si>
    <t>Bán hàng Cửa Hàng Co.opFood Tam Bình 196 theo hóa đơn 00056859</t>
  </si>
  <si>
    <t>00056860</t>
  </si>
  <si>
    <t>Bán hàng Cửa Hàng Co.opFood Sunview theo hóa đơn 00056860</t>
  </si>
  <si>
    <t>00056861</t>
  </si>
  <si>
    <t>Bán hàng Cửa Hàng Co.opFood Sunview theo hóa đơn 00056861</t>
  </si>
  <si>
    <t>00056864</t>
  </si>
  <si>
    <t>Bán hàng Cửa Hàng Co.opFood Phan Xích Long 37 theo hóa đơn 00056864</t>
  </si>
  <si>
    <t>00056865</t>
  </si>
  <si>
    <t>Bán hàng CÔNG TY TNHH MỘT THÀNH VIÊN SÀI GÒN CO.OP ĐÌNH CHIỂU theo hóa đơn 00056865</t>
  </si>
  <si>
    <t>00056870</t>
  </si>
  <si>
    <t>Bán hàng Cửa Hàng Co.opFood Savimex theo hóa đơn 00056870</t>
  </si>
  <si>
    <t>00056871</t>
  </si>
  <si>
    <t>Bán hàng Cửa Hàng Co.opFood Trần Trọng Cung 65 theo hóa đơn 00056871</t>
  </si>
  <si>
    <t>00056872</t>
  </si>
  <si>
    <t>Bán hàng CÔNG TY TNHH SAIGON CO-OP FAIRPRICE. Co-opXtra Sư Vạn Hạnh theo hóa đơn 00056872</t>
  </si>
  <si>
    <t>00056873</t>
  </si>
  <si>
    <t>Bán hàng CÔNG TY TNHH SAIGON CO-OP FAIRPRICE. Co-opXtra Sư Vạn Hạnh theo hóa đơn 00056873</t>
  </si>
  <si>
    <t>00056874</t>
  </si>
  <si>
    <t>Bán hàng CÔNG TY TNHH MỘT THÀNH VIÊN CO.OP MART HÒA BÌNH theo hóa đơn 00056874</t>
  </si>
  <si>
    <t>00056875</t>
  </si>
  <si>
    <t>Bán hàng Cửa Hàng Co.opFood đường D5 87 theo hóa đơn 00056875</t>
  </si>
  <si>
    <t>00056877</t>
  </si>
  <si>
    <t>Bán hàng Cửa Hàng Co.opFood The Garden Mall theo hóa đơn 00056877</t>
  </si>
  <si>
    <t>00056878</t>
  </si>
  <si>
    <t>Bán hàng Cửa Hàng Co.opFood Đường Số 1 Tên Lửa theo hóa đơn 00056878</t>
  </si>
  <si>
    <t>00056879</t>
  </si>
  <si>
    <t>Bán hàng Cửa hàng Co.op Food Vành Đai theo hóa đơn 00056879</t>
  </si>
  <si>
    <t>00056880</t>
  </si>
  <si>
    <t>Bán hàng Cửa Hàng Co.opFood HT Nguyễn Biên theo hóa đơn 00056880</t>
  </si>
  <si>
    <t>00056881</t>
  </si>
  <si>
    <t>Bán hàng Cửa Hàng Co.opFood Trần Chánh Chiếu theo hóa đơn 00056881</t>
  </si>
  <si>
    <t>00056882</t>
  </si>
  <si>
    <t>Bán hàng Cửa Hàng Co.opFood Phan Đình Phùng theo hóa đơn 00056882</t>
  </si>
  <si>
    <t>00056883</t>
  </si>
  <si>
    <t>Bán hàng Cửa hàng Co.op Food Tân Sơn Nhì 387 theo hóa đơn 00056883</t>
  </si>
  <si>
    <t>00056884</t>
  </si>
  <si>
    <t>Bán hàng CÔNG TY TNHH MỘT THÀNH VIÊN CO.OPMART THANH HÓA theo hóa đơn 00056884</t>
  </si>
  <si>
    <t>00056896</t>
  </si>
  <si>
    <t>Bán hàng CHI NHÁNH LIÊN HIỆP HỢP TÁC XÃ THƯƠNG MẠI TP.HCM - CO.OPMART CAI LẬY theo hóa đơn 00056896</t>
  </si>
  <si>
    <t>00056897</t>
  </si>
  <si>
    <t>Bán hàng CHI NHÁNH CÔNG TY TNHH MỘT THÀNH VIÊN THỰC PHẨM SAIGON CO.OP - CO.OP FOOD KHU VỰC CẦN THƠ theo hóa đơn 00056897</t>
  </si>
  <si>
    <t>00056898</t>
  </si>
  <si>
    <t>Bán hàng CHI NHÁNH CÔNG TY TNHH MỘT THÀNH VIÊN THỰC PHẨM SAIGON CO.OP - CO.OP FOOD KHU VỰC CẦN THƠ theo hóa đơn 00056898</t>
  </si>
  <si>
    <t>00056899</t>
  </si>
  <si>
    <t>Bán hàng CÔNG TY TNHH MỘT THÀNH VIÊN CO.OPMART CẦN THƠ theo hóa đơn 00056899</t>
  </si>
  <si>
    <t>00056900</t>
  </si>
  <si>
    <t>Bán hàng CÔNG TY TNHH MTV THƯƠNG MẠI SÀI GÒN - HẬU GIANG theo hóa đơn 00056900</t>
  </si>
  <si>
    <t>00056901</t>
  </si>
  <si>
    <t>Bán hàng CHI NHÁNH LIÊN HIỆP HỢP TÁC XÃ THƯƠNG MẠI TP. HỒ CHÍ MINH-CO.OPMART BÌNH THỦY theo hóa đơn 00056901</t>
  </si>
  <si>
    <t>00056902</t>
  </si>
  <si>
    <t>Bán hàng CÔNG TY TRÁCH NHIỆM HỮU HẠN THƯƠNG MẠI DỊCH VỤ SÀI GÒN - TÂY NINH theo hóa đơn 00056902</t>
  </si>
  <si>
    <t>00056903</t>
  </si>
  <si>
    <t>Bán hàng CHI NHÁNH CÔNG TY TNHH MỘT THÀNH VIÊN THỰC PHẨM SAIGON CO.OP - CO.OP FOOD KHU VỰC CẦN THƠ theo hóa đơn 00056903</t>
  </si>
  <si>
    <t>00056904</t>
  </si>
  <si>
    <t>Bán hàng CHI NHÁNH CÔNG TY TNHH MỘT THÀNH VIÊN THỰC PHẨM SAIGON CO.OP - CO.OP FOOD KHU VỰC CẦN THƠ theo hóa đơn 00056904</t>
  </si>
  <si>
    <t>00056905</t>
  </si>
  <si>
    <t>Bán hàng CHI NHÁNH LIÊN HIỆP HỢP TÁC XÃ THƯƠNG MẠI TP. HỒ CHÍ MINH-CO.OPMART SA ĐÉC theo hóa đơn 00056905</t>
  </si>
  <si>
    <t>00056950</t>
  </si>
  <si>
    <t>Bán hàng CÔNG TY TNHH MỘT THÀNH VIÊN CO.OPMART HẢI PHÒNG theo hóa đơn 00056950</t>
  </si>
  <si>
    <t>00056953</t>
  </si>
  <si>
    <t>Bán hàng Cửa Hàng Co.opFood Trần Quốc Thảo 171 theo hóa đơn 00056953</t>
  </si>
  <si>
    <t>00056955</t>
  </si>
  <si>
    <t>Bán hàng CÔNG TY TNHH MỘT THÀNH VIÊN SÀI GÒN CO.OP NAM SÀI GÒN theo hóa đơn 00056955</t>
  </si>
  <si>
    <t>00056957</t>
  </si>
  <si>
    <t>Bán hàng CHI NHÁNH CÔNG TY TNHH MỘT THÀNH VIÊN THỰC PHẨM SAIGON CO.OP - CO.OP FOOD KHU VỰC CẦN THƠ theo hóa đơn 00056957</t>
  </si>
  <si>
    <t>00056958</t>
  </si>
  <si>
    <t>Bán hàng CHI NHÁNH CÔNG TY TNHH MỘT THÀNH VIÊN THỰC PHẨM SAIGON CO.OP - CO.OP FOOD KHU VỰC CẦN THƠ theo hóa đơn 00056958</t>
  </si>
  <si>
    <t>00056961</t>
  </si>
  <si>
    <t>Bán hàng CHI NHÁNH CÔNG TY TNHH MỘT THÀNH VIÊN THỰC PHẨM SAIGON CO.OP - CO.OP FOOD KHU VỰC CẦN THƠ theo hóa đơn 00056961</t>
  </si>
  <si>
    <t>00056962</t>
  </si>
  <si>
    <t>Bán hàng CHI NHÁNH CÔNG TY TNHH MỘT THÀNH VIÊN THỰC PHẨM SAIGON CO.OP - CO.OP FOOD KHU VỰC CẦN THƠ theo hóa đơn 00056962</t>
  </si>
  <si>
    <t>00056971</t>
  </si>
  <si>
    <t>Bán hàng CÔNG TY TNHH MỘT THÀNH VIÊN SÀI GÒN CO.OP PHÚ NHUẬN theo hóa đơn 00056971</t>
  </si>
  <si>
    <t>00056973</t>
  </si>
  <si>
    <t>Bán hàng Cửa Hàng Co.opFood Kha Vạn Cân theo hóa đơn 00056973</t>
  </si>
  <si>
    <t>00056976</t>
  </si>
  <si>
    <t>Bán hàng Cửa Hàng Co.opFood Lê Văn Sỹ theo hóa đơn 00056976</t>
  </si>
  <si>
    <t>00056977</t>
  </si>
  <si>
    <t>Bán hàng CÔNG TY TNHH MỘT THÀNH VIÊN SÀI GÒN CO.OP ĐÌNH CHIỂU theo hóa đơn 00056977</t>
  </si>
  <si>
    <t>00056978</t>
  </si>
  <si>
    <t>Bán hàng CÔNG TY TNHH MỘT THÀNH VIÊN SÀI GÒN CO.OP CỐNG QUỲNH theo hóa đơn 00056978</t>
  </si>
  <si>
    <t>00056981</t>
  </si>
  <si>
    <t>Bán hàng CÔNG TY TNHH SAIGON CO-OP FAIRPRICE. Co-opXtra Tân Phong theo hóa đơn 00056981</t>
  </si>
  <si>
    <t>00056982</t>
  </si>
  <si>
    <t>Bán hàng FINELIFE SUPERMARKET URBANHILL theo hóa đơn 00056982</t>
  </si>
  <si>
    <t>00056983</t>
  </si>
  <si>
    <t>Bán hàng CÔNG TY TNHH SAIGON CO-OP FAIRPRICE. Co-opXtra Tân Phong theo hóa đơn 00056983</t>
  </si>
  <si>
    <t>00056984</t>
  </si>
  <si>
    <t>Bán hàng CÔNG TY TNHH MỘT THÀNH VIÊN SÀI GÒN CO.OP ĐÌNH CHIỂU theo hóa đơn 00056984</t>
  </si>
  <si>
    <t>00056985</t>
  </si>
  <si>
    <t>Bán hàng Cửa Hàng Co.opFood Nguyễn Oanh theo hóa đơn 00056985</t>
  </si>
  <si>
    <t>00056987</t>
  </si>
  <si>
    <t>Bán hàng CHI NHÁNH LIÊN HIỆP HỢP TÁC XÃ THƯƠNG MẠI TP.HCM - CO.OPMART BÌNH TÂN 2 theo hóa đơn 00056987</t>
  </si>
  <si>
    <t>00056989</t>
  </si>
  <si>
    <t>Bán hàng CÔNG TY TNHH MỘT THÀNH VIÊN SÀI GÒN CO.OP THẮNG LỢI theo hóa đơn 00056989</t>
  </si>
  <si>
    <t>00056999</t>
  </si>
  <si>
    <t>Bán hàng Cửa hàng Co.op Food HN The K-Park theo hóa đơn 00056999</t>
  </si>
  <si>
    <t>00057002</t>
  </si>
  <si>
    <t>Bán hàng Cửa Hàng Co.opFood Đinh Bộ Lĩnh 81 theo hóa đơn 00057002</t>
  </si>
  <si>
    <t>00057004</t>
  </si>
  <si>
    <t>hủy hđ 00055380 xuất lại hđ 00057004</t>
  </si>
  <si>
    <t>00057005</t>
  </si>
  <si>
    <t>hủy hđ 00055380 xuất lại hđ 57005</t>
  </si>
  <si>
    <t>00057006</t>
  </si>
  <si>
    <t>Bán hàng CÔNG TY TNHH TMDV SÀI GÒN VŨNG TÀU theo hóa đơn 00057006</t>
  </si>
  <si>
    <t>00057007</t>
  </si>
  <si>
    <t>Bán hàng CÔNG TY TNHH MỘT THÀNH VIÊN TMDV SIÊU THỊ CO.OPMART ĐÀ NẴNG theo hóa đơn 00057007</t>
  </si>
  <si>
    <t>00057008</t>
  </si>
  <si>
    <t>Bán hàng CHI NHÁNH LIÊN HIỆP HỢP TÁC XÃ THƯƠNG MẠI TP. HỒ CHÍ MINH - CO.OPMART BÀ RỊA theo hóa đơn 00057008</t>
  </si>
  <si>
    <t>00057009</t>
  </si>
  <si>
    <t>Bán hàng CÔNG TY TNHH TMDV TIỀN GIANG - SÀI GÒN theo hóa đơn 00057009</t>
  </si>
  <si>
    <t>00057010</t>
  </si>
  <si>
    <t>Bán hàng CÔNG TY TNHH MỘT THÀNH VIÊN SÀI GÒN CO.OP BÌNH ĐỊNH theo hóa đơn 00057010</t>
  </si>
  <si>
    <t>00057011</t>
  </si>
  <si>
    <t>Bán hàng CHI NHÁNH LIÊN HIỆP HỢP TÁC XÃ THƯƠNG MẠI TP.HỒ CHÍ MINH - CO.OPMART KON TUM theo hóa đơn 00057011</t>
  </si>
  <si>
    <t>00057012</t>
  </si>
  <si>
    <t>Bán hàng CHI NHÁNH LIÊN HIỆP HỢP TÁC XÃ THƯƠNG MẠI TP. HỒ CHÍ MINH - CO.OPMART SƠN TRÀ theo hóa đơn 00057012</t>
  </si>
  <si>
    <t>00057013</t>
  </si>
  <si>
    <t>Bán hàng CHI NHÁNH LIÊN HIỆP HỢP TÁC XÃ THƯƠNG MẠI TP. HỒ CHÍ MINH - CO.OPMART ĐĂK NÔNG theo hóa đơn 00057013</t>
  </si>
  <si>
    <t>00057014</t>
  </si>
  <si>
    <t>Bán hàng CÔNG TY TNHH MỘT THÀNH VIÊN SÀI GÒN CO.OP TAM KỲ theo hóa đơn 00057014</t>
  </si>
  <si>
    <t>00057015</t>
  </si>
  <si>
    <t>Bán hàng CHI NHÁNH LIÊN HIỆP HỢP TÁC XÃ THƯƠNG MẠI TP. HỒ CHÍ MINH - CO.OPMART THÁP MƯỜI theo hóa đơn 00057015</t>
  </si>
  <si>
    <t>00057016</t>
  </si>
  <si>
    <t>Bán hàng CÔNG TY TNHH MỘT THÀNH VIÊN THƯƠNG MẠI DỊCH VỤ SÀI GÒN - PHÚ YÊN theo hóa đơn 00057016</t>
  </si>
  <si>
    <t>00057017</t>
  </si>
  <si>
    <t>Bán hàng Cửa Hàng Co.opFood Nguyễn Văn Tạo theo hóa đơn 00057017</t>
  </si>
  <si>
    <t>00057018</t>
  </si>
  <si>
    <t>Bán hàng CHI NHÁNH LIÊN HIỆP HỢP TÁC XÃ THƯƠNG MẠI TP. HỒ CHÍ MINH - CO.OPMART NGUYỄN BÌNH theo hóa đơn 00057018</t>
  </si>
  <si>
    <t>00057024</t>
  </si>
  <si>
    <t>Bán hàng CHI NHÁNH LIÊN HIỆP HỢP TÁC XÃ THƯƠNG MẠI TP.HỒ CHÍ MINH - CO.OPMART KON TUM theo hóa đơn 00057024</t>
  </si>
  <si>
    <t>00057025</t>
  </si>
  <si>
    <t>Bán hàng Cửa Hàng Co.opFood Quách Đình Bảo theo hóa đơn 00057025</t>
  </si>
  <si>
    <t>00057026</t>
  </si>
  <si>
    <t>Bán hàng Cửa Hàng Co.opFood Hưng Phú theo hóa đơn 00057026</t>
  </si>
  <si>
    <t>00057027</t>
  </si>
  <si>
    <t>Bán hàng Cửa Hàng Co.opFood Nhượng Quyền Trung Sơn theo hóa đơn 00057027</t>
  </si>
  <si>
    <t>00057028</t>
  </si>
  <si>
    <t>Bán hàng CÔNG TY TNHH  MỘT THÀNH VIÊN THƯƠNG MẠI DỊCH VỤ BÌNH ĐÔNG theo hóa đơn 00057028</t>
  </si>
  <si>
    <t>00057029</t>
  </si>
  <si>
    <t>Bán hàng Cửa hàng Co.op Food CC Hoàng Quân theo hóa đơn 00057029</t>
  </si>
  <si>
    <t>00057030</t>
  </si>
  <si>
    <t>Bán hàng Cửa Hàng Co.opFood Đỗ Xuân Hợp 729 theo hóa đơn 00057030</t>
  </si>
  <si>
    <t>00057031</t>
  </si>
  <si>
    <t>Bán hàng Cửa Hàng Co.opFood Nguyễn Thông 1 theo hóa đơn 00057031</t>
  </si>
  <si>
    <t>00057033</t>
  </si>
  <si>
    <t>Bán hàng CÔNG TY TNHH MỘT THÀNH VIÊN SÀI GÒN CO.OP BÌNH TÂN theo hóa đơn 00057033</t>
  </si>
  <si>
    <t>00057034</t>
  </si>
  <si>
    <t>Bán hàng Cửa Hàng Co.opFood Hồ Văn Long 30 theo hóa đơn 00057034</t>
  </si>
  <si>
    <t>00057035</t>
  </si>
  <si>
    <t>Bán hàng Cửa Hàng Co.opFood Hồ Văn Long 30 theo hóa đơn 00057035</t>
  </si>
  <si>
    <t>00057036</t>
  </si>
  <si>
    <t>Bán hàng Cửa Hàng Co.opFood Lê Thị Hoa 240 theo hóa đơn 00057036</t>
  </si>
  <si>
    <t>00057039</t>
  </si>
  <si>
    <t>Bán hàng Cửa Hàng Co.opFood Tân Quy theo hóa đơn 00057039</t>
  </si>
  <si>
    <t>00057040</t>
  </si>
  <si>
    <t>Bán hàng Cửa Hàng Co.opFood Lâm Văn Bền theo hóa đơn 00057040</t>
  </si>
  <si>
    <t>00057041</t>
  </si>
  <si>
    <t>Bán hàng SIÊU THỊ Á CHÂU. Co.opXtra Premium theo hóa đơn 00057041</t>
  </si>
  <si>
    <t>00057042</t>
  </si>
  <si>
    <t>Bán hàng CÔNG TY TNHH MỘT THÀNH VIÊN SÀI GÒN CO.OP NAM SÀI GÒN theo hóa đơn 00057042</t>
  </si>
  <si>
    <t>00057044</t>
  </si>
  <si>
    <t>Bán hàng Cửa Hàng Co.opFood Tỉnh Lộ 15-275 theo hóa đơn 00057044</t>
  </si>
  <si>
    <t>00057046</t>
  </si>
  <si>
    <t>Bán hàng Cửa Hàng Co.opFood Đông Thạnh theo hóa đơn 00057046</t>
  </si>
  <si>
    <t>00057050</t>
  </si>
  <si>
    <t>Bán hàng CÔNG TY TNHH MỘT THÀNH VIÊN SÀI GÒN CO.OP CỦ CHI theo hóa đơn 00057050</t>
  </si>
  <si>
    <t>00057053</t>
  </si>
  <si>
    <t>Bán hàng Cửa hàng Co.op Food  397 Phan Huy Ích theo hóa đơn 00057053</t>
  </si>
  <si>
    <t>00057054</t>
  </si>
  <si>
    <t>Bán hàng Cửa Hàng Co.opFood Phạm Văn Bạch theo hóa đơn 00057054</t>
  </si>
  <si>
    <t>00057056</t>
  </si>
  <si>
    <t>Bán hàng Cửa Hàng Co.opFood Lê Quang Định theo hóa đơn 00057056</t>
  </si>
  <si>
    <t>00057058</t>
  </si>
  <si>
    <t>Bán hàng Cửa Hàng Co.opFood ĐS9 Linh Tây theo hóa đơn 00057058</t>
  </si>
  <si>
    <t>00057059</t>
  </si>
  <si>
    <t>Bán hàng Cửa Hàng Co.opFood CC Linh Tây Tower theo hóa đơn 00057059</t>
  </si>
  <si>
    <t>00057060</t>
  </si>
  <si>
    <t>Bán hàng Cửa Hàng Co.opFood Xuân Hiệp theo hóa đơn 00057060</t>
  </si>
  <si>
    <t>00057061</t>
  </si>
  <si>
    <t>Bán hàng Cửa Hàng Co.opFood KDC Thanh Niên theo hóa đơn 00057061</t>
  </si>
  <si>
    <t>00057063</t>
  </si>
  <si>
    <t>Bán hàng Cửa hàng Co.op Food Đông Tăng Long theo hóa đơn 00057063</t>
  </si>
  <si>
    <t>00057064</t>
  </si>
  <si>
    <t>Bán hàng Cửa Hàng Co.opFood Long Trường theo hóa đơn 00057064</t>
  </si>
  <si>
    <t>00057068</t>
  </si>
  <si>
    <t>Bán hàng Cửa hàng Co.op Food HN VP6 Linh Đàm theo hóa đơn 00057068</t>
  </si>
  <si>
    <t>00057079</t>
  </si>
  <si>
    <t>Bán hàng Cửa hàng Co.op Food HN Hồ Tùng Mậu theo hóa đơn 00057079</t>
  </si>
  <si>
    <t>00057080</t>
  </si>
  <si>
    <t>Bán hàng CHI NHÁNH LIÊN HIỆP HỢP TÁC XÃ THƯƠNG MẠI TP.HỒ CHÍ MINH- CO.OP MART CẦN GIUỘC theo hóa đơn 00057080</t>
  </si>
  <si>
    <t>00057081</t>
  </si>
  <si>
    <t>Bán hàng CHI NHÁNH LIÊN HIỆP HỢP TÁC XÃ THƯƠNG MẠI TP.HỒ CHÍ MINH - CO.OPMART PHAN RÍ CỬA theo hóa đơn 00057081</t>
  </si>
  <si>
    <t>00057082</t>
  </si>
  <si>
    <t>Bán hàng CHI NHÁNH LIÊN HIỆP HỢP TÁC XÃ THƯƠNG MẠI TP. HỒ CHÍ MINH - CO.OPMART QUẢNG BÌNH theo hóa đơn 00057082</t>
  </si>
  <si>
    <t>00057083</t>
  </si>
  <si>
    <t>Bán hàng CÔNG TY TNHH MỘT THÀNH VIÊN CO.OPMART CÀ MAU theo hóa đơn 00057083</t>
  </si>
  <si>
    <t>00057084</t>
  </si>
  <si>
    <t>Bán hàng CÔNG TY TRÁCH NHIỆM HỮU HẠN MỘT THÀNH VIÊN THƯƠNG MẠI SÀI GÒN - SÓC TRĂNG theo hóa đơn 00057084</t>
  </si>
  <si>
    <t>00057085</t>
  </si>
  <si>
    <t>Bán hàng CHI NHÁNH LIÊN HIỆP HTX THƯƠNG MẠI TP. HỒ CHÍ MINH - CO.OPMART BẾN TRE theo hóa đơn 00057085</t>
  </si>
  <si>
    <t>00057086</t>
  </si>
  <si>
    <t>Bán hàng CHI NHÁNH LIÊN HIỆP HỢP TÁC XÃ THƯƠNG MẠI TP. HỒ CHÍ MINH - CO.OPMART TÂN AN theo hóa đơn 00057086</t>
  </si>
  <si>
    <t>00057087</t>
  </si>
  <si>
    <t>Bán hàng CÔNG TY TNHH MỘT THÀNH VIÊN THƯƠNG MẠI VÀ DỊCH VỤ SÀI GÒN - CAM RANH theo hóa đơn 00057087</t>
  </si>
  <si>
    <t>00057088</t>
  </si>
  <si>
    <t>Bán hàng CHI NHÁNH LIÊN HIỆP HỢP TÁC XÃ THƯƠNG MẠI TP. HỒ CHÍ MINH - CO.OPMART HÀ TIÊN theo hóa đơn 00057088</t>
  </si>
  <si>
    <t>00057089</t>
  </si>
  <si>
    <t>Bán hàng CÔNG TY TNHH MỘT THÀNH VIÊN SÀI GÒN CO.OP BẢO LỘC theo hóa đơn 00057089</t>
  </si>
  <si>
    <t>00057090</t>
  </si>
  <si>
    <t>Bán hàng CÔNG TY TNHH MỘT THÀNH VIÊN THƯƠNG MẠI DỊCH VỤ SÀI GÒN - BÌNH PHƯỚC theo hóa đơn 00057090</t>
  </si>
  <si>
    <t>00057091</t>
  </si>
  <si>
    <t>Bán hàng CHI NHÁNH LIÊN HIỆP HỢP TÁC XÃ THƯƠNG MẠI TP. HỒ CHÍ MINH - CO.OPMART BẾN LỨC theo hóa đơn 00057091</t>
  </si>
  <si>
    <t>00057092</t>
  </si>
  <si>
    <t>Bán hàng CHI NHÁNH LIÊN HIỆP HỢP TÁC XÃ THƯƠNG MẠI TP.HỒ CHÍ MINH - CO.OPMART ĐỒNG PHÚ theo hóa đơn 00057092</t>
  </si>
  <si>
    <t>00057105</t>
  </si>
  <si>
    <t>Bán hàng CHI NHÁNH LIÊN HIỆP HỢP TÁC XÃ THƯƠNG MẠI TP.HỒ CHÍ MINH - CO.OPMART PHAN RÍ CỬA theo hóa đơn 00057105</t>
  </si>
  <si>
    <t>00057106</t>
  </si>
  <si>
    <t>Bán hàng FINELIFE FOODSTORE RIVIERA POINT theo hóa đơn 00057106</t>
  </si>
  <si>
    <t>00057108</t>
  </si>
  <si>
    <t>Bán hàng CÔNG TY TNHH MỘT THÀNH VIÊN SÀI GÒN CO.OP NAM SÀI GÒN theo hóa đơn 00057108</t>
  </si>
  <si>
    <t>00057109</t>
  </si>
  <si>
    <t>Bán hàng CHI NHÁNH LIÊN HIỆP HỢP TÁC XÃ THƯƠNG MẠI TP. HỒ CHÍ MINH - CO.OPMART ĐỒNG VĂN CỐNG theo hóa đơn 00057109</t>
  </si>
  <si>
    <t>00057110</t>
  </si>
  <si>
    <t>Bán hàng Cửa hàng Co.op Food nhượng quyền Phố Đông theo hóa đơn 00057110</t>
  </si>
  <si>
    <t>00057124</t>
  </si>
  <si>
    <t>Bán hàng Cửa Hàng Co.opFood Lê Thị Hà 2 theo hóa đơn 00057124</t>
  </si>
  <si>
    <t>00057125</t>
  </si>
  <si>
    <t>Bán hàng Cửa Hàng Co.opFood KCN Tây Bắc theo hóa đơn 00057125</t>
  </si>
  <si>
    <t>00057132</t>
  </si>
  <si>
    <t>Bán hàng CÔNG TY TNHH THƯƠNG MẠI DỊCH VỤ SAIGON CO.OP TOÀN TÂM theo hóa đơn 00057132</t>
  </si>
  <si>
    <t>00057133</t>
  </si>
  <si>
    <t>Bán hàng CÔNG TY TNHH MỘT THÀNH VIÊN SÀI GÒN CO.OP XA LỘ HÀ NỘI theo hóa đơn 00057133</t>
  </si>
  <si>
    <t>00057138</t>
  </si>
  <si>
    <t>Bán hàng CHI NHÁNH CÔNG TY TNHH MỘT THÀNH VIÊN THỰC PHẨM SAIGON CO.OP - CO.OP FOOD KHU VỰC BÌNH DƯƠNG theo hóa đơn 00057138</t>
  </si>
  <si>
    <t>00057140</t>
  </si>
  <si>
    <t>Bán hàng CHI NHÁNH CÔNG TY TNHH MỘT THÀNH VIÊN THỰC PHẨM SAIGON CO.OP - CO.OP FOOD KHU VỰC BÌNH DƯƠNG theo hóa đơn 00057140</t>
  </si>
  <si>
    <t>00057143</t>
  </si>
  <si>
    <t>Bán hàng CÔNG TY TNHH MỘT THÀNH VIÊN SÀI GÒN CO.OP PHÚ LÂM theo hóa đơn 00057143</t>
  </si>
  <si>
    <t>00057145</t>
  </si>
  <si>
    <t>Bán hàng CÔNG TY TNHH MỘT THÀNH VIÊN SÀI GÒN CO.OP NHIÊU LỘC theo hóa đơn 00057145</t>
  </si>
  <si>
    <t>00057152</t>
  </si>
  <si>
    <t>Bán hàng CÔNG TY TNHH MỘT THÀNH VIÊN SÀI GÒN CO.OP PHÚ NHUẬN theo hóa đơn 00057152</t>
  </si>
  <si>
    <t>00057162</t>
  </si>
  <si>
    <t>Bán hàng CÔNG TY TNHH SAIGON CO-OP FAIRPRICE. Co-opXtra Linh Trung theo hóa đơn 00057162</t>
  </si>
  <si>
    <t>00057163</t>
  </si>
  <si>
    <t>Bán hàng CÔNG TY TNHH SAIGON CO-OP FAIRPRICE. Co-opXtra Phạm Văn Đồng theo hóa đơn 00057163</t>
  </si>
  <si>
    <t>00057164</t>
  </si>
  <si>
    <t>Bán hàng Co.opFood 249 Lương Định Của theo hóa đơn 00057164</t>
  </si>
  <si>
    <t>00057165</t>
  </si>
  <si>
    <t>Bán hàng Cửa Hàng Co.opFood An Khang theo hóa đơn 00057165</t>
  </si>
  <si>
    <t>00057174</t>
  </si>
  <si>
    <t>HỦY HĐ 57102 XUẤT LẠI HĐ 57174</t>
  </si>
  <si>
    <t>00057186</t>
  </si>
  <si>
    <t>Bán hàng CÔNG TY TNHH MỘT THÀNH VIÊN SÀI GÒN CO.OP XA LỘ HÀ NỘI theo hóa đơn 00057186</t>
  </si>
  <si>
    <t>00057440</t>
  </si>
  <si>
    <t>Bán hàng CÔNG TY TRÁCH NHIỆM HỮU HẠN THƯƠNG MẠI DỊCH VỤ SÀI GÒN - TÂY NINH theo hóa đơn 00057440</t>
  </si>
  <si>
    <t>00057442</t>
  </si>
  <si>
    <t>Bán hàng CÔNG TY TRÁCH NHIỆM HỮU HẠN  THƯƠNG MẠI DỊCH VỤ SÀI GÒN - TRÀ VINH theo hóa đơn 00057442</t>
  </si>
  <si>
    <t>00057443</t>
  </si>
  <si>
    <t>Bán hàng CHI NHÁNH LIÊN HIỆP HTX TM TP.HCM - CO.OPMART CAO LÃNH theo hóa đơn 00057443</t>
  </si>
  <si>
    <t>00057493</t>
  </si>
  <si>
    <t>Bán hàng Cửa Hàng Co.opFood Thống Nhất theo hóa đơn 00057493</t>
  </si>
  <si>
    <t>00057494</t>
  </si>
  <si>
    <t>Bán hàng Cửa Hàng Co.opFood Phan Văn Hớn 285 theo hóa đơn 00057494</t>
  </si>
  <si>
    <t>00057495</t>
  </si>
  <si>
    <t>Bán hàng Cửa Hàng Co.opFood Tây Thạnh theo hóa đơn 00057495</t>
  </si>
  <si>
    <t>00057565</t>
  </si>
  <si>
    <t>Bán hàng Cửa Hàng Co.opFood Nhượng Quyền Trung Sơn theo hóa đơn 00057565</t>
  </si>
  <si>
    <t>00057577</t>
  </si>
  <si>
    <t>Bán hàng Cửa Hàng Co.opFood Phan Văn Trị theo hóa đơn 00057577</t>
  </si>
  <si>
    <t>00057604</t>
  </si>
  <si>
    <t>Bán hàng Cửa Hàng Co.opFood Nguyễn Duy Trinh theo hóa đơn 00057604</t>
  </si>
  <si>
    <t>00057605</t>
  </si>
  <si>
    <t>Bán hàng Cửa hàng Co.op Food Cát Lái theo hóa đơn 00057605</t>
  </si>
  <si>
    <t>00057611</t>
  </si>
  <si>
    <t>Bán hàng Cửa hàng Co.op Food 13 Lê Văn Thịnh theo hóa đơn 00057611</t>
  </si>
  <si>
    <t>00057620</t>
  </si>
  <si>
    <t>Bán hàng CN CÔNG TY TNHH MTV THỰC PHẨM SAIGON CO.OP - CO.OPFOOD KHU VỰC ĐỒNG NAI theo hóa đơn 00057620</t>
  </si>
  <si>
    <t>00057621</t>
  </si>
  <si>
    <t>Bán hàng CÔNG TY TNHH MỘT THÀNH VIÊN SÀI GÒN CO.OP CỐNG QUỲNH theo hóa đơn 00057621</t>
  </si>
  <si>
    <t>00057626</t>
  </si>
  <si>
    <t>Bán hàng Cửa Hàng Co.opFood Vạn Kiếp 31 theo hóa đơn 00057626</t>
  </si>
  <si>
    <t>00057627</t>
  </si>
  <si>
    <t>Bán hàng Cửa Hàng Co.opFood Đường 339 theo hóa đơn 00057627</t>
  </si>
  <si>
    <t>00057628</t>
  </si>
  <si>
    <t>Bán hàng Cửa hàng Co.op Food Man Thiện 126A theo hóa đơn 00057628</t>
  </si>
  <si>
    <t>00057629</t>
  </si>
  <si>
    <t>Bán hàng Cửa Hàng Co.opFood Man Thiện 280 theo hóa đơn 00057629</t>
  </si>
  <si>
    <t>00057630</t>
  </si>
  <si>
    <t>Bán hàng Cửa Hàng Co.opFood Nguyễn Văn Tăng theo hóa đơn 00057630</t>
  </si>
  <si>
    <t>00057631</t>
  </si>
  <si>
    <t>Bán hàng Cửa Hàng Co.opFood Phú Hữu theo hóa đơn 00057631</t>
  </si>
  <si>
    <t>00057633</t>
  </si>
  <si>
    <t>Bán hàng Cửa Hàng Co.opFood CC Eastern theo hóa đơn 00057633</t>
  </si>
  <si>
    <t>00057634</t>
  </si>
  <si>
    <t>Bán hàng Cửa Hàng Co.opFood Flora theo hóa đơn 00057634</t>
  </si>
  <si>
    <t>00057639</t>
  </si>
  <si>
    <t>Bán hàng Cửa Hàng Co.opFood Nguyễn Oanh theo hóa đơn 00057639</t>
  </si>
  <si>
    <t>00057640</t>
  </si>
  <si>
    <t>Bán hàng Cửa Hàng Co.opFood  Nguyễn Thị Đặng 367 theo hóa đơn 00057640</t>
  </si>
  <si>
    <t>00057652</t>
  </si>
  <si>
    <t>hủy hđ 00056135 xuất lại hđ 00057652</t>
  </si>
  <si>
    <t>00057653</t>
  </si>
  <si>
    <t>hủy hđ 00056135 xuất lại hđ 00057653</t>
  </si>
  <si>
    <t>00057657</t>
  </si>
  <si>
    <t>Bán hàng Cửa Hàng Co.opFood Đường Số 8 Linh Trung theo hóa đơn 00057657</t>
  </si>
  <si>
    <t>00057658</t>
  </si>
  <si>
    <t>Bán hàng Cửa Hàng Co.opFood ĐS12 Trường Thọ theo hóa đơn 00057658</t>
  </si>
  <si>
    <t>00057659</t>
  </si>
  <si>
    <t>Bán hàng Cửa Hàng Co.opFood Nhượng Quyền Bình Lợi theo hóa đơn 00057659</t>
  </si>
  <si>
    <t>00057732</t>
  </si>
  <si>
    <t>Bán hàng Cửa Hàng Co.opFood Linh Trung theo hóa đơn 00057732</t>
  </si>
  <si>
    <t>00057742</t>
  </si>
  <si>
    <t>Bán hàng Cửa Hàng Co.opFood Cao Lỗ theo hóa đơn 00057742</t>
  </si>
  <si>
    <t>00057785</t>
  </si>
  <si>
    <t>Bán hàng CHI NHÁNH CÔNG TY TNHH MỘT THÀNH VIÊN THỰC PHẨM SAIGON CO.OP - CO.OP FOOD KHU VỰC BÌNH DƯƠNG theo hóa đơn 00057785</t>
  </si>
  <si>
    <t>00032523</t>
  </si>
  <si>
    <t>Bán hàng CÔNG TY TNHH MỘT THÀNH VIÊN THỰC PHẨM SAIGON CO.OP theo hóa đơn 00032523</t>
  </si>
  <si>
    <t>00033697</t>
  </si>
  <si>
    <t>Bán hàng CÔNG TY TNHH MỘT THÀNH VIÊN THỰC PHẨM SAIGON CO.OP theo hóa đơn 00033697</t>
  </si>
  <si>
    <t>00044270</t>
  </si>
  <si>
    <t>Bán hàng Cửa Hàng Co.opFood Hà Huy Giáp 302 theo hóa đơn 00044270</t>
  </si>
  <si>
    <t>00045713</t>
  </si>
  <si>
    <t>Bán hàng Cửa Hàng Co.opFood Chung Cư Ehome S theo hóa đơn 00045713</t>
  </si>
  <si>
    <t>00046607</t>
  </si>
  <si>
    <t>Bán hàng Cửa Hàng Co.opFood ĐS9 Linh Tây theo hóa đơn 00046607</t>
  </si>
  <si>
    <t>00047645</t>
  </si>
  <si>
    <t>Bán hàng Cửa Hàng Co.opFood Pasteur theo hóa đơn 00047645</t>
  </si>
  <si>
    <t>00047899</t>
  </si>
  <si>
    <t>Bán hàng Cửa Hàng Co.opFood Tăng Nhơn Phú 26 theo hóa đơn 00047899</t>
  </si>
  <si>
    <t>00047918</t>
  </si>
  <si>
    <t>Bán hàng Cửa Hàng Co.opFood Nguyễn Văn Khạ 198 theo hóa đơn 00047918</t>
  </si>
  <si>
    <t>00047997</t>
  </si>
  <si>
    <t>Bán hàng Cửa Hàng Co.opFood Kỳ Đồng theo hóa đơn 00047997</t>
  </si>
  <si>
    <t>00048059</t>
  </si>
  <si>
    <t>Bán hàng Cửa Hàng Co.opFood The Garden Mall theo hóa đơn 00048059</t>
  </si>
  <si>
    <t>00048917</t>
  </si>
  <si>
    <t>Bán hàng Cửa Hàng Co.opFood Lê Văn Khương theo hóa đơn 00048917</t>
  </si>
  <si>
    <t>00049725</t>
  </si>
  <si>
    <t>Bán hàng Cửa hàng Co.op Food Man Thiện 126A theo hóa đơn 00049725</t>
  </si>
  <si>
    <t>00051251</t>
  </si>
  <si>
    <t>Bán hàng Cửa Hàng Co.opFood Linh Đông theo hóa đơn 00051251</t>
  </si>
  <si>
    <t>00051301</t>
  </si>
  <si>
    <t>Bán hàng Cửa Hàng Co.opFood Phan Văn Trị theo hóa đơn 00051301</t>
  </si>
  <si>
    <t>00051663</t>
  </si>
  <si>
    <t>Bán hàng Cửa Hàng Co.opFood Phan Văn Trị theo hóa đơn 00051663</t>
  </si>
  <si>
    <t>00055290</t>
  </si>
  <si>
    <t>00057066</t>
  </si>
  <si>
    <t>Bán hàng Cửa Hàng Co.opFood Liên Ấp 2-6 theo hóa đơn 00057066</t>
  </si>
  <si>
    <t>Năm 2022</t>
  </si>
  <si>
    <t>X</t>
  </si>
  <si>
    <t>Ngày tháng</t>
  </si>
  <si>
    <t>Nội dung</t>
  </si>
  <si>
    <t>Giảm trừ</t>
  </si>
  <si>
    <t>Sô tiền khách đã thanh toán</t>
  </si>
  <si>
    <t>Số đầu kỳ</t>
  </si>
  <si>
    <t>Bảng kê hóa đơn tháng 1</t>
  </si>
  <si>
    <t>Bảng kê hóa đơn tháng 2</t>
  </si>
  <si>
    <t>Bảng kê hóa đơn tháng 3</t>
  </si>
  <si>
    <t>Bảng kê hóa đơn tháng 4</t>
  </si>
  <si>
    <t>Tổng bán hàng</t>
  </si>
  <si>
    <t>Hàng trả tháng 1</t>
  </si>
  <si>
    <t>Hàng trả tháng 2</t>
  </si>
  <si>
    <t>Hàng trả tháng 3</t>
  </si>
  <si>
    <t>Hàng trả tháng 4</t>
  </si>
  <si>
    <t>Tổng hàng trả</t>
  </si>
  <si>
    <t>Thanh toán tháng 1</t>
  </si>
  <si>
    <t>Thanh toán tháng 2</t>
  </si>
  <si>
    <t>Thanh toán tháng 3</t>
  </si>
  <si>
    <t>Thanh toán tháng 4</t>
  </si>
  <si>
    <t>Tổng đã thanh toán</t>
  </si>
  <si>
    <t xml:space="preserve">Dư nợ phải thu </t>
  </si>
  <si>
    <t>THEO DÕI CÔNG NỢ / COOP</t>
  </si>
  <si>
    <t>x</t>
  </si>
  <si>
    <t>00002014</t>
  </si>
  <si>
    <t>Số tiền bán hàng ( -+VAT)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</si>
</sst>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0" x14ac:knownFonts="1">
    <font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sz val="10"/>
      <color rgb="FFFFFFFF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sz val="8"/>
      <color rgb="FF000000"/>
      <name val="Microsoft Sans Serif"/>
      <family val="2"/>
    </font>
    <font>
      <sz val="8"/>
      <name val="Microsoft Sans Serif"/>
      <family val="2"/>
    </font>
    <font>
      <sz val="8"/>
      <name val="Calibri"/>
      <family val="2"/>
      <scheme val="minor"/>
    </font>
    <font>
      <sz val="12"/>
      <color theme="1"/>
      <name val="Times New Roman"/>
      <family val="1"/>
    </font>
    <font>
      <b/>
      <sz val="15"/>
      <color rgb="FFFF0000"/>
      <name val="Times New Roman"/>
      <family val="1"/>
    </font>
    <font>
      <b/>
      <sz val="12"/>
      <color theme="1"/>
      <name val="Times New Roman"/>
      <family val="1"/>
    </font>
    <font>
      <b/>
      <sz val="12"/>
      <name val="Times New Roman"/>
      <family val="1"/>
    </font>
    <font>
      <b/>
      <sz val="12"/>
      <color rgb="FFFF0000"/>
      <name val="Times New Roman"/>
      <family val="1"/>
    </font>
    <font>
      <sz val="12"/>
      <name val="Times New Roman"/>
      <family val="1"/>
    </font>
    <font>
      <u/>
      <sz val="12"/>
      <color theme="1"/>
      <name val="Times New Roman"/>
      <family val="1"/>
    </font>
    <font>
      <b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2CFF8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</fills>
  <borders count="24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8DA1DE"/>
      </left>
      <right style="thin">
        <color rgb="FF8DA1DE"/>
      </right>
      <top style="thin">
        <color rgb="FF8DA1DE"/>
      </top>
      <bottom/>
      <diagonal/>
    </border>
    <border>
      <left style="thin">
        <color rgb="FFE3E3E3"/>
      </left>
      <right style="thin">
        <color rgb="FFE3E3E3"/>
      </right>
      <top style="thin">
        <color rgb="FFE3E3E3"/>
      </top>
      <bottom style="thin">
        <color rgb="FFE3E3E3"/>
      </bottom>
      <diagonal/>
    </border>
    <border>
      <left style="thin">
        <color rgb="FF8DA1DE"/>
      </left>
      <right style="thin">
        <color rgb="FF8DA1DE"/>
      </right>
      <top style="thin">
        <color rgb="FF8DA1DE"/>
      </top>
      <bottom style="thin">
        <color rgb="FF8DA1DE"/>
      </bottom>
      <diagonal/>
    </border>
    <border>
      <left style="thin">
        <color rgb="FFE3E3E3"/>
      </left>
      <right style="thin">
        <color rgb="FFE3E3E3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165">
    <xf numFmtId="0" fontId="0" fillId="0" borderId="0" xfId="0"/>
    <xf numFmtId="0" fontId="0" fillId="3" borderId="2" xfId="0" applyFill="1" applyBorder="1" applyAlignment="1">
      <alignment vertical="top" wrapText="1"/>
    </xf>
    <xf numFmtId="3" fontId="1" fillId="2" borderId="5" xfId="0" applyNumberFormat="1" applyFont="1" applyFill="1" applyBorder="1" applyAlignment="1">
      <alignment horizontal="right" wrapText="1"/>
    </xf>
    <xf numFmtId="3" fontId="2" fillId="2" borderId="5" xfId="0" applyNumberFormat="1" applyFont="1" applyFill="1" applyBorder="1" applyAlignment="1">
      <alignment horizontal="right" wrapText="1"/>
    </xf>
    <xf numFmtId="0" fontId="1" fillId="3" borderId="5" xfId="0" applyFont="1" applyFill="1" applyBorder="1" applyAlignment="1">
      <alignment horizontal="center" wrapText="1"/>
    </xf>
    <xf numFmtId="0" fontId="3" fillId="2" borderId="7" xfId="0" applyFont="1" applyFill="1" applyBorder="1" applyAlignment="1">
      <alignment horizontal="center" vertical="top" wrapText="1"/>
    </xf>
    <xf numFmtId="0" fontId="4" fillId="2" borderId="5" xfId="0" applyFont="1" applyFill="1" applyBorder="1" applyAlignment="1">
      <alignment vertical="top" wrapText="1"/>
    </xf>
    <xf numFmtId="15" fontId="3" fillId="2" borderId="5" xfId="0" applyNumberFormat="1" applyFont="1" applyFill="1" applyBorder="1" applyAlignment="1">
      <alignment vertical="top" wrapText="1"/>
    </xf>
    <xf numFmtId="0" fontId="3" fillId="2" borderId="5" xfId="0" applyFont="1" applyFill="1" applyBorder="1" applyAlignment="1">
      <alignment vertical="top" wrapText="1"/>
    </xf>
    <xf numFmtId="3" fontId="3" fillId="2" borderId="5" xfId="0" applyNumberFormat="1" applyFont="1" applyFill="1" applyBorder="1" applyAlignment="1">
      <alignment vertical="top" wrapText="1"/>
    </xf>
    <xf numFmtId="0" fontId="3" fillId="2" borderId="14" xfId="0" applyFont="1" applyFill="1" applyBorder="1" applyAlignment="1">
      <alignment horizontal="center" vertical="top" wrapText="1"/>
    </xf>
    <xf numFmtId="0" fontId="3" fillId="2" borderId="10" xfId="0" applyFont="1" applyFill="1" applyBorder="1" applyAlignment="1">
      <alignment horizontal="center" vertical="top" wrapText="1"/>
    </xf>
    <xf numFmtId="0" fontId="3" fillId="2" borderId="5" xfId="0" applyFont="1" applyFill="1" applyBorder="1" applyAlignment="1">
      <alignment horizontal="center" vertical="top" wrapText="1"/>
    </xf>
    <xf numFmtId="0" fontId="0" fillId="2" borderId="5" xfId="0" applyFill="1" applyBorder="1" applyAlignment="1">
      <alignment vertical="top" wrapText="1"/>
    </xf>
    <xf numFmtId="3" fontId="0" fillId="0" borderId="0" xfId="0" applyNumberFormat="1"/>
    <xf numFmtId="2" fontId="0" fillId="0" borderId="0" xfId="0" applyNumberFormat="1"/>
    <xf numFmtId="0" fontId="3" fillId="4" borderId="14" xfId="0" applyFont="1" applyFill="1" applyBorder="1" applyAlignment="1">
      <alignment horizontal="center" vertical="top" wrapText="1"/>
    </xf>
    <xf numFmtId="0" fontId="4" fillId="4" borderId="5" xfId="0" applyFont="1" applyFill="1" applyBorder="1" applyAlignment="1">
      <alignment vertical="top" wrapText="1"/>
    </xf>
    <xf numFmtId="15" fontId="3" fillId="4" borderId="5" xfId="0" applyNumberFormat="1" applyFont="1" applyFill="1" applyBorder="1" applyAlignment="1">
      <alignment vertical="top" wrapText="1"/>
    </xf>
    <xf numFmtId="0" fontId="3" fillId="4" borderId="5" xfId="0" applyFont="1" applyFill="1" applyBorder="1" applyAlignment="1">
      <alignment vertical="top" wrapText="1"/>
    </xf>
    <xf numFmtId="3" fontId="3" fillId="4" borderId="5" xfId="0" applyNumberFormat="1" applyFont="1" applyFill="1" applyBorder="1" applyAlignment="1">
      <alignment vertical="top" wrapText="1"/>
    </xf>
    <xf numFmtId="0" fontId="0" fillId="4" borderId="0" xfId="0" applyFill="1"/>
    <xf numFmtId="3" fontId="0" fillId="4" borderId="0" xfId="0" applyNumberFormat="1" applyFill="1"/>
    <xf numFmtId="0" fontId="3" fillId="5" borderId="7" xfId="0" applyFont="1" applyFill="1" applyBorder="1" applyAlignment="1">
      <alignment horizontal="center" vertical="top" wrapText="1"/>
    </xf>
    <xf numFmtId="0" fontId="4" fillId="5" borderId="5" xfId="0" applyFont="1" applyFill="1" applyBorder="1" applyAlignment="1">
      <alignment vertical="top" wrapText="1"/>
    </xf>
    <xf numFmtId="15" fontId="3" fillId="5" borderId="5" xfId="0" applyNumberFormat="1" applyFont="1" applyFill="1" applyBorder="1" applyAlignment="1">
      <alignment vertical="top" wrapText="1"/>
    </xf>
    <xf numFmtId="0" fontId="3" fillId="5" borderId="5" xfId="0" applyFont="1" applyFill="1" applyBorder="1" applyAlignment="1">
      <alignment vertical="top" wrapText="1"/>
    </xf>
    <xf numFmtId="3" fontId="3" fillId="5" borderId="5" xfId="0" applyNumberFormat="1" applyFont="1" applyFill="1" applyBorder="1" applyAlignment="1">
      <alignment vertical="top" wrapText="1"/>
    </xf>
    <xf numFmtId="0" fontId="0" fillId="5" borderId="0" xfId="0" applyFill="1"/>
    <xf numFmtId="3" fontId="0" fillId="5" borderId="0" xfId="0" applyNumberFormat="1" applyFill="1"/>
    <xf numFmtId="0" fontId="3" fillId="5" borderId="10" xfId="0" applyFont="1" applyFill="1" applyBorder="1" applyAlignment="1">
      <alignment horizontal="center" vertical="top" wrapText="1"/>
    </xf>
    <xf numFmtId="0" fontId="3" fillId="5" borderId="14" xfId="0" applyFont="1" applyFill="1" applyBorder="1" applyAlignment="1">
      <alignment horizontal="center" vertical="top" wrapText="1"/>
    </xf>
    <xf numFmtId="0" fontId="3" fillId="4" borderId="5" xfId="0" applyFont="1" applyFill="1" applyBorder="1" applyAlignment="1">
      <alignment horizontal="center" vertical="top" wrapText="1"/>
    </xf>
    <xf numFmtId="0" fontId="3" fillId="4" borderId="7" xfId="0" applyFont="1" applyFill="1" applyBorder="1" applyAlignment="1">
      <alignment horizontal="center" vertical="top" wrapText="1"/>
    </xf>
    <xf numFmtId="0" fontId="3" fillId="4" borderId="10" xfId="0" applyFont="1" applyFill="1" applyBorder="1" applyAlignment="1">
      <alignment horizontal="center" vertical="top" wrapText="1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38" fontId="9" fillId="6" borderId="16" xfId="0" applyNumberFormat="1" applyFont="1" applyFill="1" applyBorder="1" applyAlignment="1">
      <alignment horizontal="center" vertical="center" wrapText="1"/>
    </xf>
    <xf numFmtId="38" fontId="10" fillId="0" borderId="17" xfId="0" applyNumberFormat="1" applyFont="1" applyBorder="1" applyAlignment="1">
      <alignment horizontal="right" vertical="center"/>
    </xf>
    <xf numFmtId="0" fontId="9" fillId="6" borderId="18" xfId="0" applyFont="1" applyFill="1" applyBorder="1" applyAlignment="1">
      <alignment horizontal="center" vertical="center" wrapText="1"/>
    </xf>
    <xf numFmtId="0" fontId="10" fillId="0" borderId="17" xfId="0" applyFont="1" applyBorder="1" applyAlignment="1">
      <alignment horizontal="left" vertical="center"/>
    </xf>
    <xf numFmtId="14" fontId="9" fillId="6" borderId="18" xfId="0" applyNumberFormat="1" applyFont="1" applyFill="1" applyBorder="1" applyAlignment="1">
      <alignment horizontal="center" vertical="center" wrapText="1"/>
    </xf>
    <xf numFmtId="0" fontId="10" fillId="0" borderId="17" xfId="0" applyFont="1" applyBorder="1" applyAlignment="1">
      <alignment horizontal="right" vertical="center"/>
    </xf>
    <xf numFmtId="14" fontId="10" fillId="0" borderId="17" xfId="0" applyNumberFormat="1" applyFont="1" applyBorder="1" applyAlignment="1">
      <alignment horizontal="center" vertical="center"/>
    </xf>
    <xf numFmtId="0" fontId="9" fillId="6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left" vertical="center"/>
    </xf>
    <xf numFmtId="165" fontId="8" fillId="0" borderId="0" xfId="2" applyNumberFormat="1" applyFont="1" applyAlignment="1">
      <alignment horizontal="center"/>
    </xf>
    <xf numFmtId="38" fontId="0" fillId="0" borderId="0" xfId="0" applyNumberFormat="1"/>
    <xf numFmtId="0" fontId="10" fillId="0" borderId="17" xfId="0" applyFont="1" applyBorder="1" applyAlignment="1">
      <alignment horizontal="left" vertical="center" wrapText="1"/>
    </xf>
    <xf numFmtId="14" fontId="10" fillId="0" borderId="19" xfId="0" applyNumberFormat="1" applyFont="1" applyBorder="1" applyAlignment="1">
      <alignment horizontal="center" vertical="center"/>
    </xf>
    <xf numFmtId="14" fontId="10" fillId="4" borderId="17" xfId="0" applyNumberFormat="1" applyFont="1" applyFill="1" applyBorder="1" applyAlignment="1">
      <alignment horizontal="center" vertical="center"/>
    </xf>
    <xf numFmtId="0" fontId="10" fillId="4" borderId="17" xfId="0" applyFont="1" applyFill="1" applyBorder="1" applyAlignment="1">
      <alignment horizontal="left" vertical="center"/>
    </xf>
    <xf numFmtId="38" fontId="10" fillId="4" borderId="17" xfId="0" applyNumberFormat="1" applyFont="1" applyFill="1" applyBorder="1" applyAlignment="1">
      <alignment horizontal="right" vertical="center"/>
    </xf>
    <xf numFmtId="0" fontId="10" fillId="4" borderId="17" xfId="0" applyFont="1" applyFill="1" applyBorder="1" applyAlignment="1">
      <alignment horizontal="right" vertical="center"/>
    </xf>
    <xf numFmtId="0" fontId="10" fillId="4" borderId="17" xfId="0" applyFont="1" applyFill="1" applyBorder="1" applyAlignment="1">
      <alignment horizontal="left" vertical="center" wrapText="1"/>
    </xf>
    <xf numFmtId="0" fontId="10" fillId="4" borderId="0" xfId="0" applyFont="1" applyFill="1" applyAlignment="1">
      <alignment horizontal="left" vertical="center"/>
    </xf>
    <xf numFmtId="38" fontId="0" fillId="4" borderId="0" xfId="0" applyNumberFormat="1" applyFill="1"/>
    <xf numFmtId="0" fontId="12" fillId="0" borderId="0" xfId="0" applyFont="1"/>
    <xf numFmtId="0" fontId="12" fillId="0" borderId="0" xfId="0" applyFont="1" applyAlignment="1">
      <alignment horizontal="center" vertical="center"/>
    </xf>
    <xf numFmtId="14" fontId="14" fillId="7" borderId="20" xfId="0" applyNumberFormat="1" applyFont="1" applyFill="1" applyBorder="1" applyAlignment="1">
      <alignment horizontal="center" vertical="center" wrapText="1"/>
    </xf>
    <xf numFmtId="0" fontId="14" fillId="7" borderId="20" xfId="0" applyFont="1" applyFill="1" applyBorder="1" applyAlignment="1">
      <alignment horizontal="center" vertical="center" wrapText="1"/>
    </xf>
    <xf numFmtId="14" fontId="14" fillId="0" borderId="20" xfId="0" applyNumberFormat="1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166" fontId="14" fillId="0" borderId="20" xfId="2" applyNumberFormat="1" applyFont="1" applyFill="1" applyBorder="1" applyAlignment="1">
      <alignment horizontal="center" vertical="center" wrapText="1"/>
    </xf>
    <xf numFmtId="14" fontId="12" fillId="0" borderId="20" xfId="0" applyNumberFormat="1" applyFont="1" applyBorder="1" applyAlignment="1">
      <alignment horizontal="center"/>
    </xf>
    <xf numFmtId="0" fontId="12" fillId="0" borderId="20" xfId="0" applyFont="1" applyBorder="1" applyAlignment="1">
      <alignment horizontal="left"/>
    </xf>
    <xf numFmtId="166" fontId="12" fillId="0" borderId="20" xfId="2" applyNumberFormat="1" applyFont="1" applyBorder="1" applyAlignment="1">
      <alignment horizontal="center"/>
    </xf>
    <xf numFmtId="166" fontId="12" fillId="0" borderId="20" xfId="2" applyNumberFormat="1" applyFont="1" applyBorder="1"/>
    <xf numFmtId="166" fontId="12" fillId="0" borderId="0" xfId="2" applyNumberFormat="1" applyFont="1"/>
    <xf numFmtId="0" fontId="12" fillId="0" borderId="20" xfId="0" applyFont="1" applyBorder="1"/>
    <xf numFmtId="14" fontId="12" fillId="0" borderId="21" xfId="0" applyNumberFormat="1" applyFont="1" applyBorder="1" applyAlignment="1">
      <alignment horizontal="center"/>
    </xf>
    <xf numFmtId="166" fontId="12" fillId="0" borderId="0" xfId="0" applyNumberFormat="1" applyFont="1"/>
    <xf numFmtId="166" fontId="14" fillId="7" borderId="20" xfId="2" applyNumberFormat="1" applyFont="1" applyFill="1" applyBorder="1" applyAlignment="1">
      <alignment horizontal="center"/>
    </xf>
    <xf numFmtId="0" fontId="14" fillId="7" borderId="20" xfId="0" applyFont="1" applyFill="1" applyBorder="1"/>
    <xf numFmtId="0" fontId="12" fillId="0" borderId="22" xfId="0" applyFont="1" applyBorder="1" applyAlignment="1">
      <alignment horizontal="left"/>
    </xf>
    <xf numFmtId="166" fontId="14" fillId="7" borderId="20" xfId="2" applyNumberFormat="1" applyFont="1" applyFill="1" applyBorder="1"/>
    <xf numFmtId="166" fontId="15" fillId="7" borderId="20" xfId="2" applyNumberFormat="1" applyFont="1" applyFill="1" applyBorder="1" applyAlignment="1">
      <alignment horizontal="center" vertical="center"/>
    </xf>
    <xf numFmtId="166" fontId="14" fillId="7" borderId="20" xfId="0" applyNumberFormat="1" applyFont="1" applyFill="1" applyBorder="1"/>
    <xf numFmtId="166" fontId="16" fillId="5" borderId="20" xfId="0" applyNumberFormat="1" applyFont="1" applyFill="1" applyBorder="1"/>
    <xf numFmtId="14" fontId="17" fillId="0" borderId="0" xfId="0" quotePrefix="1" applyNumberFormat="1" applyFont="1" applyAlignment="1">
      <alignment horizontal="center" vertical="center"/>
    </xf>
    <xf numFmtId="14" fontId="17" fillId="0" borderId="0" xfId="0" quotePrefix="1" applyNumberFormat="1" applyFont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12" fillId="0" borderId="0" xfId="0" applyFont="1" applyAlignment="1">
      <alignment horizontal="left"/>
    </xf>
    <xf numFmtId="14" fontId="12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14" fontId="12" fillId="0" borderId="0" xfId="0" applyNumberFormat="1" applyFont="1"/>
    <xf numFmtId="0" fontId="12" fillId="0" borderId="0" xfId="0" applyFont="1" applyAlignment="1">
      <alignment horizontal="center"/>
    </xf>
    <xf numFmtId="14" fontId="0" fillId="0" borderId="0" xfId="0" applyNumberFormat="1"/>
    <xf numFmtId="0" fontId="0" fillId="0" borderId="0" xfId="0" quotePrefix="1"/>
    <xf numFmtId="38" fontId="10" fillId="0" borderId="19" xfId="0" applyNumberFormat="1" applyFont="1" applyBorder="1" applyAlignment="1">
      <alignment horizontal="right" vertical="center"/>
    </xf>
    <xf numFmtId="165" fontId="0" fillId="0" borderId="0" xfId="2" applyNumberFormat="1" applyFont="1"/>
    <xf numFmtId="165" fontId="19" fillId="0" borderId="0" xfId="2" applyNumberFormat="1" applyFont="1"/>
    <xf numFmtId="165" fontId="12" fillId="0" borderId="0" xfId="2" applyNumberFormat="1" applyFont="1"/>
    <xf numFmtId="165" fontId="12" fillId="0" borderId="0" xfId="2" applyNumberFormat="1" applyFont="1" applyAlignment="1">
      <alignment horizontal="center" vertical="center"/>
    </xf>
    <xf numFmtId="3" fontId="3" fillId="2" borderId="2" xfId="0" applyNumberFormat="1" applyFont="1" applyFill="1" applyBorder="1" applyAlignment="1">
      <alignment horizontal="right" vertical="top" wrapText="1"/>
    </xf>
    <xf numFmtId="3" fontId="3" fillId="2" borderId="3" xfId="0" applyNumberFormat="1" applyFont="1" applyFill="1" applyBorder="1" applyAlignment="1">
      <alignment horizontal="right" vertical="top" wrapText="1"/>
    </xf>
    <xf numFmtId="3" fontId="3" fillId="2" borderId="4" xfId="0" applyNumberFormat="1" applyFont="1" applyFill="1" applyBorder="1" applyAlignment="1">
      <alignment horizontal="right" vertical="top" wrapText="1"/>
    </xf>
    <xf numFmtId="0" fontId="3" fillId="2" borderId="2" xfId="0" applyFont="1" applyFill="1" applyBorder="1" applyAlignment="1">
      <alignment vertical="top" wrapText="1"/>
    </xf>
    <xf numFmtId="0" fontId="3" fillId="2" borderId="4" xfId="0" applyFont="1" applyFill="1" applyBorder="1" applyAlignment="1">
      <alignment vertical="top" wrapText="1"/>
    </xf>
    <xf numFmtId="0" fontId="3" fillId="2" borderId="7" xfId="0" applyFont="1" applyFill="1" applyBorder="1" applyAlignment="1">
      <alignment horizontal="center" vertical="top" wrapText="1"/>
    </xf>
    <xf numFmtId="0" fontId="3" fillId="2" borderId="10" xfId="0" applyFont="1" applyFill="1" applyBorder="1" applyAlignment="1">
      <alignment horizontal="center" vertical="top" wrapText="1"/>
    </xf>
    <xf numFmtId="3" fontId="3" fillId="2" borderId="8" xfId="0" applyNumberFormat="1" applyFont="1" applyFill="1" applyBorder="1" applyAlignment="1">
      <alignment horizontal="right" vertical="top" wrapText="1"/>
    </xf>
    <xf numFmtId="3" fontId="3" fillId="2" borderId="13" xfId="0" applyNumberFormat="1" applyFont="1" applyFill="1" applyBorder="1" applyAlignment="1">
      <alignment horizontal="right" vertical="top" wrapText="1"/>
    </xf>
    <xf numFmtId="3" fontId="3" fillId="2" borderId="9" xfId="0" applyNumberFormat="1" applyFont="1" applyFill="1" applyBorder="1" applyAlignment="1">
      <alignment horizontal="right" vertical="top" wrapText="1"/>
    </xf>
    <xf numFmtId="3" fontId="3" fillId="2" borderId="11" xfId="0" applyNumberFormat="1" applyFont="1" applyFill="1" applyBorder="1" applyAlignment="1">
      <alignment horizontal="right" vertical="top" wrapText="1"/>
    </xf>
    <xf numFmtId="3" fontId="3" fillId="2" borderId="6" xfId="0" applyNumberFormat="1" applyFont="1" applyFill="1" applyBorder="1" applyAlignment="1">
      <alignment horizontal="right" vertical="top" wrapText="1"/>
    </xf>
    <xf numFmtId="3" fontId="3" fillId="2" borderId="12" xfId="0" applyNumberFormat="1" applyFont="1" applyFill="1" applyBorder="1" applyAlignment="1">
      <alignment horizontal="right" vertical="top" wrapText="1"/>
    </xf>
    <xf numFmtId="0" fontId="3" fillId="2" borderId="8" xfId="0" applyFont="1" applyFill="1" applyBorder="1" applyAlignment="1">
      <alignment vertical="top" wrapText="1"/>
    </xf>
    <xf numFmtId="0" fontId="3" fillId="2" borderId="9" xfId="0" applyFont="1" applyFill="1" applyBorder="1" applyAlignment="1">
      <alignment vertical="top" wrapText="1"/>
    </xf>
    <xf numFmtId="0" fontId="3" fillId="2" borderId="11" xfId="0" applyFont="1" applyFill="1" applyBorder="1" applyAlignment="1">
      <alignment vertical="top" wrapText="1"/>
    </xf>
    <xf numFmtId="0" fontId="3" fillId="2" borderId="12" xfId="0" applyFont="1" applyFill="1" applyBorder="1" applyAlignment="1">
      <alignment vertical="top" wrapText="1"/>
    </xf>
    <xf numFmtId="0" fontId="3" fillId="2" borderId="14" xfId="0" applyFont="1" applyFill="1" applyBorder="1" applyAlignment="1">
      <alignment horizontal="center" vertical="top" wrapText="1"/>
    </xf>
    <xf numFmtId="3" fontId="3" fillId="2" borderId="15" xfId="0" applyNumberFormat="1" applyFont="1" applyFill="1" applyBorder="1" applyAlignment="1">
      <alignment horizontal="right" vertical="top" wrapText="1"/>
    </xf>
    <xf numFmtId="3" fontId="3" fillId="2" borderId="0" xfId="0" applyNumberFormat="1" applyFont="1" applyFill="1" applyAlignment="1">
      <alignment horizontal="right" vertical="top" wrapText="1"/>
    </xf>
    <xf numFmtId="3" fontId="3" fillId="2" borderId="1" xfId="0" applyNumberFormat="1" applyFont="1" applyFill="1" applyBorder="1" applyAlignment="1">
      <alignment horizontal="right" vertical="top" wrapText="1"/>
    </xf>
    <xf numFmtId="0" fontId="3" fillId="2" borderId="15" xfId="0" applyFont="1" applyFill="1" applyBorder="1" applyAlignment="1">
      <alignment vertical="top" wrapText="1"/>
    </xf>
    <xf numFmtId="0" fontId="3" fillId="2" borderId="1" xfId="0" applyFont="1" applyFill="1" applyBorder="1" applyAlignment="1">
      <alignment vertical="top" wrapText="1"/>
    </xf>
    <xf numFmtId="3" fontId="3" fillId="4" borderId="2" xfId="0" applyNumberFormat="1" applyFont="1" applyFill="1" applyBorder="1" applyAlignment="1">
      <alignment horizontal="right" vertical="top" wrapText="1"/>
    </xf>
    <xf numFmtId="3" fontId="3" fillId="4" borderId="3" xfId="0" applyNumberFormat="1" applyFont="1" applyFill="1" applyBorder="1" applyAlignment="1">
      <alignment horizontal="right" vertical="top" wrapText="1"/>
    </xf>
    <xf numFmtId="3" fontId="3" fillId="4" borderId="4" xfId="0" applyNumberFormat="1" applyFont="1" applyFill="1" applyBorder="1" applyAlignment="1">
      <alignment horizontal="right" vertical="top" wrapText="1"/>
    </xf>
    <xf numFmtId="0" fontId="3" fillId="4" borderId="2" xfId="0" applyFont="1" applyFill="1" applyBorder="1" applyAlignment="1">
      <alignment vertical="top" wrapText="1"/>
    </xf>
    <xf numFmtId="0" fontId="3" fillId="4" borderId="4" xfId="0" applyFont="1" applyFill="1" applyBorder="1" applyAlignment="1">
      <alignment vertical="top" wrapText="1"/>
    </xf>
    <xf numFmtId="0" fontId="1" fillId="2" borderId="0" xfId="0" applyFont="1" applyFill="1" applyAlignment="1">
      <alignment vertical="top" wrapText="1"/>
    </xf>
    <xf numFmtId="0" fontId="0" fillId="2" borderId="0" xfId="0" applyFill="1" applyAlignment="1">
      <alignment vertical="top" wrapText="1"/>
    </xf>
    <xf numFmtId="0" fontId="0" fillId="2" borderId="0" xfId="0" applyFill="1" applyAlignment="1">
      <alignment wrapText="1"/>
    </xf>
    <xf numFmtId="0" fontId="0" fillId="2" borderId="1" xfId="0" applyFill="1" applyBorder="1" applyAlignment="1">
      <alignment wrapText="1"/>
    </xf>
    <xf numFmtId="0" fontId="1" fillId="3" borderId="3" xfId="0" applyFont="1" applyFill="1" applyBorder="1" applyAlignment="1">
      <alignment horizontal="right" vertical="top" wrapText="1"/>
    </xf>
    <xf numFmtId="0" fontId="1" fillId="3" borderId="4" xfId="0" applyFont="1" applyFill="1" applyBorder="1" applyAlignment="1">
      <alignment horizontal="right" vertical="top" wrapText="1"/>
    </xf>
    <xf numFmtId="0" fontId="2" fillId="2" borderId="0" xfId="0" applyFont="1" applyFill="1" applyAlignment="1">
      <alignment horizontal="center" vertical="top" wrapText="1"/>
    </xf>
    <xf numFmtId="0" fontId="1" fillId="2" borderId="0" xfId="0" applyFont="1" applyFill="1" applyAlignment="1">
      <alignment horizontal="center" vertical="top" wrapText="1"/>
    </xf>
    <xf numFmtId="0" fontId="0" fillId="2" borderId="6" xfId="0" applyFill="1" applyBorder="1" applyAlignment="1">
      <alignment vertical="top" wrapText="1"/>
    </xf>
    <xf numFmtId="0" fontId="1" fillId="2" borderId="6" xfId="0" applyFont="1" applyFill="1" applyBorder="1" applyAlignment="1">
      <alignment vertical="top" wrapText="1"/>
    </xf>
    <xf numFmtId="0" fontId="1" fillId="3" borderId="7" xfId="0" applyFont="1" applyFill="1" applyBorder="1" applyAlignment="1">
      <alignment horizontal="center" wrapText="1"/>
    </xf>
    <xf numFmtId="0" fontId="1" fillId="3" borderId="10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vertical="top" wrapText="1"/>
    </xf>
    <xf numFmtId="0" fontId="1" fillId="3" borderId="3" xfId="0" applyFont="1" applyFill="1" applyBorder="1" applyAlignment="1">
      <alignment horizontal="center" vertical="top" wrapText="1"/>
    </xf>
    <xf numFmtId="0" fontId="1" fillId="3" borderId="4" xfId="0" applyFont="1" applyFill="1" applyBorder="1" applyAlignment="1">
      <alignment horizontal="center" vertical="top" wrapText="1"/>
    </xf>
    <xf numFmtId="0" fontId="1" fillId="3" borderId="8" xfId="0" applyFont="1" applyFill="1" applyBorder="1" applyAlignment="1">
      <alignment horizontal="center" wrapText="1"/>
    </xf>
    <xf numFmtId="0" fontId="1" fillId="3" borderId="9" xfId="0" applyFont="1" applyFill="1" applyBorder="1" applyAlignment="1">
      <alignment horizontal="center" wrapText="1"/>
    </xf>
    <xf numFmtId="0" fontId="1" fillId="3" borderId="1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3" fillId="4" borderId="7" xfId="0" applyFont="1" applyFill="1" applyBorder="1" applyAlignment="1">
      <alignment horizontal="center" vertical="top" wrapText="1"/>
    </xf>
    <xf numFmtId="0" fontId="3" fillId="4" borderId="10" xfId="0" applyFont="1" applyFill="1" applyBorder="1" applyAlignment="1">
      <alignment horizontal="center" vertical="top" wrapText="1"/>
    </xf>
    <xf numFmtId="3" fontId="3" fillId="4" borderId="8" xfId="0" applyNumberFormat="1" applyFont="1" applyFill="1" applyBorder="1" applyAlignment="1">
      <alignment horizontal="right" vertical="top" wrapText="1"/>
    </xf>
    <xf numFmtId="3" fontId="3" fillId="4" borderId="13" xfId="0" applyNumberFormat="1" applyFont="1" applyFill="1" applyBorder="1" applyAlignment="1">
      <alignment horizontal="right" vertical="top" wrapText="1"/>
    </xf>
    <xf numFmtId="3" fontId="3" fillId="4" borderId="9" xfId="0" applyNumberFormat="1" applyFont="1" applyFill="1" applyBorder="1" applyAlignment="1">
      <alignment horizontal="right" vertical="top" wrapText="1"/>
    </xf>
    <xf numFmtId="3" fontId="3" fillId="4" borderId="11" xfId="0" applyNumberFormat="1" applyFont="1" applyFill="1" applyBorder="1" applyAlignment="1">
      <alignment horizontal="right" vertical="top" wrapText="1"/>
    </xf>
    <xf numFmtId="3" fontId="3" fillId="4" borderId="6" xfId="0" applyNumberFormat="1" applyFont="1" applyFill="1" applyBorder="1" applyAlignment="1">
      <alignment horizontal="right" vertical="top" wrapText="1"/>
    </xf>
    <xf numFmtId="3" fontId="3" fillId="4" borderId="12" xfId="0" applyNumberFormat="1" applyFont="1" applyFill="1" applyBorder="1" applyAlignment="1">
      <alignment horizontal="right" vertical="top" wrapText="1"/>
    </xf>
    <xf numFmtId="0" fontId="3" fillId="4" borderId="8" xfId="0" applyFont="1" applyFill="1" applyBorder="1" applyAlignment="1">
      <alignment vertical="top" wrapText="1"/>
    </xf>
    <xf numFmtId="0" fontId="3" fillId="4" borderId="9" xfId="0" applyFont="1" applyFill="1" applyBorder="1" applyAlignment="1">
      <alignment vertical="top" wrapText="1"/>
    </xf>
    <xf numFmtId="0" fontId="3" fillId="4" borderId="11" xfId="0" applyFont="1" applyFill="1" applyBorder="1" applyAlignment="1">
      <alignment vertical="top" wrapText="1"/>
    </xf>
    <xf numFmtId="0" fontId="3" fillId="4" borderId="12" xfId="0" applyFont="1" applyFill="1" applyBorder="1" applyAlignment="1">
      <alignment vertical="top" wrapText="1"/>
    </xf>
    <xf numFmtId="0" fontId="12" fillId="8" borderId="0" xfId="0" applyFont="1" applyFill="1" applyAlignment="1">
      <alignment horizontal="center"/>
    </xf>
    <xf numFmtId="14" fontId="13" fillId="0" borderId="0" xfId="0" applyNumberFormat="1" applyFont="1" applyAlignment="1">
      <alignment horizontal="center"/>
    </xf>
    <xf numFmtId="14" fontId="14" fillId="7" borderId="21" xfId="0" applyNumberFormat="1" applyFont="1" applyFill="1" applyBorder="1" applyAlignment="1">
      <alignment horizontal="center"/>
    </xf>
    <xf numFmtId="14" fontId="14" fillId="7" borderId="22" xfId="0" applyNumberFormat="1" applyFont="1" applyFill="1" applyBorder="1" applyAlignment="1">
      <alignment horizontal="center"/>
    </xf>
    <xf numFmtId="14" fontId="16" fillId="5" borderId="21" xfId="0" quotePrefix="1" applyNumberFormat="1" applyFont="1" applyFill="1" applyBorder="1" applyAlignment="1">
      <alignment horizontal="center" vertical="center"/>
    </xf>
    <xf numFmtId="14" fontId="16" fillId="5" borderId="23" xfId="0" quotePrefix="1" applyNumberFormat="1" applyFont="1" applyFill="1" applyBorder="1" applyAlignment="1">
      <alignment horizontal="center" vertical="center"/>
    </xf>
    <xf numFmtId="14" fontId="16" fillId="5" borderId="22" xfId="0" quotePrefix="1" applyNumberFormat="1" applyFont="1" applyFill="1" applyBorder="1" applyAlignment="1">
      <alignment horizontal="center" vertical="center"/>
    </xf>
  </cellXfs>
  <cellStyles count="4">
    <cellStyle name="Comma" xfId="2" builtinId="3"/>
    <cellStyle name="Comma 2" xfId="1" xr:uid="{00000000-0005-0000-0000-000000000000}"/>
    <cellStyle name="Comma 2 2" xfId="3" xr:uid="{7C582FB4-27FC-48E4-9F9B-410520B03B6A}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129C9-66CC-4622-B364-EB437DFCD597}">
  <dimension ref="A1:J39"/>
  <sheetViews>
    <sheetView tabSelected="1" workbookViewId="0">
      <selection activeCell="O35" sqref="O35"/>
    </sheetView>
  </sheetViews>
  <sheetFormatPr defaultRowHeight="15.75" x14ac:dyDescent="0.25"/>
  <cols>
    <col min="1" max="1" width="9.140625" style="57"/>
    <col min="2" max="2" width="7.42578125" style="85" customWidth="1"/>
    <col min="3" max="3" width="42" style="82" customWidth="1"/>
    <col min="4" max="4" width="19.28515625" style="86" customWidth="1"/>
    <col min="5" max="5" width="22.7109375" style="57" customWidth="1"/>
    <col min="6" max="6" width="37.7109375" style="57" customWidth="1"/>
    <col min="7" max="7" width="9.140625" style="57"/>
    <col min="8" max="8" width="18.5703125" style="57" customWidth="1"/>
    <col min="9" max="9" width="28.42578125" style="57" customWidth="1"/>
    <col min="10" max="10" width="22" style="92" customWidth="1"/>
    <col min="11" max="16384" width="9.140625" style="57"/>
  </cols>
  <sheetData>
    <row r="1" spans="1:10" ht="19.5" x14ac:dyDescent="0.3">
      <c r="B1" s="159" t="s">
        <v>17925</v>
      </c>
      <c r="C1" s="159"/>
      <c r="D1" s="159"/>
      <c r="E1" s="159"/>
      <c r="F1" s="159"/>
    </row>
    <row r="2" spans="1:10" s="58" customFormat="1" ht="31.5" x14ac:dyDescent="0.25">
      <c r="B2" s="59" t="s">
        <v>17904</v>
      </c>
      <c r="C2" s="60" t="s">
        <v>17905</v>
      </c>
      <c r="D2" s="60" t="s">
        <v>17928</v>
      </c>
      <c r="E2" s="60" t="s">
        <v>17906</v>
      </c>
      <c r="F2" s="60" t="s">
        <v>17907</v>
      </c>
      <c r="J2" s="93"/>
    </row>
    <row r="3" spans="1:10" s="58" customFormat="1" x14ac:dyDescent="0.25">
      <c r="B3" s="61"/>
      <c r="C3" s="62" t="s">
        <v>17908</v>
      </c>
      <c r="D3" s="63">
        <f>2212380018-17383206</f>
        <v>2194996812</v>
      </c>
      <c r="E3" s="62"/>
      <c r="F3" s="62"/>
      <c r="J3" s="93"/>
    </row>
    <row r="4" spans="1:10" x14ac:dyDescent="0.25">
      <c r="A4" s="57">
        <v>1</v>
      </c>
      <c r="B4" s="64"/>
      <c r="C4" s="65" t="s">
        <v>17909</v>
      </c>
      <c r="D4" s="66">
        <v>2535538747</v>
      </c>
      <c r="E4" s="66">
        <v>207466851</v>
      </c>
      <c r="F4" s="67"/>
      <c r="H4" s="68"/>
    </row>
    <row r="5" spans="1:10" x14ac:dyDescent="0.25">
      <c r="A5" s="57">
        <v>2</v>
      </c>
      <c r="B5" s="64"/>
      <c r="C5" s="65" t="s">
        <v>17910</v>
      </c>
      <c r="D5" s="66">
        <v>1248667064</v>
      </c>
      <c r="E5" s="66">
        <v>290548726</v>
      </c>
      <c r="F5" s="67"/>
      <c r="H5" s="68"/>
    </row>
    <row r="6" spans="1:10" x14ac:dyDescent="0.25">
      <c r="A6" s="57">
        <v>3</v>
      </c>
      <c r="B6" s="64"/>
      <c r="C6" s="65" t="s">
        <v>17911</v>
      </c>
      <c r="D6" s="66">
        <v>1374153423</v>
      </c>
      <c r="E6" s="66">
        <v>135633209</v>
      </c>
      <c r="F6" s="69"/>
      <c r="H6" s="68"/>
    </row>
    <row r="7" spans="1:10" x14ac:dyDescent="0.25">
      <c r="A7" s="57">
        <v>4</v>
      </c>
      <c r="B7" s="70"/>
      <c r="C7" s="65" t="s">
        <v>17912</v>
      </c>
      <c r="D7" s="66">
        <v>1212550622</v>
      </c>
      <c r="E7" s="66">
        <f>154893900+45226555</f>
        <v>200120455</v>
      </c>
      <c r="F7" s="69"/>
    </row>
    <row r="8" spans="1:10" x14ac:dyDescent="0.25">
      <c r="A8" s="57">
        <v>5</v>
      </c>
      <c r="B8" s="70"/>
      <c r="C8" s="65"/>
      <c r="D8" s="66"/>
      <c r="E8" s="67"/>
      <c r="F8" s="69"/>
      <c r="H8" s="71"/>
    </row>
    <row r="9" spans="1:10" x14ac:dyDescent="0.25">
      <c r="A9" s="57">
        <v>6</v>
      </c>
      <c r="B9" s="70"/>
      <c r="C9" s="65"/>
      <c r="D9" s="66"/>
      <c r="E9" s="67"/>
      <c r="F9" s="69"/>
    </row>
    <row r="10" spans="1:10" x14ac:dyDescent="0.25">
      <c r="A10" s="57">
        <v>7</v>
      </c>
      <c r="B10" s="70"/>
      <c r="C10" s="65"/>
      <c r="D10" s="66"/>
      <c r="E10" s="67"/>
      <c r="F10" s="69"/>
    </row>
    <row r="11" spans="1:10" x14ac:dyDescent="0.25">
      <c r="A11" s="57">
        <v>8</v>
      </c>
      <c r="B11" s="70"/>
      <c r="C11" s="65"/>
      <c r="D11" s="66"/>
      <c r="E11" s="67"/>
      <c r="F11" s="69"/>
    </row>
    <row r="12" spans="1:10" x14ac:dyDescent="0.25">
      <c r="A12" s="57">
        <v>9</v>
      </c>
      <c r="B12" s="70"/>
      <c r="C12" s="65"/>
      <c r="D12" s="66"/>
      <c r="E12" s="67"/>
      <c r="F12" s="69"/>
    </row>
    <row r="13" spans="1:10" x14ac:dyDescent="0.25">
      <c r="A13" s="57">
        <v>10</v>
      </c>
      <c r="B13" s="70"/>
      <c r="C13" s="65"/>
      <c r="D13" s="66"/>
      <c r="E13" s="67"/>
      <c r="F13" s="69"/>
    </row>
    <row r="14" spans="1:10" x14ac:dyDescent="0.25">
      <c r="A14" s="57">
        <v>11</v>
      </c>
      <c r="B14" s="70"/>
      <c r="C14" s="65"/>
      <c r="D14" s="66"/>
      <c r="E14" s="67"/>
      <c r="F14" s="69"/>
    </row>
    <row r="15" spans="1:10" x14ac:dyDescent="0.25">
      <c r="A15" s="57">
        <v>12</v>
      </c>
      <c r="B15" s="70"/>
      <c r="C15" s="65"/>
      <c r="D15" s="66"/>
      <c r="E15" s="67"/>
      <c r="F15" s="69"/>
      <c r="H15" s="71"/>
    </row>
    <row r="16" spans="1:10" x14ac:dyDescent="0.25">
      <c r="B16" s="160" t="s">
        <v>17913</v>
      </c>
      <c r="C16" s="161"/>
      <c r="D16" s="72">
        <f>+SUM(D4:D15)</f>
        <v>6370909856</v>
      </c>
      <c r="E16" s="72">
        <f>+SUM(E4:E15)</f>
        <v>833769241</v>
      </c>
      <c r="F16" s="73"/>
      <c r="H16" s="71"/>
    </row>
    <row r="17" spans="1:8" x14ac:dyDescent="0.25">
      <c r="A17" s="57">
        <v>1</v>
      </c>
      <c r="B17" s="64"/>
      <c r="C17" s="74" t="s">
        <v>17914</v>
      </c>
      <c r="D17" s="66"/>
      <c r="E17" s="66">
        <v>24708958</v>
      </c>
      <c r="F17" s="69"/>
      <c r="H17" s="71"/>
    </row>
    <row r="18" spans="1:8" x14ac:dyDescent="0.25">
      <c r="A18" s="57">
        <v>2</v>
      </c>
      <c r="B18" s="64"/>
      <c r="C18" s="74" t="s">
        <v>17915</v>
      </c>
      <c r="D18" s="66"/>
      <c r="E18" s="66">
        <v>78375822.840000004</v>
      </c>
      <c r="F18" s="69"/>
    </row>
    <row r="19" spans="1:8" x14ac:dyDescent="0.25">
      <c r="A19" s="57">
        <v>3</v>
      </c>
      <c r="B19" s="64"/>
      <c r="C19" s="74" t="s">
        <v>17916</v>
      </c>
      <c r="D19" s="66"/>
      <c r="E19" s="66">
        <v>101119191</v>
      </c>
      <c r="F19" s="69"/>
    </row>
    <row r="20" spans="1:8" x14ac:dyDescent="0.25">
      <c r="A20" s="57">
        <v>4</v>
      </c>
      <c r="B20" s="64"/>
      <c r="C20" s="74" t="s">
        <v>17917</v>
      </c>
      <c r="D20" s="66"/>
      <c r="E20" s="66">
        <v>78436775</v>
      </c>
      <c r="F20" s="69"/>
    </row>
    <row r="21" spans="1:8" x14ac:dyDescent="0.25">
      <c r="A21" s="57">
        <v>5</v>
      </c>
      <c r="B21" s="64"/>
      <c r="C21" s="74"/>
      <c r="D21" s="66"/>
      <c r="E21" s="66"/>
      <c r="F21" s="69"/>
    </row>
    <row r="22" spans="1:8" x14ac:dyDescent="0.25">
      <c r="A22" s="57">
        <v>6</v>
      </c>
      <c r="B22" s="64"/>
      <c r="C22" s="74"/>
      <c r="D22" s="66"/>
      <c r="E22" s="66"/>
      <c r="F22" s="69"/>
    </row>
    <row r="23" spans="1:8" x14ac:dyDescent="0.25">
      <c r="A23" s="57">
        <v>7</v>
      </c>
      <c r="B23" s="64"/>
      <c r="C23" s="74"/>
      <c r="D23" s="66"/>
      <c r="E23" s="67"/>
      <c r="F23" s="69"/>
    </row>
    <row r="24" spans="1:8" x14ac:dyDescent="0.25">
      <c r="A24" s="57">
        <v>8</v>
      </c>
      <c r="B24" s="64"/>
      <c r="C24" s="74"/>
      <c r="D24" s="66"/>
      <c r="E24" s="67"/>
      <c r="F24" s="69"/>
    </row>
    <row r="25" spans="1:8" x14ac:dyDescent="0.25">
      <c r="A25" s="57">
        <v>9</v>
      </c>
      <c r="B25" s="64"/>
      <c r="C25" s="74"/>
      <c r="D25" s="66"/>
      <c r="E25" s="67"/>
      <c r="F25" s="69"/>
    </row>
    <row r="26" spans="1:8" x14ac:dyDescent="0.25">
      <c r="B26" s="160" t="s">
        <v>17918</v>
      </c>
      <c r="C26" s="161"/>
      <c r="D26" s="72"/>
      <c r="E26" s="75">
        <f>SUM(E17:E25)</f>
        <v>282640746.84000003</v>
      </c>
      <c r="F26" s="73"/>
    </row>
    <row r="27" spans="1:8" x14ac:dyDescent="0.25">
      <c r="A27" s="57">
        <v>1</v>
      </c>
      <c r="B27" s="64"/>
      <c r="C27" s="65" t="s">
        <v>17919</v>
      </c>
      <c r="D27" s="66"/>
      <c r="E27" s="66"/>
      <c r="F27" s="67">
        <v>1324605202</v>
      </c>
      <c r="H27" s="71"/>
    </row>
    <row r="28" spans="1:8" x14ac:dyDescent="0.25">
      <c r="A28" s="57">
        <v>2</v>
      </c>
      <c r="B28" s="64"/>
      <c r="C28" s="65" t="s">
        <v>17920</v>
      </c>
      <c r="D28" s="66"/>
      <c r="E28" s="66"/>
      <c r="F28" s="67">
        <v>1832287478</v>
      </c>
      <c r="H28" s="71"/>
    </row>
    <row r="29" spans="1:8" x14ac:dyDescent="0.25">
      <c r="A29" s="57">
        <v>3</v>
      </c>
      <c r="B29" s="64"/>
      <c r="C29" s="65" t="s">
        <v>17921</v>
      </c>
      <c r="D29" s="66"/>
      <c r="E29" s="66"/>
      <c r="F29" s="67">
        <v>889726889</v>
      </c>
    </row>
    <row r="30" spans="1:8" x14ac:dyDescent="0.25">
      <c r="A30" s="57">
        <v>4</v>
      </c>
      <c r="B30" s="64"/>
      <c r="C30" s="65" t="s">
        <v>17922</v>
      </c>
      <c r="D30" s="66"/>
      <c r="E30" s="66"/>
      <c r="F30" s="67">
        <f>1021742083+447086657</f>
        <v>1468828740</v>
      </c>
    </row>
    <row r="31" spans="1:8" x14ac:dyDescent="0.25">
      <c r="A31" s="57">
        <v>5</v>
      </c>
      <c r="B31" s="64"/>
      <c r="C31" s="65"/>
      <c r="D31" s="66"/>
      <c r="E31" s="66"/>
      <c r="F31" s="67"/>
    </row>
    <row r="32" spans="1:8" x14ac:dyDescent="0.25">
      <c r="A32" s="57">
        <v>6</v>
      </c>
      <c r="B32" s="64"/>
      <c r="C32" s="65"/>
      <c r="D32" s="66"/>
      <c r="E32" s="66"/>
      <c r="F32" s="67"/>
    </row>
    <row r="33" spans="1:6" x14ac:dyDescent="0.25">
      <c r="A33" s="57">
        <v>7</v>
      </c>
      <c r="B33" s="64"/>
      <c r="C33" s="65"/>
      <c r="D33" s="66"/>
      <c r="E33" s="66"/>
      <c r="F33" s="67"/>
    </row>
    <row r="34" spans="1:6" x14ac:dyDescent="0.25">
      <c r="B34" s="160" t="s">
        <v>17923</v>
      </c>
      <c r="C34" s="161"/>
      <c r="D34" s="76"/>
      <c r="E34" s="77"/>
      <c r="F34" s="77">
        <f>+SUM(F27:F30)</f>
        <v>5515448309</v>
      </c>
    </row>
    <row r="35" spans="1:6" x14ac:dyDescent="0.25">
      <c r="B35" s="162" t="s">
        <v>17924</v>
      </c>
      <c r="C35" s="163"/>
      <c r="D35" s="163"/>
      <c r="E35" s="164"/>
      <c r="F35" s="78">
        <f>+D3+D16-E16-E26-F34</f>
        <v>1934048371.1599998</v>
      </c>
    </row>
    <row r="36" spans="1:6" x14ac:dyDescent="0.25">
      <c r="B36" s="79"/>
      <c r="C36" s="80"/>
      <c r="D36" s="81"/>
    </row>
    <row r="37" spans="1:6" x14ac:dyDescent="0.25">
      <c r="B37" s="79"/>
      <c r="C37" s="80"/>
      <c r="D37" s="81"/>
      <c r="E37" s="158"/>
      <c r="F37" s="158"/>
    </row>
    <row r="38" spans="1:6" x14ac:dyDescent="0.25">
      <c r="B38" s="79"/>
      <c r="C38" s="80"/>
      <c r="D38" s="81"/>
      <c r="F38" s="82"/>
    </row>
    <row r="39" spans="1:6" x14ac:dyDescent="0.25">
      <c r="B39" s="83"/>
      <c r="D39" s="84"/>
    </row>
  </sheetData>
  <mergeCells count="6">
    <mergeCell ref="E37:F37"/>
    <mergeCell ref="B1:F1"/>
    <mergeCell ref="B16:C16"/>
    <mergeCell ref="B26:C26"/>
    <mergeCell ref="B34:C34"/>
    <mergeCell ref="B35:E35"/>
  </mergeCells>
  <conditionalFormatting sqref="B36:C38 B35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763"/>
  <sheetViews>
    <sheetView topLeftCell="A16" workbookViewId="0">
      <selection activeCell="R19" sqref="R19:R20"/>
    </sheetView>
  </sheetViews>
  <sheetFormatPr defaultRowHeight="15" x14ac:dyDescent="0.25"/>
  <cols>
    <col min="1" max="1" width="8.140625" customWidth="1"/>
    <col min="2" max="2" width="26.85546875" bestFit="1" customWidth="1"/>
    <col min="3" max="3" width="12.28515625" bestFit="1" customWidth="1"/>
    <col min="4" max="4" width="9.7109375" bestFit="1" customWidth="1"/>
    <col min="5" max="5" width="12.140625" customWidth="1"/>
    <col min="6" max="6" width="11" bestFit="1" customWidth="1"/>
    <col min="7" max="7" width="11.85546875" bestFit="1" customWidth="1"/>
    <col min="8" max="8" width="12" bestFit="1" customWidth="1"/>
    <col min="9" max="9" width="1.28515625" customWidth="1"/>
    <col min="10" max="10" width="2.5703125" customWidth="1"/>
    <col min="12" max="12" width="12.28515625" customWidth="1"/>
    <col min="13" max="13" width="29" customWidth="1"/>
    <col min="17" max="17" width="10.7109375" customWidth="1"/>
    <col min="18" max="18" width="14.5703125" customWidth="1"/>
    <col min="19" max="19" width="10" bestFit="1" customWidth="1"/>
    <col min="20" max="20" width="12.7109375" bestFit="1" customWidth="1"/>
  </cols>
  <sheetData>
    <row r="1" spans="1:13" ht="13.5" customHeight="1" x14ac:dyDescent="0.25">
      <c r="A1" s="122" t="s">
        <v>0</v>
      </c>
      <c r="B1" s="122"/>
      <c r="C1" s="122"/>
      <c r="D1" s="122"/>
      <c r="E1" s="122"/>
      <c r="F1" s="122"/>
      <c r="G1" s="122"/>
      <c r="H1" s="122"/>
      <c r="I1" s="123"/>
      <c r="J1" s="123"/>
      <c r="K1" s="123"/>
      <c r="L1" s="123"/>
      <c r="M1" s="123"/>
    </row>
    <row r="2" spans="1:13" ht="13.5" customHeight="1" x14ac:dyDescent="0.25">
      <c r="A2" s="122" t="s">
        <v>1</v>
      </c>
      <c r="B2" s="122"/>
      <c r="C2" s="122"/>
      <c r="D2" s="122"/>
      <c r="E2" s="122"/>
      <c r="F2" s="122"/>
      <c r="G2" s="122"/>
      <c r="H2" s="122"/>
      <c r="I2" s="123"/>
      <c r="J2" s="123"/>
      <c r="K2" s="123"/>
      <c r="L2" s="123"/>
      <c r="M2" s="123"/>
    </row>
    <row r="3" spans="1:13" ht="10.9" customHeight="1" x14ac:dyDescent="0.25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</row>
    <row r="4" spans="1:13" ht="13.5" customHeight="1" x14ac:dyDescent="0.25">
      <c r="A4" s="123"/>
      <c r="B4" s="123"/>
      <c r="C4" s="123"/>
      <c r="D4" s="123"/>
      <c r="E4" s="123"/>
      <c r="F4" s="123"/>
      <c r="G4" s="123"/>
      <c r="H4" s="123"/>
      <c r="I4" s="122" t="s">
        <v>2</v>
      </c>
      <c r="J4" s="122"/>
      <c r="K4" s="122"/>
      <c r="L4" s="122"/>
      <c r="M4" s="122"/>
    </row>
    <row r="5" spans="1:13" ht="13.5" customHeight="1" x14ac:dyDescent="0.25">
      <c r="A5" s="123"/>
      <c r="B5" s="123"/>
      <c r="C5" s="123"/>
      <c r="D5" s="123"/>
      <c r="E5" s="123"/>
      <c r="F5" s="123"/>
      <c r="G5" s="123"/>
      <c r="H5" s="123"/>
      <c r="I5" s="122" t="s">
        <v>3</v>
      </c>
      <c r="J5" s="122"/>
      <c r="K5" s="122"/>
      <c r="L5" s="122"/>
      <c r="M5" s="122"/>
    </row>
    <row r="6" spans="1:13" ht="13.5" customHeight="1" x14ac:dyDescent="0.25">
      <c r="A6" s="123"/>
      <c r="B6" s="123"/>
      <c r="C6" s="123"/>
      <c r="D6" s="123"/>
      <c r="E6" s="123"/>
      <c r="F6" s="123"/>
      <c r="G6" s="123"/>
      <c r="H6" s="123"/>
      <c r="I6" s="122" t="s">
        <v>4</v>
      </c>
      <c r="J6" s="122"/>
      <c r="K6" s="122"/>
      <c r="L6" s="122"/>
      <c r="M6" s="122"/>
    </row>
    <row r="7" spans="1:13" ht="13.5" customHeight="1" x14ac:dyDescent="0.25">
      <c r="A7" s="123"/>
      <c r="B7" s="123"/>
      <c r="C7" s="123"/>
      <c r="D7" s="123"/>
      <c r="E7" s="123"/>
      <c r="F7" s="123"/>
      <c r="G7" s="123"/>
      <c r="H7" s="123"/>
      <c r="I7" s="122" t="s">
        <v>5</v>
      </c>
      <c r="J7" s="122"/>
      <c r="K7" s="122"/>
      <c r="L7" s="122"/>
      <c r="M7" s="122"/>
    </row>
    <row r="8" spans="1:13" ht="10.15" customHeight="1" x14ac:dyDescent="0.2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</row>
    <row r="9" spans="1:13" ht="20.45" customHeight="1" x14ac:dyDescent="0.25">
      <c r="A9" s="128" t="s">
        <v>6</v>
      </c>
      <c r="B9" s="128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</row>
    <row r="10" spans="1:13" ht="13.5" customHeight="1" x14ac:dyDescent="0.25">
      <c r="A10" s="129" t="s">
        <v>7</v>
      </c>
      <c r="B10" s="129"/>
      <c r="C10" s="129"/>
      <c r="D10" s="129"/>
      <c r="E10" s="129"/>
      <c r="F10" s="129"/>
      <c r="G10" s="129"/>
      <c r="H10" s="129"/>
      <c r="I10" s="129"/>
      <c r="J10" s="129"/>
      <c r="K10" s="129"/>
      <c r="L10" s="129"/>
      <c r="M10" s="129"/>
    </row>
    <row r="11" spans="1:13" ht="13.5" customHeight="1" x14ac:dyDescent="0.25">
      <c r="A11" s="129" t="s">
        <v>8</v>
      </c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</row>
    <row r="12" spans="1:13" ht="10.9" customHeight="1" x14ac:dyDescent="0.25">
      <c r="A12" s="123"/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</row>
    <row r="13" spans="1:13" ht="15.4" customHeight="1" x14ac:dyDescent="0.25">
      <c r="A13" s="124"/>
      <c r="B13" s="124"/>
      <c r="C13" s="124"/>
      <c r="D13" s="124"/>
      <c r="E13" s="124"/>
      <c r="F13" s="124"/>
      <c r="G13" s="124"/>
      <c r="H13" s="125"/>
      <c r="I13" s="1"/>
      <c r="J13" s="126" t="s">
        <v>9</v>
      </c>
      <c r="K13" s="126"/>
      <c r="L13" s="127"/>
      <c r="M13" s="2">
        <v>1485472769</v>
      </c>
    </row>
    <row r="14" spans="1:13" ht="15.4" customHeight="1" x14ac:dyDescent="0.25">
      <c r="A14" s="124"/>
      <c r="B14" s="124"/>
      <c r="C14" s="124"/>
      <c r="D14" s="124"/>
      <c r="E14" s="124"/>
      <c r="F14" s="124"/>
      <c r="G14" s="124"/>
      <c r="H14" s="125"/>
      <c r="I14" s="1"/>
      <c r="J14" s="126" t="s">
        <v>10</v>
      </c>
      <c r="K14" s="126"/>
      <c r="L14" s="127"/>
      <c r="M14" s="2">
        <v>160867571</v>
      </c>
    </row>
    <row r="15" spans="1:13" ht="21" customHeight="1" x14ac:dyDescent="0.3">
      <c r="A15" s="124"/>
      <c r="B15" s="124"/>
      <c r="C15" s="124"/>
      <c r="D15" s="124"/>
      <c r="E15" s="124"/>
      <c r="F15" s="124"/>
      <c r="G15" s="124"/>
      <c r="H15" s="125"/>
      <c r="I15" s="1"/>
      <c r="J15" s="126" t="s">
        <v>11</v>
      </c>
      <c r="K15" s="126"/>
      <c r="L15" s="127"/>
      <c r="M15" s="3">
        <v>1324605202</v>
      </c>
    </row>
    <row r="16" spans="1:13" ht="10.9" customHeight="1" x14ac:dyDescent="0.25">
      <c r="A16" s="123"/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</row>
    <row r="17" spans="1:20" ht="13.9" customHeight="1" x14ac:dyDescent="0.25">
      <c r="A17" s="130"/>
      <c r="B17" s="130"/>
      <c r="C17" s="130"/>
      <c r="D17" s="131" t="s">
        <v>12</v>
      </c>
      <c r="E17" s="131"/>
      <c r="F17" s="131"/>
      <c r="G17" s="131"/>
      <c r="H17" s="131"/>
      <c r="I17" s="131"/>
      <c r="J17" s="131"/>
      <c r="K17" s="131"/>
      <c r="L17" s="131"/>
      <c r="M17" s="131"/>
      <c r="R17" s="14">
        <f>+SUM(R20:R3763)</f>
        <v>6064584784</v>
      </c>
      <c r="S17">
        <v>655647724</v>
      </c>
      <c r="T17" s="14">
        <f>+R17-S17</f>
        <v>5408937060</v>
      </c>
    </row>
    <row r="18" spans="1:20" ht="14.1" customHeight="1" x14ac:dyDescent="0.25">
      <c r="A18" s="132" t="s">
        <v>13</v>
      </c>
      <c r="B18" s="132" t="s">
        <v>14</v>
      </c>
      <c r="C18" s="134" t="s">
        <v>15</v>
      </c>
      <c r="D18" s="135"/>
      <c r="E18" s="135"/>
      <c r="F18" s="136"/>
      <c r="G18" s="134" t="s">
        <v>16</v>
      </c>
      <c r="H18" s="136"/>
      <c r="I18" s="137" t="s">
        <v>17</v>
      </c>
      <c r="J18" s="138"/>
      <c r="K18" s="139"/>
      <c r="L18" s="140" t="s">
        <v>18</v>
      </c>
      <c r="M18" s="141"/>
    </row>
    <row r="19" spans="1:20" ht="14.1" customHeight="1" x14ac:dyDescent="0.25">
      <c r="A19" s="133"/>
      <c r="B19" s="133"/>
      <c r="C19" s="4" t="s">
        <v>19</v>
      </c>
      <c r="D19" s="4" t="s">
        <v>20</v>
      </c>
      <c r="E19" s="4" t="s">
        <v>21</v>
      </c>
      <c r="F19" s="4" t="s">
        <v>22</v>
      </c>
      <c r="G19" s="4" t="s">
        <v>23</v>
      </c>
      <c r="H19" s="4" t="s">
        <v>24</v>
      </c>
      <c r="I19" s="137" t="s">
        <v>25</v>
      </c>
      <c r="J19" s="138"/>
      <c r="K19" s="139"/>
      <c r="L19" s="142"/>
      <c r="M19" s="143"/>
    </row>
    <row r="20" spans="1:20" ht="14.45" customHeight="1" x14ac:dyDescent="0.25">
      <c r="A20" s="5">
        <v>1</v>
      </c>
      <c r="B20" s="99" t="s">
        <v>26</v>
      </c>
      <c r="C20" s="6" t="s">
        <v>27</v>
      </c>
      <c r="D20" s="7">
        <v>44903</v>
      </c>
      <c r="E20" s="8" t="s">
        <v>28</v>
      </c>
      <c r="F20" s="9">
        <v>3332048</v>
      </c>
      <c r="G20" s="8" t="s">
        <v>29</v>
      </c>
      <c r="H20" s="9">
        <v>349865</v>
      </c>
      <c r="I20" s="101">
        <v>11478975</v>
      </c>
      <c r="J20" s="102"/>
      <c r="K20" s="103"/>
      <c r="L20" s="107" t="s">
        <v>30</v>
      </c>
      <c r="M20" s="108"/>
      <c r="N20" s="15" t="str">
        <f t="shared" ref="N20:N83" si="0">+RIGHT(C20,5)</f>
        <v>55083</v>
      </c>
      <c r="O20" t="str">
        <f t="shared" ref="O20:O83" si="1">+IF(F20&gt;0,"","HT")</f>
        <v/>
      </c>
      <c r="Q20">
        <f t="shared" ref="Q20:Q83" si="2">+N20*1</f>
        <v>55083</v>
      </c>
      <c r="R20" s="14">
        <f t="shared" ref="R20:R83" si="3">+F20</f>
        <v>3332048</v>
      </c>
    </row>
    <row r="21" spans="1:20" ht="14.45" customHeight="1" x14ac:dyDescent="0.25">
      <c r="A21" s="10">
        <v>2</v>
      </c>
      <c r="B21" s="111"/>
      <c r="C21" s="6" t="s">
        <v>31</v>
      </c>
      <c r="D21" s="7">
        <v>44896</v>
      </c>
      <c r="E21" s="8" t="s">
        <v>28</v>
      </c>
      <c r="F21" s="9">
        <v>1392768</v>
      </c>
      <c r="G21" s="8" t="s">
        <v>29</v>
      </c>
      <c r="H21" s="9">
        <v>146241</v>
      </c>
      <c r="I21" s="112"/>
      <c r="J21" s="113"/>
      <c r="K21" s="114"/>
      <c r="L21" s="115"/>
      <c r="M21" s="116"/>
      <c r="N21" s="15" t="str">
        <f t="shared" si="0"/>
        <v>53847</v>
      </c>
      <c r="O21" t="str">
        <f t="shared" si="1"/>
        <v/>
      </c>
      <c r="Q21">
        <f t="shared" si="2"/>
        <v>53847</v>
      </c>
      <c r="R21" s="14">
        <f t="shared" si="3"/>
        <v>1392768</v>
      </c>
    </row>
    <row r="22" spans="1:20" ht="14.45" customHeight="1" x14ac:dyDescent="0.25">
      <c r="A22" s="10">
        <v>3</v>
      </c>
      <c r="B22" s="111"/>
      <c r="C22" s="6" t="s">
        <v>32</v>
      </c>
      <c r="D22" s="7">
        <v>44924</v>
      </c>
      <c r="E22" s="8" t="s">
        <v>28</v>
      </c>
      <c r="F22" s="9">
        <v>4132220</v>
      </c>
      <c r="G22" s="8" t="s">
        <v>29</v>
      </c>
      <c r="H22" s="9">
        <v>433883</v>
      </c>
      <c r="I22" s="112"/>
      <c r="J22" s="113"/>
      <c r="K22" s="114"/>
      <c r="L22" s="115"/>
      <c r="M22" s="116"/>
      <c r="N22" s="15" t="str">
        <f t="shared" si="0"/>
        <v>57443</v>
      </c>
      <c r="O22" t="str">
        <f t="shared" si="1"/>
        <v/>
      </c>
      <c r="Q22">
        <f t="shared" si="2"/>
        <v>57443</v>
      </c>
      <c r="R22" s="14">
        <f t="shared" si="3"/>
        <v>4132220</v>
      </c>
    </row>
    <row r="23" spans="1:20" ht="14.45" customHeight="1" x14ac:dyDescent="0.25">
      <c r="A23" s="10">
        <v>4</v>
      </c>
      <c r="B23" s="111"/>
      <c r="C23" s="6" t="s">
        <v>33</v>
      </c>
      <c r="D23" s="7">
        <v>44910</v>
      </c>
      <c r="E23" s="8" t="s">
        <v>28</v>
      </c>
      <c r="F23" s="9">
        <v>1363012</v>
      </c>
      <c r="G23" s="8" t="s">
        <v>29</v>
      </c>
      <c r="H23" s="9">
        <v>143116</v>
      </c>
      <c r="I23" s="112"/>
      <c r="J23" s="113"/>
      <c r="K23" s="114"/>
      <c r="L23" s="115"/>
      <c r="M23" s="116"/>
      <c r="N23" s="15" t="str">
        <f t="shared" si="0"/>
        <v>55857</v>
      </c>
      <c r="O23" t="str">
        <f t="shared" si="1"/>
        <v/>
      </c>
      <c r="Q23">
        <f t="shared" si="2"/>
        <v>55857</v>
      </c>
      <c r="R23" s="14">
        <f t="shared" si="3"/>
        <v>1363012</v>
      </c>
    </row>
    <row r="24" spans="1:20" ht="14.45" customHeight="1" x14ac:dyDescent="0.25">
      <c r="A24" s="11">
        <v>5</v>
      </c>
      <c r="B24" s="100"/>
      <c r="C24" s="6" t="s">
        <v>34</v>
      </c>
      <c r="D24" s="7">
        <v>44917</v>
      </c>
      <c r="E24" s="8" t="s">
        <v>28</v>
      </c>
      <c r="F24" s="9">
        <v>2605622</v>
      </c>
      <c r="G24" s="8" t="s">
        <v>29</v>
      </c>
      <c r="H24" s="9">
        <v>273590</v>
      </c>
      <c r="I24" s="104"/>
      <c r="J24" s="105"/>
      <c r="K24" s="106"/>
      <c r="L24" s="109"/>
      <c r="M24" s="110"/>
      <c r="N24" s="15" t="str">
        <f t="shared" si="0"/>
        <v>56674</v>
      </c>
      <c r="O24" t="str">
        <f t="shared" si="1"/>
        <v/>
      </c>
      <c r="Q24">
        <f t="shared" si="2"/>
        <v>56674</v>
      </c>
      <c r="R24" s="14">
        <f t="shared" si="3"/>
        <v>2605622</v>
      </c>
    </row>
    <row r="25" spans="1:20" ht="16.149999999999999" customHeight="1" x14ac:dyDescent="0.25">
      <c r="A25" s="12">
        <v>6</v>
      </c>
      <c r="B25" s="12" t="s">
        <v>35</v>
      </c>
      <c r="C25" s="6" t="s">
        <v>36</v>
      </c>
      <c r="D25" s="7">
        <v>44908</v>
      </c>
      <c r="E25" s="8" t="s">
        <v>37</v>
      </c>
      <c r="F25" s="9">
        <v>-578624</v>
      </c>
      <c r="G25" s="8" t="s">
        <v>29</v>
      </c>
      <c r="H25" s="9">
        <v>-60756</v>
      </c>
      <c r="I25" s="94">
        <v>-517868</v>
      </c>
      <c r="J25" s="95"/>
      <c r="K25" s="96"/>
      <c r="L25" s="97" t="s">
        <v>30</v>
      </c>
      <c r="M25" s="98"/>
      <c r="N25" s="15" t="str">
        <f t="shared" si="0"/>
        <v>'1084</v>
      </c>
      <c r="O25" t="str">
        <f t="shared" si="1"/>
        <v>HT</v>
      </c>
      <c r="Q25">
        <f>RIGHT(N25,LEN(N25)-1)*1</f>
        <v>1084</v>
      </c>
      <c r="R25" s="14">
        <f t="shared" si="3"/>
        <v>-578624</v>
      </c>
    </row>
    <row r="26" spans="1:20" ht="14.45" customHeight="1" x14ac:dyDescent="0.25">
      <c r="A26" s="5">
        <v>7</v>
      </c>
      <c r="B26" s="99" t="s">
        <v>38</v>
      </c>
      <c r="C26" s="6" t="s">
        <v>39</v>
      </c>
      <c r="D26" s="7">
        <v>44909</v>
      </c>
      <c r="E26" s="8" t="s">
        <v>28</v>
      </c>
      <c r="F26" s="9">
        <v>2209267</v>
      </c>
      <c r="G26" s="8" t="s">
        <v>29</v>
      </c>
      <c r="H26" s="9">
        <v>231973</v>
      </c>
      <c r="I26" s="101">
        <v>11666532</v>
      </c>
      <c r="J26" s="102"/>
      <c r="K26" s="103"/>
      <c r="L26" s="107" t="s">
        <v>40</v>
      </c>
      <c r="M26" s="108"/>
      <c r="N26" s="15" t="str">
        <f t="shared" si="0"/>
        <v>55474</v>
      </c>
      <c r="O26" t="str">
        <f t="shared" si="1"/>
        <v/>
      </c>
      <c r="Q26">
        <f t="shared" si="2"/>
        <v>55474</v>
      </c>
      <c r="R26" s="14">
        <f t="shared" si="3"/>
        <v>2209267</v>
      </c>
    </row>
    <row r="27" spans="1:20" ht="14.45" customHeight="1" x14ac:dyDescent="0.25">
      <c r="A27" s="10">
        <v>8</v>
      </c>
      <c r="B27" s="111"/>
      <c r="C27" s="6" t="s">
        <v>41</v>
      </c>
      <c r="D27" s="7">
        <v>44902</v>
      </c>
      <c r="E27" s="8" t="s">
        <v>42</v>
      </c>
      <c r="F27" s="9">
        <v>2078968</v>
      </c>
      <c r="G27" s="8" t="s">
        <v>29</v>
      </c>
      <c r="H27" s="9">
        <v>218292</v>
      </c>
      <c r="I27" s="112"/>
      <c r="J27" s="113"/>
      <c r="K27" s="114"/>
      <c r="L27" s="115"/>
      <c r="M27" s="116"/>
      <c r="N27" s="15" t="str">
        <f t="shared" si="0"/>
        <v>54543</v>
      </c>
      <c r="O27" t="str">
        <f t="shared" si="1"/>
        <v/>
      </c>
      <c r="Q27">
        <f t="shared" si="2"/>
        <v>54543</v>
      </c>
      <c r="R27" s="14">
        <f t="shared" si="3"/>
        <v>2078968</v>
      </c>
    </row>
    <row r="28" spans="1:20" ht="14.45" customHeight="1" x14ac:dyDescent="0.25">
      <c r="A28" s="10">
        <v>9</v>
      </c>
      <c r="B28" s="111"/>
      <c r="C28" s="6" t="s">
        <v>43</v>
      </c>
      <c r="D28" s="7">
        <v>44916</v>
      </c>
      <c r="E28" s="8" t="s">
        <v>28</v>
      </c>
      <c r="F28" s="9">
        <v>4178533</v>
      </c>
      <c r="G28" s="8" t="s">
        <v>29</v>
      </c>
      <c r="H28" s="9">
        <v>438746</v>
      </c>
      <c r="I28" s="112"/>
      <c r="J28" s="113"/>
      <c r="K28" s="114"/>
      <c r="L28" s="115"/>
      <c r="M28" s="116"/>
      <c r="N28" s="15" t="str">
        <f t="shared" si="0"/>
        <v>56266</v>
      </c>
      <c r="O28" t="str">
        <f t="shared" si="1"/>
        <v/>
      </c>
      <c r="Q28">
        <f t="shared" si="2"/>
        <v>56266</v>
      </c>
      <c r="R28" s="14">
        <f t="shared" si="3"/>
        <v>4178533</v>
      </c>
    </row>
    <row r="29" spans="1:20" ht="14.45" customHeight="1" x14ac:dyDescent="0.25">
      <c r="A29" s="11">
        <v>10</v>
      </c>
      <c r="B29" s="100"/>
      <c r="C29" s="6" t="s">
        <v>44</v>
      </c>
      <c r="D29" s="7">
        <v>44923</v>
      </c>
      <c r="E29" s="8" t="s">
        <v>28</v>
      </c>
      <c r="F29" s="9">
        <v>4568463</v>
      </c>
      <c r="G29" s="8" t="s">
        <v>29</v>
      </c>
      <c r="H29" s="9">
        <v>479689</v>
      </c>
      <c r="I29" s="104"/>
      <c r="J29" s="105"/>
      <c r="K29" s="106"/>
      <c r="L29" s="109"/>
      <c r="M29" s="110"/>
      <c r="N29" s="15" t="str">
        <f t="shared" si="0"/>
        <v>57085</v>
      </c>
      <c r="O29" t="str">
        <f t="shared" si="1"/>
        <v/>
      </c>
      <c r="Q29">
        <f t="shared" si="2"/>
        <v>57085</v>
      </c>
      <c r="R29" s="14">
        <f t="shared" si="3"/>
        <v>4568463</v>
      </c>
    </row>
    <row r="30" spans="1:20" ht="14.45" customHeight="1" x14ac:dyDescent="0.25">
      <c r="A30" s="5">
        <v>11</v>
      </c>
      <c r="B30" s="99" t="s">
        <v>45</v>
      </c>
      <c r="C30" s="6" t="s">
        <v>46</v>
      </c>
      <c r="D30" s="7">
        <v>44908</v>
      </c>
      <c r="E30" s="8" t="s">
        <v>28</v>
      </c>
      <c r="F30" s="9">
        <v>5981414</v>
      </c>
      <c r="G30" s="8" t="s">
        <v>29</v>
      </c>
      <c r="H30" s="9">
        <v>628049</v>
      </c>
      <c r="I30" s="101">
        <v>45622758</v>
      </c>
      <c r="J30" s="102"/>
      <c r="K30" s="103"/>
      <c r="L30" s="107" t="s">
        <v>47</v>
      </c>
      <c r="M30" s="108"/>
      <c r="N30" s="15" t="str">
        <f t="shared" si="0"/>
        <v>55395</v>
      </c>
      <c r="O30" t="str">
        <f t="shared" si="1"/>
        <v/>
      </c>
      <c r="Q30">
        <f t="shared" si="2"/>
        <v>55395</v>
      </c>
      <c r="R30" s="14">
        <f t="shared" si="3"/>
        <v>5981414</v>
      </c>
    </row>
    <row r="31" spans="1:20" ht="14.45" customHeight="1" x14ac:dyDescent="0.25">
      <c r="A31" s="10">
        <v>12</v>
      </c>
      <c r="B31" s="111"/>
      <c r="C31" s="6" t="s">
        <v>48</v>
      </c>
      <c r="D31" s="7">
        <v>44915</v>
      </c>
      <c r="E31" s="8" t="s">
        <v>28</v>
      </c>
      <c r="F31" s="9">
        <v>16444889</v>
      </c>
      <c r="G31" s="8" t="s">
        <v>29</v>
      </c>
      <c r="H31" s="9">
        <v>1726713</v>
      </c>
      <c r="I31" s="112"/>
      <c r="J31" s="113"/>
      <c r="K31" s="114"/>
      <c r="L31" s="115"/>
      <c r="M31" s="116"/>
      <c r="N31" s="15" t="str">
        <f t="shared" si="0"/>
        <v>56171</v>
      </c>
      <c r="O31" t="str">
        <f t="shared" si="1"/>
        <v/>
      </c>
      <c r="Q31">
        <f t="shared" si="2"/>
        <v>56171</v>
      </c>
      <c r="R31" s="14">
        <f t="shared" si="3"/>
        <v>16444889</v>
      </c>
    </row>
    <row r="32" spans="1:20" ht="14.45" customHeight="1" x14ac:dyDescent="0.25">
      <c r="A32" s="10">
        <v>13</v>
      </c>
      <c r="B32" s="111"/>
      <c r="C32" s="6" t="s">
        <v>49</v>
      </c>
      <c r="D32" s="7">
        <v>44915</v>
      </c>
      <c r="E32" s="8" t="s">
        <v>42</v>
      </c>
      <c r="F32" s="9">
        <v>943039</v>
      </c>
      <c r="G32" s="8" t="s">
        <v>29</v>
      </c>
      <c r="H32" s="9">
        <v>99019</v>
      </c>
      <c r="I32" s="112"/>
      <c r="J32" s="113"/>
      <c r="K32" s="114"/>
      <c r="L32" s="115"/>
      <c r="M32" s="116"/>
      <c r="N32" s="15" t="str">
        <f t="shared" si="0"/>
        <v>56168</v>
      </c>
      <c r="O32" t="str">
        <f t="shared" si="1"/>
        <v/>
      </c>
      <c r="Q32">
        <f t="shared" si="2"/>
        <v>56168</v>
      </c>
      <c r="R32" s="14">
        <f t="shared" si="3"/>
        <v>943039</v>
      </c>
    </row>
    <row r="33" spans="1:18" ht="14.45" customHeight="1" x14ac:dyDescent="0.25">
      <c r="A33" s="10">
        <v>14</v>
      </c>
      <c r="B33" s="111"/>
      <c r="C33" s="6" t="s">
        <v>50</v>
      </c>
      <c r="D33" s="7">
        <v>44922</v>
      </c>
      <c r="E33" s="8" t="s">
        <v>28</v>
      </c>
      <c r="F33" s="9">
        <v>19833549</v>
      </c>
      <c r="G33" s="8" t="s">
        <v>29</v>
      </c>
      <c r="H33" s="9">
        <v>2082523</v>
      </c>
      <c r="I33" s="112"/>
      <c r="J33" s="113"/>
      <c r="K33" s="114"/>
      <c r="L33" s="115"/>
      <c r="M33" s="116"/>
      <c r="N33" s="15" t="str">
        <f t="shared" si="0"/>
        <v>57010</v>
      </c>
      <c r="O33" t="str">
        <f t="shared" si="1"/>
        <v/>
      </c>
      <c r="Q33">
        <f t="shared" si="2"/>
        <v>57010</v>
      </c>
      <c r="R33" s="14">
        <f t="shared" si="3"/>
        <v>19833549</v>
      </c>
    </row>
    <row r="34" spans="1:18" ht="14.45" customHeight="1" x14ac:dyDescent="0.25">
      <c r="A34" s="10">
        <v>15</v>
      </c>
      <c r="B34" s="111"/>
      <c r="C34" s="6" t="s">
        <v>51</v>
      </c>
      <c r="D34" s="7">
        <v>44901</v>
      </c>
      <c r="E34" s="8" t="s">
        <v>28</v>
      </c>
      <c r="F34" s="9">
        <v>996241</v>
      </c>
      <c r="G34" s="8" t="s">
        <v>29</v>
      </c>
      <c r="H34" s="9">
        <v>104605</v>
      </c>
      <c r="I34" s="112"/>
      <c r="J34" s="113"/>
      <c r="K34" s="114"/>
      <c r="L34" s="115"/>
      <c r="M34" s="116"/>
      <c r="N34" s="15" t="str">
        <f t="shared" si="0"/>
        <v>54450</v>
      </c>
      <c r="O34" t="str">
        <f t="shared" si="1"/>
        <v/>
      </c>
      <c r="Q34">
        <f t="shared" si="2"/>
        <v>54450</v>
      </c>
      <c r="R34" s="14">
        <f t="shared" si="3"/>
        <v>996241</v>
      </c>
    </row>
    <row r="35" spans="1:18" ht="14.45" customHeight="1" x14ac:dyDescent="0.25">
      <c r="A35" s="10">
        <v>16</v>
      </c>
      <c r="B35" s="111"/>
      <c r="C35" s="6" t="s">
        <v>52</v>
      </c>
      <c r="D35" s="7">
        <v>44908</v>
      </c>
      <c r="E35" s="8" t="s">
        <v>28</v>
      </c>
      <c r="F35" s="9">
        <v>1199426</v>
      </c>
      <c r="G35" s="8" t="s">
        <v>29</v>
      </c>
      <c r="H35" s="9">
        <v>125940</v>
      </c>
      <c r="I35" s="112"/>
      <c r="J35" s="113"/>
      <c r="K35" s="114"/>
      <c r="L35" s="115"/>
      <c r="M35" s="116"/>
      <c r="N35" s="15" t="str">
        <f t="shared" si="0"/>
        <v>55396</v>
      </c>
      <c r="O35" t="str">
        <f t="shared" si="1"/>
        <v/>
      </c>
      <c r="Q35">
        <f t="shared" si="2"/>
        <v>55396</v>
      </c>
      <c r="R35" s="14">
        <f t="shared" si="3"/>
        <v>1199426</v>
      </c>
    </row>
    <row r="36" spans="1:18" ht="14.45" customHeight="1" x14ac:dyDescent="0.25">
      <c r="A36" s="11">
        <v>17</v>
      </c>
      <c r="B36" s="100"/>
      <c r="C36" s="6" t="s">
        <v>53</v>
      </c>
      <c r="D36" s="7">
        <v>44901</v>
      </c>
      <c r="E36" s="8" t="s">
        <v>28</v>
      </c>
      <c r="F36" s="9">
        <v>5576591</v>
      </c>
      <c r="G36" s="8" t="s">
        <v>29</v>
      </c>
      <c r="H36" s="9">
        <v>585542</v>
      </c>
      <c r="I36" s="104"/>
      <c r="J36" s="105"/>
      <c r="K36" s="106"/>
      <c r="L36" s="109"/>
      <c r="M36" s="110"/>
      <c r="N36" s="15" t="str">
        <f t="shared" si="0"/>
        <v>54457</v>
      </c>
      <c r="O36" t="str">
        <f t="shared" si="1"/>
        <v/>
      </c>
      <c r="Q36">
        <f t="shared" si="2"/>
        <v>54457</v>
      </c>
      <c r="R36" s="14">
        <f t="shared" si="3"/>
        <v>5576591</v>
      </c>
    </row>
    <row r="37" spans="1:18" ht="16.149999999999999" customHeight="1" x14ac:dyDescent="0.25">
      <c r="A37" s="12">
        <v>18</v>
      </c>
      <c r="B37" s="12" t="s">
        <v>54</v>
      </c>
      <c r="C37" s="6" t="s">
        <v>55</v>
      </c>
      <c r="D37" s="7">
        <v>44923</v>
      </c>
      <c r="E37" s="8" t="s">
        <v>56</v>
      </c>
      <c r="F37" s="9">
        <v>-390577</v>
      </c>
      <c r="G37" s="8" t="s">
        <v>29</v>
      </c>
      <c r="H37" s="9">
        <v>-41011</v>
      </c>
      <c r="I37" s="94">
        <v>-349566</v>
      </c>
      <c r="J37" s="95"/>
      <c r="K37" s="96"/>
      <c r="L37" s="97" t="s">
        <v>47</v>
      </c>
      <c r="M37" s="98"/>
      <c r="N37" s="15" t="str">
        <f t="shared" si="0"/>
        <v>'1033</v>
      </c>
      <c r="O37" t="str">
        <f t="shared" si="1"/>
        <v>HT</v>
      </c>
      <c r="Q37">
        <f>RIGHT(N37,LEN(N37)-1)*1</f>
        <v>1033</v>
      </c>
      <c r="R37" s="14">
        <f t="shared" si="3"/>
        <v>-390577</v>
      </c>
    </row>
    <row r="38" spans="1:18" ht="16.149999999999999" customHeight="1" x14ac:dyDescent="0.25">
      <c r="A38" s="12">
        <v>19</v>
      </c>
      <c r="B38" s="12" t="s">
        <v>57</v>
      </c>
      <c r="C38" s="6" t="s">
        <v>58</v>
      </c>
      <c r="D38" s="7">
        <v>44739</v>
      </c>
      <c r="E38" s="8" t="s">
        <v>59</v>
      </c>
      <c r="F38" s="9">
        <v>1591308</v>
      </c>
      <c r="G38" s="8" t="s">
        <v>29</v>
      </c>
      <c r="H38" s="9">
        <v>167087</v>
      </c>
      <c r="I38" s="94">
        <v>1424221</v>
      </c>
      <c r="J38" s="95"/>
      <c r="K38" s="96"/>
      <c r="L38" s="97" t="s">
        <v>60</v>
      </c>
      <c r="M38" s="98"/>
      <c r="N38" s="15" t="str">
        <f t="shared" si="0"/>
        <v>20619</v>
      </c>
      <c r="O38" t="str">
        <f t="shared" si="1"/>
        <v/>
      </c>
      <c r="Q38">
        <f t="shared" si="2"/>
        <v>20619</v>
      </c>
      <c r="R38" s="14">
        <f t="shared" si="3"/>
        <v>1591308</v>
      </c>
    </row>
    <row r="39" spans="1:18" ht="14.65" customHeight="1" x14ac:dyDescent="0.25">
      <c r="A39" s="5">
        <v>20</v>
      </c>
      <c r="B39" s="99" t="s">
        <v>61</v>
      </c>
      <c r="C39" s="6" t="s">
        <v>62</v>
      </c>
      <c r="D39" s="7">
        <v>44713</v>
      </c>
      <c r="E39" s="8" t="s">
        <v>59</v>
      </c>
      <c r="F39" s="9">
        <v>736953</v>
      </c>
      <c r="G39" s="8" t="s">
        <v>29</v>
      </c>
      <c r="H39" s="9">
        <v>77380</v>
      </c>
      <c r="I39" s="101">
        <v>1211797</v>
      </c>
      <c r="J39" s="102"/>
      <c r="K39" s="103"/>
      <c r="L39" s="107" t="s">
        <v>60</v>
      </c>
      <c r="M39" s="108"/>
      <c r="N39" s="15" t="str">
        <f t="shared" si="0"/>
        <v>15237</v>
      </c>
      <c r="O39" t="str">
        <f t="shared" si="1"/>
        <v/>
      </c>
      <c r="Q39">
        <f t="shared" si="2"/>
        <v>15237</v>
      </c>
      <c r="R39" s="14">
        <f t="shared" si="3"/>
        <v>736953</v>
      </c>
    </row>
    <row r="40" spans="1:18" ht="14.65" customHeight="1" x14ac:dyDescent="0.25">
      <c r="A40" s="11">
        <v>21</v>
      </c>
      <c r="B40" s="100"/>
      <c r="C40" s="6" t="s">
        <v>63</v>
      </c>
      <c r="D40" s="7">
        <v>44726</v>
      </c>
      <c r="E40" s="8" t="s">
        <v>59</v>
      </c>
      <c r="F40" s="9">
        <v>617010</v>
      </c>
      <c r="G40" s="8" t="s">
        <v>29</v>
      </c>
      <c r="H40" s="9">
        <v>64786</v>
      </c>
      <c r="I40" s="104"/>
      <c r="J40" s="105"/>
      <c r="K40" s="106"/>
      <c r="L40" s="109"/>
      <c r="M40" s="110"/>
      <c r="N40" s="15" t="str">
        <f t="shared" si="0"/>
        <v>18023</v>
      </c>
      <c r="O40" t="str">
        <f t="shared" si="1"/>
        <v/>
      </c>
      <c r="Q40">
        <f t="shared" si="2"/>
        <v>18023</v>
      </c>
      <c r="R40" s="14">
        <f t="shared" si="3"/>
        <v>617010</v>
      </c>
    </row>
    <row r="41" spans="1:18" ht="14.45" customHeight="1" x14ac:dyDescent="0.25">
      <c r="A41" s="5">
        <v>22</v>
      </c>
      <c r="B41" s="99" t="s">
        <v>64</v>
      </c>
      <c r="C41" s="6" t="s">
        <v>65</v>
      </c>
      <c r="D41" s="7">
        <v>44723</v>
      </c>
      <c r="E41" s="8" t="s">
        <v>59</v>
      </c>
      <c r="F41" s="9">
        <v>839598</v>
      </c>
      <c r="G41" s="8" t="s">
        <v>29</v>
      </c>
      <c r="H41" s="9">
        <v>88158</v>
      </c>
      <c r="I41" s="101">
        <v>2100302</v>
      </c>
      <c r="J41" s="102"/>
      <c r="K41" s="103"/>
      <c r="L41" s="107" t="s">
        <v>60</v>
      </c>
      <c r="M41" s="108"/>
      <c r="N41" s="15" t="str">
        <f t="shared" si="0"/>
        <v>17692</v>
      </c>
      <c r="O41" t="str">
        <f t="shared" si="1"/>
        <v/>
      </c>
      <c r="Q41">
        <f t="shared" si="2"/>
        <v>17692</v>
      </c>
      <c r="R41" s="14">
        <f t="shared" si="3"/>
        <v>839598</v>
      </c>
    </row>
    <row r="42" spans="1:18" ht="14.45" customHeight="1" x14ac:dyDescent="0.25">
      <c r="A42" s="10">
        <v>23</v>
      </c>
      <c r="B42" s="111"/>
      <c r="C42" s="6" t="s">
        <v>66</v>
      </c>
      <c r="D42" s="7">
        <v>44740</v>
      </c>
      <c r="E42" s="8" t="s">
        <v>59</v>
      </c>
      <c r="F42" s="9">
        <v>667510</v>
      </c>
      <c r="G42" s="8" t="s">
        <v>29</v>
      </c>
      <c r="H42" s="9">
        <v>70089</v>
      </c>
      <c r="I42" s="112"/>
      <c r="J42" s="113"/>
      <c r="K42" s="114"/>
      <c r="L42" s="115"/>
      <c r="M42" s="116"/>
      <c r="N42" s="15" t="str">
        <f t="shared" si="0"/>
        <v>21019</v>
      </c>
      <c r="O42" t="str">
        <f t="shared" si="1"/>
        <v/>
      </c>
      <c r="Q42">
        <f t="shared" si="2"/>
        <v>21019</v>
      </c>
      <c r="R42" s="14">
        <f t="shared" si="3"/>
        <v>667510</v>
      </c>
    </row>
    <row r="43" spans="1:18" ht="14.45" customHeight="1" x14ac:dyDescent="0.25">
      <c r="A43" s="11">
        <v>24</v>
      </c>
      <c r="B43" s="100"/>
      <c r="C43" s="6" t="s">
        <v>67</v>
      </c>
      <c r="D43" s="7">
        <v>44733</v>
      </c>
      <c r="E43" s="8" t="s">
        <v>59</v>
      </c>
      <c r="F43" s="9">
        <v>839598</v>
      </c>
      <c r="G43" s="8" t="s">
        <v>29</v>
      </c>
      <c r="H43" s="9">
        <v>88158</v>
      </c>
      <c r="I43" s="104"/>
      <c r="J43" s="105"/>
      <c r="K43" s="106"/>
      <c r="L43" s="109"/>
      <c r="M43" s="110"/>
      <c r="N43" s="15" t="str">
        <f t="shared" si="0"/>
        <v>19636</v>
      </c>
      <c r="O43" t="str">
        <f t="shared" si="1"/>
        <v/>
      </c>
      <c r="Q43">
        <f t="shared" si="2"/>
        <v>19636</v>
      </c>
      <c r="R43" s="14">
        <f t="shared" si="3"/>
        <v>839598</v>
      </c>
    </row>
    <row r="44" spans="1:18" ht="14.65" customHeight="1" x14ac:dyDescent="0.25">
      <c r="A44" s="5">
        <v>25</v>
      </c>
      <c r="B44" s="99" t="s">
        <v>68</v>
      </c>
      <c r="C44" s="6" t="s">
        <v>69</v>
      </c>
      <c r="D44" s="7">
        <v>44742</v>
      </c>
      <c r="E44" s="8" t="s">
        <v>59</v>
      </c>
      <c r="F44" s="9">
        <v>1403252</v>
      </c>
      <c r="G44" s="8" t="s">
        <v>29</v>
      </c>
      <c r="H44" s="9">
        <v>147341</v>
      </c>
      <c r="I44" s="101">
        <v>3398077</v>
      </c>
      <c r="J44" s="102"/>
      <c r="K44" s="103"/>
      <c r="L44" s="107" t="s">
        <v>60</v>
      </c>
      <c r="M44" s="108"/>
      <c r="N44" s="15" t="str">
        <f t="shared" si="0"/>
        <v>21763</v>
      </c>
      <c r="O44" t="str">
        <f t="shared" si="1"/>
        <v/>
      </c>
      <c r="Q44">
        <f t="shared" si="2"/>
        <v>21763</v>
      </c>
      <c r="R44" s="14">
        <f t="shared" si="3"/>
        <v>1403252</v>
      </c>
    </row>
    <row r="45" spans="1:18" ht="14.65" customHeight="1" x14ac:dyDescent="0.25">
      <c r="A45" s="11">
        <v>26</v>
      </c>
      <c r="B45" s="100"/>
      <c r="C45" s="6" t="s">
        <v>70</v>
      </c>
      <c r="D45" s="7">
        <v>44728</v>
      </c>
      <c r="E45" s="8" t="s">
        <v>59</v>
      </c>
      <c r="F45" s="9">
        <v>2393482</v>
      </c>
      <c r="G45" s="8" t="s">
        <v>29</v>
      </c>
      <c r="H45" s="9">
        <v>251316</v>
      </c>
      <c r="I45" s="104"/>
      <c r="J45" s="105"/>
      <c r="K45" s="106"/>
      <c r="L45" s="109"/>
      <c r="M45" s="110"/>
      <c r="N45" s="15" t="str">
        <f t="shared" si="0"/>
        <v>18147</v>
      </c>
      <c r="O45" t="str">
        <f t="shared" si="1"/>
        <v/>
      </c>
      <c r="Q45">
        <f t="shared" si="2"/>
        <v>18147</v>
      </c>
      <c r="R45" s="14">
        <f t="shared" si="3"/>
        <v>2393482</v>
      </c>
    </row>
    <row r="46" spans="1:18" ht="14.65" customHeight="1" x14ac:dyDescent="0.25">
      <c r="A46" s="5">
        <v>27</v>
      </c>
      <c r="B46" s="99" t="s">
        <v>71</v>
      </c>
      <c r="C46" s="6" t="s">
        <v>72</v>
      </c>
      <c r="D46" s="7">
        <v>44714</v>
      </c>
      <c r="E46" s="8" t="s">
        <v>59</v>
      </c>
      <c r="F46" s="9">
        <v>1392760</v>
      </c>
      <c r="G46" s="8" t="s">
        <v>29</v>
      </c>
      <c r="H46" s="9">
        <v>146240</v>
      </c>
      <c r="I46" s="101">
        <v>2642484</v>
      </c>
      <c r="J46" s="102"/>
      <c r="K46" s="103"/>
      <c r="L46" s="107" t="s">
        <v>60</v>
      </c>
      <c r="M46" s="108"/>
      <c r="N46" s="15" t="str">
        <f t="shared" si="0"/>
        <v>15847</v>
      </c>
      <c r="O46" t="str">
        <f t="shared" si="1"/>
        <v/>
      </c>
      <c r="Q46">
        <f t="shared" si="2"/>
        <v>15847</v>
      </c>
      <c r="R46" s="14">
        <f t="shared" si="3"/>
        <v>1392760</v>
      </c>
    </row>
    <row r="47" spans="1:18" ht="14.65" customHeight="1" x14ac:dyDescent="0.25">
      <c r="A47" s="11">
        <v>28</v>
      </c>
      <c r="B47" s="100"/>
      <c r="C47" s="6" t="s">
        <v>73</v>
      </c>
      <c r="D47" s="7">
        <v>44734</v>
      </c>
      <c r="E47" s="8" t="s">
        <v>59</v>
      </c>
      <c r="F47" s="9">
        <v>1559736</v>
      </c>
      <c r="G47" s="8" t="s">
        <v>29</v>
      </c>
      <c r="H47" s="9">
        <v>163772</v>
      </c>
      <c r="I47" s="104"/>
      <c r="J47" s="105"/>
      <c r="K47" s="106"/>
      <c r="L47" s="109"/>
      <c r="M47" s="110"/>
      <c r="N47" s="15" t="str">
        <f t="shared" si="0"/>
        <v>19769</v>
      </c>
      <c r="O47" t="str">
        <f t="shared" si="1"/>
        <v/>
      </c>
      <c r="Q47">
        <f t="shared" si="2"/>
        <v>19769</v>
      </c>
      <c r="R47" s="14">
        <f t="shared" si="3"/>
        <v>1559736</v>
      </c>
    </row>
    <row r="48" spans="1:18" ht="16.149999999999999" customHeight="1" x14ac:dyDescent="0.25">
      <c r="A48" s="12">
        <v>29</v>
      </c>
      <c r="B48" s="12" t="s">
        <v>74</v>
      </c>
      <c r="C48" s="6" t="s">
        <v>75</v>
      </c>
      <c r="D48" s="7">
        <v>44743</v>
      </c>
      <c r="E48" s="8" t="s">
        <v>59</v>
      </c>
      <c r="F48" s="9">
        <v>1429304</v>
      </c>
      <c r="G48" s="8" t="s">
        <v>29</v>
      </c>
      <c r="H48" s="9">
        <v>150077</v>
      </c>
      <c r="I48" s="94">
        <v>1279227</v>
      </c>
      <c r="J48" s="95"/>
      <c r="K48" s="96"/>
      <c r="L48" s="97" t="s">
        <v>60</v>
      </c>
      <c r="M48" s="98"/>
      <c r="N48" s="15" t="str">
        <f t="shared" si="0"/>
        <v>21936</v>
      </c>
      <c r="O48" t="str">
        <f t="shared" si="1"/>
        <v/>
      </c>
      <c r="Q48">
        <f t="shared" si="2"/>
        <v>21936</v>
      </c>
      <c r="R48" s="14">
        <f t="shared" si="3"/>
        <v>1429304</v>
      </c>
    </row>
    <row r="49" spans="1:18" ht="14.65" customHeight="1" x14ac:dyDescent="0.25">
      <c r="A49" s="5">
        <v>30</v>
      </c>
      <c r="B49" s="99" t="s">
        <v>76</v>
      </c>
      <c r="C49" s="6" t="s">
        <v>77</v>
      </c>
      <c r="D49" s="7">
        <v>44765</v>
      </c>
      <c r="E49" s="8" t="s">
        <v>78</v>
      </c>
      <c r="F49" s="9">
        <v>911712</v>
      </c>
      <c r="G49" s="8" t="s">
        <v>29</v>
      </c>
      <c r="H49" s="9">
        <v>95730</v>
      </c>
      <c r="I49" s="101">
        <v>1260343</v>
      </c>
      <c r="J49" s="102"/>
      <c r="K49" s="103"/>
      <c r="L49" s="107" t="s">
        <v>60</v>
      </c>
      <c r="M49" s="108"/>
      <c r="N49" s="15" t="str">
        <f t="shared" si="0"/>
        <v>27251</v>
      </c>
      <c r="O49" t="str">
        <f t="shared" si="1"/>
        <v/>
      </c>
      <c r="Q49">
        <f t="shared" si="2"/>
        <v>27251</v>
      </c>
      <c r="R49" s="14">
        <f t="shared" si="3"/>
        <v>911712</v>
      </c>
    </row>
    <row r="50" spans="1:18" ht="14.65" customHeight="1" x14ac:dyDescent="0.25">
      <c r="A50" s="11">
        <v>31</v>
      </c>
      <c r="B50" s="100"/>
      <c r="C50" s="6" t="s">
        <v>79</v>
      </c>
      <c r="D50" s="7">
        <v>44772</v>
      </c>
      <c r="E50" s="8" t="s">
        <v>78</v>
      </c>
      <c r="F50" s="9">
        <v>496493</v>
      </c>
      <c r="G50" s="8" t="s">
        <v>29</v>
      </c>
      <c r="H50" s="9">
        <v>52132</v>
      </c>
      <c r="I50" s="104"/>
      <c r="J50" s="105"/>
      <c r="K50" s="106"/>
      <c r="L50" s="109"/>
      <c r="M50" s="110"/>
      <c r="N50" s="15" t="str">
        <f t="shared" si="0"/>
        <v>28958</v>
      </c>
      <c r="O50" t="str">
        <f t="shared" si="1"/>
        <v/>
      </c>
      <c r="Q50">
        <f t="shared" si="2"/>
        <v>28958</v>
      </c>
      <c r="R50" s="14">
        <f t="shared" si="3"/>
        <v>496493</v>
      </c>
    </row>
    <row r="51" spans="1:18" ht="16.149999999999999" customHeight="1" x14ac:dyDescent="0.25">
      <c r="A51" s="12">
        <v>32</v>
      </c>
      <c r="B51" s="12" t="s">
        <v>80</v>
      </c>
      <c r="C51" s="6" t="s">
        <v>81</v>
      </c>
      <c r="D51" s="7">
        <v>44762</v>
      </c>
      <c r="E51" s="8" t="s">
        <v>59</v>
      </c>
      <c r="F51" s="9">
        <v>1453983</v>
      </c>
      <c r="G51" s="8" t="s">
        <v>29</v>
      </c>
      <c r="H51" s="9">
        <v>152668</v>
      </c>
      <c r="I51" s="94">
        <v>1301315</v>
      </c>
      <c r="J51" s="95"/>
      <c r="K51" s="96"/>
      <c r="L51" s="97" t="s">
        <v>60</v>
      </c>
      <c r="M51" s="98"/>
      <c r="N51" s="15" t="str">
        <f t="shared" si="0"/>
        <v>26144</v>
      </c>
      <c r="O51" t="str">
        <f t="shared" si="1"/>
        <v/>
      </c>
      <c r="Q51">
        <f t="shared" si="2"/>
        <v>26144</v>
      </c>
      <c r="R51" s="14">
        <f t="shared" si="3"/>
        <v>1453983</v>
      </c>
    </row>
    <row r="52" spans="1:18" ht="14.65" customHeight="1" x14ac:dyDescent="0.25">
      <c r="A52" s="5">
        <v>33</v>
      </c>
      <c r="B52" s="99" t="s">
        <v>82</v>
      </c>
      <c r="C52" s="6" t="s">
        <v>83</v>
      </c>
      <c r="D52" s="7">
        <v>44771</v>
      </c>
      <c r="E52" s="8" t="s">
        <v>59</v>
      </c>
      <c r="F52" s="9">
        <v>1152104</v>
      </c>
      <c r="G52" s="8" t="s">
        <v>29</v>
      </c>
      <c r="H52" s="9">
        <v>120971</v>
      </c>
      <c r="I52" s="101">
        <v>2176301</v>
      </c>
      <c r="J52" s="102"/>
      <c r="K52" s="103"/>
      <c r="L52" s="107" t="s">
        <v>60</v>
      </c>
      <c r="M52" s="108"/>
      <c r="N52" s="15" t="str">
        <f t="shared" si="0"/>
        <v>27781</v>
      </c>
      <c r="O52" t="str">
        <f t="shared" si="1"/>
        <v/>
      </c>
      <c r="Q52">
        <f t="shared" si="2"/>
        <v>27781</v>
      </c>
      <c r="R52" s="14">
        <f t="shared" si="3"/>
        <v>1152104</v>
      </c>
    </row>
    <row r="53" spans="1:18" ht="14.65" customHeight="1" x14ac:dyDescent="0.25">
      <c r="A53" s="11">
        <v>34</v>
      </c>
      <c r="B53" s="100"/>
      <c r="C53" s="6" t="s">
        <v>84</v>
      </c>
      <c r="D53" s="7">
        <v>44753</v>
      </c>
      <c r="E53" s="8" t="s">
        <v>59</v>
      </c>
      <c r="F53" s="9">
        <v>1279517</v>
      </c>
      <c r="G53" s="8" t="s">
        <v>29</v>
      </c>
      <c r="H53" s="9">
        <v>134349</v>
      </c>
      <c r="I53" s="104"/>
      <c r="J53" s="105"/>
      <c r="K53" s="106"/>
      <c r="L53" s="109"/>
      <c r="M53" s="110"/>
      <c r="N53" s="15" t="str">
        <f t="shared" si="0"/>
        <v>24287</v>
      </c>
      <c r="O53" t="str">
        <f t="shared" si="1"/>
        <v/>
      </c>
      <c r="Q53">
        <f t="shared" si="2"/>
        <v>24287</v>
      </c>
      <c r="R53" s="14">
        <f t="shared" si="3"/>
        <v>1279517</v>
      </c>
    </row>
    <row r="54" spans="1:18" ht="14.65" customHeight="1" x14ac:dyDescent="0.25">
      <c r="A54" s="5">
        <v>35</v>
      </c>
      <c r="B54" s="99" t="s">
        <v>85</v>
      </c>
      <c r="C54" s="6" t="s">
        <v>86</v>
      </c>
      <c r="D54" s="7">
        <v>44749</v>
      </c>
      <c r="E54" s="8" t="s">
        <v>59</v>
      </c>
      <c r="F54" s="9">
        <v>1772144</v>
      </c>
      <c r="G54" s="8" t="s">
        <v>29</v>
      </c>
      <c r="H54" s="9">
        <v>186075</v>
      </c>
      <c r="I54" s="101">
        <v>2459306</v>
      </c>
      <c r="J54" s="102"/>
      <c r="K54" s="103"/>
      <c r="L54" s="107" t="s">
        <v>60</v>
      </c>
      <c r="M54" s="108"/>
      <c r="N54" s="15" t="str">
        <f t="shared" si="0"/>
        <v>23480</v>
      </c>
      <c r="O54" t="str">
        <f t="shared" si="1"/>
        <v/>
      </c>
      <c r="Q54">
        <f t="shared" si="2"/>
        <v>23480</v>
      </c>
      <c r="R54" s="14">
        <f t="shared" si="3"/>
        <v>1772144</v>
      </c>
    </row>
    <row r="55" spans="1:18" ht="14.65" customHeight="1" x14ac:dyDescent="0.25">
      <c r="A55" s="11">
        <v>36</v>
      </c>
      <c r="B55" s="100"/>
      <c r="C55" s="6" t="s">
        <v>87</v>
      </c>
      <c r="D55" s="7">
        <v>44762</v>
      </c>
      <c r="E55" s="8" t="s">
        <v>59</v>
      </c>
      <c r="F55" s="9">
        <v>975684</v>
      </c>
      <c r="G55" s="8" t="s">
        <v>29</v>
      </c>
      <c r="H55" s="9">
        <v>102447</v>
      </c>
      <c r="I55" s="104"/>
      <c r="J55" s="105"/>
      <c r="K55" s="106"/>
      <c r="L55" s="109"/>
      <c r="M55" s="110"/>
      <c r="N55" s="15" t="str">
        <f t="shared" si="0"/>
        <v>26143</v>
      </c>
      <c r="O55" t="str">
        <f t="shared" si="1"/>
        <v/>
      </c>
      <c r="Q55">
        <f t="shared" si="2"/>
        <v>26143</v>
      </c>
      <c r="R55" s="14">
        <f t="shared" si="3"/>
        <v>975684</v>
      </c>
    </row>
    <row r="56" spans="1:18" ht="16.149999999999999" customHeight="1" x14ac:dyDescent="0.25">
      <c r="A56" s="12">
        <v>37</v>
      </c>
      <c r="B56" s="12" t="s">
        <v>88</v>
      </c>
      <c r="C56" s="6" t="s">
        <v>89</v>
      </c>
      <c r="D56" s="7">
        <v>44763</v>
      </c>
      <c r="E56" s="8" t="s">
        <v>59</v>
      </c>
      <c r="F56" s="9">
        <v>1608548</v>
      </c>
      <c r="G56" s="8" t="s">
        <v>29</v>
      </c>
      <c r="H56" s="9">
        <v>168898</v>
      </c>
      <c r="I56" s="94">
        <v>1439650</v>
      </c>
      <c r="J56" s="95"/>
      <c r="K56" s="96"/>
      <c r="L56" s="97" t="s">
        <v>60</v>
      </c>
      <c r="M56" s="98"/>
      <c r="N56" s="15" t="str">
        <f t="shared" si="0"/>
        <v>26165</v>
      </c>
      <c r="O56" t="str">
        <f t="shared" si="1"/>
        <v/>
      </c>
      <c r="Q56">
        <f t="shared" si="2"/>
        <v>26165</v>
      </c>
      <c r="R56" s="14">
        <f t="shared" si="3"/>
        <v>1608548</v>
      </c>
    </row>
    <row r="57" spans="1:18" ht="14.65" customHeight="1" x14ac:dyDescent="0.25">
      <c r="A57" s="5">
        <v>38</v>
      </c>
      <c r="B57" s="99" t="s">
        <v>90</v>
      </c>
      <c r="C57" s="6" t="s">
        <v>91</v>
      </c>
      <c r="D57" s="7">
        <v>44796</v>
      </c>
      <c r="E57" s="8" t="s">
        <v>92</v>
      </c>
      <c r="F57" s="9">
        <v>1608695</v>
      </c>
      <c r="G57" s="8" t="s">
        <v>29</v>
      </c>
      <c r="H57" s="9">
        <v>168913</v>
      </c>
      <c r="I57" s="101">
        <v>2467311</v>
      </c>
      <c r="J57" s="102"/>
      <c r="K57" s="103"/>
      <c r="L57" s="107" t="s">
        <v>60</v>
      </c>
      <c r="M57" s="108"/>
      <c r="N57" s="15" t="str">
        <f t="shared" si="0"/>
        <v>34301</v>
      </c>
      <c r="O57" t="str">
        <f t="shared" si="1"/>
        <v/>
      </c>
      <c r="Q57">
        <f t="shared" si="2"/>
        <v>34301</v>
      </c>
      <c r="R57" s="14">
        <f t="shared" si="3"/>
        <v>1608695</v>
      </c>
    </row>
    <row r="58" spans="1:18" ht="14.65" customHeight="1" x14ac:dyDescent="0.25">
      <c r="A58" s="11">
        <v>39</v>
      </c>
      <c r="B58" s="100"/>
      <c r="C58" s="6" t="s">
        <v>93</v>
      </c>
      <c r="D58" s="7">
        <v>44800</v>
      </c>
      <c r="E58" s="8" t="s">
        <v>92</v>
      </c>
      <c r="F58" s="9">
        <v>1148077</v>
      </c>
      <c r="G58" s="8" t="s">
        <v>29</v>
      </c>
      <c r="H58" s="9">
        <v>120548</v>
      </c>
      <c r="I58" s="104"/>
      <c r="J58" s="105"/>
      <c r="K58" s="106"/>
      <c r="L58" s="109"/>
      <c r="M58" s="110"/>
      <c r="N58" s="15" t="str">
        <f t="shared" si="0"/>
        <v>36295</v>
      </c>
      <c r="O58" t="str">
        <f t="shared" si="1"/>
        <v/>
      </c>
      <c r="Q58">
        <f t="shared" si="2"/>
        <v>36295</v>
      </c>
      <c r="R58" s="14">
        <f t="shared" si="3"/>
        <v>1148077</v>
      </c>
    </row>
    <row r="59" spans="1:18" ht="14.65" customHeight="1" x14ac:dyDescent="0.25">
      <c r="A59" s="5">
        <v>40</v>
      </c>
      <c r="B59" s="99" t="s">
        <v>94</v>
      </c>
      <c r="C59" s="6" t="s">
        <v>95</v>
      </c>
      <c r="D59" s="7">
        <v>44793</v>
      </c>
      <c r="E59" s="8" t="s">
        <v>59</v>
      </c>
      <c r="F59" s="9">
        <v>1419379</v>
      </c>
      <c r="G59" s="8" t="s">
        <v>29</v>
      </c>
      <c r="H59" s="9">
        <v>149035</v>
      </c>
      <c r="I59" s="101">
        <v>2095574</v>
      </c>
      <c r="J59" s="102"/>
      <c r="K59" s="103"/>
      <c r="L59" s="107" t="s">
        <v>60</v>
      </c>
      <c r="M59" s="108"/>
      <c r="N59" s="15" t="str">
        <f t="shared" si="0"/>
        <v>33918</v>
      </c>
      <c r="O59" t="str">
        <f t="shared" si="1"/>
        <v/>
      </c>
      <c r="Q59">
        <f t="shared" si="2"/>
        <v>33918</v>
      </c>
      <c r="R59" s="14">
        <f t="shared" si="3"/>
        <v>1419379</v>
      </c>
    </row>
    <row r="60" spans="1:18" ht="14.65" customHeight="1" x14ac:dyDescent="0.25">
      <c r="A60" s="11">
        <v>41</v>
      </c>
      <c r="B60" s="100"/>
      <c r="C60" s="6" t="s">
        <v>96</v>
      </c>
      <c r="D60" s="7">
        <v>44775</v>
      </c>
      <c r="E60" s="8" t="s">
        <v>59</v>
      </c>
      <c r="F60" s="9">
        <v>922045</v>
      </c>
      <c r="G60" s="8" t="s">
        <v>29</v>
      </c>
      <c r="H60" s="9">
        <v>96815</v>
      </c>
      <c r="I60" s="104"/>
      <c r="J60" s="105"/>
      <c r="K60" s="106"/>
      <c r="L60" s="109"/>
      <c r="M60" s="110"/>
      <c r="N60" s="15" t="str">
        <f t="shared" si="0"/>
        <v>29206</v>
      </c>
      <c r="O60" t="str">
        <f t="shared" si="1"/>
        <v/>
      </c>
      <c r="Q60">
        <f t="shared" si="2"/>
        <v>29206</v>
      </c>
      <c r="R60" s="14">
        <f t="shared" si="3"/>
        <v>922045</v>
      </c>
    </row>
    <row r="61" spans="1:18" ht="16.149999999999999" customHeight="1" x14ac:dyDescent="0.25">
      <c r="A61" s="12">
        <v>42</v>
      </c>
      <c r="B61" s="12" t="s">
        <v>97</v>
      </c>
      <c r="C61" s="6" t="s">
        <v>98</v>
      </c>
      <c r="D61" s="7">
        <v>44804</v>
      </c>
      <c r="E61" s="8" t="s">
        <v>59</v>
      </c>
      <c r="F61" s="9">
        <v>1377527</v>
      </c>
      <c r="G61" s="8" t="s">
        <v>29</v>
      </c>
      <c r="H61" s="9">
        <v>144640</v>
      </c>
      <c r="I61" s="94">
        <v>1232887</v>
      </c>
      <c r="J61" s="95"/>
      <c r="K61" s="96"/>
      <c r="L61" s="97" t="s">
        <v>60</v>
      </c>
      <c r="M61" s="98"/>
      <c r="N61" s="15" t="str">
        <f t="shared" si="0"/>
        <v>36455</v>
      </c>
      <c r="O61" t="str">
        <f t="shared" si="1"/>
        <v/>
      </c>
      <c r="Q61">
        <f t="shared" si="2"/>
        <v>36455</v>
      </c>
      <c r="R61" s="14">
        <f t="shared" si="3"/>
        <v>1377527</v>
      </c>
    </row>
    <row r="62" spans="1:18" ht="14.45" customHeight="1" x14ac:dyDescent="0.25">
      <c r="A62" s="5">
        <v>43</v>
      </c>
      <c r="B62" s="99" t="s">
        <v>99</v>
      </c>
      <c r="C62" s="6" t="s">
        <v>100</v>
      </c>
      <c r="D62" s="7">
        <v>44775</v>
      </c>
      <c r="E62" s="8" t="s">
        <v>59</v>
      </c>
      <c r="F62" s="9">
        <v>1257684</v>
      </c>
      <c r="G62" s="8" t="s">
        <v>29</v>
      </c>
      <c r="H62" s="9">
        <v>132057</v>
      </c>
      <c r="I62" s="101">
        <v>2480384</v>
      </c>
      <c r="J62" s="102"/>
      <c r="K62" s="103"/>
      <c r="L62" s="107" t="s">
        <v>60</v>
      </c>
      <c r="M62" s="108"/>
      <c r="N62" s="15" t="str">
        <f t="shared" si="0"/>
        <v>29137</v>
      </c>
      <c r="O62" t="str">
        <f t="shared" si="1"/>
        <v/>
      </c>
      <c r="Q62">
        <f t="shared" si="2"/>
        <v>29137</v>
      </c>
      <c r="R62" s="14">
        <f t="shared" si="3"/>
        <v>1257684</v>
      </c>
    </row>
    <row r="63" spans="1:18" ht="14.45" customHeight="1" x14ac:dyDescent="0.25">
      <c r="A63" s="10">
        <v>44</v>
      </c>
      <c r="B63" s="111"/>
      <c r="C63" s="6" t="s">
        <v>101</v>
      </c>
      <c r="D63" s="7">
        <v>44800</v>
      </c>
      <c r="E63" s="8" t="s">
        <v>59</v>
      </c>
      <c r="F63" s="9">
        <v>1153867</v>
      </c>
      <c r="G63" s="8" t="s">
        <v>29</v>
      </c>
      <c r="H63" s="9">
        <v>121156</v>
      </c>
      <c r="I63" s="112"/>
      <c r="J63" s="113"/>
      <c r="K63" s="114"/>
      <c r="L63" s="115"/>
      <c r="M63" s="116"/>
      <c r="N63" s="15" t="str">
        <f t="shared" si="0"/>
        <v>36269</v>
      </c>
      <c r="O63" t="str">
        <f t="shared" si="1"/>
        <v/>
      </c>
      <c r="Q63">
        <f t="shared" si="2"/>
        <v>36269</v>
      </c>
      <c r="R63" s="14">
        <f t="shared" si="3"/>
        <v>1153867</v>
      </c>
    </row>
    <row r="64" spans="1:18" ht="14.45" customHeight="1" x14ac:dyDescent="0.25">
      <c r="A64" s="11">
        <v>45</v>
      </c>
      <c r="B64" s="100"/>
      <c r="C64" s="6" t="s">
        <v>102</v>
      </c>
      <c r="D64" s="7">
        <v>44785</v>
      </c>
      <c r="E64" s="8" t="s">
        <v>59</v>
      </c>
      <c r="F64" s="9">
        <v>359828</v>
      </c>
      <c r="G64" s="8" t="s">
        <v>29</v>
      </c>
      <c r="H64" s="9">
        <v>37782</v>
      </c>
      <c r="I64" s="104"/>
      <c r="J64" s="105"/>
      <c r="K64" s="106"/>
      <c r="L64" s="109"/>
      <c r="M64" s="110"/>
      <c r="N64" s="15" t="str">
        <f t="shared" si="0"/>
        <v>30494</v>
      </c>
      <c r="O64" t="str">
        <f t="shared" si="1"/>
        <v/>
      </c>
      <c r="Q64">
        <f t="shared" si="2"/>
        <v>30494</v>
      </c>
      <c r="R64" s="14">
        <f t="shared" si="3"/>
        <v>359828</v>
      </c>
    </row>
    <row r="65" spans="1:18" ht="14.65" customHeight="1" x14ac:dyDescent="0.25">
      <c r="A65" s="5">
        <v>46</v>
      </c>
      <c r="B65" s="99" t="s">
        <v>103</v>
      </c>
      <c r="C65" s="6" t="s">
        <v>104</v>
      </c>
      <c r="D65" s="7">
        <v>44779</v>
      </c>
      <c r="E65" s="8" t="s">
        <v>59</v>
      </c>
      <c r="F65" s="9">
        <v>2710636</v>
      </c>
      <c r="G65" s="8" t="s">
        <v>29</v>
      </c>
      <c r="H65" s="9">
        <v>284617</v>
      </c>
      <c r="I65" s="101">
        <v>4028210</v>
      </c>
      <c r="J65" s="102"/>
      <c r="K65" s="103"/>
      <c r="L65" s="107" t="s">
        <v>60</v>
      </c>
      <c r="M65" s="108"/>
      <c r="N65" s="15" t="str">
        <f t="shared" si="0"/>
        <v>29506</v>
      </c>
      <c r="O65" t="str">
        <f t="shared" si="1"/>
        <v/>
      </c>
      <c r="Q65">
        <f t="shared" si="2"/>
        <v>29506</v>
      </c>
      <c r="R65" s="14">
        <f t="shared" si="3"/>
        <v>2710636</v>
      </c>
    </row>
    <row r="66" spans="1:18" ht="14.65" customHeight="1" x14ac:dyDescent="0.25">
      <c r="A66" s="11">
        <v>47</v>
      </c>
      <c r="B66" s="100"/>
      <c r="C66" s="6" t="s">
        <v>105</v>
      </c>
      <c r="D66" s="7">
        <v>44799</v>
      </c>
      <c r="E66" s="8" t="s">
        <v>59</v>
      </c>
      <c r="F66" s="9">
        <v>1790157</v>
      </c>
      <c r="G66" s="8" t="s">
        <v>29</v>
      </c>
      <c r="H66" s="9">
        <v>187966</v>
      </c>
      <c r="I66" s="104"/>
      <c r="J66" s="105"/>
      <c r="K66" s="106"/>
      <c r="L66" s="109"/>
      <c r="M66" s="110"/>
      <c r="N66" s="15" t="str">
        <f t="shared" si="0"/>
        <v>36075</v>
      </c>
      <c r="O66" t="str">
        <f t="shared" si="1"/>
        <v/>
      </c>
      <c r="Q66">
        <f t="shared" si="2"/>
        <v>36075</v>
      </c>
      <c r="R66" s="14">
        <f t="shared" si="3"/>
        <v>1790157</v>
      </c>
    </row>
    <row r="67" spans="1:18" ht="16.149999999999999" customHeight="1" x14ac:dyDescent="0.25">
      <c r="A67" s="12">
        <v>48</v>
      </c>
      <c r="B67" s="12" t="s">
        <v>106</v>
      </c>
      <c r="C67" s="6" t="s">
        <v>107</v>
      </c>
      <c r="D67" s="7">
        <v>44783</v>
      </c>
      <c r="E67" s="8" t="s">
        <v>108</v>
      </c>
      <c r="F67" s="9">
        <v>870696</v>
      </c>
      <c r="G67" s="8" t="s">
        <v>29</v>
      </c>
      <c r="H67" s="9">
        <v>91423</v>
      </c>
      <c r="I67" s="94">
        <v>779273</v>
      </c>
      <c r="J67" s="95"/>
      <c r="K67" s="96"/>
      <c r="L67" s="97" t="s">
        <v>60</v>
      </c>
      <c r="M67" s="98"/>
      <c r="N67" s="15" t="str">
        <f t="shared" si="0"/>
        <v>29657</v>
      </c>
      <c r="O67" t="str">
        <f t="shared" si="1"/>
        <v/>
      </c>
      <c r="Q67">
        <f t="shared" si="2"/>
        <v>29657</v>
      </c>
      <c r="R67" s="14">
        <f t="shared" si="3"/>
        <v>870696</v>
      </c>
    </row>
    <row r="68" spans="1:18" ht="14.65" customHeight="1" x14ac:dyDescent="0.25">
      <c r="A68" s="5">
        <v>49</v>
      </c>
      <c r="B68" s="99" t="s">
        <v>109</v>
      </c>
      <c r="C68" s="6" t="s">
        <v>110</v>
      </c>
      <c r="D68" s="7">
        <v>44819</v>
      </c>
      <c r="E68" s="8" t="s">
        <v>59</v>
      </c>
      <c r="F68" s="9">
        <v>1793308</v>
      </c>
      <c r="G68" s="8" t="s">
        <v>29</v>
      </c>
      <c r="H68" s="9">
        <v>188297</v>
      </c>
      <c r="I68" s="101">
        <v>2728658</v>
      </c>
      <c r="J68" s="102"/>
      <c r="K68" s="103"/>
      <c r="L68" s="107" t="s">
        <v>60</v>
      </c>
      <c r="M68" s="108"/>
      <c r="N68" s="15" t="str">
        <f t="shared" si="0"/>
        <v>41354</v>
      </c>
      <c r="O68" t="str">
        <f t="shared" si="1"/>
        <v/>
      </c>
      <c r="Q68">
        <f t="shared" si="2"/>
        <v>41354</v>
      </c>
      <c r="R68" s="14">
        <f t="shared" si="3"/>
        <v>1793308</v>
      </c>
    </row>
    <row r="69" spans="1:18" ht="14.65" customHeight="1" x14ac:dyDescent="0.25">
      <c r="A69" s="11">
        <v>50</v>
      </c>
      <c r="B69" s="100"/>
      <c r="C69" s="6" t="s">
        <v>111</v>
      </c>
      <c r="D69" s="7">
        <v>44816</v>
      </c>
      <c r="E69" s="8" t="s">
        <v>92</v>
      </c>
      <c r="F69" s="9">
        <v>1255472</v>
      </c>
      <c r="G69" s="8" t="s">
        <v>29</v>
      </c>
      <c r="H69" s="9">
        <v>131825</v>
      </c>
      <c r="I69" s="104"/>
      <c r="J69" s="105"/>
      <c r="K69" s="106"/>
      <c r="L69" s="109"/>
      <c r="M69" s="110"/>
      <c r="N69" s="15" t="str">
        <f t="shared" si="0"/>
        <v>40170</v>
      </c>
      <c r="O69" t="str">
        <f t="shared" si="1"/>
        <v/>
      </c>
      <c r="Q69">
        <f t="shared" si="2"/>
        <v>40170</v>
      </c>
      <c r="R69" s="14">
        <f t="shared" si="3"/>
        <v>1255472</v>
      </c>
    </row>
    <row r="70" spans="1:18" ht="14.65" customHeight="1" x14ac:dyDescent="0.25">
      <c r="A70" s="5">
        <v>51</v>
      </c>
      <c r="B70" s="99" t="s">
        <v>112</v>
      </c>
      <c r="C70" s="6" t="s">
        <v>113</v>
      </c>
      <c r="D70" s="7">
        <v>44805</v>
      </c>
      <c r="E70" s="8" t="s">
        <v>59</v>
      </c>
      <c r="F70" s="9">
        <v>1091545</v>
      </c>
      <c r="G70" s="8" t="s">
        <v>29</v>
      </c>
      <c r="H70" s="9">
        <v>114612</v>
      </c>
      <c r="I70" s="101">
        <v>2089122</v>
      </c>
      <c r="J70" s="102"/>
      <c r="K70" s="103"/>
      <c r="L70" s="107" t="s">
        <v>60</v>
      </c>
      <c r="M70" s="108"/>
      <c r="N70" s="15" t="str">
        <f t="shared" si="0"/>
        <v>37176</v>
      </c>
      <c r="O70" t="str">
        <f t="shared" si="1"/>
        <v/>
      </c>
      <c r="Q70">
        <f t="shared" si="2"/>
        <v>37176</v>
      </c>
      <c r="R70" s="14">
        <f t="shared" si="3"/>
        <v>1091545</v>
      </c>
    </row>
    <row r="71" spans="1:18" ht="14.65" customHeight="1" x14ac:dyDescent="0.25">
      <c r="A71" s="11">
        <v>52</v>
      </c>
      <c r="B71" s="100"/>
      <c r="C71" s="6" t="s">
        <v>114</v>
      </c>
      <c r="D71" s="7">
        <v>44823</v>
      </c>
      <c r="E71" s="8" t="s">
        <v>59</v>
      </c>
      <c r="F71" s="9">
        <v>1242670</v>
      </c>
      <c r="G71" s="8" t="s">
        <v>29</v>
      </c>
      <c r="H71" s="9">
        <v>130481</v>
      </c>
      <c r="I71" s="104"/>
      <c r="J71" s="105"/>
      <c r="K71" s="106"/>
      <c r="L71" s="109"/>
      <c r="M71" s="110"/>
      <c r="N71" s="15" t="str">
        <f t="shared" si="0"/>
        <v>42364</v>
      </c>
      <c r="O71" t="str">
        <f t="shared" si="1"/>
        <v/>
      </c>
      <c r="Q71">
        <f t="shared" si="2"/>
        <v>42364</v>
      </c>
      <c r="R71" s="14">
        <f t="shared" si="3"/>
        <v>1242670</v>
      </c>
    </row>
    <row r="72" spans="1:18" ht="14.65" customHeight="1" x14ac:dyDescent="0.25">
      <c r="A72" s="5">
        <v>53</v>
      </c>
      <c r="B72" s="99" t="s">
        <v>115</v>
      </c>
      <c r="C72" s="6" t="s">
        <v>116</v>
      </c>
      <c r="D72" s="7">
        <v>44823</v>
      </c>
      <c r="E72" s="8" t="s">
        <v>59</v>
      </c>
      <c r="F72" s="9">
        <v>985487</v>
      </c>
      <c r="G72" s="8" t="s">
        <v>29</v>
      </c>
      <c r="H72" s="9">
        <v>103476</v>
      </c>
      <c r="I72" s="101">
        <v>2304063</v>
      </c>
      <c r="J72" s="102"/>
      <c r="K72" s="103"/>
      <c r="L72" s="107" t="s">
        <v>60</v>
      </c>
      <c r="M72" s="108"/>
      <c r="N72" s="15" t="str">
        <f t="shared" si="0"/>
        <v>42363</v>
      </c>
      <c r="O72" t="str">
        <f t="shared" si="1"/>
        <v/>
      </c>
      <c r="Q72">
        <f t="shared" si="2"/>
        <v>42363</v>
      </c>
      <c r="R72" s="14">
        <f t="shared" si="3"/>
        <v>985487</v>
      </c>
    </row>
    <row r="73" spans="1:18" ht="14.65" customHeight="1" x14ac:dyDescent="0.25">
      <c r="A73" s="11">
        <v>54</v>
      </c>
      <c r="B73" s="100"/>
      <c r="C73" s="6" t="s">
        <v>117</v>
      </c>
      <c r="D73" s="7">
        <v>44831</v>
      </c>
      <c r="E73" s="8" t="s">
        <v>92</v>
      </c>
      <c r="F73" s="9">
        <v>1588885</v>
      </c>
      <c r="G73" s="8" t="s">
        <v>29</v>
      </c>
      <c r="H73" s="9">
        <v>166833</v>
      </c>
      <c r="I73" s="104"/>
      <c r="J73" s="105"/>
      <c r="K73" s="106"/>
      <c r="L73" s="109"/>
      <c r="M73" s="110"/>
      <c r="N73" s="15" t="str">
        <f t="shared" si="0"/>
        <v>44257</v>
      </c>
      <c r="O73" t="str">
        <f t="shared" si="1"/>
        <v/>
      </c>
      <c r="Q73">
        <f t="shared" si="2"/>
        <v>44257</v>
      </c>
      <c r="R73" s="14">
        <f t="shared" si="3"/>
        <v>1588885</v>
      </c>
    </row>
    <row r="74" spans="1:18" ht="14.65" customHeight="1" x14ac:dyDescent="0.25">
      <c r="A74" s="5">
        <v>55</v>
      </c>
      <c r="B74" s="99" t="s">
        <v>118</v>
      </c>
      <c r="C74" s="6" t="s">
        <v>119</v>
      </c>
      <c r="D74" s="7">
        <v>44816</v>
      </c>
      <c r="E74" s="8" t="s">
        <v>59</v>
      </c>
      <c r="F74" s="9">
        <v>1141679</v>
      </c>
      <c r="G74" s="8" t="s">
        <v>29</v>
      </c>
      <c r="H74" s="9">
        <v>119876</v>
      </c>
      <c r="I74" s="101">
        <v>1761181</v>
      </c>
      <c r="J74" s="102"/>
      <c r="K74" s="103"/>
      <c r="L74" s="107" t="s">
        <v>60</v>
      </c>
      <c r="M74" s="108"/>
      <c r="N74" s="15" t="str">
        <f t="shared" si="0"/>
        <v>40172</v>
      </c>
      <c r="O74" t="str">
        <f t="shared" si="1"/>
        <v/>
      </c>
      <c r="Q74">
        <f t="shared" si="2"/>
        <v>40172</v>
      </c>
      <c r="R74" s="14">
        <f t="shared" si="3"/>
        <v>1141679</v>
      </c>
    </row>
    <row r="75" spans="1:18" ht="14.65" customHeight="1" x14ac:dyDescent="0.25">
      <c r="A75" s="11">
        <v>56</v>
      </c>
      <c r="B75" s="100"/>
      <c r="C75" s="6" t="s">
        <v>120</v>
      </c>
      <c r="D75" s="7">
        <v>44831</v>
      </c>
      <c r="E75" s="8" t="s">
        <v>59</v>
      </c>
      <c r="F75" s="9">
        <v>826121</v>
      </c>
      <c r="G75" s="8" t="s">
        <v>29</v>
      </c>
      <c r="H75" s="9">
        <v>86743</v>
      </c>
      <c r="I75" s="104"/>
      <c r="J75" s="105"/>
      <c r="K75" s="106"/>
      <c r="L75" s="109"/>
      <c r="M75" s="110"/>
      <c r="N75" s="15" t="str">
        <f t="shared" si="0"/>
        <v>44263</v>
      </c>
      <c r="O75" t="str">
        <f t="shared" si="1"/>
        <v/>
      </c>
      <c r="Q75">
        <f t="shared" si="2"/>
        <v>44263</v>
      </c>
      <c r="R75" s="14">
        <f t="shared" si="3"/>
        <v>826121</v>
      </c>
    </row>
    <row r="76" spans="1:18" ht="14.45" customHeight="1" x14ac:dyDescent="0.25">
      <c r="A76" s="5">
        <v>57</v>
      </c>
      <c r="B76" s="99" t="s">
        <v>121</v>
      </c>
      <c r="C76" s="6" t="s">
        <v>122</v>
      </c>
      <c r="D76" s="7">
        <v>44813</v>
      </c>
      <c r="E76" s="8" t="s">
        <v>59</v>
      </c>
      <c r="F76" s="9">
        <v>1244076</v>
      </c>
      <c r="G76" s="8" t="s">
        <v>29</v>
      </c>
      <c r="H76" s="9">
        <v>130628</v>
      </c>
      <c r="I76" s="101">
        <v>4142283</v>
      </c>
      <c r="J76" s="102"/>
      <c r="K76" s="103"/>
      <c r="L76" s="107" t="s">
        <v>60</v>
      </c>
      <c r="M76" s="108"/>
      <c r="N76" s="15" t="str">
        <f t="shared" si="0"/>
        <v>39023</v>
      </c>
      <c r="O76" t="str">
        <f t="shared" si="1"/>
        <v/>
      </c>
      <c r="Q76">
        <f t="shared" si="2"/>
        <v>39023</v>
      </c>
      <c r="R76" s="14">
        <f t="shared" si="3"/>
        <v>1244076</v>
      </c>
    </row>
    <row r="77" spans="1:18" ht="14.45" customHeight="1" x14ac:dyDescent="0.25">
      <c r="A77" s="10">
        <v>58</v>
      </c>
      <c r="B77" s="111"/>
      <c r="C77" s="6" t="s">
        <v>123</v>
      </c>
      <c r="D77" s="7">
        <v>44805</v>
      </c>
      <c r="E77" s="8" t="s">
        <v>59</v>
      </c>
      <c r="F77" s="9">
        <v>1747990</v>
      </c>
      <c r="G77" s="8" t="s">
        <v>29</v>
      </c>
      <c r="H77" s="9">
        <v>183539</v>
      </c>
      <c r="I77" s="112"/>
      <c r="J77" s="113"/>
      <c r="K77" s="114"/>
      <c r="L77" s="115"/>
      <c r="M77" s="116"/>
      <c r="N77" s="15" t="str">
        <f t="shared" si="0"/>
        <v>37149</v>
      </c>
      <c r="O77" t="str">
        <f t="shared" si="1"/>
        <v/>
      </c>
      <c r="Q77">
        <f t="shared" si="2"/>
        <v>37149</v>
      </c>
      <c r="R77" s="14">
        <f t="shared" si="3"/>
        <v>1747990</v>
      </c>
    </row>
    <row r="78" spans="1:18" ht="14.45" customHeight="1" x14ac:dyDescent="0.25">
      <c r="A78" s="11">
        <v>59</v>
      </c>
      <c r="B78" s="100"/>
      <c r="C78" s="6" t="s">
        <v>124</v>
      </c>
      <c r="D78" s="7">
        <v>44828</v>
      </c>
      <c r="E78" s="8" t="s">
        <v>59</v>
      </c>
      <c r="F78" s="9">
        <v>1636183</v>
      </c>
      <c r="G78" s="8" t="s">
        <v>29</v>
      </c>
      <c r="H78" s="9">
        <v>171799</v>
      </c>
      <c r="I78" s="104"/>
      <c r="J78" s="105"/>
      <c r="K78" s="106"/>
      <c r="L78" s="109"/>
      <c r="M78" s="110"/>
      <c r="N78" s="15" t="str">
        <f t="shared" si="0"/>
        <v>44052</v>
      </c>
      <c r="O78" t="str">
        <f t="shared" si="1"/>
        <v/>
      </c>
      <c r="Q78">
        <f t="shared" si="2"/>
        <v>44052</v>
      </c>
      <c r="R78" s="14">
        <f t="shared" si="3"/>
        <v>1636183</v>
      </c>
    </row>
    <row r="79" spans="1:18" ht="16.149999999999999" customHeight="1" x14ac:dyDescent="0.25">
      <c r="A79" s="12">
        <v>60</v>
      </c>
      <c r="B79" s="12" t="s">
        <v>125</v>
      </c>
      <c r="C79" s="6" t="s">
        <v>126</v>
      </c>
      <c r="D79" s="7">
        <v>44862</v>
      </c>
      <c r="E79" s="8" t="s">
        <v>127</v>
      </c>
      <c r="F79" s="9">
        <v>1141385</v>
      </c>
      <c r="G79" s="8" t="s">
        <v>29</v>
      </c>
      <c r="H79" s="9">
        <v>119845</v>
      </c>
      <c r="I79" s="94">
        <v>1021540</v>
      </c>
      <c r="J79" s="95"/>
      <c r="K79" s="96"/>
      <c r="L79" s="97" t="s">
        <v>60</v>
      </c>
      <c r="M79" s="98"/>
      <c r="N79" s="15" t="str">
        <f t="shared" si="0"/>
        <v>49339</v>
      </c>
      <c r="O79" t="str">
        <f t="shared" si="1"/>
        <v/>
      </c>
      <c r="Q79">
        <f t="shared" si="2"/>
        <v>49339</v>
      </c>
      <c r="R79" s="14">
        <f t="shared" si="3"/>
        <v>1141385</v>
      </c>
    </row>
    <row r="80" spans="1:18" ht="14.45" customHeight="1" x14ac:dyDescent="0.25">
      <c r="A80" s="5">
        <v>61</v>
      </c>
      <c r="B80" s="99" t="s">
        <v>128</v>
      </c>
      <c r="C80" s="6" t="s">
        <v>129</v>
      </c>
      <c r="D80" s="7">
        <v>44841</v>
      </c>
      <c r="E80" s="8" t="s">
        <v>59</v>
      </c>
      <c r="F80" s="9">
        <v>870696</v>
      </c>
      <c r="G80" s="8" t="s">
        <v>29</v>
      </c>
      <c r="H80" s="9">
        <v>91423</v>
      </c>
      <c r="I80" s="101">
        <v>6412670</v>
      </c>
      <c r="J80" s="102"/>
      <c r="K80" s="103"/>
      <c r="L80" s="107" t="s">
        <v>60</v>
      </c>
      <c r="M80" s="108"/>
      <c r="N80" s="15" t="str">
        <f t="shared" si="0"/>
        <v>46619</v>
      </c>
      <c r="O80" t="str">
        <f t="shared" si="1"/>
        <v/>
      </c>
      <c r="Q80">
        <f t="shared" si="2"/>
        <v>46619</v>
      </c>
      <c r="R80" s="14">
        <f t="shared" si="3"/>
        <v>870696</v>
      </c>
    </row>
    <row r="81" spans="1:18" ht="14.45" customHeight="1" x14ac:dyDescent="0.25">
      <c r="A81" s="10">
        <v>62</v>
      </c>
      <c r="B81" s="111"/>
      <c r="C81" s="6" t="s">
        <v>130</v>
      </c>
      <c r="D81" s="7">
        <v>44844</v>
      </c>
      <c r="E81" s="8" t="s">
        <v>131</v>
      </c>
      <c r="F81" s="9">
        <v>1809260</v>
      </c>
      <c r="G81" s="8" t="s">
        <v>29</v>
      </c>
      <c r="H81" s="9">
        <v>189972</v>
      </c>
      <c r="I81" s="112"/>
      <c r="J81" s="113"/>
      <c r="K81" s="114"/>
      <c r="L81" s="115"/>
      <c r="M81" s="116"/>
      <c r="N81" s="15" t="str">
        <f t="shared" si="0"/>
        <v>46919</v>
      </c>
      <c r="O81" t="str">
        <f t="shared" si="1"/>
        <v/>
      </c>
      <c r="Q81">
        <f t="shared" si="2"/>
        <v>46919</v>
      </c>
      <c r="R81" s="14">
        <f t="shared" si="3"/>
        <v>1809260</v>
      </c>
    </row>
    <row r="82" spans="1:18" ht="14.45" customHeight="1" x14ac:dyDescent="0.25">
      <c r="A82" s="10">
        <v>63</v>
      </c>
      <c r="B82" s="111"/>
      <c r="C82" s="6" t="s">
        <v>132</v>
      </c>
      <c r="D82" s="7">
        <v>44835</v>
      </c>
      <c r="E82" s="8" t="s">
        <v>127</v>
      </c>
      <c r="F82" s="9">
        <v>1524606</v>
      </c>
      <c r="G82" s="8" t="s">
        <v>29</v>
      </c>
      <c r="H82" s="9">
        <v>160084</v>
      </c>
      <c r="I82" s="112"/>
      <c r="J82" s="113"/>
      <c r="K82" s="114"/>
      <c r="L82" s="115"/>
      <c r="M82" s="116"/>
      <c r="N82" s="15" t="str">
        <f t="shared" si="0"/>
        <v>45712</v>
      </c>
      <c r="O82" t="str">
        <f t="shared" si="1"/>
        <v/>
      </c>
      <c r="Q82">
        <f t="shared" si="2"/>
        <v>45712</v>
      </c>
      <c r="R82" s="14">
        <f t="shared" si="3"/>
        <v>1524606</v>
      </c>
    </row>
    <row r="83" spans="1:18" ht="14.45" customHeight="1" x14ac:dyDescent="0.25">
      <c r="A83" s="10">
        <v>64</v>
      </c>
      <c r="B83" s="111"/>
      <c r="C83" s="6" t="s">
        <v>133</v>
      </c>
      <c r="D83" s="7">
        <v>44859</v>
      </c>
      <c r="E83" s="8" t="s">
        <v>59</v>
      </c>
      <c r="F83" s="9">
        <v>642360</v>
      </c>
      <c r="G83" s="8" t="s">
        <v>29</v>
      </c>
      <c r="H83" s="9">
        <v>67448</v>
      </c>
      <c r="I83" s="112"/>
      <c r="J83" s="113"/>
      <c r="K83" s="114"/>
      <c r="L83" s="115"/>
      <c r="M83" s="116"/>
      <c r="N83" s="15" t="str">
        <f t="shared" si="0"/>
        <v>48836</v>
      </c>
      <c r="O83" t="str">
        <f t="shared" si="1"/>
        <v/>
      </c>
      <c r="Q83">
        <f t="shared" si="2"/>
        <v>48836</v>
      </c>
      <c r="R83" s="14">
        <f t="shared" si="3"/>
        <v>642360</v>
      </c>
    </row>
    <row r="84" spans="1:18" ht="14.45" customHeight="1" x14ac:dyDescent="0.25">
      <c r="A84" s="10">
        <v>65</v>
      </c>
      <c r="B84" s="111"/>
      <c r="C84" s="6" t="s">
        <v>134</v>
      </c>
      <c r="D84" s="7">
        <v>44859</v>
      </c>
      <c r="E84" s="8" t="s">
        <v>135</v>
      </c>
      <c r="F84" s="9">
        <v>696876</v>
      </c>
      <c r="G84" s="8" t="s">
        <v>29</v>
      </c>
      <c r="H84" s="9">
        <v>73172</v>
      </c>
      <c r="I84" s="112"/>
      <c r="J84" s="113"/>
      <c r="K84" s="114"/>
      <c r="L84" s="115"/>
      <c r="M84" s="116"/>
      <c r="N84" s="15" t="str">
        <f t="shared" ref="N84:N147" si="4">+RIGHT(C84,5)</f>
        <v>48840</v>
      </c>
      <c r="O84" t="str">
        <f t="shared" ref="O84:O147" si="5">+IF(F84&gt;0,"","HT")</f>
        <v/>
      </c>
      <c r="Q84">
        <f t="shared" ref="Q84:Q147" si="6">+N84*1</f>
        <v>48840</v>
      </c>
      <c r="R84" s="14">
        <f t="shared" ref="R84:R147" si="7">+F84</f>
        <v>696876</v>
      </c>
    </row>
    <row r="85" spans="1:18" ht="14.45" customHeight="1" x14ac:dyDescent="0.25">
      <c r="A85" s="10">
        <v>66</v>
      </c>
      <c r="B85" s="111"/>
      <c r="C85" s="6" t="s">
        <v>136</v>
      </c>
      <c r="D85" s="7">
        <v>44859</v>
      </c>
      <c r="E85" s="8" t="s">
        <v>59</v>
      </c>
      <c r="F85" s="9">
        <v>710953</v>
      </c>
      <c r="G85" s="8" t="s">
        <v>29</v>
      </c>
      <c r="H85" s="9">
        <v>74650</v>
      </c>
      <c r="I85" s="112"/>
      <c r="J85" s="113"/>
      <c r="K85" s="114"/>
      <c r="L85" s="115"/>
      <c r="M85" s="116"/>
      <c r="N85" s="15" t="str">
        <f t="shared" si="4"/>
        <v>48819</v>
      </c>
      <c r="O85" t="str">
        <f t="shared" si="5"/>
        <v/>
      </c>
      <c r="Q85">
        <f t="shared" si="6"/>
        <v>48819</v>
      </c>
      <c r="R85" s="14">
        <f t="shared" si="7"/>
        <v>710953</v>
      </c>
    </row>
    <row r="86" spans="1:18" ht="14.45" customHeight="1" x14ac:dyDescent="0.25">
      <c r="A86" s="11">
        <v>67</v>
      </c>
      <c r="B86" s="100"/>
      <c r="C86" s="6" t="s">
        <v>137</v>
      </c>
      <c r="D86" s="7">
        <v>44865</v>
      </c>
      <c r="E86" s="8" t="s">
        <v>59</v>
      </c>
      <c r="F86" s="9">
        <v>910243</v>
      </c>
      <c r="G86" s="8" t="s">
        <v>29</v>
      </c>
      <c r="H86" s="9">
        <v>95575</v>
      </c>
      <c r="I86" s="104"/>
      <c r="J86" s="105"/>
      <c r="K86" s="106"/>
      <c r="L86" s="109"/>
      <c r="M86" s="110"/>
      <c r="N86" s="15" t="str">
        <f t="shared" si="4"/>
        <v>49486</v>
      </c>
      <c r="O86" t="str">
        <f t="shared" si="5"/>
        <v/>
      </c>
      <c r="Q86">
        <f t="shared" si="6"/>
        <v>49486</v>
      </c>
      <c r="R86" s="14">
        <f t="shared" si="7"/>
        <v>910243</v>
      </c>
    </row>
    <row r="87" spans="1:18" ht="14.45" customHeight="1" x14ac:dyDescent="0.25">
      <c r="A87" s="5">
        <v>68</v>
      </c>
      <c r="B87" s="99" t="s">
        <v>138</v>
      </c>
      <c r="C87" s="6" t="s">
        <v>139</v>
      </c>
      <c r="D87" s="7">
        <v>44838</v>
      </c>
      <c r="E87" s="8" t="s">
        <v>92</v>
      </c>
      <c r="F87" s="9">
        <v>907395</v>
      </c>
      <c r="G87" s="8" t="s">
        <v>29</v>
      </c>
      <c r="H87" s="9">
        <v>95277</v>
      </c>
      <c r="I87" s="101">
        <v>2130198</v>
      </c>
      <c r="J87" s="102"/>
      <c r="K87" s="103"/>
      <c r="L87" s="107" t="s">
        <v>60</v>
      </c>
      <c r="M87" s="108"/>
      <c r="N87" s="15" t="str">
        <f t="shared" si="4"/>
        <v>45820</v>
      </c>
      <c r="O87" t="str">
        <f t="shared" si="5"/>
        <v/>
      </c>
      <c r="Q87">
        <f t="shared" si="6"/>
        <v>45820</v>
      </c>
      <c r="R87" s="14">
        <f t="shared" si="7"/>
        <v>907395</v>
      </c>
    </row>
    <row r="88" spans="1:18" ht="14.45" customHeight="1" x14ac:dyDescent="0.25">
      <c r="A88" s="10">
        <v>69</v>
      </c>
      <c r="B88" s="111"/>
      <c r="C88" s="6" t="s">
        <v>140</v>
      </c>
      <c r="D88" s="7">
        <v>44840</v>
      </c>
      <c r="E88" s="8" t="s">
        <v>59</v>
      </c>
      <c r="F88" s="9">
        <v>599713</v>
      </c>
      <c r="G88" s="8" t="s">
        <v>29</v>
      </c>
      <c r="H88" s="9">
        <v>62970</v>
      </c>
      <c r="I88" s="112"/>
      <c r="J88" s="113"/>
      <c r="K88" s="114"/>
      <c r="L88" s="115"/>
      <c r="M88" s="116"/>
      <c r="N88" s="15" t="str">
        <f t="shared" si="4"/>
        <v>46134</v>
      </c>
      <c r="O88" t="str">
        <f t="shared" si="5"/>
        <v/>
      </c>
      <c r="Q88">
        <f t="shared" si="6"/>
        <v>46134</v>
      </c>
      <c r="R88" s="14">
        <f t="shared" si="7"/>
        <v>599713</v>
      </c>
    </row>
    <row r="89" spans="1:18" ht="14.45" customHeight="1" x14ac:dyDescent="0.25">
      <c r="A89" s="11">
        <v>70</v>
      </c>
      <c r="B89" s="100"/>
      <c r="C89" s="6" t="s">
        <v>141</v>
      </c>
      <c r="D89" s="7">
        <v>44854</v>
      </c>
      <c r="E89" s="8" t="s">
        <v>59</v>
      </c>
      <c r="F89" s="9">
        <v>873002</v>
      </c>
      <c r="G89" s="8" t="s">
        <v>29</v>
      </c>
      <c r="H89" s="9">
        <v>91665</v>
      </c>
      <c r="I89" s="104"/>
      <c r="J89" s="105"/>
      <c r="K89" s="106"/>
      <c r="L89" s="109"/>
      <c r="M89" s="110"/>
      <c r="N89" s="15" t="str">
        <f t="shared" si="4"/>
        <v>48572</v>
      </c>
      <c r="O89" t="str">
        <f t="shared" si="5"/>
        <v/>
      </c>
      <c r="Q89">
        <f t="shared" si="6"/>
        <v>48572</v>
      </c>
      <c r="R89" s="14">
        <f t="shared" si="7"/>
        <v>873002</v>
      </c>
    </row>
    <row r="90" spans="1:18" ht="16.149999999999999" customHeight="1" x14ac:dyDescent="0.25">
      <c r="A90" s="12">
        <v>71</v>
      </c>
      <c r="B90" s="12" t="s">
        <v>142</v>
      </c>
      <c r="C90" s="6" t="s">
        <v>143</v>
      </c>
      <c r="D90" s="7">
        <v>44838</v>
      </c>
      <c r="E90" s="8" t="s">
        <v>131</v>
      </c>
      <c r="F90" s="9">
        <v>1311980</v>
      </c>
      <c r="G90" s="8" t="s">
        <v>29</v>
      </c>
      <c r="H90" s="9">
        <v>137758</v>
      </c>
      <c r="I90" s="94">
        <v>1174222</v>
      </c>
      <c r="J90" s="95"/>
      <c r="K90" s="96"/>
      <c r="L90" s="97" t="s">
        <v>60</v>
      </c>
      <c r="M90" s="98"/>
      <c r="N90" s="15" t="str">
        <f t="shared" si="4"/>
        <v>45850</v>
      </c>
      <c r="O90" t="str">
        <f t="shared" si="5"/>
        <v/>
      </c>
      <c r="Q90">
        <f t="shared" si="6"/>
        <v>45850</v>
      </c>
      <c r="R90" s="14">
        <f t="shared" si="7"/>
        <v>1311980</v>
      </c>
    </row>
    <row r="91" spans="1:18" ht="14.45" customHeight="1" x14ac:dyDescent="0.25">
      <c r="A91" s="5">
        <v>72</v>
      </c>
      <c r="B91" s="99" t="s">
        <v>144</v>
      </c>
      <c r="C91" s="6" t="s">
        <v>145</v>
      </c>
      <c r="D91" s="7">
        <v>44847</v>
      </c>
      <c r="E91" s="8" t="s">
        <v>59</v>
      </c>
      <c r="F91" s="9">
        <v>1294342</v>
      </c>
      <c r="G91" s="8" t="s">
        <v>29</v>
      </c>
      <c r="H91" s="9">
        <v>135906</v>
      </c>
      <c r="I91" s="101">
        <v>2544516</v>
      </c>
      <c r="J91" s="102"/>
      <c r="K91" s="103"/>
      <c r="L91" s="107" t="s">
        <v>60</v>
      </c>
      <c r="M91" s="108"/>
      <c r="N91" s="15" t="str">
        <f t="shared" si="4"/>
        <v>47534</v>
      </c>
      <c r="O91" t="str">
        <f t="shared" si="5"/>
        <v/>
      </c>
      <c r="Q91">
        <f t="shared" si="6"/>
        <v>47534</v>
      </c>
      <c r="R91" s="14">
        <f t="shared" si="7"/>
        <v>1294342</v>
      </c>
    </row>
    <row r="92" spans="1:18" ht="14.45" customHeight="1" x14ac:dyDescent="0.25">
      <c r="A92" s="10">
        <v>73</v>
      </c>
      <c r="B92" s="111"/>
      <c r="C92" s="6" t="s">
        <v>146</v>
      </c>
      <c r="D92" s="7">
        <v>44863</v>
      </c>
      <c r="E92" s="8" t="s">
        <v>59</v>
      </c>
      <c r="F92" s="9">
        <v>419799</v>
      </c>
      <c r="G92" s="8" t="s">
        <v>29</v>
      </c>
      <c r="H92" s="9">
        <v>44079</v>
      </c>
      <c r="I92" s="112"/>
      <c r="J92" s="113"/>
      <c r="K92" s="114"/>
      <c r="L92" s="115"/>
      <c r="M92" s="116"/>
      <c r="N92" s="15" t="str">
        <f t="shared" si="4"/>
        <v>49415</v>
      </c>
      <c r="O92" t="str">
        <f t="shared" si="5"/>
        <v/>
      </c>
      <c r="Q92">
        <f t="shared" si="6"/>
        <v>49415</v>
      </c>
      <c r="R92" s="14">
        <f t="shared" si="7"/>
        <v>419799</v>
      </c>
    </row>
    <row r="93" spans="1:18" ht="14.45" customHeight="1" x14ac:dyDescent="0.25">
      <c r="A93" s="11">
        <v>74</v>
      </c>
      <c r="B93" s="100"/>
      <c r="C93" s="6" t="s">
        <v>147</v>
      </c>
      <c r="D93" s="7">
        <v>44852</v>
      </c>
      <c r="E93" s="8" t="s">
        <v>59</v>
      </c>
      <c r="F93" s="9">
        <v>1128894</v>
      </c>
      <c r="G93" s="8" t="s">
        <v>29</v>
      </c>
      <c r="H93" s="9">
        <v>118534</v>
      </c>
      <c r="I93" s="104"/>
      <c r="J93" s="105"/>
      <c r="K93" s="106"/>
      <c r="L93" s="109"/>
      <c r="M93" s="110"/>
      <c r="N93" s="15" t="str">
        <f t="shared" si="4"/>
        <v>48047</v>
      </c>
      <c r="O93" t="str">
        <f t="shared" si="5"/>
        <v/>
      </c>
      <c r="Q93">
        <f t="shared" si="6"/>
        <v>48047</v>
      </c>
      <c r="R93" s="14">
        <f t="shared" si="7"/>
        <v>1128894</v>
      </c>
    </row>
    <row r="94" spans="1:18" ht="14.65" customHeight="1" x14ac:dyDescent="0.25">
      <c r="A94" s="5">
        <v>75</v>
      </c>
      <c r="B94" s="99" t="s">
        <v>148</v>
      </c>
      <c r="C94" s="6" t="s">
        <v>149</v>
      </c>
      <c r="D94" s="7">
        <v>44851</v>
      </c>
      <c r="E94" s="8" t="s">
        <v>92</v>
      </c>
      <c r="F94" s="9">
        <v>419799</v>
      </c>
      <c r="G94" s="8" t="s">
        <v>29</v>
      </c>
      <c r="H94" s="9">
        <v>44079</v>
      </c>
      <c r="I94" s="101">
        <v>1295188</v>
      </c>
      <c r="J94" s="102"/>
      <c r="K94" s="103"/>
      <c r="L94" s="107" t="s">
        <v>60</v>
      </c>
      <c r="M94" s="108"/>
      <c r="N94" s="15" t="str">
        <f t="shared" si="4"/>
        <v>47858</v>
      </c>
      <c r="O94" t="str">
        <f t="shared" si="5"/>
        <v/>
      </c>
      <c r="Q94">
        <f t="shared" si="6"/>
        <v>47858</v>
      </c>
      <c r="R94" s="14">
        <f t="shared" si="7"/>
        <v>419799</v>
      </c>
    </row>
    <row r="95" spans="1:18" ht="14.65" customHeight="1" x14ac:dyDescent="0.25">
      <c r="A95" s="11">
        <v>76</v>
      </c>
      <c r="B95" s="100"/>
      <c r="C95" s="6" t="s">
        <v>150</v>
      </c>
      <c r="D95" s="7">
        <v>44840</v>
      </c>
      <c r="E95" s="8" t="s">
        <v>92</v>
      </c>
      <c r="F95" s="9">
        <v>1027338</v>
      </c>
      <c r="G95" s="8" t="s">
        <v>29</v>
      </c>
      <c r="H95" s="9">
        <v>107870</v>
      </c>
      <c r="I95" s="104"/>
      <c r="J95" s="105"/>
      <c r="K95" s="106"/>
      <c r="L95" s="109"/>
      <c r="M95" s="110"/>
      <c r="N95" s="15" t="str">
        <f t="shared" si="4"/>
        <v>47048</v>
      </c>
      <c r="O95" t="str">
        <f t="shared" si="5"/>
        <v/>
      </c>
      <c r="Q95">
        <f t="shared" si="6"/>
        <v>47048</v>
      </c>
      <c r="R95" s="14">
        <f t="shared" si="7"/>
        <v>1027338</v>
      </c>
    </row>
    <row r="96" spans="1:18" ht="16.149999999999999" customHeight="1" x14ac:dyDescent="0.25">
      <c r="A96" s="12">
        <v>77</v>
      </c>
      <c r="B96" s="12" t="s">
        <v>151</v>
      </c>
      <c r="C96" s="6" t="s">
        <v>152</v>
      </c>
      <c r="D96" s="7">
        <v>44841</v>
      </c>
      <c r="E96" s="8" t="s">
        <v>59</v>
      </c>
      <c r="F96" s="9">
        <v>2069296</v>
      </c>
      <c r="G96" s="8" t="s">
        <v>29</v>
      </c>
      <c r="H96" s="9">
        <v>217276</v>
      </c>
      <c r="I96" s="94">
        <v>1852020</v>
      </c>
      <c r="J96" s="95"/>
      <c r="K96" s="96"/>
      <c r="L96" s="97" t="s">
        <v>60</v>
      </c>
      <c r="M96" s="98"/>
      <c r="N96" s="15" t="str">
        <f t="shared" si="4"/>
        <v>46630</v>
      </c>
      <c r="O96" t="str">
        <f t="shared" si="5"/>
        <v/>
      </c>
      <c r="Q96">
        <f t="shared" si="6"/>
        <v>46630</v>
      </c>
      <c r="R96" s="14">
        <f t="shared" si="7"/>
        <v>2069296</v>
      </c>
    </row>
    <row r="97" spans="1:18" ht="14.45" customHeight="1" x14ac:dyDescent="0.25">
      <c r="A97" s="5">
        <v>78</v>
      </c>
      <c r="B97" s="99" t="s">
        <v>153</v>
      </c>
      <c r="C97" s="6" t="s">
        <v>154</v>
      </c>
      <c r="D97" s="7">
        <v>44838</v>
      </c>
      <c r="E97" s="8" t="s">
        <v>92</v>
      </c>
      <c r="F97" s="9">
        <v>983518</v>
      </c>
      <c r="G97" s="8" t="s">
        <v>29</v>
      </c>
      <c r="H97" s="9">
        <v>103270</v>
      </c>
      <c r="I97" s="101">
        <v>2444420</v>
      </c>
      <c r="J97" s="102"/>
      <c r="K97" s="103"/>
      <c r="L97" s="107" t="s">
        <v>60</v>
      </c>
      <c r="M97" s="108"/>
      <c r="N97" s="15" t="str">
        <f t="shared" si="4"/>
        <v>45819</v>
      </c>
      <c r="O97" t="str">
        <f t="shared" si="5"/>
        <v/>
      </c>
      <c r="Q97">
        <f t="shared" si="6"/>
        <v>45819</v>
      </c>
      <c r="R97" s="14">
        <f t="shared" si="7"/>
        <v>983518</v>
      </c>
    </row>
    <row r="98" spans="1:18" ht="14.45" customHeight="1" x14ac:dyDescent="0.25">
      <c r="A98" s="10">
        <v>79</v>
      </c>
      <c r="B98" s="111"/>
      <c r="C98" s="6" t="s">
        <v>155</v>
      </c>
      <c r="D98" s="7">
        <v>44852</v>
      </c>
      <c r="E98" s="8" t="s">
        <v>131</v>
      </c>
      <c r="F98" s="9">
        <v>419799</v>
      </c>
      <c r="G98" s="8" t="s">
        <v>29</v>
      </c>
      <c r="H98" s="9">
        <v>44079</v>
      </c>
      <c r="I98" s="112"/>
      <c r="J98" s="113"/>
      <c r="K98" s="114"/>
      <c r="L98" s="115"/>
      <c r="M98" s="116"/>
      <c r="N98" s="15" t="str">
        <f t="shared" si="4"/>
        <v>47995</v>
      </c>
      <c r="O98" t="str">
        <f t="shared" si="5"/>
        <v/>
      </c>
      <c r="Q98">
        <f t="shared" si="6"/>
        <v>47995</v>
      </c>
      <c r="R98" s="14">
        <f t="shared" si="7"/>
        <v>419799</v>
      </c>
    </row>
    <row r="99" spans="1:18" ht="14.45" customHeight="1" x14ac:dyDescent="0.25">
      <c r="A99" s="11">
        <v>80</v>
      </c>
      <c r="B99" s="100"/>
      <c r="C99" s="6" t="s">
        <v>156</v>
      </c>
      <c r="D99" s="7">
        <v>44853</v>
      </c>
      <c r="E99" s="8" t="s">
        <v>131</v>
      </c>
      <c r="F99" s="9">
        <v>1327879</v>
      </c>
      <c r="G99" s="8" t="s">
        <v>29</v>
      </c>
      <c r="H99" s="9">
        <v>139427</v>
      </c>
      <c r="I99" s="104"/>
      <c r="J99" s="105"/>
      <c r="K99" s="106"/>
      <c r="L99" s="109"/>
      <c r="M99" s="110"/>
      <c r="N99" s="15" t="str">
        <f t="shared" si="4"/>
        <v>48066</v>
      </c>
      <c r="O99" t="str">
        <f t="shared" si="5"/>
        <v/>
      </c>
      <c r="Q99">
        <f t="shared" si="6"/>
        <v>48066</v>
      </c>
      <c r="R99" s="14">
        <f t="shared" si="7"/>
        <v>1327879</v>
      </c>
    </row>
    <row r="100" spans="1:18" ht="14.45" customHeight="1" x14ac:dyDescent="0.25">
      <c r="A100" s="5">
        <v>81</v>
      </c>
      <c r="B100" s="99" t="s">
        <v>157</v>
      </c>
      <c r="C100" s="6" t="s">
        <v>158</v>
      </c>
      <c r="D100" s="7">
        <v>44837</v>
      </c>
      <c r="E100" s="8" t="s">
        <v>131</v>
      </c>
      <c r="F100" s="9">
        <v>1186072</v>
      </c>
      <c r="G100" s="8" t="s">
        <v>29</v>
      </c>
      <c r="H100" s="9">
        <v>124538</v>
      </c>
      <c r="I100" s="101">
        <v>3054488</v>
      </c>
      <c r="J100" s="102"/>
      <c r="K100" s="103"/>
      <c r="L100" s="107" t="s">
        <v>60</v>
      </c>
      <c r="M100" s="108"/>
      <c r="N100" s="15" t="str">
        <f t="shared" si="4"/>
        <v>45762</v>
      </c>
      <c r="O100" t="str">
        <f t="shared" si="5"/>
        <v/>
      </c>
      <c r="Q100">
        <f t="shared" si="6"/>
        <v>45762</v>
      </c>
      <c r="R100" s="14">
        <f t="shared" si="7"/>
        <v>1186072</v>
      </c>
    </row>
    <row r="101" spans="1:18" ht="14.45" customHeight="1" x14ac:dyDescent="0.25">
      <c r="A101" s="10">
        <v>82</v>
      </c>
      <c r="B101" s="111"/>
      <c r="C101" s="6" t="s">
        <v>159</v>
      </c>
      <c r="D101" s="7">
        <v>44852</v>
      </c>
      <c r="E101" s="8" t="s">
        <v>131</v>
      </c>
      <c r="F101" s="9">
        <v>419799</v>
      </c>
      <c r="G101" s="8" t="s">
        <v>29</v>
      </c>
      <c r="H101" s="9">
        <v>44079</v>
      </c>
      <c r="I101" s="112"/>
      <c r="J101" s="113"/>
      <c r="K101" s="114"/>
      <c r="L101" s="115"/>
      <c r="M101" s="116"/>
      <c r="N101" s="15" t="str">
        <f t="shared" si="4"/>
        <v>47994</v>
      </c>
      <c r="O101" t="str">
        <f t="shared" si="5"/>
        <v/>
      </c>
      <c r="Q101">
        <f t="shared" si="6"/>
        <v>47994</v>
      </c>
      <c r="R101" s="14">
        <f t="shared" si="7"/>
        <v>419799</v>
      </c>
    </row>
    <row r="102" spans="1:18" ht="14.45" customHeight="1" x14ac:dyDescent="0.25">
      <c r="A102" s="10">
        <v>83</v>
      </c>
      <c r="B102" s="111"/>
      <c r="C102" s="6" t="s">
        <v>160</v>
      </c>
      <c r="D102" s="7">
        <v>44852</v>
      </c>
      <c r="E102" s="8" t="s">
        <v>131</v>
      </c>
      <c r="F102" s="9">
        <v>419799</v>
      </c>
      <c r="G102" s="8" t="s">
        <v>29</v>
      </c>
      <c r="H102" s="9">
        <v>44079</v>
      </c>
      <c r="I102" s="112"/>
      <c r="J102" s="113"/>
      <c r="K102" s="114"/>
      <c r="L102" s="115"/>
      <c r="M102" s="116"/>
      <c r="N102" s="15" t="str">
        <f t="shared" si="4"/>
        <v>47967</v>
      </c>
      <c r="O102" t="str">
        <f t="shared" si="5"/>
        <v/>
      </c>
      <c r="Q102">
        <f t="shared" si="6"/>
        <v>47967</v>
      </c>
      <c r="R102" s="14">
        <f t="shared" si="7"/>
        <v>419799</v>
      </c>
    </row>
    <row r="103" spans="1:18" ht="14.45" customHeight="1" x14ac:dyDescent="0.25">
      <c r="A103" s="10">
        <v>84</v>
      </c>
      <c r="B103" s="111"/>
      <c r="C103" s="6" t="s">
        <v>161</v>
      </c>
      <c r="D103" s="7">
        <v>44845</v>
      </c>
      <c r="E103" s="8" t="s">
        <v>131</v>
      </c>
      <c r="F103" s="9">
        <v>597744</v>
      </c>
      <c r="G103" s="8" t="s">
        <v>29</v>
      </c>
      <c r="H103" s="9">
        <v>62763</v>
      </c>
      <c r="I103" s="112"/>
      <c r="J103" s="113"/>
      <c r="K103" s="114"/>
      <c r="L103" s="115"/>
      <c r="M103" s="116"/>
      <c r="N103" s="15" t="str">
        <f t="shared" si="4"/>
        <v>47012</v>
      </c>
      <c r="O103" t="str">
        <f t="shared" si="5"/>
        <v/>
      </c>
      <c r="Q103">
        <f t="shared" si="6"/>
        <v>47012</v>
      </c>
      <c r="R103" s="14">
        <f t="shared" si="7"/>
        <v>597744</v>
      </c>
    </row>
    <row r="104" spans="1:18" ht="14.45" customHeight="1" x14ac:dyDescent="0.25">
      <c r="A104" s="11">
        <v>85</v>
      </c>
      <c r="B104" s="100"/>
      <c r="C104" s="6" t="s">
        <v>162</v>
      </c>
      <c r="D104" s="7">
        <v>44842</v>
      </c>
      <c r="E104" s="8" t="s">
        <v>131</v>
      </c>
      <c r="F104" s="9">
        <v>789422</v>
      </c>
      <c r="G104" s="8" t="s">
        <v>29</v>
      </c>
      <c r="H104" s="9">
        <v>82889</v>
      </c>
      <c r="I104" s="104"/>
      <c r="J104" s="105"/>
      <c r="K104" s="106"/>
      <c r="L104" s="109"/>
      <c r="M104" s="110"/>
      <c r="N104" s="15" t="str">
        <f t="shared" si="4"/>
        <v>46864</v>
      </c>
      <c r="O104" t="str">
        <f t="shared" si="5"/>
        <v/>
      </c>
      <c r="Q104">
        <f t="shared" si="6"/>
        <v>46864</v>
      </c>
      <c r="R104" s="14">
        <f t="shared" si="7"/>
        <v>789422</v>
      </c>
    </row>
    <row r="105" spans="1:18" ht="14.45" customHeight="1" x14ac:dyDescent="0.25">
      <c r="A105" s="5">
        <v>86</v>
      </c>
      <c r="B105" s="99" t="s">
        <v>163</v>
      </c>
      <c r="C105" s="6" t="s">
        <v>164</v>
      </c>
      <c r="D105" s="7">
        <v>44870</v>
      </c>
      <c r="E105" s="8" t="s">
        <v>92</v>
      </c>
      <c r="F105" s="9">
        <v>503760</v>
      </c>
      <c r="G105" s="8" t="s">
        <v>29</v>
      </c>
      <c r="H105" s="9">
        <v>52895</v>
      </c>
      <c r="I105" s="101">
        <v>7991320</v>
      </c>
      <c r="J105" s="102"/>
      <c r="K105" s="103"/>
      <c r="L105" s="107" t="s">
        <v>60</v>
      </c>
      <c r="M105" s="108"/>
      <c r="N105" s="15" t="str">
        <f t="shared" si="4"/>
        <v>50281</v>
      </c>
      <c r="O105" t="str">
        <f t="shared" si="5"/>
        <v/>
      </c>
      <c r="Q105">
        <f t="shared" si="6"/>
        <v>50281</v>
      </c>
      <c r="R105" s="14">
        <f t="shared" si="7"/>
        <v>503760</v>
      </c>
    </row>
    <row r="106" spans="1:18" ht="14.45" customHeight="1" x14ac:dyDescent="0.25">
      <c r="A106" s="10">
        <v>87</v>
      </c>
      <c r="B106" s="111"/>
      <c r="C106" s="6" t="s">
        <v>165</v>
      </c>
      <c r="D106" s="7">
        <v>44884</v>
      </c>
      <c r="E106" s="8" t="s">
        <v>92</v>
      </c>
      <c r="F106" s="9">
        <v>1392768</v>
      </c>
      <c r="G106" s="8" t="s">
        <v>29</v>
      </c>
      <c r="H106" s="9">
        <v>146241</v>
      </c>
      <c r="I106" s="112"/>
      <c r="J106" s="113"/>
      <c r="K106" s="114"/>
      <c r="L106" s="115"/>
      <c r="M106" s="116"/>
      <c r="N106" s="15" t="str">
        <f t="shared" si="4"/>
        <v>51749</v>
      </c>
      <c r="O106" t="str">
        <f t="shared" si="5"/>
        <v/>
      </c>
      <c r="Q106">
        <f t="shared" si="6"/>
        <v>51749</v>
      </c>
      <c r="R106" s="14">
        <f t="shared" si="7"/>
        <v>1392768</v>
      </c>
    </row>
    <row r="107" spans="1:18" ht="14.45" customHeight="1" x14ac:dyDescent="0.25">
      <c r="A107" s="10">
        <v>88</v>
      </c>
      <c r="B107" s="111"/>
      <c r="C107" s="6" t="s">
        <v>166</v>
      </c>
      <c r="D107" s="7">
        <v>44882</v>
      </c>
      <c r="E107" s="8" t="s">
        <v>127</v>
      </c>
      <c r="F107" s="9">
        <v>2854017</v>
      </c>
      <c r="G107" s="8" t="s">
        <v>29</v>
      </c>
      <c r="H107" s="9">
        <v>299672</v>
      </c>
      <c r="I107" s="112"/>
      <c r="J107" s="113"/>
      <c r="K107" s="114"/>
      <c r="L107" s="115"/>
      <c r="M107" s="116"/>
      <c r="N107" s="15" t="str">
        <f t="shared" si="4"/>
        <v>51133</v>
      </c>
      <c r="O107" t="str">
        <f t="shared" si="5"/>
        <v/>
      </c>
      <c r="Q107">
        <f t="shared" si="6"/>
        <v>51133</v>
      </c>
      <c r="R107" s="14">
        <f t="shared" si="7"/>
        <v>2854017</v>
      </c>
    </row>
    <row r="108" spans="1:18" ht="14.45" customHeight="1" x14ac:dyDescent="0.25">
      <c r="A108" s="10">
        <v>89</v>
      </c>
      <c r="B108" s="111"/>
      <c r="C108" s="6" t="s">
        <v>167</v>
      </c>
      <c r="D108" s="7">
        <v>44883</v>
      </c>
      <c r="E108" s="8" t="s">
        <v>92</v>
      </c>
      <c r="F108" s="9">
        <v>1392768</v>
      </c>
      <c r="G108" s="8" t="s">
        <v>29</v>
      </c>
      <c r="H108" s="9">
        <v>146241</v>
      </c>
      <c r="I108" s="112"/>
      <c r="J108" s="113"/>
      <c r="K108" s="114"/>
      <c r="L108" s="115"/>
      <c r="M108" s="116"/>
      <c r="N108" s="15" t="str">
        <f t="shared" si="4"/>
        <v>51234</v>
      </c>
      <c r="O108" t="str">
        <f t="shared" si="5"/>
        <v/>
      </c>
      <c r="Q108">
        <f t="shared" si="6"/>
        <v>51234</v>
      </c>
      <c r="R108" s="14">
        <f t="shared" si="7"/>
        <v>1392768</v>
      </c>
    </row>
    <row r="109" spans="1:18" ht="14.45" customHeight="1" x14ac:dyDescent="0.25">
      <c r="A109" s="10">
        <v>90</v>
      </c>
      <c r="B109" s="111"/>
      <c r="C109" s="6" t="s">
        <v>168</v>
      </c>
      <c r="D109" s="7">
        <v>44882</v>
      </c>
      <c r="E109" s="8" t="s">
        <v>127</v>
      </c>
      <c r="F109" s="9">
        <v>1392768</v>
      </c>
      <c r="G109" s="8" t="s">
        <v>29</v>
      </c>
      <c r="H109" s="9">
        <v>146241</v>
      </c>
      <c r="I109" s="112"/>
      <c r="J109" s="113"/>
      <c r="K109" s="114"/>
      <c r="L109" s="115"/>
      <c r="M109" s="116"/>
      <c r="N109" s="15" t="str">
        <f t="shared" si="4"/>
        <v>51135</v>
      </c>
      <c r="O109" t="str">
        <f t="shared" si="5"/>
        <v/>
      </c>
      <c r="Q109">
        <f t="shared" si="6"/>
        <v>51135</v>
      </c>
      <c r="R109" s="14">
        <f t="shared" si="7"/>
        <v>1392768</v>
      </c>
    </row>
    <row r="110" spans="1:18" ht="14.45" customHeight="1" x14ac:dyDescent="0.25">
      <c r="A110" s="11">
        <v>91</v>
      </c>
      <c r="B110" s="100"/>
      <c r="C110" s="6" t="s">
        <v>169</v>
      </c>
      <c r="D110" s="7">
        <v>44884</v>
      </c>
      <c r="E110" s="8" t="s">
        <v>127</v>
      </c>
      <c r="F110" s="9">
        <v>1392768</v>
      </c>
      <c r="G110" s="8" t="s">
        <v>29</v>
      </c>
      <c r="H110" s="9">
        <v>146241</v>
      </c>
      <c r="I110" s="104"/>
      <c r="J110" s="105"/>
      <c r="K110" s="106"/>
      <c r="L110" s="109"/>
      <c r="M110" s="110"/>
      <c r="N110" s="15" t="str">
        <f t="shared" si="4"/>
        <v>51836</v>
      </c>
      <c r="O110" t="str">
        <f t="shared" si="5"/>
        <v/>
      </c>
      <c r="Q110">
        <f t="shared" si="6"/>
        <v>51836</v>
      </c>
      <c r="R110" s="14">
        <f t="shared" si="7"/>
        <v>1392768</v>
      </c>
    </row>
    <row r="111" spans="1:18" ht="14.45" customHeight="1" x14ac:dyDescent="0.25">
      <c r="A111" s="5">
        <v>92</v>
      </c>
      <c r="B111" s="99" t="s">
        <v>170</v>
      </c>
      <c r="C111" s="6" t="s">
        <v>171</v>
      </c>
      <c r="D111" s="7">
        <v>44882</v>
      </c>
      <c r="E111" s="8" t="s">
        <v>92</v>
      </c>
      <c r="F111" s="9">
        <v>708309</v>
      </c>
      <c r="G111" s="8" t="s">
        <v>29</v>
      </c>
      <c r="H111" s="9">
        <v>74372</v>
      </c>
      <c r="I111" s="101">
        <v>11374312</v>
      </c>
      <c r="J111" s="102"/>
      <c r="K111" s="103"/>
      <c r="L111" s="107" t="s">
        <v>60</v>
      </c>
      <c r="M111" s="108"/>
      <c r="N111" s="15" t="str">
        <f t="shared" si="4"/>
        <v>51122</v>
      </c>
      <c r="O111" t="str">
        <f t="shared" si="5"/>
        <v/>
      </c>
      <c r="Q111">
        <f t="shared" si="6"/>
        <v>51122</v>
      </c>
      <c r="R111" s="14">
        <f t="shared" si="7"/>
        <v>708309</v>
      </c>
    </row>
    <row r="112" spans="1:18" ht="14.45" customHeight="1" x14ac:dyDescent="0.25">
      <c r="A112" s="10">
        <v>93</v>
      </c>
      <c r="B112" s="111"/>
      <c r="C112" s="6" t="s">
        <v>172</v>
      </c>
      <c r="D112" s="7">
        <v>44883</v>
      </c>
      <c r="E112" s="8" t="s">
        <v>127</v>
      </c>
      <c r="F112" s="9">
        <v>1555459</v>
      </c>
      <c r="G112" s="8" t="s">
        <v>29</v>
      </c>
      <c r="H112" s="9">
        <v>163323</v>
      </c>
      <c r="I112" s="112"/>
      <c r="J112" s="113"/>
      <c r="K112" s="114"/>
      <c r="L112" s="115"/>
      <c r="M112" s="116"/>
      <c r="N112" s="15" t="str">
        <f t="shared" si="4"/>
        <v>51555</v>
      </c>
      <c r="O112" t="str">
        <f t="shared" si="5"/>
        <v/>
      </c>
      <c r="Q112">
        <f t="shared" si="6"/>
        <v>51555</v>
      </c>
      <c r="R112" s="14">
        <f t="shared" si="7"/>
        <v>1555459</v>
      </c>
    </row>
    <row r="113" spans="1:18" ht="14.45" customHeight="1" x14ac:dyDescent="0.25">
      <c r="A113" s="10">
        <v>94</v>
      </c>
      <c r="B113" s="111"/>
      <c r="C113" s="6" t="s">
        <v>173</v>
      </c>
      <c r="D113" s="7">
        <v>44882</v>
      </c>
      <c r="E113" s="8" t="s">
        <v>92</v>
      </c>
      <c r="F113" s="9">
        <v>1392768</v>
      </c>
      <c r="G113" s="8" t="s">
        <v>29</v>
      </c>
      <c r="H113" s="9">
        <v>146241</v>
      </c>
      <c r="I113" s="112"/>
      <c r="J113" s="113"/>
      <c r="K113" s="114"/>
      <c r="L113" s="115"/>
      <c r="M113" s="116"/>
      <c r="N113" s="15" t="str">
        <f t="shared" si="4"/>
        <v>51123</v>
      </c>
      <c r="O113" t="str">
        <f t="shared" si="5"/>
        <v/>
      </c>
      <c r="Q113">
        <f t="shared" si="6"/>
        <v>51123</v>
      </c>
      <c r="R113" s="14">
        <f t="shared" si="7"/>
        <v>1392768</v>
      </c>
    </row>
    <row r="114" spans="1:18" ht="14.45" customHeight="1" x14ac:dyDescent="0.25">
      <c r="A114" s="10">
        <v>95</v>
      </c>
      <c r="B114" s="111"/>
      <c r="C114" s="6" t="s">
        <v>174</v>
      </c>
      <c r="D114" s="7">
        <v>44895</v>
      </c>
      <c r="E114" s="8" t="s">
        <v>92</v>
      </c>
      <c r="F114" s="9">
        <v>2176674</v>
      </c>
      <c r="G114" s="8" t="s">
        <v>29</v>
      </c>
      <c r="H114" s="9">
        <v>228551</v>
      </c>
      <c r="I114" s="112"/>
      <c r="J114" s="113"/>
      <c r="K114" s="114"/>
      <c r="L114" s="115"/>
      <c r="M114" s="116"/>
      <c r="N114" s="15" t="str">
        <f t="shared" si="4"/>
        <v>53256</v>
      </c>
      <c r="O114" t="str">
        <f t="shared" si="5"/>
        <v/>
      </c>
      <c r="Q114">
        <f t="shared" si="6"/>
        <v>53256</v>
      </c>
      <c r="R114" s="14">
        <f t="shared" si="7"/>
        <v>2176674</v>
      </c>
    </row>
    <row r="115" spans="1:18" ht="14.45" customHeight="1" x14ac:dyDescent="0.25">
      <c r="A115" s="10">
        <v>96</v>
      </c>
      <c r="B115" s="111"/>
      <c r="C115" s="6" t="s">
        <v>175</v>
      </c>
      <c r="D115" s="7">
        <v>44874</v>
      </c>
      <c r="E115" s="8" t="s">
        <v>92</v>
      </c>
      <c r="F115" s="9">
        <v>1127147</v>
      </c>
      <c r="G115" s="8" t="s">
        <v>29</v>
      </c>
      <c r="H115" s="9">
        <v>118350</v>
      </c>
      <c r="I115" s="112"/>
      <c r="J115" s="113"/>
      <c r="K115" s="114"/>
      <c r="L115" s="115"/>
      <c r="M115" s="116"/>
      <c r="N115" s="15" t="str">
        <f t="shared" si="4"/>
        <v>50590</v>
      </c>
      <c r="O115" t="str">
        <f t="shared" si="5"/>
        <v/>
      </c>
      <c r="Q115">
        <f t="shared" si="6"/>
        <v>50590</v>
      </c>
      <c r="R115" s="14">
        <f t="shared" si="7"/>
        <v>1127147</v>
      </c>
    </row>
    <row r="116" spans="1:18" ht="14.45" customHeight="1" x14ac:dyDescent="0.25">
      <c r="A116" s="10">
        <v>97</v>
      </c>
      <c r="B116" s="111"/>
      <c r="C116" s="6" t="s">
        <v>176</v>
      </c>
      <c r="D116" s="7">
        <v>44888</v>
      </c>
      <c r="E116" s="8" t="s">
        <v>92</v>
      </c>
      <c r="F116" s="9">
        <v>1650353</v>
      </c>
      <c r="G116" s="8" t="s">
        <v>29</v>
      </c>
      <c r="H116" s="9">
        <v>173287</v>
      </c>
      <c r="I116" s="112"/>
      <c r="J116" s="113"/>
      <c r="K116" s="114"/>
      <c r="L116" s="115"/>
      <c r="M116" s="116"/>
      <c r="N116" s="15" t="str">
        <f t="shared" si="4"/>
        <v>52083</v>
      </c>
      <c r="O116" t="str">
        <f t="shared" si="5"/>
        <v/>
      </c>
      <c r="Q116">
        <f t="shared" si="6"/>
        <v>52083</v>
      </c>
      <c r="R116" s="14">
        <f t="shared" si="7"/>
        <v>1650353</v>
      </c>
    </row>
    <row r="117" spans="1:18" ht="14.45" customHeight="1" x14ac:dyDescent="0.25">
      <c r="A117" s="10">
        <v>98</v>
      </c>
      <c r="B117" s="111"/>
      <c r="C117" s="6" t="s">
        <v>177</v>
      </c>
      <c r="D117" s="7">
        <v>44874</v>
      </c>
      <c r="E117" s="8" t="s">
        <v>92</v>
      </c>
      <c r="F117" s="9">
        <v>1318085</v>
      </c>
      <c r="G117" s="8" t="s">
        <v>29</v>
      </c>
      <c r="H117" s="9">
        <v>138399</v>
      </c>
      <c r="I117" s="112"/>
      <c r="J117" s="113"/>
      <c r="K117" s="114"/>
      <c r="L117" s="115"/>
      <c r="M117" s="116"/>
      <c r="N117" s="15" t="str">
        <f t="shared" si="4"/>
        <v>50588</v>
      </c>
      <c r="O117" t="str">
        <f t="shared" si="5"/>
        <v/>
      </c>
      <c r="Q117">
        <f t="shared" si="6"/>
        <v>50588</v>
      </c>
      <c r="R117" s="14">
        <f t="shared" si="7"/>
        <v>1318085</v>
      </c>
    </row>
    <row r="118" spans="1:18" ht="14.45" customHeight="1" x14ac:dyDescent="0.25">
      <c r="A118" s="10">
        <v>99</v>
      </c>
      <c r="B118" s="111"/>
      <c r="C118" s="6" t="s">
        <v>178</v>
      </c>
      <c r="D118" s="7">
        <v>44883</v>
      </c>
      <c r="E118" s="8" t="s">
        <v>127</v>
      </c>
      <c r="F118" s="9">
        <v>1392768</v>
      </c>
      <c r="G118" s="8" t="s">
        <v>29</v>
      </c>
      <c r="H118" s="9">
        <v>146241</v>
      </c>
      <c r="I118" s="112"/>
      <c r="J118" s="113"/>
      <c r="K118" s="114"/>
      <c r="L118" s="115"/>
      <c r="M118" s="116"/>
      <c r="N118" s="15" t="str">
        <f t="shared" si="4"/>
        <v>51556</v>
      </c>
      <c r="O118" t="str">
        <f t="shared" si="5"/>
        <v/>
      </c>
      <c r="Q118">
        <f t="shared" si="6"/>
        <v>51556</v>
      </c>
      <c r="R118" s="14">
        <f t="shared" si="7"/>
        <v>1392768</v>
      </c>
    </row>
    <row r="119" spans="1:18" ht="14.45" customHeight="1" x14ac:dyDescent="0.25">
      <c r="A119" s="10">
        <v>100</v>
      </c>
      <c r="B119" s="111"/>
      <c r="C119" s="6" t="s">
        <v>179</v>
      </c>
      <c r="D119" s="7">
        <v>44883</v>
      </c>
      <c r="E119" s="8" t="s">
        <v>59</v>
      </c>
      <c r="F119" s="9">
        <v>996241</v>
      </c>
      <c r="G119" s="8" t="s">
        <v>29</v>
      </c>
      <c r="H119" s="9">
        <v>104605</v>
      </c>
      <c r="I119" s="112"/>
      <c r="J119" s="113"/>
      <c r="K119" s="114"/>
      <c r="L119" s="115"/>
      <c r="M119" s="116"/>
      <c r="N119" s="15" t="str">
        <f t="shared" si="4"/>
        <v>51204</v>
      </c>
      <c r="O119" t="str">
        <f t="shared" si="5"/>
        <v/>
      </c>
      <c r="Q119">
        <f t="shared" si="6"/>
        <v>51204</v>
      </c>
      <c r="R119" s="14">
        <f t="shared" si="7"/>
        <v>996241</v>
      </c>
    </row>
    <row r="120" spans="1:18" ht="14.45" customHeight="1" x14ac:dyDescent="0.25">
      <c r="A120" s="11">
        <v>101</v>
      </c>
      <c r="B120" s="100"/>
      <c r="C120" s="6" t="s">
        <v>180</v>
      </c>
      <c r="D120" s="7">
        <v>44883</v>
      </c>
      <c r="E120" s="8" t="s">
        <v>59</v>
      </c>
      <c r="F120" s="9">
        <v>390925</v>
      </c>
      <c r="G120" s="8" t="s">
        <v>29</v>
      </c>
      <c r="H120" s="9">
        <v>41047</v>
      </c>
      <c r="I120" s="104"/>
      <c r="J120" s="105"/>
      <c r="K120" s="106"/>
      <c r="L120" s="109"/>
      <c r="M120" s="110"/>
      <c r="N120" s="15" t="str">
        <f t="shared" si="4"/>
        <v>51205</v>
      </c>
      <c r="O120" t="str">
        <f t="shared" si="5"/>
        <v/>
      </c>
      <c r="Q120">
        <f t="shared" si="6"/>
        <v>51205</v>
      </c>
      <c r="R120" s="14">
        <f t="shared" si="7"/>
        <v>390925</v>
      </c>
    </row>
    <row r="121" spans="1:18" ht="14.65" customHeight="1" x14ac:dyDescent="0.25">
      <c r="A121" s="5">
        <v>102</v>
      </c>
      <c r="B121" s="99" t="s">
        <v>181</v>
      </c>
      <c r="C121" s="6" t="s">
        <v>182</v>
      </c>
      <c r="D121" s="7">
        <v>44890</v>
      </c>
      <c r="E121" s="8" t="s">
        <v>59</v>
      </c>
      <c r="F121" s="9">
        <v>1179174</v>
      </c>
      <c r="G121" s="8" t="s">
        <v>29</v>
      </c>
      <c r="H121" s="9">
        <v>123813</v>
      </c>
      <c r="I121" s="101">
        <v>1801609</v>
      </c>
      <c r="J121" s="102"/>
      <c r="K121" s="103"/>
      <c r="L121" s="107" t="s">
        <v>60</v>
      </c>
      <c r="M121" s="108"/>
      <c r="N121" s="15" t="str">
        <f t="shared" si="4"/>
        <v>52686</v>
      </c>
      <c r="O121" t="str">
        <f t="shared" si="5"/>
        <v/>
      </c>
      <c r="Q121">
        <f t="shared" si="6"/>
        <v>52686</v>
      </c>
      <c r="R121" s="14">
        <f t="shared" si="7"/>
        <v>1179174</v>
      </c>
    </row>
    <row r="122" spans="1:18" ht="14.65" customHeight="1" x14ac:dyDescent="0.25">
      <c r="A122" s="11">
        <v>103</v>
      </c>
      <c r="B122" s="100"/>
      <c r="C122" s="6" t="s">
        <v>183</v>
      </c>
      <c r="D122" s="7">
        <v>44883</v>
      </c>
      <c r="E122" s="8" t="s">
        <v>59</v>
      </c>
      <c r="F122" s="9">
        <v>833797</v>
      </c>
      <c r="G122" s="8" t="s">
        <v>29</v>
      </c>
      <c r="H122" s="9">
        <v>87549</v>
      </c>
      <c r="I122" s="104"/>
      <c r="J122" s="105"/>
      <c r="K122" s="106"/>
      <c r="L122" s="109"/>
      <c r="M122" s="110"/>
      <c r="N122" s="15" t="str">
        <f t="shared" si="4"/>
        <v>51287</v>
      </c>
      <c r="O122" t="str">
        <f t="shared" si="5"/>
        <v/>
      </c>
      <c r="Q122">
        <f t="shared" si="6"/>
        <v>51287</v>
      </c>
      <c r="R122" s="14">
        <f t="shared" si="7"/>
        <v>833797</v>
      </c>
    </row>
    <row r="123" spans="1:18" ht="14.45" customHeight="1" x14ac:dyDescent="0.25">
      <c r="A123" s="5">
        <v>104</v>
      </c>
      <c r="B123" s="99" t="s">
        <v>184</v>
      </c>
      <c r="C123" s="6" t="s">
        <v>185</v>
      </c>
      <c r="D123" s="7">
        <v>44890</v>
      </c>
      <c r="E123" s="8" t="s">
        <v>78</v>
      </c>
      <c r="F123" s="9">
        <v>940073</v>
      </c>
      <c r="G123" s="8" t="s">
        <v>29</v>
      </c>
      <c r="H123" s="9">
        <v>98708</v>
      </c>
      <c r="I123" s="101">
        <v>7895155</v>
      </c>
      <c r="J123" s="102"/>
      <c r="K123" s="103"/>
      <c r="L123" s="107" t="s">
        <v>60</v>
      </c>
      <c r="M123" s="108"/>
      <c r="N123" s="15" t="str">
        <f t="shared" si="4"/>
        <v>52702</v>
      </c>
      <c r="O123" t="str">
        <f t="shared" si="5"/>
        <v/>
      </c>
      <c r="Q123">
        <f t="shared" si="6"/>
        <v>52702</v>
      </c>
      <c r="R123" s="14">
        <f t="shared" si="7"/>
        <v>940073</v>
      </c>
    </row>
    <row r="124" spans="1:18" ht="14.45" customHeight="1" x14ac:dyDescent="0.25">
      <c r="A124" s="10">
        <v>105</v>
      </c>
      <c r="B124" s="111"/>
      <c r="C124" s="6" t="s">
        <v>186</v>
      </c>
      <c r="D124" s="7">
        <v>44883</v>
      </c>
      <c r="E124" s="8" t="s">
        <v>78</v>
      </c>
      <c r="F124" s="9">
        <v>1392768</v>
      </c>
      <c r="G124" s="8" t="s">
        <v>29</v>
      </c>
      <c r="H124" s="9">
        <v>146241</v>
      </c>
      <c r="I124" s="112"/>
      <c r="J124" s="113"/>
      <c r="K124" s="114"/>
      <c r="L124" s="115"/>
      <c r="M124" s="116"/>
      <c r="N124" s="15" t="str">
        <f t="shared" si="4"/>
        <v>51642</v>
      </c>
      <c r="O124" t="str">
        <f t="shared" si="5"/>
        <v/>
      </c>
      <c r="Q124">
        <f t="shared" si="6"/>
        <v>51642</v>
      </c>
      <c r="R124" s="14">
        <f t="shared" si="7"/>
        <v>1392768</v>
      </c>
    </row>
    <row r="125" spans="1:18" ht="14.45" customHeight="1" x14ac:dyDescent="0.25">
      <c r="A125" s="10">
        <v>106</v>
      </c>
      <c r="B125" s="111"/>
      <c r="C125" s="6" t="s">
        <v>187</v>
      </c>
      <c r="D125" s="7">
        <v>44883</v>
      </c>
      <c r="E125" s="8" t="s">
        <v>188</v>
      </c>
      <c r="F125" s="9">
        <v>1392768</v>
      </c>
      <c r="G125" s="8" t="s">
        <v>29</v>
      </c>
      <c r="H125" s="9">
        <v>146241</v>
      </c>
      <c r="I125" s="112"/>
      <c r="J125" s="113"/>
      <c r="K125" s="114"/>
      <c r="L125" s="115"/>
      <c r="M125" s="116"/>
      <c r="N125" s="15" t="str">
        <f t="shared" si="4"/>
        <v>51198</v>
      </c>
      <c r="O125" t="str">
        <f t="shared" si="5"/>
        <v/>
      </c>
      <c r="Q125">
        <f t="shared" si="6"/>
        <v>51198</v>
      </c>
      <c r="R125" s="14">
        <f t="shared" si="7"/>
        <v>1392768</v>
      </c>
    </row>
    <row r="126" spans="1:18" ht="14.45" customHeight="1" x14ac:dyDescent="0.25">
      <c r="A126" s="10">
        <v>107</v>
      </c>
      <c r="B126" s="111"/>
      <c r="C126" s="6" t="s">
        <v>189</v>
      </c>
      <c r="D126" s="7">
        <v>44890</v>
      </c>
      <c r="E126" s="8" t="s">
        <v>78</v>
      </c>
      <c r="F126" s="9">
        <v>1125335</v>
      </c>
      <c r="G126" s="8" t="s">
        <v>29</v>
      </c>
      <c r="H126" s="9">
        <v>118160</v>
      </c>
      <c r="I126" s="112"/>
      <c r="J126" s="113"/>
      <c r="K126" s="114"/>
      <c r="L126" s="115"/>
      <c r="M126" s="116"/>
      <c r="N126" s="15" t="str">
        <f t="shared" si="4"/>
        <v>52703</v>
      </c>
      <c r="O126" t="str">
        <f t="shared" si="5"/>
        <v/>
      </c>
      <c r="Q126">
        <f t="shared" si="6"/>
        <v>52703</v>
      </c>
      <c r="R126" s="14">
        <f t="shared" si="7"/>
        <v>1125335</v>
      </c>
    </row>
    <row r="127" spans="1:18" ht="14.45" customHeight="1" x14ac:dyDescent="0.25">
      <c r="A127" s="10">
        <v>108</v>
      </c>
      <c r="B127" s="111"/>
      <c r="C127" s="6" t="s">
        <v>190</v>
      </c>
      <c r="D127" s="7">
        <v>44883</v>
      </c>
      <c r="E127" s="8" t="s">
        <v>78</v>
      </c>
      <c r="F127" s="9">
        <v>1392768</v>
      </c>
      <c r="G127" s="8" t="s">
        <v>29</v>
      </c>
      <c r="H127" s="9">
        <v>146241</v>
      </c>
      <c r="I127" s="112"/>
      <c r="J127" s="113"/>
      <c r="K127" s="114"/>
      <c r="L127" s="115"/>
      <c r="M127" s="116"/>
      <c r="N127" s="15" t="str">
        <f t="shared" si="4"/>
        <v>51507</v>
      </c>
      <c r="O127" t="str">
        <f t="shared" si="5"/>
        <v/>
      </c>
      <c r="Q127">
        <f t="shared" si="6"/>
        <v>51507</v>
      </c>
      <c r="R127" s="14">
        <f t="shared" si="7"/>
        <v>1392768</v>
      </c>
    </row>
    <row r="128" spans="1:18" ht="14.45" customHeight="1" x14ac:dyDescent="0.25">
      <c r="A128" s="10">
        <v>109</v>
      </c>
      <c r="B128" s="111"/>
      <c r="C128" s="6" t="s">
        <v>191</v>
      </c>
      <c r="D128" s="7">
        <v>44884</v>
      </c>
      <c r="E128" s="8" t="s">
        <v>192</v>
      </c>
      <c r="F128" s="9">
        <v>1392768</v>
      </c>
      <c r="G128" s="8" t="s">
        <v>29</v>
      </c>
      <c r="H128" s="9">
        <v>146241</v>
      </c>
      <c r="I128" s="112"/>
      <c r="J128" s="113"/>
      <c r="K128" s="114"/>
      <c r="L128" s="115"/>
      <c r="M128" s="116"/>
      <c r="N128" s="15" t="str">
        <f t="shared" si="4"/>
        <v>51964</v>
      </c>
      <c r="O128" t="str">
        <f t="shared" si="5"/>
        <v/>
      </c>
      <c r="Q128">
        <f t="shared" si="6"/>
        <v>51964</v>
      </c>
      <c r="R128" s="14">
        <f t="shared" si="7"/>
        <v>1392768</v>
      </c>
    </row>
    <row r="129" spans="1:18" ht="14.45" customHeight="1" x14ac:dyDescent="0.25">
      <c r="A129" s="11">
        <v>110</v>
      </c>
      <c r="B129" s="100"/>
      <c r="C129" s="6" t="s">
        <v>193</v>
      </c>
      <c r="D129" s="7">
        <v>44895</v>
      </c>
      <c r="E129" s="8" t="s">
        <v>192</v>
      </c>
      <c r="F129" s="9">
        <v>1184922</v>
      </c>
      <c r="G129" s="8" t="s">
        <v>29</v>
      </c>
      <c r="H129" s="9">
        <v>124417</v>
      </c>
      <c r="I129" s="104"/>
      <c r="J129" s="105"/>
      <c r="K129" s="106"/>
      <c r="L129" s="109"/>
      <c r="M129" s="110"/>
      <c r="N129" s="15" t="str">
        <f t="shared" si="4"/>
        <v>53259</v>
      </c>
      <c r="O129" t="str">
        <f t="shared" si="5"/>
        <v/>
      </c>
      <c r="Q129">
        <f t="shared" si="6"/>
        <v>53259</v>
      </c>
      <c r="R129" s="14">
        <f t="shared" si="7"/>
        <v>1184922</v>
      </c>
    </row>
    <row r="130" spans="1:18" ht="14.45" customHeight="1" x14ac:dyDescent="0.25">
      <c r="A130" s="5">
        <v>111</v>
      </c>
      <c r="B130" s="99" t="s">
        <v>194</v>
      </c>
      <c r="C130" s="6" t="s">
        <v>195</v>
      </c>
      <c r="D130" s="7">
        <v>44883</v>
      </c>
      <c r="E130" s="8" t="s">
        <v>131</v>
      </c>
      <c r="F130" s="9">
        <v>1199426</v>
      </c>
      <c r="G130" s="8" t="s">
        <v>29</v>
      </c>
      <c r="H130" s="9">
        <v>125940</v>
      </c>
      <c r="I130" s="101">
        <v>4207071</v>
      </c>
      <c r="J130" s="102"/>
      <c r="K130" s="103"/>
      <c r="L130" s="107" t="s">
        <v>60</v>
      </c>
      <c r="M130" s="108"/>
      <c r="N130" s="15" t="str">
        <f t="shared" si="4"/>
        <v>51299</v>
      </c>
      <c r="O130" t="str">
        <f t="shared" si="5"/>
        <v/>
      </c>
      <c r="Q130">
        <f t="shared" si="6"/>
        <v>51299</v>
      </c>
      <c r="R130" s="14">
        <f t="shared" si="7"/>
        <v>1199426</v>
      </c>
    </row>
    <row r="131" spans="1:18" ht="14.45" customHeight="1" x14ac:dyDescent="0.25">
      <c r="A131" s="10">
        <v>112</v>
      </c>
      <c r="B131" s="111"/>
      <c r="C131" s="6" t="s">
        <v>196</v>
      </c>
      <c r="D131" s="7">
        <v>44883</v>
      </c>
      <c r="E131" s="8" t="s">
        <v>131</v>
      </c>
      <c r="F131" s="9">
        <v>1392768</v>
      </c>
      <c r="G131" s="8" t="s">
        <v>29</v>
      </c>
      <c r="H131" s="9">
        <v>146241</v>
      </c>
      <c r="I131" s="112"/>
      <c r="J131" s="113"/>
      <c r="K131" s="114"/>
      <c r="L131" s="115"/>
      <c r="M131" s="116"/>
      <c r="N131" s="15" t="str">
        <f t="shared" si="4"/>
        <v>51288</v>
      </c>
      <c r="O131" t="str">
        <f t="shared" si="5"/>
        <v/>
      </c>
      <c r="Q131">
        <f t="shared" si="6"/>
        <v>51288</v>
      </c>
      <c r="R131" s="14">
        <f t="shared" si="7"/>
        <v>1392768</v>
      </c>
    </row>
    <row r="132" spans="1:18" ht="14.45" customHeight="1" x14ac:dyDescent="0.25">
      <c r="A132" s="10">
        <v>113</v>
      </c>
      <c r="B132" s="111"/>
      <c r="C132" s="6" t="s">
        <v>197</v>
      </c>
      <c r="D132" s="7">
        <v>44894</v>
      </c>
      <c r="E132" s="8" t="s">
        <v>131</v>
      </c>
      <c r="F132" s="9">
        <v>636413</v>
      </c>
      <c r="G132" s="8" t="s">
        <v>29</v>
      </c>
      <c r="H132" s="9">
        <v>66823</v>
      </c>
      <c r="I132" s="112"/>
      <c r="J132" s="113"/>
      <c r="K132" s="114"/>
      <c r="L132" s="115"/>
      <c r="M132" s="116"/>
      <c r="N132" s="15" t="str">
        <f t="shared" si="4"/>
        <v>53227</v>
      </c>
      <c r="O132" t="str">
        <f t="shared" si="5"/>
        <v/>
      </c>
      <c r="Q132">
        <f t="shared" si="6"/>
        <v>53227</v>
      </c>
      <c r="R132" s="14">
        <f t="shared" si="7"/>
        <v>636413</v>
      </c>
    </row>
    <row r="133" spans="1:18" ht="14.45" customHeight="1" x14ac:dyDescent="0.25">
      <c r="A133" s="10">
        <v>114</v>
      </c>
      <c r="B133" s="111"/>
      <c r="C133" s="6" t="s">
        <v>198</v>
      </c>
      <c r="D133" s="7">
        <v>44884</v>
      </c>
      <c r="E133" s="8" t="s">
        <v>131</v>
      </c>
      <c r="F133" s="9">
        <v>812948</v>
      </c>
      <c r="G133" s="8" t="s">
        <v>29</v>
      </c>
      <c r="H133" s="9">
        <v>85360</v>
      </c>
      <c r="I133" s="112"/>
      <c r="J133" s="113"/>
      <c r="K133" s="114"/>
      <c r="L133" s="115"/>
      <c r="M133" s="116"/>
      <c r="N133" s="15" t="str">
        <f t="shared" si="4"/>
        <v>51718</v>
      </c>
      <c r="O133" t="str">
        <f t="shared" si="5"/>
        <v/>
      </c>
      <c r="Q133">
        <f t="shared" si="6"/>
        <v>51718</v>
      </c>
      <c r="R133" s="14">
        <f t="shared" si="7"/>
        <v>812948</v>
      </c>
    </row>
    <row r="134" spans="1:18" ht="14.45" customHeight="1" x14ac:dyDescent="0.25">
      <c r="A134" s="11">
        <v>115</v>
      </c>
      <c r="B134" s="100"/>
      <c r="C134" s="6" t="s">
        <v>199</v>
      </c>
      <c r="D134" s="7">
        <v>44895</v>
      </c>
      <c r="E134" s="8" t="s">
        <v>127</v>
      </c>
      <c r="F134" s="9">
        <v>659083</v>
      </c>
      <c r="G134" s="8" t="s">
        <v>29</v>
      </c>
      <c r="H134" s="9">
        <v>69204</v>
      </c>
      <c r="I134" s="104"/>
      <c r="J134" s="105"/>
      <c r="K134" s="106"/>
      <c r="L134" s="109"/>
      <c r="M134" s="110"/>
      <c r="N134" s="15" t="str">
        <f t="shared" si="4"/>
        <v>53244</v>
      </c>
      <c r="O134" t="str">
        <f t="shared" si="5"/>
        <v/>
      </c>
      <c r="Q134">
        <f t="shared" si="6"/>
        <v>53244</v>
      </c>
      <c r="R134" s="14">
        <f t="shared" si="7"/>
        <v>659083</v>
      </c>
    </row>
    <row r="135" spans="1:18" ht="14.65" customHeight="1" x14ac:dyDescent="0.25">
      <c r="A135" s="5">
        <v>116</v>
      </c>
      <c r="B135" s="99" t="s">
        <v>200</v>
      </c>
      <c r="C135" s="6" t="s">
        <v>201</v>
      </c>
      <c r="D135" s="7">
        <v>44890</v>
      </c>
      <c r="E135" s="8" t="s">
        <v>59</v>
      </c>
      <c r="F135" s="9">
        <v>1885626</v>
      </c>
      <c r="G135" s="8" t="s">
        <v>29</v>
      </c>
      <c r="H135" s="9">
        <v>197991</v>
      </c>
      <c r="I135" s="101">
        <v>2548415</v>
      </c>
      <c r="J135" s="102"/>
      <c r="K135" s="103"/>
      <c r="L135" s="107" t="s">
        <v>60</v>
      </c>
      <c r="M135" s="108"/>
      <c r="N135" s="15" t="str">
        <f t="shared" si="4"/>
        <v>52922</v>
      </c>
      <c r="O135" t="str">
        <f t="shared" si="5"/>
        <v/>
      </c>
      <c r="Q135">
        <f t="shared" si="6"/>
        <v>52922</v>
      </c>
      <c r="R135" s="14">
        <f t="shared" si="7"/>
        <v>1885626</v>
      </c>
    </row>
    <row r="136" spans="1:18" ht="14.65" customHeight="1" x14ac:dyDescent="0.25">
      <c r="A136" s="11">
        <v>117</v>
      </c>
      <c r="B136" s="100"/>
      <c r="C136" s="6" t="s">
        <v>202</v>
      </c>
      <c r="D136" s="7">
        <v>44873</v>
      </c>
      <c r="E136" s="8" t="s">
        <v>59</v>
      </c>
      <c r="F136" s="9">
        <v>961765</v>
      </c>
      <c r="G136" s="8" t="s">
        <v>29</v>
      </c>
      <c r="H136" s="9">
        <v>100985</v>
      </c>
      <c r="I136" s="104"/>
      <c r="J136" s="105"/>
      <c r="K136" s="106"/>
      <c r="L136" s="109"/>
      <c r="M136" s="110"/>
      <c r="N136" s="15" t="str">
        <f t="shared" si="4"/>
        <v>50366</v>
      </c>
      <c r="O136" t="str">
        <f t="shared" si="5"/>
        <v/>
      </c>
      <c r="Q136">
        <f t="shared" si="6"/>
        <v>50366</v>
      </c>
      <c r="R136" s="14">
        <f t="shared" si="7"/>
        <v>961765</v>
      </c>
    </row>
    <row r="137" spans="1:18" ht="14.45" customHeight="1" x14ac:dyDescent="0.25">
      <c r="A137" s="5">
        <v>118</v>
      </c>
      <c r="B137" s="99" t="s">
        <v>203</v>
      </c>
      <c r="C137" s="6" t="s">
        <v>204</v>
      </c>
      <c r="D137" s="7">
        <v>44882</v>
      </c>
      <c r="E137" s="8" t="s">
        <v>127</v>
      </c>
      <c r="F137" s="9">
        <v>996241</v>
      </c>
      <c r="G137" s="8" t="s">
        <v>29</v>
      </c>
      <c r="H137" s="9">
        <v>104605</v>
      </c>
      <c r="I137" s="101">
        <v>2589028</v>
      </c>
      <c r="J137" s="102"/>
      <c r="K137" s="103"/>
      <c r="L137" s="107" t="s">
        <v>60</v>
      </c>
      <c r="M137" s="108"/>
      <c r="N137" s="15" t="str">
        <f t="shared" si="4"/>
        <v>51129</v>
      </c>
      <c r="O137" t="str">
        <f t="shared" si="5"/>
        <v/>
      </c>
      <c r="Q137">
        <f t="shared" si="6"/>
        <v>51129</v>
      </c>
      <c r="R137" s="14">
        <f t="shared" si="7"/>
        <v>996241</v>
      </c>
    </row>
    <row r="138" spans="1:18" ht="14.45" customHeight="1" x14ac:dyDescent="0.25">
      <c r="A138" s="10">
        <v>119</v>
      </c>
      <c r="B138" s="111"/>
      <c r="C138" s="6" t="s">
        <v>205</v>
      </c>
      <c r="D138" s="7">
        <v>44882</v>
      </c>
      <c r="E138" s="8" t="s">
        <v>92</v>
      </c>
      <c r="F138" s="9">
        <v>1392768</v>
      </c>
      <c r="G138" s="8" t="s">
        <v>29</v>
      </c>
      <c r="H138" s="9">
        <v>146241</v>
      </c>
      <c r="I138" s="112"/>
      <c r="J138" s="113"/>
      <c r="K138" s="114"/>
      <c r="L138" s="115"/>
      <c r="M138" s="116"/>
      <c r="N138" s="15" t="str">
        <f t="shared" si="4"/>
        <v>51164</v>
      </c>
      <c r="O138" t="str">
        <f t="shared" si="5"/>
        <v/>
      </c>
      <c r="Q138">
        <f t="shared" si="6"/>
        <v>51164</v>
      </c>
      <c r="R138" s="14">
        <f t="shared" si="7"/>
        <v>1392768</v>
      </c>
    </row>
    <row r="139" spans="1:18" ht="14.45" customHeight="1" x14ac:dyDescent="0.25">
      <c r="A139" s="11">
        <v>120</v>
      </c>
      <c r="B139" s="100"/>
      <c r="C139" s="6" t="s">
        <v>206</v>
      </c>
      <c r="D139" s="7">
        <v>44874</v>
      </c>
      <c r="E139" s="8" t="s">
        <v>78</v>
      </c>
      <c r="F139" s="9">
        <v>503760</v>
      </c>
      <c r="G139" s="8" t="s">
        <v>29</v>
      </c>
      <c r="H139" s="9">
        <v>52895</v>
      </c>
      <c r="I139" s="104"/>
      <c r="J139" s="105"/>
      <c r="K139" s="106"/>
      <c r="L139" s="109"/>
      <c r="M139" s="110"/>
      <c r="N139" s="15" t="str">
        <f t="shared" si="4"/>
        <v>50572</v>
      </c>
      <c r="O139" t="str">
        <f t="shared" si="5"/>
        <v/>
      </c>
      <c r="Q139">
        <f t="shared" si="6"/>
        <v>50572</v>
      </c>
      <c r="R139" s="14">
        <f t="shared" si="7"/>
        <v>503760</v>
      </c>
    </row>
    <row r="140" spans="1:18" ht="14.45" customHeight="1" x14ac:dyDescent="0.25">
      <c r="A140" s="5">
        <v>121</v>
      </c>
      <c r="B140" s="99" t="s">
        <v>207</v>
      </c>
      <c r="C140" s="6" t="s">
        <v>208</v>
      </c>
      <c r="D140" s="7">
        <v>44874</v>
      </c>
      <c r="E140" s="8" t="s">
        <v>127</v>
      </c>
      <c r="F140" s="9">
        <v>419799</v>
      </c>
      <c r="G140" s="8" t="s">
        <v>29</v>
      </c>
      <c r="H140" s="9">
        <v>44079</v>
      </c>
      <c r="I140" s="101">
        <v>3405518</v>
      </c>
      <c r="J140" s="102"/>
      <c r="K140" s="103"/>
      <c r="L140" s="107" t="s">
        <v>60</v>
      </c>
      <c r="M140" s="108"/>
      <c r="N140" s="15" t="str">
        <f t="shared" si="4"/>
        <v>50544</v>
      </c>
      <c r="O140" t="str">
        <f t="shared" si="5"/>
        <v/>
      </c>
      <c r="Q140">
        <f t="shared" si="6"/>
        <v>50544</v>
      </c>
      <c r="R140" s="14">
        <f t="shared" si="7"/>
        <v>419799</v>
      </c>
    </row>
    <row r="141" spans="1:18" ht="14.45" customHeight="1" x14ac:dyDescent="0.25">
      <c r="A141" s="10">
        <v>122</v>
      </c>
      <c r="B141" s="111"/>
      <c r="C141" s="6" t="s">
        <v>209</v>
      </c>
      <c r="D141" s="7">
        <v>44882</v>
      </c>
      <c r="E141" s="8" t="s">
        <v>127</v>
      </c>
      <c r="F141" s="9">
        <v>1992481</v>
      </c>
      <c r="G141" s="8" t="s">
        <v>29</v>
      </c>
      <c r="H141" s="9">
        <v>209210</v>
      </c>
      <c r="I141" s="112"/>
      <c r="J141" s="113"/>
      <c r="K141" s="114"/>
      <c r="L141" s="115"/>
      <c r="M141" s="116"/>
      <c r="N141" s="15" t="str">
        <f t="shared" si="4"/>
        <v>51128</v>
      </c>
      <c r="O141" t="str">
        <f t="shared" si="5"/>
        <v/>
      </c>
      <c r="Q141">
        <f t="shared" si="6"/>
        <v>51128</v>
      </c>
      <c r="R141" s="14">
        <f t="shared" si="7"/>
        <v>1992481</v>
      </c>
    </row>
    <row r="142" spans="1:18" ht="14.45" customHeight="1" x14ac:dyDescent="0.25">
      <c r="A142" s="11">
        <v>123</v>
      </c>
      <c r="B142" s="100"/>
      <c r="C142" s="6" t="s">
        <v>210</v>
      </c>
      <c r="D142" s="7">
        <v>44883</v>
      </c>
      <c r="E142" s="8" t="s">
        <v>127</v>
      </c>
      <c r="F142" s="9">
        <v>1392768</v>
      </c>
      <c r="G142" s="8" t="s">
        <v>29</v>
      </c>
      <c r="H142" s="9">
        <v>146241</v>
      </c>
      <c r="I142" s="104"/>
      <c r="J142" s="105"/>
      <c r="K142" s="106"/>
      <c r="L142" s="109"/>
      <c r="M142" s="110"/>
      <c r="N142" s="15" t="str">
        <f t="shared" si="4"/>
        <v>51256</v>
      </c>
      <c r="O142" t="str">
        <f t="shared" si="5"/>
        <v/>
      </c>
      <c r="Q142">
        <f t="shared" si="6"/>
        <v>51256</v>
      </c>
      <c r="R142" s="14">
        <f t="shared" si="7"/>
        <v>1392768</v>
      </c>
    </row>
    <row r="143" spans="1:18" ht="14.65" customHeight="1" x14ac:dyDescent="0.25">
      <c r="A143" s="5">
        <v>124</v>
      </c>
      <c r="B143" s="99" t="s">
        <v>211</v>
      </c>
      <c r="C143" s="6" t="s">
        <v>212</v>
      </c>
      <c r="D143" s="7">
        <v>44868</v>
      </c>
      <c r="E143" s="8" t="s">
        <v>59</v>
      </c>
      <c r="F143" s="9">
        <v>2415161</v>
      </c>
      <c r="G143" s="8" t="s">
        <v>29</v>
      </c>
      <c r="H143" s="9">
        <v>253592</v>
      </c>
      <c r="I143" s="101">
        <v>4261133</v>
      </c>
      <c r="J143" s="102"/>
      <c r="K143" s="103"/>
      <c r="L143" s="107" t="s">
        <v>60</v>
      </c>
      <c r="M143" s="108"/>
      <c r="N143" s="15" t="str">
        <f t="shared" si="4"/>
        <v>49718</v>
      </c>
      <c r="O143" t="str">
        <f t="shared" si="5"/>
        <v/>
      </c>
      <c r="Q143">
        <f t="shared" si="6"/>
        <v>49718</v>
      </c>
      <c r="R143" s="14">
        <f t="shared" si="7"/>
        <v>2415161</v>
      </c>
    </row>
    <row r="144" spans="1:18" ht="14.65" customHeight="1" x14ac:dyDescent="0.25">
      <c r="A144" s="11">
        <v>125</v>
      </c>
      <c r="B144" s="100"/>
      <c r="C144" s="6" t="s">
        <v>213</v>
      </c>
      <c r="D144" s="7">
        <v>44894</v>
      </c>
      <c r="E144" s="8" t="s">
        <v>59</v>
      </c>
      <c r="F144" s="9">
        <v>2345881</v>
      </c>
      <c r="G144" s="8" t="s">
        <v>29</v>
      </c>
      <c r="H144" s="9">
        <v>246317</v>
      </c>
      <c r="I144" s="104"/>
      <c r="J144" s="105"/>
      <c r="K144" s="106"/>
      <c r="L144" s="109"/>
      <c r="M144" s="110"/>
      <c r="N144" s="15" t="str">
        <f t="shared" si="4"/>
        <v>53190</v>
      </c>
      <c r="O144" t="str">
        <f t="shared" si="5"/>
        <v/>
      </c>
      <c r="Q144">
        <f t="shared" si="6"/>
        <v>53190</v>
      </c>
      <c r="R144" s="14">
        <f t="shared" si="7"/>
        <v>2345881</v>
      </c>
    </row>
    <row r="145" spans="1:18" ht="14.45" customHeight="1" x14ac:dyDescent="0.25">
      <c r="A145" s="5">
        <v>126</v>
      </c>
      <c r="B145" s="99" t="s">
        <v>214</v>
      </c>
      <c r="C145" s="6" t="s">
        <v>215</v>
      </c>
      <c r="D145" s="7">
        <v>44890</v>
      </c>
      <c r="E145" s="8" t="s">
        <v>92</v>
      </c>
      <c r="F145" s="9">
        <v>1267223</v>
      </c>
      <c r="G145" s="8" t="s">
        <v>29</v>
      </c>
      <c r="H145" s="9">
        <v>133058</v>
      </c>
      <c r="I145" s="101">
        <v>5486932</v>
      </c>
      <c r="J145" s="102"/>
      <c r="K145" s="103"/>
      <c r="L145" s="107" t="s">
        <v>60</v>
      </c>
      <c r="M145" s="108"/>
      <c r="N145" s="15" t="str">
        <f t="shared" si="4"/>
        <v>52733</v>
      </c>
      <c r="O145" t="str">
        <f t="shared" si="5"/>
        <v/>
      </c>
      <c r="Q145">
        <f t="shared" si="6"/>
        <v>52733</v>
      </c>
      <c r="R145" s="14">
        <f t="shared" si="7"/>
        <v>1267223</v>
      </c>
    </row>
    <row r="146" spans="1:18" ht="14.45" customHeight="1" x14ac:dyDescent="0.25">
      <c r="A146" s="10">
        <v>127</v>
      </c>
      <c r="B146" s="111"/>
      <c r="C146" s="6" t="s">
        <v>216</v>
      </c>
      <c r="D146" s="7">
        <v>44867</v>
      </c>
      <c r="E146" s="8" t="s">
        <v>92</v>
      </c>
      <c r="F146" s="9">
        <v>1416979</v>
      </c>
      <c r="G146" s="8" t="s">
        <v>29</v>
      </c>
      <c r="H146" s="9">
        <v>148783</v>
      </c>
      <c r="I146" s="112"/>
      <c r="J146" s="113"/>
      <c r="K146" s="114"/>
      <c r="L146" s="115"/>
      <c r="M146" s="116"/>
      <c r="N146" s="15" t="str">
        <f t="shared" si="4"/>
        <v>49681</v>
      </c>
      <c r="O146" t="str">
        <f t="shared" si="5"/>
        <v/>
      </c>
      <c r="Q146">
        <f t="shared" si="6"/>
        <v>49681</v>
      </c>
      <c r="R146" s="14">
        <f t="shared" si="7"/>
        <v>1416979</v>
      </c>
    </row>
    <row r="147" spans="1:18" ht="14.45" customHeight="1" x14ac:dyDescent="0.25">
      <c r="A147" s="10">
        <v>128</v>
      </c>
      <c r="B147" s="111"/>
      <c r="C147" s="6" t="s">
        <v>217</v>
      </c>
      <c r="D147" s="7">
        <v>44883</v>
      </c>
      <c r="E147" s="8" t="s">
        <v>192</v>
      </c>
      <c r="F147" s="9">
        <v>1453966</v>
      </c>
      <c r="G147" s="8" t="s">
        <v>29</v>
      </c>
      <c r="H147" s="9">
        <v>152666</v>
      </c>
      <c r="I147" s="112"/>
      <c r="J147" s="113"/>
      <c r="K147" s="114"/>
      <c r="L147" s="115"/>
      <c r="M147" s="116"/>
      <c r="N147" s="15" t="str">
        <f t="shared" si="4"/>
        <v>51247</v>
      </c>
      <c r="O147" t="str">
        <f t="shared" si="5"/>
        <v/>
      </c>
      <c r="Q147">
        <f t="shared" si="6"/>
        <v>51247</v>
      </c>
      <c r="R147" s="14">
        <f t="shared" si="7"/>
        <v>1453966</v>
      </c>
    </row>
    <row r="148" spans="1:18" ht="14.45" customHeight="1" x14ac:dyDescent="0.25">
      <c r="A148" s="10">
        <v>129</v>
      </c>
      <c r="B148" s="111"/>
      <c r="C148" s="6" t="s">
        <v>218</v>
      </c>
      <c r="D148" s="7">
        <v>44882</v>
      </c>
      <c r="E148" s="8" t="s">
        <v>92</v>
      </c>
      <c r="F148" s="9">
        <v>996241</v>
      </c>
      <c r="G148" s="8" t="s">
        <v>29</v>
      </c>
      <c r="H148" s="9">
        <v>104605</v>
      </c>
      <c r="I148" s="112"/>
      <c r="J148" s="113"/>
      <c r="K148" s="114"/>
      <c r="L148" s="115"/>
      <c r="M148" s="116"/>
      <c r="N148" s="15" t="str">
        <f t="shared" ref="N148:N211" si="8">+RIGHT(C148,5)</f>
        <v>51169</v>
      </c>
      <c r="O148" t="str">
        <f t="shared" ref="O148:O211" si="9">+IF(F148&gt;0,"","HT")</f>
        <v/>
      </c>
      <c r="Q148">
        <f t="shared" ref="Q148:Q211" si="10">+N148*1</f>
        <v>51169</v>
      </c>
      <c r="R148" s="14">
        <f t="shared" ref="R148:R211" si="11">+F148</f>
        <v>996241</v>
      </c>
    </row>
    <row r="149" spans="1:18" ht="14.45" customHeight="1" x14ac:dyDescent="0.25">
      <c r="A149" s="11">
        <v>130</v>
      </c>
      <c r="B149" s="100"/>
      <c r="C149" s="6" t="s">
        <v>219</v>
      </c>
      <c r="D149" s="7">
        <v>44883</v>
      </c>
      <c r="E149" s="8" t="s">
        <v>192</v>
      </c>
      <c r="F149" s="9">
        <v>996241</v>
      </c>
      <c r="G149" s="8" t="s">
        <v>29</v>
      </c>
      <c r="H149" s="9">
        <v>104605</v>
      </c>
      <c r="I149" s="104"/>
      <c r="J149" s="105"/>
      <c r="K149" s="106"/>
      <c r="L149" s="109"/>
      <c r="M149" s="110"/>
      <c r="N149" s="15" t="str">
        <f t="shared" si="8"/>
        <v>51246</v>
      </c>
      <c r="O149" t="str">
        <f t="shared" si="9"/>
        <v/>
      </c>
      <c r="Q149">
        <f t="shared" si="10"/>
        <v>51246</v>
      </c>
      <c r="R149" s="14">
        <f t="shared" si="11"/>
        <v>996241</v>
      </c>
    </row>
    <row r="150" spans="1:18" ht="14.45" customHeight="1" x14ac:dyDescent="0.25">
      <c r="A150" s="5">
        <v>131</v>
      </c>
      <c r="B150" s="99" t="s">
        <v>220</v>
      </c>
      <c r="C150" s="6" t="s">
        <v>221</v>
      </c>
      <c r="D150" s="7">
        <v>44895</v>
      </c>
      <c r="E150" s="8" t="s">
        <v>127</v>
      </c>
      <c r="F150" s="9">
        <v>237916</v>
      </c>
      <c r="G150" s="8" t="s">
        <v>29</v>
      </c>
      <c r="H150" s="9">
        <v>24981</v>
      </c>
      <c r="I150" s="101">
        <v>2041533</v>
      </c>
      <c r="J150" s="102"/>
      <c r="K150" s="103"/>
      <c r="L150" s="107" t="s">
        <v>60</v>
      </c>
      <c r="M150" s="108"/>
      <c r="N150" s="15" t="str">
        <f t="shared" si="8"/>
        <v>53270</v>
      </c>
      <c r="O150" t="str">
        <f t="shared" si="9"/>
        <v/>
      </c>
      <c r="Q150">
        <f t="shared" si="10"/>
        <v>53270</v>
      </c>
      <c r="R150" s="14">
        <f t="shared" si="11"/>
        <v>237916</v>
      </c>
    </row>
    <row r="151" spans="1:18" ht="14.45" customHeight="1" x14ac:dyDescent="0.25">
      <c r="A151" s="10">
        <v>132</v>
      </c>
      <c r="B151" s="111"/>
      <c r="C151" s="6" t="s">
        <v>222</v>
      </c>
      <c r="D151" s="7">
        <v>44894</v>
      </c>
      <c r="E151" s="8" t="s">
        <v>59</v>
      </c>
      <c r="F151" s="9">
        <v>650359</v>
      </c>
      <c r="G151" s="8" t="s">
        <v>29</v>
      </c>
      <c r="H151" s="9">
        <v>68288</v>
      </c>
      <c r="I151" s="112"/>
      <c r="J151" s="113"/>
      <c r="K151" s="114"/>
      <c r="L151" s="115"/>
      <c r="M151" s="116"/>
      <c r="N151" s="15" t="str">
        <f t="shared" si="8"/>
        <v>53207</v>
      </c>
      <c r="O151" t="str">
        <f t="shared" si="9"/>
        <v/>
      </c>
      <c r="Q151">
        <f t="shared" si="10"/>
        <v>53207</v>
      </c>
      <c r="R151" s="14">
        <f t="shared" si="11"/>
        <v>650359</v>
      </c>
    </row>
    <row r="152" spans="1:18" ht="14.45" customHeight="1" x14ac:dyDescent="0.25">
      <c r="A152" s="11">
        <v>133</v>
      </c>
      <c r="B152" s="100"/>
      <c r="C152" s="6" t="s">
        <v>223</v>
      </c>
      <c r="D152" s="7">
        <v>44883</v>
      </c>
      <c r="E152" s="8" t="s">
        <v>224</v>
      </c>
      <c r="F152" s="9">
        <v>1392768</v>
      </c>
      <c r="G152" s="8" t="s">
        <v>29</v>
      </c>
      <c r="H152" s="9">
        <v>146241</v>
      </c>
      <c r="I152" s="104"/>
      <c r="J152" s="105"/>
      <c r="K152" s="106"/>
      <c r="L152" s="109"/>
      <c r="M152" s="110"/>
      <c r="N152" s="15" t="str">
        <f t="shared" si="8"/>
        <v>51303</v>
      </c>
      <c r="O152" t="str">
        <f t="shared" si="9"/>
        <v/>
      </c>
      <c r="Q152">
        <f t="shared" si="10"/>
        <v>51303</v>
      </c>
      <c r="R152" s="14">
        <f t="shared" si="11"/>
        <v>1392768</v>
      </c>
    </row>
    <row r="153" spans="1:18" ht="14.45" customHeight="1" x14ac:dyDescent="0.25">
      <c r="A153" s="5">
        <v>134</v>
      </c>
      <c r="B153" s="99" t="s">
        <v>225</v>
      </c>
      <c r="C153" s="6" t="s">
        <v>226</v>
      </c>
      <c r="D153" s="7">
        <v>44901</v>
      </c>
      <c r="E153" s="8" t="s">
        <v>92</v>
      </c>
      <c r="F153" s="9">
        <v>1428288</v>
      </c>
      <c r="G153" s="8" t="s">
        <v>29</v>
      </c>
      <c r="H153" s="9">
        <v>149970</v>
      </c>
      <c r="I153" s="101">
        <v>219484734</v>
      </c>
      <c r="J153" s="102"/>
      <c r="K153" s="103"/>
      <c r="L153" s="107" t="s">
        <v>60</v>
      </c>
      <c r="M153" s="108"/>
      <c r="N153" s="15" t="str">
        <f t="shared" si="8"/>
        <v>54458</v>
      </c>
      <c r="O153" t="str">
        <f t="shared" si="9"/>
        <v/>
      </c>
      <c r="Q153">
        <f t="shared" si="10"/>
        <v>54458</v>
      </c>
      <c r="R153" s="14">
        <f t="shared" si="11"/>
        <v>1428288</v>
      </c>
    </row>
    <row r="154" spans="1:18" ht="14.45" customHeight="1" x14ac:dyDescent="0.25">
      <c r="A154" s="10">
        <v>135</v>
      </c>
      <c r="B154" s="111"/>
      <c r="C154" s="6" t="s">
        <v>227</v>
      </c>
      <c r="D154" s="7">
        <v>44902</v>
      </c>
      <c r="E154" s="8" t="s">
        <v>127</v>
      </c>
      <c r="F154" s="9">
        <v>2324038</v>
      </c>
      <c r="G154" s="8" t="s">
        <v>29</v>
      </c>
      <c r="H154" s="9">
        <v>244024</v>
      </c>
      <c r="I154" s="112"/>
      <c r="J154" s="113"/>
      <c r="K154" s="114"/>
      <c r="L154" s="115"/>
      <c r="M154" s="116"/>
      <c r="N154" s="15" t="str">
        <f t="shared" si="8"/>
        <v>54502</v>
      </c>
      <c r="O154" t="str">
        <f t="shared" si="9"/>
        <v/>
      </c>
      <c r="Q154">
        <f t="shared" si="10"/>
        <v>54502</v>
      </c>
      <c r="R154" s="14">
        <f t="shared" si="11"/>
        <v>2324038</v>
      </c>
    </row>
    <row r="155" spans="1:18" ht="14.45" customHeight="1" x14ac:dyDescent="0.25">
      <c r="A155" s="10">
        <v>136</v>
      </c>
      <c r="B155" s="111"/>
      <c r="C155" s="6" t="s">
        <v>228</v>
      </c>
      <c r="D155" s="7">
        <v>44902</v>
      </c>
      <c r="E155" s="8" t="s">
        <v>192</v>
      </c>
      <c r="F155" s="9">
        <v>597744</v>
      </c>
      <c r="G155" s="8" t="s">
        <v>29</v>
      </c>
      <c r="H155" s="9">
        <v>62763</v>
      </c>
      <c r="I155" s="112"/>
      <c r="J155" s="113"/>
      <c r="K155" s="114"/>
      <c r="L155" s="115"/>
      <c r="M155" s="116"/>
      <c r="N155" s="15" t="str">
        <f t="shared" si="8"/>
        <v>54480</v>
      </c>
      <c r="O155" t="str">
        <f t="shared" si="9"/>
        <v/>
      </c>
      <c r="Q155">
        <f t="shared" si="10"/>
        <v>54480</v>
      </c>
      <c r="R155" s="14">
        <f t="shared" si="11"/>
        <v>597744</v>
      </c>
    </row>
    <row r="156" spans="1:18" ht="14.45" customHeight="1" x14ac:dyDescent="0.25">
      <c r="A156" s="10">
        <v>137</v>
      </c>
      <c r="B156" s="111"/>
      <c r="C156" s="6" t="s">
        <v>229</v>
      </c>
      <c r="D156" s="7">
        <v>44911</v>
      </c>
      <c r="E156" s="8" t="s">
        <v>127</v>
      </c>
      <c r="F156" s="9">
        <v>599713</v>
      </c>
      <c r="G156" s="8" t="s">
        <v>29</v>
      </c>
      <c r="H156" s="9">
        <v>62970</v>
      </c>
      <c r="I156" s="112"/>
      <c r="J156" s="113"/>
      <c r="K156" s="114"/>
      <c r="L156" s="115"/>
      <c r="M156" s="116"/>
      <c r="N156" s="15" t="str">
        <f t="shared" si="8"/>
        <v>55902</v>
      </c>
      <c r="O156" t="str">
        <f t="shared" si="9"/>
        <v/>
      </c>
      <c r="Q156">
        <f t="shared" si="10"/>
        <v>55902</v>
      </c>
      <c r="R156" s="14">
        <f t="shared" si="11"/>
        <v>599713</v>
      </c>
    </row>
    <row r="157" spans="1:18" ht="14.45" customHeight="1" x14ac:dyDescent="0.25">
      <c r="A157" s="10">
        <v>138</v>
      </c>
      <c r="B157" s="111"/>
      <c r="C157" s="6" t="s">
        <v>230</v>
      </c>
      <c r="D157" s="7">
        <v>44911</v>
      </c>
      <c r="E157" s="8" t="s">
        <v>92</v>
      </c>
      <c r="F157" s="9">
        <v>326600</v>
      </c>
      <c r="G157" s="8" t="s">
        <v>29</v>
      </c>
      <c r="H157" s="9">
        <v>34293</v>
      </c>
      <c r="I157" s="112"/>
      <c r="J157" s="113"/>
      <c r="K157" s="114"/>
      <c r="L157" s="115"/>
      <c r="M157" s="116"/>
      <c r="N157" s="15" t="str">
        <f t="shared" si="8"/>
        <v>55899</v>
      </c>
      <c r="O157" t="str">
        <f t="shared" si="9"/>
        <v/>
      </c>
      <c r="Q157">
        <f t="shared" si="10"/>
        <v>55899</v>
      </c>
      <c r="R157" s="14">
        <f t="shared" si="11"/>
        <v>326600</v>
      </c>
    </row>
    <row r="158" spans="1:18" ht="14.45" customHeight="1" x14ac:dyDescent="0.25">
      <c r="A158" s="10">
        <v>139</v>
      </c>
      <c r="B158" s="111"/>
      <c r="C158" s="6" t="s">
        <v>231</v>
      </c>
      <c r="D158" s="7">
        <v>44907</v>
      </c>
      <c r="E158" s="8" t="s">
        <v>127</v>
      </c>
      <c r="F158" s="9">
        <v>1000663</v>
      </c>
      <c r="G158" s="8" t="s">
        <v>29</v>
      </c>
      <c r="H158" s="9">
        <v>105070</v>
      </c>
      <c r="I158" s="112"/>
      <c r="J158" s="113"/>
      <c r="K158" s="114"/>
      <c r="L158" s="115"/>
      <c r="M158" s="116"/>
      <c r="N158" s="15" t="str">
        <f t="shared" si="8"/>
        <v>55296</v>
      </c>
      <c r="O158" t="str">
        <f t="shared" si="9"/>
        <v/>
      </c>
      <c r="Q158">
        <f t="shared" si="10"/>
        <v>55296</v>
      </c>
      <c r="R158" s="14">
        <f t="shared" si="11"/>
        <v>1000663</v>
      </c>
    </row>
    <row r="159" spans="1:18" ht="14.45" customHeight="1" x14ac:dyDescent="0.25">
      <c r="A159" s="10">
        <v>140</v>
      </c>
      <c r="B159" s="111"/>
      <c r="C159" s="6" t="s">
        <v>232</v>
      </c>
      <c r="D159" s="7">
        <v>44908</v>
      </c>
      <c r="E159" s="8" t="s">
        <v>131</v>
      </c>
      <c r="F159" s="9">
        <v>1714779</v>
      </c>
      <c r="G159" s="8" t="s">
        <v>29</v>
      </c>
      <c r="H159" s="9">
        <v>180052</v>
      </c>
      <c r="I159" s="112"/>
      <c r="J159" s="113"/>
      <c r="K159" s="114"/>
      <c r="L159" s="115"/>
      <c r="M159" s="116"/>
      <c r="N159" s="15" t="str">
        <f t="shared" si="8"/>
        <v>55351</v>
      </c>
      <c r="O159" t="str">
        <f t="shared" si="9"/>
        <v/>
      </c>
      <c r="Q159">
        <f t="shared" si="10"/>
        <v>55351</v>
      </c>
      <c r="R159" s="14">
        <f t="shared" si="11"/>
        <v>1714779</v>
      </c>
    </row>
    <row r="160" spans="1:18" ht="14.45" customHeight="1" x14ac:dyDescent="0.25">
      <c r="A160" s="10">
        <v>141</v>
      </c>
      <c r="B160" s="111"/>
      <c r="C160" s="6" t="s">
        <v>233</v>
      </c>
      <c r="D160" s="7">
        <v>44909</v>
      </c>
      <c r="E160" s="8" t="s">
        <v>127</v>
      </c>
      <c r="F160" s="9">
        <v>1337597</v>
      </c>
      <c r="G160" s="8" t="s">
        <v>29</v>
      </c>
      <c r="H160" s="9">
        <v>140448</v>
      </c>
      <c r="I160" s="112"/>
      <c r="J160" s="113"/>
      <c r="K160" s="114"/>
      <c r="L160" s="115"/>
      <c r="M160" s="116"/>
      <c r="N160" s="15" t="str">
        <f t="shared" si="8"/>
        <v>55449</v>
      </c>
      <c r="O160" t="str">
        <f t="shared" si="9"/>
        <v/>
      </c>
      <c r="Q160">
        <f t="shared" si="10"/>
        <v>55449</v>
      </c>
      <c r="R160" s="14">
        <f t="shared" si="11"/>
        <v>1337597</v>
      </c>
    </row>
    <row r="161" spans="1:18" ht="14.45" customHeight="1" x14ac:dyDescent="0.25">
      <c r="A161" s="10">
        <v>142</v>
      </c>
      <c r="B161" s="111"/>
      <c r="C161" s="6" t="s">
        <v>234</v>
      </c>
      <c r="D161" s="7">
        <v>44909</v>
      </c>
      <c r="E161" s="8" t="s">
        <v>127</v>
      </c>
      <c r="F161" s="9">
        <v>478486</v>
      </c>
      <c r="G161" s="8" t="s">
        <v>29</v>
      </c>
      <c r="H161" s="9">
        <v>50241</v>
      </c>
      <c r="I161" s="112"/>
      <c r="J161" s="113"/>
      <c r="K161" s="114"/>
      <c r="L161" s="115"/>
      <c r="M161" s="116"/>
      <c r="N161" s="15" t="str">
        <f t="shared" si="8"/>
        <v>55420</v>
      </c>
      <c r="O161" t="str">
        <f t="shared" si="9"/>
        <v/>
      </c>
      <c r="Q161">
        <f t="shared" si="10"/>
        <v>55420</v>
      </c>
      <c r="R161" s="14">
        <f t="shared" si="11"/>
        <v>478486</v>
      </c>
    </row>
    <row r="162" spans="1:18" ht="14.45" customHeight="1" x14ac:dyDescent="0.25">
      <c r="A162" s="10">
        <v>143</v>
      </c>
      <c r="B162" s="111"/>
      <c r="C162" s="6" t="s">
        <v>235</v>
      </c>
      <c r="D162" s="7">
        <v>44905</v>
      </c>
      <c r="E162" s="8" t="s">
        <v>131</v>
      </c>
      <c r="F162" s="9">
        <v>2251935</v>
      </c>
      <c r="G162" s="8" t="s">
        <v>29</v>
      </c>
      <c r="H162" s="9">
        <v>236453</v>
      </c>
      <c r="I162" s="112"/>
      <c r="J162" s="113"/>
      <c r="K162" s="114"/>
      <c r="L162" s="115"/>
      <c r="M162" s="116"/>
      <c r="N162" s="15" t="str">
        <f t="shared" si="8"/>
        <v>55237</v>
      </c>
      <c r="O162" t="str">
        <f t="shared" si="9"/>
        <v/>
      </c>
      <c r="Q162">
        <f t="shared" si="10"/>
        <v>55237</v>
      </c>
      <c r="R162" s="14">
        <f t="shared" si="11"/>
        <v>2251935</v>
      </c>
    </row>
    <row r="163" spans="1:18" ht="14.45" customHeight="1" x14ac:dyDescent="0.25">
      <c r="A163" s="10">
        <v>144</v>
      </c>
      <c r="B163" s="111"/>
      <c r="C163" s="6" t="s">
        <v>236</v>
      </c>
      <c r="D163" s="7">
        <v>44915</v>
      </c>
      <c r="E163" s="8" t="s">
        <v>131</v>
      </c>
      <c r="F163" s="9">
        <v>491765</v>
      </c>
      <c r="G163" s="8" t="s">
        <v>29</v>
      </c>
      <c r="H163" s="9">
        <v>51635</v>
      </c>
      <c r="I163" s="112"/>
      <c r="J163" s="113"/>
      <c r="K163" s="114"/>
      <c r="L163" s="115"/>
      <c r="M163" s="116"/>
      <c r="N163" s="15" t="str">
        <f t="shared" si="8"/>
        <v>56127</v>
      </c>
      <c r="O163" t="str">
        <f t="shared" si="9"/>
        <v/>
      </c>
      <c r="Q163">
        <f t="shared" si="10"/>
        <v>56127</v>
      </c>
      <c r="R163" s="14">
        <f t="shared" si="11"/>
        <v>491765</v>
      </c>
    </row>
    <row r="164" spans="1:18" ht="14.45" customHeight="1" x14ac:dyDescent="0.25">
      <c r="A164" s="10">
        <v>145</v>
      </c>
      <c r="B164" s="111"/>
      <c r="C164" s="6" t="s">
        <v>237</v>
      </c>
      <c r="D164" s="7">
        <v>44905</v>
      </c>
      <c r="E164" s="8" t="s">
        <v>127</v>
      </c>
      <c r="F164" s="9">
        <v>1244439</v>
      </c>
      <c r="G164" s="8" t="s">
        <v>29</v>
      </c>
      <c r="H164" s="9">
        <v>130666</v>
      </c>
      <c r="I164" s="112"/>
      <c r="J164" s="113"/>
      <c r="K164" s="114"/>
      <c r="L164" s="115"/>
      <c r="M164" s="116"/>
      <c r="N164" s="15" t="str">
        <f t="shared" si="8"/>
        <v>55259</v>
      </c>
      <c r="O164" t="str">
        <f t="shared" si="9"/>
        <v/>
      </c>
      <c r="Q164">
        <f t="shared" si="10"/>
        <v>55259</v>
      </c>
      <c r="R164" s="14">
        <f t="shared" si="11"/>
        <v>1244439</v>
      </c>
    </row>
    <row r="165" spans="1:18" ht="14.45" customHeight="1" x14ac:dyDescent="0.25">
      <c r="A165" s="10">
        <v>146</v>
      </c>
      <c r="B165" s="111"/>
      <c r="C165" s="6" t="s">
        <v>238</v>
      </c>
      <c r="D165" s="7">
        <v>44909</v>
      </c>
      <c r="E165" s="8" t="s">
        <v>192</v>
      </c>
      <c r="F165" s="9">
        <v>1454220</v>
      </c>
      <c r="G165" s="8" t="s">
        <v>29</v>
      </c>
      <c r="H165" s="9">
        <v>152693</v>
      </c>
      <c r="I165" s="112"/>
      <c r="J165" s="113"/>
      <c r="K165" s="114"/>
      <c r="L165" s="115"/>
      <c r="M165" s="116"/>
      <c r="N165" s="15" t="str">
        <f t="shared" si="8"/>
        <v>55426</v>
      </c>
      <c r="O165" t="str">
        <f t="shared" si="9"/>
        <v/>
      </c>
      <c r="Q165">
        <f t="shared" si="10"/>
        <v>55426</v>
      </c>
      <c r="R165" s="14">
        <f t="shared" si="11"/>
        <v>1454220</v>
      </c>
    </row>
    <row r="166" spans="1:18" ht="14.45" customHeight="1" x14ac:dyDescent="0.25">
      <c r="A166" s="10">
        <v>147</v>
      </c>
      <c r="B166" s="111"/>
      <c r="C166" s="6" t="s">
        <v>239</v>
      </c>
      <c r="D166" s="7">
        <v>44909</v>
      </c>
      <c r="E166" s="8" t="s">
        <v>127</v>
      </c>
      <c r="F166" s="9">
        <v>1579798</v>
      </c>
      <c r="G166" s="8" t="s">
        <v>29</v>
      </c>
      <c r="H166" s="9">
        <v>165879</v>
      </c>
      <c r="I166" s="112"/>
      <c r="J166" s="113"/>
      <c r="K166" s="114"/>
      <c r="L166" s="115"/>
      <c r="M166" s="116"/>
      <c r="N166" s="15" t="str">
        <f t="shared" si="8"/>
        <v>55450</v>
      </c>
      <c r="O166" t="str">
        <f t="shared" si="9"/>
        <v/>
      </c>
      <c r="Q166">
        <f t="shared" si="10"/>
        <v>55450</v>
      </c>
      <c r="R166" s="14">
        <f t="shared" si="11"/>
        <v>1579798</v>
      </c>
    </row>
    <row r="167" spans="1:18" ht="14.45" customHeight="1" x14ac:dyDescent="0.25">
      <c r="A167" s="10">
        <v>148</v>
      </c>
      <c r="B167" s="111"/>
      <c r="C167" s="6" t="s">
        <v>240</v>
      </c>
      <c r="D167" s="7">
        <v>44914</v>
      </c>
      <c r="E167" s="8" t="s">
        <v>92</v>
      </c>
      <c r="F167" s="9">
        <v>491765</v>
      </c>
      <c r="G167" s="8" t="s">
        <v>29</v>
      </c>
      <c r="H167" s="9">
        <v>51635</v>
      </c>
      <c r="I167" s="112"/>
      <c r="J167" s="113"/>
      <c r="K167" s="114"/>
      <c r="L167" s="115"/>
      <c r="M167" s="116"/>
      <c r="N167" s="15" t="str">
        <f t="shared" si="8"/>
        <v>56050</v>
      </c>
      <c r="O167" t="str">
        <f t="shared" si="9"/>
        <v/>
      </c>
      <c r="Q167">
        <f t="shared" si="10"/>
        <v>56050</v>
      </c>
      <c r="R167" s="14">
        <f t="shared" si="11"/>
        <v>491765</v>
      </c>
    </row>
    <row r="168" spans="1:18" ht="14.45" customHeight="1" x14ac:dyDescent="0.25">
      <c r="A168" s="10">
        <v>149</v>
      </c>
      <c r="B168" s="111"/>
      <c r="C168" s="6" t="s">
        <v>241</v>
      </c>
      <c r="D168" s="7">
        <v>44909</v>
      </c>
      <c r="E168" s="8" t="s">
        <v>192</v>
      </c>
      <c r="F168" s="9">
        <v>934473</v>
      </c>
      <c r="G168" s="8" t="s">
        <v>29</v>
      </c>
      <c r="H168" s="9">
        <v>98120</v>
      </c>
      <c r="I168" s="112"/>
      <c r="J168" s="113"/>
      <c r="K168" s="114"/>
      <c r="L168" s="115"/>
      <c r="M168" s="116"/>
      <c r="N168" s="15" t="str">
        <f t="shared" si="8"/>
        <v>55407</v>
      </c>
      <c r="O168" t="str">
        <f t="shared" si="9"/>
        <v/>
      </c>
      <c r="Q168">
        <f t="shared" si="10"/>
        <v>55407</v>
      </c>
      <c r="R168" s="14">
        <f t="shared" si="11"/>
        <v>934473</v>
      </c>
    </row>
    <row r="169" spans="1:18" ht="14.45" customHeight="1" x14ac:dyDescent="0.25">
      <c r="A169" s="10">
        <v>150</v>
      </c>
      <c r="B169" s="111"/>
      <c r="C169" s="6" t="s">
        <v>242</v>
      </c>
      <c r="D169" s="7">
        <v>44916</v>
      </c>
      <c r="E169" s="8" t="s">
        <v>192</v>
      </c>
      <c r="F169" s="9">
        <v>491765</v>
      </c>
      <c r="G169" s="8" t="s">
        <v>29</v>
      </c>
      <c r="H169" s="9">
        <v>51635</v>
      </c>
      <c r="I169" s="112"/>
      <c r="J169" s="113"/>
      <c r="K169" s="114"/>
      <c r="L169" s="115"/>
      <c r="M169" s="116"/>
      <c r="N169" s="15" t="str">
        <f t="shared" si="8"/>
        <v>56196</v>
      </c>
      <c r="O169" t="str">
        <f t="shared" si="9"/>
        <v/>
      </c>
      <c r="Q169">
        <f t="shared" si="10"/>
        <v>56196</v>
      </c>
      <c r="R169" s="14">
        <f t="shared" si="11"/>
        <v>491765</v>
      </c>
    </row>
    <row r="170" spans="1:18" ht="14.45" customHeight="1" x14ac:dyDescent="0.25">
      <c r="A170" s="10">
        <v>151</v>
      </c>
      <c r="B170" s="111"/>
      <c r="C170" s="6" t="s">
        <v>243</v>
      </c>
      <c r="D170" s="7">
        <v>44915</v>
      </c>
      <c r="E170" s="8" t="s">
        <v>92</v>
      </c>
      <c r="F170" s="9">
        <v>491765</v>
      </c>
      <c r="G170" s="8" t="s">
        <v>29</v>
      </c>
      <c r="H170" s="9">
        <v>51635</v>
      </c>
      <c r="I170" s="112"/>
      <c r="J170" s="113"/>
      <c r="K170" s="114"/>
      <c r="L170" s="115"/>
      <c r="M170" s="116"/>
      <c r="N170" s="15" t="str">
        <f t="shared" si="8"/>
        <v>56120</v>
      </c>
      <c r="O170" t="str">
        <f t="shared" si="9"/>
        <v/>
      </c>
      <c r="Q170">
        <f t="shared" si="10"/>
        <v>56120</v>
      </c>
      <c r="R170" s="14">
        <f t="shared" si="11"/>
        <v>491765</v>
      </c>
    </row>
    <row r="171" spans="1:18" ht="14.45" customHeight="1" x14ac:dyDescent="0.25">
      <c r="A171" s="10">
        <v>152</v>
      </c>
      <c r="B171" s="111"/>
      <c r="C171" s="6" t="s">
        <v>244</v>
      </c>
      <c r="D171" s="7">
        <v>44909</v>
      </c>
      <c r="E171" s="8" t="s">
        <v>131</v>
      </c>
      <c r="F171" s="9">
        <v>830100</v>
      </c>
      <c r="G171" s="8" t="s">
        <v>29</v>
      </c>
      <c r="H171" s="9">
        <v>87161</v>
      </c>
      <c r="I171" s="112"/>
      <c r="J171" s="113"/>
      <c r="K171" s="114"/>
      <c r="L171" s="115"/>
      <c r="M171" s="116"/>
      <c r="N171" s="15" t="str">
        <f t="shared" si="8"/>
        <v>55410</v>
      </c>
      <c r="O171" t="str">
        <f t="shared" si="9"/>
        <v/>
      </c>
      <c r="Q171">
        <f t="shared" si="10"/>
        <v>55410</v>
      </c>
      <c r="R171" s="14">
        <f t="shared" si="11"/>
        <v>830100</v>
      </c>
    </row>
    <row r="172" spans="1:18" ht="14.45" customHeight="1" x14ac:dyDescent="0.25">
      <c r="A172" s="10">
        <v>153</v>
      </c>
      <c r="B172" s="111"/>
      <c r="C172" s="6" t="s">
        <v>245</v>
      </c>
      <c r="D172" s="7">
        <v>44898</v>
      </c>
      <c r="E172" s="8" t="s">
        <v>192</v>
      </c>
      <c r="F172" s="9">
        <v>1132599</v>
      </c>
      <c r="G172" s="8" t="s">
        <v>29</v>
      </c>
      <c r="H172" s="9">
        <v>118923</v>
      </c>
      <c r="I172" s="112"/>
      <c r="J172" s="113"/>
      <c r="K172" s="114"/>
      <c r="L172" s="115"/>
      <c r="M172" s="116"/>
      <c r="N172" s="15" t="str">
        <f t="shared" si="8"/>
        <v>54279</v>
      </c>
      <c r="O172" t="str">
        <f t="shared" si="9"/>
        <v/>
      </c>
      <c r="Q172">
        <f t="shared" si="10"/>
        <v>54279</v>
      </c>
      <c r="R172" s="14">
        <f t="shared" si="11"/>
        <v>1132599</v>
      </c>
    </row>
    <row r="173" spans="1:18" ht="14.45" customHeight="1" x14ac:dyDescent="0.25">
      <c r="A173" s="10">
        <v>154</v>
      </c>
      <c r="B173" s="111"/>
      <c r="C173" s="6" t="s">
        <v>246</v>
      </c>
      <c r="D173" s="7">
        <v>44902</v>
      </c>
      <c r="E173" s="8" t="s">
        <v>92</v>
      </c>
      <c r="F173" s="9">
        <v>1685582</v>
      </c>
      <c r="G173" s="8" t="s">
        <v>29</v>
      </c>
      <c r="H173" s="9">
        <v>176986</v>
      </c>
      <c r="I173" s="112"/>
      <c r="J173" s="113"/>
      <c r="K173" s="114"/>
      <c r="L173" s="115"/>
      <c r="M173" s="116"/>
      <c r="N173" s="15" t="str">
        <f t="shared" si="8"/>
        <v>54493</v>
      </c>
      <c r="O173" t="str">
        <f t="shared" si="9"/>
        <v/>
      </c>
      <c r="Q173">
        <f t="shared" si="10"/>
        <v>54493</v>
      </c>
      <c r="R173" s="14">
        <f t="shared" si="11"/>
        <v>1685582</v>
      </c>
    </row>
    <row r="174" spans="1:18" ht="14.45" customHeight="1" x14ac:dyDescent="0.25">
      <c r="A174" s="10">
        <v>155</v>
      </c>
      <c r="B174" s="111"/>
      <c r="C174" s="6" t="s">
        <v>247</v>
      </c>
      <c r="D174" s="7">
        <v>44923</v>
      </c>
      <c r="E174" s="8" t="s">
        <v>248</v>
      </c>
      <c r="F174" s="9">
        <v>1213952</v>
      </c>
      <c r="G174" s="8" t="s">
        <v>29</v>
      </c>
      <c r="H174" s="9">
        <v>127465</v>
      </c>
      <c r="I174" s="112"/>
      <c r="J174" s="113"/>
      <c r="K174" s="114"/>
      <c r="L174" s="115"/>
      <c r="M174" s="116"/>
      <c r="N174" s="15" t="str">
        <f t="shared" si="8"/>
        <v>57046</v>
      </c>
      <c r="O174" t="str">
        <f t="shared" si="9"/>
        <v/>
      </c>
      <c r="Q174">
        <f t="shared" si="10"/>
        <v>57046</v>
      </c>
      <c r="R174" s="14">
        <f t="shared" si="11"/>
        <v>1213952</v>
      </c>
    </row>
    <row r="175" spans="1:18" ht="14.45" customHeight="1" x14ac:dyDescent="0.25">
      <c r="A175" s="10">
        <v>156</v>
      </c>
      <c r="B175" s="111"/>
      <c r="C175" s="6" t="s">
        <v>249</v>
      </c>
      <c r="D175" s="7">
        <v>44910</v>
      </c>
      <c r="E175" s="8" t="s">
        <v>192</v>
      </c>
      <c r="F175" s="9">
        <v>686427</v>
      </c>
      <c r="G175" s="8" t="s">
        <v>29</v>
      </c>
      <c r="H175" s="9">
        <v>72075</v>
      </c>
      <c r="I175" s="112"/>
      <c r="J175" s="113"/>
      <c r="K175" s="114"/>
      <c r="L175" s="115"/>
      <c r="M175" s="116"/>
      <c r="N175" s="15" t="str">
        <f t="shared" si="8"/>
        <v>55873</v>
      </c>
      <c r="O175" t="str">
        <f t="shared" si="9"/>
        <v/>
      </c>
      <c r="Q175">
        <f t="shared" si="10"/>
        <v>55873</v>
      </c>
      <c r="R175" s="14">
        <f t="shared" si="11"/>
        <v>686427</v>
      </c>
    </row>
    <row r="176" spans="1:18" ht="14.45" customHeight="1" x14ac:dyDescent="0.25">
      <c r="A176" s="10">
        <v>157</v>
      </c>
      <c r="B176" s="111"/>
      <c r="C176" s="6" t="s">
        <v>250</v>
      </c>
      <c r="D176" s="7">
        <v>44914</v>
      </c>
      <c r="E176" s="8" t="s">
        <v>131</v>
      </c>
      <c r="F176" s="9">
        <v>491765</v>
      </c>
      <c r="G176" s="8" t="s">
        <v>29</v>
      </c>
      <c r="H176" s="9">
        <v>51635</v>
      </c>
      <c r="I176" s="112"/>
      <c r="J176" s="113"/>
      <c r="K176" s="114"/>
      <c r="L176" s="115"/>
      <c r="M176" s="116"/>
      <c r="N176" s="15" t="str">
        <f t="shared" si="8"/>
        <v>56048</v>
      </c>
      <c r="O176" t="str">
        <f t="shared" si="9"/>
        <v/>
      </c>
      <c r="Q176">
        <f t="shared" si="10"/>
        <v>56048</v>
      </c>
      <c r="R176" s="14">
        <f t="shared" si="11"/>
        <v>491765</v>
      </c>
    </row>
    <row r="177" spans="1:18" ht="14.45" customHeight="1" x14ac:dyDescent="0.25">
      <c r="A177" s="10">
        <v>158</v>
      </c>
      <c r="B177" s="111"/>
      <c r="C177" s="6" t="s">
        <v>251</v>
      </c>
      <c r="D177" s="7">
        <v>44915</v>
      </c>
      <c r="E177" s="8" t="s">
        <v>131</v>
      </c>
      <c r="F177" s="9">
        <v>491765</v>
      </c>
      <c r="G177" s="8" t="s">
        <v>29</v>
      </c>
      <c r="H177" s="9">
        <v>51635</v>
      </c>
      <c r="I177" s="112"/>
      <c r="J177" s="113"/>
      <c r="K177" s="114"/>
      <c r="L177" s="115"/>
      <c r="M177" s="116"/>
      <c r="N177" s="15" t="str">
        <f t="shared" si="8"/>
        <v>56125</v>
      </c>
      <c r="O177" t="str">
        <f t="shared" si="9"/>
        <v/>
      </c>
      <c r="Q177">
        <f t="shared" si="10"/>
        <v>56125</v>
      </c>
      <c r="R177" s="14">
        <f t="shared" si="11"/>
        <v>491765</v>
      </c>
    </row>
    <row r="178" spans="1:18" ht="14.45" customHeight="1" x14ac:dyDescent="0.25">
      <c r="A178" s="10">
        <v>159</v>
      </c>
      <c r="B178" s="111"/>
      <c r="C178" s="6" t="s">
        <v>252</v>
      </c>
      <c r="D178" s="7">
        <v>44913</v>
      </c>
      <c r="E178" s="8" t="s">
        <v>192</v>
      </c>
      <c r="F178" s="9">
        <v>1813630</v>
      </c>
      <c r="G178" s="8" t="s">
        <v>29</v>
      </c>
      <c r="H178" s="9">
        <v>190431</v>
      </c>
      <c r="I178" s="112"/>
      <c r="J178" s="113"/>
      <c r="K178" s="114"/>
      <c r="L178" s="115"/>
      <c r="M178" s="116"/>
      <c r="N178" s="15" t="str">
        <f t="shared" si="8"/>
        <v>57036</v>
      </c>
      <c r="O178" t="str">
        <f t="shared" si="9"/>
        <v/>
      </c>
      <c r="Q178">
        <f t="shared" si="10"/>
        <v>57036</v>
      </c>
      <c r="R178" s="14">
        <f t="shared" si="11"/>
        <v>1813630</v>
      </c>
    </row>
    <row r="179" spans="1:18" ht="14.45" customHeight="1" x14ac:dyDescent="0.25">
      <c r="A179" s="10">
        <v>160</v>
      </c>
      <c r="B179" s="111"/>
      <c r="C179" s="6" t="s">
        <v>253</v>
      </c>
      <c r="D179" s="7">
        <v>44907</v>
      </c>
      <c r="E179" s="8" t="s">
        <v>127</v>
      </c>
      <c r="F179" s="9">
        <v>1613977</v>
      </c>
      <c r="G179" s="8" t="s">
        <v>29</v>
      </c>
      <c r="H179" s="9">
        <v>169468</v>
      </c>
      <c r="I179" s="112"/>
      <c r="J179" s="113"/>
      <c r="K179" s="114"/>
      <c r="L179" s="115"/>
      <c r="M179" s="116"/>
      <c r="N179" s="15" t="str">
        <f t="shared" si="8"/>
        <v>55300</v>
      </c>
      <c r="O179" t="str">
        <f t="shared" si="9"/>
        <v/>
      </c>
      <c r="Q179">
        <f t="shared" si="10"/>
        <v>55300</v>
      </c>
      <c r="R179" s="14">
        <f t="shared" si="11"/>
        <v>1613977</v>
      </c>
    </row>
    <row r="180" spans="1:18" ht="14.45" customHeight="1" x14ac:dyDescent="0.25">
      <c r="A180" s="10">
        <v>161</v>
      </c>
      <c r="B180" s="111"/>
      <c r="C180" s="6" t="s">
        <v>254</v>
      </c>
      <c r="D180" s="7">
        <v>44919</v>
      </c>
      <c r="E180" s="8" t="s">
        <v>192</v>
      </c>
      <c r="F180" s="9">
        <v>1115942</v>
      </c>
      <c r="G180" s="8" t="s">
        <v>29</v>
      </c>
      <c r="H180" s="9">
        <v>117174</v>
      </c>
      <c r="I180" s="112"/>
      <c r="J180" s="113"/>
      <c r="K180" s="114"/>
      <c r="L180" s="115"/>
      <c r="M180" s="116"/>
      <c r="N180" s="15" t="str">
        <f t="shared" si="8"/>
        <v>56819</v>
      </c>
      <c r="O180" t="str">
        <f t="shared" si="9"/>
        <v/>
      </c>
      <c r="Q180">
        <f t="shared" si="10"/>
        <v>56819</v>
      </c>
      <c r="R180" s="14">
        <f t="shared" si="11"/>
        <v>1115942</v>
      </c>
    </row>
    <row r="181" spans="1:18" ht="14.45" customHeight="1" x14ac:dyDescent="0.25">
      <c r="A181" s="10">
        <v>162</v>
      </c>
      <c r="B181" s="111"/>
      <c r="C181" s="6" t="s">
        <v>255</v>
      </c>
      <c r="D181" s="7">
        <v>44918</v>
      </c>
      <c r="E181" s="8" t="s">
        <v>92</v>
      </c>
      <c r="F181" s="9">
        <v>708551</v>
      </c>
      <c r="G181" s="8" t="s">
        <v>29</v>
      </c>
      <c r="H181" s="9">
        <v>74398</v>
      </c>
      <c r="I181" s="112"/>
      <c r="J181" s="113"/>
      <c r="K181" s="114"/>
      <c r="L181" s="115"/>
      <c r="M181" s="116"/>
      <c r="N181" s="15" t="str">
        <f t="shared" si="8"/>
        <v>56701</v>
      </c>
      <c r="O181" t="str">
        <f t="shared" si="9"/>
        <v/>
      </c>
      <c r="Q181">
        <f t="shared" si="10"/>
        <v>56701</v>
      </c>
      <c r="R181" s="14">
        <f t="shared" si="11"/>
        <v>708551</v>
      </c>
    </row>
    <row r="182" spans="1:18" ht="14.45" customHeight="1" x14ac:dyDescent="0.25">
      <c r="A182" s="10">
        <v>163</v>
      </c>
      <c r="B182" s="111"/>
      <c r="C182" s="6" t="s">
        <v>256</v>
      </c>
      <c r="D182" s="7">
        <v>44921</v>
      </c>
      <c r="E182" s="8" t="s">
        <v>192</v>
      </c>
      <c r="F182" s="9">
        <v>752415</v>
      </c>
      <c r="G182" s="8" t="s">
        <v>29</v>
      </c>
      <c r="H182" s="9">
        <v>79004</v>
      </c>
      <c r="I182" s="112"/>
      <c r="J182" s="113"/>
      <c r="K182" s="114"/>
      <c r="L182" s="115"/>
      <c r="M182" s="116"/>
      <c r="N182" s="15" t="str">
        <f t="shared" si="8"/>
        <v>56858</v>
      </c>
      <c r="O182" t="str">
        <f t="shared" si="9"/>
        <v/>
      </c>
      <c r="Q182">
        <f t="shared" si="10"/>
        <v>56858</v>
      </c>
      <c r="R182" s="14">
        <f t="shared" si="11"/>
        <v>752415</v>
      </c>
    </row>
    <row r="183" spans="1:18" ht="14.45" customHeight="1" x14ac:dyDescent="0.25">
      <c r="A183" s="10">
        <v>164</v>
      </c>
      <c r="B183" s="111"/>
      <c r="C183" s="6" t="s">
        <v>257</v>
      </c>
      <c r="D183" s="7">
        <v>44922</v>
      </c>
      <c r="E183" s="8" t="s">
        <v>192</v>
      </c>
      <c r="F183" s="9">
        <v>216786</v>
      </c>
      <c r="G183" s="8" t="s">
        <v>29</v>
      </c>
      <c r="H183" s="9">
        <v>22763</v>
      </c>
      <c r="I183" s="112"/>
      <c r="J183" s="113"/>
      <c r="K183" s="114"/>
      <c r="L183" s="115"/>
      <c r="M183" s="116"/>
      <c r="N183" s="15" t="str">
        <f t="shared" si="8"/>
        <v>56973</v>
      </c>
      <c r="O183" t="str">
        <f t="shared" si="9"/>
        <v/>
      </c>
      <c r="Q183">
        <f t="shared" si="10"/>
        <v>56973</v>
      </c>
      <c r="R183" s="14">
        <f t="shared" si="11"/>
        <v>216786</v>
      </c>
    </row>
    <row r="184" spans="1:18" ht="14.45" customHeight="1" x14ac:dyDescent="0.25">
      <c r="A184" s="10">
        <v>165</v>
      </c>
      <c r="B184" s="111"/>
      <c r="C184" s="6" t="s">
        <v>258</v>
      </c>
      <c r="D184" s="7">
        <v>44917</v>
      </c>
      <c r="E184" s="8" t="s">
        <v>127</v>
      </c>
      <c r="F184" s="9">
        <v>763299</v>
      </c>
      <c r="G184" s="8" t="s">
        <v>29</v>
      </c>
      <c r="H184" s="9">
        <v>80146</v>
      </c>
      <c r="I184" s="112"/>
      <c r="J184" s="113"/>
      <c r="K184" s="114"/>
      <c r="L184" s="115"/>
      <c r="M184" s="116"/>
      <c r="N184" s="15" t="str">
        <f t="shared" si="8"/>
        <v>56438</v>
      </c>
      <c r="O184" t="str">
        <f t="shared" si="9"/>
        <v/>
      </c>
      <c r="Q184">
        <f t="shared" si="10"/>
        <v>56438</v>
      </c>
      <c r="R184" s="14">
        <f t="shared" si="11"/>
        <v>763299</v>
      </c>
    </row>
    <row r="185" spans="1:18" ht="14.45" customHeight="1" x14ac:dyDescent="0.25">
      <c r="A185" s="10">
        <v>166</v>
      </c>
      <c r="B185" s="111"/>
      <c r="C185" s="6" t="s">
        <v>259</v>
      </c>
      <c r="D185" s="7">
        <v>44917</v>
      </c>
      <c r="E185" s="8" t="s">
        <v>127</v>
      </c>
      <c r="F185" s="9">
        <v>491765</v>
      </c>
      <c r="G185" s="8" t="s">
        <v>29</v>
      </c>
      <c r="H185" s="9">
        <v>51635</v>
      </c>
      <c r="I185" s="112"/>
      <c r="J185" s="113"/>
      <c r="K185" s="114"/>
      <c r="L185" s="115"/>
      <c r="M185" s="116"/>
      <c r="N185" s="15" t="str">
        <f t="shared" si="8"/>
        <v>56573</v>
      </c>
      <c r="O185" t="str">
        <f t="shared" si="9"/>
        <v/>
      </c>
      <c r="Q185">
        <f t="shared" si="10"/>
        <v>56573</v>
      </c>
      <c r="R185" s="14">
        <f t="shared" si="11"/>
        <v>491765</v>
      </c>
    </row>
    <row r="186" spans="1:18" ht="14.45" customHeight="1" x14ac:dyDescent="0.25">
      <c r="A186" s="10">
        <v>167</v>
      </c>
      <c r="B186" s="111"/>
      <c r="C186" s="6" t="s">
        <v>260</v>
      </c>
      <c r="D186" s="7">
        <v>44915</v>
      </c>
      <c r="E186" s="8" t="s">
        <v>127</v>
      </c>
      <c r="F186" s="9">
        <v>1072240</v>
      </c>
      <c r="G186" s="8" t="s">
        <v>29</v>
      </c>
      <c r="H186" s="9">
        <v>112585</v>
      </c>
      <c r="I186" s="112"/>
      <c r="J186" s="113"/>
      <c r="K186" s="114"/>
      <c r="L186" s="115"/>
      <c r="M186" s="116"/>
      <c r="N186" s="15" t="str">
        <f t="shared" si="8"/>
        <v>56147</v>
      </c>
      <c r="O186" t="str">
        <f t="shared" si="9"/>
        <v/>
      </c>
      <c r="Q186">
        <f t="shared" si="10"/>
        <v>56147</v>
      </c>
      <c r="R186" s="14">
        <f t="shared" si="11"/>
        <v>1072240</v>
      </c>
    </row>
    <row r="187" spans="1:18" ht="14.45" customHeight="1" x14ac:dyDescent="0.25">
      <c r="A187" s="10">
        <v>168</v>
      </c>
      <c r="B187" s="111"/>
      <c r="C187" s="6" t="s">
        <v>261</v>
      </c>
      <c r="D187" s="7">
        <v>44915</v>
      </c>
      <c r="E187" s="8" t="s">
        <v>248</v>
      </c>
      <c r="F187" s="9">
        <v>983530</v>
      </c>
      <c r="G187" s="8" t="s">
        <v>29</v>
      </c>
      <c r="H187" s="9">
        <v>103271</v>
      </c>
      <c r="I187" s="112"/>
      <c r="J187" s="113"/>
      <c r="K187" s="114"/>
      <c r="L187" s="115"/>
      <c r="M187" s="116"/>
      <c r="N187" s="15" t="str">
        <f t="shared" si="8"/>
        <v>56132</v>
      </c>
      <c r="O187" t="str">
        <f t="shared" si="9"/>
        <v/>
      </c>
      <c r="Q187">
        <f t="shared" si="10"/>
        <v>56132</v>
      </c>
      <c r="R187" s="14">
        <f t="shared" si="11"/>
        <v>983530</v>
      </c>
    </row>
    <row r="188" spans="1:18" ht="14.45" customHeight="1" x14ac:dyDescent="0.25">
      <c r="A188" s="10">
        <v>169</v>
      </c>
      <c r="B188" s="111"/>
      <c r="C188" s="6" t="s">
        <v>262</v>
      </c>
      <c r="D188" s="7">
        <v>44916</v>
      </c>
      <c r="E188" s="8" t="s">
        <v>192</v>
      </c>
      <c r="F188" s="9">
        <v>636413</v>
      </c>
      <c r="G188" s="8" t="s">
        <v>29</v>
      </c>
      <c r="H188" s="9">
        <v>66823</v>
      </c>
      <c r="I188" s="112"/>
      <c r="J188" s="113"/>
      <c r="K188" s="114"/>
      <c r="L188" s="115"/>
      <c r="M188" s="116"/>
      <c r="N188" s="15" t="str">
        <f t="shared" si="8"/>
        <v>56261</v>
      </c>
      <c r="O188" t="str">
        <f t="shared" si="9"/>
        <v/>
      </c>
      <c r="Q188">
        <f t="shared" si="10"/>
        <v>56261</v>
      </c>
      <c r="R188" s="14">
        <f t="shared" si="11"/>
        <v>636413</v>
      </c>
    </row>
    <row r="189" spans="1:18" ht="14.45" customHeight="1" x14ac:dyDescent="0.25">
      <c r="A189" s="10">
        <v>170</v>
      </c>
      <c r="B189" s="111"/>
      <c r="C189" s="6" t="s">
        <v>263</v>
      </c>
      <c r="D189" s="7">
        <v>44917</v>
      </c>
      <c r="E189" s="8" t="s">
        <v>192</v>
      </c>
      <c r="F189" s="9">
        <v>400950</v>
      </c>
      <c r="G189" s="8" t="s">
        <v>29</v>
      </c>
      <c r="H189" s="9">
        <v>42100</v>
      </c>
      <c r="I189" s="112"/>
      <c r="J189" s="113"/>
      <c r="K189" s="114"/>
      <c r="L189" s="115"/>
      <c r="M189" s="116"/>
      <c r="N189" s="15" t="str">
        <f t="shared" si="8"/>
        <v>56527</v>
      </c>
      <c r="O189" t="str">
        <f t="shared" si="9"/>
        <v/>
      </c>
      <c r="Q189">
        <f t="shared" si="10"/>
        <v>56527</v>
      </c>
      <c r="R189" s="14">
        <f t="shared" si="11"/>
        <v>400950</v>
      </c>
    </row>
    <row r="190" spans="1:18" ht="14.45" customHeight="1" x14ac:dyDescent="0.25">
      <c r="A190" s="10">
        <v>171</v>
      </c>
      <c r="B190" s="111"/>
      <c r="C190" s="6" t="s">
        <v>264</v>
      </c>
      <c r="D190" s="7">
        <v>44896</v>
      </c>
      <c r="E190" s="8" t="s">
        <v>127</v>
      </c>
      <c r="F190" s="9">
        <v>1910180</v>
      </c>
      <c r="G190" s="8" t="s">
        <v>29</v>
      </c>
      <c r="H190" s="9">
        <v>200569</v>
      </c>
      <c r="I190" s="112"/>
      <c r="J190" s="113"/>
      <c r="K190" s="114"/>
      <c r="L190" s="115"/>
      <c r="M190" s="116"/>
      <c r="N190" s="15" t="str">
        <f t="shared" si="8"/>
        <v>53843</v>
      </c>
      <c r="O190" t="str">
        <f t="shared" si="9"/>
        <v/>
      </c>
      <c r="Q190">
        <f t="shared" si="10"/>
        <v>53843</v>
      </c>
      <c r="R190" s="14">
        <f t="shared" si="11"/>
        <v>1910180</v>
      </c>
    </row>
    <row r="191" spans="1:18" ht="14.45" customHeight="1" x14ac:dyDescent="0.25">
      <c r="A191" s="10">
        <v>172</v>
      </c>
      <c r="B191" s="111"/>
      <c r="C191" s="6" t="s">
        <v>265</v>
      </c>
      <c r="D191" s="7">
        <v>44897</v>
      </c>
      <c r="E191" s="8" t="s">
        <v>266</v>
      </c>
      <c r="F191" s="9">
        <v>270983</v>
      </c>
      <c r="G191" s="8" t="s">
        <v>29</v>
      </c>
      <c r="H191" s="9">
        <v>28453</v>
      </c>
      <c r="I191" s="112"/>
      <c r="J191" s="113"/>
      <c r="K191" s="114"/>
      <c r="L191" s="115"/>
      <c r="M191" s="116"/>
      <c r="N191" s="15" t="str">
        <f t="shared" si="8"/>
        <v>53957</v>
      </c>
      <c r="O191" t="str">
        <f t="shared" si="9"/>
        <v/>
      </c>
      <c r="Q191">
        <f t="shared" si="10"/>
        <v>53957</v>
      </c>
      <c r="R191" s="14">
        <f t="shared" si="11"/>
        <v>270983</v>
      </c>
    </row>
    <row r="192" spans="1:18" ht="14.45" customHeight="1" x14ac:dyDescent="0.25">
      <c r="A192" s="10">
        <v>173</v>
      </c>
      <c r="B192" s="111"/>
      <c r="C192" s="6" t="s">
        <v>267</v>
      </c>
      <c r="D192" s="7">
        <v>44904</v>
      </c>
      <c r="E192" s="8" t="s">
        <v>78</v>
      </c>
      <c r="F192" s="9">
        <v>260144</v>
      </c>
      <c r="G192" s="8" t="s">
        <v>29</v>
      </c>
      <c r="H192" s="9">
        <v>27315</v>
      </c>
      <c r="I192" s="112"/>
      <c r="J192" s="113"/>
      <c r="K192" s="114"/>
      <c r="L192" s="115"/>
      <c r="M192" s="116"/>
      <c r="N192" s="15" t="str">
        <f t="shared" si="8"/>
        <v>55178</v>
      </c>
      <c r="O192" t="str">
        <f t="shared" si="9"/>
        <v/>
      </c>
      <c r="Q192">
        <f t="shared" si="10"/>
        <v>55178</v>
      </c>
      <c r="R192" s="14">
        <f t="shared" si="11"/>
        <v>260144</v>
      </c>
    </row>
    <row r="193" spans="1:18" ht="14.45" customHeight="1" x14ac:dyDescent="0.25">
      <c r="A193" s="10">
        <v>174</v>
      </c>
      <c r="B193" s="111"/>
      <c r="C193" s="6" t="s">
        <v>268</v>
      </c>
      <c r="D193" s="7">
        <v>44908</v>
      </c>
      <c r="E193" s="8" t="s">
        <v>131</v>
      </c>
      <c r="F193" s="9">
        <v>896346</v>
      </c>
      <c r="G193" s="8" t="s">
        <v>29</v>
      </c>
      <c r="H193" s="9">
        <v>94116</v>
      </c>
      <c r="I193" s="112"/>
      <c r="J193" s="113"/>
      <c r="K193" s="114"/>
      <c r="L193" s="115"/>
      <c r="M193" s="116"/>
      <c r="N193" s="15" t="str">
        <f t="shared" si="8"/>
        <v>55374</v>
      </c>
      <c r="O193" t="str">
        <f t="shared" si="9"/>
        <v/>
      </c>
      <c r="Q193">
        <f t="shared" si="10"/>
        <v>55374</v>
      </c>
      <c r="R193" s="14">
        <f t="shared" si="11"/>
        <v>896346</v>
      </c>
    </row>
    <row r="194" spans="1:18" ht="14.45" customHeight="1" x14ac:dyDescent="0.25">
      <c r="A194" s="10">
        <v>175</v>
      </c>
      <c r="B194" s="111"/>
      <c r="C194" s="6" t="s">
        <v>269</v>
      </c>
      <c r="D194" s="7">
        <v>44901</v>
      </c>
      <c r="E194" s="8" t="s">
        <v>192</v>
      </c>
      <c r="F194" s="9">
        <v>1556444</v>
      </c>
      <c r="G194" s="8" t="s">
        <v>29</v>
      </c>
      <c r="H194" s="9">
        <v>163427</v>
      </c>
      <c r="I194" s="112"/>
      <c r="J194" s="113"/>
      <c r="K194" s="114"/>
      <c r="L194" s="115"/>
      <c r="M194" s="116"/>
      <c r="N194" s="15" t="str">
        <f t="shared" si="8"/>
        <v>54432</v>
      </c>
      <c r="O194" t="str">
        <f t="shared" si="9"/>
        <v/>
      </c>
      <c r="Q194">
        <f t="shared" si="10"/>
        <v>54432</v>
      </c>
      <c r="R194" s="14">
        <f t="shared" si="11"/>
        <v>1556444</v>
      </c>
    </row>
    <row r="195" spans="1:18" ht="14.45" customHeight="1" x14ac:dyDescent="0.25">
      <c r="A195" s="10">
        <v>176</v>
      </c>
      <c r="B195" s="111"/>
      <c r="C195" s="6" t="s">
        <v>270</v>
      </c>
      <c r="D195" s="7">
        <v>44903</v>
      </c>
      <c r="E195" s="8" t="s">
        <v>127</v>
      </c>
      <c r="F195" s="9">
        <v>868727</v>
      </c>
      <c r="G195" s="8" t="s">
        <v>29</v>
      </c>
      <c r="H195" s="9">
        <v>91216</v>
      </c>
      <c r="I195" s="112"/>
      <c r="J195" s="113"/>
      <c r="K195" s="114"/>
      <c r="L195" s="115"/>
      <c r="M195" s="116"/>
      <c r="N195" s="15" t="str">
        <f t="shared" si="8"/>
        <v>55009</v>
      </c>
      <c r="O195" t="str">
        <f t="shared" si="9"/>
        <v/>
      </c>
      <c r="Q195">
        <f t="shared" si="10"/>
        <v>55009</v>
      </c>
      <c r="R195" s="14">
        <f t="shared" si="11"/>
        <v>868727</v>
      </c>
    </row>
    <row r="196" spans="1:18" ht="14.45" customHeight="1" x14ac:dyDescent="0.25">
      <c r="A196" s="10">
        <v>177</v>
      </c>
      <c r="B196" s="111"/>
      <c r="C196" s="6" t="s">
        <v>271</v>
      </c>
      <c r="D196" s="7">
        <v>44902</v>
      </c>
      <c r="E196" s="8" t="s">
        <v>92</v>
      </c>
      <c r="F196" s="9">
        <v>1524554</v>
      </c>
      <c r="G196" s="8" t="s">
        <v>29</v>
      </c>
      <c r="H196" s="9">
        <v>160078</v>
      </c>
      <c r="I196" s="112"/>
      <c r="J196" s="113"/>
      <c r="K196" s="114"/>
      <c r="L196" s="115"/>
      <c r="M196" s="116"/>
      <c r="N196" s="15" t="str">
        <f t="shared" si="8"/>
        <v>54490</v>
      </c>
      <c r="O196" t="str">
        <f t="shared" si="9"/>
        <v/>
      </c>
      <c r="Q196">
        <f t="shared" si="10"/>
        <v>54490</v>
      </c>
      <c r="R196" s="14">
        <f t="shared" si="11"/>
        <v>1524554</v>
      </c>
    </row>
    <row r="197" spans="1:18" ht="14.45" customHeight="1" x14ac:dyDescent="0.25">
      <c r="A197" s="10">
        <v>178</v>
      </c>
      <c r="B197" s="111"/>
      <c r="C197" s="6" t="s">
        <v>272</v>
      </c>
      <c r="D197" s="7">
        <v>44903</v>
      </c>
      <c r="E197" s="8" t="s">
        <v>92</v>
      </c>
      <c r="F197" s="9">
        <v>1934734</v>
      </c>
      <c r="G197" s="8" t="s">
        <v>29</v>
      </c>
      <c r="H197" s="9">
        <v>203147</v>
      </c>
      <c r="I197" s="112"/>
      <c r="J197" s="113"/>
      <c r="K197" s="114"/>
      <c r="L197" s="115"/>
      <c r="M197" s="116"/>
      <c r="N197" s="15" t="str">
        <f t="shared" si="8"/>
        <v>55004</v>
      </c>
      <c r="O197" t="str">
        <f t="shared" si="9"/>
        <v/>
      </c>
      <c r="Q197">
        <f t="shared" si="10"/>
        <v>55004</v>
      </c>
      <c r="R197" s="14">
        <f t="shared" si="11"/>
        <v>1934734</v>
      </c>
    </row>
    <row r="198" spans="1:18" ht="14.45" customHeight="1" x14ac:dyDescent="0.25">
      <c r="A198" s="10">
        <v>179</v>
      </c>
      <c r="B198" s="111"/>
      <c r="C198" s="6" t="s">
        <v>273</v>
      </c>
      <c r="D198" s="7">
        <v>44908</v>
      </c>
      <c r="E198" s="8" t="s">
        <v>192</v>
      </c>
      <c r="F198" s="9">
        <v>477802</v>
      </c>
      <c r="G198" s="8" t="s">
        <v>29</v>
      </c>
      <c r="H198" s="9">
        <v>50169</v>
      </c>
      <c r="I198" s="112"/>
      <c r="J198" s="113"/>
      <c r="K198" s="114"/>
      <c r="L198" s="115"/>
      <c r="M198" s="116"/>
      <c r="N198" s="15" t="str">
        <f t="shared" si="8"/>
        <v>55359</v>
      </c>
      <c r="O198" t="str">
        <f t="shared" si="9"/>
        <v/>
      </c>
      <c r="Q198">
        <f t="shared" si="10"/>
        <v>55359</v>
      </c>
      <c r="R198" s="14">
        <f t="shared" si="11"/>
        <v>477802</v>
      </c>
    </row>
    <row r="199" spans="1:18" ht="14.45" customHeight="1" x14ac:dyDescent="0.25">
      <c r="A199" s="10">
        <v>180</v>
      </c>
      <c r="B199" s="111"/>
      <c r="C199" s="6" t="s">
        <v>274</v>
      </c>
      <c r="D199" s="7">
        <v>44908</v>
      </c>
      <c r="E199" s="8" t="s">
        <v>92</v>
      </c>
      <c r="F199" s="9">
        <v>359828</v>
      </c>
      <c r="G199" s="8" t="s">
        <v>29</v>
      </c>
      <c r="H199" s="9">
        <v>37782</v>
      </c>
      <c r="I199" s="112"/>
      <c r="J199" s="113"/>
      <c r="K199" s="114"/>
      <c r="L199" s="115"/>
      <c r="M199" s="116"/>
      <c r="N199" s="15" t="str">
        <f t="shared" si="8"/>
        <v>55345</v>
      </c>
      <c r="O199" t="str">
        <f t="shared" si="9"/>
        <v/>
      </c>
      <c r="Q199">
        <f t="shared" si="10"/>
        <v>55345</v>
      </c>
      <c r="R199" s="14">
        <f t="shared" si="11"/>
        <v>359828</v>
      </c>
    </row>
    <row r="200" spans="1:18" ht="14.45" customHeight="1" x14ac:dyDescent="0.25">
      <c r="A200" s="10">
        <v>181</v>
      </c>
      <c r="B200" s="111"/>
      <c r="C200" s="6" t="s">
        <v>275</v>
      </c>
      <c r="D200" s="7">
        <v>44907</v>
      </c>
      <c r="E200" s="8" t="s">
        <v>127</v>
      </c>
      <c r="F200" s="9">
        <v>599713</v>
      </c>
      <c r="G200" s="8" t="s">
        <v>29</v>
      </c>
      <c r="H200" s="9">
        <v>62970</v>
      </c>
      <c r="I200" s="112"/>
      <c r="J200" s="113"/>
      <c r="K200" s="114"/>
      <c r="L200" s="115"/>
      <c r="M200" s="116"/>
      <c r="N200" s="15" t="str">
        <f t="shared" si="8"/>
        <v>55283</v>
      </c>
      <c r="O200" t="str">
        <f t="shared" si="9"/>
        <v/>
      </c>
      <c r="Q200">
        <f t="shared" si="10"/>
        <v>55283</v>
      </c>
      <c r="R200" s="14">
        <f t="shared" si="11"/>
        <v>599713</v>
      </c>
    </row>
    <row r="201" spans="1:18" ht="14.45" customHeight="1" x14ac:dyDescent="0.25">
      <c r="A201" s="10">
        <v>182</v>
      </c>
      <c r="B201" s="111"/>
      <c r="C201" s="6" t="s">
        <v>276</v>
      </c>
      <c r="D201" s="7">
        <v>44917</v>
      </c>
      <c r="E201" s="8" t="s">
        <v>127</v>
      </c>
      <c r="F201" s="9">
        <v>491765</v>
      </c>
      <c r="G201" s="8" t="s">
        <v>29</v>
      </c>
      <c r="H201" s="9">
        <v>51635</v>
      </c>
      <c r="I201" s="112"/>
      <c r="J201" s="113"/>
      <c r="K201" s="114"/>
      <c r="L201" s="115"/>
      <c r="M201" s="116"/>
      <c r="N201" s="15" t="str">
        <f t="shared" si="8"/>
        <v>56508</v>
      </c>
      <c r="O201" t="str">
        <f t="shared" si="9"/>
        <v/>
      </c>
      <c r="Q201">
        <f t="shared" si="10"/>
        <v>56508</v>
      </c>
      <c r="R201" s="14">
        <f t="shared" si="11"/>
        <v>491765</v>
      </c>
    </row>
    <row r="202" spans="1:18" ht="14.45" customHeight="1" x14ac:dyDescent="0.25">
      <c r="A202" s="10">
        <v>183</v>
      </c>
      <c r="B202" s="111"/>
      <c r="C202" s="6" t="s">
        <v>277</v>
      </c>
      <c r="D202" s="7">
        <v>44918</v>
      </c>
      <c r="E202" s="8" t="s">
        <v>127</v>
      </c>
      <c r="F202" s="9">
        <v>400950</v>
      </c>
      <c r="G202" s="8" t="s">
        <v>29</v>
      </c>
      <c r="H202" s="9">
        <v>42100</v>
      </c>
      <c r="I202" s="112"/>
      <c r="J202" s="113"/>
      <c r="K202" s="114"/>
      <c r="L202" s="115"/>
      <c r="M202" s="116"/>
      <c r="N202" s="15" t="str">
        <f t="shared" si="8"/>
        <v>56751</v>
      </c>
      <c r="O202" t="str">
        <f t="shared" si="9"/>
        <v/>
      </c>
      <c r="Q202">
        <f t="shared" si="10"/>
        <v>56751</v>
      </c>
      <c r="R202" s="14">
        <f t="shared" si="11"/>
        <v>400950</v>
      </c>
    </row>
    <row r="203" spans="1:18" ht="14.45" customHeight="1" x14ac:dyDescent="0.25">
      <c r="A203" s="10">
        <v>184</v>
      </c>
      <c r="B203" s="111"/>
      <c r="C203" s="6" t="s">
        <v>278</v>
      </c>
      <c r="D203" s="7">
        <v>44915</v>
      </c>
      <c r="E203" s="8" t="s">
        <v>131</v>
      </c>
      <c r="F203" s="9">
        <v>638866</v>
      </c>
      <c r="G203" s="8" t="s">
        <v>29</v>
      </c>
      <c r="H203" s="9">
        <v>67081</v>
      </c>
      <c r="I203" s="112"/>
      <c r="J203" s="113"/>
      <c r="K203" s="114"/>
      <c r="L203" s="115"/>
      <c r="M203" s="116"/>
      <c r="N203" s="15" t="str">
        <f t="shared" si="8"/>
        <v>56136</v>
      </c>
      <c r="O203" t="str">
        <f t="shared" si="9"/>
        <v/>
      </c>
      <c r="Q203">
        <f t="shared" si="10"/>
        <v>56136</v>
      </c>
      <c r="R203" s="14">
        <f t="shared" si="11"/>
        <v>638866</v>
      </c>
    </row>
    <row r="204" spans="1:18" ht="14.45" customHeight="1" x14ac:dyDescent="0.25">
      <c r="A204" s="10">
        <v>185</v>
      </c>
      <c r="B204" s="111"/>
      <c r="C204" s="6" t="s">
        <v>279</v>
      </c>
      <c r="D204" s="7">
        <v>44909</v>
      </c>
      <c r="E204" s="8" t="s">
        <v>127</v>
      </c>
      <c r="F204" s="9">
        <v>544694</v>
      </c>
      <c r="G204" s="8" t="s">
        <v>29</v>
      </c>
      <c r="H204" s="9">
        <v>57193</v>
      </c>
      <c r="I204" s="112"/>
      <c r="J204" s="113"/>
      <c r="K204" s="114"/>
      <c r="L204" s="115"/>
      <c r="M204" s="116"/>
      <c r="N204" s="15" t="str">
        <f t="shared" si="8"/>
        <v>55448</v>
      </c>
      <c r="O204" t="str">
        <f t="shared" si="9"/>
        <v/>
      </c>
      <c r="Q204">
        <f t="shared" si="10"/>
        <v>55448</v>
      </c>
      <c r="R204" s="14">
        <f t="shared" si="11"/>
        <v>544694</v>
      </c>
    </row>
    <row r="205" spans="1:18" ht="14.45" customHeight="1" x14ac:dyDescent="0.25">
      <c r="A205" s="10">
        <v>186</v>
      </c>
      <c r="B205" s="111"/>
      <c r="C205" s="6" t="s">
        <v>280</v>
      </c>
      <c r="D205" s="7">
        <v>44914</v>
      </c>
      <c r="E205" s="8" t="s">
        <v>92</v>
      </c>
      <c r="F205" s="9">
        <v>491765</v>
      </c>
      <c r="G205" s="8" t="s">
        <v>29</v>
      </c>
      <c r="H205" s="9">
        <v>51635</v>
      </c>
      <c r="I205" s="112"/>
      <c r="J205" s="113"/>
      <c r="K205" s="114"/>
      <c r="L205" s="115"/>
      <c r="M205" s="116"/>
      <c r="N205" s="15" t="str">
        <f t="shared" si="8"/>
        <v>56033</v>
      </c>
      <c r="O205" t="str">
        <f t="shared" si="9"/>
        <v/>
      </c>
      <c r="Q205">
        <f t="shared" si="10"/>
        <v>56033</v>
      </c>
      <c r="R205" s="14">
        <f t="shared" si="11"/>
        <v>491765</v>
      </c>
    </row>
    <row r="206" spans="1:18" ht="14.45" customHeight="1" x14ac:dyDescent="0.25">
      <c r="A206" s="10">
        <v>187</v>
      </c>
      <c r="B206" s="111"/>
      <c r="C206" s="6" t="s">
        <v>281</v>
      </c>
      <c r="D206" s="7">
        <v>44909</v>
      </c>
      <c r="E206" s="8" t="s">
        <v>92</v>
      </c>
      <c r="F206" s="9">
        <v>260144</v>
      </c>
      <c r="G206" s="8" t="s">
        <v>29</v>
      </c>
      <c r="H206" s="9">
        <v>27315</v>
      </c>
      <c r="I206" s="112"/>
      <c r="J206" s="113"/>
      <c r="K206" s="114"/>
      <c r="L206" s="115"/>
      <c r="M206" s="116"/>
      <c r="N206" s="15" t="str">
        <f t="shared" si="8"/>
        <v>55439</v>
      </c>
      <c r="O206" t="str">
        <f t="shared" si="9"/>
        <v/>
      </c>
      <c r="Q206">
        <f t="shared" si="10"/>
        <v>55439</v>
      </c>
      <c r="R206" s="14">
        <f t="shared" si="11"/>
        <v>260144</v>
      </c>
    </row>
    <row r="207" spans="1:18" ht="14.45" customHeight="1" x14ac:dyDescent="0.25">
      <c r="A207" s="10">
        <v>188</v>
      </c>
      <c r="B207" s="111"/>
      <c r="C207" s="6" t="s">
        <v>282</v>
      </c>
      <c r="D207" s="7">
        <v>44915</v>
      </c>
      <c r="E207" s="8" t="s">
        <v>92</v>
      </c>
      <c r="F207" s="9">
        <v>491765</v>
      </c>
      <c r="G207" s="8" t="s">
        <v>29</v>
      </c>
      <c r="H207" s="9">
        <v>51635</v>
      </c>
      <c r="I207" s="112"/>
      <c r="J207" s="113"/>
      <c r="K207" s="114"/>
      <c r="L207" s="115"/>
      <c r="M207" s="116"/>
      <c r="N207" s="15" t="str">
        <f t="shared" si="8"/>
        <v>56119</v>
      </c>
      <c r="O207" t="str">
        <f t="shared" si="9"/>
        <v/>
      </c>
      <c r="Q207">
        <f t="shared" si="10"/>
        <v>56119</v>
      </c>
      <c r="R207" s="14">
        <f t="shared" si="11"/>
        <v>491765</v>
      </c>
    </row>
    <row r="208" spans="1:18" ht="14.45" customHeight="1" x14ac:dyDescent="0.25">
      <c r="A208" s="10">
        <v>189</v>
      </c>
      <c r="B208" s="111"/>
      <c r="C208" s="6" t="s">
        <v>283</v>
      </c>
      <c r="D208" s="7">
        <v>44916</v>
      </c>
      <c r="E208" s="8" t="s">
        <v>248</v>
      </c>
      <c r="F208" s="9">
        <v>996241</v>
      </c>
      <c r="G208" s="8" t="s">
        <v>29</v>
      </c>
      <c r="H208" s="9">
        <v>104605</v>
      </c>
      <c r="I208" s="112"/>
      <c r="J208" s="113"/>
      <c r="K208" s="114"/>
      <c r="L208" s="115"/>
      <c r="M208" s="116"/>
      <c r="N208" s="15" t="str">
        <f t="shared" si="8"/>
        <v>56192</v>
      </c>
      <c r="O208" t="str">
        <f t="shared" si="9"/>
        <v/>
      </c>
      <c r="Q208">
        <f t="shared" si="10"/>
        <v>56192</v>
      </c>
      <c r="R208" s="14">
        <f t="shared" si="11"/>
        <v>996241</v>
      </c>
    </row>
    <row r="209" spans="1:18" ht="14.45" customHeight="1" x14ac:dyDescent="0.25">
      <c r="A209" s="10">
        <v>190</v>
      </c>
      <c r="B209" s="111"/>
      <c r="C209" s="6" t="s">
        <v>284</v>
      </c>
      <c r="D209" s="7">
        <v>44916</v>
      </c>
      <c r="E209" s="8" t="s">
        <v>92</v>
      </c>
      <c r="F209" s="9">
        <v>1868377</v>
      </c>
      <c r="G209" s="8" t="s">
        <v>29</v>
      </c>
      <c r="H209" s="9">
        <v>196180</v>
      </c>
      <c r="I209" s="112"/>
      <c r="J209" s="113"/>
      <c r="K209" s="114"/>
      <c r="L209" s="115"/>
      <c r="M209" s="116"/>
      <c r="N209" s="15" t="str">
        <f t="shared" si="8"/>
        <v>56234</v>
      </c>
      <c r="O209" t="str">
        <f t="shared" si="9"/>
        <v/>
      </c>
      <c r="Q209">
        <f t="shared" si="10"/>
        <v>56234</v>
      </c>
      <c r="R209" s="14">
        <f t="shared" si="11"/>
        <v>1868377</v>
      </c>
    </row>
    <row r="210" spans="1:18" ht="14.45" customHeight="1" x14ac:dyDescent="0.25">
      <c r="A210" s="10">
        <v>191</v>
      </c>
      <c r="B210" s="111"/>
      <c r="C210" s="6" t="s">
        <v>285</v>
      </c>
      <c r="D210" s="7">
        <v>44917</v>
      </c>
      <c r="E210" s="8" t="s">
        <v>127</v>
      </c>
      <c r="F210" s="9">
        <v>491765</v>
      </c>
      <c r="G210" s="8" t="s">
        <v>29</v>
      </c>
      <c r="H210" s="9">
        <v>51635</v>
      </c>
      <c r="I210" s="112"/>
      <c r="J210" s="113"/>
      <c r="K210" s="114"/>
      <c r="L210" s="115"/>
      <c r="M210" s="116"/>
      <c r="N210" s="15" t="str">
        <f t="shared" si="8"/>
        <v>56490</v>
      </c>
      <c r="O210" t="str">
        <f t="shared" si="9"/>
        <v/>
      </c>
      <c r="Q210">
        <f t="shared" si="10"/>
        <v>56490</v>
      </c>
      <c r="R210" s="14">
        <f t="shared" si="11"/>
        <v>491765</v>
      </c>
    </row>
    <row r="211" spans="1:18" ht="14.45" customHeight="1" x14ac:dyDescent="0.25">
      <c r="A211" s="10">
        <v>192</v>
      </c>
      <c r="B211" s="111"/>
      <c r="C211" s="6" t="s">
        <v>286</v>
      </c>
      <c r="D211" s="7">
        <v>44914</v>
      </c>
      <c r="E211" s="8" t="s">
        <v>192</v>
      </c>
      <c r="F211" s="9">
        <v>216786</v>
      </c>
      <c r="G211" s="8" t="s">
        <v>29</v>
      </c>
      <c r="H211" s="9">
        <v>22763</v>
      </c>
      <c r="I211" s="112"/>
      <c r="J211" s="113"/>
      <c r="K211" s="114"/>
      <c r="L211" s="115"/>
      <c r="M211" s="116"/>
      <c r="N211" s="15" t="str">
        <f t="shared" si="8"/>
        <v>56042</v>
      </c>
      <c r="O211" t="str">
        <f t="shared" si="9"/>
        <v/>
      </c>
      <c r="Q211">
        <f t="shared" si="10"/>
        <v>56042</v>
      </c>
      <c r="R211" s="14">
        <f t="shared" si="11"/>
        <v>216786</v>
      </c>
    </row>
    <row r="212" spans="1:18" ht="14.45" customHeight="1" x14ac:dyDescent="0.25">
      <c r="A212" s="10">
        <v>193</v>
      </c>
      <c r="B212" s="111"/>
      <c r="C212" s="6" t="s">
        <v>287</v>
      </c>
      <c r="D212" s="7">
        <v>44914</v>
      </c>
      <c r="E212" s="8" t="s">
        <v>192</v>
      </c>
      <c r="F212" s="9">
        <v>491765</v>
      </c>
      <c r="G212" s="8" t="s">
        <v>29</v>
      </c>
      <c r="H212" s="9">
        <v>51635</v>
      </c>
      <c r="I212" s="112"/>
      <c r="J212" s="113"/>
      <c r="K212" s="114"/>
      <c r="L212" s="115"/>
      <c r="M212" s="116"/>
      <c r="N212" s="15" t="str">
        <f t="shared" ref="N212:N275" si="12">+RIGHT(C212,5)</f>
        <v>56063</v>
      </c>
      <c r="O212" t="str">
        <f t="shared" ref="O212:O275" si="13">+IF(F212&gt;0,"","HT")</f>
        <v/>
      </c>
      <c r="Q212">
        <f t="shared" ref="Q212:Q275" si="14">+N212*1</f>
        <v>56063</v>
      </c>
      <c r="R212" s="14">
        <f t="shared" ref="R212:R275" si="15">+F212</f>
        <v>491765</v>
      </c>
    </row>
    <row r="213" spans="1:18" ht="14.45" customHeight="1" x14ac:dyDescent="0.25">
      <c r="A213" s="10">
        <v>194</v>
      </c>
      <c r="B213" s="111"/>
      <c r="C213" s="6" t="s">
        <v>288</v>
      </c>
      <c r="D213" s="7">
        <v>44915</v>
      </c>
      <c r="E213" s="8" t="s">
        <v>92</v>
      </c>
      <c r="F213" s="9">
        <v>491765</v>
      </c>
      <c r="G213" s="8" t="s">
        <v>29</v>
      </c>
      <c r="H213" s="9">
        <v>51635</v>
      </c>
      <c r="I213" s="112"/>
      <c r="J213" s="113"/>
      <c r="K213" s="114"/>
      <c r="L213" s="115"/>
      <c r="M213" s="116"/>
      <c r="N213" s="15" t="str">
        <f t="shared" si="12"/>
        <v>56139</v>
      </c>
      <c r="O213" t="str">
        <f t="shared" si="13"/>
        <v/>
      </c>
      <c r="Q213">
        <f t="shared" si="14"/>
        <v>56139</v>
      </c>
      <c r="R213" s="14">
        <f t="shared" si="15"/>
        <v>491765</v>
      </c>
    </row>
    <row r="214" spans="1:18" ht="14.45" customHeight="1" x14ac:dyDescent="0.25">
      <c r="A214" s="10">
        <v>195</v>
      </c>
      <c r="B214" s="111"/>
      <c r="C214" s="6" t="s">
        <v>289</v>
      </c>
      <c r="D214" s="7">
        <v>44896</v>
      </c>
      <c r="E214" s="8" t="s">
        <v>92</v>
      </c>
      <c r="F214" s="9">
        <v>2327670</v>
      </c>
      <c r="G214" s="8" t="s">
        <v>29</v>
      </c>
      <c r="H214" s="9">
        <v>244405</v>
      </c>
      <c r="I214" s="112"/>
      <c r="J214" s="113"/>
      <c r="K214" s="114"/>
      <c r="L214" s="115"/>
      <c r="M214" s="116"/>
      <c r="N214" s="15" t="str">
        <f t="shared" si="12"/>
        <v>53840</v>
      </c>
      <c r="O214" t="str">
        <f t="shared" si="13"/>
        <v/>
      </c>
      <c r="Q214">
        <f t="shared" si="14"/>
        <v>53840</v>
      </c>
      <c r="R214" s="14">
        <f t="shared" si="15"/>
        <v>2327670</v>
      </c>
    </row>
    <row r="215" spans="1:18" ht="14.45" customHeight="1" x14ac:dyDescent="0.25">
      <c r="A215" s="10">
        <v>196</v>
      </c>
      <c r="B215" s="111"/>
      <c r="C215" s="6" t="s">
        <v>290</v>
      </c>
      <c r="D215" s="7">
        <v>44916</v>
      </c>
      <c r="E215" s="8" t="s">
        <v>131</v>
      </c>
      <c r="F215" s="9">
        <v>491765</v>
      </c>
      <c r="G215" s="8" t="s">
        <v>29</v>
      </c>
      <c r="H215" s="9">
        <v>51635</v>
      </c>
      <c r="I215" s="112"/>
      <c r="J215" s="113"/>
      <c r="K215" s="114"/>
      <c r="L215" s="115"/>
      <c r="M215" s="116"/>
      <c r="N215" s="15" t="str">
        <f t="shared" si="12"/>
        <v>56222</v>
      </c>
      <c r="O215" t="str">
        <f t="shared" si="13"/>
        <v/>
      </c>
      <c r="Q215">
        <f t="shared" si="14"/>
        <v>56222</v>
      </c>
      <c r="R215" s="14">
        <f t="shared" si="15"/>
        <v>491765</v>
      </c>
    </row>
    <row r="216" spans="1:18" ht="14.45" customHeight="1" x14ac:dyDescent="0.25">
      <c r="A216" s="10">
        <v>197</v>
      </c>
      <c r="B216" s="111"/>
      <c r="C216" s="6" t="s">
        <v>291</v>
      </c>
      <c r="D216" s="7">
        <v>44923</v>
      </c>
      <c r="E216" s="8" t="s">
        <v>92</v>
      </c>
      <c r="F216" s="9">
        <v>613314</v>
      </c>
      <c r="G216" s="8" t="s">
        <v>29</v>
      </c>
      <c r="H216" s="9">
        <v>64398</v>
      </c>
      <c r="I216" s="112"/>
      <c r="J216" s="113"/>
      <c r="K216" s="114"/>
      <c r="L216" s="115"/>
      <c r="M216" s="116"/>
      <c r="N216" s="15" t="str">
        <f t="shared" si="12"/>
        <v>57053</v>
      </c>
      <c r="O216" t="str">
        <f t="shared" si="13"/>
        <v/>
      </c>
      <c r="Q216">
        <f t="shared" si="14"/>
        <v>57053</v>
      </c>
      <c r="R216" s="14">
        <f t="shared" si="15"/>
        <v>613314</v>
      </c>
    </row>
    <row r="217" spans="1:18" ht="14.45" customHeight="1" x14ac:dyDescent="0.25">
      <c r="A217" s="10">
        <v>198</v>
      </c>
      <c r="B217" s="111"/>
      <c r="C217" s="6" t="s">
        <v>292</v>
      </c>
      <c r="D217" s="7">
        <v>44925</v>
      </c>
      <c r="E217" s="8" t="s">
        <v>127</v>
      </c>
      <c r="F217" s="9">
        <v>2378201</v>
      </c>
      <c r="G217" s="8" t="s">
        <v>29</v>
      </c>
      <c r="H217" s="9">
        <v>249711</v>
      </c>
      <c r="I217" s="112"/>
      <c r="J217" s="113"/>
      <c r="K217" s="114"/>
      <c r="L217" s="115"/>
      <c r="M217" s="116"/>
      <c r="N217" s="15" t="str">
        <f t="shared" si="12"/>
        <v>57630</v>
      </c>
      <c r="O217" t="str">
        <f t="shared" si="13"/>
        <v/>
      </c>
      <c r="Q217">
        <f t="shared" si="14"/>
        <v>57630</v>
      </c>
      <c r="R217" s="14">
        <f t="shared" si="15"/>
        <v>2378201</v>
      </c>
    </row>
    <row r="218" spans="1:18" ht="14.45" customHeight="1" x14ac:dyDescent="0.25">
      <c r="A218" s="10">
        <v>199</v>
      </c>
      <c r="B218" s="111"/>
      <c r="C218" s="6" t="s">
        <v>293</v>
      </c>
      <c r="D218" s="7">
        <v>44910</v>
      </c>
      <c r="E218" s="8" t="s">
        <v>248</v>
      </c>
      <c r="F218" s="9">
        <v>816702</v>
      </c>
      <c r="G218" s="8" t="s">
        <v>29</v>
      </c>
      <c r="H218" s="9">
        <v>85754</v>
      </c>
      <c r="I218" s="112"/>
      <c r="J218" s="113"/>
      <c r="K218" s="114"/>
      <c r="L218" s="115"/>
      <c r="M218" s="116"/>
      <c r="N218" s="15" t="str">
        <f t="shared" si="12"/>
        <v>55807</v>
      </c>
      <c r="O218" t="str">
        <f t="shared" si="13"/>
        <v/>
      </c>
      <c r="Q218">
        <f t="shared" si="14"/>
        <v>55807</v>
      </c>
      <c r="R218" s="14">
        <f t="shared" si="15"/>
        <v>816702</v>
      </c>
    </row>
    <row r="219" spans="1:18" ht="14.45" customHeight="1" x14ac:dyDescent="0.25">
      <c r="A219" s="10">
        <v>200</v>
      </c>
      <c r="B219" s="111"/>
      <c r="C219" s="6" t="s">
        <v>294</v>
      </c>
      <c r="D219" s="7">
        <v>44911</v>
      </c>
      <c r="E219" s="8" t="s">
        <v>92</v>
      </c>
      <c r="F219" s="9">
        <v>1203020</v>
      </c>
      <c r="G219" s="8" t="s">
        <v>29</v>
      </c>
      <c r="H219" s="9">
        <v>126317</v>
      </c>
      <c r="I219" s="112"/>
      <c r="J219" s="113"/>
      <c r="K219" s="114"/>
      <c r="L219" s="115"/>
      <c r="M219" s="116"/>
      <c r="N219" s="15" t="str">
        <f t="shared" si="12"/>
        <v>55891</v>
      </c>
      <c r="O219" t="str">
        <f t="shared" si="13"/>
        <v/>
      </c>
      <c r="Q219">
        <f t="shared" si="14"/>
        <v>55891</v>
      </c>
      <c r="R219" s="14">
        <f t="shared" si="15"/>
        <v>1203020</v>
      </c>
    </row>
    <row r="220" spans="1:18" ht="14.45" customHeight="1" x14ac:dyDescent="0.25">
      <c r="A220" s="10">
        <v>201</v>
      </c>
      <c r="B220" s="111"/>
      <c r="C220" s="6" t="s">
        <v>295</v>
      </c>
      <c r="D220" s="7">
        <v>44921</v>
      </c>
      <c r="E220" s="8" t="s">
        <v>131</v>
      </c>
      <c r="F220" s="9">
        <v>723305</v>
      </c>
      <c r="G220" s="8" t="s">
        <v>29</v>
      </c>
      <c r="H220" s="9">
        <v>75947</v>
      </c>
      <c r="I220" s="112"/>
      <c r="J220" s="113"/>
      <c r="K220" s="114"/>
      <c r="L220" s="115"/>
      <c r="M220" s="116"/>
      <c r="N220" s="15" t="str">
        <f t="shared" si="12"/>
        <v>56875</v>
      </c>
      <c r="O220" t="str">
        <f t="shared" si="13"/>
        <v/>
      </c>
      <c r="Q220">
        <f t="shared" si="14"/>
        <v>56875</v>
      </c>
      <c r="R220" s="14">
        <f t="shared" si="15"/>
        <v>723305</v>
      </c>
    </row>
    <row r="221" spans="1:18" ht="14.45" customHeight="1" x14ac:dyDescent="0.25">
      <c r="A221" s="10">
        <v>202</v>
      </c>
      <c r="B221" s="111"/>
      <c r="C221" s="6" t="s">
        <v>296</v>
      </c>
      <c r="D221" s="7">
        <v>44922</v>
      </c>
      <c r="E221" s="8" t="s">
        <v>131</v>
      </c>
      <c r="F221" s="9">
        <v>359828</v>
      </c>
      <c r="G221" s="8" t="s">
        <v>29</v>
      </c>
      <c r="H221" s="9">
        <v>37782</v>
      </c>
      <c r="I221" s="112"/>
      <c r="J221" s="113"/>
      <c r="K221" s="114"/>
      <c r="L221" s="115"/>
      <c r="M221" s="116"/>
      <c r="N221" s="15" t="str">
        <f t="shared" si="12"/>
        <v>57004</v>
      </c>
      <c r="O221" t="str">
        <f t="shared" si="13"/>
        <v/>
      </c>
      <c r="Q221">
        <f t="shared" si="14"/>
        <v>57004</v>
      </c>
      <c r="R221" s="14">
        <f t="shared" si="15"/>
        <v>359828</v>
      </c>
    </row>
    <row r="222" spans="1:18" ht="14.45" customHeight="1" x14ac:dyDescent="0.25">
      <c r="A222" s="10">
        <v>203</v>
      </c>
      <c r="B222" s="111"/>
      <c r="C222" s="6" t="s">
        <v>297</v>
      </c>
      <c r="D222" s="7">
        <v>44926</v>
      </c>
      <c r="E222" s="8" t="s">
        <v>192</v>
      </c>
      <c r="F222" s="9">
        <v>1380057</v>
      </c>
      <c r="G222" s="8" t="s">
        <v>29</v>
      </c>
      <c r="H222" s="9">
        <v>144906</v>
      </c>
      <c r="I222" s="112"/>
      <c r="J222" s="113"/>
      <c r="K222" s="114"/>
      <c r="L222" s="115"/>
      <c r="M222" s="116"/>
      <c r="N222" s="15" t="str">
        <f t="shared" si="12"/>
        <v>57732</v>
      </c>
      <c r="O222" t="str">
        <f t="shared" si="13"/>
        <v/>
      </c>
      <c r="Q222">
        <f t="shared" si="14"/>
        <v>57732</v>
      </c>
      <c r="R222" s="14">
        <f t="shared" si="15"/>
        <v>1380057</v>
      </c>
    </row>
    <row r="223" spans="1:18" ht="14.45" customHeight="1" x14ac:dyDescent="0.25">
      <c r="A223" s="10">
        <v>204</v>
      </c>
      <c r="B223" s="111"/>
      <c r="C223" s="6" t="s">
        <v>298</v>
      </c>
      <c r="D223" s="7">
        <v>44921</v>
      </c>
      <c r="E223" s="8" t="s">
        <v>127</v>
      </c>
      <c r="F223" s="9">
        <v>1651591</v>
      </c>
      <c r="G223" s="8" t="s">
        <v>29</v>
      </c>
      <c r="H223" s="9">
        <v>173417</v>
      </c>
      <c r="I223" s="112"/>
      <c r="J223" s="113"/>
      <c r="K223" s="114"/>
      <c r="L223" s="115"/>
      <c r="M223" s="116"/>
      <c r="N223" s="15" t="str">
        <f t="shared" si="12"/>
        <v>56879</v>
      </c>
      <c r="O223" t="str">
        <f t="shared" si="13"/>
        <v/>
      </c>
      <c r="Q223">
        <f t="shared" si="14"/>
        <v>56879</v>
      </c>
      <c r="R223" s="14">
        <f t="shared" si="15"/>
        <v>1651591</v>
      </c>
    </row>
    <row r="224" spans="1:18" ht="14.45" customHeight="1" x14ac:dyDescent="0.25">
      <c r="A224" s="10">
        <v>205</v>
      </c>
      <c r="B224" s="111"/>
      <c r="C224" s="6" t="s">
        <v>299</v>
      </c>
      <c r="D224" s="7">
        <v>44917</v>
      </c>
      <c r="E224" s="8" t="s">
        <v>127</v>
      </c>
      <c r="F224" s="9">
        <v>491765</v>
      </c>
      <c r="G224" s="8" t="s">
        <v>29</v>
      </c>
      <c r="H224" s="9">
        <v>51635</v>
      </c>
      <c r="I224" s="112"/>
      <c r="J224" s="113"/>
      <c r="K224" s="114"/>
      <c r="L224" s="115"/>
      <c r="M224" s="116"/>
      <c r="N224" s="15" t="str">
        <f t="shared" si="12"/>
        <v>56506</v>
      </c>
      <c r="O224" t="str">
        <f t="shared" si="13"/>
        <v/>
      </c>
      <c r="Q224">
        <f t="shared" si="14"/>
        <v>56506</v>
      </c>
      <c r="R224" s="14">
        <f t="shared" si="15"/>
        <v>491765</v>
      </c>
    </row>
    <row r="225" spans="1:18" ht="14.45" customHeight="1" x14ac:dyDescent="0.25">
      <c r="A225" s="10">
        <v>206</v>
      </c>
      <c r="B225" s="111"/>
      <c r="C225" s="6" t="s">
        <v>300</v>
      </c>
      <c r="D225" s="7">
        <v>44921</v>
      </c>
      <c r="E225" s="8" t="s">
        <v>192</v>
      </c>
      <c r="F225" s="9">
        <v>1063998</v>
      </c>
      <c r="G225" s="8" t="s">
        <v>29</v>
      </c>
      <c r="H225" s="9">
        <v>111720</v>
      </c>
      <c r="I225" s="112"/>
      <c r="J225" s="113"/>
      <c r="K225" s="114"/>
      <c r="L225" s="115"/>
      <c r="M225" s="116"/>
      <c r="N225" s="15" t="str">
        <f t="shared" si="12"/>
        <v>56860</v>
      </c>
      <c r="O225" t="str">
        <f t="shared" si="13"/>
        <v/>
      </c>
      <c r="Q225">
        <f t="shared" si="14"/>
        <v>56860</v>
      </c>
      <c r="R225" s="14">
        <f t="shared" si="15"/>
        <v>1063998</v>
      </c>
    </row>
    <row r="226" spans="1:18" ht="14.45" customHeight="1" x14ac:dyDescent="0.25">
      <c r="A226" s="10">
        <v>207</v>
      </c>
      <c r="B226" s="111"/>
      <c r="C226" s="6" t="s">
        <v>301</v>
      </c>
      <c r="D226" s="7">
        <v>44900</v>
      </c>
      <c r="E226" s="8" t="s">
        <v>92</v>
      </c>
      <c r="F226" s="9">
        <v>2547677</v>
      </c>
      <c r="G226" s="8" t="s">
        <v>29</v>
      </c>
      <c r="H226" s="9">
        <v>267506</v>
      </c>
      <c r="I226" s="112"/>
      <c r="J226" s="113"/>
      <c r="K226" s="114"/>
      <c r="L226" s="115"/>
      <c r="M226" s="116"/>
      <c r="N226" s="15" t="str">
        <f t="shared" si="12"/>
        <v>54324</v>
      </c>
      <c r="O226" t="str">
        <f t="shared" si="13"/>
        <v/>
      </c>
      <c r="Q226">
        <f t="shared" si="14"/>
        <v>54324</v>
      </c>
      <c r="R226" s="14">
        <f t="shared" si="15"/>
        <v>2547677</v>
      </c>
    </row>
    <row r="227" spans="1:18" ht="14.45" customHeight="1" x14ac:dyDescent="0.25">
      <c r="A227" s="10">
        <v>208</v>
      </c>
      <c r="B227" s="111"/>
      <c r="C227" s="6" t="s">
        <v>302</v>
      </c>
      <c r="D227" s="7">
        <v>44909</v>
      </c>
      <c r="E227" s="8" t="s">
        <v>192</v>
      </c>
      <c r="F227" s="9">
        <v>489900</v>
      </c>
      <c r="G227" s="8" t="s">
        <v>29</v>
      </c>
      <c r="H227" s="9">
        <v>51440</v>
      </c>
      <c r="I227" s="112"/>
      <c r="J227" s="113"/>
      <c r="K227" s="114"/>
      <c r="L227" s="115"/>
      <c r="M227" s="116"/>
      <c r="N227" s="15" t="str">
        <f t="shared" si="12"/>
        <v>55433</v>
      </c>
      <c r="O227" t="str">
        <f t="shared" si="13"/>
        <v/>
      </c>
      <c r="Q227">
        <f t="shared" si="14"/>
        <v>55433</v>
      </c>
      <c r="R227" s="14">
        <f t="shared" si="15"/>
        <v>489900</v>
      </c>
    </row>
    <row r="228" spans="1:18" ht="14.45" customHeight="1" x14ac:dyDescent="0.25">
      <c r="A228" s="10">
        <v>209</v>
      </c>
      <c r="B228" s="111"/>
      <c r="C228" s="6" t="s">
        <v>303</v>
      </c>
      <c r="D228" s="7">
        <v>44903</v>
      </c>
      <c r="E228" s="8" t="s">
        <v>127</v>
      </c>
      <c r="F228" s="9">
        <v>786280</v>
      </c>
      <c r="G228" s="8" t="s">
        <v>29</v>
      </c>
      <c r="H228" s="9">
        <v>82559</v>
      </c>
      <c r="I228" s="112"/>
      <c r="J228" s="113"/>
      <c r="K228" s="114"/>
      <c r="L228" s="115"/>
      <c r="M228" s="116"/>
      <c r="N228" s="15" t="str">
        <f t="shared" si="12"/>
        <v>55013</v>
      </c>
      <c r="O228" t="str">
        <f t="shared" si="13"/>
        <v/>
      </c>
      <c r="Q228">
        <f t="shared" si="14"/>
        <v>55013</v>
      </c>
      <c r="R228" s="14">
        <f t="shared" si="15"/>
        <v>786280</v>
      </c>
    </row>
    <row r="229" spans="1:18" ht="14.45" customHeight="1" x14ac:dyDescent="0.25">
      <c r="A229" s="10">
        <v>210</v>
      </c>
      <c r="B229" s="111"/>
      <c r="C229" s="6" t="s">
        <v>304</v>
      </c>
      <c r="D229" s="7">
        <v>44905</v>
      </c>
      <c r="E229" s="8" t="s">
        <v>127</v>
      </c>
      <c r="F229" s="9">
        <v>544694</v>
      </c>
      <c r="G229" s="8" t="s">
        <v>29</v>
      </c>
      <c r="H229" s="9">
        <v>57193</v>
      </c>
      <c r="I229" s="112"/>
      <c r="J229" s="113"/>
      <c r="K229" s="114"/>
      <c r="L229" s="115"/>
      <c r="M229" s="116"/>
      <c r="N229" s="15" t="str">
        <f t="shared" si="12"/>
        <v>55251</v>
      </c>
      <c r="O229" t="str">
        <f t="shared" si="13"/>
        <v/>
      </c>
      <c r="Q229">
        <f t="shared" si="14"/>
        <v>55251</v>
      </c>
      <c r="R229" s="14">
        <f t="shared" si="15"/>
        <v>544694</v>
      </c>
    </row>
    <row r="230" spans="1:18" ht="14.45" customHeight="1" x14ac:dyDescent="0.25">
      <c r="A230" s="10">
        <v>211</v>
      </c>
      <c r="B230" s="111"/>
      <c r="C230" s="6" t="s">
        <v>305</v>
      </c>
      <c r="D230" s="7">
        <v>44898</v>
      </c>
      <c r="E230" s="8" t="s">
        <v>192</v>
      </c>
      <c r="F230" s="9">
        <v>1384733</v>
      </c>
      <c r="G230" s="8" t="s">
        <v>29</v>
      </c>
      <c r="H230" s="9">
        <v>145397</v>
      </c>
      <c r="I230" s="112"/>
      <c r="J230" s="113"/>
      <c r="K230" s="114"/>
      <c r="L230" s="115"/>
      <c r="M230" s="116"/>
      <c r="N230" s="15" t="str">
        <f t="shared" si="12"/>
        <v>54280</v>
      </c>
      <c r="O230" t="str">
        <f t="shared" si="13"/>
        <v/>
      </c>
      <c r="Q230">
        <f t="shared" si="14"/>
        <v>54280</v>
      </c>
      <c r="R230" s="14">
        <f t="shared" si="15"/>
        <v>1384733</v>
      </c>
    </row>
    <row r="231" spans="1:18" ht="14.45" customHeight="1" x14ac:dyDescent="0.25">
      <c r="A231" s="10">
        <v>212</v>
      </c>
      <c r="B231" s="111"/>
      <c r="C231" s="6" t="s">
        <v>306</v>
      </c>
      <c r="D231" s="7">
        <v>44902</v>
      </c>
      <c r="E231" s="8" t="s">
        <v>192</v>
      </c>
      <c r="F231" s="9">
        <v>359828</v>
      </c>
      <c r="G231" s="8" t="s">
        <v>29</v>
      </c>
      <c r="H231" s="9">
        <v>37782</v>
      </c>
      <c r="I231" s="112"/>
      <c r="J231" s="113"/>
      <c r="K231" s="114"/>
      <c r="L231" s="115"/>
      <c r="M231" s="116"/>
      <c r="N231" s="15" t="str">
        <f t="shared" si="12"/>
        <v>54469</v>
      </c>
      <c r="O231" t="str">
        <f t="shared" si="13"/>
        <v/>
      </c>
      <c r="Q231">
        <f t="shared" si="14"/>
        <v>54469</v>
      </c>
      <c r="R231" s="14">
        <f t="shared" si="15"/>
        <v>359828</v>
      </c>
    </row>
    <row r="232" spans="1:18" ht="14.45" customHeight="1" x14ac:dyDescent="0.25">
      <c r="A232" s="10">
        <v>213</v>
      </c>
      <c r="B232" s="111"/>
      <c r="C232" s="6" t="s">
        <v>307</v>
      </c>
      <c r="D232" s="7">
        <v>44902</v>
      </c>
      <c r="E232" s="8" t="s">
        <v>192</v>
      </c>
      <c r="F232" s="9">
        <v>470448</v>
      </c>
      <c r="G232" s="8" t="s">
        <v>29</v>
      </c>
      <c r="H232" s="9">
        <v>49397</v>
      </c>
      <c r="I232" s="112"/>
      <c r="J232" s="113"/>
      <c r="K232" s="114"/>
      <c r="L232" s="115"/>
      <c r="M232" s="116"/>
      <c r="N232" s="15" t="str">
        <f t="shared" si="12"/>
        <v>54478</v>
      </c>
      <c r="O232" t="str">
        <f t="shared" si="13"/>
        <v/>
      </c>
      <c r="Q232">
        <f t="shared" si="14"/>
        <v>54478</v>
      </c>
      <c r="R232" s="14">
        <f t="shared" si="15"/>
        <v>470448</v>
      </c>
    </row>
    <row r="233" spans="1:18" ht="14.45" customHeight="1" x14ac:dyDescent="0.25">
      <c r="A233" s="10">
        <v>214</v>
      </c>
      <c r="B233" s="111"/>
      <c r="C233" s="6" t="s">
        <v>308</v>
      </c>
      <c r="D233" s="7">
        <v>44909</v>
      </c>
      <c r="E233" s="8" t="s">
        <v>92</v>
      </c>
      <c r="F233" s="9">
        <v>216786</v>
      </c>
      <c r="G233" s="8" t="s">
        <v>29</v>
      </c>
      <c r="H233" s="9">
        <v>22763</v>
      </c>
      <c r="I233" s="112"/>
      <c r="J233" s="113"/>
      <c r="K233" s="114"/>
      <c r="L233" s="115"/>
      <c r="M233" s="116"/>
      <c r="N233" s="15" t="str">
        <f t="shared" si="12"/>
        <v>55431</v>
      </c>
      <c r="O233" t="str">
        <f t="shared" si="13"/>
        <v/>
      </c>
      <c r="Q233">
        <f t="shared" si="14"/>
        <v>55431</v>
      </c>
      <c r="R233" s="14">
        <f t="shared" si="15"/>
        <v>216786</v>
      </c>
    </row>
    <row r="234" spans="1:18" ht="14.45" customHeight="1" x14ac:dyDescent="0.25">
      <c r="A234" s="10">
        <v>215</v>
      </c>
      <c r="B234" s="111"/>
      <c r="C234" s="6" t="s">
        <v>309</v>
      </c>
      <c r="D234" s="7">
        <v>44907</v>
      </c>
      <c r="E234" s="8" t="s">
        <v>92</v>
      </c>
      <c r="F234" s="9">
        <v>837630</v>
      </c>
      <c r="G234" s="8" t="s">
        <v>29</v>
      </c>
      <c r="H234" s="9">
        <v>87951</v>
      </c>
      <c r="I234" s="112"/>
      <c r="J234" s="113"/>
      <c r="K234" s="114"/>
      <c r="L234" s="115"/>
      <c r="M234" s="116"/>
      <c r="N234" s="15" t="str">
        <f t="shared" si="12"/>
        <v>55289</v>
      </c>
      <c r="O234" t="str">
        <f t="shared" si="13"/>
        <v/>
      </c>
      <c r="Q234">
        <f t="shared" si="14"/>
        <v>55289</v>
      </c>
      <c r="R234" s="14">
        <f t="shared" si="15"/>
        <v>837630</v>
      </c>
    </row>
    <row r="235" spans="1:18" ht="14.45" customHeight="1" x14ac:dyDescent="0.25">
      <c r="A235" s="10">
        <v>216</v>
      </c>
      <c r="B235" s="111"/>
      <c r="C235" s="6" t="s">
        <v>310</v>
      </c>
      <c r="D235" s="7">
        <v>44902</v>
      </c>
      <c r="E235" s="8" t="s">
        <v>192</v>
      </c>
      <c r="F235" s="9">
        <v>1002784</v>
      </c>
      <c r="G235" s="8" t="s">
        <v>29</v>
      </c>
      <c r="H235" s="9">
        <v>105292</v>
      </c>
      <c r="I235" s="112"/>
      <c r="J235" s="113"/>
      <c r="K235" s="114"/>
      <c r="L235" s="115"/>
      <c r="M235" s="116"/>
      <c r="N235" s="15" t="str">
        <f t="shared" si="12"/>
        <v>54488</v>
      </c>
      <c r="O235" t="str">
        <f t="shared" si="13"/>
        <v/>
      </c>
      <c r="Q235">
        <f t="shared" si="14"/>
        <v>54488</v>
      </c>
      <c r="R235" s="14">
        <f t="shared" si="15"/>
        <v>1002784</v>
      </c>
    </row>
    <row r="236" spans="1:18" ht="14.45" customHeight="1" x14ac:dyDescent="0.25">
      <c r="A236" s="10">
        <v>217</v>
      </c>
      <c r="B236" s="111"/>
      <c r="C236" s="6" t="s">
        <v>311</v>
      </c>
      <c r="D236" s="7">
        <v>44909</v>
      </c>
      <c r="E236" s="8" t="s">
        <v>131</v>
      </c>
      <c r="F236" s="9">
        <v>793055</v>
      </c>
      <c r="G236" s="8" t="s">
        <v>29</v>
      </c>
      <c r="H236" s="9">
        <v>83271</v>
      </c>
      <c r="I236" s="112"/>
      <c r="J236" s="113"/>
      <c r="K236" s="114"/>
      <c r="L236" s="115"/>
      <c r="M236" s="116"/>
      <c r="N236" s="15" t="str">
        <f t="shared" si="12"/>
        <v>55416</v>
      </c>
      <c r="O236" t="str">
        <f t="shared" si="13"/>
        <v/>
      </c>
      <c r="Q236">
        <f t="shared" si="14"/>
        <v>55416</v>
      </c>
      <c r="R236" s="14">
        <f t="shared" si="15"/>
        <v>793055</v>
      </c>
    </row>
    <row r="237" spans="1:18" ht="14.45" customHeight="1" x14ac:dyDescent="0.25">
      <c r="A237" s="10">
        <v>218</v>
      </c>
      <c r="B237" s="111"/>
      <c r="C237" s="6" t="s">
        <v>312</v>
      </c>
      <c r="D237" s="7">
        <v>44911</v>
      </c>
      <c r="E237" s="8" t="s">
        <v>131</v>
      </c>
      <c r="F237" s="9">
        <v>814531</v>
      </c>
      <c r="G237" s="8" t="s">
        <v>29</v>
      </c>
      <c r="H237" s="9">
        <v>85526</v>
      </c>
      <c r="I237" s="112"/>
      <c r="J237" s="113"/>
      <c r="K237" s="114"/>
      <c r="L237" s="115"/>
      <c r="M237" s="116"/>
      <c r="N237" s="15" t="str">
        <f t="shared" si="12"/>
        <v>55913</v>
      </c>
      <c r="O237" t="str">
        <f t="shared" si="13"/>
        <v/>
      </c>
      <c r="Q237">
        <f t="shared" si="14"/>
        <v>55913</v>
      </c>
      <c r="R237" s="14">
        <f t="shared" si="15"/>
        <v>814531</v>
      </c>
    </row>
    <row r="238" spans="1:18" ht="14.45" customHeight="1" x14ac:dyDescent="0.25">
      <c r="A238" s="10">
        <v>219</v>
      </c>
      <c r="B238" s="111"/>
      <c r="C238" s="6" t="s">
        <v>313</v>
      </c>
      <c r="D238" s="7">
        <v>44909</v>
      </c>
      <c r="E238" s="8" t="s">
        <v>127</v>
      </c>
      <c r="F238" s="9">
        <v>1312516</v>
      </c>
      <c r="G238" s="8" t="s">
        <v>29</v>
      </c>
      <c r="H238" s="9">
        <v>137814</v>
      </c>
      <c r="I238" s="112"/>
      <c r="J238" s="113"/>
      <c r="K238" s="114"/>
      <c r="L238" s="115"/>
      <c r="M238" s="116"/>
      <c r="N238" s="15" t="str">
        <f t="shared" si="12"/>
        <v>55413</v>
      </c>
      <c r="O238" t="str">
        <f t="shared" si="13"/>
        <v/>
      </c>
      <c r="Q238">
        <f t="shared" si="14"/>
        <v>55413</v>
      </c>
      <c r="R238" s="14">
        <f t="shared" si="15"/>
        <v>1312516</v>
      </c>
    </row>
    <row r="239" spans="1:18" ht="14.45" customHeight="1" x14ac:dyDescent="0.25">
      <c r="A239" s="10">
        <v>220</v>
      </c>
      <c r="B239" s="111"/>
      <c r="C239" s="6" t="s">
        <v>314</v>
      </c>
      <c r="D239" s="7">
        <v>44916</v>
      </c>
      <c r="E239" s="8" t="s">
        <v>131</v>
      </c>
      <c r="F239" s="9">
        <v>491765</v>
      </c>
      <c r="G239" s="8" t="s">
        <v>29</v>
      </c>
      <c r="H239" s="9">
        <v>51635</v>
      </c>
      <c r="I239" s="112"/>
      <c r="J239" s="113"/>
      <c r="K239" s="114"/>
      <c r="L239" s="115"/>
      <c r="M239" s="116"/>
      <c r="N239" s="15" t="str">
        <f t="shared" si="12"/>
        <v>56241</v>
      </c>
      <c r="O239" t="str">
        <f t="shared" si="13"/>
        <v/>
      </c>
      <c r="Q239">
        <f t="shared" si="14"/>
        <v>56241</v>
      </c>
      <c r="R239" s="14">
        <f t="shared" si="15"/>
        <v>491765</v>
      </c>
    </row>
    <row r="240" spans="1:18" ht="14.45" customHeight="1" x14ac:dyDescent="0.25">
      <c r="A240" s="10">
        <v>221</v>
      </c>
      <c r="B240" s="111"/>
      <c r="C240" s="6" t="s">
        <v>315</v>
      </c>
      <c r="D240" s="7">
        <v>44909</v>
      </c>
      <c r="E240" s="8" t="s">
        <v>92</v>
      </c>
      <c r="F240" s="9">
        <v>857888</v>
      </c>
      <c r="G240" s="8" t="s">
        <v>29</v>
      </c>
      <c r="H240" s="9">
        <v>90078</v>
      </c>
      <c r="I240" s="112"/>
      <c r="J240" s="113"/>
      <c r="K240" s="114"/>
      <c r="L240" s="115"/>
      <c r="M240" s="116"/>
      <c r="N240" s="15" t="str">
        <f t="shared" si="12"/>
        <v>55430</v>
      </c>
      <c r="O240" t="str">
        <f t="shared" si="13"/>
        <v/>
      </c>
      <c r="Q240">
        <f t="shared" si="14"/>
        <v>55430</v>
      </c>
      <c r="R240" s="14">
        <f t="shared" si="15"/>
        <v>857888</v>
      </c>
    </row>
    <row r="241" spans="1:18" ht="14.45" customHeight="1" x14ac:dyDescent="0.25">
      <c r="A241" s="10">
        <v>222</v>
      </c>
      <c r="B241" s="111"/>
      <c r="C241" s="6" t="s">
        <v>316</v>
      </c>
      <c r="D241" s="7">
        <v>44909</v>
      </c>
      <c r="E241" s="8" t="s">
        <v>192</v>
      </c>
      <c r="F241" s="9">
        <v>934416</v>
      </c>
      <c r="G241" s="8" t="s">
        <v>29</v>
      </c>
      <c r="H241" s="9">
        <v>98114</v>
      </c>
      <c r="I241" s="112"/>
      <c r="J241" s="113"/>
      <c r="K241" s="114"/>
      <c r="L241" s="115"/>
      <c r="M241" s="116"/>
      <c r="N241" s="15" t="str">
        <f t="shared" si="12"/>
        <v>55436</v>
      </c>
      <c r="O241" t="str">
        <f t="shared" si="13"/>
        <v/>
      </c>
      <c r="Q241">
        <f t="shared" si="14"/>
        <v>55436</v>
      </c>
      <c r="R241" s="14">
        <f t="shared" si="15"/>
        <v>934416</v>
      </c>
    </row>
    <row r="242" spans="1:18" ht="14.45" customHeight="1" x14ac:dyDescent="0.25">
      <c r="A242" s="10">
        <v>223</v>
      </c>
      <c r="B242" s="111"/>
      <c r="C242" s="6" t="s">
        <v>317</v>
      </c>
      <c r="D242" s="7">
        <v>44916</v>
      </c>
      <c r="E242" s="8" t="s">
        <v>92</v>
      </c>
      <c r="F242" s="9">
        <v>613314</v>
      </c>
      <c r="G242" s="8" t="s">
        <v>29</v>
      </c>
      <c r="H242" s="9">
        <v>64398</v>
      </c>
      <c r="I242" s="112"/>
      <c r="J242" s="113"/>
      <c r="K242" s="114"/>
      <c r="L242" s="115"/>
      <c r="M242" s="116"/>
      <c r="N242" s="15" t="str">
        <f t="shared" si="12"/>
        <v>56242</v>
      </c>
      <c r="O242" t="str">
        <f t="shared" si="13"/>
        <v/>
      </c>
      <c r="Q242">
        <f t="shared" si="14"/>
        <v>56242</v>
      </c>
      <c r="R242" s="14">
        <f t="shared" si="15"/>
        <v>613314</v>
      </c>
    </row>
    <row r="243" spans="1:18" ht="14.45" customHeight="1" x14ac:dyDescent="0.25">
      <c r="A243" s="10">
        <v>224</v>
      </c>
      <c r="B243" s="111"/>
      <c r="C243" s="6" t="s">
        <v>318</v>
      </c>
      <c r="D243" s="7">
        <v>44917</v>
      </c>
      <c r="E243" s="8" t="s">
        <v>127</v>
      </c>
      <c r="F243" s="9">
        <v>367988</v>
      </c>
      <c r="G243" s="8" t="s">
        <v>29</v>
      </c>
      <c r="H243" s="9">
        <v>38639</v>
      </c>
      <c r="I243" s="112"/>
      <c r="J243" s="113"/>
      <c r="K243" s="114"/>
      <c r="L243" s="115"/>
      <c r="M243" s="116"/>
      <c r="N243" s="15" t="str">
        <f t="shared" si="12"/>
        <v>56572</v>
      </c>
      <c r="O243" t="str">
        <f t="shared" si="13"/>
        <v/>
      </c>
      <c r="Q243">
        <f t="shared" si="14"/>
        <v>56572</v>
      </c>
      <c r="R243" s="14">
        <f t="shared" si="15"/>
        <v>367988</v>
      </c>
    </row>
    <row r="244" spans="1:18" ht="14.45" customHeight="1" x14ac:dyDescent="0.25">
      <c r="A244" s="10">
        <v>225</v>
      </c>
      <c r="B244" s="111"/>
      <c r="C244" s="6" t="s">
        <v>319</v>
      </c>
      <c r="D244" s="7">
        <v>44911</v>
      </c>
      <c r="E244" s="8" t="s">
        <v>192</v>
      </c>
      <c r="F244" s="9">
        <v>766260</v>
      </c>
      <c r="G244" s="8" t="s">
        <v>29</v>
      </c>
      <c r="H244" s="9">
        <v>80457</v>
      </c>
      <c r="I244" s="112"/>
      <c r="J244" s="113"/>
      <c r="K244" s="114"/>
      <c r="L244" s="115"/>
      <c r="M244" s="116"/>
      <c r="N244" s="15" t="str">
        <f t="shared" si="12"/>
        <v>55912</v>
      </c>
      <c r="O244" t="str">
        <f t="shared" si="13"/>
        <v/>
      </c>
      <c r="Q244">
        <f t="shared" si="14"/>
        <v>55912</v>
      </c>
      <c r="R244" s="14">
        <f t="shared" si="15"/>
        <v>766260</v>
      </c>
    </row>
    <row r="245" spans="1:18" ht="14.45" customHeight="1" x14ac:dyDescent="0.25">
      <c r="A245" s="10">
        <v>226</v>
      </c>
      <c r="B245" s="111"/>
      <c r="C245" s="6" t="s">
        <v>320</v>
      </c>
      <c r="D245" s="7">
        <v>44914</v>
      </c>
      <c r="E245" s="8" t="s">
        <v>92</v>
      </c>
      <c r="F245" s="9">
        <v>491765</v>
      </c>
      <c r="G245" s="8" t="s">
        <v>29</v>
      </c>
      <c r="H245" s="9">
        <v>51635</v>
      </c>
      <c r="I245" s="112"/>
      <c r="J245" s="113"/>
      <c r="K245" s="114"/>
      <c r="L245" s="115"/>
      <c r="M245" s="116"/>
      <c r="N245" s="15" t="str">
        <f t="shared" si="12"/>
        <v>56039</v>
      </c>
      <c r="O245" t="str">
        <f t="shared" si="13"/>
        <v/>
      </c>
      <c r="Q245">
        <f t="shared" si="14"/>
        <v>56039</v>
      </c>
      <c r="R245" s="14">
        <f t="shared" si="15"/>
        <v>491765</v>
      </c>
    </row>
    <row r="246" spans="1:18" ht="14.45" customHeight="1" x14ac:dyDescent="0.25">
      <c r="A246" s="10">
        <v>227</v>
      </c>
      <c r="B246" s="111"/>
      <c r="C246" s="6" t="s">
        <v>321</v>
      </c>
      <c r="D246" s="7">
        <v>44914</v>
      </c>
      <c r="E246" s="8" t="s">
        <v>192</v>
      </c>
      <c r="F246" s="9">
        <v>491765</v>
      </c>
      <c r="G246" s="8" t="s">
        <v>29</v>
      </c>
      <c r="H246" s="9">
        <v>51635</v>
      </c>
      <c r="I246" s="112"/>
      <c r="J246" s="113"/>
      <c r="K246" s="114"/>
      <c r="L246" s="115"/>
      <c r="M246" s="116"/>
      <c r="N246" s="15" t="str">
        <f t="shared" si="12"/>
        <v>56044</v>
      </c>
      <c r="O246" t="str">
        <f t="shared" si="13"/>
        <v/>
      </c>
      <c r="Q246">
        <f t="shared" si="14"/>
        <v>56044</v>
      </c>
      <c r="R246" s="14">
        <f t="shared" si="15"/>
        <v>491765</v>
      </c>
    </row>
    <row r="247" spans="1:18" ht="14.45" customHeight="1" x14ac:dyDescent="0.25">
      <c r="A247" s="10">
        <v>228</v>
      </c>
      <c r="B247" s="111"/>
      <c r="C247" s="6" t="s">
        <v>322</v>
      </c>
      <c r="D247" s="7">
        <v>44915</v>
      </c>
      <c r="E247" s="8" t="s">
        <v>92</v>
      </c>
      <c r="F247" s="9">
        <v>491765</v>
      </c>
      <c r="G247" s="8" t="s">
        <v>29</v>
      </c>
      <c r="H247" s="9">
        <v>51635</v>
      </c>
      <c r="I247" s="112"/>
      <c r="J247" s="113"/>
      <c r="K247" s="114"/>
      <c r="L247" s="115"/>
      <c r="M247" s="116"/>
      <c r="N247" s="15" t="str">
        <f t="shared" si="12"/>
        <v>56118</v>
      </c>
      <c r="O247" t="str">
        <f t="shared" si="13"/>
        <v/>
      </c>
      <c r="Q247">
        <f t="shared" si="14"/>
        <v>56118</v>
      </c>
      <c r="R247" s="14">
        <f t="shared" si="15"/>
        <v>491765</v>
      </c>
    </row>
    <row r="248" spans="1:18" ht="14.45" customHeight="1" x14ac:dyDescent="0.25">
      <c r="A248" s="10">
        <v>229</v>
      </c>
      <c r="B248" s="111"/>
      <c r="C248" s="6" t="s">
        <v>323</v>
      </c>
      <c r="D248" s="7">
        <v>44903</v>
      </c>
      <c r="E248" s="8" t="s">
        <v>248</v>
      </c>
      <c r="F248" s="9">
        <v>1512711</v>
      </c>
      <c r="G248" s="8" t="s">
        <v>29</v>
      </c>
      <c r="H248" s="9">
        <v>158835</v>
      </c>
      <c r="I248" s="112"/>
      <c r="J248" s="113"/>
      <c r="K248" s="114"/>
      <c r="L248" s="115"/>
      <c r="M248" s="116"/>
      <c r="N248" s="15" t="str">
        <f t="shared" si="12"/>
        <v>55003</v>
      </c>
      <c r="O248" t="str">
        <f t="shared" si="13"/>
        <v/>
      </c>
      <c r="Q248">
        <f t="shared" si="14"/>
        <v>55003</v>
      </c>
      <c r="R248" s="14">
        <f t="shared" si="15"/>
        <v>1512711</v>
      </c>
    </row>
    <row r="249" spans="1:18" ht="14.45" customHeight="1" x14ac:dyDescent="0.25">
      <c r="A249" s="10">
        <v>230</v>
      </c>
      <c r="B249" s="111"/>
      <c r="C249" s="6" t="s">
        <v>324</v>
      </c>
      <c r="D249" s="7">
        <v>44924</v>
      </c>
      <c r="E249" s="8" t="s">
        <v>248</v>
      </c>
      <c r="F249" s="9">
        <v>1926570</v>
      </c>
      <c r="G249" s="8" t="s">
        <v>29</v>
      </c>
      <c r="H249" s="9">
        <v>202290</v>
      </c>
      <c r="I249" s="112"/>
      <c r="J249" s="113"/>
      <c r="K249" s="114"/>
      <c r="L249" s="115"/>
      <c r="M249" s="116"/>
      <c r="N249" s="15" t="str">
        <f t="shared" si="12"/>
        <v>57125</v>
      </c>
      <c r="O249" t="str">
        <f t="shared" si="13"/>
        <v/>
      </c>
      <c r="Q249">
        <f t="shared" si="14"/>
        <v>57125</v>
      </c>
      <c r="R249" s="14">
        <f t="shared" si="15"/>
        <v>1926570</v>
      </c>
    </row>
    <row r="250" spans="1:18" ht="14.45" customHeight="1" x14ac:dyDescent="0.25">
      <c r="A250" s="10">
        <v>231</v>
      </c>
      <c r="B250" s="111"/>
      <c r="C250" s="6" t="s">
        <v>325</v>
      </c>
      <c r="D250" s="7">
        <v>44922</v>
      </c>
      <c r="E250" s="8" t="s">
        <v>192</v>
      </c>
      <c r="F250" s="9">
        <v>793055</v>
      </c>
      <c r="G250" s="8" t="s">
        <v>29</v>
      </c>
      <c r="H250" s="9">
        <v>83271</v>
      </c>
      <c r="I250" s="112"/>
      <c r="J250" s="113"/>
      <c r="K250" s="114"/>
      <c r="L250" s="115"/>
      <c r="M250" s="116"/>
      <c r="N250" s="15" t="str">
        <f t="shared" si="12"/>
        <v>56953</v>
      </c>
      <c r="O250" t="str">
        <f t="shared" si="13"/>
        <v/>
      </c>
      <c r="Q250">
        <f t="shared" si="14"/>
        <v>56953</v>
      </c>
      <c r="R250" s="14">
        <f t="shared" si="15"/>
        <v>793055</v>
      </c>
    </row>
    <row r="251" spans="1:18" ht="14.45" customHeight="1" x14ac:dyDescent="0.25">
      <c r="A251" s="10">
        <v>232</v>
      </c>
      <c r="B251" s="111"/>
      <c r="C251" s="6" t="s">
        <v>326</v>
      </c>
      <c r="D251" s="7">
        <v>44922</v>
      </c>
      <c r="E251" s="8" t="s">
        <v>192</v>
      </c>
      <c r="F251" s="9">
        <v>497005</v>
      </c>
      <c r="G251" s="8" t="s">
        <v>29</v>
      </c>
      <c r="H251" s="9">
        <v>52186</v>
      </c>
      <c r="I251" s="112"/>
      <c r="J251" s="113"/>
      <c r="K251" s="114"/>
      <c r="L251" s="115"/>
      <c r="M251" s="116"/>
      <c r="N251" s="15" t="str">
        <f t="shared" si="12"/>
        <v>56976</v>
      </c>
      <c r="O251" t="str">
        <f t="shared" si="13"/>
        <v/>
      </c>
      <c r="Q251">
        <f t="shared" si="14"/>
        <v>56976</v>
      </c>
      <c r="R251" s="14">
        <f t="shared" si="15"/>
        <v>497005</v>
      </c>
    </row>
    <row r="252" spans="1:18" ht="14.45" customHeight="1" x14ac:dyDescent="0.25">
      <c r="A252" s="10">
        <v>233</v>
      </c>
      <c r="B252" s="111"/>
      <c r="C252" s="6" t="s">
        <v>327</v>
      </c>
      <c r="D252" s="7">
        <v>44923</v>
      </c>
      <c r="E252" s="8" t="s">
        <v>131</v>
      </c>
      <c r="F252" s="9">
        <v>433572</v>
      </c>
      <c r="G252" s="8" t="s">
        <v>29</v>
      </c>
      <c r="H252" s="9">
        <v>45525</v>
      </c>
      <c r="I252" s="112"/>
      <c r="J252" s="113"/>
      <c r="K252" s="114"/>
      <c r="L252" s="115"/>
      <c r="M252" s="116"/>
      <c r="N252" s="15" t="str">
        <f t="shared" si="12"/>
        <v>57056</v>
      </c>
      <c r="O252" t="str">
        <f t="shared" si="13"/>
        <v/>
      </c>
      <c r="Q252">
        <f t="shared" si="14"/>
        <v>57056</v>
      </c>
      <c r="R252" s="14">
        <f t="shared" si="15"/>
        <v>433572</v>
      </c>
    </row>
    <row r="253" spans="1:18" ht="14.45" customHeight="1" x14ac:dyDescent="0.25">
      <c r="A253" s="10">
        <v>234</v>
      </c>
      <c r="B253" s="111"/>
      <c r="C253" s="6" t="s">
        <v>328</v>
      </c>
      <c r="D253" s="7">
        <v>44915</v>
      </c>
      <c r="E253" s="8" t="s">
        <v>192</v>
      </c>
      <c r="F253" s="9">
        <v>617736</v>
      </c>
      <c r="G253" s="8" t="s">
        <v>29</v>
      </c>
      <c r="H253" s="9">
        <v>64862</v>
      </c>
      <c r="I253" s="112"/>
      <c r="J253" s="113"/>
      <c r="K253" s="114"/>
      <c r="L253" s="115"/>
      <c r="M253" s="116"/>
      <c r="N253" s="15" t="str">
        <f t="shared" si="12"/>
        <v>56141</v>
      </c>
      <c r="O253" t="str">
        <f t="shared" si="13"/>
        <v/>
      </c>
      <c r="Q253">
        <f t="shared" si="14"/>
        <v>56141</v>
      </c>
      <c r="R253" s="14">
        <f t="shared" si="15"/>
        <v>617736</v>
      </c>
    </row>
    <row r="254" spans="1:18" ht="14.45" customHeight="1" x14ac:dyDescent="0.25">
      <c r="A254" s="10">
        <v>235</v>
      </c>
      <c r="B254" s="111"/>
      <c r="C254" s="6" t="s">
        <v>329</v>
      </c>
      <c r="D254" s="7">
        <v>44909</v>
      </c>
      <c r="E254" s="8" t="s">
        <v>127</v>
      </c>
      <c r="F254" s="9">
        <v>1146226</v>
      </c>
      <c r="G254" s="8" t="s">
        <v>29</v>
      </c>
      <c r="H254" s="9">
        <v>120354</v>
      </c>
      <c r="I254" s="112"/>
      <c r="J254" s="113"/>
      <c r="K254" s="114"/>
      <c r="L254" s="115"/>
      <c r="M254" s="116"/>
      <c r="N254" s="15" t="str">
        <f t="shared" si="12"/>
        <v>55451</v>
      </c>
      <c r="O254" t="str">
        <f t="shared" si="13"/>
        <v/>
      </c>
      <c r="Q254">
        <f t="shared" si="14"/>
        <v>55451</v>
      </c>
      <c r="R254" s="14">
        <f t="shared" si="15"/>
        <v>1146226</v>
      </c>
    </row>
    <row r="255" spans="1:18" ht="14.45" customHeight="1" x14ac:dyDescent="0.25">
      <c r="A255" s="10">
        <v>236</v>
      </c>
      <c r="B255" s="111"/>
      <c r="C255" s="6" t="s">
        <v>330</v>
      </c>
      <c r="D255" s="7">
        <v>44917</v>
      </c>
      <c r="E255" s="8" t="s">
        <v>127</v>
      </c>
      <c r="F255" s="9">
        <v>894126</v>
      </c>
      <c r="G255" s="8" t="s">
        <v>29</v>
      </c>
      <c r="H255" s="9">
        <v>93883</v>
      </c>
      <c r="I255" s="112"/>
      <c r="J255" s="113"/>
      <c r="K255" s="114"/>
      <c r="L255" s="115"/>
      <c r="M255" s="116"/>
      <c r="N255" s="15" t="str">
        <f t="shared" si="12"/>
        <v>56513</v>
      </c>
      <c r="O255" t="str">
        <f t="shared" si="13"/>
        <v/>
      </c>
      <c r="Q255">
        <f t="shared" si="14"/>
        <v>56513</v>
      </c>
      <c r="R255" s="14">
        <f t="shared" si="15"/>
        <v>894126</v>
      </c>
    </row>
    <row r="256" spans="1:18" ht="14.45" customHeight="1" x14ac:dyDescent="0.25">
      <c r="A256" s="10">
        <v>237</v>
      </c>
      <c r="B256" s="111"/>
      <c r="C256" s="6" t="s">
        <v>331</v>
      </c>
      <c r="D256" s="7">
        <v>44914</v>
      </c>
      <c r="E256" s="8" t="s">
        <v>192</v>
      </c>
      <c r="F256" s="9">
        <v>491765</v>
      </c>
      <c r="G256" s="8" t="s">
        <v>29</v>
      </c>
      <c r="H256" s="9">
        <v>51635</v>
      </c>
      <c r="I256" s="112"/>
      <c r="J256" s="113"/>
      <c r="K256" s="114"/>
      <c r="L256" s="115"/>
      <c r="M256" s="116"/>
      <c r="N256" s="15" t="str">
        <f t="shared" si="12"/>
        <v>56045</v>
      </c>
      <c r="O256" t="str">
        <f t="shared" si="13"/>
        <v/>
      </c>
      <c r="Q256">
        <f t="shared" si="14"/>
        <v>56045</v>
      </c>
      <c r="R256" s="14">
        <f t="shared" si="15"/>
        <v>491765</v>
      </c>
    </row>
    <row r="257" spans="1:18" ht="14.45" customHeight="1" x14ac:dyDescent="0.25">
      <c r="A257" s="10">
        <v>238</v>
      </c>
      <c r="B257" s="111"/>
      <c r="C257" s="6" t="s">
        <v>332</v>
      </c>
      <c r="D257" s="7">
        <v>44915</v>
      </c>
      <c r="E257" s="8" t="s">
        <v>127</v>
      </c>
      <c r="F257" s="9">
        <v>491765</v>
      </c>
      <c r="G257" s="8" t="s">
        <v>29</v>
      </c>
      <c r="H257" s="9">
        <v>51635</v>
      </c>
      <c r="I257" s="112"/>
      <c r="J257" s="113"/>
      <c r="K257" s="114"/>
      <c r="L257" s="115"/>
      <c r="M257" s="116"/>
      <c r="N257" s="15" t="str">
        <f t="shared" si="12"/>
        <v>56161</v>
      </c>
      <c r="O257" t="str">
        <f t="shared" si="13"/>
        <v/>
      </c>
      <c r="Q257">
        <f t="shared" si="14"/>
        <v>56161</v>
      </c>
      <c r="R257" s="14">
        <f t="shared" si="15"/>
        <v>491765</v>
      </c>
    </row>
    <row r="258" spans="1:18" ht="14.45" customHeight="1" x14ac:dyDescent="0.25">
      <c r="A258" s="10">
        <v>239</v>
      </c>
      <c r="B258" s="111"/>
      <c r="C258" s="6" t="s">
        <v>333</v>
      </c>
      <c r="D258" s="7">
        <v>44916</v>
      </c>
      <c r="E258" s="8" t="s">
        <v>127</v>
      </c>
      <c r="F258" s="9">
        <v>908373</v>
      </c>
      <c r="G258" s="8" t="s">
        <v>29</v>
      </c>
      <c r="H258" s="9">
        <v>95379</v>
      </c>
      <c r="I258" s="112"/>
      <c r="J258" s="113"/>
      <c r="K258" s="114"/>
      <c r="L258" s="115"/>
      <c r="M258" s="116"/>
      <c r="N258" s="15" t="str">
        <f t="shared" si="12"/>
        <v>56193</v>
      </c>
      <c r="O258" t="str">
        <f t="shared" si="13"/>
        <v/>
      </c>
      <c r="Q258">
        <f t="shared" si="14"/>
        <v>56193</v>
      </c>
      <c r="R258" s="14">
        <f t="shared" si="15"/>
        <v>908373</v>
      </c>
    </row>
    <row r="259" spans="1:18" ht="14.45" customHeight="1" x14ac:dyDescent="0.25">
      <c r="A259" s="10">
        <v>240</v>
      </c>
      <c r="B259" s="111"/>
      <c r="C259" s="6" t="s">
        <v>334</v>
      </c>
      <c r="D259" s="7">
        <v>44924</v>
      </c>
      <c r="E259" s="8" t="s">
        <v>248</v>
      </c>
      <c r="F259" s="9">
        <v>613318</v>
      </c>
      <c r="G259" s="8" t="s">
        <v>29</v>
      </c>
      <c r="H259" s="9">
        <v>64398</v>
      </c>
      <c r="I259" s="112"/>
      <c r="J259" s="113"/>
      <c r="K259" s="114"/>
      <c r="L259" s="115"/>
      <c r="M259" s="116"/>
      <c r="N259" s="15" t="str">
        <f t="shared" si="12"/>
        <v>57124</v>
      </c>
      <c r="O259" t="str">
        <f t="shared" si="13"/>
        <v/>
      </c>
      <c r="Q259">
        <f t="shared" si="14"/>
        <v>57124</v>
      </c>
      <c r="R259" s="14">
        <f t="shared" si="15"/>
        <v>613318</v>
      </c>
    </row>
    <row r="260" spans="1:18" ht="14.45" customHeight="1" x14ac:dyDescent="0.25">
      <c r="A260" s="10">
        <v>241</v>
      </c>
      <c r="B260" s="111"/>
      <c r="C260" s="6" t="s">
        <v>335</v>
      </c>
      <c r="D260" s="7">
        <v>44924</v>
      </c>
      <c r="E260" s="8" t="s">
        <v>131</v>
      </c>
      <c r="F260" s="9">
        <v>927156</v>
      </c>
      <c r="G260" s="8" t="s">
        <v>29</v>
      </c>
      <c r="H260" s="9">
        <v>97351</v>
      </c>
      <c r="I260" s="112"/>
      <c r="J260" s="113"/>
      <c r="K260" s="114"/>
      <c r="L260" s="115"/>
      <c r="M260" s="116"/>
      <c r="N260" s="15" t="str">
        <f t="shared" si="12"/>
        <v>57165</v>
      </c>
      <c r="O260" t="str">
        <f t="shared" si="13"/>
        <v/>
      </c>
      <c r="Q260">
        <f t="shared" si="14"/>
        <v>57165</v>
      </c>
      <c r="R260" s="14">
        <f t="shared" si="15"/>
        <v>927156</v>
      </c>
    </row>
    <row r="261" spans="1:18" ht="14.45" customHeight="1" x14ac:dyDescent="0.25">
      <c r="A261" s="10">
        <v>242</v>
      </c>
      <c r="B261" s="111"/>
      <c r="C261" s="6" t="s">
        <v>336</v>
      </c>
      <c r="D261" s="7">
        <v>44925</v>
      </c>
      <c r="E261" s="8" t="s">
        <v>127</v>
      </c>
      <c r="F261" s="9">
        <v>2636479</v>
      </c>
      <c r="G261" s="8" t="s">
        <v>29</v>
      </c>
      <c r="H261" s="9">
        <v>276830</v>
      </c>
      <c r="I261" s="112"/>
      <c r="J261" s="113"/>
      <c r="K261" s="114"/>
      <c r="L261" s="115"/>
      <c r="M261" s="116"/>
      <c r="N261" s="15" t="str">
        <f t="shared" si="12"/>
        <v>57628</v>
      </c>
      <c r="O261" t="str">
        <f t="shared" si="13"/>
        <v/>
      </c>
      <c r="Q261">
        <f t="shared" si="14"/>
        <v>57628</v>
      </c>
      <c r="R261" s="14">
        <f t="shared" si="15"/>
        <v>2636479</v>
      </c>
    </row>
    <row r="262" spans="1:18" ht="14.45" customHeight="1" x14ac:dyDescent="0.25">
      <c r="A262" s="10">
        <v>243</v>
      </c>
      <c r="B262" s="111"/>
      <c r="C262" s="6" t="s">
        <v>337</v>
      </c>
      <c r="D262" s="7">
        <v>44925</v>
      </c>
      <c r="E262" s="8" t="s">
        <v>127</v>
      </c>
      <c r="F262" s="9">
        <v>491765</v>
      </c>
      <c r="G262" s="8" t="s">
        <v>29</v>
      </c>
      <c r="H262" s="9">
        <v>51635</v>
      </c>
      <c r="I262" s="112"/>
      <c r="J262" s="113"/>
      <c r="K262" s="114"/>
      <c r="L262" s="115"/>
      <c r="M262" s="116"/>
      <c r="N262" s="15" t="str">
        <f t="shared" si="12"/>
        <v>57633</v>
      </c>
      <c r="O262" t="str">
        <f t="shared" si="13"/>
        <v/>
      </c>
      <c r="Q262">
        <f t="shared" si="14"/>
        <v>57633</v>
      </c>
      <c r="R262" s="14">
        <f t="shared" si="15"/>
        <v>491765</v>
      </c>
    </row>
    <row r="263" spans="1:18" ht="14.45" customHeight="1" x14ac:dyDescent="0.25">
      <c r="A263" s="10">
        <v>244</v>
      </c>
      <c r="B263" s="111"/>
      <c r="C263" s="6" t="s">
        <v>338</v>
      </c>
      <c r="D263" s="7">
        <v>44900</v>
      </c>
      <c r="E263" s="8" t="s">
        <v>192</v>
      </c>
      <c r="F263" s="9">
        <v>473969</v>
      </c>
      <c r="G263" s="8" t="s">
        <v>29</v>
      </c>
      <c r="H263" s="9">
        <v>49767</v>
      </c>
      <c r="I263" s="112"/>
      <c r="J263" s="113"/>
      <c r="K263" s="114"/>
      <c r="L263" s="115"/>
      <c r="M263" s="116"/>
      <c r="N263" s="15" t="str">
        <f t="shared" si="12"/>
        <v>54320</v>
      </c>
      <c r="O263" t="str">
        <f t="shared" si="13"/>
        <v/>
      </c>
      <c r="Q263">
        <f t="shared" si="14"/>
        <v>54320</v>
      </c>
      <c r="R263" s="14">
        <f t="shared" si="15"/>
        <v>473969</v>
      </c>
    </row>
    <row r="264" spans="1:18" ht="14.45" customHeight="1" x14ac:dyDescent="0.25">
      <c r="A264" s="10">
        <v>245</v>
      </c>
      <c r="B264" s="111"/>
      <c r="C264" s="6" t="s">
        <v>339</v>
      </c>
      <c r="D264" s="7">
        <v>44902</v>
      </c>
      <c r="E264" s="8" t="s">
        <v>192</v>
      </c>
      <c r="F264" s="9">
        <v>1452912</v>
      </c>
      <c r="G264" s="8" t="s">
        <v>29</v>
      </c>
      <c r="H264" s="9">
        <v>152556</v>
      </c>
      <c r="I264" s="112"/>
      <c r="J264" s="113"/>
      <c r="K264" s="114"/>
      <c r="L264" s="115"/>
      <c r="M264" s="116"/>
      <c r="N264" s="15" t="str">
        <f t="shared" si="12"/>
        <v>54489</v>
      </c>
      <c r="O264" t="str">
        <f t="shared" si="13"/>
        <v/>
      </c>
      <c r="Q264">
        <f t="shared" si="14"/>
        <v>54489</v>
      </c>
      <c r="R264" s="14">
        <f t="shared" si="15"/>
        <v>1452912</v>
      </c>
    </row>
    <row r="265" spans="1:18" ht="14.45" customHeight="1" x14ac:dyDescent="0.25">
      <c r="A265" s="10">
        <v>246</v>
      </c>
      <c r="B265" s="111"/>
      <c r="C265" s="6" t="s">
        <v>340</v>
      </c>
      <c r="D265" s="7">
        <v>44896</v>
      </c>
      <c r="E265" s="8" t="s">
        <v>92</v>
      </c>
      <c r="F265" s="9">
        <v>1425834</v>
      </c>
      <c r="G265" s="8" t="s">
        <v>29</v>
      </c>
      <c r="H265" s="9">
        <v>149713</v>
      </c>
      <c r="I265" s="112"/>
      <c r="J265" s="113"/>
      <c r="K265" s="114"/>
      <c r="L265" s="115"/>
      <c r="M265" s="116"/>
      <c r="N265" s="15" t="str">
        <f t="shared" si="12"/>
        <v>53465</v>
      </c>
      <c r="O265" t="str">
        <f t="shared" si="13"/>
        <v/>
      </c>
      <c r="Q265">
        <f t="shared" si="14"/>
        <v>53465</v>
      </c>
      <c r="R265" s="14">
        <f t="shared" si="15"/>
        <v>1425834</v>
      </c>
    </row>
    <row r="266" spans="1:18" ht="14.45" customHeight="1" x14ac:dyDescent="0.25">
      <c r="A266" s="10">
        <v>247</v>
      </c>
      <c r="B266" s="111"/>
      <c r="C266" s="6" t="s">
        <v>341</v>
      </c>
      <c r="D266" s="7">
        <v>44907</v>
      </c>
      <c r="E266" s="8" t="s">
        <v>127</v>
      </c>
      <c r="F266" s="9">
        <v>520208</v>
      </c>
      <c r="G266" s="8" t="s">
        <v>29</v>
      </c>
      <c r="H266" s="9">
        <v>54622</v>
      </c>
      <c r="I266" s="112"/>
      <c r="J266" s="113"/>
      <c r="K266" s="114"/>
      <c r="L266" s="115"/>
      <c r="M266" s="116"/>
      <c r="N266" s="15" t="str">
        <f t="shared" si="12"/>
        <v>55284</v>
      </c>
      <c r="O266" t="str">
        <f t="shared" si="13"/>
        <v/>
      </c>
      <c r="Q266">
        <f t="shared" si="14"/>
        <v>55284</v>
      </c>
      <c r="R266" s="14">
        <f t="shared" si="15"/>
        <v>520208</v>
      </c>
    </row>
    <row r="267" spans="1:18" ht="14.45" customHeight="1" x14ac:dyDescent="0.25">
      <c r="A267" s="10">
        <v>248</v>
      </c>
      <c r="B267" s="111"/>
      <c r="C267" s="6" t="s">
        <v>342</v>
      </c>
      <c r="D267" s="7">
        <v>44907</v>
      </c>
      <c r="E267" s="8" t="s">
        <v>92</v>
      </c>
      <c r="F267" s="9">
        <v>597744</v>
      </c>
      <c r="G267" s="8" t="s">
        <v>29</v>
      </c>
      <c r="H267" s="9">
        <v>62763</v>
      </c>
      <c r="I267" s="112"/>
      <c r="J267" s="113"/>
      <c r="K267" s="114"/>
      <c r="L267" s="115"/>
      <c r="M267" s="116"/>
      <c r="N267" s="15" t="str">
        <f t="shared" si="12"/>
        <v>55293</v>
      </c>
      <c r="O267" t="str">
        <f t="shared" si="13"/>
        <v/>
      </c>
      <c r="Q267">
        <f t="shared" si="14"/>
        <v>55293</v>
      </c>
      <c r="R267" s="14">
        <f t="shared" si="15"/>
        <v>597744</v>
      </c>
    </row>
    <row r="268" spans="1:18" ht="14.45" customHeight="1" x14ac:dyDescent="0.25">
      <c r="A268" s="10">
        <v>249</v>
      </c>
      <c r="B268" s="111"/>
      <c r="C268" s="6" t="s">
        <v>343</v>
      </c>
      <c r="D268" s="7">
        <v>44905</v>
      </c>
      <c r="E268" s="8" t="s">
        <v>192</v>
      </c>
      <c r="F268" s="9">
        <v>599713</v>
      </c>
      <c r="G268" s="8" t="s">
        <v>29</v>
      </c>
      <c r="H268" s="9">
        <v>62970</v>
      </c>
      <c r="I268" s="112"/>
      <c r="J268" s="113"/>
      <c r="K268" s="114"/>
      <c r="L268" s="115"/>
      <c r="M268" s="116"/>
      <c r="N268" s="15" t="str">
        <f t="shared" si="12"/>
        <v>55265</v>
      </c>
      <c r="O268" t="str">
        <f t="shared" si="13"/>
        <v/>
      </c>
      <c r="Q268">
        <f t="shared" si="14"/>
        <v>55265</v>
      </c>
      <c r="R268" s="14">
        <f t="shared" si="15"/>
        <v>599713</v>
      </c>
    </row>
    <row r="269" spans="1:18" ht="14.45" customHeight="1" x14ac:dyDescent="0.25">
      <c r="A269" s="10">
        <v>250</v>
      </c>
      <c r="B269" s="111"/>
      <c r="C269" s="6" t="s">
        <v>344</v>
      </c>
      <c r="D269" s="7">
        <v>44908</v>
      </c>
      <c r="E269" s="8" t="s">
        <v>192</v>
      </c>
      <c r="F269" s="9">
        <v>1238783</v>
      </c>
      <c r="G269" s="8" t="s">
        <v>29</v>
      </c>
      <c r="H269" s="9">
        <v>130072</v>
      </c>
      <c r="I269" s="112"/>
      <c r="J269" s="113"/>
      <c r="K269" s="114"/>
      <c r="L269" s="115"/>
      <c r="M269" s="116"/>
      <c r="N269" s="15" t="str">
        <f t="shared" si="12"/>
        <v>55356</v>
      </c>
      <c r="O269" t="str">
        <f t="shared" si="13"/>
        <v/>
      </c>
      <c r="Q269">
        <f t="shared" si="14"/>
        <v>55356</v>
      </c>
      <c r="R269" s="14">
        <f t="shared" si="15"/>
        <v>1238783</v>
      </c>
    </row>
    <row r="270" spans="1:18" ht="14.45" customHeight="1" x14ac:dyDescent="0.25">
      <c r="A270" s="10">
        <v>251</v>
      </c>
      <c r="B270" s="111"/>
      <c r="C270" s="6" t="s">
        <v>345</v>
      </c>
      <c r="D270" s="7">
        <v>44902</v>
      </c>
      <c r="E270" s="8" t="s">
        <v>131</v>
      </c>
      <c r="F270" s="9">
        <v>270983</v>
      </c>
      <c r="G270" s="8" t="s">
        <v>29</v>
      </c>
      <c r="H270" s="9">
        <v>28453</v>
      </c>
      <c r="I270" s="112"/>
      <c r="J270" s="113"/>
      <c r="K270" s="114"/>
      <c r="L270" s="115"/>
      <c r="M270" s="116"/>
      <c r="N270" s="15" t="str">
        <f t="shared" si="12"/>
        <v>54497</v>
      </c>
      <c r="O270" t="str">
        <f t="shared" si="13"/>
        <v/>
      </c>
      <c r="Q270">
        <f t="shared" si="14"/>
        <v>54497</v>
      </c>
      <c r="R270" s="14">
        <f t="shared" si="15"/>
        <v>270983</v>
      </c>
    </row>
    <row r="271" spans="1:18" ht="14.45" customHeight="1" x14ac:dyDescent="0.25">
      <c r="A271" s="10">
        <v>252</v>
      </c>
      <c r="B271" s="111"/>
      <c r="C271" s="6" t="s">
        <v>346</v>
      </c>
      <c r="D271" s="7">
        <v>44915</v>
      </c>
      <c r="E271" s="8" t="s">
        <v>131</v>
      </c>
      <c r="F271" s="9">
        <v>491765</v>
      </c>
      <c r="G271" s="8" t="s">
        <v>29</v>
      </c>
      <c r="H271" s="9">
        <v>51635</v>
      </c>
      <c r="I271" s="112"/>
      <c r="J271" s="113"/>
      <c r="K271" s="114"/>
      <c r="L271" s="115"/>
      <c r="M271" s="116"/>
      <c r="N271" s="15" t="str">
        <f t="shared" si="12"/>
        <v>56126</v>
      </c>
      <c r="O271" t="str">
        <f t="shared" si="13"/>
        <v/>
      </c>
      <c r="Q271">
        <f t="shared" si="14"/>
        <v>56126</v>
      </c>
      <c r="R271" s="14">
        <f t="shared" si="15"/>
        <v>491765</v>
      </c>
    </row>
    <row r="272" spans="1:18" ht="14.45" customHeight="1" x14ac:dyDescent="0.25">
      <c r="A272" s="10">
        <v>253</v>
      </c>
      <c r="B272" s="111"/>
      <c r="C272" s="6" t="s">
        <v>347</v>
      </c>
      <c r="D272" s="7">
        <v>44911</v>
      </c>
      <c r="E272" s="8" t="s">
        <v>131</v>
      </c>
      <c r="F272" s="9">
        <v>317222</v>
      </c>
      <c r="G272" s="8" t="s">
        <v>29</v>
      </c>
      <c r="H272" s="9">
        <v>33308</v>
      </c>
      <c r="I272" s="112"/>
      <c r="J272" s="113"/>
      <c r="K272" s="114"/>
      <c r="L272" s="115"/>
      <c r="M272" s="116"/>
      <c r="N272" s="15" t="str">
        <f t="shared" si="12"/>
        <v>55914</v>
      </c>
      <c r="O272" t="str">
        <f t="shared" si="13"/>
        <v/>
      </c>
      <c r="Q272">
        <f t="shared" si="14"/>
        <v>55914</v>
      </c>
      <c r="R272" s="14">
        <f t="shared" si="15"/>
        <v>317222</v>
      </c>
    </row>
    <row r="273" spans="1:18" ht="14.45" customHeight="1" x14ac:dyDescent="0.25">
      <c r="A273" s="10">
        <v>254</v>
      </c>
      <c r="B273" s="111"/>
      <c r="C273" s="6" t="s">
        <v>348</v>
      </c>
      <c r="D273" s="7">
        <v>44902</v>
      </c>
      <c r="E273" s="8" t="s">
        <v>127</v>
      </c>
      <c r="F273" s="9">
        <v>906260</v>
      </c>
      <c r="G273" s="8" t="s">
        <v>29</v>
      </c>
      <c r="H273" s="9">
        <v>95157</v>
      </c>
      <c r="I273" s="112"/>
      <c r="J273" s="113"/>
      <c r="K273" s="114"/>
      <c r="L273" s="115"/>
      <c r="M273" s="116"/>
      <c r="N273" s="15" t="str">
        <f t="shared" si="12"/>
        <v>54500</v>
      </c>
      <c r="O273" t="str">
        <f t="shared" si="13"/>
        <v/>
      </c>
      <c r="Q273">
        <f t="shared" si="14"/>
        <v>54500</v>
      </c>
      <c r="R273" s="14">
        <f t="shared" si="15"/>
        <v>906260</v>
      </c>
    </row>
    <row r="274" spans="1:18" ht="14.45" customHeight="1" x14ac:dyDescent="0.25">
      <c r="A274" s="10">
        <v>255</v>
      </c>
      <c r="B274" s="111"/>
      <c r="C274" s="6" t="s">
        <v>349</v>
      </c>
      <c r="D274" s="7">
        <v>44902</v>
      </c>
      <c r="E274" s="8" t="s">
        <v>192</v>
      </c>
      <c r="F274" s="9">
        <v>1547502</v>
      </c>
      <c r="G274" s="8" t="s">
        <v>29</v>
      </c>
      <c r="H274" s="9">
        <v>162488</v>
      </c>
      <c r="I274" s="112"/>
      <c r="J274" s="113"/>
      <c r="K274" s="114"/>
      <c r="L274" s="115"/>
      <c r="M274" s="116"/>
      <c r="N274" s="15" t="str">
        <f t="shared" si="12"/>
        <v>54479</v>
      </c>
      <c r="O274" t="str">
        <f t="shared" si="13"/>
        <v/>
      </c>
      <c r="Q274">
        <f t="shared" si="14"/>
        <v>54479</v>
      </c>
      <c r="R274" s="14">
        <f t="shared" si="15"/>
        <v>1547502</v>
      </c>
    </row>
    <row r="275" spans="1:18" ht="14.45" customHeight="1" x14ac:dyDescent="0.25">
      <c r="A275" s="10">
        <v>256</v>
      </c>
      <c r="B275" s="111"/>
      <c r="C275" s="6" t="s">
        <v>350</v>
      </c>
      <c r="D275" s="7">
        <v>44909</v>
      </c>
      <c r="E275" s="8" t="s">
        <v>192</v>
      </c>
      <c r="F275" s="9">
        <v>396527</v>
      </c>
      <c r="G275" s="8" t="s">
        <v>29</v>
      </c>
      <c r="H275" s="9">
        <v>41635</v>
      </c>
      <c r="I275" s="112"/>
      <c r="J275" s="113"/>
      <c r="K275" s="114"/>
      <c r="L275" s="115"/>
      <c r="M275" s="116"/>
      <c r="N275" s="15" t="str">
        <f t="shared" si="12"/>
        <v>55409</v>
      </c>
      <c r="O275" t="str">
        <f t="shared" si="13"/>
        <v/>
      </c>
      <c r="Q275">
        <f t="shared" si="14"/>
        <v>55409</v>
      </c>
      <c r="R275" s="14">
        <f t="shared" si="15"/>
        <v>396527</v>
      </c>
    </row>
    <row r="276" spans="1:18" ht="14.45" customHeight="1" x14ac:dyDescent="0.25">
      <c r="A276" s="10">
        <v>257</v>
      </c>
      <c r="B276" s="111"/>
      <c r="C276" s="6" t="s">
        <v>351</v>
      </c>
      <c r="D276" s="7">
        <v>44917</v>
      </c>
      <c r="E276" s="8" t="s">
        <v>127</v>
      </c>
      <c r="F276" s="9">
        <v>491765</v>
      </c>
      <c r="G276" s="8" t="s">
        <v>29</v>
      </c>
      <c r="H276" s="9">
        <v>51635</v>
      </c>
      <c r="I276" s="112"/>
      <c r="J276" s="113"/>
      <c r="K276" s="114"/>
      <c r="L276" s="115"/>
      <c r="M276" s="116"/>
      <c r="N276" s="15" t="str">
        <f t="shared" ref="N276:N339" si="16">+RIGHT(C276,5)</f>
        <v>56512</v>
      </c>
      <c r="O276" t="str">
        <f t="shared" ref="O276:O339" si="17">+IF(F276&gt;0,"","HT")</f>
        <v/>
      </c>
      <c r="Q276">
        <f t="shared" ref="Q276:Q339" si="18">+N276*1</f>
        <v>56512</v>
      </c>
      <c r="R276" s="14">
        <f t="shared" ref="R276:R339" si="19">+F276</f>
        <v>491765</v>
      </c>
    </row>
    <row r="277" spans="1:18" ht="14.45" customHeight="1" x14ac:dyDescent="0.25">
      <c r="A277" s="10">
        <v>258</v>
      </c>
      <c r="B277" s="111"/>
      <c r="C277" s="6" t="s">
        <v>352</v>
      </c>
      <c r="D277" s="7">
        <v>44917</v>
      </c>
      <c r="E277" s="8" t="s">
        <v>92</v>
      </c>
      <c r="F277" s="9">
        <v>491765</v>
      </c>
      <c r="G277" s="8" t="s">
        <v>29</v>
      </c>
      <c r="H277" s="9">
        <v>51635</v>
      </c>
      <c r="I277" s="112"/>
      <c r="J277" s="113"/>
      <c r="K277" s="114"/>
      <c r="L277" s="115"/>
      <c r="M277" s="116"/>
      <c r="N277" s="15" t="str">
        <f t="shared" si="16"/>
        <v>56603</v>
      </c>
      <c r="O277" t="str">
        <f t="shared" si="17"/>
        <v/>
      </c>
      <c r="Q277">
        <f t="shared" si="18"/>
        <v>56603</v>
      </c>
      <c r="R277" s="14">
        <f t="shared" si="19"/>
        <v>491765</v>
      </c>
    </row>
    <row r="278" spans="1:18" ht="14.45" customHeight="1" x14ac:dyDescent="0.25">
      <c r="A278" s="10">
        <v>259</v>
      </c>
      <c r="B278" s="111"/>
      <c r="C278" s="6" t="s">
        <v>353</v>
      </c>
      <c r="D278" s="7">
        <v>44915</v>
      </c>
      <c r="E278" s="8" t="s">
        <v>92</v>
      </c>
      <c r="F278" s="9">
        <v>491765</v>
      </c>
      <c r="G278" s="8" t="s">
        <v>29</v>
      </c>
      <c r="H278" s="9">
        <v>51635</v>
      </c>
      <c r="I278" s="112"/>
      <c r="J278" s="113"/>
      <c r="K278" s="114"/>
      <c r="L278" s="115"/>
      <c r="M278" s="116"/>
      <c r="N278" s="15" t="str">
        <f t="shared" si="16"/>
        <v>56140</v>
      </c>
      <c r="O278" t="str">
        <f t="shared" si="17"/>
        <v/>
      </c>
      <c r="Q278">
        <f t="shared" si="18"/>
        <v>56140</v>
      </c>
      <c r="R278" s="14">
        <f t="shared" si="19"/>
        <v>491765</v>
      </c>
    </row>
    <row r="279" spans="1:18" ht="14.45" customHeight="1" x14ac:dyDescent="0.25">
      <c r="A279" s="10">
        <v>260</v>
      </c>
      <c r="B279" s="111"/>
      <c r="C279" s="6" t="s">
        <v>354</v>
      </c>
      <c r="D279" s="7">
        <v>44916</v>
      </c>
      <c r="E279" s="8" t="s">
        <v>92</v>
      </c>
      <c r="F279" s="9">
        <v>988770</v>
      </c>
      <c r="G279" s="8" t="s">
        <v>29</v>
      </c>
      <c r="H279" s="9">
        <v>103821</v>
      </c>
      <c r="I279" s="112"/>
      <c r="J279" s="113"/>
      <c r="K279" s="114"/>
      <c r="L279" s="115"/>
      <c r="M279" s="116"/>
      <c r="N279" s="15" t="str">
        <f t="shared" si="16"/>
        <v>56233</v>
      </c>
      <c r="O279" t="str">
        <f t="shared" si="17"/>
        <v/>
      </c>
      <c r="Q279">
        <f t="shared" si="18"/>
        <v>56233</v>
      </c>
      <c r="R279" s="14">
        <f t="shared" si="19"/>
        <v>988770</v>
      </c>
    </row>
    <row r="280" spans="1:18" ht="14.45" customHeight="1" x14ac:dyDescent="0.25">
      <c r="A280" s="10">
        <v>261</v>
      </c>
      <c r="B280" s="111"/>
      <c r="C280" s="6" t="s">
        <v>355</v>
      </c>
      <c r="D280" s="7">
        <v>44914</v>
      </c>
      <c r="E280" s="8" t="s">
        <v>131</v>
      </c>
      <c r="F280" s="9">
        <v>491765</v>
      </c>
      <c r="G280" s="8" t="s">
        <v>29</v>
      </c>
      <c r="H280" s="9">
        <v>51635</v>
      </c>
      <c r="I280" s="112"/>
      <c r="J280" s="113"/>
      <c r="K280" s="114"/>
      <c r="L280" s="115"/>
      <c r="M280" s="116"/>
      <c r="N280" s="15" t="str">
        <f t="shared" si="16"/>
        <v>56067</v>
      </c>
      <c r="O280" t="str">
        <f t="shared" si="17"/>
        <v/>
      </c>
      <c r="Q280">
        <f t="shared" si="18"/>
        <v>56067</v>
      </c>
      <c r="R280" s="14">
        <f t="shared" si="19"/>
        <v>491765</v>
      </c>
    </row>
    <row r="281" spans="1:18" ht="14.45" customHeight="1" x14ac:dyDescent="0.25">
      <c r="A281" s="10">
        <v>262</v>
      </c>
      <c r="B281" s="111"/>
      <c r="C281" s="6" t="s">
        <v>356</v>
      </c>
      <c r="D281" s="7">
        <v>44921</v>
      </c>
      <c r="E281" s="8" t="s">
        <v>248</v>
      </c>
      <c r="F281" s="9">
        <v>393412</v>
      </c>
      <c r="G281" s="8" t="s">
        <v>29</v>
      </c>
      <c r="H281" s="9">
        <v>41308</v>
      </c>
      <c r="I281" s="112"/>
      <c r="J281" s="113"/>
      <c r="K281" s="114"/>
      <c r="L281" s="115"/>
      <c r="M281" s="116"/>
      <c r="N281" s="15" t="str">
        <f t="shared" si="16"/>
        <v>56844</v>
      </c>
      <c r="O281" t="str">
        <f t="shared" si="17"/>
        <v/>
      </c>
      <c r="Q281">
        <f t="shared" si="18"/>
        <v>56844</v>
      </c>
      <c r="R281" s="14">
        <f t="shared" si="19"/>
        <v>393412</v>
      </c>
    </row>
    <row r="282" spans="1:18" ht="14.45" customHeight="1" x14ac:dyDescent="0.25">
      <c r="A282" s="10">
        <v>263</v>
      </c>
      <c r="B282" s="111"/>
      <c r="C282" s="6" t="s">
        <v>357</v>
      </c>
      <c r="D282" s="7">
        <v>44923</v>
      </c>
      <c r="E282" s="8" t="s">
        <v>92</v>
      </c>
      <c r="F282" s="9">
        <v>1501606</v>
      </c>
      <c r="G282" s="8" t="s">
        <v>29</v>
      </c>
      <c r="H282" s="9">
        <v>157669</v>
      </c>
      <c r="I282" s="112"/>
      <c r="J282" s="113"/>
      <c r="K282" s="114"/>
      <c r="L282" s="115"/>
      <c r="M282" s="116"/>
      <c r="N282" s="15" t="str">
        <f t="shared" si="16"/>
        <v>57054</v>
      </c>
      <c r="O282" t="str">
        <f t="shared" si="17"/>
        <v/>
      </c>
      <c r="Q282">
        <f t="shared" si="18"/>
        <v>57054</v>
      </c>
      <c r="R282" s="14">
        <f t="shared" si="19"/>
        <v>1501606</v>
      </c>
    </row>
    <row r="283" spans="1:18" ht="14.45" customHeight="1" x14ac:dyDescent="0.25">
      <c r="A283" s="10">
        <v>264</v>
      </c>
      <c r="B283" s="111"/>
      <c r="C283" s="6" t="s">
        <v>358</v>
      </c>
      <c r="D283" s="7">
        <v>44923</v>
      </c>
      <c r="E283" s="8" t="s">
        <v>127</v>
      </c>
      <c r="F283" s="9">
        <v>725581</v>
      </c>
      <c r="G283" s="8" t="s">
        <v>29</v>
      </c>
      <c r="H283" s="9">
        <v>76186</v>
      </c>
      <c r="I283" s="112"/>
      <c r="J283" s="113"/>
      <c r="K283" s="114"/>
      <c r="L283" s="115"/>
      <c r="M283" s="116"/>
      <c r="N283" s="15" t="str">
        <f t="shared" si="16"/>
        <v>57064</v>
      </c>
      <c r="O283" t="str">
        <f t="shared" si="17"/>
        <v/>
      </c>
      <c r="Q283">
        <f t="shared" si="18"/>
        <v>57064</v>
      </c>
      <c r="R283" s="14">
        <f t="shared" si="19"/>
        <v>725581</v>
      </c>
    </row>
    <row r="284" spans="1:18" ht="14.45" customHeight="1" x14ac:dyDescent="0.25">
      <c r="A284" s="10">
        <v>265</v>
      </c>
      <c r="B284" s="111"/>
      <c r="C284" s="6" t="s">
        <v>359</v>
      </c>
      <c r="D284" s="7">
        <v>44923</v>
      </c>
      <c r="E284" s="8" t="s">
        <v>192</v>
      </c>
      <c r="F284" s="9">
        <v>490650</v>
      </c>
      <c r="G284" s="8" t="s">
        <v>29</v>
      </c>
      <c r="H284" s="9">
        <v>51518</v>
      </c>
      <c r="I284" s="112"/>
      <c r="J284" s="113"/>
      <c r="K284" s="114"/>
      <c r="L284" s="115"/>
      <c r="M284" s="116"/>
      <c r="N284" s="15" t="str">
        <f t="shared" si="16"/>
        <v>57061</v>
      </c>
      <c r="O284" t="str">
        <f t="shared" si="17"/>
        <v/>
      </c>
      <c r="Q284">
        <f t="shared" si="18"/>
        <v>57061</v>
      </c>
      <c r="R284" s="14">
        <f t="shared" si="19"/>
        <v>490650</v>
      </c>
    </row>
    <row r="285" spans="1:18" ht="14.45" customHeight="1" x14ac:dyDescent="0.25">
      <c r="A285" s="10">
        <v>266</v>
      </c>
      <c r="B285" s="111"/>
      <c r="C285" s="6" t="s">
        <v>360</v>
      </c>
      <c r="D285" s="7">
        <v>44924</v>
      </c>
      <c r="E285" s="8" t="s">
        <v>131</v>
      </c>
      <c r="F285" s="9">
        <v>1141863</v>
      </c>
      <c r="G285" s="8" t="s">
        <v>29</v>
      </c>
      <c r="H285" s="9">
        <v>119896</v>
      </c>
      <c r="I285" s="112"/>
      <c r="J285" s="113"/>
      <c r="K285" s="114"/>
      <c r="L285" s="115"/>
      <c r="M285" s="116"/>
      <c r="N285" s="15" t="str">
        <f t="shared" si="16"/>
        <v>57164</v>
      </c>
      <c r="O285" t="str">
        <f t="shared" si="17"/>
        <v/>
      </c>
      <c r="Q285">
        <f t="shared" si="18"/>
        <v>57164</v>
      </c>
      <c r="R285" s="14">
        <f t="shared" si="19"/>
        <v>1141863</v>
      </c>
    </row>
    <row r="286" spans="1:18" ht="14.45" customHeight="1" x14ac:dyDescent="0.25">
      <c r="A286" s="10">
        <v>267</v>
      </c>
      <c r="B286" s="111"/>
      <c r="C286" s="6" t="s">
        <v>361</v>
      </c>
      <c r="D286" s="7">
        <v>44915</v>
      </c>
      <c r="E286" s="8" t="s">
        <v>92</v>
      </c>
      <c r="F286" s="9">
        <v>491765</v>
      </c>
      <c r="G286" s="8" t="s">
        <v>29</v>
      </c>
      <c r="H286" s="9">
        <v>51635</v>
      </c>
      <c r="I286" s="112"/>
      <c r="J286" s="113"/>
      <c r="K286" s="114"/>
      <c r="L286" s="115"/>
      <c r="M286" s="116"/>
      <c r="N286" s="15" t="str">
        <f t="shared" si="16"/>
        <v>56138</v>
      </c>
      <c r="O286" t="str">
        <f t="shared" si="17"/>
        <v/>
      </c>
      <c r="Q286">
        <f t="shared" si="18"/>
        <v>56138</v>
      </c>
      <c r="R286" s="14">
        <f t="shared" si="19"/>
        <v>491765</v>
      </c>
    </row>
    <row r="287" spans="1:18" ht="14.45" customHeight="1" x14ac:dyDescent="0.25">
      <c r="A287" s="10">
        <v>268</v>
      </c>
      <c r="B287" s="111"/>
      <c r="C287" s="6" t="s">
        <v>362</v>
      </c>
      <c r="D287" s="7">
        <v>44915</v>
      </c>
      <c r="E287" s="8" t="s">
        <v>127</v>
      </c>
      <c r="F287" s="9">
        <v>491765</v>
      </c>
      <c r="G287" s="8" t="s">
        <v>29</v>
      </c>
      <c r="H287" s="9">
        <v>51635</v>
      </c>
      <c r="I287" s="112"/>
      <c r="J287" s="113"/>
      <c r="K287" s="114"/>
      <c r="L287" s="115"/>
      <c r="M287" s="116"/>
      <c r="N287" s="15" t="str">
        <f t="shared" si="16"/>
        <v>56162</v>
      </c>
      <c r="O287" t="str">
        <f t="shared" si="17"/>
        <v/>
      </c>
      <c r="Q287">
        <f t="shared" si="18"/>
        <v>56162</v>
      </c>
      <c r="R287" s="14">
        <f t="shared" si="19"/>
        <v>491765</v>
      </c>
    </row>
    <row r="288" spans="1:18" ht="14.45" customHeight="1" x14ac:dyDescent="0.25">
      <c r="A288" s="10">
        <v>269</v>
      </c>
      <c r="B288" s="111"/>
      <c r="C288" s="6" t="s">
        <v>363</v>
      </c>
      <c r="D288" s="7">
        <v>44925</v>
      </c>
      <c r="E288" s="8" t="s">
        <v>127</v>
      </c>
      <c r="F288" s="9">
        <v>1386288</v>
      </c>
      <c r="G288" s="8" t="s">
        <v>29</v>
      </c>
      <c r="H288" s="9">
        <v>145560</v>
      </c>
      <c r="I288" s="112"/>
      <c r="J288" s="113"/>
      <c r="K288" s="114"/>
      <c r="L288" s="115"/>
      <c r="M288" s="116"/>
      <c r="N288" s="15" t="str">
        <f t="shared" si="16"/>
        <v>57629</v>
      </c>
      <c r="O288" t="str">
        <f t="shared" si="17"/>
        <v/>
      </c>
      <c r="Q288">
        <f t="shared" si="18"/>
        <v>57629</v>
      </c>
      <c r="R288" s="14">
        <f t="shared" si="19"/>
        <v>1386288</v>
      </c>
    </row>
    <row r="289" spans="1:18" ht="14.45" customHeight="1" x14ac:dyDescent="0.25">
      <c r="A289" s="10">
        <v>270</v>
      </c>
      <c r="B289" s="111"/>
      <c r="C289" s="6" t="s">
        <v>364</v>
      </c>
      <c r="D289" s="7">
        <v>44914</v>
      </c>
      <c r="E289" s="8" t="s">
        <v>92</v>
      </c>
      <c r="F289" s="9">
        <v>491765</v>
      </c>
      <c r="G289" s="8" t="s">
        <v>29</v>
      </c>
      <c r="H289" s="9">
        <v>51635</v>
      </c>
      <c r="I289" s="112"/>
      <c r="J289" s="113"/>
      <c r="K289" s="114"/>
      <c r="L289" s="115"/>
      <c r="M289" s="116"/>
      <c r="N289" s="15" t="str">
        <f t="shared" si="16"/>
        <v>56037</v>
      </c>
      <c r="O289" t="str">
        <f t="shared" si="17"/>
        <v/>
      </c>
      <c r="Q289">
        <f t="shared" si="18"/>
        <v>56037</v>
      </c>
      <c r="R289" s="14">
        <f t="shared" si="19"/>
        <v>491765</v>
      </c>
    </row>
    <row r="290" spans="1:18" ht="14.45" customHeight="1" x14ac:dyDescent="0.25">
      <c r="A290" s="10">
        <v>271</v>
      </c>
      <c r="B290" s="111"/>
      <c r="C290" s="6" t="s">
        <v>365</v>
      </c>
      <c r="D290" s="7">
        <v>44922</v>
      </c>
      <c r="E290" s="8" t="s">
        <v>131</v>
      </c>
      <c r="F290" s="9">
        <v>377216</v>
      </c>
      <c r="G290" s="8" t="s">
        <v>29</v>
      </c>
      <c r="H290" s="9">
        <v>39608</v>
      </c>
      <c r="I290" s="112"/>
      <c r="J290" s="113"/>
      <c r="K290" s="114"/>
      <c r="L290" s="115"/>
      <c r="M290" s="116"/>
      <c r="N290" s="15" t="str">
        <f t="shared" si="16"/>
        <v>57002</v>
      </c>
      <c r="O290" t="str">
        <f t="shared" si="17"/>
        <v/>
      </c>
      <c r="Q290">
        <f t="shared" si="18"/>
        <v>57002</v>
      </c>
      <c r="R290" s="14">
        <f t="shared" si="19"/>
        <v>377216</v>
      </c>
    </row>
    <row r="291" spans="1:18" ht="14.45" customHeight="1" x14ac:dyDescent="0.25">
      <c r="A291" s="10">
        <v>272</v>
      </c>
      <c r="B291" s="111"/>
      <c r="C291" s="6" t="s">
        <v>366</v>
      </c>
      <c r="D291" s="7">
        <v>44908</v>
      </c>
      <c r="E291" s="8" t="s">
        <v>127</v>
      </c>
      <c r="F291" s="9">
        <v>218605</v>
      </c>
      <c r="G291" s="8" t="s">
        <v>29</v>
      </c>
      <c r="H291" s="9">
        <v>22954</v>
      </c>
      <c r="I291" s="112"/>
      <c r="J291" s="113"/>
      <c r="K291" s="114"/>
      <c r="L291" s="115"/>
      <c r="M291" s="116"/>
      <c r="N291" s="15" t="str">
        <f t="shared" si="16"/>
        <v>55349</v>
      </c>
      <c r="O291" t="str">
        <f t="shared" si="17"/>
        <v/>
      </c>
      <c r="Q291">
        <f t="shared" si="18"/>
        <v>55349</v>
      </c>
      <c r="R291" s="14">
        <f t="shared" si="19"/>
        <v>218605</v>
      </c>
    </row>
    <row r="292" spans="1:18" ht="14.45" customHeight="1" x14ac:dyDescent="0.25">
      <c r="A292" s="10">
        <v>273</v>
      </c>
      <c r="B292" s="111"/>
      <c r="C292" s="6" t="s">
        <v>367</v>
      </c>
      <c r="D292" s="7">
        <v>44924</v>
      </c>
      <c r="E292" s="8" t="s">
        <v>127</v>
      </c>
      <c r="F292" s="9">
        <v>346858</v>
      </c>
      <c r="G292" s="8" t="s">
        <v>29</v>
      </c>
      <c r="H292" s="9">
        <v>36420</v>
      </c>
      <c r="I292" s="112"/>
      <c r="J292" s="113"/>
      <c r="K292" s="114"/>
      <c r="L292" s="115"/>
      <c r="M292" s="116"/>
      <c r="N292" s="15" t="str">
        <f t="shared" si="16"/>
        <v>57494</v>
      </c>
      <c r="O292" t="str">
        <f t="shared" si="17"/>
        <v/>
      </c>
      <c r="Q292">
        <f t="shared" si="18"/>
        <v>57494</v>
      </c>
      <c r="R292" s="14">
        <f t="shared" si="19"/>
        <v>346858</v>
      </c>
    </row>
    <row r="293" spans="1:18" ht="14.45" customHeight="1" x14ac:dyDescent="0.25">
      <c r="A293" s="10">
        <v>274</v>
      </c>
      <c r="B293" s="111"/>
      <c r="C293" s="6" t="s">
        <v>368</v>
      </c>
      <c r="D293" s="7">
        <v>44897</v>
      </c>
      <c r="E293" s="8" t="s">
        <v>78</v>
      </c>
      <c r="F293" s="9">
        <v>1267908</v>
      </c>
      <c r="G293" s="8" t="s">
        <v>29</v>
      </c>
      <c r="H293" s="9">
        <v>133130</v>
      </c>
      <c r="I293" s="112"/>
      <c r="J293" s="113"/>
      <c r="K293" s="114"/>
      <c r="L293" s="115"/>
      <c r="M293" s="116"/>
      <c r="N293" s="15" t="str">
        <f t="shared" si="16"/>
        <v>53956</v>
      </c>
      <c r="O293" t="str">
        <f t="shared" si="17"/>
        <v/>
      </c>
      <c r="Q293">
        <f t="shared" si="18"/>
        <v>53956</v>
      </c>
      <c r="R293" s="14">
        <f t="shared" si="19"/>
        <v>1267908</v>
      </c>
    </row>
    <row r="294" spans="1:18" ht="14.45" customHeight="1" x14ac:dyDescent="0.25">
      <c r="A294" s="10">
        <v>275</v>
      </c>
      <c r="B294" s="111"/>
      <c r="C294" s="6" t="s">
        <v>369</v>
      </c>
      <c r="D294" s="7">
        <v>44925</v>
      </c>
      <c r="E294" s="8" t="s">
        <v>131</v>
      </c>
      <c r="F294" s="9">
        <v>387036</v>
      </c>
      <c r="G294" s="8" t="s">
        <v>29</v>
      </c>
      <c r="H294" s="9">
        <v>40639</v>
      </c>
      <c r="I294" s="112"/>
      <c r="J294" s="113"/>
      <c r="K294" s="114"/>
      <c r="L294" s="115"/>
      <c r="M294" s="116"/>
      <c r="N294" s="15" t="str">
        <f t="shared" si="16"/>
        <v>57611</v>
      </c>
      <c r="O294" t="str">
        <f t="shared" si="17"/>
        <v/>
      </c>
      <c r="Q294">
        <f t="shared" si="18"/>
        <v>57611</v>
      </c>
      <c r="R294" s="14">
        <f t="shared" si="19"/>
        <v>387036</v>
      </c>
    </row>
    <row r="295" spans="1:18" ht="14.45" customHeight="1" x14ac:dyDescent="0.25">
      <c r="A295" s="10">
        <v>276</v>
      </c>
      <c r="B295" s="111"/>
      <c r="C295" s="6" t="s">
        <v>370</v>
      </c>
      <c r="D295" s="7">
        <v>44923</v>
      </c>
      <c r="E295" s="8" t="s">
        <v>192</v>
      </c>
      <c r="F295" s="9">
        <v>485389</v>
      </c>
      <c r="G295" s="8" t="s">
        <v>29</v>
      </c>
      <c r="H295" s="9">
        <v>50966</v>
      </c>
      <c r="I295" s="112"/>
      <c r="J295" s="113"/>
      <c r="K295" s="114"/>
      <c r="L295" s="115"/>
      <c r="M295" s="116"/>
      <c r="N295" s="15" t="str">
        <f t="shared" si="16"/>
        <v>57059</v>
      </c>
      <c r="O295" t="str">
        <f t="shared" si="17"/>
        <v/>
      </c>
      <c r="Q295">
        <f t="shared" si="18"/>
        <v>57059</v>
      </c>
      <c r="R295" s="14">
        <f t="shared" si="19"/>
        <v>485389</v>
      </c>
    </row>
    <row r="296" spans="1:18" ht="14.45" customHeight="1" x14ac:dyDescent="0.25">
      <c r="A296" s="10">
        <v>277</v>
      </c>
      <c r="B296" s="111"/>
      <c r="C296" s="6" t="s">
        <v>371</v>
      </c>
      <c r="D296" s="7">
        <v>44901</v>
      </c>
      <c r="E296" s="8" t="s">
        <v>131</v>
      </c>
      <c r="F296" s="9">
        <v>640391</v>
      </c>
      <c r="G296" s="8" t="s">
        <v>29</v>
      </c>
      <c r="H296" s="9">
        <v>67241</v>
      </c>
      <c r="I296" s="112"/>
      <c r="J296" s="113"/>
      <c r="K296" s="114"/>
      <c r="L296" s="115"/>
      <c r="M296" s="116"/>
      <c r="N296" s="15" t="str">
        <f t="shared" si="16"/>
        <v>54431</v>
      </c>
      <c r="O296" t="str">
        <f t="shared" si="17"/>
        <v/>
      </c>
      <c r="Q296">
        <f t="shared" si="18"/>
        <v>54431</v>
      </c>
      <c r="R296" s="14">
        <f t="shared" si="19"/>
        <v>640391</v>
      </c>
    </row>
    <row r="297" spans="1:18" ht="14.45" customHeight="1" x14ac:dyDescent="0.25">
      <c r="A297" s="10">
        <v>278</v>
      </c>
      <c r="B297" s="111"/>
      <c r="C297" s="6" t="s">
        <v>372</v>
      </c>
      <c r="D297" s="7">
        <v>44902</v>
      </c>
      <c r="E297" s="8" t="s">
        <v>127</v>
      </c>
      <c r="F297" s="9">
        <v>807659</v>
      </c>
      <c r="G297" s="8" t="s">
        <v>29</v>
      </c>
      <c r="H297" s="9">
        <v>84804</v>
      </c>
      <c r="I297" s="112"/>
      <c r="J297" s="113"/>
      <c r="K297" s="114"/>
      <c r="L297" s="115"/>
      <c r="M297" s="116"/>
      <c r="N297" s="15" t="str">
        <f t="shared" si="16"/>
        <v>54504</v>
      </c>
      <c r="O297" t="str">
        <f t="shared" si="17"/>
        <v/>
      </c>
      <c r="Q297">
        <f t="shared" si="18"/>
        <v>54504</v>
      </c>
      <c r="R297" s="14">
        <f t="shared" si="19"/>
        <v>807659</v>
      </c>
    </row>
    <row r="298" spans="1:18" ht="14.45" customHeight="1" x14ac:dyDescent="0.25">
      <c r="A298" s="10">
        <v>279</v>
      </c>
      <c r="B298" s="111"/>
      <c r="C298" s="6" t="s">
        <v>373</v>
      </c>
      <c r="D298" s="7">
        <v>44902</v>
      </c>
      <c r="E298" s="8" t="s">
        <v>131</v>
      </c>
      <c r="F298" s="9">
        <v>657689</v>
      </c>
      <c r="G298" s="8" t="s">
        <v>29</v>
      </c>
      <c r="H298" s="9">
        <v>69057</v>
      </c>
      <c r="I298" s="112"/>
      <c r="J298" s="113"/>
      <c r="K298" s="114"/>
      <c r="L298" s="115"/>
      <c r="M298" s="116"/>
      <c r="N298" s="15" t="str">
        <f t="shared" si="16"/>
        <v>54496</v>
      </c>
      <c r="O298" t="str">
        <f t="shared" si="17"/>
        <v/>
      </c>
      <c r="Q298">
        <f t="shared" si="18"/>
        <v>54496</v>
      </c>
      <c r="R298" s="14">
        <f t="shared" si="19"/>
        <v>657689</v>
      </c>
    </row>
    <row r="299" spans="1:18" ht="14.45" customHeight="1" x14ac:dyDescent="0.25">
      <c r="A299" s="10">
        <v>280</v>
      </c>
      <c r="B299" s="111"/>
      <c r="C299" s="6" t="s">
        <v>374</v>
      </c>
      <c r="D299" s="7">
        <v>44904</v>
      </c>
      <c r="E299" s="8" t="s">
        <v>92</v>
      </c>
      <c r="F299" s="9">
        <v>927739</v>
      </c>
      <c r="G299" s="8" t="s">
        <v>29</v>
      </c>
      <c r="H299" s="9">
        <v>97413</v>
      </c>
      <c r="I299" s="112"/>
      <c r="J299" s="113"/>
      <c r="K299" s="114"/>
      <c r="L299" s="115"/>
      <c r="M299" s="116"/>
      <c r="N299" s="15" t="str">
        <f t="shared" si="16"/>
        <v>55172</v>
      </c>
      <c r="O299" t="str">
        <f t="shared" si="17"/>
        <v/>
      </c>
      <c r="Q299">
        <f t="shared" si="18"/>
        <v>55172</v>
      </c>
      <c r="R299" s="14">
        <f t="shared" si="19"/>
        <v>927739</v>
      </c>
    </row>
    <row r="300" spans="1:18" ht="14.45" customHeight="1" x14ac:dyDescent="0.25">
      <c r="A300" s="10">
        <v>281</v>
      </c>
      <c r="B300" s="111"/>
      <c r="C300" s="6" t="s">
        <v>375</v>
      </c>
      <c r="D300" s="7">
        <v>44900</v>
      </c>
      <c r="E300" s="8" t="s">
        <v>78</v>
      </c>
      <c r="F300" s="9">
        <v>939980</v>
      </c>
      <c r="G300" s="8" t="s">
        <v>29</v>
      </c>
      <c r="H300" s="9">
        <v>98698</v>
      </c>
      <c r="I300" s="112"/>
      <c r="J300" s="113"/>
      <c r="K300" s="114"/>
      <c r="L300" s="115"/>
      <c r="M300" s="116"/>
      <c r="N300" s="15" t="str">
        <f t="shared" si="16"/>
        <v>54341</v>
      </c>
      <c r="O300" t="str">
        <f t="shared" si="17"/>
        <v/>
      </c>
      <c r="Q300">
        <f t="shared" si="18"/>
        <v>54341</v>
      </c>
      <c r="R300" s="14">
        <f t="shared" si="19"/>
        <v>939980</v>
      </c>
    </row>
    <row r="301" spans="1:18" ht="14.45" customHeight="1" x14ac:dyDescent="0.25">
      <c r="A301" s="10">
        <v>282</v>
      </c>
      <c r="B301" s="111"/>
      <c r="C301" s="6" t="s">
        <v>376</v>
      </c>
      <c r="D301" s="7">
        <v>44909</v>
      </c>
      <c r="E301" s="8" t="s">
        <v>131</v>
      </c>
      <c r="F301" s="9">
        <v>816499</v>
      </c>
      <c r="G301" s="8" t="s">
        <v>29</v>
      </c>
      <c r="H301" s="9">
        <v>85732</v>
      </c>
      <c r="I301" s="112"/>
      <c r="J301" s="113"/>
      <c r="K301" s="114"/>
      <c r="L301" s="115"/>
      <c r="M301" s="116"/>
      <c r="N301" s="15" t="str">
        <f t="shared" si="16"/>
        <v>55435</v>
      </c>
      <c r="O301" t="str">
        <f t="shared" si="17"/>
        <v/>
      </c>
      <c r="Q301">
        <f t="shared" si="18"/>
        <v>55435</v>
      </c>
      <c r="R301" s="14">
        <f t="shared" si="19"/>
        <v>816499</v>
      </c>
    </row>
    <row r="302" spans="1:18" ht="14.45" customHeight="1" x14ac:dyDescent="0.25">
      <c r="A302" s="10">
        <v>283</v>
      </c>
      <c r="B302" s="111"/>
      <c r="C302" s="6" t="s">
        <v>377</v>
      </c>
      <c r="D302" s="7">
        <v>44901</v>
      </c>
      <c r="E302" s="8" t="s">
        <v>92</v>
      </c>
      <c r="F302" s="9">
        <v>871381</v>
      </c>
      <c r="G302" s="8" t="s">
        <v>29</v>
      </c>
      <c r="H302" s="9">
        <v>91495</v>
      </c>
      <c r="I302" s="112"/>
      <c r="J302" s="113"/>
      <c r="K302" s="114"/>
      <c r="L302" s="115"/>
      <c r="M302" s="116"/>
      <c r="N302" s="15" t="str">
        <f t="shared" si="16"/>
        <v>54406</v>
      </c>
      <c r="O302" t="str">
        <f t="shared" si="17"/>
        <v/>
      </c>
      <c r="Q302">
        <f t="shared" si="18"/>
        <v>54406</v>
      </c>
      <c r="R302" s="14">
        <f t="shared" si="19"/>
        <v>871381</v>
      </c>
    </row>
    <row r="303" spans="1:18" ht="14.45" customHeight="1" x14ac:dyDescent="0.25">
      <c r="A303" s="10">
        <v>284</v>
      </c>
      <c r="B303" s="111"/>
      <c r="C303" s="6" t="s">
        <v>378</v>
      </c>
      <c r="D303" s="7">
        <v>44909</v>
      </c>
      <c r="E303" s="8" t="s">
        <v>92</v>
      </c>
      <c r="F303" s="9">
        <v>957572</v>
      </c>
      <c r="G303" s="8" t="s">
        <v>29</v>
      </c>
      <c r="H303" s="9">
        <v>100545</v>
      </c>
      <c r="I303" s="112"/>
      <c r="J303" s="113"/>
      <c r="K303" s="114"/>
      <c r="L303" s="115"/>
      <c r="M303" s="116"/>
      <c r="N303" s="15" t="str">
        <f t="shared" si="16"/>
        <v>55444</v>
      </c>
      <c r="O303" t="str">
        <f t="shared" si="17"/>
        <v/>
      </c>
      <c r="Q303">
        <f t="shared" si="18"/>
        <v>55444</v>
      </c>
      <c r="R303" s="14">
        <f t="shared" si="19"/>
        <v>957572</v>
      </c>
    </row>
    <row r="304" spans="1:18" ht="14.45" customHeight="1" x14ac:dyDescent="0.25">
      <c r="A304" s="10">
        <v>285</v>
      </c>
      <c r="B304" s="111"/>
      <c r="C304" s="6" t="s">
        <v>379</v>
      </c>
      <c r="D304" s="7">
        <v>44908</v>
      </c>
      <c r="E304" s="8" t="s">
        <v>192</v>
      </c>
      <c r="F304" s="9">
        <v>617736</v>
      </c>
      <c r="G304" s="8" t="s">
        <v>29</v>
      </c>
      <c r="H304" s="9">
        <v>64862</v>
      </c>
      <c r="I304" s="112"/>
      <c r="J304" s="113"/>
      <c r="K304" s="114"/>
      <c r="L304" s="115"/>
      <c r="M304" s="116"/>
      <c r="N304" s="15" t="str">
        <f t="shared" si="16"/>
        <v>55358</v>
      </c>
      <c r="O304" t="str">
        <f t="shared" si="17"/>
        <v/>
      </c>
      <c r="Q304">
        <f t="shared" si="18"/>
        <v>55358</v>
      </c>
      <c r="R304" s="14">
        <f t="shared" si="19"/>
        <v>617736</v>
      </c>
    </row>
    <row r="305" spans="1:18" ht="14.45" customHeight="1" x14ac:dyDescent="0.25">
      <c r="A305" s="10">
        <v>286</v>
      </c>
      <c r="B305" s="111"/>
      <c r="C305" s="6" t="s">
        <v>380</v>
      </c>
      <c r="D305" s="7">
        <v>44907</v>
      </c>
      <c r="E305" s="8" t="s">
        <v>127</v>
      </c>
      <c r="F305" s="9">
        <v>1083762</v>
      </c>
      <c r="G305" s="8" t="s">
        <v>29</v>
      </c>
      <c r="H305" s="9">
        <v>113795</v>
      </c>
      <c r="I305" s="112"/>
      <c r="J305" s="113"/>
      <c r="K305" s="114"/>
      <c r="L305" s="115"/>
      <c r="M305" s="116"/>
      <c r="N305" s="15" t="str">
        <f t="shared" si="16"/>
        <v>55285</v>
      </c>
      <c r="O305" t="str">
        <f t="shared" si="17"/>
        <v/>
      </c>
      <c r="Q305">
        <f t="shared" si="18"/>
        <v>55285</v>
      </c>
      <c r="R305" s="14">
        <f t="shared" si="19"/>
        <v>1083762</v>
      </c>
    </row>
    <row r="306" spans="1:18" ht="14.45" customHeight="1" x14ac:dyDescent="0.25">
      <c r="A306" s="10">
        <v>287</v>
      </c>
      <c r="B306" s="111"/>
      <c r="C306" s="6" t="s">
        <v>381</v>
      </c>
      <c r="D306" s="7">
        <v>44909</v>
      </c>
      <c r="E306" s="8" t="s">
        <v>127</v>
      </c>
      <c r="F306" s="9">
        <v>457979</v>
      </c>
      <c r="G306" s="8" t="s">
        <v>29</v>
      </c>
      <c r="H306" s="9">
        <v>48088</v>
      </c>
      <c r="I306" s="112"/>
      <c r="J306" s="113"/>
      <c r="K306" s="114"/>
      <c r="L306" s="115"/>
      <c r="M306" s="116"/>
      <c r="N306" s="15" t="str">
        <f t="shared" si="16"/>
        <v>55428</v>
      </c>
      <c r="O306" t="str">
        <f t="shared" si="17"/>
        <v/>
      </c>
      <c r="Q306">
        <f t="shared" si="18"/>
        <v>55428</v>
      </c>
      <c r="R306" s="14">
        <f t="shared" si="19"/>
        <v>457979</v>
      </c>
    </row>
    <row r="307" spans="1:18" ht="14.45" customHeight="1" x14ac:dyDescent="0.25">
      <c r="A307" s="10">
        <v>288</v>
      </c>
      <c r="B307" s="111"/>
      <c r="C307" s="6" t="s">
        <v>382</v>
      </c>
      <c r="D307" s="7">
        <v>44916</v>
      </c>
      <c r="E307" s="8" t="s">
        <v>131</v>
      </c>
      <c r="F307" s="9">
        <v>1521687</v>
      </c>
      <c r="G307" s="8" t="s">
        <v>29</v>
      </c>
      <c r="H307" s="9">
        <v>159777</v>
      </c>
      <c r="I307" s="112"/>
      <c r="J307" s="113"/>
      <c r="K307" s="114"/>
      <c r="L307" s="115"/>
      <c r="M307" s="116"/>
      <c r="N307" s="15" t="str">
        <f t="shared" si="16"/>
        <v>56201</v>
      </c>
      <c r="O307" t="str">
        <f t="shared" si="17"/>
        <v/>
      </c>
      <c r="Q307">
        <f t="shared" si="18"/>
        <v>56201</v>
      </c>
      <c r="R307" s="14">
        <f t="shared" si="19"/>
        <v>1521687</v>
      </c>
    </row>
    <row r="308" spans="1:18" ht="14.45" customHeight="1" x14ac:dyDescent="0.25">
      <c r="A308" s="10">
        <v>289</v>
      </c>
      <c r="B308" s="111"/>
      <c r="C308" s="6" t="s">
        <v>383</v>
      </c>
      <c r="D308" s="7">
        <v>44917</v>
      </c>
      <c r="E308" s="8" t="s">
        <v>131</v>
      </c>
      <c r="F308" s="9">
        <v>491765</v>
      </c>
      <c r="G308" s="8" t="s">
        <v>29</v>
      </c>
      <c r="H308" s="9">
        <v>51635</v>
      </c>
      <c r="I308" s="112"/>
      <c r="J308" s="113"/>
      <c r="K308" s="114"/>
      <c r="L308" s="115"/>
      <c r="M308" s="116"/>
      <c r="N308" s="15" t="str">
        <f t="shared" si="16"/>
        <v>56519</v>
      </c>
      <c r="O308" t="str">
        <f t="shared" si="17"/>
        <v/>
      </c>
      <c r="Q308">
        <f t="shared" si="18"/>
        <v>56519</v>
      </c>
      <c r="R308" s="14">
        <f t="shared" si="19"/>
        <v>491765</v>
      </c>
    </row>
    <row r="309" spans="1:18" ht="14.45" customHeight="1" x14ac:dyDescent="0.25">
      <c r="A309" s="10">
        <v>290</v>
      </c>
      <c r="B309" s="111"/>
      <c r="C309" s="6" t="s">
        <v>384</v>
      </c>
      <c r="D309" s="7">
        <v>44904</v>
      </c>
      <c r="E309" s="8" t="s">
        <v>92</v>
      </c>
      <c r="F309" s="9">
        <v>2575530</v>
      </c>
      <c r="G309" s="8" t="s">
        <v>29</v>
      </c>
      <c r="H309" s="9">
        <v>270431</v>
      </c>
      <c r="I309" s="112"/>
      <c r="J309" s="113"/>
      <c r="K309" s="114"/>
      <c r="L309" s="115"/>
      <c r="M309" s="116"/>
      <c r="N309" s="15" t="str">
        <f t="shared" si="16"/>
        <v>55231</v>
      </c>
      <c r="O309" t="str">
        <f t="shared" si="17"/>
        <v/>
      </c>
      <c r="Q309">
        <f t="shared" si="18"/>
        <v>55231</v>
      </c>
      <c r="R309" s="14">
        <f t="shared" si="19"/>
        <v>2575530</v>
      </c>
    </row>
    <row r="310" spans="1:18" ht="14.45" customHeight="1" x14ac:dyDescent="0.25">
      <c r="A310" s="10">
        <v>291</v>
      </c>
      <c r="B310" s="111"/>
      <c r="C310" s="6" t="s">
        <v>385</v>
      </c>
      <c r="D310" s="7">
        <v>44909</v>
      </c>
      <c r="E310" s="8" t="s">
        <v>192</v>
      </c>
      <c r="F310" s="9">
        <v>687735</v>
      </c>
      <c r="G310" s="8" t="s">
        <v>29</v>
      </c>
      <c r="H310" s="9">
        <v>72212</v>
      </c>
      <c r="I310" s="112"/>
      <c r="J310" s="113"/>
      <c r="K310" s="114"/>
      <c r="L310" s="115"/>
      <c r="M310" s="116"/>
      <c r="N310" s="15" t="str">
        <f t="shared" si="16"/>
        <v>55408</v>
      </c>
      <c r="O310" t="str">
        <f t="shared" si="17"/>
        <v/>
      </c>
      <c r="Q310">
        <f t="shared" si="18"/>
        <v>55408</v>
      </c>
      <c r="R310" s="14">
        <f t="shared" si="19"/>
        <v>687735</v>
      </c>
    </row>
    <row r="311" spans="1:18" ht="14.45" customHeight="1" x14ac:dyDescent="0.25">
      <c r="A311" s="10">
        <v>292</v>
      </c>
      <c r="B311" s="111"/>
      <c r="C311" s="6" t="s">
        <v>386</v>
      </c>
      <c r="D311" s="7">
        <v>44902</v>
      </c>
      <c r="E311" s="8" t="s">
        <v>192</v>
      </c>
      <c r="F311" s="9">
        <v>1146108</v>
      </c>
      <c r="G311" s="8" t="s">
        <v>29</v>
      </c>
      <c r="H311" s="9">
        <v>120341</v>
      </c>
      <c r="I311" s="112"/>
      <c r="J311" s="113"/>
      <c r="K311" s="114"/>
      <c r="L311" s="115"/>
      <c r="M311" s="116"/>
      <c r="N311" s="15" t="str">
        <f t="shared" si="16"/>
        <v>54481</v>
      </c>
      <c r="O311" t="str">
        <f t="shared" si="17"/>
        <v/>
      </c>
      <c r="Q311">
        <f t="shared" si="18"/>
        <v>54481</v>
      </c>
      <c r="R311" s="14">
        <f t="shared" si="19"/>
        <v>1146108</v>
      </c>
    </row>
    <row r="312" spans="1:18" ht="14.45" customHeight="1" x14ac:dyDescent="0.25">
      <c r="A312" s="10">
        <v>293</v>
      </c>
      <c r="B312" s="111"/>
      <c r="C312" s="6" t="s">
        <v>387</v>
      </c>
      <c r="D312" s="7">
        <v>44921</v>
      </c>
      <c r="E312" s="8" t="s">
        <v>248</v>
      </c>
      <c r="F312" s="9">
        <v>965159</v>
      </c>
      <c r="G312" s="8" t="s">
        <v>29</v>
      </c>
      <c r="H312" s="9">
        <v>101342</v>
      </c>
      <c r="I312" s="112"/>
      <c r="J312" s="113"/>
      <c r="K312" s="114"/>
      <c r="L312" s="115"/>
      <c r="M312" s="116"/>
      <c r="N312" s="15" t="str">
        <f t="shared" si="16"/>
        <v>56845</v>
      </c>
      <c r="O312" t="str">
        <f t="shared" si="17"/>
        <v/>
      </c>
      <c r="Q312">
        <f t="shared" si="18"/>
        <v>56845</v>
      </c>
      <c r="R312" s="14">
        <f t="shared" si="19"/>
        <v>965159</v>
      </c>
    </row>
    <row r="313" spans="1:18" ht="14.45" customHeight="1" x14ac:dyDescent="0.25">
      <c r="A313" s="10">
        <v>294</v>
      </c>
      <c r="B313" s="111"/>
      <c r="C313" s="6" t="s">
        <v>388</v>
      </c>
      <c r="D313" s="7">
        <v>44914</v>
      </c>
      <c r="E313" s="8" t="s">
        <v>92</v>
      </c>
      <c r="F313" s="9">
        <v>491765</v>
      </c>
      <c r="G313" s="8" t="s">
        <v>29</v>
      </c>
      <c r="H313" s="9">
        <v>51635</v>
      </c>
      <c r="I313" s="112"/>
      <c r="J313" s="113"/>
      <c r="K313" s="114"/>
      <c r="L313" s="115"/>
      <c r="M313" s="116"/>
      <c r="N313" s="15" t="str">
        <f t="shared" si="16"/>
        <v>56041</v>
      </c>
      <c r="O313" t="str">
        <f t="shared" si="17"/>
        <v/>
      </c>
      <c r="Q313">
        <f t="shared" si="18"/>
        <v>56041</v>
      </c>
      <c r="R313" s="14">
        <f t="shared" si="19"/>
        <v>491765</v>
      </c>
    </row>
    <row r="314" spans="1:18" ht="14.45" customHeight="1" x14ac:dyDescent="0.25">
      <c r="A314" s="10">
        <v>295</v>
      </c>
      <c r="B314" s="111"/>
      <c r="C314" s="6" t="s">
        <v>389</v>
      </c>
      <c r="D314" s="7">
        <v>44916</v>
      </c>
      <c r="E314" s="8" t="s">
        <v>131</v>
      </c>
      <c r="F314" s="9">
        <v>491765</v>
      </c>
      <c r="G314" s="8" t="s">
        <v>29</v>
      </c>
      <c r="H314" s="9">
        <v>51635</v>
      </c>
      <c r="I314" s="112"/>
      <c r="J314" s="113"/>
      <c r="K314" s="114"/>
      <c r="L314" s="115"/>
      <c r="M314" s="116"/>
      <c r="N314" s="15" t="str">
        <f t="shared" si="16"/>
        <v>56200</v>
      </c>
      <c r="O314" t="str">
        <f t="shared" si="17"/>
        <v/>
      </c>
      <c r="Q314">
        <f t="shared" si="18"/>
        <v>56200</v>
      </c>
      <c r="R314" s="14">
        <f t="shared" si="19"/>
        <v>491765</v>
      </c>
    </row>
    <row r="315" spans="1:18" ht="14.45" customHeight="1" x14ac:dyDescent="0.25">
      <c r="A315" s="10">
        <v>296</v>
      </c>
      <c r="B315" s="111"/>
      <c r="C315" s="6" t="s">
        <v>390</v>
      </c>
      <c r="D315" s="7">
        <v>44917</v>
      </c>
      <c r="E315" s="8" t="s">
        <v>92</v>
      </c>
      <c r="F315" s="9">
        <v>396527</v>
      </c>
      <c r="G315" s="8" t="s">
        <v>29</v>
      </c>
      <c r="H315" s="9">
        <v>41635</v>
      </c>
      <c r="I315" s="112"/>
      <c r="J315" s="113"/>
      <c r="K315" s="114"/>
      <c r="L315" s="115"/>
      <c r="M315" s="116"/>
      <c r="N315" s="15" t="str">
        <f t="shared" si="16"/>
        <v>56591</v>
      </c>
      <c r="O315" t="str">
        <f t="shared" si="17"/>
        <v/>
      </c>
      <c r="Q315">
        <f t="shared" si="18"/>
        <v>56591</v>
      </c>
      <c r="R315" s="14">
        <f t="shared" si="19"/>
        <v>396527</v>
      </c>
    </row>
    <row r="316" spans="1:18" ht="14.45" customHeight="1" x14ac:dyDescent="0.25">
      <c r="A316" s="10">
        <v>297</v>
      </c>
      <c r="B316" s="111"/>
      <c r="C316" s="6" t="s">
        <v>391</v>
      </c>
      <c r="D316" s="7">
        <v>44922</v>
      </c>
      <c r="E316" s="8" t="s">
        <v>92</v>
      </c>
      <c r="F316" s="9">
        <v>546512</v>
      </c>
      <c r="G316" s="8" t="s">
        <v>29</v>
      </c>
      <c r="H316" s="9">
        <v>57384</v>
      </c>
      <c r="I316" s="112"/>
      <c r="J316" s="113"/>
      <c r="K316" s="114"/>
      <c r="L316" s="115"/>
      <c r="M316" s="116"/>
      <c r="N316" s="15" t="str">
        <f t="shared" si="16"/>
        <v>56985</v>
      </c>
      <c r="O316" t="str">
        <f t="shared" si="17"/>
        <v/>
      </c>
      <c r="Q316">
        <f t="shared" si="18"/>
        <v>56985</v>
      </c>
      <c r="R316" s="14">
        <f t="shared" si="19"/>
        <v>546512</v>
      </c>
    </row>
    <row r="317" spans="1:18" ht="14.45" customHeight="1" x14ac:dyDescent="0.25">
      <c r="A317" s="10">
        <v>298</v>
      </c>
      <c r="B317" s="111"/>
      <c r="C317" s="6" t="s">
        <v>392</v>
      </c>
      <c r="D317" s="7">
        <v>44903</v>
      </c>
      <c r="E317" s="8" t="s">
        <v>192</v>
      </c>
      <c r="F317" s="9">
        <v>270983</v>
      </c>
      <c r="G317" s="8" t="s">
        <v>29</v>
      </c>
      <c r="H317" s="9">
        <v>28453</v>
      </c>
      <c r="I317" s="112"/>
      <c r="J317" s="113"/>
      <c r="K317" s="114"/>
      <c r="L317" s="115"/>
      <c r="M317" s="116"/>
      <c r="N317" s="15" t="str">
        <f t="shared" si="16"/>
        <v>54978</v>
      </c>
      <c r="O317" t="str">
        <f t="shared" si="17"/>
        <v/>
      </c>
      <c r="Q317">
        <f t="shared" si="18"/>
        <v>54978</v>
      </c>
      <c r="R317" s="14">
        <f t="shared" si="19"/>
        <v>270983</v>
      </c>
    </row>
    <row r="318" spans="1:18" ht="14.45" customHeight="1" x14ac:dyDescent="0.25">
      <c r="A318" s="10">
        <v>299</v>
      </c>
      <c r="B318" s="111"/>
      <c r="C318" s="6" t="s">
        <v>393</v>
      </c>
      <c r="D318" s="7">
        <v>44914</v>
      </c>
      <c r="E318" s="8" t="s">
        <v>131</v>
      </c>
      <c r="F318" s="9">
        <v>491765</v>
      </c>
      <c r="G318" s="8" t="s">
        <v>29</v>
      </c>
      <c r="H318" s="9">
        <v>51635</v>
      </c>
      <c r="I318" s="112"/>
      <c r="J318" s="113"/>
      <c r="K318" s="114"/>
      <c r="L318" s="115"/>
      <c r="M318" s="116"/>
      <c r="N318" s="15" t="str">
        <f t="shared" si="16"/>
        <v>56049</v>
      </c>
      <c r="O318" t="str">
        <f t="shared" si="17"/>
        <v/>
      </c>
      <c r="Q318">
        <f t="shared" si="18"/>
        <v>56049</v>
      </c>
      <c r="R318" s="14">
        <f t="shared" si="19"/>
        <v>491765</v>
      </c>
    </row>
    <row r="319" spans="1:18" ht="14.45" customHeight="1" x14ac:dyDescent="0.25">
      <c r="A319" s="10">
        <v>300</v>
      </c>
      <c r="B319" s="111"/>
      <c r="C319" s="6" t="s">
        <v>394</v>
      </c>
      <c r="D319" s="7">
        <v>44923</v>
      </c>
      <c r="E319" s="8" t="s">
        <v>192</v>
      </c>
      <c r="F319" s="9">
        <v>326778</v>
      </c>
      <c r="G319" s="8" t="s">
        <v>29</v>
      </c>
      <c r="H319" s="9">
        <v>34312</v>
      </c>
      <c r="I319" s="112"/>
      <c r="J319" s="113"/>
      <c r="K319" s="114"/>
      <c r="L319" s="115"/>
      <c r="M319" s="116"/>
      <c r="N319" s="15" t="str">
        <f t="shared" si="16"/>
        <v>57058</v>
      </c>
      <c r="O319" t="str">
        <f t="shared" si="17"/>
        <v/>
      </c>
      <c r="Q319">
        <f t="shared" si="18"/>
        <v>57058</v>
      </c>
      <c r="R319" s="14">
        <f t="shared" si="19"/>
        <v>326778</v>
      </c>
    </row>
    <row r="320" spans="1:18" ht="14.45" customHeight="1" x14ac:dyDescent="0.25">
      <c r="A320" s="10">
        <v>301</v>
      </c>
      <c r="B320" s="111"/>
      <c r="C320" s="6" t="s">
        <v>395</v>
      </c>
      <c r="D320" s="7">
        <v>44916</v>
      </c>
      <c r="E320" s="8" t="s">
        <v>131</v>
      </c>
      <c r="F320" s="9">
        <v>1372855</v>
      </c>
      <c r="G320" s="8" t="s">
        <v>29</v>
      </c>
      <c r="H320" s="9">
        <v>144150</v>
      </c>
      <c r="I320" s="112"/>
      <c r="J320" s="113"/>
      <c r="K320" s="114"/>
      <c r="L320" s="115"/>
      <c r="M320" s="116"/>
      <c r="N320" s="15" t="str">
        <f t="shared" si="16"/>
        <v>56204</v>
      </c>
      <c r="O320" t="str">
        <f t="shared" si="17"/>
        <v/>
      </c>
      <c r="Q320">
        <f t="shared" si="18"/>
        <v>56204</v>
      </c>
      <c r="R320" s="14">
        <f t="shared" si="19"/>
        <v>1372855</v>
      </c>
    </row>
    <row r="321" spans="1:18" ht="14.45" customHeight="1" x14ac:dyDescent="0.25">
      <c r="A321" s="10">
        <v>302</v>
      </c>
      <c r="B321" s="111"/>
      <c r="C321" s="6" t="s">
        <v>396</v>
      </c>
      <c r="D321" s="7">
        <v>44916</v>
      </c>
      <c r="E321" s="8" t="s">
        <v>192</v>
      </c>
      <c r="F321" s="9">
        <v>1776585</v>
      </c>
      <c r="G321" s="8" t="s">
        <v>29</v>
      </c>
      <c r="H321" s="9">
        <v>186541</v>
      </c>
      <c r="I321" s="112"/>
      <c r="J321" s="113"/>
      <c r="K321" s="114"/>
      <c r="L321" s="115"/>
      <c r="M321" s="116"/>
      <c r="N321" s="15" t="str">
        <f t="shared" si="16"/>
        <v>56209</v>
      </c>
      <c r="O321" t="str">
        <f t="shared" si="17"/>
        <v/>
      </c>
      <c r="Q321">
        <f t="shared" si="18"/>
        <v>56209</v>
      </c>
      <c r="R321" s="14">
        <f t="shared" si="19"/>
        <v>1776585</v>
      </c>
    </row>
    <row r="322" spans="1:18" ht="14.45" customHeight="1" x14ac:dyDescent="0.25">
      <c r="A322" s="10">
        <v>303</v>
      </c>
      <c r="B322" s="111"/>
      <c r="C322" s="6" t="s">
        <v>397</v>
      </c>
      <c r="D322" s="7">
        <v>44907</v>
      </c>
      <c r="E322" s="8" t="s">
        <v>127</v>
      </c>
      <c r="F322" s="9">
        <v>1839941</v>
      </c>
      <c r="G322" s="8" t="s">
        <v>29</v>
      </c>
      <c r="H322" s="9">
        <v>193194</v>
      </c>
      <c r="I322" s="112"/>
      <c r="J322" s="113"/>
      <c r="K322" s="114"/>
      <c r="L322" s="115"/>
      <c r="M322" s="116"/>
      <c r="N322" s="15" t="str">
        <f t="shared" si="16"/>
        <v>55282</v>
      </c>
      <c r="O322" t="str">
        <f t="shared" si="17"/>
        <v/>
      </c>
      <c r="Q322">
        <f t="shared" si="18"/>
        <v>55282</v>
      </c>
      <c r="R322" s="14">
        <f t="shared" si="19"/>
        <v>1839941</v>
      </c>
    </row>
    <row r="323" spans="1:18" ht="14.45" customHeight="1" x14ac:dyDescent="0.25">
      <c r="A323" s="10">
        <v>304</v>
      </c>
      <c r="B323" s="111"/>
      <c r="C323" s="6" t="s">
        <v>398</v>
      </c>
      <c r="D323" s="7">
        <v>44909</v>
      </c>
      <c r="E323" s="8" t="s">
        <v>127</v>
      </c>
      <c r="F323" s="9">
        <v>771110</v>
      </c>
      <c r="G323" s="8" t="s">
        <v>29</v>
      </c>
      <c r="H323" s="9">
        <v>80967</v>
      </c>
      <c r="I323" s="112"/>
      <c r="J323" s="113"/>
      <c r="K323" s="114"/>
      <c r="L323" s="115"/>
      <c r="M323" s="116"/>
      <c r="N323" s="15" t="str">
        <f t="shared" si="16"/>
        <v>55425</v>
      </c>
      <c r="O323" t="str">
        <f t="shared" si="17"/>
        <v/>
      </c>
      <c r="Q323">
        <f t="shared" si="18"/>
        <v>55425</v>
      </c>
      <c r="R323" s="14">
        <f t="shared" si="19"/>
        <v>771110</v>
      </c>
    </row>
    <row r="324" spans="1:18" ht="14.45" customHeight="1" x14ac:dyDescent="0.25">
      <c r="A324" s="10">
        <v>305</v>
      </c>
      <c r="B324" s="111"/>
      <c r="C324" s="6" t="s">
        <v>399</v>
      </c>
      <c r="D324" s="7">
        <v>44915</v>
      </c>
      <c r="E324" s="8" t="s">
        <v>92</v>
      </c>
      <c r="F324" s="9">
        <v>491765</v>
      </c>
      <c r="G324" s="8" t="s">
        <v>29</v>
      </c>
      <c r="H324" s="9">
        <v>51635</v>
      </c>
      <c r="I324" s="112"/>
      <c r="J324" s="113"/>
      <c r="K324" s="114"/>
      <c r="L324" s="115"/>
      <c r="M324" s="116"/>
      <c r="N324" s="15" t="str">
        <f t="shared" si="16"/>
        <v>56178</v>
      </c>
      <c r="O324" t="str">
        <f t="shared" si="17"/>
        <v/>
      </c>
      <c r="Q324">
        <f t="shared" si="18"/>
        <v>56178</v>
      </c>
      <c r="R324" s="14">
        <f t="shared" si="19"/>
        <v>491765</v>
      </c>
    </row>
    <row r="325" spans="1:18" ht="14.45" customHeight="1" x14ac:dyDescent="0.25">
      <c r="A325" s="10">
        <v>306</v>
      </c>
      <c r="B325" s="111"/>
      <c r="C325" s="6" t="s">
        <v>400</v>
      </c>
      <c r="D325" s="7">
        <v>44919</v>
      </c>
      <c r="E325" s="8" t="s">
        <v>192</v>
      </c>
      <c r="F325" s="9">
        <v>295059</v>
      </c>
      <c r="G325" s="8" t="s">
        <v>29</v>
      </c>
      <c r="H325" s="9">
        <v>30981</v>
      </c>
      <c r="I325" s="112"/>
      <c r="J325" s="113"/>
      <c r="K325" s="114"/>
      <c r="L325" s="115"/>
      <c r="M325" s="116"/>
      <c r="N325" s="15" t="str">
        <f t="shared" si="16"/>
        <v>56816</v>
      </c>
      <c r="O325" t="str">
        <f t="shared" si="17"/>
        <v/>
      </c>
      <c r="Q325">
        <f t="shared" si="18"/>
        <v>56816</v>
      </c>
      <c r="R325" s="14">
        <f t="shared" si="19"/>
        <v>295059</v>
      </c>
    </row>
    <row r="326" spans="1:18" ht="14.45" customHeight="1" x14ac:dyDescent="0.25">
      <c r="A326" s="10">
        <v>307</v>
      </c>
      <c r="B326" s="111"/>
      <c r="C326" s="6" t="s">
        <v>401</v>
      </c>
      <c r="D326" s="7">
        <v>44925</v>
      </c>
      <c r="E326" s="8" t="s">
        <v>192</v>
      </c>
      <c r="F326" s="9">
        <v>749762</v>
      </c>
      <c r="G326" s="8" t="s">
        <v>29</v>
      </c>
      <c r="H326" s="9">
        <v>78725</v>
      </c>
      <c r="I326" s="112"/>
      <c r="J326" s="113"/>
      <c r="K326" s="114"/>
      <c r="L326" s="115"/>
      <c r="M326" s="116"/>
      <c r="N326" s="15" t="str">
        <f t="shared" si="16"/>
        <v>57658</v>
      </c>
      <c r="O326" t="str">
        <f t="shared" si="17"/>
        <v/>
      </c>
      <c r="Q326">
        <f t="shared" si="18"/>
        <v>57658</v>
      </c>
      <c r="R326" s="14">
        <f t="shared" si="19"/>
        <v>749762</v>
      </c>
    </row>
    <row r="327" spans="1:18" ht="14.45" customHeight="1" x14ac:dyDescent="0.25">
      <c r="A327" s="10">
        <v>308</v>
      </c>
      <c r="B327" s="111"/>
      <c r="C327" s="6" t="s">
        <v>402</v>
      </c>
      <c r="D327" s="7">
        <v>44925</v>
      </c>
      <c r="E327" s="8" t="s">
        <v>127</v>
      </c>
      <c r="F327" s="9">
        <v>491765</v>
      </c>
      <c r="G327" s="8" t="s">
        <v>29</v>
      </c>
      <c r="H327" s="9">
        <v>51635</v>
      </c>
      <c r="I327" s="112"/>
      <c r="J327" s="113"/>
      <c r="K327" s="114"/>
      <c r="L327" s="115"/>
      <c r="M327" s="116"/>
      <c r="N327" s="15" t="str">
        <f t="shared" si="16"/>
        <v>57627</v>
      </c>
      <c r="O327" t="str">
        <f t="shared" si="17"/>
        <v/>
      </c>
      <c r="Q327">
        <f t="shared" si="18"/>
        <v>57627</v>
      </c>
      <c r="R327" s="14">
        <f t="shared" si="19"/>
        <v>491765</v>
      </c>
    </row>
    <row r="328" spans="1:18" ht="14.45" customHeight="1" x14ac:dyDescent="0.25">
      <c r="A328" s="10">
        <v>309</v>
      </c>
      <c r="B328" s="111"/>
      <c r="C328" s="6" t="s">
        <v>403</v>
      </c>
      <c r="D328" s="7">
        <v>44925</v>
      </c>
      <c r="E328" s="8" t="s">
        <v>127</v>
      </c>
      <c r="F328" s="9">
        <v>708551</v>
      </c>
      <c r="G328" s="8" t="s">
        <v>29</v>
      </c>
      <c r="H328" s="9">
        <v>74398</v>
      </c>
      <c r="I328" s="112"/>
      <c r="J328" s="113"/>
      <c r="K328" s="114"/>
      <c r="L328" s="115"/>
      <c r="M328" s="116"/>
      <c r="N328" s="15" t="str">
        <f t="shared" si="16"/>
        <v>57640</v>
      </c>
      <c r="O328" t="str">
        <f t="shared" si="17"/>
        <v/>
      </c>
      <c r="Q328">
        <f t="shared" si="18"/>
        <v>57640</v>
      </c>
      <c r="R328" s="14">
        <f t="shared" si="19"/>
        <v>708551</v>
      </c>
    </row>
    <row r="329" spans="1:18" ht="14.45" customHeight="1" x14ac:dyDescent="0.25">
      <c r="A329" s="10">
        <v>310</v>
      </c>
      <c r="B329" s="111"/>
      <c r="C329" s="6" t="s">
        <v>404</v>
      </c>
      <c r="D329" s="7">
        <v>44911</v>
      </c>
      <c r="E329" s="8" t="s">
        <v>127</v>
      </c>
      <c r="F329" s="9">
        <v>996241</v>
      </c>
      <c r="G329" s="8" t="s">
        <v>29</v>
      </c>
      <c r="H329" s="9">
        <v>104605</v>
      </c>
      <c r="I329" s="112"/>
      <c r="J329" s="113"/>
      <c r="K329" s="114"/>
      <c r="L329" s="115"/>
      <c r="M329" s="116"/>
      <c r="N329" s="15" t="str">
        <f t="shared" si="16"/>
        <v>55901</v>
      </c>
      <c r="O329" t="str">
        <f t="shared" si="17"/>
        <v/>
      </c>
      <c r="Q329">
        <f t="shared" si="18"/>
        <v>55901</v>
      </c>
      <c r="R329" s="14">
        <f t="shared" si="19"/>
        <v>996241</v>
      </c>
    </row>
    <row r="330" spans="1:18" ht="14.45" customHeight="1" x14ac:dyDescent="0.25">
      <c r="A330" s="10">
        <v>311</v>
      </c>
      <c r="B330" s="111"/>
      <c r="C330" s="6" t="s">
        <v>405</v>
      </c>
      <c r="D330" s="7">
        <v>44900</v>
      </c>
      <c r="E330" s="8" t="s">
        <v>59</v>
      </c>
      <c r="F330" s="9">
        <v>710159</v>
      </c>
      <c r="G330" s="8" t="s">
        <v>29</v>
      </c>
      <c r="H330" s="9">
        <v>74567</v>
      </c>
      <c r="I330" s="112"/>
      <c r="J330" s="113"/>
      <c r="K330" s="114"/>
      <c r="L330" s="115"/>
      <c r="M330" s="116"/>
      <c r="N330" s="15" t="str">
        <f t="shared" si="16"/>
        <v>54330</v>
      </c>
      <c r="O330" t="str">
        <f t="shared" si="17"/>
        <v/>
      </c>
      <c r="Q330">
        <f t="shared" si="18"/>
        <v>54330</v>
      </c>
      <c r="R330" s="14">
        <f t="shared" si="19"/>
        <v>710159</v>
      </c>
    </row>
    <row r="331" spans="1:18" ht="14.45" customHeight="1" x14ac:dyDescent="0.25">
      <c r="A331" s="10">
        <v>312</v>
      </c>
      <c r="B331" s="111"/>
      <c r="C331" s="6" t="s">
        <v>406</v>
      </c>
      <c r="D331" s="7">
        <v>44897</v>
      </c>
      <c r="E331" s="8" t="s">
        <v>131</v>
      </c>
      <c r="F331" s="9">
        <v>1772144</v>
      </c>
      <c r="G331" s="8" t="s">
        <v>29</v>
      </c>
      <c r="H331" s="9">
        <v>186075</v>
      </c>
      <c r="I331" s="112"/>
      <c r="J331" s="113"/>
      <c r="K331" s="114"/>
      <c r="L331" s="115"/>
      <c r="M331" s="116"/>
      <c r="N331" s="15" t="str">
        <f t="shared" si="16"/>
        <v>53966</v>
      </c>
      <c r="O331" t="str">
        <f t="shared" si="17"/>
        <v/>
      </c>
      <c r="Q331">
        <f t="shared" si="18"/>
        <v>53966</v>
      </c>
      <c r="R331" s="14">
        <f t="shared" si="19"/>
        <v>1772144</v>
      </c>
    </row>
    <row r="332" spans="1:18" ht="14.45" customHeight="1" x14ac:dyDescent="0.25">
      <c r="A332" s="10">
        <v>313</v>
      </c>
      <c r="B332" s="111"/>
      <c r="C332" s="6" t="s">
        <v>407</v>
      </c>
      <c r="D332" s="7">
        <v>44901</v>
      </c>
      <c r="E332" s="8" t="s">
        <v>127</v>
      </c>
      <c r="F332" s="9">
        <v>997180</v>
      </c>
      <c r="G332" s="8" t="s">
        <v>29</v>
      </c>
      <c r="H332" s="9">
        <v>104704</v>
      </c>
      <c r="I332" s="112"/>
      <c r="J332" s="113"/>
      <c r="K332" s="114"/>
      <c r="L332" s="115"/>
      <c r="M332" s="116"/>
      <c r="N332" s="15" t="str">
        <f t="shared" si="16"/>
        <v>54434</v>
      </c>
      <c r="O332" t="str">
        <f t="shared" si="17"/>
        <v/>
      </c>
      <c r="Q332">
        <f t="shared" si="18"/>
        <v>54434</v>
      </c>
      <c r="R332" s="14">
        <f t="shared" si="19"/>
        <v>997180</v>
      </c>
    </row>
    <row r="333" spans="1:18" ht="14.45" customHeight="1" x14ac:dyDescent="0.25">
      <c r="A333" s="10">
        <v>314</v>
      </c>
      <c r="B333" s="111"/>
      <c r="C333" s="6" t="s">
        <v>408</v>
      </c>
      <c r="D333" s="7">
        <v>44905</v>
      </c>
      <c r="E333" s="8" t="s">
        <v>127</v>
      </c>
      <c r="F333" s="9">
        <v>760778</v>
      </c>
      <c r="G333" s="8" t="s">
        <v>29</v>
      </c>
      <c r="H333" s="9">
        <v>79882</v>
      </c>
      <c r="I333" s="112"/>
      <c r="J333" s="113"/>
      <c r="K333" s="114"/>
      <c r="L333" s="115"/>
      <c r="M333" s="116"/>
      <c r="N333" s="15" t="str">
        <f t="shared" si="16"/>
        <v>55260</v>
      </c>
      <c r="O333" t="str">
        <f t="shared" si="17"/>
        <v/>
      </c>
      <c r="Q333">
        <f t="shared" si="18"/>
        <v>55260</v>
      </c>
      <c r="R333" s="14">
        <f t="shared" si="19"/>
        <v>760778</v>
      </c>
    </row>
    <row r="334" spans="1:18" ht="14.45" customHeight="1" x14ac:dyDescent="0.25">
      <c r="A334" s="10">
        <v>315</v>
      </c>
      <c r="B334" s="111"/>
      <c r="C334" s="6" t="s">
        <v>409</v>
      </c>
      <c r="D334" s="7">
        <v>44902</v>
      </c>
      <c r="E334" s="8" t="s">
        <v>92</v>
      </c>
      <c r="F334" s="9">
        <v>1183289</v>
      </c>
      <c r="G334" s="8" t="s">
        <v>29</v>
      </c>
      <c r="H334" s="9">
        <v>124245</v>
      </c>
      <c r="I334" s="112"/>
      <c r="J334" s="113"/>
      <c r="K334" s="114"/>
      <c r="L334" s="115"/>
      <c r="M334" s="116"/>
      <c r="N334" s="15" t="str">
        <f t="shared" si="16"/>
        <v>54471</v>
      </c>
      <c r="O334" t="str">
        <f t="shared" si="17"/>
        <v/>
      </c>
      <c r="Q334">
        <f t="shared" si="18"/>
        <v>54471</v>
      </c>
      <c r="R334" s="14">
        <f t="shared" si="19"/>
        <v>1183289</v>
      </c>
    </row>
    <row r="335" spans="1:18" ht="14.45" customHeight="1" x14ac:dyDescent="0.25">
      <c r="A335" s="10">
        <v>316</v>
      </c>
      <c r="B335" s="111"/>
      <c r="C335" s="6" t="s">
        <v>410</v>
      </c>
      <c r="D335" s="7">
        <v>44905</v>
      </c>
      <c r="E335" s="8" t="s">
        <v>192</v>
      </c>
      <c r="F335" s="9">
        <v>942916</v>
      </c>
      <c r="G335" s="8" t="s">
        <v>29</v>
      </c>
      <c r="H335" s="9">
        <v>99006</v>
      </c>
      <c r="I335" s="112"/>
      <c r="J335" s="113"/>
      <c r="K335" s="114"/>
      <c r="L335" s="115"/>
      <c r="M335" s="116"/>
      <c r="N335" s="15" t="str">
        <f t="shared" si="16"/>
        <v>55239</v>
      </c>
      <c r="O335" t="str">
        <f t="shared" si="17"/>
        <v/>
      </c>
      <c r="Q335">
        <f t="shared" si="18"/>
        <v>55239</v>
      </c>
      <c r="R335" s="14">
        <f t="shared" si="19"/>
        <v>942916</v>
      </c>
    </row>
    <row r="336" spans="1:18" ht="14.45" customHeight="1" x14ac:dyDescent="0.25">
      <c r="A336" s="10">
        <v>317</v>
      </c>
      <c r="B336" s="111"/>
      <c r="C336" s="6" t="s">
        <v>411</v>
      </c>
      <c r="D336" s="7">
        <v>44909</v>
      </c>
      <c r="E336" s="8" t="s">
        <v>131</v>
      </c>
      <c r="F336" s="9">
        <v>216786</v>
      </c>
      <c r="G336" s="8" t="s">
        <v>29</v>
      </c>
      <c r="H336" s="9">
        <v>22763</v>
      </c>
      <c r="I336" s="112"/>
      <c r="J336" s="113"/>
      <c r="K336" s="114"/>
      <c r="L336" s="115"/>
      <c r="M336" s="116"/>
      <c r="N336" s="15" t="str">
        <f t="shared" si="16"/>
        <v>55467</v>
      </c>
      <c r="O336" t="str">
        <f t="shared" si="17"/>
        <v/>
      </c>
      <c r="Q336">
        <f t="shared" si="18"/>
        <v>55467</v>
      </c>
      <c r="R336" s="14">
        <f t="shared" si="19"/>
        <v>216786</v>
      </c>
    </row>
    <row r="337" spans="1:18" ht="14.45" customHeight="1" x14ac:dyDescent="0.25">
      <c r="A337" s="10">
        <v>318</v>
      </c>
      <c r="B337" s="111"/>
      <c r="C337" s="6" t="s">
        <v>412</v>
      </c>
      <c r="D337" s="7">
        <v>44905</v>
      </c>
      <c r="E337" s="8" t="s">
        <v>192</v>
      </c>
      <c r="F337" s="9">
        <v>597744</v>
      </c>
      <c r="G337" s="8" t="s">
        <v>29</v>
      </c>
      <c r="H337" s="9">
        <v>62763</v>
      </c>
      <c r="I337" s="112"/>
      <c r="J337" s="113"/>
      <c r="K337" s="114"/>
      <c r="L337" s="115"/>
      <c r="M337" s="116"/>
      <c r="N337" s="15" t="str">
        <f t="shared" si="16"/>
        <v>55263</v>
      </c>
      <c r="O337" t="str">
        <f t="shared" si="17"/>
        <v/>
      </c>
      <c r="Q337">
        <f t="shared" si="18"/>
        <v>55263</v>
      </c>
      <c r="R337" s="14">
        <f t="shared" si="19"/>
        <v>597744</v>
      </c>
    </row>
    <row r="338" spans="1:18" ht="14.45" customHeight="1" x14ac:dyDescent="0.25">
      <c r="A338" s="10">
        <v>319</v>
      </c>
      <c r="B338" s="111"/>
      <c r="C338" s="6" t="s">
        <v>413</v>
      </c>
      <c r="D338" s="7">
        <v>44908</v>
      </c>
      <c r="E338" s="8" t="s">
        <v>131</v>
      </c>
      <c r="F338" s="9">
        <v>1355635</v>
      </c>
      <c r="G338" s="8" t="s">
        <v>29</v>
      </c>
      <c r="H338" s="9">
        <v>142342</v>
      </c>
      <c r="I338" s="112"/>
      <c r="J338" s="113"/>
      <c r="K338" s="114"/>
      <c r="L338" s="115"/>
      <c r="M338" s="116"/>
      <c r="N338" s="15" t="str">
        <f t="shared" si="16"/>
        <v>55352</v>
      </c>
      <c r="O338" t="str">
        <f t="shared" si="17"/>
        <v/>
      </c>
      <c r="Q338">
        <f t="shared" si="18"/>
        <v>55352</v>
      </c>
      <c r="R338" s="14">
        <f t="shared" si="19"/>
        <v>1355635</v>
      </c>
    </row>
    <row r="339" spans="1:18" ht="14.45" customHeight="1" x14ac:dyDescent="0.25">
      <c r="A339" s="10">
        <v>320</v>
      </c>
      <c r="B339" s="111"/>
      <c r="C339" s="6" t="s">
        <v>414</v>
      </c>
      <c r="D339" s="7">
        <v>44909</v>
      </c>
      <c r="E339" s="8" t="s">
        <v>127</v>
      </c>
      <c r="F339" s="9">
        <v>1033286</v>
      </c>
      <c r="G339" s="8" t="s">
        <v>29</v>
      </c>
      <c r="H339" s="9">
        <v>108495</v>
      </c>
      <c r="I339" s="112"/>
      <c r="J339" s="113"/>
      <c r="K339" s="114"/>
      <c r="L339" s="115"/>
      <c r="M339" s="116"/>
      <c r="N339" s="15" t="str">
        <f t="shared" si="16"/>
        <v>55429</v>
      </c>
      <c r="O339" t="str">
        <f t="shared" si="17"/>
        <v/>
      </c>
      <c r="Q339">
        <f t="shared" si="18"/>
        <v>55429</v>
      </c>
      <c r="R339" s="14">
        <f t="shared" si="19"/>
        <v>1033286</v>
      </c>
    </row>
    <row r="340" spans="1:18" ht="14.45" customHeight="1" x14ac:dyDescent="0.25">
      <c r="A340" s="10">
        <v>321</v>
      </c>
      <c r="B340" s="111"/>
      <c r="C340" s="6" t="s">
        <v>415</v>
      </c>
      <c r="D340" s="7">
        <v>44917</v>
      </c>
      <c r="E340" s="8" t="s">
        <v>127</v>
      </c>
      <c r="F340" s="9">
        <v>613314</v>
      </c>
      <c r="G340" s="8" t="s">
        <v>29</v>
      </c>
      <c r="H340" s="9">
        <v>64398</v>
      </c>
      <c r="I340" s="112"/>
      <c r="J340" s="113"/>
      <c r="K340" s="114"/>
      <c r="L340" s="115"/>
      <c r="M340" s="116"/>
      <c r="N340" s="15" t="str">
        <f t="shared" ref="N340:N403" si="20">+RIGHT(C340,5)</f>
        <v>56537</v>
      </c>
      <c r="O340" t="str">
        <f t="shared" ref="O340:O403" si="21">+IF(F340&gt;0,"","HT")</f>
        <v/>
      </c>
      <c r="Q340">
        <f t="shared" ref="Q340:Q403" si="22">+N340*1</f>
        <v>56537</v>
      </c>
      <c r="R340" s="14">
        <f t="shared" ref="R340:R403" si="23">+F340</f>
        <v>613314</v>
      </c>
    </row>
    <row r="341" spans="1:18" ht="14.45" customHeight="1" x14ac:dyDescent="0.25">
      <c r="A341" s="10">
        <v>322</v>
      </c>
      <c r="B341" s="111"/>
      <c r="C341" s="6" t="s">
        <v>416</v>
      </c>
      <c r="D341" s="7">
        <v>44904</v>
      </c>
      <c r="E341" s="8" t="s">
        <v>131</v>
      </c>
      <c r="F341" s="9">
        <v>913939</v>
      </c>
      <c r="G341" s="8" t="s">
        <v>29</v>
      </c>
      <c r="H341" s="9">
        <v>95964</v>
      </c>
      <c r="I341" s="112"/>
      <c r="J341" s="113"/>
      <c r="K341" s="114"/>
      <c r="L341" s="115"/>
      <c r="M341" s="116"/>
      <c r="N341" s="15" t="str">
        <f t="shared" si="20"/>
        <v>55228</v>
      </c>
      <c r="O341" t="str">
        <f t="shared" si="21"/>
        <v/>
      </c>
      <c r="Q341">
        <f t="shared" si="22"/>
        <v>55228</v>
      </c>
      <c r="R341" s="14">
        <f t="shared" si="23"/>
        <v>913939</v>
      </c>
    </row>
    <row r="342" spans="1:18" ht="14.45" customHeight="1" x14ac:dyDescent="0.25">
      <c r="A342" s="10">
        <v>323</v>
      </c>
      <c r="B342" s="111"/>
      <c r="C342" s="6" t="s">
        <v>417</v>
      </c>
      <c r="D342" s="7">
        <v>44914</v>
      </c>
      <c r="E342" s="8" t="s">
        <v>192</v>
      </c>
      <c r="F342" s="9">
        <v>491765</v>
      </c>
      <c r="G342" s="8" t="s">
        <v>29</v>
      </c>
      <c r="H342" s="9">
        <v>51635</v>
      </c>
      <c r="I342" s="112"/>
      <c r="J342" s="113"/>
      <c r="K342" s="114"/>
      <c r="L342" s="115"/>
      <c r="M342" s="116"/>
      <c r="N342" s="15" t="str">
        <f t="shared" si="20"/>
        <v>56064</v>
      </c>
      <c r="O342" t="str">
        <f t="shared" si="21"/>
        <v/>
      </c>
      <c r="Q342">
        <f t="shared" si="22"/>
        <v>56064</v>
      </c>
      <c r="R342" s="14">
        <f t="shared" si="23"/>
        <v>491765</v>
      </c>
    </row>
    <row r="343" spans="1:18" ht="14.45" customHeight="1" x14ac:dyDescent="0.25">
      <c r="A343" s="10">
        <v>324</v>
      </c>
      <c r="B343" s="111"/>
      <c r="C343" s="6" t="s">
        <v>418</v>
      </c>
      <c r="D343" s="7">
        <v>44916</v>
      </c>
      <c r="E343" s="8" t="s">
        <v>78</v>
      </c>
      <c r="F343" s="9">
        <v>491765</v>
      </c>
      <c r="G343" s="8" t="s">
        <v>29</v>
      </c>
      <c r="H343" s="9">
        <v>51635</v>
      </c>
      <c r="I343" s="112"/>
      <c r="J343" s="113"/>
      <c r="K343" s="114"/>
      <c r="L343" s="115"/>
      <c r="M343" s="116"/>
      <c r="N343" s="15" t="str">
        <f t="shared" si="20"/>
        <v>56248</v>
      </c>
      <c r="O343" t="str">
        <f t="shared" si="21"/>
        <v/>
      </c>
      <c r="Q343">
        <f t="shared" si="22"/>
        <v>56248</v>
      </c>
      <c r="R343" s="14">
        <f t="shared" si="23"/>
        <v>491765</v>
      </c>
    </row>
    <row r="344" spans="1:18" ht="14.45" customHeight="1" x14ac:dyDescent="0.25">
      <c r="A344" s="10">
        <v>325</v>
      </c>
      <c r="B344" s="111"/>
      <c r="C344" s="6" t="s">
        <v>419</v>
      </c>
      <c r="D344" s="7">
        <v>44917</v>
      </c>
      <c r="E344" s="8" t="s">
        <v>248</v>
      </c>
      <c r="F344" s="9">
        <v>433312</v>
      </c>
      <c r="G344" s="8" t="s">
        <v>29</v>
      </c>
      <c r="H344" s="9">
        <v>45498</v>
      </c>
      <c r="I344" s="112"/>
      <c r="J344" s="113"/>
      <c r="K344" s="114"/>
      <c r="L344" s="115"/>
      <c r="M344" s="116"/>
      <c r="N344" s="15" t="str">
        <f t="shared" si="20"/>
        <v>56439</v>
      </c>
      <c r="O344" t="str">
        <f t="shared" si="21"/>
        <v/>
      </c>
      <c r="Q344">
        <f t="shared" si="22"/>
        <v>56439</v>
      </c>
      <c r="R344" s="14">
        <f t="shared" si="23"/>
        <v>433312</v>
      </c>
    </row>
    <row r="345" spans="1:18" ht="14.45" customHeight="1" x14ac:dyDescent="0.25">
      <c r="A345" s="10">
        <v>326</v>
      </c>
      <c r="B345" s="111"/>
      <c r="C345" s="6" t="s">
        <v>420</v>
      </c>
      <c r="D345" s="7">
        <v>44917</v>
      </c>
      <c r="E345" s="8" t="s">
        <v>127</v>
      </c>
      <c r="F345" s="9">
        <v>491765</v>
      </c>
      <c r="G345" s="8" t="s">
        <v>29</v>
      </c>
      <c r="H345" s="9">
        <v>51635</v>
      </c>
      <c r="I345" s="112"/>
      <c r="J345" s="113"/>
      <c r="K345" s="114"/>
      <c r="L345" s="115"/>
      <c r="M345" s="116"/>
      <c r="N345" s="15" t="str">
        <f t="shared" si="20"/>
        <v>56511</v>
      </c>
      <c r="O345" t="str">
        <f t="shared" si="21"/>
        <v/>
      </c>
      <c r="Q345">
        <f t="shared" si="22"/>
        <v>56511</v>
      </c>
      <c r="R345" s="14">
        <f t="shared" si="23"/>
        <v>491765</v>
      </c>
    </row>
    <row r="346" spans="1:18" ht="14.45" customHeight="1" x14ac:dyDescent="0.25">
      <c r="A346" s="10">
        <v>327</v>
      </c>
      <c r="B346" s="111"/>
      <c r="C346" s="6" t="s">
        <v>421</v>
      </c>
      <c r="D346" s="7">
        <v>44914</v>
      </c>
      <c r="E346" s="8" t="s">
        <v>92</v>
      </c>
      <c r="F346" s="9">
        <v>1213027</v>
      </c>
      <c r="G346" s="8" t="s">
        <v>29</v>
      </c>
      <c r="H346" s="9">
        <v>127368</v>
      </c>
      <c r="I346" s="112"/>
      <c r="J346" s="113"/>
      <c r="K346" s="114"/>
      <c r="L346" s="115"/>
      <c r="M346" s="116"/>
      <c r="N346" s="15" t="str">
        <f t="shared" si="20"/>
        <v>56038</v>
      </c>
      <c r="O346" t="str">
        <f t="shared" si="21"/>
        <v/>
      </c>
      <c r="Q346">
        <f t="shared" si="22"/>
        <v>56038</v>
      </c>
      <c r="R346" s="14">
        <f t="shared" si="23"/>
        <v>1213027</v>
      </c>
    </row>
    <row r="347" spans="1:18" ht="14.45" customHeight="1" x14ac:dyDescent="0.25">
      <c r="A347" s="10">
        <v>328</v>
      </c>
      <c r="B347" s="111"/>
      <c r="C347" s="6" t="s">
        <v>422</v>
      </c>
      <c r="D347" s="7">
        <v>44916</v>
      </c>
      <c r="E347" s="8" t="s">
        <v>192</v>
      </c>
      <c r="F347" s="9">
        <v>256608</v>
      </c>
      <c r="G347" s="8" t="s">
        <v>29</v>
      </c>
      <c r="H347" s="9">
        <v>26944</v>
      </c>
      <c r="I347" s="112"/>
      <c r="J347" s="113"/>
      <c r="K347" s="114"/>
      <c r="L347" s="115"/>
      <c r="M347" s="116"/>
      <c r="N347" s="15" t="str">
        <f t="shared" si="20"/>
        <v>56216</v>
      </c>
      <c r="O347" t="str">
        <f t="shared" si="21"/>
        <v/>
      </c>
      <c r="Q347">
        <f t="shared" si="22"/>
        <v>56216</v>
      </c>
      <c r="R347" s="14">
        <f t="shared" si="23"/>
        <v>256608</v>
      </c>
    </row>
    <row r="348" spans="1:18" ht="14.45" customHeight="1" x14ac:dyDescent="0.25">
      <c r="A348" s="10">
        <v>329</v>
      </c>
      <c r="B348" s="111"/>
      <c r="C348" s="6" t="s">
        <v>423</v>
      </c>
      <c r="D348" s="7">
        <v>44900</v>
      </c>
      <c r="E348" s="8" t="s">
        <v>127</v>
      </c>
      <c r="F348" s="9">
        <v>522415</v>
      </c>
      <c r="G348" s="8" t="s">
        <v>29</v>
      </c>
      <c r="H348" s="9">
        <v>54854</v>
      </c>
      <c r="I348" s="112"/>
      <c r="J348" s="113"/>
      <c r="K348" s="114"/>
      <c r="L348" s="115"/>
      <c r="M348" s="116"/>
      <c r="N348" s="15" t="str">
        <f t="shared" si="20"/>
        <v>54329</v>
      </c>
      <c r="O348" t="str">
        <f t="shared" si="21"/>
        <v/>
      </c>
      <c r="Q348">
        <f t="shared" si="22"/>
        <v>54329</v>
      </c>
      <c r="R348" s="14">
        <f t="shared" si="23"/>
        <v>522415</v>
      </c>
    </row>
    <row r="349" spans="1:18" ht="14.45" customHeight="1" x14ac:dyDescent="0.25">
      <c r="A349" s="10">
        <v>330</v>
      </c>
      <c r="B349" s="111"/>
      <c r="C349" s="6" t="s">
        <v>424</v>
      </c>
      <c r="D349" s="7">
        <v>44921</v>
      </c>
      <c r="E349" s="8" t="s">
        <v>127</v>
      </c>
      <c r="F349" s="9">
        <v>708551</v>
      </c>
      <c r="G349" s="8" t="s">
        <v>29</v>
      </c>
      <c r="H349" s="9">
        <v>74398</v>
      </c>
      <c r="I349" s="112"/>
      <c r="J349" s="113"/>
      <c r="K349" s="114"/>
      <c r="L349" s="115"/>
      <c r="M349" s="116"/>
      <c r="N349" s="15" t="str">
        <f t="shared" si="20"/>
        <v>56883</v>
      </c>
      <c r="O349" t="str">
        <f t="shared" si="21"/>
        <v/>
      </c>
      <c r="Q349">
        <f t="shared" si="22"/>
        <v>56883</v>
      </c>
      <c r="R349" s="14">
        <f t="shared" si="23"/>
        <v>708551</v>
      </c>
    </row>
    <row r="350" spans="1:18" ht="14.45" customHeight="1" x14ac:dyDescent="0.25">
      <c r="A350" s="10">
        <v>331</v>
      </c>
      <c r="B350" s="111"/>
      <c r="C350" s="6" t="s">
        <v>425</v>
      </c>
      <c r="D350" s="7">
        <v>44923</v>
      </c>
      <c r="E350" s="8" t="s">
        <v>192</v>
      </c>
      <c r="F350" s="9">
        <v>809740</v>
      </c>
      <c r="G350" s="8" t="s">
        <v>29</v>
      </c>
      <c r="H350" s="9">
        <v>85023</v>
      </c>
      <c r="I350" s="112"/>
      <c r="J350" s="113"/>
      <c r="K350" s="114"/>
      <c r="L350" s="115"/>
      <c r="M350" s="116"/>
      <c r="N350" s="15" t="str">
        <f t="shared" si="20"/>
        <v>57060</v>
      </c>
      <c r="O350" t="str">
        <f t="shared" si="21"/>
        <v/>
      </c>
      <c r="Q350">
        <f t="shared" si="22"/>
        <v>57060</v>
      </c>
      <c r="R350" s="14">
        <f t="shared" si="23"/>
        <v>809740</v>
      </c>
    </row>
    <row r="351" spans="1:18" ht="14.45" customHeight="1" x14ac:dyDescent="0.25">
      <c r="A351" s="10">
        <v>332</v>
      </c>
      <c r="B351" s="111"/>
      <c r="C351" s="6" t="s">
        <v>426</v>
      </c>
      <c r="D351" s="7">
        <v>44921</v>
      </c>
      <c r="E351" s="8" t="s">
        <v>127</v>
      </c>
      <c r="F351" s="9">
        <v>943040</v>
      </c>
      <c r="G351" s="8" t="s">
        <v>29</v>
      </c>
      <c r="H351" s="9">
        <v>99019</v>
      </c>
      <c r="I351" s="112"/>
      <c r="J351" s="113"/>
      <c r="K351" s="114"/>
      <c r="L351" s="115"/>
      <c r="M351" s="116"/>
      <c r="N351" s="15" t="str">
        <f t="shared" si="20"/>
        <v>56881</v>
      </c>
      <c r="O351" t="str">
        <f t="shared" si="21"/>
        <v/>
      </c>
      <c r="Q351">
        <f t="shared" si="22"/>
        <v>56881</v>
      </c>
      <c r="R351" s="14">
        <f t="shared" si="23"/>
        <v>943040</v>
      </c>
    </row>
    <row r="352" spans="1:18" ht="14.45" customHeight="1" x14ac:dyDescent="0.25">
      <c r="A352" s="10">
        <v>333</v>
      </c>
      <c r="B352" s="111"/>
      <c r="C352" s="6" t="s">
        <v>427</v>
      </c>
      <c r="D352" s="7">
        <v>44916</v>
      </c>
      <c r="E352" s="8" t="s">
        <v>131</v>
      </c>
      <c r="F352" s="9">
        <v>491765</v>
      </c>
      <c r="G352" s="8" t="s">
        <v>29</v>
      </c>
      <c r="H352" s="9">
        <v>51635</v>
      </c>
      <c r="I352" s="112"/>
      <c r="J352" s="113"/>
      <c r="K352" s="114"/>
      <c r="L352" s="115"/>
      <c r="M352" s="116"/>
      <c r="N352" s="15" t="str">
        <f t="shared" si="20"/>
        <v>56240</v>
      </c>
      <c r="O352" t="str">
        <f t="shared" si="21"/>
        <v/>
      </c>
      <c r="Q352">
        <f t="shared" si="22"/>
        <v>56240</v>
      </c>
      <c r="R352" s="14">
        <f t="shared" si="23"/>
        <v>491765</v>
      </c>
    </row>
    <row r="353" spans="1:18" ht="14.45" customHeight="1" x14ac:dyDescent="0.25">
      <c r="A353" s="10">
        <v>334</v>
      </c>
      <c r="B353" s="111"/>
      <c r="C353" s="6" t="s">
        <v>428</v>
      </c>
      <c r="D353" s="7">
        <v>44921</v>
      </c>
      <c r="E353" s="8" t="s">
        <v>192</v>
      </c>
      <c r="F353" s="9">
        <v>491765</v>
      </c>
      <c r="G353" s="8" t="s">
        <v>29</v>
      </c>
      <c r="H353" s="9">
        <v>51635</v>
      </c>
      <c r="I353" s="112"/>
      <c r="J353" s="113"/>
      <c r="K353" s="114"/>
      <c r="L353" s="115"/>
      <c r="M353" s="116"/>
      <c r="N353" s="15" t="str">
        <f t="shared" si="20"/>
        <v>56857</v>
      </c>
      <c r="O353" t="str">
        <f t="shared" si="21"/>
        <v/>
      </c>
      <c r="Q353">
        <f t="shared" si="22"/>
        <v>56857</v>
      </c>
      <c r="R353" s="14">
        <f t="shared" si="23"/>
        <v>491765</v>
      </c>
    </row>
    <row r="354" spans="1:18" ht="14.45" customHeight="1" x14ac:dyDescent="0.25">
      <c r="A354" s="10">
        <v>335</v>
      </c>
      <c r="B354" s="111"/>
      <c r="C354" s="6" t="s">
        <v>429</v>
      </c>
      <c r="D354" s="7">
        <v>44921</v>
      </c>
      <c r="E354" s="8" t="s">
        <v>192</v>
      </c>
      <c r="F354" s="9">
        <v>708551</v>
      </c>
      <c r="G354" s="8" t="s">
        <v>29</v>
      </c>
      <c r="H354" s="9">
        <v>74398</v>
      </c>
      <c r="I354" s="112"/>
      <c r="J354" s="113"/>
      <c r="K354" s="114"/>
      <c r="L354" s="115"/>
      <c r="M354" s="116"/>
      <c r="N354" s="15" t="str">
        <f t="shared" si="20"/>
        <v>56864</v>
      </c>
      <c r="O354" t="str">
        <f t="shared" si="21"/>
        <v/>
      </c>
      <c r="Q354">
        <f t="shared" si="22"/>
        <v>56864</v>
      </c>
      <c r="R354" s="14">
        <f t="shared" si="23"/>
        <v>708551</v>
      </c>
    </row>
    <row r="355" spans="1:18" ht="14.45" customHeight="1" x14ac:dyDescent="0.25">
      <c r="A355" s="10">
        <v>336</v>
      </c>
      <c r="B355" s="111"/>
      <c r="C355" s="6" t="s">
        <v>430</v>
      </c>
      <c r="D355" s="7">
        <v>44921</v>
      </c>
      <c r="E355" s="8" t="s">
        <v>127</v>
      </c>
      <c r="F355" s="9">
        <v>629807</v>
      </c>
      <c r="G355" s="8" t="s">
        <v>29</v>
      </c>
      <c r="H355" s="9">
        <v>66130</v>
      </c>
      <c r="I355" s="112"/>
      <c r="J355" s="113"/>
      <c r="K355" s="114"/>
      <c r="L355" s="115"/>
      <c r="M355" s="116"/>
      <c r="N355" s="15" t="str">
        <f t="shared" si="20"/>
        <v>56850</v>
      </c>
      <c r="O355" t="str">
        <f t="shared" si="21"/>
        <v/>
      </c>
      <c r="Q355">
        <f t="shared" si="22"/>
        <v>56850</v>
      </c>
      <c r="R355" s="14">
        <f t="shared" si="23"/>
        <v>629807</v>
      </c>
    </row>
    <row r="356" spans="1:18" ht="14.45" customHeight="1" x14ac:dyDescent="0.25">
      <c r="A356" s="10">
        <v>337</v>
      </c>
      <c r="B356" s="111"/>
      <c r="C356" s="6" t="s">
        <v>431</v>
      </c>
      <c r="D356" s="7">
        <v>44922</v>
      </c>
      <c r="E356" s="8" t="s">
        <v>248</v>
      </c>
      <c r="F356" s="9">
        <v>367988</v>
      </c>
      <c r="G356" s="8" t="s">
        <v>29</v>
      </c>
      <c r="H356" s="9">
        <v>38639</v>
      </c>
      <c r="I356" s="112"/>
      <c r="J356" s="113"/>
      <c r="K356" s="114"/>
      <c r="L356" s="115"/>
      <c r="M356" s="116"/>
      <c r="N356" s="15" t="str">
        <f t="shared" si="20"/>
        <v>57025</v>
      </c>
      <c r="O356" t="str">
        <f t="shared" si="21"/>
        <v/>
      </c>
      <c r="Q356">
        <f t="shared" si="22"/>
        <v>57025</v>
      </c>
      <c r="R356" s="14">
        <f t="shared" si="23"/>
        <v>367988</v>
      </c>
    </row>
    <row r="357" spans="1:18" ht="14.45" customHeight="1" x14ac:dyDescent="0.25">
      <c r="A357" s="10">
        <v>338</v>
      </c>
      <c r="B357" s="111"/>
      <c r="C357" s="6" t="s">
        <v>432</v>
      </c>
      <c r="D357" s="7">
        <v>44923</v>
      </c>
      <c r="E357" s="8" t="s">
        <v>127</v>
      </c>
      <c r="F357" s="9">
        <v>1216200</v>
      </c>
      <c r="G357" s="8" t="s">
        <v>29</v>
      </c>
      <c r="H357" s="9">
        <v>127701</v>
      </c>
      <c r="I357" s="112"/>
      <c r="J357" s="113"/>
      <c r="K357" s="114"/>
      <c r="L357" s="115"/>
      <c r="M357" s="116"/>
      <c r="N357" s="15" t="str">
        <f t="shared" si="20"/>
        <v>57030</v>
      </c>
      <c r="O357" t="str">
        <f t="shared" si="21"/>
        <v/>
      </c>
      <c r="Q357">
        <f t="shared" si="22"/>
        <v>57030</v>
      </c>
      <c r="R357" s="14">
        <f t="shared" si="23"/>
        <v>1216200</v>
      </c>
    </row>
    <row r="358" spans="1:18" ht="14.45" customHeight="1" x14ac:dyDescent="0.25">
      <c r="A358" s="10">
        <v>339</v>
      </c>
      <c r="B358" s="111"/>
      <c r="C358" s="6" t="s">
        <v>433</v>
      </c>
      <c r="D358" s="7">
        <v>44919</v>
      </c>
      <c r="E358" s="8" t="s">
        <v>192</v>
      </c>
      <c r="F358" s="9">
        <v>780363</v>
      </c>
      <c r="G358" s="8" t="s">
        <v>29</v>
      </c>
      <c r="H358" s="9">
        <v>81938</v>
      </c>
      <c r="I358" s="112"/>
      <c r="J358" s="113"/>
      <c r="K358" s="114"/>
      <c r="L358" s="115"/>
      <c r="M358" s="116"/>
      <c r="N358" s="15" t="str">
        <f t="shared" si="20"/>
        <v>56817</v>
      </c>
      <c r="O358" t="str">
        <f t="shared" si="21"/>
        <v/>
      </c>
      <c r="Q358">
        <f t="shared" si="22"/>
        <v>56817</v>
      </c>
      <c r="R358" s="14">
        <f t="shared" si="23"/>
        <v>780363</v>
      </c>
    </row>
    <row r="359" spans="1:18" ht="14.45" customHeight="1" x14ac:dyDescent="0.25">
      <c r="A359" s="10">
        <v>340</v>
      </c>
      <c r="B359" s="111"/>
      <c r="C359" s="6" t="s">
        <v>434</v>
      </c>
      <c r="D359" s="7">
        <v>44909</v>
      </c>
      <c r="E359" s="8" t="s">
        <v>92</v>
      </c>
      <c r="F359" s="9">
        <v>2167329</v>
      </c>
      <c r="G359" s="8" t="s">
        <v>29</v>
      </c>
      <c r="H359" s="9">
        <v>227570</v>
      </c>
      <c r="I359" s="112"/>
      <c r="J359" s="113"/>
      <c r="K359" s="114"/>
      <c r="L359" s="115"/>
      <c r="M359" s="116"/>
      <c r="N359" s="15" t="str">
        <f t="shared" si="20"/>
        <v>55440</v>
      </c>
      <c r="O359" t="str">
        <f t="shared" si="21"/>
        <v/>
      </c>
      <c r="Q359">
        <f t="shared" si="22"/>
        <v>55440</v>
      </c>
      <c r="R359" s="14">
        <f t="shared" si="23"/>
        <v>2167329</v>
      </c>
    </row>
    <row r="360" spans="1:18" ht="14.45" customHeight="1" x14ac:dyDescent="0.25">
      <c r="A360" s="10">
        <v>341</v>
      </c>
      <c r="B360" s="111"/>
      <c r="C360" s="6" t="s">
        <v>435</v>
      </c>
      <c r="D360" s="7">
        <v>44896</v>
      </c>
      <c r="E360" s="8" t="s">
        <v>436</v>
      </c>
      <c r="F360" s="9">
        <v>599713</v>
      </c>
      <c r="G360" s="8" t="s">
        <v>29</v>
      </c>
      <c r="H360" s="9">
        <v>62970</v>
      </c>
      <c r="I360" s="112"/>
      <c r="J360" s="113"/>
      <c r="K360" s="114"/>
      <c r="L360" s="115"/>
      <c r="M360" s="116"/>
      <c r="N360" s="15" t="str">
        <f t="shared" si="20"/>
        <v>53841</v>
      </c>
      <c r="O360" t="str">
        <f t="shared" si="21"/>
        <v/>
      </c>
      <c r="Q360">
        <f t="shared" si="22"/>
        <v>53841</v>
      </c>
      <c r="R360" s="14">
        <f t="shared" si="23"/>
        <v>599713</v>
      </c>
    </row>
    <row r="361" spans="1:18" ht="14.45" customHeight="1" x14ac:dyDescent="0.25">
      <c r="A361" s="10">
        <v>342</v>
      </c>
      <c r="B361" s="111"/>
      <c r="C361" s="6" t="s">
        <v>437</v>
      </c>
      <c r="D361" s="7">
        <v>44901</v>
      </c>
      <c r="E361" s="8" t="s">
        <v>127</v>
      </c>
      <c r="F361" s="9">
        <v>267004</v>
      </c>
      <c r="G361" s="8" t="s">
        <v>29</v>
      </c>
      <c r="H361" s="9">
        <v>28035</v>
      </c>
      <c r="I361" s="112"/>
      <c r="J361" s="113"/>
      <c r="K361" s="114"/>
      <c r="L361" s="115"/>
      <c r="M361" s="116"/>
      <c r="N361" s="15" t="str">
        <f t="shared" si="20"/>
        <v>54405</v>
      </c>
      <c r="O361" t="str">
        <f t="shared" si="21"/>
        <v/>
      </c>
      <c r="Q361">
        <f t="shared" si="22"/>
        <v>54405</v>
      </c>
      <c r="R361" s="14">
        <f t="shared" si="23"/>
        <v>267004</v>
      </c>
    </row>
    <row r="362" spans="1:18" ht="14.45" customHeight="1" x14ac:dyDescent="0.25">
      <c r="A362" s="10">
        <v>343</v>
      </c>
      <c r="B362" s="111"/>
      <c r="C362" s="6" t="s">
        <v>438</v>
      </c>
      <c r="D362" s="7">
        <v>44898</v>
      </c>
      <c r="E362" s="8" t="s">
        <v>127</v>
      </c>
      <c r="F362" s="9">
        <v>522418</v>
      </c>
      <c r="G362" s="8" t="s">
        <v>29</v>
      </c>
      <c r="H362" s="9">
        <v>54854</v>
      </c>
      <c r="I362" s="112"/>
      <c r="J362" s="113"/>
      <c r="K362" s="114"/>
      <c r="L362" s="115"/>
      <c r="M362" s="116"/>
      <c r="N362" s="15" t="str">
        <f t="shared" si="20"/>
        <v>54257</v>
      </c>
      <c r="O362" t="str">
        <f t="shared" si="21"/>
        <v/>
      </c>
      <c r="Q362">
        <f t="shared" si="22"/>
        <v>54257</v>
      </c>
      <c r="R362" s="14">
        <f t="shared" si="23"/>
        <v>522418</v>
      </c>
    </row>
    <row r="363" spans="1:18" ht="14.45" customHeight="1" x14ac:dyDescent="0.25">
      <c r="A363" s="10">
        <v>344</v>
      </c>
      <c r="B363" s="111"/>
      <c r="C363" s="6" t="s">
        <v>439</v>
      </c>
      <c r="D363" s="7">
        <v>44898</v>
      </c>
      <c r="E363" s="8" t="s">
        <v>131</v>
      </c>
      <c r="F363" s="9">
        <v>599713</v>
      </c>
      <c r="G363" s="8" t="s">
        <v>29</v>
      </c>
      <c r="H363" s="9">
        <v>62970</v>
      </c>
      <c r="I363" s="112"/>
      <c r="J363" s="113"/>
      <c r="K363" s="114"/>
      <c r="L363" s="115"/>
      <c r="M363" s="116"/>
      <c r="N363" s="15" t="str">
        <f t="shared" si="20"/>
        <v>54275</v>
      </c>
      <c r="O363" t="str">
        <f t="shared" si="21"/>
        <v/>
      </c>
      <c r="Q363">
        <f t="shared" si="22"/>
        <v>54275</v>
      </c>
      <c r="R363" s="14">
        <f t="shared" si="23"/>
        <v>599713</v>
      </c>
    </row>
    <row r="364" spans="1:18" ht="14.45" customHeight="1" x14ac:dyDescent="0.25">
      <c r="A364" s="10">
        <v>345</v>
      </c>
      <c r="B364" s="111"/>
      <c r="C364" s="6" t="s">
        <v>440</v>
      </c>
      <c r="D364" s="7">
        <v>44902</v>
      </c>
      <c r="E364" s="8" t="s">
        <v>131</v>
      </c>
      <c r="F364" s="9">
        <v>870696</v>
      </c>
      <c r="G364" s="8" t="s">
        <v>29</v>
      </c>
      <c r="H364" s="9">
        <v>91423</v>
      </c>
      <c r="I364" s="112"/>
      <c r="J364" s="113"/>
      <c r="K364" s="114"/>
      <c r="L364" s="115"/>
      <c r="M364" s="116"/>
      <c r="N364" s="15" t="str">
        <f t="shared" si="20"/>
        <v>54486</v>
      </c>
      <c r="O364" t="str">
        <f t="shared" si="21"/>
        <v/>
      </c>
      <c r="Q364">
        <f t="shared" si="22"/>
        <v>54486</v>
      </c>
      <c r="R364" s="14">
        <f t="shared" si="23"/>
        <v>870696</v>
      </c>
    </row>
    <row r="365" spans="1:18" ht="14.45" customHeight="1" x14ac:dyDescent="0.25">
      <c r="A365" s="10">
        <v>346</v>
      </c>
      <c r="B365" s="111"/>
      <c r="C365" s="6" t="s">
        <v>441</v>
      </c>
      <c r="D365" s="7">
        <v>44905</v>
      </c>
      <c r="E365" s="8" t="s">
        <v>127</v>
      </c>
      <c r="F365" s="9">
        <v>1136722</v>
      </c>
      <c r="G365" s="8" t="s">
        <v>29</v>
      </c>
      <c r="H365" s="9">
        <v>119356</v>
      </c>
      <c r="I365" s="112"/>
      <c r="J365" s="113"/>
      <c r="K365" s="114"/>
      <c r="L365" s="115"/>
      <c r="M365" s="116"/>
      <c r="N365" s="15" t="str">
        <f t="shared" si="20"/>
        <v>55261</v>
      </c>
      <c r="O365" t="str">
        <f t="shared" si="21"/>
        <v/>
      </c>
      <c r="Q365">
        <f t="shared" si="22"/>
        <v>55261</v>
      </c>
      <c r="R365" s="14">
        <f t="shared" si="23"/>
        <v>1136722</v>
      </c>
    </row>
    <row r="366" spans="1:18" ht="14.45" customHeight="1" x14ac:dyDescent="0.25">
      <c r="A366" s="10">
        <v>347</v>
      </c>
      <c r="B366" s="111"/>
      <c r="C366" s="6" t="s">
        <v>442</v>
      </c>
      <c r="D366" s="7">
        <v>44907</v>
      </c>
      <c r="E366" s="8" t="s">
        <v>127</v>
      </c>
      <c r="F366" s="9">
        <v>599713</v>
      </c>
      <c r="G366" s="8" t="s">
        <v>29</v>
      </c>
      <c r="H366" s="9">
        <v>62970</v>
      </c>
      <c r="I366" s="112"/>
      <c r="J366" s="113"/>
      <c r="K366" s="114"/>
      <c r="L366" s="115"/>
      <c r="M366" s="116"/>
      <c r="N366" s="15" t="str">
        <f t="shared" si="20"/>
        <v>55301</v>
      </c>
      <c r="O366" t="str">
        <f t="shared" si="21"/>
        <v/>
      </c>
      <c r="Q366">
        <f t="shared" si="22"/>
        <v>55301</v>
      </c>
      <c r="R366" s="14">
        <f t="shared" si="23"/>
        <v>599713</v>
      </c>
    </row>
    <row r="367" spans="1:18" ht="14.45" customHeight="1" x14ac:dyDescent="0.25">
      <c r="A367" s="10">
        <v>348</v>
      </c>
      <c r="B367" s="111"/>
      <c r="C367" s="6" t="s">
        <v>443</v>
      </c>
      <c r="D367" s="7">
        <v>44902</v>
      </c>
      <c r="E367" s="8" t="s">
        <v>192</v>
      </c>
      <c r="F367" s="9">
        <v>474012</v>
      </c>
      <c r="G367" s="8" t="s">
        <v>29</v>
      </c>
      <c r="H367" s="9">
        <v>49771</v>
      </c>
      <c r="I367" s="112"/>
      <c r="J367" s="113"/>
      <c r="K367" s="114"/>
      <c r="L367" s="115"/>
      <c r="M367" s="116"/>
      <c r="N367" s="15" t="str">
        <f t="shared" si="20"/>
        <v>54468</v>
      </c>
      <c r="O367" t="str">
        <f t="shared" si="21"/>
        <v/>
      </c>
      <c r="Q367">
        <f t="shared" si="22"/>
        <v>54468</v>
      </c>
      <c r="R367" s="14">
        <f t="shared" si="23"/>
        <v>474012</v>
      </c>
    </row>
    <row r="368" spans="1:18" ht="14.45" customHeight="1" x14ac:dyDescent="0.25">
      <c r="A368" s="10">
        <v>349</v>
      </c>
      <c r="B368" s="111"/>
      <c r="C368" s="6" t="s">
        <v>444</v>
      </c>
      <c r="D368" s="7">
        <v>44909</v>
      </c>
      <c r="E368" s="8" t="s">
        <v>131</v>
      </c>
      <c r="F368" s="9">
        <v>599916</v>
      </c>
      <c r="G368" s="8" t="s">
        <v>29</v>
      </c>
      <c r="H368" s="9">
        <v>62991</v>
      </c>
      <c r="I368" s="112"/>
      <c r="J368" s="113"/>
      <c r="K368" s="114"/>
      <c r="L368" s="115"/>
      <c r="M368" s="116"/>
      <c r="N368" s="15" t="str">
        <f t="shared" si="20"/>
        <v>55411</v>
      </c>
      <c r="O368" t="str">
        <f t="shared" si="21"/>
        <v/>
      </c>
      <c r="Q368">
        <f t="shared" si="22"/>
        <v>55411</v>
      </c>
      <c r="R368" s="14">
        <f t="shared" si="23"/>
        <v>599916</v>
      </c>
    </row>
    <row r="369" spans="1:18" ht="14.45" customHeight="1" x14ac:dyDescent="0.25">
      <c r="A369" s="10">
        <v>350</v>
      </c>
      <c r="B369" s="111"/>
      <c r="C369" s="6" t="s">
        <v>445</v>
      </c>
      <c r="D369" s="7">
        <v>44911</v>
      </c>
      <c r="E369" s="8" t="s">
        <v>127</v>
      </c>
      <c r="F369" s="9">
        <v>173429</v>
      </c>
      <c r="G369" s="8" t="s">
        <v>29</v>
      </c>
      <c r="H369" s="9">
        <v>18210</v>
      </c>
      <c r="I369" s="112"/>
      <c r="J369" s="113"/>
      <c r="K369" s="114"/>
      <c r="L369" s="115"/>
      <c r="M369" s="116"/>
      <c r="N369" s="15" t="str">
        <f t="shared" si="20"/>
        <v>55905</v>
      </c>
      <c r="O369" t="str">
        <f t="shared" si="21"/>
        <v/>
      </c>
      <c r="Q369">
        <f t="shared" si="22"/>
        <v>55905</v>
      </c>
      <c r="R369" s="14">
        <f t="shared" si="23"/>
        <v>173429</v>
      </c>
    </row>
    <row r="370" spans="1:18" ht="14.45" customHeight="1" x14ac:dyDescent="0.25">
      <c r="A370" s="10">
        <v>351</v>
      </c>
      <c r="B370" s="111"/>
      <c r="C370" s="6" t="s">
        <v>446</v>
      </c>
      <c r="D370" s="7">
        <v>44914</v>
      </c>
      <c r="E370" s="8" t="s">
        <v>127</v>
      </c>
      <c r="F370" s="9">
        <v>1206557</v>
      </c>
      <c r="G370" s="8" t="s">
        <v>29</v>
      </c>
      <c r="H370" s="9">
        <v>126688</v>
      </c>
      <c r="I370" s="112"/>
      <c r="J370" s="113"/>
      <c r="K370" s="114"/>
      <c r="L370" s="115"/>
      <c r="M370" s="116"/>
      <c r="N370" s="15" t="str">
        <f t="shared" si="20"/>
        <v>56052</v>
      </c>
      <c r="O370" t="str">
        <f t="shared" si="21"/>
        <v/>
      </c>
      <c r="Q370">
        <f t="shared" si="22"/>
        <v>56052</v>
      </c>
      <c r="R370" s="14">
        <f t="shared" si="23"/>
        <v>1206557</v>
      </c>
    </row>
    <row r="371" spans="1:18" ht="14.45" customHeight="1" x14ac:dyDescent="0.25">
      <c r="A371" s="10">
        <v>352</v>
      </c>
      <c r="B371" s="111"/>
      <c r="C371" s="6" t="s">
        <v>447</v>
      </c>
      <c r="D371" s="7">
        <v>44916</v>
      </c>
      <c r="E371" s="8" t="s">
        <v>131</v>
      </c>
      <c r="F371" s="9">
        <v>491765</v>
      </c>
      <c r="G371" s="8" t="s">
        <v>29</v>
      </c>
      <c r="H371" s="9">
        <v>51635</v>
      </c>
      <c r="I371" s="112"/>
      <c r="J371" s="113"/>
      <c r="K371" s="114"/>
      <c r="L371" s="115"/>
      <c r="M371" s="116"/>
      <c r="N371" s="15" t="str">
        <f t="shared" si="20"/>
        <v>56207</v>
      </c>
      <c r="O371" t="str">
        <f t="shared" si="21"/>
        <v/>
      </c>
      <c r="Q371">
        <f t="shared" si="22"/>
        <v>56207</v>
      </c>
      <c r="R371" s="14">
        <f t="shared" si="23"/>
        <v>491765</v>
      </c>
    </row>
    <row r="372" spans="1:18" ht="14.45" customHeight="1" x14ac:dyDescent="0.25">
      <c r="A372" s="10">
        <v>353</v>
      </c>
      <c r="B372" s="111"/>
      <c r="C372" s="6" t="s">
        <v>448</v>
      </c>
      <c r="D372" s="7">
        <v>44902</v>
      </c>
      <c r="E372" s="8" t="s">
        <v>127</v>
      </c>
      <c r="F372" s="9">
        <v>638866</v>
      </c>
      <c r="G372" s="8" t="s">
        <v>29</v>
      </c>
      <c r="H372" s="9">
        <v>67081</v>
      </c>
      <c r="I372" s="112"/>
      <c r="J372" s="113"/>
      <c r="K372" s="114"/>
      <c r="L372" s="115"/>
      <c r="M372" s="116"/>
      <c r="N372" s="15" t="str">
        <f t="shared" si="20"/>
        <v>54499</v>
      </c>
      <c r="O372" t="str">
        <f t="shared" si="21"/>
        <v/>
      </c>
      <c r="Q372">
        <f t="shared" si="22"/>
        <v>54499</v>
      </c>
      <c r="R372" s="14">
        <f t="shared" si="23"/>
        <v>638866</v>
      </c>
    </row>
    <row r="373" spans="1:18" ht="14.45" customHeight="1" x14ac:dyDescent="0.25">
      <c r="A373" s="10">
        <v>354</v>
      </c>
      <c r="B373" s="111"/>
      <c r="C373" s="6" t="s">
        <v>449</v>
      </c>
      <c r="D373" s="7">
        <v>44914</v>
      </c>
      <c r="E373" s="8" t="s">
        <v>192</v>
      </c>
      <c r="F373" s="9">
        <v>491765</v>
      </c>
      <c r="G373" s="8" t="s">
        <v>29</v>
      </c>
      <c r="H373" s="9">
        <v>51635</v>
      </c>
      <c r="I373" s="112"/>
      <c r="J373" s="113"/>
      <c r="K373" s="114"/>
      <c r="L373" s="115"/>
      <c r="M373" s="116"/>
      <c r="N373" s="15" t="str">
        <f t="shared" si="20"/>
        <v>56062</v>
      </c>
      <c r="O373" t="str">
        <f t="shared" si="21"/>
        <v/>
      </c>
      <c r="Q373">
        <f t="shared" si="22"/>
        <v>56062</v>
      </c>
      <c r="R373" s="14">
        <f t="shared" si="23"/>
        <v>491765</v>
      </c>
    </row>
    <row r="374" spans="1:18" ht="14.45" customHeight="1" x14ac:dyDescent="0.25">
      <c r="A374" s="10">
        <v>355</v>
      </c>
      <c r="B374" s="111"/>
      <c r="C374" s="6" t="s">
        <v>450</v>
      </c>
      <c r="D374" s="7">
        <v>44910</v>
      </c>
      <c r="E374" s="8" t="s">
        <v>192</v>
      </c>
      <c r="F374" s="9">
        <v>489900</v>
      </c>
      <c r="G374" s="8" t="s">
        <v>29</v>
      </c>
      <c r="H374" s="9">
        <v>51440</v>
      </c>
      <c r="I374" s="112"/>
      <c r="J374" s="113"/>
      <c r="K374" s="114"/>
      <c r="L374" s="115"/>
      <c r="M374" s="116"/>
      <c r="N374" s="15" t="str">
        <f t="shared" si="20"/>
        <v>55875</v>
      </c>
      <c r="O374" t="str">
        <f t="shared" si="21"/>
        <v/>
      </c>
      <c r="Q374">
        <f t="shared" si="22"/>
        <v>55875</v>
      </c>
      <c r="R374" s="14">
        <f t="shared" si="23"/>
        <v>489900</v>
      </c>
    </row>
    <row r="375" spans="1:18" ht="14.45" customHeight="1" x14ac:dyDescent="0.25">
      <c r="A375" s="10">
        <v>356</v>
      </c>
      <c r="B375" s="111"/>
      <c r="C375" s="6" t="s">
        <v>451</v>
      </c>
      <c r="D375" s="7">
        <v>44916</v>
      </c>
      <c r="E375" s="8" t="s">
        <v>78</v>
      </c>
      <c r="F375" s="9">
        <v>491765</v>
      </c>
      <c r="G375" s="8" t="s">
        <v>29</v>
      </c>
      <c r="H375" s="9">
        <v>51635</v>
      </c>
      <c r="I375" s="112"/>
      <c r="J375" s="113"/>
      <c r="K375" s="114"/>
      <c r="L375" s="115"/>
      <c r="M375" s="116"/>
      <c r="N375" s="15" t="str">
        <f t="shared" si="20"/>
        <v>56220</v>
      </c>
      <c r="O375" t="str">
        <f t="shared" si="21"/>
        <v/>
      </c>
      <c r="Q375">
        <f t="shared" si="22"/>
        <v>56220</v>
      </c>
      <c r="R375" s="14">
        <f t="shared" si="23"/>
        <v>491765</v>
      </c>
    </row>
    <row r="376" spans="1:18" ht="14.45" customHeight="1" x14ac:dyDescent="0.25">
      <c r="A376" s="10">
        <v>357</v>
      </c>
      <c r="B376" s="111"/>
      <c r="C376" s="6" t="s">
        <v>452</v>
      </c>
      <c r="D376" s="7">
        <v>44917</v>
      </c>
      <c r="E376" s="8" t="s">
        <v>127</v>
      </c>
      <c r="F376" s="9">
        <v>491765</v>
      </c>
      <c r="G376" s="8" t="s">
        <v>29</v>
      </c>
      <c r="H376" s="9">
        <v>51635</v>
      </c>
      <c r="I376" s="112"/>
      <c r="J376" s="113"/>
      <c r="K376" s="114"/>
      <c r="L376" s="115"/>
      <c r="M376" s="116"/>
      <c r="N376" s="15" t="str">
        <f t="shared" si="20"/>
        <v>56492</v>
      </c>
      <c r="O376" t="str">
        <f t="shared" si="21"/>
        <v/>
      </c>
      <c r="Q376">
        <f t="shared" si="22"/>
        <v>56492</v>
      </c>
      <c r="R376" s="14">
        <f t="shared" si="23"/>
        <v>491765</v>
      </c>
    </row>
    <row r="377" spans="1:18" ht="14.45" customHeight="1" x14ac:dyDescent="0.25">
      <c r="A377" s="10">
        <v>358</v>
      </c>
      <c r="B377" s="111"/>
      <c r="C377" s="6" t="s">
        <v>453</v>
      </c>
      <c r="D377" s="7">
        <v>44917</v>
      </c>
      <c r="E377" s="8" t="s">
        <v>248</v>
      </c>
      <c r="F377" s="9">
        <v>1284820</v>
      </c>
      <c r="G377" s="8" t="s">
        <v>29</v>
      </c>
      <c r="H377" s="9">
        <v>134906</v>
      </c>
      <c r="I377" s="112"/>
      <c r="J377" s="113"/>
      <c r="K377" s="114"/>
      <c r="L377" s="115"/>
      <c r="M377" s="116"/>
      <c r="N377" s="15" t="str">
        <f t="shared" si="20"/>
        <v>56539</v>
      </c>
      <c r="O377" t="str">
        <f t="shared" si="21"/>
        <v/>
      </c>
      <c r="Q377">
        <f t="shared" si="22"/>
        <v>56539</v>
      </c>
      <c r="R377" s="14">
        <f t="shared" si="23"/>
        <v>1284820</v>
      </c>
    </row>
    <row r="378" spans="1:18" ht="14.45" customHeight="1" x14ac:dyDescent="0.25">
      <c r="A378" s="10">
        <v>359</v>
      </c>
      <c r="B378" s="111"/>
      <c r="C378" s="6" t="s">
        <v>454</v>
      </c>
      <c r="D378" s="7">
        <v>44917</v>
      </c>
      <c r="E378" s="8" t="s">
        <v>127</v>
      </c>
      <c r="F378" s="9">
        <v>491765</v>
      </c>
      <c r="G378" s="8" t="s">
        <v>29</v>
      </c>
      <c r="H378" s="9">
        <v>51635</v>
      </c>
      <c r="I378" s="112"/>
      <c r="J378" s="113"/>
      <c r="K378" s="114"/>
      <c r="L378" s="115"/>
      <c r="M378" s="116"/>
      <c r="N378" s="15" t="str">
        <f t="shared" si="20"/>
        <v>56515</v>
      </c>
      <c r="O378" t="str">
        <f t="shared" si="21"/>
        <v/>
      </c>
      <c r="Q378">
        <f t="shared" si="22"/>
        <v>56515</v>
      </c>
      <c r="R378" s="14">
        <f t="shared" si="23"/>
        <v>491765</v>
      </c>
    </row>
    <row r="379" spans="1:18" ht="14.45" customHeight="1" x14ac:dyDescent="0.25">
      <c r="A379" s="10">
        <v>360</v>
      </c>
      <c r="B379" s="111"/>
      <c r="C379" s="6" t="s">
        <v>455</v>
      </c>
      <c r="D379" s="7">
        <v>44917</v>
      </c>
      <c r="E379" s="8" t="s">
        <v>192</v>
      </c>
      <c r="F379" s="9">
        <v>752717</v>
      </c>
      <c r="G379" s="8" t="s">
        <v>29</v>
      </c>
      <c r="H379" s="9">
        <v>79035</v>
      </c>
      <c r="I379" s="112"/>
      <c r="J379" s="113"/>
      <c r="K379" s="114"/>
      <c r="L379" s="115"/>
      <c r="M379" s="116"/>
      <c r="N379" s="15" t="str">
        <f t="shared" si="20"/>
        <v>56528</v>
      </c>
      <c r="O379" t="str">
        <f t="shared" si="21"/>
        <v/>
      </c>
      <c r="Q379">
        <f t="shared" si="22"/>
        <v>56528</v>
      </c>
      <c r="R379" s="14">
        <f t="shared" si="23"/>
        <v>752717</v>
      </c>
    </row>
    <row r="380" spans="1:18" ht="14.45" customHeight="1" x14ac:dyDescent="0.25">
      <c r="A380" s="10">
        <v>361</v>
      </c>
      <c r="B380" s="111"/>
      <c r="C380" s="6" t="s">
        <v>456</v>
      </c>
      <c r="D380" s="7">
        <v>44917</v>
      </c>
      <c r="E380" s="8" t="s">
        <v>92</v>
      </c>
      <c r="F380" s="9">
        <v>1610760</v>
      </c>
      <c r="G380" s="8" t="s">
        <v>29</v>
      </c>
      <c r="H380" s="9">
        <v>169130</v>
      </c>
      <c r="I380" s="112"/>
      <c r="J380" s="113"/>
      <c r="K380" s="114"/>
      <c r="L380" s="115"/>
      <c r="M380" s="116"/>
      <c r="N380" s="15" t="str">
        <f t="shared" si="20"/>
        <v>56601</v>
      </c>
      <c r="O380" t="str">
        <f t="shared" si="21"/>
        <v/>
      </c>
      <c r="Q380">
        <f t="shared" si="22"/>
        <v>56601</v>
      </c>
      <c r="R380" s="14">
        <f t="shared" si="23"/>
        <v>1610760</v>
      </c>
    </row>
    <row r="381" spans="1:18" ht="14.45" customHeight="1" x14ac:dyDescent="0.25">
      <c r="A381" s="10">
        <v>362</v>
      </c>
      <c r="B381" s="111"/>
      <c r="C381" s="6" t="s">
        <v>457</v>
      </c>
      <c r="D381" s="7">
        <v>44916</v>
      </c>
      <c r="E381" s="8" t="s">
        <v>92</v>
      </c>
      <c r="F381" s="9">
        <v>713791</v>
      </c>
      <c r="G381" s="8" t="s">
        <v>29</v>
      </c>
      <c r="H381" s="9">
        <v>74948</v>
      </c>
      <c r="I381" s="112"/>
      <c r="J381" s="113"/>
      <c r="K381" s="114"/>
      <c r="L381" s="115"/>
      <c r="M381" s="116"/>
      <c r="N381" s="15" t="str">
        <f t="shared" si="20"/>
        <v>56235</v>
      </c>
      <c r="O381" t="str">
        <f t="shared" si="21"/>
        <v/>
      </c>
      <c r="Q381">
        <f t="shared" si="22"/>
        <v>56235</v>
      </c>
      <c r="R381" s="14">
        <f t="shared" si="23"/>
        <v>713791</v>
      </c>
    </row>
    <row r="382" spans="1:18" ht="14.45" customHeight="1" x14ac:dyDescent="0.25">
      <c r="A382" s="10">
        <v>363</v>
      </c>
      <c r="B382" s="111"/>
      <c r="C382" s="6" t="s">
        <v>458</v>
      </c>
      <c r="D382" s="7">
        <v>44917</v>
      </c>
      <c r="E382" s="8" t="s">
        <v>131</v>
      </c>
      <c r="F382" s="9">
        <v>672275</v>
      </c>
      <c r="G382" s="8" t="s">
        <v>29</v>
      </c>
      <c r="H382" s="9">
        <v>70589</v>
      </c>
      <c r="I382" s="112"/>
      <c r="J382" s="113"/>
      <c r="K382" s="114"/>
      <c r="L382" s="115"/>
      <c r="M382" s="116"/>
      <c r="N382" s="15" t="str">
        <f t="shared" si="20"/>
        <v>56638</v>
      </c>
      <c r="O382" t="str">
        <f t="shared" si="21"/>
        <v/>
      </c>
      <c r="Q382">
        <f t="shared" si="22"/>
        <v>56638</v>
      </c>
      <c r="R382" s="14">
        <f t="shared" si="23"/>
        <v>672275</v>
      </c>
    </row>
    <row r="383" spans="1:18" ht="14.45" customHeight="1" x14ac:dyDescent="0.25">
      <c r="A383" s="10">
        <v>364</v>
      </c>
      <c r="B383" s="111"/>
      <c r="C383" s="6" t="s">
        <v>459</v>
      </c>
      <c r="D383" s="7">
        <v>44914</v>
      </c>
      <c r="E383" s="8" t="s">
        <v>192</v>
      </c>
      <c r="F383" s="9">
        <v>491765</v>
      </c>
      <c r="G383" s="8" t="s">
        <v>29</v>
      </c>
      <c r="H383" s="9">
        <v>51635</v>
      </c>
      <c r="I383" s="112"/>
      <c r="J383" s="113"/>
      <c r="K383" s="114"/>
      <c r="L383" s="115"/>
      <c r="M383" s="116"/>
      <c r="N383" s="15" t="str">
        <f t="shared" si="20"/>
        <v>56061</v>
      </c>
      <c r="O383" t="str">
        <f t="shared" si="21"/>
        <v/>
      </c>
      <c r="Q383">
        <f t="shared" si="22"/>
        <v>56061</v>
      </c>
      <c r="R383" s="14">
        <f t="shared" si="23"/>
        <v>491765</v>
      </c>
    </row>
    <row r="384" spans="1:18" ht="14.45" customHeight="1" x14ac:dyDescent="0.25">
      <c r="A384" s="10">
        <v>365</v>
      </c>
      <c r="B384" s="111"/>
      <c r="C384" s="6" t="s">
        <v>460</v>
      </c>
      <c r="D384" s="7">
        <v>44923</v>
      </c>
      <c r="E384" s="8" t="s">
        <v>248</v>
      </c>
      <c r="F384" s="9">
        <v>158611</v>
      </c>
      <c r="G384" s="8" t="s">
        <v>29</v>
      </c>
      <c r="H384" s="9">
        <v>16654</v>
      </c>
      <c r="I384" s="112"/>
      <c r="J384" s="113"/>
      <c r="K384" s="114"/>
      <c r="L384" s="115"/>
      <c r="M384" s="116"/>
      <c r="N384" s="15" t="str">
        <f t="shared" si="20"/>
        <v>57044</v>
      </c>
      <c r="O384" t="str">
        <f t="shared" si="21"/>
        <v/>
      </c>
      <c r="Q384">
        <f t="shared" si="22"/>
        <v>57044</v>
      </c>
      <c r="R384" s="14">
        <f t="shared" si="23"/>
        <v>158611</v>
      </c>
    </row>
    <row r="385" spans="1:18" ht="14.45" customHeight="1" x14ac:dyDescent="0.25">
      <c r="A385" s="10">
        <v>366</v>
      </c>
      <c r="B385" s="111"/>
      <c r="C385" s="6" t="s">
        <v>461</v>
      </c>
      <c r="D385" s="7">
        <v>44924</v>
      </c>
      <c r="E385" s="8" t="s">
        <v>92</v>
      </c>
      <c r="F385" s="9">
        <v>491765</v>
      </c>
      <c r="G385" s="8" t="s">
        <v>29</v>
      </c>
      <c r="H385" s="9">
        <v>51635</v>
      </c>
      <c r="I385" s="112"/>
      <c r="J385" s="113"/>
      <c r="K385" s="114"/>
      <c r="L385" s="115"/>
      <c r="M385" s="116"/>
      <c r="N385" s="15" t="str">
        <f t="shared" si="20"/>
        <v>57493</v>
      </c>
      <c r="O385" t="str">
        <f t="shared" si="21"/>
        <v/>
      </c>
      <c r="Q385">
        <f t="shared" si="22"/>
        <v>57493</v>
      </c>
      <c r="R385" s="14">
        <f t="shared" si="23"/>
        <v>491765</v>
      </c>
    </row>
    <row r="386" spans="1:18" ht="14.45" customHeight="1" x14ac:dyDescent="0.25">
      <c r="A386" s="10">
        <v>367</v>
      </c>
      <c r="B386" s="111"/>
      <c r="C386" s="6" t="s">
        <v>462</v>
      </c>
      <c r="D386" s="7">
        <v>44908</v>
      </c>
      <c r="E386" s="8" t="s">
        <v>131</v>
      </c>
      <c r="F386" s="9">
        <v>1264350</v>
      </c>
      <c r="G386" s="8" t="s">
        <v>29</v>
      </c>
      <c r="H386" s="9">
        <v>132757</v>
      </c>
      <c r="I386" s="112"/>
      <c r="J386" s="113"/>
      <c r="K386" s="114"/>
      <c r="L386" s="115"/>
      <c r="M386" s="116"/>
      <c r="N386" s="15" t="str">
        <f t="shared" si="20"/>
        <v>55373</v>
      </c>
      <c r="O386" t="str">
        <f t="shared" si="21"/>
        <v/>
      </c>
      <c r="Q386">
        <f t="shared" si="22"/>
        <v>55373</v>
      </c>
      <c r="R386" s="14">
        <f t="shared" si="23"/>
        <v>1264350</v>
      </c>
    </row>
    <row r="387" spans="1:18" ht="14.45" customHeight="1" x14ac:dyDescent="0.25">
      <c r="A387" s="10">
        <v>368</v>
      </c>
      <c r="B387" s="111"/>
      <c r="C387" s="6" t="s">
        <v>463</v>
      </c>
      <c r="D387" s="7">
        <v>44925</v>
      </c>
      <c r="E387" s="8" t="s">
        <v>127</v>
      </c>
      <c r="F387" s="9">
        <v>1426383</v>
      </c>
      <c r="G387" s="8" t="s">
        <v>29</v>
      </c>
      <c r="H387" s="9">
        <v>149770</v>
      </c>
      <c r="I387" s="112"/>
      <c r="J387" s="113"/>
      <c r="K387" s="114"/>
      <c r="L387" s="115"/>
      <c r="M387" s="116"/>
      <c r="N387" s="15" t="str">
        <f t="shared" si="20"/>
        <v>57634</v>
      </c>
      <c r="O387" t="str">
        <f t="shared" si="21"/>
        <v/>
      </c>
      <c r="Q387">
        <f t="shared" si="22"/>
        <v>57634</v>
      </c>
      <c r="R387" s="14">
        <f t="shared" si="23"/>
        <v>1426383</v>
      </c>
    </row>
    <row r="388" spans="1:18" ht="14.45" customHeight="1" x14ac:dyDescent="0.25">
      <c r="A388" s="10">
        <v>369</v>
      </c>
      <c r="B388" s="111"/>
      <c r="C388" s="6" t="s">
        <v>464</v>
      </c>
      <c r="D388" s="7">
        <v>44914</v>
      </c>
      <c r="E388" s="8" t="s">
        <v>192</v>
      </c>
      <c r="F388" s="9">
        <v>491765</v>
      </c>
      <c r="G388" s="8" t="s">
        <v>29</v>
      </c>
      <c r="H388" s="9">
        <v>51635</v>
      </c>
      <c r="I388" s="112"/>
      <c r="J388" s="113"/>
      <c r="K388" s="114"/>
      <c r="L388" s="115"/>
      <c r="M388" s="116"/>
      <c r="N388" s="15" t="str">
        <f t="shared" si="20"/>
        <v>56043</v>
      </c>
      <c r="O388" t="str">
        <f t="shared" si="21"/>
        <v/>
      </c>
      <c r="Q388">
        <f t="shared" si="22"/>
        <v>56043</v>
      </c>
      <c r="R388" s="14">
        <f t="shared" si="23"/>
        <v>491765</v>
      </c>
    </row>
    <row r="389" spans="1:18" ht="14.45" customHeight="1" x14ac:dyDescent="0.25">
      <c r="A389" s="10">
        <v>370</v>
      </c>
      <c r="B389" s="111"/>
      <c r="C389" s="6" t="s">
        <v>465</v>
      </c>
      <c r="D389" s="7">
        <v>44916</v>
      </c>
      <c r="E389" s="8" t="s">
        <v>192</v>
      </c>
      <c r="F389" s="9">
        <v>491765</v>
      </c>
      <c r="G389" s="8" t="s">
        <v>29</v>
      </c>
      <c r="H389" s="9">
        <v>51635</v>
      </c>
      <c r="I389" s="112"/>
      <c r="J389" s="113"/>
      <c r="K389" s="114"/>
      <c r="L389" s="115"/>
      <c r="M389" s="116"/>
      <c r="N389" s="15" t="str">
        <f t="shared" si="20"/>
        <v>56197</v>
      </c>
      <c r="O389" t="str">
        <f t="shared" si="21"/>
        <v/>
      </c>
      <c r="Q389">
        <f t="shared" si="22"/>
        <v>56197</v>
      </c>
      <c r="R389" s="14">
        <f t="shared" si="23"/>
        <v>491765</v>
      </c>
    </row>
    <row r="390" spans="1:18" ht="14.45" customHeight="1" x14ac:dyDescent="0.25">
      <c r="A390" s="10">
        <v>371</v>
      </c>
      <c r="B390" s="111"/>
      <c r="C390" s="6" t="s">
        <v>466</v>
      </c>
      <c r="D390" s="7">
        <v>44916</v>
      </c>
      <c r="E390" s="8" t="s">
        <v>192</v>
      </c>
      <c r="F390" s="9">
        <v>491765</v>
      </c>
      <c r="G390" s="8" t="s">
        <v>29</v>
      </c>
      <c r="H390" s="9">
        <v>51635</v>
      </c>
      <c r="I390" s="112"/>
      <c r="J390" s="113"/>
      <c r="K390" s="114"/>
      <c r="L390" s="115"/>
      <c r="M390" s="116"/>
      <c r="N390" s="15" t="str">
        <f t="shared" si="20"/>
        <v>56198</v>
      </c>
      <c r="O390" t="str">
        <f t="shared" si="21"/>
        <v/>
      </c>
      <c r="Q390">
        <f t="shared" si="22"/>
        <v>56198</v>
      </c>
      <c r="R390" s="14">
        <f t="shared" si="23"/>
        <v>491765</v>
      </c>
    </row>
    <row r="391" spans="1:18" ht="14.45" customHeight="1" x14ac:dyDescent="0.25">
      <c r="A391" s="10">
        <v>372</v>
      </c>
      <c r="B391" s="111"/>
      <c r="C391" s="6" t="s">
        <v>467</v>
      </c>
      <c r="D391" s="7">
        <v>44916</v>
      </c>
      <c r="E391" s="8" t="s">
        <v>192</v>
      </c>
      <c r="F391" s="9">
        <v>491765</v>
      </c>
      <c r="G391" s="8" t="s">
        <v>29</v>
      </c>
      <c r="H391" s="9">
        <v>51635</v>
      </c>
      <c r="I391" s="112"/>
      <c r="J391" s="113"/>
      <c r="K391" s="114"/>
      <c r="L391" s="115"/>
      <c r="M391" s="116"/>
      <c r="N391" s="15" t="str">
        <f t="shared" si="20"/>
        <v>56199</v>
      </c>
      <c r="O391" t="str">
        <f t="shared" si="21"/>
        <v/>
      </c>
      <c r="Q391">
        <f t="shared" si="22"/>
        <v>56199</v>
      </c>
      <c r="R391" s="14">
        <f t="shared" si="23"/>
        <v>491765</v>
      </c>
    </row>
    <row r="392" spans="1:18" ht="14.45" customHeight="1" x14ac:dyDescent="0.25">
      <c r="A392" s="10">
        <v>373</v>
      </c>
      <c r="B392" s="111"/>
      <c r="C392" s="6" t="s">
        <v>468</v>
      </c>
      <c r="D392" s="7">
        <v>44916</v>
      </c>
      <c r="E392" s="8" t="s">
        <v>192</v>
      </c>
      <c r="F392" s="9">
        <v>491765</v>
      </c>
      <c r="G392" s="8" t="s">
        <v>29</v>
      </c>
      <c r="H392" s="9">
        <v>51635</v>
      </c>
      <c r="I392" s="112"/>
      <c r="J392" s="113"/>
      <c r="K392" s="114"/>
      <c r="L392" s="115"/>
      <c r="M392" s="116"/>
      <c r="N392" s="15" t="str">
        <f t="shared" si="20"/>
        <v>56213</v>
      </c>
      <c r="O392" t="str">
        <f t="shared" si="21"/>
        <v/>
      </c>
      <c r="Q392">
        <f t="shared" si="22"/>
        <v>56213</v>
      </c>
      <c r="R392" s="14">
        <f t="shared" si="23"/>
        <v>491765</v>
      </c>
    </row>
    <row r="393" spans="1:18" ht="14.45" customHeight="1" x14ac:dyDescent="0.25">
      <c r="A393" s="10">
        <v>374</v>
      </c>
      <c r="B393" s="111"/>
      <c r="C393" s="6" t="s">
        <v>469</v>
      </c>
      <c r="D393" s="7">
        <v>44915</v>
      </c>
      <c r="E393" s="8" t="s">
        <v>127</v>
      </c>
      <c r="F393" s="9">
        <v>1453221</v>
      </c>
      <c r="G393" s="8" t="s">
        <v>29</v>
      </c>
      <c r="H393" s="9">
        <v>152588</v>
      </c>
      <c r="I393" s="112"/>
      <c r="J393" s="113"/>
      <c r="K393" s="114"/>
      <c r="L393" s="115"/>
      <c r="M393" s="116"/>
      <c r="N393" s="15" t="str">
        <f t="shared" si="20"/>
        <v>56149</v>
      </c>
      <c r="O393" t="str">
        <f t="shared" si="21"/>
        <v/>
      </c>
      <c r="Q393">
        <f t="shared" si="22"/>
        <v>56149</v>
      </c>
      <c r="R393" s="14">
        <f t="shared" si="23"/>
        <v>1453221</v>
      </c>
    </row>
    <row r="394" spans="1:18" ht="14.45" customHeight="1" x14ac:dyDescent="0.25">
      <c r="A394" s="10">
        <v>375</v>
      </c>
      <c r="B394" s="111"/>
      <c r="C394" s="6" t="s">
        <v>470</v>
      </c>
      <c r="D394" s="7">
        <v>44917</v>
      </c>
      <c r="E394" s="8" t="s">
        <v>131</v>
      </c>
      <c r="F394" s="9">
        <v>1573208</v>
      </c>
      <c r="G394" s="8" t="s">
        <v>29</v>
      </c>
      <c r="H394" s="9">
        <v>165187</v>
      </c>
      <c r="I394" s="112"/>
      <c r="J394" s="113"/>
      <c r="K394" s="114"/>
      <c r="L394" s="115"/>
      <c r="M394" s="116"/>
      <c r="N394" s="15" t="str">
        <f t="shared" si="20"/>
        <v>56641</v>
      </c>
      <c r="O394" t="str">
        <f t="shared" si="21"/>
        <v/>
      </c>
      <c r="Q394">
        <f t="shared" si="22"/>
        <v>56641</v>
      </c>
      <c r="R394" s="14">
        <f t="shared" si="23"/>
        <v>1573208</v>
      </c>
    </row>
    <row r="395" spans="1:18" ht="14.45" customHeight="1" x14ac:dyDescent="0.25">
      <c r="A395" s="10">
        <v>376</v>
      </c>
      <c r="B395" s="111"/>
      <c r="C395" s="6" t="s">
        <v>471</v>
      </c>
      <c r="D395" s="7">
        <v>44921</v>
      </c>
      <c r="E395" s="8" t="s">
        <v>192</v>
      </c>
      <c r="F395" s="9">
        <v>850198</v>
      </c>
      <c r="G395" s="8" t="s">
        <v>29</v>
      </c>
      <c r="H395" s="9">
        <v>89271</v>
      </c>
      <c r="I395" s="112"/>
      <c r="J395" s="113"/>
      <c r="K395" s="114"/>
      <c r="L395" s="115"/>
      <c r="M395" s="116"/>
      <c r="N395" s="15" t="str">
        <f t="shared" si="20"/>
        <v>56859</v>
      </c>
      <c r="O395" t="str">
        <f t="shared" si="21"/>
        <v/>
      </c>
      <c r="Q395">
        <f t="shared" si="22"/>
        <v>56859</v>
      </c>
      <c r="R395" s="14">
        <f t="shared" si="23"/>
        <v>850198</v>
      </c>
    </row>
    <row r="396" spans="1:18" ht="14.45" customHeight="1" x14ac:dyDescent="0.25">
      <c r="A396" s="10">
        <v>377</v>
      </c>
      <c r="B396" s="111"/>
      <c r="C396" s="6" t="s">
        <v>472</v>
      </c>
      <c r="D396" s="7">
        <v>44915</v>
      </c>
      <c r="E396" s="8" t="s">
        <v>127</v>
      </c>
      <c r="F396" s="9">
        <v>491765</v>
      </c>
      <c r="G396" s="8" t="s">
        <v>29</v>
      </c>
      <c r="H396" s="9">
        <v>51635</v>
      </c>
      <c r="I396" s="112"/>
      <c r="J396" s="113"/>
      <c r="K396" s="114"/>
      <c r="L396" s="115"/>
      <c r="M396" s="116"/>
      <c r="N396" s="15" t="str">
        <f t="shared" si="20"/>
        <v>56156</v>
      </c>
      <c r="O396" t="str">
        <f t="shared" si="21"/>
        <v/>
      </c>
      <c r="Q396">
        <f t="shared" si="22"/>
        <v>56156</v>
      </c>
      <c r="R396" s="14">
        <f t="shared" si="23"/>
        <v>491765</v>
      </c>
    </row>
    <row r="397" spans="1:18" ht="14.45" customHeight="1" x14ac:dyDescent="0.25">
      <c r="A397" s="10">
        <v>378</v>
      </c>
      <c r="B397" s="111"/>
      <c r="C397" s="6" t="s">
        <v>473</v>
      </c>
      <c r="D397" s="7">
        <v>44917</v>
      </c>
      <c r="E397" s="8" t="s">
        <v>127</v>
      </c>
      <c r="F397" s="9">
        <v>491765</v>
      </c>
      <c r="G397" s="8" t="s">
        <v>29</v>
      </c>
      <c r="H397" s="9">
        <v>51635</v>
      </c>
      <c r="I397" s="112"/>
      <c r="J397" s="113"/>
      <c r="K397" s="114"/>
      <c r="L397" s="115"/>
      <c r="M397" s="116"/>
      <c r="N397" s="15" t="str">
        <f t="shared" si="20"/>
        <v>56507</v>
      </c>
      <c r="O397" t="str">
        <f t="shared" si="21"/>
        <v/>
      </c>
      <c r="Q397">
        <f t="shared" si="22"/>
        <v>56507</v>
      </c>
      <c r="R397" s="14">
        <f t="shared" si="23"/>
        <v>491765</v>
      </c>
    </row>
    <row r="398" spans="1:18" ht="14.45" customHeight="1" x14ac:dyDescent="0.25">
      <c r="A398" s="10">
        <v>379</v>
      </c>
      <c r="B398" s="111"/>
      <c r="C398" s="6" t="s">
        <v>474</v>
      </c>
      <c r="D398" s="7">
        <v>44922</v>
      </c>
      <c r="E398" s="8" t="s">
        <v>92</v>
      </c>
      <c r="F398" s="9">
        <v>1654759</v>
      </c>
      <c r="G398" s="8" t="s">
        <v>29</v>
      </c>
      <c r="H398" s="9">
        <v>173750</v>
      </c>
      <c r="I398" s="112"/>
      <c r="J398" s="113"/>
      <c r="K398" s="114"/>
      <c r="L398" s="115"/>
      <c r="M398" s="116"/>
      <c r="N398" s="15" t="str">
        <f t="shared" si="20"/>
        <v>57017</v>
      </c>
      <c r="O398" t="str">
        <f t="shared" si="21"/>
        <v/>
      </c>
      <c r="Q398">
        <f t="shared" si="22"/>
        <v>57017</v>
      </c>
      <c r="R398" s="14">
        <f t="shared" si="23"/>
        <v>1654759</v>
      </c>
    </row>
    <row r="399" spans="1:18" ht="14.45" customHeight="1" x14ac:dyDescent="0.25">
      <c r="A399" s="10">
        <v>380</v>
      </c>
      <c r="B399" s="111"/>
      <c r="C399" s="6" t="s">
        <v>475</v>
      </c>
      <c r="D399" s="7">
        <v>44923</v>
      </c>
      <c r="E399" s="8" t="s">
        <v>131</v>
      </c>
      <c r="F399" s="9">
        <v>393412</v>
      </c>
      <c r="G399" s="8" t="s">
        <v>29</v>
      </c>
      <c r="H399" s="9">
        <v>41308</v>
      </c>
      <c r="I399" s="112"/>
      <c r="J399" s="113"/>
      <c r="K399" s="114"/>
      <c r="L399" s="115"/>
      <c r="M399" s="116"/>
      <c r="N399" s="15" t="str">
        <f t="shared" si="20"/>
        <v>57034</v>
      </c>
      <c r="O399" t="str">
        <f t="shared" si="21"/>
        <v/>
      </c>
      <c r="Q399">
        <f t="shared" si="22"/>
        <v>57034</v>
      </c>
      <c r="R399" s="14">
        <f t="shared" si="23"/>
        <v>393412</v>
      </c>
    </row>
    <row r="400" spans="1:18" ht="14.45" customHeight="1" x14ac:dyDescent="0.25">
      <c r="A400" s="10">
        <v>381</v>
      </c>
      <c r="B400" s="111"/>
      <c r="C400" s="6" t="s">
        <v>476</v>
      </c>
      <c r="D400" s="7">
        <v>44902</v>
      </c>
      <c r="E400" s="8" t="s">
        <v>92</v>
      </c>
      <c r="F400" s="9">
        <v>2146983</v>
      </c>
      <c r="G400" s="8" t="s">
        <v>29</v>
      </c>
      <c r="H400" s="9">
        <v>225433</v>
      </c>
      <c r="I400" s="112"/>
      <c r="J400" s="113"/>
      <c r="K400" s="114"/>
      <c r="L400" s="115"/>
      <c r="M400" s="116"/>
      <c r="N400" s="15" t="str">
        <f t="shared" si="20"/>
        <v>54494</v>
      </c>
      <c r="O400" t="str">
        <f t="shared" si="21"/>
        <v/>
      </c>
      <c r="Q400">
        <f t="shared" si="22"/>
        <v>54494</v>
      </c>
      <c r="R400" s="14">
        <f t="shared" si="23"/>
        <v>2146983</v>
      </c>
    </row>
    <row r="401" spans="1:18" ht="14.45" customHeight="1" x14ac:dyDescent="0.25">
      <c r="A401" s="10">
        <v>382</v>
      </c>
      <c r="B401" s="111"/>
      <c r="C401" s="6" t="s">
        <v>477</v>
      </c>
      <c r="D401" s="7">
        <v>44917</v>
      </c>
      <c r="E401" s="8" t="s">
        <v>127</v>
      </c>
      <c r="F401" s="9">
        <v>864374</v>
      </c>
      <c r="G401" s="8" t="s">
        <v>29</v>
      </c>
      <c r="H401" s="9">
        <v>90759</v>
      </c>
      <c r="I401" s="112"/>
      <c r="J401" s="113"/>
      <c r="K401" s="114"/>
      <c r="L401" s="115"/>
      <c r="M401" s="116"/>
      <c r="N401" s="15" t="str">
        <f t="shared" si="20"/>
        <v>56428</v>
      </c>
      <c r="O401" t="str">
        <f t="shared" si="21"/>
        <v/>
      </c>
      <c r="Q401">
        <f t="shared" si="22"/>
        <v>56428</v>
      </c>
      <c r="R401" s="14">
        <f t="shared" si="23"/>
        <v>864374</v>
      </c>
    </row>
    <row r="402" spans="1:18" ht="14.45" customHeight="1" x14ac:dyDescent="0.25">
      <c r="A402" s="10">
        <v>383</v>
      </c>
      <c r="B402" s="111"/>
      <c r="C402" s="6" t="s">
        <v>478</v>
      </c>
      <c r="D402" s="7">
        <v>44921</v>
      </c>
      <c r="E402" s="8" t="s">
        <v>127</v>
      </c>
      <c r="F402" s="9">
        <v>505830</v>
      </c>
      <c r="G402" s="8" t="s">
        <v>29</v>
      </c>
      <c r="H402" s="9">
        <v>53112</v>
      </c>
      <c r="I402" s="112"/>
      <c r="J402" s="113"/>
      <c r="K402" s="114"/>
      <c r="L402" s="115"/>
      <c r="M402" s="116"/>
      <c r="N402" s="15" t="str">
        <f t="shared" si="20"/>
        <v>56841</v>
      </c>
      <c r="O402" t="str">
        <f t="shared" si="21"/>
        <v/>
      </c>
      <c r="Q402">
        <f t="shared" si="22"/>
        <v>56841</v>
      </c>
      <c r="R402" s="14">
        <f t="shared" si="23"/>
        <v>505830</v>
      </c>
    </row>
    <row r="403" spans="1:18" ht="14.45" customHeight="1" x14ac:dyDescent="0.25">
      <c r="A403" s="10">
        <v>384</v>
      </c>
      <c r="B403" s="111"/>
      <c r="C403" s="6" t="s">
        <v>479</v>
      </c>
      <c r="D403" s="7">
        <v>44925</v>
      </c>
      <c r="E403" s="8" t="s">
        <v>131</v>
      </c>
      <c r="F403" s="9">
        <v>671489</v>
      </c>
      <c r="G403" s="8" t="s">
        <v>29</v>
      </c>
      <c r="H403" s="9">
        <v>70506</v>
      </c>
      <c r="I403" s="112"/>
      <c r="J403" s="113"/>
      <c r="K403" s="114"/>
      <c r="L403" s="115"/>
      <c r="M403" s="116"/>
      <c r="N403" s="15" t="str">
        <f t="shared" si="20"/>
        <v>57605</v>
      </c>
      <c r="O403" t="str">
        <f t="shared" si="21"/>
        <v/>
      </c>
      <c r="Q403">
        <f t="shared" si="22"/>
        <v>57605</v>
      </c>
      <c r="R403" s="14">
        <f t="shared" si="23"/>
        <v>671489</v>
      </c>
    </row>
    <row r="404" spans="1:18" ht="14.45" customHeight="1" x14ac:dyDescent="0.25">
      <c r="A404" s="10">
        <v>385</v>
      </c>
      <c r="B404" s="111"/>
      <c r="C404" s="6" t="s">
        <v>480</v>
      </c>
      <c r="D404" s="7">
        <v>44900</v>
      </c>
      <c r="E404" s="8" t="s">
        <v>92</v>
      </c>
      <c r="F404" s="9">
        <v>1325911</v>
      </c>
      <c r="G404" s="8" t="s">
        <v>29</v>
      </c>
      <c r="H404" s="9">
        <v>139221</v>
      </c>
      <c r="I404" s="112"/>
      <c r="J404" s="113"/>
      <c r="K404" s="114"/>
      <c r="L404" s="115"/>
      <c r="M404" s="116"/>
      <c r="N404" s="15" t="str">
        <f t="shared" ref="N404:N467" si="24">+RIGHT(C404,5)</f>
        <v>54325</v>
      </c>
      <c r="O404" t="str">
        <f t="shared" ref="O404:O467" si="25">+IF(F404&gt;0,"","HT")</f>
        <v/>
      </c>
      <c r="Q404">
        <f t="shared" ref="Q404:Q467" si="26">+N404*1</f>
        <v>54325</v>
      </c>
      <c r="R404" s="14">
        <f t="shared" ref="R404:R467" si="27">+F404</f>
        <v>1325911</v>
      </c>
    </row>
    <row r="405" spans="1:18" ht="14.45" customHeight="1" x14ac:dyDescent="0.25">
      <c r="A405" s="10">
        <v>386</v>
      </c>
      <c r="B405" s="111"/>
      <c r="C405" s="6" t="s">
        <v>481</v>
      </c>
      <c r="D405" s="7">
        <v>44900</v>
      </c>
      <c r="E405" s="8" t="s">
        <v>127</v>
      </c>
      <c r="F405" s="9">
        <v>760778</v>
      </c>
      <c r="G405" s="8" t="s">
        <v>29</v>
      </c>
      <c r="H405" s="9">
        <v>79882</v>
      </c>
      <c r="I405" s="112"/>
      <c r="J405" s="113"/>
      <c r="K405" s="114"/>
      <c r="L405" s="115"/>
      <c r="M405" s="116"/>
      <c r="N405" s="15" t="str">
        <f t="shared" si="24"/>
        <v>54322</v>
      </c>
      <c r="O405" t="str">
        <f t="shared" si="25"/>
        <v/>
      </c>
      <c r="Q405">
        <f t="shared" si="26"/>
        <v>54322</v>
      </c>
      <c r="R405" s="14">
        <f t="shared" si="27"/>
        <v>760778</v>
      </c>
    </row>
    <row r="406" spans="1:18" ht="14.45" customHeight="1" x14ac:dyDescent="0.25">
      <c r="A406" s="10">
        <v>387</v>
      </c>
      <c r="B406" s="111"/>
      <c r="C406" s="6" t="s">
        <v>482</v>
      </c>
      <c r="D406" s="7">
        <v>44911</v>
      </c>
      <c r="E406" s="8" t="s">
        <v>127</v>
      </c>
      <c r="F406" s="9">
        <v>599713</v>
      </c>
      <c r="G406" s="8" t="s">
        <v>29</v>
      </c>
      <c r="H406" s="9">
        <v>62970</v>
      </c>
      <c r="I406" s="112"/>
      <c r="J406" s="113"/>
      <c r="K406" s="114"/>
      <c r="L406" s="115"/>
      <c r="M406" s="116"/>
      <c r="N406" s="15" t="str">
        <f t="shared" si="24"/>
        <v>55906</v>
      </c>
      <c r="O406" t="str">
        <f t="shared" si="25"/>
        <v/>
      </c>
      <c r="Q406">
        <f t="shared" si="26"/>
        <v>55906</v>
      </c>
      <c r="R406" s="14">
        <f t="shared" si="27"/>
        <v>599713</v>
      </c>
    </row>
    <row r="407" spans="1:18" ht="14.45" customHeight="1" x14ac:dyDescent="0.25">
      <c r="A407" s="10">
        <v>388</v>
      </c>
      <c r="B407" s="111"/>
      <c r="C407" s="6" t="s">
        <v>483</v>
      </c>
      <c r="D407" s="7">
        <v>44914</v>
      </c>
      <c r="E407" s="8" t="s">
        <v>192</v>
      </c>
      <c r="F407" s="9">
        <v>396527</v>
      </c>
      <c r="G407" s="8" t="s">
        <v>29</v>
      </c>
      <c r="H407" s="9">
        <v>41635</v>
      </c>
      <c r="I407" s="112"/>
      <c r="J407" s="113"/>
      <c r="K407" s="114"/>
      <c r="L407" s="115"/>
      <c r="M407" s="116"/>
      <c r="N407" s="15" t="str">
        <f t="shared" si="24"/>
        <v>56065</v>
      </c>
      <c r="O407" t="str">
        <f t="shared" si="25"/>
        <v/>
      </c>
      <c r="Q407">
        <f t="shared" si="26"/>
        <v>56065</v>
      </c>
      <c r="R407" s="14">
        <f t="shared" si="27"/>
        <v>396527</v>
      </c>
    </row>
    <row r="408" spans="1:18" ht="14.45" customHeight="1" x14ac:dyDescent="0.25">
      <c r="A408" s="10">
        <v>389</v>
      </c>
      <c r="B408" s="111"/>
      <c r="C408" s="6" t="s">
        <v>484</v>
      </c>
      <c r="D408" s="7">
        <v>44901</v>
      </c>
      <c r="E408" s="8" t="s">
        <v>92</v>
      </c>
      <c r="F408" s="9">
        <v>1240548</v>
      </c>
      <c r="G408" s="8" t="s">
        <v>29</v>
      </c>
      <c r="H408" s="9">
        <v>130258</v>
      </c>
      <c r="I408" s="112"/>
      <c r="J408" s="113"/>
      <c r="K408" s="114"/>
      <c r="L408" s="115"/>
      <c r="M408" s="116"/>
      <c r="N408" s="15" t="str">
        <f t="shared" si="24"/>
        <v>54404</v>
      </c>
      <c r="O408" t="str">
        <f t="shared" si="25"/>
        <v/>
      </c>
      <c r="Q408">
        <f t="shared" si="26"/>
        <v>54404</v>
      </c>
      <c r="R408" s="14">
        <f t="shared" si="27"/>
        <v>1240548</v>
      </c>
    </row>
    <row r="409" spans="1:18" ht="14.45" customHeight="1" x14ac:dyDescent="0.25">
      <c r="A409" s="10">
        <v>390</v>
      </c>
      <c r="B409" s="111"/>
      <c r="C409" s="6" t="s">
        <v>485</v>
      </c>
      <c r="D409" s="7">
        <v>44907</v>
      </c>
      <c r="E409" s="8" t="s">
        <v>92</v>
      </c>
      <c r="F409" s="9">
        <v>925096</v>
      </c>
      <c r="G409" s="8" t="s">
        <v>29</v>
      </c>
      <c r="H409" s="9">
        <v>97135</v>
      </c>
      <c r="I409" s="112"/>
      <c r="J409" s="113"/>
      <c r="K409" s="114"/>
      <c r="L409" s="115"/>
      <c r="M409" s="116"/>
      <c r="N409" s="15" t="str">
        <f t="shared" si="24"/>
        <v>55287</v>
      </c>
      <c r="O409" t="str">
        <f t="shared" si="25"/>
        <v/>
      </c>
      <c r="Q409">
        <f t="shared" si="26"/>
        <v>55287</v>
      </c>
      <c r="R409" s="14">
        <f t="shared" si="27"/>
        <v>925096</v>
      </c>
    </row>
    <row r="410" spans="1:18" ht="14.45" customHeight="1" x14ac:dyDescent="0.25">
      <c r="A410" s="10">
        <v>391</v>
      </c>
      <c r="B410" s="111"/>
      <c r="C410" s="6" t="s">
        <v>486</v>
      </c>
      <c r="D410" s="7">
        <v>44909</v>
      </c>
      <c r="E410" s="8" t="s">
        <v>127</v>
      </c>
      <c r="F410" s="9">
        <v>840283</v>
      </c>
      <c r="G410" s="8" t="s">
        <v>29</v>
      </c>
      <c r="H410" s="9">
        <v>88230</v>
      </c>
      <c r="I410" s="112"/>
      <c r="J410" s="113"/>
      <c r="K410" s="114"/>
      <c r="L410" s="115"/>
      <c r="M410" s="116"/>
      <c r="N410" s="15" t="str">
        <f t="shared" si="24"/>
        <v>55422</v>
      </c>
      <c r="O410" t="str">
        <f t="shared" si="25"/>
        <v/>
      </c>
      <c r="Q410">
        <f t="shared" si="26"/>
        <v>55422</v>
      </c>
      <c r="R410" s="14">
        <f t="shared" si="27"/>
        <v>840283</v>
      </c>
    </row>
    <row r="411" spans="1:18" ht="14.45" customHeight="1" x14ac:dyDescent="0.25">
      <c r="A411" s="10">
        <v>392</v>
      </c>
      <c r="B411" s="111"/>
      <c r="C411" s="6" t="s">
        <v>487</v>
      </c>
      <c r="D411" s="7">
        <v>44907</v>
      </c>
      <c r="E411" s="8" t="s">
        <v>92</v>
      </c>
      <c r="F411" s="9">
        <v>1150454</v>
      </c>
      <c r="G411" s="8" t="s">
        <v>29</v>
      </c>
      <c r="H411" s="9">
        <v>120798</v>
      </c>
      <c r="I411" s="112"/>
      <c r="J411" s="113"/>
      <c r="K411" s="114"/>
      <c r="L411" s="115"/>
      <c r="M411" s="116"/>
      <c r="N411" s="15" t="str">
        <f t="shared" si="24"/>
        <v>55294</v>
      </c>
      <c r="O411" t="str">
        <f t="shared" si="25"/>
        <v/>
      </c>
      <c r="Q411">
        <f t="shared" si="26"/>
        <v>55294</v>
      </c>
      <c r="R411" s="14">
        <f t="shared" si="27"/>
        <v>1150454</v>
      </c>
    </row>
    <row r="412" spans="1:18" ht="14.45" customHeight="1" x14ac:dyDescent="0.25">
      <c r="A412" s="10">
        <v>393</v>
      </c>
      <c r="B412" s="111"/>
      <c r="C412" s="6" t="s">
        <v>488</v>
      </c>
      <c r="D412" s="7">
        <v>44908</v>
      </c>
      <c r="E412" s="8" t="s">
        <v>92</v>
      </c>
      <c r="F412" s="9">
        <v>1146108</v>
      </c>
      <c r="G412" s="8" t="s">
        <v>29</v>
      </c>
      <c r="H412" s="9">
        <v>120341</v>
      </c>
      <c r="I412" s="112"/>
      <c r="J412" s="113"/>
      <c r="K412" s="114"/>
      <c r="L412" s="115"/>
      <c r="M412" s="116"/>
      <c r="N412" s="15" t="str">
        <f t="shared" si="24"/>
        <v>55346</v>
      </c>
      <c r="O412" t="str">
        <f t="shared" si="25"/>
        <v/>
      </c>
      <c r="Q412">
        <f t="shared" si="26"/>
        <v>55346</v>
      </c>
      <c r="R412" s="14">
        <f t="shared" si="27"/>
        <v>1146108</v>
      </c>
    </row>
    <row r="413" spans="1:18" ht="14.45" customHeight="1" x14ac:dyDescent="0.25">
      <c r="A413" s="10">
        <v>394</v>
      </c>
      <c r="B413" s="111"/>
      <c r="C413" s="6" t="s">
        <v>489</v>
      </c>
      <c r="D413" s="7">
        <v>44909</v>
      </c>
      <c r="E413" s="8" t="s">
        <v>92</v>
      </c>
      <c r="F413" s="9">
        <v>3257548</v>
      </c>
      <c r="G413" s="8" t="s">
        <v>29</v>
      </c>
      <c r="H413" s="9">
        <v>342043</v>
      </c>
      <c r="I413" s="112"/>
      <c r="J413" s="113"/>
      <c r="K413" s="114"/>
      <c r="L413" s="115"/>
      <c r="M413" s="116"/>
      <c r="N413" s="15" t="str">
        <f t="shared" si="24"/>
        <v>55441</v>
      </c>
      <c r="O413" t="str">
        <f t="shared" si="25"/>
        <v/>
      </c>
      <c r="Q413">
        <f t="shared" si="26"/>
        <v>55441</v>
      </c>
      <c r="R413" s="14">
        <f t="shared" si="27"/>
        <v>3257548</v>
      </c>
    </row>
    <row r="414" spans="1:18" ht="14.45" customHeight="1" x14ac:dyDescent="0.25">
      <c r="A414" s="10">
        <v>395</v>
      </c>
      <c r="B414" s="111"/>
      <c r="C414" s="6" t="s">
        <v>490</v>
      </c>
      <c r="D414" s="7">
        <v>44912</v>
      </c>
      <c r="E414" s="8" t="s">
        <v>127</v>
      </c>
      <c r="F414" s="9">
        <v>1033286</v>
      </c>
      <c r="G414" s="8" t="s">
        <v>29</v>
      </c>
      <c r="H414" s="9">
        <v>108495</v>
      </c>
      <c r="I414" s="112"/>
      <c r="J414" s="113"/>
      <c r="K414" s="114"/>
      <c r="L414" s="115"/>
      <c r="M414" s="116"/>
      <c r="N414" s="15" t="str">
        <f t="shared" si="24"/>
        <v>55990</v>
      </c>
      <c r="O414" t="str">
        <f t="shared" si="25"/>
        <v/>
      </c>
      <c r="Q414">
        <f t="shared" si="26"/>
        <v>55990</v>
      </c>
      <c r="R414" s="14">
        <f t="shared" si="27"/>
        <v>1033286</v>
      </c>
    </row>
    <row r="415" spans="1:18" ht="14.45" customHeight="1" x14ac:dyDescent="0.25">
      <c r="A415" s="10">
        <v>396</v>
      </c>
      <c r="B415" s="111"/>
      <c r="C415" s="6" t="s">
        <v>491</v>
      </c>
      <c r="D415" s="7">
        <v>44914</v>
      </c>
      <c r="E415" s="8" t="s">
        <v>127</v>
      </c>
      <c r="F415" s="9">
        <v>1153228</v>
      </c>
      <c r="G415" s="8" t="s">
        <v>29</v>
      </c>
      <c r="H415" s="9">
        <v>121089</v>
      </c>
      <c r="I415" s="112"/>
      <c r="J415" s="113"/>
      <c r="K415" s="114"/>
      <c r="L415" s="115"/>
      <c r="M415" s="116"/>
      <c r="N415" s="15" t="str">
        <f t="shared" si="24"/>
        <v>56051</v>
      </c>
      <c r="O415" t="str">
        <f t="shared" si="25"/>
        <v/>
      </c>
      <c r="Q415">
        <f t="shared" si="26"/>
        <v>56051</v>
      </c>
      <c r="R415" s="14">
        <f t="shared" si="27"/>
        <v>1153228</v>
      </c>
    </row>
    <row r="416" spans="1:18" ht="14.45" customHeight="1" x14ac:dyDescent="0.25">
      <c r="A416" s="10">
        <v>397</v>
      </c>
      <c r="B416" s="111"/>
      <c r="C416" s="6" t="s">
        <v>492</v>
      </c>
      <c r="D416" s="7">
        <v>44915</v>
      </c>
      <c r="E416" s="8" t="s">
        <v>92</v>
      </c>
      <c r="F416" s="9">
        <v>2456300</v>
      </c>
      <c r="G416" s="8" t="s">
        <v>29</v>
      </c>
      <c r="H416" s="9">
        <v>257912</v>
      </c>
      <c r="I416" s="112"/>
      <c r="J416" s="113"/>
      <c r="K416" s="114"/>
      <c r="L416" s="115"/>
      <c r="M416" s="116"/>
      <c r="N416" s="15" t="str">
        <f t="shared" si="24"/>
        <v>56131</v>
      </c>
      <c r="O416" t="str">
        <f t="shared" si="25"/>
        <v/>
      </c>
      <c r="Q416">
        <f t="shared" si="26"/>
        <v>56131</v>
      </c>
      <c r="R416" s="14">
        <f t="shared" si="27"/>
        <v>2456300</v>
      </c>
    </row>
    <row r="417" spans="1:18" ht="14.45" customHeight="1" x14ac:dyDescent="0.25">
      <c r="A417" s="10">
        <v>398</v>
      </c>
      <c r="B417" s="111"/>
      <c r="C417" s="6" t="s">
        <v>493</v>
      </c>
      <c r="D417" s="7">
        <v>44909</v>
      </c>
      <c r="E417" s="8" t="s">
        <v>131</v>
      </c>
      <c r="F417" s="9">
        <v>1397191</v>
      </c>
      <c r="G417" s="8" t="s">
        <v>29</v>
      </c>
      <c r="H417" s="9">
        <v>146705</v>
      </c>
      <c r="I417" s="112"/>
      <c r="J417" s="113"/>
      <c r="K417" s="114"/>
      <c r="L417" s="115"/>
      <c r="M417" s="116"/>
      <c r="N417" s="15" t="str">
        <f t="shared" si="24"/>
        <v>55418</v>
      </c>
      <c r="O417" t="str">
        <f t="shared" si="25"/>
        <v/>
      </c>
      <c r="Q417">
        <f t="shared" si="26"/>
        <v>55418</v>
      </c>
      <c r="R417" s="14">
        <f t="shared" si="27"/>
        <v>1397191</v>
      </c>
    </row>
    <row r="418" spans="1:18" ht="14.45" customHeight="1" x14ac:dyDescent="0.25">
      <c r="A418" s="10">
        <v>399</v>
      </c>
      <c r="B418" s="111"/>
      <c r="C418" s="6" t="s">
        <v>494</v>
      </c>
      <c r="D418" s="7">
        <v>44901</v>
      </c>
      <c r="E418" s="8" t="s">
        <v>127</v>
      </c>
      <c r="F418" s="9">
        <v>2263464</v>
      </c>
      <c r="G418" s="8" t="s">
        <v>29</v>
      </c>
      <c r="H418" s="9">
        <v>237664</v>
      </c>
      <c r="I418" s="112"/>
      <c r="J418" s="113"/>
      <c r="K418" s="114"/>
      <c r="L418" s="115"/>
      <c r="M418" s="116"/>
      <c r="N418" s="15" t="str">
        <f t="shared" si="24"/>
        <v>54398</v>
      </c>
      <c r="O418" t="str">
        <f t="shared" si="25"/>
        <v/>
      </c>
      <c r="Q418">
        <f t="shared" si="26"/>
        <v>54398</v>
      </c>
      <c r="R418" s="14">
        <f t="shared" si="27"/>
        <v>2263464</v>
      </c>
    </row>
    <row r="419" spans="1:18" ht="14.45" customHeight="1" x14ac:dyDescent="0.25">
      <c r="A419" s="10">
        <v>400</v>
      </c>
      <c r="B419" s="111"/>
      <c r="C419" s="6" t="s">
        <v>495</v>
      </c>
      <c r="D419" s="7">
        <v>44907</v>
      </c>
      <c r="E419" s="8" t="s">
        <v>92</v>
      </c>
      <c r="F419" s="9">
        <v>433572</v>
      </c>
      <c r="G419" s="8" t="s">
        <v>29</v>
      </c>
      <c r="H419" s="9">
        <v>45525</v>
      </c>
      <c r="I419" s="112"/>
      <c r="J419" s="113"/>
      <c r="K419" s="114"/>
      <c r="L419" s="115"/>
      <c r="M419" s="116"/>
      <c r="N419" s="15" t="str">
        <f t="shared" si="24"/>
        <v>55299</v>
      </c>
      <c r="O419" t="str">
        <f t="shared" si="25"/>
        <v/>
      </c>
      <c r="Q419">
        <f t="shared" si="26"/>
        <v>55299</v>
      </c>
      <c r="R419" s="14">
        <f t="shared" si="27"/>
        <v>433572</v>
      </c>
    </row>
    <row r="420" spans="1:18" ht="14.45" customHeight="1" x14ac:dyDescent="0.25">
      <c r="A420" s="10">
        <v>401</v>
      </c>
      <c r="B420" s="111"/>
      <c r="C420" s="6" t="s">
        <v>496</v>
      </c>
      <c r="D420" s="7">
        <v>44910</v>
      </c>
      <c r="E420" s="8" t="s">
        <v>192</v>
      </c>
      <c r="F420" s="9">
        <v>1054416</v>
      </c>
      <c r="G420" s="8" t="s">
        <v>29</v>
      </c>
      <c r="H420" s="9">
        <v>110714</v>
      </c>
      <c r="I420" s="112"/>
      <c r="J420" s="113"/>
      <c r="K420" s="114"/>
      <c r="L420" s="115"/>
      <c r="M420" s="116"/>
      <c r="N420" s="15" t="str">
        <f t="shared" si="24"/>
        <v>55874</v>
      </c>
      <c r="O420" t="str">
        <f t="shared" si="25"/>
        <v/>
      </c>
      <c r="Q420">
        <f t="shared" si="26"/>
        <v>55874</v>
      </c>
      <c r="R420" s="14">
        <f t="shared" si="27"/>
        <v>1054416</v>
      </c>
    </row>
    <row r="421" spans="1:18" ht="14.45" customHeight="1" x14ac:dyDescent="0.25">
      <c r="A421" s="10">
        <v>402</v>
      </c>
      <c r="B421" s="111"/>
      <c r="C421" s="6" t="s">
        <v>497</v>
      </c>
      <c r="D421" s="7">
        <v>44915</v>
      </c>
      <c r="E421" s="8" t="s">
        <v>127</v>
      </c>
      <c r="F421" s="9">
        <v>491765</v>
      </c>
      <c r="G421" s="8" t="s">
        <v>29</v>
      </c>
      <c r="H421" s="9">
        <v>51635</v>
      </c>
      <c r="I421" s="112"/>
      <c r="J421" s="113"/>
      <c r="K421" s="114"/>
      <c r="L421" s="115"/>
      <c r="M421" s="116"/>
      <c r="N421" s="15" t="str">
        <f t="shared" si="24"/>
        <v>56160</v>
      </c>
      <c r="O421" t="str">
        <f t="shared" si="25"/>
        <v/>
      </c>
      <c r="Q421">
        <f t="shared" si="26"/>
        <v>56160</v>
      </c>
      <c r="R421" s="14">
        <f t="shared" si="27"/>
        <v>491765</v>
      </c>
    </row>
    <row r="422" spans="1:18" ht="14.45" customHeight="1" x14ac:dyDescent="0.25">
      <c r="A422" s="10">
        <v>403</v>
      </c>
      <c r="B422" s="111"/>
      <c r="C422" s="6" t="s">
        <v>498</v>
      </c>
      <c r="D422" s="7">
        <v>44915</v>
      </c>
      <c r="E422" s="8" t="s">
        <v>127</v>
      </c>
      <c r="F422" s="9">
        <v>491765</v>
      </c>
      <c r="G422" s="8" t="s">
        <v>29</v>
      </c>
      <c r="H422" s="9">
        <v>51635</v>
      </c>
      <c r="I422" s="112"/>
      <c r="J422" s="113"/>
      <c r="K422" s="114"/>
      <c r="L422" s="115"/>
      <c r="M422" s="116"/>
      <c r="N422" s="15" t="str">
        <f t="shared" si="24"/>
        <v>56155</v>
      </c>
      <c r="O422" t="str">
        <f t="shared" si="25"/>
        <v/>
      </c>
      <c r="Q422">
        <f t="shared" si="26"/>
        <v>56155</v>
      </c>
      <c r="R422" s="14">
        <f t="shared" si="27"/>
        <v>491765</v>
      </c>
    </row>
    <row r="423" spans="1:18" ht="14.45" customHeight="1" x14ac:dyDescent="0.25">
      <c r="A423" s="10">
        <v>404</v>
      </c>
      <c r="B423" s="111"/>
      <c r="C423" s="6" t="s">
        <v>499</v>
      </c>
      <c r="D423" s="7">
        <v>44916</v>
      </c>
      <c r="E423" s="8" t="s">
        <v>78</v>
      </c>
      <c r="F423" s="9">
        <v>491765</v>
      </c>
      <c r="G423" s="8" t="s">
        <v>29</v>
      </c>
      <c r="H423" s="9">
        <v>51635</v>
      </c>
      <c r="I423" s="112"/>
      <c r="J423" s="113"/>
      <c r="K423" s="114"/>
      <c r="L423" s="115"/>
      <c r="M423" s="116"/>
      <c r="N423" s="15" t="str">
        <f t="shared" si="24"/>
        <v>56252</v>
      </c>
      <c r="O423" t="str">
        <f t="shared" si="25"/>
        <v/>
      </c>
      <c r="Q423">
        <f t="shared" si="26"/>
        <v>56252</v>
      </c>
      <c r="R423" s="14">
        <f t="shared" si="27"/>
        <v>491765</v>
      </c>
    </row>
    <row r="424" spans="1:18" ht="14.45" customHeight="1" x14ac:dyDescent="0.25">
      <c r="A424" s="10">
        <v>405</v>
      </c>
      <c r="B424" s="111"/>
      <c r="C424" s="6" t="s">
        <v>500</v>
      </c>
      <c r="D424" s="7">
        <v>44918</v>
      </c>
      <c r="E424" s="8" t="s">
        <v>127</v>
      </c>
      <c r="F424" s="9">
        <v>1434805</v>
      </c>
      <c r="G424" s="8" t="s">
        <v>29</v>
      </c>
      <c r="H424" s="9">
        <v>150655</v>
      </c>
      <c r="I424" s="112"/>
      <c r="J424" s="113"/>
      <c r="K424" s="114"/>
      <c r="L424" s="115"/>
      <c r="M424" s="116"/>
      <c r="N424" s="15" t="str">
        <f t="shared" si="24"/>
        <v>56709</v>
      </c>
      <c r="O424" t="str">
        <f t="shared" si="25"/>
        <v/>
      </c>
      <c r="Q424">
        <f t="shared" si="26"/>
        <v>56709</v>
      </c>
      <c r="R424" s="14">
        <f t="shared" si="27"/>
        <v>1434805</v>
      </c>
    </row>
    <row r="425" spans="1:18" ht="14.45" customHeight="1" x14ac:dyDescent="0.25">
      <c r="A425" s="10">
        <v>406</v>
      </c>
      <c r="B425" s="111"/>
      <c r="C425" s="6" t="s">
        <v>501</v>
      </c>
      <c r="D425" s="7">
        <v>44916</v>
      </c>
      <c r="E425" s="8" t="s">
        <v>192</v>
      </c>
      <c r="F425" s="9">
        <v>801900</v>
      </c>
      <c r="G425" s="8" t="s">
        <v>29</v>
      </c>
      <c r="H425" s="9">
        <v>84200</v>
      </c>
      <c r="I425" s="112"/>
      <c r="J425" s="113"/>
      <c r="K425" s="114"/>
      <c r="L425" s="115"/>
      <c r="M425" s="116"/>
      <c r="N425" s="15" t="str">
        <f t="shared" si="24"/>
        <v>56215</v>
      </c>
      <c r="O425" t="str">
        <f t="shared" si="25"/>
        <v/>
      </c>
      <c r="Q425">
        <f t="shared" si="26"/>
        <v>56215</v>
      </c>
      <c r="R425" s="14">
        <f t="shared" si="27"/>
        <v>801900</v>
      </c>
    </row>
    <row r="426" spans="1:18" ht="14.45" customHeight="1" x14ac:dyDescent="0.25">
      <c r="A426" s="10">
        <v>407</v>
      </c>
      <c r="B426" s="111"/>
      <c r="C426" s="6" t="s">
        <v>502</v>
      </c>
      <c r="D426" s="7">
        <v>44914</v>
      </c>
      <c r="E426" s="8" t="s">
        <v>92</v>
      </c>
      <c r="F426" s="9">
        <v>491765</v>
      </c>
      <c r="G426" s="8" t="s">
        <v>29</v>
      </c>
      <c r="H426" s="9">
        <v>51635</v>
      </c>
      <c r="I426" s="112"/>
      <c r="J426" s="113"/>
      <c r="K426" s="114"/>
      <c r="L426" s="115"/>
      <c r="M426" s="116"/>
      <c r="N426" s="15" t="str">
        <f t="shared" si="24"/>
        <v>56036</v>
      </c>
      <c r="O426" t="str">
        <f t="shared" si="25"/>
        <v/>
      </c>
      <c r="Q426">
        <f t="shared" si="26"/>
        <v>56036</v>
      </c>
      <c r="R426" s="14">
        <f t="shared" si="27"/>
        <v>491765</v>
      </c>
    </row>
    <row r="427" spans="1:18" ht="14.45" customHeight="1" x14ac:dyDescent="0.25">
      <c r="A427" s="10">
        <v>408</v>
      </c>
      <c r="B427" s="111"/>
      <c r="C427" s="6" t="s">
        <v>503</v>
      </c>
      <c r="D427" s="7">
        <v>44900</v>
      </c>
      <c r="E427" s="8" t="s">
        <v>127</v>
      </c>
      <c r="F427" s="9">
        <v>1843322</v>
      </c>
      <c r="G427" s="8" t="s">
        <v>29</v>
      </c>
      <c r="H427" s="9">
        <v>193549</v>
      </c>
      <c r="I427" s="112"/>
      <c r="J427" s="113"/>
      <c r="K427" s="114"/>
      <c r="L427" s="115"/>
      <c r="M427" s="116"/>
      <c r="N427" s="15" t="str">
        <f t="shared" si="24"/>
        <v>54334</v>
      </c>
      <c r="O427" t="str">
        <f t="shared" si="25"/>
        <v/>
      </c>
      <c r="Q427">
        <f t="shared" si="26"/>
        <v>54334</v>
      </c>
      <c r="R427" s="14">
        <f t="shared" si="27"/>
        <v>1843322</v>
      </c>
    </row>
    <row r="428" spans="1:18" ht="14.45" customHeight="1" x14ac:dyDescent="0.25">
      <c r="A428" s="10">
        <v>409</v>
      </c>
      <c r="B428" s="111"/>
      <c r="C428" s="6" t="s">
        <v>504</v>
      </c>
      <c r="D428" s="7">
        <v>44903</v>
      </c>
      <c r="E428" s="8" t="s">
        <v>92</v>
      </c>
      <c r="F428" s="9">
        <v>806319</v>
      </c>
      <c r="G428" s="8" t="s">
        <v>29</v>
      </c>
      <c r="H428" s="9">
        <v>84663</v>
      </c>
      <c r="I428" s="112"/>
      <c r="J428" s="113"/>
      <c r="K428" s="114"/>
      <c r="L428" s="115"/>
      <c r="M428" s="116"/>
      <c r="N428" s="15" t="str">
        <f t="shared" si="24"/>
        <v>54980</v>
      </c>
      <c r="O428" t="str">
        <f t="shared" si="25"/>
        <v/>
      </c>
      <c r="Q428">
        <f t="shared" si="26"/>
        <v>54980</v>
      </c>
      <c r="R428" s="14">
        <f t="shared" si="27"/>
        <v>806319</v>
      </c>
    </row>
    <row r="429" spans="1:18" ht="14.45" customHeight="1" x14ac:dyDescent="0.25">
      <c r="A429" s="10">
        <v>410</v>
      </c>
      <c r="B429" s="111"/>
      <c r="C429" s="6" t="s">
        <v>505</v>
      </c>
      <c r="D429" s="7">
        <v>44923</v>
      </c>
      <c r="E429" s="8" t="s">
        <v>192</v>
      </c>
      <c r="F429" s="9">
        <v>425131</v>
      </c>
      <c r="G429" s="8" t="s">
        <v>29</v>
      </c>
      <c r="H429" s="9">
        <v>44639</v>
      </c>
      <c r="I429" s="112"/>
      <c r="J429" s="113"/>
      <c r="K429" s="114"/>
      <c r="L429" s="115"/>
      <c r="M429" s="116"/>
      <c r="N429" s="15" t="str">
        <f t="shared" si="24"/>
        <v>57031</v>
      </c>
      <c r="O429" t="str">
        <f t="shared" si="25"/>
        <v/>
      </c>
      <c r="Q429">
        <f t="shared" si="26"/>
        <v>57031</v>
      </c>
      <c r="R429" s="14">
        <f t="shared" si="27"/>
        <v>425131</v>
      </c>
    </row>
    <row r="430" spans="1:18" ht="14.45" customHeight="1" x14ac:dyDescent="0.25">
      <c r="A430" s="10">
        <v>411</v>
      </c>
      <c r="B430" s="111"/>
      <c r="C430" s="6" t="s">
        <v>506</v>
      </c>
      <c r="D430" s="7">
        <v>44917</v>
      </c>
      <c r="E430" s="8" t="s">
        <v>192</v>
      </c>
      <c r="F430" s="9">
        <v>491765</v>
      </c>
      <c r="G430" s="8" t="s">
        <v>29</v>
      </c>
      <c r="H430" s="9">
        <v>51635</v>
      </c>
      <c r="I430" s="112"/>
      <c r="J430" s="113"/>
      <c r="K430" s="114"/>
      <c r="L430" s="115"/>
      <c r="M430" s="116"/>
      <c r="N430" s="15" t="str">
        <f t="shared" si="24"/>
        <v>56634</v>
      </c>
      <c r="O430" t="str">
        <f t="shared" si="25"/>
        <v/>
      </c>
      <c r="Q430">
        <f t="shared" si="26"/>
        <v>56634</v>
      </c>
      <c r="R430" s="14">
        <f t="shared" si="27"/>
        <v>491765</v>
      </c>
    </row>
    <row r="431" spans="1:18" ht="14.45" customHeight="1" x14ac:dyDescent="0.25">
      <c r="A431" s="10">
        <v>412</v>
      </c>
      <c r="B431" s="111"/>
      <c r="C431" s="6" t="s">
        <v>507</v>
      </c>
      <c r="D431" s="7">
        <v>44921</v>
      </c>
      <c r="E431" s="8" t="s">
        <v>131</v>
      </c>
      <c r="F431" s="9">
        <v>830100</v>
      </c>
      <c r="G431" s="8" t="s">
        <v>29</v>
      </c>
      <c r="H431" s="9">
        <v>87161</v>
      </c>
      <c r="I431" s="112"/>
      <c r="J431" s="113"/>
      <c r="K431" s="114"/>
      <c r="L431" s="115"/>
      <c r="M431" s="116"/>
      <c r="N431" s="15" t="str">
        <f t="shared" si="24"/>
        <v>56878</v>
      </c>
      <c r="O431" t="str">
        <f t="shared" si="25"/>
        <v/>
      </c>
      <c r="Q431">
        <f t="shared" si="26"/>
        <v>56878</v>
      </c>
      <c r="R431" s="14">
        <f t="shared" si="27"/>
        <v>830100</v>
      </c>
    </row>
    <row r="432" spans="1:18" ht="14.45" customHeight="1" x14ac:dyDescent="0.25">
      <c r="A432" s="10">
        <v>413</v>
      </c>
      <c r="B432" s="111"/>
      <c r="C432" s="6" t="s">
        <v>508</v>
      </c>
      <c r="D432" s="7">
        <v>44916</v>
      </c>
      <c r="E432" s="8" t="s">
        <v>127</v>
      </c>
      <c r="F432" s="9">
        <v>491765</v>
      </c>
      <c r="G432" s="8" t="s">
        <v>29</v>
      </c>
      <c r="H432" s="9">
        <v>51635</v>
      </c>
      <c r="I432" s="112"/>
      <c r="J432" s="113"/>
      <c r="K432" s="114"/>
      <c r="L432" s="115"/>
      <c r="M432" s="116"/>
      <c r="N432" s="15" t="str">
        <f t="shared" si="24"/>
        <v>56189</v>
      </c>
      <c r="O432" t="str">
        <f t="shared" si="25"/>
        <v/>
      </c>
      <c r="Q432">
        <f t="shared" si="26"/>
        <v>56189</v>
      </c>
      <c r="R432" s="14">
        <f t="shared" si="27"/>
        <v>491765</v>
      </c>
    </row>
    <row r="433" spans="1:18" ht="14.45" customHeight="1" x14ac:dyDescent="0.25">
      <c r="A433" s="10">
        <v>414</v>
      </c>
      <c r="B433" s="111"/>
      <c r="C433" s="6" t="s">
        <v>509</v>
      </c>
      <c r="D433" s="7">
        <v>44917</v>
      </c>
      <c r="E433" s="8" t="s">
        <v>127</v>
      </c>
      <c r="F433" s="9">
        <v>491765</v>
      </c>
      <c r="G433" s="8" t="s">
        <v>29</v>
      </c>
      <c r="H433" s="9">
        <v>51635</v>
      </c>
      <c r="I433" s="112"/>
      <c r="J433" s="113"/>
      <c r="K433" s="114"/>
      <c r="L433" s="115"/>
      <c r="M433" s="116"/>
      <c r="N433" s="15" t="str">
        <f t="shared" si="24"/>
        <v>56509</v>
      </c>
      <c r="O433" t="str">
        <f t="shared" si="25"/>
        <v/>
      </c>
      <c r="Q433">
        <f t="shared" si="26"/>
        <v>56509</v>
      </c>
      <c r="R433" s="14">
        <f t="shared" si="27"/>
        <v>491765</v>
      </c>
    </row>
    <row r="434" spans="1:18" ht="14.45" customHeight="1" x14ac:dyDescent="0.25">
      <c r="A434" s="10">
        <v>415</v>
      </c>
      <c r="B434" s="111"/>
      <c r="C434" s="6" t="s">
        <v>510</v>
      </c>
      <c r="D434" s="7">
        <v>44925</v>
      </c>
      <c r="E434" s="8" t="s">
        <v>248</v>
      </c>
      <c r="F434" s="9">
        <v>216786</v>
      </c>
      <c r="G434" s="8" t="s">
        <v>29</v>
      </c>
      <c r="H434" s="9">
        <v>22763</v>
      </c>
      <c r="I434" s="112"/>
      <c r="J434" s="113"/>
      <c r="K434" s="114"/>
      <c r="L434" s="115"/>
      <c r="M434" s="116"/>
      <c r="N434" s="15" t="str">
        <f t="shared" si="24"/>
        <v>57653</v>
      </c>
      <c r="O434" t="str">
        <f t="shared" si="25"/>
        <v/>
      </c>
      <c r="Q434">
        <f t="shared" si="26"/>
        <v>57653</v>
      </c>
      <c r="R434" s="14">
        <f t="shared" si="27"/>
        <v>216786</v>
      </c>
    </row>
    <row r="435" spans="1:18" ht="14.45" customHeight="1" x14ac:dyDescent="0.25">
      <c r="A435" s="10">
        <v>416</v>
      </c>
      <c r="B435" s="111"/>
      <c r="C435" s="6" t="s">
        <v>511</v>
      </c>
      <c r="D435" s="7">
        <v>44923</v>
      </c>
      <c r="E435" s="8" t="s">
        <v>127</v>
      </c>
      <c r="F435" s="9">
        <v>620527</v>
      </c>
      <c r="G435" s="8" t="s">
        <v>29</v>
      </c>
      <c r="H435" s="9">
        <v>65155</v>
      </c>
      <c r="I435" s="112"/>
      <c r="J435" s="113"/>
      <c r="K435" s="114"/>
      <c r="L435" s="115"/>
      <c r="M435" s="116"/>
      <c r="N435" s="15" t="str">
        <f t="shared" si="24"/>
        <v>57063</v>
      </c>
      <c r="O435" t="str">
        <f t="shared" si="25"/>
        <v/>
      </c>
      <c r="Q435">
        <f t="shared" si="26"/>
        <v>57063</v>
      </c>
      <c r="R435" s="14">
        <f t="shared" si="27"/>
        <v>620527</v>
      </c>
    </row>
    <row r="436" spans="1:18" ht="14.45" customHeight="1" x14ac:dyDescent="0.25">
      <c r="A436" s="10">
        <v>417</v>
      </c>
      <c r="B436" s="111"/>
      <c r="C436" s="6" t="s">
        <v>512</v>
      </c>
      <c r="D436" s="7">
        <v>44918</v>
      </c>
      <c r="E436" s="8" t="s">
        <v>127</v>
      </c>
      <c r="F436" s="9">
        <v>1369178</v>
      </c>
      <c r="G436" s="8" t="s">
        <v>29</v>
      </c>
      <c r="H436" s="9">
        <v>143764</v>
      </c>
      <c r="I436" s="112"/>
      <c r="J436" s="113"/>
      <c r="K436" s="114"/>
      <c r="L436" s="115"/>
      <c r="M436" s="116"/>
      <c r="N436" s="15" t="str">
        <f t="shared" si="24"/>
        <v>56710</v>
      </c>
      <c r="O436" t="str">
        <f t="shared" si="25"/>
        <v/>
      </c>
      <c r="Q436">
        <f t="shared" si="26"/>
        <v>56710</v>
      </c>
      <c r="R436" s="14">
        <f t="shared" si="27"/>
        <v>1369178</v>
      </c>
    </row>
    <row r="437" spans="1:18" ht="14.45" customHeight="1" x14ac:dyDescent="0.25">
      <c r="A437" s="10">
        <v>418</v>
      </c>
      <c r="B437" s="111"/>
      <c r="C437" s="6" t="s">
        <v>513</v>
      </c>
      <c r="D437" s="7">
        <v>44910</v>
      </c>
      <c r="E437" s="8" t="s">
        <v>514</v>
      </c>
      <c r="F437" s="9">
        <v>766485</v>
      </c>
      <c r="G437" s="8" t="s">
        <v>29</v>
      </c>
      <c r="H437" s="9">
        <v>80481</v>
      </c>
      <c r="I437" s="112"/>
      <c r="J437" s="113"/>
      <c r="K437" s="114"/>
      <c r="L437" s="115"/>
      <c r="M437" s="116"/>
      <c r="N437" s="15" t="str">
        <f t="shared" si="24"/>
        <v>55877</v>
      </c>
      <c r="O437" t="str">
        <f t="shared" si="25"/>
        <v/>
      </c>
      <c r="Q437">
        <f t="shared" si="26"/>
        <v>55877</v>
      </c>
      <c r="R437" s="14">
        <f t="shared" si="27"/>
        <v>766485</v>
      </c>
    </row>
    <row r="438" spans="1:18" ht="14.45" customHeight="1" x14ac:dyDescent="0.25">
      <c r="A438" s="10">
        <v>419</v>
      </c>
      <c r="B438" s="111"/>
      <c r="C438" s="6" t="s">
        <v>515</v>
      </c>
      <c r="D438" s="7">
        <v>44925</v>
      </c>
      <c r="E438" s="8" t="s">
        <v>514</v>
      </c>
      <c r="F438" s="9">
        <v>830100</v>
      </c>
      <c r="G438" s="8" t="s">
        <v>29</v>
      </c>
      <c r="H438" s="9">
        <v>87161</v>
      </c>
      <c r="I438" s="112"/>
      <c r="J438" s="113"/>
      <c r="K438" s="114"/>
      <c r="L438" s="115"/>
      <c r="M438" s="116"/>
      <c r="N438" s="15" t="str">
        <f t="shared" si="24"/>
        <v>57639</v>
      </c>
      <c r="O438" t="str">
        <f t="shared" si="25"/>
        <v/>
      </c>
      <c r="Q438">
        <f t="shared" si="26"/>
        <v>57639</v>
      </c>
      <c r="R438" s="14">
        <f t="shared" si="27"/>
        <v>830100</v>
      </c>
    </row>
    <row r="439" spans="1:18" ht="14.45" customHeight="1" x14ac:dyDescent="0.25">
      <c r="A439" s="11">
        <v>420</v>
      </c>
      <c r="B439" s="100"/>
      <c r="C439" s="6" t="s">
        <v>516</v>
      </c>
      <c r="D439" s="7">
        <v>44917</v>
      </c>
      <c r="E439" s="8" t="s">
        <v>131</v>
      </c>
      <c r="F439" s="9">
        <v>1142124</v>
      </c>
      <c r="G439" s="8" t="s">
        <v>29</v>
      </c>
      <c r="H439" s="9">
        <v>119923</v>
      </c>
      <c r="I439" s="104"/>
      <c r="J439" s="105"/>
      <c r="K439" s="106"/>
      <c r="L439" s="109"/>
      <c r="M439" s="110"/>
      <c r="N439" s="15" t="str">
        <f t="shared" si="24"/>
        <v>56644</v>
      </c>
      <c r="O439" t="str">
        <f t="shared" si="25"/>
        <v/>
      </c>
      <c r="Q439">
        <f t="shared" si="26"/>
        <v>56644</v>
      </c>
      <c r="R439" s="14">
        <f t="shared" si="27"/>
        <v>1142124</v>
      </c>
    </row>
    <row r="440" spans="1:18" ht="14.45" customHeight="1" x14ac:dyDescent="0.25">
      <c r="A440" s="5">
        <v>421</v>
      </c>
      <c r="B440" s="99" t="s">
        <v>517</v>
      </c>
      <c r="C440" s="6" t="s">
        <v>518</v>
      </c>
      <c r="D440" s="7">
        <v>44901</v>
      </c>
      <c r="E440" s="8" t="s">
        <v>519</v>
      </c>
      <c r="F440" s="9">
        <v>-119943</v>
      </c>
      <c r="G440" s="8" t="s">
        <v>29</v>
      </c>
      <c r="H440" s="9">
        <v>-12594</v>
      </c>
      <c r="I440" s="101">
        <v>-3274733</v>
      </c>
      <c r="J440" s="102"/>
      <c r="K440" s="103"/>
      <c r="L440" s="107" t="s">
        <v>60</v>
      </c>
      <c r="M440" s="108"/>
      <c r="N440" s="15" t="str">
        <f t="shared" si="24"/>
        <v>21330</v>
      </c>
      <c r="O440" t="str">
        <f t="shared" si="25"/>
        <v>HT</v>
      </c>
      <c r="Q440">
        <f t="shared" si="26"/>
        <v>21330</v>
      </c>
      <c r="R440" s="14">
        <f t="shared" si="27"/>
        <v>-119943</v>
      </c>
    </row>
    <row r="441" spans="1:18" ht="14.45" customHeight="1" x14ac:dyDescent="0.25">
      <c r="A441" s="10">
        <v>422</v>
      </c>
      <c r="B441" s="111"/>
      <c r="C441" s="6" t="s">
        <v>520</v>
      </c>
      <c r="D441" s="7">
        <v>44908</v>
      </c>
      <c r="E441" s="8" t="s">
        <v>521</v>
      </c>
      <c r="F441" s="9">
        <v>-327907</v>
      </c>
      <c r="G441" s="8" t="s">
        <v>29</v>
      </c>
      <c r="H441" s="9">
        <v>-34430</v>
      </c>
      <c r="I441" s="112"/>
      <c r="J441" s="113"/>
      <c r="K441" s="114"/>
      <c r="L441" s="115"/>
      <c r="M441" s="116"/>
      <c r="N441" s="15" t="str">
        <f t="shared" si="24"/>
        <v>21753</v>
      </c>
      <c r="O441" t="str">
        <f t="shared" si="25"/>
        <v>HT</v>
      </c>
      <c r="Q441">
        <f t="shared" si="26"/>
        <v>21753</v>
      </c>
      <c r="R441" s="14">
        <f t="shared" si="27"/>
        <v>-327907</v>
      </c>
    </row>
    <row r="442" spans="1:18" ht="14.45" customHeight="1" x14ac:dyDescent="0.25">
      <c r="A442" s="10">
        <v>423</v>
      </c>
      <c r="B442" s="111"/>
      <c r="C442" s="6" t="s">
        <v>522</v>
      </c>
      <c r="D442" s="7">
        <v>44904</v>
      </c>
      <c r="E442" s="8" t="s">
        <v>523</v>
      </c>
      <c r="F442" s="9">
        <v>-196020</v>
      </c>
      <c r="G442" s="8" t="s">
        <v>29</v>
      </c>
      <c r="H442" s="9">
        <v>-20582</v>
      </c>
      <c r="I442" s="112"/>
      <c r="J442" s="113"/>
      <c r="K442" s="114"/>
      <c r="L442" s="115"/>
      <c r="M442" s="116"/>
      <c r="N442" s="15" t="str">
        <f t="shared" si="24"/>
        <v>21590</v>
      </c>
      <c r="O442" t="str">
        <f t="shared" si="25"/>
        <v>HT</v>
      </c>
      <c r="Q442">
        <f t="shared" si="26"/>
        <v>21590</v>
      </c>
      <c r="R442" s="14">
        <f t="shared" si="27"/>
        <v>-196020</v>
      </c>
    </row>
    <row r="443" spans="1:18" ht="14.45" customHeight="1" x14ac:dyDescent="0.25">
      <c r="A443" s="10">
        <v>424</v>
      </c>
      <c r="B443" s="111"/>
      <c r="C443" s="6" t="s">
        <v>524</v>
      </c>
      <c r="D443" s="7">
        <v>44907</v>
      </c>
      <c r="E443" s="8" t="s">
        <v>525</v>
      </c>
      <c r="F443" s="9">
        <v>-267964</v>
      </c>
      <c r="G443" s="8" t="s">
        <v>29</v>
      </c>
      <c r="H443" s="9">
        <v>-28136</v>
      </c>
      <c r="I443" s="112"/>
      <c r="J443" s="113"/>
      <c r="K443" s="114"/>
      <c r="L443" s="115"/>
      <c r="M443" s="116"/>
      <c r="N443" s="15" t="str">
        <f t="shared" si="24"/>
        <v>21699</v>
      </c>
      <c r="O443" t="str">
        <f t="shared" si="25"/>
        <v>HT</v>
      </c>
      <c r="Q443">
        <f t="shared" si="26"/>
        <v>21699</v>
      </c>
      <c r="R443" s="14">
        <f t="shared" si="27"/>
        <v>-267964</v>
      </c>
    </row>
    <row r="444" spans="1:18" ht="14.45" customHeight="1" x14ac:dyDescent="0.25">
      <c r="A444" s="10">
        <v>425</v>
      </c>
      <c r="B444" s="111"/>
      <c r="C444" s="6" t="s">
        <v>526</v>
      </c>
      <c r="D444" s="7">
        <v>44907</v>
      </c>
      <c r="E444" s="8" t="s">
        <v>527</v>
      </c>
      <c r="F444" s="9">
        <v>-156816</v>
      </c>
      <c r="G444" s="8" t="s">
        <v>29</v>
      </c>
      <c r="H444" s="9">
        <v>-16466</v>
      </c>
      <c r="I444" s="112"/>
      <c r="J444" s="113"/>
      <c r="K444" s="114"/>
      <c r="L444" s="115"/>
      <c r="M444" s="116"/>
      <c r="N444" s="15" t="str">
        <f t="shared" si="24"/>
        <v>21705</v>
      </c>
      <c r="O444" t="str">
        <f t="shared" si="25"/>
        <v>HT</v>
      </c>
      <c r="Q444">
        <f t="shared" si="26"/>
        <v>21705</v>
      </c>
      <c r="R444" s="14">
        <f t="shared" si="27"/>
        <v>-156816</v>
      </c>
    </row>
    <row r="445" spans="1:18" ht="14.45" customHeight="1" x14ac:dyDescent="0.25">
      <c r="A445" s="10">
        <v>426</v>
      </c>
      <c r="B445" s="111"/>
      <c r="C445" s="6" t="s">
        <v>528</v>
      </c>
      <c r="D445" s="7">
        <v>44907</v>
      </c>
      <c r="E445" s="8" t="s">
        <v>529</v>
      </c>
      <c r="F445" s="9">
        <v>-324593</v>
      </c>
      <c r="G445" s="8" t="s">
        <v>29</v>
      </c>
      <c r="H445" s="9">
        <v>-34082</v>
      </c>
      <c r="I445" s="112"/>
      <c r="J445" s="113"/>
      <c r="K445" s="114"/>
      <c r="L445" s="115"/>
      <c r="M445" s="116"/>
      <c r="N445" s="15" t="str">
        <f t="shared" si="24"/>
        <v>21698</v>
      </c>
      <c r="O445" t="str">
        <f t="shared" si="25"/>
        <v>HT</v>
      </c>
      <c r="Q445">
        <f t="shared" si="26"/>
        <v>21698</v>
      </c>
      <c r="R445" s="14">
        <f t="shared" si="27"/>
        <v>-324593</v>
      </c>
    </row>
    <row r="446" spans="1:18" ht="14.45" customHeight="1" x14ac:dyDescent="0.25">
      <c r="A446" s="10">
        <v>427</v>
      </c>
      <c r="B446" s="111"/>
      <c r="C446" s="6" t="s">
        <v>530</v>
      </c>
      <c r="D446" s="7">
        <v>44915</v>
      </c>
      <c r="E446" s="8" t="s">
        <v>531</v>
      </c>
      <c r="F446" s="9">
        <v>-326393</v>
      </c>
      <c r="G446" s="8" t="s">
        <v>29</v>
      </c>
      <c r="H446" s="9">
        <v>-34271</v>
      </c>
      <c r="I446" s="112"/>
      <c r="J446" s="113"/>
      <c r="K446" s="114"/>
      <c r="L446" s="115"/>
      <c r="M446" s="116"/>
      <c r="N446" s="15" t="str">
        <f t="shared" si="24"/>
        <v>22558</v>
      </c>
      <c r="O446" t="str">
        <f t="shared" si="25"/>
        <v>HT</v>
      </c>
      <c r="Q446">
        <f t="shared" si="26"/>
        <v>22558</v>
      </c>
      <c r="R446" s="14">
        <f t="shared" si="27"/>
        <v>-326393</v>
      </c>
    </row>
    <row r="447" spans="1:18" ht="14.45" customHeight="1" x14ac:dyDescent="0.25">
      <c r="A447" s="10">
        <v>428</v>
      </c>
      <c r="B447" s="111"/>
      <c r="C447" s="6" t="s">
        <v>532</v>
      </c>
      <c r="D447" s="7">
        <v>44917</v>
      </c>
      <c r="E447" s="8" t="s">
        <v>533</v>
      </c>
      <c r="F447" s="9">
        <v>-325229</v>
      </c>
      <c r="G447" s="8" t="s">
        <v>29</v>
      </c>
      <c r="H447" s="9">
        <v>-34149</v>
      </c>
      <c r="I447" s="112"/>
      <c r="J447" s="113"/>
      <c r="K447" s="114"/>
      <c r="L447" s="115"/>
      <c r="M447" s="116"/>
      <c r="N447" s="15" t="str">
        <f t="shared" si="24"/>
        <v>22941</v>
      </c>
      <c r="O447" t="str">
        <f t="shared" si="25"/>
        <v>HT</v>
      </c>
      <c r="Q447">
        <f t="shared" si="26"/>
        <v>22941</v>
      </c>
      <c r="R447" s="14">
        <f t="shared" si="27"/>
        <v>-325229</v>
      </c>
    </row>
    <row r="448" spans="1:18" ht="14.45" customHeight="1" x14ac:dyDescent="0.25">
      <c r="A448" s="10">
        <v>429</v>
      </c>
      <c r="B448" s="111"/>
      <c r="C448" s="6" t="s">
        <v>534</v>
      </c>
      <c r="D448" s="7">
        <v>44917</v>
      </c>
      <c r="E448" s="8" t="s">
        <v>535</v>
      </c>
      <c r="F448" s="9">
        <v>-191870</v>
      </c>
      <c r="G448" s="8" t="s">
        <v>29</v>
      </c>
      <c r="H448" s="9">
        <v>-20146</v>
      </c>
      <c r="I448" s="112"/>
      <c r="J448" s="113"/>
      <c r="K448" s="114"/>
      <c r="L448" s="115"/>
      <c r="M448" s="116"/>
      <c r="N448" s="15" t="str">
        <f t="shared" si="24"/>
        <v>22927</v>
      </c>
      <c r="O448" t="str">
        <f t="shared" si="25"/>
        <v>HT</v>
      </c>
      <c r="Q448">
        <f t="shared" si="26"/>
        <v>22927</v>
      </c>
      <c r="R448" s="14">
        <f t="shared" si="27"/>
        <v>-191870</v>
      </c>
    </row>
    <row r="449" spans="1:18" ht="14.45" customHeight="1" x14ac:dyDescent="0.25">
      <c r="A449" s="10">
        <v>430</v>
      </c>
      <c r="B449" s="111"/>
      <c r="C449" s="6" t="s">
        <v>536</v>
      </c>
      <c r="D449" s="7">
        <v>44900</v>
      </c>
      <c r="E449" s="8" t="s">
        <v>537</v>
      </c>
      <c r="F449" s="9">
        <v>-718304</v>
      </c>
      <c r="G449" s="8" t="s">
        <v>29</v>
      </c>
      <c r="H449" s="9">
        <v>-75422</v>
      </c>
      <c r="I449" s="112"/>
      <c r="J449" s="113"/>
      <c r="K449" s="114"/>
      <c r="L449" s="115"/>
      <c r="M449" s="116"/>
      <c r="N449" s="15" t="str">
        <f t="shared" si="24"/>
        <v>21073</v>
      </c>
      <c r="O449" t="str">
        <f t="shared" si="25"/>
        <v>HT</v>
      </c>
      <c r="Q449">
        <f t="shared" si="26"/>
        <v>21073</v>
      </c>
      <c r="R449" s="14">
        <f t="shared" si="27"/>
        <v>-718304</v>
      </c>
    </row>
    <row r="450" spans="1:18" ht="14.45" customHeight="1" x14ac:dyDescent="0.25">
      <c r="A450" s="10">
        <v>431</v>
      </c>
      <c r="B450" s="111"/>
      <c r="C450" s="6" t="s">
        <v>538</v>
      </c>
      <c r="D450" s="7">
        <v>44900</v>
      </c>
      <c r="E450" s="8" t="s">
        <v>539</v>
      </c>
      <c r="F450" s="9">
        <v>-654200</v>
      </c>
      <c r="G450" s="8" t="s">
        <v>29</v>
      </c>
      <c r="H450" s="9">
        <v>-68691</v>
      </c>
      <c r="I450" s="112"/>
      <c r="J450" s="113"/>
      <c r="K450" s="114"/>
      <c r="L450" s="115"/>
      <c r="M450" s="116"/>
      <c r="N450" s="15" t="str">
        <f t="shared" si="24"/>
        <v>21113</v>
      </c>
      <c r="O450" t="str">
        <f t="shared" si="25"/>
        <v>HT</v>
      </c>
      <c r="Q450">
        <f t="shared" si="26"/>
        <v>21113</v>
      </c>
      <c r="R450" s="14">
        <f t="shared" si="27"/>
        <v>-654200</v>
      </c>
    </row>
    <row r="451" spans="1:18" ht="14.45" customHeight="1" x14ac:dyDescent="0.25">
      <c r="A451" s="11">
        <v>432</v>
      </c>
      <c r="B451" s="100"/>
      <c r="C451" s="6" t="s">
        <v>540</v>
      </c>
      <c r="D451" s="7">
        <v>44904</v>
      </c>
      <c r="E451" s="8" t="s">
        <v>541</v>
      </c>
      <c r="F451" s="9">
        <v>-49680</v>
      </c>
      <c r="G451" s="8" t="s">
        <v>29</v>
      </c>
      <c r="H451" s="9">
        <v>-5216</v>
      </c>
      <c r="I451" s="104"/>
      <c r="J451" s="105"/>
      <c r="K451" s="106"/>
      <c r="L451" s="109"/>
      <c r="M451" s="110"/>
      <c r="N451" s="15" t="str">
        <f t="shared" si="24"/>
        <v>21670</v>
      </c>
      <c r="O451" t="str">
        <f t="shared" si="25"/>
        <v>HT</v>
      </c>
      <c r="Q451">
        <f t="shared" si="26"/>
        <v>21670</v>
      </c>
      <c r="R451" s="14">
        <f t="shared" si="27"/>
        <v>-49680</v>
      </c>
    </row>
    <row r="452" spans="1:18" ht="14.45" customHeight="1" x14ac:dyDescent="0.25">
      <c r="A452" s="5">
        <v>433</v>
      </c>
      <c r="B452" s="99" t="s">
        <v>542</v>
      </c>
      <c r="C452" s="6" t="s">
        <v>543</v>
      </c>
      <c r="D452" s="7">
        <v>44896</v>
      </c>
      <c r="E452" s="8" t="s">
        <v>544</v>
      </c>
      <c r="F452" s="9">
        <v>-383130</v>
      </c>
      <c r="G452" s="8" t="s">
        <v>29</v>
      </c>
      <c r="H452" s="9">
        <v>-40229</v>
      </c>
      <c r="I452" s="101">
        <v>-4223305</v>
      </c>
      <c r="J452" s="102"/>
      <c r="K452" s="103"/>
      <c r="L452" s="107" t="s">
        <v>60</v>
      </c>
      <c r="M452" s="108"/>
      <c r="N452" s="15" t="str">
        <f t="shared" si="24"/>
        <v>20833</v>
      </c>
      <c r="O452" t="str">
        <f t="shared" si="25"/>
        <v>HT</v>
      </c>
      <c r="Q452">
        <f t="shared" si="26"/>
        <v>20833</v>
      </c>
      <c r="R452" s="14">
        <f t="shared" si="27"/>
        <v>-383130</v>
      </c>
    </row>
    <row r="453" spans="1:18" ht="14.45" customHeight="1" x14ac:dyDescent="0.25">
      <c r="A453" s="10">
        <v>434</v>
      </c>
      <c r="B453" s="111"/>
      <c r="C453" s="6" t="s">
        <v>545</v>
      </c>
      <c r="D453" s="7">
        <v>44901</v>
      </c>
      <c r="E453" s="8" t="s">
        <v>546</v>
      </c>
      <c r="F453" s="9">
        <v>-239885</v>
      </c>
      <c r="G453" s="8" t="s">
        <v>29</v>
      </c>
      <c r="H453" s="9">
        <v>-25188</v>
      </c>
      <c r="I453" s="112"/>
      <c r="J453" s="113"/>
      <c r="K453" s="114"/>
      <c r="L453" s="115"/>
      <c r="M453" s="116"/>
      <c r="N453" s="15" t="str">
        <f t="shared" si="24"/>
        <v>21236</v>
      </c>
      <c r="O453" t="str">
        <f t="shared" si="25"/>
        <v>HT</v>
      </c>
      <c r="Q453">
        <f t="shared" si="26"/>
        <v>21236</v>
      </c>
      <c r="R453" s="14">
        <f t="shared" si="27"/>
        <v>-239885</v>
      </c>
    </row>
    <row r="454" spans="1:18" ht="14.45" customHeight="1" x14ac:dyDescent="0.25">
      <c r="A454" s="10">
        <v>435</v>
      </c>
      <c r="B454" s="111"/>
      <c r="C454" s="6" t="s">
        <v>547</v>
      </c>
      <c r="D454" s="7">
        <v>44914</v>
      </c>
      <c r="E454" s="8" t="s">
        <v>548</v>
      </c>
      <c r="F454" s="9">
        <v>-518148</v>
      </c>
      <c r="G454" s="8" t="s">
        <v>29</v>
      </c>
      <c r="H454" s="9">
        <v>-54406</v>
      </c>
      <c r="I454" s="112"/>
      <c r="J454" s="113"/>
      <c r="K454" s="114"/>
      <c r="L454" s="115"/>
      <c r="M454" s="116"/>
      <c r="N454" s="15" t="str">
        <f t="shared" si="24"/>
        <v>22415</v>
      </c>
      <c r="O454" t="str">
        <f t="shared" si="25"/>
        <v>HT</v>
      </c>
      <c r="Q454">
        <f t="shared" si="26"/>
        <v>22415</v>
      </c>
      <c r="R454" s="14">
        <f t="shared" si="27"/>
        <v>-518148</v>
      </c>
    </row>
    <row r="455" spans="1:18" ht="14.45" customHeight="1" x14ac:dyDescent="0.25">
      <c r="A455" s="10">
        <v>436</v>
      </c>
      <c r="B455" s="111"/>
      <c r="C455" s="6" t="s">
        <v>549</v>
      </c>
      <c r="D455" s="7">
        <v>44915</v>
      </c>
      <c r="E455" s="8" t="s">
        <v>550</v>
      </c>
      <c r="F455" s="9">
        <v>-119943</v>
      </c>
      <c r="G455" s="8" t="s">
        <v>29</v>
      </c>
      <c r="H455" s="9">
        <v>-12594</v>
      </c>
      <c r="I455" s="112"/>
      <c r="J455" s="113"/>
      <c r="K455" s="114"/>
      <c r="L455" s="115"/>
      <c r="M455" s="116"/>
      <c r="N455" s="15" t="str">
        <f t="shared" si="24"/>
        <v>22598</v>
      </c>
      <c r="O455" t="str">
        <f t="shared" si="25"/>
        <v>HT</v>
      </c>
      <c r="Q455">
        <f t="shared" si="26"/>
        <v>22598</v>
      </c>
      <c r="R455" s="14">
        <f t="shared" si="27"/>
        <v>-119943</v>
      </c>
    </row>
    <row r="456" spans="1:18" ht="14.45" customHeight="1" x14ac:dyDescent="0.25">
      <c r="A456" s="10">
        <v>437</v>
      </c>
      <c r="B456" s="111"/>
      <c r="C456" s="6" t="s">
        <v>551</v>
      </c>
      <c r="D456" s="7">
        <v>44896</v>
      </c>
      <c r="E456" s="8" t="s">
        <v>552</v>
      </c>
      <c r="F456" s="9">
        <v>-119943</v>
      </c>
      <c r="G456" s="8" t="s">
        <v>29</v>
      </c>
      <c r="H456" s="9">
        <v>-12594</v>
      </c>
      <c r="I456" s="112"/>
      <c r="J456" s="113"/>
      <c r="K456" s="114"/>
      <c r="L456" s="115"/>
      <c r="M456" s="116"/>
      <c r="N456" s="15" t="str">
        <f t="shared" si="24"/>
        <v>20759</v>
      </c>
      <c r="O456" t="str">
        <f t="shared" si="25"/>
        <v>HT</v>
      </c>
      <c r="Q456">
        <f t="shared" si="26"/>
        <v>20759</v>
      </c>
      <c r="R456" s="14">
        <f t="shared" si="27"/>
        <v>-119943</v>
      </c>
    </row>
    <row r="457" spans="1:18" ht="14.45" customHeight="1" x14ac:dyDescent="0.25">
      <c r="A457" s="10">
        <v>438</v>
      </c>
      <c r="B457" s="111"/>
      <c r="C457" s="6" t="s">
        <v>553</v>
      </c>
      <c r="D457" s="7">
        <v>44915</v>
      </c>
      <c r="E457" s="8" t="s">
        <v>554</v>
      </c>
      <c r="F457" s="9">
        <v>-199248</v>
      </c>
      <c r="G457" s="8" t="s">
        <v>29</v>
      </c>
      <c r="H457" s="9">
        <v>-20921</v>
      </c>
      <c r="I457" s="112"/>
      <c r="J457" s="113"/>
      <c r="K457" s="114"/>
      <c r="L457" s="115"/>
      <c r="M457" s="116"/>
      <c r="N457" s="15" t="str">
        <f t="shared" si="24"/>
        <v>22488</v>
      </c>
      <c r="O457" t="str">
        <f t="shared" si="25"/>
        <v>HT</v>
      </c>
      <c r="Q457">
        <f t="shared" si="26"/>
        <v>22488</v>
      </c>
      <c r="R457" s="14">
        <f t="shared" si="27"/>
        <v>-199248</v>
      </c>
    </row>
    <row r="458" spans="1:18" ht="14.45" customHeight="1" x14ac:dyDescent="0.25">
      <c r="A458" s="10">
        <v>439</v>
      </c>
      <c r="B458" s="111"/>
      <c r="C458" s="6" t="s">
        <v>555</v>
      </c>
      <c r="D458" s="7">
        <v>44896</v>
      </c>
      <c r="E458" s="8" t="s">
        <v>556</v>
      </c>
      <c r="F458" s="9">
        <v>-185877</v>
      </c>
      <c r="G458" s="8" t="s">
        <v>29</v>
      </c>
      <c r="H458" s="9">
        <v>-19517</v>
      </c>
      <c r="I458" s="112"/>
      <c r="J458" s="113"/>
      <c r="K458" s="114"/>
      <c r="L458" s="115"/>
      <c r="M458" s="116"/>
      <c r="N458" s="15" t="str">
        <f t="shared" si="24"/>
        <v>20816</v>
      </c>
      <c r="O458" t="str">
        <f t="shared" si="25"/>
        <v>HT</v>
      </c>
      <c r="Q458">
        <f t="shared" si="26"/>
        <v>20816</v>
      </c>
      <c r="R458" s="14">
        <f t="shared" si="27"/>
        <v>-185877</v>
      </c>
    </row>
    <row r="459" spans="1:18" ht="14.45" customHeight="1" x14ac:dyDescent="0.25">
      <c r="A459" s="10">
        <v>440</v>
      </c>
      <c r="B459" s="111"/>
      <c r="C459" s="6" t="s">
        <v>557</v>
      </c>
      <c r="D459" s="7">
        <v>44924</v>
      </c>
      <c r="E459" s="8" t="s">
        <v>558</v>
      </c>
      <c r="F459" s="9">
        <v>-284621</v>
      </c>
      <c r="G459" s="8" t="s">
        <v>29</v>
      </c>
      <c r="H459" s="9">
        <v>-29885</v>
      </c>
      <c r="I459" s="112"/>
      <c r="J459" s="113"/>
      <c r="K459" s="114"/>
      <c r="L459" s="115"/>
      <c r="M459" s="116"/>
      <c r="N459" s="15" t="str">
        <f t="shared" si="24"/>
        <v>23827</v>
      </c>
      <c r="O459" t="str">
        <f t="shared" si="25"/>
        <v>HT</v>
      </c>
      <c r="Q459">
        <f t="shared" si="26"/>
        <v>23827</v>
      </c>
      <c r="R459" s="14">
        <f t="shared" si="27"/>
        <v>-284621</v>
      </c>
    </row>
    <row r="460" spans="1:18" ht="14.45" customHeight="1" x14ac:dyDescent="0.25">
      <c r="A460" s="10">
        <v>441</v>
      </c>
      <c r="B460" s="111"/>
      <c r="C460" s="6" t="s">
        <v>559</v>
      </c>
      <c r="D460" s="7">
        <v>44908</v>
      </c>
      <c r="E460" s="8" t="s">
        <v>560</v>
      </c>
      <c r="F460" s="9">
        <v>-326106</v>
      </c>
      <c r="G460" s="8" t="s">
        <v>29</v>
      </c>
      <c r="H460" s="9">
        <v>-34241</v>
      </c>
      <c r="I460" s="112"/>
      <c r="J460" s="113"/>
      <c r="K460" s="114"/>
      <c r="L460" s="115"/>
      <c r="M460" s="116"/>
      <c r="N460" s="15" t="str">
        <f t="shared" si="24"/>
        <v>21857</v>
      </c>
      <c r="O460" t="str">
        <f t="shared" si="25"/>
        <v>HT</v>
      </c>
      <c r="Q460">
        <f t="shared" si="26"/>
        <v>21857</v>
      </c>
      <c r="R460" s="14">
        <f t="shared" si="27"/>
        <v>-326106</v>
      </c>
    </row>
    <row r="461" spans="1:18" ht="14.45" customHeight="1" x14ac:dyDescent="0.25">
      <c r="A461" s="10">
        <v>442</v>
      </c>
      <c r="B461" s="111"/>
      <c r="C461" s="6" t="s">
        <v>561</v>
      </c>
      <c r="D461" s="7">
        <v>44911</v>
      </c>
      <c r="E461" s="8" t="s">
        <v>562</v>
      </c>
      <c r="F461" s="9">
        <v>-385774</v>
      </c>
      <c r="G461" s="8" t="s">
        <v>29</v>
      </c>
      <c r="H461" s="9">
        <v>-40506</v>
      </c>
      <c r="I461" s="112"/>
      <c r="J461" s="113"/>
      <c r="K461" s="114"/>
      <c r="L461" s="115"/>
      <c r="M461" s="116"/>
      <c r="N461" s="15" t="str">
        <f t="shared" si="24"/>
        <v>22105</v>
      </c>
      <c r="O461" t="str">
        <f t="shared" si="25"/>
        <v>HT</v>
      </c>
      <c r="Q461">
        <f t="shared" si="26"/>
        <v>22105</v>
      </c>
      <c r="R461" s="14">
        <f t="shared" si="27"/>
        <v>-385774</v>
      </c>
    </row>
    <row r="462" spans="1:18" ht="14.45" customHeight="1" x14ac:dyDescent="0.25">
      <c r="A462" s="10">
        <v>443</v>
      </c>
      <c r="B462" s="111"/>
      <c r="C462" s="6" t="s">
        <v>563</v>
      </c>
      <c r="D462" s="7">
        <v>44924</v>
      </c>
      <c r="E462" s="8" t="s">
        <v>564</v>
      </c>
      <c r="F462" s="9">
        <v>-240570</v>
      </c>
      <c r="G462" s="8" t="s">
        <v>29</v>
      </c>
      <c r="H462" s="9">
        <v>-25260</v>
      </c>
      <c r="I462" s="112"/>
      <c r="J462" s="113"/>
      <c r="K462" s="114"/>
      <c r="L462" s="115"/>
      <c r="M462" s="116"/>
      <c r="N462" s="15" t="str">
        <f t="shared" si="24"/>
        <v>23810</v>
      </c>
      <c r="O462" t="str">
        <f t="shared" si="25"/>
        <v>HT</v>
      </c>
      <c r="Q462">
        <f t="shared" si="26"/>
        <v>23810</v>
      </c>
      <c r="R462" s="14">
        <f t="shared" si="27"/>
        <v>-240570</v>
      </c>
    </row>
    <row r="463" spans="1:18" ht="14.45" customHeight="1" x14ac:dyDescent="0.25">
      <c r="A463" s="10">
        <v>444</v>
      </c>
      <c r="B463" s="111"/>
      <c r="C463" s="6" t="s">
        <v>565</v>
      </c>
      <c r="D463" s="7">
        <v>44911</v>
      </c>
      <c r="E463" s="8" t="s">
        <v>566</v>
      </c>
      <c r="F463" s="9">
        <v>-499078</v>
      </c>
      <c r="G463" s="8" t="s">
        <v>29</v>
      </c>
      <c r="H463" s="9">
        <v>-52403</v>
      </c>
      <c r="I463" s="112"/>
      <c r="J463" s="113"/>
      <c r="K463" s="114"/>
      <c r="L463" s="115"/>
      <c r="M463" s="116"/>
      <c r="N463" s="15" t="str">
        <f t="shared" si="24"/>
        <v>22121</v>
      </c>
      <c r="O463" t="str">
        <f t="shared" si="25"/>
        <v>HT</v>
      </c>
      <c r="Q463">
        <f t="shared" si="26"/>
        <v>22121</v>
      </c>
      <c r="R463" s="14">
        <f t="shared" si="27"/>
        <v>-499078</v>
      </c>
    </row>
    <row r="464" spans="1:18" ht="14.45" customHeight="1" x14ac:dyDescent="0.25">
      <c r="A464" s="10">
        <v>445</v>
      </c>
      <c r="B464" s="111"/>
      <c r="C464" s="6" t="s">
        <v>567</v>
      </c>
      <c r="D464" s="7">
        <v>44924</v>
      </c>
      <c r="E464" s="8" t="s">
        <v>568</v>
      </c>
      <c r="F464" s="9">
        <v>-153557</v>
      </c>
      <c r="G464" s="8" t="s">
        <v>29</v>
      </c>
      <c r="H464" s="9">
        <v>-16123</v>
      </c>
      <c r="I464" s="112"/>
      <c r="J464" s="113"/>
      <c r="K464" s="114"/>
      <c r="L464" s="115"/>
      <c r="M464" s="116"/>
      <c r="N464" s="15" t="str">
        <f t="shared" si="24"/>
        <v>23911</v>
      </c>
      <c r="O464" t="str">
        <f t="shared" si="25"/>
        <v>HT</v>
      </c>
      <c r="Q464">
        <f t="shared" si="26"/>
        <v>23911</v>
      </c>
      <c r="R464" s="14">
        <f t="shared" si="27"/>
        <v>-153557</v>
      </c>
    </row>
    <row r="465" spans="1:18" ht="14.45" customHeight="1" x14ac:dyDescent="0.25">
      <c r="A465" s="10">
        <v>446</v>
      </c>
      <c r="B465" s="111"/>
      <c r="C465" s="6" t="s">
        <v>569</v>
      </c>
      <c r="D465" s="7">
        <v>44901</v>
      </c>
      <c r="E465" s="8" t="s">
        <v>570</v>
      </c>
      <c r="F465" s="9">
        <v>-223298</v>
      </c>
      <c r="G465" s="8" t="s">
        <v>29</v>
      </c>
      <c r="H465" s="9">
        <v>-23446</v>
      </c>
      <c r="I465" s="112"/>
      <c r="J465" s="113"/>
      <c r="K465" s="114"/>
      <c r="L465" s="115"/>
      <c r="M465" s="116"/>
      <c r="N465" s="15" t="str">
        <f t="shared" si="24"/>
        <v>21255</v>
      </c>
      <c r="O465" t="str">
        <f t="shared" si="25"/>
        <v>HT</v>
      </c>
      <c r="Q465">
        <f t="shared" si="26"/>
        <v>21255</v>
      </c>
      <c r="R465" s="14">
        <f t="shared" si="27"/>
        <v>-223298</v>
      </c>
    </row>
    <row r="466" spans="1:18" ht="14.45" customHeight="1" x14ac:dyDescent="0.25">
      <c r="A466" s="10">
        <v>447</v>
      </c>
      <c r="B466" s="111"/>
      <c r="C466" s="6" t="s">
        <v>571</v>
      </c>
      <c r="D466" s="7">
        <v>44902</v>
      </c>
      <c r="E466" s="8" t="s">
        <v>572</v>
      </c>
      <c r="F466" s="9">
        <v>-119943</v>
      </c>
      <c r="G466" s="8" t="s">
        <v>29</v>
      </c>
      <c r="H466" s="9">
        <v>-12594</v>
      </c>
      <c r="I466" s="112"/>
      <c r="J466" s="113"/>
      <c r="K466" s="114"/>
      <c r="L466" s="115"/>
      <c r="M466" s="116"/>
      <c r="N466" s="15" t="str">
        <f t="shared" si="24"/>
        <v>21386</v>
      </c>
      <c r="O466" t="str">
        <f t="shared" si="25"/>
        <v>HT</v>
      </c>
      <c r="Q466">
        <f t="shared" si="26"/>
        <v>21386</v>
      </c>
      <c r="R466" s="14">
        <f t="shared" si="27"/>
        <v>-119943</v>
      </c>
    </row>
    <row r="467" spans="1:18" ht="14.45" customHeight="1" x14ac:dyDescent="0.25">
      <c r="A467" s="10">
        <v>448</v>
      </c>
      <c r="B467" s="111"/>
      <c r="C467" s="6" t="s">
        <v>573</v>
      </c>
      <c r="D467" s="7">
        <v>44922</v>
      </c>
      <c r="E467" s="8" t="s">
        <v>574</v>
      </c>
      <c r="F467" s="9">
        <v>-119943</v>
      </c>
      <c r="G467" s="8" t="s">
        <v>29</v>
      </c>
      <c r="H467" s="9">
        <v>-12594</v>
      </c>
      <c r="I467" s="112"/>
      <c r="J467" s="113"/>
      <c r="K467" s="114"/>
      <c r="L467" s="115"/>
      <c r="M467" s="116"/>
      <c r="N467" s="15" t="str">
        <f t="shared" si="24"/>
        <v>23312</v>
      </c>
      <c r="O467" t="str">
        <f t="shared" si="25"/>
        <v>HT</v>
      </c>
      <c r="Q467">
        <f t="shared" si="26"/>
        <v>23312</v>
      </c>
      <c r="R467" s="14">
        <f t="shared" si="27"/>
        <v>-119943</v>
      </c>
    </row>
    <row r="468" spans="1:18" ht="14.45" customHeight="1" x14ac:dyDescent="0.25">
      <c r="A468" s="11">
        <v>449</v>
      </c>
      <c r="B468" s="100"/>
      <c r="C468" s="6" t="s">
        <v>575</v>
      </c>
      <c r="D468" s="7">
        <v>44909</v>
      </c>
      <c r="E468" s="8" t="s">
        <v>576</v>
      </c>
      <c r="F468" s="9">
        <v>-599713</v>
      </c>
      <c r="G468" s="8" t="s">
        <v>29</v>
      </c>
      <c r="H468" s="9">
        <v>-62970</v>
      </c>
      <c r="I468" s="104"/>
      <c r="J468" s="105"/>
      <c r="K468" s="106"/>
      <c r="L468" s="109"/>
      <c r="M468" s="110"/>
      <c r="N468" s="15" t="str">
        <f t="shared" ref="N468:N531" si="28">+RIGHT(C468,5)</f>
        <v>21952</v>
      </c>
      <c r="O468" t="str">
        <f t="shared" ref="O468:O531" si="29">+IF(F468&gt;0,"","HT")</f>
        <v>HT</v>
      </c>
      <c r="Q468">
        <f t="shared" ref="Q468:Q531" si="30">+N468*1</f>
        <v>21952</v>
      </c>
      <c r="R468" s="14">
        <f t="shared" ref="R468:R531" si="31">+F468</f>
        <v>-599713</v>
      </c>
    </row>
    <row r="469" spans="1:18" ht="14.45" customHeight="1" x14ac:dyDescent="0.25">
      <c r="A469" s="5">
        <v>450</v>
      </c>
      <c r="B469" s="99" t="s">
        <v>577</v>
      </c>
      <c r="C469" s="6" t="s">
        <v>578</v>
      </c>
      <c r="D469" s="7">
        <v>44923</v>
      </c>
      <c r="E469" s="8" t="s">
        <v>579</v>
      </c>
      <c r="F469" s="9">
        <v>-839598</v>
      </c>
      <c r="G469" s="8" t="s">
        <v>29</v>
      </c>
      <c r="H469" s="9">
        <v>-88158</v>
      </c>
      <c r="I469" s="101">
        <v>-4079858</v>
      </c>
      <c r="J469" s="102"/>
      <c r="K469" s="103"/>
      <c r="L469" s="107" t="s">
        <v>60</v>
      </c>
      <c r="M469" s="108"/>
      <c r="N469" s="15" t="str">
        <f t="shared" si="28"/>
        <v>23578</v>
      </c>
      <c r="O469" t="str">
        <f t="shared" si="29"/>
        <v>HT</v>
      </c>
      <c r="Q469">
        <f t="shared" si="30"/>
        <v>23578</v>
      </c>
      <c r="R469" s="14">
        <f t="shared" si="31"/>
        <v>-839598</v>
      </c>
    </row>
    <row r="470" spans="1:18" ht="14.45" customHeight="1" x14ac:dyDescent="0.25">
      <c r="A470" s="10">
        <v>451</v>
      </c>
      <c r="B470" s="111"/>
      <c r="C470" s="6" t="s">
        <v>580</v>
      </c>
      <c r="D470" s="7">
        <v>44925</v>
      </c>
      <c r="E470" s="8" t="s">
        <v>581</v>
      </c>
      <c r="F470" s="9">
        <v>-294030</v>
      </c>
      <c r="G470" s="8" t="s">
        <v>29</v>
      </c>
      <c r="H470" s="9">
        <v>-30873</v>
      </c>
      <c r="I470" s="112"/>
      <c r="J470" s="113"/>
      <c r="K470" s="114"/>
      <c r="L470" s="115"/>
      <c r="M470" s="116"/>
      <c r="N470" s="15" t="str">
        <f t="shared" si="28"/>
        <v>24278</v>
      </c>
      <c r="O470" t="str">
        <f t="shared" si="29"/>
        <v>HT</v>
      </c>
      <c r="Q470">
        <f t="shared" si="30"/>
        <v>24278</v>
      </c>
      <c r="R470" s="14">
        <f t="shared" si="31"/>
        <v>-294030</v>
      </c>
    </row>
    <row r="471" spans="1:18" ht="14.45" customHeight="1" x14ac:dyDescent="0.25">
      <c r="A471" s="10">
        <v>452</v>
      </c>
      <c r="B471" s="111"/>
      <c r="C471" s="6" t="s">
        <v>582</v>
      </c>
      <c r="D471" s="7">
        <v>44924</v>
      </c>
      <c r="E471" s="8" t="s">
        <v>583</v>
      </c>
      <c r="F471" s="9">
        <v>-369958</v>
      </c>
      <c r="G471" s="8" t="s">
        <v>29</v>
      </c>
      <c r="H471" s="9">
        <v>-38846</v>
      </c>
      <c r="I471" s="112"/>
      <c r="J471" s="113"/>
      <c r="K471" s="114"/>
      <c r="L471" s="115"/>
      <c r="M471" s="116"/>
      <c r="N471" s="15" t="str">
        <f t="shared" si="28"/>
        <v>23724</v>
      </c>
      <c r="O471" t="str">
        <f t="shared" si="29"/>
        <v>HT</v>
      </c>
      <c r="Q471">
        <f t="shared" si="30"/>
        <v>23724</v>
      </c>
      <c r="R471" s="14">
        <f t="shared" si="31"/>
        <v>-369958</v>
      </c>
    </row>
    <row r="472" spans="1:18" ht="14.45" customHeight="1" x14ac:dyDescent="0.25">
      <c r="A472" s="10">
        <v>453</v>
      </c>
      <c r="B472" s="111"/>
      <c r="C472" s="6" t="s">
        <v>584</v>
      </c>
      <c r="D472" s="7">
        <v>44925</v>
      </c>
      <c r="E472" s="8" t="s">
        <v>585</v>
      </c>
      <c r="F472" s="9">
        <v>-1001629</v>
      </c>
      <c r="G472" s="8" t="s">
        <v>29</v>
      </c>
      <c r="H472" s="9">
        <v>-105171</v>
      </c>
      <c r="I472" s="112"/>
      <c r="J472" s="113"/>
      <c r="K472" s="114"/>
      <c r="L472" s="115"/>
      <c r="M472" s="116"/>
      <c r="N472" s="15" t="str">
        <f t="shared" si="28"/>
        <v>24192</v>
      </c>
      <c r="O472" t="str">
        <f t="shared" si="29"/>
        <v>HT</v>
      </c>
      <c r="Q472">
        <f t="shared" si="30"/>
        <v>24192</v>
      </c>
      <c r="R472" s="14">
        <f t="shared" si="31"/>
        <v>-1001629</v>
      </c>
    </row>
    <row r="473" spans="1:18" ht="14.45" customHeight="1" x14ac:dyDescent="0.25">
      <c r="A473" s="10">
        <v>454</v>
      </c>
      <c r="B473" s="111"/>
      <c r="C473" s="6" t="s">
        <v>586</v>
      </c>
      <c r="D473" s="7">
        <v>44923</v>
      </c>
      <c r="E473" s="8" t="s">
        <v>587</v>
      </c>
      <c r="F473" s="9">
        <v>-839598</v>
      </c>
      <c r="G473" s="8" t="s">
        <v>29</v>
      </c>
      <c r="H473" s="9">
        <v>-88158</v>
      </c>
      <c r="I473" s="112"/>
      <c r="J473" s="113"/>
      <c r="K473" s="114"/>
      <c r="L473" s="115"/>
      <c r="M473" s="116"/>
      <c r="N473" s="15" t="str">
        <f t="shared" si="28"/>
        <v>23478</v>
      </c>
      <c r="O473" t="str">
        <f t="shared" si="29"/>
        <v>HT</v>
      </c>
      <c r="Q473">
        <f t="shared" si="30"/>
        <v>23478</v>
      </c>
      <c r="R473" s="14">
        <f t="shared" si="31"/>
        <v>-839598</v>
      </c>
    </row>
    <row r="474" spans="1:18" ht="14.45" customHeight="1" x14ac:dyDescent="0.25">
      <c r="A474" s="10">
        <v>455</v>
      </c>
      <c r="B474" s="111"/>
      <c r="C474" s="6" t="s">
        <v>588</v>
      </c>
      <c r="D474" s="7">
        <v>44925</v>
      </c>
      <c r="E474" s="8" t="s">
        <v>589</v>
      </c>
      <c r="F474" s="9">
        <v>-685055</v>
      </c>
      <c r="G474" s="8" t="s">
        <v>29</v>
      </c>
      <c r="H474" s="9">
        <v>-71931</v>
      </c>
      <c r="I474" s="112"/>
      <c r="J474" s="113"/>
      <c r="K474" s="114"/>
      <c r="L474" s="115"/>
      <c r="M474" s="116"/>
      <c r="N474" s="15" t="str">
        <f t="shared" si="28"/>
        <v>24286</v>
      </c>
      <c r="O474" t="str">
        <f t="shared" si="29"/>
        <v>HT</v>
      </c>
      <c r="Q474">
        <f t="shared" si="30"/>
        <v>24286</v>
      </c>
      <c r="R474" s="14">
        <f t="shared" si="31"/>
        <v>-685055</v>
      </c>
    </row>
    <row r="475" spans="1:18" ht="14.45" customHeight="1" x14ac:dyDescent="0.25">
      <c r="A475" s="10">
        <v>456</v>
      </c>
      <c r="B475" s="111"/>
      <c r="C475" s="6" t="s">
        <v>590</v>
      </c>
      <c r="D475" s="7">
        <v>44923</v>
      </c>
      <c r="E475" s="8" t="s">
        <v>591</v>
      </c>
      <c r="F475" s="9">
        <v>-227664</v>
      </c>
      <c r="G475" s="8" t="s">
        <v>29</v>
      </c>
      <c r="H475" s="9">
        <v>-23905</v>
      </c>
      <c r="I475" s="112"/>
      <c r="J475" s="113"/>
      <c r="K475" s="114"/>
      <c r="L475" s="115"/>
      <c r="M475" s="116"/>
      <c r="N475" s="15" t="str">
        <f t="shared" si="28"/>
        <v>23676</v>
      </c>
      <c r="O475" t="str">
        <f t="shared" si="29"/>
        <v>HT</v>
      </c>
      <c r="Q475">
        <f t="shared" si="30"/>
        <v>23676</v>
      </c>
      <c r="R475" s="14">
        <f t="shared" si="31"/>
        <v>-227664</v>
      </c>
    </row>
    <row r="476" spans="1:18" ht="14.45" customHeight="1" x14ac:dyDescent="0.25">
      <c r="A476" s="10">
        <v>457</v>
      </c>
      <c r="B476" s="111"/>
      <c r="C476" s="6" t="s">
        <v>592</v>
      </c>
      <c r="D476" s="7">
        <v>44925</v>
      </c>
      <c r="E476" s="8" t="s">
        <v>593</v>
      </c>
      <c r="F476" s="9">
        <v>-131868</v>
      </c>
      <c r="G476" s="8" t="s">
        <v>29</v>
      </c>
      <c r="H476" s="9">
        <v>-13846</v>
      </c>
      <c r="I476" s="112"/>
      <c r="J476" s="113"/>
      <c r="K476" s="114"/>
      <c r="L476" s="115"/>
      <c r="M476" s="116"/>
      <c r="N476" s="15" t="str">
        <f t="shared" si="28"/>
        <v>24297</v>
      </c>
      <c r="O476" t="str">
        <f t="shared" si="29"/>
        <v>HT</v>
      </c>
      <c r="Q476">
        <f t="shared" si="30"/>
        <v>24297</v>
      </c>
      <c r="R476" s="14">
        <f t="shared" si="31"/>
        <v>-131868</v>
      </c>
    </row>
    <row r="477" spans="1:18" ht="14.45" customHeight="1" x14ac:dyDescent="0.25">
      <c r="A477" s="11">
        <v>458</v>
      </c>
      <c r="B477" s="100"/>
      <c r="C477" s="6" t="s">
        <v>594</v>
      </c>
      <c r="D477" s="7">
        <v>44925</v>
      </c>
      <c r="E477" s="8" t="s">
        <v>595</v>
      </c>
      <c r="F477" s="9">
        <v>-169101</v>
      </c>
      <c r="G477" s="8" t="s">
        <v>29</v>
      </c>
      <c r="H477" s="9">
        <v>-17756</v>
      </c>
      <c r="I477" s="104"/>
      <c r="J477" s="105"/>
      <c r="K477" s="106"/>
      <c r="L477" s="109"/>
      <c r="M477" s="110"/>
      <c r="N477" s="15" t="str">
        <f t="shared" si="28"/>
        <v>24254</v>
      </c>
      <c r="O477" t="str">
        <f t="shared" si="29"/>
        <v>HT</v>
      </c>
      <c r="Q477">
        <f t="shared" si="30"/>
        <v>24254</v>
      </c>
      <c r="R477" s="14">
        <f t="shared" si="31"/>
        <v>-169101</v>
      </c>
    </row>
    <row r="478" spans="1:18" ht="14.45" customHeight="1" x14ac:dyDescent="0.25">
      <c r="A478" s="5">
        <v>459</v>
      </c>
      <c r="B478" s="99" t="s">
        <v>596</v>
      </c>
      <c r="C478" s="6" t="s">
        <v>597</v>
      </c>
      <c r="D478" s="7">
        <v>44926</v>
      </c>
      <c r="E478" s="8" t="s">
        <v>598</v>
      </c>
      <c r="F478" s="9">
        <v>-159715</v>
      </c>
      <c r="G478" s="8" t="s">
        <v>29</v>
      </c>
      <c r="H478" s="9">
        <v>-16770</v>
      </c>
      <c r="I478" s="101">
        <v>-1214336</v>
      </c>
      <c r="J478" s="102"/>
      <c r="K478" s="103"/>
      <c r="L478" s="107" t="s">
        <v>60</v>
      </c>
      <c r="M478" s="108"/>
      <c r="N478" s="15" t="str">
        <f t="shared" si="28"/>
        <v>24413</v>
      </c>
      <c r="O478" t="str">
        <f t="shared" si="29"/>
        <v>HT</v>
      </c>
      <c r="Q478">
        <f t="shared" si="30"/>
        <v>24413</v>
      </c>
      <c r="R478" s="14">
        <f t="shared" si="31"/>
        <v>-159715</v>
      </c>
    </row>
    <row r="479" spans="1:18" ht="14.45" customHeight="1" x14ac:dyDescent="0.25">
      <c r="A479" s="10">
        <v>460</v>
      </c>
      <c r="B479" s="111"/>
      <c r="C479" s="6" t="s">
        <v>599</v>
      </c>
      <c r="D479" s="7">
        <v>44926</v>
      </c>
      <c r="E479" s="8" t="s">
        <v>598</v>
      </c>
      <c r="F479" s="9">
        <v>-582675</v>
      </c>
      <c r="G479" s="8" t="s">
        <v>29</v>
      </c>
      <c r="H479" s="9">
        <v>-61181</v>
      </c>
      <c r="I479" s="112"/>
      <c r="J479" s="113"/>
      <c r="K479" s="114"/>
      <c r="L479" s="115"/>
      <c r="M479" s="116"/>
      <c r="N479" s="15" t="str">
        <f t="shared" si="28"/>
        <v>24414</v>
      </c>
      <c r="O479" t="str">
        <f t="shared" si="29"/>
        <v>HT</v>
      </c>
      <c r="Q479">
        <f t="shared" si="30"/>
        <v>24414</v>
      </c>
      <c r="R479" s="14">
        <f t="shared" si="31"/>
        <v>-582675</v>
      </c>
    </row>
    <row r="480" spans="1:18" ht="14.45" customHeight="1" x14ac:dyDescent="0.25">
      <c r="A480" s="11">
        <v>461</v>
      </c>
      <c r="B480" s="100"/>
      <c r="C480" s="6" t="s">
        <v>600</v>
      </c>
      <c r="D480" s="7">
        <v>44926</v>
      </c>
      <c r="E480" s="8" t="s">
        <v>59</v>
      </c>
      <c r="F480" s="9">
        <v>-614410</v>
      </c>
      <c r="G480" s="8" t="s">
        <v>29</v>
      </c>
      <c r="H480" s="9">
        <v>-64513</v>
      </c>
      <c r="I480" s="104"/>
      <c r="J480" s="105"/>
      <c r="K480" s="106"/>
      <c r="L480" s="109"/>
      <c r="M480" s="110"/>
      <c r="N480" s="15" t="str">
        <f t="shared" si="28"/>
        <v>24415</v>
      </c>
      <c r="O480" t="str">
        <f t="shared" si="29"/>
        <v>HT</v>
      </c>
      <c r="Q480">
        <f t="shared" si="30"/>
        <v>24415</v>
      </c>
      <c r="R480" s="14">
        <f t="shared" si="31"/>
        <v>-614410</v>
      </c>
    </row>
    <row r="481" spans="1:18" ht="14.45" customHeight="1" x14ac:dyDescent="0.25">
      <c r="A481" s="5">
        <v>462</v>
      </c>
      <c r="B481" s="99" t="s">
        <v>601</v>
      </c>
      <c r="C481" s="6" t="s">
        <v>602</v>
      </c>
      <c r="D481" s="7">
        <v>44912</v>
      </c>
      <c r="E481" s="8" t="s">
        <v>28</v>
      </c>
      <c r="F481" s="9">
        <v>3342828</v>
      </c>
      <c r="G481" s="8" t="s">
        <v>29</v>
      </c>
      <c r="H481" s="9">
        <v>350997</v>
      </c>
      <c r="I481" s="101">
        <v>11269060</v>
      </c>
      <c r="J481" s="102"/>
      <c r="K481" s="103"/>
      <c r="L481" s="107" t="s">
        <v>603</v>
      </c>
      <c r="M481" s="108"/>
      <c r="N481" s="15" t="str">
        <f t="shared" si="28"/>
        <v>56005</v>
      </c>
      <c r="O481" t="str">
        <f t="shared" si="29"/>
        <v/>
      </c>
      <c r="Q481">
        <f t="shared" si="30"/>
        <v>56005</v>
      </c>
      <c r="R481" s="14">
        <f t="shared" si="31"/>
        <v>3342828</v>
      </c>
    </row>
    <row r="482" spans="1:18" ht="14.45" customHeight="1" x14ac:dyDescent="0.25">
      <c r="A482" s="10">
        <v>463</v>
      </c>
      <c r="B482" s="111"/>
      <c r="C482" s="6" t="s">
        <v>604</v>
      </c>
      <c r="D482" s="7">
        <v>44922</v>
      </c>
      <c r="E482" s="8" t="s">
        <v>28</v>
      </c>
      <c r="F482" s="9">
        <v>4208404</v>
      </c>
      <c r="G482" s="8" t="s">
        <v>29</v>
      </c>
      <c r="H482" s="9">
        <v>441882</v>
      </c>
      <c r="I482" s="112"/>
      <c r="J482" s="113"/>
      <c r="K482" s="114"/>
      <c r="L482" s="115"/>
      <c r="M482" s="116"/>
      <c r="N482" s="15" t="str">
        <f t="shared" si="28"/>
        <v>56981</v>
      </c>
      <c r="O482" t="str">
        <f t="shared" si="29"/>
        <v/>
      </c>
      <c r="Q482">
        <f t="shared" si="30"/>
        <v>56981</v>
      </c>
      <c r="R482" s="14">
        <f t="shared" si="31"/>
        <v>4208404</v>
      </c>
    </row>
    <row r="483" spans="1:18" ht="14.45" customHeight="1" x14ac:dyDescent="0.25">
      <c r="A483" s="11">
        <v>464</v>
      </c>
      <c r="B483" s="100"/>
      <c r="C483" s="6" t="s">
        <v>605</v>
      </c>
      <c r="D483" s="7">
        <v>44897</v>
      </c>
      <c r="E483" s="8" t="s">
        <v>28</v>
      </c>
      <c r="F483" s="9">
        <v>5039896</v>
      </c>
      <c r="G483" s="8" t="s">
        <v>29</v>
      </c>
      <c r="H483" s="9">
        <v>529189</v>
      </c>
      <c r="I483" s="104"/>
      <c r="J483" s="105"/>
      <c r="K483" s="106"/>
      <c r="L483" s="109"/>
      <c r="M483" s="110"/>
      <c r="N483" s="15" t="str">
        <f t="shared" si="28"/>
        <v>53958</v>
      </c>
      <c r="O483" t="str">
        <f t="shared" si="29"/>
        <v/>
      </c>
      <c r="Q483">
        <f t="shared" si="30"/>
        <v>53958</v>
      </c>
      <c r="R483" s="14">
        <f t="shared" si="31"/>
        <v>5039896</v>
      </c>
    </row>
    <row r="484" spans="1:18" ht="14.45" customHeight="1" x14ac:dyDescent="0.25">
      <c r="A484" s="5">
        <v>465</v>
      </c>
      <c r="B484" s="99" t="s">
        <v>606</v>
      </c>
      <c r="C484" s="6" t="s">
        <v>607</v>
      </c>
      <c r="D484" s="7">
        <v>44924</v>
      </c>
      <c r="E484" s="8" t="s">
        <v>28</v>
      </c>
      <c r="F484" s="9">
        <v>2948143</v>
      </c>
      <c r="G484" s="8" t="s">
        <v>29</v>
      </c>
      <c r="H484" s="9">
        <v>309555</v>
      </c>
      <c r="I484" s="101">
        <v>11558201</v>
      </c>
      <c r="J484" s="102"/>
      <c r="K484" s="103"/>
      <c r="L484" s="107" t="s">
        <v>608</v>
      </c>
      <c r="M484" s="108"/>
      <c r="N484" s="15" t="str">
        <f t="shared" si="28"/>
        <v>57174</v>
      </c>
      <c r="O484" t="str">
        <f t="shared" si="29"/>
        <v/>
      </c>
      <c r="Q484">
        <f t="shared" si="30"/>
        <v>57174</v>
      </c>
      <c r="R484" s="14">
        <f t="shared" si="31"/>
        <v>2948143</v>
      </c>
    </row>
    <row r="485" spans="1:18" ht="14.45" customHeight="1" x14ac:dyDescent="0.25">
      <c r="A485" s="10">
        <v>466</v>
      </c>
      <c r="B485" s="111"/>
      <c r="C485" s="6" t="s">
        <v>609</v>
      </c>
      <c r="D485" s="7">
        <v>44921</v>
      </c>
      <c r="E485" s="8" t="s">
        <v>42</v>
      </c>
      <c r="F485" s="9">
        <v>1339567</v>
      </c>
      <c r="G485" s="8" t="s">
        <v>29</v>
      </c>
      <c r="H485" s="9">
        <v>140655</v>
      </c>
      <c r="I485" s="112"/>
      <c r="J485" s="113"/>
      <c r="K485" s="114"/>
      <c r="L485" s="115"/>
      <c r="M485" s="116"/>
      <c r="N485" s="15" t="str">
        <f t="shared" si="28"/>
        <v>56872</v>
      </c>
      <c r="O485" t="str">
        <f t="shared" si="29"/>
        <v/>
      </c>
      <c r="Q485">
        <f t="shared" si="30"/>
        <v>56872</v>
      </c>
      <c r="R485" s="14">
        <f t="shared" si="31"/>
        <v>1339567</v>
      </c>
    </row>
    <row r="486" spans="1:18" ht="14.45" customHeight="1" x14ac:dyDescent="0.25">
      <c r="A486" s="10">
        <v>467</v>
      </c>
      <c r="B486" s="111"/>
      <c r="C486" s="6" t="s">
        <v>610</v>
      </c>
      <c r="D486" s="7">
        <v>44901</v>
      </c>
      <c r="E486" s="8" t="s">
        <v>28</v>
      </c>
      <c r="F486" s="9">
        <v>1199426</v>
      </c>
      <c r="G486" s="8" t="s">
        <v>29</v>
      </c>
      <c r="H486" s="9">
        <v>125940</v>
      </c>
      <c r="I486" s="112"/>
      <c r="J486" s="113"/>
      <c r="K486" s="114"/>
      <c r="L486" s="115"/>
      <c r="M486" s="116"/>
      <c r="N486" s="15" t="str">
        <f t="shared" si="28"/>
        <v>54413</v>
      </c>
      <c r="O486" t="str">
        <f t="shared" si="29"/>
        <v/>
      </c>
      <c r="Q486">
        <f t="shared" si="30"/>
        <v>54413</v>
      </c>
      <c r="R486" s="14">
        <f t="shared" si="31"/>
        <v>1199426</v>
      </c>
    </row>
    <row r="487" spans="1:18" ht="14.45" customHeight="1" x14ac:dyDescent="0.25">
      <c r="A487" s="10">
        <v>468</v>
      </c>
      <c r="B487" s="111"/>
      <c r="C487" s="6" t="s">
        <v>611</v>
      </c>
      <c r="D487" s="7">
        <v>44908</v>
      </c>
      <c r="E487" s="8" t="s">
        <v>28</v>
      </c>
      <c r="F487" s="9">
        <v>1632999</v>
      </c>
      <c r="G487" s="8" t="s">
        <v>29</v>
      </c>
      <c r="H487" s="9">
        <v>171465</v>
      </c>
      <c r="I487" s="112"/>
      <c r="J487" s="113"/>
      <c r="K487" s="114"/>
      <c r="L487" s="115"/>
      <c r="M487" s="116"/>
      <c r="N487" s="15" t="str">
        <f t="shared" si="28"/>
        <v>55377</v>
      </c>
      <c r="O487" t="str">
        <f t="shared" si="29"/>
        <v/>
      </c>
      <c r="Q487">
        <f t="shared" si="30"/>
        <v>55377</v>
      </c>
      <c r="R487" s="14">
        <f t="shared" si="31"/>
        <v>1632999</v>
      </c>
    </row>
    <row r="488" spans="1:18" ht="14.45" customHeight="1" x14ac:dyDescent="0.25">
      <c r="A488" s="10">
        <v>469</v>
      </c>
      <c r="B488" s="111"/>
      <c r="C488" s="6" t="s">
        <v>612</v>
      </c>
      <c r="D488" s="7">
        <v>44903</v>
      </c>
      <c r="E488" s="8" t="s">
        <v>42</v>
      </c>
      <c r="F488" s="9">
        <v>938493</v>
      </c>
      <c r="G488" s="8" t="s">
        <v>29</v>
      </c>
      <c r="H488" s="9">
        <v>98542</v>
      </c>
      <c r="I488" s="112"/>
      <c r="J488" s="113"/>
      <c r="K488" s="114"/>
      <c r="L488" s="115"/>
      <c r="M488" s="116"/>
      <c r="N488" s="15" t="str">
        <f t="shared" si="28"/>
        <v>54977</v>
      </c>
      <c r="O488" t="str">
        <f t="shared" si="29"/>
        <v/>
      </c>
      <c r="Q488">
        <f t="shared" si="30"/>
        <v>54977</v>
      </c>
      <c r="R488" s="14">
        <f t="shared" si="31"/>
        <v>938493</v>
      </c>
    </row>
    <row r="489" spans="1:18" ht="14.45" customHeight="1" x14ac:dyDescent="0.25">
      <c r="A489" s="11">
        <v>470</v>
      </c>
      <c r="B489" s="100"/>
      <c r="C489" s="6" t="s">
        <v>613</v>
      </c>
      <c r="D489" s="7">
        <v>44915</v>
      </c>
      <c r="E489" s="8" t="s">
        <v>28</v>
      </c>
      <c r="F489" s="9">
        <v>4855563</v>
      </c>
      <c r="G489" s="8" t="s">
        <v>29</v>
      </c>
      <c r="H489" s="9">
        <v>509834</v>
      </c>
      <c r="I489" s="104"/>
      <c r="J489" s="105"/>
      <c r="K489" s="106"/>
      <c r="L489" s="109"/>
      <c r="M489" s="110"/>
      <c r="N489" s="15" t="str">
        <f t="shared" si="28"/>
        <v>56163</v>
      </c>
      <c r="O489" t="str">
        <f t="shared" si="29"/>
        <v/>
      </c>
      <c r="Q489">
        <f t="shared" si="30"/>
        <v>56163</v>
      </c>
      <c r="R489" s="14">
        <f t="shared" si="31"/>
        <v>4855563</v>
      </c>
    </row>
    <row r="490" spans="1:18" ht="14.45" customHeight="1" x14ac:dyDescent="0.25">
      <c r="A490" s="5">
        <v>471</v>
      </c>
      <c r="B490" s="99" t="s">
        <v>614</v>
      </c>
      <c r="C490" s="6" t="s">
        <v>615</v>
      </c>
      <c r="D490" s="7">
        <v>44924</v>
      </c>
      <c r="E490" s="8" t="s">
        <v>28</v>
      </c>
      <c r="F490" s="9">
        <v>9762862</v>
      </c>
      <c r="G490" s="8" t="s">
        <v>29</v>
      </c>
      <c r="H490" s="9">
        <v>1025100</v>
      </c>
      <c r="I490" s="101">
        <v>19910878</v>
      </c>
      <c r="J490" s="102"/>
      <c r="K490" s="103"/>
      <c r="L490" s="107" t="s">
        <v>616</v>
      </c>
      <c r="M490" s="108"/>
      <c r="N490" s="15" t="str">
        <f t="shared" si="28"/>
        <v>57163</v>
      </c>
      <c r="O490" t="str">
        <f t="shared" si="29"/>
        <v/>
      </c>
      <c r="Q490">
        <f t="shared" si="30"/>
        <v>57163</v>
      </c>
      <c r="R490" s="14">
        <f t="shared" si="31"/>
        <v>9762862</v>
      </c>
    </row>
    <row r="491" spans="1:18" ht="14.45" customHeight="1" x14ac:dyDescent="0.25">
      <c r="A491" s="10">
        <v>472</v>
      </c>
      <c r="B491" s="111"/>
      <c r="C491" s="6" t="s">
        <v>617</v>
      </c>
      <c r="D491" s="7">
        <v>44909</v>
      </c>
      <c r="E491" s="8" t="s">
        <v>28</v>
      </c>
      <c r="F491" s="9">
        <v>5665294</v>
      </c>
      <c r="G491" s="8" t="s">
        <v>29</v>
      </c>
      <c r="H491" s="9">
        <v>594856</v>
      </c>
      <c r="I491" s="112"/>
      <c r="J491" s="113"/>
      <c r="K491" s="114"/>
      <c r="L491" s="115"/>
      <c r="M491" s="116"/>
      <c r="N491" s="15" t="str">
        <f t="shared" si="28"/>
        <v>55465</v>
      </c>
      <c r="O491" t="str">
        <f t="shared" si="29"/>
        <v/>
      </c>
      <c r="Q491">
        <f t="shared" si="30"/>
        <v>55465</v>
      </c>
      <c r="R491" s="14">
        <f t="shared" si="31"/>
        <v>5665294</v>
      </c>
    </row>
    <row r="492" spans="1:18" ht="14.45" customHeight="1" x14ac:dyDescent="0.25">
      <c r="A492" s="10">
        <v>473</v>
      </c>
      <c r="B492" s="111"/>
      <c r="C492" s="6" t="s">
        <v>618</v>
      </c>
      <c r="D492" s="7">
        <v>44917</v>
      </c>
      <c r="E492" s="8" t="s">
        <v>28</v>
      </c>
      <c r="F492" s="9">
        <v>4536027</v>
      </c>
      <c r="G492" s="8" t="s">
        <v>29</v>
      </c>
      <c r="H492" s="9">
        <v>476283</v>
      </c>
      <c r="I492" s="112"/>
      <c r="J492" s="113"/>
      <c r="K492" s="114"/>
      <c r="L492" s="115"/>
      <c r="M492" s="116"/>
      <c r="N492" s="15" t="str">
        <f t="shared" si="28"/>
        <v>56526</v>
      </c>
      <c r="O492" t="str">
        <f t="shared" si="29"/>
        <v/>
      </c>
      <c r="Q492">
        <f t="shared" si="30"/>
        <v>56526</v>
      </c>
      <c r="R492" s="14">
        <f t="shared" si="31"/>
        <v>4536027</v>
      </c>
    </row>
    <row r="493" spans="1:18" ht="14.45" customHeight="1" x14ac:dyDescent="0.25">
      <c r="A493" s="11">
        <v>474</v>
      </c>
      <c r="B493" s="100"/>
      <c r="C493" s="6" t="s">
        <v>619</v>
      </c>
      <c r="D493" s="7">
        <v>44905</v>
      </c>
      <c r="E493" s="8" t="s">
        <v>42</v>
      </c>
      <c r="F493" s="9">
        <v>2282608</v>
      </c>
      <c r="G493" s="8" t="s">
        <v>29</v>
      </c>
      <c r="H493" s="9">
        <v>239674</v>
      </c>
      <c r="I493" s="104"/>
      <c r="J493" s="105"/>
      <c r="K493" s="106"/>
      <c r="L493" s="109"/>
      <c r="M493" s="110"/>
      <c r="N493" s="15" t="str">
        <f t="shared" si="28"/>
        <v>55262</v>
      </c>
      <c r="O493" t="str">
        <f t="shared" si="29"/>
        <v/>
      </c>
      <c r="Q493">
        <f t="shared" si="30"/>
        <v>55262</v>
      </c>
      <c r="R493" s="14">
        <f t="shared" si="31"/>
        <v>2282608</v>
      </c>
    </row>
    <row r="494" spans="1:18" ht="14.45" customHeight="1" x14ac:dyDescent="0.25">
      <c r="A494" s="5">
        <v>475</v>
      </c>
      <c r="B494" s="99" t="s">
        <v>620</v>
      </c>
      <c r="C494" s="6" t="s">
        <v>621</v>
      </c>
      <c r="D494" s="7">
        <v>44907</v>
      </c>
      <c r="E494" s="8" t="s">
        <v>28</v>
      </c>
      <c r="F494" s="9">
        <v>729785</v>
      </c>
      <c r="G494" s="8" t="s">
        <v>29</v>
      </c>
      <c r="H494" s="9">
        <v>76627</v>
      </c>
      <c r="I494" s="101">
        <v>3162690</v>
      </c>
      <c r="J494" s="102"/>
      <c r="K494" s="103"/>
      <c r="L494" s="107" t="s">
        <v>622</v>
      </c>
      <c r="M494" s="108"/>
      <c r="N494" s="15" t="str">
        <f t="shared" si="28"/>
        <v>55291</v>
      </c>
      <c r="O494" t="str">
        <f t="shared" si="29"/>
        <v/>
      </c>
      <c r="Q494">
        <f t="shared" si="30"/>
        <v>55291</v>
      </c>
      <c r="R494" s="14">
        <f t="shared" si="31"/>
        <v>729785</v>
      </c>
    </row>
    <row r="495" spans="1:18" ht="14.45" customHeight="1" x14ac:dyDescent="0.25">
      <c r="A495" s="10">
        <v>476</v>
      </c>
      <c r="B495" s="111"/>
      <c r="C495" s="6" t="s">
        <v>623</v>
      </c>
      <c r="D495" s="7">
        <v>44900</v>
      </c>
      <c r="E495" s="8" t="s">
        <v>28</v>
      </c>
      <c r="F495" s="9">
        <v>1790237</v>
      </c>
      <c r="G495" s="8" t="s">
        <v>29</v>
      </c>
      <c r="H495" s="9">
        <v>187975</v>
      </c>
      <c r="I495" s="112"/>
      <c r="J495" s="113"/>
      <c r="K495" s="114"/>
      <c r="L495" s="115"/>
      <c r="M495" s="116"/>
      <c r="N495" s="15" t="str">
        <f t="shared" si="28"/>
        <v>54326</v>
      </c>
      <c r="O495" t="str">
        <f t="shared" si="29"/>
        <v/>
      </c>
      <c r="Q495">
        <f t="shared" si="30"/>
        <v>54326</v>
      </c>
      <c r="R495" s="14">
        <f t="shared" si="31"/>
        <v>1790237</v>
      </c>
    </row>
    <row r="496" spans="1:18" ht="14.45" customHeight="1" x14ac:dyDescent="0.25">
      <c r="A496" s="11">
        <v>477</v>
      </c>
      <c r="B496" s="100"/>
      <c r="C496" s="6" t="s">
        <v>624</v>
      </c>
      <c r="D496" s="7">
        <v>44922</v>
      </c>
      <c r="E496" s="8" t="s">
        <v>28</v>
      </c>
      <c r="F496" s="9">
        <v>1013710</v>
      </c>
      <c r="G496" s="8" t="s">
        <v>29</v>
      </c>
      <c r="H496" s="9">
        <v>106440</v>
      </c>
      <c r="I496" s="104"/>
      <c r="J496" s="105"/>
      <c r="K496" s="106"/>
      <c r="L496" s="109"/>
      <c r="M496" s="110"/>
      <c r="N496" s="15" t="str">
        <f t="shared" si="28"/>
        <v>56982</v>
      </c>
      <c r="O496" t="str">
        <f t="shared" si="29"/>
        <v/>
      </c>
      <c r="Q496">
        <f t="shared" si="30"/>
        <v>56982</v>
      </c>
      <c r="R496" s="14">
        <f t="shared" si="31"/>
        <v>1013710</v>
      </c>
    </row>
    <row r="497" spans="1:18" ht="14.45" customHeight="1" x14ac:dyDescent="0.25">
      <c r="A497" s="5">
        <v>478</v>
      </c>
      <c r="B497" s="99" t="s">
        <v>625</v>
      </c>
      <c r="C497" s="6" t="s">
        <v>626</v>
      </c>
      <c r="D497" s="7">
        <v>44915</v>
      </c>
      <c r="E497" s="8" t="s">
        <v>28</v>
      </c>
      <c r="F497" s="9">
        <v>2942811</v>
      </c>
      <c r="G497" s="8" t="s">
        <v>29</v>
      </c>
      <c r="H497" s="9">
        <v>308995</v>
      </c>
      <c r="I497" s="101">
        <v>11816682</v>
      </c>
      <c r="J497" s="102"/>
      <c r="K497" s="103"/>
      <c r="L497" s="107" t="s">
        <v>627</v>
      </c>
      <c r="M497" s="108"/>
      <c r="N497" s="15" t="str">
        <f t="shared" si="28"/>
        <v>56170</v>
      </c>
      <c r="O497" t="str">
        <f t="shared" si="29"/>
        <v/>
      </c>
      <c r="Q497">
        <f t="shared" si="30"/>
        <v>56170</v>
      </c>
      <c r="R497" s="14">
        <f t="shared" si="31"/>
        <v>2942811</v>
      </c>
    </row>
    <row r="498" spans="1:18" ht="14.45" customHeight="1" x14ac:dyDescent="0.25">
      <c r="A498" s="10">
        <v>479</v>
      </c>
      <c r="B498" s="111"/>
      <c r="C498" s="6" t="s">
        <v>628</v>
      </c>
      <c r="D498" s="7">
        <v>44922</v>
      </c>
      <c r="E498" s="8" t="s">
        <v>28</v>
      </c>
      <c r="F498" s="9">
        <v>3735693</v>
      </c>
      <c r="G498" s="8" t="s">
        <v>29</v>
      </c>
      <c r="H498" s="9">
        <v>392248</v>
      </c>
      <c r="I498" s="112"/>
      <c r="J498" s="113"/>
      <c r="K498" s="114"/>
      <c r="L498" s="115"/>
      <c r="M498" s="116"/>
      <c r="N498" s="15" t="str">
        <f t="shared" si="28"/>
        <v>57009</v>
      </c>
      <c r="O498" t="str">
        <f t="shared" si="29"/>
        <v/>
      </c>
      <c r="Q498">
        <f t="shared" si="30"/>
        <v>57009</v>
      </c>
      <c r="R498" s="14">
        <f t="shared" si="31"/>
        <v>3735693</v>
      </c>
    </row>
    <row r="499" spans="1:18" ht="14.45" customHeight="1" x14ac:dyDescent="0.25">
      <c r="A499" s="11">
        <v>480</v>
      </c>
      <c r="B499" s="100"/>
      <c r="C499" s="6" t="s">
        <v>629</v>
      </c>
      <c r="D499" s="7">
        <v>44908</v>
      </c>
      <c r="E499" s="8" t="s">
        <v>28</v>
      </c>
      <c r="F499" s="9">
        <v>6524493</v>
      </c>
      <c r="G499" s="8" t="s">
        <v>29</v>
      </c>
      <c r="H499" s="9">
        <v>685072</v>
      </c>
      <c r="I499" s="104"/>
      <c r="J499" s="105"/>
      <c r="K499" s="106"/>
      <c r="L499" s="109"/>
      <c r="M499" s="110"/>
      <c r="N499" s="15" t="str">
        <f t="shared" si="28"/>
        <v>55394</v>
      </c>
      <c r="O499" t="str">
        <f t="shared" si="29"/>
        <v/>
      </c>
      <c r="Q499">
        <f t="shared" si="30"/>
        <v>55394</v>
      </c>
      <c r="R499" s="14">
        <f t="shared" si="31"/>
        <v>6524493</v>
      </c>
    </row>
    <row r="500" spans="1:18" ht="16.149999999999999" customHeight="1" x14ac:dyDescent="0.25">
      <c r="A500" s="12">
        <v>481</v>
      </c>
      <c r="B500" s="12" t="s">
        <v>630</v>
      </c>
      <c r="C500" s="6" t="s">
        <v>631</v>
      </c>
      <c r="D500" s="7">
        <v>44915</v>
      </c>
      <c r="E500" s="8" t="s">
        <v>632</v>
      </c>
      <c r="F500" s="9">
        <v>-119943</v>
      </c>
      <c r="G500" s="8" t="s">
        <v>29</v>
      </c>
      <c r="H500" s="9">
        <v>-12594</v>
      </c>
      <c r="I500" s="94">
        <v>-107349</v>
      </c>
      <c r="J500" s="95"/>
      <c r="K500" s="96"/>
      <c r="L500" s="97" t="s">
        <v>627</v>
      </c>
      <c r="M500" s="98"/>
      <c r="N500" s="15" t="str">
        <f t="shared" si="28"/>
        <v>'1026</v>
      </c>
      <c r="O500" t="str">
        <f t="shared" si="29"/>
        <v>HT</v>
      </c>
      <c r="Q500">
        <f>RIGHT(N500,LEN(N500)-1)*1</f>
        <v>1026</v>
      </c>
      <c r="R500" s="14">
        <f t="shared" si="31"/>
        <v>-119943</v>
      </c>
    </row>
    <row r="501" spans="1:18" ht="16.149999999999999" customHeight="1" x14ac:dyDescent="0.25">
      <c r="A501" s="12">
        <v>482</v>
      </c>
      <c r="B501" s="12" t="s">
        <v>633</v>
      </c>
      <c r="C501" s="6" t="s">
        <v>634</v>
      </c>
      <c r="D501" s="7">
        <v>44915</v>
      </c>
      <c r="E501" s="8" t="s">
        <v>42</v>
      </c>
      <c r="F501" s="9">
        <v>546512</v>
      </c>
      <c r="G501" s="8" t="s">
        <v>29</v>
      </c>
      <c r="H501" s="9">
        <v>57384</v>
      </c>
      <c r="I501" s="94">
        <v>489128</v>
      </c>
      <c r="J501" s="95"/>
      <c r="K501" s="96"/>
      <c r="L501" s="97" t="s">
        <v>635</v>
      </c>
      <c r="M501" s="98"/>
      <c r="N501" s="15" t="str">
        <f t="shared" si="28"/>
        <v>56172</v>
      </c>
      <c r="O501" t="str">
        <f t="shared" si="29"/>
        <v/>
      </c>
      <c r="Q501">
        <f t="shared" si="30"/>
        <v>56172</v>
      </c>
      <c r="R501" s="14">
        <f t="shared" si="31"/>
        <v>546512</v>
      </c>
    </row>
    <row r="502" spans="1:18" ht="14.65" customHeight="1" x14ac:dyDescent="0.25">
      <c r="A502" s="5">
        <v>483</v>
      </c>
      <c r="B502" s="99" t="s">
        <v>636</v>
      </c>
      <c r="C502" s="6" t="s">
        <v>637</v>
      </c>
      <c r="D502" s="7">
        <v>44918</v>
      </c>
      <c r="E502" s="8" t="s">
        <v>28</v>
      </c>
      <c r="F502" s="9">
        <v>3652681</v>
      </c>
      <c r="G502" s="8" t="s">
        <v>29</v>
      </c>
      <c r="H502" s="9">
        <v>383532</v>
      </c>
      <c r="I502" s="101">
        <v>5762204</v>
      </c>
      <c r="J502" s="102"/>
      <c r="K502" s="103"/>
      <c r="L502" s="107" t="s">
        <v>638</v>
      </c>
      <c r="M502" s="108"/>
      <c r="N502" s="15" t="str">
        <f t="shared" si="28"/>
        <v>56705</v>
      </c>
      <c r="O502" t="str">
        <f t="shared" si="29"/>
        <v/>
      </c>
      <c r="Q502">
        <f t="shared" si="30"/>
        <v>56705</v>
      </c>
      <c r="R502" s="14">
        <f t="shared" si="31"/>
        <v>3652681</v>
      </c>
    </row>
    <row r="503" spans="1:18" ht="14.65" customHeight="1" x14ac:dyDescent="0.25">
      <c r="A503" s="11">
        <v>484</v>
      </c>
      <c r="B503" s="100"/>
      <c r="C503" s="6" t="s">
        <v>639</v>
      </c>
      <c r="D503" s="7">
        <v>44903</v>
      </c>
      <c r="E503" s="8" t="s">
        <v>28</v>
      </c>
      <c r="F503" s="9">
        <v>2785536</v>
      </c>
      <c r="G503" s="8" t="s">
        <v>29</v>
      </c>
      <c r="H503" s="9">
        <v>292481</v>
      </c>
      <c r="I503" s="104"/>
      <c r="J503" s="105"/>
      <c r="K503" s="106"/>
      <c r="L503" s="109"/>
      <c r="M503" s="110"/>
      <c r="N503" s="15" t="str">
        <f t="shared" si="28"/>
        <v>54898</v>
      </c>
      <c r="O503" t="str">
        <f t="shared" si="29"/>
        <v/>
      </c>
      <c r="Q503">
        <f t="shared" si="30"/>
        <v>54898</v>
      </c>
      <c r="R503" s="14">
        <f t="shared" si="31"/>
        <v>2785536</v>
      </c>
    </row>
    <row r="504" spans="1:18" ht="14.45" customHeight="1" x14ac:dyDescent="0.25">
      <c r="A504" s="5">
        <v>485</v>
      </c>
      <c r="B504" s="99" t="s">
        <v>640</v>
      </c>
      <c r="C504" s="6" t="s">
        <v>641</v>
      </c>
      <c r="D504" s="7">
        <v>44914</v>
      </c>
      <c r="E504" s="8" t="s">
        <v>28</v>
      </c>
      <c r="F504" s="9">
        <v>3684221</v>
      </c>
      <c r="G504" s="8" t="s">
        <v>29</v>
      </c>
      <c r="H504" s="9">
        <v>386843</v>
      </c>
      <c r="I504" s="101">
        <v>19895701</v>
      </c>
      <c r="J504" s="102"/>
      <c r="K504" s="103"/>
      <c r="L504" s="107" t="s">
        <v>642</v>
      </c>
      <c r="M504" s="108"/>
      <c r="N504" s="15" t="str">
        <f t="shared" si="28"/>
        <v>56031</v>
      </c>
      <c r="O504" t="str">
        <f t="shared" si="29"/>
        <v/>
      </c>
      <c r="Q504">
        <f t="shared" si="30"/>
        <v>56031</v>
      </c>
      <c r="R504" s="14">
        <f t="shared" si="31"/>
        <v>3684221</v>
      </c>
    </row>
    <row r="505" spans="1:18" ht="14.45" customHeight="1" x14ac:dyDescent="0.25">
      <c r="A505" s="10">
        <v>486</v>
      </c>
      <c r="B505" s="111"/>
      <c r="C505" s="6" t="s">
        <v>643</v>
      </c>
      <c r="D505" s="7">
        <v>44922</v>
      </c>
      <c r="E505" s="8" t="s">
        <v>42</v>
      </c>
      <c r="F505" s="9">
        <v>4639306</v>
      </c>
      <c r="G505" s="8" t="s">
        <v>29</v>
      </c>
      <c r="H505" s="9">
        <v>487127</v>
      </c>
      <c r="I505" s="112"/>
      <c r="J505" s="113"/>
      <c r="K505" s="114"/>
      <c r="L505" s="115"/>
      <c r="M505" s="116"/>
      <c r="N505" s="15" t="str">
        <f t="shared" si="28"/>
        <v>56978</v>
      </c>
      <c r="O505" t="str">
        <f t="shared" si="29"/>
        <v/>
      </c>
      <c r="Q505">
        <f t="shared" si="30"/>
        <v>56978</v>
      </c>
      <c r="R505" s="14">
        <f t="shared" si="31"/>
        <v>4639306</v>
      </c>
    </row>
    <row r="506" spans="1:18" ht="14.45" customHeight="1" x14ac:dyDescent="0.25">
      <c r="A506" s="10">
        <v>487</v>
      </c>
      <c r="B506" s="111"/>
      <c r="C506" s="6" t="s">
        <v>644</v>
      </c>
      <c r="D506" s="7">
        <v>44909</v>
      </c>
      <c r="E506" s="8" t="s">
        <v>28</v>
      </c>
      <c r="F506" s="9">
        <v>2179511</v>
      </c>
      <c r="G506" s="8" t="s">
        <v>29</v>
      </c>
      <c r="H506" s="9">
        <v>228849</v>
      </c>
      <c r="I506" s="112"/>
      <c r="J506" s="113"/>
      <c r="K506" s="114"/>
      <c r="L506" s="115"/>
      <c r="M506" s="116"/>
      <c r="N506" s="15" t="str">
        <f t="shared" si="28"/>
        <v>55437</v>
      </c>
      <c r="O506" t="str">
        <f t="shared" si="29"/>
        <v/>
      </c>
      <c r="Q506">
        <f t="shared" si="30"/>
        <v>55437</v>
      </c>
      <c r="R506" s="14">
        <f t="shared" si="31"/>
        <v>2179511</v>
      </c>
    </row>
    <row r="507" spans="1:18" ht="14.45" customHeight="1" x14ac:dyDescent="0.25">
      <c r="A507" s="10">
        <v>488</v>
      </c>
      <c r="B507" s="111"/>
      <c r="C507" s="6" t="s">
        <v>645</v>
      </c>
      <c r="D507" s="7">
        <v>44902</v>
      </c>
      <c r="E507" s="8" t="s">
        <v>42</v>
      </c>
      <c r="F507" s="9">
        <v>2379164</v>
      </c>
      <c r="G507" s="8" t="s">
        <v>29</v>
      </c>
      <c r="H507" s="9">
        <v>249812</v>
      </c>
      <c r="I507" s="112"/>
      <c r="J507" s="113"/>
      <c r="K507" s="114"/>
      <c r="L507" s="115"/>
      <c r="M507" s="116"/>
      <c r="N507" s="15" t="str">
        <f t="shared" si="28"/>
        <v>54462</v>
      </c>
      <c r="O507" t="str">
        <f t="shared" si="29"/>
        <v/>
      </c>
      <c r="Q507">
        <f t="shared" si="30"/>
        <v>54462</v>
      </c>
      <c r="R507" s="14">
        <f t="shared" si="31"/>
        <v>2379164</v>
      </c>
    </row>
    <row r="508" spans="1:18" ht="14.45" customHeight="1" x14ac:dyDescent="0.25">
      <c r="A508" s="10">
        <v>489</v>
      </c>
      <c r="B508" s="111"/>
      <c r="C508" s="6" t="s">
        <v>646</v>
      </c>
      <c r="D508" s="7">
        <v>44904</v>
      </c>
      <c r="E508" s="8" t="s">
        <v>28</v>
      </c>
      <c r="F508" s="9">
        <v>1799140</v>
      </c>
      <c r="G508" s="8" t="s">
        <v>29</v>
      </c>
      <c r="H508" s="9">
        <v>188910</v>
      </c>
      <c r="I508" s="112"/>
      <c r="J508" s="113"/>
      <c r="K508" s="114"/>
      <c r="L508" s="115"/>
      <c r="M508" s="116"/>
      <c r="N508" s="15" t="str">
        <f t="shared" si="28"/>
        <v>55200</v>
      </c>
      <c r="O508" t="str">
        <f t="shared" si="29"/>
        <v/>
      </c>
      <c r="Q508">
        <f t="shared" si="30"/>
        <v>55200</v>
      </c>
      <c r="R508" s="14">
        <f t="shared" si="31"/>
        <v>1799140</v>
      </c>
    </row>
    <row r="509" spans="1:18" ht="14.45" customHeight="1" x14ac:dyDescent="0.25">
      <c r="A509" s="10">
        <v>490</v>
      </c>
      <c r="B509" s="111"/>
      <c r="C509" s="6" t="s">
        <v>647</v>
      </c>
      <c r="D509" s="7">
        <v>44915</v>
      </c>
      <c r="E509" s="8" t="s">
        <v>28</v>
      </c>
      <c r="F509" s="9">
        <v>2398853</v>
      </c>
      <c r="G509" s="8" t="s">
        <v>29</v>
      </c>
      <c r="H509" s="9">
        <v>251880</v>
      </c>
      <c r="I509" s="112"/>
      <c r="J509" s="113"/>
      <c r="K509" s="114"/>
      <c r="L509" s="115"/>
      <c r="M509" s="116"/>
      <c r="N509" s="15" t="str">
        <f t="shared" si="28"/>
        <v>56143</v>
      </c>
      <c r="O509" t="str">
        <f t="shared" si="29"/>
        <v/>
      </c>
      <c r="Q509">
        <f t="shared" si="30"/>
        <v>56143</v>
      </c>
      <c r="R509" s="14">
        <f t="shared" si="31"/>
        <v>2398853</v>
      </c>
    </row>
    <row r="510" spans="1:18" ht="14.45" customHeight="1" x14ac:dyDescent="0.25">
      <c r="A510" s="10">
        <v>491</v>
      </c>
      <c r="B510" s="111"/>
      <c r="C510" s="6" t="s">
        <v>648</v>
      </c>
      <c r="D510" s="7">
        <v>44918</v>
      </c>
      <c r="E510" s="8" t="s">
        <v>42</v>
      </c>
      <c r="F510" s="9">
        <v>2753226</v>
      </c>
      <c r="G510" s="8" t="s">
        <v>29</v>
      </c>
      <c r="H510" s="9">
        <v>289089</v>
      </c>
      <c r="I510" s="112"/>
      <c r="J510" s="113"/>
      <c r="K510" s="114"/>
      <c r="L510" s="115"/>
      <c r="M510" s="116"/>
      <c r="N510" s="15" t="str">
        <f t="shared" si="28"/>
        <v>56700</v>
      </c>
      <c r="O510" t="str">
        <f t="shared" si="29"/>
        <v/>
      </c>
      <c r="Q510">
        <f t="shared" si="30"/>
        <v>56700</v>
      </c>
      <c r="R510" s="14">
        <f t="shared" si="31"/>
        <v>2753226</v>
      </c>
    </row>
    <row r="511" spans="1:18" ht="14.45" customHeight="1" x14ac:dyDescent="0.25">
      <c r="A511" s="11">
        <v>492</v>
      </c>
      <c r="B511" s="100"/>
      <c r="C511" s="6" t="s">
        <v>649</v>
      </c>
      <c r="D511" s="7">
        <v>44925</v>
      </c>
      <c r="E511" s="8" t="s">
        <v>28</v>
      </c>
      <c r="F511" s="9">
        <v>2396413</v>
      </c>
      <c r="G511" s="8" t="s">
        <v>29</v>
      </c>
      <c r="H511" s="9">
        <v>251623</v>
      </c>
      <c r="I511" s="104"/>
      <c r="J511" s="105"/>
      <c r="K511" s="106"/>
      <c r="L511" s="109"/>
      <c r="M511" s="110"/>
      <c r="N511" s="15" t="str">
        <f t="shared" si="28"/>
        <v>57621</v>
      </c>
      <c r="O511" t="str">
        <f t="shared" si="29"/>
        <v/>
      </c>
      <c r="Q511">
        <f t="shared" si="30"/>
        <v>57621</v>
      </c>
      <c r="R511" s="14">
        <f t="shared" si="31"/>
        <v>2396413</v>
      </c>
    </row>
    <row r="512" spans="1:18" ht="14.45" customHeight="1" x14ac:dyDescent="0.25">
      <c r="A512" s="5">
        <v>493</v>
      </c>
      <c r="B512" s="99" t="s">
        <v>650</v>
      </c>
      <c r="C512" s="6" t="s">
        <v>651</v>
      </c>
      <c r="D512" s="7">
        <v>44917</v>
      </c>
      <c r="E512" s="8" t="s">
        <v>42</v>
      </c>
      <c r="F512" s="9">
        <v>1226627</v>
      </c>
      <c r="G512" s="8" t="s">
        <v>29</v>
      </c>
      <c r="H512" s="9">
        <v>128796</v>
      </c>
      <c r="I512" s="101">
        <v>10700867</v>
      </c>
      <c r="J512" s="102"/>
      <c r="K512" s="103"/>
      <c r="L512" s="107" t="s">
        <v>652</v>
      </c>
      <c r="M512" s="108"/>
      <c r="N512" s="15" t="str">
        <f t="shared" si="28"/>
        <v>56288</v>
      </c>
      <c r="O512" t="str">
        <f t="shared" si="29"/>
        <v/>
      </c>
      <c r="Q512">
        <f t="shared" si="30"/>
        <v>56288</v>
      </c>
      <c r="R512" s="14">
        <f t="shared" si="31"/>
        <v>1226627</v>
      </c>
    </row>
    <row r="513" spans="1:18" ht="14.45" customHeight="1" x14ac:dyDescent="0.25">
      <c r="A513" s="10">
        <v>494</v>
      </c>
      <c r="B513" s="111"/>
      <c r="C513" s="6" t="s">
        <v>653</v>
      </c>
      <c r="D513" s="7">
        <v>44912</v>
      </c>
      <c r="E513" s="8" t="s">
        <v>42</v>
      </c>
      <c r="F513" s="9">
        <v>1189582</v>
      </c>
      <c r="G513" s="8" t="s">
        <v>29</v>
      </c>
      <c r="H513" s="9">
        <v>124906</v>
      </c>
      <c r="I513" s="112"/>
      <c r="J513" s="113"/>
      <c r="K513" s="114"/>
      <c r="L513" s="115"/>
      <c r="M513" s="116"/>
      <c r="N513" s="15" t="str">
        <f t="shared" si="28"/>
        <v>55989</v>
      </c>
      <c r="O513" t="str">
        <f t="shared" si="29"/>
        <v/>
      </c>
      <c r="Q513">
        <f t="shared" si="30"/>
        <v>55989</v>
      </c>
      <c r="R513" s="14">
        <f t="shared" si="31"/>
        <v>1189582</v>
      </c>
    </row>
    <row r="514" spans="1:18" ht="14.45" customHeight="1" x14ac:dyDescent="0.25">
      <c r="A514" s="10">
        <v>495</v>
      </c>
      <c r="B514" s="111"/>
      <c r="C514" s="6" t="s">
        <v>654</v>
      </c>
      <c r="D514" s="7">
        <v>44921</v>
      </c>
      <c r="E514" s="8" t="s">
        <v>42</v>
      </c>
      <c r="F514" s="9">
        <v>1886081</v>
      </c>
      <c r="G514" s="8" t="s">
        <v>29</v>
      </c>
      <c r="H514" s="9">
        <v>198039</v>
      </c>
      <c r="I514" s="112"/>
      <c r="J514" s="113"/>
      <c r="K514" s="114"/>
      <c r="L514" s="115"/>
      <c r="M514" s="116"/>
      <c r="N514" s="15" t="str">
        <f t="shared" si="28"/>
        <v>56865</v>
      </c>
      <c r="O514" t="str">
        <f t="shared" si="29"/>
        <v/>
      </c>
      <c r="Q514">
        <f t="shared" si="30"/>
        <v>56865</v>
      </c>
      <c r="R514" s="14">
        <f t="shared" si="31"/>
        <v>1886081</v>
      </c>
    </row>
    <row r="515" spans="1:18" ht="14.45" customHeight="1" x14ac:dyDescent="0.25">
      <c r="A515" s="10">
        <v>496</v>
      </c>
      <c r="B515" s="111"/>
      <c r="C515" s="6" t="s">
        <v>655</v>
      </c>
      <c r="D515" s="7">
        <v>44901</v>
      </c>
      <c r="E515" s="8" t="s">
        <v>28</v>
      </c>
      <c r="F515" s="9">
        <v>2592194</v>
      </c>
      <c r="G515" s="8" t="s">
        <v>29</v>
      </c>
      <c r="H515" s="9">
        <v>272180</v>
      </c>
      <c r="I515" s="112"/>
      <c r="J515" s="113"/>
      <c r="K515" s="114"/>
      <c r="L515" s="115"/>
      <c r="M515" s="116"/>
      <c r="N515" s="15" t="str">
        <f t="shared" si="28"/>
        <v>54385</v>
      </c>
      <c r="O515" t="str">
        <f t="shared" si="29"/>
        <v/>
      </c>
      <c r="Q515">
        <f t="shared" si="30"/>
        <v>54385</v>
      </c>
      <c r="R515" s="14">
        <f t="shared" si="31"/>
        <v>2592194</v>
      </c>
    </row>
    <row r="516" spans="1:18" ht="14.45" customHeight="1" x14ac:dyDescent="0.25">
      <c r="A516" s="10">
        <v>497</v>
      </c>
      <c r="B516" s="111"/>
      <c r="C516" s="6" t="s">
        <v>656</v>
      </c>
      <c r="D516" s="7">
        <v>44905</v>
      </c>
      <c r="E516" s="8" t="s">
        <v>42</v>
      </c>
      <c r="F516" s="9">
        <v>793055</v>
      </c>
      <c r="G516" s="8" t="s">
        <v>29</v>
      </c>
      <c r="H516" s="9">
        <v>83271</v>
      </c>
      <c r="I516" s="112"/>
      <c r="J516" s="113"/>
      <c r="K516" s="114"/>
      <c r="L516" s="115"/>
      <c r="M516" s="116"/>
      <c r="N516" s="15" t="str">
        <f t="shared" si="28"/>
        <v>55244</v>
      </c>
      <c r="O516" t="str">
        <f t="shared" si="29"/>
        <v/>
      </c>
      <c r="Q516">
        <f t="shared" si="30"/>
        <v>55244</v>
      </c>
      <c r="R516" s="14">
        <f t="shared" si="31"/>
        <v>793055</v>
      </c>
    </row>
    <row r="517" spans="1:18" ht="14.45" customHeight="1" x14ac:dyDescent="0.25">
      <c r="A517" s="10">
        <v>498</v>
      </c>
      <c r="B517" s="111"/>
      <c r="C517" s="6" t="s">
        <v>657</v>
      </c>
      <c r="D517" s="7">
        <v>44915</v>
      </c>
      <c r="E517" s="8" t="s">
        <v>28</v>
      </c>
      <c r="F517" s="9">
        <v>1632999</v>
      </c>
      <c r="G517" s="8" t="s">
        <v>29</v>
      </c>
      <c r="H517" s="9">
        <v>171465</v>
      </c>
      <c r="I517" s="112"/>
      <c r="J517" s="113"/>
      <c r="K517" s="114"/>
      <c r="L517" s="115"/>
      <c r="M517" s="116"/>
      <c r="N517" s="15" t="str">
        <f t="shared" si="28"/>
        <v>56115</v>
      </c>
      <c r="O517" t="str">
        <f t="shared" si="29"/>
        <v/>
      </c>
      <c r="Q517">
        <f t="shared" si="30"/>
        <v>56115</v>
      </c>
      <c r="R517" s="14">
        <f t="shared" si="31"/>
        <v>1632999</v>
      </c>
    </row>
    <row r="518" spans="1:18" ht="14.45" customHeight="1" x14ac:dyDescent="0.25">
      <c r="A518" s="10">
        <v>499</v>
      </c>
      <c r="B518" s="111"/>
      <c r="C518" s="6" t="s">
        <v>658</v>
      </c>
      <c r="D518" s="7">
        <v>44898</v>
      </c>
      <c r="E518" s="8" t="s">
        <v>42</v>
      </c>
      <c r="F518" s="9">
        <v>1335020</v>
      </c>
      <c r="G518" s="8" t="s">
        <v>29</v>
      </c>
      <c r="H518" s="9">
        <v>140177</v>
      </c>
      <c r="I518" s="112"/>
      <c r="J518" s="113"/>
      <c r="K518" s="114"/>
      <c r="L518" s="115"/>
      <c r="M518" s="116"/>
      <c r="N518" s="15" t="str">
        <f t="shared" si="28"/>
        <v>54263</v>
      </c>
      <c r="O518" t="str">
        <f t="shared" si="29"/>
        <v/>
      </c>
      <c r="Q518">
        <f t="shared" si="30"/>
        <v>54263</v>
      </c>
      <c r="R518" s="14">
        <f t="shared" si="31"/>
        <v>1335020</v>
      </c>
    </row>
    <row r="519" spans="1:18" ht="14.45" customHeight="1" x14ac:dyDescent="0.25">
      <c r="A519" s="10">
        <v>500</v>
      </c>
      <c r="B519" s="111"/>
      <c r="C519" s="6" t="s">
        <v>659</v>
      </c>
      <c r="D519" s="7">
        <v>44922</v>
      </c>
      <c r="E519" s="8" t="s">
        <v>660</v>
      </c>
      <c r="F519" s="9">
        <v>650359</v>
      </c>
      <c r="G519" s="8" t="s">
        <v>29</v>
      </c>
      <c r="H519" s="9">
        <v>68288</v>
      </c>
      <c r="I519" s="112"/>
      <c r="J519" s="113"/>
      <c r="K519" s="114"/>
      <c r="L519" s="115"/>
      <c r="M519" s="116"/>
      <c r="N519" s="15" t="str">
        <f t="shared" si="28"/>
        <v>56984</v>
      </c>
      <c r="O519" t="str">
        <f t="shared" si="29"/>
        <v/>
      </c>
      <c r="Q519">
        <f t="shared" si="30"/>
        <v>56984</v>
      </c>
      <c r="R519" s="14">
        <f t="shared" si="31"/>
        <v>650359</v>
      </c>
    </row>
    <row r="520" spans="1:18" ht="14.45" customHeight="1" x14ac:dyDescent="0.25">
      <c r="A520" s="11">
        <v>501</v>
      </c>
      <c r="B520" s="100"/>
      <c r="C520" s="6" t="s">
        <v>661</v>
      </c>
      <c r="D520" s="7">
        <v>44908</v>
      </c>
      <c r="E520" s="8" t="s">
        <v>660</v>
      </c>
      <c r="F520" s="9">
        <v>650359</v>
      </c>
      <c r="G520" s="8" t="s">
        <v>29</v>
      </c>
      <c r="H520" s="9">
        <v>68288</v>
      </c>
      <c r="I520" s="104"/>
      <c r="J520" s="105"/>
      <c r="K520" s="106"/>
      <c r="L520" s="109"/>
      <c r="M520" s="110"/>
      <c r="N520" s="15" t="str">
        <f t="shared" si="28"/>
        <v>55343</v>
      </c>
      <c r="O520" t="str">
        <f t="shared" si="29"/>
        <v/>
      </c>
      <c r="Q520">
        <f t="shared" si="30"/>
        <v>55343</v>
      </c>
      <c r="R520" s="14">
        <f t="shared" si="31"/>
        <v>650359</v>
      </c>
    </row>
    <row r="521" spans="1:18" ht="14.45" customHeight="1" x14ac:dyDescent="0.25">
      <c r="A521" s="5">
        <v>502</v>
      </c>
      <c r="B521" s="99" t="s">
        <v>662</v>
      </c>
      <c r="C521" s="6" t="s">
        <v>663</v>
      </c>
      <c r="D521" s="7">
        <v>44917</v>
      </c>
      <c r="E521" s="8" t="s">
        <v>42</v>
      </c>
      <c r="F521" s="9">
        <v>1093026</v>
      </c>
      <c r="G521" s="8" t="s">
        <v>29</v>
      </c>
      <c r="H521" s="9">
        <v>114768</v>
      </c>
      <c r="I521" s="101">
        <v>10108223</v>
      </c>
      <c r="J521" s="102"/>
      <c r="K521" s="103"/>
      <c r="L521" s="107" t="s">
        <v>664</v>
      </c>
      <c r="M521" s="108"/>
      <c r="N521" s="15" t="str">
        <f t="shared" si="28"/>
        <v>56517</v>
      </c>
      <c r="O521" t="str">
        <f t="shared" si="29"/>
        <v/>
      </c>
      <c r="Q521">
        <f t="shared" si="30"/>
        <v>56517</v>
      </c>
      <c r="R521" s="14">
        <f t="shared" si="31"/>
        <v>1093026</v>
      </c>
    </row>
    <row r="522" spans="1:18" ht="14.45" customHeight="1" x14ac:dyDescent="0.25">
      <c r="A522" s="10">
        <v>503</v>
      </c>
      <c r="B522" s="111"/>
      <c r="C522" s="6" t="s">
        <v>665</v>
      </c>
      <c r="D522" s="7">
        <v>44924</v>
      </c>
      <c r="E522" s="8" t="s">
        <v>42</v>
      </c>
      <c r="F522" s="9">
        <v>3112708</v>
      </c>
      <c r="G522" s="8" t="s">
        <v>29</v>
      </c>
      <c r="H522" s="9">
        <v>326834</v>
      </c>
      <c r="I522" s="112"/>
      <c r="J522" s="113"/>
      <c r="K522" s="114"/>
      <c r="L522" s="115"/>
      <c r="M522" s="116"/>
      <c r="N522" s="15" t="str">
        <f t="shared" si="28"/>
        <v>57143</v>
      </c>
      <c r="O522" t="str">
        <f t="shared" si="29"/>
        <v/>
      </c>
      <c r="Q522">
        <f t="shared" si="30"/>
        <v>57143</v>
      </c>
      <c r="R522" s="14">
        <f t="shared" si="31"/>
        <v>3112708</v>
      </c>
    </row>
    <row r="523" spans="1:18" ht="14.45" customHeight="1" x14ac:dyDescent="0.25">
      <c r="A523" s="10">
        <v>504</v>
      </c>
      <c r="B523" s="111"/>
      <c r="C523" s="6" t="s">
        <v>666</v>
      </c>
      <c r="D523" s="7">
        <v>44903</v>
      </c>
      <c r="E523" s="8" t="s">
        <v>28</v>
      </c>
      <c r="F523" s="9">
        <v>4255945</v>
      </c>
      <c r="G523" s="8" t="s">
        <v>29</v>
      </c>
      <c r="H523" s="9">
        <v>446874</v>
      </c>
      <c r="I523" s="112"/>
      <c r="J523" s="113"/>
      <c r="K523" s="114"/>
      <c r="L523" s="115"/>
      <c r="M523" s="116"/>
      <c r="N523" s="15" t="str">
        <f t="shared" si="28"/>
        <v>54984</v>
      </c>
      <c r="O523" t="str">
        <f t="shared" si="29"/>
        <v/>
      </c>
      <c r="Q523">
        <f t="shared" si="30"/>
        <v>54984</v>
      </c>
      <c r="R523" s="14">
        <f t="shared" si="31"/>
        <v>4255945</v>
      </c>
    </row>
    <row r="524" spans="1:18" ht="14.45" customHeight="1" x14ac:dyDescent="0.25">
      <c r="A524" s="11">
        <v>505</v>
      </c>
      <c r="B524" s="100"/>
      <c r="C524" s="6" t="s">
        <v>667</v>
      </c>
      <c r="D524" s="7">
        <v>44908</v>
      </c>
      <c r="E524" s="8" t="s">
        <v>28</v>
      </c>
      <c r="F524" s="9">
        <v>2832425</v>
      </c>
      <c r="G524" s="8" t="s">
        <v>29</v>
      </c>
      <c r="H524" s="9">
        <v>297405</v>
      </c>
      <c r="I524" s="104"/>
      <c r="J524" s="105"/>
      <c r="K524" s="106"/>
      <c r="L524" s="109"/>
      <c r="M524" s="110"/>
      <c r="N524" s="15" t="str">
        <f t="shared" si="28"/>
        <v>55376</v>
      </c>
      <c r="O524" t="str">
        <f t="shared" si="29"/>
        <v/>
      </c>
      <c r="Q524">
        <f t="shared" si="30"/>
        <v>55376</v>
      </c>
      <c r="R524" s="14">
        <f t="shared" si="31"/>
        <v>2832425</v>
      </c>
    </row>
    <row r="525" spans="1:18" ht="14.45" customHeight="1" x14ac:dyDescent="0.25">
      <c r="A525" s="5">
        <v>506</v>
      </c>
      <c r="B525" s="99" t="s">
        <v>668</v>
      </c>
      <c r="C525" s="6" t="s">
        <v>669</v>
      </c>
      <c r="D525" s="7">
        <v>44908</v>
      </c>
      <c r="E525" s="8" t="s">
        <v>28</v>
      </c>
      <c r="F525" s="9">
        <v>3765621</v>
      </c>
      <c r="G525" s="8" t="s">
        <v>29</v>
      </c>
      <c r="H525" s="9">
        <v>395390</v>
      </c>
      <c r="I525" s="101">
        <v>9179943</v>
      </c>
      <c r="J525" s="102"/>
      <c r="K525" s="103"/>
      <c r="L525" s="107" t="s">
        <v>670</v>
      </c>
      <c r="M525" s="108"/>
      <c r="N525" s="15" t="str">
        <f t="shared" si="28"/>
        <v>55342</v>
      </c>
      <c r="O525" t="str">
        <f t="shared" si="29"/>
        <v/>
      </c>
      <c r="Q525">
        <f t="shared" si="30"/>
        <v>55342</v>
      </c>
      <c r="R525" s="14">
        <f t="shared" si="31"/>
        <v>3765621</v>
      </c>
    </row>
    <row r="526" spans="1:18" ht="14.45" customHeight="1" x14ac:dyDescent="0.25">
      <c r="A526" s="10">
        <v>507</v>
      </c>
      <c r="B526" s="111"/>
      <c r="C526" s="6" t="s">
        <v>671</v>
      </c>
      <c r="D526" s="7">
        <v>44915</v>
      </c>
      <c r="E526" s="8" t="s">
        <v>42</v>
      </c>
      <c r="F526" s="9">
        <v>1339567</v>
      </c>
      <c r="G526" s="8" t="s">
        <v>29</v>
      </c>
      <c r="H526" s="9">
        <v>140654</v>
      </c>
      <c r="I526" s="112"/>
      <c r="J526" s="113"/>
      <c r="K526" s="114"/>
      <c r="L526" s="115"/>
      <c r="M526" s="116"/>
      <c r="N526" s="15" t="str">
        <f t="shared" si="28"/>
        <v>56133</v>
      </c>
      <c r="O526" t="str">
        <f t="shared" si="29"/>
        <v/>
      </c>
      <c r="Q526">
        <f t="shared" si="30"/>
        <v>56133</v>
      </c>
      <c r="R526" s="14">
        <f t="shared" si="31"/>
        <v>1339567</v>
      </c>
    </row>
    <row r="527" spans="1:18" ht="14.45" customHeight="1" x14ac:dyDescent="0.25">
      <c r="A527" s="10">
        <v>508</v>
      </c>
      <c r="B527" s="111"/>
      <c r="C527" s="6" t="s">
        <v>672</v>
      </c>
      <c r="D527" s="7">
        <v>44921</v>
      </c>
      <c r="E527" s="8" t="s">
        <v>28</v>
      </c>
      <c r="F527" s="9">
        <v>1999597</v>
      </c>
      <c r="G527" s="8" t="s">
        <v>29</v>
      </c>
      <c r="H527" s="9">
        <v>209958</v>
      </c>
      <c r="I527" s="112"/>
      <c r="J527" s="113"/>
      <c r="K527" s="114"/>
      <c r="L527" s="115"/>
      <c r="M527" s="116"/>
      <c r="N527" s="15" t="str">
        <f t="shared" si="28"/>
        <v>56846</v>
      </c>
      <c r="O527" t="str">
        <f t="shared" si="29"/>
        <v/>
      </c>
      <c r="Q527">
        <f t="shared" si="30"/>
        <v>56846</v>
      </c>
      <c r="R527" s="14">
        <f t="shared" si="31"/>
        <v>1999597</v>
      </c>
    </row>
    <row r="528" spans="1:18" ht="14.45" customHeight="1" x14ac:dyDescent="0.25">
      <c r="A528" s="11">
        <v>509</v>
      </c>
      <c r="B528" s="100"/>
      <c r="C528" s="6" t="s">
        <v>673</v>
      </c>
      <c r="D528" s="7">
        <v>44922</v>
      </c>
      <c r="E528" s="8" t="s">
        <v>28</v>
      </c>
      <c r="F528" s="9">
        <v>3152134</v>
      </c>
      <c r="G528" s="8" t="s">
        <v>29</v>
      </c>
      <c r="H528" s="9">
        <v>330974</v>
      </c>
      <c r="I528" s="104"/>
      <c r="J528" s="105"/>
      <c r="K528" s="106"/>
      <c r="L528" s="109"/>
      <c r="M528" s="110"/>
      <c r="N528" s="15" t="str">
        <f t="shared" si="28"/>
        <v>56989</v>
      </c>
      <c r="O528" t="str">
        <f t="shared" si="29"/>
        <v/>
      </c>
      <c r="Q528">
        <f t="shared" si="30"/>
        <v>56989</v>
      </c>
      <c r="R528" s="14">
        <f t="shared" si="31"/>
        <v>3152134</v>
      </c>
    </row>
    <row r="529" spans="1:18" ht="14.45" customHeight="1" x14ac:dyDescent="0.25">
      <c r="A529" s="5">
        <v>510</v>
      </c>
      <c r="B529" s="99" t="s">
        <v>674</v>
      </c>
      <c r="C529" s="6" t="s">
        <v>675</v>
      </c>
      <c r="D529" s="7">
        <v>44897</v>
      </c>
      <c r="E529" s="8" t="s">
        <v>28</v>
      </c>
      <c r="F529" s="9">
        <v>4393278</v>
      </c>
      <c r="G529" s="8" t="s">
        <v>29</v>
      </c>
      <c r="H529" s="9">
        <v>461294</v>
      </c>
      <c r="I529" s="101">
        <v>20837966</v>
      </c>
      <c r="J529" s="102"/>
      <c r="K529" s="103"/>
      <c r="L529" s="107" t="s">
        <v>676</v>
      </c>
      <c r="M529" s="108"/>
      <c r="N529" s="15" t="str">
        <f t="shared" si="28"/>
        <v>53963</v>
      </c>
      <c r="O529" t="str">
        <f t="shared" si="29"/>
        <v/>
      </c>
      <c r="Q529">
        <f t="shared" si="30"/>
        <v>53963</v>
      </c>
      <c r="R529" s="14">
        <f t="shared" si="31"/>
        <v>4393278</v>
      </c>
    </row>
    <row r="530" spans="1:18" ht="14.45" customHeight="1" x14ac:dyDescent="0.25">
      <c r="A530" s="10">
        <v>511</v>
      </c>
      <c r="B530" s="111"/>
      <c r="C530" s="6" t="s">
        <v>677</v>
      </c>
      <c r="D530" s="7">
        <v>44923</v>
      </c>
      <c r="E530" s="8" t="s">
        <v>28</v>
      </c>
      <c r="F530" s="9">
        <v>5123533</v>
      </c>
      <c r="G530" s="8" t="s">
        <v>29</v>
      </c>
      <c r="H530" s="9">
        <v>537971</v>
      </c>
      <c r="I530" s="112"/>
      <c r="J530" s="113"/>
      <c r="K530" s="114"/>
      <c r="L530" s="115"/>
      <c r="M530" s="116"/>
      <c r="N530" s="15" t="str">
        <f t="shared" si="28"/>
        <v>57042</v>
      </c>
      <c r="O530" t="str">
        <f t="shared" si="29"/>
        <v/>
      </c>
      <c r="Q530">
        <f t="shared" si="30"/>
        <v>57042</v>
      </c>
      <c r="R530" s="14">
        <f t="shared" si="31"/>
        <v>5123533</v>
      </c>
    </row>
    <row r="531" spans="1:18" ht="14.45" customHeight="1" x14ac:dyDescent="0.25">
      <c r="A531" s="10">
        <v>512</v>
      </c>
      <c r="B531" s="111"/>
      <c r="C531" s="6" t="s">
        <v>678</v>
      </c>
      <c r="D531" s="7">
        <v>44924</v>
      </c>
      <c r="E531" s="8" t="s">
        <v>28</v>
      </c>
      <c r="F531" s="9">
        <v>2363502</v>
      </c>
      <c r="G531" s="8" t="s">
        <v>29</v>
      </c>
      <c r="H531" s="9">
        <v>248168</v>
      </c>
      <c r="I531" s="112"/>
      <c r="J531" s="113"/>
      <c r="K531" s="114"/>
      <c r="L531" s="115"/>
      <c r="M531" s="116"/>
      <c r="N531" s="15" t="str">
        <f t="shared" si="28"/>
        <v>57108</v>
      </c>
      <c r="O531" t="str">
        <f t="shared" si="29"/>
        <v/>
      </c>
      <c r="Q531">
        <f t="shared" si="30"/>
        <v>57108</v>
      </c>
      <c r="R531" s="14">
        <f t="shared" si="31"/>
        <v>2363502</v>
      </c>
    </row>
    <row r="532" spans="1:18" ht="14.45" customHeight="1" x14ac:dyDescent="0.25">
      <c r="A532" s="10">
        <v>513</v>
      </c>
      <c r="B532" s="111"/>
      <c r="C532" s="6" t="s">
        <v>679</v>
      </c>
      <c r="D532" s="7">
        <v>44908</v>
      </c>
      <c r="E532" s="8" t="s">
        <v>28</v>
      </c>
      <c r="F532" s="9">
        <v>3306520</v>
      </c>
      <c r="G532" s="8" t="s">
        <v>29</v>
      </c>
      <c r="H532" s="9">
        <v>347185</v>
      </c>
      <c r="I532" s="112"/>
      <c r="J532" s="113"/>
      <c r="K532" s="114"/>
      <c r="L532" s="115"/>
      <c r="M532" s="116"/>
      <c r="N532" s="15" t="str">
        <f t="shared" ref="N532:N595" si="32">+RIGHT(C532,5)</f>
        <v>55347</v>
      </c>
      <c r="O532" t="str">
        <f t="shared" ref="O532:O595" si="33">+IF(F532&gt;0,"","HT")</f>
        <v/>
      </c>
      <c r="Q532">
        <f t="shared" ref="Q532:Q595" si="34">+N532*1</f>
        <v>55347</v>
      </c>
      <c r="R532" s="14">
        <f t="shared" ref="R532:R595" si="35">+F532</f>
        <v>3306520</v>
      </c>
    </row>
    <row r="533" spans="1:18" ht="14.45" customHeight="1" x14ac:dyDescent="0.25">
      <c r="A533" s="10">
        <v>514</v>
      </c>
      <c r="B533" s="111"/>
      <c r="C533" s="6" t="s">
        <v>680</v>
      </c>
      <c r="D533" s="7">
        <v>44905</v>
      </c>
      <c r="E533" s="8" t="s">
        <v>28</v>
      </c>
      <c r="F533" s="9">
        <v>4279512</v>
      </c>
      <c r="G533" s="8" t="s">
        <v>29</v>
      </c>
      <c r="H533" s="9">
        <v>449349</v>
      </c>
      <c r="I533" s="112"/>
      <c r="J533" s="113"/>
      <c r="K533" s="114"/>
      <c r="L533" s="115"/>
      <c r="M533" s="116"/>
      <c r="N533" s="15" t="str">
        <f t="shared" si="32"/>
        <v>55241</v>
      </c>
      <c r="O533" t="str">
        <f t="shared" si="33"/>
        <v/>
      </c>
      <c r="Q533">
        <f t="shared" si="34"/>
        <v>55241</v>
      </c>
      <c r="R533" s="14">
        <f t="shared" si="35"/>
        <v>4279512</v>
      </c>
    </row>
    <row r="534" spans="1:18" ht="14.45" customHeight="1" x14ac:dyDescent="0.25">
      <c r="A534" s="11">
        <v>515</v>
      </c>
      <c r="B534" s="100"/>
      <c r="C534" s="6" t="s">
        <v>681</v>
      </c>
      <c r="D534" s="7">
        <v>44922</v>
      </c>
      <c r="E534" s="8" t="s">
        <v>28</v>
      </c>
      <c r="F534" s="9">
        <v>3816299</v>
      </c>
      <c r="G534" s="8" t="s">
        <v>29</v>
      </c>
      <c r="H534" s="9">
        <v>400711</v>
      </c>
      <c r="I534" s="104"/>
      <c r="J534" s="105"/>
      <c r="K534" s="106"/>
      <c r="L534" s="109"/>
      <c r="M534" s="110"/>
      <c r="N534" s="15" t="str">
        <f t="shared" si="32"/>
        <v>56955</v>
      </c>
      <c r="O534" t="str">
        <f t="shared" si="33"/>
        <v/>
      </c>
      <c r="Q534">
        <f t="shared" si="34"/>
        <v>56955</v>
      </c>
      <c r="R534" s="14">
        <f t="shared" si="35"/>
        <v>3816299</v>
      </c>
    </row>
    <row r="535" spans="1:18" ht="14.45" customHeight="1" x14ac:dyDescent="0.25">
      <c r="A535" s="5">
        <v>516</v>
      </c>
      <c r="B535" s="99" t="s">
        <v>682</v>
      </c>
      <c r="C535" s="6" t="s">
        <v>683</v>
      </c>
      <c r="D535" s="7">
        <v>44915</v>
      </c>
      <c r="E535" s="8" t="s">
        <v>684</v>
      </c>
      <c r="F535" s="9">
        <v>2186052</v>
      </c>
      <c r="G535" s="8" t="s">
        <v>29</v>
      </c>
      <c r="H535" s="9">
        <v>229536</v>
      </c>
      <c r="I535" s="101">
        <v>12575718</v>
      </c>
      <c r="J535" s="102"/>
      <c r="K535" s="103"/>
      <c r="L535" s="107" t="s">
        <v>685</v>
      </c>
      <c r="M535" s="108"/>
      <c r="N535" s="15" t="str">
        <f t="shared" si="32"/>
        <v>56134</v>
      </c>
      <c r="O535" t="str">
        <f t="shared" si="33"/>
        <v/>
      </c>
      <c r="Q535">
        <f t="shared" si="34"/>
        <v>56134</v>
      </c>
      <c r="R535" s="14">
        <f t="shared" si="35"/>
        <v>2186052</v>
      </c>
    </row>
    <row r="536" spans="1:18" ht="14.45" customHeight="1" x14ac:dyDescent="0.25">
      <c r="A536" s="10">
        <v>517</v>
      </c>
      <c r="B536" s="111"/>
      <c r="C536" s="6" t="s">
        <v>686</v>
      </c>
      <c r="D536" s="7">
        <v>44917</v>
      </c>
      <c r="E536" s="8" t="s">
        <v>28</v>
      </c>
      <c r="F536" s="9">
        <v>2919366</v>
      </c>
      <c r="G536" s="8" t="s">
        <v>29</v>
      </c>
      <c r="H536" s="9">
        <v>306534</v>
      </c>
      <c r="I536" s="112"/>
      <c r="J536" s="113"/>
      <c r="K536" s="114"/>
      <c r="L536" s="115"/>
      <c r="M536" s="116"/>
      <c r="N536" s="15" t="str">
        <f t="shared" si="32"/>
        <v>56589</v>
      </c>
      <c r="O536" t="str">
        <f t="shared" si="33"/>
        <v/>
      </c>
      <c r="Q536">
        <f t="shared" si="34"/>
        <v>56589</v>
      </c>
      <c r="R536" s="14">
        <f t="shared" si="35"/>
        <v>2919366</v>
      </c>
    </row>
    <row r="537" spans="1:18" ht="14.45" customHeight="1" x14ac:dyDescent="0.25">
      <c r="A537" s="10">
        <v>518</v>
      </c>
      <c r="B537" s="111"/>
      <c r="C537" s="6" t="s">
        <v>687</v>
      </c>
      <c r="D537" s="7">
        <v>44924</v>
      </c>
      <c r="E537" s="8" t="s">
        <v>42</v>
      </c>
      <c r="F537" s="9">
        <v>3712650</v>
      </c>
      <c r="G537" s="8" t="s">
        <v>29</v>
      </c>
      <c r="H537" s="9">
        <v>389828</v>
      </c>
      <c r="I537" s="112"/>
      <c r="J537" s="113"/>
      <c r="K537" s="114"/>
      <c r="L537" s="115"/>
      <c r="M537" s="116"/>
      <c r="N537" s="15" t="str">
        <f t="shared" si="32"/>
        <v>57152</v>
      </c>
      <c r="O537" t="str">
        <f t="shared" si="33"/>
        <v/>
      </c>
      <c r="Q537">
        <f t="shared" si="34"/>
        <v>57152</v>
      </c>
      <c r="R537" s="14">
        <f t="shared" si="35"/>
        <v>3712650</v>
      </c>
    </row>
    <row r="538" spans="1:18" ht="14.45" customHeight="1" x14ac:dyDescent="0.25">
      <c r="A538" s="10">
        <v>519</v>
      </c>
      <c r="B538" s="111"/>
      <c r="C538" s="6" t="s">
        <v>688</v>
      </c>
      <c r="D538" s="7">
        <v>44897</v>
      </c>
      <c r="E538" s="8" t="s">
        <v>42</v>
      </c>
      <c r="F538" s="9">
        <v>1064038</v>
      </c>
      <c r="G538" s="8" t="s">
        <v>29</v>
      </c>
      <c r="H538" s="9">
        <v>111724</v>
      </c>
      <c r="I538" s="112"/>
      <c r="J538" s="113"/>
      <c r="K538" s="114"/>
      <c r="L538" s="115"/>
      <c r="M538" s="116"/>
      <c r="N538" s="15" t="str">
        <f t="shared" si="32"/>
        <v>54150</v>
      </c>
      <c r="O538" t="str">
        <f t="shared" si="33"/>
        <v/>
      </c>
      <c r="Q538">
        <f t="shared" si="34"/>
        <v>54150</v>
      </c>
      <c r="R538" s="14">
        <f t="shared" si="35"/>
        <v>1064038</v>
      </c>
    </row>
    <row r="539" spans="1:18" ht="14.45" customHeight="1" x14ac:dyDescent="0.25">
      <c r="A539" s="10">
        <v>520</v>
      </c>
      <c r="B539" s="111"/>
      <c r="C539" s="6" t="s">
        <v>689</v>
      </c>
      <c r="D539" s="7">
        <v>44904</v>
      </c>
      <c r="E539" s="8" t="s">
        <v>42</v>
      </c>
      <c r="F539" s="9">
        <v>1773140</v>
      </c>
      <c r="G539" s="8" t="s">
        <v>29</v>
      </c>
      <c r="H539" s="9">
        <v>186180</v>
      </c>
      <c r="I539" s="112"/>
      <c r="J539" s="113"/>
      <c r="K539" s="114"/>
      <c r="L539" s="115"/>
      <c r="M539" s="116"/>
      <c r="N539" s="15" t="str">
        <f t="shared" si="32"/>
        <v>55171</v>
      </c>
      <c r="O539" t="str">
        <f t="shared" si="33"/>
        <v/>
      </c>
      <c r="Q539">
        <f t="shared" si="34"/>
        <v>55171</v>
      </c>
      <c r="R539" s="14">
        <f t="shared" si="35"/>
        <v>1773140</v>
      </c>
    </row>
    <row r="540" spans="1:18" ht="14.45" customHeight="1" x14ac:dyDescent="0.25">
      <c r="A540" s="11">
        <v>521</v>
      </c>
      <c r="B540" s="100"/>
      <c r="C540" s="6" t="s">
        <v>690</v>
      </c>
      <c r="D540" s="7">
        <v>44922</v>
      </c>
      <c r="E540" s="8" t="s">
        <v>28</v>
      </c>
      <c r="F540" s="9">
        <v>2395836</v>
      </c>
      <c r="G540" s="8" t="s">
        <v>29</v>
      </c>
      <c r="H540" s="9">
        <v>251563</v>
      </c>
      <c r="I540" s="104"/>
      <c r="J540" s="105"/>
      <c r="K540" s="106"/>
      <c r="L540" s="109"/>
      <c r="M540" s="110"/>
      <c r="N540" s="15" t="str">
        <f t="shared" si="32"/>
        <v>56971</v>
      </c>
      <c r="O540" t="str">
        <f t="shared" si="33"/>
        <v/>
      </c>
      <c r="Q540">
        <f t="shared" si="34"/>
        <v>56971</v>
      </c>
      <c r="R540" s="14">
        <f t="shared" si="35"/>
        <v>2395836</v>
      </c>
    </row>
    <row r="541" spans="1:18" ht="16.149999999999999" customHeight="1" x14ac:dyDescent="0.25">
      <c r="A541" s="12">
        <v>522</v>
      </c>
      <c r="B541" s="12" t="s">
        <v>691</v>
      </c>
      <c r="C541" s="6" t="s">
        <v>692</v>
      </c>
      <c r="D541" s="7">
        <v>44916</v>
      </c>
      <c r="E541" s="8" t="s">
        <v>693</v>
      </c>
      <c r="F541" s="9">
        <v>-1001376</v>
      </c>
      <c r="G541" s="8" t="s">
        <v>29</v>
      </c>
      <c r="H541" s="9">
        <v>-105144</v>
      </c>
      <c r="I541" s="94">
        <v>-896232</v>
      </c>
      <c r="J541" s="95"/>
      <c r="K541" s="96"/>
      <c r="L541" s="97" t="s">
        <v>685</v>
      </c>
      <c r="M541" s="98"/>
      <c r="N541" s="15" t="str">
        <f t="shared" si="32"/>
        <v>'1173</v>
      </c>
      <c r="O541" t="str">
        <f t="shared" si="33"/>
        <v>HT</v>
      </c>
      <c r="Q541">
        <f>RIGHT(N541,LEN(N541)-1)*1</f>
        <v>1173</v>
      </c>
      <c r="R541" s="14">
        <f t="shared" si="35"/>
        <v>-1001376</v>
      </c>
    </row>
    <row r="542" spans="1:18" ht="14.45" customHeight="1" x14ac:dyDescent="0.25">
      <c r="A542" s="5">
        <v>523</v>
      </c>
      <c r="B542" s="99" t="s">
        <v>694</v>
      </c>
      <c r="C542" s="6" t="s">
        <v>695</v>
      </c>
      <c r="D542" s="7">
        <v>44924</v>
      </c>
      <c r="E542" s="8" t="s">
        <v>28</v>
      </c>
      <c r="F542" s="9">
        <v>3302121</v>
      </c>
      <c r="G542" s="8" t="s">
        <v>29</v>
      </c>
      <c r="H542" s="9">
        <v>346723</v>
      </c>
      <c r="I542" s="101">
        <v>23739851</v>
      </c>
      <c r="J542" s="102"/>
      <c r="K542" s="103"/>
      <c r="L542" s="107" t="s">
        <v>696</v>
      </c>
      <c r="M542" s="108"/>
      <c r="N542" s="15" t="str">
        <f t="shared" si="32"/>
        <v>57186</v>
      </c>
      <c r="O542" t="str">
        <f t="shared" si="33"/>
        <v/>
      </c>
      <c r="Q542">
        <f t="shared" si="34"/>
        <v>57186</v>
      </c>
      <c r="R542" s="14">
        <f t="shared" si="35"/>
        <v>3302121</v>
      </c>
    </row>
    <row r="543" spans="1:18" ht="14.45" customHeight="1" x14ac:dyDescent="0.25">
      <c r="A543" s="10">
        <v>524</v>
      </c>
      <c r="B543" s="111"/>
      <c r="C543" s="6" t="s">
        <v>697</v>
      </c>
      <c r="D543" s="7">
        <v>44896</v>
      </c>
      <c r="E543" s="8" t="s">
        <v>28</v>
      </c>
      <c r="F543" s="9">
        <v>3993808</v>
      </c>
      <c r="G543" s="8" t="s">
        <v>29</v>
      </c>
      <c r="H543" s="9">
        <v>419350</v>
      </c>
      <c r="I543" s="112"/>
      <c r="J543" s="113"/>
      <c r="K543" s="114"/>
      <c r="L543" s="115"/>
      <c r="M543" s="116"/>
      <c r="N543" s="15" t="str">
        <f t="shared" si="32"/>
        <v>53844</v>
      </c>
      <c r="O543" t="str">
        <f t="shared" si="33"/>
        <v/>
      </c>
      <c r="Q543">
        <f t="shared" si="34"/>
        <v>53844</v>
      </c>
      <c r="R543" s="14">
        <f t="shared" si="35"/>
        <v>3993808</v>
      </c>
    </row>
    <row r="544" spans="1:18" ht="14.45" customHeight="1" x14ac:dyDescent="0.25">
      <c r="A544" s="10">
        <v>525</v>
      </c>
      <c r="B544" s="111"/>
      <c r="C544" s="6" t="s">
        <v>698</v>
      </c>
      <c r="D544" s="7">
        <v>44915</v>
      </c>
      <c r="E544" s="8" t="s">
        <v>28</v>
      </c>
      <c r="F544" s="9">
        <v>2292452</v>
      </c>
      <c r="G544" s="8" t="s">
        <v>29</v>
      </c>
      <c r="H544" s="9">
        <v>240707</v>
      </c>
      <c r="I544" s="112"/>
      <c r="J544" s="113"/>
      <c r="K544" s="114"/>
      <c r="L544" s="115"/>
      <c r="M544" s="116"/>
      <c r="N544" s="15" t="str">
        <f t="shared" si="32"/>
        <v>56146</v>
      </c>
      <c r="O544" t="str">
        <f t="shared" si="33"/>
        <v/>
      </c>
      <c r="Q544">
        <f t="shared" si="34"/>
        <v>56146</v>
      </c>
      <c r="R544" s="14">
        <f t="shared" si="35"/>
        <v>2292452</v>
      </c>
    </row>
    <row r="545" spans="1:18" ht="14.45" customHeight="1" x14ac:dyDescent="0.25">
      <c r="A545" s="10">
        <v>526</v>
      </c>
      <c r="B545" s="111"/>
      <c r="C545" s="6" t="s">
        <v>699</v>
      </c>
      <c r="D545" s="7">
        <v>44911</v>
      </c>
      <c r="E545" s="8" t="s">
        <v>28</v>
      </c>
      <c r="F545" s="9">
        <v>5793391</v>
      </c>
      <c r="G545" s="8" t="s">
        <v>29</v>
      </c>
      <c r="H545" s="9">
        <v>608306</v>
      </c>
      <c r="I545" s="112"/>
      <c r="J545" s="113"/>
      <c r="K545" s="114"/>
      <c r="L545" s="115"/>
      <c r="M545" s="116"/>
      <c r="N545" s="15" t="str">
        <f t="shared" si="32"/>
        <v>55888</v>
      </c>
      <c r="O545" t="str">
        <f t="shared" si="33"/>
        <v/>
      </c>
      <c r="Q545">
        <f t="shared" si="34"/>
        <v>55888</v>
      </c>
      <c r="R545" s="14">
        <f t="shared" si="35"/>
        <v>5793391</v>
      </c>
    </row>
    <row r="546" spans="1:18" ht="14.45" customHeight="1" x14ac:dyDescent="0.25">
      <c r="A546" s="10">
        <v>527</v>
      </c>
      <c r="B546" s="111"/>
      <c r="C546" s="6" t="s">
        <v>700</v>
      </c>
      <c r="D546" s="7">
        <v>44921</v>
      </c>
      <c r="E546" s="8" t="s">
        <v>28</v>
      </c>
      <c r="F546" s="9">
        <v>3302121</v>
      </c>
      <c r="G546" s="8" t="s">
        <v>29</v>
      </c>
      <c r="H546" s="9">
        <v>346723</v>
      </c>
      <c r="I546" s="112"/>
      <c r="J546" s="113"/>
      <c r="K546" s="114"/>
      <c r="L546" s="115"/>
      <c r="M546" s="116"/>
      <c r="N546" s="15" t="str">
        <f t="shared" si="32"/>
        <v>56849</v>
      </c>
      <c r="O546" t="str">
        <f t="shared" si="33"/>
        <v/>
      </c>
      <c r="Q546">
        <f t="shared" si="34"/>
        <v>56849</v>
      </c>
      <c r="R546" s="14">
        <f t="shared" si="35"/>
        <v>3302121</v>
      </c>
    </row>
    <row r="547" spans="1:18" ht="14.45" customHeight="1" x14ac:dyDescent="0.25">
      <c r="A547" s="10">
        <v>528</v>
      </c>
      <c r="B547" s="111"/>
      <c r="C547" s="6" t="s">
        <v>701</v>
      </c>
      <c r="D547" s="7">
        <v>44907</v>
      </c>
      <c r="E547" s="8" t="s">
        <v>42</v>
      </c>
      <c r="F547" s="9">
        <v>4068342</v>
      </c>
      <c r="G547" s="8" t="s">
        <v>29</v>
      </c>
      <c r="H547" s="9">
        <v>427176</v>
      </c>
      <c r="I547" s="112"/>
      <c r="J547" s="113"/>
      <c r="K547" s="114"/>
      <c r="L547" s="115"/>
      <c r="M547" s="116"/>
      <c r="N547" s="15" t="str">
        <f t="shared" si="32"/>
        <v>55302</v>
      </c>
      <c r="O547" t="str">
        <f t="shared" si="33"/>
        <v/>
      </c>
      <c r="Q547">
        <f t="shared" si="34"/>
        <v>55302</v>
      </c>
      <c r="R547" s="14">
        <f t="shared" si="35"/>
        <v>4068342</v>
      </c>
    </row>
    <row r="548" spans="1:18" ht="14.45" customHeight="1" x14ac:dyDescent="0.25">
      <c r="A548" s="11">
        <v>529</v>
      </c>
      <c r="B548" s="100"/>
      <c r="C548" s="6" t="s">
        <v>702</v>
      </c>
      <c r="D548" s="7">
        <v>44924</v>
      </c>
      <c r="E548" s="8" t="s">
        <v>28</v>
      </c>
      <c r="F548" s="9">
        <v>3772738</v>
      </c>
      <c r="G548" s="8" t="s">
        <v>29</v>
      </c>
      <c r="H548" s="9">
        <v>396137</v>
      </c>
      <c r="I548" s="104"/>
      <c r="J548" s="105"/>
      <c r="K548" s="106"/>
      <c r="L548" s="109"/>
      <c r="M548" s="110"/>
      <c r="N548" s="15" t="str">
        <f t="shared" si="32"/>
        <v>57133</v>
      </c>
      <c r="O548" t="str">
        <f t="shared" si="33"/>
        <v/>
      </c>
      <c r="Q548">
        <f t="shared" si="34"/>
        <v>57133</v>
      </c>
      <c r="R548" s="14">
        <f t="shared" si="35"/>
        <v>3772738</v>
      </c>
    </row>
    <row r="549" spans="1:18" ht="14.45" customHeight="1" x14ac:dyDescent="0.25">
      <c r="A549" s="5">
        <v>530</v>
      </c>
      <c r="B549" s="99" t="s">
        <v>703</v>
      </c>
      <c r="C549" s="6" t="s">
        <v>704</v>
      </c>
      <c r="D549" s="7">
        <v>44901</v>
      </c>
      <c r="E549" s="8" t="s">
        <v>28</v>
      </c>
      <c r="F549" s="9">
        <v>3448386</v>
      </c>
      <c r="G549" s="8" t="s">
        <v>29</v>
      </c>
      <c r="H549" s="9">
        <v>362080</v>
      </c>
      <c r="I549" s="101">
        <v>8634223</v>
      </c>
      <c r="J549" s="102"/>
      <c r="K549" s="103"/>
      <c r="L549" s="107" t="s">
        <v>705</v>
      </c>
      <c r="M549" s="108"/>
      <c r="N549" s="15" t="str">
        <f t="shared" si="32"/>
        <v>54401</v>
      </c>
      <c r="O549" t="str">
        <f t="shared" si="33"/>
        <v/>
      </c>
      <c r="Q549">
        <f t="shared" si="34"/>
        <v>54401</v>
      </c>
      <c r="R549" s="14">
        <f t="shared" si="35"/>
        <v>3448386</v>
      </c>
    </row>
    <row r="550" spans="1:18" ht="14.45" customHeight="1" x14ac:dyDescent="0.25">
      <c r="A550" s="10">
        <v>531</v>
      </c>
      <c r="B550" s="111"/>
      <c r="C550" s="6" t="s">
        <v>706</v>
      </c>
      <c r="D550" s="7">
        <v>44908</v>
      </c>
      <c r="E550" s="8" t="s">
        <v>28</v>
      </c>
      <c r="F550" s="9">
        <v>3189352</v>
      </c>
      <c r="G550" s="8" t="s">
        <v>29</v>
      </c>
      <c r="H550" s="9">
        <v>334882</v>
      </c>
      <c r="I550" s="112"/>
      <c r="J550" s="113"/>
      <c r="K550" s="114"/>
      <c r="L550" s="115"/>
      <c r="M550" s="116"/>
      <c r="N550" s="15" t="str">
        <f t="shared" si="32"/>
        <v>55341</v>
      </c>
      <c r="O550" t="str">
        <f t="shared" si="33"/>
        <v/>
      </c>
      <c r="Q550">
        <f t="shared" si="34"/>
        <v>55341</v>
      </c>
      <c r="R550" s="14">
        <f t="shared" si="35"/>
        <v>3189352</v>
      </c>
    </row>
    <row r="551" spans="1:18" ht="14.45" customHeight="1" x14ac:dyDescent="0.25">
      <c r="A551" s="11">
        <v>532</v>
      </c>
      <c r="B551" s="100"/>
      <c r="C551" s="6" t="s">
        <v>707</v>
      </c>
      <c r="D551" s="7">
        <v>44919</v>
      </c>
      <c r="E551" s="8" t="s">
        <v>28</v>
      </c>
      <c r="F551" s="9">
        <v>3009438</v>
      </c>
      <c r="G551" s="8" t="s">
        <v>29</v>
      </c>
      <c r="H551" s="9">
        <v>315991</v>
      </c>
      <c r="I551" s="104"/>
      <c r="J551" s="105"/>
      <c r="K551" s="106"/>
      <c r="L551" s="109"/>
      <c r="M551" s="110"/>
      <c r="N551" s="15" t="str">
        <f t="shared" si="32"/>
        <v>56810</v>
      </c>
      <c r="O551" t="str">
        <f t="shared" si="33"/>
        <v/>
      </c>
      <c r="Q551">
        <f t="shared" si="34"/>
        <v>56810</v>
      </c>
      <c r="R551" s="14">
        <f t="shared" si="35"/>
        <v>3009438</v>
      </c>
    </row>
    <row r="552" spans="1:18" ht="14.65" customHeight="1" x14ac:dyDescent="0.25">
      <c r="A552" s="5">
        <v>533</v>
      </c>
      <c r="B552" s="99" t="s">
        <v>708</v>
      </c>
      <c r="C552" s="6" t="s">
        <v>709</v>
      </c>
      <c r="D552" s="7">
        <v>44916</v>
      </c>
      <c r="E552" s="8" t="s">
        <v>42</v>
      </c>
      <c r="F552" s="9">
        <v>943040</v>
      </c>
      <c r="G552" s="8" t="s">
        <v>29</v>
      </c>
      <c r="H552" s="9">
        <v>99019</v>
      </c>
      <c r="I552" s="101">
        <v>1655144</v>
      </c>
      <c r="J552" s="102"/>
      <c r="K552" s="103"/>
      <c r="L552" s="107" t="s">
        <v>710</v>
      </c>
      <c r="M552" s="108"/>
      <c r="N552" s="15" t="str">
        <f t="shared" si="32"/>
        <v>56269</v>
      </c>
      <c r="O552" t="str">
        <f t="shared" si="33"/>
        <v/>
      </c>
      <c r="Q552">
        <f t="shared" si="34"/>
        <v>56269</v>
      </c>
      <c r="R552" s="14">
        <f t="shared" si="35"/>
        <v>943040</v>
      </c>
    </row>
    <row r="553" spans="1:18" ht="14.65" customHeight="1" x14ac:dyDescent="0.25">
      <c r="A553" s="11">
        <v>534</v>
      </c>
      <c r="B553" s="100"/>
      <c r="C553" s="6" t="s">
        <v>711</v>
      </c>
      <c r="D553" s="7">
        <v>44923</v>
      </c>
      <c r="E553" s="8" t="s">
        <v>28</v>
      </c>
      <c r="F553" s="9">
        <v>906283</v>
      </c>
      <c r="G553" s="8" t="s">
        <v>29</v>
      </c>
      <c r="H553" s="9">
        <v>95160</v>
      </c>
      <c r="I553" s="104"/>
      <c r="J553" s="105"/>
      <c r="K553" s="106"/>
      <c r="L553" s="109"/>
      <c r="M553" s="110"/>
      <c r="N553" s="15" t="str">
        <f t="shared" si="32"/>
        <v>57084</v>
      </c>
      <c r="O553" t="str">
        <f t="shared" si="33"/>
        <v/>
      </c>
      <c r="Q553">
        <f t="shared" si="34"/>
        <v>57084</v>
      </c>
      <c r="R553" s="14">
        <f t="shared" si="35"/>
        <v>906283</v>
      </c>
    </row>
    <row r="554" spans="1:18" ht="14.45" customHeight="1" x14ac:dyDescent="0.25">
      <c r="A554" s="5">
        <v>535</v>
      </c>
      <c r="B554" s="99" t="s">
        <v>712</v>
      </c>
      <c r="C554" s="6" t="s">
        <v>713</v>
      </c>
      <c r="D554" s="7">
        <v>44919</v>
      </c>
      <c r="E554" s="8" t="s">
        <v>42</v>
      </c>
      <c r="F554" s="9">
        <v>1886081</v>
      </c>
      <c r="G554" s="8" t="s">
        <v>29</v>
      </c>
      <c r="H554" s="9">
        <v>198038</v>
      </c>
      <c r="I554" s="101">
        <v>6769178</v>
      </c>
      <c r="J554" s="102"/>
      <c r="K554" s="103"/>
      <c r="L554" s="107" t="s">
        <v>714</v>
      </c>
      <c r="M554" s="108"/>
      <c r="N554" s="15" t="str">
        <f t="shared" si="32"/>
        <v>56827</v>
      </c>
      <c r="O554" t="str">
        <f t="shared" si="33"/>
        <v/>
      </c>
      <c r="Q554">
        <f t="shared" si="34"/>
        <v>56827</v>
      </c>
      <c r="R554" s="14">
        <f t="shared" si="35"/>
        <v>1886081</v>
      </c>
    </row>
    <row r="555" spans="1:18" ht="14.45" customHeight="1" x14ac:dyDescent="0.25">
      <c r="A555" s="10">
        <v>536</v>
      </c>
      <c r="B555" s="111"/>
      <c r="C555" s="6" t="s">
        <v>715</v>
      </c>
      <c r="D555" s="7">
        <v>44905</v>
      </c>
      <c r="E555" s="8" t="s">
        <v>28</v>
      </c>
      <c r="F555" s="9">
        <v>1199426</v>
      </c>
      <c r="G555" s="8" t="s">
        <v>29</v>
      </c>
      <c r="H555" s="9">
        <v>125940</v>
      </c>
      <c r="I555" s="112"/>
      <c r="J555" s="113"/>
      <c r="K555" s="114"/>
      <c r="L555" s="115"/>
      <c r="M555" s="116"/>
      <c r="N555" s="15" t="str">
        <f t="shared" si="32"/>
        <v>55271</v>
      </c>
      <c r="O555" t="str">
        <f t="shared" si="33"/>
        <v/>
      </c>
      <c r="Q555">
        <f t="shared" si="34"/>
        <v>55271</v>
      </c>
      <c r="R555" s="14">
        <f t="shared" si="35"/>
        <v>1199426</v>
      </c>
    </row>
    <row r="556" spans="1:18" ht="14.45" customHeight="1" x14ac:dyDescent="0.25">
      <c r="A556" s="11">
        <v>537</v>
      </c>
      <c r="B556" s="100"/>
      <c r="C556" s="6" t="s">
        <v>716</v>
      </c>
      <c r="D556" s="7">
        <v>44902</v>
      </c>
      <c r="E556" s="8" t="s">
        <v>717</v>
      </c>
      <c r="F556" s="9">
        <v>4477820</v>
      </c>
      <c r="G556" s="8" t="s">
        <v>29</v>
      </c>
      <c r="H556" s="9">
        <v>470171</v>
      </c>
      <c r="I556" s="104"/>
      <c r="J556" s="105"/>
      <c r="K556" s="106"/>
      <c r="L556" s="109"/>
      <c r="M556" s="110"/>
      <c r="N556" s="15" t="str">
        <f t="shared" si="32"/>
        <v>54548</v>
      </c>
      <c r="O556" t="str">
        <f t="shared" si="33"/>
        <v/>
      </c>
      <c r="Q556">
        <f t="shared" si="34"/>
        <v>54548</v>
      </c>
      <c r="R556" s="14">
        <f t="shared" si="35"/>
        <v>4477820</v>
      </c>
    </row>
    <row r="557" spans="1:18" ht="14.65" customHeight="1" x14ac:dyDescent="0.25">
      <c r="A557" s="5">
        <v>538</v>
      </c>
      <c r="B557" s="99" t="s">
        <v>718</v>
      </c>
      <c r="C557" s="6" t="s">
        <v>719</v>
      </c>
      <c r="D557" s="7">
        <v>44908</v>
      </c>
      <c r="E557" s="8" t="s">
        <v>28</v>
      </c>
      <c r="F557" s="9">
        <v>2001326</v>
      </c>
      <c r="G557" s="8" t="s">
        <v>29</v>
      </c>
      <c r="H557" s="9">
        <v>210139</v>
      </c>
      <c r="I557" s="101">
        <v>3454782</v>
      </c>
      <c r="J557" s="102"/>
      <c r="K557" s="103"/>
      <c r="L557" s="107" t="s">
        <v>720</v>
      </c>
      <c r="M557" s="108"/>
      <c r="N557" s="15" t="str">
        <f t="shared" si="32"/>
        <v>55379</v>
      </c>
      <c r="O557" t="str">
        <f t="shared" si="33"/>
        <v/>
      </c>
      <c r="Q557">
        <f t="shared" si="34"/>
        <v>55379</v>
      </c>
      <c r="R557" s="14">
        <f t="shared" si="35"/>
        <v>2001326</v>
      </c>
    </row>
    <row r="558" spans="1:18" ht="14.65" customHeight="1" x14ac:dyDescent="0.25">
      <c r="A558" s="11">
        <v>539</v>
      </c>
      <c r="B558" s="100"/>
      <c r="C558" s="6" t="s">
        <v>721</v>
      </c>
      <c r="D558" s="7">
        <v>44901</v>
      </c>
      <c r="E558" s="8" t="s">
        <v>28</v>
      </c>
      <c r="F558" s="9">
        <v>1858766</v>
      </c>
      <c r="G558" s="8" t="s">
        <v>29</v>
      </c>
      <c r="H558" s="9">
        <v>195171</v>
      </c>
      <c r="I558" s="104"/>
      <c r="J558" s="105"/>
      <c r="K558" s="106"/>
      <c r="L558" s="109"/>
      <c r="M558" s="110"/>
      <c r="N558" s="15" t="str">
        <f t="shared" si="32"/>
        <v>54429</v>
      </c>
      <c r="O558" t="str">
        <f t="shared" si="33"/>
        <v/>
      </c>
      <c r="Q558">
        <f t="shared" si="34"/>
        <v>54429</v>
      </c>
      <c r="R558" s="14">
        <f t="shared" si="35"/>
        <v>1858766</v>
      </c>
    </row>
    <row r="559" spans="1:18" ht="14.45" customHeight="1" x14ac:dyDescent="0.25">
      <c r="A559" s="5">
        <v>540</v>
      </c>
      <c r="B559" s="99" t="s">
        <v>722</v>
      </c>
      <c r="C559" s="6" t="s">
        <v>723</v>
      </c>
      <c r="D559" s="7">
        <v>44908</v>
      </c>
      <c r="E559" s="8" t="s">
        <v>28</v>
      </c>
      <c r="F559" s="9">
        <v>3450019</v>
      </c>
      <c r="G559" s="8" t="s">
        <v>29</v>
      </c>
      <c r="H559" s="9">
        <v>362252</v>
      </c>
      <c r="I559" s="101">
        <v>10090856</v>
      </c>
      <c r="J559" s="102"/>
      <c r="K559" s="103"/>
      <c r="L559" s="107" t="s">
        <v>724</v>
      </c>
      <c r="M559" s="108"/>
      <c r="N559" s="15" t="str">
        <f t="shared" si="32"/>
        <v>55393</v>
      </c>
      <c r="O559" t="str">
        <f t="shared" si="33"/>
        <v/>
      </c>
      <c r="Q559">
        <f t="shared" si="34"/>
        <v>55393</v>
      </c>
      <c r="R559" s="14">
        <f t="shared" si="35"/>
        <v>3450019</v>
      </c>
    </row>
    <row r="560" spans="1:18" ht="14.45" customHeight="1" x14ac:dyDescent="0.25">
      <c r="A560" s="10">
        <v>541</v>
      </c>
      <c r="B560" s="111"/>
      <c r="C560" s="6" t="s">
        <v>725</v>
      </c>
      <c r="D560" s="7">
        <v>44901</v>
      </c>
      <c r="E560" s="8" t="s">
        <v>28</v>
      </c>
      <c r="F560" s="9">
        <v>3424466</v>
      </c>
      <c r="G560" s="8" t="s">
        <v>29</v>
      </c>
      <c r="H560" s="9">
        <v>359569</v>
      </c>
      <c r="I560" s="112"/>
      <c r="J560" s="113"/>
      <c r="K560" s="114"/>
      <c r="L560" s="115"/>
      <c r="M560" s="116"/>
      <c r="N560" s="15" t="str">
        <f t="shared" si="32"/>
        <v>54449</v>
      </c>
      <c r="O560" t="str">
        <f t="shared" si="33"/>
        <v/>
      </c>
      <c r="Q560">
        <f t="shared" si="34"/>
        <v>54449</v>
      </c>
      <c r="R560" s="14">
        <f t="shared" si="35"/>
        <v>3424466</v>
      </c>
    </row>
    <row r="561" spans="1:18" ht="14.45" customHeight="1" x14ac:dyDescent="0.25">
      <c r="A561" s="11">
        <v>542</v>
      </c>
      <c r="B561" s="100"/>
      <c r="C561" s="6" t="s">
        <v>726</v>
      </c>
      <c r="D561" s="7">
        <v>44922</v>
      </c>
      <c r="E561" s="8" t="s">
        <v>28</v>
      </c>
      <c r="F561" s="9">
        <v>4400215</v>
      </c>
      <c r="G561" s="8" t="s">
        <v>29</v>
      </c>
      <c r="H561" s="9">
        <v>462023</v>
      </c>
      <c r="I561" s="104"/>
      <c r="J561" s="105"/>
      <c r="K561" s="106"/>
      <c r="L561" s="109"/>
      <c r="M561" s="110"/>
      <c r="N561" s="15" t="str">
        <f t="shared" si="32"/>
        <v>57007</v>
      </c>
      <c r="O561" t="str">
        <f t="shared" si="33"/>
        <v/>
      </c>
      <c r="Q561">
        <f t="shared" si="34"/>
        <v>57007</v>
      </c>
      <c r="R561" s="14">
        <f t="shared" si="35"/>
        <v>4400215</v>
      </c>
    </row>
    <row r="562" spans="1:18" ht="14.45" customHeight="1" x14ac:dyDescent="0.25">
      <c r="A562" s="5">
        <v>543</v>
      </c>
      <c r="B562" s="99" t="s">
        <v>727</v>
      </c>
      <c r="C562" s="6" t="s">
        <v>728</v>
      </c>
      <c r="D562" s="7">
        <v>44911</v>
      </c>
      <c r="E562" s="8" t="s">
        <v>28</v>
      </c>
      <c r="F562" s="9">
        <v>3728511</v>
      </c>
      <c r="G562" s="8" t="s">
        <v>29</v>
      </c>
      <c r="H562" s="9">
        <v>391493</v>
      </c>
      <c r="I562" s="101">
        <v>7818665</v>
      </c>
      <c r="J562" s="102"/>
      <c r="K562" s="103"/>
      <c r="L562" s="107" t="s">
        <v>729</v>
      </c>
      <c r="M562" s="108"/>
      <c r="N562" s="15" t="str">
        <f t="shared" si="32"/>
        <v>55977</v>
      </c>
      <c r="O562" t="str">
        <f t="shared" si="33"/>
        <v/>
      </c>
      <c r="Q562">
        <f t="shared" si="34"/>
        <v>55977</v>
      </c>
      <c r="R562" s="14">
        <f t="shared" si="35"/>
        <v>3728511</v>
      </c>
    </row>
    <row r="563" spans="1:18" ht="14.45" customHeight="1" x14ac:dyDescent="0.25">
      <c r="A563" s="10">
        <v>544</v>
      </c>
      <c r="B563" s="111"/>
      <c r="C563" s="6" t="s">
        <v>730</v>
      </c>
      <c r="D563" s="7">
        <v>44907</v>
      </c>
      <c r="E563" s="8" t="s">
        <v>28</v>
      </c>
      <c r="F563" s="9">
        <v>2699317</v>
      </c>
      <c r="G563" s="8" t="s">
        <v>29</v>
      </c>
      <c r="H563" s="9">
        <v>283428</v>
      </c>
      <c r="I563" s="112"/>
      <c r="J563" s="113"/>
      <c r="K563" s="114"/>
      <c r="L563" s="115"/>
      <c r="M563" s="116"/>
      <c r="N563" s="15" t="str">
        <f t="shared" si="32"/>
        <v>55308</v>
      </c>
      <c r="O563" t="str">
        <f t="shared" si="33"/>
        <v/>
      </c>
      <c r="Q563">
        <f t="shared" si="34"/>
        <v>55308</v>
      </c>
      <c r="R563" s="14">
        <f t="shared" si="35"/>
        <v>2699317</v>
      </c>
    </row>
    <row r="564" spans="1:18" ht="14.45" customHeight="1" x14ac:dyDescent="0.25">
      <c r="A564" s="11">
        <v>545</v>
      </c>
      <c r="B564" s="100"/>
      <c r="C564" s="6" t="s">
        <v>731</v>
      </c>
      <c r="D564" s="7">
        <v>44921</v>
      </c>
      <c r="E564" s="8" t="s">
        <v>28</v>
      </c>
      <c r="F564" s="9">
        <v>2308110</v>
      </c>
      <c r="G564" s="8" t="s">
        <v>29</v>
      </c>
      <c r="H564" s="9">
        <v>242351</v>
      </c>
      <c r="I564" s="104"/>
      <c r="J564" s="105"/>
      <c r="K564" s="106"/>
      <c r="L564" s="109"/>
      <c r="M564" s="110"/>
      <c r="N564" s="15" t="str">
        <f t="shared" si="32"/>
        <v>56880</v>
      </c>
      <c r="O564" t="str">
        <f t="shared" si="33"/>
        <v/>
      </c>
      <c r="Q564">
        <f t="shared" si="34"/>
        <v>56880</v>
      </c>
      <c r="R564" s="14">
        <f t="shared" si="35"/>
        <v>2308110</v>
      </c>
    </row>
    <row r="565" spans="1:18" ht="14.65" customHeight="1" x14ac:dyDescent="0.25">
      <c r="A565" s="5">
        <v>546</v>
      </c>
      <c r="B565" s="99" t="s">
        <v>732</v>
      </c>
      <c r="C565" s="6" t="s">
        <v>733</v>
      </c>
      <c r="D565" s="7">
        <v>44896</v>
      </c>
      <c r="E565" s="8" t="s">
        <v>28</v>
      </c>
      <c r="F565" s="9">
        <v>2022327</v>
      </c>
      <c r="G565" s="8" t="s">
        <v>29</v>
      </c>
      <c r="H565" s="9">
        <v>212344</v>
      </c>
      <c r="I565" s="101">
        <v>5322367</v>
      </c>
      <c r="J565" s="102"/>
      <c r="K565" s="103"/>
      <c r="L565" s="107" t="s">
        <v>734</v>
      </c>
      <c r="M565" s="108"/>
      <c r="N565" s="15" t="str">
        <f t="shared" si="32"/>
        <v>53464</v>
      </c>
      <c r="O565" t="str">
        <f t="shared" si="33"/>
        <v/>
      </c>
      <c r="Q565">
        <f t="shared" si="34"/>
        <v>53464</v>
      </c>
      <c r="R565" s="14">
        <f t="shared" si="35"/>
        <v>2022327</v>
      </c>
    </row>
    <row r="566" spans="1:18" ht="14.65" customHeight="1" x14ac:dyDescent="0.25">
      <c r="A566" s="11">
        <v>547</v>
      </c>
      <c r="B566" s="100"/>
      <c r="C566" s="6" t="s">
        <v>735</v>
      </c>
      <c r="D566" s="7">
        <v>44916</v>
      </c>
      <c r="E566" s="8" t="s">
        <v>28</v>
      </c>
      <c r="F566" s="9">
        <v>3924452</v>
      </c>
      <c r="G566" s="8" t="s">
        <v>29</v>
      </c>
      <c r="H566" s="9">
        <v>412068</v>
      </c>
      <c r="I566" s="104"/>
      <c r="J566" s="105"/>
      <c r="K566" s="106"/>
      <c r="L566" s="109"/>
      <c r="M566" s="110"/>
      <c r="N566" s="15" t="str">
        <f t="shared" si="32"/>
        <v>56217</v>
      </c>
      <c r="O566" t="str">
        <f t="shared" si="33"/>
        <v/>
      </c>
      <c r="Q566">
        <f t="shared" si="34"/>
        <v>56217</v>
      </c>
      <c r="R566" s="14">
        <f t="shared" si="35"/>
        <v>3924452</v>
      </c>
    </row>
    <row r="567" spans="1:18" ht="14.45" customHeight="1" x14ac:dyDescent="0.25">
      <c r="A567" s="5">
        <v>548</v>
      </c>
      <c r="B567" s="99" t="s">
        <v>736</v>
      </c>
      <c r="C567" s="6" t="s">
        <v>737</v>
      </c>
      <c r="D567" s="7">
        <v>44910</v>
      </c>
      <c r="E567" s="8" t="s">
        <v>684</v>
      </c>
      <c r="F567" s="9">
        <v>7036161</v>
      </c>
      <c r="G567" s="8" t="s">
        <v>29</v>
      </c>
      <c r="H567" s="9">
        <v>738797</v>
      </c>
      <c r="I567" s="101">
        <v>13084571</v>
      </c>
      <c r="J567" s="102"/>
      <c r="K567" s="103"/>
      <c r="L567" s="107" t="s">
        <v>738</v>
      </c>
      <c r="M567" s="108"/>
      <c r="N567" s="15" t="str">
        <f t="shared" si="32"/>
        <v>55683</v>
      </c>
      <c r="O567" t="str">
        <f t="shared" si="33"/>
        <v/>
      </c>
      <c r="Q567">
        <f t="shared" si="34"/>
        <v>55683</v>
      </c>
      <c r="R567" s="14">
        <f t="shared" si="35"/>
        <v>7036161</v>
      </c>
    </row>
    <row r="568" spans="1:18" ht="14.45" customHeight="1" x14ac:dyDescent="0.25">
      <c r="A568" s="10">
        <v>549</v>
      </c>
      <c r="B568" s="111"/>
      <c r="C568" s="6" t="s">
        <v>739</v>
      </c>
      <c r="D568" s="7">
        <v>44898</v>
      </c>
      <c r="E568" s="8" t="s">
        <v>28</v>
      </c>
      <c r="F568" s="9">
        <v>1799140</v>
      </c>
      <c r="G568" s="8" t="s">
        <v>29</v>
      </c>
      <c r="H568" s="9">
        <v>188910</v>
      </c>
      <c r="I568" s="112"/>
      <c r="J568" s="113"/>
      <c r="K568" s="114"/>
      <c r="L568" s="115"/>
      <c r="M568" s="116"/>
      <c r="N568" s="15" t="str">
        <f t="shared" si="32"/>
        <v>54291</v>
      </c>
      <c r="O568" t="str">
        <f t="shared" si="33"/>
        <v/>
      </c>
      <c r="Q568">
        <f t="shared" si="34"/>
        <v>54291</v>
      </c>
      <c r="R568" s="14">
        <f t="shared" si="35"/>
        <v>1799140</v>
      </c>
    </row>
    <row r="569" spans="1:18" ht="14.45" customHeight="1" x14ac:dyDescent="0.25">
      <c r="A569" s="11">
        <v>550</v>
      </c>
      <c r="B569" s="100"/>
      <c r="C569" s="6" t="s">
        <v>740</v>
      </c>
      <c r="D569" s="7">
        <v>44917</v>
      </c>
      <c r="E569" s="8" t="s">
        <v>28</v>
      </c>
      <c r="F569" s="9">
        <v>5784331</v>
      </c>
      <c r="G569" s="8" t="s">
        <v>29</v>
      </c>
      <c r="H569" s="9">
        <v>607355</v>
      </c>
      <c r="I569" s="104"/>
      <c r="J569" s="105"/>
      <c r="K569" s="106"/>
      <c r="L569" s="109"/>
      <c r="M569" s="110"/>
      <c r="N569" s="15" t="str">
        <f t="shared" si="32"/>
        <v>56284</v>
      </c>
      <c r="O569" t="str">
        <f t="shared" si="33"/>
        <v/>
      </c>
      <c r="Q569">
        <f t="shared" si="34"/>
        <v>56284</v>
      </c>
      <c r="R569" s="14">
        <f t="shared" si="35"/>
        <v>5784331</v>
      </c>
    </row>
    <row r="570" spans="1:18" ht="14.65" customHeight="1" x14ac:dyDescent="0.25">
      <c r="A570" s="5">
        <v>551</v>
      </c>
      <c r="B570" s="99" t="s">
        <v>741</v>
      </c>
      <c r="C570" s="6" t="s">
        <v>742</v>
      </c>
      <c r="D570" s="7">
        <v>44916</v>
      </c>
      <c r="E570" s="8" t="s">
        <v>743</v>
      </c>
      <c r="F570" s="9">
        <v>-267005</v>
      </c>
      <c r="G570" s="8" t="s">
        <v>29</v>
      </c>
      <c r="H570" s="9">
        <v>-28035</v>
      </c>
      <c r="I570" s="101">
        <v>-597820</v>
      </c>
      <c r="J570" s="102"/>
      <c r="K570" s="103"/>
      <c r="L570" s="107" t="s">
        <v>738</v>
      </c>
      <c r="M570" s="108"/>
      <c r="N570" s="15" t="str">
        <f t="shared" si="32"/>
        <v>'1172</v>
      </c>
      <c r="O570" t="str">
        <f t="shared" si="33"/>
        <v>HT</v>
      </c>
      <c r="Q570">
        <f t="shared" ref="Q570:Q571" si="36">RIGHT(N570,LEN(N570)-1)*1</f>
        <v>1172</v>
      </c>
      <c r="R570" s="14">
        <f t="shared" si="35"/>
        <v>-267005</v>
      </c>
    </row>
    <row r="571" spans="1:18" ht="14.65" customHeight="1" x14ac:dyDescent="0.25">
      <c r="A571" s="11">
        <v>552</v>
      </c>
      <c r="B571" s="100"/>
      <c r="C571" s="6" t="s">
        <v>692</v>
      </c>
      <c r="D571" s="7">
        <v>44916</v>
      </c>
      <c r="E571" s="8" t="s">
        <v>744</v>
      </c>
      <c r="F571" s="9">
        <v>-400950</v>
      </c>
      <c r="G571" s="8" t="s">
        <v>29</v>
      </c>
      <c r="H571" s="9">
        <v>-42100</v>
      </c>
      <c r="I571" s="104"/>
      <c r="J571" s="105"/>
      <c r="K571" s="106"/>
      <c r="L571" s="109"/>
      <c r="M571" s="110"/>
      <c r="N571" s="15" t="str">
        <f t="shared" si="32"/>
        <v>'1173</v>
      </c>
      <c r="O571" t="str">
        <f t="shared" si="33"/>
        <v>HT</v>
      </c>
      <c r="Q571">
        <f t="shared" si="36"/>
        <v>1173</v>
      </c>
      <c r="R571" s="14">
        <f t="shared" si="35"/>
        <v>-400950</v>
      </c>
    </row>
    <row r="572" spans="1:18" ht="14.65" customHeight="1" x14ac:dyDescent="0.25">
      <c r="A572" s="5">
        <v>553</v>
      </c>
      <c r="B572" s="99" t="s">
        <v>745</v>
      </c>
      <c r="C572" s="6" t="s">
        <v>746</v>
      </c>
      <c r="D572" s="7">
        <v>44909</v>
      </c>
      <c r="E572" s="8" t="s">
        <v>42</v>
      </c>
      <c r="F572" s="9">
        <v>1093026</v>
      </c>
      <c r="G572" s="8" t="s">
        <v>29</v>
      </c>
      <c r="H572" s="9">
        <v>114768</v>
      </c>
      <c r="I572" s="101">
        <v>2803186</v>
      </c>
      <c r="J572" s="102"/>
      <c r="K572" s="103"/>
      <c r="L572" s="107" t="s">
        <v>747</v>
      </c>
      <c r="M572" s="108"/>
      <c r="N572" s="15" t="str">
        <f t="shared" si="32"/>
        <v>55472</v>
      </c>
      <c r="O572" t="str">
        <f t="shared" si="33"/>
        <v/>
      </c>
      <c r="Q572">
        <f t="shared" si="34"/>
        <v>55472</v>
      </c>
      <c r="R572" s="14">
        <f t="shared" si="35"/>
        <v>1093026</v>
      </c>
    </row>
    <row r="573" spans="1:18" ht="14.65" customHeight="1" x14ac:dyDescent="0.25">
      <c r="A573" s="11">
        <v>554</v>
      </c>
      <c r="B573" s="100"/>
      <c r="C573" s="6" t="s">
        <v>748</v>
      </c>
      <c r="D573" s="7">
        <v>44924</v>
      </c>
      <c r="E573" s="8" t="s">
        <v>28</v>
      </c>
      <c r="F573" s="9">
        <v>2039025</v>
      </c>
      <c r="G573" s="8" t="s">
        <v>29</v>
      </c>
      <c r="H573" s="9">
        <v>214097</v>
      </c>
      <c r="I573" s="104"/>
      <c r="J573" s="105"/>
      <c r="K573" s="106"/>
      <c r="L573" s="109"/>
      <c r="M573" s="110"/>
      <c r="N573" s="15" t="str">
        <f t="shared" si="32"/>
        <v>57442</v>
      </c>
      <c r="O573" t="str">
        <f t="shared" si="33"/>
        <v/>
      </c>
      <c r="Q573">
        <f t="shared" si="34"/>
        <v>57442</v>
      </c>
      <c r="R573" s="14">
        <f t="shared" si="35"/>
        <v>2039025</v>
      </c>
    </row>
    <row r="574" spans="1:18" ht="14.45" customHeight="1" x14ac:dyDescent="0.25">
      <c r="A574" s="5">
        <v>555</v>
      </c>
      <c r="B574" s="99" t="s">
        <v>749</v>
      </c>
      <c r="C574" s="6" t="s">
        <v>750</v>
      </c>
      <c r="D574" s="7">
        <v>44896</v>
      </c>
      <c r="E574" s="8" t="s">
        <v>28</v>
      </c>
      <c r="F574" s="9">
        <v>8160588</v>
      </c>
      <c r="G574" s="8" t="s">
        <v>29</v>
      </c>
      <c r="H574" s="9">
        <v>856862</v>
      </c>
      <c r="I574" s="101">
        <v>20579021</v>
      </c>
      <c r="J574" s="102"/>
      <c r="K574" s="103"/>
      <c r="L574" s="107" t="s">
        <v>751</v>
      </c>
      <c r="M574" s="108"/>
      <c r="N574" s="15" t="str">
        <f t="shared" si="32"/>
        <v>53284</v>
      </c>
      <c r="O574" t="str">
        <f t="shared" si="33"/>
        <v/>
      </c>
      <c r="Q574">
        <f t="shared" si="34"/>
        <v>53284</v>
      </c>
      <c r="R574" s="14">
        <f t="shared" si="35"/>
        <v>8160588</v>
      </c>
    </row>
    <row r="575" spans="1:18" ht="14.45" customHeight="1" x14ac:dyDescent="0.25">
      <c r="A575" s="10">
        <v>556</v>
      </c>
      <c r="B575" s="111"/>
      <c r="C575" s="6" t="s">
        <v>752</v>
      </c>
      <c r="D575" s="7">
        <v>44902</v>
      </c>
      <c r="E575" s="8" t="s">
        <v>28</v>
      </c>
      <c r="F575" s="9">
        <v>6268320</v>
      </c>
      <c r="G575" s="8" t="s">
        <v>29</v>
      </c>
      <c r="H575" s="9">
        <v>658174</v>
      </c>
      <c r="I575" s="112"/>
      <c r="J575" s="113"/>
      <c r="K575" s="114"/>
      <c r="L575" s="115"/>
      <c r="M575" s="116"/>
      <c r="N575" s="15" t="str">
        <f t="shared" si="32"/>
        <v>54532</v>
      </c>
      <c r="O575" t="str">
        <f t="shared" si="33"/>
        <v/>
      </c>
      <c r="Q575">
        <f t="shared" si="34"/>
        <v>54532</v>
      </c>
      <c r="R575" s="14">
        <f t="shared" si="35"/>
        <v>6268320</v>
      </c>
    </row>
    <row r="576" spans="1:18" ht="14.45" customHeight="1" x14ac:dyDescent="0.25">
      <c r="A576" s="11">
        <v>557</v>
      </c>
      <c r="B576" s="100"/>
      <c r="C576" s="6" t="s">
        <v>753</v>
      </c>
      <c r="D576" s="7">
        <v>44923</v>
      </c>
      <c r="E576" s="8" t="s">
        <v>28</v>
      </c>
      <c r="F576" s="9">
        <v>8564412</v>
      </c>
      <c r="G576" s="8" t="s">
        <v>29</v>
      </c>
      <c r="H576" s="9">
        <v>899263</v>
      </c>
      <c r="I576" s="104"/>
      <c r="J576" s="105"/>
      <c r="K576" s="106"/>
      <c r="L576" s="109"/>
      <c r="M576" s="110"/>
      <c r="N576" s="15" t="str">
        <f t="shared" si="32"/>
        <v>57089</v>
      </c>
      <c r="O576" t="str">
        <f t="shared" si="33"/>
        <v/>
      </c>
      <c r="Q576">
        <f t="shared" si="34"/>
        <v>57089</v>
      </c>
      <c r="R576" s="14">
        <f t="shared" si="35"/>
        <v>8564412</v>
      </c>
    </row>
    <row r="577" spans="1:18" ht="14.65" customHeight="1" x14ac:dyDescent="0.25">
      <c r="A577" s="5">
        <v>558</v>
      </c>
      <c r="B577" s="99" t="s">
        <v>754</v>
      </c>
      <c r="C577" s="6" t="s">
        <v>755</v>
      </c>
      <c r="D577" s="7">
        <v>44916</v>
      </c>
      <c r="E577" s="8" t="s">
        <v>756</v>
      </c>
      <c r="F577" s="9">
        <v>-634308</v>
      </c>
      <c r="G577" s="8" t="s">
        <v>29</v>
      </c>
      <c r="H577" s="9">
        <v>-66602</v>
      </c>
      <c r="I577" s="101">
        <v>-861914</v>
      </c>
      <c r="J577" s="102"/>
      <c r="K577" s="103"/>
      <c r="L577" s="107" t="s">
        <v>751</v>
      </c>
      <c r="M577" s="108"/>
      <c r="N577" s="15" t="str">
        <f t="shared" si="32"/>
        <v>'A768</v>
      </c>
      <c r="O577" t="str">
        <f t="shared" si="33"/>
        <v>HT</v>
      </c>
      <c r="Q577">
        <f>RIGHT(N577,LEN(N577)-2)*1</f>
        <v>768</v>
      </c>
      <c r="R577" s="14">
        <f t="shared" si="35"/>
        <v>-634308</v>
      </c>
    </row>
    <row r="578" spans="1:18" ht="14.65" customHeight="1" x14ac:dyDescent="0.25">
      <c r="A578" s="11">
        <v>559</v>
      </c>
      <c r="B578" s="100"/>
      <c r="C578" s="6" t="s">
        <v>757</v>
      </c>
      <c r="D578" s="7">
        <v>44908</v>
      </c>
      <c r="E578" s="8" t="s">
        <v>758</v>
      </c>
      <c r="F578" s="9">
        <v>-328724</v>
      </c>
      <c r="G578" s="8" t="s">
        <v>29</v>
      </c>
      <c r="H578" s="9">
        <v>-34516</v>
      </c>
      <c r="I578" s="104"/>
      <c r="J578" s="105"/>
      <c r="K578" s="106"/>
      <c r="L578" s="109"/>
      <c r="M578" s="110"/>
      <c r="N578" s="15" t="str">
        <f t="shared" si="32"/>
        <v>'A747</v>
      </c>
      <c r="O578" t="str">
        <f t="shared" si="33"/>
        <v>HT</v>
      </c>
      <c r="Q578">
        <f>RIGHT(N578,LEN(N578)-2)*1</f>
        <v>747</v>
      </c>
      <c r="R578" s="14">
        <f t="shared" si="35"/>
        <v>-328724</v>
      </c>
    </row>
    <row r="579" spans="1:18" ht="14.45" customHeight="1" x14ac:dyDescent="0.25">
      <c r="A579" s="5">
        <v>560</v>
      </c>
      <c r="B579" s="99" t="s">
        <v>759</v>
      </c>
      <c r="C579" s="6" t="s">
        <v>760</v>
      </c>
      <c r="D579" s="7">
        <v>44912</v>
      </c>
      <c r="E579" s="8" t="s">
        <v>42</v>
      </c>
      <c r="F579" s="9">
        <v>7844294</v>
      </c>
      <c r="G579" s="8" t="s">
        <v>29</v>
      </c>
      <c r="H579" s="9">
        <v>823651</v>
      </c>
      <c r="I579" s="101">
        <v>22366104</v>
      </c>
      <c r="J579" s="102"/>
      <c r="K579" s="103"/>
      <c r="L579" s="107" t="s">
        <v>761</v>
      </c>
      <c r="M579" s="108"/>
      <c r="N579" s="15" t="str">
        <f t="shared" si="32"/>
        <v>56010</v>
      </c>
      <c r="O579" t="str">
        <f t="shared" si="33"/>
        <v/>
      </c>
      <c r="Q579">
        <f t="shared" si="34"/>
        <v>56010</v>
      </c>
      <c r="R579" s="14">
        <f t="shared" si="35"/>
        <v>7844294</v>
      </c>
    </row>
    <row r="580" spans="1:18" ht="14.45" customHeight="1" x14ac:dyDescent="0.25">
      <c r="A580" s="10">
        <v>561</v>
      </c>
      <c r="B580" s="111"/>
      <c r="C580" s="6" t="s">
        <v>762</v>
      </c>
      <c r="D580" s="7">
        <v>44896</v>
      </c>
      <c r="E580" s="8" t="s">
        <v>763</v>
      </c>
      <c r="F580" s="9">
        <v>2571826</v>
      </c>
      <c r="G580" s="8" t="s">
        <v>29</v>
      </c>
      <c r="H580" s="9">
        <v>270042</v>
      </c>
      <c r="I580" s="112"/>
      <c r="J580" s="113"/>
      <c r="K580" s="114"/>
      <c r="L580" s="115"/>
      <c r="M580" s="116"/>
      <c r="N580" s="15" t="str">
        <f t="shared" si="32"/>
        <v>53286</v>
      </c>
      <c r="O580" t="str">
        <f t="shared" si="33"/>
        <v/>
      </c>
      <c r="Q580">
        <f t="shared" si="34"/>
        <v>53286</v>
      </c>
      <c r="R580" s="14">
        <f t="shared" si="35"/>
        <v>2571826</v>
      </c>
    </row>
    <row r="581" spans="1:18" ht="14.45" customHeight="1" x14ac:dyDescent="0.25">
      <c r="A581" s="10">
        <v>562</v>
      </c>
      <c r="B581" s="111"/>
      <c r="C581" s="6" t="s">
        <v>764</v>
      </c>
      <c r="D581" s="7">
        <v>44898</v>
      </c>
      <c r="E581" s="8" t="s">
        <v>28</v>
      </c>
      <c r="F581" s="9">
        <v>3278394</v>
      </c>
      <c r="G581" s="8" t="s">
        <v>29</v>
      </c>
      <c r="H581" s="9">
        <v>344231</v>
      </c>
      <c r="I581" s="112"/>
      <c r="J581" s="113"/>
      <c r="K581" s="114"/>
      <c r="L581" s="115"/>
      <c r="M581" s="116"/>
      <c r="N581" s="15" t="str">
        <f t="shared" si="32"/>
        <v>54305</v>
      </c>
      <c r="O581" t="str">
        <f t="shared" si="33"/>
        <v/>
      </c>
      <c r="Q581">
        <f t="shared" si="34"/>
        <v>54305</v>
      </c>
      <c r="R581" s="14">
        <f t="shared" si="35"/>
        <v>3278394</v>
      </c>
    </row>
    <row r="582" spans="1:18" ht="14.45" customHeight="1" x14ac:dyDescent="0.25">
      <c r="A582" s="10">
        <v>563</v>
      </c>
      <c r="B582" s="111"/>
      <c r="C582" s="6" t="s">
        <v>765</v>
      </c>
      <c r="D582" s="7">
        <v>44923</v>
      </c>
      <c r="E582" s="8" t="s">
        <v>766</v>
      </c>
      <c r="F582" s="9">
        <v>4791674</v>
      </c>
      <c r="G582" s="8" t="s">
        <v>29</v>
      </c>
      <c r="H582" s="9">
        <v>503126</v>
      </c>
      <c r="I582" s="112"/>
      <c r="J582" s="113"/>
      <c r="K582" s="114"/>
      <c r="L582" s="115"/>
      <c r="M582" s="116"/>
      <c r="N582" s="15" t="str">
        <f t="shared" si="32"/>
        <v>57087</v>
      </c>
      <c r="O582" t="str">
        <f t="shared" si="33"/>
        <v/>
      </c>
      <c r="Q582">
        <f t="shared" si="34"/>
        <v>57087</v>
      </c>
      <c r="R582" s="14">
        <f t="shared" si="35"/>
        <v>4791674</v>
      </c>
    </row>
    <row r="583" spans="1:18" ht="14.45" customHeight="1" x14ac:dyDescent="0.25">
      <c r="A583" s="10">
        <v>564</v>
      </c>
      <c r="B583" s="111"/>
      <c r="C583" s="6" t="s">
        <v>767</v>
      </c>
      <c r="D583" s="7">
        <v>44905</v>
      </c>
      <c r="E583" s="8" t="s">
        <v>28</v>
      </c>
      <c r="F583" s="9">
        <v>1199426</v>
      </c>
      <c r="G583" s="8" t="s">
        <v>29</v>
      </c>
      <c r="H583" s="9">
        <v>125940</v>
      </c>
      <c r="I583" s="112"/>
      <c r="J583" s="113"/>
      <c r="K583" s="114"/>
      <c r="L583" s="115"/>
      <c r="M583" s="116"/>
      <c r="N583" s="15" t="str">
        <f t="shared" si="32"/>
        <v>55274</v>
      </c>
      <c r="O583" t="str">
        <f t="shared" si="33"/>
        <v/>
      </c>
      <c r="Q583">
        <f t="shared" si="34"/>
        <v>55274</v>
      </c>
      <c r="R583" s="14">
        <f t="shared" si="35"/>
        <v>1199426</v>
      </c>
    </row>
    <row r="584" spans="1:18" ht="14.45" customHeight="1" x14ac:dyDescent="0.25">
      <c r="A584" s="10">
        <v>565</v>
      </c>
      <c r="B584" s="111"/>
      <c r="C584" s="6" t="s">
        <v>768</v>
      </c>
      <c r="D584" s="7">
        <v>44919</v>
      </c>
      <c r="E584" s="8" t="s">
        <v>28</v>
      </c>
      <c r="F584" s="9">
        <v>2905593</v>
      </c>
      <c r="G584" s="8" t="s">
        <v>29</v>
      </c>
      <c r="H584" s="9">
        <v>305087</v>
      </c>
      <c r="I584" s="112"/>
      <c r="J584" s="113"/>
      <c r="K584" s="114"/>
      <c r="L584" s="115"/>
      <c r="M584" s="116"/>
      <c r="N584" s="15" t="str">
        <f t="shared" si="32"/>
        <v>56828</v>
      </c>
      <c r="O584" t="str">
        <f t="shared" si="33"/>
        <v/>
      </c>
      <c r="Q584">
        <f t="shared" si="34"/>
        <v>56828</v>
      </c>
      <c r="R584" s="14">
        <f t="shared" si="35"/>
        <v>2905593</v>
      </c>
    </row>
    <row r="585" spans="1:18" ht="14.45" customHeight="1" x14ac:dyDescent="0.25">
      <c r="A585" s="11">
        <v>566</v>
      </c>
      <c r="B585" s="100"/>
      <c r="C585" s="6" t="s">
        <v>769</v>
      </c>
      <c r="D585" s="7">
        <v>44916</v>
      </c>
      <c r="E585" s="8" t="s">
        <v>28</v>
      </c>
      <c r="F585" s="9">
        <v>2398853</v>
      </c>
      <c r="G585" s="8" t="s">
        <v>29</v>
      </c>
      <c r="H585" s="9">
        <v>251880</v>
      </c>
      <c r="I585" s="104"/>
      <c r="J585" s="105"/>
      <c r="K585" s="106"/>
      <c r="L585" s="109"/>
      <c r="M585" s="110"/>
      <c r="N585" s="15" t="str">
        <f t="shared" si="32"/>
        <v>56272</v>
      </c>
      <c r="O585" t="str">
        <f t="shared" si="33"/>
        <v/>
      </c>
      <c r="Q585">
        <f t="shared" si="34"/>
        <v>56272</v>
      </c>
      <c r="R585" s="14">
        <f t="shared" si="35"/>
        <v>2398853</v>
      </c>
    </row>
    <row r="586" spans="1:18" ht="14.45" customHeight="1" x14ac:dyDescent="0.25">
      <c r="A586" s="5">
        <v>567</v>
      </c>
      <c r="B586" s="99" t="s">
        <v>770</v>
      </c>
      <c r="C586" s="6" t="s">
        <v>771</v>
      </c>
      <c r="D586" s="7">
        <v>44921</v>
      </c>
      <c r="E586" s="8" t="s">
        <v>28</v>
      </c>
      <c r="F586" s="9">
        <v>8042246</v>
      </c>
      <c r="G586" s="8" t="s">
        <v>29</v>
      </c>
      <c r="H586" s="9">
        <v>844436</v>
      </c>
      <c r="I586" s="101">
        <v>21395727</v>
      </c>
      <c r="J586" s="102"/>
      <c r="K586" s="103"/>
      <c r="L586" s="107" t="s">
        <v>772</v>
      </c>
      <c r="M586" s="108"/>
      <c r="N586" s="15" t="str">
        <f t="shared" si="32"/>
        <v>56847</v>
      </c>
      <c r="O586" t="str">
        <f t="shared" si="33"/>
        <v/>
      </c>
      <c r="Q586">
        <f t="shared" si="34"/>
        <v>56847</v>
      </c>
      <c r="R586" s="14">
        <f t="shared" si="35"/>
        <v>8042246</v>
      </c>
    </row>
    <row r="587" spans="1:18" ht="14.45" customHeight="1" x14ac:dyDescent="0.25">
      <c r="A587" s="10">
        <v>568</v>
      </c>
      <c r="B587" s="111"/>
      <c r="C587" s="6" t="s">
        <v>773</v>
      </c>
      <c r="D587" s="7">
        <v>44921</v>
      </c>
      <c r="E587" s="8" t="s">
        <v>28</v>
      </c>
      <c r="F587" s="9">
        <v>3549610</v>
      </c>
      <c r="G587" s="8" t="s">
        <v>29</v>
      </c>
      <c r="H587" s="9">
        <v>372709</v>
      </c>
      <c r="I587" s="112"/>
      <c r="J587" s="113"/>
      <c r="K587" s="114"/>
      <c r="L587" s="115"/>
      <c r="M587" s="116"/>
      <c r="N587" s="15" t="str">
        <f t="shared" si="32"/>
        <v>56848</v>
      </c>
      <c r="O587" t="str">
        <f t="shared" si="33"/>
        <v/>
      </c>
      <c r="Q587">
        <f t="shared" si="34"/>
        <v>56848</v>
      </c>
      <c r="R587" s="14">
        <f t="shared" si="35"/>
        <v>3549610</v>
      </c>
    </row>
    <row r="588" spans="1:18" ht="14.45" customHeight="1" x14ac:dyDescent="0.25">
      <c r="A588" s="10">
        <v>569</v>
      </c>
      <c r="B588" s="111"/>
      <c r="C588" s="6" t="s">
        <v>774</v>
      </c>
      <c r="D588" s="7">
        <v>44903</v>
      </c>
      <c r="E588" s="8" t="s">
        <v>28</v>
      </c>
      <c r="F588" s="9">
        <v>2601040</v>
      </c>
      <c r="G588" s="8" t="s">
        <v>29</v>
      </c>
      <c r="H588" s="9">
        <v>273109</v>
      </c>
      <c r="I588" s="112"/>
      <c r="J588" s="113"/>
      <c r="K588" s="114"/>
      <c r="L588" s="115"/>
      <c r="M588" s="116"/>
      <c r="N588" s="15" t="str">
        <f t="shared" si="32"/>
        <v>54997</v>
      </c>
      <c r="O588" t="str">
        <f t="shared" si="33"/>
        <v/>
      </c>
      <c r="Q588">
        <f t="shared" si="34"/>
        <v>54997</v>
      </c>
      <c r="R588" s="14">
        <f t="shared" si="35"/>
        <v>2601040</v>
      </c>
    </row>
    <row r="589" spans="1:18" ht="14.45" customHeight="1" x14ac:dyDescent="0.25">
      <c r="A589" s="10">
        <v>570</v>
      </c>
      <c r="B589" s="111"/>
      <c r="C589" s="6" t="s">
        <v>775</v>
      </c>
      <c r="D589" s="7">
        <v>44923</v>
      </c>
      <c r="E589" s="8" t="s">
        <v>28</v>
      </c>
      <c r="F589" s="9">
        <v>4792251</v>
      </c>
      <c r="G589" s="8" t="s">
        <v>29</v>
      </c>
      <c r="H589" s="9">
        <v>503186</v>
      </c>
      <c r="I589" s="112"/>
      <c r="J589" s="113"/>
      <c r="K589" s="114"/>
      <c r="L589" s="115"/>
      <c r="M589" s="116"/>
      <c r="N589" s="15" t="str">
        <f t="shared" si="32"/>
        <v>57050</v>
      </c>
      <c r="O589" t="str">
        <f t="shared" si="33"/>
        <v/>
      </c>
      <c r="Q589">
        <f t="shared" si="34"/>
        <v>57050</v>
      </c>
      <c r="R589" s="14">
        <f t="shared" si="35"/>
        <v>4792251</v>
      </c>
    </row>
    <row r="590" spans="1:18" ht="14.45" customHeight="1" x14ac:dyDescent="0.25">
      <c r="A590" s="11">
        <v>571</v>
      </c>
      <c r="B590" s="100"/>
      <c r="C590" s="6" t="s">
        <v>776</v>
      </c>
      <c r="D590" s="7">
        <v>44911</v>
      </c>
      <c r="E590" s="8" t="s">
        <v>28</v>
      </c>
      <c r="F590" s="9">
        <v>4920693</v>
      </c>
      <c r="G590" s="8" t="s">
        <v>29</v>
      </c>
      <c r="H590" s="9">
        <v>516673</v>
      </c>
      <c r="I590" s="104"/>
      <c r="J590" s="105"/>
      <c r="K590" s="106"/>
      <c r="L590" s="109"/>
      <c r="M590" s="110"/>
      <c r="N590" s="15" t="str">
        <f t="shared" si="32"/>
        <v>55895</v>
      </c>
      <c r="O590" t="str">
        <f t="shared" si="33"/>
        <v/>
      </c>
      <c r="Q590">
        <f t="shared" si="34"/>
        <v>55895</v>
      </c>
      <c r="R590" s="14">
        <f t="shared" si="35"/>
        <v>4920693</v>
      </c>
    </row>
    <row r="591" spans="1:18" ht="14.45" customHeight="1" x14ac:dyDescent="0.25">
      <c r="A591" s="5">
        <v>572</v>
      </c>
      <c r="B591" s="99" t="s">
        <v>777</v>
      </c>
      <c r="C591" s="6" t="s">
        <v>778</v>
      </c>
      <c r="D591" s="7">
        <v>44900</v>
      </c>
      <c r="E591" s="8" t="s">
        <v>28</v>
      </c>
      <c r="F591" s="9">
        <v>4203287</v>
      </c>
      <c r="G591" s="8" t="s">
        <v>29</v>
      </c>
      <c r="H591" s="9">
        <v>441345</v>
      </c>
      <c r="I591" s="101">
        <v>22922760</v>
      </c>
      <c r="J591" s="102"/>
      <c r="K591" s="103"/>
      <c r="L591" s="107" t="s">
        <v>779</v>
      </c>
      <c r="M591" s="108"/>
      <c r="N591" s="15" t="str">
        <f t="shared" si="32"/>
        <v>54348</v>
      </c>
      <c r="O591" t="str">
        <f t="shared" si="33"/>
        <v/>
      </c>
      <c r="Q591">
        <f t="shared" si="34"/>
        <v>54348</v>
      </c>
      <c r="R591" s="14">
        <f t="shared" si="35"/>
        <v>4203287</v>
      </c>
    </row>
    <row r="592" spans="1:18" ht="14.45" customHeight="1" x14ac:dyDescent="0.25">
      <c r="A592" s="10">
        <v>573</v>
      </c>
      <c r="B592" s="111"/>
      <c r="C592" s="6" t="s">
        <v>780</v>
      </c>
      <c r="D592" s="7">
        <v>44907</v>
      </c>
      <c r="E592" s="8" t="s">
        <v>28</v>
      </c>
      <c r="F592" s="9">
        <v>2426054</v>
      </c>
      <c r="G592" s="8" t="s">
        <v>29</v>
      </c>
      <c r="H592" s="9">
        <v>254736</v>
      </c>
      <c r="I592" s="112"/>
      <c r="J592" s="113"/>
      <c r="K592" s="114"/>
      <c r="L592" s="115"/>
      <c r="M592" s="116"/>
      <c r="N592" s="15" t="str">
        <f t="shared" si="32"/>
        <v>55312</v>
      </c>
      <c r="O592" t="str">
        <f t="shared" si="33"/>
        <v/>
      </c>
      <c r="Q592">
        <f t="shared" si="34"/>
        <v>55312</v>
      </c>
      <c r="R592" s="14">
        <f t="shared" si="35"/>
        <v>2426054</v>
      </c>
    </row>
    <row r="593" spans="1:18" ht="14.45" customHeight="1" x14ac:dyDescent="0.25">
      <c r="A593" s="10">
        <v>574</v>
      </c>
      <c r="B593" s="111"/>
      <c r="C593" s="6" t="s">
        <v>781</v>
      </c>
      <c r="D593" s="7">
        <v>44917</v>
      </c>
      <c r="E593" s="8" t="s">
        <v>763</v>
      </c>
      <c r="F593" s="9">
        <v>1391793</v>
      </c>
      <c r="G593" s="8" t="s">
        <v>29</v>
      </c>
      <c r="H593" s="9">
        <v>146138</v>
      </c>
      <c r="I593" s="112"/>
      <c r="J593" s="113"/>
      <c r="K593" s="114"/>
      <c r="L593" s="115"/>
      <c r="M593" s="116"/>
      <c r="N593" s="15" t="str">
        <f t="shared" si="32"/>
        <v>56675</v>
      </c>
      <c r="O593" t="str">
        <f t="shared" si="33"/>
        <v/>
      </c>
      <c r="Q593">
        <f t="shared" si="34"/>
        <v>56675</v>
      </c>
      <c r="R593" s="14">
        <f t="shared" si="35"/>
        <v>1391793</v>
      </c>
    </row>
    <row r="594" spans="1:18" ht="14.45" customHeight="1" x14ac:dyDescent="0.25">
      <c r="A594" s="10">
        <v>575</v>
      </c>
      <c r="B594" s="111"/>
      <c r="C594" s="6" t="s">
        <v>782</v>
      </c>
      <c r="D594" s="7">
        <v>44924</v>
      </c>
      <c r="E594" s="8" t="s">
        <v>28</v>
      </c>
      <c r="F594" s="9">
        <v>4668491</v>
      </c>
      <c r="G594" s="8" t="s">
        <v>29</v>
      </c>
      <c r="H594" s="9">
        <v>490191</v>
      </c>
      <c r="I594" s="112"/>
      <c r="J594" s="113"/>
      <c r="K594" s="114"/>
      <c r="L594" s="115"/>
      <c r="M594" s="116"/>
      <c r="N594" s="15" t="str">
        <f t="shared" si="32"/>
        <v>57440</v>
      </c>
      <c r="O594" t="str">
        <f t="shared" si="33"/>
        <v/>
      </c>
      <c r="Q594">
        <f t="shared" si="34"/>
        <v>57440</v>
      </c>
      <c r="R594" s="14">
        <f t="shared" si="35"/>
        <v>4668491</v>
      </c>
    </row>
    <row r="595" spans="1:18" ht="14.45" customHeight="1" x14ac:dyDescent="0.25">
      <c r="A595" s="10">
        <v>576</v>
      </c>
      <c r="B595" s="111"/>
      <c r="C595" s="6" t="s">
        <v>783</v>
      </c>
      <c r="D595" s="7">
        <v>44896</v>
      </c>
      <c r="E595" s="8" t="s">
        <v>28</v>
      </c>
      <c r="F595" s="9">
        <v>2313505</v>
      </c>
      <c r="G595" s="8" t="s">
        <v>29</v>
      </c>
      <c r="H595" s="9">
        <v>242918</v>
      </c>
      <c r="I595" s="112"/>
      <c r="J595" s="113"/>
      <c r="K595" s="114"/>
      <c r="L595" s="115"/>
      <c r="M595" s="116"/>
      <c r="N595" s="15" t="str">
        <f t="shared" si="32"/>
        <v>53848</v>
      </c>
      <c r="O595" t="str">
        <f t="shared" si="33"/>
        <v/>
      </c>
      <c r="Q595">
        <f t="shared" si="34"/>
        <v>53848</v>
      </c>
      <c r="R595" s="14">
        <f t="shared" si="35"/>
        <v>2313505</v>
      </c>
    </row>
    <row r="596" spans="1:18" ht="14.45" customHeight="1" x14ac:dyDescent="0.25">
      <c r="A596" s="10">
        <v>577</v>
      </c>
      <c r="B596" s="111"/>
      <c r="C596" s="6" t="s">
        <v>784</v>
      </c>
      <c r="D596" s="7">
        <v>44910</v>
      </c>
      <c r="E596" s="8" t="s">
        <v>28</v>
      </c>
      <c r="F596" s="9">
        <v>2398853</v>
      </c>
      <c r="G596" s="8" t="s">
        <v>29</v>
      </c>
      <c r="H596" s="9">
        <v>251880</v>
      </c>
      <c r="I596" s="112"/>
      <c r="J596" s="113"/>
      <c r="K596" s="114"/>
      <c r="L596" s="115"/>
      <c r="M596" s="116"/>
      <c r="N596" s="15" t="str">
        <f t="shared" ref="N596:N659" si="37">+RIGHT(C596,5)</f>
        <v>55856</v>
      </c>
      <c r="O596" t="str">
        <f t="shared" ref="O596:O659" si="38">+IF(F596&gt;0,"","HT")</f>
        <v/>
      </c>
      <c r="Q596">
        <f t="shared" ref="Q596:Q659" si="39">+N596*1</f>
        <v>55856</v>
      </c>
      <c r="R596" s="14">
        <f t="shared" ref="R596:R659" si="40">+F596</f>
        <v>2398853</v>
      </c>
    </row>
    <row r="597" spans="1:18" ht="14.45" customHeight="1" x14ac:dyDescent="0.25">
      <c r="A597" s="10">
        <v>578</v>
      </c>
      <c r="B597" s="111"/>
      <c r="C597" s="6" t="s">
        <v>785</v>
      </c>
      <c r="D597" s="7">
        <v>44914</v>
      </c>
      <c r="E597" s="8" t="s">
        <v>28</v>
      </c>
      <c r="F597" s="9">
        <v>4284933</v>
      </c>
      <c r="G597" s="8" t="s">
        <v>29</v>
      </c>
      <c r="H597" s="9">
        <v>449918</v>
      </c>
      <c r="I597" s="112"/>
      <c r="J597" s="113"/>
      <c r="K597" s="114"/>
      <c r="L597" s="115"/>
      <c r="M597" s="116"/>
      <c r="N597" s="15" t="str">
        <f t="shared" si="37"/>
        <v>56075</v>
      </c>
      <c r="O597" t="str">
        <f t="shared" si="38"/>
        <v/>
      </c>
      <c r="Q597">
        <f t="shared" si="39"/>
        <v>56075</v>
      </c>
      <c r="R597" s="14">
        <f t="shared" si="40"/>
        <v>4284933</v>
      </c>
    </row>
    <row r="598" spans="1:18" ht="14.45" customHeight="1" x14ac:dyDescent="0.25">
      <c r="A598" s="11">
        <v>579</v>
      </c>
      <c r="B598" s="100"/>
      <c r="C598" s="6" t="s">
        <v>786</v>
      </c>
      <c r="D598" s="7">
        <v>44921</v>
      </c>
      <c r="E598" s="8" t="s">
        <v>28</v>
      </c>
      <c r="F598" s="9">
        <v>3925106</v>
      </c>
      <c r="G598" s="8" t="s">
        <v>29</v>
      </c>
      <c r="H598" s="9">
        <v>412136</v>
      </c>
      <c r="I598" s="104"/>
      <c r="J598" s="105"/>
      <c r="K598" s="106"/>
      <c r="L598" s="109"/>
      <c r="M598" s="110"/>
      <c r="N598" s="15" t="str">
        <f t="shared" si="37"/>
        <v>56902</v>
      </c>
      <c r="O598" t="str">
        <f t="shared" si="38"/>
        <v/>
      </c>
      <c r="Q598">
        <f t="shared" si="39"/>
        <v>56902</v>
      </c>
      <c r="R598" s="14">
        <f t="shared" si="40"/>
        <v>3925106</v>
      </c>
    </row>
    <row r="599" spans="1:18" ht="14.45" customHeight="1" x14ac:dyDescent="0.25">
      <c r="A599" s="5">
        <v>580</v>
      </c>
      <c r="B599" s="99" t="s">
        <v>787</v>
      </c>
      <c r="C599" s="6" t="s">
        <v>788</v>
      </c>
      <c r="D599" s="7">
        <v>44901</v>
      </c>
      <c r="E599" s="8" t="s">
        <v>42</v>
      </c>
      <c r="F599" s="9">
        <v>4273841</v>
      </c>
      <c r="G599" s="8" t="s">
        <v>29</v>
      </c>
      <c r="H599" s="9">
        <v>448753</v>
      </c>
      <c r="I599" s="101">
        <v>13477558</v>
      </c>
      <c r="J599" s="102"/>
      <c r="K599" s="103"/>
      <c r="L599" s="107" t="s">
        <v>789</v>
      </c>
      <c r="M599" s="108"/>
      <c r="N599" s="15" t="str">
        <f t="shared" si="37"/>
        <v>54420</v>
      </c>
      <c r="O599" t="str">
        <f t="shared" si="38"/>
        <v/>
      </c>
      <c r="Q599">
        <f t="shared" si="39"/>
        <v>54420</v>
      </c>
      <c r="R599" s="14">
        <f t="shared" si="40"/>
        <v>4273841</v>
      </c>
    </row>
    <row r="600" spans="1:18" ht="14.45" customHeight="1" x14ac:dyDescent="0.25">
      <c r="A600" s="10">
        <v>581</v>
      </c>
      <c r="B600" s="111"/>
      <c r="C600" s="6" t="s">
        <v>790</v>
      </c>
      <c r="D600" s="7">
        <v>44915</v>
      </c>
      <c r="E600" s="8" t="s">
        <v>42</v>
      </c>
      <c r="F600" s="9">
        <v>1586110</v>
      </c>
      <c r="G600" s="8" t="s">
        <v>29</v>
      </c>
      <c r="H600" s="9">
        <v>166542</v>
      </c>
      <c r="I600" s="112"/>
      <c r="J600" s="113"/>
      <c r="K600" s="114"/>
      <c r="L600" s="115"/>
      <c r="M600" s="116"/>
      <c r="N600" s="15" t="str">
        <f t="shared" si="37"/>
        <v>56152</v>
      </c>
      <c r="O600" t="str">
        <f t="shared" si="38"/>
        <v/>
      </c>
      <c r="Q600">
        <f t="shared" si="39"/>
        <v>56152</v>
      </c>
      <c r="R600" s="14">
        <f t="shared" si="40"/>
        <v>1586110</v>
      </c>
    </row>
    <row r="601" spans="1:18" ht="14.45" customHeight="1" x14ac:dyDescent="0.25">
      <c r="A601" s="10">
        <v>582</v>
      </c>
      <c r="B601" s="111"/>
      <c r="C601" s="6" t="s">
        <v>791</v>
      </c>
      <c r="D601" s="7">
        <v>44921</v>
      </c>
      <c r="E601" s="8" t="s">
        <v>42</v>
      </c>
      <c r="F601" s="9">
        <v>4807439</v>
      </c>
      <c r="G601" s="8" t="s">
        <v>29</v>
      </c>
      <c r="H601" s="9">
        <v>504781</v>
      </c>
      <c r="I601" s="112"/>
      <c r="J601" s="113"/>
      <c r="K601" s="114"/>
      <c r="L601" s="115"/>
      <c r="M601" s="116"/>
      <c r="N601" s="15" t="str">
        <f t="shared" si="37"/>
        <v>56874</v>
      </c>
      <c r="O601" t="str">
        <f t="shared" si="38"/>
        <v/>
      </c>
      <c r="Q601">
        <f t="shared" si="39"/>
        <v>56874</v>
      </c>
      <c r="R601" s="14">
        <f t="shared" si="40"/>
        <v>4807439</v>
      </c>
    </row>
    <row r="602" spans="1:18" ht="14.45" customHeight="1" x14ac:dyDescent="0.25">
      <c r="A602" s="11">
        <v>583</v>
      </c>
      <c r="B602" s="100"/>
      <c r="C602" s="6" t="s">
        <v>792</v>
      </c>
      <c r="D602" s="7">
        <v>44908</v>
      </c>
      <c r="E602" s="8" t="s">
        <v>28</v>
      </c>
      <c r="F602" s="9">
        <v>4391334</v>
      </c>
      <c r="G602" s="8" t="s">
        <v>29</v>
      </c>
      <c r="H602" s="9">
        <v>461090</v>
      </c>
      <c r="I602" s="104"/>
      <c r="J602" s="105"/>
      <c r="K602" s="106"/>
      <c r="L602" s="109"/>
      <c r="M602" s="110"/>
      <c r="N602" s="15" t="str">
        <f t="shared" si="37"/>
        <v>55365</v>
      </c>
      <c r="O602" t="str">
        <f t="shared" si="38"/>
        <v/>
      </c>
      <c r="Q602">
        <f t="shared" si="39"/>
        <v>55365</v>
      </c>
      <c r="R602" s="14">
        <f t="shared" si="40"/>
        <v>4391334</v>
      </c>
    </row>
    <row r="603" spans="1:18" ht="14.65" customHeight="1" x14ac:dyDescent="0.25">
      <c r="A603" s="5">
        <v>584</v>
      </c>
      <c r="B603" s="99" t="s">
        <v>1351</v>
      </c>
      <c r="C603" s="6" t="s">
        <v>1352</v>
      </c>
      <c r="D603" s="7">
        <v>44935</v>
      </c>
      <c r="E603" s="8" t="s">
        <v>1353</v>
      </c>
      <c r="F603" s="9">
        <v>-1350584</v>
      </c>
      <c r="G603" s="8" t="s">
        <v>29</v>
      </c>
      <c r="H603" s="9">
        <v>-141811</v>
      </c>
      <c r="I603" s="101">
        <v>-1487431</v>
      </c>
      <c r="J603" s="102"/>
      <c r="K603" s="103"/>
      <c r="L603" s="107" t="s">
        <v>789</v>
      </c>
      <c r="M603" s="108"/>
      <c r="N603" s="15" t="str">
        <f t="shared" si="37"/>
        <v>'35</v>
      </c>
      <c r="O603" t="str">
        <f t="shared" si="38"/>
        <v>HT</v>
      </c>
      <c r="Q603">
        <f t="shared" ref="Q603:Q604" si="41">RIGHT(N603,LEN(N603)-1)*1</f>
        <v>35</v>
      </c>
      <c r="R603" s="14">
        <f t="shared" si="40"/>
        <v>-1350584</v>
      </c>
    </row>
    <row r="604" spans="1:18" ht="14.65" customHeight="1" x14ac:dyDescent="0.25">
      <c r="A604" s="11">
        <v>585</v>
      </c>
      <c r="B604" s="100"/>
      <c r="C604" s="6" t="s">
        <v>1354</v>
      </c>
      <c r="D604" s="7">
        <v>44935</v>
      </c>
      <c r="E604" s="8" t="s">
        <v>1355</v>
      </c>
      <c r="F604" s="9">
        <v>-311350</v>
      </c>
      <c r="G604" s="8" t="s">
        <v>29</v>
      </c>
      <c r="H604" s="9">
        <v>-32692</v>
      </c>
      <c r="I604" s="104"/>
      <c r="J604" s="105"/>
      <c r="K604" s="106"/>
      <c r="L604" s="109"/>
      <c r="M604" s="110"/>
      <c r="N604" s="15" t="str">
        <f t="shared" si="37"/>
        <v>'34</v>
      </c>
      <c r="O604" t="str">
        <f t="shared" si="38"/>
        <v>HT</v>
      </c>
      <c r="Q604">
        <f t="shared" si="41"/>
        <v>34</v>
      </c>
      <c r="R604" s="14">
        <f t="shared" si="40"/>
        <v>-311350</v>
      </c>
    </row>
    <row r="605" spans="1:18" ht="14.65" customHeight="1" x14ac:dyDescent="0.25">
      <c r="A605" s="5">
        <v>586</v>
      </c>
      <c r="B605" s="99" t="s">
        <v>793</v>
      </c>
      <c r="C605" s="6" t="s">
        <v>794</v>
      </c>
      <c r="D605" s="7">
        <v>44908</v>
      </c>
      <c r="E605" s="8" t="s">
        <v>28</v>
      </c>
      <c r="F605" s="9">
        <v>6964069</v>
      </c>
      <c r="G605" s="8" t="s">
        <v>29</v>
      </c>
      <c r="H605" s="9">
        <v>731227</v>
      </c>
      <c r="I605" s="101">
        <v>16163712</v>
      </c>
      <c r="J605" s="102"/>
      <c r="K605" s="103"/>
      <c r="L605" s="107" t="s">
        <v>795</v>
      </c>
      <c r="M605" s="108"/>
      <c r="N605" s="15" t="str">
        <f t="shared" si="37"/>
        <v>55384</v>
      </c>
      <c r="O605" t="str">
        <f t="shared" si="38"/>
        <v/>
      </c>
      <c r="Q605">
        <f t="shared" si="39"/>
        <v>55384</v>
      </c>
      <c r="R605" s="14">
        <f t="shared" si="40"/>
        <v>6964069</v>
      </c>
    </row>
    <row r="606" spans="1:18" ht="14.65" customHeight="1" x14ac:dyDescent="0.25">
      <c r="A606" s="11">
        <v>587</v>
      </c>
      <c r="B606" s="100"/>
      <c r="C606" s="6" t="s">
        <v>796</v>
      </c>
      <c r="D606" s="7">
        <v>44921</v>
      </c>
      <c r="E606" s="8" t="s">
        <v>28</v>
      </c>
      <c r="F606" s="9">
        <v>11095944</v>
      </c>
      <c r="G606" s="8" t="s">
        <v>29</v>
      </c>
      <c r="H606" s="9">
        <v>1165074</v>
      </c>
      <c r="I606" s="104"/>
      <c r="J606" s="105"/>
      <c r="K606" s="106"/>
      <c r="L606" s="109"/>
      <c r="M606" s="110"/>
      <c r="N606" s="15" t="str">
        <f t="shared" si="37"/>
        <v>56950</v>
      </c>
      <c r="O606" t="str">
        <f t="shared" si="38"/>
        <v/>
      </c>
      <c r="Q606">
        <f t="shared" si="39"/>
        <v>56950</v>
      </c>
      <c r="R606" s="14">
        <f t="shared" si="40"/>
        <v>11095944</v>
      </c>
    </row>
    <row r="607" spans="1:18" ht="14.45" customHeight="1" x14ac:dyDescent="0.25">
      <c r="A607" s="5">
        <v>588</v>
      </c>
      <c r="B607" s="99" t="s">
        <v>797</v>
      </c>
      <c r="C607" s="6" t="s">
        <v>798</v>
      </c>
      <c r="D607" s="7">
        <v>44907</v>
      </c>
      <c r="E607" s="8" t="s">
        <v>42</v>
      </c>
      <c r="F607" s="9">
        <v>2379164</v>
      </c>
      <c r="G607" s="8" t="s">
        <v>29</v>
      </c>
      <c r="H607" s="9">
        <v>249812</v>
      </c>
      <c r="I607" s="101">
        <v>14709447</v>
      </c>
      <c r="J607" s="102"/>
      <c r="K607" s="103"/>
      <c r="L607" s="107" t="s">
        <v>799</v>
      </c>
      <c r="M607" s="108"/>
      <c r="N607" s="15" t="str">
        <f t="shared" si="37"/>
        <v>55307</v>
      </c>
      <c r="O607" t="str">
        <f t="shared" si="38"/>
        <v/>
      </c>
      <c r="Q607">
        <f t="shared" si="39"/>
        <v>55307</v>
      </c>
      <c r="R607" s="14">
        <f t="shared" si="40"/>
        <v>2379164</v>
      </c>
    </row>
    <row r="608" spans="1:18" ht="14.45" customHeight="1" x14ac:dyDescent="0.25">
      <c r="A608" s="10">
        <v>589</v>
      </c>
      <c r="B608" s="111"/>
      <c r="C608" s="6" t="s">
        <v>800</v>
      </c>
      <c r="D608" s="7">
        <v>44900</v>
      </c>
      <c r="E608" s="8" t="s">
        <v>28</v>
      </c>
      <c r="F608" s="9">
        <v>3979541</v>
      </c>
      <c r="G608" s="8" t="s">
        <v>29</v>
      </c>
      <c r="H608" s="9">
        <v>417852</v>
      </c>
      <c r="I608" s="112"/>
      <c r="J608" s="113"/>
      <c r="K608" s="114"/>
      <c r="L608" s="115"/>
      <c r="M608" s="116"/>
      <c r="N608" s="15" t="str">
        <f t="shared" si="37"/>
        <v>54340</v>
      </c>
      <c r="O608" t="str">
        <f t="shared" si="38"/>
        <v/>
      </c>
      <c r="Q608">
        <f t="shared" si="39"/>
        <v>54340</v>
      </c>
      <c r="R608" s="14">
        <f t="shared" si="40"/>
        <v>3979541</v>
      </c>
    </row>
    <row r="609" spans="1:18" ht="14.45" customHeight="1" x14ac:dyDescent="0.25">
      <c r="A609" s="10">
        <v>590</v>
      </c>
      <c r="B609" s="111"/>
      <c r="C609" s="6" t="s">
        <v>801</v>
      </c>
      <c r="D609" s="7">
        <v>44914</v>
      </c>
      <c r="E609" s="8" t="s">
        <v>802</v>
      </c>
      <c r="F609" s="9">
        <v>4565216</v>
      </c>
      <c r="G609" s="8" t="s">
        <v>29</v>
      </c>
      <c r="H609" s="9">
        <v>479348</v>
      </c>
      <c r="I609" s="112"/>
      <c r="J609" s="113"/>
      <c r="K609" s="114"/>
      <c r="L609" s="115"/>
      <c r="M609" s="116"/>
      <c r="N609" s="15" t="str">
        <f t="shared" si="37"/>
        <v>56066</v>
      </c>
      <c r="O609" t="str">
        <f t="shared" si="38"/>
        <v/>
      </c>
      <c r="Q609">
        <f t="shared" si="39"/>
        <v>56066</v>
      </c>
      <c r="R609" s="14">
        <f t="shared" si="40"/>
        <v>4565216</v>
      </c>
    </row>
    <row r="610" spans="1:18" ht="14.45" customHeight="1" x14ac:dyDescent="0.25">
      <c r="A610" s="11">
        <v>591</v>
      </c>
      <c r="B610" s="100"/>
      <c r="C610" s="6" t="s">
        <v>803</v>
      </c>
      <c r="D610" s="7">
        <v>44921</v>
      </c>
      <c r="E610" s="8" t="s">
        <v>28</v>
      </c>
      <c r="F610" s="9">
        <v>5511215</v>
      </c>
      <c r="G610" s="8" t="s">
        <v>29</v>
      </c>
      <c r="H610" s="9">
        <v>578677</v>
      </c>
      <c r="I610" s="104"/>
      <c r="J610" s="105"/>
      <c r="K610" s="106"/>
      <c r="L610" s="109"/>
      <c r="M610" s="110"/>
      <c r="N610" s="15" t="str">
        <f t="shared" si="37"/>
        <v>56884</v>
      </c>
      <c r="O610" t="str">
        <f t="shared" si="38"/>
        <v/>
      </c>
      <c r="Q610">
        <f t="shared" si="39"/>
        <v>56884</v>
      </c>
      <c r="R610" s="14">
        <f t="shared" si="40"/>
        <v>5511215</v>
      </c>
    </row>
    <row r="611" spans="1:18" ht="16.149999999999999" customHeight="1" x14ac:dyDescent="0.25">
      <c r="A611" s="12">
        <v>592</v>
      </c>
      <c r="B611" s="12" t="s">
        <v>804</v>
      </c>
      <c r="C611" s="6" t="s">
        <v>805</v>
      </c>
      <c r="D611" s="7">
        <v>44896</v>
      </c>
      <c r="E611" s="8" t="s">
        <v>806</v>
      </c>
      <c r="F611" s="9">
        <v>-79305</v>
      </c>
      <c r="G611" s="8" t="s">
        <v>29</v>
      </c>
      <c r="H611" s="9">
        <v>-8327</v>
      </c>
      <c r="I611" s="94">
        <v>-70978</v>
      </c>
      <c r="J611" s="95"/>
      <c r="K611" s="96"/>
      <c r="L611" s="97" t="s">
        <v>799</v>
      </c>
      <c r="M611" s="98"/>
      <c r="N611" s="15" t="str">
        <f t="shared" si="37"/>
        <v>'666</v>
      </c>
      <c r="O611" t="str">
        <f t="shared" si="38"/>
        <v>HT</v>
      </c>
      <c r="Q611">
        <f>RIGHT(N611,LEN(N611)-1)*1</f>
        <v>666</v>
      </c>
      <c r="R611" s="14">
        <f t="shared" si="40"/>
        <v>-79305</v>
      </c>
    </row>
    <row r="612" spans="1:18" ht="14.45" customHeight="1" x14ac:dyDescent="0.25">
      <c r="A612" s="5">
        <v>593</v>
      </c>
      <c r="B612" s="99" t="s">
        <v>807</v>
      </c>
      <c r="C612" s="6" t="s">
        <v>808</v>
      </c>
      <c r="D612" s="7">
        <v>44921</v>
      </c>
      <c r="E612" s="8" t="s">
        <v>28</v>
      </c>
      <c r="F612" s="9">
        <v>2718850</v>
      </c>
      <c r="G612" s="8" t="s">
        <v>29</v>
      </c>
      <c r="H612" s="9">
        <v>285479</v>
      </c>
      <c r="I612" s="101">
        <v>5761535</v>
      </c>
      <c r="J612" s="102"/>
      <c r="K612" s="103"/>
      <c r="L612" s="107" t="s">
        <v>809</v>
      </c>
      <c r="M612" s="108"/>
      <c r="N612" s="15" t="str">
        <f t="shared" si="37"/>
        <v>56856</v>
      </c>
      <c r="O612" t="str">
        <f t="shared" si="38"/>
        <v/>
      </c>
      <c r="Q612">
        <f t="shared" si="39"/>
        <v>56856</v>
      </c>
      <c r="R612" s="14">
        <f t="shared" si="40"/>
        <v>2718850</v>
      </c>
    </row>
    <row r="613" spans="1:18" ht="14.45" customHeight="1" x14ac:dyDescent="0.25">
      <c r="A613" s="10">
        <v>594</v>
      </c>
      <c r="B613" s="111"/>
      <c r="C613" s="6" t="s">
        <v>810</v>
      </c>
      <c r="D613" s="7">
        <v>44912</v>
      </c>
      <c r="E613" s="8" t="s">
        <v>763</v>
      </c>
      <c r="F613" s="9">
        <v>2282608</v>
      </c>
      <c r="G613" s="8" t="s">
        <v>29</v>
      </c>
      <c r="H613" s="9">
        <v>239674</v>
      </c>
      <c r="I613" s="112"/>
      <c r="J613" s="113"/>
      <c r="K613" s="114"/>
      <c r="L613" s="115"/>
      <c r="M613" s="116"/>
      <c r="N613" s="15" t="str">
        <f t="shared" si="37"/>
        <v>56006</v>
      </c>
      <c r="O613" t="str">
        <f t="shared" si="38"/>
        <v/>
      </c>
      <c r="Q613">
        <f t="shared" si="39"/>
        <v>56006</v>
      </c>
      <c r="R613" s="14">
        <f t="shared" si="40"/>
        <v>2282608</v>
      </c>
    </row>
    <row r="614" spans="1:18" ht="14.45" customHeight="1" x14ac:dyDescent="0.25">
      <c r="A614" s="11">
        <v>595</v>
      </c>
      <c r="B614" s="100"/>
      <c r="C614" s="6" t="s">
        <v>811</v>
      </c>
      <c r="D614" s="7">
        <v>44902</v>
      </c>
      <c r="E614" s="8" t="s">
        <v>42</v>
      </c>
      <c r="F614" s="9">
        <v>1436011</v>
      </c>
      <c r="G614" s="8" t="s">
        <v>29</v>
      </c>
      <c r="H614" s="9">
        <v>150781</v>
      </c>
      <c r="I614" s="104"/>
      <c r="J614" s="105"/>
      <c r="K614" s="106"/>
      <c r="L614" s="109"/>
      <c r="M614" s="110"/>
      <c r="N614" s="15" t="str">
        <f t="shared" si="37"/>
        <v>54476</v>
      </c>
      <c r="O614" t="str">
        <f t="shared" si="38"/>
        <v/>
      </c>
      <c r="Q614">
        <f t="shared" si="39"/>
        <v>54476</v>
      </c>
      <c r="R614" s="14">
        <f t="shared" si="40"/>
        <v>1436011</v>
      </c>
    </row>
    <row r="615" spans="1:18" ht="14.65" customHeight="1" x14ac:dyDescent="0.25">
      <c r="A615" s="5">
        <v>596</v>
      </c>
      <c r="B615" s="99" t="s">
        <v>812</v>
      </c>
      <c r="C615" s="6" t="s">
        <v>813</v>
      </c>
      <c r="D615" s="7">
        <v>44914</v>
      </c>
      <c r="E615" s="8" t="s">
        <v>42</v>
      </c>
      <c r="F615" s="9">
        <v>2583576</v>
      </c>
      <c r="G615" s="8" t="s">
        <v>29</v>
      </c>
      <c r="H615" s="9">
        <v>271275</v>
      </c>
      <c r="I615" s="101">
        <v>3290559</v>
      </c>
      <c r="J615" s="102"/>
      <c r="K615" s="103"/>
      <c r="L615" s="107" t="s">
        <v>814</v>
      </c>
      <c r="M615" s="108"/>
      <c r="N615" s="15" t="str">
        <f t="shared" si="37"/>
        <v>56073</v>
      </c>
      <c r="O615" t="str">
        <f t="shared" si="38"/>
        <v/>
      </c>
      <c r="Q615">
        <f t="shared" si="39"/>
        <v>56073</v>
      </c>
      <c r="R615" s="14">
        <f t="shared" si="40"/>
        <v>2583576</v>
      </c>
    </row>
    <row r="616" spans="1:18" ht="14.65" customHeight="1" x14ac:dyDescent="0.25">
      <c r="A616" s="11">
        <v>597</v>
      </c>
      <c r="B616" s="100"/>
      <c r="C616" s="6" t="s">
        <v>815</v>
      </c>
      <c r="D616" s="7">
        <v>44921</v>
      </c>
      <c r="E616" s="8" t="s">
        <v>42</v>
      </c>
      <c r="F616" s="9">
        <v>1093026</v>
      </c>
      <c r="G616" s="8" t="s">
        <v>29</v>
      </c>
      <c r="H616" s="9">
        <v>114768</v>
      </c>
      <c r="I616" s="104"/>
      <c r="J616" s="105"/>
      <c r="K616" s="106"/>
      <c r="L616" s="109"/>
      <c r="M616" s="110"/>
      <c r="N616" s="15" t="str">
        <f t="shared" si="37"/>
        <v>56899</v>
      </c>
      <c r="O616" t="str">
        <f t="shared" si="38"/>
        <v/>
      </c>
      <c r="Q616">
        <f t="shared" si="39"/>
        <v>56899</v>
      </c>
      <c r="R616" s="14">
        <f t="shared" si="40"/>
        <v>1093026</v>
      </c>
    </row>
    <row r="617" spans="1:18" ht="14.45" customHeight="1" x14ac:dyDescent="0.25">
      <c r="A617" s="5">
        <v>598</v>
      </c>
      <c r="B617" s="99" t="s">
        <v>816</v>
      </c>
      <c r="C617" s="6" t="s">
        <v>817</v>
      </c>
      <c r="D617" s="7">
        <v>44900</v>
      </c>
      <c r="E617" s="8" t="s">
        <v>28</v>
      </c>
      <c r="F617" s="9">
        <v>1154997</v>
      </c>
      <c r="G617" s="8" t="s">
        <v>29</v>
      </c>
      <c r="H617" s="9">
        <v>121275</v>
      </c>
      <c r="I617" s="101">
        <v>2318513</v>
      </c>
      <c r="J617" s="102"/>
      <c r="K617" s="103"/>
      <c r="L617" s="107" t="s">
        <v>818</v>
      </c>
      <c r="M617" s="108"/>
      <c r="N617" s="15" t="str">
        <f t="shared" si="37"/>
        <v>54350</v>
      </c>
      <c r="O617" t="str">
        <f t="shared" si="38"/>
        <v/>
      </c>
      <c r="Q617">
        <f t="shared" si="39"/>
        <v>54350</v>
      </c>
      <c r="R617" s="14">
        <f t="shared" si="40"/>
        <v>1154997</v>
      </c>
    </row>
    <row r="618" spans="1:18" ht="14.45" customHeight="1" x14ac:dyDescent="0.25">
      <c r="A618" s="10">
        <v>599</v>
      </c>
      <c r="B618" s="111"/>
      <c r="C618" s="6" t="s">
        <v>819</v>
      </c>
      <c r="D618" s="7">
        <v>44896</v>
      </c>
      <c r="E618" s="8" t="s">
        <v>28</v>
      </c>
      <c r="F618" s="9">
        <v>653858</v>
      </c>
      <c r="G618" s="8" t="s">
        <v>29</v>
      </c>
      <c r="H618" s="9">
        <v>68655</v>
      </c>
      <c r="I618" s="112"/>
      <c r="J618" s="113"/>
      <c r="K618" s="114"/>
      <c r="L618" s="115"/>
      <c r="M618" s="116"/>
      <c r="N618" s="15" t="str">
        <f t="shared" si="37"/>
        <v>53849</v>
      </c>
      <c r="O618" t="str">
        <f t="shared" si="38"/>
        <v/>
      </c>
      <c r="Q618">
        <f t="shared" si="39"/>
        <v>53849</v>
      </c>
      <c r="R618" s="14">
        <f t="shared" si="40"/>
        <v>653858</v>
      </c>
    </row>
    <row r="619" spans="1:18" ht="14.45" customHeight="1" x14ac:dyDescent="0.25">
      <c r="A619" s="11">
        <v>600</v>
      </c>
      <c r="B619" s="100"/>
      <c r="C619" s="6" t="s">
        <v>820</v>
      </c>
      <c r="D619" s="7">
        <v>44914</v>
      </c>
      <c r="E619" s="8" t="s">
        <v>28</v>
      </c>
      <c r="F619" s="9">
        <v>781662</v>
      </c>
      <c r="G619" s="8" t="s">
        <v>29</v>
      </c>
      <c r="H619" s="9">
        <v>82074</v>
      </c>
      <c r="I619" s="104"/>
      <c r="J619" s="105"/>
      <c r="K619" s="106"/>
      <c r="L619" s="109"/>
      <c r="M619" s="110"/>
      <c r="N619" s="15" t="str">
        <f t="shared" si="37"/>
        <v>56069</v>
      </c>
      <c r="O619" t="str">
        <f t="shared" si="38"/>
        <v/>
      </c>
      <c r="Q619">
        <f t="shared" si="39"/>
        <v>56069</v>
      </c>
      <c r="R619" s="14">
        <f t="shared" si="40"/>
        <v>781662</v>
      </c>
    </row>
    <row r="620" spans="1:18" ht="14.65" customHeight="1" x14ac:dyDescent="0.25">
      <c r="A620" s="5">
        <v>601</v>
      </c>
      <c r="B620" s="99" t="s">
        <v>821</v>
      </c>
      <c r="C620" s="6" t="s">
        <v>822</v>
      </c>
      <c r="D620" s="7">
        <v>44916</v>
      </c>
      <c r="E620" s="8" t="s">
        <v>28</v>
      </c>
      <c r="F620" s="9">
        <v>3227954</v>
      </c>
      <c r="G620" s="8" t="s">
        <v>29</v>
      </c>
      <c r="H620" s="9">
        <v>338935</v>
      </c>
      <c r="I620" s="101">
        <v>6219552</v>
      </c>
      <c r="J620" s="102"/>
      <c r="K620" s="103"/>
      <c r="L620" s="107" t="s">
        <v>823</v>
      </c>
      <c r="M620" s="108"/>
      <c r="N620" s="15" t="str">
        <f t="shared" si="37"/>
        <v>56245</v>
      </c>
      <c r="O620" t="str">
        <f t="shared" si="38"/>
        <v/>
      </c>
      <c r="Q620">
        <f t="shared" si="39"/>
        <v>56245</v>
      </c>
      <c r="R620" s="14">
        <f t="shared" si="40"/>
        <v>3227954</v>
      </c>
    </row>
    <row r="621" spans="1:18" ht="14.65" customHeight="1" x14ac:dyDescent="0.25">
      <c r="A621" s="11">
        <v>602</v>
      </c>
      <c r="B621" s="100"/>
      <c r="C621" s="6" t="s">
        <v>824</v>
      </c>
      <c r="D621" s="7">
        <v>44919</v>
      </c>
      <c r="E621" s="8" t="s">
        <v>28</v>
      </c>
      <c r="F621" s="9">
        <v>3721266</v>
      </c>
      <c r="G621" s="8" t="s">
        <v>29</v>
      </c>
      <c r="H621" s="9">
        <v>390733</v>
      </c>
      <c r="I621" s="104"/>
      <c r="J621" s="105"/>
      <c r="K621" s="106"/>
      <c r="L621" s="109"/>
      <c r="M621" s="110"/>
      <c r="N621" s="15" t="str">
        <f t="shared" si="37"/>
        <v>56809</v>
      </c>
      <c r="O621" t="str">
        <f t="shared" si="38"/>
        <v/>
      </c>
      <c r="Q621">
        <f t="shared" si="39"/>
        <v>56809</v>
      </c>
      <c r="R621" s="14">
        <f t="shared" si="40"/>
        <v>3721266</v>
      </c>
    </row>
    <row r="622" spans="1:18" ht="14.45" customHeight="1" x14ac:dyDescent="0.25">
      <c r="A622" s="5">
        <v>603</v>
      </c>
      <c r="B622" s="99" t="s">
        <v>825</v>
      </c>
      <c r="C622" s="6" t="s">
        <v>826</v>
      </c>
      <c r="D622" s="7">
        <v>44924</v>
      </c>
      <c r="E622" s="8" t="s">
        <v>28</v>
      </c>
      <c r="F622" s="9">
        <v>6244895</v>
      </c>
      <c r="G622" s="8" t="s">
        <v>29</v>
      </c>
      <c r="H622" s="9">
        <v>655714</v>
      </c>
      <c r="I622" s="101">
        <v>17979447</v>
      </c>
      <c r="J622" s="102"/>
      <c r="K622" s="103"/>
      <c r="L622" s="107" t="s">
        <v>827</v>
      </c>
      <c r="M622" s="108"/>
      <c r="N622" s="15" t="str">
        <f t="shared" si="37"/>
        <v>57132</v>
      </c>
      <c r="O622" t="str">
        <f t="shared" si="38"/>
        <v/>
      </c>
      <c r="Q622">
        <f t="shared" si="39"/>
        <v>57132</v>
      </c>
      <c r="R622" s="14">
        <f t="shared" si="40"/>
        <v>6244895</v>
      </c>
    </row>
    <row r="623" spans="1:18" ht="14.45" customHeight="1" x14ac:dyDescent="0.25">
      <c r="A623" s="10">
        <v>604</v>
      </c>
      <c r="B623" s="111"/>
      <c r="C623" s="6" t="s">
        <v>828</v>
      </c>
      <c r="D623" s="7">
        <v>44908</v>
      </c>
      <c r="E623" s="8" t="s">
        <v>28</v>
      </c>
      <c r="F623" s="9">
        <v>2832831</v>
      </c>
      <c r="G623" s="8" t="s">
        <v>29</v>
      </c>
      <c r="H623" s="9">
        <v>297447</v>
      </c>
      <c r="I623" s="112"/>
      <c r="J623" s="113"/>
      <c r="K623" s="114"/>
      <c r="L623" s="115"/>
      <c r="M623" s="116"/>
      <c r="N623" s="15" t="str">
        <f t="shared" si="37"/>
        <v>55375</v>
      </c>
      <c r="O623" t="str">
        <f t="shared" si="38"/>
        <v/>
      </c>
      <c r="Q623">
        <f t="shared" si="39"/>
        <v>55375</v>
      </c>
      <c r="R623" s="14">
        <f t="shared" si="40"/>
        <v>2832831</v>
      </c>
    </row>
    <row r="624" spans="1:18" ht="14.45" customHeight="1" x14ac:dyDescent="0.25">
      <c r="A624" s="10">
        <v>605</v>
      </c>
      <c r="B624" s="111"/>
      <c r="C624" s="6" t="s">
        <v>829</v>
      </c>
      <c r="D624" s="7">
        <v>44905</v>
      </c>
      <c r="E624" s="8" t="s">
        <v>42</v>
      </c>
      <c r="F624" s="9">
        <v>2388010</v>
      </c>
      <c r="G624" s="8" t="s">
        <v>29</v>
      </c>
      <c r="H624" s="9">
        <v>250741</v>
      </c>
      <c r="I624" s="112"/>
      <c r="J624" s="113"/>
      <c r="K624" s="114"/>
      <c r="L624" s="115"/>
      <c r="M624" s="116"/>
      <c r="N624" s="15" t="str">
        <f t="shared" si="37"/>
        <v>55267</v>
      </c>
      <c r="O624" t="str">
        <f t="shared" si="38"/>
        <v/>
      </c>
      <c r="Q624">
        <f t="shared" si="39"/>
        <v>55267</v>
      </c>
      <c r="R624" s="14">
        <f t="shared" si="40"/>
        <v>2388010</v>
      </c>
    </row>
    <row r="625" spans="1:18" ht="14.45" customHeight="1" x14ac:dyDescent="0.25">
      <c r="A625" s="10">
        <v>606</v>
      </c>
      <c r="B625" s="111"/>
      <c r="C625" s="6" t="s">
        <v>830</v>
      </c>
      <c r="D625" s="7">
        <v>44915</v>
      </c>
      <c r="E625" s="8" t="s">
        <v>831</v>
      </c>
      <c r="F625" s="9">
        <v>2155394</v>
      </c>
      <c r="G625" s="8" t="s">
        <v>29</v>
      </c>
      <c r="H625" s="9">
        <v>226316</v>
      </c>
      <c r="I625" s="112"/>
      <c r="J625" s="113"/>
      <c r="K625" s="114"/>
      <c r="L625" s="115"/>
      <c r="M625" s="116"/>
      <c r="N625" s="15" t="str">
        <f t="shared" si="37"/>
        <v>56159</v>
      </c>
      <c r="O625" t="str">
        <f t="shared" si="38"/>
        <v/>
      </c>
      <c r="Q625">
        <f t="shared" si="39"/>
        <v>56159</v>
      </c>
      <c r="R625" s="14">
        <f t="shared" si="40"/>
        <v>2155394</v>
      </c>
    </row>
    <row r="626" spans="1:18" ht="14.45" customHeight="1" x14ac:dyDescent="0.25">
      <c r="A626" s="10">
        <v>607</v>
      </c>
      <c r="B626" s="111"/>
      <c r="C626" s="6" t="s">
        <v>832</v>
      </c>
      <c r="D626" s="7">
        <v>44910</v>
      </c>
      <c r="E626" s="8" t="s">
        <v>42</v>
      </c>
      <c r="F626" s="9">
        <v>3994251</v>
      </c>
      <c r="G626" s="8" t="s">
        <v>29</v>
      </c>
      <c r="H626" s="9">
        <v>419396</v>
      </c>
      <c r="I626" s="112"/>
      <c r="J626" s="113"/>
      <c r="K626" s="114"/>
      <c r="L626" s="115"/>
      <c r="M626" s="116"/>
      <c r="N626" s="15" t="str">
        <f t="shared" si="37"/>
        <v>55854</v>
      </c>
      <c r="O626" t="str">
        <f t="shared" si="38"/>
        <v/>
      </c>
      <c r="Q626">
        <f t="shared" si="39"/>
        <v>55854</v>
      </c>
      <c r="R626" s="14">
        <f t="shared" si="40"/>
        <v>3994251</v>
      </c>
    </row>
    <row r="627" spans="1:18" ht="14.45" customHeight="1" x14ac:dyDescent="0.25">
      <c r="A627" s="11">
        <v>608</v>
      </c>
      <c r="B627" s="100"/>
      <c r="C627" s="6" t="s">
        <v>833</v>
      </c>
      <c r="D627" s="7">
        <v>44919</v>
      </c>
      <c r="E627" s="8" t="s">
        <v>42</v>
      </c>
      <c r="F627" s="9">
        <v>2473387</v>
      </c>
      <c r="G627" s="8" t="s">
        <v>29</v>
      </c>
      <c r="H627" s="9">
        <v>259706</v>
      </c>
      <c r="I627" s="104"/>
      <c r="J627" s="105"/>
      <c r="K627" s="106"/>
      <c r="L627" s="109"/>
      <c r="M627" s="110"/>
      <c r="N627" s="15" t="str">
        <f t="shared" si="37"/>
        <v>56804</v>
      </c>
      <c r="O627" t="str">
        <f t="shared" si="38"/>
        <v/>
      </c>
      <c r="Q627">
        <f t="shared" si="39"/>
        <v>56804</v>
      </c>
      <c r="R627" s="14">
        <f t="shared" si="40"/>
        <v>2473387</v>
      </c>
    </row>
    <row r="628" spans="1:18" ht="14.65" customHeight="1" x14ac:dyDescent="0.25">
      <c r="A628" s="5">
        <v>609</v>
      </c>
      <c r="B628" s="99" t="s">
        <v>834</v>
      </c>
      <c r="C628" s="6" t="s">
        <v>835</v>
      </c>
      <c r="D628" s="7">
        <v>44916</v>
      </c>
      <c r="E628" s="8" t="s">
        <v>42</v>
      </c>
      <c r="F628" s="9">
        <v>1093026</v>
      </c>
      <c r="G628" s="8" t="s">
        <v>29</v>
      </c>
      <c r="H628" s="9">
        <v>114768</v>
      </c>
      <c r="I628" s="101">
        <v>1956517</v>
      </c>
      <c r="J628" s="102"/>
      <c r="K628" s="103"/>
      <c r="L628" s="107" t="s">
        <v>836</v>
      </c>
      <c r="M628" s="108"/>
      <c r="N628" s="15" t="str">
        <f t="shared" si="37"/>
        <v>56268</v>
      </c>
      <c r="O628" t="str">
        <f t="shared" si="38"/>
        <v/>
      </c>
      <c r="Q628">
        <f t="shared" si="39"/>
        <v>56268</v>
      </c>
      <c r="R628" s="14">
        <f t="shared" si="40"/>
        <v>1093026</v>
      </c>
    </row>
    <row r="629" spans="1:18" ht="14.65" customHeight="1" x14ac:dyDescent="0.25">
      <c r="A629" s="11">
        <v>610</v>
      </c>
      <c r="B629" s="100"/>
      <c r="C629" s="6" t="s">
        <v>837</v>
      </c>
      <c r="D629" s="7">
        <v>44923</v>
      </c>
      <c r="E629" s="8" t="s">
        <v>42</v>
      </c>
      <c r="F629" s="9">
        <v>1093026</v>
      </c>
      <c r="G629" s="8" t="s">
        <v>29</v>
      </c>
      <c r="H629" s="9">
        <v>114768</v>
      </c>
      <c r="I629" s="104"/>
      <c r="J629" s="105"/>
      <c r="K629" s="106"/>
      <c r="L629" s="109"/>
      <c r="M629" s="110"/>
      <c r="N629" s="15" t="str">
        <f t="shared" si="37"/>
        <v>57083</v>
      </c>
      <c r="O629" t="str">
        <f t="shared" si="38"/>
        <v/>
      </c>
      <c r="Q629">
        <f t="shared" si="39"/>
        <v>57083</v>
      </c>
      <c r="R629" s="14">
        <f t="shared" si="40"/>
        <v>1093026</v>
      </c>
    </row>
    <row r="630" spans="1:18" ht="14.65" customHeight="1" x14ac:dyDescent="0.25">
      <c r="A630" s="5">
        <v>611</v>
      </c>
      <c r="B630" s="99" t="s">
        <v>838</v>
      </c>
      <c r="C630" s="6" t="s">
        <v>839</v>
      </c>
      <c r="D630" s="7">
        <v>44923</v>
      </c>
      <c r="E630" s="8" t="s">
        <v>28</v>
      </c>
      <c r="F630" s="9">
        <v>2905593</v>
      </c>
      <c r="G630" s="8" t="s">
        <v>29</v>
      </c>
      <c r="H630" s="9">
        <v>305087</v>
      </c>
      <c r="I630" s="101">
        <v>4795490</v>
      </c>
      <c r="J630" s="102"/>
      <c r="K630" s="103"/>
      <c r="L630" s="107" t="s">
        <v>840</v>
      </c>
      <c r="M630" s="108"/>
      <c r="N630" s="15" t="str">
        <f t="shared" si="37"/>
        <v>57041</v>
      </c>
      <c r="O630" t="str">
        <f t="shared" si="38"/>
        <v/>
      </c>
      <c r="Q630">
        <f t="shared" si="39"/>
        <v>57041</v>
      </c>
      <c r="R630" s="14">
        <f t="shared" si="40"/>
        <v>2905593</v>
      </c>
    </row>
    <row r="631" spans="1:18" ht="14.65" customHeight="1" x14ac:dyDescent="0.25">
      <c r="A631" s="11">
        <v>612</v>
      </c>
      <c r="B631" s="100"/>
      <c r="C631" s="6" t="s">
        <v>841</v>
      </c>
      <c r="D631" s="7">
        <v>44916</v>
      </c>
      <c r="E631" s="8" t="s">
        <v>28</v>
      </c>
      <c r="F631" s="9">
        <v>2452496</v>
      </c>
      <c r="G631" s="8" t="s">
        <v>29</v>
      </c>
      <c r="H631" s="9">
        <v>257512</v>
      </c>
      <c r="I631" s="104"/>
      <c r="J631" s="105"/>
      <c r="K631" s="106"/>
      <c r="L631" s="109"/>
      <c r="M631" s="110"/>
      <c r="N631" s="15" t="str">
        <f t="shared" si="37"/>
        <v>56237</v>
      </c>
      <c r="O631" t="str">
        <f t="shared" si="38"/>
        <v/>
      </c>
      <c r="Q631">
        <f t="shared" si="39"/>
        <v>56237</v>
      </c>
      <c r="R631" s="14">
        <f t="shared" si="40"/>
        <v>2452496</v>
      </c>
    </row>
    <row r="632" spans="1:18" ht="14.45" customHeight="1" x14ac:dyDescent="0.25">
      <c r="A632" s="5">
        <v>613</v>
      </c>
      <c r="B632" s="99" t="s">
        <v>842</v>
      </c>
      <c r="C632" s="6" t="s">
        <v>843</v>
      </c>
      <c r="D632" s="7">
        <v>44903</v>
      </c>
      <c r="E632" s="8" t="s">
        <v>42</v>
      </c>
      <c r="F632" s="9">
        <v>1950888</v>
      </c>
      <c r="G632" s="8" t="s">
        <v>29</v>
      </c>
      <c r="H632" s="9">
        <v>204843</v>
      </c>
      <c r="I632" s="101">
        <v>8456485</v>
      </c>
      <c r="J632" s="102"/>
      <c r="K632" s="103"/>
      <c r="L632" s="107" t="s">
        <v>844</v>
      </c>
      <c r="M632" s="108"/>
      <c r="N632" s="15" t="str">
        <f t="shared" si="37"/>
        <v>55038</v>
      </c>
      <c r="O632" t="str">
        <f t="shared" si="38"/>
        <v/>
      </c>
      <c r="Q632">
        <f t="shared" si="39"/>
        <v>55038</v>
      </c>
      <c r="R632" s="14">
        <f t="shared" si="40"/>
        <v>1950888</v>
      </c>
    </row>
    <row r="633" spans="1:18" ht="14.45" customHeight="1" x14ac:dyDescent="0.25">
      <c r="A633" s="10">
        <v>614</v>
      </c>
      <c r="B633" s="111"/>
      <c r="C633" s="6" t="s">
        <v>845</v>
      </c>
      <c r="D633" s="7">
        <v>44918</v>
      </c>
      <c r="E633" s="8" t="s">
        <v>42</v>
      </c>
      <c r="F633" s="9">
        <v>1586110</v>
      </c>
      <c r="G633" s="8" t="s">
        <v>29</v>
      </c>
      <c r="H633" s="9">
        <v>166542</v>
      </c>
      <c r="I633" s="112"/>
      <c r="J633" s="113"/>
      <c r="K633" s="114"/>
      <c r="L633" s="115"/>
      <c r="M633" s="116"/>
      <c r="N633" s="15" t="str">
        <f t="shared" si="37"/>
        <v>56754</v>
      </c>
      <c r="O633" t="str">
        <f t="shared" si="38"/>
        <v/>
      </c>
      <c r="Q633">
        <f t="shared" si="39"/>
        <v>56754</v>
      </c>
      <c r="R633" s="14">
        <f t="shared" si="40"/>
        <v>1586110</v>
      </c>
    </row>
    <row r="634" spans="1:18" ht="14.45" customHeight="1" x14ac:dyDescent="0.25">
      <c r="A634" s="10">
        <v>615</v>
      </c>
      <c r="B634" s="111"/>
      <c r="C634" s="6" t="s">
        <v>846</v>
      </c>
      <c r="D634" s="7">
        <v>44904</v>
      </c>
      <c r="E634" s="8" t="s">
        <v>28</v>
      </c>
      <c r="F634" s="9">
        <v>2292452</v>
      </c>
      <c r="G634" s="8" t="s">
        <v>29</v>
      </c>
      <c r="H634" s="9">
        <v>240708</v>
      </c>
      <c r="I634" s="112"/>
      <c r="J634" s="113"/>
      <c r="K634" s="114"/>
      <c r="L634" s="115"/>
      <c r="M634" s="116"/>
      <c r="N634" s="15" t="str">
        <f t="shared" si="37"/>
        <v>55176</v>
      </c>
      <c r="O634" t="str">
        <f t="shared" si="38"/>
        <v/>
      </c>
      <c r="Q634">
        <f t="shared" si="39"/>
        <v>55176</v>
      </c>
      <c r="R634" s="14">
        <f t="shared" si="40"/>
        <v>2292452</v>
      </c>
    </row>
    <row r="635" spans="1:18" ht="14.45" customHeight="1" x14ac:dyDescent="0.25">
      <c r="A635" s="10">
        <v>616</v>
      </c>
      <c r="B635" s="111"/>
      <c r="C635" s="6" t="s">
        <v>847</v>
      </c>
      <c r="D635" s="7">
        <v>44897</v>
      </c>
      <c r="E635" s="8" t="s">
        <v>42</v>
      </c>
      <c r="F635" s="9">
        <v>1189582</v>
      </c>
      <c r="G635" s="8" t="s">
        <v>29</v>
      </c>
      <c r="H635" s="9">
        <v>124906</v>
      </c>
      <c r="I635" s="112"/>
      <c r="J635" s="113"/>
      <c r="K635" s="114"/>
      <c r="L635" s="115"/>
      <c r="M635" s="116"/>
      <c r="N635" s="15" t="str">
        <f t="shared" si="37"/>
        <v>54112</v>
      </c>
      <c r="O635" t="str">
        <f t="shared" si="38"/>
        <v/>
      </c>
      <c r="Q635">
        <f t="shared" si="39"/>
        <v>54112</v>
      </c>
      <c r="R635" s="14">
        <f t="shared" si="40"/>
        <v>1189582</v>
      </c>
    </row>
    <row r="636" spans="1:18" ht="14.45" customHeight="1" x14ac:dyDescent="0.25">
      <c r="A636" s="11">
        <v>617</v>
      </c>
      <c r="B636" s="100"/>
      <c r="C636" s="6" t="s">
        <v>848</v>
      </c>
      <c r="D636" s="7">
        <v>44917</v>
      </c>
      <c r="E636" s="8" t="s">
        <v>28</v>
      </c>
      <c r="F636" s="9">
        <v>2429555</v>
      </c>
      <c r="G636" s="8" t="s">
        <v>29</v>
      </c>
      <c r="H636" s="9">
        <v>255103</v>
      </c>
      <c r="I636" s="104"/>
      <c r="J636" s="105"/>
      <c r="K636" s="106"/>
      <c r="L636" s="109"/>
      <c r="M636" s="110"/>
      <c r="N636" s="15" t="str">
        <f t="shared" si="37"/>
        <v>56283</v>
      </c>
      <c r="O636" t="str">
        <f t="shared" si="38"/>
        <v/>
      </c>
      <c r="Q636">
        <f t="shared" si="39"/>
        <v>56283</v>
      </c>
      <c r="R636" s="14">
        <f t="shared" si="40"/>
        <v>2429555</v>
      </c>
    </row>
    <row r="637" spans="1:18" ht="16.149999999999999" customHeight="1" x14ac:dyDescent="0.25">
      <c r="A637" s="12">
        <v>618</v>
      </c>
      <c r="B637" s="12" t="s">
        <v>849</v>
      </c>
      <c r="C637" s="6" t="s">
        <v>850</v>
      </c>
      <c r="D637" s="7">
        <v>44908</v>
      </c>
      <c r="E637" s="8" t="s">
        <v>42</v>
      </c>
      <c r="F637" s="9">
        <v>3149621</v>
      </c>
      <c r="G637" s="8" t="s">
        <v>29</v>
      </c>
      <c r="H637" s="9">
        <v>330710</v>
      </c>
      <c r="I637" s="94">
        <v>2818911</v>
      </c>
      <c r="J637" s="95"/>
      <c r="K637" s="96"/>
      <c r="L637" s="97" t="s">
        <v>851</v>
      </c>
      <c r="M637" s="98"/>
      <c r="N637" s="15" t="str">
        <f t="shared" si="37"/>
        <v>55364</v>
      </c>
      <c r="O637" t="str">
        <f t="shared" si="38"/>
        <v/>
      </c>
      <c r="Q637">
        <f t="shared" si="39"/>
        <v>55364</v>
      </c>
      <c r="R637" s="14">
        <f t="shared" si="40"/>
        <v>3149621</v>
      </c>
    </row>
    <row r="638" spans="1:18" ht="16.149999999999999" customHeight="1" x14ac:dyDescent="0.25">
      <c r="A638" s="12">
        <v>619</v>
      </c>
      <c r="B638" s="12" t="s">
        <v>852</v>
      </c>
      <c r="C638" s="6" t="s">
        <v>853</v>
      </c>
      <c r="D638" s="7">
        <v>44924</v>
      </c>
      <c r="E638" s="8" t="s">
        <v>854</v>
      </c>
      <c r="F638" s="9">
        <v>-1358119</v>
      </c>
      <c r="G638" s="8" t="s">
        <v>29</v>
      </c>
      <c r="H638" s="9">
        <v>-142602</v>
      </c>
      <c r="I638" s="94">
        <v>-1215517</v>
      </c>
      <c r="J638" s="95"/>
      <c r="K638" s="96"/>
      <c r="L638" s="97" t="s">
        <v>851</v>
      </c>
      <c r="M638" s="98"/>
      <c r="N638" s="15" t="str">
        <f t="shared" si="37"/>
        <v>'1376</v>
      </c>
      <c r="O638" t="str">
        <f t="shared" si="38"/>
        <v>HT</v>
      </c>
      <c r="Q638">
        <f>RIGHT(N638,LEN(N638)-1)*1</f>
        <v>1376</v>
      </c>
      <c r="R638" s="14">
        <f t="shared" si="40"/>
        <v>-1358119</v>
      </c>
    </row>
    <row r="639" spans="1:18" ht="14.45" customHeight="1" x14ac:dyDescent="0.25">
      <c r="A639" s="5">
        <v>620</v>
      </c>
      <c r="B639" s="99" t="s">
        <v>855</v>
      </c>
      <c r="C639" s="6" t="s">
        <v>856</v>
      </c>
      <c r="D639" s="7">
        <v>44901</v>
      </c>
      <c r="E639" s="8" t="s">
        <v>28</v>
      </c>
      <c r="F639" s="9">
        <v>2509893</v>
      </c>
      <c r="G639" s="8" t="s">
        <v>29</v>
      </c>
      <c r="H639" s="9">
        <v>263539</v>
      </c>
      <c r="I639" s="101">
        <v>9136228</v>
      </c>
      <c r="J639" s="102"/>
      <c r="K639" s="103"/>
      <c r="L639" s="107" t="s">
        <v>857</v>
      </c>
      <c r="M639" s="108"/>
      <c r="N639" s="15" t="str">
        <f t="shared" si="37"/>
        <v>54410</v>
      </c>
      <c r="O639" t="str">
        <f t="shared" si="38"/>
        <v/>
      </c>
      <c r="Q639">
        <f t="shared" si="39"/>
        <v>54410</v>
      </c>
      <c r="R639" s="14">
        <f t="shared" si="40"/>
        <v>2509893</v>
      </c>
    </row>
    <row r="640" spans="1:18" ht="14.45" customHeight="1" x14ac:dyDescent="0.25">
      <c r="A640" s="10">
        <v>621</v>
      </c>
      <c r="B640" s="111"/>
      <c r="C640" s="6" t="s">
        <v>858</v>
      </c>
      <c r="D640" s="7">
        <v>44916</v>
      </c>
      <c r="E640" s="8" t="s">
        <v>28</v>
      </c>
      <c r="F640" s="9">
        <v>1213027</v>
      </c>
      <c r="G640" s="8" t="s">
        <v>29</v>
      </c>
      <c r="H640" s="9">
        <v>127368</v>
      </c>
      <c r="I640" s="112"/>
      <c r="J640" s="113"/>
      <c r="K640" s="114"/>
      <c r="L640" s="115"/>
      <c r="M640" s="116"/>
      <c r="N640" s="15" t="str">
        <f t="shared" si="37"/>
        <v>56211</v>
      </c>
      <c r="O640" t="str">
        <f t="shared" si="38"/>
        <v/>
      </c>
      <c r="Q640">
        <f t="shared" si="39"/>
        <v>56211</v>
      </c>
      <c r="R640" s="14">
        <f t="shared" si="40"/>
        <v>1213027</v>
      </c>
    </row>
    <row r="641" spans="1:18" ht="14.45" customHeight="1" x14ac:dyDescent="0.25">
      <c r="A641" s="10">
        <v>622</v>
      </c>
      <c r="B641" s="111"/>
      <c r="C641" s="6" t="s">
        <v>859</v>
      </c>
      <c r="D641" s="7">
        <v>44898</v>
      </c>
      <c r="E641" s="8" t="s">
        <v>28</v>
      </c>
      <c r="F641" s="9">
        <v>983518</v>
      </c>
      <c r="G641" s="8" t="s">
        <v>29</v>
      </c>
      <c r="H641" s="9">
        <v>103269</v>
      </c>
      <c r="I641" s="112"/>
      <c r="J641" s="113"/>
      <c r="K641" s="114"/>
      <c r="L641" s="115"/>
      <c r="M641" s="116"/>
      <c r="N641" s="15" t="str">
        <f t="shared" si="37"/>
        <v>54264</v>
      </c>
      <c r="O641" t="str">
        <f t="shared" si="38"/>
        <v/>
      </c>
      <c r="Q641">
        <f t="shared" si="39"/>
        <v>54264</v>
      </c>
      <c r="R641" s="14">
        <f t="shared" si="40"/>
        <v>983518</v>
      </c>
    </row>
    <row r="642" spans="1:18" ht="14.45" customHeight="1" x14ac:dyDescent="0.25">
      <c r="A642" s="10">
        <v>623</v>
      </c>
      <c r="B642" s="111"/>
      <c r="C642" s="6" t="s">
        <v>860</v>
      </c>
      <c r="D642" s="7">
        <v>44919</v>
      </c>
      <c r="E642" s="8" t="s">
        <v>28</v>
      </c>
      <c r="F642" s="9">
        <v>1669582</v>
      </c>
      <c r="G642" s="8" t="s">
        <v>29</v>
      </c>
      <c r="H642" s="9">
        <v>175306</v>
      </c>
      <c r="I642" s="112"/>
      <c r="J642" s="113"/>
      <c r="K642" s="114"/>
      <c r="L642" s="115"/>
      <c r="M642" s="116"/>
      <c r="N642" s="15" t="str">
        <f t="shared" si="37"/>
        <v>56807</v>
      </c>
      <c r="O642" t="str">
        <f t="shared" si="38"/>
        <v/>
      </c>
      <c r="Q642">
        <f t="shared" si="39"/>
        <v>56807</v>
      </c>
      <c r="R642" s="14">
        <f t="shared" si="40"/>
        <v>1669582</v>
      </c>
    </row>
    <row r="643" spans="1:18" ht="14.45" customHeight="1" x14ac:dyDescent="0.25">
      <c r="A643" s="10">
        <v>624</v>
      </c>
      <c r="B643" s="111"/>
      <c r="C643" s="6" t="s">
        <v>861</v>
      </c>
      <c r="D643" s="7">
        <v>44916</v>
      </c>
      <c r="E643" s="8" t="s">
        <v>28</v>
      </c>
      <c r="F643" s="9">
        <v>3307597</v>
      </c>
      <c r="G643" s="8" t="s">
        <v>29</v>
      </c>
      <c r="H643" s="9">
        <v>347298</v>
      </c>
      <c r="I643" s="112"/>
      <c r="J643" s="113"/>
      <c r="K643" s="114"/>
      <c r="L643" s="115"/>
      <c r="M643" s="116"/>
      <c r="N643" s="15" t="str">
        <f t="shared" si="37"/>
        <v>56251</v>
      </c>
      <c r="O643" t="str">
        <f t="shared" si="38"/>
        <v/>
      </c>
      <c r="Q643">
        <f t="shared" si="39"/>
        <v>56251</v>
      </c>
      <c r="R643" s="14">
        <f t="shared" si="40"/>
        <v>3307597</v>
      </c>
    </row>
    <row r="644" spans="1:18" ht="14.45" customHeight="1" x14ac:dyDescent="0.25">
      <c r="A644" s="11">
        <v>625</v>
      </c>
      <c r="B644" s="100"/>
      <c r="C644" s="6" t="s">
        <v>862</v>
      </c>
      <c r="D644" s="7">
        <v>44924</v>
      </c>
      <c r="E644" s="8" t="s">
        <v>28</v>
      </c>
      <c r="F644" s="9">
        <v>524459</v>
      </c>
      <c r="G644" s="8" t="s">
        <v>29</v>
      </c>
      <c r="H644" s="9">
        <v>55068</v>
      </c>
      <c r="I644" s="104"/>
      <c r="J644" s="105"/>
      <c r="K644" s="106"/>
      <c r="L644" s="109"/>
      <c r="M644" s="110"/>
      <c r="N644" s="15" t="str">
        <f t="shared" si="37"/>
        <v>57106</v>
      </c>
      <c r="O644" t="str">
        <f t="shared" si="38"/>
        <v/>
      </c>
      <c r="Q644">
        <f t="shared" si="39"/>
        <v>57106</v>
      </c>
      <c r="R644" s="14">
        <f t="shared" si="40"/>
        <v>524459</v>
      </c>
    </row>
    <row r="645" spans="1:18" ht="16.149999999999999" customHeight="1" x14ac:dyDescent="0.25">
      <c r="A645" s="12">
        <v>626</v>
      </c>
      <c r="B645" s="12" t="s">
        <v>1356</v>
      </c>
      <c r="C645" s="6" t="s">
        <v>1357</v>
      </c>
      <c r="D645" s="7">
        <v>44930</v>
      </c>
      <c r="E645" s="8" t="s">
        <v>1358</v>
      </c>
      <c r="F645" s="9">
        <v>-197802</v>
      </c>
      <c r="G645" s="8" t="s">
        <v>29</v>
      </c>
      <c r="H645" s="9">
        <v>-20769</v>
      </c>
      <c r="I645" s="94">
        <v>-177033</v>
      </c>
      <c r="J645" s="95"/>
      <c r="K645" s="96"/>
      <c r="L645" s="97" t="s">
        <v>857</v>
      </c>
      <c r="M645" s="98"/>
      <c r="N645" s="15" t="str">
        <f t="shared" si="37"/>
        <v>'20</v>
      </c>
      <c r="O645" t="str">
        <f t="shared" si="38"/>
        <v>HT</v>
      </c>
      <c r="Q645">
        <f>RIGHT(N645,LEN(N645)-1)*1</f>
        <v>20</v>
      </c>
      <c r="R645" s="14">
        <f t="shared" si="40"/>
        <v>-197802</v>
      </c>
    </row>
    <row r="646" spans="1:18" ht="16.149999999999999" customHeight="1" x14ac:dyDescent="0.25">
      <c r="A646" s="12">
        <v>627</v>
      </c>
      <c r="B646" s="12" t="s">
        <v>863</v>
      </c>
      <c r="C646" s="6" t="s">
        <v>864</v>
      </c>
      <c r="D646" s="7">
        <v>44896</v>
      </c>
      <c r="E646" s="8" t="s">
        <v>28</v>
      </c>
      <c r="F646" s="9">
        <v>4591162</v>
      </c>
      <c r="G646" s="8" t="s">
        <v>29</v>
      </c>
      <c r="H646" s="9">
        <v>482072</v>
      </c>
      <c r="I646" s="94">
        <v>4109090</v>
      </c>
      <c r="J646" s="95"/>
      <c r="K646" s="96"/>
      <c r="L646" s="97" t="s">
        <v>865</v>
      </c>
      <c r="M646" s="98"/>
      <c r="N646" s="15" t="str">
        <f t="shared" si="37"/>
        <v>53292</v>
      </c>
      <c r="O646" t="str">
        <f t="shared" si="38"/>
        <v/>
      </c>
      <c r="Q646">
        <f t="shared" si="39"/>
        <v>53292</v>
      </c>
      <c r="R646" s="14">
        <f t="shared" si="40"/>
        <v>4591162</v>
      </c>
    </row>
    <row r="647" spans="1:18" ht="14.45" customHeight="1" x14ac:dyDescent="0.25">
      <c r="A647" s="5">
        <v>628</v>
      </c>
      <c r="B647" s="99" t="s">
        <v>866</v>
      </c>
      <c r="C647" s="6" t="s">
        <v>867</v>
      </c>
      <c r="D647" s="7">
        <v>44901</v>
      </c>
      <c r="E647" s="8" t="s">
        <v>28</v>
      </c>
      <c r="F647" s="9">
        <v>2794381</v>
      </c>
      <c r="G647" s="8" t="s">
        <v>29</v>
      </c>
      <c r="H647" s="9">
        <v>293410</v>
      </c>
      <c r="I647" s="101">
        <v>16081798</v>
      </c>
      <c r="J647" s="102"/>
      <c r="K647" s="103"/>
      <c r="L647" s="107" t="s">
        <v>868</v>
      </c>
      <c r="M647" s="108"/>
      <c r="N647" s="15" t="str">
        <f t="shared" si="37"/>
        <v>54444</v>
      </c>
      <c r="O647" t="str">
        <f t="shared" si="38"/>
        <v/>
      </c>
      <c r="Q647">
        <f t="shared" si="39"/>
        <v>54444</v>
      </c>
      <c r="R647" s="14">
        <f t="shared" si="40"/>
        <v>2794381</v>
      </c>
    </row>
    <row r="648" spans="1:18" ht="14.45" customHeight="1" x14ac:dyDescent="0.25">
      <c r="A648" s="10">
        <v>629</v>
      </c>
      <c r="B648" s="111"/>
      <c r="C648" s="6" t="s">
        <v>869</v>
      </c>
      <c r="D648" s="7">
        <v>44915</v>
      </c>
      <c r="E648" s="8" t="s">
        <v>28</v>
      </c>
      <c r="F648" s="9">
        <v>6171014</v>
      </c>
      <c r="G648" s="8" t="s">
        <v>29</v>
      </c>
      <c r="H648" s="9">
        <v>647956</v>
      </c>
      <c r="I648" s="112"/>
      <c r="J648" s="113"/>
      <c r="K648" s="114"/>
      <c r="L648" s="115"/>
      <c r="M648" s="116"/>
      <c r="N648" s="15" t="str">
        <f t="shared" si="37"/>
        <v>56174</v>
      </c>
      <c r="O648" t="str">
        <f t="shared" si="38"/>
        <v/>
      </c>
      <c r="Q648">
        <f t="shared" si="39"/>
        <v>56174</v>
      </c>
      <c r="R648" s="14">
        <f t="shared" si="40"/>
        <v>6171014</v>
      </c>
    </row>
    <row r="649" spans="1:18" ht="14.45" customHeight="1" x14ac:dyDescent="0.25">
      <c r="A649" s="10">
        <v>630</v>
      </c>
      <c r="B649" s="111"/>
      <c r="C649" s="6" t="s">
        <v>870</v>
      </c>
      <c r="D649" s="7">
        <v>44922</v>
      </c>
      <c r="E649" s="8" t="s">
        <v>28</v>
      </c>
      <c r="F649" s="9">
        <v>5811186</v>
      </c>
      <c r="G649" s="8" t="s">
        <v>29</v>
      </c>
      <c r="H649" s="9">
        <v>610174</v>
      </c>
      <c r="I649" s="112"/>
      <c r="J649" s="113"/>
      <c r="K649" s="114"/>
      <c r="L649" s="115"/>
      <c r="M649" s="116"/>
      <c r="N649" s="15" t="str">
        <f t="shared" si="37"/>
        <v>57013</v>
      </c>
      <c r="O649" t="str">
        <f t="shared" si="38"/>
        <v/>
      </c>
      <c r="Q649">
        <f t="shared" si="39"/>
        <v>57013</v>
      </c>
      <c r="R649" s="14">
        <f t="shared" si="40"/>
        <v>5811186</v>
      </c>
    </row>
    <row r="650" spans="1:18" ht="14.45" customHeight="1" x14ac:dyDescent="0.25">
      <c r="A650" s="11">
        <v>631</v>
      </c>
      <c r="B650" s="100"/>
      <c r="C650" s="6" t="s">
        <v>871</v>
      </c>
      <c r="D650" s="7">
        <v>44908</v>
      </c>
      <c r="E650" s="8" t="s">
        <v>28</v>
      </c>
      <c r="F650" s="9">
        <v>3191908</v>
      </c>
      <c r="G650" s="8" t="s">
        <v>29</v>
      </c>
      <c r="H650" s="9">
        <v>335150</v>
      </c>
      <c r="I650" s="104"/>
      <c r="J650" s="105"/>
      <c r="K650" s="106"/>
      <c r="L650" s="109"/>
      <c r="M650" s="110"/>
      <c r="N650" s="15" t="str">
        <f t="shared" si="37"/>
        <v>55390</v>
      </c>
      <c r="O650" t="str">
        <f t="shared" si="38"/>
        <v/>
      </c>
      <c r="Q650">
        <f t="shared" si="39"/>
        <v>55390</v>
      </c>
      <c r="R650" s="14">
        <f t="shared" si="40"/>
        <v>3191908</v>
      </c>
    </row>
    <row r="651" spans="1:18" ht="16.149999999999999" customHeight="1" x14ac:dyDescent="0.25">
      <c r="A651" s="12">
        <v>632</v>
      </c>
      <c r="B651" s="12" t="s">
        <v>872</v>
      </c>
      <c r="C651" s="6" t="s">
        <v>873</v>
      </c>
      <c r="D651" s="7">
        <v>44916</v>
      </c>
      <c r="E651" s="8" t="s">
        <v>874</v>
      </c>
      <c r="F651" s="9">
        <v>-486450</v>
      </c>
      <c r="G651" s="8" t="s">
        <v>29</v>
      </c>
      <c r="H651" s="9">
        <v>-51077</v>
      </c>
      <c r="I651" s="94">
        <v>-435373</v>
      </c>
      <c r="J651" s="95"/>
      <c r="K651" s="96"/>
      <c r="L651" s="97" t="s">
        <v>868</v>
      </c>
      <c r="M651" s="98"/>
      <c r="N651" s="15" t="str">
        <f t="shared" si="37"/>
        <v>'473</v>
      </c>
      <c r="O651" t="str">
        <f t="shared" si="38"/>
        <v>HT</v>
      </c>
      <c r="Q651">
        <f>RIGHT(N651,LEN(N651)-1)*1</f>
        <v>473</v>
      </c>
      <c r="R651" s="14">
        <f t="shared" si="40"/>
        <v>-486450</v>
      </c>
    </row>
    <row r="652" spans="1:18" ht="16.149999999999999" customHeight="1" x14ac:dyDescent="0.25">
      <c r="A652" s="12">
        <v>633</v>
      </c>
      <c r="B652" s="12" t="s">
        <v>875</v>
      </c>
      <c r="C652" s="6" t="s">
        <v>876</v>
      </c>
      <c r="D652" s="7">
        <v>44916</v>
      </c>
      <c r="E652" s="8" t="s">
        <v>28</v>
      </c>
      <c r="F652" s="9">
        <v>3519080</v>
      </c>
      <c r="G652" s="8" t="s">
        <v>29</v>
      </c>
      <c r="H652" s="9">
        <v>369503</v>
      </c>
      <c r="I652" s="94">
        <v>3149577</v>
      </c>
      <c r="J652" s="95"/>
      <c r="K652" s="96"/>
      <c r="L652" s="97" t="s">
        <v>877</v>
      </c>
      <c r="M652" s="98"/>
      <c r="N652" s="15" t="str">
        <f t="shared" si="37"/>
        <v>56202</v>
      </c>
      <c r="O652" t="str">
        <f t="shared" si="38"/>
        <v/>
      </c>
      <c r="Q652">
        <f t="shared" si="39"/>
        <v>56202</v>
      </c>
      <c r="R652" s="14">
        <f t="shared" si="40"/>
        <v>3519080</v>
      </c>
    </row>
    <row r="653" spans="1:18" ht="14.45" customHeight="1" x14ac:dyDescent="0.25">
      <c r="A653" s="5">
        <v>634</v>
      </c>
      <c r="B653" s="99" t="s">
        <v>878</v>
      </c>
      <c r="C653" s="6" t="s">
        <v>879</v>
      </c>
      <c r="D653" s="7">
        <v>44902</v>
      </c>
      <c r="E653" s="8" t="s">
        <v>28</v>
      </c>
      <c r="F653" s="9">
        <v>2694260</v>
      </c>
      <c r="G653" s="8" t="s">
        <v>29</v>
      </c>
      <c r="H653" s="9">
        <v>282897</v>
      </c>
      <c r="I653" s="101">
        <v>6868075</v>
      </c>
      <c r="J653" s="102"/>
      <c r="K653" s="103"/>
      <c r="L653" s="107" t="s">
        <v>880</v>
      </c>
      <c r="M653" s="108"/>
      <c r="N653" s="15" t="str">
        <f t="shared" si="37"/>
        <v>54461</v>
      </c>
      <c r="O653" t="str">
        <f t="shared" si="38"/>
        <v/>
      </c>
      <c r="Q653">
        <f t="shared" si="39"/>
        <v>54461</v>
      </c>
      <c r="R653" s="14">
        <f t="shared" si="40"/>
        <v>2694260</v>
      </c>
    </row>
    <row r="654" spans="1:18" ht="14.45" customHeight="1" x14ac:dyDescent="0.25">
      <c r="A654" s="10">
        <v>635</v>
      </c>
      <c r="B654" s="111"/>
      <c r="C654" s="6" t="s">
        <v>881</v>
      </c>
      <c r="D654" s="7">
        <v>44909</v>
      </c>
      <c r="E654" s="8" t="s">
        <v>28</v>
      </c>
      <c r="F654" s="9">
        <v>1852765</v>
      </c>
      <c r="G654" s="8" t="s">
        <v>29</v>
      </c>
      <c r="H654" s="9">
        <v>194540</v>
      </c>
      <c r="I654" s="112"/>
      <c r="J654" s="113"/>
      <c r="K654" s="114"/>
      <c r="L654" s="115"/>
      <c r="M654" s="116"/>
      <c r="N654" s="15" t="str">
        <f t="shared" si="37"/>
        <v>55442</v>
      </c>
      <c r="O654" t="str">
        <f t="shared" si="38"/>
        <v/>
      </c>
      <c r="Q654">
        <f t="shared" si="39"/>
        <v>55442</v>
      </c>
      <c r="R654" s="14">
        <f t="shared" si="40"/>
        <v>1852765</v>
      </c>
    </row>
    <row r="655" spans="1:18" ht="14.45" customHeight="1" x14ac:dyDescent="0.25">
      <c r="A655" s="11">
        <v>636</v>
      </c>
      <c r="B655" s="100"/>
      <c r="C655" s="6" t="s">
        <v>882</v>
      </c>
      <c r="D655" s="7">
        <v>44922</v>
      </c>
      <c r="E655" s="8" t="s">
        <v>28</v>
      </c>
      <c r="F655" s="9">
        <v>3126802</v>
      </c>
      <c r="G655" s="8" t="s">
        <v>29</v>
      </c>
      <c r="H655" s="9">
        <v>328314</v>
      </c>
      <c r="I655" s="104"/>
      <c r="J655" s="105"/>
      <c r="K655" s="106"/>
      <c r="L655" s="109"/>
      <c r="M655" s="110"/>
      <c r="N655" s="15" t="str">
        <f t="shared" si="37"/>
        <v>57018</v>
      </c>
      <c r="O655" t="str">
        <f t="shared" si="38"/>
        <v/>
      </c>
      <c r="Q655">
        <f t="shared" si="39"/>
        <v>57018</v>
      </c>
      <c r="R655" s="14">
        <f t="shared" si="40"/>
        <v>3126802</v>
      </c>
    </row>
    <row r="656" spans="1:18" ht="14.45" customHeight="1" x14ac:dyDescent="0.25">
      <c r="A656" s="5">
        <v>637</v>
      </c>
      <c r="B656" s="99" t="s">
        <v>883</v>
      </c>
      <c r="C656" s="6" t="s">
        <v>884</v>
      </c>
      <c r="D656" s="7">
        <v>44911</v>
      </c>
      <c r="E656" s="8" t="s">
        <v>42</v>
      </c>
      <c r="F656" s="9">
        <v>3172219</v>
      </c>
      <c r="G656" s="8" t="s">
        <v>29</v>
      </c>
      <c r="H656" s="9">
        <v>333083</v>
      </c>
      <c r="I656" s="101">
        <v>15537641</v>
      </c>
      <c r="J656" s="102"/>
      <c r="K656" s="103"/>
      <c r="L656" s="107" t="s">
        <v>885</v>
      </c>
      <c r="M656" s="108"/>
      <c r="N656" s="15" t="str">
        <f t="shared" si="37"/>
        <v>55980</v>
      </c>
      <c r="O656" t="str">
        <f t="shared" si="38"/>
        <v/>
      </c>
      <c r="Q656">
        <f t="shared" si="39"/>
        <v>55980</v>
      </c>
      <c r="R656" s="14">
        <f t="shared" si="40"/>
        <v>3172219</v>
      </c>
    </row>
    <row r="657" spans="1:18" ht="14.45" customHeight="1" x14ac:dyDescent="0.25">
      <c r="A657" s="10">
        <v>638</v>
      </c>
      <c r="B657" s="111"/>
      <c r="C657" s="6" t="s">
        <v>886</v>
      </c>
      <c r="D657" s="7">
        <v>44907</v>
      </c>
      <c r="E657" s="8" t="s">
        <v>42</v>
      </c>
      <c r="F657" s="9">
        <v>8723603</v>
      </c>
      <c r="G657" s="8" t="s">
        <v>29</v>
      </c>
      <c r="H657" s="9">
        <v>915978</v>
      </c>
      <c r="I657" s="112"/>
      <c r="J657" s="113"/>
      <c r="K657" s="114"/>
      <c r="L657" s="115"/>
      <c r="M657" s="116"/>
      <c r="N657" s="15" t="str">
        <f t="shared" si="37"/>
        <v>55340</v>
      </c>
      <c r="O657" t="str">
        <f t="shared" si="38"/>
        <v/>
      </c>
      <c r="Q657">
        <f t="shared" si="39"/>
        <v>55340</v>
      </c>
      <c r="R657" s="14">
        <f t="shared" si="40"/>
        <v>8723603</v>
      </c>
    </row>
    <row r="658" spans="1:18" ht="14.45" customHeight="1" x14ac:dyDescent="0.25">
      <c r="A658" s="11">
        <v>639</v>
      </c>
      <c r="B658" s="100"/>
      <c r="C658" s="6" t="s">
        <v>887</v>
      </c>
      <c r="D658" s="7">
        <v>44912</v>
      </c>
      <c r="E658" s="8" t="s">
        <v>28</v>
      </c>
      <c r="F658" s="9">
        <v>5464671</v>
      </c>
      <c r="G658" s="8" t="s">
        <v>29</v>
      </c>
      <c r="H658" s="9">
        <v>573791</v>
      </c>
      <c r="I658" s="104"/>
      <c r="J658" s="105"/>
      <c r="K658" s="106"/>
      <c r="L658" s="109"/>
      <c r="M658" s="110"/>
      <c r="N658" s="15" t="str">
        <f t="shared" si="37"/>
        <v>55986</v>
      </c>
      <c r="O658" t="str">
        <f t="shared" si="38"/>
        <v/>
      </c>
      <c r="Q658">
        <f t="shared" si="39"/>
        <v>55986</v>
      </c>
      <c r="R658" s="14">
        <f t="shared" si="40"/>
        <v>5464671</v>
      </c>
    </row>
    <row r="659" spans="1:18" ht="14.45" customHeight="1" x14ac:dyDescent="0.25">
      <c r="A659" s="5">
        <v>640</v>
      </c>
      <c r="B659" s="99" t="s">
        <v>888</v>
      </c>
      <c r="C659" s="6" t="s">
        <v>889</v>
      </c>
      <c r="D659" s="7">
        <v>44896</v>
      </c>
      <c r="E659" s="8" t="s">
        <v>28</v>
      </c>
      <c r="F659" s="9">
        <v>3549377</v>
      </c>
      <c r="G659" s="8" t="s">
        <v>29</v>
      </c>
      <c r="H659" s="9">
        <v>372685</v>
      </c>
      <c r="I659" s="101">
        <v>15753473</v>
      </c>
      <c r="J659" s="102"/>
      <c r="K659" s="103"/>
      <c r="L659" s="107" t="s">
        <v>890</v>
      </c>
      <c r="M659" s="108"/>
      <c r="N659" s="15" t="str">
        <f t="shared" si="37"/>
        <v>53279</v>
      </c>
      <c r="O659" t="str">
        <f t="shared" si="38"/>
        <v/>
      </c>
      <c r="Q659">
        <f t="shared" si="39"/>
        <v>53279</v>
      </c>
      <c r="R659" s="14">
        <f t="shared" si="40"/>
        <v>3549377</v>
      </c>
    </row>
    <row r="660" spans="1:18" ht="14.45" customHeight="1" x14ac:dyDescent="0.25">
      <c r="A660" s="10">
        <v>641</v>
      </c>
      <c r="B660" s="111"/>
      <c r="C660" s="6" t="s">
        <v>891</v>
      </c>
      <c r="D660" s="7">
        <v>44916</v>
      </c>
      <c r="E660" s="8" t="s">
        <v>28</v>
      </c>
      <c r="F660" s="9">
        <v>1199426</v>
      </c>
      <c r="G660" s="8" t="s">
        <v>29</v>
      </c>
      <c r="H660" s="9">
        <v>125940</v>
      </c>
      <c r="I660" s="112"/>
      <c r="J660" s="113"/>
      <c r="K660" s="114"/>
      <c r="L660" s="115"/>
      <c r="M660" s="116"/>
      <c r="N660" s="15" t="str">
        <f t="shared" ref="N660:N723" si="42">+RIGHT(C660,5)</f>
        <v>56276</v>
      </c>
      <c r="O660" t="str">
        <f t="shared" ref="O660:O723" si="43">+IF(F660&gt;0,"","HT")</f>
        <v/>
      </c>
      <c r="Q660">
        <f t="shared" ref="Q660:Q723" si="44">+N660*1</f>
        <v>56276</v>
      </c>
      <c r="R660" s="14">
        <f t="shared" ref="R660:R723" si="45">+F660</f>
        <v>1199426</v>
      </c>
    </row>
    <row r="661" spans="1:18" ht="14.45" customHeight="1" x14ac:dyDescent="0.25">
      <c r="A661" s="10">
        <v>642</v>
      </c>
      <c r="B661" s="111"/>
      <c r="C661" s="6" t="s">
        <v>892</v>
      </c>
      <c r="D661" s="7">
        <v>44909</v>
      </c>
      <c r="E661" s="8" t="s">
        <v>28</v>
      </c>
      <c r="F661" s="9">
        <v>1992481</v>
      </c>
      <c r="G661" s="8" t="s">
        <v>29</v>
      </c>
      <c r="H661" s="9">
        <v>209211</v>
      </c>
      <c r="I661" s="112"/>
      <c r="J661" s="113"/>
      <c r="K661" s="114"/>
      <c r="L661" s="115"/>
      <c r="M661" s="116"/>
      <c r="N661" s="15" t="str">
        <f t="shared" si="42"/>
        <v>55473</v>
      </c>
      <c r="O661" t="str">
        <f t="shared" si="43"/>
        <v/>
      </c>
      <c r="Q661">
        <f t="shared" si="44"/>
        <v>55473</v>
      </c>
      <c r="R661" s="14">
        <f t="shared" si="45"/>
        <v>1992481</v>
      </c>
    </row>
    <row r="662" spans="1:18" ht="14.45" customHeight="1" x14ac:dyDescent="0.25">
      <c r="A662" s="10">
        <v>643</v>
      </c>
      <c r="B662" s="111"/>
      <c r="C662" s="6" t="s">
        <v>893</v>
      </c>
      <c r="D662" s="7">
        <v>44897</v>
      </c>
      <c r="E662" s="8" t="s">
        <v>28</v>
      </c>
      <c r="F662" s="9">
        <v>1842383</v>
      </c>
      <c r="G662" s="8" t="s">
        <v>29</v>
      </c>
      <c r="H662" s="9">
        <v>193450</v>
      </c>
      <c r="I662" s="112"/>
      <c r="J662" s="113"/>
      <c r="K662" s="114"/>
      <c r="L662" s="115"/>
      <c r="M662" s="116"/>
      <c r="N662" s="15" t="str">
        <f t="shared" si="42"/>
        <v>54216</v>
      </c>
      <c r="O662" t="str">
        <f t="shared" si="43"/>
        <v/>
      </c>
      <c r="Q662">
        <f t="shared" si="44"/>
        <v>54216</v>
      </c>
      <c r="R662" s="14">
        <f t="shared" si="45"/>
        <v>1842383</v>
      </c>
    </row>
    <row r="663" spans="1:18" ht="14.45" customHeight="1" x14ac:dyDescent="0.25">
      <c r="A663" s="10">
        <v>644</v>
      </c>
      <c r="B663" s="111"/>
      <c r="C663" s="6" t="s">
        <v>894</v>
      </c>
      <c r="D663" s="7">
        <v>44918</v>
      </c>
      <c r="E663" s="8" t="s">
        <v>28</v>
      </c>
      <c r="F663" s="9">
        <v>3339166</v>
      </c>
      <c r="G663" s="8" t="s">
        <v>29</v>
      </c>
      <c r="H663" s="9">
        <v>350612</v>
      </c>
      <c r="I663" s="112"/>
      <c r="J663" s="113"/>
      <c r="K663" s="114"/>
      <c r="L663" s="115"/>
      <c r="M663" s="116"/>
      <c r="N663" s="15" t="str">
        <f t="shared" si="42"/>
        <v>56758</v>
      </c>
      <c r="O663" t="str">
        <f t="shared" si="43"/>
        <v/>
      </c>
      <c r="Q663">
        <f t="shared" si="44"/>
        <v>56758</v>
      </c>
      <c r="R663" s="14">
        <f t="shared" si="45"/>
        <v>3339166</v>
      </c>
    </row>
    <row r="664" spans="1:18" ht="14.45" customHeight="1" x14ac:dyDescent="0.25">
      <c r="A664" s="10">
        <v>645</v>
      </c>
      <c r="B664" s="111"/>
      <c r="C664" s="6" t="s">
        <v>895</v>
      </c>
      <c r="D664" s="7">
        <v>44923</v>
      </c>
      <c r="E664" s="8" t="s">
        <v>28</v>
      </c>
      <c r="F664" s="9">
        <v>3415349</v>
      </c>
      <c r="G664" s="8" t="s">
        <v>29</v>
      </c>
      <c r="H664" s="9">
        <v>358612</v>
      </c>
      <c r="I664" s="112"/>
      <c r="J664" s="113"/>
      <c r="K664" s="114"/>
      <c r="L664" s="115"/>
      <c r="M664" s="116"/>
      <c r="N664" s="15" t="str">
        <f t="shared" si="42"/>
        <v>57082</v>
      </c>
      <c r="O664" t="str">
        <f t="shared" si="43"/>
        <v/>
      </c>
      <c r="Q664">
        <f t="shared" si="44"/>
        <v>57082</v>
      </c>
      <c r="R664" s="14">
        <f t="shared" si="45"/>
        <v>3415349</v>
      </c>
    </row>
    <row r="665" spans="1:18" ht="14.45" customHeight="1" x14ac:dyDescent="0.25">
      <c r="A665" s="11">
        <v>646</v>
      </c>
      <c r="B665" s="100"/>
      <c r="C665" s="6" t="s">
        <v>896</v>
      </c>
      <c r="D665" s="7">
        <v>44902</v>
      </c>
      <c r="E665" s="8" t="s">
        <v>28</v>
      </c>
      <c r="F665" s="9">
        <v>2263464</v>
      </c>
      <c r="G665" s="8" t="s">
        <v>29</v>
      </c>
      <c r="H665" s="9">
        <v>237664</v>
      </c>
      <c r="I665" s="104"/>
      <c r="J665" s="105"/>
      <c r="K665" s="106"/>
      <c r="L665" s="109"/>
      <c r="M665" s="110"/>
      <c r="N665" s="15" t="str">
        <f t="shared" si="42"/>
        <v>54525</v>
      </c>
      <c r="O665" t="str">
        <f t="shared" si="43"/>
        <v/>
      </c>
      <c r="Q665">
        <f t="shared" si="44"/>
        <v>54525</v>
      </c>
      <c r="R665" s="14">
        <f t="shared" si="45"/>
        <v>2263464</v>
      </c>
    </row>
    <row r="666" spans="1:18" ht="16.149999999999999" customHeight="1" x14ac:dyDescent="0.25">
      <c r="A666" s="12">
        <v>647</v>
      </c>
      <c r="B666" s="12" t="s">
        <v>897</v>
      </c>
      <c r="C666" s="6" t="s">
        <v>898</v>
      </c>
      <c r="D666" s="7">
        <v>44903</v>
      </c>
      <c r="E666" s="8" t="s">
        <v>899</v>
      </c>
      <c r="F666" s="9">
        <v>-119943</v>
      </c>
      <c r="G666" s="8" t="s">
        <v>29</v>
      </c>
      <c r="H666" s="9">
        <v>-12594</v>
      </c>
      <c r="I666" s="94">
        <v>-107349</v>
      </c>
      <c r="J666" s="95"/>
      <c r="K666" s="96"/>
      <c r="L666" s="97" t="s">
        <v>890</v>
      </c>
      <c r="M666" s="98"/>
      <c r="N666" s="15" t="str">
        <f t="shared" si="42"/>
        <v>'818</v>
      </c>
      <c r="O666" t="str">
        <f t="shared" si="43"/>
        <v>HT</v>
      </c>
      <c r="Q666">
        <f>RIGHT(N666,LEN(N666)-1)*1</f>
        <v>818</v>
      </c>
      <c r="R666" s="14">
        <f t="shared" si="45"/>
        <v>-119943</v>
      </c>
    </row>
    <row r="667" spans="1:18" ht="14.45" customHeight="1" x14ac:dyDescent="0.25">
      <c r="A667" s="5">
        <v>648</v>
      </c>
      <c r="B667" s="99" t="s">
        <v>900</v>
      </c>
      <c r="C667" s="6" t="s">
        <v>901</v>
      </c>
      <c r="D667" s="7">
        <v>44923</v>
      </c>
      <c r="E667" s="8" t="s">
        <v>28</v>
      </c>
      <c r="F667" s="9">
        <v>5885276</v>
      </c>
      <c r="G667" s="8" t="s">
        <v>29</v>
      </c>
      <c r="H667" s="9">
        <v>617954</v>
      </c>
      <c r="I667" s="101">
        <v>16932290</v>
      </c>
      <c r="J667" s="102"/>
      <c r="K667" s="103"/>
      <c r="L667" s="107" t="s">
        <v>902</v>
      </c>
      <c r="M667" s="108"/>
      <c r="N667" s="15" t="str">
        <f t="shared" si="42"/>
        <v>57091</v>
      </c>
      <c r="O667" t="str">
        <f t="shared" si="43"/>
        <v/>
      </c>
      <c r="Q667">
        <f t="shared" si="44"/>
        <v>57091</v>
      </c>
      <c r="R667" s="14">
        <f t="shared" si="45"/>
        <v>5885276</v>
      </c>
    </row>
    <row r="668" spans="1:18" ht="14.45" customHeight="1" x14ac:dyDescent="0.25">
      <c r="A668" s="10">
        <v>649</v>
      </c>
      <c r="B668" s="111"/>
      <c r="C668" s="6" t="s">
        <v>903</v>
      </c>
      <c r="D668" s="7">
        <v>44896</v>
      </c>
      <c r="E668" s="8" t="s">
        <v>28</v>
      </c>
      <c r="F668" s="9">
        <v>1741392</v>
      </c>
      <c r="G668" s="8" t="s">
        <v>29</v>
      </c>
      <c r="H668" s="9">
        <v>182846</v>
      </c>
      <c r="I668" s="112"/>
      <c r="J668" s="113"/>
      <c r="K668" s="114"/>
      <c r="L668" s="115"/>
      <c r="M668" s="116"/>
      <c r="N668" s="15" t="str">
        <f t="shared" si="42"/>
        <v>53285</v>
      </c>
      <c r="O668" t="str">
        <f t="shared" si="43"/>
        <v/>
      </c>
      <c r="Q668">
        <f t="shared" si="44"/>
        <v>53285</v>
      </c>
      <c r="R668" s="14">
        <f t="shared" si="45"/>
        <v>1741392</v>
      </c>
    </row>
    <row r="669" spans="1:18" ht="14.45" customHeight="1" x14ac:dyDescent="0.25">
      <c r="A669" s="10">
        <v>650</v>
      </c>
      <c r="B669" s="111"/>
      <c r="C669" s="6" t="s">
        <v>904</v>
      </c>
      <c r="D669" s="7">
        <v>44909</v>
      </c>
      <c r="E669" s="8" t="s">
        <v>28</v>
      </c>
      <c r="F669" s="9">
        <v>3519080</v>
      </c>
      <c r="G669" s="8" t="s">
        <v>29</v>
      </c>
      <c r="H669" s="9">
        <v>369503</v>
      </c>
      <c r="I669" s="112"/>
      <c r="J669" s="113"/>
      <c r="K669" s="114"/>
      <c r="L669" s="115"/>
      <c r="M669" s="116"/>
      <c r="N669" s="15" t="str">
        <f t="shared" si="42"/>
        <v>55475</v>
      </c>
      <c r="O669" t="str">
        <f t="shared" si="43"/>
        <v/>
      </c>
      <c r="Q669">
        <f t="shared" si="44"/>
        <v>55475</v>
      </c>
      <c r="R669" s="14">
        <f t="shared" si="45"/>
        <v>3519080</v>
      </c>
    </row>
    <row r="670" spans="1:18" ht="14.45" customHeight="1" x14ac:dyDescent="0.25">
      <c r="A670" s="10">
        <v>651</v>
      </c>
      <c r="B670" s="111"/>
      <c r="C670" s="6" t="s">
        <v>905</v>
      </c>
      <c r="D670" s="7">
        <v>44902</v>
      </c>
      <c r="E670" s="8" t="s">
        <v>28</v>
      </c>
      <c r="F670" s="9">
        <v>3820360</v>
      </c>
      <c r="G670" s="8" t="s">
        <v>29</v>
      </c>
      <c r="H670" s="9">
        <v>401138</v>
      </c>
      <c r="I670" s="112"/>
      <c r="J670" s="113"/>
      <c r="K670" s="114"/>
      <c r="L670" s="115"/>
      <c r="M670" s="116"/>
      <c r="N670" s="15" t="str">
        <f t="shared" si="42"/>
        <v>54541</v>
      </c>
      <c r="O670" t="str">
        <f t="shared" si="43"/>
        <v/>
      </c>
      <c r="Q670">
        <f t="shared" si="44"/>
        <v>54541</v>
      </c>
      <c r="R670" s="14">
        <f t="shared" si="45"/>
        <v>3820360</v>
      </c>
    </row>
    <row r="671" spans="1:18" ht="14.45" customHeight="1" x14ac:dyDescent="0.25">
      <c r="A671" s="11">
        <v>652</v>
      </c>
      <c r="B671" s="100"/>
      <c r="C671" s="6" t="s">
        <v>906</v>
      </c>
      <c r="D671" s="7">
        <v>44916</v>
      </c>
      <c r="E671" s="8" t="s">
        <v>28</v>
      </c>
      <c r="F671" s="9">
        <v>3952652</v>
      </c>
      <c r="G671" s="8" t="s">
        <v>29</v>
      </c>
      <c r="H671" s="9">
        <v>415029</v>
      </c>
      <c r="I671" s="104"/>
      <c r="J671" s="105"/>
      <c r="K671" s="106"/>
      <c r="L671" s="109"/>
      <c r="M671" s="110"/>
      <c r="N671" s="15" t="str">
        <f t="shared" si="42"/>
        <v>56271</v>
      </c>
      <c r="O671" t="str">
        <f t="shared" si="43"/>
        <v/>
      </c>
      <c r="Q671">
        <f t="shared" si="44"/>
        <v>56271</v>
      </c>
      <c r="R671" s="14">
        <f t="shared" si="45"/>
        <v>3952652</v>
      </c>
    </row>
    <row r="672" spans="1:18" ht="16.149999999999999" customHeight="1" x14ac:dyDescent="0.25">
      <c r="A672" s="12">
        <v>653</v>
      </c>
      <c r="B672" s="12" t="s">
        <v>907</v>
      </c>
      <c r="C672" s="6" t="s">
        <v>908</v>
      </c>
      <c r="D672" s="7">
        <v>44901</v>
      </c>
      <c r="E672" s="8" t="s">
        <v>909</v>
      </c>
      <c r="F672" s="9">
        <v>-485518</v>
      </c>
      <c r="G672" s="8" t="s">
        <v>29</v>
      </c>
      <c r="H672" s="9">
        <v>-50979</v>
      </c>
      <c r="I672" s="94">
        <v>-434539</v>
      </c>
      <c r="J672" s="95"/>
      <c r="K672" s="96"/>
      <c r="L672" s="97" t="s">
        <v>902</v>
      </c>
      <c r="M672" s="98"/>
      <c r="N672" s="15" t="str">
        <f t="shared" si="42"/>
        <v>'B750</v>
      </c>
      <c r="O672" t="str">
        <f t="shared" si="43"/>
        <v>HT</v>
      </c>
      <c r="Q672">
        <f>RIGHT(N672,LEN(N672)-2)*1</f>
        <v>750</v>
      </c>
      <c r="R672" s="14">
        <f t="shared" si="45"/>
        <v>-485518</v>
      </c>
    </row>
    <row r="673" spans="1:18" ht="14.45" customHeight="1" x14ac:dyDescent="0.25">
      <c r="A673" s="5">
        <v>654</v>
      </c>
      <c r="B673" s="99" t="s">
        <v>910</v>
      </c>
      <c r="C673" s="6" t="s">
        <v>911</v>
      </c>
      <c r="D673" s="7">
        <v>44896</v>
      </c>
      <c r="E673" s="8" t="s">
        <v>28</v>
      </c>
      <c r="F673" s="9">
        <v>2035724</v>
      </c>
      <c r="G673" s="8" t="s">
        <v>29</v>
      </c>
      <c r="H673" s="9">
        <v>213751</v>
      </c>
      <c r="I673" s="101">
        <v>9550642</v>
      </c>
      <c r="J673" s="102"/>
      <c r="K673" s="103"/>
      <c r="L673" s="107" t="s">
        <v>912</v>
      </c>
      <c r="M673" s="108"/>
      <c r="N673" s="15" t="str">
        <f t="shared" si="42"/>
        <v>53289</v>
      </c>
      <c r="O673" t="str">
        <f t="shared" si="43"/>
        <v/>
      </c>
      <c r="Q673">
        <f t="shared" si="44"/>
        <v>53289</v>
      </c>
      <c r="R673" s="14">
        <f t="shared" si="45"/>
        <v>2035724</v>
      </c>
    </row>
    <row r="674" spans="1:18" ht="14.45" customHeight="1" x14ac:dyDescent="0.25">
      <c r="A674" s="10">
        <v>655</v>
      </c>
      <c r="B674" s="111"/>
      <c r="C674" s="6" t="s">
        <v>913</v>
      </c>
      <c r="D674" s="7">
        <v>44916</v>
      </c>
      <c r="E674" s="8" t="s">
        <v>28</v>
      </c>
      <c r="F674" s="9">
        <v>3089930</v>
      </c>
      <c r="G674" s="8" t="s">
        <v>29</v>
      </c>
      <c r="H674" s="9">
        <v>324443</v>
      </c>
      <c r="I674" s="112"/>
      <c r="J674" s="113"/>
      <c r="K674" s="114"/>
      <c r="L674" s="115"/>
      <c r="M674" s="116"/>
      <c r="N674" s="15" t="str">
        <f t="shared" si="42"/>
        <v>56273</v>
      </c>
      <c r="O674" t="str">
        <f t="shared" si="43"/>
        <v/>
      </c>
      <c r="Q674">
        <f t="shared" si="44"/>
        <v>56273</v>
      </c>
      <c r="R674" s="14">
        <f t="shared" si="45"/>
        <v>3089930</v>
      </c>
    </row>
    <row r="675" spans="1:18" ht="14.45" customHeight="1" x14ac:dyDescent="0.25">
      <c r="A675" s="10">
        <v>656</v>
      </c>
      <c r="B675" s="111"/>
      <c r="C675" s="6" t="s">
        <v>914</v>
      </c>
      <c r="D675" s="7">
        <v>44902</v>
      </c>
      <c r="E675" s="8" t="s">
        <v>28</v>
      </c>
      <c r="F675" s="9">
        <v>2635438</v>
      </c>
      <c r="G675" s="8" t="s">
        <v>29</v>
      </c>
      <c r="H675" s="9">
        <v>276721</v>
      </c>
      <c r="I675" s="112"/>
      <c r="J675" s="113"/>
      <c r="K675" s="114"/>
      <c r="L675" s="115"/>
      <c r="M675" s="116"/>
      <c r="N675" s="15" t="str">
        <f t="shared" si="42"/>
        <v>54544</v>
      </c>
      <c r="O675" t="str">
        <f t="shared" si="43"/>
        <v/>
      </c>
      <c r="Q675">
        <f t="shared" si="44"/>
        <v>54544</v>
      </c>
      <c r="R675" s="14">
        <f t="shared" si="45"/>
        <v>2635438</v>
      </c>
    </row>
    <row r="676" spans="1:18" ht="14.45" customHeight="1" x14ac:dyDescent="0.25">
      <c r="A676" s="11">
        <v>657</v>
      </c>
      <c r="B676" s="100"/>
      <c r="C676" s="6" t="s">
        <v>915</v>
      </c>
      <c r="D676" s="7">
        <v>44923</v>
      </c>
      <c r="E676" s="8" t="s">
        <v>28</v>
      </c>
      <c r="F676" s="9">
        <v>2910016</v>
      </c>
      <c r="G676" s="8" t="s">
        <v>29</v>
      </c>
      <c r="H676" s="9">
        <v>305552</v>
      </c>
      <c r="I676" s="104"/>
      <c r="J676" s="105"/>
      <c r="K676" s="106"/>
      <c r="L676" s="109"/>
      <c r="M676" s="110"/>
      <c r="N676" s="15" t="str">
        <f t="shared" si="42"/>
        <v>57086</v>
      </c>
      <c r="O676" t="str">
        <f t="shared" si="43"/>
        <v/>
      </c>
      <c r="Q676">
        <f t="shared" si="44"/>
        <v>57086</v>
      </c>
      <c r="R676" s="14">
        <f t="shared" si="45"/>
        <v>2910016</v>
      </c>
    </row>
    <row r="677" spans="1:18" ht="16.149999999999999" customHeight="1" x14ac:dyDescent="0.25">
      <c r="A677" s="12">
        <v>658</v>
      </c>
      <c r="B677" s="12" t="s">
        <v>916</v>
      </c>
      <c r="C677" s="6" t="s">
        <v>917</v>
      </c>
      <c r="D677" s="7">
        <v>44914</v>
      </c>
      <c r="E677" s="8" t="s">
        <v>918</v>
      </c>
      <c r="F677" s="9">
        <v>-128591</v>
      </c>
      <c r="G677" s="8" t="s">
        <v>29</v>
      </c>
      <c r="H677" s="9">
        <v>-13502</v>
      </c>
      <c r="I677" s="94">
        <v>-115089</v>
      </c>
      <c r="J677" s="95"/>
      <c r="K677" s="96"/>
      <c r="L677" s="97" t="s">
        <v>912</v>
      </c>
      <c r="M677" s="98"/>
      <c r="N677" s="15" t="str">
        <f t="shared" si="42"/>
        <v>'A850</v>
      </c>
      <c r="O677" t="str">
        <f t="shared" si="43"/>
        <v>HT</v>
      </c>
      <c r="Q677">
        <f>RIGHT(N677,LEN(N677)-2)*1</f>
        <v>850</v>
      </c>
      <c r="R677" s="14">
        <f t="shared" si="45"/>
        <v>-128591</v>
      </c>
    </row>
    <row r="678" spans="1:18" ht="14.45" customHeight="1" x14ac:dyDescent="0.25">
      <c r="A678" s="5">
        <v>659</v>
      </c>
      <c r="B678" s="99" t="s">
        <v>919</v>
      </c>
      <c r="C678" s="6" t="s">
        <v>920</v>
      </c>
      <c r="D678" s="7">
        <v>44915</v>
      </c>
      <c r="E678" s="8" t="s">
        <v>28</v>
      </c>
      <c r="F678" s="9">
        <v>10666875</v>
      </c>
      <c r="G678" s="8" t="s">
        <v>29</v>
      </c>
      <c r="H678" s="9">
        <v>1120022</v>
      </c>
      <c r="I678" s="101">
        <v>23130506</v>
      </c>
      <c r="J678" s="102"/>
      <c r="K678" s="103"/>
      <c r="L678" s="107" t="s">
        <v>921</v>
      </c>
      <c r="M678" s="108"/>
      <c r="N678" s="15" t="str">
        <f t="shared" si="42"/>
        <v>56169</v>
      </c>
      <c r="O678" t="str">
        <f t="shared" si="43"/>
        <v/>
      </c>
      <c r="Q678">
        <f t="shared" si="44"/>
        <v>56169</v>
      </c>
      <c r="R678" s="14">
        <f t="shared" si="45"/>
        <v>10666875</v>
      </c>
    </row>
    <row r="679" spans="1:18" ht="14.45" customHeight="1" x14ac:dyDescent="0.25">
      <c r="A679" s="10">
        <v>660</v>
      </c>
      <c r="B679" s="111"/>
      <c r="C679" s="6" t="s">
        <v>922</v>
      </c>
      <c r="D679" s="7">
        <v>44922</v>
      </c>
      <c r="E679" s="8" t="s">
        <v>28</v>
      </c>
      <c r="F679" s="9">
        <v>6676237</v>
      </c>
      <c r="G679" s="8" t="s">
        <v>29</v>
      </c>
      <c r="H679" s="9">
        <v>701005</v>
      </c>
      <c r="I679" s="112"/>
      <c r="J679" s="113"/>
      <c r="K679" s="114"/>
      <c r="L679" s="115"/>
      <c r="M679" s="116"/>
      <c r="N679" s="15" t="str">
        <f t="shared" si="42"/>
        <v>57008</v>
      </c>
      <c r="O679" t="str">
        <f t="shared" si="43"/>
        <v/>
      </c>
      <c r="Q679">
        <f t="shared" si="44"/>
        <v>57008</v>
      </c>
      <c r="R679" s="14">
        <f t="shared" si="45"/>
        <v>6676237</v>
      </c>
    </row>
    <row r="680" spans="1:18" ht="14.45" customHeight="1" x14ac:dyDescent="0.25">
      <c r="A680" s="10">
        <v>661</v>
      </c>
      <c r="B680" s="111"/>
      <c r="C680" s="6" t="s">
        <v>923</v>
      </c>
      <c r="D680" s="7">
        <v>44901</v>
      </c>
      <c r="E680" s="8" t="s">
        <v>28</v>
      </c>
      <c r="F680" s="9">
        <v>2331261</v>
      </c>
      <c r="G680" s="8" t="s">
        <v>29</v>
      </c>
      <c r="H680" s="9">
        <v>244782</v>
      </c>
      <c r="I680" s="112"/>
      <c r="J680" s="113"/>
      <c r="K680" s="114"/>
      <c r="L680" s="115"/>
      <c r="M680" s="116"/>
      <c r="N680" s="15" t="str">
        <f t="shared" si="42"/>
        <v>54442</v>
      </c>
      <c r="O680" t="str">
        <f t="shared" si="43"/>
        <v/>
      </c>
      <c r="Q680">
        <f t="shared" si="44"/>
        <v>54442</v>
      </c>
      <c r="R680" s="14">
        <f t="shared" si="45"/>
        <v>2331261</v>
      </c>
    </row>
    <row r="681" spans="1:18" ht="14.45" customHeight="1" x14ac:dyDescent="0.25">
      <c r="A681" s="10">
        <v>662</v>
      </c>
      <c r="B681" s="111"/>
      <c r="C681" s="6" t="s">
        <v>924</v>
      </c>
      <c r="D681" s="7">
        <v>44908</v>
      </c>
      <c r="E681" s="8" t="s">
        <v>28</v>
      </c>
      <c r="F681" s="9">
        <v>3742176</v>
      </c>
      <c r="G681" s="8" t="s">
        <v>29</v>
      </c>
      <c r="H681" s="9">
        <v>392929</v>
      </c>
      <c r="I681" s="112"/>
      <c r="J681" s="113"/>
      <c r="K681" s="114"/>
      <c r="L681" s="115"/>
      <c r="M681" s="116"/>
      <c r="N681" s="15" t="str">
        <f t="shared" si="42"/>
        <v>55400</v>
      </c>
      <c r="O681" t="str">
        <f t="shared" si="43"/>
        <v/>
      </c>
      <c r="Q681">
        <f t="shared" si="44"/>
        <v>55400</v>
      </c>
      <c r="R681" s="14">
        <f t="shared" si="45"/>
        <v>3742176</v>
      </c>
    </row>
    <row r="682" spans="1:18" ht="14.45" customHeight="1" x14ac:dyDescent="0.25">
      <c r="A682" s="11">
        <v>663</v>
      </c>
      <c r="B682" s="100"/>
      <c r="C682" s="6" t="s">
        <v>925</v>
      </c>
      <c r="D682" s="7">
        <v>44898</v>
      </c>
      <c r="E682" s="8" t="s">
        <v>28</v>
      </c>
      <c r="F682" s="9">
        <v>2427592</v>
      </c>
      <c r="G682" s="8" t="s">
        <v>29</v>
      </c>
      <c r="H682" s="9">
        <v>254897</v>
      </c>
      <c r="I682" s="104"/>
      <c r="J682" s="105"/>
      <c r="K682" s="106"/>
      <c r="L682" s="109"/>
      <c r="M682" s="110"/>
      <c r="N682" s="15" t="str">
        <f t="shared" si="42"/>
        <v>54310</v>
      </c>
      <c r="O682" t="str">
        <f t="shared" si="43"/>
        <v/>
      </c>
      <c r="Q682">
        <f t="shared" si="44"/>
        <v>54310</v>
      </c>
      <c r="R682" s="14">
        <f t="shared" si="45"/>
        <v>2427592</v>
      </c>
    </row>
    <row r="683" spans="1:18" ht="16.149999999999999" customHeight="1" x14ac:dyDescent="0.25">
      <c r="A683" s="12">
        <v>664</v>
      </c>
      <c r="B683" s="12" t="s">
        <v>926</v>
      </c>
      <c r="C683" s="6" t="s">
        <v>927</v>
      </c>
      <c r="D683" s="7">
        <v>44909</v>
      </c>
      <c r="E683" s="8" t="s">
        <v>928</v>
      </c>
      <c r="F683" s="9">
        <v>-248534</v>
      </c>
      <c r="G683" s="8" t="s">
        <v>29</v>
      </c>
      <c r="H683" s="9">
        <v>-26096</v>
      </c>
      <c r="I683" s="94">
        <v>-222438</v>
      </c>
      <c r="J683" s="95"/>
      <c r="K683" s="96"/>
      <c r="L683" s="97" t="s">
        <v>921</v>
      </c>
      <c r="M683" s="98"/>
      <c r="N683" s="15" t="str">
        <f t="shared" si="42"/>
        <v>00650</v>
      </c>
      <c r="O683" t="str">
        <f t="shared" si="43"/>
        <v>HT</v>
      </c>
      <c r="Q683">
        <f t="shared" si="44"/>
        <v>650</v>
      </c>
      <c r="R683" s="14">
        <f t="shared" si="45"/>
        <v>-248534</v>
      </c>
    </row>
    <row r="684" spans="1:18" ht="14.45" customHeight="1" x14ac:dyDescent="0.25">
      <c r="A684" s="5">
        <v>665</v>
      </c>
      <c r="B684" s="99" t="s">
        <v>929</v>
      </c>
      <c r="C684" s="6" t="s">
        <v>930</v>
      </c>
      <c r="D684" s="7">
        <v>44921</v>
      </c>
      <c r="E684" s="8" t="s">
        <v>28</v>
      </c>
      <c r="F684" s="9">
        <v>906283</v>
      </c>
      <c r="G684" s="8" t="s">
        <v>29</v>
      </c>
      <c r="H684" s="9">
        <v>95160</v>
      </c>
      <c r="I684" s="101">
        <v>8238707</v>
      </c>
      <c r="J684" s="102"/>
      <c r="K684" s="103"/>
      <c r="L684" s="107" t="s">
        <v>931</v>
      </c>
      <c r="M684" s="108"/>
      <c r="N684" s="15" t="str">
        <f t="shared" si="42"/>
        <v>56905</v>
      </c>
      <c r="O684" t="str">
        <f t="shared" si="43"/>
        <v/>
      </c>
      <c r="Q684">
        <f t="shared" si="44"/>
        <v>56905</v>
      </c>
      <c r="R684" s="14">
        <f t="shared" si="45"/>
        <v>906283</v>
      </c>
    </row>
    <row r="685" spans="1:18" ht="14.45" customHeight="1" x14ac:dyDescent="0.25">
      <c r="A685" s="10">
        <v>666</v>
      </c>
      <c r="B685" s="111"/>
      <c r="C685" s="6" t="s">
        <v>932</v>
      </c>
      <c r="D685" s="7">
        <v>44896</v>
      </c>
      <c r="E685" s="8" t="s">
        <v>28</v>
      </c>
      <c r="F685" s="9">
        <v>1910180</v>
      </c>
      <c r="G685" s="8" t="s">
        <v>29</v>
      </c>
      <c r="H685" s="9">
        <v>200569</v>
      </c>
      <c r="I685" s="112"/>
      <c r="J685" s="113"/>
      <c r="K685" s="114"/>
      <c r="L685" s="115"/>
      <c r="M685" s="116"/>
      <c r="N685" s="15" t="str">
        <f t="shared" si="42"/>
        <v>53845</v>
      </c>
      <c r="O685" t="str">
        <f t="shared" si="43"/>
        <v/>
      </c>
      <c r="Q685">
        <f t="shared" si="44"/>
        <v>53845</v>
      </c>
      <c r="R685" s="14">
        <f t="shared" si="45"/>
        <v>1910180</v>
      </c>
    </row>
    <row r="686" spans="1:18" ht="14.45" customHeight="1" x14ac:dyDescent="0.25">
      <c r="A686" s="10">
        <v>667</v>
      </c>
      <c r="B686" s="111"/>
      <c r="C686" s="6" t="s">
        <v>933</v>
      </c>
      <c r="D686" s="7">
        <v>44900</v>
      </c>
      <c r="E686" s="8" t="s">
        <v>28</v>
      </c>
      <c r="F686" s="9">
        <v>1267223</v>
      </c>
      <c r="G686" s="8" t="s">
        <v>29</v>
      </c>
      <c r="H686" s="9">
        <v>133058</v>
      </c>
      <c r="I686" s="112"/>
      <c r="J686" s="113"/>
      <c r="K686" s="114"/>
      <c r="L686" s="115"/>
      <c r="M686" s="116"/>
      <c r="N686" s="15" t="str">
        <f t="shared" si="42"/>
        <v>54353</v>
      </c>
      <c r="O686" t="str">
        <f t="shared" si="43"/>
        <v/>
      </c>
      <c r="Q686">
        <f t="shared" si="44"/>
        <v>54353</v>
      </c>
      <c r="R686" s="14">
        <f t="shared" si="45"/>
        <v>1267223</v>
      </c>
    </row>
    <row r="687" spans="1:18" ht="14.45" customHeight="1" x14ac:dyDescent="0.25">
      <c r="A687" s="10">
        <v>668</v>
      </c>
      <c r="B687" s="111"/>
      <c r="C687" s="6" t="s">
        <v>934</v>
      </c>
      <c r="D687" s="7">
        <v>44914</v>
      </c>
      <c r="E687" s="8" t="s">
        <v>28</v>
      </c>
      <c r="F687" s="9">
        <v>3235492</v>
      </c>
      <c r="G687" s="8" t="s">
        <v>29</v>
      </c>
      <c r="H687" s="9">
        <v>339727</v>
      </c>
      <c r="I687" s="112"/>
      <c r="J687" s="113"/>
      <c r="K687" s="114"/>
      <c r="L687" s="115"/>
      <c r="M687" s="116"/>
      <c r="N687" s="15" t="str">
        <f t="shared" si="42"/>
        <v>56074</v>
      </c>
      <c r="O687" t="str">
        <f t="shared" si="43"/>
        <v/>
      </c>
      <c r="Q687">
        <f t="shared" si="44"/>
        <v>56074</v>
      </c>
      <c r="R687" s="14">
        <f t="shared" si="45"/>
        <v>3235492</v>
      </c>
    </row>
    <row r="688" spans="1:18" ht="14.45" customHeight="1" x14ac:dyDescent="0.25">
      <c r="A688" s="11">
        <v>669</v>
      </c>
      <c r="B688" s="100"/>
      <c r="C688" s="6" t="s">
        <v>935</v>
      </c>
      <c r="D688" s="7">
        <v>44907</v>
      </c>
      <c r="E688" s="8" t="s">
        <v>42</v>
      </c>
      <c r="F688" s="9">
        <v>1886081</v>
      </c>
      <c r="G688" s="8" t="s">
        <v>29</v>
      </c>
      <c r="H688" s="9">
        <v>198038</v>
      </c>
      <c r="I688" s="104"/>
      <c r="J688" s="105"/>
      <c r="K688" s="106"/>
      <c r="L688" s="109"/>
      <c r="M688" s="110"/>
      <c r="N688" s="15" t="str">
        <f t="shared" si="42"/>
        <v>55317</v>
      </c>
      <c r="O688" t="str">
        <f t="shared" si="43"/>
        <v/>
      </c>
      <c r="Q688">
        <f t="shared" si="44"/>
        <v>55317</v>
      </c>
      <c r="R688" s="14">
        <f t="shared" si="45"/>
        <v>1886081</v>
      </c>
    </row>
    <row r="689" spans="1:18" ht="14.45" customHeight="1" x14ac:dyDescent="0.25">
      <c r="A689" s="5">
        <v>670</v>
      </c>
      <c r="B689" s="99" t="s">
        <v>936</v>
      </c>
      <c r="C689" s="6" t="s">
        <v>937</v>
      </c>
      <c r="D689" s="7">
        <v>44910</v>
      </c>
      <c r="E689" s="8" t="s">
        <v>28</v>
      </c>
      <c r="F689" s="9">
        <v>1992481</v>
      </c>
      <c r="G689" s="8" t="s">
        <v>29</v>
      </c>
      <c r="H689" s="9">
        <v>209210</v>
      </c>
      <c r="I689" s="101">
        <v>8958671</v>
      </c>
      <c r="J689" s="102"/>
      <c r="K689" s="103"/>
      <c r="L689" s="107" t="s">
        <v>938</v>
      </c>
      <c r="M689" s="108"/>
      <c r="N689" s="15" t="str">
        <f t="shared" si="42"/>
        <v>55710</v>
      </c>
      <c r="O689" t="str">
        <f t="shared" si="43"/>
        <v/>
      </c>
      <c r="Q689">
        <f t="shared" si="44"/>
        <v>55710</v>
      </c>
      <c r="R689" s="14">
        <f t="shared" si="45"/>
        <v>1992481</v>
      </c>
    </row>
    <row r="690" spans="1:18" ht="14.45" customHeight="1" x14ac:dyDescent="0.25">
      <c r="A690" s="10">
        <v>671</v>
      </c>
      <c r="B690" s="111"/>
      <c r="C690" s="6" t="s">
        <v>939</v>
      </c>
      <c r="D690" s="7">
        <v>44924</v>
      </c>
      <c r="E690" s="8" t="s">
        <v>28</v>
      </c>
      <c r="F690" s="9">
        <v>3099616</v>
      </c>
      <c r="G690" s="8" t="s">
        <v>29</v>
      </c>
      <c r="H690" s="9">
        <v>325460</v>
      </c>
      <c r="I690" s="112"/>
      <c r="J690" s="113"/>
      <c r="K690" s="114"/>
      <c r="L690" s="115"/>
      <c r="M690" s="116"/>
      <c r="N690" s="15" t="str">
        <f t="shared" si="42"/>
        <v>57109</v>
      </c>
      <c r="O690" t="str">
        <f t="shared" si="43"/>
        <v/>
      </c>
      <c r="Q690">
        <f t="shared" si="44"/>
        <v>57109</v>
      </c>
      <c r="R690" s="14">
        <f t="shared" si="45"/>
        <v>3099616</v>
      </c>
    </row>
    <row r="691" spans="1:18" ht="14.45" customHeight="1" x14ac:dyDescent="0.25">
      <c r="A691" s="11">
        <v>672</v>
      </c>
      <c r="B691" s="100"/>
      <c r="C691" s="6" t="s">
        <v>940</v>
      </c>
      <c r="D691" s="7">
        <v>44901</v>
      </c>
      <c r="E691" s="8" t="s">
        <v>28</v>
      </c>
      <c r="F691" s="9">
        <v>4917591</v>
      </c>
      <c r="G691" s="8" t="s">
        <v>29</v>
      </c>
      <c r="H691" s="9">
        <v>516347</v>
      </c>
      <c r="I691" s="104"/>
      <c r="J691" s="105"/>
      <c r="K691" s="106"/>
      <c r="L691" s="109"/>
      <c r="M691" s="110"/>
      <c r="N691" s="15" t="str">
        <f t="shared" si="42"/>
        <v>54397</v>
      </c>
      <c r="O691" t="str">
        <f t="shared" si="43"/>
        <v/>
      </c>
      <c r="Q691">
        <f t="shared" si="44"/>
        <v>54397</v>
      </c>
      <c r="R691" s="14">
        <f t="shared" si="45"/>
        <v>4917591</v>
      </c>
    </row>
    <row r="692" spans="1:18" ht="14.45" customHeight="1" x14ac:dyDescent="0.25">
      <c r="A692" s="5">
        <v>673</v>
      </c>
      <c r="B692" s="99" t="s">
        <v>941</v>
      </c>
      <c r="C692" s="6" t="s">
        <v>942</v>
      </c>
      <c r="D692" s="7">
        <v>44897</v>
      </c>
      <c r="E692" s="8" t="s">
        <v>28</v>
      </c>
      <c r="F692" s="9">
        <v>2574044</v>
      </c>
      <c r="G692" s="8" t="s">
        <v>29</v>
      </c>
      <c r="H692" s="9">
        <v>270275</v>
      </c>
      <c r="I692" s="101">
        <v>18769408</v>
      </c>
      <c r="J692" s="102"/>
      <c r="K692" s="103"/>
      <c r="L692" s="107" t="s">
        <v>943</v>
      </c>
      <c r="M692" s="108"/>
      <c r="N692" s="15" t="str">
        <f t="shared" si="42"/>
        <v>54217</v>
      </c>
      <c r="O692" t="str">
        <f t="shared" si="43"/>
        <v/>
      </c>
      <c r="Q692">
        <f t="shared" si="44"/>
        <v>54217</v>
      </c>
      <c r="R692" s="14">
        <f t="shared" si="45"/>
        <v>2574044</v>
      </c>
    </row>
    <row r="693" spans="1:18" ht="14.45" customHeight="1" x14ac:dyDescent="0.25">
      <c r="A693" s="10">
        <v>674</v>
      </c>
      <c r="B693" s="111"/>
      <c r="C693" s="6" t="s">
        <v>944</v>
      </c>
      <c r="D693" s="7">
        <v>44915</v>
      </c>
      <c r="E693" s="8" t="s">
        <v>28</v>
      </c>
      <c r="F693" s="9">
        <v>1826340</v>
      </c>
      <c r="G693" s="8" t="s">
        <v>29</v>
      </c>
      <c r="H693" s="9">
        <v>191766</v>
      </c>
      <c r="I693" s="112"/>
      <c r="J693" s="113"/>
      <c r="K693" s="114"/>
      <c r="L693" s="115"/>
      <c r="M693" s="116"/>
      <c r="N693" s="15" t="str">
        <f t="shared" si="42"/>
        <v>56173</v>
      </c>
      <c r="O693" t="str">
        <f t="shared" si="43"/>
        <v/>
      </c>
      <c r="Q693">
        <f t="shared" si="44"/>
        <v>56173</v>
      </c>
      <c r="R693" s="14">
        <f t="shared" si="45"/>
        <v>1826340</v>
      </c>
    </row>
    <row r="694" spans="1:18" ht="14.45" customHeight="1" x14ac:dyDescent="0.25">
      <c r="A694" s="10">
        <v>675</v>
      </c>
      <c r="B694" s="111"/>
      <c r="C694" s="6" t="s">
        <v>945</v>
      </c>
      <c r="D694" s="7">
        <v>44901</v>
      </c>
      <c r="E694" s="8" t="s">
        <v>28</v>
      </c>
      <c r="F694" s="9">
        <v>1507109</v>
      </c>
      <c r="G694" s="8" t="s">
        <v>29</v>
      </c>
      <c r="H694" s="9">
        <v>158246</v>
      </c>
      <c r="I694" s="112"/>
      <c r="J694" s="113"/>
      <c r="K694" s="114"/>
      <c r="L694" s="115"/>
      <c r="M694" s="116"/>
      <c r="N694" s="15" t="str">
        <f t="shared" si="42"/>
        <v>54451</v>
      </c>
      <c r="O694" t="str">
        <f t="shared" si="43"/>
        <v/>
      </c>
      <c r="Q694">
        <f t="shared" si="44"/>
        <v>54451</v>
      </c>
      <c r="R694" s="14">
        <f t="shared" si="45"/>
        <v>1507109</v>
      </c>
    </row>
    <row r="695" spans="1:18" ht="14.45" customHeight="1" x14ac:dyDescent="0.25">
      <c r="A695" s="10">
        <v>676</v>
      </c>
      <c r="B695" s="111"/>
      <c r="C695" s="6" t="s">
        <v>946</v>
      </c>
      <c r="D695" s="7">
        <v>44922</v>
      </c>
      <c r="E695" s="8" t="s">
        <v>947</v>
      </c>
      <c r="F695" s="9">
        <v>4758329</v>
      </c>
      <c r="G695" s="8" t="s">
        <v>29</v>
      </c>
      <c r="H695" s="9">
        <v>499625</v>
      </c>
      <c r="I695" s="112"/>
      <c r="J695" s="113"/>
      <c r="K695" s="114"/>
      <c r="L695" s="115"/>
      <c r="M695" s="116"/>
      <c r="N695" s="15" t="str">
        <f t="shared" si="42"/>
        <v>57024</v>
      </c>
      <c r="O695" t="str">
        <f t="shared" si="43"/>
        <v/>
      </c>
      <c r="Q695">
        <f t="shared" si="44"/>
        <v>57024</v>
      </c>
      <c r="R695" s="14">
        <f t="shared" si="45"/>
        <v>4758329</v>
      </c>
    </row>
    <row r="696" spans="1:18" ht="14.45" customHeight="1" x14ac:dyDescent="0.25">
      <c r="A696" s="10">
        <v>677</v>
      </c>
      <c r="B696" s="111"/>
      <c r="C696" s="6" t="s">
        <v>948</v>
      </c>
      <c r="D696" s="7">
        <v>44922</v>
      </c>
      <c r="E696" s="8" t="s">
        <v>949</v>
      </c>
      <c r="F696" s="9">
        <v>4887981</v>
      </c>
      <c r="G696" s="8" t="s">
        <v>29</v>
      </c>
      <c r="H696" s="9">
        <v>513238</v>
      </c>
      <c r="I696" s="112"/>
      <c r="J696" s="113"/>
      <c r="K696" s="114"/>
      <c r="L696" s="115"/>
      <c r="M696" s="116"/>
      <c r="N696" s="15" t="str">
        <f t="shared" si="42"/>
        <v>57011</v>
      </c>
      <c r="O696" t="str">
        <f t="shared" si="43"/>
        <v/>
      </c>
      <c r="Q696">
        <f t="shared" si="44"/>
        <v>57011</v>
      </c>
      <c r="R696" s="14">
        <f t="shared" si="45"/>
        <v>4887981</v>
      </c>
    </row>
    <row r="697" spans="1:18" ht="14.45" customHeight="1" x14ac:dyDescent="0.25">
      <c r="A697" s="10">
        <v>678</v>
      </c>
      <c r="B697" s="111"/>
      <c r="C697" s="6" t="s">
        <v>950</v>
      </c>
      <c r="D697" s="7">
        <v>44908</v>
      </c>
      <c r="E697" s="8" t="s">
        <v>42</v>
      </c>
      <c r="F697" s="9">
        <v>858639</v>
      </c>
      <c r="G697" s="8" t="s">
        <v>29</v>
      </c>
      <c r="H697" s="9">
        <v>90157</v>
      </c>
      <c r="I697" s="112"/>
      <c r="J697" s="113"/>
      <c r="K697" s="114"/>
      <c r="L697" s="115"/>
      <c r="M697" s="116"/>
      <c r="N697" s="15" t="str">
        <f t="shared" si="42"/>
        <v>55391</v>
      </c>
      <c r="O697" t="str">
        <f t="shared" si="43"/>
        <v/>
      </c>
      <c r="Q697">
        <f t="shared" si="44"/>
        <v>55391</v>
      </c>
      <c r="R697" s="14">
        <f t="shared" si="45"/>
        <v>858639</v>
      </c>
    </row>
    <row r="698" spans="1:18" ht="14.45" customHeight="1" x14ac:dyDescent="0.25">
      <c r="A698" s="10">
        <v>679</v>
      </c>
      <c r="B698" s="111"/>
      <c r="C698" s="6" t="s">
        <v>951</v>
      </c>
      <c r="D698" s="7">
        <v>44911</v>
      </c>
      <c r="E698" s="8" t="s">
        <v>28</v>
      </c>
      <c r="F698" s="9">
        <v>1826340</v>
      </c>
      <c r="G698" s="8" t="s">
        <v>29</v>
      </c>
      <c r="H698" s="9">
        <v>191766</v>
      </c>
      <c r="I698" s="112"/>
      <c r="J698" s="113"/>
      <c r="K698" s="114"/>
      <c r="L698" s="115"/>
      <c r="M698" s="116"/>
      <c r="N698" s="15" t="str">
        <f t="shared" si="42"/>
        <v>55960</v>
      </c>
      <c r="O698" t="str">
        <f t="shared" si="43"/>
        <v/>
      </c>
      <c r="Q698">
        <f t="shared" si="44"/>
        <v>55960</v>
      </c>
      <c r="R698" s="14">
        <f t="shared" si="45"/>
        <v>1826340</v>
      </c>
    </row>
    <row r="699" spans="1:18" ht="14.45" customHeight="1" x14ac:dyDescent="0.25">
      <c r="A699" s="10">
        <v>680</v>
      </c>
      <c r="B699" s="111"/>
      <c r="C699" s="6" t="s">
        <v>952</v>
      </c>
      <c r="D699" s="7">
        <v>44918</v>
      </c>
      <c r="E699" s="8" t="s">
        <v>28</v>
      </c>
      <c r="F699" s="9">
        <v>1736383</v>
      </c>
      <c r="G699" s="8" t="s">
        <v>29</v>
      </c>
      <c r="H699" s="9">
        <v>182320</v>
      </c>
      <c r="I699" s="112"/>
      <c r="J699" s="113"/>
      <c r="K699" s="114"/>
      <c r="L699" s="115"/>
      <c r="M699" s="116"/>
      <c r="N699" s="15" t="str">
        <f t="shared" si="42"/>
        <v>56756</v>
      </c>
      <c r="O699" t="str">
        <f t="shared" si="43"/>
        <v/>
      </c>
      <c r="Q699">
        <f t="shared" si="44"/>
        <v>56756</v>
      </c>
      <c r="R699" s="14">
        <f t="shared" si="45"/>
        <v>1736383</v>
      </c>
    </row>
    <row r="700" spans="1:18" ht="14.45" customHeight="1" x14ac:dyDescent="0.25">
      <c r="A700" s="11">
        <v>681</v>
      </c>
      <c r="B700" s="100"/>
      <c r="C700" s="6" t="s">
        <v>953</v>
      </c>
      <c r="D700" s="7">
        <v>44904</v>
      </c>
      <c r="E700" s="8" t="s">
        <v>28</v>
      </c>
      <c r="F700" s="9">
        <v>996241</v>
      </c>
      <c r="G700" s="8" t="s">
        <v>29</v>
      </c>
      <c r="H700" s="9">
        <v>104605</v>
      </c>
      <c r="I700" s="104"/>
      <c r="J700" s="105"/>
      <c r="K700" s="106"/>
      <c r="L700" s="109"/>
      <c r="M700" s="110"/>
      <c r="N700" s="15" t="str">
        <f t="shared" si="42"/>
        <v>55230</v>
      </c>
      <c r="O700" t="str">
        <f t="shared" si="43"/>
        <v/>
      </c>
      <c r="Q700">
        <f t="shared" si="44"/>
        <v>55230</v>
      </c>
      <c r="R700" s="14">
        <f t="shared" si="45"/>
        <v>996241</v>
      </c>
    </row>
    <row r="701" spans="1:18" ht="14.65" customHeight="1" x14ac:dyDescent="0.25">
      <c r="A701" s="5">
        <v>682</v>
      </c>
      <c r="B701" s="99" t="s">
        <v>954</v>
      </c>
      <c r="C701" s="6" t="s">
        <v>955</v>
      </c>
      <c r="D701" s="7">
        <v>44923</v>
      </c>
      <c r="E701" s="8" t="s">
        <v>28</v>
      </c>
      <c r="F701" s="9">
        <v>509756</v>
      </c>
      <c r="G701" s="8" t="s">
        <v>29</v>
      </c>
      <c r="H701" s="9">
        <v>53524</v>
      </c>
      <c r="I701" s="101">
        <v>1434490</v>
      </c>
      <c r="J701" s="102"/>
      <c r="K701" s="103"/>
      <c r="L701" s="107" t="s">
        <v>956</v>
      </c>
      <c r="M701" s="108"/>
      <c r="N701" s="15" t="str">
        <f t="shared" si="42"/>
        <v>57088</v>
      </c>
      <c r="O701" t="str">
        <f t="shared" si="43"/>
        <v/>
      </c>
      <c r="Q701">
        <f t="shared" si="44"/>
        <v>57088</v>
      </c>
      <c r="R701" s="14">
        <f t="shared" si="45"/>
        <v>509756</v>
      </c>
    </row>
    <row r="702" spans="1:18" ht="14.65" customHeight="1" x14ac:dyDescent="0.25">
      <c r="A702" s="11">
        <v>683</v>
      </c>
      <c r="B702" s="100"/>
      <c r="C702" s="6" t="s">
        <v>957</v>
      </c>
      <c r="D702" s="7">
        <v>44916</v>
      </c>
      <c r="E702" s="8" t="s">
        <v>42</v>
      </c>
      <c r="F702" s="9">
        <v>1093026</v>
      </c>
      <c r="G702" s="8" t="s">
        <v>29</v>
      </c>
      <c r="H702" s="9">
        <v>114768</v>
      </c>
      <c r="I702" s="104"/>
      <c r="J702" s="105"/>
      <c r="K702" s="106"/>
      <c r="L702" s="109"/>
      <c r="M702" s="110"/>
      <c r="N702" s="15" t="str">
        <f t="shared" si="42"/>
        <v>56275</v>
      </c>
      <c r="O702" t="str">
        <f t="shared" si="43"/>
        <v/>
      </c>
      <c r="Q702">
        <f t="shared" si="44"/>
        <v>56275</v>
      </c>
      <c r="R702" s="14">
        <f t="shared" si="45"/>
        <v>1093026</v>
      </c>
    </row>
    <row r="703" spans="1:18" ht="14.45" customHeight="1" x14ac:dyDescent="0.25">
      <c r="A703" s="5">
        <v>684</v>
      </c>
      <c r="B703" s="99" t="s">
        <v>958</v>
      </c>
      <c r="C703" s="6" t="s">
        <v>959</v>
      </c>
      <c r="D703" s="7">
        <v>44921</v>
      </c>
      <c r="E703" s="8" t="s">
        <v>28</v>
      </c>
      <c r="F703" s="9">
        <v>1849612</v>
      </c>
      <c r="G703" s="8" t="s">
        <v>29</v>
      </c>
      <c r="H703" s="9">
        <v>194209</v>
      </c>
      <c r="I703" s="101">
        <v>9999954</v>
      </c>
      <c r="J703" s="102"/>
      <c r="K703" s="103"/>
      <c r="L703" s="107" t="s">
        <v>960</v>
      </c>
      <c r="M703" s="108"/>
      <c r="N703" s="15" t="str">
        <f t="shared" si="42"/>
        <v>56896</v>
      </c>
      <c r="O703" t="str">
        <f t="shared" si="43"/>
        <v/>
      </c>
      <c r="Q703">
        <f t="shared" si="44"/>
        <v>56896</v>
      </c>
      <c r="R703" s="14">
        <f t="shared" si="45"/>
        <v>1849612</v>
      </c>
    </row>
    <row r="704" spans="1:18" ht="14.45" customHeight="1" x14ac:dyDescent="0.25">
      <c r="A704" s="10">
        <v>685</v>
      </c>
      <c r="B704" s="111"/>
      <c r="C704" s="6" t="s">
        <v>961</v>
      </c>
      <c r="D704" s="7">
        <v>44896</v>
      </c>
      <c r="E704" s="8" t="s">
        <v>28</v>
      </c>
      <c r="F704" s="9">
        <v>3781539</v>
      </c>
      <c r="G704" s="8" t="s">
        <v>29</v>
      </c>
      <c r="H704" s="9">
        <v>397062</v>
      </c>
      <c r="I704" s="112"/>
      <c r="J704" s="113"/>
      <c r="K704" s="114"/>
      <c r="L704" s="115"/>
      <c r="M704" s="116"/>
      <c r="N704" s="15" t="str">
        <f t="shared" si="42"/>
        <v>53277</v>
      </c>
      <c r="O704" t="str">
        <f t="shared" si="43"/>
        <v/>
      </c>
      <c r="Q704">
        <f t="shared" si="44"/>
        <v>53277</v>
      </c>
      <c r="R704" s="14">
        <f t="shared" si="45"/>
        <v>3781539</v>
      </c>
    </row>
    <row r="705" spans="1:18" ht="14.45" customHeight="1" x14ac:dyDescent="0.25">
      <c r="A705" s="10">
        <v>686</v>
      </c>
      <c r="B705" s="111"/>
      <c r="C705" s="6" t="s">
        <v>962</v>
      </c>
      <c r="D705" s="7">
        <v>44900</v>
      </c>
      <c r="E705" s="8" t="s">
        <v>28</v>
      </c>
      <c r="F705" s="9">
        <v>1799140</v>
      </c>
      <c r="G705" s="8" t="s">
        <v>29</v>
      </c>
      <c r="H705" s="9">
        <v>188910</v>
      </c>
      <c r="I705" s="112"/>
      <c r="J705" s="113"/>
      <c r="K705" s="114"/>
      <c r="L705" s="115"/>
      <c r="M705" s="116"/>
      <c r="N705" s="15" t="str">
        <f t="shared" si="42"/>
        <v>54354</v>
      </c>
      <c r="O705" t="str">
        <f t="shared" si="43"/>
        <v/>
      </c>
      <c r="Q705">
        <f t="shared" si="44"/>
        <v>54354</v>
      </c>
      <c r="R705" s="14">
        <f t="shared" si="45"/>
        <v>1799140</v>
      </c>
    </row>
    <row r="706" spans="1:18" ht="14.45" customHeight="1" x14ac:dyDescent="0.25">
      <c r="A706" s="10">
        <v>687</v>
      </c>
      <c r="B706" s="111"/>
      <c r="C706" s="6" t="s">
        <v>963</v>
      </c>
      <c r="D706" s="7">
        <v>44914</v>
      </c>
      <c r="E706" s="8" t="s">
        <v>28</v>
      </c>
      <c r="F706" s="9">
        <v>2543416</v>
      </c>
      <c r="G706" s="8" t="s">
        <v>29</v>
      </c>
      <c r="H706" s="9">
        <v>267059</v>
      </c>
      <c r="I706" s="112"/>
      <c r="J706" s="113"/>
      <c r="K706" s="114"/>
      <c r="L706" s="115"/>
      <c r="M706" s="116"/>
      <c r="N706" s="15" t="str">
        <f t="shared" si="42"/>
        <v>56076</v>
      </c>
      <c r="O706" t="str">
        <f t="shared" si="43"/>
        <v/>
      </c>
      <c r="Q706">
        <f t="shared" si="44"/>
        <v>56076</v>
      </c>
      <c r="R706" s="14">
        <f t="shared" si="45"/>
        <v>2543416</v>
      </c>
    </row>
    <row r="707" spans="1:18" ht="14.45" customHeight="1" x14ac:dyDescent="0.25">
      <c r="A707" s="11">
        <v>688</v>
      </c>
      <c r="B707" s="100"/>
      <c r="C707" s="6" t="s">
        <v>964</v>
      </c>
      <c r="D707" s="7">
        <v>44907</v>
      </c>
      <c r="E707" s="8" t="s">
        <v>28</v>
      </c>
      <c r="F707" s="9">
        <v>1199426</v>
      </c>
      <c r="G707" s="8" t="s">
        <v>29</v>
      </c>
      <c r="H707" s="9">
        <v>125940</v>
      </c>
      <c r="I707" s="104"/>
      <c r="J707" s="105"/>
      <c r="K707" s="106"/>
      <c r="L707" s="109"/>
      <c r="M707" s="110"/>
      <c r="N707" s="15" t="str">
        <f t="shared" si="42"/>
        <v>55316</v>
      </c>
      <c r="O707" t="str">
        <f t="shared" si="43"/>
        <v/>
      </c>
      <c r="Q707">
        <f t="shared" si="44"/>
        <v>55316</v>
      </c>
      <c r="R707" s="14">
        <f t="shared" si="45"/>
        <v>1199426</v>
      </c>
    </row>
    <row r="708" spans="1:18" ht="16.149999999999999" customHeight="1" x14ac:dyDescent="0.25">
      <c r="A708" s="12">
        <v>689</v>
      </c>
      <c r="B708" s="12" t="s">
        <v>1359</v>
      </c>
      <c r="C708" s="6" t="s">
        <v>1360</v>
      </c>
      <c r="D708" s="7">
        <v>44930</v>
      </c>
      <c r="E708" s="8" t="s">
        <v>1361</v>
      </c>
      <c r="F708" s="9">
        <v>-203902</v>
      </c>
      <c r="G708" s="8" t="s">
        <v>29</v>
      </c>
      <c r="H708" s="9">
        <v>-21410</v>
      </c>
      <c r="I708" s="94">
        <v>-182492</v>
      </c>
      <c r="J708" s="95"/>
      <c r="K708" s="96"/>
      <c r="L708" s="97" t="s">
        <v>960</v>
      </c>
      <c r="M708" s="98"/>
      <c r="N708" s="15" t="str">
        <f t="shared" si="42"/>
        <v>'B3</v>
      </c>
      <c r="O708" t="str">
        <f t="shared" si="43"/>
        <v>HT</v>
      </c>
      <c r="Q708">
        <f>RIGHT(N708,LEN(N708)-2)*1</f>
        <v>3</v>
      </c>
      <c r="R708" s="14">
        <f t="shared" si="45"/>
        <v>-203902</v>
      </c>
    </row>
    <row r="709" spans="1:18" ht="14.45" customHeight="1" x14ac:dyDescent="0.25">
      <c r="A709" s="5">
        <v>690</v>
      </c>
      <c r="B709" s="99" t="s">
        <v>965</v>
      </c>
      <c r="C709" s="6" t="s">
        <v>966</v>
      </c>
      <c r="D709" s="7">
        <v>44917</v>
      </c>
      <c r="E709" s="8" t="s">
        <v>28</v>
      </c>
      <c r="F709" s="9">
        <v>1784206</v>
      </c>
      <c r="G709" s="8" t="s">
        <v>29</v>
      </c>
      <c r="H709" s="9">
        <v>187341</v>
      </c>
      <c r="I709" s="101">
        <v>4545044</v>
      </c>
      <c r="J709" s="102"/>
      <c r="K709" s="103"/>
      <c r="L709" s="107" t="s">
        <v>967</v>
      </c>
      <c r="M709" s="108"/>
      <c r="N709" s="15" t="str">
        <f t="shared" si="42"/>
        <v>56676</v>
      </c>
      <c r="O709" t="str">
        <f t="shared" si="43"/>
        <v/>
      </c>
      <c r="Q709">
        <f t="shared" si="44"/>
        <v>56676</v>
      </c>
      <c r="R709" s="14">
        <f t="shared" si="45"/>
        <v>1784206</v>
      </c>
    </row>
    <row r="710" spans="1:18" ht="14.45" customHeight="1" x14ac:dyDescent="0.25">
      <c r="A710" s="10">
        <v>691</v>
      </c>
      <c r="B710" s="111"/>
      <c r="C710" s="6" t="s">
        <v>968</v>
      </c>
      <c r="D710" s="7">
        <v>44903</v>
      </c>
      <c r="E710" s="8" t="s">
        <v>42</v>
      </c>
      <c r="F710" s="9">
        <v>894481</v>
      </c>
      <c r="G710" s="8" t="s">
        <v>29</v>
      </c>
      <c r="H710" s="9">
        <v>93920</v>
      </c>
      <c r="I710" s="112"/>
      <c r="J710" s="113"/>
      <c r="K710" s="114"/>
      <c r="L710" s="115"/>
      <c r="M710" s="116"/>
      <c r="N710" s="15" t="str">
        <f t="shared" si="42"/>
        <v>55080</v>
      </c>
      <c r="O710" t="str">
        <f t="shared" si="43"/>
        <v/>
      </c>
      <c r="Q710">
        <f t="shared" si="44"/>
        <v>55080</v>
      </c>
      <c r="R710" s="14">
        <f t="shared" si="45"/>
        <v>894481</v>
      </c>
    </row>
    <row r="711" spans="1:18" ht="14.45" customHeight="1" x14ac:dyDescent="0.25">
      <c r="A711" s="11">
        <v>692</v>
      </c>
      <c r="B711" s="100"/>
      <c r="C711" s="6" t="s">
        <v>969</v>
      </c>
      <c r="D711" s="7">
        <v>44896</v>
      </c>
      <c r="E711" s="8" t="s">
        <v>28</v>
      </c>
      <c r="F711" s="9">
        <v>2399574</v>
      </c>
      <c r="G711" s="8" t="s">
        <v>29</v>
      </c>
      <c r="H711" s="9">
        <v>251955</v>
      </c>
      <c r="I711" s="104"/>
      <c r="J711" s="105"/>
      <c r="K711" s="106"/>
      <c r="L711" s="109"/>
      <c r="M711" s="110"/>
      <c r="N711" s="15" t="str">
        <f t="shared" si="42"/>
        <v>53851</v>
      </c>
      <c r="O711" t="str">
        <f t="shared" si="43"/>
        <v/>
      </c>
      <c r="Q711">
        <f t="shared" si="44"/>
        <v>53851</v>
      </c>
      <c r="R711" s="14">
        <f t="shared" si="45"/>
        <v>2399574</v>
      </c>
    </row>
    <row r="712" spans="1:18" ht="14.45" customHeight="1" x14ac:dyDescent="0.25">
      <c r="A712" s="5">
        <v>693</v>
      </c>
      <c r="B712" s="99" t="s">
        <v>970</v>
      </c>
      <c r="C712" s="6" t="s">
        <v>971</v>
      </c>
      <c r="D712" s="7">
        <v>44905</v>
      </c>
      <c r="E712" s="8" t="s">
        <v>28</v>
      </c>
      <c r="F712" s="9">
        <v>1812740</v>
      </c>
      <c r="G712" s="8" t="s">
        <v>29</v>
      </c>
      <c r="H712" s="9">
        <v>190338</v>
      </c>
      <c r="I712" s="101">
        <v>6008786</v>
      </c>
      <c r="J712" s="102"/>
      <c r="K712" s="103"/>
      <c r="L712" s="107" t="s">
        <v>972</v>
      </c>
      <c r="M712" s="108"/>
      <c r="N712" s="15" t="str">
        <f t="shared" si="42"/>
        <v>55273</v>
      </c>
      <c r="O712" t="str">
        <f t="shared" si="43"/>
        <v/>
      </c>
      <c r="Q712">
        <f t="shared" si="44"/>
        <v>55273</v>
      </c>
      <c r="R712" s="14">
        <f t="shared" si="45"/>
        <v>1812740</v>
      </c>
    </row>
    <row r="713" spans="1:18" ht="14.45" customHeight="1" x14ac:dyDescent="0.25">
      <c r="A713" s="10">
        <v>694</v>
      </c>
      <c r="B713" s="111"/>
      <c r="C713" s="6" t="s">
        <v>973</v>
      </c>
      <c r="D713" s="7">
        <v>44919</v>
      </c>
      <c r="E713" s="8" t="s">
        <v>28</v>
      </c>
      <c r="F713" s="9">
        <v>1236299</v>
      </c>
      <c r="G713" s="8" t="s">
        <v>29</v>
      </c>
      <c r="H713" s="9">
        <v>129811</v>
      </c>
      <c r="I713" s="112"/>
      <c r="J713" s="113"/>
      <c r="K713" s="114"/>
      <c r="L713" s="115"/>
      <c r="M713" s="116"/>
      <c r="N713" s="15" t="str">
        <f t="shared" si="42"/>
        <v>56826</v>
      </c>
      <c r="O713" t="str">
        <f t="shared" si="43"/>
        <v/>
      </c>
      <c r="Q713">
        <f t="shared" si="44"/>
        <v>56826</v>
      </c>
      <c r="R713" s="14">
        <f t="shared" si="45"/>
        <v>1236299</v>
      </c>
    </row>
    <row r="714" spans="1:18" ht="14.45" customHeight="1" x14ac:dyDescent="0.25">
      <c r="A714" s="10">
        <v>695</v>
      </c>
      <c r="B714" s="111"/>
      <c r="C714" s="6" t="s">
        <v>974</v>
      </c>
      <c r="D714" s="7">
        <v>44912</v>
      </c>
      <c r="E714" s="8" t="s">
        <v>28</v>
      </c>
      <c r="F714" s="9">
        <v>1831141</v>
      </c>
      <c r="G714" s="8" t="s">
        <v>29</v>
      </c>
      <c r="H714" s="9">
        <v>192270</v>
      </c>
      <c r="I714" s="112"/>
      <c r="J714" s="113"/>
      <c r="K714" s="114"/>
      <c r="L714" s="115"/>
      <c r="M714" s="116"/>
      <c r="N714" s="15" t="str">
        <f t="shared" si="42"/>
        <v>56009</v>
      </c>
      <c r="O714" t="str">
        <f t="shared" si="43"/>
        <v/>
      </c>
      <c r="Q714">
        <f t="shared" si="44"/>
        <v>56009</v>
      </c>
      <c r="R714" s="14">
        <f t="shared" si="45"/>
        <v>1831141</v>
      </c>
    </row>
    <row r="715" spans="1:18" ht="14.45" customHeight="1" x14ac:dyDescent="0.25">
      <c r="A715" s="11">
        <v>696</v>
      </c>
      <c r="B715" s="100"/>
      <c r="C715" s="6" t="s">
        <v>975</v>
      </c>
      <c r="D715" s="7">
        <v>44896</v>
      </c>
      <c r="E715" s="8" t="s">
        <v>28</v>
      </c>
      <c r="F715" s="9">
        <v>1833547</v>
      </c>
      <c r="G715" s="8" t="s">
        <v>29</v>
      </c>
      <c r="H715" s="9">
        <v>192522</v>
      </c>
      <c r="I715" s="104"/>
      <c r="J715" s="105"/>
      <c r="K715" s="106"/>
      <c r="L715" s="109"/>
      <c r="M715" s="110"/>
      <c r="N715" s="15" t="str">
        <f t="shared" si="42"/>
        <v>53280</v>
      </c>
      <c r="O715" t="str">
        <f t="shared" si="43"/>
        <v/>
      </c>
      <c r="Q715">
        <f t="shared" si="44"/>
        <v>53280</v>
      </c>
      <c r="R715" s="14">
        <f t="shared" si="45"/>
        <v>1833547</v>
      </c>
    </row>
    <row r="716" spans="1:18" ht="16.149999999999999" customHeight="1" x14ac:dyDescent="0.25">
      <c r="A716" s="12">
        <v>697</v>
      </c>
      <c r="B716" s="12" t="s">
        <v>976</v>
      </c>
      <c r="C716" s="6" t="s">
        <v>977</v>
      </c>
      <c r="D716" s="7">
        <v>44875</v>
      </c>
      <c r="E716" s="8" t="s">
        <v>978</v>
      </c>
      <c r="F716" s="9">
        <v>-110148</v>
      </c>
      <c r="G716" s="8" t="s">
        <v>29</v>
      </c>
      <c r="H716" s="9">
        <v>-11566</v>
      </c>
      <c r="I716" s="94">
        <v>-98582</v>
      </c>
      <c r="J716" s="95"/>
      <c r="K716" s="96"/>
      <c r="L716" s="97" t="s">
        <v>972</v>
      </c>
      <c r="M716" s="98"/>
      <c r="N716" s="15" t="str">
        <f t="shared" si="42"/>
        <v>'565</v>
      </c>
      <c r="O716" t="str">
        <f t="shared" si="43"/>
        <v>HT</v>
      </c>
      <c r="Q716">
        <f t="shared" ref="Q716:Q718" si="46">RIGHT(N716,LEN(N716)-1)*1</f>
        <v>565</v>
      </c>
      <c r="R716" s="14">
        <f t="shared" si="45"/>
        <v>-110148</v>
      </c>
    </row>
    <row r="717" spans="1:18" ht="14.65" customHeight="1" x14ac:dyDescent="0.25">
      <c r="A717" s="5">
        <v>698</v>
      </c>
      <c r="B717" s="99" t="s">
        <v>979</v>
      </c>
      <c r="C717" s="6" t="s">
        <v>980</v>
      </c>
      <c r="D717" s="7">
        <v>44908</v>
      </c>
      <c r="E717" s="8" t="s">
        <v>981</v>
      </c>
      <c r="F717" s="9">
        <v>-415794</v>
      </c>
      <c r="G717" s="8" t="s">
        <v>29</v>
      </c>
      <c r="H717" s="9">
        <v>-43658</v>
      </c>
      <c r="I717" s="101">
        <v>-587446</v>
      </c>
      <c r="J717" s="102"/>
      <c r="K717" s="103"/>
      <c r="L717" s="107" t="s">
        <v>972</v>
      </c>
      <c r="M717" s="108"/>
      <c r="N717" s="15" t="str">
        <f t="shared" si="42"/>
        <v>'657</v>
      </c>
      <c r="O717" t="str">
        <f t="shared" si="43"/>
        <v>HT</v>
      </c>
      <c r="Q717">
        <f t="shared" si="46"/>
        <v>657</v>
      </c>
      <c r="R717" s="14">
        <f t="shared" si="45"/>
        <v>-415794</v>
      </c>
    </row>
    <row r="718" spans="1:18" ht="14.65" customHeight="1" x14ac:dyDescent="0.25">
      <c r="A718" s="11">
        <v>699</v>
      </c>
      <c r="B718" s="100"/>
      <c r="C718" s="6" t="s">
        <v>982</v>
      </c>
      <c r="D718" s="7">
        <v>44908</v>
      </c>
      <c r="E718" s="8" t="s">
        <v>983</v>
      </c>
      <c r="F718" s="9">
        <v>-240570</v>
      </c>
      <c r="G718" s="8" t="s">
        <v>29</v>
      </c>
      <c r="H718" s="9">
        <v>-25260</v>
      </c>
      <c r="I718" s="104"/>
      <c r="J718" s="105"/>
      <c r="K718" s="106"/>
      <c r="L718" s="109"/>
      <c r="M718" s="110"/>
      <c r="N718" s="15" t="str">
        <f t="shared" si="42"/>
        <v>'656</v>
      </c>
      <c r="O718" t="str">
        <f t="shared" si="43"/>
        <v>HT</v>
      </c>
      <c r="Q718">
        <f t="shared" si="46"/>
        <v>656</v>
      </c>
      <c r="R718" s="14">
        <f t="shared" si="45"/>
        <v>-240570</v>
      </c>
    </row>
    <row r="719" spans="1:18" ht="16.149999999999999" customHeight="1" x14ac:dyDescent="0.25">
      <c r="A719" s="12">
        <v>700</v>
      </c>
      <c r="B719" s="12" t="s">
        <v>984</v>
      </c>
      <c r="C719" s="6" t="s">
        <v>985</v>
      </c>
      <c r="D719" s="7">
        <v>44912</v>
      </c>
      <c r="E719" s="8" t="s">
        <v>28</v>
      </c>
      <c r="F719" s="9">
        <v>2190980</v>
      </c>
      <c r="G719" s="8" t="s">
        <v>29</v>
      </c>
      <c r="H719" s="9">
        <v>230053</v>
      </c>
      <c r="I719" s="94">
        <v>1960927</v>
      </c>
      <c r="J719" s="95"/>
      <c r="K719" s="96"/>
      <c r="L719" s="97" t="s">
        <v>986</v>
      </c>
      <c r="M719" s="98"/>
      <c r="N719" s="15" t="str">
        <f t="shared" si="42"/>
        <v>56014</v>
      </c>
      <c r="O719" t="str">
        <f t="shared" si="43"/>
        <v/>
      </c>
      <c r="Q719">
        <f t="shared" si="44"/>
        <v>56014</v>
      </c>
      <c r="R719" s="14">
        <f t="shared" si="45"/>
        <v>2190980</v>
      </c>
    </row>
    <row r="720" spans="1:18" ht="14.45" customHeight="1" x14ac:dyDescent="0.25">
      <c r="A720" s="5">
        <v>701</v>
      </c>
      <c r="B720" s="99" t="s">
        <v>987</v>
      </c>
      <c r="C720" s="6" t="s">
        <v>988</v>
      </c>
      <c r="D720" s="7">
        <v>44907</v>
      </c>
      <c r="E720" s="8" t="s">
        <v>42</v>
      </c>
      <c r="F720" s="9">
        <v>3965274</v>
      </c>
      <c r="G720" s="8" t="s">
        <v>29</v>
      </c>
      <c r="H720" s="9">
        <v>416354</v>
      </c>
      <c r="I720" s="101">
        <v>37273040</v>
      </c>
      <c r="J720" s="102"/>
      <c r="K720" s="103"/>
      <c r="L720" s="107" t="s">
        <v>989</v>
      </c>
      <c r="M720" s="108"/>
      <c r="N720" s="15" t="str">
        <f t="shared" si="42"/>
        <v>55276</v>
      </c>
      <c r="O720" t="str">
        <f t="shared" si="43"/>
        <v/>
      </c>
      <c r="Q720">
        <f t="shared" si="44"/>
        <v>55276</v>
      </c>
      <c r="R720" s="14">
        <f t="shared" si="45"/>
        <v>3965274</v>
      </c>
    </row>
    <row r="721" spans="1:18" ht="14.45" customHeight="1" x14ac:dyDescent="0.25">
      <c r="A721" s="10">
        <v>702</v>
      </c>
      <c r="B721" s="111"/>
      <c r="C721" s="6" t="s">
        <v>990</v>
      </c>
      <c r="D721" s="7">
        <v>44923</v>
      </c>
      <c r="E721" s="8" t="s">
        <v>28</v>
      </c>
      <c r="F721" s="9">
        <v>10243200</v>
      </c>
      <c r="G721" s="8" t="s">
        <v>29</v>
      </c>
      <c r="H721" s="9">
        <v>1075536</v>
      </c>
      <c r="I721" s="112"/>
      <c r="J721" s="113"/>
      <c r="K721" s="114"/>
      <c r="L721" s="115"/>
      <c r="M721" s="116"/>
      <c r="N721" s="15" t="str">
        <f t="shared" si="42"/>
        <v>57081</v>
      </c>
      <c r="O721" t="str">
        <f t="shared" si="43"/>
        <v/>
      </c>
      <c r="Q721">
        <f t="shared" si="44"/>
        <v>57081</v>
      </c>
      <c r="R721" s="14">
        <f t="shared" si="45"/>
        <v>10243200</v>
      </c>
    </row>
    <row r="722" spans="1:18" ht="14.45" customHeight="1" x14ac:dyDescent="0.25">
      <c r="A722" s="10">
        <v>703</v>
      </c>
      <c r="B722" s="111"/>
      <c r="C722" s="6" t="s">
        <v>991</v>
      </c>
      <c r="D722" s="7">
        <v>44902</v>
      </c>
      <c r="E722" s="8" t="s">
        <v>28</v>
      </c>
      <c r="F722" s="9">
        <v>10116371</v>
      </c>
      <c r="G722" s="8" t="s">
        <v>29</v>
      </c>
      <c r="H722" s="9">
        <v>1062219</v>
      </c>
      <c r="I722" s="112"/>
      <c r="J722" s="113"/>
      <c r="K722" s="114"/>
      <c r="L722" s="115"/>
      <c r="M722" s="116"/>
      <c r="N722" s="15" t="str">
        <f t="shared" si="42"/>
        <v>54538</v>
      </c>
      <c r="O722" t="str">
        <f t="shared" si="43"/>
        <v/>
      </c>
      <c r="Q722">
        <f t="shared" si="44"/>
        <v>54538</v>
      </c>
      <c r="R722" s="14">
        <f t="shared" si="45"/>
        <v>10116371</v>
      </c>
    </row>
    <row r="723" spans="1:18" ht="14.45" customHeight="1" x14ac:dyDescent="0.25">
      <c r="A723" s="10">
        <v>704</v>
      </c>
      <c r="B723" s="111"/>
      <c r="C723" s="6" t="s">
        <v>992</v>
      </c>
      <c r="D723" s="7">
        <v>44896</v>
      </c>
      <c r="E723" s="8" t="s">
        <v>42</v>
      </c>
      <c r="F723" s="9">
        <v>4598948</v>
      </c>
      <c r="G723" s="8" t="s">
        <v>29</v>
      </c>
      <c r="H723" s="9">
        <v>482890</v>
      </c>
      <c r="I723" s="112"/>
      <c r="J723" s="113"/>
      <c r="K723" s="114"/>
      <c r="L723" s="115"/>
      <c r="M723" s="116"/>
      <c r="N723" s="15" t="str">
        <f t="shared" si="42"/>
        <v>53281</v>
      </c>
      <c r="O723" t="str">
        <f t="shared" si="43"/>
        <v/>
      </c>
      <c r="Q723">
        <f t="shared" si="44"/>
        <v>53281</v>
      </c>
      <c r="R723" s="14">
        <f t="shared" si="45"/>
        <v>4598948</v>
      </c>
    </row>
    <row r="724" spans="1:18" ht="14.45" customHeight="1" x14ac:dyDescent="0.25">
      <c r="A724" s="10">
        <v>705</v>
      </c>
      <c r="B724" s="111"/>
      <c r="C724" s="6" t="s">
        <v>993</v>
      </c>
      <c r="D724" s="7">
        <v>44919</v>
      </c>
      <c r="E724" s="8" t="s">
        <v>28</v>
      </c>
      <c r="F724" s="9">
        <v>6377624</v>
      </c>
      <c r="G724" s="8" t="s">
        <v>29</v>
      </c>
      <c r="H724" s="9">
        <v>669651</v>
      </c>
      <c r="I724" s="112"/>
      <c r="J724" s="113"/>
      <c r="K724" s="114"/>
      <c r="L724" s="115"/>
      <c r="M724" s="116"/>
      <c r="N724" s="15" t="str">
        <f t="shared" ref="N724:N787" si="47">+RIGHT(C724,5)</f>
        <v>56825</v>
      </c>
      <c r="O724" t="str">
        <f t="shared" ref="O724:O787" si="48">+IF(F724&gt;0,"","HT")</f>
        <v/>
      </c>
      <c r="Q724">
        <f t="shared" ref="Q724:Q787" si="49">+N724*1</f>
        <v>56825</v>
      </c>
      <c r="R724" s="14">
        <f t="shared" ref="R724:R787" si="50">+F724</f>
        <v>6377624</v>
      </c>
    </row>
    <row r="725" spans="1:18" ht="14.45" customHeight="1" x14ac:dyDescent="0.25">
      <c r="A725" s="11">
        <v>706</v>
      </c>
      <c r="B725" s="100"/>
      <c r="C725" s="6" t="s">
        <v>994</v>
      </c>
      <c r="D725" s="7">
        <v>44924</v>
      </c>
      <c r="E725" s="8" t="s">
        <v>42</v>
      </c>
      <c r="F725" s="9">
        <v>6344438</v>
      </c>
      <c r="G725" s="8" t="s">
        <v>29</v>
      </c>
      <c r="H725" s="9">
        <v>666166</v>
      </c>
      <c r="I725" s="104"/>
      <c r="J725" s="105"/>
      <c r="K725" s="106"/>
      <c r="L725" s="109"/>
      <c r="M725" s="110"/>
      <c r="N725" s="15" t="str">
        <f t="shared" si="47"/>
        <v>57105</v>
      </c>
      <c r="O725" t="str">
        <f t="shared" si="48"/>
        <v/>
      </c>
      <c r="Q725">
        <f t="shared" si="49"/>
        <v>57105</v>
      </c>
      <c r="R725" s="14">
        <f t="shared" si="50"/>
        <v>6344438</v>
      </c>
    </row>
    <row r="726" spans="1:18" ht="14.45" customHeight="1" x14ac:dyDescent="0.25">
      <c r="A726" s="5">
        <v>707</v>
      </c>
      <c r="B726" s="99" t="s">
        <v>995</v>
      </c>
      <c r="C726" s="6" t="s">
        <v>996</v>
      </c>
      <c r="D726" s="7">
        <v>44923</v>
      </c>
      <c r="E726" s="8" t="s">
        <v>28</v>
      </c>
      <c r="F726" s="9">
        <v>7574712</v>
      </c>
      <c r="G726" s="8" t="s">
        <v>29</v>
      </c>
      <c r="H726" s="9">
        <v>795344</v>
      </c>
      <c r="I726" s="101">
        <v>8703385</v>
      </c>
      <c r="J726" s="102"/>
      <c r="K726" s="103"/>
      <c r="L726" s="107" t="s">
        <v>997</v>
      </c>
      <c r="M726" s="108"/>
      <c r="N726" s="15" t="str">
        <f t="shared" si="47"/>
        <v>57080</v>
      </c>
      <c r="O726" t="str">
        <f t="shared" si="48"/>
        <v/>
      </c>
      <c r="Q726">
        <f t="shared" si="49"/>
        <v>57080</v>
      </c>
      <c r="R726" s="14">
        <f t="shared" si="50"/>
        <v>7574712</v>
      </c>
    </row>
    <row r="727" spans="1:18" ht="14.45" customHeight="1" x14ac:dyDescent="0.25">
      <c r="A727" s="10">
        <v>708</v>
      </c>
      <c r="B727" s="111"/>
      <c r="C727" s="6" t="s">
        <v>998</v>
      </c>
      <c r="D727" s="7">
        <v>44909</v>
      </c>
      <c r="E727" s="8" t="s">
        <v>28</v>
      </c>
      <c r="F727" s="9">
        <v>925652</v>
      </c>
      <c r="G727" s="8" t="s">
        <v>29</v>
      </c>
      <c r="H727" s="9">
        <v>97193</v>
      </c>
      <c r="I727" s="112"/>
      <c r="J727" s="113"/>
      <c r="K727" s="114"/>
      <c r="L727" s="115"/>
      <c r="M727" s="116"/>
      <c r="N727" s="15" t="str">
        <f t="shared" si="47"/>
        <v>55471</v>
      </c>
      <c r="O727" t="str">
        <f t="shared" si="48"/>
        <v/>
      </c>
      <c r="Q727">
        <f t="shared" si="49"/>
        <v>55471</v>
      </c>
      <c r="R727" s="14">
        <f t="shared" si="50"/>
        <v>925652</v>
      </c>
    </row>
    <row r="728" spans="1:18" ht="14.45" customHeight="1" x14ac:dyDescent="0.25">
      <c r="A728" s="11">
        <v>709</v>
      </c>
      <c r="B728" s="100"/>
      <c r="C728" s="6" t="s">
        <v>999</v>
      </c>
      <c r="D728" s="7">
        <v>44902</v>
      </c>
      <c r="E728" s="8" t="s">
        <v>28</v>
      </c>
      <c r="F728" s="9">
        <v>1224088</v>
      </c>
      <c r="G728" s="8" t="s">
        <v>29</v>
      </c>
      <c r="H728" s="9">
        <v>128529</v>
      </c>
      <c r="I728" s="104"/>
      <c r="J728" s="105"/>
      <c r="K728" s="106"/>
      <c r="L728" s="109"/>
      <c r="M728" s="110"/>
      <c r="N728" s="15" t="str">
        <f t="shared" si="47"/>
        <v>54547</v>
      </c>
      <c r="O728" t="str">
        <f t="shared" si="48"/>
        <v/>
      </c>
      <c r="Q728">
        <f t="shared" si="49"/>
        <v>54547</v>
      </c>
      <c r="R728" s="14">
        <f t="shared" si="50"/>
        <v>1224088</v>
      </c>
    </row>
    <row r="729" spans="1:18" ht="14.45" customHeight="1" x14ac:dyDescent="0.25">
      <c r="A729" s="5">
        <v>710</v>
      </c>
      <c r="B729" s="99" t="s">
        <v>1000</v>
      </c>
      <c r="C729" s="6" t="s">
        <v>1001</v>
      </c>
      <c r="D729" s="7">
        <v>44922</v>
      </c>
      <c r="E729" s="8" t="s">
        <v>28</v>
      </c>
      <c r="F729" s="9">
        <v>1339856</v>
      </c>
      <c r="G729" s="8" t="s">
        <v>29</v>
      </c>
      <c r="H729" s="9">
        <v>140685</v>
      </c>
      <c r="I729" s="101">
        <v>3959314</v>
      </c>
      <c r="J729" s="102"/>
      <c r="K729" s="103"/>
      <c r="L729" s="107" t="s">
        <v>1002</v>
      </c>
      <c r="M729" s="108"/>
      <c r="N729" s="15" t="str">
        <f t="shared" si="47"/>
        <v>56987</v>
      </c>
      <c r="O729" t="str">
        <f t="shared" si="48"/>
        <v/>
      </c>
      <c r="Q729">
        <f t="shared" si="49"/>
        <v>56987</v>
      </c>
      <c r="R729" s="14">
        <f t="shared" si="50"/>
        <v>1339856</v>
      </c>
    </row>
    <row r="730" spans="1:18" ht="14.45" customHeight="1" x14ac:dyDescent="0.25">
      <c r="A730" s="10">
        <v>711</v>
      </c>
      <c r="B730" s="111"/>
      <c r="C730" s="6" t="s">
        <v>1003</v>
      </c>
      <c r="D730" s="7">
        <v>44898</v>
      </c>
      <c r="E730" s="8" t="s">
        <v>42</v>
      </c>
      <c r="F730" s="9">
        <v>667510</v>
      </c>
      <c r="G730" s="8" t="s">
        <v>29</v>
      </c>
      <c r="H730" s="9">
        <v>70088</v>
      </c>
      <c r="I730" s="112"/>
      <c r="J730" s="113"/>
      <c r="K730" s="114"/>
      <c r="L730" s="115"/>
      <c r="M730" s="116"/>
      <c r="N730" s="15" t="str">
        <f t="shared" si="47"/>
        <v>54248</v>
      </c>
      <c r="O730" t="str">
        <f t="shared" si="48"/>
        <v/>
      </c>
      <c r="Q730">
        <f t="shared" si="49"/>
        <v>54248</v>
      </c>
      <c r="R730" s="14">
        <f t="shared" si="50"/>
        <v>667510</v>
      </c>
    </row>
    <row r="731" spans="1:18" ht="14.45" customHeight="1" x14ac:dyDescent="0.25">
      <c r="A731" s="11">
        <v>712</v>
      </c>
      <c r="B731" s="100"/>
      <c r="C731" s="6" t="s">
        <v>1004</v>
      </c>
      <c r="D731" s="7">
        <v>44909</v>
      </c>
      <c r="E731" s="8" t="s">
        <v>28</v>
      </c>
      <c r="F731" s="9">
        <v>2416448</v>
      </c>
      <c r="G731" s="8" t="s">
        <v>29</v>
      </c>
      <c r="H731" s="9">
        <v>253727</v>
      </c>
      <c r="I731" s="104"/>
      <c r="J731" s="105"/>
      <c r="K731" s="106"/>
      <c r="L731" s="109"/>
      <c r="M731" s="110"/>
      <c r="N731" s="15" t="str">
        <f t="shared" si="47"/>
        <v>55466</v>
      </c>
      <c r="O731" t="str">
        <f t="shared" si="48"/>
        <v/>
      </c>
      <c r="Q731">
        <f t="shared" si="49"/>
        <v>55466</v>
      </c>
      <c r="R731" s="14">
        <f t="shared" si="50"/>
        <v>2416448</v>
      </c>
    </row>
    <row r="732" spans="1:18" ht="14.45" customHeight="1" x14ac:dyDescent="0.25">
      <c r="A732" s="5">
        <v>713</v>
      </c>
      <c r="B732" s="99" t="s">
        <v>1005</v>
      </c>
      <c r="C732" s="6" t="s">
        <v>1006</v>
      </c>
      <c r="D732" s="7">
        <v>44896</v>
      </c>
      <c r="E732" s="8" t="s">
        <v>28</v>
      </c>
      <c r="F732" s="9">
        <v>1513652</v>
      </c>
      <c r="G732" s="8" t="s">
        <v>29</v>
      </c>
      <c r="H732" s="9">
        <v>158934</v>
      </c>
      <c r="I732" s="101">
        <v>3102546</v>
      </c>
      <c r="J732" s="102"/>
      <c r="K732" s="103"/>
      <c r="L732" s="107" t="s">
        <v>1007</v>
      </c>
      <c r="M732" s="108"/>
      <c r="N732" s="15" t="str">
        <f t="shared" si="47"/>
        <v>53846</v>
      </c>
      <c r="O732" t="str">
        <f t="shared" si="48"/>
        <v/>
      </c>
      <c r="Q732">
        <f t="shared" si="49"/>
        <v>53846</v>
      </c>
      <c r="R732" s="14">
        <f t="shared" si="50"/>
        <v>1513652</v>
      </c>
    </row>
    <row r="733" spans="1:18" ht="14.45" customHeight="1" x14ac:dyDescent="0.25">
      <c r="A733" s="10">
        <v>714</v>
      </c>
      <c r="B733" s="111"/>
      <c r="C733" s="6" t="s">
        <v>1008</v>
      </c>
      <c r="D733" s="7">
        <v>44921</v>
      </c>
      <c r="E733" s="8" t="s">
        <v>42</v>
      </c>
      <c r="F733" s="9">
        <v>396527</v>
      </c>
      <c r="G733" s="8" t="s">
        <v>29</v>
      </c>
      <c r="H733" s="9">
        <v>41635</v>
      </c>
      <c r="I733" s="112"/>
      <c r="J733" s="113"/>
      <c r="K733" s="114"/>
      <c r="L733" s="115"/>
      <c r="M733" s="116"/>
      <c r="N733" s="15" t="str">
        <f t="shared" si="47"/>
        <v>56901</v>
      </c>
      <c r="O733" t="str">
        <f t="shared" si="48"/>
        <v/>
      </c>
      <c r="Q733">
        <f t="shared" si="49"/>
        <v>56901</v>
      </c>
      <c r="R733" s="14">
        <f t="shared" si="50"/>
        <v>396527</v>
      </c>
    </row>
    <row r="734" spans="1:18" ht="14.45" customHeight="1" x14ac:dyDescent="0.25">
      <c r="A734" s="11">
        <v>715</v>
      </c>
      <c r="B734" s="100"/>
      <c r="C734" s="6" t="s">
        <v>1009</v>
      </c>
      <c r="D734" s="7">
        <v>44914</v>
      </c>
      <c r="E734" s="8" t="s">
        <v>42</v>
      </c>
      <c r="F734" s="9">
        <v>1556353</v>
      </c>
      <c r="G734" s="8" t="s">
        <v>29</v>
      </c>
      <c r="H734" s="9">
        <v>163417</v>
      </c>
      <c r="I734" s="104"/>
      <c r="J734" s="105"/>
      <c r="K734" s="106"/>
      <c r="L734" s="109"/>
      <c r="M734" s="110"/>
      <c r="N734" s="15" t="str">
        <f t="shared" si="47"/>
        <v>56077</v>
      </c>
      <c r="O734" t="str">
        <f t="shared" si="48"/>
        <v/>
      </c>
      <c r="Q734">
        <f t="shared" si="49"/>
        <v>56077</v>
      </c>
      <c r="R734" s="14">
        <f t="shared" si="50"/>
        <v>1556353</v>
      </c>
    </row>
    <row r="735" spans="1:18" ht="16.149999999999999" customHeight="1" x14ac:dyDescent="0.25">
      <c r="A735" s="12">
        <v>716</v>
      </c>
      <c r="B735" s="12" t="s">
        <v>1010</v>
      </c>
      <c r="C735" s="6" t="s">
        <v>1011</v>
      </c>
      <c r="D735" s="7">
        <v>44911</v>
      </c>
      <c r="E735" s="8" t="s">
        <v>1012</v>
      </c>
      <c r="F735" s="9">
        <v>-514365</v>
      </c>
      <c r="G735" s="8" t="s">
        <v>29</v>
      </c>
      <c r="H735" s="9">
        <v>-54008</v>
      </c>
      <c r="I735" s="94">
        <v>-460357</v>
      </c>
      <c r="J735" s="95"/>
      <c r="K735" s="96"/>
      <c r="L735" s="97" t="s">
        <v>1007</v>
      </c>
      <c r="M735" s="98"/>
      <c r="N735" s="15" t="str">
        <f t="shared" si="47"/>
        <v>'492</v>
      </c>
      <c r="O735" t="str">
        <f t="shared" si="48"/>
        <v>HT</v>
      </c>
      <c r="Q735">
        <f>RIGHT(N735,LEN(N735)-1)*1</f>
        <v>492</v>
      </c>
      <c r="R735" s="14">
        <f t="shared" si="50"/>
        <v>-514365</v>
      </c>
    </row>
    <row r="736" spans="1:18" ht="14.65" customHeight="1" x14ac:dyDescent="0.25">
      <c r="A736" s="5">
        <v>717</v>
      </c>
      <c r="B736" s="99" t="s">
        <v>1013</v>
      </c>
      <c r="C736" s="6" t="s">
        <v>1014</v>
      </c>
      <c r="D736" s="7">
        <v>44923</v>
      </c>
      <c r="E736" s="8" t="s">
        <v>28</v>
      </c>
      <c r="F736" s="9">
        <v>3848633</v>
      </c>
      <c r="G736" s="8" t="s">
        <v>29</v>
      </c>
      <c r="H736" s="9">
        <v>404106</v>
      </c>
      <c r="I736" s="101">
        <v>7044223</v>
      </c>
      <c r="J736" s="102"/>
      <c r="K736" s="103"/>
      <c r="L736" s="107" t="s">
        <v>1015</v>
      </c>
      <c r="M736" s="108"/>
      <c r="N736" s="15" t="str">
        <f t="shared" si="47"/>
        <v>57092</v>
      </c>
      <c r="O736" t="str">
        <f t="shared" si="48"/>
        <v/>
      </c>
      <c r="Q736">
        <f t="shared" si="49"/>
        <v>57092</v>
      </c>
      <c r="R736" s="14">
        <f t="shared" si="50"/>
        <v>3848633</v>
      </c>
    </row>
    <row r="737" spans="1:18" ht="14.65" customHeight="1" x14ac:dyDescent="0.25">
      <c r="A737" s="11">
        <v>718</v>
      </c>
      <c r="B737" s="100"/>
      <c r="C737" s="6" t="s">
        <v>1016</v>
      </c>
      <c r="D737" s="7">
        <v>44909</v>
      </c>
      <c r="E737" s="8" t="s">
        <v>28</v>
      </c>
      <c r="F737" s="9">
        <v>4022007</v>
      </c>
      <c r="G737" s="8" t="s">
        <v>29</v>
      </c>
      <c r="H737" s="9">
        <v>422311</v>
      </c>
      <c r="I737" s="104"/>
      <c r="J737" s="105"/>
      <c r="K737" s="106"/>
      <c r="L737" s="109"/>
      <c r="M737" s="110"/>
      <c r="N737" s="15" t="str">
        <f t="shared" si="47"/>
        <v>55470</v>
      </c>
      <c r="O737" t="str">
        <f t="shared" si="48"/>
        <v/>
      </c>
      <c r="Q737">
        <f t="shared" si="49"/>
        <v>55470</v>
      </c>
      <c r="R737" s="14">
        <f t="shared" si="50"/>
        <v>4022007</v>
      </c>
    </row>
    <row r="738" spans="1:18" ht="16.149999999999999" customHeight="1" x14ac:dyDescent="0.25">
      <c r="A738" s="12">
        <v>719</v>
      </c>
      <c r="B738" s="12" t="s">
        <v>1017</v>
      </c>
      <c r="C738" s="6" t="s">
        <v>1018</v>
      </c>
      <c r="D738" s="7">
        <v>44910</v>
      </c>
      <c r="E738" s="8" t="s">
        <v>1019</v>
      </c>
      <c r="F738" s="9">
        <v>-119943</v>
      </c>
      <c r="G738" s="8" t="s">
        <v>29</v>
      </c>
      <c r="H738" s="9">
        <v>-12594</v>
      </c>
      <c r="I738" s="94">
        <v>-107349</v>
      </c>
      <c r="J738" s="95"/>
      <c r="K738" s="96"/>
      <c r="L738" s="97" t="s">
        <v>1015</v>
      </c>
      <c r="M738" s="98"/>
      <c r="N738" s="15" t="str">
        <f t="shared" si="47"/>
        <v>'399</v>
      </c>
      <c r="O738" t="str">
        <f t="shared" si="48"/>
        <v>HT</v>
      </c>
      <c r="Q738">
        <f>RIGHT(N738,LEN(N738)-1)*1</f>
        <v>399</v>
      </c>
      <c r="R738" s="14">
        <f t="shared" si="50"/>
        <v>-119943</v>
      </c>
    </row>
    <row r="739" spans="1:18" ht="16.149999999999999" customHeight="1" x14ac:dyDescent="0.25">
      <c r="A739" s="12">
        <v>720</v>
      </c>
      <c r="B739" s="12" t="s">
        <v>1020</v>
      </c>
      <c r="C739" s="6" t="s">
        <v>1021</v>
      </c>
      <c r="D739" s="7">
        <v>44908</v>
      </c>
      <c r="E739" s="8" t="s">
        <v>42</v>
      </c>
      <c r="F739" s="9">
        <v>1886081</v>
      </c>
      <c r="G739" s="8" t="s">
        <v>29</v>
      </c>
      <c r="H739" s="9">
        <v>198039</v>
      </c>
      <c r="I739" s="94">
        <v>1688042</v>
      </c>
      <c r="J739" s="95"/>
      <c r="K739" s="96"/>
      <c r="L739" s="97" t="s">
        <v>1022</v>
      </c>
      <c r="M739" s="98"/>
      <c r="N739" s="15" t="str">
        <f t="shared" si="47"/>
        <v>55401</v>
      </c>
      <c r="O739" t="str">
        <f t="shared" si="48"/>
        <v/>
      </c>
      <c r="Q739">
        <f t="shared" si="49"/>
        <v>55401</v>
      </c>
      <c r="R739" s="14">
        <f t="shared" si="50"/>
        <v>1886081</v>
      </c>
    </row>
    <row r="740" spans="1:18" ht="14.65" customHeight="1" x14ac:dyDescent="0.25">
      <c r="A740" s="5">
        <v>721</v>
      </c>
      <c r="B740" s="99" t="s">
        <v>1023</v>
      </c>
      <c r="C740" s="6" t="s">
        <v>1024</v>
      </c>
      <c r="D740" s="7">
        <v>44896</v>
      </c>
      <c r="E740" s="8" t="s">
        <v>28</v>
      </c>
      <c r="F740" s="9">
        <v>3549377</v>
      </c>
      <c r="G740" s="8" t="s">
        <v>29</v>
      </c>
      <c r="H740" s="9">
        <v>372685</v>
      </c>
      <c r="I740" s="101">
        <v>4967879</v>
      </c>
      <c r="J740" s="102"/>
      <c r="K740" s="103"/>
      <c r="L740" s="107" t="s">
        <v>1025</v>
      </c>
      <c r="M740" s="108"/>
      <c r="N740" s="15" t="str">
        <f t="shared" si="47"/>
        <v>53800</v>
      </c>
      <c r="O740" t="str">
        <f t="shared" si="48"/>
        <v/>
      </c>
      <c r="Q740">
        <f t="shared" si="49"/>
        <v>53800</v>
      </c>
      <c r="R740" s="14">
        <f t="shared" si="50"/>
        <v>3549377</v>
      </c>
    </row>
    <row r="741" spans="1:18" ht="14.65" customHeight="1" x14ac:dyDescent="0.25">
      <c r="A741" s="11">
        <v>722</v>
      </c>
      <c r="B741" s="100"/>
      <c r="C741" s="6" t="s">
        <v>1026</v>
      </c>
      <c r="D741" s="7">
        <v>44905</v>
      </c>
      <c r="E741" s="8" t="s">
        <v>28</v>
      </c>
      <c r="F741" s="9">
        <v>2001326</v>
      </c>
      <c r="G741" s="8" t="s">
        <v>29</v>
      </c>
      <c r="H741" s="9">
        <v>210139</v>
      </c>
      <c r="I741" s="104"/>
      <c r="J741" s="105"/>
      <c r="K741" s="106"/>
      <c r="L741" s="109"/>
      <c r="M741" s="110"/>
      <c r="N741" s="15" t="str">
        <f t="shared" si="47"/>
        <v>55240</v>
      </c>
      <c r="O741" t="str">
        <f t="shared" si="48"/>
        <v/>
      </c>
      <c r="Q741">
        <f t="shared" si="49"/>
        <v>55240</v>
      </c>
      <c r="R741" s="14">
        <f t="shared" si="50"/>
        <v>2001326</v>
      </c>
    </row>
    <row r="742" spans="1:18" ht="14.45" customHeight="1" x14ac:dyDescent="0.25">
      <c r="A742" s="5">
        <v>723</v>
      </c>
      <c r="B742" s="99" t="s">
        <v>1027</v>
      </c>
      <c r="C742" s="6" t="s">
        <v>1028</v>
      </c>
      <c r="D742" s="7">
        <v>44901</v>
      </c>
      <c r="E742" s="8" t="s">
        <v>1029</v>
      </c>
      <c r="F742" s="9">
        <v>1799140</v>
      </c>
      <c r="G742" s="8" t="s">
        <v>29</v>
      </c>
      <c r="H742" s="9">
        <v>188909</v>
      </c>
      <c r="I742" s="101">
        <v>2749614</v>
      </c>
      <c r="J742" s="102"/>
      <c r="K742" s="103"/>
      <c r="L742" s="107" t="s">
        <v>1030</v>
      </c>
      <c r="M742" s="108"/>
      <c r="N742" s="15" t="str">
        <f t="shared" si="47"/>
        <v>54441</v>
      </c>
      <c r="O742" t="str">
        <f t="shared" si="48"/>
        <v/>
      </c>
      <c r="Q742">
        <f t="shared" si="49"/>
        <v>54441</v>
      </c>
      <c r="R742" s="14">
        <f t="shared" si="50"/>
        <v>1799140</v>
      </c>
    </row>
    <row r="743" spans="1:18" ht="14.45" customHeight="1" x14ac:dyDescent="0.25">
      <c r="A743" s="10">
        <v>724</v>
      </c>
      <c r="B743" s="111"/>
      <c r="C743" s="6" t="s">
        <v>1031</v>
      </c>
      <c r="D743" s="7">
        <v>44908</v>
      </c>
      <c r="E743" s="8" t="s">
        <v>1029</v>
      </c>
      <c r="F743" s="9">
        <v>546512</v>
      </c>
      <c r="G743" s="8" t="s">
        <v>29</v>
      </c>
      <c r="H743" s="9">
        <v>57384</v>
      </c>
      <c r="I743" s="112"/>
      <c r="J743" s="113"/>
      <c r="K743" s="114"/>
      <c r="L743" s="115"/>
      <c r="M743" s="116"/>
      <c r="N743" s="15" t="str">
        <f t="shared" si="47"/>
        <v>55399</v>
      </c>
      <c r="O743" t="str">
        <f t="shared" si="48"/>
        <v/>
      </c>
      <c r="Q743">
        <f t="shared" si="49"/>
        <v>55399</v>
      </c>
      <c r="R743" s="14">
        <f t="shared" si="50"/>
        <v>546512</v>
      </c>
    </row>
    <row r="744" spans="1:18" ht="14.45" customHeight="1" x14ac:dyDescent="0.25">
      <c r="A744" s="11">
        <v>725</v>
      </c>
      <c r="B744" s="100"/>
      <c r="C744" s="6" t="s">
        <v>1032</v>
      </c>
      <c r="D744" s="7">
        <v>44922</v>
      </c>
      <c r="E744" s="8" t="s">
        <v>1029</v>
      </c>
      <c r="F744" s="9">
        <v>726542</v>
      </c>
      <c r="G744" s="8" t="s">
        <v>29</v>
      </c>
      <c r="H744" s="9">
        <v>76287</v>
      </c>
      <c r="I744" s="104"/>
      <c r="J744" s="105"/>
      <c r="K744" s="106"/>
      <c r="L744" s="109"/>
      <c r="M744" s="110"/>
      <c r="N744" s="15" t="str">
        <f t="shared" si="47"/>
        <v>57015</v>
      </c>
      <c r="O744" t="str">
        <f t="shared" si="48"/>
        <v/>
      </c>
      <c r="Q744">
        <f t="shared" si="49"/>
        <v>57015</v>
      </c>
      <c r="R744" s="14">
        <f t="shared" si="50"/>
        <v>726542</v>
      </c>
    </row>
    <row r="745" spans="1:18" ht="14.65" customHeight="1" x14ac:dyDescent="0.25">
      <c r="A745" s="5">
        <v>726</v>
      </c>
      <c r="B745" s="99" t="s">
        <v>1033</v>
      </c>
      <c r="C745" s="6" t="s">
        <v>1034</v>
      </c>
      <c r="D745" s="7">
        <v>44917</v>
      </c>
      <c r="E745" s="8" t="s">
        <v>28</v>
      </c>
      <c r="F745" s="9">
        <v>3878562</v>
      </c>
      <c r="G745" s="8" t="s">
        <v>29</v>
      </c>
      <c r="H745" s="9">
        <v>407249</v>
      </c>
      <c r="I745" s="101">
        <v>6648005</v>
      </c>
      <c r="J745" s="102"/>
      <c r="K745" s="103"/>
      <c r="L745" s="107" t="s">
        <v>1035</v>
      </c>
      <c r="M745" s="108"/>
      <c r="N745" s="15" t="str">
        <f t="shared" si="47"/>
        <v>56427</v>
      </c>
      <c r="O745" t="str">
        <f t="shared" si="48"/>
        <v/>
      </c>
      <c r="Q745">
        <f t="shared" si="49"/>
        <v>56427</v>
      </c>
      <c r="R745" s="14">
        <f t="shared" si="50"/>
        <v>3878562</v>
      </c>
    </row>
    <row r="746" spans="1:18" ht="14.65" customHeight="1" x14ac:dyDescent="0.25">
      <c r="A746" s="11">
        <v>727</v>
      </c>
      <c r="B746" s="100"/>
      <c r="C746" s="6" t="s">
        <v>1036</v>
      </c>
      <c r="D746" s="7">
        <v>44898</v>
      </c>
      <c r="E746" s="8" t="s">
        <v>28</v>
      </c>
      <c r="F746" s="9">
        <v>3549377</v>
      </c>
      <c r="G746" s="8" t="s">
        <v>29</v>
      </c>
      <c r="H746" s="9">
        <v>372685</v>
      </c>
      <c r="I746" s="104"/>
      <c r="J746" s="105"/>
      <c r="K746" s="106"/>
      <c r="L746" s="109"/>
      <c r="M746" s="110"/>
      <c r="N746" s="15" t="str">
        <f t="shared" si="47"/>
        <v>54271</v>
      </c>
      <c r="O746" t="str">
        <f t="shared" si="48"/>
        <v/>
      </c>
      <c r="Q746">
        <f t="shared" si="49"/>
        <v>54271</v>
      </c>
      <c r="R746" s="14">
        <f t="shared" si="50"/>
        <v>3549377</v>
      </c>
    </row>
    <row r="747" spans="1:18" ht="16.149999999999999" customHeight="1" x14ac:dyDescent="0.25">
      <c r="A747" s="12">
        <v>728</v>
      </c>
      <c r="B747" s="12" t="s">
        <v>1037</v>
      </c>
      <c r="C747" s="6" t="s">
        <v>1038</v>
      </c>
      <c r="D747" s="7">
        <v>44925</v>
      </c>
      <c r="E747" s="8" t="s">
        <v>1039</v>
      </c>
      <c r="F747" s="9">
        <v>-617010</v>
      </c>
      <c r="G747" s="8" t="s">
        <v>29</v>
      </c>
      <c r="H747" s="9">
        <v>-64786</v>
      </c>
      <c r="I747" s="94">
        <v>-552224</v>
      </c>
      <c r="J747" s="95"/>
      <c r="K747" s="96"/>
      <c r="L747" s="97" t="s">
        <v>1035</v>
      </c>
      <c r="M747" s="98"/>
      <c r="N747" s="15" t="str">
        <f t="shared" si="47"/>
        <v>'1471</v>
      </c>
      <c r="O747" t="str">
        <f t="shared" si="48"/>
        <v>HT</v>
      </c>
      <c r="Q747">
        <f>RIGHT(N747,LEN(N747)-1)*1</f>
        <v>1471</v>
      </c>
      <c r="R747" s="14">
        <f t="shared" si="50"/>
        <v>-617010</v>
      </c>
    </row>
    <row r="748" spans="1:18" ht="14.45" customHeight="1" x14ac:dyDescent="0.25">
      <c r="A748" s="5">
        <v>729</v>
      </c>
      <c r="B748" s="99" t="s">
        <v>1040</v>
      </c>
      <c r="C748" s="6" t="s">
        <v>1041</v>
      </c>
      <c r="D748" s="7">
        <v>44911</v>
      </c>
      <c r="E748" s="8" t="s">
        <v>42</v>
      </c>
      <c r="F748" s="9">
        <v>1886081</v>
      </c>
      <c r="G748" s="8" t="s">
        <v>29</v>
      </c>
      <c r="H748" s="9">
        <v>198039</v>
      </c>
      <c r="I748" s="101">
        <v>5908147</v>
      </c>
      <c r="J748" s="102"/>
      <c r="K748" s="103"/>
      <c r="L748" s="107" t="s">
        <v>1042</v>
      </c>
      <c r="M748" s="108"/>
      <c r="N748" s="15" t="str">
        <f t="shared" si="47"/>
        <v>55961</v>
      </c>
      <c r="O748" t="str">
        <f t="shared" si="48"/>
        <v/>
      </c>
      <c r="Q748">
        <f t="shared" si="49"/>
        <v>55961</v>
      </c>
      <c r="R748" s="14">
        <f t="shared" si="50"/>
        <v>1886081</v>
      </c>
    </row>
    <row r="749" spans="1:18" ht="14.45" customHeight="1" x14ac:dyDescent="0.25">
      <c r="A749" s="10">
        <v>730</v>
      </c>
      <c r="B749" s="111"/>
      <c r="C749" s="6" t="s">
        <v>1043</v>
      </c>
      <c r="D749" s="7">
        <v>44908</v>
      </c>
      <c r="E749" s="8" t="s">
        <v>42</v>
      </c>
      <c r="F749" s="9">
        <v>1886081</v>
      </c>
      <c r="G749" s="8" t="s">
        <v>29</v>
      </c>
      <c r="H749" s="9">
        <v>198039</v>
      </c>
      <c r="I749" s="112"/>
      <c r="J749" s="113"/>
      <c r="K749" s="114"/>
      <c r="L749" s="115"/>
      <c r="M749" s="116"/>
      <c r="N749" s="15" t="str">
        <f t="shared" si="47"/>
        <v>55397</v>
      </c>
      <c r="O749" t="str">
        <f t="shared" si="48"/>
        <v/>
      </c>
      <c r="Q749">
        <f t="shared" si="49"/>
        <v>55397</v>
      </c>
      <c r="R749" s="14">
        <f t="shared" si="50"/>
        <v>1886081</v>
      </c>
    </row>
    <row r="750" spans="1:18" ht="14.45" customHeight="1" x14ac:dyDescent="0.25">
      <c r="A750" s="11">
        <v>731</v>
      </c>
      <c r="B750" s="100"/>
      <c r="C750" s="6" t="s">
        <v>1044</v>
      </c>
      <c r="D750" s="7">
        <v>44922</v>
      </c>
      <c r="E750" s="8" t="s">
        <v>42</v>
      </c>
      <c r="F750" s="9">
        <v>2829120</v>
      </c>
      <c r="G750" s="8" t="s">
        <v>29</v>
      </c>
      <c r="H750" s="9">
        <v>297058</v>
      </c>
      <c r="I750" s="104"/>
      <c r="J750" s="105"/>
      <c r="K750" s="106"/>
      <c r="L750" s="109"/>
      <c r="M750" s="110"/>
      <c r="N750" s="15" t="str">
        <f t="shared" si="47"/>
        <v>57016</v>
      </c>
      <c r="O750" t="str">
        <f t="shared" si="48"/>
        <v/>
      </c>
      <c r="Q750">
        <f t="shared" si="49"/>
        <v>57016</v>
      </c>
      <c r="R750" s="14">
        <f t="shared" si="50"/>
        <v>2829120</v>
      </c>
    </row>
    <row r="751" spans="1:18" ht="14.45" customHeight="1" x14ac:dyDescent="0.25">
      <c r="A751" s="5">
        <v>732</v>
      </c>
      <c r="B751" s="99" t="s">
        <v>1045</v>
      </c>
      <c r="C751" s="6" t="s">
        <v>1046</v>
      </c>
      <c r="D751" s="7">
        <v>44922</v>
      </c>
      <c r="E751" s="8" t="s">
        <v>28</v>
      </c>
      <c r="F751" s="9">
        <v>5075549</v>
      </c>
      <c r="G751" s="8" t="s">
        <v>29</v>
      </c>
      <c r="H751" s="9">
        <v>532933</v>
      </c>
      <c r="I751" s="101">
        <v>12710889</v>
      </c>
      <c r="J751" s="102"/>
      <c r="K751" s="103"/>
      <c r="L751" s="107" t="s">
        <v>1047</v>
      </c>
      <c r="M751" s="108"/>
      <c r="N751" s="15" t="str">
        <f t="shared" si="47"/>
        <v>57014</v>
      </c>
      <c r="O751" t="str">
        <f t="shared" si="48"/>
        <v/>
      </c>
      <c r="Q751">
        <f t="shared" si="49"/>
        <v>57014</v>
      </c>
      <c r="R751" s="14">
        <f t="shared" si="50"/>
        <v>5075549</v>
      </c>
    </row>
    <row r="752" spans="1:18" ht="14.45" customHeight="1" x14ac:dyDescent="0.25">
      <c r="A752" s="10">
        <v>733</v>
      </c>
      <c r="B752" s="111"/>
      <c r="C752" s="6" t="s">
        <v>1048</v>
      </c>
      <c r="D752" s="7">
        <v>44901</v>
      </c>
      <c r="E752" s="8" t="s">
        <v>28</v>
      </c>
      <c r="F752" s="9">
        <v>2785536</v>
      </c>
      <c r="G752" s="8" t="s">
        <v>29</v>
      </c>
      <c r="H752" s="9">
        <v>292481</v>
      </c>
      <c r="I752" s="112"/>
      <c r="J752" s="113"/>
      <c r="K752" s="114"/>
      <c r="L752" s="115"/>
      <c r="M752" s="116"/>
      <c r="N752" s="15" t="str">
        <f t="shared" si="47"/>
        <v>54445</v>
      </c>
      <c r="O752" t="str">
        <f t="shared" si="48"/>
        <v/>
      </c>
      <c r="Q752">
        <f t="shared" si="49"/>
        <v>54445</v>
      </c>
      <c r="R752" s="14">
        <f t="shared" si="50"/>
        <v>2785536</v>
      </c>
    </row>
    <row r="753" spans="1:18" ht="14.45" customHeight="1" x14ac:dyDescent="0.25">
      <c r="A753" s="10">
        <v>734</v>
      </c>
      <c r="B753" s="111"/>
      <c r="C753" s="6" t="s">
        <v>1049</v>
      </c>
      <c r="D753" s="7">
        <v>44918</v>
      </c>
      <c r="E753" s="8" t="s">
        <v>28</v>
      </c>
      <c r="F753" s="9">
        <v>4754916</v>
      </c>
      <c r="G753" s="8" t="s">
        <v>29</v>
      </c>
      <c r="H753" s="9">
        <v>499266</v>
      </c>
      <c r="I753" s="112"/>
      <c r="J753" s="113"/>
      <c r="K753" s="114"/>
      <c r="L753" s="115"/>
      <c r="M753" s="116"/>
      <c r="N753" s="15" t="str">
        <f t="shared" si="47"/>
        <v>56755</v>
      </c>
      <c r="O753" t="str">
        <f t="shared" si="48"/>
        <v/>
      </c>
      <c r="Q753">
        <f t="shared" si="49"/>
        <v>56755</v>
      </c>
      <c r="R753" s="14">
        <f t="shared" si="50"/>
        <v>4754916</v>
      </c>
    </row>
    <row r="754" spans="1:18" ht="14.45" customHeight="1" x14ac:dyDescent="0.25">
      <c r="A754" s="11">
        <v>735</v>
      </c>
      <c r="B754" s="100"/>
      <c r="C754" s="6" t="s">
        <v>1050</v>
      </c>
      <c r="D754" s="7">
        <v>44908</v>
      </c>
      <c r="E754" s="8" t="s">
        <v>42</v>
      </c>
      <c r="F754" s="9">
        <v>1586110</v>
      </c>
      <c r="G754" s="8" t="s">
        <v>29</v>
      </c>
      <c r="H754" s="9">
        <v>166542</v>
      </c>
      <c r="I754" s="104"/>
      <c r="J754" s="105"/>
      <c r="K754" s="106"/>
      <c r="L754" s="109"/>
      <c r="M754" s="110"/>
      <c r="N754" s="15" t="str">
        <f t="shared" si="47"/>
        <v>55389</v>
      </c>
      <c r="O754" t="str">
        <f t="shared" si="48"/>
        <v/>
      </c>
      <c r="Q754">
        <f t="shared" si="49"/>
        <v>55389</v>
      </c>
      <c r="R754" s="14">
        <f t="shared" si="50"/>
        <v>1586110</v>
      </c>
    </row>
    <row r="755" spans="1:18" ht="14.45" customHeight="1" x14ac:dyDescent="0.25">
      <c r="A755" s="5">
        <v>736</v>
      </c>
      <c r="B755" s="99" t="s">
        <v>1051</v>
      </c>
      <c r="C755" s="6" t="s">
        <v>1052</v>
      </c>
      <c r="D755" s="7">
        <v>44896</v>
      </c>
      <c r="E755" s="8" t="s">
        <v>42</v>
      </c>
      <c r="F755" s="9">
        <v>2078968</v>
      </c>
      <c r="G755" s="8" t="s">
        <v>29</v>
      </c>
      <c r="H755" s="9">
        <v>218292</v>
      </c>
      <c r="I755" s="101">
        <v>6482881</v>
      </c>
      <c r="J755" s="102"/>
      <c r="K755" s="103"/>
      <c r="L755" s="107" t="s">
        <v>1053</v>
      </c>
      <c r="M755" s="108"/>
      <c r="N755" s="15" t="str">
        <f t="shared" si="47"/>
        <v>53282</v>
      </c>
      <c r="O755" t="str">
        <f t="shared" si="48"/>
        <v/>
      </c>
      <c r="Q755">
        <f t="shared" si="49"/>
        <v>53282</v>
      </c>
      <c r="R755" s="14">
        <f t="shared" si="50"/>
        <v>2078968</v>
      </c>
    </row>
    <row r="756" spans="1:18" ht="14.45" customHeight="1" x14ac:dyDescent="0.25">
      <c r="A756" s="10">
        <v>737</v>
      </c>
      <c r="B756" s="111"/>
      <c r="C756" s="6" t="s">
        <v>1054</v>
      </c>
      <c r="D756" s="7">
        <v>44916</v>
      </c>
      <c r="E756" s="8" t="s">
        <v>28</v>
      </c>
      <c r="F756" s="9">
        <v>3085507</v>
      </c>
      <c r="G756" s="8" t="s">
        <v>29</v>
      </c>
      <c r="H756" s="9">
        <v>323978</v>
      </c>
      <c r="I756" s="112"/>
      <c r="J756" s="113"/>
      <c r="K756" s="114"/>
      <c r="L756" s="115"/>
      <c r="M756" s="116"/>
      <c r="N756" s="15" t="str">
        <f t="shared" si="47"/>
        <v>56265</v>
      </c>
      <c r="O756" t="str">
        <f t="shared" si="48"/>
        <v/>
      </c>
      <c r="Q756">
        <f t="shared" si="49"/>
        <v>56265</v>
      </c>
      <c r="R756" s="14">
        <f t="shared" si="50"/>
        <v>3085507</v>
      </c>
    </row>
    <row r="757" spans="1:18" ht="14.45" customHeight="1" x14ac:dyDescent="0.25">
      <c r="A757" s="11">
        <v>738</v>
      </c>
      <c r="B757" s="100"/>
      <c r="C757" s="6" t="s">
        <v>1055</v>
      </c>
      <c r="D757" s="7">
        <v>44902</v>
      </c>
      <c r="E757" s="8" t="s">
        <v>42</v>
      </c>
      <c r="F757" s="9">
        <v>2078968</v>
      </c>
      <c r="G757" s="8" t="s">
        <v>29</v>
      </c>
      <c r="H757" s="9">
        <v>218292</v>
      </c>
      <c r="I757" s="104"/>
      <c r="J757" s="105"/>
      <c r="K757" s="106"/>
      <c r="L757" s="109"/>
      <c r="M757" s="110"/>
      <c r="N757" s="15" t="str">
        <f t="shared" si="47"/>
        <v>54539</v>
      </c>
      <c r="O757" t="str">
        <f t="shared" si="48"/>
        <v/>
      </c>
      <c r="Q757">
        <f t="shared" si="49"/>
        <v>54539</v>
      </c>
      <c r="R757" s="14">
        <f t="shared" si="50"/>
        <v>2078968</v>
      </c>
    </row>
    <row r="758" spans="1:18" ht="14.45" customHeight="1" x14ac:dyDescent="0.25">
      <c r="A758" s="5">
        <v>739</v>
      </c>
      <c r="B758" s="99" t="s">
        <v>1056</v>
      </c>
      <c r="C758" s="6" t="s">
        <v>1057</v>
      </c>
      <c r="D758" s="7">
        <v>44900</v>
      </c>
      <c r="E758" s="8" t="s">
        <v>28</v>
      </c>
      <c r="F758" s="9">
        <v>1992481</v>
      </c>
      <c r="G758" s="8" t="s">
        <v>29</v>
      </c>
      <c r="H758" s="9">
        <v>209211</v>
      </c>
      <c r="I758" s="101">
        <v>6402622</v>
      </c>
      <c r="J758" s="102"/>
      <c r="K758" s="103"/>
      <c r="L758" s="107" t="s">
        <v>1058</v>
      </c>
      <c r="M758" s="108"/>
      <c r="N758" s="15" t="str">
        <f t="shared" si="47"/>
        <v>54346</v>
      </c>
      <c r="O758" t="str">
        <f t="shared" si="48"/>
        <v/>
      </c>
      <c r="Q758">
        <f t="shared" si="49"/>
        <v>54346</v>
      </c>
      <c r="R758" s="14">
        <f t="shared" si="50"/>
        <v>1992481</v>
      </c>
    </row>
    <row r="759" spans="1:18" ht="14.45" customHeight="1" x14ac:dyDescent="0.25">
      <c r="A759" s="10">
        <v>740</v>
      </c>
      <c r="B759" s="111"/>
      <c r="C759" s="6" t="s">
        <v>1059</v>
      </c>
      <c r="D759" s="7">
        <v>44921</v>
      </c>
      <c r="E759" s="8" t="s">
        <v>28</v>
      </c>
      <c r="F759" s="9">
        <v>3168806</v>
      </c>
      <c r="G759" s="8" t="s">
        <v>29</v>
      </c>
      <c r="H759" s="9">
        <v>332725</v>
      </c>
      <c r="I759" s="112"/>
      <c r="J759" s="113"/>
      <c r="K759" s="114"/>
      <c r="L759" s="115"/>
      <c r="M759" s="116"/>
      <c r="N759" s="15" t="str">
        <f t="shared" si="47"/>
        <v>56900</v>
      </c>
      <c r="O759" t="str">
        <f t="shared" si="48"/>
        <v/>
      </c>
      <c r="Q759">
        <f t="shared" si="49"/>
        <v>56900</v>
      </c>
      <c r="R759" s="14">
        <f t="shared" si="50"/>
        <v>3168806</v>
      </c>
    </row>
    <row r="760" spans="1:18" ht="14.45" customHeight="1" x14ac:dyDescent="0.25">
      <c r="A760" s="11">
        <v>741</v>
      </c>
      <c r="B760" s="100"/>
      <c r="C760" s="6" t="s">
        <v>1060</v>
      </c>
      <c r="D760" s="7">
        <v>44907</v>
      </c>
      <c r="E760" s="8" t="s">
        <v>28</v>
      </c>
      <c r="F760" s="9">
        <v>1992481</v>
      </c>
      <c r="G760" s="8" t="s">
        <v>29</v>
      </c>
      <c r="H760" s="9">
        <v>209211</v>
      </c>
      <c r="I760" s="104"/>
      <c r="J760" s="105"/>
      <c r="K760" s="106"/>
      <c r="L760" s="109"/>
      <c r="M760" s="110"/>
      <c r="N760" s="15" t="str">
        <f t="shared" si="47"/>
        <v>55314</v>
      </c>
      <c r="O760" t="str">
        <f t="shared" si="48"/>
        <v/>
      </c>
      <c r="Q760">
        <f t="shared" si="49"/>
        <v>55314</v>
      </c>
      <c r="R760" s="14">
        <f t="shared" si="50"/>
        <v>1992481</v>
      </c>
    </row>
    <row r="761" spans="1:18" ht="16.149999999999999" customHeight="1" x14ac:dyDescent="0.25">
      <c r="A761" s="12">
        <v>742</v>
      </c>
      <c r="B761" s="12" t="s">
        <v>1061</v>
      </c>
      <c r="C761" s="6" t="s">
        <v>1062</v>
      </c>
      <c r="D761" s="7">
        <v>44924</v>
      </c>
      <c r="E761" s="8" t="s">
        <v>1063</v>
      </c>
      <c r="F761" s="9">
        <v>-199248</v>
      </c>
      <c r="G761" s="8" t="s">
        <v>29</v>
      </c>
      <c r="H761" s="9">
        <v>-20921</v>
      </c>
      <c r="I761" s="94">
        <v>-178327</v>
      </c>
      <c r="J761" s="95"/>
      <c r="K761" s="96"/>
      <c r="L761" s="97" t="s">
        <v>1058</v>
      </c>
      <c r="M761" s="98"/>
      <c r="N761" s="15" t="str">
        <f t="shared" si="47"/>
        <v>'853</v>
      </c>
      <c r="O761" t="str">
        <f t="shared" si="48"/>
        <v>HT</v>
      </c>
      <c r="Q761">
        <f>RIGHT(N761,LEN(N761)-1)*1</f>
        <v>853</v>
      </c>
      <c r="R761" s="14">
        <f t="shared" si="50"/>
        <v>-199248</v>
      </c>
    </row>
    <row r="762" spans="1:18" ht="14.45" customHeight="1" x14ac:dyDescent="0.25">
      <c r="A762" s="5">
        <v>743</v>
      </c>
      <c r="B762" s="99" t="s">
        <v>1064</v>
      </c>
      <c r="C762" s="6" t="s">
        <v>1065</v>
      </c>
      <c r="D762" s="7">
        <v>44900</v>
      </c>
      <c r="E762" s="8" t="s">
        <v>42</v>
      </c>
      <c r="F762" s="9">
        <v>1436011</v>
      </c>
      <c r="G762" s="8" t="s">
        <v>29</v>
      </c>
      <c r="H762" s="9">
        <v>150781</v>
      </c>
      <c r="I762" s="101">
        <v>7364965</v>
      </c>
      <c r="J762" s="102"/>
      <c r="K762" s="103"/>
      <c r="L762" s="107" t="s">
        <v>1066</v>
      </c>
      <c r="M762" s="108"/>
      <c r="N762" s="15" t="str">
        <f t="shared" si="47"/>
        <v>54328</v>
      </c>
      <c r="O762" t="str">
        <f t="shared" si="48"/>
        <v/>
      </c>
      <c r="Q762">
        <f t="shared" si="49"/>
        <v>54328</v>
      </c>
      <c r="R762" s="14">
        <f t="shared" si="50"/>
        <v>1436011</v>
      </c>
    </row>
    <row r="763" spans="1:18" ht="14.45" customHeight="1" x14ac:dyDescent="0.25">
      <c r="A763" s="10">
        <v>744</v>
      </c>
      <c r="B763" s="111"/>
      <c r="C763" s="6" t="s">
        <v>1067</v>
      </c>
      <c r="D763" s="7">
        <v>44924</v>
      </c>
      <c r="E763" s="8" t="s">
        <v>28</v>
      </c>
      <c r="F763" s="9">
        <v>2905593</v>
      </c>
      <c r="G763" s="8" t="s">
        <v>29</v>
      </c>
      <c r="H763" s="9">
        <v>305087</v>
      </c>
      <c r="I763" s="112"/>
      <c r="J763" s="113"/>
      <c r="K763" s="114"/>
      <c r="L763" s="115"/>
      <c r="M763" s="116"/>
      <c r="N763" s="15" t="str">
        <f t="shared" si="47"/>
        <v>57145</v>
      </c>
      <c r="O763" t="str">
        <f t="shared" si="48"/>
        <v/>
      </c>
      <c r="Q763">
        <f t="shared" si="49"/>
        <v>57145</v>
      </c>
      <c r="R763" s="14">
        <f t="shared" si="50"/>
        <v>2905593</v>
      </c>
    </row>
    <row r="764" spans="1:18" ht="14.45" customHeight="1" x14ac:dyDescent="0.25">
      <c r="A764" s="11">
        <v>745</v>
      </c>
      <c r="B764" s="100"/>
      <c r="C764" s="6" t="s">
        <v>1068</v>
      </c>
      <c r="D764" s="7">
        <v>44909</v>
      </c>
      <c r="E764" s="8" t="s">
        <v>28</v>
      </c>
      <c r="F764" s="9">
        <v>3887407</v>
      </c>
      <c r="G764" s="8" t="s">
        <v>29</v>
      </c>
      <c r="H764" s="9">
        <v>408178</v>
      </c>
      <c r="I764" s="104"/>
      <c r="J764" s="105"/>
      <c r="K764" s="106"/>
      <c r="L764" s="109"/>
      <c r="M764" s="110"/>
      <c r="N764" s="15" t="str">
        <f t="shared" si="47"/>
        <v>55415</v>
      </c>
      <c r="O764" t="str">
        <f t="shared" si="48"/>
        <v/>
      </c>
      <c r="Q764">
        <f t="shared" si="49"/>
        <v>55415</v>
      </c>
      <c r="R764" s="14">
        <f t="shared" si="50"/>
        <v>3887407</v>
      </c>
    </row>
    <row r="765" spans="1:18" ht="14.45" customHeight="1" x14ac:dyDescent="0.25">
      <c r="A765" s="5">
        <v>746</v>
      </c>
      <c r="B765" s="99" t="s">
        <v>1069</v>
      </c>
      <c r="C765" s="6" t="s">
        <v>1070</v>
      </c>
      <c r="D765" s="7">
        <v>44896</v>
      </c>
      <c r="E765" s="8" t="s">
        <v>28</v>
      </c>
      <c r="F765" s="9">
        <v>8027402</v>
      </c>
      <c r="G765" s="8" t="s">
        <v>29</v>
      </c>
      <c r="H765" s="9">
        <v>842877</v>
      </c>
      <c r="I765" s="101">
        <v>25270491</v>
      </c>
      <c r="J765" s="102"/>
      <c r="K765" s="103"/>
      <c r="L765" s="107" t="s">
        <v>1071</v>
      </c>
      <c r="M765" s="108"/>
      <c r="N765" s="15" t="str">
        <f t="shared" si="47"/>
        <v>53850</v>
      </c>
      <c r="O765" t="str">
        <f t="shared" si="48"/>
        <v/>
      </c>
      <c r="Q765">
        <f t="shared" si="49"/>
        <v>53850</v>
      </c>
      <c r="R765" s="14">
        <f t="shared" si="50"/>
        <v>8027402</v>
      </c>
    </row>
    <row r="766" spans="1:18" ht="14.45" customHeight="1" x14ac:dyDescent="0.25">
      <c r="A766" s="10">
        <v>747</v>
      </c>
      <c r="B766" s="111"/>
      <c r="C766" s="6" t="s">
        <v>1072</v>
      </c>
      <c r="D766" s="7">
        <v>44901</v>
      </c>
      <c r="E766" s="8" t="s">
        <v>28</v>
      </c>
      <c r="F766" s="9">
        <v>10057262</v>
      </c>
      <c r="G766" s="8" t="s">
        <v>29</v>
      </c>
      <c r="H766" s="9">
        <v>1056012</v>
      </c>
      <c r="I766" s="112"/>
      <c r="J766" s="113"/>
      <c r="K766" s="114"/>
      <c r="L766" s="115"/>
      <c r="M766" s="116"/>
      <c r="N766" s="15" t="str">
        <f t="shared" si="47"/>
        <v>54447</v>
      </c>
      <c r="O766" t="str">
        <f t="shared" si="48"/>
        <v/>
      </c>
      <c r="Q766">
        <f t="shared" si="49"/>
        <v>54447</v>
      </c>
      <c r="R766" s="14">
        <f t="shared" si="50"/>
        <v>10057262</v>
      </c>
    </row>
    <row r="767" spans="1:18" ht="14.45" customHeight="1" x14ac:dyDescent="0.25">
      <c r="A767" s="11">
        <v>748</v>
      </c>
      <c r="B767" s="100"/>
      <c r="C767" s="6" t="s">
        <v>1073</v>
      </c>
      <c r="D767" s="7">
        <v>44922</v>
      </c>
      <c r="E767" s="8" t="s">
        <v>28</v>
      </c>
      <c r="F767" s="9">
        <v>10150521</v>
      </c>
      <c r="G767" s="8" t="s">
        <v>29</v>
      </c>
      <c r="H767" s="9">
        <v>1065805</v>
      </c>
      <c r="I767" s="104"/>
      <c r="J767" s="105"/>
      <c r="K767" s="106"/>
      <c r="L767" s="109"/>
      <c r="M767" s="110"/>
      <c r="N767" s="15" t="str">
        <f t="shared" si="47"/>
        <v>57006</v>
      </c>
      <c r="O767" t="str">
        <f t="shared" si="48"/>
        <v/>
      </c>
      <c r="Q767">
        <f t="shared" si="49"/>
        <v>57006</v>
      </c>
      <c r="R767" s="14">
        <f t="shared" si="50"/>
        <v>10150521</v>
      </c>
    </row>
    <row r="768" spans="1:18" ht="16.149999999999999" customHeight="1" x14ac:dyDescent="0.25">
      <c r="A768" s="12">
        <v>749</v>
      </c>
      <c r="B768" s="12" t="s">
        <v>1362</v>
      </c>
      <c r="C768" s="6" t="s">
        <v>1363</v>
      </c>
      <c r="D768" s="7">
        <v>44931</v>
      </c>
      <c r="E768" s="8" t="s">
        <v>1364</v>
      </c>
      <c r="F768" s="9">
        <v>-497068</v>
      </c>
      <c r="G768" s="8" t="s">
        <v>29</v>
      </c>
      <c r="H768" s="9">
        <v>-52192</v>
      </c>
      <c r="I768" s="94">
        <v>-444876</v>
      </c>
      <c r="J768" s="95"/>
      <c r="K768" s="96"/>
      <c r="L768" s="97" t="s">
        <v>1071</v>
      </c>
      <c r="M768" s="98"/>
      <c r="N768" s="15" t="str">
        <f t="shared" si="47"/>
        <v>00007</v>
      </c>
      <c r="O768" t="str">
        <f t="shared" si="48"/>
        <v>HT</v>
      </c>
      <c r="Q768">
        <f t="shared" si="49"/>
        <v>7</v>
      </c>
      <c r="R768" s="14">
        <f t="shared" si="50"/>
        <v>-497068</v>
      </c>
    </row>
    <row r="769" spans="1:18" ht="14.45" customHeight="1" x14ac:dyDescent="0.25">
      <c r="A769" s="5">
        <v>750</v>
      </c>
      <c r="B769" s="99" t="s">
        <v>1074</v>
      </c>
      <c r="C769" s="6" t="s">
        <v>1075</v>
      </c>
      <c r="D769" s="7">
        <v>44923</v>
      </c>
      <c r="E769" s="8" t="s">
        <v>660</v>
      </c>
      <c r="F769" s="9">
        <v>1748688</v>
      </c>
      <c r="G769" s="8" t="s">
        <v>29</v>
      </c>
      <c r="H769" s="9">
        <v>183612</v>
      </c>
      <c r="I769" s="101">
        <v>12509353</v>
      </c>
      <c r="J769" s="102"/>
      <c r="K769" s="103"/>
      <c r="L769" s="107" t="s">
        <v>1076</v>
      </c>
      <c r="M769" s="108"/>
      <c r="N769" s="15" t="str">
        <f t="shared" si="47"/>
        <v>57033</v>
      </c>
      <c r="O769" t="str">
        <f t="shared" si="48"/>
        <v/>
      </c>
      <c r="Q769">
        <f t="shared" si="49"/>
        <v>57033</v>
      </c>
      <c r="R769" s="14">
        <f t="shared" si="50"/>
        <v>1748688</v>
      </c>
    </row>
    <row r="770" spans="1:18" ht="14.45" customHeight="1" x14ac:dyDescent="0.25">
      <c r="A770" s="10">
        <v>751</v>
      </c>
      <c r="B770" s="111"/>
      <c r="C770" s="6" t="s">
        <v>1077</v>
      </c>
      <c r="D770" s="7">
        <v>44898</v>
      </c>
      <c r="E770" s="8" t="s">
        <v>28</v>
      </c>
      <c r="F770" s="9">
        <v>3647225</v>
      </c>
      <c r="G770" s="8" t="s">
        <v>29</v>
      </c>
      <c r="H770" s="9">
        <v>382959</v>
      </c>
      <c r="I770" s="112"/>
      <c r="J770" s="113"/>
      <c r="K770" s="114"/>
      <c r="L770" s="115"/>
      <c r="M770" s="116"/>
      <c r="N770" s="15" t="str">
        <f t="shared" si="47"/>
        <v>54246</v>
      </c>
      <c r="O770" t="str">
        <f t="shared" si="48"/>
        <v/>
      </c>
      <c r="Q770">
        <f t="shared" si="49"/>
        <v>54246</v>
      </c>
      <c r="R770" s="14">
        <f t="shared" si="50"/>
        <v>3647225</v>
      </c>
    </row>
    <row r="771" spans="1:18" ht="14.45" customHeight="1" x14ac:dyDescent="0.25">
      <c r="A771" s="10">
        <v>752</v>
      </c>
      <c r="B771" s="111"/>
      <c r="C771" s="6" t="s">
        <v>1078</v>
      </c>
      <c r="D771" s="7">
        <v>44911</v>
      </c>
      <c r="E771" s="8" t="s">
        <v>660</v>
      </c>
      <c r="F771" s="9">
        <v>2001732</v>
      </c>
      <c r="G771" s="8" t="s">
        <v>29</v>
      </c>
      <c r="H771" s="9">
        <v>210182</v>
      </c>
      <c r="I771" s="112"/>
      <c r="J771" s="113"/>
      <c r="K771" s="114"/>
      <c r="L771" s="115"/>
      <c r="M771" s="116"/>
      <c r="N771" s="15" t="str">
        <f t="shared" si="47"/>
        <v>55903</v>
      </c>
      <c r="O771" t="str">
        <f t="shared" si="48"/>
        <v/>
      </c>
      <c r="Q771">
        <f t="shared" si="49"/>
        <v>55903</v>
      </c>
      <c r="R771" s="14">
        <f t="shared" si="50"/>
        <v>2001732</v>
      </c>
    </row>
    <row r="772" spans="1:18" ht="14.45" customHeight="1" x14ac:dyDescent="0.25">
      <c r="A772" s="10">
        <v>753</v>
      </c>
      <c r="B772" s="111"/>
      <c r="C772" s="6" t="s">
        <v>1079</v>
      </c>
      <c r="D772" s="7">
        <v>44917</v>
      </c>
      <c r="E772" s="8" t="s">
        <v>28</v>
      </c>
      <c r="F772" s="9">
        <v>3598723</v>
      </c>
      <c r="G772" s="8" t="s">
        <v>29</v>
      </c>
      <c r="H772" s="9">
        <v>377866</v>
      </c>
      <c r="I772" s="112"/>
      <c r="J772" s="113"/>
      <c r="K772" s="114"/>
      <c r="L772" s="115"/>
      <c r="M772" s="116"/>
      <c r="N772" s="15" t="str">
        <f t="shared" si="47"/>
        <v>56518</v>
      </c>
      <c r="O772" t="str">
        <f t="shared" si="48"/>
        <v/>
      </c>
      <c r="Q772">
        <f t="shared" si="49"/>
        <v>56518</v>
      </c>
      <c r="R772" s="14">
        <f t="shared" si="50"/>
        <v>3598723</v>
      </c>
    </row>
    <row r="773" spans="1:18" ht="14.45" customHeight="1" x14ac:dyDescent="0.25">
      <c r="A773" s="11">
        <v>754</v>
      </c>
      <c r="B773" s="100"/>
      <c r="C773" s="6" t="s">
        <v>1080</v>
      </c>
      <c r="D773" s="7">
        <v>44902</v>
      </c>
      <c r="E773" s="8" t="s">
        <v>28</v>
      </c>
      <c r="F773" s="9">
        <v>2980563</v>
      </c>
      <c r="G773" s="8" t="s">
        <v>29</v>
      </c>
      <c r="H773" s="9">
        <v>312959</v>
      </c>
      <c r="I773" s="104"/>
      <c r="J773" s="105"/>
      <c r="K773" s="106"/>
      <c r="L773" s="109"/>
      <c r="M773" s="110"/>
      <c r="N773" s="15" t="str">
        <f t="shared" si="47"/>
        <v>54467</v>
      </c>
      <c r="O773" t="str">
        <f t="shared" si="48"/>
        <v/>
      </c>
      <c r="Q773">
        <f t="shared" si="49"/>
        <v>54467</v>
      </c>
      <c r="R773" s="14">
        <f t="shared" si="50"/>
        <v>2980563</v>
      </c>
    </row>
    <row r="774" spans="1:18" ht="16.149999999999999" customHeight="1" x14ac:dyDescent="0.25">
      <c r="A774" s="12">
        <v>755</v>
      </c>
      <c r="B774" s="12" t="s">
        <v>1081</v>
      </c>
      <c r="C774" s="6" t="s">
        <v>1082</v>
      </c>
      <c r="D774" s="7">
        <v>44918</v>
      </c>
      <c r="E774" s="8" t="s">
        <v>1083</v>
      </c>
      <c r="F774" s="9">
        <v>2044845</v>
      </c>
      <c r="G774" s="8" t="s">
        <v>29</v>
      </c>
      <c r="H774" s="9">
        <v>214709</v>
      </c>
      <c r="I774" s="94">
        <v>1830136</v>
      </c>
      <c r="J774" s="95"/>
      <c r="K774" s="96"/>
      <c r="L774" s="97" t="s">
        <v>1084</v>
      </c>
      <c r="M774" s="98"/>
      <c r="N774" s="15" t="str">
        <f t="shared" si="47"/>
        <v>56738</v>
      </c>
      <c r="O774" t="str">
        <f t="shared" si="48"/>
        <v/>
      </c>
      <c r="Q774">
        <f t="shared" si="49"/>
        <v>56738</v>
      </c>
      <c r="R774" s="14">
        <f t="shared" si="50"/>
        <v>2044845</v>
      </c>
    </row>
    <row r="775" spans="1:18" ht="14.65" customHeight="1" x14ac:dyDescent="0.25">
      <c r="A775" s="5">
        <v>756</v>
      </c>
      <c r="B775" s="99" t="s">
        <v>1085</v>
      </c>
      <c r="C775" s="6" t="s">
        <v>1086</v>
      </c>
      <c r="D775" s="7">
        <v>44900</v>
      </c>
      <c r="E775" s="8" t="s">
        <v>28</v>
      </c>
      <c r="F775" s="9">
        <v>3107290</v>
      </c>
      <c r="G775" s="8" t="s">
        <v>29</v>
      </c>
      <c r="H775" s="9">
        <v>326266</v>
      </c>
      <c r="I775" s="101">
        <v>6933203</v>
      </c>
      <c r="J775" s="102"/>
      <c r="K775" s="103"/>
      <c r="L775" s="107" t="s">
        <v>1087</v>
      </c>
      <c r="M775" s="108"/>
      <c r="N775" s="15" t="str">
        <f t="shared" si="47"/>
        <v>54333</v>
      </c>
      <c r="O775" t="str">
        <f t="shared" si="48"/>
        <v/>
      </c>
      <c r="Q775">
        <f t="shared" si="49"/>
        <v>54333</v>
      </c>
      <c r="R775" s="14">
        <f t="shared" si="50"/>
        <v>3107290</v>
      </c>
    </row>
    <row r="776" spans="1:18" ht="14.65" customHeight="1" x14ac:dyDescent="0.25">
      <c r="A776" s="11">
        <v>757</v>
      </c>
      <c r="B776" s="100"/>
      <c r="C776" s="6" t="s">
        <v>1088</v>
      </c>
      <c r="D776" s="7">
        <v>44923</v>
      </c>
      <c r="E776" s="8" t="s">
        <v>42</v>
      </c>
      <c r="F776" s="9">
        <v>4639306</v>
      </c>
      <c r="G776" s="8" t="s">
        <v>29</v>
      </c>
      <c r="H776" s="9">
        <v>487127</v>
      </c>
      <c r="I776" s="104"/>
      <c r="J776" s="105"/>
      <c r="K776" s="106"/>
      <c r="L776" s="109"/>
      <c r="M776" s="110"/>
      <c r="N776" s="15" t="str">
        <f t="shared" si="47"/>
        <v>57028</v>
      </c>
      <c r="O776" t="str">
        <f t="shared" si="48"/>
        <v/>
      </c>
      <c r="Q776">
        <f t="shared" si="49"/>
        <v>57028</v>
      </c>
      <c r="R776" s="14">
        <f t="shared" si="50"/>
        <v>4639306</v>
      </c>
    </row>
    <row r="777" spans="1:18" ht="14.45" customHeight="1" x14ac:dyDescent="0.25">
      <c r="A777" s="5">
        <v>758</v>
      </c>
      <c r="B777" s="99" t="s">
        <v>1089</v>
      </c>
      <c r="C777" s="6" t="s">
        <v>1090</v>
      </c>
      <c r="D777" s="7">
        <v>44923</v>
      </c>
      <c r="E777" s="8" t="s">
        <v>28</v>
      </c>
      <c r="F777" s="9">
        <v>19830990</v>
      </c>
      <c r="G777" s="8" t="s">
        <v>29</v>
      </c>
      <c r="H777" s="9">
        <v>2082254</v>
      </c>
      <c r="I777" s="101">
        <v>56642137</v>
      </c>
      <c r="J777" s="102"/>
      <c r="K777" s="103"/>
      <c r="L777" s="107" t="s">
        <v>1091</v>
      </c>
      <c r="M777" s="108"/>
      <c r="N777" s="15" t="str">
        <f t="shared" si="47"/>
        <v>57090</v>
      </c>
      <c r="O777" t="str">
        <f t="shared" si="48"/>
        <v/>
      </c>
      <c r="Q777">
        <f t="shared" si="49"/>
        <v>57090</v>
      </c>
      <c r="R777" s="14">
        <f t="shared" si="50"/>
        <v>19830990</v>
      </c>
    </row>
    <row r="778" spans="1:18" ht="14.45" customHeight="1" x14ac:dyDescent="0.25">
      <c r="A778" s="10">
        <v>759</v>
      </c>
      <c r="B778" s="111"/>
      <c r="C778" s="6" t="s">
        <v>1092</v>
      </c>
      <c r="D778" s="7">
        <v>44916</v>
      </c>
      <c r="E778" s="8" t="s">
        <v>28</v>
      </c>
      <c r="F778" s="9">
        <v>21090388</v>
      </c>
      <c r="G778" s="8" t="s">
        <v>29</v>
      </c>
      <c r="H778" s="9">
        <v>2214491</v>
      </c>
      <c r="I778" s="112"/>
      <c r="J778" s="113"/>
      <c r="K778" s="114"/>
      <c r="L778" s="115"/>
      <c r="M778" s="116"/>
      <c r="N778" s="15" t="str">
        <f t="shared" si="47"/>
        <v>56270</v>
      </c>
      <c r="O778" t="str">
        <f t="shared" si="48"/>
        <v/>
      </c>
      <c r="Q778">
        <f t="shared" si="49"/>
        <v>56270</v>
      </c>
      <c r="R778" s="14">
        <f t="shared" si="50"/>
        <v>21090388</v>
      </c>
    </row>
    <row r="779" spans="1:18" ht="14.45" customHeight="1" x14ac:dyDescent="0.25">
      <c r="A779" s="10">
        <v>760</v>
      </c>
      <c r="B779" s="111"/>
      <c r="C779" s="6" t="s">
        <v>1093</v>
      </c>
      <c r="D779" s="7">
        <v>44896</v>
      </c>
      <c r="E779" s="8" t="s">
        <v>28</v>
      </c>
      <c r="F779" s="9">
        <v>11784388</v>
      </c>
      <c r="G779" s="8" t="s">
        <v>29</v>
      </c>
      <c r="H779" s="9">
        <v>1237361</v>
      </c>
      <c r="I779" s="112"/>
      <c r="J779" s="113"/>
      <c r="K779" s="114"/>
      <c r="L779" s="115"/>
      <c r="M779" s="116"/>
      <c r="N779" s="15" t="str">
        <f t="shared" si="47"/>
        <v>53283</v>
      </c>
      <c r="O779" t="str">
        <f t="shared" si="48"/>
        <v/>
      </c>
      <c r="Q779">
        <f t="shared" si="49"/>
        <v>53283</v>
      </c>
      <c r="R779" s="14">
        <f t="shared" si="50"/>
        <v>11784388</v>
      </c>
    </row>
    <row r="780" spans="1:18" ht="14.45" customHeight="1" x14ac:dyDescent="0.25">
      <c r="A780" s="11">
        <v>761</v>
      </c>
      <c r="B780" s="100"/>
      <c r="C780" s="6" t="s">
        <v>1094</v>
      </c>
      <c r="D780" s="7">
        <v>44902</v>
      </c>
      <c r="E780" s="8" t="s">
        <v>28</v>
      </c>
      <c r="F780" s="9">
        <v>10581538</v>
      </c>
      <c r="G780" s="8" t="s">
        <v>29</v>
      </c>
      <c r="H780" s="9">
        <v>1111062</v>
      </c>
      <c r="I780" s="104"/>
      <c r="J780" s="105"/>
      <c r="K780" s="106"/>
      <c r="L780" s="109"/>
      <c r="M780" s="110"/>
      <c r="N780" s="15" t="str">
        <f t="shared" si="47"/>
        <v>54534</v>
      </c>
      <c r="O780" t="str">
        <f t="shared" si="48"/>
        <v/>
      </c>
      <c r="Q780">
        <f t="shared" si="49"/>
        <v>54534</v>
      </c>
      <c r="R780" s="14">
        <f t="shared" si="50"/>
        <v>10581538</v>
      </c>
    </row>
    <row r="781" spans="1:18" ht="16.149999999999999" customHeight="1" x14ac:dyDescent="0.25">
      <c r="A781" s="12">
        <v>762</v>
      </c>
      <c r="B781" s="12" t="s">
        <v>1095</v>
      </c>
      <c r="C781" s="6" t="s">
        <v>1096</v>
      </c>
      <c r="D781" s="7">
        <v>44919</v>
      </c>
      <c r="E781" s="8" t="s">
        <v>1097</v>
      </c>
      <c r="F781" s="9">
        <v>-377125</v>
      </c>
      <c r="G781" s="8" t="s">
        <v>29</v>
      </c>
      <c r="H781" s="9">
        <v>-39598</v>
      </c>
      <c r="I781" s="94">
        <v>-337527</v>
      </c>
      <c r="J781" s="95"/>
      <c r="K781" s="96"/>
      <c r="L781" s="97" t="s">
        <v>1091</v>
      </c>
      <c r="M781" s="98"/>
      <c r="N781" s="15" t="str">
        <f t="shared" si="47"/>
        <v>'937</v>
      </c>
      <c r="O781" t="str">
        <f t="shared" si="48"/>
        <v>HT</v>
      </c>
      <c r="Q781">
        <f>RIGHT(N781,LEN(N781)-1)*1</f>
        <v>937</v>
      </c>
      <c r="R781" s="14">
        <f t="shared" si="50"/>
        <v>-377125</v>
      </c>
    </row>
    <row r="782" spans="1:18" ht="16.149999999999999" customHeight="1" x14ac:dyDescent="0.25">
      <c r="A782" s="12">
        <v>763</v>
      </c>
      <c r="B782" s="12" t="s">
        <v>1098</v>
      </c>
      <c r="C782" s="6" t="s">
        <v>1099</v>
      </c>
      <c r="D782" s="7">
        <v>44915</v>
      </c>
      <c r="E782" s="8" t="s">
        <v>660</v>
      </c>
      <c r="F782" s="9">
        <v>867145</v>
      </c>
      <c r="G782" s="8" t="s">
        <v>29</v>
      </c>
      <c r="H782" s="9">
        <v>91050</v>
      </c>
      <c r="I782" s="94">
        <v>776095</v>
      </c>
      <c r="J782" s="95"/>
      <c r="K782" s="96"/>
      <c r="L782" s="97" t="s">
        <v>1100</v>
      </c>
      <c r="M782" s="98"/>
      <c r="N782" s="15" t="str">
        <f t="shared" si="47"/>
        <v>56177</v>
      </c>
      <c r="O782" t="str">
        <f t="shared" si="48"/>
        <v/>
      </c>
      <c r="Q782">
        <f t="shared" si="49"/>
        <v>56177</v>
      </c>
      <c r="R782" s="14">
        <f t="shared" si="50"/>
        <v>867145</v>
      </c>
    </row>
    <row r="783" spans="1:18" ht="14.45" customHeight="1" x14ac:dyDescent="0.25">
      <c r="A783" s="5">
        <v>764</v>
      </c>
      <c r="B783" s="99" t="s">
        <v>1101</v>
      </c>
      <c r="C783" s="6" t="s">
        <v>1102</v>
      </c>
      <c r="D783" s="7">
        <v>44896</v>
      </c>
      <c r="E783" s="8" t="s">
        <v>28</v>
      </c>
      <c r="F783" s="9">
        <v>2534447</v>
      </c>
      <c r="G783" s="8" t="s">
        <v>29</v>
      </c>
      <c r="H783" s="9">
        <v>266117</v>
      </c>
      <c r="I783" s="101">
        <v>7291290</v>
      </c>
      <c r="J783" s="102"/>
      <c r="K783" s="103"/>
      <c r="L783" s="107" t="s">
        <v>1103</v>
      </c>
      <c r="M783" s="108"/>
      <c r="N783" s="15" t="str">
        <f t="shared" si="47"/>
        <v>53278</v>
      </c>
      <c r="O783" t="str">
        <f t="shared" si="48"/>
        <v/>
      </c>
      <c r="Q783">
        <f t="shared" si="49"/>
        <v>53278</v>
      </c>
      <c r="R783" s="14">
        <f t="shared" si="50"/>
        <v>2534447</v>
      </c>
    </row>
    <row r="784" spans="1:18" ht="14.45" customHeight="1" x14ac:dyDescent="0.25">
      <c r="A784" s="10">
        <v>765</v>
      </c>
      <c r="B784" s="111"/>
      <c r="C784" s="6" t="s">
        <v>1104</v>
      </c>
      <c r="D784" s="7">
        <v>44912</v>
      </c>
      <c r="E784" s="8" t="s">
        <v>42</v>
      </c>
      <c r="F784" s="9">
        <v>1226627</v>
      </c>
      <c r="G784" s="8" t="s">
        <v>29</v>
      </c>
      <c r="H784" s="9">
        <v>128796</v>
      </c>
      <c r="I784" s="112"/>
      <c r="J784" s="113"/>
      <c r="K784" s="114"/>
      <c r="L784" s="115"/>
      <c r="M784" s="116"/>
      <c r="N784" s="15" t="str">
        <f t="shared" si="47"/>
        <v>56008</v>
      </c>
      <c r="O784" t="str">
        <f t="shared" si="48"/>
        <v/>
      </c>
      <c r="Q784">
        <f t="shared" si="49"/>
        <v>56008</v>
      </c>
      <c r="R784" s="14">
        <f t="shared" si="50"/>
        <v>1226627</v>
      </c>
    </row>
    <row r="785" spans="1:18" ht="14.45" customHeight="1" x14ac:dyDescent="0.25">
      <c r="A785" s="10">
        <v>766</v>
      </c>
      <c r="B785" s="111"/>
      <c r="C785" s="6" t="s">
        <v>1105</v>
      </c>
      <c r="D785" s="7">
        <v>44919</v>
      </c>
      <c r="E785" s="8" t="s">
        <v>28</v>
      </c>
      <c r="F785" s="9">
        <v>2093167</v>
      </c>
      <c r="G785" s="8" t="s">
        <v>29</v>
      </c>
      <c r="H785" s="9">
        <v>219783</v>
      </c>
      <c r="I785" s="112"/>
      <c r="J785" s="113"/>
      <c r="K785" s="114"/>
      <c r="L785" s="115"/>
      <c r="M785" s="116"/>
      <c r="N785" s="15" t="str">
        <f t="shared" si="47"/>
        <v>56829</v>
      </c>
      <c r="O785" t="str">
        <f t="shared" si="48"/>
        <v/>
      </c>
      <c r="Q785">
        <f t="shared" si="49"/>
        <v>56829</v>
      </c>
      <c r="R785" s="14">
        <f t="shared" si="50"/>
        <v>2093167</v>
      </c>
    </row>
    <row r="786" spans="1:18" ht="14.45" customHeight="1" x14ac:dyDescent="0.25">
      <c r="A786" s="11">
        <v>767</v>
      </c>
      <c r="B786" s="100"/>
      <c r="C786" s="6" t="s">
        <v>1106</v>
      </c>
      <c r="D786" s="7">
        <v>44905</v>
      </c>
      <c r="E786" s="8" t="s">
        <v>28</v>
      </c>
      <c r="F786" s="9">
        <v>2292452</v>
      </c>
      <c r="G786" s="8" t="s">
        <v>29</v>
      </c>
      <c r="H786" s="9">
        <v>240708</v>
      </c>
      <c r="I786" s="104"/>
      <c r="J786" s="105"/>
      <c r="K786" s="106"/>
      <c r="L786" s="109"/>
      <c r="M786" s="110"/>
      <c r="N786" s="15" t="str">
        <f t="shared" si="47"/>
        <v>55270</v>
      </c>
      <c r="O786" t="str">
        <f t="shared" si="48"/>
        <v/>
      </c>
      <c r="Q786">
        <f t="shared" si="49"/>
        <v>55270</v>
      </c>
      <c r="R786" s="14">
        <f t="shared" si="50"/>
        <v>2292452</v>
      </c>
    </row>
    <row r="787" spans="1:18" ht="14.45" customHeight="1" x14ac:dyDescent="0.25">
      <c r="A787" s="5">
        <v>768</v>
      </c>
      <c r="B787" s="99" t="s">
        <v>1107</v>
      </c>
      <c r="C787" s="6" t="s">
        <v>1108</v>
      </c>
      <c r="D787" s="7">
        <v>44904</v>
      </c>
      <c r="E787" s="8" t="s">
        <v>42</v>
      </c>
      <c r="F787" s="9">
        <v>1231050</v>
      </c>
      <c r="G787" s="8" t="s">
        <v>29</v>
      </c>
      <c r="H787" s="9">
        <v>129260</v>
      </c>
      <c r="I787" s="101">
        <v>15622851</v>
      </c>
      <c r="J787" s="102"/>
      <c r="K787" s="103"/>
      <c r="L787" s="107" t="s">
        <v>1109</v>
      </c>
      <c r="M787" s="108"/>
      <c r="N787" s="15" t="str">
        <f t="shared" si="47"/>
        <v>55170</v>
      </c>
      <c r="O787" t="str">
        <f t="shared" si="48"/>
        <v/>
      </c>
      <c r="Q787">
        <f t="shared" si="49"/>
        <v>55170</v>
      </c>
      <c r="R787" s="14">
        <f t="shared" si="50"/>
        <v>1231050</v>
      </c>
    </row>
    <row r="788" spans="1:18" ht="14.45" customHeight="1" x14ac:dyDescent="0.25">
      <c r="A788" s="10">
        <v>769</v>
      </c>
      <c r="B788" s="111"/>
      <c r="C788" s="6" t="s">
        <v>1110</v>
      </c>
      <c r="D788" s="7">
        <v>44917</v>
      </c>
      <c r="E788" s="8" t="s">
        <v>42</v>
      </c>
      <c r="F788" s="9">
        <v>744159</v>
      </c>
      <c r="G788" s="8" t="s">
        <v>29</v>
      </c>
      <c r="H788" s="9">
        <v>78137</v>
      </c>
      <c r="I788" s="112"/>
      <c r="J788" s="113"/>
      <c r="K788" s="114"/>
      <c r="L788" s="115"/>
      <c r="M788" s="116"/>
      <c r="N788" s="15" t="str">
        <f t="shared" ref="N788:N851" si="51">+RIGHT(C788,5)</f>
        <v>56478</v>
      </c>
      <c r="O788" t="str">
        <f t="shared" ref="O788:O851" si="52">+IF(F788&gt;0,"","HT")</f>
        <v/>
      </c>
      <c r="Q788">
        <f t="shared" ref="Q788:Q851" si="53">+N788*1</f>
        <v>56478</v>
      </c>
      <c r="R788" s="14">
        <f t="shared" ref="R788:R851" si="54">+F788</f>
        <v>744159</v>
      </c>
    </row>
    <row r="789" spans="1:18" ht="14.45" customHeight="1" x14ac:dyDescent="0.25">
      <c r="A789" s="10">
        <v>770</v>
      </c>
      <c r="B789" s="111"/>
      <c r="C789" s="6" t="s">
        <v>1111</v>
      </c>
      <c r="D789" s="7">
        <v>44918</v>
      </c>
      <c r="E789" s="8" t="s">
        <v>42</v>
      </c>
      <c r="F789" s="9">
        <v>2612690</v>
      </c>
      <c r="G789" s="8" t="s">
        <v>29</v>
      </c>
      <c r="H789" s="9">
        <v>274333</v>
      </c>
      <c r="I789" s="112"/>
      <c r="J789" s="113"/>
      <c r="K789" s="114"/>
      <c r="L789" s="115"/>
      <c r="M789" s="116"/>
      <c r="N789" s="15" t="str">
        <f t="shared" si="51"/>
        <v>56694</v>
      </c>
      <c r="O789" t="str">
        <f t="shared" si="52"/>
        <v/>
      </c>
      <c r="Q789">
        <f t="shared" si="53"/>
        <v>56694</v>
      </c>
      <c r="R789" s="14">
        <f t="shared" si="54"/>
        <v>2612690</v>
      </c>
    </row>
    <row r="790" spans="1:18" ht="14.45" customHeight="1" x14ac:dyDescent="0.25">
      <c r="A790" s="10">
        <v>771</v>
      </c>
      <c r="B790" s="111"/>
      <c r="C790" s="6" t="s">
        <v>1112</v>
      </c>
      <c r="D790" s="7">
        <v>44902</v>
      </c>
      <c r="E790" s="8" t="s">
        <v>28</v>
      </c>
      <c r="F790" s="9">
        <v>2070122</v>
      </c>
      <c r="G790" s="8" t="s">
        <v>29</v>
      </c>
      <c r="H790" s="9">
        <v>217363</v>
      </c>
      <c r="I790" s="112"/>
      <c r="J790" s="113"/>
      <c r="K790" s="114"/>
      <c r="L790" s="115"/>
      <c r="M790" s="116"/>
      <c r="N790" s="15" t="str">
        <f t="shared" si="51"/>
        <v>54475</v>
      </c>
      <c r="O790" t="str">
        <f t="shared" si="52"/>
        <v/>
      </c>
      <c r="Q790">
        <f t="shared" si="53"/>
        <v>54475</v>
      </c>
      <c r="R790" s="14">
        <f t="shared" si="54"/>
        <v>2070122</v>
      </c>
    </row>
    <row r="791" spans="1:18" ht="14.45" customHeight="1" x14ac:dyDescent="0.25">
      <c r="A791" s="10">
        <v>772</v>
      </c>
      <c r="B791" s="111"/>
      <c r="C791" s="6" t="s">
        <v>1113</v>
      </c>
      <c r="D791" s="7">
        <v>44917</v>
      </c>
      <c r="E791" s="8" t="s">
        <v>42</v>
      </c>
      <c r="F791" s="9">
        <v>1905797</v>
      </c>
      <c r="G791" s="8" t="s">
        <v>29</v>
      </c>
      <c r="H791" s="9">
        <v>200109</v>
      </c>
      <c r="I791" s="112"/>
      <c r="J791" s="113"/>
      <c r="K791" s="114"/>
      <c r="L791" s="115"/>
      <c r="M791" s="116"/>
      <c r="N791" s="15" t="str">
        <f t="shared" si="51"/>
        <v>56467</v>
      </c>
      <c r="O791" t="str">
        <f t="shared" si="52"/>
        <v/>
      </c>
      <c r="Q791">
        <f t="shared" si="53"/>
        <v>56467</v>
      </c>
      <c r="R791" s="14">
        <f t="shared" si="54"/>
        <v>1905797</v>
      </c>
    </row>
    <row r="792" spans="1:18" ht="14.45" customHeight="1" x14ac:dyDescent="0.25">
      <c r="A792" s="10">
        <v>773</v>
      </c>
      <c r="B792" s="111"/>
      <c r="C792" s="6" t="s">
        <v>1114</v>
      </c>
      <c r="D792" s="7">
        <v>44924</v>
      </c>
      <c r="E792" s="8" t="s">
        <v>28</v>
      </c>
      <c r="F792" s="9">
        <v>4099598</v>
      </c>
      <c r="G792" s="8" t="s">
        <v>29</v>
      </c>
      <c r="H792" s="9">
        <v>430458</v>
      </c>
      <c r="I792" s="112"/>
      <c r="J792" s="113"/>
      <c r="K792" s="114"/>
      <c r="L792" s="115"/>
      <c r="M792" s="116"/>
      <c r="N792" s="15" t="str">
        <f t="shared" si="51"/>
        <v>57162</v>
      </c>
      <c r="O792" t="str">
        <f t="shared" si="52"/>
        <v/>
      </c>
      <c r="Q792">
        <f t="shared" si="53"/>
        <v>57162</v>
      </c>
      <c r="R792" s="14">
        <f t="shared" si="54"/>
        <v>4099598</v>
      </c>
    </row>
    <row r="793" spans="1:18" ht="14.45" customHeight="1" x14ac:dyDescent="0.25">
      <c r="A793" s="10">
        <v>774</v>
      </c>
      <c r="B793" s="111"/>
      <c r="C793" s="6" t="s">
        <v>1115</v>
      </c>
      <c r="D793" s="7">
        <v>44896</v>
      </c>
      <c r="E793" s="8" t="s">
        <v>28</v>
      </c>
      <c r="F793" s="9">
        <v>1199426</v>
      </c>
      <c r="G793" s="8" t="s">
        <v>29</v>
      </c>
      <c r="H793" s="9">
        <v>125940</v>
      </c>
      <c r="I793" s="112"/>
      <c r="J793" s="113"/>
      <c r="K793" s="114"/>
      <c r="L793" s="115"/>
      <c r="M793" s="116"/>
      <c r="N793" s="15" t="str">
        <f t="shared" si="51"/>
        <v>53839</v>
      </c>
      <c r="O793" t="str">
        <f t="shared" si="52"/>
        <v/>
      </c>
      <c r="Q793">
        <f t="shared" si="53"/>
        <v>53839</v>
      </c>
      <c r="R793" s="14">
        <f t="shared" si="54"/>
        <v>1199426</v>
      </c>
    </row>
    <row r="794" spans="1:18" ht="14.45" customHeight="1" x14ac:dyDescent="0.25">
      <c r="A794" s="11">
        <v>775</v>
      </c>
      <c r="B794" s="100"/>
      <c r="C794" s="6" t="s">
        <v>1116</v>
      </c>
      <c r="D794" s="7">
        <v>44908</v>
      </c>
      <c r="E794" s="8" t="s">
        <v>28</v>
      </c>
      <c r="F794" s="9">
        <v>3592858</v>
      </c>
      <c r="G794" s="8" t="s">
        <v>29</v>
      </c>
      <c r="H794" s="9">
        <v>377250</v>
      </c>
      <c r="I794" s="104"/>
      <c r="J794" s="105"/>
      <c r="K794" s="106"/>
      <c r="L794" s="109"/>
      <c r="M794" s="110"/>
      <c r="N794" s="15" t="str">
        <f t="shared" si="51"/>
        <v>55357</v>
      </c>
      <c r="O794" t="str">
        <f t="shared" si="52"/>
        <v/>
      </c>
      <c r="Q794">
        <f t="shared" si="53"/>
        <v>55357</v>
      </c>
      <c r="R794" s="14">
        <f t="shared" si="54"/>
        <v>3592858</v>
      </c>
    </row>
    <row r="795" spans="1:18" ht="14.45" customHeight="1" x14ac:dyDescent="0.25">
      <c r="A795" s="5">
        <v>776</v>
      </c>
      <c r="B795" s="99" t="s">
        <v>1117</v>
      </c>
      <c r="C795" s="6" t="s">
        <v>1118</v>
      </c>
      <c r="D795" s="7">
        <v>44889</v>
      </c>
      <c r="E795" s="8" t="s">
        <v>1119</v>
      </c>
      <c r="F795" s="9">
        <v>1512711</v>
      </c>
      <c r="G795" s="8" t="s">
        <v>29</v>
      </c>
      <c r="H795" s="9">
        <v>158835</v>
      </c>
      <c r="I795" s="101">
        <v>6751531</v>
      </c>
      <c r="J795" s="102"/>
      <c r="K795" s="103"/>
      <c r="L795" s="107" t="s">
        <v>1120</v>
      </c>
      <c r="M795" s="108"/>
      <c r="N795" s="15" t="str">
        <f t="shared" si="51"/>
        <v>52159</v>
      </c>
      <c r="O795" t="str">
        <f t="shared" si="52"/>
        <v/>
      </c>
      <c r="Q795">
        <f t="shared" si="53"/>
        <v>52159</v>
      </c>
      <c r="R795" s="14">
        <f t="shared" si="54"/>
        <v>1512711</v>
      </c>
    </row>
    <row r="796" spans="1:18" ht="14.45" customHeight="1" x14ac:dyDescent="0.25">
      <c r="A796" s="10">
        <v>777</v>
      </c>
      <c r="B796" s="111"/>
      <c r="C796" s="6" t="s">
        <v>1121</v>
      </c>
      <c r="D796" s="7">
        <v>44886</v>
      </c>
      <c r="E796" s="8" t="s">
        <v>1119</v>
      </c>
      <c r="F796" s="9">
        <v>996241</v>
      </c>
      <c r="G796" s="8" t="s">
        <v>29</v>
      </c>
      <c r="H796" s="9">
        <v>104605</v>
      </c>
      <c r="I796" s="112"/>
      <c r="J796" s="113"/>
      <c r="K796" s="114"/>
      <c r="L796" s="115"/>
      <c r="M796" s="116"/>
      <c r="N796" s="15" t="str">
        <f t="shared" si="51"/>
        <v>51968</v>
      </c>
      <c r="O796" t="str">
        <f t="shared" si="52"/>
        <v/>
      </c>
      <c r="Q796">
        <f t="shared" si="53"/>
        <v>51968</v>
      </c>
      <c r="R796" s="14">
        <f t="shared" si="54"/>
        <v>996241</v>
      </c>
    </row>
    <row r="797" spans="1:18" ht="14.45" customHeight="1" x14ac:dyDescent="0.25">
      <c r="A797" s="10">
        <v>778</v>
      </c>
      <c r="B797" s="111"/>
      <c r="C797" s="6" t="s">
        <v>1122</v>
      </c>
      <c r="D797" s="7">
        <v>44893</v>
      </c>
      <c r="E797" s="8" t="s">
        <v>1119</v>
      </c>
      <c r="F797" s="9">
        <v>1365595</v>
      </c>
      <c r="G797" s="8" t="s">
        <v>29</v>
      </c>
      <c r="H797" s="9">
        <v>143387</v>
      </c>
      <c r="I797" s="112"/>
      <c r="J797" s="113"/>
      <c r="K797" s="114"/>
      <c r="L797" s="115"/>
      <c r="M797" s="116"/>
      <c r="N797" s="15" t="str">
        <f t="shared" si="51"/>
        <v>53164</v>
      </c>
      <c r="O797" t="str">
        <f t="shared" si="52"/>
        <v/>
      </c>
      <c r="Q797">
        <f t="shared" si="53"/>
        <v>53164</v>
      </c>
      <c r="R797" s="14">
        <f t="shared" si="54"/>
        <v>1365595</v>
      </c>
    </row>
    <row r="798" spans="1:18" ht="14.45" customHeight="1" x14ac:dyDescent="0.25">
      <c r="A798" s="10">
        <v>779</v>
      </c>
      <c r="B798" s="111"/>
      <c r="C798" s="6" t="s">
        <v>1123</v>
      </c>
      <c r="D798" s="7">
        <v>44889</v>
      </c>
      <c r="E798" s="8" t="s">
        <v>1119</v>
      </c>
      <c r="F798" s="9">
        <v>996241</v>
      </c>
      <c r="G798" s="8" t="s">
        <v>29</v>
      </c>
      <c r="H798" s="9">
        <v>104605</v>
      </c>
      <c r="I798" s="112"/>
      <c r="J798" s="113"/>
      <c r="K798" s="114"/>
      <c r="L798" s="115"/>
      <c r="M798" s="116"/>
      <c r="N798" s="15" t="str">
        <f t="shared" si="51"/>
        <v>52150</v>
      </c>
      <c r="O798" t="str">
        <f t="shared" si="52"/>
        <v/>
      </c>
      <c r="Q798">
        <f t="shared" si="53"/>
        <v>52150</v>
      </c>
      <c r="R798" s="14">
        <f t="shared" si="54"/>
        <v>996241</v>
      </c>
    </row>
    <row r="799" spans="1:18" ht="14.45" customHeight="1" x14ac:dyDescent="0.25">
      <c r="A799" s="10">
        <v>780</v>
      </c>
      <c r="B799" s="111"/>
      <c r="C799" s="6" t="s">
        <v>1124</v>
      </c>
      <c r="D799" s="7">
        <v>44886</v>
      </c>
      <c r="E799" s="8" t="s">
        <v>1119</v>
      </c>
      <c r="F799" s="9">
        <v>1879767</v>
      </c>
      <c r="G799" s="8" t="s">
        <v>29</v>
      </c>
      <c r="H799" s="9">
        <v>197376</v>
      </c>
      <c r="I799" s="112"/>
      <c r="J799" s="113"/>
      <c r="K799" s="114"/>
      <c r="L799" s="115"/>
      <c r="M799" s="116"/>
      <c r="N799" s="15" t="str">
        <f t="shared" si="51"/>
        <v>51969</v>
      </c>
      <c r="O799" t="str">
        <f t="shared" si="52"/>
        <v/>
      </c>
      <c r="Q799">
        <f t="shared" si="53"/>
        <v>51969</v>
      </c>
      <c r="R799" s="14">
        <f t="shared" si="54"/>
        <v>1879767</v>
      </c>
    </row>
    <row r="800" spans="1:18" ht="14.45" customHeight="1" x14ac:dyDescent="0.25">
      <c r="A800" s="11">
        <v>781</v>
      </c>
      <c r="B800" s="100"/>
      <c r="C800" s="6" t="s">
        <v>1125</v>
      </c>
      <c r="D800" s="7">
        <v>44891</v>
      </c>
      <c r="E800" s="8" t="s">
        <v>1119</v>
      </c>
      <c r="F800" s="9">
        <v>793055</v>
      </c>
      <c r="G800" s="8" t="s">
        <v>29</v>
      </c>
      <c r="H800" s="9">
        <v>83271</v>
      </c>
      <c r="I800" s="104"/>
      <c r="J800" s="105"/>
      <c r="K800" s="106"/>
      <c r="L800" s="109"/>
      <c r="M800" s="110"/>
      <c r="N800" s="15" t="str">
        <f t="shared" si="51"/>
        <v>53147</v>
      </c>
      <c r="O800" t="str">
        <f t="shared" si="52"/>
        <v/>
      </c>
      <c r="Q800">
        <f t="shared" si="53"/>
        <v>53147</v>
      </c>
      <c r="R800" s="14">
        <f t="shared" si="54"/>
        <v>793055</v>
      </c>
    </row>
    <row r="801" spans="1:18" ht="16.149999999999999" customHeight="1" x14ac:dyDescent="0.25">
      <c r="A801" s="12">
        <v>782</v>
      </c>
      <c r="B801" s="12" t="s">
        <v>1126</v>
      </c>
      <c r="C801" s="6" t="s">
        <v>1127</v>
      </c>
      <c r="D801" s="7">
        <v>44872</v>
      </c>
      <c r="E801" s="8" t="s">
        <v>1119</v>
      </c>
      <c r="F801" s="9">
        <v>2155393</v>
      </c>
      <c r="G801" s="8" t="s">
        <v>29</v>
      </c>
      <c r="H801" s="9">
        <v>226316</v>
      </c>
      <c r="I801" s="94">
        <v>1929077</v>
      </c>
      <c r="J801" s="95"/>
      <c r="K801" s="96"/>
      <c r="L801" s="97" t="s">
        <v>1120</v>
      </c>
      <c r="M801" s="98"/>
      <c r="N801" s="15" t="str">
        <f t="shared" si="51"/>
        <v>50312</v>
      </c>
      <c r="O801" t="str">
        <f t="shared" si="52"/>
        <v/>
      </c>
      <c r="Q801">
        <f t="shared" si="53"/>
        <v>50312</v>
      </c>
      <c r="R801" s="14">
        <f t="shared" si="54"/>
        <v>2155393</v>
      </c>
    </row>
    <row r="802" spans="1:18" ht="14.65" customHeight="1" x14ac:dyDescent="0.25">
      <c r="A802" s="5">
        <v>783</v>
      </c>
      <c r="B802" s="99" t="s">
        <v>1128</v>
      </c>
      <c r="C802" s="6" t="s">
        <v>1129</v>
      </c>
      <c r="D802" s="7">
        <v>44884</v>
      </c>
      <c r="E802" s="8" t="s">
        <v>1119</v>
      </c>
      <c r="F802" s="9">
        <v>3404943</v>
      </c>
      <c r="G802" s="8" t="s">
        <v>29</v>
      </c>
      <c r="H802" s="9">
        <v>357519</v>
      </c>
      <c r="I802" s="101">
        <v>4830694</v>
      </c>
      <c r="J802" s="102"/>
      <c r="K802" s="103"/>
      <c r="L802" s="107" t="s">
        <v>1120</v>
      </c>
      <c r="M802" s="108"/>
      <c r="N802" s="15" t="str">
        <f t="shared" si="51"/>
        <v>51943</v>
      </c>
      <c r="O802" t="str">
        <f t="shared" si="52"/>
        <v/>
      </c>
      <c r="Q802">
        <f t="shared" si="53"/>
        <v>51943</v>
      </c>
      <c r="R802" s="14">
        <f t="shared" si="54"/>
        <v>3404943</v>
      </c>
    </row>
    <row r="803" spans="1:18" ht="14.65" customHeight="1" x14ac:dyDescent="0.25">
      <c r="A803" s="11">
        <v>784</v>
      </c>
      <c r="B803" s="100"/>
      <c r="C803" s="6" t="s">
        <v>1130</v>
      </c>
      <c r="D803" s="7">
        <v>44889</v>
      </c>
      <c r="E803" s="8" t="s">
        <v>1119</v>
      </c>
      <c r="F803" s="9">
        <v>1992481</v>
      </c>
      <c r="G803" s="8" t="s">
        <v>29</v>
      </c>
      <c r="H803" s="9">
        <v>209211</v>
      </c>
      <c r="I803" s="104"/>
      <c r="J803" s="105"/>
      <c r="K803" s="106"/>
      <c r="L803" s="109"/>
      <c r="M803" s="110"/>
      <c r="N803" s="15" t="str">
        <f t="shared" si="51"/>
        <v>52163</v>
      </c>
      <c r="O803" t="str">
        <f t="shared" si="52"/>
        <v/>
      </c>
      <c r="Q803">
        <f t="shared" si="53"/>
        <v>52163</v>
      </c>
      <c r="R803" s="14">
        <f t="shared" si="54"/>
        <v>1992481</v>
      </c>
    </row>
    <row r="804" spans="1:18" ht="14.45" customHeight="1" x14ac:dyDescent="0.25">
      <c r="A804" s="5">
        <v>785</v>
      </c>
      <c r="B804" s="99" t="s">
        <v>1131</v>
      </c>
      <c r="C804" s="6" t="s">
        <v>1132</v>
      </c>
      <c r="D804" s="7">
        <v>44889</v>
      </c>
      <c r="E804" s="8" t="s">
        <v>1119</v>
      </c>
      <c r="F804" s="9">
        <v>1075546</v>
      </c>
      <c r="G804" s="8" t="s">
        <v>29</v>
      </c>
      <c r="H804" s="9">
        <v>112932</v>
      </c>
      <c r="I804" s="101">
        <v>4358483</v>
      </c>
      <c r="J804" s="102"/>
      <c r="K804" s="103"/>
      <c r="L804" s="107" t="s">
        <v>1120</v>
      </c>
      <c r="M804" s="108"/>
      <c r="N804" s="15" t="str">
        <f t="shared" si="51"/>
        <v>52145</v>
      </c>
      <c r="O804" t="str">
        <f t="shared" si="52"/>
        <v/>
      </c>
      <c r="Q804">
        <f t="shared" si="53"/>
        <v>52145</v>
      </c>
      <c r="R804" s="14">
        <f t="shared" si="54"/>
        <v>1075546</v>
      </c>
    </row>
    <row r="805" spans="1:18" ht="14.45" customHeight="1" x14ac:dyDescent="0.25">
      <c r="A805" s="10">
        <v>786</v>
      </c>
      <c r="B805" s="111"/>
      <c r="C805" s="6" t="s">
        <v>1133</v>
      </c>
      <c r="D805" s="7">
        <v>44889</v>
      </c>
      <c r="E805" s="8" t="s">
        <v>1119</v>
      </c>
      <c r="F805" s="9">
        <v>1392768</v>
      </c>
      <c r="G805" s="8" t="s">
        <v>29</v>
      </c>
      <c r="H805" s="9">
        <v>146241</v>
      </c>
      <c r="I805" s="112"/>
      <c r="J805" s="113"/>
      <c r="K805" s="114"/>
      <c r="L805" s="115"/>
      <c r="M805" s="116"/>
      <c r="N805" s="15" t="str">
        <f t="shared" si="51"/>
        <v>52167</v>
      </c>
      <c r="O805" t="str">
        <f t="shared" si="52"/>
        <v/>
      </c>
      <c r="Q805">
        <f t="shared" si="53"/>
        <v>52167</v>
      </c>
      <c r="R805" s="14">
        <f t="shared" si="54"/>
        <v>1392768</v>
      </c>
    </row>
    <row r="806" spans="1:18" ht="14.45" customHeight="1" x14ac:dyDescent="0.25">
      <c r="A806" s="10">
        <v>787</v>
      </c>
      <c r="B806" s="111"/>
      <c r="C806" s="6" t="s">
        <v>1134</v>
      </c>
      <c r="D806" s="7">
        <v>44889</v>
      </c>
      <c r="E806" s="8" t="s">
        <v>1119</v>
      </c>
      <c r="F806" s="9">
        <v>1199426</v>
      </c>
      <c r="G806" s="8" t="s">
        <v>29</v>
      </c>
      <c r="H806" s="9">
        <v>125940</v>
      </c>
      <c r="I806" s="112"/>
      <c r="J806" s="113"/>
      <c r="K806" s="114"/>
      <c r="L806" s="115"/>
      <c r="M806" s="116"/>
      <c r="N806" s="15" t="str">
        <f t="shared" si="51"/>
        <v>52161</v>
      </c>
      <c r="O806" t="str">
        <f t="shared" si="52"/>
        <v/>
      </c>
      <c r="Q806">
        <f t="shared" si="53"/>
        <v>52161</v>
      </c>
      <c r="R806" s="14">
        <f t="shared" si="54"/>
        <v>1199426</v>
      </c>
    </row>
    <row r="807" spans="1:18" ht="14.45" customHeight="1" x14ac:dyDescent="0.25">
      <c r="A807" s="11">
        <v>788</v>
      </c>
      <c r="B807" s="100"/>
      <c r="C807" s="6" t="s">
        <v>1135</v>
      </c>
      <c r="D807" s="7">
        <v>44893</v>
      </c>
      <c r="E807" s="8" t="s">
        <v>1119</v>
      </c>
      <c r="F807" s="9">
        <v>1202073</v>
      </c>
      <c r="G807" s="8" t="s">
        <v>29</v>
      </c>
      <c r="H807" s="9">
        <v>126218</v>
      </c>
      <c r="I807" s="104"/>
      <c r="J807" s="105"/>
      <c r="K807" s="106"/>
      <c r="L807" s="109"/>
      <c r="M807" s="110"/>
      <c r="N807" s="15" t="str">
        <f t="shared" si="51"/>
        <v>53163</v>
      </c>
      <c r="O807" t="str">
        <f t="shared" si="52"/>
        <v/>
      </c>
      <c r="Q807">
        <f t="shared" si="53"/>
        <v>53163</v>
      </c>
      <c r="R807" s="14">
        <f t="shared" si="54"/>
        <v>1202073</v>
      </c>
    </row>
    <row r="808" spans="1:18" ht="16.149999999999999" customHeight="1" x14ac:dyDescent="0.25">
      <c r="A808" s="12">
        <v>789</v>
      </c>
      <c r="B808" s="12" t="s">
        <v>1136</v>
      </c>
      <c r="C808" s="6" t="s">
        <v>1137</v>
      </c>
      <c r="D808" s="7">
        <v>44886</v>
      </c>
      <c r="E808" s="8" t="s">
        <v>1119</v>
      </c>
      <c r="F808" s="9">
        <v>1399312</v>
      </c>
      <c r="G808" s="8" t="s">
        <v>29</v>
      </c>
      <c r="H808" s="9">
        <v>146928</v>
      </c>
      <c r="I808" s="94">
        <v>1252384</v>
      </c>
      <c r="J808" s="95"/>
      <c r="K808" s="96"/>
      <c r="L808" s="97" t="s">
        <v>1120</v>
      </c>
      <c r="M808" s="98"/>
      <c r="N808" s="15" t="str">
        <f t="shared" si="51"/>
        <v>51980</v>
      </c>
      <c r="O808" t="str">
        <f t="shared" si="52"/>
        <v/>
      </c>
      <c r="Q808">
        <f t="shared" si="53"/>
        <v>51980</v>
      </c>
      <c r="R808" s="14">
        <f t="shared" si="54"/>
        <v>1399312</v>
      </c>
    </row>
    <row r="809" spans="1:18" ht="14.45" customHeight="1" x14ac:dyDescent="0.25">
      <c r="A809" s="5">
        <v>790</v>
      </c>
      <c r="B809" s="99" t="s">
        <v>1138</v>
      </c>
      <c r="C809" s="6" t="s">
        <v>1139</v>
      </c>
      <c r="D809" s="7">
        <v>44889</v>
      </c>
      <c r="E809" s="8" t="s">
        <v>1119</v>
      </c>
      <c r="F809" s="9">
        <v>1392768</v>
      </c>
      <c r="G809" s="8" t="s">
        <v>29</v>
      </c>
      <c r="H809" s="9">
        <v>146241</v>
      </c>
      <c r="I809" s="101">
        <v>4347303</v>
      </c>
      <c r="J809" s="102"/>
      <c r="K809" s="103"/>
      <c r="L809" s="107" t="s">
        <v>1120</v>
      </c>
      <c r="M809" s="108"/>
      <c r="N809" s="15" t="str">
        <f t="shared" si="51"/>
        <v>52165</v>
      </c>
      <c r="O809" t="str">
        <f t="shared" si="52"/>
        <v/>
      </c>
      <c r="Q809">
        <f t="shared" si="53"/>
        <v>52165</v>
      </c>
      <c r="R809" s="14">
        <f t="shared" si="54"/>
        <v>1392768</v>
      </c>
    </row>
    <row r="810" spans="1:18" ht="14.45" customHeight="1" x14ac:dyDescent="0.25">
      <c r="A810" s="10">
        <v>791</v>
      </c>
      <c r="B810" s="111"/>
      <c r="C810" s="6" t="s">
        <v>1140</v>
      </c>
      <c r="D810" s="7">
        <v>44889</v>
      </c>
      <c r="E810" s="8" t="s">
        <v>1119</v>
      </c>
      <c r="F810" s="9">
        <v>2274972</v>
      </c>
      <c r="G810" s="8" t="s">
        <v>29</v>
      </c>
      <c r="H810" s="9">
        <v>238872</v>
      </c>
      <c r="I810" s="112"/>
      <c r="J810" s="113"/>
      <c r="K810" s="114"/>
      <c r="L810" s="115"/>
      <c r="M810" s="116"/>
      <c r="N810" s="15" t="str">
        <f t="shared" si="51"/>
        <v>52156</v>
      </c>
      <c r="O810" t="str">
        <f t="shared" si="52"/>
        <v/>
      </c>
      <c r="Q810">
        <f t="shared" si="53"/>
        <v>52156</v>
      </c>
      <c r="R810" s="14">
        <f t="shared" si="54"/>
        <v>2274972</v>
      </c>
    </row>
    <row r="811" spans="1:18" ht="14.45" customHeight="1" x14ac:dyDescent="0.25">
      <c r="A811" s="11">
        <v>792</v>
      </c>
      <c r="B811" s="100"/>
      <c r="C811" s="6" t="s">
        <v>1141</v>
      </c>
      <c r="D811" s="7">
        <v>44894</v>
      </c>
      <c r="E811" s="8" t="s">
        <v>1119</v>
      </c>
      <c r="F811" s="9">
        <v>1189582</v>
      </c>
      <c r="G811" s="8" t="s">
        <v>29</v>
      </c>
      <c r="H811" s="9">
        <v>124906</v>
      </c>
      <c r="I811" s="104"/>
      <c r="J811" s="105"/>
      <c r="K811" s="106"/>
      <c r="L811" s="109"/>
      <c r="M811" s="110"/>
      <c r="N811" s="15" t="str">
        <f t="shared" si="51"/>
        <v>53214</v>
      </c>
      <c r="O811" t="str">
        <f t="shared" si="52"/>
        <v/>
      </c>
      <c r="Q811">
        <f t="shared" si="53"/>
        <v>53214</v>
      </c>
      <c r="R811" s="14">
        <f t="shared" si="54"/>
        <v>1189582</v>
      </c>
    </row>
    <row r="812" spans="1:18" ht="14.45" customHeight="1" x14ac:dyDescent="0.25">
      <c r="A812" s="5">
        <v>793</v>
      </c>
      <c r="B812" s="99" t="s">
        <v>1142</v>
      </c>
      <c r="C812" s="6" t="s">
        <v>1143</v>
      </c>
      <c r="D812" s="7">
        <v>44898</v>
      </c>
      <c r="E812" s="8" t="s">
        <v>1119</v>
      </c>
      <c r="F812" s="9">
        <v>2649238</v>
      </c>
      <c r="G812" s="8" t="s">
        <v>29</v>
      </c>
      <c r="H812" s="9">
        <v>278170</v>
      </c>
      <c r="I812" s="101">
        <v>59965114</v>
      </c>
      <c r="J812" s="102"/>
      <c r="K812" s="103"/>
      <c r="L812" s="107" t="s">
        <v>1120</v>
      </c>
      <c r="M812" s="108"/>
      <c r="N812" s="15" t="str">
        <f t="shared" si="51"/>
        <v>54314</v>
      </c>
      <c r="O812" t="str">
        <f t="shared" si="52"/>
        <v/>
      </c>
      <c r="Q812">
        <f t="shared" si="53"/>
        <v>54314</v>
      </c>
      <c r="R812" s="14">
        <f t="shared" si="54"/>
        <v>2649238</v>
      </c>
    </row>
    <row r="813" spans="1:18" ht="14.45" customHeight="1" x14ac:dyDescent="0.25">
      <c r="A813" s="10">
        <v>794</v>
      </c>
      <c r="B813" s="111"/>
      <c r="C813" s="6" t="s">
        <v>1144</v>
      </c>
      <c r="D813" s="7">
        <v>44901</v>
      </c>
      <c r="E813" s="8" t="s">
        <v>1119</v>
      </c>
      <c r="F813" s="9">
        <v>1992317</v>
      </c>
      <c r="G813" s="8" t="s">
        <v>29</v>
      </c>
      <c r="H813" s="9">
        <v>209193</v>
      </c>
      <c r="I813" s="112"/>
      <c r="J813" s="113"/>
      <c r="K813" s="114"/>
      <c r="L813" s="115"/>
      <c r="M813" s="116"/>
      <c r="N813" s="15" t="str">
        <f t="shared" si="51"/>
        <v>54425</v>
      </c>
      <c r="O813" t="str">
        <f t="shared" si="52"/>
        <v/>
      </c>
      <c r="Q813">
        <f t="shared" si="53"/>
        <v>54425</v>
      </c>
      <c r="R813" s="14">
        <f t="shared" si="54"/>
        <v>1992317</v>
      </c>
    </row>
    <row r="814" spans="1:18" ht="14.45" customHeight="1" x14ac:dyDescent="0.25">
      <c r="A814" s="10">
        <v>795</v>
      </c>
      <c r="B814" s="111"/>
      <c r="C814" s="6" t="s">
        <v>1145</v>
      </c>
      <c r="D814" s="7">
        <v>44900</v>
      </c>
      <c r="E814" s="8" t="s">
        <v>1119</v>
      </c>
      <c r="F814" s="9">
        <v>1780311</v>
      </c>
      <c r="G814" s="8" t="s">
        <v>29</v>
      </c>
      <c r="H814" s="9">
        <v>186933</v>
      </c>
      <c r="I814" s="112"/>
      <c r="J814" s="113"/>
      <c r="K814" s="114"/>
      <c r="L814" s="115"/>
      <c r="M814" s="116"/>
      <c r="N814" s="15" t="str">
        <f t="shared" si="51"/>
        <v>54338</v>
      </c>
      <c r="O814" t="str">
        <f t="shared" si="52"/>
        <v/>
      </c>
      <c r="Q814">
        <f t="shared" si="53"/>
        <v>54338</v>
      </c>
      <c r="R814" s="14">
        <f t="shared" si="54"/>
        <v>1780311</v>
      </c>
    </row>
    <row r="815" spans="1:18" ht="14.45" customHeight="1" x14ac:dyDescent="0.25">
      <c r="A815" s="10">
        <v>796</v>
      </c>
      <c r="B815" s="111"/>
      <c r="C815" s="6" t="s">
        <v>1146</v>
      </c>
      <c r="D815" s="7">
        <v>44909</v>
      </c>
      <c r="E815" s="8" t="s">
        <v>1119</v>
      </c>
      <c r="F815" s="9">
        <v>1507048</v>
      </c>
      <c r="G815" s="8" t="s">
        <v>29</v>
      </c>
      <c r="H815" s="9">
        <v>158240</v>
      </c>
      <c r="I815" s="112"/>
      <c r="J815" s="113"/>
      <c r="K815" s="114"/>
      <c r="L815" s="115"/>
      <c r="M815" s="116"/>
      <c r="N815" s="15" t="str">
        <f t="shared" si="51"/>
        <v>55462</v>
      </c>
      <c r="O815" t="str">
        <f t="shared" si="52"/>
        <v/>
      </c>
      <c r="Q815">
        <f t="shared" si="53"/>
        <v>55462</v>
      </c>
      <c r="R815" s="14">
        <f t="shared" si="54"/>
        <v>1507048</v>
      </c>
    </row>
    <row r="816" spans="1:18" ht="14.45" customHeight="1" x14ac:dyDescent="0.25">
      <c r="A816" s="10">
        <v>797</v>
      </c>
      <c r="B816" s="111"/>
      <c r="C816" s="6" t="s">
        <v>1147</v>
      </c>
      <c r="D816" s="7">
        <v>44909</v>
      </c>
      <c r="E816" s="8" t="s">
        <v>1119</v>
      </c>
      <c r="F816" s="9">
        <v>2362028</v>
      </c>
      <c r="G816" s="8" t="s">
        <v>29</v>
      </c>
      <c r="H816" s="9">
        <v>248013</v>
      </c>
      <c r="I816" s="112"/>
      <c r="J816" s="113"/>
      <c r="K816" s="114"/>
      <c r="L816" s="115"/>
      <c r="M816" s="116"/>
      <c r="N816" s="15" t="str">
        <f t="shared" si="51"/>
        <v>55460</v>
      </c>
      <c r="O816" t="str">
        <f t="shared" si="52"/>
        <v/>
      </c>
      <c r="Q816">
        <f t="shared" si="53"/>
        <v>55460</v>
      </c>
      <c r="R816" s="14">
        <f t="shared" si="54"/>
        <v>2362028</v>
      </c>
    </row>
    <row r="817" spans="1:18" ht="14.45" customHeight="1" x14ac:dyDescent="0.25">
      <c r="A817" s="10">
        <v>798</v>
      </c>
      <c r="B817" s="111"/>
      <c r="C817" s="6" t="s">
        <v>1148</v>
      </c>
      <c r="D817" s="7">
        <v>44914</v>
      </c>
      <c r="E817" s="8" t="s">
        <v>1119</v>
      </c>
      <c r="F817" s="9">
        <v>983530</v>
      </c>
      <c r="G817" s="8" t="s">
        <v>29</v>
      </c>
      <c r="H817" s="9">
        <v>103271</v>
      </c>
      <c r="I817" s="112"/>
      <c r="J817" s="113"/>
      <c r="K817" s="114"/>
      <c r="L817" s="115"/>
      <c r="M817" s="116"/>
      <c r="N817" s="15" t="str">
        <f t="shared" si="51"/>
        <v>56029</v>
      </c>
      <c r="O817" t="str">
        <f t="shared" si="52"/>
        <v/>
      </c>
      <c r="Q817">
        <f t="shared" si="53"/>
        <v>56029</v>
      </c>
      <c r="R817" s="14">
        <f t="shared" si="54"/>
        <v>983530</v>
      </c>
    </row>
    <row r="818" spans="1:18" ht="14.45" customHeight="1" x14ac:dyDescent="0.25">
      <c r="A818" s="10">
        <v>799</v>
      </c>
      <c r="B818" s="111"/>
      <c r="C818" s="6" t="s">
        <v>1149</v>
      </c>
      <c r="D818" s="7">
        <v>44914</v>
      </c>
      <c r="E818" s="8" t="s">
        <v>1119</v>
      </c>
      <c r="F818" s="9">
        <v>941221</v>
      </c>
      <c r="G818" s="8" t="s">
        <v>29</v>
      </c>
      <c r="H818" s="9">
        <v>98828</v>
      </c>
      <c r="I818" s="112"/>
      <c r="J818" s="113"/>
      <c r="K818" s="114"/>
      <c r="L818" s="115"/>
      <c r="M818" s="116"/>
      <c r="N818" s="15" t="str">
        <f t="shared" si="51"/>
        <v>56110</v>
      </c>
      <c r="O818" t="str">
        <f t="shared" si="52"/>
        <v/>
      </c>
      <c r="Q818">
        <f t="shared" si="53"/>
        <v>56110</v>
      </c>
      <c r="R818" s="14">
        <f t="shared" si="54"/>
        <v>941221</v>
      </c>
    </row>
    <row r="819" spans="1:18" ht="14.45" customHeight="1" x14ac:dyDescent="0.25">
      <c r="A819" s="10">
        <v>800</v>
      </c>
      <c r="B819" s="111"/>
      <c r="C819" s="6" t="s">
        <v>1150</v>
      </c>
      <c r="D819" s="7">
        <v>44900</v>
      </c>
      <c r="E819" s="8" t="s">
        <v>1119</v>
      </c>
      <c r="F819" s="9">
        <v>1752596</v>
      </c>
      <c r="G819" s="8" t="s">
        <v>29</v>
      </c>
      <c r="H819" s="9">
        <v>184023</v>
      </c>
      <c r="I819" s="112"/>
      <c r="J819" s="113"/>
      <c r="K819" s="114"/>
      <c r="L819" s="115"/>
      <c r="M819" s="116"/>
      <c r="N819" s="15" t="str">
        <f t="shared" si="51"/>
        <v>54339</v>
      </c>
      <c r="O819" t="str">
        <f t="shared" si="52"/>
        <v/>
      </c>
      <c r="Q819">
        <f t="shared" si="53"/>
        <v>54339</v>
      </c>
      <c r="R819" s="14">
        <f t="shared" si="54"/>
        <v>1752596</v>
      </c>
    </row>
    <row r="820" spans="1:18" ht="14.45" customHeight="1" x14ac:dyDescent="0.25">
      <c r="A820" s="10">
        <v>801</v>
      </c>
      <c r="B820" s="111"/>
      <c r="C820" s="6" t="s">
        <v>1151</v>
      </c>
      <c r="D820" s="7">
        <v>44910</v>
      </c>
      <c r="E820" s="8" t="s">
        <v>1119</v>
      </c>
      <c r="F820" s="9">
        <v>1168452</v>
      </c>
      <c r="G820" s="8" t="s">
        <v>29</v>
      </c>
      <c r="H820" s="9">
        <v>122687</v>
      </c>
      <c r="I820" s="112"/>
      <c r="J820" s="113"/>
      <c r="K820" s="114"/>
      <c r="L820" s="115"/>
      <c r="M820" s="116"/>
      <c r="N820" s="15" t="str">
        <f t="shared" si="51"/>
        <v>55879</v>
      </c>
      <c r="O820" t="str">
        <f t="shared" si="52"/>
        <v/>
      </c>
      <c r="Q820">
        <f t="shared" si="53"/>
        <v>55879</v>
      </c>
      <c r="R820" s="14">
        <f t="shared" si="54"/>
        <v>1168452</v>
      </c>
    </row>
    <row r="821" spans="1:18" ht="14.45" customHeight="1" x14ac:dyDescent="0.25">
      <c r="A821" s="10">
        <v>802</v>
      </c>
      <c r="B821" s="111"/>
      <c r="C821" s="6" t="s">
        <v>1152</v>
      </c>
      <c r="D821" s="7">
        <v>44910</v>
      </c>
      <c r="E821" s="8" t="s">
        <v>1119</v>
      </c>
      <c r="F821" s="9">
        <v>1045084</v>
      </c>
      <c r="G821" s="8" t="s">
        <v>29</v>
      </c>
      <c r="H821" s="9">
        <v>109734</v>
      </c>
      <c r="I821" s="112"/>
      <c r="J821" s="113"/>
      <c r="K821" s="114"/>
      <c r="L821" s="115"/>
      <c r="M821" s="116"/>
      <c r="N821" s="15" t="str">
        <f t="shared" si="51"/>
        <v>55855</v>
      </c>
      <c r="O821" t="str">
        <f t="shared" si="52"/>
        <v/>
      </c>
      <c r="Q821">
        <f t="shared" si="53"/>
        <v>55855</v>
      </c>
      <c r="R821" s="14">
        <f t="shared" si="54"/>
        <v>1045084</v>
      </c>
    </row>
    <row r="822" spans="1:18" ht="14.45" customHeight="1" x14ac:dyDescent="0.25">
      <c r="A822" s="10">
        <v>803</v>
      </c>
      <c r="B822" s="111"/>
      <c r="C822" s="6" t="s">
        <v>1153</v>
      </c>
      <c r="D822" s="7">
        <v>44914</v>
      </c>
      <c r="E822" s="8" t="s">
        <v>1119</v>
      </c>
      <c r="F822" s="9">
        <v>786823</v>
      </c>
      <c r="G822" s="8" t="s">
        <v>29</v>
      </c>
      <c r="H822" s="9">
        <v>82616</v>
      </c>
      <c r="I822" s="112"/>
      <c r="J822" s="113"/>
      <c r="K822" s="114"/>
      <c r="L822" s="115"/>
      <c r="M822" s="116"/>
      <c r="N822" s="15" t="str">
        <f t="shared" si="51"/>
        <v>56027</v>
      </c>
      <c r="O822" t="str">
        <f t="shared" si="52"/>
        <v/>
      </c>
      <c r="Q822">
        <f t="shared" si="53"/>
        <v>56027</v>
      </c>
      <c r="R822" s="14">
        <f t="shared" si="54"/>
        <v>786823</v>
      </c>
    </row>
    <row r="823" spans="1:18" ht="14.45" customHeight="1" x14ac:dyDescent="0.25">
      <c r="A823" s="10">
        <v>804</v>
      </c>
      <c r="B823" s="111"/>
      <c r="C823" s="6" t="s">
        <v>1154</v>
      </c>
      <c r="D823" s="7">
        <v>44914</v>
      </c>
      <c r="E823" s="8" t="s">
        <v>1119</v>
      </c>
      <c r="F823" s="9">
        <v>491765</v>
      </c>
      <c r="G823" s="8" t="s">
        <v>29</v>
      </c>
      <c r="H823" s="9">
        <v>51635</v>
      </c>
      <c r="I823" s="112"/>
      <c r="J823" s="113"/>
      <c r="K823" s="114"/>
      <c r="L823" s="115"/>
      <c r="M823" s="116"/>
      <c r="N823" s="15" t="str">
        <f t="shared" si="51"/>
        <v>56028</v>
      </c>
      <c r="O823" t="str">
        <f t="shared" si="52"/>
        <v/>
      </c>
      <c r="Q823">
        <f t="shared" si="53"/>
        <v>56028</v>
      </c>
      <c r="R823" s="14">
        <f t="shared" si="54"/>
        <v>491765</v>
      </c>
    </row>
    <row r="824" spans="1:18" ht="14.45" customHeight="1" x14ac:dyDescent="0.25">
      <c r="A824" s="10">
        <v>805</v>
      </c>
      <c r="B824" s="111"/>
      <c r="C824" s="6" t="s">
        <v>1155</v>
      </c>
      <c r="D824" s="7">
        <v>44917</v>
      </c>
      <c r="E824" s="8" t="s">
        <v>1119</v>
      </c>
      <c r="F824" s="9">
        <v>2021085</v>
      </c>
      <c r="G824" s="8" t="s">
        <v>29</v>
      </c>
      <c r="H824" s="9">
        <v>212214</v>
      </c>
      <c r="I824" s="112"/>
      <c r="J824" s="113"/>
      <c r="K824" s="114"/>
      <c r="L824" s="115"/>
      <c r="M824" s="116"/>
      <c r="N824" s="15" t="str">
        <f t="shared" si="51"/>
        <v>56282</v>
      </c>
      <c r="O824" t="str">
        <f t="shared" si="52"/>
        <v/>
      </c>
      <c r="Q824">
        <f t="shared" si="53"/>
        <v>56282</v>
      </c>
      <c r="R824" s="14">
        <f t="shared" si="54"/>
        <v>2021085</v>
      </c>
    </row>
    <row r="825" spans="1:18" ht="14.45" customHeight="1" x14ac:dyDescent="0.25">
      <c r="A825" s="10">
        <v>806</v>
      </c>
      <c r="B825" s="111"/>
      <c r="C825" s="6" t="s">
        <v>1156</v>
      </c>
      <c r="D825" s="7">
        <v>44922</v>
      </c>
      <c r="E825" s="8" t="s">
        <v>1119</v>
      </c>
      <c r="F825" s="9">
        <v>2073097</v>
      </c>
      <c r="G825" s="8" t="s">
        <v>29</v>
      </c>
      <c r="H825" s="9">
        <v>217675</v>
      </c>
      <c r="I825" s="112"/>
      <c r="J825" s="113"/>
      <c r="K825" s="114"/>
      <c r="L825" s="115"/>
      <c r="M825" s="116"/>
      <c r="N825" s="15" t="str">
        <f t="shared" si="51"/>
        <v>56999</v>
      </c>
      <c r="O825" t="str">
        <f t="shared" si="52"/>
        <v/>
      </c>
      <c r="Q825">
        <f t="shared" si="53"/>
        <v>56999</v>
      </c>
      <c r="R825" s="14">
        <f t="shared" si="54"/>
        <v>2073097</v>
      </c>
    </row>
    <row r="826" spans="1:18" ht="14.45" customHeight="1" x14ac:dyDescent="0.25">
      <c r="A826" s="10">
        <v>807</v>
      </c>
      <c r="B826" s="111"/>
      <c r="C826" s="6" t="s">
        <v>1157</v>
      </c>
      <c r="D826" s="7">
        <v>44909</v>
      </c>
      <c r="E826" s="8" t="s">
        <v>1119</v>
      </c>
      <c r="F826" s="9">
        <v>2393431</v>
      </c>
      <c r="G826" s="8" t="s">
        <v>29</v>
      </c>
      <c r="H826" s="9">
        <v>251310</v>
      </c>
      <c r="I826" s="112"/>
      <c r="J826" s="113"/>
      <c r="K826" s="114"/>
      <c r="L826" s="115"/>
      <c r="M826" s="116"/>
      <c r="N826" s="15" t="str">
        <f t="shared" si="51"/>
        <v>55461</v>
      </c>
      <c r="O826" t="str">
        <f t="shared" si="52"/>
        <v/>
      </c>
      <c r="Q826">
        <f t="shared" si="53"/>
        <v>55461</v>
      </c>
      <c r="R826" s="14">
        <f t="shared" si="54"/>
        <v>2393431</v>
      </c>
    </row>
    <row r="827" spans="1:18" ht="14.45" customHeight="1" x14ac:dyDescent="0.25">
      <c r="A827" s="10">
        <v>808</v>
      </c>
      <c r="B827" s="111"/>
      <c r="C827" s="6" t="s">
        <v>1158</v>
      </c>
      <c r="D827" s="7">
        <v>44908</v>
      </c>
      <c r="E827" s="8" t="s">
        <v>1119</v>
      </c>
      <c r="F827" s="9">
        <v>1352196</v>
      </c>
      <c r="G827" s="8" t="s">
        <v>29</v>
      </c>
      <c r="H827" s="9">
        <v>141981</v>
      </c>
      <c r="I827" s="112"/>
      <c r="J827" s="113"/>
      <c r="K827" s="114"/>
      <c r="L827" s="115"/>
      <c r="M827" s="116"/>
      <c r="N827" s="15" t="str">
        <f t="shared" si="51"/>
        <v>55382</v>
      </c>
      <c r="O827" t="str">
        <f t="shared" si="52"/>
        <v/>
      </c>
      <c r="Q827">
        <f t="shared" si="53"/>
        <v>55382</v>
      </c>
      <c r="R827" s="14">
        <f t="shared" si="54"/>
        <v>1352196</v>
      </c>
    </row>
    <row r="828" spans="1:18" ht="14.45" customHeight="1" x14ac:dyDescent="0.25">
      <c r="A828" s="10">
        <v>809</v>
      </c>
      <c r="B828" s="111"/>
      <c r="C828" s="6" t="s">
        <v>1159</v>
      </c>
      <c r="D828" s="7">
        <v>44912</v>
      </c>
      <c r="E828" s="8" t="s">
        <v>1119</v>
      </c>
      <c r="F828" s="9">
        <v>2164338</v>
      </c>
      <c r="G828" s="8" t="s">
        <v>29</v>
      </c>
      <c r="H828" s="9">
        <v>227255</v>
      </c>
      <c r="I828" s="112"/>
      <c r="J828" s="113"/>
      <c r="K828" s="114"/>
      <c r="L828" s="115"/>
      <c r="M828" s="116"/>
      <c r="N828" s="15" t="str">
        <f t="shared" si="51"/>
        <v>56013</v>
      </c>
      <c r="O828" t="str">
        <f t="shared" si="52"/>
        <v/>
      </c>
      <c r="Q828">
        <f t="shared" si="53"/>
        <v>56013</v>
      </c>
      <c r="R828" s="14">
        <f t="shared" si="54"/>
        <v>2164338</v>
      </c>
    </row>
    <row r="829" spans="1:18" ht="14.45" customHeight="1" x14ac:dyDescent="0.25">
      <c r="A829" s="10">
        <v>810</v>
      </c>
      <c r="B829" s="111"/>
      <c r="C829" s="6" t="s">
        <v>1160</v>
      </c>
      <c r="D829" s="7">
        <v>44914</v>
      </c>
      <c r="E829" s="8" t="s">
        <v>1119</v>
      </c>
      <c r="F829" s="9">
        <v>983530</v>
      </c>
      <c r="G829" s="8" t="s">
        <v>29</v>
      </c>
      <c r="H829" s="9">
        <v>103271</v>
      </c>
      <c r="I829" s="112"/>
      <c r="J829" s="113"/>
      <c r="K829" s="114"/>
      <c r="L829" s="115"/>
      <c r="M829" s="116"/>
      <c r="N829" s="15" t="str">
        <f t="shared" si="51"/>
        <v>56021</v>
      </c>
      <c r="O829" t="str">
        <f t="shared" si="52"/>
        <v/>
      </c>
      <c r="Q829">
        <f t="shared" si="53"/>
        <v>56021</v>
      </c>
      <c r="R829" s="14">
        <f t="shared" si="54"/>
        <v>983530</v>
      </c>
    </row>
    <row r="830" spans="1:18" ht="14.45" customHeight="1" x14ac:dyDescent="0.25">
      <c r="A830" s="10">
        <v>811</v>
      </c>
      <c r="B830" s="111"/>
      <c r="C830" s="6" t="s">
        <v>1161</v>
      </c>
      <c r="D830" s="7">
        <v>44917</v>
      </c>
      <c r="E830" s="8" t="s">
        <v>1119</v>
      </c>
      <c r="F830" s="9">
        <v>1665657</v>
      </c>
      <c r="G830" s="8" t="s">
        <v>29</v>
      </c>
      <c r="H830" s="9">
        <v>174894</v>
      </c>
      <c r="I830" s="112"/>
      <c r="J830" s="113"/>
      <c r="K830" s="114"/>
      <c r="L830" s="115"/>
      <c r="M830" s="116"/>
      <c r="N830" s="15" t="str">
        <f t="shared" si="51"/>
        <v>56456</v>
      </c>
      <c r="O830" t="str">
        <f t="shared" si="52"/>
        <v/>
      </c>
      <c r="Q830">
        <f t="shared" si="53"/>
        <v>56456</v>
      </c>
      <c r="R830" s="14">
        <f t="shared" si="54"/>
        <v>1665657</v>
      </c>
    </row>
    <row r="831" spans="1:18" ht="14.45" customHeight="1" x14ac:dyDescent="0.25">
      <c r="A831" s="10">
        <v>812</v>
      </c>
      <c r="B831" s="111"/>
      <c r="C831" s="6" t="s">
        <v>1162</v>
      </c>
      <c r="D831" s="7">
        <v>44900</v>
      </c>
      <c r="E831" s="8" t="s">
        <v>1119</v>
      </c>
      <c r="F831" s="9">
        <v>2950603</v>
      </c>
      <c r="G831" s="8" t="s">
        <v>29</v>
      </c>
      <c r="H831" s="9">
        <v>309813</v>
      </c>
      <c r="I831" s="112"/>
      <c r="J831" s="113"/>
      <c r="K831" s="114"/>
      <c r="L831" s="115"/>
      <c r="M831" s="116"/>
      <c r="N831" s="15" t="str">
        <f t="shared" si="51"/>
        <v>54345</v>
      </c>
      <c r="O831" t="str">
        <f t="shared" si="52"/>
        <v/>
      </c>
      <c r="Q831">
        <f t="shared" si="53"/>
        <v>54345</v>
      </c>
      <c r="R831" s="14">
        <f t="shared" si="54"/>
        <v>2950603</v>
      </c>
    </row>
    <row r="832" spans="1:18" ht="14.45" customHeight="1" x14ac:dyDescent="0.25">
      <c r="A832" s="10">
        <v>813</v>
      </c>
      <c r="B832" s="111"/>
      <c r="C832" s="6" t="s">
        <v>1163</v>
      </c>
      <c r="D832" s="7">
        <v>44914</v>
      </c>
      <c r="E832" s="8" t="s">
        <v>1119</v>
      </c>
      <c r="F832" s="9">
        <v>590117</v>
      </c>
      <c r="G832" s="8" t="s">
        <v>29</v>
      </c>
      <c r="H832" s="9">
        <v>61962</v>
      </c>
      <c r="I832" s="112"/>
      <c r="J832" s="113"/>
      <c r="K832" s="114"/>
      <c r="L832" s="115"/>
      <c r="M832" s="116"/>
      <c r="N832" s="15" t="str">
        <f t="shared" si="51"/>
        <v>56026</v>
      </c>
      <c r="O832" t="str">
        <f t="shared" si="52"/>
        <v/>
      </c>
      <c r="Q832">
        <f t="shared" si="53"/>
        <v>56026</v>
      </c>
      <c r="R832" s="14">
        <f t="shared" si="54"/>
        <v>590117</v>
      </c>
    </row>
    <row r="833" spans="1:18" ht="14.45" customHeight="1" x14ac:dyDescent="0.25">
      <c r="A833" s="10">
        <v>814</v>
      </c>
      <c r="B833" s="111"/>
      <c r="C833" s="6" t="s">
        <v>1164</v>
      </c>
      <c r="D833" s="7">
        <v>44916</v>
      </c>
      <c r="E833" s="8" t="s">
        <v>1119</v>
      </c>
      <c r="F833" s="9">
        <v>1332993</v>
      </c>
      <c r="G833" s="8" t="s">
        <v>29</v>
      </c>
      <c r="H833" s="9">
        <v>139964</v>
      </c>
      <c r="I833" s="112"/>
      <c r="J833" s="113"/>
      <c r="K833" s="114"/>
      <c r="L833" s="115"/>
      <c r="M833" s="116"/>
      <c r="N833" s="15" t="str">
        <f t="shared" si="51"/>
        <v>56225</v>
      </c>
      <c r="O833" t="str">
        <f t="shared" si="52"/>
        <v/>
      </c>
      <c r="Q833">
        <f t="shared" si="53"/>
        <v>56225</v>
      </c>
      <c r="R833" s="14">
        <f t="shared" si="54"/>
        <v>1332993</v>
      </c>
    </row>
    <row r="834" spans="1:18" ht="14.45" customHeight="1" x14ac:dyDescent="0.25">
      <c r="A834" s="10">
        <v>815</v>
      </c>
      <c r="B834" s="111"/>
      <c r="C834" s="6" t="s">
        <v>1165</v>
      </c>
      <c r="D834" s="7">
        <v>44896</v>
      </c>
      <c r="E834" s="8" t="s">
        <v>1119</v>
      </c>
      <c r="F834" s="9">
        <v>2916972</v>
      </c>
      <c r="G834" s="8" t="s">
        <v>29</v>
      </c>
      <c r="H834" s="9">
        <v>306282</v>
      </c>
      <c r="I834" s="112"/>
      <c r="J834" s="113"/>
      <c r="K834" s="114"/>
      <c r="L834" s="115"/>
      <c r="M834" s="116"/>
      <c r="N834" s="15" t="str">
        <f t="shared" si="51"/>
        <v>53812</v>
      </c>
      <c r="O834" t="str">
        <f t="shared" si="52"/>
        <v/>
      </c>
      <c r="Q834">
        <f t="shared" si="53"/>
        <v>53812</v>
      </c>
      <c r="R834" s="14">
        <f t="shared" si="54"/>
        <v>2916972</v>
      </c>
    </row>
    <row r="835" spans="1:18" ht="14.45" customHeight="1" x14ac:dyDescent="0.25">
      <c r="A835" s="10">
        <v>816</v>
      </c>
      <c r="B835" s="111"/>
      <c r="C835" s="6" t="s">
        <v>1166</v>
      </c>
      <c r="D835" s="7">
        <v>44918</v>
      </c>
      <c r="E835" s="8" t="s">
        <v>1119</v>
      </c>
      <c r="F835" s="9">
        <v>1707965</v>
      </c>
      <c r="G835" s="8" t="s">
        <v>29</v>
      </c>
      <c r="H835" s="9">
        <v>179336</v>
      </c>
      <c r="I835" s="112"/>
      <c r="J835" s="113"/>
      <c r="K835" s="114"/>
      <c r="L835" s="115"/>
      <c r="M835" s="116"/>
      <c r="N835" s="15" t="str">
        <f t="shared" si="51"/>
        <v>56688</v>
      </c>
      <c r="O835" t="str">
        <f t="shared" si="52"/>
        <v/>
      </c>
      <c r="Q835">
        <f t="shared" si="53"/>
        <v>56688</v>
      </c>
      <c r="R835" s="14">
        <f t="shared" si="54"/>
        <v>1707965</v>
      </c>
    </row>
    <row r="836" spans="1:18" ht="14.45" customHeight="1" x14ac:dyDescent="0.25">
      <c r="A836" s="10">
        <v>817</v>
      </c>
      <c r="B836" s="111"/>
      <c r="C836" s="6" t="s">
        <v>1167</v>
      </c>
      <c r="D836" s="7">
        <v>44904</v>
      </c>
      <c r="E836" s="8" t="s">
        <v>1119</v>
      </c>
      <c r="F836" s="9">
        <v>1168452</v>
      </c>
      <c r="G836" s="8" t="s">
        <v>29</v>
      </c>
      <c r="H836" s="9">
        <v>122687</v>
      </c>
      <c r="I836" s="112"/>
      <c r="J836" s="113"/>
      <c r="K836" s="114"/>
      <c r="L836" s="115"/>
      <c r="M836" s="116"/>
      <c r="N836" s="15" t="str">
        <f t="shared" si="51"/>
        <v>55177</v>
      </c>
      <c r="O836" t="str">
        <f t="shared" si="52"/>
        <v/>
      </c>
      <c r="Q836">
        <f t="shared" si="53"/>
        <v>55177</v>
      </c>
      <c r="R836" s="14">
        <f t="shared" si="54"/>
        <v>1168452</v>
      </c>
    </row>
    <row r="837" spans="1:18" ht="14.45" customHeight="1" x14ac:dyDescent="0.25">
      <c r="A837" s="10">
        <v>818</v>
      </c>
      <c r="B837" s="111"/>
      <c r="C837" s="6" t="s">
        <v>1168</v>
      </c>
      <c r="D837" s="7">
        <v>44910</v>
      </c>
      <c r="E837" s="8" t="s">
        <v>1119</v>
      </c>
      <c r="F837" s="9">
        <v>2329669</v>
      </c>
      <c r="G837" s="8" t="s">
        <v>29</v>
      </c>
      <c r="H837" s="9">
        <v>244615</v>
      </c>
      <c r="I837" s="112"/>
      <c r="J837" s="113"/>
      <c r="K837" s="114"/>
      <c r="L837" s="115"/>
      <c r="M837" s="116"/>
      <c r="N837" s="15" t="str">
        <f t="shared" si="51"/>
        <v>55851</v>
      </c>
      <c r="O837" t="str">
        <f t="shared" si="52"/>
        <v/>
      </c>
      <c r="Q837">
        <f t="shared" si="53"/>
        <v>55851</v>
      </c>
      <c r="R837" s="14">
        <f t="shared" si="54"/>
        <v>2329669</v>
      </c>
    </row>
    <row r="838" spans="1:18" ht="14.45" customHeight="1" x14ac:dyDescent="0.25">
      <c r="A838" s="10">
        <v>819</v>
      </c>
      <c r="B838" s="111"/>
      <c r="C838" s="6" t="s">
        <v>1169</v>
      </c>
      <c r="D838" s="7">
        <v>44914</v>
      </c>
      <c r="E838" s="8" t="s">
        <v>1119</v>
      </c>
      <c r="F838" s="9">
        <v>983530</v>
      </c>
      <c r="G838" s="8" t="s">
        <v>29</v>
      </c>
      <c r="H838" s="9">
        <v>103271</v>
      </c>
      <c r="I838" s="112"/>
      <c r="J838" s="113"/>
      <c r="K838" s="114"/>
      <c r="L838" s="115"/>
      <c r="M838" s="116"/>
      <c r="N838" s="15" t="str">
        <f t="shared" si="51"/>
        <v>56024</v>
      </c>
      <c r="O838" t="str">
        <f t="shared" si="52"/>
        <v/>
      </c>
      <c r="Q838">
        <f t="shared" si="53"/>
        <v>56024</v>
      </c>
      <c r="R838" s="14">
        <f t="shared" si="54"/>
        <v>983530</v>
      </c>
    </row>
    <row r="839" spans="1:18" ht="14.45" customHeight="1" x14ac:dyDescent="0.25">
      <c r="A839" s="10">
        <v>820</v>
      </c>
      <c r="B839" s="111"/>
      <c r="C839" s="6" t="s">
        <v>1170</v>
      </c>
      <c r="D839" s="7">
        <v>44908</v>
      </c>
      <c r="E839" s="8" t="s">
        <v>1119</v>
      </c>
      <c r="F839" s="9">
        <v>1226119</v>
      </c>
      <c r="G839" s="8" t="s">
        <v>29</v>
      </c>
      <c r="H839" s="9">
        <v>128742</v>
      </c>
      <c r="I839" s="112"/>
      <c r="J839" s="113"/>
      <c r="K839" s="114"/>
      <c r="L839" s="115"/>
      <c r="M839" s="116"/>
      <c r="N839" s="15" t="str">
        <f t="shared" si="51"/>
        <v>55387</v>
      </c>
      <c r="O839" t="str">
        <f t="shared" si="52"/>
        <v/>
      </c>
      <c r="Q839">
        <f t="shared" si="53"/>
        <v>55387</v>
      </c>
      <c r="R839" s="14">
        <f t="shared" si="54"/>
        <v>1226119</v>
      </c>
    </row>
    <row r="840" spans="1:18" ht="14.45" customHeight="1" x14ac:dyDescent="0.25">
      <c r="A840" s="10">
        <v>821</v>
      </c>
      <c r="B840" s="111"/>
      <c r="C840" s="6" t="s">
        <v>1171</v>
      </c>
      <c r="D840" s="7">
        <v>44914</v>
      </c>
      <c r="E840" s="8" t="s">
        <v>1119</v>
      </c>
      <c r="F840" s="9">
        <v>931972</v>
      </c>
      <c r="G840" s="8" t="s">
        <v>29</v>
      </c>
      <c r="H840" s="9">
        <v>97857</v>
      </c>
      <c r="I840" s="112"/>
      <c r="J840" s="113"/>
      <c r="K840" s="114"/>
      <c r="L840" s="115"/>
      <c r="M840" s="116"/>
      <c r="N840" s="15" t="str">
        <f t="shared" si="51"/>
        <v>56111</v>
      </c>
      <c r="O840" t="str">
        <f t="shared" si="52"/>
        <v/>
      </c>
      <c r="Q840">
        <f t="shared" si="53"/>
        <v>56111</v>
      </c>
      <c r="R840" s="14">
        <f t="shared" si="54"/>
        <v>931972</v>
      </c>
    </row>
    <row r="841" spans="1:18" ht="14.45" customHeight="1" x14ac:dyDescent="0.25">
      <c r="A841" s="10">
        <v>822</v>
      </c>
      <c r="B841" s="111"/>
      <c r="C841" s="6" t="s">
        <v>1172</v>
      </c>
      <c r="D841" s="7">
        <v>44923</v>
      </c>
      <c r="E841" s="8" t="s">
        <v>1119</v>
      </c>
      <c r="F841" s="9">
        <v>2290508</v>
      </c>
      <c r="G841" s="8" t="s">
        <v>29</v>
      </c>
      <c r="H841" s="9">
        <v>240503</v>
      </c>
      <c r="I841" s="112"/>
      <c r="J841" s="113"/>
      <c r="K841" s="114"/>
      <c r="L841" s="115"/>
      <c r="M841" s="116"/>
      <c r="N841" s="15" t="str">
        <f t="shared" si="51"/>
        <v>57068</v>
      </c>
      <c r="O841" t="str">
        <f t="shared" si="52"/>
        <v/>
      </c>
      <c r="Q841">
        <f t="shared" si="53"/>
        <v>57068</v>
      </c>
      <c r="R841" s="14">
        <f t="shared" si="54"/>
        <v>2290508</v>
      </c>
    </row>
    <row r="842" spans="1:18" ht="14.45" customHeight="1" x14ac:dyDescent="0.25">
      <c r="A842" s="10">
        <v>823</v>
      </c>
      <c r="B842" s="111"/>
      <c r="C842" s="6" t="s">
        <v>1173</v>
      </c>
      <c r="D842" s="7">
        <v>44915</v>
      </c>
      <c r="E842" s="8" t="s">
        <v>1119</v>
      </c>
      <c r="F842" s="9">
        <v>1664837</v>
      </c>
      <c r="G842" s="8" t="s">
        <v>29</v>
      </c>
      <c r="H842" s="9">
        <v>174808</v>
      </c>
      <c r="I842" s="112"/>
      <c r="J842" s="113"/>
      <c r="K842" s="114"/>
      <c r="L842" s="115"/>
      <c r="M842" s="116"/>
      <c r="N842" s="15" t="str">
        <f t="shared" si="51"/>
        <v>56113</v>
      </c>
      <c r="O842" t="str">
        <f t="shared" si="52"/>
        <v/>
      </c>
      <c r="Q842">
        <f t="shared" si="53"/>
        <v>56113</v>
      </c>
      <c r="R842" s="14">
        <f t="shared" si="54"/>
        <v>1664837</v>
      </c>
    </row>
    <row r="843" spans="1:18" ht="14.45" customHeight="1" x14ac:dyDescent="0.25">
      <c r="A843" s="10">
        <v>824</v>
      </c>
      <c r="B843" s="111"/>
      <c r="C843" s="6" t="s">
        <v>1174</v>
      </c>
      <c r="D843" s="7">
        <v>44914</v>
      </c>
      <c r="E843" s="8" t="s">
        <v>1119</v>
      </c>
      <c r="F843" s="9">
        <v>983530</v>
      </c>
      <c r="G843" s="8" t="s">
        <v>29</v>
      </c>
      <c r="H843" s="9">
        <v>103271</v>
      </c>
      <c r="I843" s="112"/>
      <c r="J843" s="113"/>
      <c r="K843" s="114"/>
      <c r="L843" s="115"/>
      <c r="M843" s="116"/>
      <c r="N843" s="15" t="str">
        <f t="shared" si="51"/>
        <v>56025</v>
      </c>
      <c r="O843" t="str">
        <f t="shared" si="52"/>
        <v/>
      </c>
      <c r="Q843">
        <f t="shared" si="53"/>
        <v>56025</v>
      </c>
      <c r="R843" s="14">
        <f t="shared" si="54"/>
        <v>983530</v>
      </c>
    </row>
    <row r="844" spans="1:18" ht="14.45" customHeight="1" x14ac:dyDescent="0.25">
      <c r="A844" s="10">
        <v>825</v>
      </c>
      <c r="B844" s="111"/>
      <c r="C844" s="6" t="s">
        <v>1175</v>
      </c>
      <c r="D844" s="7">
        <v>44909</v>
      </c>
      <c r="E844" s="8" t="s">
        <v>1119</v>
      </c>
      <c r="F844" s="9">
        <v>1680625</v>
      </c>
      <c r="G844" s="8" t="s">
        <v>29</v>
      </c>
      <c r="H844" s="9">
        <v>176466</v>
      </c>
      <c r="I844" s="112"/>
      <c r="J844" s="113"/>
      <c r="K844" s="114"/>
      <c r="L844" s="115"/>
      <c r="M844" s="116"/>
      <c r="N844" s="15" t="str">
        <f t="shared" si="51"/>
        <v>55457</v>
      </c>
      <c r="O844" t="str">
        <f t="shared" si="52"/>
        <v/>
      </c>
      <c r="Q844">
        <f t="shared" si="53"/>
        <v>55457</v>
      </c>
      <c r="R844" s="14">
        <f t="shared" si="54"/>
        <v>1680625</v>
      </c>
    </row>
    <row r="845" spans="1:18" ht="14.45" customHeight="1" x14ac:dyDescent="0.25">
      <c r="A845" s="10">
        <v>826</v>
      </c>
      <c r="B845" s="111"/>
      <c r="C845" s="6" t="s">
        <v>1176</v>
      </c>
      <c r="D845" s="7">
        <v>44914</v>
      </c>
      <c r="E845" s="8" t="s">
        <v>1119</v>
      </c>
      <c r="F845" s="9">
        <v>983530</v>
      </c>
      <c r="G845" s="8" t="s">
        <v>29</v>
      </c>
      <c r="H845" s="9">
        <v>103271</v>
      </c>
      <c r="I845" s="112"/>
      <c r="J845" s="113"/>
      <c r="K845" s="114"/>
      <c r="L845" s="115"/>
      <c r="M845" s="116"/>
      <c r="N845" s="15" t="str">
        <f t="shared" si="51"/>
        <v>56022</v>
      </c>
      <c r="O845" t="str">
        <f t="shared" si="52"/>
        <v/>
      </c>
      <c r="Q845">
        <f t="shared" si="53"/>
        <v>56022</v>
      </c>
      <c r="R845" s="14">
        <f t="shared" si="54"/>
        <v>983530</v>
      </c>
    </row>
    <row r="846" spans="1:18" ht="14.45" customHeight="1" x14ac:dyDescent="0.25">
      <c r="A846" s="10">
        <v>827</v>
      </c>
      <c r="B846" s="111"/>
      <c r="C846" s="6" t="s">
        <v>1177</v>
      </c>
      <c r="D846" s="7">
        <v>44915</v>
      </c>
      <c r="E846" s="8" t="s">
        <v>1119</v>
      </c>
      <c r="F846" s="9">
        <v>1114741</v>
      </c>
      <c r="G846" s="8" t="s">
        <v>29</v>
      </c>
      <c r="H846" s="9">
        <v>117048</v>
      </c>
      <c r="I846" s="112"/>
      <c r="J846" s="113"/>
      <c r="K846" s="114"/>
      <c r="L846" s="115"/>
      <c r="M846" s="116"/>
      <c r="N846" s="15" t="str">
        <f t="shared" si="51"/>
        <v>56167</v>
      </c>
      <c r="O846" t="str">
        <f t="shared" si="52"/>
        <v/>
      </c>
      <c r="Q846">
        <f t="shared" si="53"/>
        <v>56167</v>
      </c>
      <c r="R846" s="14">
        <f t="shared" si="54"/>
        <v>1114741</v>
      </c>
    </row>
    <row r="847" spans="1:18" ht="14.45" customHeight="1" x14ac:dyDescent="0.25">
      <c r="A847" s="10">
        <v>828</v>
      </c>
      <c r="B847" s="111"/>
      <c r="C847" s="6" t="s">
        <v>1178</v>
      </c>
      <c r="D847" s="7">
        <v>44902</v>
      </c>
      <c r="E847" s="8" t="s">
        <v>1119</v>
      </c>
      <c r="F847" s="9">
        <v>1926773</v>
      </c>
      <c r="G847" s="8" t="s">
        <v>29</v>
      </c>
      <c r="H847" s="9">
        <v>202311</v>
      </c>
      <c r="I847" s="112"/>
      <c r="J847" s="113"/>
      <c r="K847" s="114"/>
      <c r="L847" s="115"/>
      <c r="M847" s="116"/>
      <c r="N847" s="15" t="str">
        <f t="shared" si="51"/>
        <v>54464</v>
      </c>
      <c r="O847" t="str">
        <f t="shared" si="52"/>
        <v/>
      </c>
      <c r="Q847">
        <f t="shared" si="53"/>
        <v>54464</v>
      </c>
      <c r="R847" s="14">
        <f t="shared" si="54"/>
        <v>1926773</v>
      </c>
    </row>
    <row r="848" spans="1:18" ht="14.45" customHeight="1" x14ac:dyDescent="0.25">
      <c r="A848" s="10">
        <v>829</v>
      </c>
      <c r="B848" s="111"/>
      <c r="C848" s="6" t="s">
        <v>1179</v>
      </c>
      <c r="D848" s="7">
        <v>44901</v>
      </c>
      <c r="E848" s="8" t="s">
        <v>1119</v>
      </c>
      <c r="F848" s="9">
        <v>1835585</v>
      </c>
      <c r="G848" s="8" t="s">
        <v>29</v>
      </c>
      <c r="H848" s="9">
        <v>192736</v>
      </c>
      <c r="I848" s="112"/>
      <c r="J848" s="113"/>
      <c r="K848" s="114"/>
      <c r="L848" s="115"/>
      <c r="M848" s="116"/>
      <c r="N848" s="15" t="str">
        <f t="shared" si="51"/>
        <v>54424</v>
      </c>
      <c r="O848" t="str">
        <f t="shared" si="52"/>
        <v/>
      </c>
      <c r="Q848">
        <f t="shared" si="53"/>
        <v>54424</v>
      </c>
      <c r="R848" s="14">
        <f t="shared" si="54"/>
        <v>1835585</v>
      </c>
    </row>
    <row r="849" spans="1:18" ht="14.45" customHeight="1" x14ac:dyDescent="0.25">
      <c r="A849" s="10">
        <v>830</v>
      </c>
      <c r="B849" s="111"/>
      <c r="C849" s="6" t="s">
        <v>1180</v>
      </c>
      <c r="D849" s="7">
        <v>44914</v>
      </c>
      <c r="E849" s="8" t="s">
        <v>1119</v>
      </c>
      <c r="F849" s="9">
        <v>983530</v>
      </c>
      <c r="G849" s="8" t="s">
        <v>29</v>
      </c>
      <c r="H849" s="9">
        <v>103271</v>
      </c>
      <c r="I849" s="112"/>
      <c r="J849" s="113"/>
      <c r="K849" s="114"/>
      <c r="L849" s="115"/>
      <c r="M849" s="116"/>
      <c r="N849" s="15" t="str">
        <f t="shared" si="51"/>
        <v>56023</v>
      </c>
      <c r="O849" t="str">
        <f t="shared" si="52"/>
        <v/>
      </c>
      <c r="Q849">
        <f t="shared" si="53"/>
        <v>56023</v>
      </c>
      <c r="R849" s="14">
        <f t="shared" si="54"/>
        <v>983530</v>
      </c>
    </row>
    <row r="850" spans="1:18" ht="14.45" customHeight="1" x14ac:dyDescent="0.25">
      <c r="A850" s="10">
        <v>831</v>
      </c>
      <c r="B850" s="111"/>
      <c r="C850" s="6" t="s">
        <v>1181</v>
      </c>
      <c r="D850" s="7">
        <v>44914</v>
      </c>
      <c r="E850" s="8" t="s">
        <v>1119</v>
      </c>
      <c r="F850" s="9">
        <v>1475294</v>
      </c>
      <c r="G850" s="8" t="s">
        <v>29</v>
      </c>
      <c r="H850" s="9">
        <v>154906</v>
      </c>
      <c r="I850" s="112"/>
      <c r="J850" s="113"/>
      <c r="K850" s="114"/>
      <c r="L850" s="115"/>
      <c r="M850" s="116"/>
      <c r="N850" s="15" t="str">
        <f t="shared" si="51"/>
        <v>56030</v>
      </c>
      <c r="O850" t="str">
        <f t="shared" si="52"/>
        <v/>
      </c>
      <c r="Q850">
        <f t="shared" si="53"/>
        <v>56030</v>
      </c>
      <c r="R850" s="14">
        <f t="shared" si="54"/>
        <v>1475294</v>
      </c>
    </row>
    <row r="851" spans="1:18" ht="14.45" customHeight="1" x14ac:dyDescent="0.25">
      <c r="A851" s="10">
        <v>832</v>
      </c>
      <c r="B851" s="111"/>
      <c r="C851" s="6" t="s">
        <v>1182</v>
      </c>
      <c r="D851" s="7">
        <v>44918</v>
      </c>
      <c r="E851" s="8" t="s">
        <v>1119</v>
      </c>
      <c r="F851" s="9">
        <v>1009667</v>
      </c>
      <c r="G851" s="8" t="s">
        <v>29</v>
      </c>
      <c r="H851" s="9">
        <v>106015</v>
      </c>
      <c r="I851" s="112"/>
      <c r="J851" s="113"/>
      <c r="K851" s="114"/>
      <c r="L851" s="115"/>
      <c r="M851" s="116"/>
      <c r="N851" s="15" t="str">
        <f t="shared" si="51"/>
        <v>56753</v>
      </c>
      <c r="O851" t="str">
        <f t="shared" si="52"/>
        <v/>
      </c>
      <c r="Q851">
        <f t="shared" si="53"/>
        <v>56753</v>
      </c>
      <c r="R851" s="14">
        <f t="shared" si="54"/>
        <v>1009667</v>
      </c>
    </row>
    <row r="852" spans="1:18" ht="14.45" customHeight="1" x14ac:dyDescent="0.25">
      <c r="A852" s="10">
        <v>833</v>
      </c>
      <c r="B852" s="111"/>
      <c r="C852" s="6" t="s">
        <v>1183</v>
      </c>
      <c r="D852" s="7">
        <v>44897</v>
      </c>
      <c r="E852" s="8" t="s">
        <v>1119</v>
      </c>
      <c r="F852" s="9">
        <v>1733035</v>
      </c>
      <c r="G852" s="8" t="s">
        <v>29</v>
      </c>
      <c r="H852" s="9">
        <v>181969</v>
      </c>
      <c r="I852" s="112"/>
      <c r="J852" s="113"/>
      <c r="K852" s="114"/>
      <c r="L852" s="115"/>
      <c r="M852" s="116"/>
      <c r="N852" s="15" t="str">
        <f t="shared" ref="N852:N915" si="55">+RIGHT(C852,5)</f>
        <v>54199</v>
      </c>
      <c r="O852" t="str">
        <f t="shared" ref="O852:O915" si="56">+IF(F852&gt;0,"","HT")</f>
        <v/>
      </c>
      <c r="Q852">
        <f t="shared" ref="Q852:Q915" si="57">+N852*1</f>
        <v>54199</v>
      </c>
      <c r="R852" s="14">
        <f t="shared" ref="R852:R915" si="58">+F852</f>
        <v>1733035</v>
      </c>
    </row>
    <row r="853" spans="1:18" ht="14.45" customHeight="1" x14ac:dyDescent="0.25">
      <c r="A853" s="11">
        <v>834</v>
      </c>
      <c r="B853" s="100"/>
      <c r="C853" s="6" t="s">
        <v>1184</v>
      </c>
      <c r="D853" s="7">
        <v>44911</v>
      </c>
      <c r="E853" s="8" t="s">
        <v>1119</v>
      </c>
      <c r="F853" s="9">
        <v>3066333</v>
      </c>
      <c r="G853" s="8" t="s">
        <v>29</v>
      </c>
      <c r="H853" s="9">
        <v>321965</v>
      </c>
      <c r="I853" s="104"/>
      <c r="J853" s="105"/>
      <c r="K853" s="106"/>
      <c r="L853" s="109"/>
      <c r="M853" s="110"/>
      <c r="N853" s="15" t="str">
        <f t="shared" si="55"/>
        <v>55886</v>
      </c>
      <c r="O853" t="str">
        <f t="shared" si="56"/>
        <v/>
      </c>
      <c r="Q853">
        <f t="shared" si="57"/>
        <v>55886</v>
      </c>
      <c r="R853" s="14">
        <f t="shared" si="58"/>
        <v>3066333</v>
      </c>
    </row>
    <row r="854" spans="1:18" ht="14.65" customHeight="1" x14ac:dyDescent="0.25">
      <c r="A854" s="5">
        <v>835</v>
      </c>
      <c r="B854" s="99" t="s">
        <v>1185</v>
      </c>
      <c r="C854" s="6" t="s">
        <v>1186</v>
      </c>
      <c r="D854" s="7">
        <v>44893</v>
      </c>
      <c r="E854" s="8" t="s">
        <v>1187</v>
      </c>
      <c r="F854" s="9">
        <v>-424417</v>
      </c>
      <c r="G854" s="8" t="s">
        <v>29</v>
      </c>
      <c r="H854" s="9">
        <v>-44564</v>
      </c>
      <c r="I854" s="101">
        <v>-448035</v>
      </c>
      <c r="J854" s="102"/>
      <c r="K854" s="103"/>
      <c r="L854" s="107" t="s">
        <v>1120</v>
      </c>
      <c r="M854" s="108"/>
      <c r="N854" s="15" t="str">
        <f t="shared" si="55"/>
        <v>'1563</v>
      </c>
      <c r="O854" t="str">
        <f t="shared" si="56"/>
        <v>HT</v>
      </c>
      <c r="Q854">
        <f t="shared" ref="Q854:Q875" si="59">RIGHT(N854,LEN(N854)-1)*1</f>
        <v>1563</v>
      </c>
      <c r="R854" s="14">
        <f t="shared" si="58"/>
        <v>-424417</v>
      </c>
    </row>
    <row r="855" spans="1:18" ht="14.65" customHeight="1" x14ac:dyDescent="0.25">
      <c r="A855" s="11">
        <v>836</v>
      </c>
      <c r="B855" s="100"/>
      <c r="C855" s="6" t="s">
        <v>1188</v>
      </c>
      <c r="D855" s="7">
        <v>44893</v>
      </c>
      <c r="E855" s="8" t="s">
        <v>1189</v>
      </c>
      <c r="F855" s="9">
        <v>-76181</v>
      </c>
      <c r="G855" s="8" t="s">
        <v>29</v>
      </c>
      <c r="H855" s="9">
        <v>-7999</v>
      </c>
      <c r="I855" s="104"/>
      <c r="J855" s="105"/>
      <c r="K855" s="106"/>
      <c r="L855" s="109"/>
      <c r="M855" s="110"/>
      <c r="N855" s="15" t="str">
        <f t="shared" si="55"/>
        <v>'1562</v>
      </c>
      <c r="O855" t="str">
        <f t="shared" si="56"/>
        <v>HT</v>
      </c>
      <c r="Q855">
        <f t="shared" si="59"/>
        <v>1562</v>
      </c>
      <c r="R855" s="14">
        <f t="shared" si="58"/>
        <v>-76181</v>
      </c>
    </row>
    <row r="856" spans="1:18" ht="14.45" customHeight="1" x14ac:dyDescent="0.25">
      <c r="A856" s="5">
        <v>837</v>
      </c>
      <c r="B856" s="99" t="s">
        <v>1190</v>
      </c>
      <c r="C856" s="6" t="s">
        <v>1191</v>
      </c>
      <c r="D856" s="7">
        <v>44901</v>
      </c>
      <c r="E856" s="8" t="s">
        <v>1192</v>
      </c>
      <c r="F856" s="9">
        <v>-527180</v>
      </c>
      <c r="G856" s="8" t="s">
        <v>29</v>
      </c>
      <c r="H856" s="9">
        <v>-55354</v>
      </c>
      <c r="I856" s="101">
        <v>-4986803</v>
      </c>
      <c r="J856" s="102"/>
      <c r="K856" s="103"/>
      <c r="L856" s="107" t="s">
        <v>1120</v>
      </c>
      <c r="M856" s="108"/>
      <c r="N856" s="15" t="str">
        <f t="shared" si="55"/>
        <v>'1635</v>
      </c>
      <c r="O856" t="str">
        <f t="shared" si="56"/>
        <v>HT</v>
      </c>
      <c r="Q856">
        <f t="shared" si="59"/>
        <v>1635</v>
      </c>
      <c r="R856" s="14">
        <f t="shared" si="58"/>
        <v>-527180</v>
      </c>
    </row>
    <row r="857" spans="1:18" ht="14.45" customHeight="1" x14ac:dyDescent="0.25">
      <c r="A857" s="10">
        <v>838</v>
      </c>
      <c r="B857" s="111"/>
      <c r="C857" s="6" t="s">
        <v>1193</v>
      </c>
      <c r="D857" s="7">
        <v>44922</v>
      </c>
      <c r="E857" s="8" t="s">
        <v>1194</v>
      </c>
      <c r="F857" s="9">
        <v>-186881</v>
      </c>
      <c r="G857" s="8" t="s">
        <v>29</v>
      </c>
      <c r="H857" s="9">
        <v>-19623</v>
      </c>
      <c r="I857" s="112"/>
      <c r="J857" s="113"/>
      <c r="K857" s="114"/>
      <c r="L857" s="115"/>
      <c r="M857" s="116"/>
      <c r="N857" s="15" t="str">
        <f t="shared" si="55"/>
        <v>'1860</v>
      </c>
      <c r="O857" t="str">
        <f t="shared" si="56"/>
        <v>HT</v>
      </c>
      <c r="Q857">
        <f t="shared" si="59"/>
        <v>1860</v>
      </c>
      <c r="R857" s="14">
        <f t="shared" si="58"/>
        <v>-186881</v>
      </c>
    </row>
    <row r="858" spans="1:18" ht="14.45" customHeight="1" x14ac:dyDescent="0.25">
      <c r="A858" s="10">
        <v>839</v>
      </c>
      <c r="B858" s="111"/>
      <c r="C858" s="6" t="s">
        <v>1195</v>
      </c>
      <c r="D858" s="7">
        <v>44922</v>
      </c>
      <c r="E858" s="8" t="s">
        <v>1196</v>
      </c>
      <c r="F858" s="9">
        <v>-695052</v>
      </c>
      <c r="G858" s="8" t="s">
        <v>29</v>
      </c>
      <c r="H858" s="9">
        <v>-72980</v>
      </c>
      <c r="I858" s="112"/>
      <c r="J858" s="113"/>
      <c r="K858" s="114"/>
      <c r="L858" s="115"/>
      <c r="M858" s="116"/>
      <c r="N858" s="15" t="str">
        <f t="shared" si="55"/>
        <v>'1857</v>
      </c>
      <c r="O858" t="str">
        <f t="shared" si="56"/>
        <v>HT</v>
      </c>
      <c r="Q858">
        <f t="shared" si="59"/>
        <v>1857</v>
      </c>
      <c r="R858" s="14">
        <f t="shared" si="58"/>
        <v>-695052</v>
      </c>
    </row>
    <row r="859" spans="1:18" ht="14.45" customHeight="1" x14ac:dyDescent="0.25">
      <c r="A859" s="10">
        <v>840</v>
      </c>
      <c r="B859" s="111"/>
      <c r="C859" s="6" t="s">
        <v>1197</v>
      </c>
      <c r="D859" s="7">
        <v>44909</v>
      </c>
      <c r="E859" s="8" t="s">
        <v>1198</v>
      </c>
      <c r="F859" s="9">
        <v>-160380</v>
      </c>
      <c r="G859" s="8" t="s">
        <v>29</v>
      </c>
      <c r="H859" s="9">
        <v>-16840</v>
      </c>
      <c r="I859" s="112"/>
      <c r="J859" s="113"/>
      <c r="K859" s="114"/>
      <c r="L859" s="115"/>
      <c r="M859" s="116"/>
      <c r="N859" s="15" t="str">
        <f t="shared" si="55"/>
        <v>'1699</v>
      </c>
      <c r="O859" t="str">
        <f t="shared" si="56"/>
        <v>HT</v>
      </c>
      <c r="Q859">
        <f t="shared" si="59"/>
        <v>1699</v>
      </c>
      <c r="R859" s="14">
        <f t="shared" si="58"/>
        <v>-160380</v>
      </c>
    </row>
    <row r="860" spans="1:18" ht="14.45" customHeight="1" x14ac:dyDescent="0.25">
      <c r="A860" s="10">
        <v>841</v>
      </c>
      <c r="B860" s="111"/>
      <c r="C860" s="6" t="s">
        <v>1199</v>
      </c>
      <c r="D860" s="7">
        <v>44915</v>
      </c>
      <c r="E860" s="8" t="s">
        <v>1200</v>
      </c>
      <c r="F860" s="9">
        <v>-405294</v>
      </c>
      <c r="G860" s="8" t="s">
        <v>29</v>
      </c>
      <c r="H860" s="9">
        <v>-42556</v>
      </c>
      <c r="I860" s="112"/>
      <c r="J860" s="113"/>
      <c r="K860" s="114"/>
      <c r="L860" s="115"/>
      <c r="M860" s="116"/>
      <c r="N860" s="15" t="str">
        <f t="shared" si="55"/>
        <v>'1772</v>
      </c>
      <c r="O860" t="str">
        <f t="shared" si="56"/>
        <v>HT</v>
      </c>
      <c r="Q860">
        <f t="shared" si="59"/>
        <v>1772</v>
      </c>
      <c r="R860" s="14">
        <f t="shared" si="58"/>
        <v>-405294</v>
      </c>
    </row>
    <row r="861" spans="1:18" ht="14.45" customHeight="1" x14ac:dyDescent="0.25">
      <c r="A861" s="10">
        <v>842</v>
      </c>
      <c r="B861" s="111"/>
      <c r="C861" s="6" t="s">
        <v>1201</v>
      </c>
      <c r="D861" s="7">
        <v>44922</v>
      </c>
      <c r="E861" s="8" t="s">
        <v>1202</v>
      </c>
      <c r="F861" s="9">
        <v>-119943</v>
      </c>
      <c r="G861" s="8" t="s">
        <v>29</v>
      </c>
      <c r="H861" s="9">
        <v>-12594</v>
      </c>
      <c r="I861" s="112"/>
      <c r="J861" s="113"/>
      <c r="K861" s="114"/>
      <c r="L861" s="115"/>
      <c r="M861" s="116"/>
      <c r="N861" s="15" t="str">
        <f t="shared" si="55"/>
        <v>'1856</v>
      </c>
      <c r="O861" t="str">
        <f t="shared" si="56"/>
        <v>HT</v>
      </c>
      <c r="Q861">
        <f t="shared" si="59"/>
        <v>1856</v>
      </c>
      <c r="R861" s="14">
        <f t="shared" si="58"/>
        <v>-119943</v>
      </c>
    </row>
    <row r="862" spans="1:18" ht="14.45" customHeight="1" x14ac:dyDescent="0.25">
      <c r="A862" s="10">
        <v>843</v>
      </c>
      <c r="B862" s="111"/>
      <c r="C862" s="6" t="s">
        <v>1203</v>
      </c>
      <c r="D862" s="7">
        <v>44901</v>
      </c>
      <c r="E862" s="8" t="s">
        <v>1204</v>
      </c>
      <c r="F862" s="9">
        <v>-119943</v>
      </c>
      <c r="G862" s="8" t="s">
        <v>29</v>
      </c>
      <c r="H862" s="9">
        <v>-12594</v>
      </c>
      <c r="I862" s="112"/>
      <c r="J862" s="113"/>
      <c r="K862" s="114"/>
      <c r="L862" s="115"/>
      <c r="M862" s="116"/>
      <c r="N862" s="15" t="str">
        <f t="shared" si="55"/>
        <v>'1634</v>
      </c>
      <c r="O862" t="str">
        <f t="shared" si="56"/>
        <v>HT</v>
      </c>
      <c r="Q862">
        <f t="shared" si="59"/>
        <v>1634</v>
      </c>
      <c r="R862" s="14">
        <f t="shared" si="58"/>
        <v>-119943</v>
      </c>
    </row>
    <row r="863" spans="1:18" ht="14.45" customHeight="1" x14ac:dyDescent="0.25">
      <c r="A863" s="10">
        <v>844</v>
      </c>
      <c r="B863" s="111"/>
      <c r="C863" s="6" t="s">
        <v>1205</v>
      </c>
      <c r="D863" s="7">
        <v>44922</v>
      </c>
      <c r="E863" s="8" t="s">
        <v>1206</v>
      </c>
      <c r="F863" s="9">
        <v>-450555</v>
      </c>
      <c r="G863" s="8" t="s">
        <v>29</v>
      </c>
      <c r="H863" s="9">
        <v>-47308</v>
      </c>
      <c r="I863" s="112"/>
      <c r="J863" s="113"/>
      <c r="K863" s="114"/>
      <c r="L863" s="115"/>
      <c r="M863" s="116"/>
      <c r="N863" s="15" t="str">
        <f t="shared" si="55"/>
        <v>'1858</v>
      </c>
      <c r="O863" t="str">
        <f t="shared" si="56"/>
        <v>HT</v>
      </c>
      <c r="Q863">
        <f t="shared" si="59"/>
        <v>1858</v>
      </c>
      <c r="R863" s="14">
        <f t="shared" si="58"/>
        <v>-450555</v>
      </c>
    </row>
    <row r="864" spans="1:18" ht="14.45" customHeight="1" x14ac:dyDescent="0.25">
      <c r="A864" s="10">
        <v>845</v>
      </c>
      <c r="B864" s="111"/>
      <c r="C864" s="6" t="s">
        <v>1207</v>
      </c>
      <c r="D864" s="7">
        <v>44915</v>
      </c>
      <c r="E864" s="8" t="s">
        <v>1208</v>
      </c>
      <c r="F864" s="9">
        <v>-119943</v>
      </c>
      <c r="G864" s="8" t="s">
        <v>29</v>
      </c>
      <c r="H864" s="9">
        <v>-12594</v>
      </c>
      <c r="I864" s="112"/>
      <c r="J864" s="113"/>
      <c r="K864" s="114"/>
      <c r="L864" s="115"/>
      <c r="M864" s="116"/>
      <c r="N864" s="15" t="str">
        <f t="shared" si="55"/>
        <v>'1768</v>
      </c>
      <c r="O864" t="str">
        <f t="shared" si="56"/>
        <v>HT</v>
      </c>
      <c r="Q864">
        <f t="shared" si="59"/>
        <v>1768</v>
      </c>
      <c r="R864" s="14">
        <f t="shared" si="58"/>
        <v>-119943</v>
      </c>
    </row>
    <row r="865" spans="1:18" ht="14.45" customHeight="1" x14ac:dyDescent="0.25">
      <c r="A865" s="10">
        <v>846</v>
      </c>
      <c r="B865" s="111"/>
      <c r="C865" s="6" t="s">
        <v>1209</v>
      </c>
      <c r="D865" s="7">
        <v>44901</v>
      </c>
      <c r="E865" s="8" t="s">
        <v>1210</v>
      </c>
      <c r="F865" s="9">
        <v>-270983</v>
      </c>
      <c r="G865" s="8" t="s">
        <v>29</v>
      </c>
      <c r="H865" s="9">
        <v>-28453</v>
      </c>
      <c r="I865" s="112"/>
      <c r="J865" s="113"/>
      <c r="K865" s="114"/>
      <c r="L865" s="115"/>
      <c r="M865" s="116"/>
      <c r="N865" s="15" t="str">
        <f t="shared" si="55"/>
        <v>'1636</v>
      </c>
      <c r="O865" t="str">
        <f t="shared" si="56"/>
        <v>HT</v>
      </c>
      <c r="Q865">
        <f t="shared" si="59"/>
        <v>1636</v>
      </c>
      <c r="R865" s="14">
        <f t="shared" si="58"/>
        <v>-270983</v>
      </c>
    </row>
    <row r="866" spans="1:18" ht="14.45" customHeight="1" x14ac:dyDescent="0.25">
      <c r="A866" s="10">
        <v>847</v>
      </c>
      <c r="B866" s="111"/>
      <c r="C866" s="6" t="s">
        <v>1211</v>
      </c>
      <c r="D866" s="7">
        <v>44901</v>
      </c>
      <c r="E866" s="8" t="s">
        <v>1212</v>
      </c>
      <c r="F866" s="9">
        <v>-119943</v>
      </c>
      <c r="G866" s="8" t="s">
        <v>29</v>
      </c>
      <c r="H866" s="9">
        <v>-12594</v>
      </c>
      <c r="I866" s="112"/>
      <c r="J866" s="113"/>
      <c r="K866" s="114"/>
      <c r="L866" s="115"/>
      <c r="M866" s="116"/>
      <c r="N866" s="15" t="str">
        <f t="shared" si="55"/>
        <v>'1675</v>
      </c>
      <c r="O866" t="str">
        <f t="shared" si="56"/>
        <v>HT</v>
      </c>
      <c r="Q866">
        <f t="shared" si="59"/>
        <v>1675</v>
      </c>
      <c r="R866" s="14">
        <f t="shared" si="58"/>
        <v>-119943</v>
      </c>
    </row>
    <row r="867" spans="1:18" ht="14.45" customHeight="1" x14ac:dyDescent="0.25">
      <c r="A867" s="10">
        <v>848</v>
      </c>
      <c r="B867" s="111"/>
      <c r="C867" s="6" t="s">
        <v>1213</v>
      </c>
      <c r="D867" s="7">
        <v>44915</v>
      </c>
      <c r="E867" s="8" t="s">
        <v>1214</v>
      </c>
      <c r="F867" s="9">
        <v>-192743</v>
      </c>
      <c r="G867" s="8" t="s">
        <v>29</v>
      </c>
      <c r="H867" s="9">
        <v>-20238</v>
      </c>
      <c r="I867" s="112"/>
      <c r="J867" s="113"/>
      <c r="K867" s="114"/>
      <c r="L867" s="115"/>
      <c r="M867" s="116"/>
      <c r="N867" s="15" t="str">
        <f t="shared" si="55"/>
        <v>'1769</v>
      </c>
      <c r="O867" t="str">
        <f t="shared" si="56"/>
        <v>HT</v>
      </c>
      <c r="Q867">
        <f t="shared" si="59"/>
        <v>1769</v>
      </c>
      <c r="R867" s="14">
        <f t="shared" si="58"/>
        <v>-192743</v>
      </c>
    </row>
    <row r="868" spans="1:18" ht="14.45" customHeight="1" x14ac:dyDescent="0.25">
      <c r="A868" s="10">
        <v>849</v>
      </c>
      <c r="B868" s="111"/>
      <c r="C868" s="6" t="s">
        <v>1215</v>
      </c>
      <c r="D868" s="7">
        <v>44922</v>
      </c>
      <c r="E868" s="8" t="s">
        <v>1216</v>
      </c>
      <c r="F868" s="9">
        <v>-296512</v>
      </c>
      <c r="G868" s="8" t="s">
        <v>29</v>
      </c>
      <c r="H868" s="9">
        <v>-31134</v>
      </c>
      <c r="I868" s="112"/>
      <c r="J868" s="113"/>
      <c r="K868" s="114"/>
      <c r="L868" s="115"/>
      <c r="M868" s="116"/>
      <c r="N868" s="15" t="str">
        <f t="shared" si="55"/>
        <v>'1859</v>
      </c>
      <c r="O868" t="str">
        <f t="shared" si="56"/>
        <v>HT</v>
      </c>
      <c r="Q868">
        <f t="shared" si="59"/>
        <v>1859</v>
      </c>
      <c r="R868" s="14">
        <f t="shared" si="58"/>
        <v>-296512</v>
      </c>
    </row>
    <row r="869" spans="1:18" ht="14.45" customHeight="1" x14ac:dyDescent="0.25">
      <c r="A869" s="10">
        <v>850</v>
      </c>
      <c r="B869" s="111"/>
      <c r="C869" s="6" t="s">
        <v>1217</v>
      </c>
      <c r="D869" s="7">
        <v>44901</v>
      </c>
      <c r="E869" s="8" t="s">
        <v>1218</v>
      </c>
      <c r="F869" s="9">
        <v>-320760</v>
      </c>
      <c r="G869" s="8" t="s">
        <v>29</v>
      </c>
      <c r="H869" s="9">
        <v>-33680</v>
      </c>
      <c r="I869" s="112"/>
      <c r="J869" s="113"/>
      <c r="K869" s="114"/>
      <c r="L869" s="115"/>
      <c r="M869" s="116"/>
      <c r="N869" s="15" t="str">
        <f t="shared" si="55"/>
        <v>'1633</v>
      </c>
      <c r="O869" t="str">
        <f t="shared" si="56"/>
        <v>HT</v>
      </c>
      <c r="Q869">
        <f t="shared" si="59"/>
        <v>1633</v>
      </c>
      <c r="R869" s="14">
        <f t="shared" si="58"/>
        <v>-320760</v>
      </c>
    </row>
    <row r="870" spans="1:18" ht="14.45" customHeight="1" x14ac:dyDescent="0.25">
      <c r="A870" s="10">
        <v>851</v>
      </c>
      <c r="B870" s="111"/>
      <c r="C870" s="6" t="s">
        <v>1219</v>
      </c>
      <c r="D870" s="7">
        <v>44909</v>
      </c>
      <c r="E870" s="8" t="s">
        <v>1220</v>
      </c>
      <c r="F870" s="9">
        <v>-769336</v>
      </c>
      <c r="G870" s="8" t="s">
        <v>29</v>
      </c>
      <c r="H870" s="9">
        <v>-80780</v>
      </c>
      <c r="I870" s="112"/>
      <c r="J870" s="113"/>
      <c r="K870" s="114"/>
      <c r="L870" s="115"/>
      <c r="M870" s="116"/>
      <c r="N870" s="15" t="str">
        <f t="shared" si="55"/>
        <v>'1696</v>
      </c>
      <c r="O870" t="str">
        <f t="shared" si="56"/>
        <v>HT</v>
      </c>
      <c r="Q870">
        <f t="shared" si="59"/>
        <v>1696</v>
      </c>
      <c r="R870" s="14">
        <f t="shared" si="58"/>
        <v>-769336</v>
      </c>
    </row>
    <row r="871" spans="1:18" ht="14.45" customHeight="1" x14ac:dyDescent="0.25">
      <c r="A871" s="10">
        <v>852</v>
      </c>
      <c r="B871" s="111"/>
      <c r="C871" s="6" t="s">
        <v>1221</v>
      </c>
      <c r="D871" s="7">
        <v>44909</v>
      </c>
      <c r="E871" s="8" t="s">
        <v>1222</v>
      </c>
      <c r="F871" s="9">
        <v>-119943</v>
      </c>
      <c r="G871" s="8" t="s">
        <v>29</v>
      </c>
      <c r="H871" s="9">
        <v>-12594</v>
      </c>
      <c r="I871" s="112"/>
      <c r="J871" s="113"/>
      <c r="K871" s="114"/>
      <c r="L871" s="115"/>
      <c r="M871" s="116"/>
      <c r="N871" s="15" t="str">
        <f t="shared" si="55"/>
        <v>'1698</v>
      </c>
      <c r="O871" t="str">
        <f t="shared" si="56"/>
        <v>HT</v>
      </c>
      <c r="Q871">
        <f t="shared" si="59"/>
        <v>1698</v>
      </c>
      <c r="R871" s="14">
        <f t="shared" si="58"/>
        <v>-119943</v>
      </c>
    </row>
    <row r="872" spans="1:18" ht="14.45" customHeight="1" x14ac:dyDescent="0.25">
      <c r="A872" s="10">
        <v>853</v>
      </c>
      <c r="B872" s="111"/>
      <c r="C872" s="6" t="s">
        <v>1223</v>
      </c>
      <c r="D872" s="7">
        <v>44909</v>
      </c>
      <c r="E872" s="8" t="s">
        <v>1224</v>
      </c>
      <c r="F872" s="9">
        <v>-119943</v>
      </c>
      <c r="G872" s="8" t="s">
        <v>29</v>
      </c>
      <c r="H872" s="9">
        <v>-12594</v>
      </c>
      <c r="I872" s="112"/>
      <c r="J872" s="113"/>
      <c r="K872" s="114"/>
      <c r="L872" s="115"/>
      <c r="M872" s="116"/>
      <c r="N872" s="15" t="str">
        <f t="shared" si="55"/>
        <v>'1720</v>
      </c>
      <c r="O872" t="str">
        <f t="shared" si="56"/>
        <v>HT</v>
      </c>
      <c r="Q872">
        <f t="shared" si="59"/>
        <v>1720</v>
      </c>
      <c r="R872" s="14">
        <f t="shared" si="58"/>
        <v>-119943</v>
      </c>
    </row>
    <row r="873" spans="1:18" ht="14.45" customHeight="1" x14ac:dyDescent="0.25">
      <c r="A873" s="10">
        <v>854</v>
      </c>
      <c r="B873" s="111"/>
      <c r="C873" s="6" t="s">
        <v>1225</v>
      </c>
      <c r="D873" s="7">
        <v>44901</v>
      </c>
      <c r="E873" s="8" t="s">
        <v>1226</v>
      </c>
      <c r="F873" s="9">
        <v>-233442</v>
      </c>
      <c r="G873" s="8" t="s">
        <v>29</v>
      </c>
      <c r="H873" s="9">
        <v>-24511</v>
      </c>
      <c r="I873" s="112"/>
      <c r="J873" s="113"/>
      <c r="K873" s="114"/>
      <c r="L873" s="115"/>
      <c r="M873" s="116"/>
      <c r="N873" s="15" t="str">
        <f t="shared" si="55"/>
        <v>'1648</v>
      </c>
      <c r="O873" t="str">
        <f t="shared" si="56"/>
        <v>HT</v>
      </c>
      <c r="Q873">
        <f t="shared" si="59"/>
        <v>1648</v>
      </c>
      <c r="R873" s="14">
        <f t="shared" si="58"/>
        <v>-233442</v>
      </c>
    </row>
    <row r="874" spans="1:18" ht="14.45" customHeight="1" x14ac:dyDescent="0.25">
      <c r="A874" s="10">
        <v>855</v>
      </c>
      <c r="B874" s="111"/>
      <c r="C874" s="6" t="s">
        <v>1227</v>
      </c>
      <c r="D874" s="7">
        <v>44909</v>
      </c>
      <c r="E874" s="8" t="s">
        <v>1228</v>
      </c>
      <c r="F874" s="9">
        <v>-239885</v>
      </c>
      <c r="G874" s="8" t="s">
        <v>29</v>
      </c>
      <c r="H874" s="9">
        <v>-25188</v>
      </c>
      <c r="I874" s="112"/>
      <c r="J874" s="113"/>
      <c r="K874" s="114"/>
      <c r="L874" s="115"/>
      <c r="M874" s="116"/>
      <c r="N874" s="15" t="str">
        <f t="shared" si="55"/>
        <v>'1695</v>
      </c>
      <c r="O874" t="str">
        <f t="shared" si="56"/>
        <v>HT</v>
      </c>
      <c r="Q874">
        <f t="shared" si="59"/>
        <v>1695</v>
      </c>
      <c r="R874" s="14">
        <f t="shared" si="58"/>
        <v>-239885</v>
      </c>
    </row>
    <row r="875" spans="1:18" ht="14.45" customHeight="1" x14ac:dyDescent="0.25">
      <c r="A875" s="11">
        <v>856</v>
      </c>
      <c r="B875" s="100"/>
      <c r="C875" s="6" t="s">
        <v>1229</v>
      </c>
      <c r="D875" s="7">
        <v>44909</v>
      </c>
      <c r="E875" s="8" t="s">
        <v>1230</v>
      </c>
      <c r="F875" s="9">
        <v>-103186</v>
      </c>
      <c r="G875" s="8" t="s">
        <v>29</v>
      </c>
      <c r="H875" s="9">
        <v>-10835</v>
      </c>
      <c r="I875" s="104"/>
      <c r="J875" s="105"/>
      <c r="K875" s="106"/>
      <c r="L875" s="109"/>
      <c r="M875" s="110"/>
      <c r="N875" s="15" t="str">
        <f t="shared" si="55"/>
        <v>'1697</v>
      </c>
      <c r="O875" t="str">
        <f t="shared" si="56"/>
        <v>HT</v>
      </c>
      <c r="Q875">
        <f t="shared" si="59"/>
        <v>1697</v>
      </c>
      <c r="R875" s="14">
        <f t="shared" si="58"/>
        <v>-103186</v>
      </c>
    </row>
    <row r="876" spans="1:18" ht="14.45" customHeight="1" x14ac:dyDescent="0.25">
      <c r="A876" s="5">
        <v>857</v>
      </c>
      <c r="B876" s="99" t="s">
        <v>1231</v>
      </c>
      <c r="C876" s="6" t="s">
        <v>1232</v>
      </c>
      <c r="D876" s="7">
        <v>44881</v>
      </c>
      <c r="E876" s="8" t="s">
        <v>1233</v>
      </c>
      <c r="F876" s="9">
        <v>1780321</v>
      </c>
      <c r="G876" s="8" t="s">
        <v>29</v>
      </c>
      <c r="H876" s="9">
        <v>186934</v>
      </c>
      <c r="I876" s="101">
        <v>10621883</v>
      </c>
      <c r="J876" s="102"/>
      <c r="K876" s="103"/>
      <c r="L876" s="107" t="s">
        <v>1234</v>
      </c>
      <c r="M876" s="108"/>
      <c r="N876" s="15" t="str">
        <f t="shared" si="55"/>
        <v>51017</v>
      </c>
      <c r="O876" t="str">
        <f t="shared" si="56"/>
        <v/>
      </c>
      <c r="Q876">
        <f t="shared" si="57"/>
        <v>51017</v>
      </c>
      <c r="R876" s="14">
        <f t="shared" si="58"/>
        <v>1780321</v>
      </c>
    </row>
    <row r="877" spans="1:18" ht="14.45" customHeight="1" x14ac:dyDescent="0.25">
      <c r="A877" s="10">
        <v>858</v>
      </c>
      <c r="B877" s="111"/>
      <c r="C877" s="6" t="s">
        <v>1235</v>
      </c>
      <c r="D877" s="7">
        <v>44881</v>
      </c>
      <c r="E877" s="8" t="s">
        <v>1233</v>
      </c>
      <c r="F877" s="9">
        <v>784080</v>
      </c>
      <c r="G877" s="8" t="s">
        <v>29</v>
      </c>
      <c r="H877" s="9">
        <v>82328</v>
      </c>
      <c r="I877" s="112"/>
      <c r="J877" s="113"/>
      <c r="K877" s="114"/>
      <c r="L877" s="115"/>
      <c r="M877" s="116"/>
      <c r="N877" s="15" t="str">
        <f t="shared" si="55"/>
        <v>51019</v>
      </c>
      <c r="O877" t="str">
        <f t="shared" si="56"/>
        <v/>
      </c>
      <c r="Q877">
        <f t="shared" si="57"/>
        <v>51019</v>
      </c>
      <c r="R877" s="14">
        <f t="shared" si="58"/>
        <v>784080</v>
      </c>
    </row>
    <row r="878" spans="1:18" ht="14.45" customHeight="1" x14ac:dyDescent="0.25">
      <c r="A878" s="10">
        <v>859</v>
      </c>
      <c r="B878" s="111"/>
      <c r="C878" s="6" t="s">
        <v>1236</v>
      </c>
      <c r="D878" s="7">
        <v>44881</v>
      </c>
      <c r="E878" s="8" t="s">
        <v>1237</v>
      </c>
      <c r="F878" s="9">
        <v>667510</v>
      </c>
      <c r="G878" s="8" t="s">
        <v>29</v>
      </c>
      <c r="H878" s="9">
        <v>70089</v>
      </c>
      <c r="I878" s="112"/>
      <c r="J878" s="113"/>
      <c r="K878" s="114"/>
      <c r="L878" s="115"/>
      <c r="M878" s="116"/>
      <c r="N878" s="15" t="str">
        <f t="shared" si="55"/>
        <v>51021</v>
      </c>
      <c r="O878" t="str">
        <f t="shared" si="56"/>
        <v/>
      </c>
      <c r="Q878">
        <f t="shared" si="57"/>
        <v>51021</v>
      </c>
      <c r="R878" s="14">
        <f t="shared" si="58"/>
        <v>667510</v>
      </c>
    </row>
    <row r="879" spans="1:18" ht="14.45" customHeight="1" x14ac:dyDescent="0.25">
      <c r="A879" s="10">
        <v>860</v>
      </c>
      <c r="B879" s="111"/>
      <c r="C879" s="6" t="s">
        <v>1238</v>
      </c>
      <c r="D879" s="7">
        <v>44874</v>
      </c>
      <c r="E879" s="8" t="s">
        <v>1237</v>
      </c>
      <c r="F879" s="9">
        <v>2828532</v>
      </c>
      <c r="G879" s="8" t="s">
        <v>29</v>
      </c>
      <c r="H879" s="9">
        <v>296996</v>
      </c>
      <c r="I879" s="112"/>
      <c r="J879" s="113"/>
      <c r="K879" s="114"/>
      <c r="L879" s="115"/>
      <c r="M879" s="116"/>
      <c r="N879" s="15" t="str">
        <f t="shared" si="55"/>
        <v>50535</v>
      </c>
      <c r="O879" t="str">
        <f t="shared" si="56"/>
        <v/>
      </c>
      <c r="Q879">
        <f t="shared" si="57"/>
        <v>50535</v>
      </c>
      <c r="R879" s="14">
        <f t="shared" si="58"/>
        <v>2828532</v>
      </c>
    </row>
    <row r="880" spans="1:18" ht="14.45" customHeight="1" x14ac:dyDescent="0.25">
      <c r="A880" s="10">
        <v>861</v>
      </c>
      <c r="B880" s="111"/>
      <c r="C880" s="6" t="s">
        <v>1239</v>
      </c>
      <c r="D880" s="7">
        <v>44880</v>
      </c>
      <c r="E880" s="8" t="s">
        <v>1237</v>
      </c>
      <c r="F880" s="9">
        <v>1392768</v>
      </c>
      <c r="G880" s="8" t="s">
        <v>29</v>
      </c>
      <c r="H880" s="9">
        <v>146241</v>
      </c>
      <c r="I880" s="112"/>
      <c r="J880" s="113"/>
      <c r="K880" s="114"/>
      <c r="L880" s="115"/>
      <c r="M880" s="116"/>
      <c r="N880" s="15" t="str">
        <f t="shared" si="55"/>
        <v>50979</v>
      </c>
      <c r="O880" t="str">
        <f t="shared" si="56"/>
        <v/>
      </c>
      <c r="Q880">
        <f t="shared" si="57"/>
        <v>50979</v>
      </c>
      <c r="R880" s="14">
        <f t="shared" si="58"/>
        <v>1392768</v>
      </c>
    </row>
    <row r="881" spans="1:18" ht="14.45" customHeight="1" x14ac:dyDescent="0.25">
      <c r="A881" s="10">
        <v>862</v>
      </c>
      <c r="B881" s="111"/>
      <c r="C881" s="6" t="s">
        <v>1240</v>
      </c>
      <c r="D881" s="7">
        <v>44874</v>
      </c>
      <c r="E881" s="8" t="s">
        <v>1237</v>
      </c>
      <c r="F881" s="9">
        <v>582389</v>
      </c>
      <c r="G881" s="8" t="s">
        <v>29</v>
      </c>
      <c r="H881" s="9">
        <v>61151</v>
      </c>
      <c r="I881" s="112"/>
      <c r="J881" s="113"/>
      <c r="K881" s="114"/>
      <c r="L881" s="115"/>
      <c r="M881" s="116"/>
      <c r="N881" s="15" t="str">
        <f t="shared" si="55"/>
        <v>50537</v>
      </c>
      <c r="O881" t="str">
        <f t="shared" si="56"/>
        <v/>
      </c>
      <c r="Q881">
        <f t="shared" si="57"/>
        <v>50537</v>
      </c>
      <c r="R881" s="14">
        <f t="shared" si="58"/>
        <v>582389</v>
      </c>
    </row>
    <row r="882" spans="1:18" ht="14.45" customHeight="1" x14ac:dyDescent="0.25">
      <c r="A882" s="10">
        <v>863</v>
      </c>
      <c r="B882" s="111"/>
      <c r="C882" s="6" t="s">
        <v>1241</v>
      </c>
      <c r="D882" s="7">
        <v>44874</v>
      </c>
      <c r="E882" s="8" t="s">
        <v>59</v>
      </c>
      <c r="F882" s="9">
        <v>1568962</v>
      </c>
      <c r="G882" s="8" t="s">
        <v>29</v>
      </c>
      <c r="H882" s="9">
        <v>164741</v>
      </c>
      <c r="I882" s="112"/>
      <c r="J882" s="113"/>
      <c r="K882" s="114"/>
      <c r="L882" s="115"/>
      <c r="M882" s="116"/>
      <c r="N882" s="15" t="str">
        <f t="shared" si="55"/>
        <v>50536</v>
      </c>
      <c r="O882" t="str">
        <f t="shared" si="56"/>
        <v/>
      </c>
      <c r="Q882">
        <f t="shared" si="57"/>
        <v>50536</v>
      </c>
      <c r="R882" s="14">
        <f t="shared" si="58"/>
        <v>1568962</v>
      </c>
    </row>
    <row r="883" spans="1:18" ht="14.45" customHeight="1" x14ac:dyDescent="0.25">
      <c r="A883" s="10">
        <v>864</v>
      </c>
      <c r="B883" s="111"/>
      <c r="C883" s="6" t="s">
        <v>1242</v>
      </c>
      <c r="D883" s="7">
        <v>44889</v>
      </c>
      <c r="E883" s="8" t="s">
        <v>1233</v>
      </c>
      <c r="F883" s="9">
        <v>1267223</v>
      </c>
      <c r="G883" s="8" t="s">
        <v>29</v>
      </c>
      <c r="H883" s="9">
        <v>133058</v>
      </c>
      <c r="I883" s="112"/>
      <c r="J883" s="113"/>
      <c r="K883" s="114"/>
      <c r="L883" s="115"/>
      <c r="M883" s="116"/>
      <c r="N883" s="15" t="str">
        <f t="shared" si="55"/>
        <v>52141</v>
      </c>
      <c r="O883" t="str">
        <f t="shared" si="56"/>
        <v/>
      </c>
      <c r="Q883">
        <f t="shared" si="57"/>
        <v>52141</v>
      </c>
      <c r="R883" s="14">
        <f t="shared" si="58"/>
        <v>1267223</v>
      </c>
    </row>
    <row r="884" spans="1:18" ht="14.45" customHeight="1" x14ac:dyDescent="0.25">
      <c r="A884" s="11">
        <v>865</v>
      </c>
      <c r="B884" s="100"/>
      <c r="C884" s="6" t="s">
        <v>1243</v>
      </c>
      <c r="D884" s="7">
        <v>44881</v>
      </c>
      <c r="E884" s="8" t="s">
        <v>1233</v>
      </c>
      <c r="F884" s="9">
        <v>996241</v>
      </c>
      <c r="G884" s="8" t="s">
        <v>29</v>
      </c>
      <c r="H884" s="9">
        <v>104605</v>
      </c>
      <c r="I884" s="104"/>
      <c r="J884" s="105"/>
      <c r="K884" s="106"/>
      <c r="L884" s="109"/>
      <c r="M884" s="110"/>
      <c r="N884" s="15" t="str">
        <f t="shared" si="55"/>
        <v>51018</v>
      </c>
      <c r="O884" t="str">
        <f t="shared" si="56"/>
        <v/>
      </c>
      <c r="Q884">
        <f t="shared" si="57"/>
        <v>51018</v>
      </c>
      <c r="R884" s="14">
        <f t="shared" si="58"/>
        <v>996241</v>
      </c>
    </row>
    <row r="885" spans="1:18" ht="16.149999999999999" customHeight="1" x14ac:dyDescent="0.25">
      <c r="A885" s="12">
        <v>866</v>
      </c>
      <c r="B885" s="12" t="s">
        <v>1244</v>
      </c>
      <c r="C885" s="6" t="s">
        <v>1245</v>
      </c>
      <c r="D885" s="7">
        <v>44889</v>
      </c>
      <c r="E885" s="8" t="s">
        <v>78</v>
      </c>
      <c r="F885" s="9">
        <v>1866937</v>
      </c>
      <c r="G885" s="8" t="s">
        <v>29</v>
      </c>
      <c r="H885" s="9">
        <v>196028</v>
      </c>
      <c r="I885" s="94">
        <v>1670909</v>
      </c>
      <c r="J885" s="95"/>
      <c r="K885" s="96"/>
      <c r="L885" s="97" t="s">
        <v>1234</v>
      </c>
      <c r="M885" s="98"/>
      <c r="N885" s="15" t="str">
        <f t="shared" si="55"/>
        <v>52140</v>
      </c>
      <c r="O885" t="str">
        <f t="shared" si="56"/>
        <v/>
      </c>
      <c r="Q885">
        <f t="shared" si="57"/>
        <v>52140</v>
      </c>
      <c r="R885" s="14">
        <f t="shared" si="58"/>
        <v>1866937</v>
      </c>
    </row>
    <row r="886" spans="1:18" ht="14.45" customHeight="1" x14ac:dyDescent="0.25">
      <c r="A886" s="5">
        <v>867</v>
      </c>
      <c r="B886" s="99" t="s">
        <v>1246</v>
      </c>
      <c r="C886" s="6" t="s">
        <v>1247</v>
      </c>
      <c r="D886" s="7">
        <v>44903</v>
      </c>
      <c r="E886" s="8" t="s">
        <v>78</v>
      </c>
      <c r="F886" s="9">
        <v>1027338</v>
      </c>
      <c r="G886" s="8" t="s">
        <v>29</v>
      </c>
      <c r="H886" s="9">
        <v>107870</v>
      </c>
      <c r="I886" s="101">
        <v>5052634</v>
      </c>
      <c r="J886" s="102"/>
      <c r="K886" s="103"/>
      <c r="L886" s="107" t="s">
        <v>1234</v>
      </c>
      <c r="M886" s="108"/>
      <c r="N886" s="15" t="str">
        <f t="shared" si="55"/>
        <v>54986</v>
      </c>
      <c r="O886" t="str">
        <f t="shared" si="56"/>
        <v/>
      </c>
      <c r="Q886">
        <f t="shared" si="57"/>
        <v>54986</v>
      </c>
      <c r="R886" s="14">
        <f t="shared" si="58"/>
        <v>1027338</v>
      </c>
    </row>
    <row r="887" spans="1:18" ht="14.45" customHeight="1" x14ac:dyDescent="0.25">
      <c r="A887" s="10">
        <v>868</v>
      </c>
      <c r="B887" s="111"/>
      <c r="C887" s="6" t="s">
        <v>1248</v>
      </c>
      <c r="D887" s="7">
        <v>44917</v>
      </c>
      <c r="E887" s="8" t="s">
        <v>78</v>
      </c>
      <c r="F887" s="9">
        <v>1936233</v>
      </c>
      <c r="G887" s="8" t="s">
        <v>29</v>
      </c>
      <c r="H887" s="9">
        <v>203304</v>
      </c>
      <c r="I887" s="112"/>
      <c r="J887" s="113"/>
      <c r="K887" s="114"/>
      <c r="L887" s="115"/>
      <c r="M887" s="116"/>
      <c r="N887" s="15" t="str">
        <f t="shared" si="55"/>
        <v>56392</v>
      </c>
      <c r="O887" t="str">
        <f t="shared" si="56"/>
        <v/>
      </c>
      <c r="Q887">
        <f t="shared" si="57"/>
        <v>56392</v>
      </c>
      <c r="R887" s="14">
        <f t="shared" si="58"/>
        <v>1936233</v>
      </c>
    </row>
    <row r="888" spans="1:18" ht="14.45" customHeight="1" x14ac:dyDescent="0.25">
      <c r="A888" s="10">
        <v>869</v>
      </c>
      <c r="B888" s="111"/>
      <c r="C888" s="6" t="s">
        <v>1249</v>
      </c>
      <c r="D888" s="7">
        <v>44903</v>
      </c>
      <c r="E888" s="8" t="s">
        <v>78</v>
      </c>
      <c r="F888" s="9">
        <v>1470409</v>
      </c>
      <c r="G888" s="8" t="s">
        <v>29</v>
      </c>
      <c r="H888" s="9">
        <v>154393</v>
      </c>
      <c r="I888" s="112"/>
      <c r="J888" s="113"/>
      <c r="K888" s="114"/>
      <c r="L888" s="115"/>
      <c r="M888" s="116"/>
      <c r="N888" s="15" t="str">
        <f t="shared" si="55"/>
        <v>54985</v>
      </c>
      <c r="O888" t="str">
        <f t="shared" si="56"/>
        <v/>
      </c>
      <c r="Q888">
        <f t="shared" si="57"/>
        <v>54985</v>
      </c>
      <c r="R888" s="14">
        <f t="shared" si="58"/>
        <v>1470409</v>
      </c>
    </row>
    <row r="889" spans="1:18" ht="14.45" customHeight="1" x14ac:dyDescent="0.25">
      <c r="A889" s="10">
        <v>870</v>
      </c>
      <c r="B889" s="111"/>
      <c r="C889" s="6" t="s">
        <v>1250</v>
      </c>
      <c r="D889" s="7">
        <v>44917</v>
      </c>
      <c r="E889" s="8" t="s">
        <v>78</v>
      </c>
      <c r="F889" s="9">
        <v>491765</v>
      </c>
      <c r="G889" s="8" t="s">
        <v>29</v>
      </c>
      <c r="H889" s="9">
        <v>51635</v>
      </c>
      <c r="I889" s="112"/>
      <c r="J889" s="113"/>
      <c r="K889" s="114"/>
      <c r="L889" s="115"/>
      <c r="M889" s="116"/>
      <c r="N889" s="15" t="str">
        <f t="shared" si="55"/>
        <v>56391</v>
      </c>
      <c r="O889" t="str">
        <f t="shared" si="56"/>
        <v/>
      </c>
      <c r="Q889">
        <f t="shared" si="57"/>
        <v>56391</v>
      </c>
      <c r="R889" s="14">
        <f t="shared" si="58"/>
        <v>491765</v>
      </c>
    </row>
    <row r="890" spans="1:18" ht="14.45" customHeight="1" x14ac:dyDescent="0.25">
      <c r="A890" s="11">
        <v>871</v>
      </c>
      <c r="B890" s="100"/>
      <c r="C890" s="6" t="s">
        <v>1251</v>
      </c>
      <c r="D890" s="7">
        <v>44903</v>
      </c>
      <c r="E890" s="8" t="s">
        <v>78</v>
      </c>
      <c r="F890" s="9">
        <v>719656</v>
      </c>
      <c r="G890" s="8" t="s">
        <v>29</v>
      </c>
      <c r="H890" s="9">
        <v>75564</v>
      </c>
      <c r="I890" s="104"/>
      <c r="J890" s="105"/>
      <c r="K890" s="106"/>
      <c r="L890" s="109"/>
      <c r="M890" s="110"/>
      <c r="N890" s="15" t="str">
        <f t="shared" si="55"/>
        <v>54987</v>
      </c>
      <c r="O890" t="str">
        <f t="shared" si="56"/>
        <v/>
      </c>
      <c r="Q890">
        <f t="shared" si="57"/>
        <v>54987</v>
      </c>
      <c r="R890" s="14">
        <f t="shared" si="58"/>
        <v>719656</v>
      </c>
    </row>
    <row r="891" spans="1:18" ht="14.65" customHeight="1" x14ac:dyDescent="0.25">
      <c r="A891" s="5">
        <v>872</v>
      </c>
      <c r="B891" s="99" t="s">
        <v>1252</v>
      </c>
      <c r="C891" s="6" t="s">
        <v>1253</v>
      </c>
      <c r="D891" s="7">
        <v>44926</v>
      </c>
      <c r="E891" s="8" t="s">
        <v>1254</v>
      </c>
      <c r="F891" s="9">
        <v>-220296</v>
      </c>
      <c r="G891" s="8" t="s">
        <v>29</v>
      </c>
      <c r="H891" s="9">
        <v>-23131</v>
      </c>
      <c r="I891" s="101">
        <v>-375492</v>
      </c>
      <c r="J891" s="102"/>
      <c r="K891" s="103"/>
      <c r="L891" s="107" t="s">
        <v>1234</v>
      </c>
      <c r="M891" s="108"/>
      <c r="N891" s="15" t="str">
        <f t="shared" si="55"/>
        <v>'324</v>
      </c>
      <c r="O891" t="str">
        <f t="shared" si="56"/>
        <v>HT</v>
      </c>
      <c r="Q891">
        <f t="shared" ref="Q891:Q892" si="60">RIGHT(N891,LEN(N891)-1)*1</f>
        <v>324</v>
      </c>
      <c r="R891" s="14">
        <f t="shared" si="58"/>
        <v>-220296</v>
      </c>
    </row>
    <row r="892" spans="1:18" ht="14.65" customHeight="1" x14ac:dyDescent="0.25">
      <c r="A892" s="11">
        <v>873</v>
      </c>
      <c r="B892" s="100"/>
      <c r="C892" s="6" t="s">
        <v>1255</v>
      </c>
      <c r="D892" s="7">
        <v>44922</v>
      </c>
      <c r="E892" s="8" t="s">
        <v>1256</v>
      </c>
      <c r="F892" s="9">
        <v>-199248</v>
      </c>
      <c r="G892" s="8" t="s">
        <v>29</v>
      </c>
      <c r="H892" s="9">
        <v>-20921</v>
      </c>
      <c r="I892" s="104"/>
      <c r="J892" s="105"/>
      <c r="K892" s="106"/>
      <c r="L892" s="109"/>
      <c r="M892" s="110"/>
      <c r="N892" s="15" t="str">
        <f t="shared" si="55"/>
        <v>'294</v>
      </c>
      <c r="O892" t="str">
        <f t="shared" si="56"/>
        <v>HT</v>
      </c>
      <c r="Q892">
        <f t="shared" si="60"/>
        <v>294</v>
      </c>
      <c r="R892" s="14">
        <f t="shared" si="58"/>
        <v>-199248</v>
      </c>
    </row>
    <row r="893" spans="1:18" ht="14.45" customHeight="1" x14ac:dyDescent="0.25">
      <c r="A893" s="5">
        <v>874</v>
      </c>
      <c r="B893" s="99" t="s">
        <v>1257</v>
      </c>
      <c r="C893" s="6" t="s">
        <v>1258</v>
      </c>
      <c r="D893" s="7">
        <v>44896</v>
      </c>
      <c r="E893" s="8" t="s">
        <v>78</v>
      </c>
      <c r="F893" s="9">
        <v>2283141</v>
      </c>
      <c r="G893" s="8" t="s">
        <v>29</v>
      </c>
      <c r="H893" s="9">
        <v>239730</v>
      </c>
      <c r="I893" s="101">
        <v>15982430</v>
      </c>
      <c r="J893" s="102"/>
      <c r="K893" s="103"/>
      <c r="L893" s="107" t="s">
        <v>1259</v>
      </c>
      <c r="M893" s="108"/>
      <c r="N893" s="15" t="str">
        <f t="shared" si="55"/>
        <v>53480</v>
      </c>
      <c r="O893" t="str">
        <f t="shared" si="56"/>
        <v/>
      </c>
      <c r="Q893">
        <f t="shared" si="57"/>
        <v>53480</v>
      </c>
      <c r="R893" s="14">
        <f t="shared" si="58"/>
        <v>2283141</v>
      </c>
    </row>
    <row r="894" spans="1:18" ht="14.45" customHeight="1" x14ac:dyDescent="0.25">
      <c r="A894" s="10">
        <v>875</v>
      </c>
      <c r="B894" s="111"/>
      <c r="C894" s="6" t="s">
        <v>1260</v>
      </c>
      <c r="D894" s="7">
        <v>44914</v>
      </c>
      <c r="E894" s="8" t="s">
        <v>78</v>
      </c>
      <c r="F894" s="9">
        <v>2037024</v>
      </c>
      <c r="G894" s="8" t="s">
        <v>29</v>
      </c>
      <c r="H894" s="9">
        <v>213888</v>
      </c>
      <c r="I894" s="112"/>
      <c r="J894" s="113"/>
      <c r="K894" s="114"/>
      <c r="L894" s="115"/>
      <c r="M894" s="116"/>
      <c r="N894" s="15" t="str">
        <f t="shared" si="55"/>
        <v>56058</v>
      </c>
      <c r="O894" t="str">
        <f t="shared" si="56"/>
        <v/>
      </c>
      <c r="Q894">
        <f t="shared" si="57"/>
        <v>56058</v>
      </c>
      <c r="R894" s="14">
        <f t="shared" si="58"/>
        <v>2037024</v>
      </c>
    </row>
    <row r="895" spans="1:18" ht="14.45" customHeight="1" x14ac:dyDescent="0.25">
      <c r="A895" s="10">
        <v>876</v>
      </c>
      <c r="B895" s="111"/>
      <c r="C895" s="6" t="s">
        <v>1261</v>
      </c>
      <c r="D895" s="7">
        <v>44914</v>
      </c>
      <c r="E895" s="8" t="s">
        <v>78</v>
      </c>
      <c r="F895" s="9">
        <v>1437409</v>
      </c>
      <c r="G895" s="8" t="s">
        <v>29</v>
      </c>
      <c r="H895" s="9">
        <v>150928</v>
      </c>
      <c r="I895" s="112"/>
      <c r="J895" s="113"/>
      <c r="K895" s="114"/>
      <c r="L895" s="115"/>
      <c r="M895" s="116"/>
      <c r="N895" s="15" t="str">
        <f t="shared" si="55"/>
        <v>56056</v>
      </c>
      <c r="O895" t="str">
        <f t="shared" si="56"/>
        <v/>
      </c>
      <c r="Q895">
        <f t="shared" si="57"/>
        <v>56056</v>
      </c>
      <c r="R895" s="14">
        <f t="shared" si="58"/>
        <v>1437409</v>
      </c>
    </row>
    <row r="896" spans="1:18" ht="14.45" customHeight="1" x14ac:dyDescent="0.25">
      <c r="A896" s="10">
        <v>877</v>
      </c>
      <c r="B896" s="111"/>
      <c r="C896" s="6" t="s">
        <v>1262</v>
      </c>
      <c r="D896" s="7">
        <v>44896</v>
      </c>
      <c r="E896" s="8" t="s">
        <v>78</v>
      </c>
      <c r="F896" s="9">
        <v>1684934</v>
      </c>
      <c r="G896" s="8" t="s">
        <v>29</v>
      </c>
      <c r="H896" s="9">
        <v>176918</v>
      </c>
      <c r="I896" s="112"/>
      <c r="J896" s="113"/>
      <c r="K896" s="114"/>
      <c r="L896" s="115"/>
      <c r="M896" s="116"/>
      <c r="N896" s="15" t="str">
        <f t="shared" si="55"/>
        <v>53479</v>
      </c>
      <c r="O896" t="str">
        <f t="shared" si="56"/>
        <v/>
      </c>
      <c r="Q896">
        <f t="shared" si="57"/>
        <v>53479</v>
      </c>
      <c r="R896" s="14">
        <f t="shared" si="58"/>
        <v>1684934</v>
      </c>
    </row>
    <row r="897" spans="1:18" ht="14.45" customHeight="1" x14ac:dyDescent="0.25">
      <c r="A897" s="10">
        <v>878</v>
      </c>
      <c r="B897" s="111"/>
      <c r="C897" s="6" t="s">
        <v>1263</v>
      </c>
      <c r="D897" s="7">
        <v>44914</v>
      </c>
      <c r="E897" s="8" t="s">
        <v>78</v>
      </c>
      <c r="F897" s="9">
        <v>491765</v>
      </c>
      <c r="G897" s="8" t="s">
        <v>29</v>
      </c>
      <c r="H897" s="9">
        <v>51635</v>
      </c>
      <c r="I897" s="112"/>
      <c r="J897" s="113"/>
      <c r="K897" s="114"/>
      <c r="L897" s="115"/>
      <c r="M897" s="116"/>
      <c r="N897" s="15" t="str">
        <f t="shared" si="55"/>
        <v>56057</v>
      </c>
      <c r="O897" t="str">
        <f t="shared" si="56"/>
        <v/>
      </c>
      <c r="Q897">
        <f t="shared" si="57"/>
        <v>56057</v>
      </c>
      <c r="R897" s="14">
        <f t="shared" si="58"/>
        <v>491765</v>
      </c>
    </row>
    <row r="898" spans="1:18" ht="14.45" customHeight="1" x14ac:dyDescent="0.25">
      <c r="A898" s="10">
        <v>879</v>
      </c>
      <c r="B898" s="111"/>
      <c r="C898" s="6" t="s">
        <v>1264</v>
      </c>
      <c r="D898" s="7">
        <v>44908</v>
      </c>
      <c r="E898" s="8" t="s">
        <v>78</v>
      </c>
      <c r="F898" s="9">
        <v>3081210</v>
      </c>
      <c r="G898" s="8" t="s">
        <v>29</v>
      </c>
      <c r="H898" s="9">
        <v>323527</v>
      </c>
      <c r="I898" s="112"/>
      <c r="J898" s="113"/>
      <c r="K898" s="114"/>
      <c r="L898" s="115"/>
      <c r="M898" s="116"/>
      <c r="N898" s="15" t="str">
        <f t="shared" si="55"/>
        <v>55388</v>
      </c>
      <c r="O898" t="str">
        <f t="shared" si="56"/>
        <v/>
      </c>
      <c r="Q898">
        <f t="shared" si="57"/>
        <v>55388</v>
      </c>
      <c r="R898" s="14">
        <f t="shared" si="58"/>
        <v>3081210</v>
      </c>
    </row>
    <row r="899" spans="1:18" ht="14.45" customHeight="1" x14ac:dyDescent="0.25">
      <c r="A899" s="10">
        <v>880</v>
      </c>
      <c r="B899" s="111"/>
      <c r="C899" s="6" t="s">
        <v>1265</v>
      </c>
      <c r="D899" s="7">
        <v>44896</v>
      </c>
      <c r="E899" s="8" t="s">
        <v>78</v>
      </c>
      <c r="F899" s="9">
        <v>1419552</v>
      </c>
      <c r="G899" s="8" t="s">
        <v>29</v>
      </c>
      <c r="H899" s="9">
        <v>149053</v>
      </c>
      <c r="I899" s="112"/>
      <c r="J899" s="113"/>
      <c r="K899" s="114"/>
      <c r="L899" s="115"/>
      <c r="M899" s="116"/>
      <c r="N899" s="15" t="str">
        <f t="shared" si="55"/>
        <v>53799</v>
      </c>
      <c r="O899" t="str">
        <f t="shared" si="56"/>
        <v/>
      </c>
      <c r="Q899">
        <f t="shared" si="57"/>
        <v>53799</v>
      </c>
      <c r="R899" s="14">
        <f t="shared" si="58"/>
        <v>1419552</v>
      </c>
    </row>
    <row r="900" spans="1:18" ht="14.45" customHeight="1" x14ac:dyDescent="0.25">
      <c r="A900" s="10">
        <v>881</v>
      </c>
      <c r="B900" s="111"/>
      <c r="C900" s="6" t="s">
        <v>1266</v>
      </c>
      <c r="D900" s="7">
        <v>44915</v>
      </c>
      <c r="E900" s="8" t="s">
        <v>78</v>
      </c>
      <c r="F900" s="9">
        <v>491765</v>
      </c>
      <c r="G900" s="8" t="s">
        <v>29</v>
      </c>
      <c r="H900" s="9">
        <v>51635</v>
      </c>
      <c r="I900" s="112"/>
      <c r="J900" s="113"/>
      <c r="K900" s="114"/>
      <c r="L900" s="115"/>
      <c r="M900" s="116"/>
      <c r="N900" s="15" t="str">
        <f t="shared" si="55"/>
        <v>56157</v>
      </c>
      <c r="O900" t="str">
        <f t="shared" si="56"/>
        <v/>
      </c>
      <c r="Q900">
        <f t="shared" si="57"/>
        <v>56157</v>
      </c>
      <c r="R900" s="14">
        <f t="shared" si="58"/>
        <v>491765</v>
      </c>
    </row>
    <row r="901" spans="1:18" ht="14.45" customHeight="1" x14ac:dyDescent="0.25">
      <c r="A901" s="10">
        <v>882</v>
      </c>
      <c r="B901" s="111"/>
      <c r="C901" s="6" t="s">
        <v>1267</v>
      </c>
      <c r="D901" s="7">
        <v>44902</v>
      </c>
      <c r="E901" s="8" t="s">
        <v>78</v>
      </c>
      <c r="F901" s="9">
        <v>1983401</v>
      </c>
      <c r="G901" s="8" t="s">
        <v>29</v>
      </c>
      <c r="H901" s="9">
        <v>208257</v>
      </c>
      <c r="I901" s="112"/>
      <c r="J901" s="113"/>
      <c r="K901" s="114"/>
      <c r="L901" s="115"/>
      <c r="M901" s="116"/>
      <c r="N901" s="15" t="str">
        <f t="shared" si="55"/>
        <v>54484</v>
      </c>
      <c r="O901" t="str">
        <f t="shared" si="56"/>
        <v/>
      </c>
      <c r="Q901">
        <f t="shared" si="57"/>
        <v>54484</v>
      </c>
      <c r="R901" s="14">
        <f t="shared" si="58"/>
        <v>1983401</v>
      </c>
    </row>
    <row r="902" spans="1:18" ht="14.45" customHeight="1" x14ac:dyDescent="0.25">
      <c r="A902" s="10">
        <v>883</v>
      </c>
      <c r="B902" s="111"/>
      <c r="C902" s="6" t="s">
        <v>1268</v>
      </c>
      <c r="D902" s="7">
        <v>44916</v>
      </c>
      <c r="E902" s="8" t="s">
        <v>1269</v>
      </c>
      <c r="F902" s="9">
        <v>1760225</v>
      </c>
      <c r="G902" s="8" t="s">
        <v>29</v>
      </c>
      <c r="H902" s="9">
        <v>184824</v>
      </c>
      <c r="I902" s="112"/>
      <c r="J902" s="113"/>
      <c r="K902" s="114"/>
      <c r="L902" s="115"/>
      <c r="M902" s="116"/>
      <c r="N902" s="15" t="str">
        <f t="shared" si="55"/>
        <v>56188</v>
      </c>
      <c r="O902" t="str">
        <f t="shared" si="56"/>
        <v/>
      </c>
      <c r="Q902">
        <f t="shared" si="57"/>
        <v>56188</v>
      </c>
      <c r="R902" s="14">
        <f t="shared" si="58"/>
        <v>1760225</v>
      </c>
    </row>
    <row r="903" spans="1:18" ht="14.45" customHeight="1" x14ac:dyDescent="0.25">
      <c r="A903" s="11">
        <v>884</v>
      </c>
      <c r="B903" s="100"/>
      <c r="C903" s="6" t="s">
        <v>1270</v>
      </c>
      <c r="D903" s="7">
        <v>44915</v>
      </c>
      <c r="E903" s="8" t="s">
        <v>78</v>
      </c>
      <c r="F903" s="9">
        <v>1187038</v>
      </c>
      <c r="G903" s="8" t="s">
        <v>29</v>
      </c>
      <c r="H903" s="9">
        <v>124639</v>
      </c>
      <c r="I903" s="104"/>
      <c r="J903" s="105"/>
      <c r="K903" s="106"/>
      <c r="L903" s="109"/>
      <c r="M903" s="110"/>
      <c r="N903" s="15" t="str">
        <f t="shared" si="55"/>
        <v>56158</v>
      </c>
      <c r="O903" t="str">
        <f t="shared" si="56"/>
        <v/>
      </c>
      <c r="Q903">
        <f t="shared" si="57"/>
        <v>56158</v>
      </c>
      <c r="R903" s="14">
        <f t="shared" si="58"/>
        <v>1187038</v>
      </c>
    </row>
    <row r="904" spans="1:18" ht="14.45" customHeight="1" x14ac:dyDescent="0.25">
      <c r="A904" s="5">
        <v>885</v>
      </c>
      <c r="B904" s="99" t="s">
        <v>1271</v>
      </c>
      <c r="C904" s="6" t="s">
        <v>1272</v>
      </c>
      <c r="D904" s="7">
        <v>44910</v>
      </c>
      <c r="E904" s="8" t="s">
        <v>1273</v>
      </c>
      <c r="F904" s="9">
        <v>-517052</v>
      </c>
      <c r="G904" s="8" t="s">
        <v>29</v>
      </c>
      <c r="H904" s="9">
        <v>-54290</v>
      </c>
      <c r="I904" s="101">
        <v>-2048597</v>
      </c>
      <c r="J904" s="102"/>
      <c r="K904" s="103"/>
      <c r="L904" s="107" t="s">
        <v>1259</v>
      </c>
      <c r="M904" s="108"/>
      <c r="N904" s="15" t="str">
        <f t="shared" si="55"/>
        <v>'521</v>
      </c>
      <c r="O904" t="str">
        <f t="shared" si="56"/>
        <v>HT</v>
      </c>
      <c r="Q904">
        <f t="shared" ref="Q904:Q908" si="61">RIGHT(N904,LEN(N904)-1)*1</f>
        <v>521</v>
      </c>
      <c r="R904" s="14">
        <f t="shared" si="58"/>
        <v>-517052</v>
      </c>
    </row>
    <row r="905" spans="1:18" ht="14.45" customHeight="1" x14ac:dyDescent="0.25">
      <c r="A905" s="10">
        <v>886</v>
      </c>
      <c r="B905" s="111"/>
      <c r="C905" s="6" t="s">
        <v>1274</v>
      </c>
      <c r="D905" s="7">
        <v>44901</v>
      </c>
      <c r="E905" s="8" t="s">
        <v>1275</v>
      </c>
      <c r="F905" s="9">
        <v>-199248</v>
      </c>
      <c r="G905" s="8" t="s">
        <v>29</v>
      </c>
      <c r="H905" s="9">
        <v>-20921</v>
      </c>
      <c r="I905" s="112"/>
      <c r="J905" s="113"/>
      <c r="K905" s="114"/>
      <c r="L905" s="115"/>
      <c r="M905" s="116"/>
      <c r="N905" s="15" t="str">
        <f t="shared" si="55"/>
        <v>'510</v>
      </c>
      <c r="O905" t="str">
        <f t="shared" si="56"/>
        <v>HT</v>
      </c>
      <c r="Q905">
        <f t="shared" si="61"/>
        <v>510</v>
      </c>
      <c r="R905" s="14">
        <f t="shared" si="58"/>
        <v>-199248</v>
      </c>
    </row>
    <row r="906" spans="1:18" ht="14.45" customHeight="1" x14ac:dyDescent="0.25">
      <c r="A906" s="10">
        <v>887</v>
      </c>
      <c r="B906" s="111"/>
      <c r="C906" s="6" t="s">
        <v>1276</v>
      </c>
      <c r="D906" s="7">
        <v>44910</v>
      </c>
      <c r="E906" s="8" t="s">
        <v>1277</v>
      </c>
      <c r="F906" s="9">
        <v>-623700</v>
      </c>
      <c r="G906" s="8" t="s">
        <v>29</v>
      </c>
      <c r="H906" s="9">
        <v>-65488</v>
      </c>
      <c r="I906" s="112"/>
      <c r="J906" s="113"/>
      <c r="K906" s="114"/>
      <c r="L906" s="115"/>
      <c r="M906" s="116"/>
      <c r="N906" s="15" t="str">
        <f t="shared" si="55"/>
        <v>'522</v>
      </c>
      <c r="O906" t="str">
        <f t="shared" si="56"/>
        <v>HT</v>
      </c>
      <c r="Q906">
        <f t="shared" si="61"/>
        <v>522</v>
      </c>
      <c r="R906" s="14">
        <f t="shared" si="58"/>
        <v>-623700</v>
      </c>
    </row>
    <row r="907" spans="1:18" ht="14.45" customHeight="1" x14ac:dyDescent="0.25">
      <c r="A907" s="10">
        <v>888</v>
      </c>
      <c r="B907" s="111"/>
      <c r="C907" s="6" t="s">
        <v>1278</v>
      </c>
      <c r="D907" s="7">
        <v>44922</v>
      </c>
      <c r="E907" s="8" t="s">
        <v>1279</v>
      </c>
      <c r="F907" s="9">
        <v>-294082</v>
      </c>
      <c r="G907" s="8" t="s">
        <v>29</v>
      </c>
      <c r="H907" s="9">
        <v>-30879</v>
      </c>
      <c r="I907" s="112"/>
      <c r="J907" s="113"/>
      <c r="K907" s="114"/>
      <c r="L907" s="115"/>
      <c r="M907" s="116"/>
      <c r="N907" s="15" t="str">
        <f t="shared" si="55"/>
        <v>'533</v>
      </c>
      <c r="O907" t="str">
        <f t="shared" si="56"/>
        <v>HT</v>
      </c>
      <c r="Q907">
        <f t="shared" si="61"/>
        <v>533</v>
      </c>
      <c r="R907" s="14">
        <f t="shared" si="58"/>
        <v>-294082</v>
      </c>
    </row>
    <row r="908" spans="1:18" ht="14.45" customHeight="1" x14ac:dyDescent="0.25">
      <c r="A908" s="11">
        <v>889</v>
      </c>
      <c r="B908" s="100"/>
      <c r="C908" s="6" t="s">
        <v>1280</v>
      </c>
      <c r="D908" s="7">
        <v>44922</v>
      </c>
      <c r="E908" s="8" t="s">
        <v>1281</v>
      </c>
      <c r="F908" s="9">
        <v>-654853</v>
      </c>
      <c r="G908" s="8" t="s">
        <v>29</v>
      </c>
      <c r="H908" s="9">
        <v>-68760</v>
      </c>
      <c r="I908" s="104"/>
      <c r="J908" s="105"/>
      <c r="K908" s="106"/>
      <c r="L908" s="109"/>
      <c r="M908" s="110"/>
      <c r="N908" s="15" t="str">
        <f t="shared" si="55"/>
        <v>'535</v>
      </c>
      <c r="O908" t="str">
        <f t="shared" si="56"/>
        <v>HT</v>
      </c>
      <c r="Q908">
        <f t="shared" si="61"/>
        <v>535</v>
      </c>
      <c r="R908" s="14">
        <f t="shared" si="58"/>
        <v>-654853</v>
      </c>
    </row>
    <row r="909" spans="1:18" ht="14.45" customHeight="1" x14ac:dyDescent="0.25">
      <c r="A909" s="5">
        <v>890</v>
      </c>
      <c r="B909" s="99" t="s">
        <v>1282</v>
      </c>
      <c r="C909" s="6" t="s">
        <v>1283</v>
      </c>
      <c r="D909" s="7">
        <v>44879</v>
      </c>
      <c r="E909" s="8" t="s">
        <v>1284</v>
      </c>
      <c r="F909" s="9">
        <v>1392768</v>
      </c>
      <c r="G909" s="8" t="s">
        <v>29</v>
      </c>
      <c r="H909" s="9">
        <v>146241</v>
      </c>
      <c r="I909" s="101">
        <v>20030228</v>
      </c>
      <c r="J909" s="102"/>
      <c r="K909" s="103"/>
      <c r="L909" s="107" t="s">
        <v>1285</v>
      </c>
      <c r="M909" s="108"/>
      <c r="N909" s="15" t="str">
        <f t="shared" si="55"/>
        <v>50932</v>
      </c>
      <c r="O909" t="str">
        <f t="shared" si="56"/>
        <v/>
      </c>
      <c r="Q909">
        <f t="shared" si="57"/>
        <v>50932</v>
      </c>
      <c r="R909" s="14">
        <f t="shared" si="58"/>
        <v>1392768</v>
      </c>
    </row>
    <row r="910" spans="1:18" ht="14.45" customHeight="1" x14ac:dyDescent="0.25">
      <c r="A910" s="10">
        <v>891</v>
      </c>
      <c r="B910" s="111"/>
      <c r="C910" s="6" t="s">
        <v>1286</v>
      </c>
      <c r="D910" s="7">
        <v>44886</v>
      </c>
      <c r="E910" s="8" t="s">
        <v>1284</v>
      </c>
      <c r="F910" s="9">
        <v>1304719</v>
      </c>
      <c r="G910" s="8" t="s">
        <v>29</v>
      </c>
      <c r="H910" s="9">
        <v>136995</v>
      </c>
      <c r="I910" s="112"/>
      <c r="J910" s="113"/>
      <c r="K910" s="114"/>
      <c r="L910" s="115"/>
      <c r="M910" s="116"/>
      <c r="N910" s="15" t="str">
        <f t="shared" si="55"/>
        <v>51996</v>
      </c>
      <c r="O910" t="str">
        <f t="shared" si="56"/>
        <v/>
      </c>
      <c r="Q910">
        <f t="shared" si="57"/>
        <v>51996</v>
      </c>
      <c r="R910" s="14">
        <f t="shared" si="58"/>
        <v>1304719</v>
      </c>
    </row>
    <row r="911" spans="1:18" ht="14.45" customHeight="1" x14ac:dyDescent="0.25">
      <c r="A911" s="10">
        <v>892</v>
      </c>
      <c r="B911" s="111"/>
      <c r="C911" s="6" t="s">
        <v>1287</v>
      </c>
      <c r="D911" s="7">
        <v>44879</v>
      </c>
      <c r="E911" s="8" t="s">
        <v>1284</v>
      </c>
      <c r="F911" s="9">
        <v>1392768</v>
      </c>
      <c r="G911" s="8" t="s">
        <v>29</v>
      </c>
      <c r="H911" s="9">
        <v>146241</v>
      </c>
      <c r="I911" s="112"/>
      <c r="J911" s="113"/>
      <c r="K911" s="114"/>
      <c r="L911" s="115"/>
      <c r="M911" s="116"/>
      <c r="N911" s="15" t="str">
        <f t="shared" si="55"/>
        <v>50920</v>
      </c>
      <c r="O911" t="str">
        <f t="shared" si="56"/>
        <v/>
      </c>
      <c r="Q911">
        <f t="shared" si="57"/>
        <v>50920</v>
      </c>
      <c r="R911" s="14">
        <f t="shared" si="58"/>
        <v>1392768</v>
      </c>
    </row>
    <row r="912" spans="1:18" ht="14.45" customHeight="1" x14ac:dyDescent="0.25">
      <c r="A912" s="10">
        <v>893</v>
      </c>
      <c r="B912" s="111"/>
      <c r="C912" s="6" t="s">
        <v>1288</v>
      </c>
      <c r="D912" s="7">
        <v>44872</v>
      </c>
      <c r="E912" s="8" t="s">
        <v>1284</v>
      </c>
      <c r="F912" s="9">
        <v>419799</v>
      </c>
      <c r="G912" s="8" t="s">
        <v>29</v>
      </c>
      <c r="H912" s="9">
        <v>44079</v>
      </c>
      <c r="I912" s="112"/>
      <c r="J912" s="113"/>
      <c r="K912" s="114"/>
      <c r="L912" s="115"/>
      <c r="M912" s="116"/>
      <c r="N912" s="15" t="str">
        <f t="shared" si="55"/>
        <v>50324</v>
      </c>
      <c r="O912" t="str">
        <f t="shared" si="56"/>
        <v/>
      </c>
      <c r="Q912">
        <f t="shared" si="57"/>
        <v>50324</v>
      </c>
      <c r="R912" s="14">
        <f t="shared" si="58"/>
        <v>419799</v>
      </c>
    </row>
    <row r="913" spans="1:18" ht="14.45" customHeight="1" x14ac:dyDescent="0.25">
      <c r="A913" s="10">
        <v>894</v>
      </c>
      <c r="B913" s="111"/>
      <c r="C913" s="6" t="s">
        <v>1289</v>
      </c>
      <c r="D913" s="7">
        <v>44879</v>
      </c>
      <c r="E913" s="8" t="s">
        <v>1284</v>
      </c>
      <c r="F913" s="9">
        <v>396527</v>
      </c>
      <c r="G913" s="8" t="s">
        <v>29</v>
      </c>
      <c r="H913" s="9">
        <v>41635</v>
      </c>
      <c r="I913" s="112"/>
      <c r="J913" s="113"/>
      <c r="K913" s="114"/>
      <c r="L913" s="115"/>
      <c r="M913" s="116"/>
      <c r="N913" s="15" t="str">
        <f t="shared" si="55"/>
        <v>50934</v>
      </c>
      <c r="O913" t="str">
        <f t="shared" si="56"/>
        <v/>
      </c>
      <c r="Q913">
        <f t="shared" si="57"/>
        <v>50934</v>
      </c>
      <c r="R913" s="14">
        <f t="shared" si="58"/>
        <v>396527</v>
      </c>
    </row>
    <row r="914" spans="1:18" ht="14.45" customHeight="1" x14ac:dyDescent="0.25">
      <c r="A914" s="10">
        <v>895</v>
      </c>
      <c r="B914" s="111"/>
      <c r="C914" s="6" t="s">
        <v>1290</v>
      </c>
      <c r="D914" s="7">
        <v>44886</v>
      </c>
      <c r="E914" s="8" t="s">
        <v>1284</v>
      </c>
      <c r="F914" s="9">
        <v>396527</v>
      </c>
      <c r="G914" s="8" t="s">
        <v>29</v>
      </c>
      <c r="H914" s="9">
        <v>41635</v>
      </c>
      <c r="I914" s="112"/>
      <c r="J914" s="113"/>
      <c r="K914" s="114"/>
      <c r="L914" s="115"/>
      <c r="M914" s="116"/>
      <c r="N914" s="15" t="str">
        <f t="shared" si="55"/>
        <v>51995</v>
      </c>
      <c r="O914" t="str">
        <f t="shared" si="56"/>
        <v/>
      </c>
      <c r="Q914">
        <f t="shared" si="57"/>
        <v>51995</v>
      </c>
      <c r="R914" s="14">
        <f t="shared" si="58"/>
        <v>396527</v>
      </c>
    </row>
    <row r="915" spans="1:18" ht="14.45" customHeight="1" x14ac:dyDescent="0.25">
      <c r="A915" s="10">
        <v>896</v>
      </c>
      <c r="B915" s="111"/>
      <c r="C915" s="6" t="s">
        <v>1291</v>
      </c>
      <c r="D915" s="7">
        <v>44879</v>
      </c>
      <c r="E915" s="8" t="s">
        <v>1284</v>
      </c>
      <c r="F915" s="9">
        <v>721710</v>
      </c>
      <c r="G915" s="8" t="s">
        <v>29</v>
      </c>
      <c r="H915" s="9">
        <v>75780</v>
      </c>
      <c r="I915" s="112"/>
      <c r="J915" s="113"/>
      <c r="K915" s="114"/>
      <c r="L915" s="115"/>
      <c r="M915" s="116"/>
      <c r="N915" s="15" t="str">
        <f t="shared" si="55"/>
        <v>50923</v>
      </c>
      <c r="O915" t="str">
        <f t="shared" si="56"/>
        <v/>
      </c>
      <c r="Q915">
        <f t="shared" si="57"/>
        <v>50923</v>
      </c>
      <c r="R915" s="14">
        <f t="shared" si="58"/>
        <v>721710</v>
      </c>
    </row>
    <row r="916" spans="1:18" ht="14.45" customHeight="1" x14ac:dyDescent="0.25">
      <c r="A916" s="10">
        <v>897</v>
      </c>
      <c r="B916" s="111"/>
      <c r="C916" s="6" t="s">
        <v>1292</v>
      </c>
      <c r="D916" s="7">
        <v>44879</v>
      </c>
      <c r="E916" s="8" t="s">
        <v>1284</v>
      </c>
      <c r="F916" s="9">
        <v>1392768</v>
      </c>
      <c r="G916" s="8" t="s">
        <v>29</v>
      </c>
      <c r="H916" s="9">
        <v>146241</v>
      </c>
      <c r="I916" s="112"/>
      <c r="J916" s="113"/>
      <c r="K916" s="114"/>
      <c r="L916" s="115"/>
      <c r="M916" s="116"/>
      <c r="N916" s="15" t="str">
        <f t="shared" ref="N916:N979" si="62">+RIGHT(C916,5)</f>
        <v>50927</v>
      </c>
      <c r="O916" t="str">
        <f t="shared" ref="O916:O979" si="63">+IF(F916&gt;0,"","HT")</f>
        <v/>
      </c>
      <c r="Q916">
        <f t="shared" ref="Q916:Q979" si="64">+N916*1</f>
        <v>50927</v>
      </c>
      <c r="R916" s="14">
        <f t="shared" ref="R916:R979" si="65">+F916</f>
        <v>1392768</v>
      </c>
    </row>
    <row r="917" spans="1:18" ht="14.45" customHeight="1" x14ac:dyDescent="0.25">
      <c r="A917" s="10">
        <v>898</v>
      </c>
      <c r="B917" s="111"/>
      <c r="C917" s="6" t="s">
        <v>1293</v>
      </c>
      <c r="D917" s="7">
        <v>44886</v>
      </c>
      <c r="E917" s="8" t="s">
        <v>1284</v>
      </c>
      <c r="F917" s="9">
        <v>745602</v>
      </c>
      <c r="G917" s="8" t="s">
        <v>29</v>
      </c>
      <c r="H917" s="9">
        <v>78288</v>
      </c>
      <c r="I917" s="112"/>
      <c r="J917" s="113"/>
      <c r="K917" s="114"/>
      <c r="L917" s="115"/>
      <c r="M917" s="116"/>
      <c r="N917" s="15" t="str">
        <f t="shared" si="62"/>
        <v>51997</v>
      </c>
      <c r="O917" t="str">
        <f t="shared" si="63"/>
        <v/>
      </c>
      <c r="Q917">
        <f t="shared" si="64"/>
        <v>51997</v>
      </c>
      <c r="R917" s="14">
        <f t="shared" si="65"/>
        <v>745602</v>
      </c>
    </row>
    <row r="918" spans="1:18" ht="14.45" customHeight="1" x14ac:dyDescent="0.25">
      <c r="A918" s="10">
        <v>899</v>
      </c>
      <c r="B918" s="111"/>
      <c r="C918" s="6" t="s">
        <v>1294</v>
      </c>
      <c r="D918" s="7">
        <v>44879</v>
      </c>
      <c r="E918" s="8" t="s">
        <v>1284</v>
      </c>
      <c r="F918" s="9">
        <v>3223514</v>
      </c>
      <c r="G918" s="8" t="s">
        <v>29</v>
      </c>
      <c r="H918" s="9">
        <v>338469</v>
      </c>
      <c r="I918" s="112"/>
      <c r="J918" s="113"/>
      <c r="K918" s="114"/>
      <c r="L918" s="115"/>
      <c r="M918" s="116"/>
      <c r="N918" s="15" t="str">
        <f t="shared" si="62"/>
        <v>50922</v>
      </c>
      <c r="O918" t="str">
        <f t="shared" si="63"/>
        <v/>
      </c>
      <c r="Q918">
        <f t="shared" si="64"/>
        <v>50922</v>
      </c>
      <c r="R918" s="14">
        <f t="shared" si="65"/>
        <v>3223514</v>
      </c>
    </row>
    <row r="919" spans="1:18" ht="14.45" customHeight="1" x14ac:dyDescent="0.25">
      <c r="A919" s="10">
        <v>900</v>
      </c>
      <c r="B919" s="111"/>
      <c r="C919" s="6" t="s">
        <v>1295</v>
      </c>
      <c r="D919" s="7">
        <v>44879</v>
      </c>
      <c r="E919" s="8" t="s">
        <v>1284</v>
      </c>
      <c r="F919" s="9">
        <v>1392768</v>
      </c>
      <c r="G919" s="8" t="s">
        <v>29</v>
      </c>
      <c r="H919" s="9">
        <v>146241</v>
      </c>
      <c r="I919" s="112"/>
      <c r="J919" s="113"/>
      <c r="K919" s="114"/>
      <c r="L919" s="115"/>
      <c r="M919" s="116"/>
      <c r="N919" s="15" t="str">
        <f t="shared" si="62"/>
        <v>50925</v>
      </c>
      <c r="O919" t="str">
        <f t="shared" si="63"/>
        <v/>
      </c>
      <c r="Q919">
        <f t="shared" si="64"/>
        <v>50925</v>
      </c>
      <c r="R919" s="14">
        <f t="shared" si="65"/>
        <v>1392768</v>
      </c>
    </row>
    <row r="920" spans="1:18" ht="14.45" customHeight="1" x14ac:dyDescent="0.25">
      <c r="A920" s="10">
        <v>901</v>
      </c>
      <c r="B920" s="111"/>
      <c r="C920" s="6" t="s">
        <v>1296</v>
      </c>
      <c r="D920" s="7">
        <v>44879</v>
      </c>
      <c r="E920" s="8" t="s">
        <v>1284</v>
      </c>
      <c r="F920" s="9">
        <v>396527</v>
      </c>
      <c r="G920" s="8" t="s">
        <v>29</v>
      </c>
      <c r="H920" s="9">
        <v>41635</v>
      </c>
      <c r="I920" s="112"/>
      <c r="J920" s="113"/>
      <c r="K920" s="114"/>
      <c r="L920" s="115"/>
      <c r="M920" s="116"/>
      <c r="N920" s="15" t="str">
        <f t="shared" si="62"/>
        <v>50933</v>
      </c>
      <c r="O920" t="str">
        <f t="shared" si="63"/>
        <v/>
      </c>
      <c r="Q920">
        <f t="shared" si="64"/>
        <v>50933</v>
      </c>
      <c r="R920" s="14">
        <f t="shared" si="65"/>
        <v>396527</v>
      </c>
    </row>
    <row r="921" spans="1:18" ht="14.45" customHeight="1" x14ac:dyDescent="0.25">
      <c r="A921" s="10">
        <v>902</v>
      </c>
      <c r="B921" s="111"/>
      <c r="C921" s="6" t="s">
        <v>1297</v>
      </c>
      <c r="D921" s="7">
        <v>44879</v>
      </c>
      <c r="E921" s="8" t="s">
        <v>1284</v>
      </c>
      <c r="F921" s="9">
        <v>1392768</v>
      </c>
      <c r="G921" s="8" t="s">
        <v>29</v>
      </c>
      <c r="H921" s="9">
        <v>146241</v>
      </c>
      <c r="I921" s="112"/>
      <c r="J921" s="113"/>
      <c r="K921" s="114"/>
      <c r="L921" s="115"/>
      <c r="M921" s="116"/>
      <c r="N921" s="15" t="str">
        <f t="shared" si="62"/>
        <v>50930</v>
      </c>
      <c r="O921" t="str">
        <f t="shared" si="63"/>
        <v/>
      </c>
      <c r="Q921">
        <f t="shared" si="64"/>
        <v>50930</v>
      </c>
      <c r="R921" s="14">
        <f t="shared" si="65"/>
        <v>1392768</v>
      </c>
    </row>
    <row r="922" spans="1:18" ht="14.45" customHeight="1" x14ac:dyDescent="0.25">
      <c r="A922" s="10">
        <v>903</v>
      </c>
      <c r="B922" s="111"/>
      <c r="C922" s="6" t="s">
        <v>1298</v>
      </c>
      <c r="D922" s="7">
        <v>44879</v>
      </c>
      <c r="E922" s="8" t="s">
        <v>1284</v>
      </c>
      <c r="F922" s="9">
        <v>1799140</v>
      </c>
      <c r="G922" s="8" t="s">
        <v>29</v>
      </c>
      <c r="H922" s="9">
        <v>188910</v>
      </c>
      <c r="I922" s="112"/>
      <c r="J922" s="113"/>
      <c r="K922" s="114"/>
      <c r="L922" s="115"/>
      <c r="M922" s="116"/>
      <c r="N922" s="15" t="str">
        <f t="shared" si="62"/>
        <v>50924</v>
      </c>
      <c r="O922" t="str">
        <f t="shared" si="63"/>
        <v/>
      </c>
      <c r="Q922">
        <f t="shared" si="64"/>
        <v>50924</v>
      </c>
      <c r="R922" s="14">
        <f t="shared" si="65"/>
        <v>1799140</v>
      </c>
    </row>
    <row r="923" spans="1:18" ht="14.45" customHeight="1" x14ac:dyDescent="0.25">
      <c r="A923" s="10">
        <v>904</v>
      </c>
      <c r="B923" s="111"/>
      <c r="C923" s="6" t="s">
        <v>1299</v>
      </c>
      <c r="D923" s="7">
        <v>44879</v>
      </c>
      <c r="E923" s="8" t="s">
        <v>1284</v>
      </c>
      <c r="F923" s="9">
        <v>996241</v>
      </c>
      <c r="G923" s="8" t="s">
        <v>29</v>
      </c>
      <c r="H923" s="9">
        <v>104605</v>
      </c>
      <c r="I923" s="112"/>
      <c r="J923" s="113"/>
      <c r="K923" s="114"/>
      <c r="L923" s="115"/>
      <c r="M923" s="116"/>
      <c r="N923" s="15" t="str">
        <f t="shared" si="62"/>
        <v>50928</v>
      </c>
      <c r="O923" t="str">
        <f t="shared" si="63"/>
        <v/>
      </c>
      <c r="Q923">
        <f t="shared" si="64"/>
        <v>50928</v>
      </c>
      <c r="R923" s="14">
        <f t="shared" si="65"/>
        <v>996241</v>
      </c>
    </row>
    <row r="924" spans="1:18" ht="14.45" customHeight="1" x14ac:dyDescent="0.25">
      <c r="A924" s="10">
        <v>905</v>
      </c>
      <c r="B924" s="111"/>
      <c r="C924" s="6" t="s">
        <v>1300</v>
      </c>
      <c r="D924" s="7">
        <v>44866</v>
      </c>
      <c r="E924" s="8" t="s">
        <v>1284</v>
      </c>
      <c r="F924" s="9">
        <v>1557044</v>
      </c>
      <c r="G924" s="8" t="s">
        <v>29</v>
      </c>
      <c r="H924" s="9">
        <v>163490</v>
      </c>
      <c r="I924" s="112"/>
      <c r="J924" s="113"/>
      <c r="K924" s="114"/>
      <c r="L924" s="115"/>
      <c r="M924" s="116"/>
      <c r="N924" s="15" t="str">
        <f t="shared" si="62"/>
        <v>49529</v>
      </c>
      <c r="O924" t="str">
        <f t="shared" si="63"/>
        <v/>
      </c>
      <c r="Q924">
        <f t="shared" si="64"/>
        <v>49529</v>
      </c>
      <c r="R924" s="14">
        <f t="shared" si="65"/>
        <v>1557044</v>
      </c>
    </row>
    <row r="925" spans="1:18" ht="14.45" customHeight="1" x14ac:dyDescent="0.25">
      <c r="A925" s="10">
        <v>906</v>
      </c>
      <c r="B925" s="111"/>
      <c r="C925" s="6" t="s">
        <v>1301</v>
      </c>
      <c r="D925" s="7">
        <v>44879</v>
      </c>
      <c r="E925" s="8" t="s">
        <v>1284</v>
      </c>
      <c r="F925" s="9">
        <v>599713</v>
      </c>
      <c r="G925" s="8" t="s">
        <v>29</v>
      </c>
      <c r="H925" s="9">
        <v>62970</v>
      </c>
      <c r="I925" s="112"/>
      <c r="J925" s="113"/>
      <c r="K925" s="114"/>
      <c r="L925" s="115"/>
      <c r="M925" s="116"/>
      <c r="N925" s="15" t="str">
        <f t="shared" si="62"/>
        <v>50926</v>
      </c>
      <c r="O925" t="str">
        <f t="shared" si="63"/>
        <v/>
      </c>
      <c r="Q925">
        <f t="shared" si="64"/>
        <v>50926</v>
      </c>
      <c r="R925" s="14">
        <f t="shared" si="65"/>
        <v>599713</v>
      </c>
    </row>
    <row r="926" spans="1:18" ht="14.45" customHeight="1" x14ac:dyDescent="0.25">
      <c r="A926" s="10">
        <v>907</v>
      </c>
      <c r="B926" s="111"/>
      <c r="C926" s="6" t="s">
        <v>1302</v>
      </c>
      <c r="D926" s="7">
        <v>44879</v>
      </c>
      <c r="E926" s="8" t="s">
        <v>1284</v>
      </c>
      <c r="F926" s="9">
        <v>667510</v>
      </c>
      <c r="G926" s="8" t="s">
        <v>29</v>
      </c>
      <c r="H926" s="9">
        <v>70089</v>
      </c>
      <c r="I926" s="112"/>
      <c r="J926" s="113"/>
      <c r="K926" s="114"/>
      <c r="L926" s="115"/>
      <c r="M926" s="116"/>
      <c r="N926" s="15" t="str">
        <f t="shared" si="62"/>
        <v>50929</v>
      </c>
      <c r="O926" t="str">
        <f t="shared" si="63"/>
        <v/>
      </c>
      <c r="Q926">
        <f t="shared" si="64"/>
        <v>50929</v>
      </c>
      <c r="R926" s="14">
        <f t="shared" si="65"/>
        <v>667510</v>
      </c>
    </row>
    <row r="927" spans="1:18" ht="14.45" customHeight="1" x14ac:dyDescent="0.25">
      <c r="A927" s="10">
        <v>908</v>
      </c>
      <c r="B927" s="111"/>
      <c r="C927" s="6" t="s">
        <v>1303</v>
      </c>
      <c r="D927" s="7">
        <v>44879</v>
      </c>
      <c r="E927" s="8" t="s">
        <v>1284</v>
      </c>
      <c r="F927" s="9">
        <v>996241</v>
      </c>
      <c r="G927" s="8" t="s">
        <v>29</v>
      </c>
      <c r="H927" s="9">
        <v>104605</v>
      </c>
      <c r="I927" s="112"/>
      <c r="J927" s="113"/>
      <c r="K927" s="114"/>
      <c r="L927" s="115"/>
      <c r="M927" s="116"/>
      <c r="N927" s="15" t="str">
        <f t="shared" si="62"/>
        <v>50935</v>
      </c>
      <c r="O927" t="str">
        <f t="shared" si="63"/>
        <v/>
      </c>
      <c r="Q927">
        <f t="shared" si="64"/>
        <v>50935</v>
      </c>
      <c r="R927" s="14">
        <f t="shared" si="65"/>
        <v>996241</v>
      </c>
    </row>
    <row r="928" spans="1:18" ht="14.45" customHeight="1" x14ac:dyDescent="0.25">
      <c r="A928" s="11">
        <v>909</v>
      </c>
      <c r="B928" s="100"/>
      <c r="C928" s="6" t="s">
        <v>1304</v>
      </c>
      <c r="D928" s="7">
        <v>44879</v>
      </c>
      <c r="E928" s="8" t="s">
        <v>1284</v>
      </c>
      <c r="F928" s="9">
        <v>1195489</v>
      </c>
      <c r="G928" s="8" t="s">
        <v>29</v>
      </c>
      <c r="H928" s="9">
        <v>125526</v>
      </c>
      <c r="I928" s="104"/>
      <c r="J928" s="105"/>
      <c r="K928" s="106"/>
      <c r="L928" s="109"/>
      <c r="M928" s="110"/>
      <c r="N928" s="15" t="str">
        <f t="shared" si="62"/>
        <v>50931</v>
      </c>
      <c r="O928" t="str">
        <f t="shared" si="63"/>
        <v/>
      </c>
      <c r="Q928">
        <f t="shared" si="64"/>
        <v>50931</v>
      </c>
      <c r="R928" s="14">
        <f t="shared" si="65"/>
        <v>1195489</v>
      </c>
    </row>
    <row r="929" spans="1:18" ht="14.45" customHeight="1" x14ac:dyDescent="0.25">
      <c r="A929" s="5">
        <v>910</v>
      </c>
      <c r="B929" s="99" t="s">
        <v>1305</v>
      </c>
      <c r="C929" s="6" t="s">
        <v>1306</v>
      </c>
      <c r="D929" s="7">
        <v>44914</v>
      </c>
      <c r="E929" s="8" t="s">
        <v>1284</v>
      </c>
      <c r="F929" s="9">
        <v>1284629</v>
      </c>
      <c r="G929" s="8" t="s">
        <v>29</v>
      </c>
      <c r="H929" s="9">
        <v>134886</v>
      </c>
      <c r="I929" s="101">
        <v>16389715</v>
      </c>
      <c r="J929" s="102"/>
      <c r="K929" s="103"/>
      <c r="L929" s="107" t="s">
        <v>1285</v>
      </c>
      <c r="M929" s="108"/>
      <c r="N929" s="15" t="str">
        <f t="shared" si="62"/>
        <v>56080</v>
      </c>
      <c r="O929" t="str">
        <f t="shared" si="63"/>
        <v/>
      </c>
      <c r="Q929">
        <f t="shared" si="64"/>
        <v>56080</v>
      </c>
      <c r="R929" s="14">
        <f t="shared" si="65"/>
        <v>1284629</v>
      </c>
    </row>
    <row r="930" spans="1:18" ht="14.45" customHeight="1" x14ac:dyDescent="0.25">
      <c r="A930" s="10">
        <v>911</v>
      </c>
      <c r="B930" s="111"/>
      <c r="C930" s="6" t="s">
        <v>1307</v>
      </c>
      <c r="D930" s="7">
        <v>44914</v>
      </c>
      <c r="E930" s="8" t="s">
        <v>1284</v>
      </c>
      <c r="F930" s="9">
        <v>684915</v>
      </c>
      <c r="G930" s="8" t="s">
        <v>29</v>
      </c>
      <c r="H930" s="9">
        <v>71916</v>
      </c>
      <c r="I930" s="112"/>
      <c r="J930" s="113"/>
      <c r="K930" s="114"/>
      <c r="L930" s="115"/>
      <c r="M930" s="116"/>
      <c r="N930" s="15" t="str">
        <f t="shared" si="62"/>
        <v>56081</v>
      </c>
      <c r="O930" t="str">
        <f t="shared" si="63"/>
        <v/>
      </c>
      <c r="Q930">
        <f t="shared" si="64"/>
        <v>56081</v>
      </c>
      <c r="R930" s="14">
        <f t="shared" si="65"/>
        <v>684915</v>
      </c>
    </row>
    <row r="931" spans="1:18" ht="14.45" customHeight="1" x14ac:dyDescent="0.25">
      <c r="A931" s="10">
        <v>912</v>
      </c>
      <c r="B931" s="111"/>
      <c r="C931" s="6" t="s">
        <v>1308</v>
      </c>
      <c r="D931" s="7">
        <v>44907</v>
      </c>
      <c r="E931" s="8" t="s">
        <v>1284</v>
      </c>
      <c r="F931" s="9">
        <v>719656</v>
      </c>
      <c r="G931" s="8" t="s">
        <v>29</v>
      </c>
      <c r="H931" s="9">
        <v>75564</v>
      </c>
      <c r="I931" s="112"/>
      <c r="J931" s="113"/>
      <c r="K931" s="114"/>
      <c r="L931" s="115"/>
      <c r="M931" s="116"/>
      <c r="N931" s="15" t="str">
        <f t="shared" si="62"/>
        <v>55310</v>
      </c>
      <c r="O931" t="str">
        <f t="shared" si="63"/>
        <v/>
      </c>
      <c r="Q931">
        <f t="shared" si="64"/>
        <v>55310</v>
      </c>
      <c r="R931" s="14">
        <f t="shared" si="65"/>
        <v>719656</v>
      </c>
    </row>
    <row r="932" spans="1:18" ht="14.45" customHeight="1" x14ac:dyDescent="0.25">
      <c r="A932" s="10">
        <v>913</v>
      </c>
      <c r="B932" s="111"/>
      <c r="C932" s="6" t="s">
        <v>1309</v>
      </c>
      <c r="D932" s="7">
        <v>44914</v>
      </c>
      <c r="E932" s="8" t="s">
        <v>1284</v>
      </c>
      <c r="F932" s="9">
        <v>491765</v>
      </c>
      <c r="G932" s="8" t="s">
        <v>29</v>
      </c>
      <c r="H932" s="9">
        <v>51635</v>
      </c>
      <c r="I932" s="112"/>
      <c r="J932" s="113"/>
      <c r="K932" s="114"/>
      <c r="L932" s="115"/>
      <c r="M932" s="116"/>
      <c r="N932" s="15" t="str">
        <f t="shared" si="62"/>
        <v>56072</v>
      </c>
      <c r="O932" t="str">
        <f t="shared" si="63"/>
        <v/>
      </c>
      <c r="Q932">
        <f t="shared" si="64"/>
        <v>56072</v>
      </c>
      <c r="R932" s="14">
        <f t="shared" si="65"/>
        <v>491765</v>
      </c>
    </row>
    <row r="933" spans="1:18" ht="14.45" customHeight="1" x14ac:dyDescent="0.25">
      <c r="A933" s="10">
        <v>914</v>
      </c>
      <c r="B933" s="111"/>
      <c r="C933" s="6" t="s">
        <v>1310</v>
      </c>
      <c r="D933" s="7">
        <v>44900</v>
      </c>
      <c r="E933" s="8" t="s">
        <v>1284</v>
      </c>
      <c r="F933" s="9">
        <v>599713</v>
      </c>
      <c r="G933" s="8" t="s">
        <v>29</v>
      </c>
      <c r="H933" s="9">
        <v>62970</v>
      </c>
      <c r="I933" s="112"/>
      <c r="J933" s="113"/>
      <c r="K933" s="114"/>
      <c r="L933" s="115"/>
      <c r="M933" s="116"/>
      <c r="N933" s="15" t="str">
        <f t="shared" si="62"/>
        <v>54369</v>
      </c>
      <c r="O933" t="str">
        <f t="shared" si="63"/>
        <v/>
      </c>
      <c r="Q933">
        <f t="shared" si="64"/>
        <v>54369</v>
      </c>
      <c r="R933" s="14">
        <f t="shared" si="65"/>
        <v>599713</v>
      </c>
    </row>
    <row r="934" spans="1:18" ht="14.45" customHeight="1" x14ac:dyDescent="0.25">
      <c r="A934" s="10">
        <v>915</v>
      </c>
      <c r="B934" s="111"/>
      <c r="C934" s="6" t="s">
        <v>1311</v>
      </c>
      <c r="D934" s="7">
        <v>44914</v>
      </c>
      <c r="E934" s="8" t="s">
        <v>1284</v>
      </c>
      <c r="F934" s="9">
        <v>617736</v>
      </c>
      <c r="G934" s="8" t="s">
        <v>29</v>
      </c>
      <c r="H934" s="9">
        <v>64862</v>
      </c>
      <c r="I934" s="112"/>
      <c r="J934" s="113"/>
      <c r="K934" s="114"/>
      <c r="L934" s="115"/>
      <c r="M934" s="116"/>
      <c r="N934" s="15" t="str">
        <f t="shared" si="62"/>
        <v>56079</v>
      </c>
      <c r="O934" t="str">
        <f t="shared" si="63"/>
        <v/>
      </c>
      <c r="Q934">
        <f t="shared" si="64"/>
        <v>56079</v>
      </c>
      <c r="R934" s="14">
        <f t="shared" si="65"/>
        <v>617736</v>
      </c>
    </row>
    <row r="935" spans="1:18" ht="14.45" customHeight="1" x14ac:dyDescent="0.25">
      <c r="A935" s="10">
        <v>916</v>
      </c>
      <c r="B935" s="111"/>
      <c r="C935" s="6" t="s">
        <v>1312</v>
      </c>
      <c r="D935" s="7">
        <v>44896</v>
      </c>
      <c r="E935" s="8" t="s">
        <v>1284</v>
      </c>
      <c r="F935" s="9">
        <v>655679</v>
      </c>
      <c r="G935" s="8" t="s">
        <v>29</v>
      </c>
      <c r="H935" s="9">
        <v>68846</v>
      </c>
      <c r="I935" s="112"/>
      <c r="J935" s="113"/>
      <c r="K935" s="114"/>
      <c r="L935" s="115"/>
      <c r="M935" s="116"/>
      <c r="N935" s="15" t="str">
        <f t="shared" si="62"/>
        <v>53854</v>
      </c>
      <c r="O935" t="str">
        <f t="shared" si="63"/>
        <v/>
      </c>
      <c r="Q935">
        <f t="shared" si="64"/>
        <v>53854</v>
      </c>
      <c r="R935" s="14">
        <f t="shared" si="65"/>
        <v>655679</v>
      </c>
    </row>
    <row r="936" spans="1:18" ht="14.45" customHeight="1" x14ac:dyDescent="0.25">
      <c r="A936" s="10">
        <v>917</v>
      </c>
      <c r="B936" s="111"/>
      <c r="C936" s="6" t="s">
        <v>1313</v>
      </c>
      <c r="D936" s="7">
        <v>44896</v>
      </c>
      <c r="E936" s="8" t="s">
        <v>1284</v>
      </c>
      <c r="F936" s="9">
        <v>599713</v>
      </c>
      <c r="G936" s="8" t="s">
        <v>29</v>
      </c>
      <c r="H936" s="9">
        <v>62970</v>
      </c>
      <c r="I936" s="112"/>
      <c r="J936" s="113"/>
      <c r="K936" s="114"/>
      <c r="L936" s="115"/>
      <c r="M936" s="116"/>
      <c r="N936" s="15" t="str">
        <f t="shared" si="62"/>
        <v>53855</v>
      </c>
      <c r="O936" t="str">
        <f t="shared" si="63"/>
        <v/>
      </c>
      <c r="Q936">
        <f t="shared" si="64"/>
        <v>53855</v>
      </c>
      <c r="R936" s="14">
        <f t="shared" si="65"/>
        <v>599713</v>
      </c>
    </row>
    <row r="937" spans="1:18" ht="14.45" customHeight="1" x14ac:dyDescent="0.25">
      <c r="A937" s="10">
        <v>918</v>
      </c>
      <c r="B937" s="111"/>
      <c r="C937" s="6" t="s">
        <v>1314</v>
      </c>
      <c r="D937" s="7">
        <v>44914</v>
      </c>
      <c r="E937" s="8" t="s">
        <v>1284</v>
      </c>
      <c r="F937" s="9">
        <v>1155941</v>
      </c>
      <c r="G937" s="8" t="s">
        <v>29</v>
      </c>
      <c r="H937" s="9">
        <v>121374</v>
      </c>
      <c r="I937" s="112"/>
      <c r="J937" s="113"/>
      <c r="K937" s="114"/>
      <c r="L937" s="115"/>
      <c r="M937" s="116"/>
      <c r="N937" s="15" t="str">
        <f t="shared" si="62"/>
        <v>56071</v>
      </c>
      <c r="O937" t="str">
        <f t="shared" si="63"/>
        <v/>
      </c>
      <c r="Q937">
        <f t="shared" si="64"/>
        <v>56071</v>
      </c>
      <c r="R937" s="14">
        <f t="shared" si="65"/>
        <v>1155941</v>
      </c>
    </row>
    <row r="938" spans="1:18" ht="14.45" customHeight="1" x14ac:dyDescent="0.25">
      <c r="A938" s="10">
        <v>919</v>
      </c>
      <c r="B938" s="111"/>
      <c r="C938" s="6" t="s">
        <v>1315</v>
      </c>
      <c r="D938" s="7">
        <v>44914</v>
      </c>
      <c r="E938" s="8" t="s">
        <v>1284</v>
      </c>
      <c r="F938" s="9">
        <v>719056</v>
      </c>
      <c r="G938" s="8" t="s">
        <v>29</v>
      </c>
      <c r="H938" s="9">
        <v>75501</v>
      </c>
      <c r="I938" s="112"/>
      <c r="J938" s="113"/>
      <c r="K938" s="114"/>
      <c r="L938" s="115"/>
      <c r="M938" s="116"/>
      <c r="N938" s="15" t="str">
        <f t="shared" si="62"/>
        <v>56083</v>
      </c>
      <c r="O938" t="str">
        <f t="shared" si="63"/>
        <v/>
      </c>
      <c r="Q938">
        <f t="shared" si="64"/>
        <v>56083</v>
      </c>
      <c r="R938" s="14">
        <f t="shared" si="65"/>
        <v>719056</v>
      </c>
    </row>
    <row r="939" spans="1:18" ht="14.45" customHeight="1" x14ac:dyDescent="0.25">
      <c r="A939" s="10">
        <v>920</v>
      </c>
      <c r="B939" s="111"/>
      <c r="C939" s="6" t="s">
        <v>1316</v>
      </c>
      <c r="D939" s="7">
        <v>44896</v>
      </c>
      <c r="E939" s="8" t="s">
        <v>1284</v>
      </c>
      <c r="F939" s="9">
        <v>800531</v>
      </c>
      <c r="G939" s="8" t="s">
        <v>29</v>
      </c>
      <c r="H939" s="9">
        <v>84056</v>
      </c>
      <c r="I939" s="112"/>
      <c r="J939" s="113"/>
      <c r="K939" s="114"/>
      <c r="L939" s="115"/>
      <c r="M939" s="116"/>
      <c r="N939" s="15" t="str">
        <f t="shared" si="62"/>
        <v>53853</v>
      </c>
      <c r="O939" t="str">
        <f t="shared" si="63"/>
        <v/>
      </c>
      <c r="Q939">
        <f t="shared" si="64"/>
        <v>53853</v>
      </c>
      <c r="R939" s="14">
        <f t="shared" si="65"/>
        <v>800531</v>
      </c>
    </row>
    <row r="940" spans="1:18" ht="14.45" customHeight="1" x14ac:dyDescent="0.25">
      <c r="A940" s="10">
        <v>921</v>
      </c>
      <c r="B940" s="111"/>
      <c r="C940" s="6" t="s">
        <v>1317</v>
      </c>
      <c r="D940" s="7">
        <v>44896</v>
      </c>
      <c r="E940" s="8" t="s">
        <v>1284</v>
      </c>
      <c r="F940" s="9">
        <v>643730</v>
      </c>
      <c r="G940" s="8" t="s">
        <v>29</v>
      </c>
      <c r="H940" s="9">
        <v>67592</v>
      </c>
      <c r="I940" s="112"/>
      <c r="J940" s="113"/>
      <c r="K940" s="114"/>
      <c r="L940" s="115"/>
      <c r="M940" s="116"/>
      <c r="N940" s="15" t="str">
        <f t="shared" si="62"/>
        <v>53852</v>
      </c>
      <c r="O940" t="str">
        <f t="shared" si="63"/>
        <v/>
      </c>
      <c r="Q940">
        <f t="shared" si="64"/>
        <v>53852</v>
      </c>
      <c r="R940" s="14">
        <f t="shared" si="65"/>
        <v>643730</v>
      </c>
    </row>
    <row r="941" spans="1:18" ht="14.45" customHeight="1" x14ac:dyDescent="0.25">
      <c r="A941" s="10">
        <v>922</v>
      </c>
      <c r="B941" s="111"/>
      <c r="C941" s="6" t="s">
        <v>1318</v>
      </c>
      <c r="D941" s="7">
        <v>44921</v>
      </c>
      <c r="E941" s="8" t="s">
        <v>1284</v>
      </c>
      <c r="F941" s="9">
        <v>817425</v>
      </c>
      <c r="G941" s="8" t="s">
        <v>29</v>
      </c>
      <c r="H941" s="9">
        <v>85830</v>
      </c>
      <c r="I941" s="112"/>
      <c r="J941" s="113"/>
      <c r="K941" s="114"/>
      <c r="L941" s="115"/>
      <c r="M941" s="116"/>
      <c r="N941" s="15" t="str">
        <f t="shared" si="62"/>
        <v>56897</v>
      </c>
      <c r="O941" t="str">
        <f t="shared" si="63"/>
        <v/>
      </c>
      <c r="Q941">
        <f t="shared" si="64"/>
        <v>56897</v>
      </c>
      <c r="R941" s="14">
        <f t="shared" si="65"/>
        <v>817425</v>
      </c>
    </row>
    <row r="942" spans="1:18" ht="14.45" customHeight="1" x14ac:dyDescent="0.25">
      <c r="A942" s="10">
        <v>923</v>
      </c>
      <c r="B942" s="111"/>
      <c r="C942" s="6" t="s">
        <v>1319</v>
      </c>
      <c r="D942" s="7">
        <v>44896</v>
      </c>
      <c r="E942" s="8" t="s">
        <v>1284</v>
      </c>
      <c r="F942" s="9">
        <v>719656</v>
      </c>
      <c r="G942" s="8" t="s">
        <v>29</v>
      </c>
      <c r="H942" s="9">
        <v>75564</v>
      </c>
      <c r="I942" s="112"/>
      <c r="J942" s="113"/>
      <c r="K942" s="114"/>
      <c r="L942" s="115"/>
      <c r="M942" s="116"/>
      <c r="N942" s="15" t="str">
        <f t="shared" si="62"/>
        <v>53857</v>
      </c>
      <c r="O942" t="str">
        <f t="shared" si="63"/>
        <v/>
      </c>
      <c r="Q942">
        <f t="shared" si="64"/>
        <v>53857</v>
      </c>
      <c r="R942" s="14">
        <f t="shared" si="65"/>
        <v>719656</v>
      </c>
    </row>
    <row r="943" spans="1:18" ht="14.45" customHeight="1" x14ac:dyDescent="0.25">
      <c r="A943" s="10">
        <v>924</v>
      </c>
      <c r="B943" s="111"/>
      <c r="C943" s="6" t="s">
        <v>1320</v>
      </c>
      <c r="D943" s="7">
        <v>44896</v>
      </c>
      <c r="E943" s="8" t="s">
        <v>1284</v>
      </c>
      <c r="F943" s="9">
        <v>1192261</v>
      </c>
      <c r="G943" s="8" t="s">
        <v>29</v>
      </c>
      <c r="H943" s="9">
        <v>125187</v>
      </c>
      <c r="I943" s="112"/>
      <c r="J943" s="113"/>
      <c r="K943" s="114"/>
      <c r="L943" s="115"/>
      <c r="M943" s="116"/>
      <c r="N943" s="15" t="str">
        <f t="shared" si="62"/>
        <v>53856</v>
      </c>
      <c r="O943" t="str">
        <f t="shared" si="63"/>
        <v/>
      </c>
      <c r="Q943">
        <f t="shared" si="64"/>
        <v>53856</v>
      </c>
      <c r="R943" s="14">
        <f t="shared" si="65"/>
        <v>1192261</v>
      </c>
    </row>
    <row r="944" spans="1:18" ht="14.45" customHeight="1" x14ac:dyDescent="0.25">
      <c r="A944" s="10">
        <v>925</v>
      </c>
      <c r="B944" s="111"/>
      <c r="C944" s="6" t="s">
        <v>1321</v>
      </c>
      <c r="D944" s="7">
        <v>44921</v>
      </c>
      <c r="E944" s="8" t="s">
        <v>1284</v>
      </c>
      <c r="F944" s="9">
        <v>780640</v>
      </c>
      <c r="G944" s="8" t="s">
        <v>29</v>
      </c>
      <c r="H944" s="9">
        <v>81967</v>
      </c>
      <c r="I944" s="112"/>
      <c r="J944" s="113"/>
      <c r="K944" s="114"/>
      <c r="L944" s="115"/>
      <c r="M944" s="116"/>
      <c r="N944" s="15" t="str">
        <f t="shared" si="62"/>
        <v>56904</v>
      </c>
      <c r="O944" t="str">
        <f t="shared" si="63"/>
        <v/>
      </c>
      <c r="Q944">
        <f t="shared" si="64"/>
        <v>56904</v>
      </c>
      <c r="R944" s="14">
        <f t="shared" si="65"/>
        <v>780640</v>
      </c>
    </row>
    <row r="945" spans="1:18" ht="14.45" customHeight="1" x14ac:dyDescent="0.25">
      <c r="A945" s="10">
        <v>926</v>
      </c>
      <c r="B945" s="111"/>
      <c r="C945" s="6" t="s">
        <v>1322</v>
      </c>
      <c r="D945" s="7">
        <v>44914</v>
      </c>
      <c r="E945" s="8" t="s">
        <v>1284</v>
      </c>
      <c r="F945" s="9">
        <v>491765</v>
      </c>
      <c r="G945" s="8" t="s">
        <v>29</v>
      </c>
      <c r="H945" s="9">
        <v>51635</v>
      </c>
      <c r="I945" s="112"/>
      <c r="J945" s="113"/>
      <c r="K945" s="114"/>
      <c r="L945" s="115"/>
      <c r="M945" s="116"/>
      <c r="N945" s="15" t="str">
        <f t="shared" si="62"/>
        <v>56078</v>
      </c>
      <c r="O945" t="str">
        <f t="shared" si="63"/>
        <v/>
      </c>
      <c r="Q945">
        <f t="shared" si="64"/>
        <v>56078</v>
      </c>
      <c r="R945" s="14">
        <f t="shared" si="65"/>
        <v>491765</v>
      </c>
    </row>
    <row r="946" spans="1:18" ht="14.45" customHeight="1" x14ac:dyDescent="0.25">
      <c r="A946" s="10">
        <v>927</v>
      </c>
      <c r="B946" s="111"/>
      <c r="C946" s="6" t="s">
        <v>1323</v>
      </c>
      <c r="D946" s="7">
        <v>44921</v>
      </c>
      <c r="E946" s="8" t="s">
        <v>1284</v>
      </c>
      <c r="F946" s="9">
        <v>2438569</v>
      </c>
      <c r="G946" s="8" t="s">
        <v>29</v>
      </c>
      <c r="H946" s="9">
        <v>256050</v>
      </c>
      <c r="I946" s="112"/>
      <c r="J946" s="113"/>
      <c r="K946" s="114"/>
      <c r="L946" s="115"/>
      <c r="M946" s="116"/>
      <c r="N946" s="15" t="str">
        <f t="shared" si="62"/>
        <v>56903</v>
      </c>
      <c r="O946" t="str">
        <f t="shared" si="63"/>
        <v/>
      </c>
      <c r="Q946">
        <f t="shared" si="64"/>
        <v>56903</v>
      </c>
      <c r="R946" s="14">
        <f t="shared" si="65"/>
        <v>2438569</v>
      </c>
    </row>
    <row r="947" spans="1:18" ht="14.45" customHeight="1" x14ac:dyDescent="0.25">
      <c r="A947" s="10">
        <v>928</v>
      </c>
      <c r="B947" s="111"/>
      <c r="C947" s="6" t="s">
        <v>1324</v>
      </c>
      <c r="D947" s="7">
        <v>44900</v>
      </c>
      <c r="E947" s="8" t="s">
        <v>1284</v>
      </c>
      <c r="F947" s="9">
        <v>1252849</v>
      </c>
      <c r="G947" s="8" t="s">
        <v>29</v>
      </c>
      <c r="H947" s="9">
        <v>131549</v>
      </c>
      <c r="I947" s="112"/>
      <c r="J947" s="113"/>
      <c r="K947" s="114"/>
      <c r="L947" s="115"/>
      <c r="M947" s="116"/>
      <c r="N947" s="15" t="str">
        <f t="shared" si="62"/>
        <v>54361</v>
      </c>
      <c r="O947" t="str">
        <f t="shared" si="63"/>
        <v/>
      </c>
      <c r="Q947">
        <f t="shared" si="64"/>
        <v>54361</v>
      </c>
      <c r="R947" s="14">
        <f t="shared" si="65"/>
        <v>1252849</v>
      </c>
    </row>
    <row r="948" spans="1:18" ht="14.45" customHeight="1" x14ac:dyDescent="0.25">
      <c r="A948" s="10">
        <v>929</v>
      </c>
      <c r="B948" s="111"/>
      <c r="C948" s="6" t="s">
        <v>1325</v>
      </c>
      <c r="D948" s="7">
        <v>44907</v>
      </c>
      <c r="E948" s="8" t="s">
        <v>1284</v>
      </c>
      <c r="F948" s="9">
        <v>839399</v>
      </c>
      <c r="G948" s="8" t="s">
        <v>29</v>
      </c>
      <c r="H948" s="9">
        <v>88137</v>
      </c>
      <c r="I948" s="112"/>
      <c r="J948" s="113"/>
      <c r="K948" s="114"/>
      <c r="L948" s="115"/>
      <c r="M948" s="116"/>
      <c r="N948" s="15" t="str">
        <f t="shared" si="62"/>
        <v>55311</v>
      </c>
      <c r="O948" t="str">
        <f t="shared" si="63"/>
        <v/>
      </c>
      <c r="Q948">
        <f t="shared" si="64"/>
        <v>55311</v>
      </c>
      <c r="R948" s="14">
        <f t="shared" si="65"/>
        <v>839399</v>
      </c>
    </row>
    <row r="949" spans="1:18" ht="14.45" customHeight="1" x14ac:dyDescent="0.25">
      <c r="A949" s="10">
        <v>930</v>
      </c>
      <c r="B949" s="111"/>
      <c r="C949" s="6" t="s">
        <v>1326</v>
      </c>
      <c r="D949" s="7">
        <v>44914</v>
      </c>
      <c r="E949" s="8" t="s">
        <v>1284</v>
      </c>
      <c r="F949" s="9">
        <v>590117</v>
      </c>
      <c r="G949" s="8" t="s">
        <v>29</v>
      </c>
      <c r="H949" s="9">
        <v>61962</v>
      </c>
      <c r="I949" s="112"/>
      <c r="J949" s="113"/>
      <c r="K949" s="114"/>
      <c r="L949" s="115"/>
      <c r="M949" s="116"/>
      <c r="N949" s="15" t="str">
        <f t="shared" si="62"/>
        <v>56082</v>
      </c>
      <c r="O949" t="str">
        <f t="shared" si="63"/>
        <v/>
      </c>
      <c r="Q949">
        <f t="shared" si="64"/>
        <v>56082</v>
      </c>
      <c r="R949" s="14">
        <f t="shared" si="65"/>
        <v>590117</v>
      </c>
    </row>
    <row r="950" spans="1:18" ht="14.45" customHeight="1" x14ac:dyDescent="0.25">
      <c r="A950" s="11">
        <v>931</v>
      </c>
      <c r="B950" s="100"/>
      <c r="C950" s="6" t="s">
        <v>1327</v>
      </c>
      <c r="D950" s="7">
        <v>44921</v>
      </c>
      <c r="E950" s="8" t="s">
        <v>1284</v>
      </c>
      <c r="F950" s="9">
        <v>216786</v>
      </c>
      <c r="G950" s="8" t="s">
        <v>29</v>
      </c>
      <c r="H950" s="9">
        <v>22763</v>
      </c>
      <c r="I950" s="104"/>
      <c r="J950" s="105"/>
      <c r="K950" s="106"/>
      <c r="L950" s="109"/>
      <c r="M950" s="110"/>
      <c r="N950" s="15" t="str">
        <f t="shared" si="62"/>
        <v>56898</v>
      </c>
      <c r="O950" t="str">
        <f t="shared" si="63"/>
        <v/>
      </c>
      <c r="Q950">
        <f t="shared" si="64"/>
        <v>56898</v>
      </c>
      <c r="R950" s="14">
        <f t="shared" si="65"/>
        <v>216786</v>
      </c>
    </row>
    <row r="951" spans="1:18" ht="14.45" customHeight="1" x14ac:dyDescent="0.25">
      <c r="A951" s="5">
        <v>932</v>
      </c>
      <c r="B951" s="99" t="s">
        <v>1365</v>
      </c>
      <c r="C951" s="6" t="s">
        <v>1366</v>
      </c>
      <c r="D951" s="7">
        <v>44935</v>
      </c>
      <c r="E951" s="8" t="s">
        <v>1367</v>
      </c>
      <c r="F951" s="9">
        <v>-1170465</v>
      </c>
      <c r="G951" s="8" t="s">
        <v>29</v>
      </c>
      <c r="H951" s="9">
        <v>-122899</v>
      </c>
      <c r="I951" s="101">
        <v>-1203421</v>
      </c>
      <c r="J951" s="102"/>
      <c r="K951" s="103"/>
      <c r="L951" s="107" t="s">
        <v>1285</v>
      </c>
      <c r="M951" s="108"/>
      <c r="N951" s="15" t="str">
        <f t="shared" si="62"/>
        <v>00016</v>
      </c>
      <c r="O951" t="str">
        <f t="shared" si="63"/>
        <v>HT</v>
      </c>
      <c r="Q951">
        <f t="shared" si="64"/>
        <v>16</v>
      </c>
      <c r="R951" s="14">
        <f t="shared" si="65"/>
        <v>-1170465</v>
      </c>
    </row>
    <row r="952" spans="1:18" ht="14.45" customHeight="1" x14ac:dyDescent="0.25">
      <c r="A952" s="10">
        <v>933</v>
      </c>
      <c r="B952" s="111"/>
      <c r="C952" s="6" t="s">
        <v>1368</v>
      </c>
      <c r="D952" s="7">
        <v>44938</v>
      </c>
      <c r="E952" s="8" t="s">
        <v>1369</v>
      </c>
      <c r="F952" s="9">
        <v>-54197</v>
      </c>
      <c r="G952" s="8" t="s">
        <v>29</v>
      </c>
      <c r="H952" s="9">
        <v>-5691</v>
      </c>
      <c r="I952" s="112"/>
      <c r="J952" s="113"/>
      <c r="K952" s="114"/>
      <c r="L952" s="115"/>
      <c r="M952" s="116"/>
      <c r="N952" s="15" t="str">
        <f t="shared" si="62"/>
        <v>00053</v>
      </c>
      <c r="O952" t="str">
        <f t="shared" si="63"/>
        <v>HT</v>
      </c>
      <c r="Q952">
        <f t="shared" si="64"/>
        <v>53</v>
      </c>
      <c r="R952" s="14">
        <f t="shared" si="65"/>
        <v>-54197</v>
      </c>
    </row>
    <row r="953" spans="1:18" ht="14.45" customHeight="1" x14ac:dyDescent="0.25">
      <c r="A953" s="11">
        <v>934</v>
      </c>
      <c r="B953" s="100"/>
      <c r="C953" s="6" t="s">
        <v>1370</v>
      </c>
      <c r="D953" s="7">
        <v>44930</v>
      </c>
      <c r="E953" s="8" t="s">
        <v>1371</v>
      </c>
      <c r="F953" s="9">
        <v>-119943</v>
      </c>
      <c r="G953" s="8" t="s">
        <v>29</v>
      </c>
      <c r="H953" s="9">
        <v>-12594</v>
      </c>
      <c r="I953" s="104"/>
      <c r="J953" s="105"/>
      <c r="K953" s="106"/>
      <c r="L953" s="109"/>
      <c r="M953" s="110"/>
      <c r="N953" s="15" t="str">
        <f t="shared" si="62"/>
        <v>00014</v>
      </c>
      <c r="O953" t="str">
        <f t="shared" si="63"/>
        <v>HT</v>
      </c>
      <c r="Q953">
        <f t="shared" si="64"/>
        <v>14</v>
      </c>
      <c r="R953" s="14">
        <f t="shared" si="65"/>
        <v>-119943</v>
      </c>
    </row>
    <row r="954" spans="1:18" ht="14.45" customHeight="1" x14ac:dyDescent="0.25">
      <c r="A954" s="5">
        <v>935</v>
      </c>
      <c r="B954" s="99" t="s">
        <v>1328</v>
      </c>
      <c r="C954" s="6" t="s">
        <v>1329</v>
      </c>
      <c r="D954" s="7">
        <v>44909</v>
      </c>
      <c r="E954" s="8" t="s">
        <v>1330</v>
      </c>
      <c r="F954" s="9">
        <v>-200133</v>
      </c>
      <c r="G954" s="8" t="s">
        <v>29</v>
      </c>
      <c r="H954" s="9">
        <v>-21014</v>
      </c>
      <c r="I954" s="101">
        <v>-1610146</v>
      </c>
      <c r="J954" s="102"/>
      <c r="K954" s="103"/>
      <c r="L954" s="107" t="s">
        <v>1285</v>
      </c>
      <c r="M954" s="108"/>
      <c r="N954" s="15" t="str">
        <f t="shared" si="62"/>
        <v>00864</v>
      </c>
      <c r="O954" t="str">
        <f t="shared" si="63"/>
        <v>HT</v>
      </c>
      <c r="Q954">
        <f t="shared" si="64"/>
        <v>864</v>
      </c>
      <c r="R954" s="14">
        <f t="shared" si="65"/>
        <v>-200133</v>
      </c>
    </row>
    <row r="955" spans="1:18" ht="14.45" customHeight="1" x14ac:dyDescent="0.25">
      <c r="A955" s="10">
        <v>936</v>
      </c>
      <c r="B955" s="111"/>
      <c r="C955" s="6" t="s">
        <v>1331</v>
      </c>
      <c r="D955" s="7">
        <v>44909</v>
      </c>
      <c r="E955" s="8" t="s">
        <v>1332</v>
      </c>
      <c r="F955" s="9">
        <v>-670683</v>
      </c>
      <c r="G955" s="8" t="s">
        <v>29</v>
      </c>
      <c r="H955" s="9">
        <v>-70422</v>
      </c>
      <c r="I955" s="112"/>
      <c r="J955" s="113"/>
      <c r="K955" s="114"/>
      <c r="L955" s="115"/>
      <c r="M955" s="116"/>
      <c r="N955" s="15" t="str">
        <f t="shared" si="62"/>
        <v>00862</v>
      </c>
      <c r="O955" t="str">
        <f t="shared" si="63"/>
        <v>HT</v>
      </c>
      <c r="Q955">
        <f t="shared" si="64"/>
        <v>862</v>
      </c>
      <c r="R955" s="14">
        <f t="shared" si="65"/>
        <v>-670683</v>
      </c>
    </row>
    <row r="956" spans="1:18" ht="14.45" customHeight="1" x14ac:dyDescent="0.25">
      <c r="A956" s="10">
        <v>937</v>
      </c>
      <c r="B956" s="111"/>
      <c r="C956" s="6" t="s">
        <v>1333</v>
      </c>
      <c r="D956" s="7">
        <v>44916</v>
      </c>
      <c r="E956" s="8" t="s">
        <v>1334</v>
      </c>
      <c r="F956" s="9">
        <v>-376551</v>
      </c>
      <c r="G956" s="8" t="s">
        <v>29</v>
      </c>
      <c r="H956" s="9">
        <v>-39538</v>
      </c>
      <c r="I956" s="112"/>
      <c r="J956" s="113"/>
      <c r="K956" s="114"/>
      <c r="L956" s="115"/>
      <c r="M956" s="116"/>
      <c r="N956" s="15" t="str">
        <f t="shared" si="62"/>
        <v>00916</v>
      </c>
      <c r="O956" t="str">
        <f t="shared" si="63"/>
        <v>HT</v>
      </c>
      <c r="Q956">
        <f t="shared" si="64"/>
        <v>916</v>
      </c>
      <c r="R956" s="14">
        <f t="shared" si="65"/>
        <v>-376551</v>
      </c>
    </row>
    <row r="957" spans="1:18" ht="14.45" customHeight="1" x14ac:dyDescent="0.25">
      <c r="A957" s="10">
        <v>938</v>
      </c>
      <c r="B957" s="111"/>
      <c r="C957" s="6" t="s">
        <v>1335</v>
      </c>
      <c r="D957" s="7">
        <v>44925</v>
      </c>
      <c r="E957" s="8" t="s">
        <v>1336</v>
      </c>
      <c r="F957" s="9">
        <v>-119943</v>
      </c>
      <c r="G957" s="8" t="s">
        <v>29</v>
      </c>
      <c r="H957" s="9">
        <v>-12594</v>
      </c>
      <c r="I957" s="112"/>
      <c r="J957" s="113"/>
      <c r="K957" s="114"/>
      <c r="L957" s="115"/>
      <c r="M957" s="116"/>
      <c r="N957" s="15" t="str">
        <f t="shared" si="62"/>
        <v>00980</v>
      </c>
      <c r="O957" t="str">
        <f t="shared" si="63"/>
        <v>HT</v>
      </c>
      <c r="Q957">
        <f t="shared" si="64"/>
        <v>980</v>
      </c>
      <c r="R957" s="14">
        <f t="shared" si="65"/>
        <v>-119943</v>
      </c>
    </row>
    <row r="958" spans="1:18" ht="14.45" customHeight="1" x14ac:dyDescent="0.25">
      <c r="A958" s="10">
        <v>939</v>
      </c>
      <c r="B958" s="111"/>
      <c r="C958" s="6" t="s">
        <v>1337</v>
      </c>
      <c r="D958" s="7">
        <v>44916</v>
      </c>
      <c r="E958" s="8" t="s">
        <v>1338</v>
      </c>
      <c r="F958" s="9">
        <v>-153252</v>
      </c>
      <c r="G958" s="8" t="s">
        <v>29</v>
      </c>
      <c r="H958" s="9">
        <v>-16091</v>
      </c>
      <c r="I958" s="112"/>
      <c r="J958" s="113"/>
      <c r="K958" s="114"/>
      <c r="L958" s="115"/>
      <c r="M958" s="116"/>
      <c r="N958" s="15" t="str">
        <f t="shared" si="62"/>
        <v>00914</v>
      </c>
      <c r="O958" t="str">
        <f t="shared" si="63"/>
        <v>HT</v>
      </c>
      <c r="Q958">
        <f t="shared" si="64"/>
        <v>914</v>
      </c>
      <c r="R958" s="14">
        <f t="shared" si="65"/>
        <v>-153252</v>
      </c>
    </row>
    <row r="959" spans="1:18" ht="14.45" customHeight="1" x14ac:dyDescent="0.25">
      <c r="A959" s="10">
        <v>940</v>
      </c>
      <c r="B959" s="111"/>
      <c r="C959" s="6" t="s">
        <v>1339</v>
      </c>
      <c r="D959" s="7">
        <v>44923</v>
      </c>
      <c r="E959" s="8" t="s">
        <v>1340</v>
      </c>
      <c r="F959" s="9">
        <v>-128591</v>
      </c>
      <c r="G959" s="8" t="s">
        <v>29</v>
      </c>
      <c r="H959" s="9">
        <v>-13502</v>
      </c>
      <c r="I959" s="112"/>
      <c r="J959" s="113"/>
      <c r="K959" s="114"/>
      <c r="L959" s="115"/>
      <c r="M959" s="116"/>
      <c r="N959" s="15" t="str">
        <f t="shared" si="62"/>
        <v>00965</v>
      </c>
      <c r="O959" t="str">
        <f t="shared" si="63"/>
        <v>HT</v>
      </c>
      <c r="Q959">
        <f t="shared" si="64"/>
        <v>965</v>
      </c>
      <c r="R959" s="14">
        <f t="shared" si="65"/>
        <v>-128591</v>
      </c>
    </row>
    <row r="960" spans="1:18" ht="14.45" customHeight="1" x14ac:dyDescent="0.25">
      <c r="A960" s="10">
        <v>941</v>
      </c>
      <c r="B960" s="111"/>
      <c r="C960" s="6" t="s">
        <v>1341</v>
      </c>
      <c r="D960" s="7">
        <v>44909</v>
      </c>
      <c r="E960" s="8" t="s">
        <v>1342</v>
      </c>
      <c r="F960" s="9">
        <v>-65934</v>
      </c>
      <c r="G960" s="8" t="s">
        <v>29</v>
      </c>
      <c r="H960" s="9">
        <v>-6923</v>
      </c>
      <c r="I960" s="112"/>
      <c r="J960" s="113"/>
      <c r="K960" s="114"/>
      <c r="L960" s="115"/>
      <c r="M960" s="116"/>
      <c r="N960" s="15" t="str">
        <f t="shared" si="62"/>
        <v>00883</v>
      </c>
      <c r="O960" t="str">
        <f t="shared" si="63"/>
        <v>HT</v>
      </c>
      <c r="Q960">
        <f t="shared" si="64"/>
        <v>883</v>
      </c>
      <c r="R960" s="14">
        <f t="shared" si="65"/>
        <v>-65934</v>
      </c>
    </row>
    <row r="961" spans="1:18" ht="14.45" customHeight="1" x14ac:dyDescent="0.25">
      <c r="A961" s="11">
        <v>942</v>
      </c>
      <c r="B961" s="100"/>
      <c r="C961" s="6" t="s">
        <v>1343</v>
      </c>
      <c r="D961" s="7">
        <v>44916</v>
      </c>
      <c r="E961" s="8" t="s">
        <v>1344</v>
      </c>
      <c r="F961" s="9">
        <v>-83959</v>
      </c>
      <c r="G961" s="8" t="s">
        <v>29</v>
      </c>
      <c r="H961" s="9">
        <v>-8816</v>
      </c>
      <c r="I961" s="104"/>
      <c r="J961" s="105"/>
      <c r="K961" s="106"/>
      <c r="L961" s="109"/>
      <c r="M961" s="110"/>
      <c r="N961" s="15" t="str">
        <f t="shared" si="62"/>
        <v>00910</v>
      </c>
      <c r="O961" t="str">
        <f t="shared" si="63"/>
        <v>HT</v>
      </c>
      <c r="Q961">
        <f t="shared" si="64"/>
        <v>910</v>
      </c>
      <c r="R961" s="14">
        <f t="shared" si="65"/>
        <v>-83959</v>
      </c>
    </row>
    <row r="962" spans="1:18" ht="14.45" customHeight="1" x14ac:dyDescent="0.25">
      <c r="A962" s="5">
        <v>943</v>
      </c>
      <c r="B962" s="99" t="s">
        <v>1345</v>
      </c>
      <c r="C962" s="6" t="s">
        <v>1346</v>
      </c>
      <c r="D962" s="7">
        <v>44915</v>
      </c>
      <c r="E962" s="8" t="s">
        <v>78</v>
      </c>
      <c r="F962" s="9">
        <v>491765</v>
      </c>
      <c r="G962" s="8" t="s">
        <v>29</v>
      </c>
      <c r="H962" s="9">
        <v>51635</v>
      </c>
      <c r="I962" s="101">
        <v>3548411</v>
      </c>
      <c r="J962" s="102"/>
      <c r="K962" s="103"/>
      <c r="L962" s="107" t="s">
        <v>1347</v>
      </c>
      <c r="M962" s="108"/>
      <c r="N962" s="15" t="str">
        <f t="shared" si="62"/>
        <v>56179</v>
      </c>
      <c r="O962" t="str">
        <f t="shared" si="63"/>
        <v/>
      </c>
      <c r="Q962">
        <f t="shared" si="64"/>
        <v>56179</v>
      </c>
      <c r="R962" s="14">
        <f t="shared" si="65"/>
        <v>491765</v>
      </c>
    </row>
    <row r="963" spans="1:18" ht="14.45" customHeight="1" x14ac:dyDescent="0.25">
      <c r="A963" s="10">
        <v>944</v>
      </c>
      <c r="B963" s="111"/>
      <c r="C963" s="6" t="s">
        <v>1348</v>
      </c>
      <c r="D963" s="7">
        <v>44896</v>
      </c>
      <c r="E963" s="8" t="s">
        <v>78</v>
      </c>
      <c r="F963" s="9">
        <v>1147281</v>
      </c>
      <c r="G963" s="8" t="s">
        <v>29</v>
      </c>
      <c r="H963" s="9">
        <v>120464</v>
      </c>
      <c r="I963" s="112"/>
      <c r="J963" s="113"/>
      <c r="K963" s="114"/>
      <c r="L963" s="115"/>
      <c r="M963" s="116"/>
      <c r="N963" s="15" t="str">
        <f t="shared" si="62"/>
        <v>53287</v>
      </c>
      <c r="O963" t="str">
        <f t="shared" si="63"/>
        <v/>
      </c>
      <c r="Q963">
        <f t="shared" si="64"/>
        <v>53287</v>
      </c>
      <c r="R963" s="14">
        <f t="shared" si="65"/>
        <v>1147281</v>
      </c>
    </row>
    <row r="964" spans="1:18" ht="14.45" customHeight="1" x14ac:dyDescent="0.25">
      <c r="A964" s="10">
        <v>945</v>
      </c>
      <c r="B964" s="111"/>
      <c r="C964" s="6" t="s">
        <v>1349</v>
      </c>
      <c r="D964" s="7">
        <v>44901</v>
      </c>
      <c r="E964" s="8" t="s">
        <v>78</v>
      </c>
      <c r="F964" s="9">
        <v>630811</v>
      </c>
      <c r="G964" s="8" t="s">
        <v>29</v>
      </c>
      <c r="H964" s="9">
        <v>66235</v>
      </c>
      <c r="I964" s="112"/>
      <c r="J964" s="113"/>
      <c r="K964" s="114"/>
      <c r="L964" s="115"/>
      <c r="M964" s="116"/>
      <c r="N964" s="15" t="str">
        <f t="shared" si="62"/>
        <v>54459</v>
      </c>
      <c r="O964" t="str">
        <f t="shared" si="63"/>
        <v/>
      </c>
      <c r="Q964">
        <f t="shared" si="64"/>
        <v>54459</v>
      </c>
      <c r="R964" s="14">
        <f t="shared" si="65"/>
        <v>630811</v>
      </c>
    </row>
    <row r="965" spans="1:18" ht="14.45" customHeight="1" x14ac:dyDescent="0.25">
      <c r="A965" s="11">
        <v>946</v>
      </c>
      <c r="B965" s="100"/>
      <c r="C965" s="6" t="s">
        <v>1350</v>
      </c>
      <c r="D965" s="7">
        <v>44904</v>
      </c>
      <c r="E965" s="8" t="s">
        <v>78</v>
      </c>
      <c r="F965" s="9">
        <v>1694848</v>
      </c>
      <c r="G965" s="8" t="s">
        <v>29</v>
      </c>
      <c r="H965" s="9">
        <v>177959</v>
      </c>
      <c r="I965" s="104"/>
      <c r="J965" s="105"/>
      <c r="K965" s="106"/>
      <c r="L965" s="109"/>
      <c r="M965" s="110"/>
      <c r="N965" s="15" t="str">
        <f t="shared" si="62"/>
        <v>55232</v>
      </c>
      <c r="O965" t="str">
        <f t="shared" si="63"/>
        <v/>
      </c>
      <c r="Q965">
        <f t="shared" si="64"/>
        <v>55232</v>
      </c>
      <c r="R965" s="14">
        <f t="shared" si="65"/>
        <v>1694848</v>
      </c>
    </row>
    <row r="966" spans="1:18" ht="16.149999999999999" customHeight="1" x14ac:dyDescent="0.25">
      <c r="A966" s="12">
        <v>946</v>
      </c>
      <c r="B966" s="12" t="s">
        <v>1372</v>
      </c>
      <c r="C966" s="6" t="s">
        <v>1373</v>
      </c>
      <c r="D966" s="7">
        <v>44936</v>
      </c>
      <c r="E966" s="8" t="s">
        <v>1374</v>
      </c>
      <c r="F966" s="9">
        <v>-46599285</v>
      </c>
      <c r="G966" s="8">
        <v>0</v>
      </c>
      <c r="H966" s="8">
        <v>0</v>
      </c>
      <c r="I966" s="94">
        <v>-46599285</v>
      </c>
      <c r="J966" s="95"/>
      <c r="K966" s="96"/>
      <c r="L966" s="97" t="s">
        <v>0</v>
      </c>
      <c r="M966" s="98"/>
      <c r="N966" s="15" t="str">
        <f t="shared" si="62"/>
        <v>'</v>
      </c>
      <c r="O966" t="str">
        <f t="shared" si="63"/>
        <v>HT</v>
      </c>
      <c r="Q966" t="e">
        <f>RIGHT(N966,LEN(N966)-2)*1</f>
        <v>#VALUE!</v>
      </c>
      <c r="R966" s="14">
        <f t="shared" si="65"/>
        <v>-46599285</v>
      </c>
    </row>
    <row r="967" spans="1:18" ht="14.65" customHeight="1" x14ac:dyDescent="0.25">
      <c r="A967" s="5">
        <v>1</v>
      </c>
      <c r="B967" s="99" t="s">
        <v>1375</v>
      </c>
      <c r="C967" s="6" t="s">
        <v>1376</v>
      </c>
      <c r="D967" s="7">
        <v>44931</v>
      </c>
      <c r="E967" s="8" t="s">
        <v>1377</v>
      </c>
      <c r="F967" s="9">
        <v>1038392</v>
      </c>
      <c r="G967" s="8" t="s">
        <v>1378</v>
      </c>
      <c r="H967" s="9">
        <v>109031</v>
      </c>
      <c r="I967" s="101">
        <v>5314084</v>
      </c>
      <c r="J967" s="102"/>
      <c r="K967" s="103"/>
      <c r="L967" s="107" t="s">
        <v>30</v>
      </c>
      <c r="M967" s="108"/>
      <c r="N967" s="15" t="str">
        <f t="shared" si="62"/>
        <v>00442</v>
      </c>
      <c r="O967" t="str">
        <f t="shared" si="63"/>
        <v/>
      </c>
      <c r="Q967">
        <f t="shared" si="64"/>
        <v>442</v>
      </c>
      <c r="R967" s="14">
        <f t="shared" si="65"/>
        <v>1038392</v>
      </c>
    </row>
    <row r="968" spans="1:18" ht="14.65" customHeight="1" x14ac:dyDescent="0.25">
      <c r="A968" s="11">
        <v>2</v>
      </c>
      <c r="B968" s="100"/>
      <c r="C968" s="6" t="s">
        <v>1379</v>
      </c>
      <c r="D968" s="7">
        <v>44938</v>
      </c>
      <c r="E968" s="8" t="s">
        <v>1380</v>
      </c>
      <c r="F968" s="9">
        <v>4899132</v>
      </c>
      <c r="G968" s="8" t="s">
        <v>1378</v>
      </c>
      <c r="H968" s="9">
        <v>514409</v>
      </c>
      <c r="I968" s="104"/>
      <c r="J968" s="105"/>
      <c r="K968" s="106"/>
      <c r="L968" s="109"/>
      <c r="M968" s="110"/>
      <c r="N968" s="15" t="str">
        <f t="shared" si="62"/>
        <v>01419</v>
      </c>
      <c r="O968" t="str">
        <f t="shared" si="63"/>
        <v/>
      </c>
      <c r="Q968">
        <f t="shared" si="64"/>
        <v>1419</v>
      </c>
      <c r="R968" s="14">
        <f t="shared" si="65"/>
        <v>4899132</v>
      </c>
    </row>
    <row r="969" spans="1:18" ht="14.45" customHeight="1" x14ac:dyDescent="0.25">
      <c r="A969" s="5">
        <v>3</v>
      </c>
      <c r="B969" s="99" t="s">
        <v>1381</v>
      </c>
      <c r="C969" s="6" t="s">
        <v>1382</v>
      </c>
      <c r="D969" s="7">
        <v>44937</v>
      </c>
      <c r="E969" s="8" t="s">
        <v>1380</v>
      </c>
      <c r="F969" s="9">
        <v>9748246</v>
      </c>
      <c r="G969" s="8" t="s">
        <v>1378</v>
      </c>
      <c r="H969" s="9">
        <v>1023566</v>
      </c>
      <c r="I969" s="101">
        <v>12442124</v>
      </c>
      <c r="J969" s="102"/>
      <c r="K969" s="103"/>
      <c r="L969" s="107" t="s">
        <v>40</v>
      </c>
      <c r="M969" s="108"/>
      <c r="N969" s="15" t="str">
        <f t="shared" si="62"/>
        <v>01099</v>
      </c>
      <c r="O969" t="str">
        <f t="shared" si="63"/>
        <v/>
      </c>
      <c r="Q969">
        <f t="shared" si="64"/>
        <v>1099</v>
      </c>
      <c r="R969" s="14">
        <f t="shared" si="65"/>
        <v>9748246</v>
      </c>
    </row>
    <row r="970" spans="1:18" ht="14.45" customHeight="1" x14ac:dyDescent="0.25">
      <c r="A970" s="10">
        <v>4</v>
      </c>
      <c r="B970" s="111"/>
      <c r="C970" s="6" t="s">
        <v>1383</v>
      </c>
      <c r="D970" s="7">
        <v>44940</v>
      </c>
      <c r="E970" s="8" t="s">
        <v>1377</v>
      </c>
      <c r="F970" s="9">
        <v>1038392</v>
      </c>
      <c r="G970" s="8" t="s">
        <v>1378</v>
      </c>
      <c r="H970" s="9">
        <v>109031</v>
      </c>
      <c r="I970" s="112"/>
      <c r="J970" s="113"/>
      <c r="K970" s="114"/>
      <c r="L970" s="115"/>
      <c r="M970" s="116"/>
      <c r="N970" s="15" t="str">
        <f t="shared" si="62"/>
        <v>01595</v>
      </c>
      <c r="O970" t="str">
        <f t="shared" si="63"/>
        <v/>
      </c>
      <c r="Q970">
        <f t="shared" si="64"/>
        <v>1595</v>
      </c>
      <c r="R970" s="14">
        <f t="shared" si="65"/>
        <v>1038392</v>
      </c>
    </row>
    <row r="971" spans="1:18" ht="14.45" customHeight="1" x14ac:dyDescent="0.25">
      <c r="A971" s="11">
        <v>5</v>
      </c>
      <c r="B971" s="100"/>
      <c r="C971" s="6" t="s">
        <v>1384</v>
      </c>
      <c r="D971" s="7">
        <v>44930</v>
      </c>
      <c r="E971" s="8" t="s">
        <v>1377</v>
      </c>
      <c r="F971" s="9">
        <v>3115177</v>
      </c>
      <c r="G971" s="8" t="s">
        <v>1378</v>
      </c>
      <c r="H971" s="9">
        <v>327094</v>
      </c>
      <c r="I971" s="104"/>
      <c r="J971" s="105"/>
      <c r="K971" s="106"/>
      <c r="L971" s="109"/>
      <c r="M971" s="110"/>
      <c r="N971" s="15" t="str">
        <f t="shared" si="62"/>
        <v>00308</v>
      </c>
      <c r="O971" t="str">
        <f t="shared" si="63"/>
        <v/>
      </c>
      <c r="Q971">
        <f t="shared" si="64"/>
        <v>308</v>
      </c>
      <c r="R971" s="14">
        <f t="shared" si="65"/>
        <v>3115177</v>
      </c>
    </row>
    <row r="972" spans="1:18" ht="14.45" customHeight="1" x14ac:dyDescent="0.25">
      <c r="A972" s="5">
        <v>6</v>
      </c>
      <c r="B972" s="99" t="s">
        <v>1385</v>
      </c>
      <c r="C972" s="6" t="s">
        <v>1386</v>
      </c>
      <c r="D972" s="7">
        <v>44929</v>
      </c>
      <c r="E972" s="8" t="s">
        <v>1377</v>
      </c>
      <c r="F972" s="9">
        <v>1479699</v>
      </c>
      <c r="G972" s="8" t="s">
        <v>1378</v>
      </c>
      <c r="H972" s="9">
        <v>155368</v>
      </c>
      <c r="I972" s="101">
        <v>139301975</v>
      </c>
      <c r="J972" s="102"/>
      <c r="K972" s="103"/>
      <c r="L972" s="107" t="s">
        <v>47</v>
      </c>
      <c r="M972" s="108"/>
      <c r="N972" s="15" t="str">
        <f t="shared" si="62"/>
        <v>00156</v>
      </c>
      <c r="O972" t="str">
        <f t="shared" si="63"/>
        <v/>
      </c>
      <c r="Q972">
        <f t="shared" si="64"/>
        <v>156</v>
      </c>
      <c r="R972" s="14">
        <f t="shared" si="65"/>
        <v>1479699</v>
      </c>
    </row>
    <row r="973" spans="1:18" ht="14.45" customHeight="1" x14ac:dyDescent="0.25">
      <c r="A973" s="10">
        <v>7</v>
      </c>
      <c r="B973" s="111"/>
      <c r="C973" s="6" t="s">
        <v>1387</v>
      </c>
      <c r="D973" s="7">
        <v>44939</v>
      </c>
      <c r="E973" s="8" t="s">
        <v>1380</v>
      </c>
      <c r="F973" s="9">
        <v>38605606</v>
      </c>
      <c r="G973" s="8" t="s">
        <v>1378</v>
      </c>
      <c r="H973" s="9">
        <v>4053589</v>
      </c>
      <c r="I973" s="112"/>
      <c r="J973" s="113"/>
      <c r="K973" s="114"/>
      <c r="L973" s="115"/>
      <c r="M973" s="116"/>
      <c r="N973" s="15" t="str">
        <f t="shared" si="62"/>
        <v>01520</v>
      </c>
      <c r="O973" t="str">
        <f t="shared" si="63"/>
        <v/>
      </c>
      <c r="Q973">
        <f t="shared" si="64"/>
        <v>1520</v>
      </c>
      <c r="R973" s="14">
        <f t="shared" si="65"/>
        <v>38605606</v>
      </c>
    </row>
    <row r="974" spans="1:18" ht="14.45" customHeight="1" x14ac:dyDescent="0.25">
      <c r="A974" s="10">
        <v>8</v>
      </c>
      <c r="B974" s="111"/>
      <c r="C974" s="6" t="s">
        <v>1388</v>
      </c>
      <c r="D974" s="7">
        <v>44929</v>
      </c>
      <c r="E974" s="8" t="s">
        <v>1377</v>
      </c>
      <c r="F974" s="9">
        <v>47680963</v>
      </c>
      <c r="G974" s="8" t="s">
        <v>1378</v>
      </c>
      <c r="H974" s="9">
        <v>5006501</v>
      </c>
      <c r="I974" s="112"/>
      <c r="J974" s="113"/>
      <c r="K974" s="114"/>
      <c r="L974" s="115"/>
      <c r="M974" s="116"/>
      <c r="N974" s="15" t="str">
        <f t="shared" si="62"/>
        <v>00155</v>
      </c>
      <c r="O974" t="str">
        <f t="shared" si="63"/>
        <v/>
      </c>
      <c r="Q974">
        <f t="shared" si="64"/>
        <v>155</v>
      </c>
      <c r="R974" s="14">
        <f t="shared" si="65"/>
        <v>47680963</v>
      </c>
    </row>
    <row r="975" spans="1:18" ht="14.45" customHeight="1" x14ac:dyDescent="0.25">
      <c r="A975" s="10">
        <v>9</v>
      </c>
      <c r="B975" s="111"/>
      <c r="C975" s="6" t="s">
        <v>1389</v>
      </c>
      <c r="D975" s="7">
        <v>44936</v>
      </c>
      <c r="E975" s="8" t="s">
        <v>1390</v>
      </c>
      <c r="F975" s="9">
        <v>65781271</v>
      </c>
      <c r="G975" s="8" t="s">
        <v>1378</v>
      </c>
      <c r="H975" s="9">
        <v>6907034</v>
      </c>
      <c r="I975" s="112"/>
      <c r="J975" s="113"/>
      <c r="K975" s="114"/>
      <c r="L975" s="115"/>
      <c r="M975" s="116"/>
      <c r="N975" s="15" t="str">
        <f t="shared" si="62"/>
        <v>01022</v>
      </c>
      <c r="O975" t="str">
        <f t="shared" si="63"/>
        <v/>
      </c>
      <c r="Q975">
        <f t="shared" si="64"/>
        <v>1022</v>
      </c>
      <c r="R975" s="14">
        <f t="shared" si="65"/>
        <v>65781271</v>
      </c>
    </row>
    <row r="976" spans="1:18" ht="14.45" customHeight="1" x14ac:dyDescent="0.25">
      <c r="A976" s="11">
        <v>10</v>
      </c>
      <c r="B976" s="100"/>
      <c r="C976" s="6" t="s">
        <v>1391</v>
      </c>
      <c r="D976" s="7">
        <v>44936</v>
      </c>
      <c r="E976" s="8" t="s">
        <v>1377</v>
      </c>
      <c r="F976" s="9">
        <v>2097126</v>
      </c>
      <c r="G976" s="8" t="s">
        <v>1378</v>
      </c>
      <c r="H976" s="9">
        <v>220198</v>
      </c>
      <c r="I976" s="104"/>
      <c r="J976" s="105"/>
      <c r="K976" s="106"/>
      <c r="L976" s="109"/>
      <c r="M976" s="110"/>
      <c r="N976" s="15" t="str">
        <f t="shared" si="62"/>
        <v>01021</v>
      </c>
      <c r="O976" t="str">
        <f t="shared" si="63"/>
        <v/>
      </c>
      <c r="Q976">
        <f t="shared" si="64"/>
        <v>1021</v>
      </c>
      <c r="R976" s="14">
        <f t="shared" si="65"/>
        <v>2097126</v>
      </c>
    </row>
    <row r="977" spans="1:18" ht="14.45" customHeight="1" x14ac:dyDescent="0.25">
      <c r="A977" s="5">
        <v>11</v>
      </c>
      <c r="B977" s="99" t="s">
        <v>1392</v>
      </c>
      <c r="C977" s="6" t="s">
        <v>1393</v>
      </c>
      <c r="D977" s="7">
        <v>44932</v>
      </c>
      <c r="E977" s="8" t="s">
        <v>248</v>
      </c>
      <c r="F977" s="9">
        <v>807741</v>
      </c>
      <c r="G977" s="8" t="s">
        <v>1378</v>
      </c>
      <c r="H977" s="9">
        <v>84813</v>
      </c>
      <c r="I977" s="101">
        <v>235356029</v>
      </c>
      <c r="J977" s="102"/>
      <c r="K977" s="103"/>
      <c r="L977" s="107" t="s">
        <v>60</v>
      </c>
      <c r="M977" s="108"/>
      <c r="N977" s="15" t="str">
        <f t="shared" si="62"/>
        <v>00671</v>
      </c>
      <c r="O977" t="str">
        <f t="shared" si="63"/>
        <v/>
      </c>
      <c r="Q977">
        <f t="shared" si="64"/>
        <v>671</v>
      </c>
      <c r="R977" s="14">
        <f t="shared" si="65"/>
        <v>807741</v>
      </c>
    </row>
    <row r="978" spans="1:18" ht="14.45" customHeight="1" x14ac:dyDescent="0.25">
      <c r="A978" s="10">
        <v>12</v>
      </c>
      <c r="B978" s="111"/>
      <c r="C978" s="6" t="s">
        <v>1394</v>
      </c>
      <c r="D978" s="7">
        <v>44929</v>
      </c>
      <c r="E978" s="8" t="s">
        <v>127</v>
      </c>
      <c r="F978" s="9">
        <v>633353</v>
      </c>
      <c r="G978" s="8" t="s">
        <v>1378</v>
      </c>
      <c r="H978" s="9">
        <v>66502</v>
      </c>
      <c r="I978" s="112"/>
      <c r="J978" s="113"/>
      <c r="K978" s="114"/>
      <c r="L978" s="115"/>
      <c r="M978" s="116"/>
      <c r="N978" s="15" t="str">
        <f t="shared" si="62"/>
        <v>00076</v>
      </c>
      <c r="O978" t="str">
        <f t="shared" si="63"/>
        <v/>
      </c>
      <c r="Q978">
        <f t="shared" si="64"/>
        <v>76</v>
      </c>
      <c r="R978" s="14">
        <f t="shared" si="65"/>
        <v>633353</v>
      </c>
    </row>
    <row r="979" spans="1:18" ht="14.45" customHeight="1" x14ac:dyDescent="0.25">
      <c r="A979" s="10">
        <v>13</v>
      </c>
      <c r="B979" s="111"/>
      <c r="C979" s="6" t="s">
        <v>1395</v>
      </c>
      <c r="D979" s="7">
        <v>44931</v>
      </c>
      <c r="E979" s="8" t="s">
        <v>192</v>
      </c>
      <c r="F979" s="9">
        <v>925195</v>
      </c>
      <c r="G979" s="8" t="s">
        <v>1378</v>
      </c>
      <c r="H979" s="9">
        <v>97145</v>
      </c>
      <c r="I979" s="112"/>
      <c r="J979" s="113"/>
      <c r="K979" s="114"/>
      <c r="L979" s="115"/>
      <c r="M979" s="116"/>
      <c r="N979" s="15" t="str">
        <f t="shared" si="62"/>
        <v>00422</v>
      </c>
      <c r="O979" t="str">
        <f t="shared" si="63"/>
        <v/>
      </c>
      <c r="Q979">
        <f t="shared" si="64"/>
        <v>422</v>
      </c>
      <c r="R979" s="14">
        <f t="shared" si="65"/>
        <v>925195</v>
      </c>
    </row>
    <row r="980" spans="1:18" ht="14.45" customHeight="1" x14ac:dyDescent="0.25">
      <c r="A980" s="10">
        <v>14</v>
      </c>
      <c r="B980" s="111"/>
      <c r="C980" s="6" t="s">
        <v>1396</v>
      </c>
      <c r="D980" s="7">
        <v>44932</v>
      </c>
      <c r="E980" s="8" t="s">
        <v>127</v>
      </c>
      <c r="F980" s="9">
        <v>521324</v>
      </c>
      <c r="G980" s="8" t="s">
        <v>1378</v>
      </c>
      <c r="H980" s="9">
        <v>54739</v>
      </c>
      <c r="I980" s="112"/>
      <c r="J980" s="113"/>
      <c r="K980" s="114"/>
      <c r="L980" s="115"/>
      <c r="M980" s="116"/>
      <c r="N980" s="15" t="str">
        <f t="shared" ref="N980:N1043" si="66">+RIGHT(C980,5)</f>
        <v>00593</v>
      </c>
      <c r="O980" t="str">
        <f t="shared" ref="O980:O1043" si="67">+IF(F980&gt;0,"","HT")</f>
        <v/>
      </c>
      <c r="Q980">
        <f t="shared" ref="Q980:Q1043" si="68">+N980*1</f>
        <v>593</v>
      </c>
      <c r="R980" s="14">
        <f t="shared" ref="R980:R1043" si="69">+F980</f>
        <v>521324</v>
      </c>
    </row>
    <row r="981" spans="1:18" ht="14.45" customHeight="1" x14ac:dyDescent="0.25">
      <c r="A981" s="10">
        <v>15</v>
      </c>
      <c r="B981" s="111"/>
      <c r="C981" s="6" t="s">
        <v>1397</v>
      </c>
      <c r="D981" s="7">
        <v>44932</v>
      </c>
      <c r="E981" s="8" t="s">
        <v>192</v>
      </c>
      <c r="F981" s="9">
        <v>807741</v>
      </c>
      <c r="G981" s="8" t="s">
        <v>1378</v>
      </c>
      <c r="H981" s="9">
        <v>84813</v>
      </c>
      <c r="I981" s="112"/>
      <c r="J981" s="113"/>
      <c r="K981" s="114"/>
      <c r="L981" s="115"/>
      <c r="M981" s="116"/>
      <c r="N981" s="15" t="str">
        <f t="shared" si="66"/>
        <v>00788</v>
      </c>
      <c r="O981" t="str">
        <f t="shared" si="67"/>
        <v/>
      </c>
      <c r="Q981">
        <f t="shared" si="68"/>
        <v>788</v>
      </c>
      <c r="R981" s="14">
        <f t="shared" si="69"/>
        <v>807741</v>
      </c>
    </row>
    <row r="982" spans="1:18" ht="14.45" customHeight="1" x14ac:dyDescent="0.25">
      <c r="A982" s="10">
        <v>16</v>
      </c>
      <c r="B982" s="111"/>
      <c r="C982" s="6" t="s">
        <v>1398</v>
      </c>
      <c r="D982" s="7">
        <v>44935</v>
      </c>
      <c r="E982" s="8" t="s">
        <v>192</v>
      </c>
      <c r="F982" s="9">
        <v>807741</v>
      </c>
      <c r="G982" s="8" t="s">
        <v>1378</v>
      </c>
      <c r="H982" s="9">
        <v>84813</v>
      </c>
      <c r="I982" s="112"/>
      <c r="J982" s="113"/>
      <c r="K982" s="114"/>
      <c r="L982" s="115"/>
      <c r="M982" s="116"/>
      <c r="N982" s="15" t="str">
        <f t="shared" si="66"/>
        <v>00899</v>
      </c>
      <c r="O982" t="str">
        <f t="shared" si="67"/>
        <v/>
      </c>
      <c r="Q982">
        <f t="shared" si="68"/>
        <v>899</v>
      </c>
      <c r="R982" s="14">
        <f t="shared" si="69"/>
        <v>807741</v>
      </c>
    </row>
    <row r="983" spans="1:18" ht="14.45" customHeight="1" x14ac:dyDescent="0.25">
      <c r="A983" s="10">
        <v>17</v>
      </c>
      <c r="B983" s="111"/>
      <c r="C983" s="6" t="s">
        <v>1399</v>
      </c>
      <c r="D983" s="7">
        <v>44932</v>
      </c>
      <c r="E983" s="8" t="s">
        <v>131</v>
      </c>
      <c r="F983" s="9">
        <v>807741</v>
      </c>
      <c r="G983" s="8" t="s">
        <v>1378</v>
      </c>
      <c r="H983" s="9">
        <v>84813</v>
      </c>
      <c r="I983" s="112"/>
      <c r="J983" s="113"/>
      <c r="K983" s="114"/>
      <c r="L983" s="115"/>
      <c r="M983" s="116"/>
      <c r="N983" s="15" t="str">
        <f t="shared" si="66"/>
        <v>00747</v>
      </c>
      <c r="O983" t="str">
        <f t="shared" si="67"/>
        <v/>
      </c>
      <c r="Q983">
        <f t="shared" si="68"/>
        <v>747</v>
      </c>
      <c r="R983" s="14">
        <f t="shared" si="69"/>
        <v>807741</v>
      </c>
    </row>
    <row r="984" spans="1:18" ht="14.45" customHeight="1" x14ac:dyDescent="0.25">
      <c r="A984" s="10">
        <v>18</v>
      </c>
      <c r="B984" s="111"/>
      <c r="C984" s="6" t="s">
        <v>1400</v>
      </c>
      <c r="D984" s="7">
        <v>44931</v>
      </c>
      <c r="E984" s="8" t="s">
        <v>514</v>
      </c>
      <c r="F984" s="9">
        <v>807741</v>
      </c>
      <c r="G984" s="8" t="s">
        <v>1378</v>
      </c>
      <c r="H984" s="9">
        <v>84813</v>
      </c>
      <c r="I984" s="112"/>
      <c r="J984" s="113"/>
      <c r="K984" s="114"/>
      <c r="L984" s="115"/>
      <c r="M984" s="116"/>
      <c r="N984" s="15" t="str">
        <f t="shared" si="66"/>
        <v>-b462</v>
      </c>
      <c r="O984" t="str">
        <f t="shared" si="67"/>
        <v/>
      </c>
      <c r="Q984">
        <f t="shared" ref="Q984:Q985" si="70">RIGHT(N984,LEN(N984)-2)*1</f>
        <v>462</v>
      </c>
      <c r="R984" s="14">
        <f t="shared" si="69"/>
        <v>807741</v>
      </c>
    </row>
    <row r="985" spans="1:18" ht="14.45" customHeight="1" x14ac:dyDescent="0.25">
      <c r="A985" s="10">
        <v>19</v>
      </c>
      <c r="B985" s="111"/>
      <c r="C985" s="6" t="s">
        <v>1401</v>
      </c>
      <c r="D985" s="7">
        <v>44932</v>
      </c>
      <c r="E985" s="8" t="s">
        <v>514</v>
      </c>
      <c r="F985" s="9">
        <v>807741</v>
      </c>
      <c r="G985" s="8" t="s">
        <v>1378</v>
      </c>
      <c r="H985" s="9">
        <v>84813</v>
      </c>
      <c r="I985" s="112"/>
      <c r="J985" s="113"/>
      <c r="K985" s="114"/>
      <c r="L985" s="115"/>
      <c r="M985" s="116"/>
      <c r="N985" s="15" t="str">
        <f t="shared" si="66"/>
        <v>-b585</v>
      </c>
      <c r="O985" t="str">
        <f t="shared" si="67"/>
        <v/>
      </c>
      <c r="Q985">
        <f t="shared" si="70"/>
        <v>585</v>
      </c>
      <c r="R985" s="14">
        <f t="shared" si="69"/>
        <v>807741</v>
      </c>
    </row>
    <row r="986" spans="1:18" ht="14.45" customHeight="1" x14ac:dyDescent="0.25">
      <c r="A986" s="10">
        <v>20</v>
      </c>
      <c r="B986" s="111"/>
      <c r="C986" s="6" t="s">
        <v>1402</v>
      </c>
      <c r="D986" s="7">
        <v>44930</v>
      </c>
      <c r="E986" s="8" t="s">
        <v>248</v>
      </c>
      <c r="F986" s="9">
        <v>555077</v>
      </c>
      <c r="G986" s="8" t="s">
        <v>1378</v>
      </c>
      <c r="H986" s="9">
        <v>58283</v>
      </c>
      <c r="I986" s="112"/>
      <c r="J986" s="113"/>
      <c r="K986" s="114"/>
      <c r="L986" s="115"/>
      <c r="M986" s="116"/>
      <c r="N986" s="15" t="str">
        <f t="shared" si="66"/>
        <v>00243</v>
      </c>
      <c r="O986" t="str">
        <f t="shared" si="67"/>
        <v/>
      </c>
      <c r="Q986">
        <f t="shared" si="68"/>
        <v>243</v>
      </c>
      <c r="R986" s="14">
        <f t="shared" si="69"/>
        <v>555077</v>
      </c>
    </row>
    <row r="987" spans="1:18" ht="14.45" customHeight="1" x14ac:dyDescent="0.25">
      <c r="A987" s="10">
        <v>21</v>
      </c>
      <c r="B987" s="111"/>
      <c r="C987" s="6" t="s">
        <v>1403</v>
      </c>
      <c r="D987" s="7">
        <v>44937</v>
      </c>
      <c r="E987" s="8" t="s">
        <v>248</v>
      </c>
      <c r="F987" s="9">
        <v>705445</v>
      </c>
      <c r="G987" s="8" t="s">
        <v>1378</v>
      </c>
      <c r="H987" s="9">
        <v>74072</v>
      </c>
      <c r="I987" s="112"/>
      <c r="J987" s="113"/>
      <c r="K987" s="114"/>
      <c r="L987" s="115"/>
      <c r="M987" s="116"/>
      <c r="N987" s="15" t="str">
        <f t="shared" si="66"/>
        <v>01049</v>
      </c>
      <c r="O987" t="str">
        <f t="shared" si="67"/>
        <v/>
      </c>
      <c r="Q987">
        <f t="shared" si="68"/>
        <v>1049</v>
      </c>
      <c r="R987" s="14">
        <f t="shared" si="69"/>
        <v>705445</v>
      </c>
    </row>
    <row r="988" spans="1:18" ht="14.45" customHeight="1" x14ac:dyDescent="0.25">
      <c r="A988" s="10">
        <v>22</v>
      </c>
      <c r="B988" s="111"/>
      <c r="C988" s="6" t="s">
        <v>1404</v>
      </c>
      <c r="D988" s="7">
        <v>44938</v>
      </c>
      <c r="E988" s="8" t="s">
        <v>248</v>
      </c>
      <c r="F988" s="9">
        <v>165601</v>
      </c>
      <c r="G988" s="8" t="s">
        <v>1378</v>
      </c>
      <c r="H988" s="9">
        <v>17388</v>
      </c>
      <c r="I988" s="112"/>
      <c r="J988" s="113"/>
      <c r="K988" s="114"/>
      <c r="L988" s="115"/>
      <c r="M988" s="116"/>
      <c r="N988" s="15" t="str">
        <f t="shared" si="66"/>
        <v>01442</v>
      </c>
      <c r="O988" t="str">
        <f t="shared" si="67"/>
        <v/>
      </c>
      <c r="Q988">
        <f t="shared" si="68"/>
        <v>1442</v>
      </c>
      <c r="R988" s="14">
        <f t="shared" si="69"/>
        <v>165601</v>
      </c>
    </row>
    <row r="989" spans="1:18" ht="14.45" customHeight="1" x14ac:dyDescent="0.25">
      <c r="A989" s="10">
        <v>23</v>
      </c>
      <c r="B989" s="111"/>
      <c r="C989" s="6" t="s">
        <v>1405</v>
      </c>
      <c r="D989" s="7">
        <v>44931</v>
      </c>
      <c r="E989" s="8" t="s">
        <v>127</v>
      </c>
      <c r="F989" s="9">
        <v>807741</v>
      </c>
      <c r="G989" s="8" t="s">
        <v>1378</v>
      </c>
      <c r="H989" s="9">
        <v>84813</v>
      </c>
      <c r="I989" s="112"/>
      <c r="J989" s="113"/>
      <c r="K989" s="114"/>
      <c r="L989" s="115"/>
      <c r="M989" s="116"/>
      <c r="N989" s="15" t="str">
        <f t="shared" si="66"/>
        <v>00482</v>
      </c>
      <c r="O989" t="str">
        <f t="shared" si="67"/>
        <v/>
      </c>
      <c r="Q989">
        <f t="shared" si="68"/>
        <v>482</v>
      </c>
      <c r="R989" s="14">
        <f t="shared" si="69"/>
        <v>807741</v>
      </c>
    </row>
    <row r="990" spans="1:18" ht="14.45" customHeight="1" x14ac:dyDescent="0.25">
      <c r="A990" s="10">
        <v>24</v>
      </c>
      <c r="B990" s="111"/>
      <c r="C990" s="6" t="s">
        <v>1406</v>
      </c>
      <c r="D990" s="7">
        <v>44932</v>
      </c>
      <c r="E990" s="8" t="s">
        <v>248</v>
      </c>
      <c r="F990" s="9">
        <v>807741</v>
      </c>
      <c r="G990" s="8" t="s">
        <v>1378</v>
      </c>
      <c r="H990" s="9">
        <v>84813</v>
      </c>
      <c r="I990" s="112"/>
      <c r="J990" s="113"/>
      <c r="K990" s="114"/>
      <c r="L990" s="115"/>
      <c r="M990" s="116"/>
      <c r="N990" s="15" t="str">
        <f t="shared" si="66"/>
        <v>00699</v>
      </c>
      <c r="O990" t="str">
        <f t="shared" si="67"/>
        <v/>
      </c>
      <c r="Q990">
        <f t="shared" si="68"/>
        <v>699</v>
      </c>
      <c r="R990" s="14">
        <f t="shared" si="69"/>
        <v>807741</v>
      </c>
    </row>
    <row r="991" spans="1:18" ht="14.45" customHeight="1" x14ac:dyDescent="0.25">
      <c r="A991" s="10">
        <v>25</v>
      </c>
      <c r="B991" s="111"/>
      <c r="C991" s="6" t="s">
        <v>1407</v>
      </c>
      <c r="D991" s="7">
        <v>44940</v>
      </c>
      <c r="E991" s="8" t="s">
        <v>131</v>
      </c>
      <c r="F991" s="9">
        <v>1431736</v>
      </c>
      <c r="G991" s="8" t="s">
        <v>1378</v>
      </c>
      <c r="H991" s="9">
        <v>150332</v>
      </c>
      <c r="I991" s="112"/>
      <c r="J991" s="113"/>
      <c r="K991" s="114"/>
      <c r="L991" s="115"/>
      <c r="M991" s="116"/>
      <c r="N991" s="15" t="str">
        <f t="shared" si="66"/>
        <v>01571</v>
      </c>
      <c r="O991" t="str">
        <f t="shared" si="67"/>
        <v/>
      </c>
      <c r="Q991">
        <f t="shared" si="68"/>
        <v>1571</v>
      </c>
      <c r="R991" s="14">
        <f t="shared" si="69"/>
        <v>1431736</v>
      </c>
    </row>
    <row r="992" spans="1:18" ht="14.45" customHeight="1" x14ac:dyDescent="0.25">
      <c r="A992" s="10">
        <v>26</v>
      </c>
      <c r="B992" s="111"/>
      <c r="C992" s="6" t="s">
        <v>1408</v>
      </c>
      <c r="D992" s="7">
        <v>44932</v>
      </c>
      <c r="E992" s="8" t="s">
        <v>192</v>
      </c>
      <c r="F992" s="9">
        <v>807741</v>
      </c>
      <c r="G992" s="8" t="s">
        <v>1378</v>
      </c>
      <c r="H992" s="9">
        <v>84813</v>
      </c>
      <c r="I992" s="112"/>
      <c r="J992" s="113"/>
      <c r="K992" s="114"/>
      <c r="L992" s="115"/>
      <c r="M992" s="116"/>
      <c r="N992" s="15" t="str">
        <f t="shared" si="66"/>
        <v>00610</v>
      </c>
      <c r="O992" t="str">
        <f t="shared" si="67"/>
        <v/>
      </c>
      <c r="Q992">
        <f t="shared" si="68"/>
        <v>610</v>
      </c>
      <c r="R992" s="14">
        <f t="shared" si="69"/>
        <v>807741</v>
      </c>
    </row>
    <row r="993" spans="1:18" ht="14.45" customHeight="1" x14ac:dyDescent="0.25">
      <c r="A993" s="10">
        <v>27</v>
      </c>
      <c r="B993" s="111"/>
      <c r="C993" s="6" t="s">
        <v>1409</v>
      </c>
      <c r="D993" s="7">
        <v>44932</v>
      </c>
      <c r="E993" s="8" t="s">
        <v>192</v>
      </c>
      <c r="F993" s="9">
        <v>807741</v>
      </c>
      <c r="G993" s="8" t="s">
        <v>1378</v>
      </c>
      <c r="H993" s="9">
        <v>84813</v>
      </c>
      <c r="I993" s="112"/>
      <c r="J993" s="113"/>
      <c r="K993" s="114"/>
      <c r="L993" s="115"/>
      <c r="M993" s="116"/>
      <c r="N993" s="15" t="str">
        <f t="shared" si="66"/>
        <v>00786</v>
      </c>
      <c r="O993" t="str">
        <f t="shared" si="67"/>
        <v/>
      </c>
      <c r="Q993">
        <f t="shared" si="68"/>
        <v>786</v>
      </c>
      <c r="R993" s="14">
        <f t="shared" si="69"/>
        <v>807741</v>
      </c>
    </row>
    <row r="994" spans="1:18" ht="14.45" customHeight="1" x14ac:dyDescent="0.25">
      <c r="A994" s="10">
        <v>28</v>
      </c>
      <c r="B994" s="111"/>
      <c r="C994" s="6" t="s">
        <v>1410</v>
      </c>
      <c r="D994" s="7">
        <v>44938</v>
      </c>
      <c r="E994" s="8" t="s">
        <v>248</v>
      </c>
      <c r="F994" s="9">
        <v>1848285</v>
      </c>
      <c r="G994" s="8" t="s">
        <v>1378</v>
      </c>
      <c r="H994" s="9">
        <v>194070</v>
      </c>
      <c r="I994" s="112"/>
      <c r="J994" s="113"/>
      <c r="K994" s="114"/>
      <c r="L994" s="115"/>
      <c r="M994" s="116"/>
      <c r="N994" s="15" t="str">
        <f t="shared" si="66"/>
        <v>01390</v>
      </c>
      <c r="O994" t="str">
        <f t="shared" si="67"/>
        <v/>
      </c>
      <c r="Q994">
        <f t="shared" si="68"/>
        <v>1390</v>
      </c>
      <c r="R994" s="14">
        <f t="shared" si="69"/>
        <v>1848285</v>
      </c>
    </row>
    <row r="995" spans="1:18" ht="14.45" customHeight="1" x14ac:dyDescent="0.25">
      <c r="A995" s="10">
        <v>29</v>
      </c>
      <c r="B995" s="111"/>
      <c r="C995" s="6" t="s">
        <v>1411</v>
      </c>
      <c r="D995" s="7">
        <v>44932</v>
      </c>
      <c r="E995" s="8" t="s">
        <v>248</v>
      </c>
      <c r="F995" s="9">
        <v>807741</v>
      </c>
      <c r="G995" s="8" t="s">
        <v>1378</v>
      </c>
      <c r="H995" s="9">
        <v>84813</v>
      </c>
      <c r="I995" s="112"/>
      <c r="J995" s="113"/>
      <c r="K995" s="114"/>
      <c r="L995" s="115"/>
      <c r="M995" s="116"/>
      <c r="N995" s="15" t="str">
        <f t="shared" si="66"/>
        <v>00691</v>
      </c>
      <c r="O995" t="str">
        <f t="shared" si="67"/>
        <v/>
      </c>
      <c r="Q995">
        <f t="shared" si="68"/>
        <v>691</v>
      </c>
      <c r="R995" s="14">
        <f t="shared" si="69"/>
        <v>807741</v>
      </c>
    </row>
    <row r="996" spans="1:18" ht="14.45" customHeight="1" x14ac:dyDescent="0.25">
      <c r="A996" s="10">
        <v>30</v>
      </c>
      <c r="B996" s="111"/>
      <c r="C996" s="6" t="s">
        <v>1412</v>
      </c>
      <c r="D996" s="7">
        <v>44945</v>
      </c>
      <c r="E996" s="8" t="s">
        <v>131</v>
      </c>
      <c r="F996" s="9">
        <v>738073</v>
      </c>
      <c r="G996" s="8" t="s">
        <v>1378</v>
      </c>
      <c r="H996" s="9">
        <v>77498</v>
      </c>
      <c r="I996" s="112"/>
      <c r="J996" s="113"/>
      <c r="K996" s="114"/>
      <c r="L996" s="115"/>
      <c r="M996" s="116"/>
      <c r="N996" s="15" t="str">
        <f t="shared" si="66"/>
        <v>01826</v>
      </c>
      <c r="O996" t="str">
        <f t="shared" si="67"/>
        <v/>
      </c>
      <c r="Q996">
        <f t="shared" si="68"/>
        <v>1826</v>
      </c>
      <c r="R996" s="14">
        <f t="shared" si="69"/>
        <v>738073</v>
      </c>
    </row>
    <row r="997" spans="1:18" ht="14.45" customHeight="1" x14ac:dyDescent="0.25">
      <c r="A997" s="10">
        <v>31</v>
      </c>
      <c r="B997" s="111"/>
      <c r="C997" s="6" t="s">
        <v>1413</v>
      </c>
      <c r="D997" s="7">
        <v>44945</v>
      </c>
      <c r="E997" s="8" t="s">
        <v>514</v>
      </c>
      <c r="F997" s="9">
        <v>500872</v>
      </c>
      <c r="G997" s="8" t="s">
        <v>1378</v>
      </c>
      <c r="H997" s="9">
        <v>52592</v>
      </c>
      <c r="I997" s="112"/>
      <c r="J997" s="113"/>
      <c r="K997" s="114"/>
      <c r="L997" s="115"/>
      <c r="M997" s="116"/>
      <c r="N997" s="15" t="str">
        <f t="shared" si="66"/>
        <v>b1807</v>
      </c>
      <c r="O997" t="str">
        <f t="shared" si="67"/>
        <v/>
      </c>
      <c r="Q997">
        <f t="shared" ref="Q997" si="71">RIGHT(N997,LEN(N997)-1)*1</f>
        <v>1807</v>
      </c>
      <c r="R997" s="14">
        <f t="shared" si="69"/>
        <v>500872</v>
      </c>
    </row>
    <row r="998" spans="1:18" ht="14.45" customHeight="1" x14ac:dyDescent="0.25">
      <c r="A998" s="10">
        <v>32</v>
      </c>
      <c r="B998" s="111"/>
      <c r="C998" s="6" t="s">
        <v>1414</v>
      </c>
      <c r="D998" s="7">
        <v>44932</v>
      </c>
      <c r="E998" s="8" t="s">
        <v>514</v>
      </c>
      <c r="F998" s="9">
        <v>807741</v>
      </c>
      <c r="G998" s="8" t="s">
        <v>1378</v>
      </c>
      <c r="H998" s="9">
        <v>84813</v>
      </c>
      <c r="I998" s="112"/>
      <c r="J998" s="113"/>
      <c r="K998" s="114"/>
      <c r="L998" s="115"/>
      <c r="M998" s="116"/>
      <c r="N998" s="15" t="str">
        <f t="shared" si="66"/>
        <v>-b630</v>
      </c>
      <c r="O998" t="str">
        <f t="shared" si="67"/>
        <v/>
      </c>
      <c r="Q998">
        <f t="shared" ref="Q998:Q999" si="72">RIGHT(N998,LEN(N998)-2)*1</f>
        <v>630</v>
      </c>
      <c r="R998" s="14">
        <f t="shared" si="69"/>
        <v>807741</v>
      </c>
    </row>
    <row r="999" spans="1:18" ht="14.45" customHeight="1" x14ac:dyDescent="0.25">
      <c r="A999" s="10">
        <v>33</v>
      </c>
      <c r="B999" s="111"/>
      <c r="C999" s="6" t="s">
        <v>1415</v>
      </c>
      <c r="D999" s="7">
        <v>44932</v>
      </c>
      <c r="E999" s="13"/>
      <c r="F999" s="9">
        <v>450217</v>
      </c>
      <c r="G999" s="8" t="s">
        <v>1378</v>
      </c>
      <c r="H999" s="9">
        <v>47273</v>
      </c>
      <c r="I999" s="112"/>
      <c r="J999" s="113"/>
      <c r="K999" s="114"/>
      <c r="L999" s="115"/>
      <c r="M999" s="116"/>
      <c r="N999" s="15" t="str">
        <f t="shared" si="66"/>
        <v>-b777</v>
      </c>
      <c r="O999" t="str">
        <f t="shared" si="67"/>
        <v/>
      </c>
      <c r="Q999">
        <f t="shared" si="72"/>
        <v>777</v>
      </c>
      <c r="R999" s="14">
        <f t="shared" si="69"/>
        <v>450217</v>
      </c>
    </row>
    <row r="1000" spans="1:18" ht="14.45" customHeight="1" x14ac:dyDescent="0.25">
      <c r="A1000" s="10">
        <v>34</v>
      </c>
      <c r="B1000" s="111"/>
      <c r="C1000" s="6" t="s">
        <v>1416</v>
      </c>
      <c r="D1000" s="7">
        <v>44945</v>
      </c>
      <c r="E1000" s="8" t="s">
        <v>127</v>
      </c>
      <c r="F1000" s="9">
        <v>608275</v>
      </c>
      <c r="G1000" s="8" t="s">
        <v>1378</v>
      </c>
      <c r="H1000" s="9">
        <v>63869</v>
      </c>
      <c r="I1000" s="112"/>
      <c r="J1000" s="113"/>
      <c r="K1000" s="114"/>
      <c r="L1000" s="115"/>
      <c r="M1000" s="116"/>
      <c r="N1000" s="15" t="str">
        <f t="shared" si="66"/>
        <v>01780</v>
      </c>
      <c r="O1000" t="str">
        <f t="shared" si="67"/>
        <v/>
      </c>
      <c r="Q1000">
        <f t="shared" si="68"/>
        <v>1780</v>
      </c>
      <c r="R1000" s="14">
        <f t="shared" si="69"/>
        <v>608275</v>
      </c>
    </row>
    <row r="1001" spans="1:18" ht="14.45" customHeight="1" x14ac:dyDescent="0.25">
      <c r="A1001" s="10">
        <v>35</v>
      </c>
      <c r="B1001" s="111"/>
      <c r="C1001" s="6" t="s">
        <v>1417</v>
      </c>
      <c r="D1001" s="7">
        <v>44942</v>
      </c>
      <c r="E1001" s="8" t="s">
        <v>127</v>
      </c>
      <c r="F1001" s="9">
        <v>2092054</v>
      </c>
      <c r="G1001" s="8" t="s">
        <v>1378</v>
      </c>
      <c r="H1001" s="9">
        <v>219666</v>
      </c>
      <c r="I1001" s="112"/>
      <c r="J1001" s="113"/>
      <c r="K1001" s="114"/>
      <c r="L1001" s="115"/>
      <c r="M1001" s="116"/>
      <c r="N1001" s="15" t="str">
        <f t="shared" si="66"/>
        <v>01625</v>
      </c>
      <c r="O1001" t="str">
        <f t="shared" si="67"/>
        <v/>
      </c>
      <c r="Q1001">
        <f t="shared" si="68"/>
        <v>1625</v>
      </c>
      <c r="R1001" s="14">
        <f t="shared" si="69"/>
        <v>2092054</v>
      </c>
    </row>
    <row r="1002" spans="1:18" ht="14.45" customHeight="1" x14ac:dyDescent="0.25">
      <c r="A1002" s="10">
        <v>36</v>
      </c>
      <c r="B1002" s="111"/>
      <c r="C1002" s="6" t="s">
        <v>1418</v>
      </c>
      <c r="D1002" s="7">
        <v>44932</v>
      </c>
      <c r="E1002" s="8" t="s">
        <v>131</v>
      </c>
      <c r="F1002" s="9">
        <v>904742</v>
      </c>
      <c r="G1002" s="8" t="s">
        <v>1378</v>
      </c>
      <c r="H1002" s="9">
        <v>94998</v>
      </c>
      <c r="I1002" s="112"/>
      <c r="J1002" s="113"/>
      <c r="K1002" s="114"/>
      <c r="L1002" s="115"/>
      <c r="M1002" s="116"/>
      <c r="N1002" s="15" t="str">
        <f t="shared" si="66"/>
        <v>00604</v>
      </c>
      <c r="O1002" t="str">
        <f t="shared" si="67"/>
        <v/>
      </c>
      <c r="Q1002">
        <f t="shared" si="68"/>
        <v>604</v>
      </c>
      <c r="R1002" s="14">
        <f t="shared" si="69"/>
        <v>904742</v>
      </c>
    </row>
    <row r="1003" spans="1:18" ht="14.45" customHeight="1" x14ac:dyDescent="0.25">
      <c r="A1003" s="10">
        <v>37</v>
      </c>
      <c r="B1003" s="111"/>
      <c r="C1003" s="6" t="s">
        <v>1419</v>
      </c>
      <c r="D1003" s="7">
        <v>44945</v>
      </c>
      <c r="E1003" s="8" t="s">
        <v>514</v>
      </c>
      <c r="F1003" s="9">
        <v>904742</v>
      </c>
      <c r="G1003" s="8" t="s">
        <v>1378</v>
      </c>
      <c r="H1003" s="9">
        <v>94998</v>
      </c>
      <c r="I1003" s="112"/>
      <c r="J1003" s="113"/>
      <c r="K1003" s="114"/>
      <c r="L1003" s="115"/>
      <c r="M1003" s="116"/>
      <c r="N1003" s="15" t="str">
        <f t="shared" si="66"/>
        <v>01816</v>
      </c>
      <c r="O1003" t="str">
        <f t="shared" si="67"/>
        <v/>
      </c>
      <c r="Q1003">
        <f t="shared" si="68"/>
        <v>1816</v>
      </c>
      <c r="R1003" s="14">
        <f t="shared" si="69"/>
        <v>904742</v>
      </c>
    </row>
    <row r="1004" spans="1:18" ht="14.45" customHeight="1" x14ac:dyDescent="0.25">
      <c r="A1004" s="10">
        <v>38</v>
      </c>
      <c r="B1004" s="111"/>
      <c r="C1004" s="6" t="s">
        <v>1420</v>
      </c>
      <c r="D1004" s="7">
        <v>44932</v>
      </c>
      <c r="E1004" s="8" t="s">
        <v>192</v>
      </c>
      <c r="F1004" s="9">
        <v>904965</v>
      </c>
      <c r="G1004" s="8" t="s">
        <v>1378</v>
      </c>
      <c r="H1004" s="9">
        <v>95021</v>
      </c>
      <c r="I1004" s="112"/>
      <c r="J1004" s="113"/>
      <c r="K1004" s="114"/>
      <c r="L1004" s="115"/>
      <c r="M1004" s="116"/>
      <c r="N1004" s="15" t="str">
        <f t="shared" si="66"/>
        <v>00587</v>
      </c>
      <c r="O1004" t="str">
        <f t="shared" si="67"/>
        <v/>
      </c>
      <c r="Q1004">
        <f t="shared" si="68"/>
        <v>587</v>
      </c>
      <c r="R1004" s="14">
        <f t="shared" si="69"/>
        <v>904965</v>
      </c>
    </row>
    <row r="1005" spans="1:18" ht="14.45" customHeight="1" x14ac:dyDescent="0.25">
      <c r="A1005" s="10">
        <v>39</v>
      </c>
      <c r="B1005" s="111"/>
      <c r="C1005" s="6" t="s">
        <v>1421</v>
      </c>
      <c r="D1005" s="7">
        <v>44931</v>
      </c>
      <c r="E1005" s="8" t="s">
        <v>127</v>
      </c>
      <c r="F1005" s="9">
        <v>807741</v>
      </c>
      <c r="G1005" s="8" t="s">
        <v>1378</v>
      </c>
      <c r="H1005" s="9">
        <v>84813</v>
      </c>
      <c r="I1005" s="112"/>
      <c r="J1005" s="113"/>
      <c r="K1005" s="114"/>
      <c r="L1005" s="115"/>
      <c r="M1005" s="116"/>
      <c r="N1005" s="15" t="str">
        <f t="shared" si="66"/>
        <v>00518</v>
      </c>
      <c r="O1005" t="str">
        <f t="shared" si="67"/>
        <v/>
      </c>
      <c r="Q1005">
        <f t="shared" si="68"/>
        <v>518</v>
      </c>
      <c r="R1005" s="14">
        <f t="shared" si="69"/>
        <v>807741</v>
      </c>
    </row>
    <row r="1006" spans="1:18" ht="14.45" customHeight="1" x14ac:dyDescent="0.25">
      <c r="A1006" s="10">
        <v>40</v>
      </c>
      <c r="B1006" s="111"/>
      <c r="C1006" s="6" t="s">
        <v>1422</v>
      </c>
      <c r="D1006" s="7">
        <v>44932</v>
      </c>
      <c r="E1006" s="8" t="s">
        <v>131</v>
      </c>
      <c r="F1006" s="9">
        <v>1308613</v>
      </c>
      <c r="G1006" s="8" t="s">
        <v>1378</v>
      </c>
      <c r="H1006" s="9">
        <v>137404</v>
      </c>
      <c r="I1006" s="112"/>
      <c r="J1006" s="113"/>
      <c r="K1006" s="114"/>
      <c r="L1006" s="115"/>
      <c r="M1006" s="116"/>
      <c r="N1006" s="15" t="str">
        <f t="shared" si="66"/>
        <v>00534</v>
      </c>
      <c r="O1006" t="str">
        <f t="shared" si="67"/>
        <v/>
      </c>
      <c r="Q1006">
        <f t="shared" si="68"/>
        <v>534</v>
      </c>
      <c r="R1006" s="14">
        <f t="shared" si="69"/>
        <v>1308613</v>
      </c>
    </row>
    <row r="1007" spans="1:18" ht="14.45" customHeight="1" x14ac:dyDescent="0.25">
      <c r="A1007" s="10">
        <v>41</v>
      </c>
      <c r="B1007" s="111"/>
      <c r="C1007" s="6" t="s">
        <v>1423</v>
      </c>
      <c r="D1007" s="7">
        <v>44929</v>
      </c>
      <c r="E1007" s="8" t="s">
        <v>131</v>
      </c>
      <c r="F1007" s="9">
        <v>654001</v>
      </c>
      <c r="G1007" s="8" t="s">
        <v>1378</v>
      </c>
      <c r="H1007" s="9">
        <v>68670</v>
      </c>
      <c r="I1007" s="112"/>
      <c r="J1007" s="113"/>
      <c r="K1007" s="114"/>
      <c r="L1007" s="115"/>
      <c r="M1007" s="116"/>
      <c r="N1007" s="15" t="str">
        <f t="shared" si="66"/>
        <v>00150</v>
      </c>
      <c r="O1007" t="str">
        <f t="shared" si="67"/>
        <v/>
      </c>
      <c r="Q1007">
        <f t="shared" si="68"/>
        <v>150</v>
      </c>
      <c r="R1007" s="14">
        <f t="shared" si="69"/>
        <v>654001</v>
      </c>
    </row>
    <row r="1008" spans="1:18" ht="14.45" customHeight="1" x14ac:dyDescent="0.25">
      <c r="A1008" s="10">
        <v>42</v>
      </c>
      <c r="B1008" s="111"/>
      <c r="C1008" s="6" t="s">
        <v>1424</v>
      </c>
      <c r="D1008" s="7">
        <v>44930</v>
      </c>
      <c r="E1008" s="8" t="s">
        <v>131</v>
      </c>
      <c r="F1008" s="9">
        <v>1853562</v>
      </c>
      <c r="G1008" s="8" t="s">
        <v>1378</v>
      </c>
      <c r="H1008" s="9">
        <v>194624</v>
      </c>
      <c r="I1008" s="112"/>
      <c r="J1008" s="113"/>
      <c r="K1008" s="114"/>
      <c r="L1008" s="115"/>
      <c r="M1008" s="116"/>
      <c r="N1008" s="15" t="str">
        <f t="shared" si="66"/>
        <v>00275</v>
      </c>
      <c r="O1008" t="str">
        <f t="shared" si="67"/>
        <v/>
      </c>
      <c r="Q1008">
        <f t="shared" si="68"/>
        <v>275</v>
      </c>
      <c r="R1008" s="14">
        <f t="shared" si="69"/>
        <v>1853562</v>
      </c>
    </row>
    <row r="1009" spans="1:18" ht="14.45" customHeight="1" x14ac:dyDescent="0.25">
      <c r="A1009" s="10">
        <v>43</v>
      </c>
      <c r="B1009" s="111"/>
      <c r="C1009" s="6" t="s">
        <v>1425</v>
      </c>
      <c r="D1009" s="7">
        <v>44931</v>
      </c>
      <c r="E1009" s="8" t="s">
        <v>127</v>
      </c>
      <c r="F1009" s="9">
        <v>403871</v>
      </c>
      <c r="G1009" s="8" t="s">
        <v>1378</v>
      </c>
      <c r="H1009" s="9">
        <v>42406</v>
      </c>
      <c r="I1009" s="112"/>
      <c r="J1009" s="113"/>
      <c r="K1009" s="114"/>
      <c r="L1009" s="115"/>
      <c r="M1009" s="116"/>
      <c r="N1009" s="15" t="str">
        <f t="shared" si="66"/>
        <v>00464</v>
      </c>
      <c r="O1009" t="str">
        <f t="shared" si="67"/>
        <v/>
      </c>
      <c r="Q1009">
        <f t="shared" si="68"/>
        <v>464</v>
      </c>
      <c r="R1009" s="14">
        <f t="shared" si="69"/>
        <v>403871</v>
      </c>
    </row>
    <row r="1010" spans="1:18" ht="14.45" customHeight="1" x14ac:dyDescent="0.25">
      <c r="A1010" s="10">
        <v>44</v>
      </c>
      <c r="B1010" s="111"/>
      <c r="C1010" s="6" t="s">
        <v>1426</v>
      </c>
      <c r="D1010" s="7">
        <v>44929</v>
      </c>
      <c r="E1010" s="8" t="s">
        <v>192</v>
      </c>
      <c r="F1010" s="9">
        <v>872133</v>
      </c>
      <c r="G1010" s="8" t="s">
        <v>1378</v>
      </c>
      <c r="H1010" s="9">
        <v>91574</v>
      </c>
      <c r="I1010" s="112"/>
      <c r="J1010" s="113"/>
      <c r="K1010" s="114"/>
      <c r="L1010" s="115"/>
      <c r="M1010" s="116"/>
      <c r="N1010" s="15" t="str">
        <f t="shared" si="66"/>
        <v>00210</v>
      </c>
      <c r="O1010" t="str">
        <f t="shared" si="67"/>
        <v/>
      </c>
      <c r="Q1010">
        <f t="shared" si="68"/>
        <v>210</v>
      </c>
      <c r="R1010" s="14">
        <f t="shared" si="69"/>
        <v>872133</v>
      </c>
    </row>
    <row r="1011" spans="1:18" ht="14.45" customHeight="1" x14ac:dyDescent="0.25">
      <c r="A1011" s="10">
        <v>45</v>
      </c>
      <c r="B1011" s="111"/>
      <c r="C1011" s="6" t="s">
        <v>1427</v>
      </c>
      <c r="D1011" s="7">
        <v>44930</v>
      </c>
      <c r="E1011" s="8" t="s">
        <v>192</v>
      </c>
      <c r="F1011" s="9">
        <v>807741</v>
      </c>
      <c r="G1011" s="8" t="s">
        <v>1378</v>
      </c>
      <c r="H1011" s="9">
        <v>84813</v>
      </c>
      <c r="I1011" s="112"/>
      <c r="J1011" s="113"/>
      <c r="K1011" s="114"/>
      <c r="L1011" s="115"/>
      <c r="M1011" s="116"/>
      <c r="N1011" s="15" t="str">
        <f t="shared" si="66"/>
        <v>00226</v>
      </c>
      <c r="O1011" t="str">
        <f t="shared" si="67"/>
        <v/>
      </c>
      <c r="Q1011">
        <f t="shared" si="68"/>
        <v>226</v>
      </c>
      <c r="R1011" s="14">
        <f t="shared" si="69"/>
        <v>807741</v>
      </c>
    </row>
    <row r="1012" spans="1:18" ht="14.45" customHeight="1" x14ac:dyDescent="0.25">
      <c r="A1012" s="10">
        <v>46</v>
      </c>
      <c r="B1012" s="111"/>
      <c r="C1012" s="6" t="s">
        <v>1428</v>
      </c>
      <c r="D1012" s="7">
        <v>44931</v>
      </c>
      <c r="E1012" s="8" t="s">
        <v>127</v>
      </c>
      <c r="F1012" s="9">
        <v>1038374</v>
      </c>
      <c r="G1012" s="8" t="s">
        <v>1378</v>
      </c>
      <c r="H1012" s="9">
        <v>109029</v>
      </c>
      <c r="I1012" s="112"/>
      <c r="J1012" s="113"/>
      <c r="K1012" s="114"/>
      <c r="L1012" s="115"/>
      <c r="M1012" s="116"/>
      <c r="N1012" s="15" t="str">
        <f t="shared" si="66"/>
        <v>00474</v>
      </c>
      <c r="O1012" t="str">
        <f t="shared" si="67"/>
        <v/>
      </c>
      <c r="Q1012">
        <f t="shared" si="68"/>
        <v>474</v>
      </c>
      <c r="R1012" s="14">
        <f t="shared" si="69"/>
        <v>1038374</v>
      </c>
    </row>
    <row r="1013" spans="1:18" ht="14.45" customHeight="1" x14ac:dyDescent="0.25">
      <c r="A1013" s="10">
        <v>47</v>
      </c>
      <c r="B1013" s="111"/>
      <c r="C1013" s="6" t="s">
        <v>1429</v>
      </c>
      <c r="D1013" s="7">
        <v>44931</v>
      </c>
      <c r="E1013" s="8" t="s">
        <v>127</v>
      </c>
      <c r="F1013" s="9">
        <v>484645</v>
      </c>
      <c r="G1013" s="8" t="s">
        <v>1378</v>
      </c>
      <c r="H1013" s="9">
        <v>50888</v>
      </c>
      <c r="I1013" s="112"/>
      <c r="J1013" s="113"/>
      <c r="K1013" s="114"/>
      <c r="L1013" s="115"/>
      <c r="M1013" s="116"/>
      <c r="N1013" s="15" t="str">
        <f t="shared" si="66"/>
        <v>00485</v>
      </c>
      <c r="O1013" t="str">
        <f t="shared" si="67"/>
        <v/>
      </c>
      <c r="Q1013">
        <f t="shared" si="68"/>
        <v>485</v>
      </c>
      <c r="R1013" s="14">
        <f t="shared" si="69"/>
        <v>484645</v>
      </c>
    </row>
    <row r="1014" spans="1:18" ht="14.45" customHeight="1" x14ac:dyDescent="0.25">
      <c r="A1014" s="10">
        <v>48</v>
      </c>
      <c r="B1014" s="111"/>
      <c r="C1014" s="6" t="s">
        <v>1430</v>
      </c>
      <c r="D1014" s="7">
        <v>44932</v>
      </c>
      <c r="E1014" s="8" t="s">
        <v>127</v>
      </c>
      <c r="F1014" s="9">
        <v>601046</v>
      </c>
      <c r="G1014" s="8" t="s">
        <v>1378</v>
      </c>
      <c r="H1014" s="9">
        <v>63110</v>
      </c>
      <c r="I1014" s="112"/>
      <c r="J1014" s="113"/>
      <c r="K1014" s="114"/>
      <c r="L1014" s="115"/>
      <c r="M1014" s="116"/>
      <c r="N1014" s="15" t="str">
        <f t="shared" si="66"/>
        <v>00658</v>
      </c>
      <c r="O1014" t="str">
        <f t="shared" si="67"/>
        <v/>
      </c>
      <c r="Q1014">
        <f t="shared" si="68"/>
        <v>658</v>
      </c>
      <c r="R1014" s="14">
        <f t="shared" si="69"/>
        <v>601046</v>
      </c>
    </row>
    <row r="1015" spans="1:18" ht="14.45" customHeight="1" x14ac:dyDescent="0.25">
      <c r="A1015" s="10">
        <v>49</v>
      </c>
      <c r="B1015" s="111"/>
      <c r="C1015" s="6" t="s">
        <v>1431</v>
      </c>
      <c r="D1015" s="7">
        <v>44932</v>
      </c>
      <c r="E1015" s="8" t="s">
        <v>192</v>
      </c>
      <c r="F1015" s="9">
        <v>807741</v>
      </c>
      <c r="G1015" s="8" t="s">
        <v>1378</v>
      </c>
      <c r="H1015" s="9">
        <v>84813</v>
      </c>
      <c r="I1015" s="112"/>
      <c r="J1015" s="113"/>
      <c r="K1015" s="114"/>
      <c r="L1015" s="115"/>
      <c r="M1015" s="116"/>
      <c r="N1015" s="15" t="str">
        <f t="shared" si="66"/>
        <v>00774</v>
      </c>
      <c r="O1015" t="str">
        <f t="shared" si="67"/>
        <v/>
      </c>
      <c r="Q1015">
        <f t="shared" si="68"/>
        <v>774</v>
      </c>
      <c r="R1015" s="14">
        <f t="shared" si="69"/>
        <v>807741</v>
      </c>
    </row>
    <row r="1016" spans="1:18" ht="14.45" customHeight="1" x14ac:dyDescent="0.25">
      <c r="A1016" s="10">
        <v>50</v>
      </c>
      <c r="B1016" s="111"/>
      <c r="C1016" s="6" t="s">
        <v>1432</v>
      </c>
      <c r="D1016" s="7">
        <v>44932</v>
      </c>
      <c r="E1016" s="8" t="s">
        <v>192</v>
      </c>
      <c r="F1016" s="9">
        <v>807741</v>
      </c>
      <c r="G1016" s="8" t="s">
        <v>1378</v>
      </c>
      <c r="H1016" s="9">
        <v>84813</v>
      </c>
      <c r="I1016" s="112"/>
      <c r="J1016" s="113"/>
      <c r="K1016" s="114"/>
      <c r="L1016" s="115"/>
      <c r="M1016" s="116"/>
      <c r="N1016" s="15" t="str">
        <f t="shared" si="66"/>
        <v>00792</v>
      </c>
      <c r="O1016" t="str">
        <f t="shared" si="67"/>
        <v/>
      </c>
      <c r="Q1016">
        <f t="shared" si="68"/>
        <v>792</v>
      </c>
      <c r="R1016" s="14">
        <f t="shared" si="69"/>
        <v>807741</v>
      </c>
    </row>
    <row r="1017" spans="1:18" ht="14.45" customHeight="1" x14ac:dyDescent="0.25">
      <c r="A1017" s="10">
        <v>51</v>
      </c>
      <c r="B1017" s="111"/>
      <c r="C1017" s="6" t="s">
        <v>1433</v>
      </c>
      <c r="D1017" s="7">
        <v>44932</v>
      </c>
      <c r="E1017" s="8" t="s">
        <v>131</v>
      </c>
      <c r="F1017" s="9">
        <v>807741</v>
      </c>
      <c r="G1017" s="8" t="s">
        <v>1378</v>
      </c>
      <c r="H1017" s="9">
        <v>84813</v>
      </c>
      <c r="I1017" s="112"/>
      <c r="J1017" s="113"/>
      <c r="K1017" s="114"/>
      <c r="L1017" s="115"/>
      <c r="M1017" s="116"/>
      <c r="N1017" s="15" t="str">
        <f t="shared" si="66"/>
        <v>00692</v>
      </c>
      <c r="O1017" t="str">
        <f t="shared" si="67"/>
        <v/>
      </c>
      <c r="Q1017">
        <f t="shared" si="68"/>
        <v>692</v>
      </c>
      <c r="R1017" s="14">
        <f t="shared" si="69"/>
        <v>807741</v>
      </c>
    </row>
    <row r="1018" spans="1:18" ht="14.45" customHeight="1" x14ac:dyDescent="0.25">
      <c r="A1018" s="10">
        <v>52</v>
      </c>
      <c r="B1018" s="111"/>
      <c r="C1018" s="6" t="s">
        <v>1434</v>
      </c>
      <c r="D1018" s="7">
        <v>44938</v>
      </c>
      <c r="E1018" s="8" t="s">
        <v>131</v>
      </c>
      <c r="F1018" s="9">
        <v>276001</v>
      </c>
      <c r="G1018" s="8" t="s">
        <v>1378</v>
      </c>
      <c r="H1018" s="9">
        <v>28980</v>
      </c>
      <c r="I1018" s="112"/>
      <c r="J1018" s="113"/>
      <c r="K1018" s="114"/>
      <c r="L1018" s="115"/>
      <c r="M1018" s="116"/>
      <c r="N1018" s="15" t="str">
        <f t="shared" si="66"/>
        <v>01386</v>
      </c>
      <c r="O1018" t="str">
        <f t="shared" si="67"/>
        <v/>
      </c>
      <c r="Q1018">
        <f t="shared" si="68"/>
        <v>1386</v>
      </c>
      <c r="R1018" s="14">
        <f t="shared" si="69"/>
        <v>276001</v>
      </c>
    </row>
    <row r="1019" spans="1:18" ht="14.45" customHeight="1" x14ac:dyDescent="0.25">
      <c r="A1019" s="10">
        <v>53</v>
      </c>
      <c r="B1019" s="111"/>
      <c r="C1019" s="6" t="s">
        <v>1435</v>
      </c>
      <c r="D1019" s="7">
        <v>44932</v>
      </c>
      <c r="E1019" s="8" t="s">
        <v>514</v>
      </c>
      <c r="F1019" s="9">
        <v>1308613</v>
      </c>
      <c r="G1019" s="8" t="s">
        <v>1378</v>
      </c>
      <c r="H1019" s="9">
        <v>137404</v>
      </c>
      <c r="I1019" s="112"/>
      <c r="J1019" s="113"/>
      <c r="K1019" s="114"/>
      <c r="L1019" s="115"/>
      <c r="M1019" s="116"/>
      <c r="N1019" s="15" t="str">
        <f t="shared" si="66"/>
        <v>-b584</v>
      </c>
      <c r="O1019" t="str">
        <f t="shared" si="67"/>
        <v/>
      </c>
      <c r="Q1019">
        <f t="shared" ref="Q1019:Q1020" si="73">RIGHT(N1019,LEN(N1019)-2)*1</f>
        <v>584</v>
      </c>
      <c r="R1019" s="14">
        <f t="shared" si="69"/>
        <v>1308613</v>
      </c>
    </row>
    <row r="1020" spans="1:18" ht="14.45" customHeight="1" x14ac:dyDescent="0.25">
      <c r="A1020" s="10">
        <v>54</v>
      </c>
      <c r="B1020" s="111"/>
      <c r="C1020" s="6" t="s">
        <v>1436</v>
      </c>
      <c r="D1020" s="7">
        <v>44935</v>
      </c>
      <c r="E1020" s="8" t="s">
        <v>514</v>
      </c>
      <c r="F1020" s="9">
        <v>807741</v>
      </c>
      <c r="G1020" s="8" t="s">
        <v>1378</v>
      </c>
      <c r="H1020" s="9">
        <v>84813</v>
      </c>
      <c r="I1020" s="112"/>
      <c r="J1020" s="113"/>
      <c r="K1020" s="114"/>
      <c r="L1020" s="115"/>
      <c r="M1020" s="116"/>
      <c r="N1020" s="15" t="str">
        <f t="shared" si="66"/>
        <v>-b915</v>
      </c>
      <c r="O1020" t="str">
        <f t="shared" si="67"/>
        <v/>
      </c>
      <c r="Q1020">
        <f t="shared" si="73"/>
        <v>915</v>
      </c>
      <c r="R1020" s="14">
        <f t="shared" si="69"/>
        <v>807741</v>
      </c>
    </row>
    <row r="1021" spans="1:18" ht="14.45" customHeight="1" x14ac:dyDescent="0.25">
      <c r="A1021" s="10">
        <v>55</v>
      </c>
      <c r="B1021" s="111"/>
      <c r="C1021" s="6" t="s">
        <v>1437</v>
      </c>
      <c r="D1021" s="7">
        <v>44932</v>
      </c>
      <c r="E1021" s="8" t="s">
        <v>131</v>
      </c>
      <c r="F1021" s="9">
        <v>807741</v>
      </c>
      <c r="G1021" s="8" t="s">
        <v>1378</v>
      </c>
      <c r="H1021" s="9">
        <v>84813</v>
      </c>
      <c r="I1021" s="112"/>
      <c r="J1021" s="113"/>
      <c r="K1021" s="114"/>
      <c r="L1021" s="115"/>
      <c r="M1021" s="116"/>
      <c r="N1021" s="15" t="str">
        <f t="shared" si="66"/>
        <v>00599</v>
      </c>
      <c r="O1021" t="str">
        <f t="shared" si="67"/>
        <v/>
      </c>
      <c r="Q1021">
        <f t="shared" si="68"/>
        <v>599</v>
      </c>
      <c r="R1021" s="14">
        <f t="shared" si="69"/>
        <v>807741</v>
      </c>
    </row>
    <row r="1022" spans="1:18" ht="14.45" customHeight="1" x14ac:dyDescent="0.25">
      <c r="A1022" s="10">
        <v>56</v>
      </c>
      <c r="B1022" s="111"/>
      <c r="C1022" s="6" t="s">
        <v>1438</v>
      </c>
      <c r="D1022" s="7">
        <v>44932</v>
      </c>
      <c r="E1022" s="8" t="s">
        <v>131</v>
      </c>
      <c r="F1022" s="9">
        <v>807741</v>
      </c>
      <c r="G1022" s="8" t="s">
        <v>1378</v>
      </c>
      <c r="H1022" s="9">
        <v>84813</v>
      </c>
      <c r="I1022" s="112"/>
      <c r="J1022" s="113"/>
      <c r="K1022" s="114"/>
      <c r="L1022" s="115"/>
      <c r="M1022" s="116"/>
      <c r="N1022" s="15" t="str">
        <f t="shared" si="66"/>
        <v>00694</v>
      </c>
      <c r="O1022" t="str">
        <f t="shared" si="67"/>
        <v/>
      </c>
      <c r="Q1022">
        <f t="shared" si="68"/>
        <v>694</v>
      </c>
      <c r="R1022" s="14">
        <f t="shared" si="69"/>
        <v>807741</v>
      </c>
    </row>
    <row r="1023" spans="1:18" ht="14.45" customHeight="1" x14ac:dyDescent="0.25">
      <c r="A1023" s="10">
        <v>57</v>
      </c>
      <c r="B1023" s="111"/>
      <c r="C1023" s="6" t="s">
        <v>1439</v>
      </c>
      <c r="D1023" s="7">
        <v>44931</v>
      </c>
      <c r="E1023" s="8" t="s">
        <v>248</v>
      </c>
      <c r="F1023" s="9">
        <v>807741</v>
      </c>
      <c r="G1023" s="8" t="s">
        <v>1378</v>
      </c>
      <c r="H1023" s="9">
        <v>84813</v>
      </c>
      <c r="I1023" s="112"/>
      <c r="J1023" s="113"/>
      <c r="K1023" s="114"/>
      <c r="L1023" s="115"/>
      <c r="M1023" s="116"/>
      <c r="N1023" s="15" t="str">
        <f t="shared" si="66"/>
        <v>00475</v>
      </c>
      <c r="O1023" t="str">
        <f t="shared" si="67"/>
        <v/>
      </c>
      <c r="Q1023">
        <f t="shared" si="68"/>
        <v>475</v>
      </c>
      <c r="R1023" s="14">
        <f t="shared" si="69"/>
        <v>807741</v>
      </c>
    </row>
    <row r="1024" spans="1:18" ht="14.45" customHeight="1" x14ac:dyDescent="0.25">
      <c r="A1024" s="10">
        <v>58</v>
      </c>
      <c r="B1024" s="111"/>
      <c r="C1024" s="6" t="s">
        <v>1440</v>
      </c>
      <c r="D1024" s="7">
        <v>44939</v>
      </c>
      <c r="E1024" s="8" t="s">
        <v>192</v>
      </c>
      <c r="F1024" s="9">
        <v>408375</v>
      </c>
      <c r="G1024" s="8" t="s">
        <v>1378</v>
      </c>
      <c r="H1024" s="9">
        <v>42879</v>
      </c>
      <c r="I1024" s="112"/>
      <c r="J1024" s="113"/>
      <c r="K1024" s="114"/>
      <c r="L1024" s="115"/>
      <c r="M1024" s="116"/>
      <c r="N1024" s="15" t="str">
        <f t="shared" si="66"/>
        <v>01490</v>
      </c>
      <c r="O1024" t="str">
        <f t="shared" si="67"/>
        <v/>
      </c>
      <c r="Q1024">
        <f t="shared" si="68"/>
        <v>1490</v>
      </c>
      <c r="R1024" s="14">
        <f t="shared" si="69"/>
        <v>408375</v>
      </c>
    </row>
    <row r="1025" spans="1:18" ht="14.45" customHeight="1" x14ac:dyDescent="0.25">
      <c r="A1025" s="10">
        <v>59</v>
      </c>
      <c r="B1025" s="111"/>
      <c r="C1025" s="6" t="s">
        <v>1441</v>
      </c>
      <c r="D1025" s="7">
        <v>44932</v>
      </c>
      <c r="E1025" s="8" t="s">
        <v>127</v>
      </c>
      <c r="F1025" s="9">
        <v>807741</v>
      </c>
      <c r="G1025" s="8" t="s">
        <v>1378</v>
      </c>
      <c r="H1025" s="9">
        <v>84813</v>
      </c>
      <c r="I1025" s="112"/>
      <c r="J1025" s="113"/>
      <c r="K1025" s="114"/>
      <c r="L1025" s="115"/>
      <c r="M1025" s="116"/>
      <c r="N1025" s="15" t="str">
        <f t="shared" si="66"/>
        <v>00659</v>
      </c>
      <c r="O1025" t="str">
        <f t="shared" si="67"/>
        <v/>
      </c>
      <c r="Q1025">
        <f t="shared" si="68"/>
        <v>659</v>
      </c>
      <c r="R1025" s="14">
        <f t="shared" si="69"/>
        <v>807741</v>
      </c>
    </row>
    <row r="1026" spans="1:18" ht="14.45" customHeight="1" x14ac:dyDescent="0.25">
      <c r="A1026" s="10">
        <v>60</v>
      </c>
      <c r="B1026" s="111"/>
      <c r="C1026" s="6" t="s">
        <v>1442</v>
      </c>
      <c r="D1026" s="7">
        <v>44932</v>
      </c>
      <c r="E1026" s="8" t="s">
        <v>78</v>
      </c>
      <c r="F1026" s="9">
        <v>1308613</v>
      </c>
      <c r="G1026" s="8" t="s">
        <v>1378</v>
      </c>
      <c r="H1026" s="9">
        <v>137404</v>
      </c>
      <c r="I1026" s="112"/>
      <c r="J1026" s="113"/>
      <c r="K1026" s="114"/>
      <c r="L1026" s="115"/>
      <c r="M1026" s="116"/>
      <c r="N1026" s="15" t="str">
        <f t="shared" si="66"/>
        <v>00698</v>
      </c>
      <c r="O1026" t="str">
        <f t="shared" si="67"/>
        <v/>
      </c>
      <c r="Q1026">
        <f t="shared" si="68"/>
        <v>698</v>
      </c>
      <c r="R1026" s="14">
        <f t="shared" si="69"/>
        <v>1308613</v>
      </c>
    </row>
    <row r="1027" spans="1:18" ht="14.45" customHeight="1" x14ac:dyDescent="0.25">
      <c r="A1027" s="10">
        <v>61</v>
      </c>
      <c r="B1027" s="111"/>
      <c r="C1027" s="6" t="s">
        <v>1443</v>
      </c>
      <c r="D1027" s="7">
        <v>44943</v>
      </c>
      <c r="E1027" s="8" t="s">
        <v>127</v>
      </c>
      <c r="F1027" s="9">
        <v>500872</v>
      </c>
      <c r="G1027" s="8" t="s">
        <v>1378</v>
      </c>
      <c r="H1027" s="9">
        <v>52592</v>
      </c>
      <c r="I1027" s="112"/>
      <c r="J1027" s="113"/>
      <c r="K1027" s="114"/>
      <c r="L1027" s="115"/>
      <c r="M1027" s="116"/>
      <c r="N1027" s="15" t="str">
        <f t="shared" si="66"/>
        <v>01745</v>
      </c>
      <c r="O1027" t="str">
        <f t="shared" si="67"/>
        <v/>
      </c>
      <c r="Q1027">
        <f t="shared" si="68"/>
        <v>1745</v>
      </c>
      <c r="R1027" s="14">
        <f t="shared" si="69"/>
        <v>500872</v>
      </c>
    </row>
    <row r="1028" spans="1:18" ht="14.45" customHeight="1" x14ac:dyDescent="0.25">
      <c r="A1028" s="10">
        <v>62</v>
      </c>
      <c r="B1028" s="111"/>
      <c r="C1028" s="6" t="s">
        <v>1444</v>
      </c>
      <c r="D1028" s="7">
        <v>44932</v>
      </c>
      <c r="E1028" s="8" t="s">
        <v>192</v>
      </c>
      <c r="F1028" s="9">
        <v>1219053</v>
      </c>
      <c r="G1028" s="8" t="s">
        <v>1378</v>
      </c>
      <c r="H1028" s="9">
        <v>128001</v>
      </c>
      <c r="I1028" s="112"/>
      <c r="J1028" s="113"/>
      <c r="K1028" s="114"/>
      <c r="L1028" s="115"/>
      <c r="M1028" s="116"/>
      <c r="N1028" s="15" t="str">
        <f t="shared" si="66"/>
        <v>00775</v>
      </c>
      <c r="O1028" t="str">
        <f t="shared" si="67"/>
        <v/>
      </c>
      <c r="Q1028">
        <f t="shared" si="68"/>
        <v>775</v>
      </c>
      <c r="R1028" s="14">
        <f t="shared" si="69"/>
        <v>1219053</v>
      </c>
    </row>
    <row r="1029" spans="1:18" ht="14.45" customHeight="1" x14ac:dyDescent="0.25">
      <c r="A1029" s="10">
        <v>63</v>
      </c>
      <c r="B1029" s="111"/>
      <c r="C1029" s="6" t="s">
        <v>1445</v>
      </c>
      <c r="D1029" s="7">
        <v>44933</v>
      </c>
      <c r="E1029" s="8" t="s">
        <v>127</v>
      </c>
      <c r="F1029" s="9">
        <v>807741</v>
      </c>
      <c r="G1029" s="8" t="s">
        <v>1378</v>
      </c>
      <c r="H1029" s="9">
        <v>84813</v>
      </c>
      <c r="I1029" s="112"/>
      <c r="J1029" s="113"/>
      <c r="K1029" s="114"/>
      <c r="L1029" s="115"/>
      <c r="M1029" s="116"/>
      <c r="N1029" s="15" t="str">
        <f t="shared" si="66"/>
        <v>00871</v>
      </c>
      <c r="O1029" t="str">
        <f t="shared" si="67"/>
        <v/>
      </c>
      <c r="Q1029">
        <f t="shared" si="68"/>
        <v>871</v>
      </c>
      <c r="R1029" s="14">
        <f t="shared" si="69"/>
        <v>807741</v>
      </c>
    </row>
    <row r="1030" spans="1:18" ht="14.45" customHeight="1" x14ac:dyDescent="0.25">
      <c r="A1030" s="10">
        <v>64</v>
      </c>
      <c r="B1030" s="111"/>
      <c r="C1030" s="6" t="s">
        <v>1446</v>
      </c>
      <c r="D1030" s="7">
        <v>44931</v>
      </c>
      <c r="E1030" s="8" t="s">
        <v>514</v>
      </c>
      <c r="F1030" s="9">
        <v>807741</v>
      </c>
      <c r="G1030" s="8" t="s">
        <v>1378</v>
      </c>
      <c r="H1030" s="9">
        <v>84813</v>
      </c>
      <c r="I1030" s="112"/>
      <c r="J1030" s="113"/>
      <c r="K1030" s="114"/>
      <c r="L1030" s="115"/>
      <c r="M1030" s="116"/>
      <c r="N1030" s="15" t="str">
        <f t="shared" si="66"/>
        <v>-b433</v>
      </c>
      <c r="O1030" t="str">
        <f t="shared" si="67"/>
        <v/>
      </c>
      <c r="Q1030">
        <f>RIGHT(N1030,LEN(N1030)-2)*1</f>
        <v>433</v>
      </c>
      <c r="R1030" s="14">
        <f t="shared" si="69"/>
        <v>807741</v>
      </c>
    </row>
    <row r="1031" spans="1:18" ht="14.45" customHeight="1" x14ac:dyDescent="0.25">
      <c r="A1031" s="10">
        <v>65</v>
      </c>
      <c r="B1031" s="111"/>
      <c r="C1031" s="6" t="s">
        <v>1447</v>
      </c>
      <c r="D1031" s="7">
        <v>44931</v>
      </c>
      <c r="E1031" s="8" t="s">
        <v>248</v>
      </c>
      <c r="F1031" s="9">
        <v>736700</v>
      </c>
      <c r="G1031" s="8" t="s">
        <v>1378</v>
      </c>
      <c r="H1031" s="9">
        <v>77353</v>
      </c>
      <c r="I1031" s="112"/>
      <c r="J1031" s="113"/>
      <c r="K1031" s="114"/>
      <c r="L1031" s="115"/>
      <c r="M1031" s="116"/>
      <c r="N1031" s="15" t="str">
        <f t="shared" si="66"/>
        <v>00519</v>
      </c>
      <c r="O1031" t="str">
        <f t="shared" si="67"/>
        <v/>
      </c>
      <c r="Q1031">
        <f t="shared" si="68"/>
        <v>519</v>
      </c>
      <c r="R1031" s="14">
        <f t="shared" si="69"/>
        <v>736700</v>
      </c>
    </row>
    <row r="1032" spans="1:18" ht="14.45" customHeight="1" x14ac:dyDescent="0.25">
      <c r="A1032" s="10">
        <v>66</v>
      </c>
      <c r="B1032" s="111"/>
      <c r="C1032" s="6" t="s">
        <v>1448</v>
      </c>
      <c r="D1032" s="7">
        <v>44932</v>
      </c>
      <c r="E1032" s="8" t="s">
        <v>78</v>
      </c>
      <c r="F1032" s="9">
        <v>1308613</v>
      </c>
      <c r="G1032" s="8" t="s">
        <v>1378</v>
      </c>
      <c r="H1032" s="9">
        <v>137404</v>
      </c>
      <c r="I1032" s="112"/>
      <c r="J1032" s="113"/>
      <c r="K1032" s="114"/>
      <c r="L1032" s="115"/>
      <c r="M1032" s="116"/>
      <c r="N1032" s="15" t="str">
        <f t="shared" si="66"/>
        <v>00705</v>
      </c>
      <c r="O1032" t="str">
        <f t="shared" si="67"/>
        <v/>
      </c>
      <c r="Q1032">
        <f t="shared" si="68"/>
        <v>705</v>
      </c>
      <c r="R1032" s="14">
        <f t="shared" si="69"/>
        <v>1308613</v>
      </c>
    </row>
    <row r="1033" spans="1:18" ht="14.45" customHeight="1" x14ac:dyDescent="0.25">
      <c r="A1033" s="10">
        <v>67</v>
      </c>
      <c r="B1033" s="111"/>
      <c r="C1033" s="6" t="s">
        <v>1449</v>
      </c>
      <c r="D1033" s="7">
        <v>44935</v>
      </c>
      <c r="E1033" s="8" t="s">
        <v>127</v>
      </c>
      <c r="F1033" s="9">
        <v>807741</v>
      </c>
      <c r="G1033" s="8" t="s">
        <v>1378</v>
      </c>
      <c r="H1033" s="9">
        <v>84813</v>
      </c>
      <c r="I1033" s="112"/>
      <c r="J1033" s="113"/>
      <c r="K1033" s="114"/>
      <c r="L1033" s="115"/>
      <c r="M1033" s="116"/>
      <c r="N1033" s="15" t="str">
        <f t="shared" si="66"/>
        <v>00894</v>
      </c>
      <c r="O1033" t="str">
        <f t="shared" si="67"/>
        <v/>
      </c>
      <c r="Q1033">
        <f t="shared" si="68"/>
        <v>894</v>
      </c>
      <c r="R1033" s="14">
        <f t="shared" si="69"/>
        <v>807741</v>
      </c>
    </row>
    <row r="1034" spans="1:18" ht="14.45" customHeight="1" x14ac:dyDescent="0.25">
      <c r="A1034" s="10">
        <v>68</v>
      </c>
      <c r="B1034" s="111"/>
      <c r="C1034" s="6" t="s">
        <v>1450</v>
      </c>
      <c r="D1034" s="7">
        <v>44940</v>
      </c>
      <c r="E1034" s="8" t="s">
        <v>78</v>
      </c>
      <c r="F1034" s="9">
        <v>1001426</v>
      </c>
      <c r="G1034" s="8" t="s">
        <v>1378</v>
      </c>
      <c r="H1034" s="9">
        <v>105150</v>
      </c>
      <c r="I1034" s="112"/>
      <c r="J1034" s="113"/>
      <c r="K1034" s="114"/>
      <c r="L1034" s="115"/>
      <c r="M1034" s="116"/>
      <c r="N1034" s="15" t="str">
        <f t="shared" si="66"/>
        <v>01574</v>
      </c>
      <c r="O1034" t="str">
        <f t="shared" si="67"/>
        <v/>
      </c>
      <c r="Q1034">
        <f t="shared" si="68"/>
        <v>1574</v>
      </c>
      <c r="R1034" s="14">
        <f t="shared" si="69"/>
        <v>1001426</v>
      </c>
    </row>
    <row r="1035" spans="1:18" ht="14.45" customHeight="1" x14ac:dyDescent="0.25">
      <c r="A1035" s="10">
        <v>69</v>
      </c>
      <c r="B1035" s="111"/>
      <c r="C1035" s="6" t="s">
        <v>1451</v>
      </c>
      <c r="D1035" s="7">
        <v>44942</v>
      </c>
      <c r="E1035" s="8" t="s">
        <v>514</v>
      </c>
      <c r="F1035" s="9">
        <v>552002</v>
      </c>
      <c r="G1035" s="8" t="s">
        <v>1378</v>
      </c>
      <c r="H1035" s="9">
        <v>57960</v>
      </c>
      <c r="I1035" s="112"/>
      <c r="J1035" s="113"/>
      <c r="K1035" s="114"/>
      <c r="L1035" s="115"/>
      <c r="M1035" s="116"/>
      <c r="N1035" s="15" t="str">
        <f t="shared" si="66"/>
        <v>b1650</v>
      </c>
      <c r="O1035" t="str">
        <f t="shared" si="67"/>
        <v/>
      </c>
      <c r="Q1035">
        <f t="shared" ref="Q1035" si="74">RIGHT(N1035,LEN(N1035)-1)*1</f>
        <v>1650</v>
      </c>
      <c r="R1035" s="14">
        <f t="shared" si="69"/>
        <v>552002</v>
      </c>
    </row>
    <row r="1036" spans="1:18" ht="14.45" customHeight="1" x14ac:dyDescent="0.25">
      <c r="A1036" s="10">
        <v>70</v>
      </c>
      <c r="B1036" s="111"/>
      <c r="C1036" s="6" t="s">
        <v>1452</v>
      </c>
      <c r="D1036" s="7">
        <v>44935</v>
      </c>
      <c r="E1036" s="8" t="s">
        <v>514</v>
      </c>
      <c r="F1036" s="9">
        <v>790272</v>
      </c>
      <c r="G1036" s="8" t="s">
        <v>1378</v>
      </c>
      <c r="H1036" s="9">
        <v>82979</v>
      </c>
      <c r="I1036" s="112"/>
      <c r="J1036" s="113"/>
      <c r="K1036" s="114"/>
      <c r="L1036" s="115"/>
      <c r="M1036" s="116"/>
      <c r="N1036" s="15" t="str">
        <f t="shared" si="66"/>
        <v>-b916</v>
      </c>
      <c r="O1036" t="str">
        <f t="shared" si="67"/>
        <v/>
      </c>
      <c r="Q1036">
        <f>RIGHT(N1036,LEN(N1036)-2)*1</f>
        <v>916</v>
      </c>
      <c r="R1036" s="14">
        <f t="shared" si="69"/>
        <v>790272</v>
      </c>
    </row>
    <row r="1037" spans="1:18" ht="14.45" customHeight="1" x14ac:dyDescent="0.25">
      <c r="A1037" s="10">
        <v>71</v>
      </c>
      <c r="B1037" s="111"/>
      <c r="C1037" s="6" t="s">
        <v>1453</v>
      </c>
      <c r="D1037" s="7">
        <v>44932</v>
      </c>
      <c r="E1037" s="8" t="s">
        <v>131</v>
      </c>
      <c r="F1037" s="9">
        <v>807741</v>
      </c>
      <c r="G1037" s="8" t="s">
        <v>1378</v>
      </c>
      <c r="H1037" s="9">
        <v>84813</v>
      </c>
      <c r="I1037" s="112"/>
      <c r="J1037" s="113"/>
      <c r="K1037" s="114"/>
      <c r="L1037" s="115"/>
      <c r="M1037" s="116"/>
      <c r="N1037" s="15" t="str">
        <f t="shared" si="66"/>
        <v>00533</v>
      </c>
      <c r="O1037" t="str">
        <f t="shared" si="67"/>
        <v/>
      </c>
      <c r="Q1037">
        <f t="shared" si="68"/>
        <v>533</v>
      </c>
      <c r="R1037" s="14">
        <f t="shared" si="69"/>
        <v>807741</v>
      </c>
    </row>
    <row r="1038" spans="1:18" ht="14.45" customHeight="1" x14ac:dyDescent="0.25">
      <c r="A1038" s="10">
        <v>72</v>
      </c>
      <c r="B1038" s="111"/>
      <c r="C1038" s="6" t="s">
        <v>1454</v>
      </c>
      <c r="D1038" s="7">
        <v>44932</v>
      </c>
      <c r="E1038" s="8" t="s">
        <v>514</v>
      </c>
      <c r="F1038" s="9">
        <v>807741</v>
      </c>
      <c r="G1038" s="8" t="s">
        <v>1378</v>
      </c>
      <c r="H1038" s="9">
        <v>84813</v>
      </c>
      <c r="I1038" s="112"/>
      <c r="J1038" s="113"/>
      <c r="K1038" s="114"/>
      <c r="L1038" s="115"/>
      <c r="M1038" s="116"/>
      <c r="N1038" s="15" t="str">
        <f t="shared" si="66"/>
        <v>00633</v>
      </c>
      <c r="O1038" t="str">
        <f t="shared" si="67"/>
        <v/>
      </c>
      <c r="Q1038">
        <f t="shared" si="68"/>
        <v>633</v>
      </c>
      <c r="R1038" s="14">
        <f t="shared" si="69"/>
        <v>807741</v>
      </c>
    </row>
    <row r="1039" spans="1:18" ht="14.45" customHeight="1" x14ac:dyDescent="0.25">
      <c r="A1039" s="10">
        <v>73</v>
      </c>
      <c r="B1039" s="111"/>
      <c r="C1039" s="6" t="s">
        <v>1455</v>
      </c>
      <c r="D1039" s="7">
        <v>44930</v>
      </c>
      <c r="E1039" s="8" t="s">
        <v>192</v>
      </c>
      <c r="F1039" s="9">
        <v>624671</v>
      </c>
      <c r="G1039" s="8" t="s">
        <v>1378</v>
      </c>
      <c r="H1039" s="9">
        <v>65590</v>
      </c>
      <c r="I1039" s="112"/>
      <c r="J1039" s="113"/>
      <c r="K1039" s="114"/>
      <c r="L1039" s="115"/>
      <c r="M1039" s="116"/>
      <c r="N1039" s="15" t="str">
        <f t="shared" si="66"/>
        <v>00245</v>
      </c>
      <c r="O1039" t="str">
        <f t="shared" si="67"/>
        <v/>
      </c>
      <c r="Q1039">
        <f t="shared" si="68"/>
        <v>245</v>
      </c>
      <c r="R1039" s="14">
        <f t="shared" si="69"/>
        <v>624671</v>
      </c>
    </row>
    <row r="1040" spans="1:18" ht="14.45" customHeight="1" x14ac:dyDescent="0.25">
      <c r="A1040" s="10">
        <v>74</v>
      </c>
      <c r="B1040" s="111"/>
      <c r="C1040" s="6" t="s">
        <v>1456</v>
      </c>
      <c r="D1040" s="7">
        <v>44932</v>
      </c>
      <c r="E1040" s="8" t="s">
        <v>192</v>
      </c>
      <c r="F1040" s="9">
        <v>560842</v>
      </c>
      <c r="G1040" s="8" t="s">
        <v>1378</v>
      </c>
      <c r="H1040" s="9">
        <v>58888</v>
      </c>
      <c r="I1040" s="112"/>
      <c r="J1040" s="113"/>
      <c r="K1040" s="114"/>
      <c r="L1040" s="115"/>
      <c r="M1040" s="116"/>
      <c r="N1040" s="15" t="str">
        <f t="shared" si="66"/>
        <v>00618</v>
      </c>
      <c r="O1040" t="str">
        <f t="shared" si="67"/>
        <v/>
      </c>
      <c r="Q1040">
        <f t="shared" si="68"/>
        <v>618</v>
      </c>
      <c r="R1040" s="14">
        <f t="shared" si="69"/>
        <v>560842</v>
      </c>
    </row>
    <row r="1041" spans="1:18" ht="14.45" customHeight="1" x14ac:dyDescent="0.25">
      <c r="A1041" s="10">
        <v>75</v>
      </c>
      <c r="B1041" s="111"/>
      <c r="C1041" s="6" t="s">
        <v>1457</v>
      </c>
      <c r="D1041" s="7">
        <v>44932</v>
      </c>
      <c r="E1041" s="8" t="s">
        <v>127</v>
      </c>
      <c r="F1041" s="9">
        <v>403871</v>
      </c>
      <c r="G1041" s="8" t="s">
        <v>1378</v>
      </c>
      <c r="H1041" s="9">
        <v>42406</v>
      </c>
      <c r="I1041" s="112"/>
      <c r="J1041" s="113"/>
      <c r="K1041" s="114"/>
      <c r="L1041" s="115"/>
      <c r="M1041" s="116"/>
      <c r="N1041" s="15" t="str">
        <f t="shared" si="66"/>
        <v>00606</v>
      </c>
      <c r="O1041" t="str">
        <f t="shared" si="67"/>
        <v/>
      </c>
      <c r="Q1041">
        <f t="shared" si="68"/>
        <v>606</v>
      </c>
      <c r="R1041" s="14">
        <f t="shared" si="69"/>
        <v>403871</v>
      </c>
    </row>
    <row r="1042" spans="1:18" ht="14.45" customHeight="1" x14ac:dyDescent="0.25">
      <c r="A1042" s="10">
        <v>76</v>
      </c>
      <c r="B1042" s="111"/>
      <c r="C1042" s="6" t="s">
        <v>1458</v>
      </c>
      <c r="D1042" s="7">
        <v>44932</v>
      </c>
      <c r="E1042" s="8" t="s">
        <v>78</v>
      </c>
      <c r="F1042" s="9">
        <v>1308613</v>
      </c>
      <c r="G1042" s="8" t="s">
        <v>1378</v>
      </c>
      <c r="H1042" s="9">
        <v>137404</v>
      </c>
      <c r="I1042" s="112"/>
      <c r="J1042" s="113"/>
      <c r="K1042" s="114"/>
      <c r="L1042" s="115"/>
      <c r="M1042" s="116"/>
      <c r="N1042" s="15" t="str">
        <f t="shared" si="66"/>
        <v>00700</v>
      </c>
      <c r="O1042" t="str">
        <f t="shared" si="67"/>
        <v/>
      </c>
      <c r="Q1042">
        <f t="shared" si="68"/>
        <v>700</v>
      </c>
      <c r="R1042" s="14">
        <f t="shared" si="69"/>
        <v>1308613</v>
      </c>
    </row>
    <row r="1043" spans="1:18" ht="14.45" customHeight="1" x14ac:dyDescent="0.25">
      <c r="A1043" s="10">
        <v>77</v>
      </c>
      <c r="B1043" s="111"/>
      <c r="C1043" s="6" t="s">
        <v>1459</v>
      </c>
      <c r="D1043" s="7">
        <v>44932</v>
      </c>
      <c r="E1043" s="8" t="s">
        <v>78</v>
      </c>
      <c r="F1043" s="9">
        <v>807741</v>
      </c>
      <c r="G1043" s="8" t="s">
        <v>1378</v>
      </c>
      <c r="H1043" s="9">
        <v>84813</v>
      </c>
      <c r="I1043" s="112"/>
      <c r="J1043" s="113"/>
      <c r="K1043" s="114"/>
      <c r="L1043" s="115"/>
      <c r="M1043" s="116"/>
      <c r="N1043" s="15" t="str">
        <f t="shared" si="66"/>
        <v>00703</v>
      </c>
      <c r="O1043" t="str">
        <f t="shared" si="67"/>
        <v/>
      </c>
      <c r="Q1043">
        <f t="shared" si="68"/>
        <v>703</v>
      </c>
      <c r="R1043" s="14">
        <f t="shared" si="69"/>
        <v>807741</v>
      </c>
    </row>
    <row r="1044" spans="1:18" ht="14.45" customHeight="1" x14ac:dyDescent="0.25">
      <c r="A1044" s="10">
        <v>78</v>
      </c>
      <c r="B1044" s="111"/>
      <c r="C1044" s="6" t="s">
        <v>1460</v>
      </c>
      <c r="D1044" s="7">
        <v>44932</v>
      </c>
      <c r="E1044" s="8" t="s">
        <v>127</v>
      </c>
      <c r="F1044" s="9">
        <v>807741</v>
      </c>
      <c r="G1044" s="8" t="s">
        <v>1378</v>
      </c>
      <c r="H1044" s="9">
        <v>84813</v>
      </c>
      <c r="I1044" s="112"/>
      <c r="J1044" s="113"/>
      <c r="K1044" s="114"/>
      <c r="L1044" s="115"/>
      <c r="M1044" s="116"/>
      <c r="N1044" s="15" t="str">
        <f t="shared" ref="N1044:N1107" si="75">+RIGHT(C1044,5)</f>
        <v>00594</v>
      </c>
      <c r="O1044" t="str">
        <f t="shared" ref="O1044:O1107" si="76">+IF(F1044&gt;0,"","HT")</f>
        <v/>
      </c>
      <c r="Q1044">
        <f t="shared" ref="Q1044:Q1107" si="77">+N1044*1</f>
        <v>594</v>
      </c>
      <c r="R1044" s="14">
        <f t="shared" ref="R1044:R1107" si="78">+F1044</f>
        <v>807741</v>
      </c>
    </row>
    <row r="1045" spans="1:18" ht="14.45" customHeight="1" x14ac:dyDescent="0.25">
      <c r="A1045" s="10">
        <v>79</v>
      </c>
      <c r="B1045" s="111"/>
      <c r="C1045" s="6" t="s">
        <v>1461</v>
      </c>
      <c r="D1045" s="7">
        <v>44932</v>
      </c>
      <c r="E1045" s="8" t="s">
        <v>131</v>
      </c>
      <c r="F1045" s="9">
        <v>776873</v>
      </c>
      <c r="G1045" s="8" t="s">
        <v>1378</v>
      </c>
      <c r="H1045" s="9">
        <v>81572</v>
      </c>
      <c r="I1045" s="112"/>
      <c r="J1045" s="113"/>
      <c r="K1045" s="114"/>
      <c r="L1045" s="115"/>
      <c r="M1045" s="116"/>
      <c r="N1045" s="15" t="str">
        <f t="shared" si="75"/>
        <v>00601</v>
      </c>
      <c r="O1045" t="str">
        <f t="shared" si="76"/>
        <v/>
      </c>
      <c r="Q1045">
        <f t="shared" si="77"/>
        <v>601</v>
      </c>
      <c r="R1045" s="14">
        <f t="shared" si="78"/>
        <v>776873</v>
      </c>
    </row>
    <row r="1046" spans="1:18" ht="14.45" customHeight="1" x14ac:dyDescent="0.25">
      <c r="A1046" s="10">
        <v>80</v>
      </c>
      <c r="B1046" s="111"/>
      <c r="C1046" s="6" t="s">
        <v>1462</v>
      </c>
      <c r="D1046" s="7">
        <v>44932</v>
      </c>
      <c r="E1046" s="8" t="s">
        <v>127</v>
      </c>
      <c r="F1046" s="9">
        <v>807741</v>
      </c>
      <c r="G1046" s="8" t="s">
        <v>1378</v>
      </c>
      <c r="H1046" s="9">
        <v>84813</v>
      </c>
      <c r="I1046" s="112"/>
      <c r="J1046" s="113"/>
      <c r="K1046" s="114"/>
      <c r="L1046" s="115"/>
      <c r="M1046" s="116"/>
      <c r="N1046" s="15" t="str">
        <f t="shared" si="75"/>
        <v>00649</v>
      </c>
      <c r="O1046" t="str">
        <f t="shared" si="76"/>
        <v/>
      </c>
      <c r="Q1046">
        <f t="shared" si="77"/>
        <v>649</v>
      </c>
      <c r="R1046" s="14">
        <f t="shared" si="78"/>
        <v>807741</v>
      </c>
    </row>
    <row r="1047" spans="1:18" ht="14.45" customHeight="1" x14ac:dyDescent="0.25">
      <c r="A1047" s="10">
        <v>81</v>
      </c>
      <c r="B1047" s="111"/>
      <c r="C1047" s="6" t="s">
        <v>1463</v>
      </c>
      <c r="D1047" s="7">
        <v>44932</v>
      </c>
      <c r="E1047" s="8" t="s">
        <v>127</v>
      </c>
      <c r="F1047" s="9">
        <v>807741</v>
      </c>
      <c r="G1047" s="8" t="s">
        <v>1378</v>
      </c>
      <c r="H1047" s="9">
        <v>84813</v>
      </c>
      <c r="I1047" s="112"/>
      <c r="J1047" s="113"/>
      <c r="K1047" s="114"/>
      <c r="L1047" s="115"/>
      <c r="M1047" s="116"/>
      <c r="N1047" s="15" t="str">
        <f t="shared" si="75"/>
        <v>00656</v>
      </c>
      <c r="O1047" t="str">
        <f t="shared" si="76"/>
        <v/>
      </c>
      <c r="Q1047">
        <f t="shared" si="77"/>
        <v>656</v>
      </c>
      <c r="R1047" s="14">
        <f t="shared" si="78"/>
        <v>807741</v>
      </c>
    </row>
    <row r="1048" spans="1:18" ht="14.45" customHeight="1" x14ac:dyDescent="0.25">
      <c r="A1048" s="10">
        <v>82</v>
      </c>
      <c r="B1048" s="111"/>
      <c r="C1048" s="6" t="s">
        <v>1464</v>
      </c>
      <c r="D1048" s="7">
        <v>44932</v>
      </c>
      <c r="E1048" s="8" t="s">
        <v>127</v>
      </c>
      <c r="F1048" s="9">
        <v>1211612</v>
      </c>
      <c r="G1048" s="8" t="s">
        <v>1378</v>
      </c>
      <c r="H1048" s="9">
        <v>127219</v>
      </c>
      <c r="I1048" s="112"/>
      <c r="J1048" s="113"/>
      <c r="K1048" s="114"/>
      <c r="L1048" s="115"/>
      <c r="M1048" s="116"/>
      <c r="N1048" s="15" t="str">
        <f t="shared" si="75"/>
        <v>00660</v>
      </c>
      <c r="O1048" t="str">
        <f t="shared" si="76"/>
        <v/>
      </c>
      <c r="Q1048">
        <f t="shared" si="77"/>
        <v>660</v>
      </c>
      <c r="R1048" s="14">
        <f t="shared" si="78"/>
        <v>1211612</v>
      </c>
    </row>
    <row r="1049" spans="1:18" ht="14.45" customHeight="1" x14ac:dyDescent="0.25">
      <c r="A1049" s="10">
        <v>83</v>
      </c>
      <c r="B1049" s="111"/>
      <c r="C1049" s="6" t="s">
        <v>1465</v>
      </c>
      <c r="D1049" s="7">
        <v>44930</v>
      </c>
      <c r="E1049" s="8" t="s">
        <v>131</v>
      </c>
      <c r="F1049" s="9">
        <v>500872</v>
      </c>
      <c r="G1049" s="8" t="s">
        <v>1378</v>
      </c>
      <c r="H1049" s="9">
        <v>52592</v>
      </c>
      <c r="I1049" s="112"/>
      <c r="J1049" s="113"/>
      <c r="K1049" s="114"/>
      <c r="L1049" s="115"/>
      <c r="M1049" s="116"/>
      <c r="N1049" s="15" t="str">
        <f t="shared" si="75"/>
        <v>00272</v>
      </c>
      <c r="O1049" t="str">
        <f t="shared" si="76"/>
        <v/>
      </c>
      <c r="Q1049">
        <f t="shared" si="77"/>
        <v>272</v>
      </c>
      <c r="R1049" s="14">
        <f t="shared" si="78"/>
        <v>500872</v>
      </c>
    </row>
    <row r="1050" spans="1:18" ht="14.45" customHeight="1" x14ac:dyDescent="0.25">
      <c r="A1050" s="10">
        <v>84</v>
      </c>
      <c r="B1050" s="111"/>
      <c r="C1050" s="6" t="s">
        <v>1466</v>
      </c>
      <c r="D1050" s="7">
        <v>44931</v>
      </c>
      <c r="E1050" s="8" t="s">
        <v>127</v>
      </c>
      <c r="F1050" s="9">
        <v>721673</v>
      </c>
      <c r="G1050" s="8" t="s">
        <v>1378</v>
      </c>
      <c r="H1050" s="9">
        <v>75776</v>
      </c>
      <c r="I1050" s="112"/>
      <c r="J1050" s="113"/>
      <c r="K1050" s="114"/>
      <c r="L1050" s="115"/>
      <c r="M1050" s="116"/>
      <c r="N1050" s="15" t="str">
        <f t="shared" si="75"/>
        <v>00473</v>
      </c>
      <c r="O1050" t="str">
        <f t="shared" si="76"/>
        <v/>
      </c>
      <c r="Q1050">
        <f t="shared" si="77"/>
        <v>473</v>
      </c>
      <c r="R1050" s="14">
        <f t="shared" si="78"/>
        <v>721673</v>
      </c>
    </row>
    <row r="1051" spans="1:18" ht="14.45" customHeight="1" x14ac:dyDescent="0.25">
      <c r="A1051" s="10">
        <v>85</v>
      </c>
      <c r="B1051" s="111"/>
      <c r="C1051" s="6" t="s">
        <v>1467</v>
      </c>
      <c r="D1051" s="7">
        <v>44931</v>
      </c>
      <c r="E1051" s="8" t="s">
        <v>127</v>
      </c>
      <c r="F1051" s="9">
        <v>807741</v>
      </c>
      <c r="G1051" s="8" t="s">
        <v>1378</v>
      </c>
      <c r="H1051" s="9">
        <v>84813</v>
      </c>
      <c r="I1051" s="112"/>
      <c r="J1051" s="113"/>
      <c r="K1051" s="114"/>
      <c r="L1051" s="115"/>
      <c r="M1051" s="116"/>
      <c r="N1051" s="15" t="str">
        <f t="shared" si="75"/>
        <v>00480</v>
      </c>
      <c r="O1051" t="str">
        <f t="shared" si="76"/>
        <v/>
      </c>
      <c r="Q1051">
        <f t="shared" si="77"/>
        <v>480</v>
      </c>
      <c r="R1051" s="14">
        <f t="shared" si="78"/>
        <v>807741</v>
      </c>
    </row>
    <row r="1052" spans="1:18" ht="14.45" customHeight="1" x14ac:dyDescent="0.25">
      <c r="A1052" s="10">
        <v>86</v>
      </c>
      <c r="B1052" s="111"/>
      <c r="C1052" s="6" t="s">
        <v>1468</v>
      </c>
      <c r="D1052" s="7">
        <v>44932</v>
      </c>
      <c r="E1052" s="8" t="s">
        <v>192</v>
      </c>
      <c r="F1052" s="9">
        <v>807741</v>
      </c>
      <c r="G1052" s="8" t="s">
        <v>1378</v>
      </c>
      <c r="H1052" s="9">
        <v>84813</v>
      </c>
      <c r="I1052" s="112"/>
      <c r="J1052" s="113"/>
      <c r="K1052" s="114"/>
      <c r="L1052" s="115"/>
      <c r="M1052" s="116"/>
      <c r="N1052" s="15" t="str">
        <f t="shared" si="75"/>
        <v>00607</v>
      </c>
      <c r="O1052" t="str">
        <f t="shared" si="76"/>
        <v/>
      </c>
      <c r="Q1052">
        <f t="shared" si="77"/>
        <v>607</v>
      </c>
      <c r="R1052" s="14">
        <f t="shared" si="78"/>
        <v>807741</v>
      </c>
    </row>
    <row r="1053" spans="1:18" ht="14.45" customHeight="1" x14ac:dyDescent="0.25">
      <c r="A1053" s="10">
        <v>87</v>
      </c>
      <c r="B1053" s="111"/>
      <c r="C1053" s="6" t="s">
        <v>1469</v>
      </c>
      <c r="D1053" s="7">
        <v>44932</v>
      </c>
      <c r="E1053" s="8" t="s">
        <v>192</v>
      </c>
      <c r="F1053" s="9">
        <v>807741</v>
      </c>
      <c r="G1053" s="8" t="s">
        <v>1378</v>
      </c>
      <c r="H1053" s="9">
        <v>84813</v>
      </c>
      <c r="I1053" s="112"/>
      <c r="J1053" s="113"/>
      <c r="K1053" s="114"/>
      <c r="L1053" s="115"/>
      <c r="M1053" s="116"/>
      <c r="N1053" s="15" t="str">
        <f t="shared" si="75"/>
        <v>00787</v>
      </c>
      <c r="O1053" t="str">
        <f t="shared" si="76"/>
        <v/>
      </c>
      <c r="Q1053">
        <f t="shared" si="77"/>
        <v>787</v>
      </c>
      <c r="R1053" s="14">
        <f t="shared" si="78"/>
        <v>807741</v>
      </c>
    </row>
    <row r="1054" spans="1:18" ht="14.45" customHeight="1" x14ac:dyDescent="0.25">
      <c r="A1054" s="10">
        <v>88</v>
      </c>
      <c r="B1054" s="111"/>
      <c r="C1054" s="6" t="s">
        <v>1470</v>
      </c>
      <c r="D1054" s="7">
        <v>44932</v>
      </c>
      <c r="E1054" s="8" t="s">
        <v>192</v>
      </c>
      <c r="F1054" s="9">
        <v>807741</v>
      </c>
      <c r="G1054" s="8" t="s">
        <v>1378</v>
      </c>
      <c r="H1054" s="9">
        <v>84813</v>
      </c>
      <c r="I1054" s="112"/>
      <c r="J1054" s="113"/>
      <c r="K1054" s="114"/>
      <c r="L1054" s="115"/>
      <c r="M1054" s="116"/>
      <c r="N1054" s="15" t="str">
        <f t="shared" si="75"/>
        <v>00799</v>
      </c>
      <c r="O1054" t="str">
        <f t="shared" si="76"/>
        <v/>
      </c>
      <c r="Q1054">
        <f t="shared" si="77"/>
        <v>799</v>
      </c>
      <c r="R1054" s="14">
        <f t="shared" si="78"/>
        <v>807741</v>
      </c>
    </row>
    <row r="1055" spans="1:18" ht="14.45" customHeight="1" x14ac:dyDescent="0.25">
      <c r="A1055" s="10">
        <v>89</v>
      </c>
      <c r="B1055" s="111"/>
      <c r="C1055" s="6" t="s">
        <v>1471</v>
      </c>
      <c r="D1055" s="7">
        <v>44932</v>
      </c>
      <c r="E1055" s="8" t="s">
        <v>514</v>
      </c>
      <c r="F1055" s="9">
        <v>1308613</v>
      </c>
      <c r="G1055" s="8" t="s">
        <v>1378</v>
      </c>
      <c r="H1055" s="9">
        <v>137404</v>
      </c>
      <c r="I1055" s="112"/>
      <c r="J1055" s="113"/>
      <c r="K1055" s="114"/>
      <c r="L1055" s="115"/>
      <c r="M1055" s="116"/>
      <c r="N1055" s="15" t="str">
        <f t="shared" si="75"/>
        <v>-b632</v>
      </c>
      <c r="O1055" t="str">
        <f t="shared" si="76"/>
        <v/>
      </c>
      <c r="Q1055">
        <f>RIGHT(N1055,LEN(N1055)-2)*1</f>
        <v>632</v>
      </c>
      <c r="R1055" s="14">
        <f t="shared" si="78"/>
        <v>1308613</v>
      </c>
    </row>
    <row r="1056" spans="1:18" ht="14.45" customHeight="1" x14ac:dyDescent="0.25">
      <c r="A1056" s="10">
        <v>90</v>
      </c>
      <c r="B1056" s="111"/>
      <c r="C1056" s="6" t="s">
        <v>1472</v>
      </c>
      <c r="D1056" s="7">
        <v>44935</v>
      </c>
      <c r="E1056" s="8" t="s">
        <v>248</v>
      </c>
      <c r="F1056" s="9">
        <v>403871</v>
      </c>
      <c r="G1056" s="8" t="s">
        <v>1378</v>
      </c>
      <c r="H1056" s="9">
        <v>42406</v>
      </c>
      <c r="I1056" s="112"/>
      <c r="J1056" s="113"/>
      <c r="K1056" s="114"/>
      <c r="L1056" s="115"/>
      <c r="M1056" s="116"/>
      <c r="N1056" s="15" t="str">
        <f t="shared" si="75"/>
        <v>00881</v>
      </c>
      <c r="O1056" t="str">
        <f t="shared" si="76"/>
        <v/>
      </c>
      <c r="Q1056">
        <f t="shared" si="77"/>
        <v>881</v>
      </c>
      <c r="R1056" s="14">
        <f t="shared" si="78"/>
        <v>403871</v>
      </c>
    </row>
    <row r="1057" spans="1:18" ht="14.45" customHeight="1" x14ac:dyDescent="0.25">
      <c r="A1057" s="10">
        <v>91</v>
      </c>
      <c r="B1057" s="111"/>
      <c r="C1057" s="6" t="s">
        <v>1473</v>
      </c>
      <c r="D1057" s="7">
        <v>44932</v>
      </c>
      <c r="E1057" s="8" t="s">
        <v>127</v>
      </c>
      <c r="F1057" s="9">
        <v>807741</v>
      </c>
      <c r="G1057" s="8" t="s">
        <v>1378</v>
      </c>
      <c r="H1057" s="9">
        <v>84813</v>
      </c>
      <c r="I1057" s="112"/>
      <c r="J1057" s="113"/>
      <c r="K1057" s="114"/>
      <c r="L1057" s="115"/>
      <c r="M1057" s="116"/>
      <c r="N1057" s="15" t="str">
        <f t="shared" si="75"/>
        <v>00654</v>
      </c>
      <c r="O1057" t="str">
        <f t="shared" si="76"/>
        <v/>
      </c>
      <c r="Q1057">
        <f t="shared" si="77"/>
        <v>654</v>
      </c>
      <c r="R1057" s="14">
        <f t="shared" si="78"/>
        <v>807741</v>
      </c>
    </row>
    <row r="1058" spans="1:18" ht="14.45" customHeight="1" x14ac:dyDescent="0.25">
      <c r="A1058" s="10">
        <v>92</v>
      </c>
      <c r="B1058" s="111"/>
      <c r="C1058" s="6" t="s">
        <v>1474</v>
      </c>
      <c r="D1058" s="7">
        <v>44932</v>
      </c>
      <c r="E1058" s="8" t="s">
        <v>192</v>
      </c>
      <c r="F1058" s="9">
        <v>807741</v>
      </c>
      <c r="G1058" s="8" t="s">
        <v>1378</v>
      </c>
      <c r="H1058" s="9">
        <v>84813</v>
      </c>
      <c r="I1058" s="112"/>
      <c r="J1058" s="113"/>
      <c r="K1058" s="114"/>
      <c r="L1058" s="115"/>
      <c r="M1058" s="116"/>
      <c r="N1058" s="15" t="str">
        <f t="shared" si="75"/>
        <v>00783</v>
      </c>
      <c r="O1058" t="str">
        <f t="shared" si="76"/>
        <v/>
      </c>
      <c r="Q1058">
        <f t="shared" si="77"/>
        <v>783</v>
      </c>
      <c r="R1058" s="14">
        <f t="shared" si="78"/>
        <v>807741</v>
      </c>
    </row>
    <row r="1059" spans="1:18" ht="14.45" customHeight="1" x14ac:dyDescent="0.25">
      <c r="A1059" s="10">
        <v>93</v>
      </c>
      <c r="B1059" s="111"/>
      <c r="C1059" s="6" t="s">
        <v>1475</v>
      </c>
      <c r="D1059" s="7">
        <v>44932</v>
      </c>
      <c r="E1059" s="8" t="s">
        <v>514</v>
      </c>
      <c r="F1059" s="9">
        <v>1308613</v>
      </c>
      <c r="G1059" s="8" t="s">
        <v>1378</v>
      </c>
      <c r="H1059" s="9">
        <v>137404</v>
      </c>
      <c r="I1059" s="112"/>
      <c r="J1059" s="113"/>
      <c r="K1059" s="114"/>
      <c r="L1059" s="115"/>
      <c r="M1059" s="116"/>
      <c r="N1059" s="15" t="str">
        <f t="shared" si="75"/>
        <v>-b586</v>
      </c>
      <c r="O1059" t="str">
        <f t="shared" si="76"/>
        <v/>
      </c>
      <c r="Q1059">
        <f t="shared" ref="Q1059:Q1060" si="79">RIGHT(N1059,LEN(N1059)-2)*1</f>
        <v>586</v>
      </c>
      <c r="R1059" s="14">
        <f t="shared" si="78"/>
        <v>1308613</v>
      </c>
    </row>
    <row r="1060" spans="1:18" ht="14.45" customHeight="1" x14ac:dyDescent="0.25">
      <c r="A1060" s="10">
        <v>94</v>
      </c>
      <c r="B1060" s="111"/>
      <c r="C1060" s="6" t="s">
        <v>1476</v>
      </c>
      <c r="D1060" s="7">
        <v>44932</v>
      </c>
      <c r="E1060" s="8" t="s">
        <v>514</v>
      </c>
      <c r="F1060" s="9">
        <v>807741</v>
      </c>
      <c r="G1060" s="8" t="s">
        <v>1378</v>
      </c>
      <c r="H1060" s="9">
        <v>84813</v>
      </c>
      <c r="I1060" s="112"/>
      <c r="J1060" s="113"/>
      <c r="K1060" s="114"/>
      <c r="L1060" s="115"/>
      <c r="M1060" s="116"/>
      <c r="N1060" s="15" t="str">
        <f t="shared" si="75"/>
        <v>-b724</v>
      </c>
      <c r="O1060" t="str">
        <f t="shared" si="76"/>
        <v/>
      </c>
      <c r="Q1060">
        <f t="shared" si="79"/>
        <v>724</v>
      </c>
      <c r="R1060" s="14">
        <f t="shared" si="78"/>
        <v>807741</v>
      </c>
    </row>
    <row r="1061" spans="1:18" ht="14.45" customHeight="1" x14ac:dyDescent="0.25">
      <c r="A1061" s="10">
        <v>95</v>
      </c>
      <c r="B1061" s="111"/>
      <c r="C1061" s="6" t="s">
        <v>1477</v>
      </c>
      <c r="D1061" s="7">
        <v>44932</v>
      </c>
      <c r="E1061" s="8" t="s">
        <v>127</v>
      </c>
      <c r="F1061" s="9">
        <v>807741</v>
      </c>
      <c r="G1061" s="8" t="s">
        <v>1378</v>
      </c>
      <c r="H1061" s="9">
        <v>84813</v>
      </c>
      <c r="I1061" s="112"/>
      <c r="J1061" s="113"/>
      <c r="K1061" s="114"/>
      <c r="L1061" s="115"/>
      <c r="M1061" s="116"/>
      <c r="N1061" s="15" t="str">
        <f t="shared" si="75"/>
        <v>00648</v>
      </c>
      <c r="O1061" t="str">
        <f t="shared" si="76"/>
        <v/>
      </c>
      <c r="Q1061">
        <f t="shared" si="77"/>
        <v>648</v>
      </c>
      <c r="R1061" s="14">
        <f t="shared" si="78"/>
        <v>807741</v>
      </c>
    </row>
    <row r="1062" spans="1:18" ht="14.45" customHeight="1" x14ac:dyDescent="0.25">
      <c r="A1062" s="10">
        <v>96</v>
      </c>
      <c r="B1062" s="111"/>
      <c r="C1062" s="6" t="s">
        <v>1478</v>
      </c>
      <c r="D1062" s="7">
        <v>44932</v>
      </c>
      <c r="E1062" s="8" t="s">
        <v>192</v>
      </c>
      <c r="F1062" s="9">
        <v>1308613</v>
      </c>
      <c r="G1062" s="8" t="s">
        <v>1378</v>
      </c>
      <c r="H1062" s="9">
        <v>137404</v>
      </c>
      <c r="I1062" s="112"/>
      <c r="J1062" s="113"/>
      <c r="K1062" s="114"/>
      <c r="L1062" s="115"/>
      <c r="M1062" s="116"/>
      <c r="N1062" s="15" t="str">
        <f t="shared" si="75"/>
        <v>00798</v>
      </c>
      <c r="O1062" t="str">
        <f t="shared" si="76"/>
        <v/>
      </c>
      <c r="Q1062">
        <f t="shared" si="77"/>
        <v>798</v>
      </c>
      <c r="R1062" s="14">
        <f t="shared" si="78"/>
        <v>1308613</v>
      </c>
    </row>
    <row r="1063" spans="1:18" ht="14.45" customHeight="1" x14ac:dyDescent="0.25">
      <c r="A1063" s="10">
        <v>97</v>
      </c>
      <c r="B1063" s="111"/>
      <c r="C1063" s="6" t="s">
        <v>1479</v>
      </c>
      <c r="D1063" s="7">
        <v>44931</v>
      </c>
      <c r="E1063" s="8" t="s">
        <v>127</v>
      </c>
      <c r="F1063" s="9">
        <v>1308613</v>
      </c>
      <c r="G1063" s="8" t="s">
        <v>1378</v>
      </c>
      <c r="H1063" s="9">
        <v>137404</v>
      </c>
      <c r="I1063" s="112"/>
      <c r="J1063" s="113"/>
      <c r="K1063" s="114"/>
      <c r="L1063" s="115"/>
      <c r="M1063" s="116"/>
      <c r="N1063" s="15" t="str">
        <f t="shared" si="75"/>
        <v>00477</v>
      </c>
      <c r="O1063" t="str">
        <f t="shared" si="76"/>
        <v/>
      </c>
      <c r="Q1063">
        <f t="shared" si="77"/>
        <v>477</v>
      </c>
      <c r="R1063" s="14">
        <f t="shared" si="78"/>
        <v>1308613</v>
      </c>
    </row>
    <row r="1064" spans="1:18" ht="14.45" customHeight="1" x14ac:dyDescent="0.25">
      <c r="A1064" s="10">
        <v>98</v>
      </c>
      <c r="B1064" s="111"/>
      <c r="C1064" s="6" t="s">
        <v>1480</v>
      </c>
      <c r="D1064" s="7">
        <v>44932</v>
      </c>
      <c r="E1064" s="8" t="s">
        <v>131</v>
      </c>
      <c r="F1064" s="9">
        <v>807741</v>
      </c>
      <c r="G1064" s="8" t="s">
        <v>1378</v>
      </c>
      <c r="H1064" s="9">
        <v>84813</v>
      </c>
      <c r="I1064" s="112"/>
      <c r="J1064" s="113"/>
      <c r="K1064" s="114"/>
      <c r="L1064" s="115"/>
      <c r="M1064" s="116"/>
      <c r="N1064" s="15" t="str">
        <f t="shared" si="75"/>
        <v>00679</v>
      </c>
      <c r="O1064" t="str">
        <f t="shared" si="76"/>
        <v/>
      </c>
      <c r="Q1064">
        <f t="shared" si="77"/>
        <v>679</v>
      </c>
      <c r="R1064" s="14">
        <f t="shared" si="78"/>
        <v>807741</v>
      </c>
    </row>
    <row r="1065" spans="1:18" ht="14.45" customHeight="1" x14ac:dyDescent="0.25">
      <c r="A1065" s="10">
        <v>99</v>
      </c>
      <c r="B1065" s="111"/>
      <c r="C1065" s="6" t="s">
        <v>1481</v>
      </c>
      <c r="D1065" s="7">
        <v>44940</v>
      </c>
      <c r="E1065" s="8" t="s">
        <v>131</v>
      </c>
      <c r="F1065" s="9">
        <v>500872</v>
      </c>
      <c r="G1065" s="8" t="s">
        <v>1378</v>
      </c>
      <c r="H1065" s="9">
        <v>52592</v>
      </c>
      <c r="I1065" s="112"/>
      <c r="J1065" s="113"/>
      <c r="K1065" s="114"/>
      <c r="L1065" s="115"/>
      <c r="M1065" s="116"/>
      <c r="N1065" s="15" t="str">
        <f t="shared" si="75"/>
        <v>01575</v>
      </c>
      <c r="O1065" t="str">
        <f t="shared" si="76"/>
        <v/>
      </c>
      <c r="Q1065">
        <f t="shared" si="77"/>
        <v>1575</v>
      </c>
      <c r="R1065" s="14">
        <f t="shared" si="78"/>
        <v>500872</v>
      </c>
    </row>
    <row r="1066" spans="1:18" ht="14.45" customHeight="1" x14ac:dyDescent="0.25">
      <c r="A1066" s="10">
        <v>100</v>
      </c>
      <c r="B1066" s="111"/>
      <c r="C1066" s="6" t="s">
        <v>1482</v>
      </c>
      <c r="D1066" s="7">
        <v>44937</v>
      </c>
      <c r="E1066" s="8" t="s">
        <v>248</v>
      </c>
      <c r="F1066" s="9">
        <v>1553746</v>
      </c>
      <c r="G1066" s="8" t="s">
        <v>1378</v>
      </c>
      <c r="H1066" s="9">
        <v>163143</v>
      </c>
      <c r="I1066" s="112"/>
      <c r="J1066" s="113"/>
      <c r="K1066" s="114"/>
      <c r="L1066" s="115"/>
      <c r="M1066" s="116"/>
      <c r="N1066" s="15" t="str">
        <f t="shared" si="75"/>
        <v>01046</v>
      </c>
      <c r="O1066" t="str">
        <f t="shared" si="76"/>
        <v/>
      </c>
      <c r="Q1066">
        <f t="shared" si="77"/>
        <v>1046</v>
      </c>
      <c r="R1066" s="14">
        <f t="shared" si="78"/>
        <v>1553746</v>
      </c>
    </row>
    <row r="1067" spans="1:18" ht="14.45" customHeight="1" x14ac:dyDescent="0.25">
      <c r="A1067" s="10">
        <v>101</v>
      </c>
      <c r="B1067" s="111"/>
      <c r="C1067" s="6" t="s">
        <v>1483</v>
      </c>
      <c r="D1067" s="7">
        <v>44937</v>
      </c>
      <c r="E1067" s="8" t="s">
        <v>192</v>
      </c>
      <c r="F1067" s="9">
        <v>400697</v>
      </c>
      <c r="G1067" s="8" t="s">
        <v>1378</v>
      </c>
      <c r="H1067" s="9">
        <v>42073</v>
      </c>
      <c r="I1067" s="112"/>
      <c r="J1067" s="113"/>
      <c r="K1067" s="114"/>
      <c r="L1067" s="115"/>
      <c r="M1067" s="116"/>
      <c r="N1067" s="15" t="str">
        <f t="shared" si="75"/>
        <v>01063</v>
      </c>
      <c r="O1067" t="str">
        <f t="shared" si="76"/>
        <v/>
      </c>
      <c r="Q1067">
        <f t="shared" si="77"/>
        <v>1063</v>
      </c>
      <c r="R1067" s="14">
        <f t="shared" si="78"/>
        <v>400697</v>
      </c>
    </row>
    <row r="1068" spans="1:18" ht="14.45" customHeight="1" x14ac:dyDescent="0.25">
      <c r="A1068" s="10">
        <v>102</v>
      </c>
      <c r="B1068" s="111"/>
      <c r="C1068" s="6" t="s">
        <v>1484</v>
      </c>
      <c r="D1068" s="7">
        <v>44940</v>
      </c>
      <c r="E1068" s="8" t="s">
        <v>192</v>
      </c>
      <c r="F1068" s="9">
        <v>547501</v>
      </c>
      <c r="G1068" s="8" t="s">
        <v>1378</v>
      </c>
      <c r="H1068" s="9">
        <v>57488</v>
      </c>
      <c r="I1068" s="112"/>
      <c r="J1068" s="113"/>
      <c r="K1068" s="114"/>
      <c r="L1068" s="115"/>
      <c r="M1068" s="116"/>
      <c r="N1068" s="15" t="str">
        <f t="shared" si="75"/>
        <v>01561</v>
      </c>
      <c r="O1068" t="str">
        <f t="shared" si="76"/>
        <v/>
      </c>
      <c r="Q1068">
        <f t="shared" si="77"/>
        <v>1561</v>
      </c>
      <c r="R1068" s="14">
        <f t="shared" si="78"/>
        <v>547501</v>
      </c>
    </row>
    <row r="1069" spans="1:18" ht="14.45" customHeight="1" x14ac:dyDescent="0.25">
      <c r="A1069" s="10">
        <v>103</v>
      </c>
      <c r="B1069" s="111"/>
      <c r="C1069" s="6" t="s">
        <v>1485</v>
      </c>
      <c r="D1069" s="7">
        <v>44932</v>
      </c>
      <c r="E1069" s="8" t="s">
        <v>248</v>
      </c>
      <c r="F1069" s="9">
        <v>403871</v>
      </c>
      <c r="G1069" s="8" t="s">
        <v>1378</v>
      </c>
      <c r="H1069" s="9">
        <v>42406</v>
      </c>
      <c r="I1069" s="112"/>
      <c r="J1069" s="113"/>
      <c r="K1069" s="114"/>
      <c r="L1069" s="115"/>
      <c r="M1069" s="116"/>
      <c r="N1069" s="15" t="str">
        <f t="shared" si="75"/>
        <v>00678</v>
      </c>
      <c r="O1069" t="str">
        <f t="shared" si="76"/>
        <v/>
      </c>
      <c r="Q1069">
        <f t="shared" si="77"/>
        <v>678</v>
      </c>
      <c r="R1069" s="14">
        <f t="shared" si="78"/>
        <v>403871</v>
      </c>
    </row>
    <row r="1070" spans="1:18" ht="14.45" customHeight="1" x14ac:dyDescent="0.25">
      <c r="A1070" s="10">
        <v>104</v>
      </c>
      <c r="B1070" s="111"/>
      <c r="C1070" s="6" t="s">
        <v>1486</v>
      </c>
      <c r="D1070" s="7">
        <v>44945</v>
      </c>
      <c r="E1070" s="8" t="s">
        <v>127</v>
      </c>
      <c r="F1070" s="9">
        <v>1108564</v>
      </c>
      <c r="G1070" s="8" t="s">
        <v>1378</v>
      </c>
      <c r="H1070" s="9">
        <v>116399</v>
      </c>
      <c r="I1070" s="112"/>
      <c r="J1070" s="113"/>
      <c r="K1070" s="114"/>
      <c r="L1070" s="115"/>
      <c r="M1070" s="116"/>
      <c r="N1070" s="15" t="str">
        <f t="shared" si="75"/>
        <v>01782</v>
      </c>
      <c r="O1070" t="str">
        <f t="shared" si="76"/>
        <v/>
      </c>
      <c r="Q1070">
        <f t="shared" si="77"/>
        <v>1782</v>
      </c>
      <c r="R1070" s="14">
        <f t="shared" si="78"/>
        <v>1108564</v>
      </c>
    </row>
    <row r="1071" spans="1:18" ht="14.45" customHeight="1" x14ac:dyDescent="0.25">
      <c r="A1071" s="10">
        <v>105</v>
      </c>
      <c r="B1071" s="111"/>
      <c r="C1071" s="6" t="s">
        <v>1487</v>
      </c>
      <c r="D1071" s="7">
        <v>44931</v>
      </c>
      <c r="E1071" s="8" t="s">
        <v>514</v>
      </c>
      <c r="F1071" s="9">
        <v>807741</v>
      </c>
      <c r="G1071" s="8" t="s">
        <v>1378</v>
      </c>
      <c r="H1071" s="9">
        <v>84813</v>
      </c>
      <c r="I1071" s="112"/>
      <c r="J1071" s="113"/>
      <c r="K1071" s="114"/>
      <c r="L1071" s="115"/>
      <c r="M1071" s="116"/>
      <c r="N1071" s="15" t="str">
        <f t="shared" si="75"/>
        <v>-b428</v>
      </c>
      <c r="O1071" t="str">
        <f t="shared" si="76"/>
        <v/>
      </c>
      <c r="Q1071">
        <f t="shared" ref="Q1071:Q1072" si="80">RIGHT(N1071,LEN(N1071)-2)*1</f>
        <v>428</v>
      </c>
      <c r="R1071" s="14">
        <f t="shared" si="78"/>
        <v>807741</v>
      </c>
    </row>
    <row r="1072" spans="1:18" ht="14.45" customHeight="1" x14ac:dyDescent="0.25">
      <c r="A1072" s="10">
        <v>106</v>
      </c>
      <c r="B1072" s="111"/>
      <c r="C1072" s="6" t="s">
        <v>1488</v>
      </c>
      <c r="D1072" s="7">
        <v>44932</v>
      </c>
      <c r="E1072" s="8" t="s">
        <v>514</v>
      </c>
      <c r="F1072" s="9">
        <v>807741</v>
      </c>
      <c r="G1072" s="8" t="s">
        <v>1378</v>
      </c>
      <c r="H1072" s="9">
        <v>84813</v>
      </c>
      <c r="I1072" s="112"/>
      <c r="J1072" s="113"/>
      <c r="K1072" s="114"/>
      <c r="L1072" s="115"/>
      <c r="M1072" s="116"/>
      <c r="N1072" s="15" t="str">
        <f t="shared" si="75"/>
        <v>-b628</v>
      </c>
      <c r="O1072" t="str">
        <f t="shared" si="76"/>
        <v/>
      </c>
      <c r="Q1072">
        <f t="shared" si="80"/>
        <v>628</v>
      </c>
      <c r="R1072" s="14">
        <f t="shared" si="78"/>
        <v>807741</v>
      </c>
    </row>
    <row r="1073" spans="1:18" ht="14.45" customHeight="1" x14ac:dyDescent="0.25">
      <c r="A1073" s="10">
        <v>107</v>
      </c>
      <c r="B1073" s="111"/>
      <c r="C1073" s="6" t="s">
        <v>1489</v>
      </c>
      <c r="D1073" s="7">
        <v>44932</v>
      </c>
      <c r="E1073" s="8" t="s">
        <v>192</v>
      </c>
      <c r="F1073" s="9">
        <v>484645</v>
      </c>
      <c r="G1073" s="8" t="s">
        <v>1378</v>
      </c>
      <c r="H1073" s="9">
        <v>50888</v>
      </c>
      <c r="I1073" s="112"/>
      <c r="J1073" s="113"/>
      <c r="K1073" s="114"/>
      <c r="L1073" s="115"/>
      <c r="M1073" s="116"/>
      <c r="N1073" s="15" t="str">
        <f t="shared" si="75"/>
        <v>00755</v>
      </c>
      <c r="O1073" t="str">
        <f t="shared" si="76"/>
        <v/>
      </c>
      <c r="Q1073">
        <f t="shared" si="77"/>
        <v>755</v>
      </c>
      <c r="R1073" s="14">
        <f t="shared" si="78"/>
        <v>484645</v>
      </c>
    </row>
    <row r="1074" spans="1:18" ht="14.45" customHeight="1" x14ac:dyDescent="0.25">
      <c r="A1074" s="10">
        <v>108</v>
      </c>
      <c r="B1074" s="111"/>
      <c r="C1074" s="6" t="s">
        <v>1490</v>
      </c>
      <c r="D1074" s="7">
        <v>44943</v>
      </c>
      <c r="E1074" s="8" t="s">
        <v>192</v>
      </c>
      <c r="F1074" s="9">
        <v>930864</v>
      </c>
      <c r="G1074" s="8" t="s">
        <v>1378</v>
      </c>
      <c r="H1074" s="9">
        <v>97741</v>
      </c>
      <c r="I1074" s="112"/>
      <c r="J1074" s="113"/>
      <c r="K1074" s="114"/>
      <c r="L1074" s="115"/>
      <c r="M1074" s="116"/>
      <c r="N1074" s="15" t="str">
        <f t="shared" si="75"/>
        <v>01720</v>
      </c>
      <c r="O1074" t="str">
        <f t="shared" si="76"/>
        <v/>
      </c>
      <c r="Q1074">
        <f t="shared" si="77"/>
        <v>1720</v>
      </c>
      <c r="R1074" s="14">
        <f t="shared" si="78"/>
        <v>930864</v>
      </c>
    </row>
    <row r="1075" spans="1:18" ht="14.45" customHeight="1" x14ac:dyDescent="0.25">
      <c r="A1075" s="10">
        <v>109</v>
      </c>
      <c r="B1075" s="111"/>
      <c r="C1075" s="6" t="s">
        <v>1491</v>
      </c>
      <c r="D1075" s="7">
        <v>44935</v>
      </c>
      <c r="E1075" s="8" t="s">
        <v>127</v>
      </c>
      <c r="F1075" s="9">
        <v>807741</v>
      </c>
      <c r="G1075" s="8" t="s">
        <v>1378</v>
      </c>
      <c r="H1075" s="9">
        <v>84813</v>
      </c>
      <c r="I1075" s="112"/>
      <c r="J1075" s="113"/>
      <c r="K1075" s="114"/>
      <c r="L1075" s="115"/>
      <c r="M1075" s="116"/>
      <c r="N1075" s="15" t="str">
        <f t="shared" si="75"/>
        <v>00891</v>
      </c>
      <c r="O1075" t="str">
        <f t="shared" si="76"/>
        <v/>
      </c>
      <c r="Q1075">
        <f t="shared" si="77"/>
        <v>891</v>
      </c>
      <c r="R1075" s="14">
        <f t="shared" si="78"/>
        <v>807741</v>
      </c>
    </row>
    <row r="1076" spans="1:18" ht="14.45" customHeight="1" x14ac:dyDescent="0.25">
      <c r="A1076" s="10">
        <v>110</v>
      </c>
      <c r="B1076" s="111"/>
      <c r="C1076" s="6" t="s">
        <v>1492</v>
      </c>
      <c r="D1076" s="7">
        <v>44935</v>
      </c>
      <c r="E1076" s="8" t="s">
        <v>127</v>
      </c>
      <c r="F1076" s="9">
        <v>1308613</v>
      </c>
      <c r="G1076" s="8" t="s">
        <v>1378</v>
      </c>
      <c r="H1076" s="9">
        <v>137404</v>
      </c>
      <c r="I1076" s="112"/>
      <c r="J1076" s="113"/>
      <c r="K1076" s="114"/>
      <c r="L1076" s="115"/>
      <c r="M1076" s="116"/>
      <c r="N1076" s="15" t="str">
        <f t="shared" si="75"/>
        <v>00893</v>
      </c>
      <c r="O1076" t="str">
        <f t="shared" si="76"/>
        <v/>
      </c>
      <c r="Q1076">
        <f t="shared" si="77"/>
        <v>893</v>
      </c>
      <c r="R1076" s="14">
        <f t="shared" si="78"/>
        <v>1308613</v>
      </c>
    </row>
    <row r="1077" spans="1:18" ht="14.45" customHeight="1" x14ac:dyDescent="0.25">
      <c r="A1077" s="10">
        <v>111</v>
      </c>
      <c r="B1077" s="111"/>
      <c r="C1077" s="6" t="s">
        <v>1493</v>
      </c>
      <c r="D1077" s="7">
        <v>44942</v>
      </c>
      <c r="E1077" s="8" t="s">
        <v>127</v>
      </c>
      <c r="F1077" s="9">
        <v>1016067</v>
      </c>
      <c r="G1077" s="8" t="s">
        <v>1378</v>
      </c>
      <c r="H1077" s="9">
        <v>106687</v>
      </c>
      <c r="I1077" s="112"/>
      <c r="J1077" s="113"/>
      <c r="K1077" s="114"/>
      <c r="L1077" s="115"/>
      <c r="M1077" s="116"/>
      <c r="N1077" s="15" t="str">
        <f t="shared" si="75"/>
        <v>01626</v>
      </c>
      <c r="O1077" t="str">
        <f t="shared" si="76"/>
        <v/>
      </c>
      <c r="Q1077">
        <f t="shared" si="77"/>
        <v>1626</v>
      </c>
      <c r="R1077" s="14">
        <f t="shared" si="78"/>
        <v>1016067</v>
      </c>
    </row>
    <row r="1078" spans="1:18" ht="14.45" customHeight="1" x14ac:dyDescent="0.25">
      <c r="A1078" s="10">
        <v>112</v>
      </c>
      <c r="B1078" s="111"/>
      <c r="C1078" s="6" t="s">
        <v>1494</v>
      </c>
      <c r="D1078" s="7">
        <v>44932</v>
      </c>
      <c r="E1078" s="8" t="s">
        <v>514</v>
      </c>
      <c r="F1078" s="9">
        <v>1308613</v>
      </c>
      <c r="G1078" s="8" t="s">
        <v>1378</v>
      </c>
      <c r="H1078" s="9">
        <v>137404</v>
      </c>
      <c r="I1078" s="112"/>
      <c r="J1078" s="113"/>
      <c r="K1078" s="114"/>
      <c r="L1078" s="115"/>
      <c r="M1078" s="116"/>
      <c r="N1078" s="15" t="str">
        <f t="shared" si="75"/>
        <v>-b710</v>
      </c>
      <c r="O1078" t="str">
        <f t="shared" si="76"/>
        <v/>
      </c>
      <c r="Q1078">
        <f t="shared" ref="Q1078:Q1079" si="81">RIGHT(N1078,LEN(N1078)-2)*1</f>
        <v>710</v>
      </c>
      <c r="R1078" s="14">
        <f t="shared" si="78"/>
        <v>1308613</v>
      </c>
    </row>
    <row r="1079" spans="1:18" ht="14.45" customHeight="1" x14ac:dyDescent="0.25">
      <c r="A1079" s="10">
        <v>113</v>
      </c>
      <c r="B1079" s="111"/>
      <c r="C1079" s="6" t="s">
        <v>1495</v>
      </c>
      <c r="D1079" s="7">
        <v>44932</v>
      </c>
      <c r="E1079" s="8" t="s">
        <v>514</v>
      </c>
      <c r="F1079" s="9">
        <v>807741</v>
      </c>
      <c r="G1079" s="8" t="s">
        <v>1378</v>
      </c>
      <c r="H1079" s="9">
        <v>84813</v>
      </c>
      <c r="I1079" s="112"/>
      <c r="J1079" s="113"/>
      <c r="K1079" s="114"/>
      <c r="L1079" s="115"/>
      <c r="M1079" s="116"/>
      <c r="N1079" s="15" t="str">
        <f t="shared" si="75"/>
        <v>-b629</v>
      </c>
      <c r="O1079" t="str">
        <f t="shared" si="76"/>
        <v/>
      </c>
      <c r="Q1079">
        <f t="shared" si="81"/>
        <v>629</v>
      </c>
      <c r="R1079" s="14">
        <f t="shared" si="78"/>
        <v>807741</v>
      </c>
    </row>
    <row r="1080" spans="1:18" ht="14.45" customHeight="1" x14ac:dyDescent="0.25">
      <c r="A1080" s="10">
        <v>114</v>
      </c>
      <c r="B1080" s="111"/>
      <c r="C1080" s="6" t="s">
        <v>1496</v>
      </c>
      <c r="D1080" s="7">
        <v>44932</v>
      </c>
      <c r="E1080" s="8" t="s">
        <v>248</v>
      </c>
      <c r="F1080" s="9">
        <v>1308613</v>
      </c>
      <c r="G1080" s="8" t="s">
        <v>1378</v>
      </c>
      <c r="H1080" s="9">
        <v>137404</v>
      </c>
      <c r="I1080" s="112"/>
      <c r="J1080" s="113"/>
      <c r="K1080" s="114"/>
      <c r="L1080" s="115"/>
      <c r="M1080" s="116"/>
      <c r="N1080" s="15" t="str">
        <f t="shared" si="75"/>
        <v>00612</v>
      </c>
      <c r="O1080" t="str">
        <f t="shared" si="76"/>
        <v/>
      </c>
      <c r="Q1080">
        <f t="shared" si="77"/>
        <v>612</v>
      </c>
      <c r="R1080" s="14">
        <f t="shared" si="78"/>
        <v>1308613</v>
      </c>
    </row>
    <row r="1081" spans="1:18" ht="14.45" customHeight="1" x14ac:dyDescent="0.25">
      <c r="A1081" s="10">
        <v>115</v>
      </c>
      <c r="B1081" s="111"/>
      <c r="C1081" s="6" t="s">
        <v>1497</v>
      </c>
      <c r="D1081" s="7">
        <v>44932</v>
      </c>
      <c r="E1081" s="8" t="s">
        <v>127</v>
      </c>
      <c r="F1081" s="9">
        <v>807741</v>
      </c>
      <c r="G1081" s="8" t="s">
        <v>1378</v>
      </c>
      <c r="H1081" s="9">
        <v>84813</v>
      </c>
      <c r="I1081" s="112"/>
      <c r="J1081" s="113"/>
      <c r="K1081" s="114"/>
      <c r="L1081" s="115"/>
      <c r="M1081" s="116"/>
      <c r="N1081" s="15" t="str">
        <f t="shared" si="75"/>
        <v>00647</v>
      </c>
      <c r="O1081" t="str">
        <f t="shared" si="76"/>
        <v/>
      </c>
      <c r="Q1081">
        <f t="shared" si="77"/>
        <v>647</v>
      </c>
      <c r="R1081" s="14">
        <f t="shared" si="78"/>
        <v>807741</v>
      </c>
    </row>
    <row r="1082" spans="1:18" ht="14.45" customHeight="1" x14ac:dyDescent="0.25">
      <c r="A1082" s="10">
        <v>116</v>
      </c>
      <c r="B1082" s="111"/>
      <c r="C1082" s="6" t="s">
        <v>1498</v>
      </c>
      <c r="D1082" s="7">
        <v>44938</v>
      </c>
      <c r="E1082" s="8" t="s">
        <v>131</v>
      </c>
      <c r="F1082" s="9">
        <v>220801</v>
      </c>
      <c r="G1082" s="8" t="s">
        <v>1378</v>
      </c>
      <c r="H1082" s="9">
        <v>23184</v>
      </c>
      <c r="I1082" s="112"/>
      <c r="J1082" s="113"/>
      <c r="K1082" s="114"/>
      <c r="L1082" s="115"/>
      <c r="M1082" s="116"/>
      <c r="N1082" s="15" t="str">
        <f t="shared" si="75"/>
        <v>01391</v>
      </c>
      <c r="O1082" t="str">
        <f t="shared" si="76"/>
        <v/>
      </c>
      <c r="Q1082">
        <f t="shared" si="77"/>
        <v>1391</v>
      </c>
      <c r="R1082" s="14">
        <f t="shared" si="78"/>
        <v>220801</v>
      </c>
    </row>
    <row r="1083" spans="1:18" ht="14.45" customHeight="1" x14ac:dyDescent="0.25">
      <c r="A1083" s="10">
        <v>117</v>
      </c>
      <c r="B1083" s="111"/>
      <c r="C1083" s="6" t="s">
        <v>1499</v>
      </c>
      <c r="D1083" s="7">
        <v>44932</v>
      </c>
      <c r="E1083" s="8" t="s">
        <v>127</v>
      </c>
      <c r="F1083" s="9">
        <v>807741</v>
      </c>
      <c r="G1083" s="8" t="s">
        <v>1378</v>
      </c>
      <c r="H1083" s="9">
        <v>84813</v>
      </c>
      <c r="I1083" s="112"/>
      <c r="J1083" s="113"/>
      <c r="K1083" s="114"/>
      <c r="L1083" s="115"/>
      <c r="M1083" s="116"/>
      <c r="N1083" s="15" t="str">
        <f t="shared" si="75"/>
        <v>00655</v>
      </c>
      <c r="O1083" t="str">
        <f t="shared" si="76"/>
        <v/>
      </c>
      <c r="Q1083">
        <f t="shared" si="77"/>
        <v>655</v>
      </c>
      <c r="R1083" s="14">
        <f t="shared" si="78"/>
        <v>807741</v>
      </c>
    </row>
    <row r="1084" spans="1:18" ht="14.45" customHeight="1" x14ac:dyDescent="0.25">
      <c r="A1084" s="10">
        <v>118</v>
      </c>
      <c r="B1084" s="111"/>
      <c r="C1084" s="6" t="s">
        <v>1500</v>
      </c>
      <c r="D1084" s="7">
        <v>44932</v>
      </c>
      <c r="E1084" s="8" t="s">
        <v>131</v>
      </c>
      <c r="F1084" s="9">
        <v>807741</v>
      </c>
      <c r="G1084" s="8" t="s">
        <v>1378</v>
      </c>
      <c r="H1084" s="9">
        <v>84813</v>
      </c>
      <c r="I1084" s="112"/>
      <c r="J1084" s="113"/>
      <c r="K1084" s="114"/>
      <c r="L1084" s="115"/>
      <c r="M1084" s="116"/>
      <c r="N1084" s="15" t="str">
        <f t="shared" si="75"/>
        <v>00600</v>
      </c>
      <c r="O1084" t="str">
        <f t="shared" si="76"/>
        <v/>
      </c>
      <c r="Q1084">
        <f t="shared" si="77"/>
        <v>600</v>
      </c>
      <c r="R1084" s="14">
        <f t="shared" si="78"/>
        <v>807741</v>
      </c>
    </row>
    <row r="1085" spans="1:18" ht="14.45" customHeight="1" x14ac:dyDescent="0.25">
      <c r="A1085" s="10">
        <v>119</v>
      </c>
      <c r="B1085" s="111"/>
      <c r="C1085" s="6" t="s">
        <v>1501</v>
      </c>
      <c r="D1085" s="7">
        <v>44932</v>
      </c>
      <c r="E1085" s="8" t="s">
        <v>127</v>
      </c>
      <c r="F1085" s="9">
        <v>500872</v>
      </c>
      <c r="G1085" s="8" t="s">
        <v>1378</v>
      </c>
      <c r="H1085" s="9">
        <v>52592</v>
      </c>
      <c r="I1085" s="112"/>
      <c r="J1085" s="113"/>
      <c r="K1085" s="114"/>
      <c r="L1085" s="115"/>
      <c r="M1085" s="116"/>
      <c r="N1085" s="15" t="str">
        <f t="shared" si="75"/>
        <v>00661</v>
      </c>
      <c r="O1085" t="str">
        <f t="shared" si="76"/>
        <v/>
      </c>
      <c r="Q1085">
        <f t="shared" si="77"/>
        <v>661</v>
      </c>
      <c r="R1085" s="14">
        <f t="shared" si="78"/>
        <v>500872</v>
      </c>
    </row>
    <row r="1086" spans="1:18" ht="14.45" customHeight="1" x14ac:dyDescent="0.25">
      <c r="A1086" s="10">
        <v>120</v>
      </c>
      <c r="B1086" s="111"/>
      <c r="C1086" s="6" t="s">
        <v>1502</v>
      </c>
      <c r="D1086" s="7">
        <v>44932</v>
      </c>
      <c r="E1086" s="8" t="s">
        <v>127</v>
      </c>
      <c r="F1086" s="9">
        <v>545548</v>
      </c>
      <c r="G1086" s="8" t="s">
        <v>1378</v>
      </c>
      <c r="H1086" s="9">
        <v>57283</v>
      </c>
      <c r="I1086" s="112"/>
      <c r="J1086" s="113"/>
      <c r="K1086" s="114"/>
      <c r="L1086" s="115"/>
      <c r="M1086" s="116"/>
      <c r="N1086" s="15" t="str">
        <f t="shared" si="75"/>
        <v>00662</v>
      </c>
      <c r="O1086" t="str">
        <f t="shared" si="76"/>
        <v/>
      </c>
      <c r="Q1086">
        <f t="shared" si="77"/>
        <v>662</v>
      </c>
      <c r="R1086" s="14">
        <f t="shared" si="78"/>
        <v>545548</v>
      </c>
    </row>
    <row r="1087" spans="1:18" ht="14.45" customHeight="1" x14ac:dyDescent="0.25">
      <c r="A1087" s="10">
        <v>121</v>
      </c>
      <c r="B1087" s="111"/>
      <c r="C1087" s="6" t="s">
        <v>1503</v>
      </c>
      <c r="D1087" s="7">
        <v>44931</v>
      </c>
      <c r="E1087" s="8" t="s">
        <v>131</v>
      </c>
      <c r="F1087" s="9">
        <v>807741</v>
      </c>
      <c r="G1087" s="8" t="s">
        <v>1378</v>
      </c>
      <c r="H1087" s="9">
        <v>84813</v>
      </c>
      <c r="I1087" s="112"/>
      <c r="J1087" s="113"/>
      <c r="K1087" s="114"/>
      <c r="L1087" s="115"/>
      <c r="M1087" s="116"/>
      <c r="N1087" s="15" t="str">
        <f t="shared" si="75"/>
        <v>00465</v>
      </c>
      <c r="O1087" t="str">
        <f t="shared" si="76"/>
        <v/>
      </c>
      <c r="Q1087">
        <f t="shared" si="77"/>
        <v>465</v>
      </c>
      <c r="R1087" s="14">
        <f t="shared" si="78"/>
        <v>807741</v>
      </c>
    </row>
    <row r="1088" spans="1:18" ht="14.45" customHeight="1" x14ac:dyDescent="0.25">
      <c r="A1088" s="10">
        <v>122</v>
      </c>
      <c r="B1088" s="111"/>
      <c r="C1088" s="6" t="s">
        <v>1504</v>
      </c>
      <c r="D1088" s="7">
        <v>44931</v>
      </c>
      <c r="E1088" s="8" t="s">
        <v>248</v>
      </c>
      <c r="F1088" s="9">
        <v>1308613</v>
      </c>
      <c r="G1088" s="8" t="s">
        <v>1378</v>
      </c>
      <c r="H1088" s="9">
        <v>137404</v>
      </c>
      <c r="I1088" s="112"/>
      <c r="J1088" s="113"/>
      <c r="K1088" s="114"/>
      <c r="L1088" s="115"/>
      <c r="M1088" s="116"/>
      <c r="N1088" s="15" t="str">
        <f t="shared" si="75"/>
        <v>00456</v>
      </c>
      <c r="O1088" t="str">
        <f t="shared" si="76"/>
        <v/>
      </c>
      <c r="Q1088">
        <f t="shared" si="77"/>
        <v>456</v>
      </c>
      <c r="R1088" s="14">
        <f t="shared" si="78"/>
        <v>1308613</v>
      </c>
    </row>
    <row r="1089" spans="1:18" ht="14.45" customHeight="1" x14ac:dyDescent="0.25">
      <c r="A1089" s="10">
        <v>123</v>
      </c>
      <c r="B1089" s="111"/>
      <c r="C1089" s="6" t="s">
        <v>1505</v>
      </c>
      <c r="D1089" s="7">
        <v>44931</v>
      </c>
      <c r="E1089" s="8" t="s">
        <v>127</v>
      </c>
      <c r="F1089" s="9">
        <v>1308613</v>
      </c>
      <c r="G1089" s="8" t="s">
        <v>1378</v>
      </c>
      <c r="H1089" s="9">
        <v>137404</v>
      </c>
      <c r="I1089" s="112"/>
      <c r="J1089" s="113"/>
      <c r="K1089" s="114"/>
      <c r="L1089" s="115"/>
      <c r="M1089" s="116"/>
      <c r="N1089" s="15" t="str">
        <f t="shared" si="75"/>
        <v>00484</v>
      </c>
      <c r="O1089" t="str">
        <f t="shared" si="76"/>
        <v/>
      </c>
      <c r="Q1089">
        <f t="shared" si="77"/>
        <v>484</v>
      </c>
      <c r="R1089" s="14">
        <f t="shared" si="78"/>
        <v>1308613</v>
      </c>
    </row>
    <row r="1090" spans="1:18" ht="14.45" customHeight="1" x14ac:dyDescent="0.25">
      <c r="A1090" s="10">
        <v>124</v>
      </c>
      <c r="B1090" s="111"/>
      <c r="C1090" s="6" t="s">
        <v>1506</v>
      </c>
      <c r="D1090" s="7">
        <v>44932</v>
      </c>
      <c r="E1090" s="8" t="s">
        <v>192</v>
      </c>
      <c r="F1090" s="9">
        <v>1635258</v>
      </c>
      <c r="G1090" s="8" t="s">
        <v>1378</v>
      </c>
      <c r="H1090" s="9">
        <v>171702</v>
      </c>
      <c r="I1090" s="112"/>
      <c r="J1090" s="113"/>
      <c r="K1090" s="114"/>
      <c r="L1090" s="115"/>
      <c r="M1090" s="116"/>
      <c r="N1090" s="15" t="str">
        <f t="shared" si="75"/>
        <v>00615</v>
      </c>
      <c r="O1090" t="str">
        <f t="shared" si="76"/>
        <v/>
      </c>
      <c r="Q1090">
        <f t="shared" si="77"/>
        <v>615</v>
      </c>
      <c r="R1090" s="14">
        <f t="shared" si="78"/>
        <v>1635258</v>
      </c>
    </row>
    <row r="1091" spans="1:18" ht="14.45" customHeight="1" x14ac:dyDescent="0.25">
      <c r="A1091" s="10">
        <v>125</v>
      </c>
      <c r="B1091" s="111"/>
      <c r="C1091" s="6" t="s">
        <v>1507</v>
      </c>
      <c r="D1091" s="7">
        <v>44931</v>
      </c>
      <c r="E1091" s="8" t="s">
        <v>514</v>
      </c>
      <c r="F1091" s="9">
        <v>807741</v>
      </c>
      <c r="G1091" s="8" t="s">
        <v>1378</v>
      </c>
      <c r="H1091" s="9">
        <v>84813</v>
      </c>
      <c r="I1091" s="112"/>
      <c r="J1091" s="113"/>
      <c r="K1091" s="114"/>
      <c r="L1091" s="115"/>
      <c r="M1091" s="116"/>
      <c r="N1091" s="15" t="str">
        <f t="shared" si="75"/>
        <v>-b436</v>
      </c>
      <c r="O1091" t="str">
        <f t="shared" si="76"/>
        <v/>
      </c>
      <c r="Q1091">
        <f>RIGHT(N1091,LEN(N1091)-2)*1</f>
        <v>436</v>
      </c>
      <c r="R1091" s="14">
        <f t="shared" si="78"/>
        <v>807741</v>
      </c>
    </row>
    <row r="1092" spans="1:18" ht="14.45" customHeight="1" x14ac:dyDescent="0.25">
      <c r="A1092" s="10">
        <v>126</v>
      </c>
      <c r="B1092" s="111"/>
      <c r="C1092" s="6" t="s">
        <v>1508</v>
      </c>
      <c r="D1092" s="7">
        <v>44932</v>
      </c>
      <c r="E1092" s="8" t="s">
        <v>192</v>
      </c>
      <c r="F1092" s="9">
        <v>807741</v>
      </c>
      <c r="G1092" s="8" t="s">
        <v>1378</v>
      </c>
      <c r="H1092" s="9">
        <v>84813</v>
      </c>
      <c r="I1092" s="112"/>
      <c r="J1092" s="113"/>
      <c r="K1092" s="114"/>
      <c r="L1092" s="115"/>
      <c r="M1092" s="116"/>
      <c r="N1092" s="15" t="str">
        <f t="shared" si="75"/>
        <v>00623</v>
      </c>
      <c r="O1092" t="str">
        <f t="shared" si="76"/>
        <v/>
      </c>
      <c r="Q1092">
        <f t="shared" si="77"/>
        <v>623</v>
      </c>
      <c r="R1092" s="14">
        <f t="shared" si="78"/>
        <v>807741</v>
      </c>
    </row>
    <row r="1093" spans="1:18" ht="14.45" customHeight="1" x14ac:dyDescent="0.25">
      <c r="A1093" s="10">
        <v>127</v>
      </c>
      <c r="B1093" s="111"/>
      <c r="C1093" s="6" t="s">
        <v>1509</v>
      </c>
      <c r="D1093" s="7">
        <v>44930</v>
      </c>
      <c r="E1093" s="8" t="s">
        <v>131</v>
      </c>
      <c r="F1093" s="9">
        <v>220801</v>
      </c>
      <c r="G1093" s="8" t="s">
        <v>1378</v>
      </c>
      <c r="H1093" s="9">
        <v>23184</v>
      </c>
      <c r="I1093" s="112"/>
      <c r="J1093" s="113"/>
      <c r="K1093" s="114"/>
      <c r="L1093" s="115"/>
      <c r="M1093" s="116"/>
      <c r="N1093" s="15" t="str">
        <f t="shared" si="75"/>
        <v>00274</v>
      </c>
      <c r="O1093" t="str">
        <f t="shared" si="76"/>
        <v/>
      </c>
      <c r="Q1093">
        <f t="shared" si="77"/>
        <v>274</v>
      </c>
      <c r="R1093" s="14">
        <f t="shared" si="78"/>
        <v>220801</v>
      </c>
    </row>
    <row r="1094" spans="1:18" ht="14.45" customHeight="1" x14ac:dyDescent="0.25">
      <c r="A1094" s="10">
        <v>128</v>
      </c>
      <c r="B1094" s="111"/>
      <c r="C1094" s="6" t="s">
        <v>1510</v>
      </c>
      <c r="D1094" s="7">
        <v>44932</v>
      </c>
      <c r="E1094" s="8" t="s">
        <v>131</v>
      </c>
      <c r="F1094" s="9">
        <v>807741</v>
      </c>
      <c r="G1094" s="8" t="s">
        <v>1378</v>
      </c>
      <c r="H1094" s="9">
        <v>84813</v>
      </c>
      <c r="I1094" s="112"/>
      <c r="J1094" s="113"/>
      <c r="K1094" s="114"/>
      <c r="L1094" s="115"/>
      <c r="M1094" s="116"/>
      <c r="N1094" s="15" t="str">
        <f t="shared" si="75"/>
        <v>00547</v>
      </c>
      <c r="O1094" t="str">
        <f t="shared" si="76"/>
        <v/>
      </c>
      <c r="Q1094">
        <f t="shared" si="77"/>
        <v>547</v>
      </c>
      <c r="R1094" s="14">
        <f t="shared" si="78"/>
        <v>807741</v>
      </c>
    </row>
    <row r="1095" spans="1:18" ht="14.45" customHeight="1" x14ac:dyDescent="0.25">
      <c r="A1095" s="10">
        <v>129</v>
      </c>
      <c r="B1095" s="111"/>
      <c r="C1095" s="6" t="s">
        <v>1511</v>
      </c>
      <c r="D1095" s="7">
        <v>44932</v>
      </c>
      <c r="E1095" s="8" t="s">
        <v>131</v>
      </c>
      <c r="F1095" s="9">
        <v>788922</v>
      </c>
      <c r="G1095" s="8" t="s">
        <v>1378</v>
      </c>
      <c r="H1095" s="9">
        <v>82837</v>
      </c>
      <c r="I1095" s="112"/>
      <c r="J1095" s="113"/>
      <c r="K1095" s="114"/>
      <c r="L1095" s="115"/>
      <c r="M1095" s="116"/>
      <c r="N1095" s="15" t="str">
        <f t="shared" si="75"/>
        <v>00674</v>
      </c>
      <c r="O1095" t="str">
        <f t="shared" si="76"/>
        <v/>
      </c>
      <c r="Q1095">
        <f t="shared" si="77"/>
        <v>674</v>
      </c>
      <c r="R1095" s="14">
        <f t="shared" si="78"/>
        <v>788922</v>
      </c>
    </row>
    <row r="1096" spans="1:18" ht="14.45" customHeight="1" x14ac:dyDescent="0.25">
      <c r="A1096" s="10">
        <v>130</v>
      </c>
      <c r="B1096" s="111"/>
      <c r="C1096" s="6" t="s">
        <v>1512</v>
      </c>
      <c r="D1096" s="7">
        <v>44932</v>
      </c>
      <c r="E1096" s="8" t="s">
        <v>514</v>
      </c>
      <c r="F1096" s="9">
        <v>1308613</v>
      </c>
      <c r="G1096" s="8" t="s">
        <v>1378</v>
      </c>
      <c r="H1096" s="9">
        <v>137404</v>
      </c>
      <c r="I1096" s="112"/>
      <c r="J1096" s="113"/>
      <c r="K1096" s="114"/>
      <c r="L1096" s="115"/>
      <c r="M1096" s="116"/>
      <c r="N1096" s="15" t="str">
        <f t="shared" si="75"/>
        <v>-b707</v>
      </c>
      <c r="O1096" t="str">
        <f t="shared" si="76"/>
        <v/>
      </c>
      <c r="Q1096">
        <f>RIGHT(N1096,LEN(N1096)-2)*1</f>
        <v>707</v>
      </c>
      <c r="R1096" s="14">
        <f t="shared" si="78"/>
        <v>1308613</v>
      </c>
    </row>
    <row r="1097" spans="1:18" ht="14.45" customHeight="1" x14ac:dyDescent="0.25">
      <c r="A1097" s="10">
        <v>131</v>
      </c>
      <c r="B1097" s="111"/>
      <c r="C1097" s="6" t="s">
        <v>1513</v>
      </c>
      <c r="D1097" s="7">
        <v>44939</v>
      </c>
      <c r="E1097" s="8" t="s">
        <v>514</v>
      </c>
      <c r="F1097" s="9">
        <v>679872</v>
      </c>
      <c r="G1097" s="8" t="s">
        <v>1378</v>
      </c>
      <c r="H1097" s="9">
        <v>71387</v>
      </c>
      <c r="I1097" s="112"/>
      <c r="J1097" s="113"/>
      <c r="K1097" s="114"/>
      <c r="L1097" s="115"/>
      <c r="M1097" s="116"/>
      <c r="N1097" s="15" t="str">
        <f t="shared" si="75"/>
        <v>b1470</v>
      </c>
      <c r="O1097" t="str">
        <f t="shared" si="76"/>
        <v/>
      </c>
      <c r="Q1097">
        <f t="shared" ref="Q1097" si="82">RIGHT(N1097,LEN(N1097)-1)*1</f>
        <v>1470</v>
      </c>
      <c r="R1097" s="14">
        <f t="shared" si="78"/>
        <v>679872</v>
      </c>
    </row>
    <row r="1098" spans="1:18" ht="14.45" customHeight="1" x14ac:dyDescent="0.25">
      <c r="A1098" s="10">
        <v>132</v>
      </c>
      <c r="B1098" s="111"/>
      <c r="C1098" s="6" t="s">
        <v>1514</v>
      </c>
      <c r="D1098" s="7">
        <v>44931</v>
      </c>
      <c r="E1098" s="8" t="s">
        <v>514</v>
      </c>
      <c r="F1098" s="9">
        <v>1308613</v>
      </c>
      <c r="G1098" s="8" t="s">
        <v>1378</v>
      </c>
      <c r="H1098" s="9">
        <v>137404</v>
      </c>
      <c r="I1098" s="112"/>
      <c r="J1098" s="113"/>
      <c r="K1098" s="114"/>
      <c r="L1098" s="115"/>
      <c r="M1098" s="116"/>
      <c r="N1098" s="15" t="str">
        <f t="shared" si="75"/>
        <v>-b457</v>
      </c>
      <c r="O1098" t="str">
        <f t="shared" si="76"/>
        <v/>
      </c>
      <c r="Q1098">
        <f>RIGHT(N1098,LEN(N1098)-2)*1</f>
        <v>457</v>
      </c>
      <c r="R1098" s="14">
        <f t="shared" si="78"/>
        <v>1308613</v>
      </c>
    </row>
    <row r="1099" spans="1:18" ht="14.45" customHeight="1" x14ac:dyDescent="0.25">
      <c r="A1099" s="10">
        <v>133</v>
      </c>
      <c r="B1099" s="111"/>
      <c r="C1099" s="6" t="s">
        <v>1515</v>
      </c>
      <c r="D1099" s="7">
        <v>44940</v>
      </c>
      <c r="E1099" s="8" t="s">
        <v>131</v>
      </c>
      <c r="F1099" s="9">
        <v>1001744</v>
      </c>
      <c r="G1099" s="8" t="s">
        <v>1378</v>
      </c>
      <c r="H1099" s="9">
        <v>105183</v>
      </c>
      <c r="I1099" s="112"/>
      <c r="J1099" s="113"/>
      <c r="K1099" s="114"/>
      <c r="L1099" s="115"/>
      <c r="M1099" s="116"/>
      <c r="N1099" s="15" t="str">
        <f t="shared" si="75"/>
        <v>01578</v>
      </c>
      <c r="O1099" t="str">
        <f t="shared" si="76"/>
        <v/>
      </c>
      <c r="Q1099">
        <f t="shared" si="77"/>
        <v>1578</v>
      </c>
      <c r="R1099" s="14">
        <f t="shared" si="78"/>
        <v>1001744</v>
      </c>
    </row>
    <row r="1100" spans="1:18" ht="14.45" customHeight="1" x14ac:dyDescent="0.25">
      <c r="A1100" s="10">
        <v>134</v>
      </c>
      <c r="B1100" s="111"/>
      <c r="C1100" s="6" t="s">
        <v>1516</v>
      </c>
      <c r="D1100" s="7">
        <v>44932</v>
      </c>
      <c r="E1100" s="8" t="s">
        <v>514</v>
      </c>
      <c r="F1100" s="9">
        <v>807741</v>
      </c>
      <c r="G1100" s="8" t="s">
        <v>1378</v>
      </c>
      <c r="H1100" s="9">
        <v>84813</v>
      </c>
      <c r="I1100" s="112"/>
      <c r="J1100" s="113"/>
      <c r="K1100" s="114"/>
      <c r="L1100" s="115"/>
      <c r="M1100" s="116"/>
      <c r="N1100" s="15" t="str">
        <f t="shared" si="75"/>
        <v>-b609</v>
      </c>
      <c r="O1100" t="str">
        <f t="shared" si="76"/>
        <v/>
      </c>
      <c r="Q1100">
        <f>RIGHT(N1100,LEN(N1100)-2)*1</f>
        <v>609</v>
      </c>
      <c r="R1100" s="14">
        <f t="shared" si="78"/>
        <v>807741</v>
      </c>
    </row>
    <row r="1101" spans="1:18" ht="14.45" customHeight="1" x14ac:dyDescent="0.25">
      <c r="A1101" s="10">
        <v>135</v>
      </c>
      <c r="B1101" s="111"/>
      <c r="C1101" s="6" t="s">
        <v>1517</v>
      </c>
      <c r="D1101" s="7">
        <v>44937</v>
      </c>
      <c r="E1101" s="8" t="s">
        <v>127</v>
      </c>
      <c r="F1101" s="9">
        <v>165601</v>
      </c>
      <c r="G1101" s="8" t="s">
        <v>1378</v>
      </c>
      <c r="H1101" s="9">
        <v>17388</v>
      </c>
      <c r="I1101" s="112"/>
      <c r="J1101" s="113"/>
      <c r="K1101" s="114"/>
      <c r="L1101" s="115"/>
      <c r="M1101" s="116"/>
      <c r="N1101" s="15" t="str">
        <f t="shared" si="75"/>
        <v>01047</v>
      </c>
      <c r="O1101" t="str">
        <f t="shared" si="76"/>
        <v/>
      </c>
      <c r="Q1101">
        <f t="shared" si="77"/>
        <v>1047</v>
      </c>
      <c r="R1101" s="14">
        <f t="shared" si="78"/>
        <v>165601</v>
      </c>
    </row>
    <row r="1102" spans="1:18" ht="14.45" customHeight="1" x14ac:dyDescent="0.25">
      <c r="A1102" s="10">
        <v>136</v>
      </c>
      <c r="B1102" s="111"/>
      <c r="C1102" s="6" t="s">
        <v>1518</v>
      </c>
      <c r="D1102" s="7">
        <v>44931</v>
      </c>
      <c r="E1102" s="8" t="s">
        <v>514</v>
      </c>
      <c r="F1102" s="9">
        <v>807741</v>
      </c>
      <c r="G1102" s="8" t="s">
        <v>1378</v>
      </c>
      <c r="H1102" s="9">
        <v>84813</v>
      </c>
      <c r="I1102" s="112"/>
      <c r="J1102" s="113"/>
      <c r="K1102" s="114"/>
      <c r="L1102" s="115"/>
      <c r="M1102" s="116"/>
      <c r="N1102" s="15" t="str">
        <f t="shared" si="75"/>
        <v>-b458</v>
      </c>
      <c r="O1102" t="str">
        <f t="shared" si="76"/>
        <v/>
      </c>
      <c r="Q1102">
        <f>RIGHT(N1102,LEN(N1102)-2)*1</f>
        <v>458</v>
      </c>
      <c r="R1102" s="14">
        <f t="shared" si="78"/>
        <v>807741</v>
      </c>
    </row>
    <row r="1103" spans="1:18" ht="14.45" customHeight="1" x14ac:dyDescent="0.25">
      <c r="A1103" s="10">
        <v>137</v>
      </c>
      <c r="B1103" s="111"/>
      <c r="C1103" s="6" t="s">
        <v>1519</v>
      </c>
      <c r="D1103" s="7">
        <v>44931</v>
      </c>
      <c r="E1103" s="8" t="s">
        <v>248</v>
      </c>
      <c r="F1103" s="9">
        <v>807741</v>
      </c>
      <c r="G1103" s="8" t="s">
        <v>1378</v>
      </c>
      <c r="H1103" s="9">
        <v>84813</v>
      </c>
      <c r="I1103" s="112"/>
      <c r="J1103" s="113"/>
      <c r="K1103" s="114"/>
      <c r="L1103" s="115"/>
      <c r="M1103" s="116"/>
      <c r="N1103" s="15" t="str">
        <f t="shared" si="75"/>
        <v>00508</v>
      </c>
      <c r="O1103" t="str">
        <f t="shared" si="76"/>
        <v/>
      </c>
      <c r="Q1103">
        <f t="shared" si="77"/>
        <v>508</v>
      </c>
      <c r="R1103" s="14">
        <f t="shared" si="78"/>
        <v>807741</v>
      </c>
    </row>
    <row r="1104" spans="1:18" ht="14.45" customHeight="1" x14ac:dyDescent="0.25">
      <c r="A1104" s="10">
        <v>138</v>
      </c>
      <c r="B1104" s="111"/>
      <c r="C1104" s="6" t="s">
        <v>1520</v>
      </c>
      <c r="D1104" s="7">
        <v>44932</v>
      </c>
      <c r="E1104" s="8" t="s">
        <v>192</v>
      </c>
      <c r="F1104" s="9">
        <v>500872</v>
      </c>
      <c r="G1104" s="8" t="s">
        <v>1378</v>
      </c>
      <c r="H1104" s="9">
        <v>52592</v>
      </c>
      <c r="I1104" s="112"/>
      <c r="J1104" s="113"/>
      <c r="K1104" s="114"/>
      <c r="L1104" s="115"/>
      <c r="M1104" s="116"/>
      <c r="N1104" s="15" t="str">
        <f t="shared" si="75"/>
        <v>00782</v>
      </c>
      <c r="O1104" t="str">
        <f t="shared" si="76"/>
        <v/>
      </c>
      <c r="Q1104">
        <f t="shared" si="77"/>
        <v>782</v>
      </c>
      <c r="R1104" s="14">
        <f t="shared" si="78"/>
        <v>500872</v>
      </c>
    </row>
    <row r="1105" spans="1:18" ht="14.45" customHeight="1" x14ac:dyDescent="0.25">
      <c r="A1105" s="10">
        <v>139</v>
      </c>
      <c r="B1105" s="111"/>
      <c r="C1105" s="6" t="s">
        <v>1521</v>
      </c>
      <c r="D1105" s="7">
        <v>44932</v>
      </c>
      <c r="E1105" s="8" t="s">
        <v>192</v>
      </c>
      <c r="F1105" s="9">
        <v>807741</v>
      </c>
      <c r="G1105" s="8" t="s">
        <v>1378</v>
      </c>
      <c r="H1105" s="9">
        <v>84813</v>
      </c>
      <c r="I1105" s="112"/>
      <c r="J1105" s="113"/>
      <c r="K1105" s="114"/>
      <c r="L1105" s="115"/>
      <c r="M1105" s="116"/>
      <c r="N1105" s="15" t="str">
        <f t="shared" si="75"/>
        <v>00791</v>
      </c>
      <c r="O1105" t="str">
        <f t="shared" si="76"/>
        <v/>
      </c>
      <c r="Q1105">
        <f t="shared" si="77"/>
        <v>791</v>
      </c>
      <c r="R1105" s="14">
        <f t="shared" si="78"/>
        <v>807741</v>
      </c>
    </row>
    <row r="1106" spans="1:18" ht="14.45" customHeight="1" x14ac:dyDescent="0.25">
      <c r="A1106" s="10">
        <v>140</v>
      </c>
      <c r="B1106" s="111"/>
      <c r="C1106" s="6" t="s">
        <v>1522</v>
      </c>
      <c r="D1106" s="7">
        <v>44942</v>
      </c>
      <c r="E1106" s="8" t="s">
        <v>127</v>
      </c>
      <c r="F1106" s="9">
        <v>1052874</v>
      </c>
      <c r="G1106" s="8" t="s">
        <v>1378</v>
      </c>
      <c r="H1106" s="9">
        <v>110552</v>
      </c>
      <c r="I1106" s="112"/>
      <c r="J1106" s="113"/>
      <c r="K1106" s="114"/>
      <c r="L1106" s="115"/>
      <c r="M1106" s="116"/>
      <c r="N1106" s="15" t="str">
        <f t="shared" si="75"/>
        <v>01621</v>
      </c>
      <c r="O1106" t="str">
        <f t="shared" si="76"/>
        <v/>
      </c>
      <c r="Q1106">
        <f t="shared" si="77"/>
        <v>1621</v>
      </c>
      <c r="R1106" s="14">
        <f t="shared" si="78"/>
        <v>1052874</v>
      </c>
    </row>
    <row r="1107" spans="1:18" ht="14.45" customHeight="1" x14ac:dyDescent="0.25">
      <c r="A1107" s="10">
        <v>141</v>
      </c>
      <c r="B1107" s="111"/>
      <c r="C1107" s="6" t="s">
        <v>1523</v>
      </c>
      <c r="D1107" s="7">
        <v>44942</v>
      </c>
      <c r="E1107" s="8" t="s">
        <v>127</v>
      </c>
      <c r="F1107" s="9">
        <v>2862357</v>
      </c>
      <c r="G1107" s="8" t="s">
        <v>1378</v>
      </c>
      <c r="H1107" s="9">
        <v>300547</v>
      </c>
      <c r="I1107" s="112"/>
      <c r="J1107" s="113"/>
      <c r="K1107" s="114"/>
      <c r="L1107" s="115"/>
      <c r="M1107" s="116"/>
      <c r="N1107" s="15" t="str">
        <f t="shared" si="75"/>
        <v>01644</v>
      </c>
      <c r="O1107" t="str">
        <f t="shared" si="76"/>
        <v/>
      </c>
      <c r="Q1107">
        <f t="shared" si="77"/>
        <v>1644</v>
      </c>
      <c r="R1107" s="14">
        <f t="shared" si="78"/>
        <v>2862357</v>
      </c>
    </row>
    <row r="1108" spans="1:18" ht="14.45" customHeight="1" x14ac:dyDescent="0.25">
      <c r="A1108" s="10">
        <v>142</v>
      </c>
      <c r="B1108" s="111"/>
      <c r="C1108" s="6" t="s">
        <v>1524</v>
      </c>
      <c r="D1108" s="7">
        <v>44943</v>
      </c>
      <c r="E1108" s="8" t="s">
        <v>127</v>
      </c>
      <c r="F1108" s="9">
        <v>1083742</v>
      </c>
      <c r="G1108" s="8" t="s">
        <v>1378</v>
      </c>
      <c r="H1108" s="9">
        <v>113793</v>
      </c>
      <c r="I1108" s="112"/>
      <c r="J1108" s="113"/>
      <c r="K1108" s="114"/>
      <c r="L1108" s="115"/>
      <c r="M1108" s="116"/>
      <c r="N1108" s="15" t="str">
        <f t="shared" ref="N1108:N1171" si="83">+RIGHT(C1108,5)</f>
        <v>01704</v>
      </c>
      <c r="O1108" t="str">
        <f t="shared" ref="O1108:O1171" si="84">+IF(F1108&gt;0,"","HT")</f>
        <v/>
      </c>
      <c r="Q1108">
        <f t="shared" ref="Q1108:Q1171" si="85">+N1108*1</f>
        <v>1704</v>
      </c>
      <c r="R1108" s="14">
        <f t="shared" ref="R1108:R1171" si="86">+F1108</f>
        <v>1083742</v>
      </c>
    </row>
    <row r="1109" spans="1:18" ht="14.45" customHeight="1" x14ac:dyDescent="0.25">
      <c r="A1109" s="10">
        <v>143</v>
      </c>
      <c r="B1109" s="111"/>
      <c r="C1109" s="6" t="s">
        <v>1525</v>
      </c>
      <c r="D1109" s="7">
        <v>44931</v>
      </c>
      <c r="E1109" s="8" t="s">
        <v>248</v>
      </c>
      <c r="F1109" s="9">
        <v>963995</v>
      </c>
      <c r="G1109" s="8" t="s">
        <v>1378</v>
      </c>
      <c r="H1109" s="9">
        <v>101219</v>
      </c>
      <c r="I1109" s="112"/>
      <c r="J1109" s="113"/>
      <c r="K1109" s="114"/>
      <c r="L1109" s="115"/>
      <c r="M1109" s="116"/>
      <c r="N1109" s="15" t="str">
        <f t="shared" si="83"/>
        <v>00401</v>
      </c>
      <c r="O1109" t="str">
        <f t="shared" si="84"/>
        <v/>
      </c>
      <c r="Q1109">
        <f t="shared" si="85"/>
        <v>401</v>
      </c>
      <c r="R1109" s="14">
        <f t="shared" si="86"/>
        <v>963995</v>
      </c>
    </row>
    <row r="1110" spans="1:18" ht="14.45" customHeight="1" x14ac:dyDescent="0.25">
      <c r="A1110" s="10">
        <v>144</v>
      </c>
      <c r="B1110" s="111"/>
      <c r="C1110" s="6" t="s">
        <v>1526</v>
      </c>
      <c r="D1110" s="7">
        <v>44930</v>
      </c>
      <c r="E1110" s="8" t="s">
        <v>248</v>
      </c>
      <c r="F1110" s="9">
        <v>807741</v>
      </c>
      <c r="G1110" s="8" t="s">
        <v>1378</v>
      </c>
      <c r="H1110" s="9">
        <v>84813</v>
      </c>
      <c r="I1110" s="112"/>
      <c r="J1110" s="113"/>
      <c r="K1110" s="114"/>
      <c r="L1110" s="115"/>
      <c r="M1110" s="116"/>
      <c r="N1110" s="15" t="str">
        <f t="shared" si="83"/>
        <v>00291</v>
      </c>
      <c r="O1110" t="str">
        <f t="shared" si="84"/>
        <v/>
      </c>
      <c r="Q1110">
        <f t="shared" si="85"/>
        <v>291</v>
      </c>
      <c r="R1110" s="14">
        <f t="shared" si="86"/>
        <v>807741</v>
      </c>
    </row>
    <row r="1111" spans="1:18" ht="14.45" customHeight="1" x14ac:dyDescent="0.25">
      <c r="A1111" s="10">
        <v>145</v>
      </c>
      <c r="B1111" s="111"/>
      <c r="C1111" s="6" t="s">
        <v>1527</v>
      </c>
      <c r="D1111" s="7">
        <v>44932</v>
      </c>
      <c r="E1111" s="8" t="s">
        <v>248</v>
      </c>
      <c r="F1111" s="9">
        <v>807741</v>
      </c>
      <c r="G1111" s="8" t="s">
        <v>1378</v>
      </c>
      <c r="H1111" s="9">
        <v>84813</v>
      </c>
      <c r="I1111" s="112"/>
      <c r="J1111" s="113"/>
      <c r="K1111" s="114"/>
      <c r="L1111" s="115"/>
      <c r="M1111" s="116"/>
      <c r="N1111" s="15" t="str">
        <f t="shared" si="83"/>
        <v>00588</v>
      </c>
      <c r="O1111" t="str">
        <f t="shared" si="84"/>
        <v/>
      </c>
      <c r="Q1111">
        <f t="shared" si="85"/>
        <v>588</v>
      </c>
      <c r="R1111" s="14">
        <f t="shared" si="86"/>
        <v>807741</v>
      </c>
    </row>
    <row r="1112" spans="1:18" ht="14.45" customHeight="1" x14ac:dyDescent="0.25">
      <c r="A1112" s="10">
        <v>146</v>
      </c>
      <c r="B1112" s="111"/>
      <c r="C1112" s="6" t="s">
        <v>1528</v>
      </c>
      <c r="D1112" s="7">
        <v>44932</v>
      </c>
      <c r="E1112" s="8" t="s">
        <v>131</v>
      </c>
      <c r="F1112" s="9">
        <v>807741</v>
      </c>
      <c r="G1112" s="8" t="s">
        <v>1378</v>
      </c>
      <c r="H1112" s="9">
        <v>84813</v>
      </c>
      <c r="I1112" s="112"/>
      <c r="J1112" s="113"/>
      <c r="K1112" s="114"/>
      <c r="L1112" s="115"/>
      <c r="M1112" s="116"/>
      <c r="N1112" s="15" t="str">
        <f t="shared" si="83"/>
        <v>00754</v>
      </c>
      <c r="O1112" t="str">
        <f t="shared" si="84"/>
        <v/>
      </c>
      <c r="Q1112">
        <f t="shared" si="85"/>
        <v>754</v>
      </c>
      <c r="R1112" s="14">
        <f t="shared" si="86"/>
        <v>807741</v>
      </c>
    </row>
    <row r="1113" spans="1:18" ht="14.45" customHeight="1" x14ac:dyDescent="0.25">
      <c r="A1113" s="10">
        <v>147</v>
      </c>
      <c r="B1113" s="111"/>
      <c r="C1113" s="6" t="s">
        <v>1529</v>
      </c>
      <c r="D1113" s="7">
        <v>44932</v>
      </c>
      <c r="E1113" s="8" t="s">
        <v>127</v>
      </c>
      <c r="F1113" s="9">
        <v>807741</v>
      </c>
      <c r="G1113" s="8" t="s">
        <v>1378</v>
      </c>
      <c r="H1113" s="9">
        <v>84813</v>
      </c>
      <c r="I1113" s="112"/>
      <c r="J1113" s="113"/>
      <c r="K1113" s="114"/>
      <c r="L1113" s="115"/>
      <c r="M1113" s="116"/>
      <c r="N1113" s="15" t="str">
        <f t="shared" si="83"/>
        <v>00794</v>
      </c>
      <c r="O1113" t="str">
        <f t="shared" si="84"/>
        <v/>
      </c>
      <c r="Q1113">
        <f t="shared" si="85"/>
        <v>794</v>
      </c>
      <c r="R1113" s="14">
        <f t="shared" si="86"/>
        <v>807741</v>
      </c>
    </row>
    <row r="1114" spans="1:18" ht="14.45" customHeight="1" x14ac:dyDescent="0.25">
      <c r="A1114" s="10">
        <v>148</v>
      </c>
      <c r="B1114" s="111"/>
      <c r="C1114" s="6" t="s">
        <v>1530</v>
      </c>
      <c r="D1114" s="7">
        <v>44936</v>
      </c>
      <c r="E1114" s="8" t="s">
        <v>514</v>
      </c>
      <c r="F1114" s="9">
        <v>1553746</v>
      </c>
      <c r="G1114" s="8" t="s">
        <v>1378</v>
      </c>
      <c r="H1114" s="9">
        <v>163143</v>
      </c>
      <c r="I1114" s="112"/>
      <c r="J1114" s="113"/>
      <c r="K1114" s="114"/>
      <c r="L1114" s="115"/>
      <c r="M1114" s="116"/>
      <c r="N1114" s="15" t="str">
        <f t="shared" si="83"/>
        <v>01003</v>
      </c>
      <c r="O1114" t="str">
        <f t="shared" si="84"/>
        <v/>
      </c>
      <c r="Q1114">
        <f t="shared" si="85"/>
        <v>1003</v>
      </c>
      <c r="R1114" s="14">
        <f t="shared" si="86"/>
        <v>1553746</v>
      </c>
    </row>
    <row r="1115" spans="1:18" ht="14.45" customHeight="1" x14ac:dyDescent="0.25">
      <c r="A1115" s="10">
        <v>149</v>
      </c>
      <c r="B1115" s="111"/>
      <c r="C1115" s="6" t="s">
        <v>1531</v>
      </c>
      <c r="D1115" s="7">
        <v>44935</v>
      </c>
      <c r="E1115" s="8" t="s">
        <v>127</v>
      </c>
      <c r="F1115" s="9">
        <v>1675154</v>
      </c>
      <c r="G1115" s="8" t="s">
        <v>1378</v>
      </c>
      <c r="H1115" s="9">
        <v>175891</v>
      </c>
      <c r="I1115" s="112"/>
      <c r="J1115" s="113"/>
      <c r="K1115" s="114"/>
      <c r="L1115" s="115"/>
      <c r="M1115" s="116"/>
      <c r="N1115" s="15" t="str">
        <f t="shared" si="83"/>
        <v>00888</v>
      </c>
      <c r="O1115" t="str">
        <f t="shared" si="84"/>
        <v/>
      </c>
      <c r="Q1115">
        <f t="shared" si="85"/>
        <v>888</v>
      </c>
      <c r="R1115" s="14">
        <f t="shared" si="86"/>
        <v>1675154</v>
      </c>
    </row>
    <row r="1116" spans="1:18" ht="14.45" customHeight="1" x14ac:dyDescent="0.25">
      <c r="A1116" s="10">
        <v>150</v>
      </c>
      <c r="B1116" s="111"/>
      <c r="C1116" s="6" t="s">
        <v>1532</v>
      </c>
      <c r="D1116" s="7">
        <v>44932</v>
      </c>
      <c r="E1116" s="8" t="s">
        <v>248</v>
      </c>
      <c r="F1116" s="9">
        <v>807741</v>
      </c>
      <c r="G1116" s="8" t="s">
        <v>1378</v>
      </c>
      <c r="H1116" s="9">
        <v>84813</v>
      </c>
      <c r="I1116" s="112"/>
      <c r="J1116" s="113"/>
      <c r="K1116" s="114"/>
      <c r="L1116" s="115"/>
      <c r="M1116" s="116"/>
      <c r="N1116" s="15" t="str">
        <f t="shared" si="83"/>
        <v>00693</v>
      </c>
      <c r="O1116" t="str">
        <f t="shared" si="84"/>
        <v/>
      </c>
      <c r="Q1116">
        <f t="shared" si="85"/>
        <v>693</v>
      </c>
      <c r="R1116" s="14">
        <f t="shared" si="86"/>
        <v>807741</v>
      </c>
    </row>
    <row r="1117" spans="1:18" ht="14.45" customHeight="1" x14ac:dyDescent="0.25">
      <c r="A1117" s="10">
        <v>151</v>
      </c>
      <c r="B1117" s="111"/>
      <c r="C1117" s="6" t="s">
        <v>1533</v>
      </c>
      <c r="D1117" s="7">
        <v>44932</v>
      </c>
      <c r="E1117" s="8" t="s">
        <v>131</v>
      </c>
      <c r="F1117" s="9">
        <v>807741</v>
      </c>
      <c r="G1117" s="8" t="s">
        <v>1378</v>
      </c>
      <c r="H1117" s="9">
        <v>84813</v>
      </c>
      <c r="I1117" s="112"/>
      <c r="J1117" s="113"/>
      <c r="K1117" s="114"/>
      <c r="L1117" s="115"/>
      <c r="M1117" s="116"/>
      <c r="N1117" s="15" t="str">
        <f t="shared" si="83"/>
        <v>00561</v>
      </c>
      <c r="O1117" t="str">
        <f t="shared" si="84"/>
        <v/>
      </c>
      <c r="Q1117">
        <f t="shared" si="85"/>
        <v>561</v>
      </c>
      <c r="R1117" s="14">
        <f t="shared" si="86"/>
        <v>807741</v>
      </c>
    </row>
    <row r="1118" spans="1:18" ht="14.45" customHeight="1" x14ac:dyDescent="0.25">
      <c r="A1118" s="10">
        <v>152</v>
      </c>
      <c r="B1118" s="111"/>
      <c r="C1118" s="6" t="s">
        <v>1534</v>
      </c>
      <c r="D1118" s="7">
        <v>44938</v>
      </c>
      <c r="E1118" s="8" t="s">
        <v>131</v>
      </c>
      <c r="F1118" s="9">
        <v>1180743</v>
      </c>
      <c r="G1118" s="8" t="s">
        <v>1378</v>
      </c>
      <c r="H1118" s="9">
        <v>123978</v>
      </c>
      <c r="I1118" s="112"/>
      <c r="J1118" s="113"/>
      <c r="K1118" s="114"/>
      <c r="L1118" s="115"/>
      <c r="M1118" s="116"/>
      <c r="N1118" s="15" t="str">
        <f t="shared" si="83"/>
        <v>01389</v>
      </c>
      <c r="O1118" t="str">
        <f t="shared" si="84"/>
        <v/>
      </c>
      <c r="Q1118">
        <f t="shared" si="85"/>
        <v>1389</v>
      </c>
      <c r="R1118" s="14">
        <f t="shared" si="86"/>
        <v>1180743</v>
      </c>
    </row>
    <row r="1119" spans="1:18" ht="14.45" customHeight="1" x14ac:dyDescent="0.25">
      <c r="A1119" s="10">
        <v>153</v>
      </c>
      <c r="B1119" s="111"/>
      <c r="C1119" s="6" t="s">
        <v>1535</v>
      </c>
      <c r="D1119" s="7">
        <v>44932</v>
      </c>
      <c r="E1119" s="8" t="s">
        <v>248</v>
      </c>
      <c r="F1119" s="9">
        <v>1809485</v>
      </c>
      <c r="G1119" s="8" t="s">
        <v>1378</v>
      </c>
      <c r="H1119" s="9">
        <v>189996</v>
      </c>
      <c r="I1119" s="112"/>
      <c r="J1119" s="113"/>
      <c r="K1119" s="114"/>
      <c r="L1119" s="115"/>
      <c r="M1119" s="116"/>
      <c r="N1119" s="15" t="str">
        <f t="shared" si="83"/>
        <v>00677</v>
      </c>
      <c r="O1119" t="str">
        <f t="shared" si="84"/>
        <v/>
      </c>
      <c r="Q1119">
        <f t="shared" si="85"/>
        <v>677</v>
      </c>
      <c r="R1119" s="14">
        <f t="shared" si="86"/>
        <v>1809485</v>
      </c>
    </row>
    <row r="1120" spans="1:18" ht="14.45" customHeight="1" x14ac:dyDescent="0.25">
      <c r="A1120" s="10">
        <v>154</v>
      </c>
      <c r="B1120" s="111"/>
      <c r="C1120" s="6" t="s">
        <v>1536</v>
      </c>
      <c r="D1120" s="7">
        <v>44932</v>
      </c>
      <c r="E1120" s="8" t="s">
        <v>192</v>
      </c>
      <c r="F1120" s="9">
        <v>807741</v>
      </c>
      <c r="G1120" s="8" t="s">
        <v>1378</v>
      </c>
      <c r="H1120" s="9">
        <v>84813</v>
      </c>
      <c r="I1120" s="112"/>
      <c r="J1120" s="113"/>
      <c r="K1120" s="114"/>
      <c r="L1120" s="115"/>
      <c r="M1120" s="116"/>
      <c r="N1120" s="15" t="str">
        <f t="shared" si="83"/>
        <v>00620</v>
      </c>
      <c r="O1120" t="str">
        <f t="shared" si="84"/>
        <v/>
      </c>
      <c r="Q1120">
        <f t="shared" si="85"/>
        <v>620</v>
      </c>
      <c r="R1120" s="14">
        <f t="shared" si="86"/>
        <v>807741</v>
      </c>
    </row>
    <row r="1121" spans="1:18" ht="14.45" customHeight="1" x14ac:dyDescent="0.25">
      <c r="A1121" s="10">
        <v>155</v>
      </c>
      <c r="B1121" s="111"/>
      <c r="C1121" s="6" t="s">
        <v>1537</v>
      </c>
      <c r="D1121" s="7">
        <v>44932</v>
      </c>
      <c r="E1121" s="8" t="s">
        <v>192</v>
      </c>
      <c r="F1121" s="9">
        <v>807741</v>
      </c>
      <c r="G1121" s="8" t="s">
        <v>1378</v>
      </c>
      <c r="H1121" s="9">
        <v>84813</v>
      </c>
      <c r="I1121" s="112"/>
      <c r="J1121" s="113"/>
      <c r="K1121" s="114"/>
      <c r="L1121" s="115"/>
      <c r="M1121" s="116"/>
      <c r="N1121" s="15" t="str">
        <f t="shared" si="83"/>
        <v>00800</v>
      </c>
      <c r="O1121" t="str">
        <f t="shared" si="84"/>
        <v/>
      </c>
      <c r="Q1121">
        <f t="shared" si="85"/>
        <v>800</v>
      </c>
      <c r="R1121" s="14">
        <f t="shared" si="86"/>
        <v>807741</v>
      </c>
    </row>
    <row r="1122" spans="1:18" ht="14.45" customHeight="1" x14ac:dyDescent="0.25">
      <c r="A1122" s="10">
        <v>156</v>
      </c>
      <c r="B1122" s="111"/>
      <c r="C1122" s="6" t="s">
        <v>1538</v>
      </c>
      <c r="D1122" s="7">
        <v>44931</v>
      </c>
      <c r="E1122" s="8" t="s">
        <v>127</v>
      </c>
      <c r="F1122" s="9">
        <v>807741</v>
      </c>
      <c r="G1122" s="8" t="s">
        <v>1378</v>
      </c>
      <c r="H1122" s="9">
        <v>84813</v>
      </c>
      <c r="I1122" s="112"/>
      <c r="J1122" s="113"/>
      <c r="K1122" s="114"/>
      <c r="L1122" s="115"/>
      <c r="M1122" s="116"/>
      <c r="N1122" s="15" t="str">
        <f t="shared" si="83"/>
        <v>00517</v>
      </c>
      <c r="O1122" t="str">
        <f t="shared" si="84"/>
        <v/>
      </c>
      <c r="Q1122">
        <f t="shared" si="85"/>
        <v>517</v>
      </c>
      <c r="R1122" s="14">
        <f t="shared" si="86"/>
        <v>807741</v>
      </c>
    </row>
    <row r="1123" spans="1:18" ht="14.45" customHeight="1" x14ac:dyDescent="0.25">
      <c r="A1123" s="10">
        <v>157</v>
      </c>
      <c r="B1123" s="111"/>
      <c r="C1123" s="6" t="s">
        <v>1539</v>
      </c>
      <c r="D1123" s="7">
        <v>44930</v>
      </c>
      <c r="E1123" s="8" t="s">
        <v>248</v>
      </c>
      <c r="F1123" s="9">
        <v>1551197</v>
      </c>
      <c r="G1123" s="8" t="s">
        <v>1378</v>
      </c>
      <c r="H1123" s="9">
        <v>162876</v>
      </c>
      <c r="I1123" s="112"/>
      <c r="J1123" s="113"/>
      <c r="K1123" s="114"/>
      <c r="L1123" s="115"/>
      <c r="M1123" s="116"/>
      <c r="N1123" s="15" t="str">
        <f t="shared" si="83"/>
        <v>00286</v>
      </c>
      <c r="O1123" t="str">
        <f t="shared" si="84"/>
        <v/>
      </c>
      <c r="Q1123">
        <f t="shared" si="85"/>
        <v>286</v>
      </c>
      <c r="R1123" s="14">
        <f t="shared" si="86"/>
        <v>1551197</v>
      </c>
    </row>
    <row r="1124" spans="1:18" ht="14.45" customHeight="1" x14ac:dyDescent="0.25">
      <c r="A1124" s="10">
        <v>158</v>
      </c>
      <c r="B1124" s="111"/>
      <c r="C1124" s="6" t="s">
        <v>1540</v>
      </c>
      <c r="D1124" s="7">
        <v>44932</v>
      </c>
      <c r="E1124" s="8" t="s">
        <v>127</v>
      </c>
      <c r="F1124" s="9">
        <v>807741</v>
      </c>
      <c r="G1124" s="8" t="s">
        <v>1378</v>
      </c>
      <c r="H1124" s="9">
        <v>84813</v>
      </c>
      <c r="I1124" s="112"/>
      <c r="J1124" s="113"/>
      <c r="K1124" s="114"/>
      <c r="L1124" s="115"/>
      <c r="M1124" s="116"/>
      <c r="N1124" s="15" t="str">
        <f t="shared" si="83"/>
        <v>00652</v>
      </c>
      <c r="O1124" t="str">
        <f t="shared" si="84"/>
        <v/>
      </c>
      <c r="Q1124">
        <f t="shared" si="85"/>
        <v>652</v>
      </c>
      <c r="R1124" s="14">
        <f t="shared" si="86"/>
        <v>807741</v>
      </c>
    </row>
    <row r="1125" spans="1:18" ht="14.45" customHeight="1" x14ac:dyDescent="0.25">
      <c r="A1125" s="10">
        <v>159</v>
      </c>
      <c r="B1125" s="111"/>
      <c r="C1125" s="6" t="s">
        <v>1541</v>
      </c>
      <c r="D1125" s="7">
        <v>44932</v>
      </c>
      <c r="E1125" s="8" t="s">
        <v>131</v>
      </c>
      <c r="F1125" s="9">
        <v>2300184</v>
      </c>
      <c r="G1125" s="8" t="s">
        <v>1378</v>
      </c>
      <c r="H1125" s="9">
        <v>241519</v>
      </c>
      <c r="I1125" s="112"/>
      <c r="J1125" s="113"/>
      <c r="K1125" s="114"/>
      <c r="L1125" s="115"/>
      <c r="M1125" s="116"/>
      <c r="N1125" s="15" t="str">
        <f t="shared" si="83"/>
        <v>00546</v>
      </c>
      <c r="O1125" t="str">
        <f t="shared" si="84"/>
        <v/>
      </c>
      <c r="Q1125">
        <f t="shared" si="85"/>
        <v>546</v>
      </c>
      <c r="R1125" s="14">
        <f t="shared" si="86"/>
        <v>2300184</v>
      </c>
    </row>
    <row r="1126" spans="1:18" ht="14.45" customHeight="1" x14ac:dyDescent="0.25">
      <c r="A1126" s="10">
        <v>160</v>
      </c>
      <c r="B1126" s="111"/>
      <c r="C1126" s="6" t="s">
        <v>1542</v>
      </c>
      <c r="D1126" s="7">
        <v>44932</v>
      </c>
      <c r="E1126" s="8" t="s">
        <v>131</v>
      </c>
      <c r="F1126" s="9">
        <v>807741</v>
      </c>
      <c r="G1126" s="8" t="s">
        <v>1378</v>
      </c>
      <c r="H1126" s="9">
        <v>84813</v>
      </c>
      <c r="I1126" s="112"/>
      <c r="J1126" s="113"/>
      <c r="K1126" s="114"/>
      <c r="L1126" s="115"/>
      <c r="M1126" s="116"/>
      <c r="N1126" s="15" t="str">
        <f t="shared" si="83"/>
        <v>00602</v>
      </c>
      <c r="O1126" t="str">
        <f t="shared" si="84"/>
        <v/>
      </c>
      <c r="Q1126">
        <f t="shared" si="85"/>
        <v>602</v>
      </c>
      <c r="R1126" s="14">
        <f t="shared" si="86"/>
        <v>807741</v>
      </c>
    </row>
    <row r="1127" spans="1:18" ht="14.45" customHeight="1" x14ac:dyDescent="0.25">
      <c r="A1127" s="10">
        <v>161</v>
      </c>
      <c r="B1127" s="111"/>
      <c r="C1127" s="6" t="s">
        <v>1543</v>
      </c>
      <c r="D1127" s="7">
        <v>44932</v>
      </c>
      <c r="E1127" s="8" t="s">
        <v>131</v>
      </c>
      <c r="F1127" s="9">
        <v>807741</v>
      </c>
      <c r="G1127" s="8" t="s">
        <v>1378</v>
      </c>
      <c r="H1127" s="9">
        <v>84813</v>
      </c>
      <c r="I1127" s="112"/>
      <c r="J1127" s="113"/>
      <c r="K1127" s="114"/>
      <c r="L1127" s="115"/>
      <c r="M1127" s="116"/>
      <c r="N1127" s="15" t="str">
        <f t="shared" si="83"/>
        <v>00680</v>
      </c>
      <c r="O1127" t="str">
        <f t="shared" si="84"/>
        <v/>
      </c>
      <c r="Q1127">
        <f t="shared" si="85"/>
        <v>680</v>
      </c>
      <c r="R1127" s="14">
        <f t="shared" si="86"/>
        <v>807741</v>
      </c>
    </row>
    <row r="1128" spans="1:18" ht="14.45" customHeight="1" x14ac:dyDescent="0.25">
      <c r="A1128" s="10">
        <v>162</v>
      </c>
      <c r="B1128" s="111"/>
      <c r="C1128" s="6" t="s">
        <v>1544</v>
      </c>
      <c r="D1128" s="7">
        <v>44930</v>
      </c>
      <c r="E1128" s="8" t="s">
        <v>127</v>
      </c>
      <c r="F1128" s="9">
        <v>1402105</v>
      </c>
      <c r="G1128" s="8" t="s">
        <v>1378</v>
      </c>
      <c r="H1128" s="9">
        <v>147221</v>
      </c>
      <c r="I1128" s="112"/>
      <c r="J1128" s="113"/>
      <c r="K1128" s="114"/>
      <c r="L1128" s="115"/>
      <c r="M1128" s="116"/>
      <c r="N1128" s="15" t="str">
        <f t="shared" si="83"/>
        <v>00252</v>
      </c>
      <c r="O1128" t="str">
        <f t="shared" si="84"/>
        <v/>
      </c>
      <c r="Q1128">
        <f t="shared" si="85"/>
        <v>252</v>
      </c>
      <c r="R1128" s="14">
        <f t="shared" si="86"/>
        <v>1402105</v>
      </c>
    </row>
    <row r="1129" spans="1:18" ht="14.45" customHeight="1" x14ac:dyDescent="0.25">
      <c r="A1129" s="10">
        <v>163</v>
      </c>
      <c r="B1129" s="111"/>
      <c r="C1129" s="6" t="s">
        <v>1545</v>
      </c>
      <c r="D1129" s="7">
        <v>44931</v>
      </c>
      <c r="E1129" s="8" t="s">
        <v>127</v>
      </c>
      <c r="F1129" s="9">
        <v>807741</v>
      </c>
      <c r="G1129" s="8" t="s">
        <v>1378</v>
      </c>
      <c r="H1129" s="9">
        <v>84813</v>
      </c>
      <c r="I1129" s="112"/>
      <c r="J1129" s="113"/>
      <c r="K1129" s="114"/>
      <c r="L1129" s="115"/>
      <c r="M1129" s="116"/>
      <c r="N1129" s="15" t="str">
        <f t="shared" si="83"/>
        <v>00478</v>
      </c>
      <c r="O1129" t="str">
        <f t="shared" si="84"/>
        <v/>
      </c>
      <c r="Q1129">
        <f t="shared" si="85"/>
        <v>478</v>
      </c>
      <c r="R1129" s="14">
        <f t="shared" si="86"/>
        <v>807741</v>
      </c>
    </row>
    <row r="1130" spans="1:18" ht="14.45" customHeight="1" x14ac:dyDescent="0.25">
      <c r="A1130" s="10">
        <v>164</v>
      </c>
      <c r="B1130" s="111"/>
      <c r="C1130" s="6" t="s">
        <v>1546</v>
      </c>
      <c r="D1130" s="7">
        <v>44932</v>
      </c>
      <c r="E1130" s="8" t="s">
        <v>192</v>
      </c>
      <c r="F1130" s="9">
        <v>807741</v>
      </c>
      <c r="G1130" s="8" t="s">
        <v>1378</v>
      </c>
      <c r="H1130" s="9">
        <v>84813</v>
      </c>
      <c r="I1130" s="112"/>
      <c r="J1130" s="113"/>
      <c r="K1130" s="114"/>
      <c r="L1130" s="115"/>
      <c r="M1130" s="116"/>
      <c r="N1130" s="15" t="str">
        <f t="shared" si="83"/>
        <v>00616</v>
      </c>
      <c r="O1130" t="str">
        <f t="shared" si="84"/>
        <v/>
      </c>
      <c r="Q1130">
        <f t="shared" si="85"/>
        <v>616</v>
      </c>
      <c r="R1130" s="14">
        <f t="shared" si="86"/>
        <v>807741</v>
      </c>
    </row>
    <row r="1131" spans="1:18" ht="14.45" customHeight="1" x14ac:dyDescent="0.25">
      <c r="A1131" s="10">
        <v>165</v>
      </c>
      <c r="B1131" s="111"/>
      <c r="C1131" s="6" t="s">
        <v>1547</v>
      </c>
      <c r="D1131" s="7">
        <v>44932</v>
      </c>
      <c r="E1131" s="8" t="s">
        <v>192</v>
      </c>
      <c r="F1131" s="9">
        <v>807741</v>
      </c>
      <c r="G1131" s="8" t="s">
        <v>1378</v>
      </c>
      <c r="H1131" s="9">
        <v>84813</v>
      </c>
      <c r="I1131" s="112"/>
      <c r="J1131" s="113"/>
      <c r="K1131" s="114"/>
      <c r="L1131" s="115"/>
      <c r="M1131" s="116"/>
      <c r="N1131" s="15" t="str">
        <f t="shared" si="83"/>
        <v>00796</v>
      </c>
      <c r="O1131" t="str">
        <f t="shared" si="84"/>
        <v/>
      </c>
      <c r="Q1131">
        <f t="shared" si="85"/>
        <v>796</v>
      </c>
      <c r="R1131" s="14">
        <f t="shared" si="86"/>
        <v>807741</v>
      </c>
    </row>
    <row r="1132" spans="1:18" ht="14.45" customHeight="1" x14ac:dyDescent="0.25">
      <c r="A1132" s="10">
        <v>166</v>
      </c>
      <c r="B1132" s="111"/>
      <c r="C1132" s="6" t="s">
        <v>1548</v>
      </c>
      <c r="D1132" s="7">
        <v>44935</v>
      </c>
      <c r="E1132" s="8" t="s">
        <v>192</v>
      </c>
      <c r="F1132" s="9">
        <v>373280</v>
      </c>
      <c r="G1132" s="8" t="s">
        <v>1378</v>
      </c>
      <c r="H1132" s="9">
        <v>39194</v>
      </c>
      <c r="I1132" s="112"/>
      <c r="J1132" s="113"/>
      <c r="K1132" s="114"/>
      <c r="L1132" s="115"/>
      <c r="M1132" s="116"/>
      <c r="N1132" s="15" t="str">
        <f t="shared" si="83"/>
        <v>00896</v>
      </c>
      <c r="O1132" t="str">
        <f t="shared" si="84"/>
        <v/>
      </c>
      <c r="Q1132">
        <f t="shared" si="85"/>
        <v>896</v>
      </c>
      <c r="R1132" s="14">
        <f t="shared" si="86"/>
        <v>373280</v>
      </c>
    </row>
    <row r="1133" spans="1:18" ht="14.45" customHeight="1" x14ac:dyDescent="0.25">
      <c r="A1133" s="10">
        <v>167</v>
      </c>
      <c r="B1133" s="111"/>
      <c r="C1133" s="6" t="s">
        <v>1549</v>
      </c>
      <c r="D1133" s="7">
        <v>44931</v>
      </c>
      <c r="E1133" s="8" t="s">
        <v>514</v>
      </c>
      <c r="F1133" s="9">
        <v>807741</v>
      </c>
      <c r="G1133" s="8" t="s">
        <v>1378</v>
      </c>
      <c r="H1133" s="9">
        <v>84813</v>
      </c>
      <c r="I1133" s="112"/>
      <c r="J1133" s="113"/>
      <c r="K1133" s="114"/>
      <c r="L1133" s="115"/>
      <c r="M1133" s="116"/>
      <c r="N1133" s="15" t="str">
        <f t="shared" si="83"/>
        <v>-b431</v>
      </c>
      <c r="O1133" t="str">
        <f t="shared" si="84"/>
        <v/>
      </c>
      <c r="Q1133">
        <f t="shared" ref="Q1133:Q1135" si="87">RIGHT(N1133,LEN(N1133)-2)*1</f>
        <v>431</v>
      </c>
      <c r="R1133" s="14">
        <f t="shared" si="86"/>
        <v>807741</v>
      </c>
    </row>
    <row r="1134" spans="1:18" ht="14.45" customHeight="1" x14ac:dyDescent="0.25">
      <c r="A1134" s="10">
        <v>168</v>
      </c>
      <c r="B1134" s="111"/>
      <c r="C1134" s="6" t="s">
        <v>1550</v>
      </c>
      <c r="D1134" s="7">
        <v>44932</v>
      </c>
      <c r="E1134" s="8" t="s">
        <v>514</v>
      </c>
      <c r="F1134" s="9">
        <v>807741</v>
      </c>
      <c r="G1134" s="8" t="s">
        <v>1378</v>
      </c>
      <c r="H1134" s="9">
        <v>84813</v>
      </c>
      <c r="I1134" s="112"/>
      <c r="J1134" s="113"/>
      <c r="K1134" s="114"/>
      <c r="L1134" s="115"/>
      <c r="M1134" s="116"/>
      <c r="N1134" s="15" t="str">
        <f t="shared" si="83"/>
        <v>-b631</v>
      </c>
      <c r="O1134" t="str">
        <f t="shared" si="84"/>
        <v/>
      </c>
      <c r="Q1134">
        <f t="shared" si="87"/>
        <v>631</v>
      </c>
      <c r="R1134" s="14">
        <f t="shared" si="86"/>
        <v>807741</v>
      </c>
    </row>
    <row r="1135" spans="1:18" ht="14.45" customHeight="1" x14ac:dyDescent="0.25">
      <c r="A1135" s="10">
        <v>169</v>
      </c>
      <c r="B1135" s="111"/>
      <c r="C1135" s="6" t="s">
        <v>1551</v>
      </c>
      <c r="D1135" s="7">
        <v>44932</v>
      </c>
      <c r="E1135" s="8" t="s">
        <v>514</v>
      </c>
      <c r="F1135" s="9">
        <v>807741</v>
      </c>
      <c r="G1135" s="8" t="s">
        <v>1378</v>
      </c>
      <c r="H1135" s="9">
        <v>84813</v>
      </c>
      <c r="I1135" s="112"/>
      <c r="J1135" s="113"/>
      <c r="K1135" s="114"/>
      <c r="L1135" s="115"/>
      <c r="M1135" s="116"/>
      <c r="N1135" s="15" t="str">
        <f t="shared" si="83"/>
        <v>-b709</v>
      </c>
      <c r="O1135" t="str">
        <f t="shared" si="84"/>
        <v/>
      </c>
      <c r="Q1135">
        <f t="shared" si="87"/>
        <v>709</v>
      </c>
      <c r="R1135" s="14">
        <f t="shared" si="86"/>
        <v>807741</v>
      </c>
    </row>
    <row r="1136" spans="1:18" ht="14.45" customHeight="1" x14ac:dyDescent="0.25">
      <c r="A1136" s="10">
        <v>170</v>
      </c>
      <c r="B1136" s="111"/>
      <c r="C1136" s="6" t="s">
        <v>1552</v>
      </c>
      <c r="D1136" s="7">
        <v>44932</v>
      </c>
      <c r="E1136" s="8" t="s">
        <v>248</v>
      </c>
      <c r="F1136" s="9">
        <v>500872</v>
      </c>
      <c r="G1136" s="8" t="s">
        <v>1378</v>
      </c>
      <c r="H1136" s="9">
        <v>52592</v>
      </c>
      <c r="I1136" s="112"/>
      <c r="J1136" s="113"/>
      <c r="K1136" s="114"/>
      <c r="L1136" s="115"/>
      <c r="M1136" s="116"/>
      <c r="N1136" s="15" t="str">
        <f t="shared" si="83"/>
        <v>00670</v>
      </c>
      <c r="O1136" t="str">
        <f t="shared" si="84"/>
        <v/>
      </c>
      <c r="Q1136">
        <f t="shared" si="85"/>
        <v>670</v>
      </c>
      <c r="R1136" s="14">
        <f t="shared" si="86"/>
        <v>500872</v>
      </c>
    </row>
    <row r="1137" spans="1:18" ht="14.45" customHeight="1" x14ac:dyDescent="0.25">
      <c r="A1137" s="10">
        <v>171</v>
      </c>
      <c r="B1137" s="111"/>
      <c r="C1137" s="6" t="s">
        <v>1553</v>
      </c>
      <c r="D1137" s="7">
        <v>44932</v>
      </c>
      <c r="E1137" s="8" t="s">
        <v>131</v>
      </c>
      <c r="F1137" s="9">
        <v>807741</v>
      </c>
      <c r="G1137" s="8" t="s">
        <v>1378</v>
      </c>
      <c r="H1137" s="9">
        <v>84813</v>
      </c>
      <c r="I1137" s="112"/>
      <c r="J1137" s="113"/>
      <c r="K1137" s="114"/>
      <c r="L1137" s="115"/>
      <c r="M1137" s="116"/>
      <c r="N1137" s="15" t="str">
        <f t="shared" si="83"/>
        <v>00529</v>
      </c>
      <c r="O1137" t="str">
        <f t="shared" si="84"/>
        <v/>
      </c>
      <c r="Q1137">
        <f t="shared" si="85"/>
        <v>529</v>
      </c>
      <c r="R1137" s="14">
        <f t="shared" si="86"/>
        <v>807741</v>
      </c>
    </row>
    <row r="1138" spans="1:18" ht="14.45" customHeight="1" x14ac:dyDescent="0.25">
      <c r="A1138" s="10">
        <v>172</v>
      </c>
      <c r="B1138" s="111"/>
      <c r="C1138" s="6" t="s">
        <v>1554</v>
      </c>
      <c r="D1138" s="7">
        <v>44929</v>
      </c>
      <c r="E1138" s="8" t="s">
        <v>514</v>
      </c>
      <c r="F1138" s="9">
        <v>1045821</v>
      </c>
      <c r="G1138" s="8" t="s">
        <v>1378</v>
      </c>
      <c r="H1138" s="9">
        <v>109811</v>
      </c>
      <c r="I1138" s="112"/>
      <c r="J1138" s="113"/>
      <c r="K1138" s="114"/>
      <c r="L1138" s="115"/>
      <c r="M1138" s="116"/>
      <c r="N1138" s="15" t="str">
        <f t="shared" si="83"/>
        <v>-b189</v>
      </c>
      <c r="O1138" t="str">
        <f t="shared" si="84"/>
        <v/>
      </c>
      <c r="Q1138">
        <f>RIGHT(N1138,LEN(N1138)-2)*1</f>
        <v>189</v>
      </c>
      <c r="R1138" s="14">
        <f t="shared" si="86"/>
        <v>1045821</v>
      </c>
    </row>
    <row r="1139" spans="1:18" ht="14.45" customHeight="1" x14ac:dyDescent="0.25">
      <c r="A1139" s="10">
        <v>173</v>
      </c>
      <c r="B1139" s="111"/>
      <c r="C1139" s="6" t="s">
        <v>1555</v>
      </c>
      <c r="D1139" s="7">
        <v>44939</v>
      </c>
      <c r="E1139" s="8" t="s">
        <v>131</v>
      </c>
      <c r="F1139" s="9">
        <v>276001</v>
      </c>
      <c r="G1139" s="8" t="s">
        <v>1378</v>
      </c>
      <c r="H1139" s="9">
        <v>28980</v>
      </c>
      <c r="I1139" s="112"/>
      <c r="J1139" s="113"/>
      <c r="K1139" s="114"/>
      <c r="L1139" s="115"/>
      <c r="M1139" s="116"/>
      <c r="N1139" s="15" t="str">
        <f t="shared" si="83"/>
        <v>01502</v>
      </c>
      <c r="O1139" t="str">
        <f t="shared" si="84"/>
        <v/>
      </c>
      <c r="Q1139">
        <f t="shared" si="85"/>
        <v>1502</v>
      </c>
      <c r="R1139" s="14">
        <f t="shared" si="86"/>
        <v>276001</v>
      </c>
    </row>
    <row r="1140" spans="1:18" ht="14.45" customHeight="1" x14ac:dyDescent="0.25">
      <c r="A1140" s="10">
        <v>174</v>
      </c>
      <c r="B1140" s="111"/>
      <c r="C1140" s="6" t="s">
        <v>1556</v>
      </c>
      <c r="D1140" s="7">
        <v>44931</v>
      </c>
      <c r="E1140" s="8" t="s">
        <v>127</v>
      </c>
      <c r="F1140" s="9">
        <v>807741</v>
      </c>
      <c r="G1140" s="8" t="s">
        <v>1378</v>
      </c>
      <c r="H1140" s="9">
        <v>84813</v>
      </c>
      <c r="I1140" s="112"/>
      <c r="J1140" s="113"/>
      <c r="K1140" s="114"/>
      <c r="L1140" s="115"/>
      <c r="M1140" s="116"/>
      <c r="N1140" s="15" t="str">
        <f t="shared" si="83"/>
        <v>00487</v>
      </c>
      <c r="O1140" t="str">
        <f t="shared" si="84"/>
        <v/>
      </c>
      <c r="Q1140">
        <f t="shared" si="85"/>
        <v>487</v>
      </c>
      <c r="R1140" s="14">
        <f t="shared" si="86"/>
        <v>807741</v>
      </c>
    </row>
    <row r="1141" spans="1:18" ht="14.45" customHeight="1" x14ac:dyDescent="0.25">
      <c r="A1141" s="10">
        <v>175</v>
      </c>
      <c r="B1141" s="111"/>
      <c r="C1141" s="6" t="s">
        <v>1557</v>
      </c>
      <c r="D1141" s="7">
        <v>44932</v>
      </c>
      <c r="E1141" s="8" t="s">
        <v>192</v>
      </c>
      <c r="F1141" s="9">
        <v>1493436</v>
      </c>
      <c r="G1141" s="8" t="s">
        <v>1378</v>
      </c>
      <c r="H1141" s="9">
        <v>156811</v>
      </c>
      <c r="I1141" s="112"/>
      <c r="J1141" s="113"/>
      <c r="K1141" s="114"/>
      <c r="L1141" s="115"/>
      <c r="M1141" s="116"/>
      <c r="N1141" s="15" t="str">
        <f t="shared" si="83"/>
        <v>00776</v>
      </c>
      <c r="O1141" t="str">
        <f t="shared" si="84"/>
        <v/>
      </c>
      <c r="Q1141">
        <f t="shared" si="85"/>
        <v>776</v>
      </c>
      <c r="R1141" s="14">
        <f t="shared" si="86"/>
        <v>1493436</v>
      </c>
    </row>
    <row r="1142" spans="1:18" ht="14.45" customHeight="1" x14ac:dyDescent="0.25">
      <c r="A1142" s="10">
        <v>176</v>
      </c>
      <c r="B1142" s="111"/>
      <c r="C1142" s="6" t="s">
        <v>1558</v>
      </c>
      <c r="D1142" s="7">
        <v>44932</v>
      </c>
      <c r="E1142" s="8" t="s">
        <v>192</v>
      </c>
      <c r="F1142" s="9">
        <v>1308613</v>
      </c>
      <c r="G1142" s="8" t="s">
        <v>1378</v>
      </c>
      <c r="H1142" s="9">
        <v>137404</v>
      </c>
      <c r="I1142" s="112"/>
      <c r="J1142" s="113"/>
      <c r="K1142" s="114"/>
      <c r="L1142" s="115"/>
      <c r="M1142" s="116"/>
      <c r="N1142" s="15" t="str">
        <f t="shared" si="83"/>
        <v>00784</v>
      </c>
      <c r="O1142" t="str">
        <f t="shared" si="84"/>
        <v/>
      </c>
      <c r="Q1142">
        <f t="shared" si="85"/>
        <v>784</v>
      </c>
      <c r="R1142" s="14">
        <f t="shared" si="86"/>
        <v>1308613</v>
      </c>
    </row>
    <row r="1143" spans="1:18" ht="14.45" customHeight="1" x14ac:dyDescent="0.25">
      <c r="A1143" s="10">
        <v>177</v>
      </c>
      <c r="B1143" s="111"/>
      <c r="C1143" s="6" t="s">
        <v>1559</v>
      </c>
      <c r="D1143" s="7">
        <v>44945</v>
      </c>
      <c r="E1143" s="8" t="s">
        <v>248</v>
      </c>
      <c r="F1143" s="9">
        <v>500872</v>
      </c>
      <c r="G1143" s="8" t="s">
        <v>1378</v>
      </c>
      <c r="H1143" s="9">
        <v>52592</v>
      </c>
      <c r="I1143" s="112"/>
      <c r="J1143" s="113"/>
      <c r="K1143" s="114"/>
      <c r="L1143" s="115"/>
      <c r="M1143" s="116"/>
      <c r="N1143" s="15" t="str">
        <f t="shared" si="83"/>
        <v>01795</v>
      </c>
      <c r="O1143" t="str">
        <f t="shared" si="84"/>
        <v/>
      </c>
      <c r="Q1143">
        <f t="shared" si="85"/>
        <v>1795</v>
      </c>
      <c r="R1143" s="14">
        <f t="shared" si="86"/>
        <v>500872</v>
      </c>
    </row>
    <row r="1144" spans="1:18" ht="14.45" customHeight="1" x14ac:dyDescent="0.25">
      <c r="A1144" s="10">
        <v>178</v>
      </c>
      <c r="B1144" s="111"/>
      <c r="C1144" s="6" t="s">
        <v>1560</v>
      </c>
      <c r="D1144" s="7">
        <v>44932</v>
      </c>
      <c r="E1144" s="8" t="s">
        <v>78</v>
      </c>
      <c r="F1144" s="9">
        <v>1308613</v>
      </c>
      <c r="G1144" s="8" t="s">
        <v>1378</v>
      </c>
      <c r="H1144" s="9">
        <v>137404</v>
      </c>
      <c r="I1144" s="112"/>
      <c r="J1144" s="113"/>
      <c r="K1144" s="114"/>
      <c r="L1144" s="115"/>
      <c r="M1144" s="116"/>
      <c r="N1144" s="15" t="str">
        <f t="shared" si="83"/>
        <v>00742</v>
      </c>
      <c r="O1144" t="str">
        <f t="shared" si="84"/>
        <v/>
      </c>
      <c r="Q1144">
        <f t="shared" si="85"/>
        <v>742</v>
      </c>
      <c r="R1144" s="14">
        <f t="shared" si="86"/>
        <v>1308613</v>
      </c>
    </row>
    <row r="1145" spans="1:18" ht="14.45" customHeight="1" x14ac:dyDescent="0.25">
      <c r="A1145" s="10">
        <v>179</v>
      </c>
      <c r="B1145" s="111"/>
      <c r="C1145" s="6" t="s">
        <v>1561</v>
      </c>
      <c r="D1145" s="7">
        <v>44932</v>
      </c>
      <c r="E1145" s="8" t="s">
        <v>248</v>
      </c>
      <c r="F1145" s="9">
        <v>1308613</v>
      </c>
      <c r="G1145" s="8" t="s">
        <v>1378</v>
      </c>
      <c r="H1145" s="9">
        <v>137404</v>
      </c>
      <c r="I1145" s="112"/>
      <c r="J1145" s="113"/>
      <c r="K1145" s="114"/>
      <c r="L1145" s="115"/>
      <c r="M1145" s="116"/>
      <c r="N1145" s="15" t="str">
        <f t="shared" si="83"/>
        <v>00591</v>
      </c>
      <c r="O1145" t="str">
        <f t="shared" si="84"/>
        <v/>
      </c>
      <c r="Q1145">
        <f t="shared" si="85"/>
        <v>591</v>
      </c>
      <c r="R1145" s="14">
        <f t="shared" si="86"/>
        <v>1308613</v>
      </c>
    </row>
    <row r="1146" spans="1:18" ht="14.45" customHeight="1" x14ac:dyDescent="0.25">
      <c r="A1146" s="10">
        <v>180</v>
      </c>
      <c r="B1146" s="111"/>
      <c r="C1146" s="6" t="s">
        <v>1562</v>
      </c>
      <c r="D1146" s="7">
        <v>44931</v>
      </c>
      <c r="E1146" s="8" t="s">
        <v>78</v>
      </c>
      <c r="F1146" s="9">
        <v>807741</v>
      </c>
      <c r="G1146" s="8" t="s">
        <v>1378</v>
      </c>
      <c r="H1146" s="9">
        <v>84813</v>
      </c>
      <c r="I1146" s="112"/>
      <c r="J1146" s="113"/>
      <c r="K1146" s="114"/>
      <c r="L1146" s="115"/>
      <c r="M1146" s="116"/>
      <c r="N1146" s="15" t="str">
        <f t="shared" si="83"/>
        <v>00510</v>
      </c>
      <c r="O1146" t="str">
        <f t="shared" si="84"/>
        <v/>
      </c>
      <c r="Q1146">
        <f t="shared" si="85"/>
        <v>510</v>
      </c>
      <c r="R1146" s="14">
        <f t="shared" si="86"/>
        <v>807741</v>
      </c>
    </row>
    <row r="1147" spans="1:18" ht="14.45" customHeight="1" x14ac:dyDescent="0.25">
      <c r="A1147" s="10">
        <v>181</v>
      </c>
      <c r="B1147" s="111"/>
      <c r="C1147" s="6" t="s">
        <v>1563</v>
      </c>
      <c r="D1147" s="7">
        <v>44945</v>
      </c>
      <c r="E1147" s="8" t="s">
        <v>248</v>
      </c>
      <c r="F1147" s="9">
        <v>1001744</v>
      </c>
      <c r="G1147" s="8" t="s">
        <v>1378</v>
      </c>
      <c r="H1147" s="9">
        <v>105183</v>
      </c>
      <c r="I1147" s="112"/>
      <c r="J1147" s="113"/>
      <c r="K1147" s="114"/>
      <c r="L1147" s="115"/>
      <c r="M1147" s="116"/>
      <c r="N1147" s="15" t="str">
        <f t="shared" si="83"/>
        <v>01818</v>
      </c>
      <c r="O1147" t="str">
        <f t="shared" si="84"/>
        <v/>
      </c>
      <c r="Q1147">
        <f t="shared" si="85"/>
        <v>1818</v>
      </c>
      <c r="R1147" s="14">
        <f t="shared" si="86"/>
        <v>1001744</v>
      </c>
    </row>
    <row r="1148" spans="1:18" ht="14.45" customHeight="1" x14ac:dyDescent="0.25">
      <c r="A1148" s="10">
        <v>182</v>
      </c>
      <c r="B1148" s="111"/>
      <c r="C1148" s="6" t="s">
        <v>1564</v>
      </c>
      <c r="D1148" s="7">
        <v>44935</v>
      </c>
      <c r="E1148" s="8" t="s">
        <v>248</v>
      </c>
      <c r="F1148" s="9">
        <v>1308613</v>
      </c>
      <c r="G1148" s="8" t="s">
        <v>1378</v>
      </c>
      <c r="H1148" s="9">
        <v>137404</v>
      </c>
      <c r="I1148" s="112"/>
      <c r="J1148" s="113"/>
      <c r="K1148" s="114"/>
      <c r="L1148" s="115"/>
      <c r="M1148" s="116"/>
      <c r="N1148" s="15" t="str">
        <f t="shared" si="83"/>
        <v>00885</v>
      </c>
      <c r="O1148" t="str">
        <f t="shared" si="84"/>
        <v/>
      </c>
      <c r="Q1148">
        <f t="shared" si="85"/>
        <v>885</v>
      </c>
      <c r="R1148" s="14">
        <f t="shared" si="86"/>
        <v>1308613</v>
      </c>
    </row>
    <row r="1149" spans="1:18" ht="14.45" customHeight="1" x14ac:dyDescent="0.25">
      <c r="A1149" s="10">
        <v>183</v>
      </c>
      <c r="B1149" s="111"/>
      <c r="C1149" s="6" t="s">
        <v>1565</v>
      </c>
      <c r="D1149" s="7">
        <v>44945</v>
      </c>
      <c r="E1149" s="8" t="s">
        <v>78</v>
      </c>
      <c r="F1149" s="9">
        <v>466124</v>
      </c>
      <c r="G1149" s="8" t="s">
        <v>1378</v>
      </c>
      <c r="H1149" s="9">
        <v>48943</v>
      </c>
      <c r="I1149" s="112"/>
      <c r="J1149" s="113"/>
      <c r="K1149" s="114"/>
      <c r="L1149" s="115"/>
      <c r="M1149" s="116"/>
      <c r="N1149" s="15" t="str">
        <f t="shared" si="83"/>
        <v>01794</v>
      </c>
      <c r="O1149" t="str">
        <f t="shared" si="84"/>
        <v/>
      </c>
      <c r="Q1149">
        <f t="shared" si="85"/>
        <v>1794</v>
      </c>
      <c r="R1149" s="14">
        <f t="shared" si="86"/>
        <v>466124</v>
      </c>
    </row>
    <row r="1150" spans="1:18" ht="14.45" customHeight="1" x14ac:dyDescent="0.25">
      <c r="A1150" s="10">
        <v>184</v>
      </c>
      <c r="B1150" s="111"/>
      <c r="C1150" s="6" t="s">
        <v>1566</v>
      </c>
      <c r="D1150" s="7">
        <v>44931</v>
      </c>
      <c r="E1150" s="8" t="s">
        <v>514</v>
      </c>
      <c r="F1150" s="9">
        <v>807741</v>
      </c>
      <c r="G1150" s="8" t="s">
        <v>1378</v>
      </c>
      <c r="H1150" s="9">
        <v>84813</v>
      </c>
      <c r="I1150" s="112"/>
      <c r="J1150" s="113"/>
      <c r="K1150" s="114"/>
      <c r="L1150" s="115"/>
      <c r="M1150" s="116"/>
      <c r="N1150" s="15" t="str">
        <f t="shared" si="83"/>
        <v>00434</v>
      </c>
      <c r="O1150" t="str">
        <f t="shared" si="84"/>
        <v/>
      </c>
      <c r="Q1150">
        <f t="shared" si="85"/>
        <v>434</v>
      </c>
      <c r="R1150" s="14">
        <f t="shared" si="86"/>
        <v>807741</v>
      </c>
    </row>
    <row r="1151" spans="1:18" ht="14.45" customHeight="1" x14ac:dyDescent="0.25">
      <c r="A1151" s="10">
        <v>185</v>
      </c>
      <c r="B1151" s="111"/>
      <c r="C1151" s="6" t="s">
        <v>1567</v>
      </c>
      <c r="D1151" s="7">
        <v>44935</v>
      </c>
      <c r="E1151" s="8" t="s">
        <v>514</v>
      </c>
      <c r="F1151" s="9">
        <v>801394</v>
      </c>
      <c r="G1151" s="8" t="s">
        <v>1378</v>
      </c>
      <c r="H1151" s="9">
        <v>84146</v>
      </c>
      <c r="I1151" s="112"/>
      <c r="J1151" s="113"/>
      <c r="K1151" s="114"/>
      <c r="L1151" s="115"/>
      <c r="M1151" s="116"/>
      <c r="N1151" s="15" t="str">
        <f t="shared" si="83"/>
        <v>00914</v>
      </c>
      <c r="O1151" t="str">
        <f t="shared" si="84"/>
        <v/>
      </c>
      <c r="Q1151">
        <f t="shared" si="85"/>
        <v>914</v>
      </c>
      <c r="R1151" s="14">
        <f t="shared" si="86"/>
        <v>801394</v>
      </c>
    </row>
    <row r="1152" spans="1:18" ht="14.45" customHeight="1" x14ac:dyDescent="0.25">
      <c r="A1152" s="10">
        <v>186</v>
      </c>
      <c r="B1152" s="111"/>
      <c r="C1152" s="6" t="s">
        <v>1568</v>
      </c>
      <c r="D1152" s="7">
        <v>44939</v>
      </c>
      <c r="E1152" s="8" t="s">
        <v>248</v>
      </c>
      <c r="F1152" s="9">
        <v>1749487</v>
      </c>
      <c r="G1152" s="8" t="s">
        <v>1378</v>
      </c>
      <c r="H1152" s="9">
        <v>183696</v>
      </c>
      <c r="I1152" s="112"/>
      <c r="J1152" s="113"/>
      <c r="K1152" s="114"/>
      <c r="L1152" s="115"/>
      <c r="M1152" s="116"/>
      <c r="N1152" s="15" t="str">
        <f t="shared" si="83"/>
        <v>01464</v>
      </c>
      <c r="O1152" t="str">
        <f t="shared" si="84"/>
        <v/>
      </c>
      <c r="Q1152">
        <f t="shared" si="85"/>
        <v>1464</v>
      </c>
      <c r="R1152" s="14">
        <f t="shared" si="86"/>
        <v>1749487</v>
      </c>
    </row>
    <row r="1153" spans="1:18" ht="14.45" customHeight="1" x14ac:dyDescent="0.25">
      <c r="A1153" s="10">
        <v>187</v>
      </c>
      <c r="B1153" s="111"/>
      <c r="C1153" s="6" t="s">
        <v>1569</v>
      </c>
      <c r="D1153" s="7">
        <v>44932</v>
      </c>
      <c r="E1153" s="8" t="s">
        <v>192</v>
      </c>
      <c r="F1153" s="9">
        <v>1308613</v>
      </c>
      <c r="G1153" s="8" t="s">
        <v>1378</v>
      </c>
      <c r="H1153" s="9">
        <v>137404</v>
      </c>
      <c r="I1153" s="112"/>
      <c r="J1153" s="113"/>
      <c r="K1153" s="114"/>
      <c r="L1153" s="115"/>
      <c r="M1153" s="116"/>
      <c r="N1153" s="15" t="str">
        <f t="shared" si="83"/>
        <v>00621</v>
      </c>
      <c r="O1153" t="str">
        <f t="shared" si="84"/>
        <v/>
      </c>
      <c r="Q1153">
        <f t="shared" si="85"/>
        <v>621</v>
      </c>
      <c r="R1153" s="14">
        <f t="shared" si="86"/>
        <v>1308613</v>
      </c>
    </row>
    <row r="1154" spans="1:18" ht="14.45" customHeight="1" x14ac:dyDescent="0.25">
      <c r="A1154" s="10">
        <v>188</v>
      </c>
      <c r="B1154" s="111"/>
      <c r="C1154" s="6" t="s">
        <v>1570</v>
      </c>
      <c r="D1154" s="7">
        <v>44931</v>
      </c>
      <c r="E1154" s="8" t="s">
        <v>127</v>
      </c>
      <c r="F1154" s="9">
        <v>807741</v>
      </c>
      <c r="G1154" s="8" t="s">
        <v>1378</v>
      </c>
      <c r="H1154" s="9">
        <v>84813</v>
      </c>
      <c r="I1154" s="112"/>
      <c r="J1154" s="113"/>
      <c r="K1154" s="114"/>
      <c r="L1154" s="115"/>
      <c r="M1154" s="116"/>
      <c r="N1154" s="15" t="str">
        <f t="shared" si="83"/>
        <v>00515</v>
      </c>
      <c r="O1154" t="str">
        <f t="shared" si="84"/>
        <v/>
      </c>
      <c r="Q1154">
        <f t="shared" si="85"/>
        <v>515</v>
      </c>
      <c r="R1154" s="14">
        <f t="shared" si="86"/>
        <v>807741</v>
      </c>
    </row>
    <row r="1155" spans="1:18" ht="14.45" customHeight="1" x14ac:dyDescent="0.25">
      <c r="A1155" s="10">
        <v>189</v>
      </c>
      <c r="B1155" s="111"/>
      <c r="C1155" s="6" t="s">
        <v>1571</v>
      </c>
      <c r="D1155" s="7">
        <v>44931</v>
      </c>
      <c r="E1155" s="8" t="s">
        <v>248</v>
      </c>
      <c r="F1155" s="9">
        <v>1308613</v>
      </c>
      <c r="G1155" s="8" t="s">
        <v>1378</v>
      </c>
      <c r="H1155" s="9">
        <v>137404</v>
      </c>
      <c r="I1155" s="112"/>
      <c r="J1155" s="113"/>
      <c r="K1155" s="114"/>
      <c r="L1155" s="115"/>
      <c r="M1155" s="116"/>
      <c r="N1155" s="15" t="str">
        <f t="shared" si="83"/>
        <v>00486</v>
      </c>
      <c r="O1155" t="str">
        <f t="shared" si="84"/>
        <v/>
      </c>
      <c r="Q1155">
        <f t="shared" si="85"/>
        <v>486</v>
      </c>
      <c r="R1155" s="14">
        <f t="shared" si="86"/>
        <v>1308613</v>
      </c>
    </row>
    <row r="1156" spans="1:18" ht="14.45" customHeight="1" x14ac:dyDescent="0.25">
      <c r="A1156" s="10">
        <v>190</v>
      </c>
      <c r="B1156" s="111"/>
      <c r="C1156" s="6" t="s">
        <v>1572</v>
      </c>
      <c r="D1156" s="7">
        <v>44932</v>
      </c>
      <c r="E1156" s="8" t="s">
        <v>127</v>
      </c>
      <c r="F1156" s="9">
        <v>1308613</v>
      </c>
      <c r="G1156" s="8" t="s">
        <v>1378</v>
      </c>
      <c r="H1156" s="9">
        <v>137404</v>
      </c>
      <c r="I1156" s="112"/>
      <c r="J1156" s="113"/>
      <c r="K1156" s="114"/>
      <c r="L1156" s="115"/>
      <c r="M1156" s="116"/>
      <c r="N1156" s="15" t="str">
        <f t="shared" si="83"/>
        <v>00651</v>
      </c>
      <c r="O1156" t="str">
        <f t="shared" si="84"/>
        <v/>
      </c>
      <c r="Q1156">
        <f t="shared" si="85"/>
        <v>651</v>
      </c>
      <c r="R1156" s="14">
        <f t="shared" si="86"/>
        <v>1308613</v>
      </c>
    </row>
    <row r="1157" spans="1:18" ht="14.45" customHeight="1" x14ac:dyDescent="0.25">
      <c r="A1157" s="10">
        <v>191</v>
      </c>
      <c r="B1157" s="111"/>
      <c r="C1157" s="6" t="s">
        <v>1573</v>
      </c>
      <c r="D1157" s="7">
        <v>44932</v>
      </c>
      <c r="E1157" s="8" t="s">
        <v>131</v>
      </c>
      <c r="F1157" s="9">
        <v>807741</v>
      </c>
      <c r="G1157" s="8" t="s">
        <v>1378</v>
      </c>
      <c r="H1157" s="9">
        <v>84813</v>
      </c>
      <c r="I1157" s="112"/>
      <c r="J1157" s="113"/>
      <c r="K1157" s="114"/>
      <c r="L1157" s="115"/>
      <c r="M1157" s="116"/>
      <c r="N1157" s="15" t="str">
        <f t="shared" si="83"/>
        <v>00673</v>
      </c>
      <c r="O1157" t="str">
        <f t="shared" si="84"/>
        <v/>
      </c>
      <c r="Q1157">
        <f t="shared" si="85"/>
        <v>673</v>
      </c>
      <c r="R1157" s="14">
        <f t="shared" si="86"/>
        <v>807741</v>
      </c>
    </row>
    <row r="1158" spans="1:18" ht="14.45" customHeight="1" x14ac:dyDescent="0.25">
      <c r="A1158" s="10">
        <v>192</v>
      </c>
      <c r="B1158" s="111"/>
      <c r="C1158" s="6" t="s">
        <v>1574</v>
      </c>
      <c r="D1158" s="7">
        <v>44930</v>
      </c>
      <c r="E1158" s="8" t="s">
        <v>131</v>
      </c>
      <c r="F1158" s="9">
        <v>2034790</v>
      </c>
      <c r="G1158" s="8" t="s">
        <v>1378</v>
      </c>
      <c r="H1158" s="9">
        <v>213653</v>
      </c>
      <c r="I1158" s="112"/>
      <c r="J1158" s="113"/>
      <c r="K1158" s="114"/>
      <c r="L1158" s="115"/>
      <c r="M1158" s="116"/>
      <c r="N1158" s="15" t="str">
        <f t="shared" si="83"/>
        <v>00394</v>
      </c>
      <c r="O1158" t="str">
        <f t="shared" si="84"/>
        <v/>
      </c>
      <c r="Q1158">
        <f t="shared" si="85"/>
        <v>394</v>
      </c>
      <c r="R1158" s="14">
        <f t="shared" si="86"/>
        <v>2034790</v>
      </c>
    </row>
    <row r="1159" spans="1:18" ht="14.45" customHeight="1" x14ac:dyDescent="0.25">
      <c r="A1159" s="10">
        <v>193</v>
      </c>
      <c r="B1159" s="111"/>
      <c r="C1159" s="6" t="s">
        <v>1575</v>
      </c>
      <c r="D1159" s="7">
        <v>44931</v>
      </c>
      <c r="E1159" s="8" t="s">
        <v>248</v>
      </c>
      <c r="F1159" s="9">
        <v>807741</v>
      </c>
      <c r="G1159" s="8" t="s">
        <v>1378</v>
      </c>
      <c r="H1159" s="9">
        <v>84813</v>
      </c>
      <c r="I1159" s="112"/>
      <c r="J1159" s="113"/>
      <c r="K1159" s="114"/>
      <c r="L1159" s="115"/>
      <c r="M1159" s="116"/>
      <c r="N1159" s="15" t="str">
        <f t="shared" si="83"/>
        <v>00471</v>
      </c>
      <c r="O1159" t="str">
        <f t="shared" si="84"/>
        <v/>
      </c>
      <c r="Q1159">
        <f t="shared" si="85"/>
        <v>471</v>
      </c>
      <c r="R1159" s="14">
        <f t="shared" si="86"/>
        <v>807741</v>
      </c>
    </row>
    <row r="1160" spans="1:18" ht="14.45" customHeight="1" x14ac:dyDescent="0.25">
      <c r="A1160" s="10">
        <v>194</v>
      </c>
      <c r="B1160" s="111"/>
      <c r="C1160" s="6" t="s">
        <v>1576</v>
      </c>
      <c r="D1160" s="7">
        <v>44935</v>
      </c>
      <c r="E1160" s="8" t="s">
        <v>248</v>
      </c>
      <c r="F1160" s="9">
        <v>807741</v>
      </c>
      <c r="G1160" s="8" t="s">
        <v>1378</v>
      </c>
      <c r="H1160" s="9">
        <v>84813</v>
      </c>
      <c r="I1160" s="112"/>
      <c r="J1160" s="113"/>
      <c r="K1160" s="114"/>
      <c r="L1160" s="115"/>
      <c r="M1160" s="116"/>
      <c r="N1160" s="15" t="str">
        <f t="shared" si="83"/>
        <v>00882</v>
      </c>
      <c r="O1160" t="str">
        <f t="shared" si="84"/>
        <v/>
      </c>
      <c r="Q1160">
        <f t="shared" si="85"/>
        <v>882</v>
      </c>
      <c r="R1160" s="14">
        <f t="shared" si="86"/>
        <v>807741</v>
      </c>
    </row>
    <row r="1161" spans="1:18" ht="14.45" customHeight="1" x14ac:dyDescent="0.25">
      <c r="A1161" s="10">
        <v>195</v>
      </c>
      <c r="B1161" s="111"/>
      <c r="C1161" s="6" t="s">
        <v>1577</v>
      </c>
      <c r="D1161" s="7">
        <v>44931</v>
      </c>
      <c r="E1161" s="8" t="s">
        <v>127</v>
      </c>
      <c r="F1161" s="9">
        <v>807741</v>
      </c>
      <c r="G1161" s="8" t="s">
        <v>1378</v>
      </c>
      <c r="H1161" s="9">
        <v>84813</v>
      </c>
      <c r="I1161" s="112"/>
      <c r="J1161" s="113"/>
      <c r="K1161" s="114"/>
      <c r="L1161" s="115"/>
      <c r="M1161" s="116"/>
      <c r="N1161" s="15" t="str">
        <f t="shared" si="83"/>
        <v>00479</v>
      </c>
      <c r="O1161" t="str">
        <f t="shared" si="84"/>
        <v/>
      </c>
      <c r="Q1161">
        <f t="shared" si="85"/>
        <v>479</v>
      </c>
      <c r="R1161" s="14">
        <f t="shared" si="86"/>
        <v>807741</v>
      </c>
    </row>
    <row r="1162" spans="1:18" ht="14.45" customHeight="1" x14ac:dyDescent="0.25">
      <c r="A1162" s="10">
        <v>196</v>
      </c>
      <c r="B1162" s="111"/>
      <c r="C1162" s="6" t="s">
        <v>1578</v>
      </c>
      <c r="D1162" s="7">
        <v>44929</v>
      </c>
      <c r="E1162" s="8" t="s">
        <v>131</v>
      </c>
      <c r="F1162" s="9">
        <v>1328286</v>
      </c>
      <c r="G1162" s="8" t="s">
        <v>1378</v>
      </c>
      <c r="H1162" s="9">
        <v>139470</v>
      </c>
      <c r="I1162" s="112"/>
      <c r="J1162" s="113"/>
      <c r="K1162" s="114"/>
      <c r="L1162" s="115"/>
      <c r="M1162" s="116"/>
      <c r="N1162" s="15" t="str">
        <f t="shared" si="83"/>
        <v>00147</v>
      </c>
      <c r="O1162" t="str">
        <f t="shared" si="84"/>
        <v/>
      </c>
      <c r="Q1162">
        <f t="shared" si="85"/>
        <v>147</v>
      </c>
      <c r="R1162" s="14">
        <f t="shared" si="86"/>
        <v>1328286</v>
      </c>
    </row>
    <row r="1163" spans="1:18" ht="14.45" customHeight="1" x14ac:dyDescent="0.25">
      <c r="A1163" s="10">
        <v>197</v>
      </c>
      <c r="B1163" s="111"/>
      <c r="C1163" s="6" t="s">
        <v>1579</v>
      </c>
      <c r="D1163" s="7">
        <v>44931</v>
      </c>
      <c r="E1163" s="8" t="s">
        <v>192</v>
      </c>
      <c r="F1163" s="9">
        <v>807741</v>
      </c>
      <c r="G1163" s="8" t="s">
        <v>1378</v>
      </c>
      <c r="H1163" s="9">
        <v>84813</v>
      </c>
      <c r="I1163" s="112"/>
      <c r="J1163" s="113"/>
      <c r="K1163" s="114"/>
      <c r="L1163" s="115"/>
      <c r="M1163" s="116"/>
      <c r="N1163" s="15" t="str">
        <f t="shared" si="83"/>
        <v>00427</v>
      </c>
      <c r="O1163" t="str">
        <f t="shared" si="84"/>
        <v/>
      </c>
      <c r="Q1163">
        <f t="shared" si="85"/>
        <v>427</v>
      </c>
      <c r="R1163" s="14">
        <f t="shared" si="86"/>
        <v>807741</v>
      </c>
    </row>
    <row r="1164" spans="1:18" ht="14.45" customHeight="1" x14ac:dyDescent="0.25">
      <c r="A1164" s="10">
        <v>198</v>
      </c>
      <c r="B1164" s="111"/>
      <c r="C1164" s="6" t="s">
        <v>1580</v>
      </c>
      <c r="D1164" s="7">
        <v>44932</v>
      </c>
      <c r="E1164" s="8" t="s">
        <v>131</v>
      </c>
      <c r="F1164" s="9">
        <v>807741</v>
      </c>
      <c r="G1164" s="8" t="s">
        <v>1378</v>
      </c>
      <c r="H1164" s="9">
        <v>84813</v>
      </c>
      <c r="I1164" s="112"/>
      <c r="J1164" s="113"/>
      <c r="K1164" s="114"/>
      <c r="L1164" s="115"/>
      <c r="M1164" s="116"/>
      <c r="N1164" s="15" t="str">
        <f t="shared" si="83"/>
        <v>00746</v>
      </c>
      <c r="O1164" t="str">
        <f t="shared" si="84"/>
        <v/>
      </c>
      <c r="Q1164">
        <f t="shared" si="85"/>
        <v>746</v>
      </c>
      <c r="R1164" s="14">
        <f t="shared" si="86"/>
        <v>807741</v>
      </c>
    </row>
    <row r="1165" spans="1:18" ht="14.45" customHeight="1" x14ac:dyDescent="0.25">
      <c r="A1165" s="10">
        <v>199</v>
      </c>
      <c r="B1165" s="111"/>
      <c r="C1165" s="6" t="s">
        <v>1581</v>
      </c>
      <c r="D1165" s="7">
        <v>44932</v>
      </c>
      <c r="E1165" s="8" t="s">
        <v>131</v>
      </c>
      <c r="F1165" s="9">
        <v>403871</v>
      </c>
      <c r="G1165" s="8" t="s">
        <v>1378</v>
      </c>
      <c r="H1165" s="9">
        <v>42406</v>
      </c>
      <c r="I1165" s="112"/>
      <c r="J1165" s="113"/>
      <c r="K1165" s="114"/>
      <c r="L1165" s="115"/>
      <c r="M1165" s="116"/>
      <c r="N1165" s="15" t="str">
        <f t="shared" si="83"/>
        <v>00751</v>
      </c>
      <c r="O1165" t="str">
        <f t="shared" si="84"/>
        <v/>
      </c>
      <c r="Q1165">
        <f t="shared" si="85"/>
        <v>751</v>
      </c>
      <c r="R1165" s="14">
        <f t="shared" si="86"/>
        <v>403871</v>
      </c>
    </row>
    <row r="1166" spans="1:18" ht="14.45" customHeight="1" x14ac:dyDescent="0.25">
      <c r="A1166" s="10">
        <v>200</v>
      </c>
      <c r="B1166" s="111"/>
      <c r="C1166" s="6" t="s">
        <v>1582</v>
      </c>
      <c r="D1166" s="7">
        <v>44938</v>
      </c>
      <c r="E1166" s="8" t="s">
        <v>131</v>
      </c>
      <c r="F1166" s="9">
        <v>907916</v>
      </c>
      <c r="G1166" s="8" t="s">
        <v>1378</v>
      </c>
      <c r="H1166" s="9">
        <v>95331</v>
      </c>
      <c r="I1166" s="112"/>
      <c r="J1166" s="113"/>
      <c r="K1166" s="114"/>
      <c r="L1166" s="115"/>
      <c r="M1166" s="116"/>
      <c r="N1166" s="15" t="str">
        <f t="shared" si="83"/>
        <v>01366</v>
      </c>
      <c r="O1166" t="str">
        <f t="shared" si="84"/>
        <v/>
      </c>
      <c r="Q1166">
        <f t="shared" si="85"/>
        <v>1366</v>
      </c>
      <c r="R1166" s="14">
        <f t="shared" si="86"/>
        <v>907916</v>
      </c>
    </row>
    <row r="1167" spans="1:18" ht="14.45" customHeight="1" x14ac:dyDescent="0.25">
      <c r="A1167" s="10">
        <v>201</v>
      </c>
      <c r="B1167" s="111"/>
      <c r="C1167" s="6" t="s">
        <v>1583</v>
      </c>
      <c r="D1167" s="7">
        <v>44932</v>
      </c>
      <c r="E1167" s="8" t="s">
        <v>248</v>
      </c>
      <c r="F1167" s="9">
        <v>1308613</v>
      </c>
      <c r="G1167" s="8" t="s">
        <v>1378</v>
      </c>
      <c r="H1167" s="9">
        <v>137404</v>
      </c>
      <c r="I1167" s="112"/>
      <c r="J1167" s="113"/>
      <c r="K1167" s="114"/>
      <c r="L1167" s="115"/>
      <c r="M1167" s="116"/>
      <c r="N1167" s="15" t="str">
        <f t="shared" si="83"/>
        <v>00605</v>
      </c>
      <c r="O1167" t="str">
        <f t="shared" si="84"/>
        <v/>
      </c>
      <c r="Q1167">
        <f t="shared" si="85"/>
        <v>605</v>
      </c>
      <c r="R1167" s="14">
        <f t="shared" si="86"/>
        <v>1308613</v>
      </c>
    </row>
    <row r="1168" spans="1:18" ht="14.45" customHeight="1" x14ac:dyDescent="0.25">
      <c r="A1168" s="10">
        <v>202</v>
      </c>
      <c r="B1168" s="111"/>
      <c r="C1168" s="6" t="s">
        <v>1584</v>
      </c>
      <c r="D1168" s="7">
        <v>44936</v>
      </c>
      <c r="E1168" s="8" t="s">
        <v>514</v>
      </c>
      <c r="F1168" s="9">
        <v>300523</v>
      </c>
      <c r="G1168" s="8" t="s">
        <v>1378</v>
      </c>
      <c r="H1168" s="9">
        <v>31555</v>
      </c>
      <c r="I1168" s="112"/>
      <c r="J1168" s="113"/>
      <c r="K1168" s="114"/>
      <c r="L1168" s="115"/>
      <c r="M1168" s="116"/>
      <c r="N1168" s="15" t="str">
        <f t="shared" si="83"/>
        <v>b1001</v>
      </c>
      <c r="O1168" t="str">
        <f t="shared" si="84"/>
        <v/>
      </c>
      <c r="Q1168">
        <f>RIGHT(N1168,LEN(N1168)-1)*1</f>
        <v>1001</v>
      </c>
      <c r="R1168" s="14">
        <f t="shared" si="86"/>
        <v>300523</v>
      </c>
    </row>
    <row r="1169" spans="1:18" ht="14.45" customHeight="1" x14ac:dyDescent="0.25">
      <c r="A1169" s="10">
        <v>203</v>
      </c>
      <c r="B1169" s="111"/>
      <c r="C1169" s="6" t="s">
        <v>1585</v>
      </c>
      <c r="D1169" s="7">
        <v>44932</v>
      </c>
      <c r="E1169" s="8" t="s">
        <v>131</v>
      </c>
      <c r="F1169" s="9">
        <v>807741</v>
      </c>
      <c r="G1169" s="8" t="s">
        <v>1378</v>
      </c>
      <c r="H1169" s="9">
        <v>84813</v>
      </c>
      <c r="I1169" s="112"/>
      <c r="J1169" s="113"/>
      <c r="K1169" s="114"/>
      <c r="L1169" s="115"/>
      <c r="M1169" s="116"/>
      <c r="N1169" s="15" t="str">
        <f t="shared" si="83"/>
        <v>00745</v>
      </c>
      <c r="O1169" t="str">
        <f t="shared" si="84"/>
        <v/>
      </c>
      <c r="Q1169">
        <f t="shared" si="85"/>
        <v>745</v>
      </c>
      <c r="R1169" s="14">
        <f t="shared" si="86"/>
        <v>807741</v>
      </c>
    </row>
    <row r="1170" spans="1:18" ht="14.45" customHeight="1" x14ac:dyDescent="0.25">
      <c r="A1170" s="10">
        <v>204</v>
      </c>
      <c r="B1170" s="111"/>
      <c r="C1170" s="6" t="s">
        <v>1586</v>
      </c>
      <c r="D1170" s="7">
        <v>44942</v>
      </c>
      <c r="E1170" s="8" t="s">
        <v>127</v>
      </c>
      <c r="F1170" s="9">
        <v>776873</v>
      </c>
      <c r="G1170" s="8" t="s">
        <v>1378</v>
      </c>
      <c r="H1170" s="9">
        <v>81572</v>
      </c>
      <c r="I1170" s="112"/>
      <c r="J1170" s="113"/>
      <c r="K1170" s="114"/>
      <c r="L1170" s="115"/>
      <c r="M1170" s="116"/>
      <c r="N1170" s="15" t="str">
        <f t="shared" si="83"/>
        <v>01663</v>
      </c>
      <c r="O1170" t="str">
        <f t="shared" si="84"/>
        <v/>
      </c>
      <c r="Q1170">
        <f t="shared" si="85"/>
        <v>1663</v>
      </c>
      <c r="R1170" s="14">
        <f t="shared" si="86"/>
        <v>776873</v>
      </c>
    </row>
    <row r="1171" spans="1:18" ht="14.45" customHeight="1" x14ac:dyDescent="0.25">
      <c r="A1171" s="10">
        <v>205</v>
      </c>
      <c r="B1171" s="111"/>
      <c r="C1171" s="6" t="s">
        <v>1587</v>
      </c>
      <c r="D1171" s="7">
        <v>44932</v>
      </c>
      <c r="E1171" s="8" t="s">
        <v>248</v>
      </c>
      <c r="F1171" s="9">
        <v>1308613</v>
      </c>
      <c r="G1171" s="8" t="s">
        <v>1378</v>
      </c>
      <c r="H1171" s="9">
        <v>137404</v>
      </c>
      <c r="I1171" s="112"/>
      <c r="J1171" s="113"/>
      <c r="K1171" s="114"/>
      <c r="L1171" s="115"/>
      <c r="M1171" s="116"/>
      <c r="N1171" s="15" t="str">
        <f t="shared" si="83"/>
        <v>00668</v>
      </c>
      <c r="O1171" t="str">
        <f t="shared" si="84"/>
        <v/>
      </c>
      <c r="Q1171">
        <f t="shared" si="85"/>
        <v>668</v>
      </c>
      <c r="R1171" s="14">
        <f t="shared" si="86"/>
        <v>1308613</v>
      </c>
    </row>
    <row r="1172" spans="1:18" ht="14.45" customHeight="1" x14ac:dyDescent="0.25">
      <c r="A1172" s="10">
        <v>206</v>
      </c>
      <c r="B1172" s="111"/>
      <c r="C1172" s="6" t="s">
        <v>1588</v>
      </c>
      <c r="D1172" s="7">
        <v>44932</v>
      </c>
      <c r="E1172" s="8" t="s">
        <v>248</v>
      </c>
      <c r="F1172" s="9">
        <v>904742</v>
      </c>
      <c r="G1172" s="8" t="s">
        <v>1378</v>
      </c>
      <c r="H1172" s="9">
        <v>94998</v>
      </c>
      <c r="I1172" s="112"/>
      <c r="J1172" s="113"/>
      <c r="K1172" s="114"/>
      <c r="L1172" s="115"/>
      <c r="M1172" s="116"/>
      <c r="N1172" s="15" t="str">
        <f t="shared" ref="N1172:N1235" si="88">+RIGHT(C1172,5)</f>
        <v>00669</v>
      </c>
      <c r="O1172" t="str">
        <f t="shared" ref="O1172:O1235" si="89">+IF(F1172&gt;0,"","HT")</f>
        <v/>
      </c>
      <c r="Q1172">
        <f t="shared" ref="Q1172:Q1235" si="90">+N1172*1</f>
        <v>669</v>
      </c>
      <c r="R1172" s="14">
        <f t="shared" ref="R1172:R1235" si="91">+F1172</f>
        <v>904742</v>
      </c>
    </row>
    <row r="1173" spans="1:18" ht="14.45" customHeight="1" x14ac:dyDescent="0.25">
      <c r="A1173" s="10">
        <v>207</v>
      </c>
      <c r="B1173" s="111"/>
      <c r="C1173" s="6" t="s">
        <v>1589</v>
      </c>
      <c r="D1173" s="7">
        <v>44932</v>
      </c>
      <c r="E1173" s="8" t="s">
        <v>78</v>
      </c>
      <c r="F1173" s="9">
        <v>1334735</v>
      </c>
      <c r="G1173" s="8" t="s">
        <v>1378</v>
      </c>
      <c r="H1173" s="9">
        <v>140147</v>
      </c>
      <c r="I1173" s="112"/>
      <c r="J1173" s="113"/>
      <c r="K1173" s="114"/>
      <c r="L1173" s="115"/>
      <c r="M1173" s="116"/>
      <c r="N1173" s="15" t="str">
        <f t="shared" si="88"/>
        <v>00696</v>
      </c>
      <c r="O1173" t="str">
        <f t="shared" si="89"/>
        <v/>
      </c>
      <c r="Q1173">
        <f t="shared" si="90"/>
        <v>696</v>
      </c>
      <c r="R1173" s="14">
        <f t="shared" si="91"/>
        <v>1334735</v>
      </c>
    </row>
    <row r="1174" spans="1:18" ht="14.45" customHeight="1" x14ac:dyDescent="0.25">
      <c r="A1174" s="10">
        <v>208</v>
      </c>
      <c r="B1174" s="111"/>
      <c r="C1174" s="6" t="s">
        <v>1590</v>
      </c>
      <c r="D1174" s="7">
        <v>44932</v>
      </c>
      <c r="E1174" s="8" t="s">
        <v>1591</v>
      </c>
      <c r="F1174" s="9">
        <v>1120045</v>
      </c>
      <c r="G1174" s="8" t="s">
        <v>1378</v>
      </c>
      <c r="H1174" s="9">
        <v>117605</v>
      </c>
      <c r="I1174" s="112"/>
      <c r="J1174" s="113"/>
      <c r="K1174" s="114"/>
      <c r="L1174" s="115"/>
      <c r="M1174" s="116"/>
      <c r="N1174" s="15" t="str">
        <f t="shared" si="88"/>
        <v>00636</v>
      </c>
      <c r="O1174" t="str">
        <f t="shared" si="89"/>
        <v/>
      </c>
      <c r="Q1174">
        <f t="shared" si="90"/>
        <v>636</v>
      </c>
      <c r="R1174" s="14">
        <f t="shared" si="91"/>
        <v>1120045</v>
      </c>
    </row>
    <row r="1175" spans="1:18" ht="14.45" customHeight="1" x14ac:dyDescent="0.25">
      <c r="A1175" s="10">
        <v>209</v>
      </c>
      <c r="B1175" s="111"/>
      <c r="C1175" s="6" t="s">
        <v>1592</v>
      </c>
      <c r="D1175" s="7">
        <v>44945</v>
      </c>
      <c r="E1175" s="8" t="s">
        <v>514</v>
      </c>
      <c r="F1175" s="9">
        <v>531550</v>
      </c>
      <c r="G1175" s="8" t="s">
        <v>1378</v>
      </c>
      <c r="H1175" s="9">
        <v>55813</v>
      </c>
      <c r="I1175" s="112"/>
      <c r="J1175" s="113"/>
      <c r="K1175" s="114"/>
      <c r="L1175" s="115"/>
      <c r="M1175" s="116"/>
      <c r="N1175" s="15" t="str">
        <f t="shared" si="88"/>
        <v>b1835</v>
      </c>
      <c r="O1175" t="str">
        <f t="shared" si="89"/>
        <v/>
      </c>
      <c r="Q1175">
        <f>RIGHT(N1175,LEN(N1175)-1)*1</f>
        <v>1835</v>
      </c>
      <c r="R1175" s="14">
        <f t="shared" si="91"/>
        <v>531550</v>
      </c>
    </row>
    <row r="1176" spans="1:18" ht="14.45" customHeight="1" x14ac:dyDescent="0.25">
      <c r="A1176" s="10">
        <v>210</v>
      </c>
      <c r="B1176" s="111"/>
      <c r="C1176" s="6" t="s">
        <v>1593</v>
      </c>
      <c r="D1176" s="7">
        <v>44932</v>
      </c>
      <c r="E1176" s="8" t="s">
        <v>131</v>
      </c>
      <c r="F1176" s="9">
        <v>807741</v>
      </c>
      <c r="G1176" s="8" t="s">
        <v>1378</v>
      </c>
      <c r="H1176" s="9">
        <v>84813</v>
      </c>
      <c r="I1176" s="112"/>
      <c r="J1176" s="113"/>
      <c r="K1176" s="114"/>
      <c r="L1176" s="115"/>
      <c r="M1176" s="116"/>
      <c r="N1176" s="15" t="str">
        <f t="shared" si="88"/>
        <v>00681</v>
      </c>
      <c r="O1176" t="str">
        <f t="shared" si="89"/>
        <v/>
      </c>
      <c r="Q1176">
        <f t="shared" si="90"/>
        <v>681</v>
      </c>
      <c r="R1176" s="14">
        <f t="shared" si="91"/>
        <v>807741</v>
      </c>
    </row>
    <row r="1177" spans="1:18" ht="14.45" customHeight="1" x14ac:dyDescent="0.25">
      <c r="A1177" s="10">
        <v>211</v>
      </c>
      <c r="B1177" s="111"/>
      <c r="C1177" s="6" t="s">
        <v>1594</v>
      </c>
      <c r="D1177" s="7">
        <v>44936</v>
      </c>
      <c r="E1177" s="8" t="s">
        <v>514</v>
      </c>
      <c r="F1177" s="9">
        <v>1368752</v>
      </c>
      <c r="G1177" s="8" t="s">
        <v>1378</v>
      </c>
      <c r="H1177" s="9">
        <v>143719</v>
      </c>
      <c r="I1177" s="112"/>
      <c r="J1177" s="113"/>
      <c r="K1177" s="114"/>
      <c r="L1177" s="115"/>
      <c r="M1177" s="116"/>
      <c r="N1177" s="15" t="str">
        <f t="shared" si="88"/>
        <v>01006</v>
      </c>
      <c r="O1177" t="str">
        <f t="shared" si="89"/>
        <v/>
      </c>
      <c r="Q1177">
        <f t="shared" si="90"/>
        <v>1006</v>
      </c>
      <c r="R1177" s="14">
        <f t="shared" si="91"/>
        <v>1368752</v>
      </c>
    </row>
    <row r="1178" spans="1:18" ht="14.45" customHeight="1" x14ac:dyDescent="0.25">
      <c r="A1178" s="10">
        <v>212</v>
      </c>
      <c r="B1178" s="111"/>
      <c r="C1178" s="6" t="s">
        <v>1595</v>
      </c>
      <c r="D1178" s="7">
        <v>44942</v>
      </c>
      <c r="E1178" s="8" t="s">
        <v>127</v>
      </c>
      <c r="F1178" s="9">
        <v>704394</v>
      </c>
      <c r="G1178" s="8" t="s">
        <v>1378</v>
      </c>
      <c r="H1178" s="9">
        <v>73961</v>
      </c>
      <c r="I1178" s="112"/>
      <c r="J1178" s="113"/>
      <c r="K1178" s="114"/>
      <c r="L1178" s="115"/>
      <c r="M1178" s="116"/>
      <c r="N1178" s="15" t="str">
        <f t="shared" si="88"/>
        <v>01664</v>
      </c>
      <c r="O1178" t="str">
        <f t="shared" si="89"/>
        <v/>
      </c>
      <c r="Q1178">
        <f t="shared" si="90"/>
        <v>1664</v>
      </c>
      <c r="R1178" s="14">
        <f t="shared" si="91"/>
        <v>704394</v>
      </c>
    </row>
    <row r="1179" spans="1:18" ht="14.45" customHeight="1" x14ac:dyDescent="0.25">
      <c r="A1179" s="10">
        <v>213</v>
      </c>
      <c r="B1179" s="111"/>
      <c r="C1179" s="6" t="s">
        <v>1596</v>
      </c>
      <c r="D1179" s="7">
        <v>44932</v>
      </c>
      <c r="E1179" s="8" t="s">
        <v>248</v>
      </c>
      <c r="F1179" s="9">
        <v>1308613</v>
      </c>
      <c r="G1179" s="8" t="s">
        <v>1378</v>
      </c>
      <c r="H1179" s="9">
        <v>137404</v>
      </c>
      <c r="I1179" s="112"/>
      <c r="J1179" s="113"/>
      <c r="K1179" s="114"/>
      <c r="L1179" s="115"/>
      <c r="M1179" s="116"/>
      <c r="N1179" s="15" t="str">
        <f t="shared" si="88"/>
        <v>00743</v>
      </c>
      <c r="O1179" t="str">
        <f t="shared" si="89"/>
        <v/>
      </c>
      <c r="Q1179">
        <f t="shared" si="90"/>
        <v>743</v>
      </c>
      <c r="R1179" s="14">
        <f t="shared" si="91"/>
        <v>1308613</v>
      </c>
    </row>
    <row r="1180" spans="1:18" ht="14.45" customHeight="1" x14ac:dyDescent="0.25">
      <c r="A1180" s="10">
        <v>214</v>
      </c>
      <c r="B1180" s="111"/>
      <c r="C1180" s="6" t="s">
        <v>1597</v>
      </c>
      <c r="D1180" s="7">
        <v>44932</v>
      </c>
      <c r="E1180" s="8" t="s">
        <v>192</v>
      </c>
      <c r="F1180" s="9">
        <v>807741</v>
      </c>
      <c r="G1180" s="8" t="s">
        <v>1378</v>
      </c>
      <c r="H1180" s="9">
        <v>84813</v>
      </c>
      <c r="I1180" s="112"/>
      <c r="J1180" s="113"/>
      <c r="K1180" s="114"/>
      <c r="L1180" s="115"/>
      <c r="M1180" s="116"/>
      <c r="N1180" s="15" t="str">
        <f t="shared" si="88"/>
        <v>00781</v>
      </c>
      <c r="O1180" t="str">
        <f t="shared" si="89"/>
        <v/>
      </c>
      <c r="Q1180">
        <f t="shared" si="90"/>
        <v>781</v>
      </c>
      <c r="R1180" s="14">
        <f t="shared" si="91"/>
        <v>807741</v>
      </c>
    </row>
    <row r="1181" spans="1:18" ht="14.45" customHeight="1" x14ac:dyDescent="0.25">
      <c r="A1181" s="10">
        <v>215</v>
      </c>
      <c r="B1181" s="111"/>
      <c r="C1181" s="6" t="s">
        <v>1598</v>
      </c>
      <c r="D1181" s="7">
        <v>44932</v>
      </c>
      <c r="E1181" s="8" t="s">
        <v>131</v>
      </c>
      <c r="F1181" s="9">
        <v>812246</v>
      </c>
      <c r="G1181" s="8" t="s">
        <v>1378</v>
      </c>
      <c r="H1181" s="9">
        <v>85286</v>
      </c>
      <c r="I1181" s="112"/>
      <c r="J1181" s="113"/>
      <c r="K1181" s="114"/>
      <c r="L1181" s="115"/>
      <c r="M1181" s="116"/>
      <c r="N1181" s="15" t="str">
        <f t="shared" si="88"/>
        <v>00562</v>
      </c>
      <c r="O1181" t="str">
        <f t="shared" si="89"/>
        <v/>
      </c>
      <c r="Q1181">
        <f t="shared" si="90"/>
        <v>562</v>
      </c>
      <c r="R1181" s="14">
        <f t="shared" si="91"/>
        <v>812246</v>
      </c>
    </row>
    <row r="1182" spans="1:18" ht="14.45" customHeight="1" x14ac:dyDescent="0.25">
      <c r="A1182" s="10">
        <v>216</v>
      </c>
      <c r="B1182" s="111"/>
      <c r="C1182" s="6" t="s">
        <v>1599</v>
      </c>
      <c r="D1182" s="7">
        <v>44932</v>
      </c>
      <c r="E1182" s="8" t="s">
        <v>131</v>
      </c>
      <c r="F1182" s="9">
        <v>807741</v>
      </c>
      <c r="G1182" s="8" t="s">
        <v>1378</v>
      </c>
      <c r="H1182" s="9">
        <v>84813</v>
      </c>
      <c r="I1182" s="112"/>
      <c r="J1182" s="113"/>
      <c r="K1182" s="114"/>
      <c r="L1182" s="115"/>
      <c r="M1182" s="116"/>
      <c r="N1182" s="15" t="str">
        <f t="shared" si="88"/>
        <v>00531</v>
      </c>
      <c r="O1182" t="str">
        <f t="shared" si="89"/>
        <v/>
      </c>
      <c r="Q1182">
        <f t="shared" si="90"/>
        <v>531</v>
      </c>
      <c r="R1182" s="14">
        <f t="shared" si="91"/>
        <v>807741</v>
      </c>
    </row>
    <row r="1183" spans="1:18" ht="14.45" customHeight="1" x14ac:dyDescent="0.25">
      <c r="A1183" s="10">
        <v>217</v>
      </c>
      <c r="B1183" s="111"/>
      <c r="C1183" s="6" t="s">
        <v>1600</v>
      </c>
      <c r="D1183" s="7">
        <v>44932</v>
      </c>
      <c r="E1183" s="8" t="s">
        <v>131</v>
      </c>
      <c r="F1183" s="9">
        <v>807741</v>
      </c>
      <c r="G1183" s="8" t="s">
        <v>1378</v>
      </c>
      <c r="H1183" s="9">
        <v>84813</v>
      </c>
      <c r="I1183" s="112"/>
      <c r="J1183" s="113"/>
      <c r="K1183" s="114"/>
      <c r="L1183" s="115"/>
      <c r="M1183" s="116"/>
      <c r="N1183" s="15" t="str">
        <f t="shared" si="88"/>
        <v>00750</v>
      </c>
      <c r="O1183" t="str">
        <f t="shared" si="89"/>
        <v/>
      </c>
      <c r="Q1183">
        <f t="shared" si="90"/>
        <v>750</v>
      </c>
      <c r="R1183" s="14">
        <f t="shared" si="91"/>
        <v>807741</v>
      </c>
    </row>
    <row r="1184" spans="1:18" ht="14.45" customHeight="1" x14ac:dyDescent="0.25">
      <c r="A1184" s="10">
        <v>218</v>
      </c>
      <c r="B1184" s="111"/>
      <c r="C1184" s="6" t="s">
        <v>1601</v>
      </c>
      <c r="D1184" s="7">
        <v>44931</v>
      </c>
      <c r="E1184" s="8" t="s">
        <v>514</v>
      </c>
      <c r="F1184" s="9">
        <v>646193</v>
      </c>
      <c r="G1184" s="8" t="s">
        <v>1378</v>
      </c>
      <c r="H1184" s="9">
        <v>67850</v>
      </c>
      <c r="I1184" s="112"/>
      <c r="J1184" s="113"/>
      <c r="K1184" s="114"/>
      <c r="L1184" s="115"/>
      <c r="M1184" s="116"/>
      <c r="N1184" s="15" t="str">
        <f t="shared" si="88"/>
        <v>-b417</v>
      </c>
      <c r="O1184" t="str">
        <f t="shared" si="89"/>
        <v/>
      </c>
      <c r="Q1184">
        <f>RIGHT(N1184,LEN(N1184)-2)*1</f>
        <v>417</v>
      </c>
      <c r="R1184" s="14">
        <f t="shared" si="91"/>
        <v>646193</v>
      </c>
    </row>
    <row r="1185" spans="1:18" ht="14.45" customHeight="1" x14ac:dyDescent="0.25">
      <c r="A1185" s="10">
        <v>219</v>
      </c>
      <c r="B1185" s="111"/>
      <c r="C1185" s="6" t="s">
        <v>1602</v>
      </c>
      <c r="D1185" s="7">
        <v>44931</v>
      </c>
      <c r="E1185" s="8" t="s">
        <v>248</v>
      </c>
      <c r="F1185" s="9">
        <v>1308613</v>
      </c>
      <c r="G1185" s="8" t="s">
        <v>1378</v>
      </c>
      <c r="H1185" s="9">
        <v>137404</v>
      </c>
      <c r="I1185" s="112"/>
      <c r="J1185" s="113"/>
      <c r="K1185" s="114"/>
      <c r="L1185" s="115"/>
      <c r="M1185" s="116"/>
      <c r="N1185" s="15" t="str">
        <f t="shared" si="88"/>
        <v>00516</v>
      </c>
      <c r="O1185" t="str">
        <f t="shared" si="89"/>
        <v/>
      </c>
      <c r="Q1185">
        <f t="shared" si="90"/>
        <v>516</v>
      </c>
      <c r="R1185" s="14">
        <f t="shared" si="91"/>
        <v>1308613</v>
      </c>
    </row>
    <row r="1186" spans="1:18" ht="14.45" customHeight="1" x14ac:dyDescent="0.25">
      <c r="A1186" s="10">
        <v>220</v>
      </c>
      <c r="B1186" s="111"/>
      <c r="C1186" s="6" t="s">
        <v>1603</v>
      </c>
      <c r="D1186" s="7">
        <v>44931</v>
      </c>
      <c r="E1186" s="8" t="s">
        <v>127</v>
      </c>
      <c r="F1186" s="9">
        <v>807741</v>
      </c>
      <c r="G1186" s="8" t="s">
        <v>1378</v>
      </c>
      <c r="H1186" s="9">
        <v>84813</v>
      </c>
      <c r="I1186" s="112"/>
      <c r="J1186" s="113"/>
      <c r="K1186" s="114"/>
      <c r="L1186" s="115"/>
      <c r="M1186" s="116"/>
      <c r="N1186" s="15" t="str">
        <f t="shared" si="88"/>
        <v>00463</v>
      </c>
      <c r="O1186" t="str">
        <f t="shared" si="89"/>
        <v/>
      </c>
      <c r="Q1186">
        <f t="shared" si="90"/>
        <v>463</v>
      </c>
      <c r="R1186" s="14">
        <f t="shared" si="91"/>
        <v>807741</v>
      </c>
    </row>
    <row r="1187" spans="1:18" ht="14.45" customHeight="1" x14ac:dyDescent="0.25">
      <c r="A1187" s="10">
        <v>221</v>
      </c>
      <c r="B1187" s="111"/>
      <c r="C1187" s="6" t="s">
        <v>1604</v>
      </c>
      <c r="D1187" s="7">
        <v>44932</v>
      </c>
      <c r="E1187" s="8" t="s">
        <v>514</v>
      </c>
      <c r="F1187" s="9">
        <v>1308613</v>
      </c>
      <c r="G1187" s="8" t="s">
        <v>1378</v>
      </c>
      <c r="H1187" s="9">
        <v>137404</v>
      </c>
      <c r="I1187" s="112"/>
      <c r="J1187" s="113"/>
      <c r="K1187" s="114"/>
      <c r="L1187" s="115"/>
      <c r="M1187" s="116"/>
      <c r="N1187" s="15" t="str">
        <f t="shared" si="88"/>
        <v>-b626</v>
      </c>
      <c r="O1187" t="str">
        <f t="shared" si="89"/>
        <v/>
      </c>
      <c r="Q1187">
        <f t="shared" ref="Q1187:Q1188" si="92">RIGHT(N1187,LEN(N1187)-2)*1</f>
        <v>626</v>
      </c>
      <c r="R1187" s="14">
        <f t="shared" si="91"/>
        <v>1308613</v>
      </c>
    </row>
    <row r="1188" spans="1:18" ht="14.45" customHeight="1" x14ac:dyDescent="0.25">
      <c r="A1188" s="10">
        <v>222</v>
      </c>
      <c r="B1188" s="111"/>
      <c r="C1188" s="6" t="s">
        <v>1605</v>
      </c>
      <c r="D1188" s="7">
        <v>44932</v>
      </c>
      <c r="E1188" s="8" t="s">
        <v>514</v>
      </c>
      <c r="F1188" s="9">
        <v>1308613</v>
      </c>
      <c r="G1188" s="8" t="s">
        <v>1378</v>
      </c>
      <c r="H1188" s="9">
        <v>137404</v>
      </c>
      <c r="I1188" s="112"/>
      <c r="J1188" s="113"/>
      <c r="K1188" s="114"/>
      <c r="L1188" s="115"/>
      <c r="M1188" s="116"/>
      <c r="N1188" s="15" t="str">
        <f t="shared" si="88"/>
        <v>-b627</v>
      </c>
      <c r="O1188" t="str">
        <f t="shared" si="89"/>
        <v/>
      </c>
      <c r="Q1188">
        <f t="shared" si="92"/>
        <v>627</v>
      </c>
      <c r="R1188" s="14">
        <f t="shared" si="91"/>
        <v>1308613</v>
      </c>
    </row>
    <row r="1189" spans="1:18" ht="14.45" customHeight="1" x14ac:dyDescent="0.25">
      <c r="A1189" s="10">
        <v>223</v>
      </c>
      <c r="B1189" s="111"/>
      <c r="C1189" s="6" t="s">
        <v>1606</v>
      </c>
      <c r="D1189" s="7">
        <v>44932</v>
      </c>
      <c r="E1189" s="8" t="s">
        <v>248</v>
      </c>
      <c r="F1189" s="9">
        <v>807741</v>
      </c>
      <c r="G1189" s="8" t="s">
        <v>1378</v>
      </c>
      <c r="H1189" s="9">
        <v>84813</v>
      </c>
      <c r="I1189" s="112"/>
      <c r="J1189" s="113"/>
      <c r="K1189" s="114"/>
      <c r="L1189" s="115"/>
      <c r="M1189" s="116"/>
      <c r="N1189" s="15" t="str">
        <f t="shared" si="88"/>
        <v>00592</v>
      </c>
      <c r="O1189" t="str">
        <f t="shared" si="89"/>
        <v/>
      </c>
      <c r="Q1189">
        <f t="shared" si="90"/>
        <v>592</v>
      </c>
      <c r="R1189" s="14">
        <f t="shared" si="91"/>
        <v>807741</v>
      </c>
    </row>
    <row r="1190" spans="1:18" ht="14.45" customHeight="1" x14ac:dyDescent="0.25">
      <c r="A1190" s="10">
        <v>224</v>
      </c>
      <c r="B1190" s="111"/>
      <c r="C1190" s="6" t="s">
        <v>1607</v>
      </c>
      <c r="D1190" s="7">
        <v>44932</v>
      </c>
      <c r="E1190" s="8" t="s">
        <v>192</v>
      </c>
      <c r="F1190" s="9">
        <v>807741</v>
      </c>
      <c r="G1190" s="8" t="s">
        <v>1378</v>
      </c>
      <c r="H1190" s="9">
        <v>84813</v>
      </c>
      <c r="I1190" s="112"/>
      <c r="J1190" s="113"/>
      <c r="K1190" s="114"/>
      <c r="L1190" s="115"/>
      <c r="M1190" s="116"/>
      <c r="N1190" s="15" t="str">
        <f t="shared" si="88"/>
        <v>00797</v>
      </c>
      <c r="O1190" t="str">
        <f t="shared" si="89"/>
        <v/>
      </c>
      <c r="Q1190">
        <f t="shared" si="90"/>
        <v>797</v>
      </c>
      <c r="R1190" s="14">
        <f t="shared" si="91"/>
        <v>807741</v>
      </c>
    </row>
    <row r="1191" spans="1:18" ht="14.45" customHeight="1" x14ac:dyDescent="0.25">
      <c r="A1191" s="10">
        <v>225</v>
      </c>
      <c r="B1191" s="111"/>
      <c r="C1191" s="6" t="s">
        <v>1608</v>
      </c>
      <c r="D1191" s="7">
        <v>44932</v>
      </c>
      <c r="E1191" s="8" t="s">
        <v>127</v>
      </c>
      <c r="F1191" s="9">
        <v>807741</v>
      </c>
      <c r="G1191" s="8" t="s">
        <v>1378</v>
      </c>
      <c r="H1191" s="9">
        <v>84813</v>
      </c>
      <c r="I1191" s="112"/>
      <c r="J1191" s="113"/>
      <c r="K1191" s="114"/>
      <c r="L1191" s="115"/>
      <c r="M1191" s="116"/>
      <c r="N1191" s="15" t="str">
        <f t="shared" si="88"/>
        <v>00663</v>
      </c>
      <c r="O1191" t="str">
        <f t="shared" si="89"/>
        <v/>
      </c>
      <c r="Q1191">
        <f t="shared" si="90"/>
        <v>663</v>
      </c>
      <c r="R1191" s="14">
        <f t="shared" si="91"/>
        <v>807741</v>
      </c>
    </row>
    <row r="1192" spans="1:18" ht="14.45" customHeight="1" x14ac:dyDescent="0.25">
      <c r="A1192" s="10">
        <v>226</v>
      </c>
      <c r="B1192" s="111"/>
      <c r="C1192" s="6" t="s">
        <v>1609</v>
      </c>
      <c r="D1192" s="7">
        <v>44935</v>
      </c>
      <c r="E1192" s="8" t="s">
        <v>127</v>
      </c>
      <c r="F1192" s="9">
        <v>904742</v>
      </c>
      <c r="G1192" s="8" t="s">
        <v>1378</v>
      </c>
      <c r="H1192" s="9">
        <v>94998</v>
      </c>
      <c r="I1192" s="112"/>
      <c r="J1192" s="113"/>
      <c r="K1192" s="114"/>
      <c r="L1192" s="115"/>
      <c r="M1192" s="116"/>
      <c r="N1192" s="15" t="str">
        <f t="shared" si="88"/>
        <v>00890</v>
      </c>
      <c r="O1192" t="str">
        <f t="shared" si="89"/>
        <v/>
      </c>
      <c r="Q1192">
        <f t="shared" si="90"/>
        <v>890</v>
      </c>
      <c r="R1192" s="14">
        <f t="shared" si="91"/>
        <v>904742</v>
      </c>
    </row>
    <row r="1193" spans="1:18" ht="14.45" customHeight="1" x14ac:dyDescent="0.25">
      <c r="A1193" s="10">
        <v>227</v>
      </c>
      <c r="B1193" s="111"/>
      <c r="C1193" s="6" t="s">
        <v>1610</v>
      </c>
      <c r="D1193" s="7">
        <v>44932</v>
      </c>
      <c r="E1193" s="8" t="s">
        <v>192</v>
      </c>
      <c r="F1193" s="9">
        <v>1308613</v>
      </c>
      <c r="G1193" s="8" t="s">
        <v>1378</v>
      </c>
      <c r="H1193" s="9">
        <v>137404</v>
      </c>
      <c r="I1193" s="112"/>
      <c r="J1193" s="113"/>
      <c r="K1193" s="114"/>
      <c r="L1193" s="115"/>
      <c r="M1193" s="116"/>
      <c r="N1193" s="15" t="str">
        <f t="shared" si="88"/>
        <v>00785</v>
      </c>
      <c r="O1193" t="str">
        <f t="shared" si="89"/>
        <v/>
      </c>
      <c r="Q1193">
        <f t="shared" si="90"/>
        <v>785</v>
      </c>
      <c r="R1193" s="14">
        <f t="shared" si="91"/>
        <v>1308613</v>
      </c>
    </row>
    <row r="1194" spans="1:18" ht="14.45" customHeight="1" x14ac:dyDescent="0.25">
      <c r="A1194" s="10">
        <v>228</v>
      </c>
      <c r="B1194" s="111"/>
      <c r="C1194" s="6" t="s">
        <v>1611</v>
      </c>
      <c r="D1194" s="7">
        <v>44940</v>
      </c>
      <c r="E1194" s="8" t="s">
        <v>192</v>
      </c>
      <c r="F1194" s="9">
        <v>220801</v>
      </c>
      <c r="G1194" s="8" t="s">
        <v>1378</v>
      </c>
      <c r="H1194" s="9">
        <v>23184</v>
      </c>
      <c r="I1194" s="112"/>
      <c r="J1194" s="113"/>
      <c r="K1194" s="114"/>
      <c r="L1194" s="115"/>
      <c r="M1194" s="116"/>
      <c r="N1194" s="15" t="str">
        <f t="shared" si="88"/>
        <v>01556</v>
      </c>
      <c r="O1194" t="str">
        <f t="shared" si="89"/>
        <v/>
      </c>
      <c r="Q1194">
        <f t="shared" si="90"/>
        <v>1556</v>
      </c>
      <c r="R1194" s="14">
        <f t="shared" si="91"/>
        <v>220801</v>
      </c>
    </row>
    <row r="1195" spans="1:18" ht="14.45" customHeight="1" x14ac:dyDescent="0.25">
      <c r="A1195" s="10">
        <v>229</v>
      </c>
      <c r="B1195" s="111"/>
      <c r="C1195" s="6" t="s">
        <v>1612</v>
      </c>
      <c r="D1195" s="7">
        <v>44932</v>
      </c>
      <c r="E1195" s="8" t="s">
        <v>131</v>
      </c>
      <c r="F1195" s="9">
        <v>807741</v>
      </c>
      <c r="G1195" s="8" t="s">
        <v>1378</v>
      </c>
      <c r="H1195" s="9">
        <v>84813</v>
      </c>
      <c r="I1195" s="112"/>
      <c r="J1195" s="113"/>
      <c r="K1195" s="114"/>
      <c r="L1195" s="115"/>
      <c r="M1195" s="116"/>
      <c r="N1195" s="15" t="str">
        <f t="shared" si="88"/>
        <v>00748</v>
      </c>
      <c r="O1195" t="str">
        <f t="shared" si="89"/>
        <v/>
      </c>
      <c r="Q1195">
        <f t="shared" si="90"/>
        <v>748</v>
      </c>
      <c r="R1195" s="14">
        <f t="shared" si="91"/>
        <v>807741</v>
      </c>
    </row>
    <row r="1196" spans="1:18" ht="14.45" customHeight="1" x14ac:dyDescent="0.25">
      <c r="A1196" s="10">
        <v>230</v>
      </c>
      <c r="B1196" s="111"/>
      <c r="C1196" s="6" t="s">
        <v>1613</v>
      </c>
      <c r="D1196" s="7">
        <v>44932</v>
      </c>
      <c r="E1196" s="8" t="s">
        <v>514</v>
      </c>
      <c r="F1196" s="9">
        <v>398030</v>
      </c>
      <c r="G1196" s="8" t="s">
        <v>1378</v>
      </c>
      <c r="H1196" s="9">
        <v>41793</v>
      </c>
      <c r="I1196" s="112"/>
      <c r="J1196" s="113"/>
      <c r="K1196" s="114"/>
      <c r="L1196" s="115"/>
      <c r="M1196" s="116"/>
      <c r="N1196" s="15" t="str">
        <f t="shared" si="88"/>
        <v>-b725</v>
      </c>
      <c r="O1196" t="str">
        <f t="shared" si="89"/>
        <v/>
      </c>
      <c r="Q1196">
        <f t="shared" ref="Q1196:Q1197" si="93">RIGHT(N1196,LEN(N1196)-2)*1</f>
        <v>725</v>
      </c>
      <c r="R1196" s="14">
        <f t="shared" si="91"/>
        <v>398030</v>
      </c>
    </row>
    <row r="1197" spans="1:18" ht="14.45" customHeight="1" x14ac:dyDescent="0.25">
      <c r="A1197" s="10">
        <v>231</v>
      </c>
      <c r="B1197" s="111"/>
      <c r="C1197" s="6" t="s">
        <v>1614</v>
      </c>
      <c r="D1197" s="7">
        <v>44931</v>
      </c>
      <c r="E1197" s="8" t="s">
        <v>514</v>
      </c>
      <c r="F1197" s="9">
        <v>807741</v>
      </c>
      <c r="G1197" s="8" t="s">
        <v>1378</v>
      </c>
      <c r="H1197" s="9">
        <v>84813</v>
      </c>
      <c r="I1197" s="112"/>
      <c r="J1197" s="113"/>
      <c r="K1197" s="114"/>
      <c r="L1197" s="115"/>
      <c r="M1197" s="116"/>
      <c r="N1197" s="15" t="str">
        <f t="shared" si="88"/>
        <v>-b430</v>
      </c>
      <c r="O1197" t="str">
        <f t="shared" si="89"/>
        <v/>
      </c>
      <c r="Q1197">
        <f t="shared" si="93"/>
        <v>430</v>
      </c>
      <c r="R1197" s="14">
        <f t="shared" si="91"/>
        <v>807741</v>
      </c>
    </row>
    <row r="1198" spans="1:18" ht="14.45" customHeight="1" x14ac:dyDescent="0.25">
      <c r="A1198" s="10">
        <v>232</v>
      </c>
      <c r="B1198" s="111"/>
      <c r="C1198" s="6" t="s">
        <v>1615</v>
      </c>
      <c r="D1198" s="7">
        <v>44932</v>
      </c>
      <c r="E1198" s="8" t="s">
        <v>192</v>
      </c>
      <c r="F1198" s="9">
        <v>807741</v>
      </c>
      <c r="G1198" s="8" t="s">
        <v>1378</v>
      </c>
      <c r="H1198" s="9">
        <v>84813</v>
      </c>
      <c r="I1198" s="112"/>
      <c r="J1198" s="113"/>
      <c r="K1198" s="114"/>
      <c r="L1198" s="115"/>
      <c r="M1198" s="116"/>
      <c r="N1198" s="15" t="str">
        <f t="shared" si="88"/>
        <v>00795</v>
      </c>
      <c r="O1198" t="str">
        <f t="shared" si="89"/>
        <v/>
      </c>
      <c r="Q1198">
        <f t="shared" si="90"/>
        <v>795</v>
      </c>
      <c r="R1198" s="14">
        <f t="shared" si="91"/>
        <v>807741</v>
      </c>
    </row>
    <row r="1199" spans="1:18" ht="14.45" customHeight="1" x14ac:dyDescent="0.25">
      <c r="A1199" s="10">
        <v>233</v>
      </c>
      <c r="B1199" s="111"/>
      <c r="C1199" s="6" t="s">
        <v>1616</v>
      </c>
      <c r="D1199" s="7">
        <v>44940</v>
      </c>
      <c r="E1199" s="8" t="s">
        <v>248</v>
      </c>
      <c r="F1199" s="9">
        <v>2124563</v>
      </c>
      <c r="G1199" s="8" t="s">
        <v>1378</v>
      </c>
      <c r="H1199" s="9">
        <v>223079</v>
      </c>
      <c r="I1199" s="112"/>
      <c r="J1199" s="113"/>
      <c r="K1199" s="114"/>
      <c r="L1199" s="115"/>
      <c r="M1199" s="116"/>
      <c r="N1199" s="15" t="str">
        <f t="shared" si="88"/>
        <v>01529</v>
      </c>
      <c r="O1199" t="str">
        <f t="shared" si="89"/>
        <v/>
      </c>
      <c r="Q1199">
        <f t="shared" si="90"/>
        <v>1529</v>
      </c>
      <c r="R1199" s="14">
        <f t="shared" si="91"/>
        <v>2124563</v>
      </c>
    </row>
    <row r="1200" spans="1:18" ht="14.45" customHeight="1" x14ac:dyDescent="0.25">
      <c r="A1200" s="10">
        <v>234</v>
      </c>
      <c r="B1200" s="111"/>
      <c r="C1200" s="6" t="s">
        <v>1617</v>
      </c>
      <c r="D1200" s="7">
        <v>44931</v>
      </c>
      <c r="E1200" s="8" t="s">
        <v>514</v>
      </c>
      <c r="F1200" s="9">
        <v>1308613</v>
      </c>
      <c r="G1200" s="8" t="s">
        <v>1378</v>
      </c>
      <c r="H1200" s="9">
        <v>137404</v>
      </c>
      <c r="I1200" s="112"/>
      <c r="J1200" s="113"/>
      <c r="K1200" s="114"/>
      <c r="L1200" s="115"/>
      <c r="M1200" s="116"/>
      <c r="N1200" s="15" t="str">
        <f t="shared" si="88"/>
        <v>-b437</v>
      </c>
      <c r="O1200" t="str">
        <f t="shared" si="89"/>
        <v/>
      </c>
      <c r="Q1200">
        <f>RIGHT(N1200,LEN(N1200)-2)*1</f>
        <v>437</v>
      </c>
      <c r="R1200" s="14">
        <f t="shared" si="91"/>
        <v>1308613</v>
      </c>
    </row>
    <row r="1201" spans="1:18" ht="14.45" customHeight="1" x14ac:dyDescent="0.25">
      <c r="A1201" s="10">
        <v>235</v>
      </c>
      <c r="B1201" s="111"/>
      <c r="C1201" s="6" t="s">
        <v>1618</v>
      </c>
      <c r="D1201" s="7">
        <v>44929</v>
      </c>
      <c r="E1201" s="8" t="s">
        <v>192</v>
      </c>
      <c r="F1201" s="9">
        <v>333980</v>
      </c>
      <c r="G1201" s="8" t="s">
        <v>1378</v>
      </c>
      <c r="H1201" s="9">
        <v>35068</v>
      </c>
      <c r="I1201" s="112"/>
      <c r="J1201" s="113"/>
      <c r="K1201" s="114"/>
      <c r="L1201" s="115"/>
      <c r="M1201" s="116"/>
      <c r="N1201" s="15" t="str">
        <f t="shared" si="88"/>
        <v>00148</v>
      </c>
      <c r="O1201" t="str">
        <f t="shared" si="89"/>
        <v/>
      </c>
      <c r="Q1201">
        <f t="shared" si="90"/>
        <v>148</v>
      </c>
      <c r="R1201" s="14">
        <f t="shared" si="91"/>
        <v>333980</v>
      </c>
    </row>
    <row r="1202" spans="1:18" ht="14.45" customHeight="1" x14ac:dyDescent="0.25">
      <c r="A1202" s="10">
        <v>236</v>
      </c>
      <c r="B1202" s="111"/>
      <c r="C1202" s="6" t="s">
        <v>1619</v>
      </c>
      <c r="D1202" s="7">
        <v>44945</v>
      </c>
      <c r="E1202" s="8" t="s">
        <v>192</v>
      </c>
      <c r="F1202" s="9">
        <v>521324</v>
      </c>
      <c r="G1202" s="8" t="s">
        <v>1378</v>
      </c>
      <c r="H1202" s="9">
        <v>54739</v>
      </c>
      <c r="I1202" s="112"/>
      <c r="J1202" s="113"/>
      <c r="K1202" s="114"/>
      <c r="L1202" s="115"/>
      <c r="M1202" s="116"/>
      <c r="N1202" s="15" t="str">
        <f t="shared" si="88"/>
        <v>01833</v>
      </c>
      <c r="O1202" t="str">
        <f t="shared" si="89"/>
        <v/>
      </c>
      <c r="Q1202">
        <f t="shared" si="90"/>
        <v>1833</v>
      </c>
      <c r="R1202" s="14">
        <f t="shared" si="91"/>
        <v>521324</v>
      </c>
    </row>
    <row r="1203" spans="1:18" ht="14.45" customHeight="1" x14ac:dyDescent="0.25">
      <c r="A1203" s="10">
        <v>237</v>
      </c>
      <c r="B1203" s="111"/>
      <c r="C1203" s="6" t="s">
        <v>1620</v>
      </c>
      <c r="D1203" s="7">
        <v>44935</v>
      </c>
      <c r="E1203" s="8" t="s">
        <v>127</v>
      </c>
      <c r="F1203" s="9">
        <v>1431736</v>
      </c>
      <c r="G1203" s="8" t="s">
        <v>1378</v>
      </c>
      <c r="H1203" s="9">
        <v>150332</v>
      </c>
      <c r="I1203" s="112"/>
      <c r="J1203" s="113"/>
      <c r="K1203" s="114"/>
      <c r="L1203" s="115"/>
      <c r="M1203" s="116"/>
      <c r="N1203" s="15" t="str">
        <f t="shared" si="88"/>
        <v>00892</v>
      </c>
      <c r="O1203" t="str">
        <f t="shared" si="89"/>
        <v/>
      </c>
      <c r="Q1203">
        <f t="shared" si="90"/>
        <v>892</v>
      </c>
      <c r="R1203" s="14">
        <f t="shared" si="91"/>
        <v>1431736</v>
      </c>
    </row>
    <row r="1204" spans="1:18" ht="14.45" customHeight="1" x14ac:dyDescent="0.25">
      <c r="A1204" s="10">
        <v>238</v>
      </c>
      <c r="B1204" s="111"/>
      <c r="C1204" s="6" t="s">
        <v>1621</v>
      </c>
      <c r="D1204" s="7">
        <v>44943</v>
      </c>
      <c r="E1204" s="8" t="s">
        <v>131</v>
      </c>
      <c r="F1204" s="9">
        <v>776873</v>
      </c>
      <c r="G1204" s="8" t="s">
        <v>1378</v>
      </c>
      <c r="H1204" s="9">
        <v>81572</v>
      </c>
      <c r="I1204" s="112"/>
      <c r="J1204" s="113"/>
      <c r="K1204" s="114"/>
      <c r="L1204" s="115"/>
      <c r="M1204" s="116"/>
      <c r="N1204" s="15" t="str">
        <f t="shared" si="88"/>
        <v>01736</v>
      </c>
      <c r="O1204" t="str">
        <f t="shared" si="89"/>
        <v/>
      </c>
      <c r="Q1204">
        <f t="shared" si="90"/>
        <v>1736</v>
      </c>
      <c r="R1204" s="14">
        <f t="shared" si="91"/>
        <v>776873</v>
      </c>
    </row>
    <row r="1205" spans="1:18" ht="14.45" customHeight="1" x14ac:dyDescent="0.25">
      <c r="A1205" s="10">
        <v>239</v>
      </c>
      <c r="B1205" s="111"/>
      <c r="C1205" s="6" t="s">
        <v>1622</v>
      </c>
      <c r="D1205" s="7">
        <v>44932</v>
      </c>
      <c r="E1205" s="8" t="s">
        <v>192</v>
      </c>
      <c r="F1205" s="9">
        <v>1308613</v>
      </c>
      <c r="G1205" s="8" t="s">
        <v>1378</v>
      </c>
      <c r="H1205" s="9">
        <v>137404</v>
      </c>
      <c r="I1205" s="112"/>
      <c r="J1205" s="113"/>
      <c r="K1205" s="114"/>
      <c r="L1205" s="115"/>
      <c r="M1205" s="116"/>
      <c r="N1205" s="15" t="str">
        <f t="shared" si="88"/>
        <v>00793</v>
      </c>
      <c r="O1205" t="str">
        <f t="shared" si="89"/>
        <v/>
      </c>
      <c r="Q1205">
        <f t="shared" si="90"/>
        <v>793</v>
      </c>
      <c r="R1205" s="14">
        <f t="shared" si="91"/>
        <v>1308613</v>
      </c>
    </row>
    <row r="1206" spans="1:18" ht="14.45" customHeight="1" x14ac:dyDescent="0.25">
      <c r="A1206" s="10">
        <v>240</v>
      </c>
      <c r="B1206" s="111"/>
      <c r="C1206" s="6" t="s">
        <v>1623</v>
      </c>
      <c r="D1206" s="7">
        <v>44943</v>
      </c>
      <c r="E1206" s="8" t="s">
        <v>192</v>
      </c>
      <c r="F1206" s="9">
        <v>1052874</v>
      </c>
      <c r="G1206" s="8" t="s">
        <v>1378</v>
      </c>
      <c r="H1206" s="9">
        <v>110552</v>
      </c>
      <c r="I1206" s="112"/>
      <c r="J1206" s="113"/>
      <c r="K1206" s="114"/>
      <c r="L1206" s="115"/>
      <c r="M1206" s="116"/>
      <c r="N1206" s="15" t="str">
        <f t="shared" si="88"/>
        <v>01705</v>
      </c>
      <c r="O1206" t="str">
        <f t="shared" si="89"/>
        <v/>
      </c>
      <c r="Q1206">
        <f t="shared" si="90"/>
        <v>1705</v>
      </c>
      <c r="R1206" s="14">
        <f t="shared" si="91"/>
        <v>1052874</v>
      </c>
    </row>
    <row r="1207" spans="1:18" ht="14.45" customHeight="1" x14ac:dyDescent="0.25">
      <c r="A1207" s="10">
        <v>241</v>
      </c>
      <c r="B1207" s="111"/>
      <c r="C1207" s="6" t="s">
        <v>1624</v>
      </c>
      <c r="D1207" s="7">
        <v>44942</v>
      </c>
      <c r="E1207" s="8" t="s">
        <v>127</v>
      </c>
      <c r="F1207" s="9">
        <v>1246769</v>
      </c>
      <c r="G1207" s="8" t="s">
        <v>1378</v>
      </c>
      <c r="H1207" s="9">
        <v>130911</v>
      </c>
      <c r="I1207" s="112"/>
      <c r="J1207" s="113"/>
      <c r="K1207" s="114"/>
      <c r="L1207" s="115"/>
      <c r="M1207" s="116"/>
      <c r="N1207" s="15" t="str">
        <f t="shared" si="88"/>
        <v>01642</v>
      </c>
      <c r="O1207" t="str">
        <f t="shared" si="89"/>
        <v/>
      </c>
      <c r="Q1207">
        <f t="shared" si="90"/>
        <v>1642</v>
      </c>
      <c r="R1207" s="14">
        <f t="shared" si="91"/>
        <v>1246769</v>
      </c>
    </row>
    <row r="1208" spans="1:18" ht="14.45" customHeight="1" x14ac:dyDescent="0.25">
      <c r="A1208" s="10">
        <v>242</v>
      </c>
      <c r="B1208" s="111"/>
      <c r="C1208" s="6" t="s">
        <v>1625</v>
      </c>
      <c r="D1208" s="7">
        <v>44945</v>
      </c>
      <c r="E1208" s="8" t="s">
        <v>514</v>
      </c>
      <c r="F1208" s="9">
        <v>1456744</v>
      </c>
      <c r="G1208" s="8" t="s">
        <v>1378</v>
      </c>
      <c r="H1208" s="9">
        <v>152958</v>
      </c>
      <c r="I1208" s="112"/>
      <c r="J1208" s="113"/>
      <c r="K1208" s="114"/>
      <c r="L1208" s="115"/>
      <c r="M1208" s="116"/>
      <c r="N1208" s="15" t="str">
        <f t="shared" si="88"/>
        <v>b1815</v>
      </c>
      <c r="O1208" t="str">
        <f t="shared" si="89"/>
        <v/>
      </c>
      <c r="Q1208">
        <f>RIGHT(N1208,LEN(N1208)-1)*1</f>
        <v>1815</v>
      </c>
      <c r="R1208" s="14">
        <f t="shared" si="91"/>
        <v>1456744</v>
      </c>
    </row>
    <row r="1209" spans="1:18" ht="14.45" customHeight="1" x14ac:dyDescent="0.25">
      <c r="A1209" s="10">
        <v>243</v>
      </c>
      <c r="B1209" s="111"/>
      <c r="C1209" s="6" t="s">
        <v>1626</v>
      </c>
      <c r="D1209" s="7">
        <v>44929</v>
      </c>
      <c r="E1209" s="8" t="s">
        <v>248</v>
      </c>
      <c r="F1209" s="9">
        <v>542846</v>
      </c>
      <c r="G1209" s="8" t="s">
        <v>1378</v>
      </c>
      <c r="H1209" s="9">
        <v>56999</v>
      </c>
      <c r="I1209" s="112"/>
      <c r="J1209" s="113"/>
      <c r="K1209" s="114"/>
      <c r="L1209" s="115"/>
      <c r="M1209" s="116"/>
      <c r="N1209" s="15" t="str">
        <f t="shared" si="88"/>
        <v>00127</v>
      </c>
      <c r="O1209" t="str">
        <f t="shared" si="89"/>
        <v/>
      </c>
      <c r="Q1209">
        <f t="shared" si="90"/>
        <v>127</v>
      </c>
      <c r="R1209" s="14">
        <f t="shared" si="91"/>
        <v>542846</v>
      </c>
    </row>
    <row r="1210" spans="1:18" ht="14.45" customHeight="1" x14ac:dyDescent="0.25">
      <c r="A1210" s="10">
        <v>244</v>
      </c>
      <c r="B1210" s="111"/>
      <c r="C1210" s="6" t="s">
        <v>1627</v>
      </c>
      <c r="D1210" s="7">
        <v>44932</v>
      </c>
      <c r="E1210" s="8" t="s">
        <v>131</v>
      </c>
      <c r="F1210" s="9">
        <v>1308613</v>
      </c>
      <c r="G1210" s="8" t="s">
        <v>1378</v>
      </c>
      <c r="H1210" s="9">
        <v>137404</v>
      </c>
      <c r="I1210" s="112"/>
      <c r="J1210" s="113"/>
      <c r="K1210" s="114"/>
      <c r="L1210" s="115"/>
      <c r="M1210" s="116"/>
      <c r="N1210" s="15" t="str">
        <f t="shared" si="88"/>
        <v>00752</v>
      </c>
      <c r="O1210" t="str">
        <f t="shared" si="89"/>
        <v/>
      </c>
      <c r="Q1210">
        <f t="shared" si="90"/>
        <v>752</v>
      </c>
      <c r="R1210" s="14">
        <f t="shared" si="91"/>
        <v>1308613</v>
      </c>
    </row>
    <row r="1211" spans="1:18" ht="14.45" customHeight="1" x14ac:dyDescent="0.25">
      <c r="A1211" s="10">
        <v>245</v>
      </c>
      <c r="B1211" s="111"/>
      <c r="C1211" s="6" t="s">
        <v>1628</v>
      </c>
      <c r="D1211" s="7">
        <v>44945</v>
      </c>
      <c r="E1211" s="8" t="s">
        <v>514</v>
      </c>
      <c r="F1211" s="9">
        <v>776873</v>
      </c>
      <c r="G1211" s="8" t="s">
        <v>1378</v>
      </c>
      <c r="H1211" s="9">
        <v>81572</v>
      </c>
      <c r="I1211" s="112"/>
      <c r="J1211" s="113"/>
      <c r="K1211" s="114"/>
      <c r="L1211" s="115"/>
      <c r="M1211" s="116"/>
      <c r="N1211" s="15" t="str">
        <f t="shared" si="88"/>
        <v>01809</v>
      </c>
      <c r="O1211" t="str">
        <f t="shared" si="89"/>
        <v/>
      </c>
      <c r="Q1211">
        <f t="shared" si="90"/>
        <v>1809</v>
      </c>
      <c r="R1211" s="14">
        <f t="shared" si="91"/>
        <v>776873</v>
      </c>
    </row>
    <row r="1212" spans="1:18" ht="14.45" customHeight="1" x14ac:dyDescent="0.25">
      <c r="A1212" s="10">
        <v>246</v>
      </c>
      <c r="B1212" s="111"/>
      <c r="C1212" s="6" t="s">
        <v>1629</v>
      </c>
      <c r="D1212" s="7">
        <v>44932</v>
      </c>
      <c r="E1212" s="8" t="s">
        <v>248</v>
      </c>
      <c r="F1212" s="9">
        <v>2013867</v>
      </c>
      <c r="G1212" s="8" t="s">
        <v>1378</v>
      </c>
      <c r="H1212" s="9">
        <v>211456</v>
      </c>
      <c r="I1212" s="112"/>
      <c r="J1212" s="113"/>
      <c r="K1212" s="114"/>
      <c r="L1212" s="115"/>
      <c r="M1212" s="116"/>
      <c r="N1212" s="15" t="str">
        <f t="shared" si="88"/>
        <v>00665</v>
      </c>
      <c r="O1212" t="str">
        <f t="shared" si="89"/>
        <v/>
      </c>
      <c r="Q1212">
        <f t="shared" si="90"/>
        <v>665</v>
      </c>
      <c r="R1212" s="14">
        <f t="shared" si="91"/>
        <v>2013867</v>
      </c>
    </row>
    <row r="1213" spans="1:18" ht="14.45" customHeight="1" x14ac:dyDescent="0.25">
      <c r="A1213" s="10">
        <v>247</v>
      </c>
      <c r="B1213" s="111"/>
      <c r="C1213" s="6" t="s">
        <v>1630</v>
      </c>
      <c r="D1213" s="7">
        <v>44942</v>
      </c>
      <c r="E1213" s="8" t="s">
        <v>127</v>
      </c>
      <c r="F1213" s="9">
        <v>1019195</v>
      </c>
      <c r="G1213" s="8" t="s">
        <v>1378</v>
      </c>
      <c r="H1213" s="9">
        <v>107015</v>
      </c>
      <c r="I1213" s="112"/>
      <c r="J1213" s="113"/>
      <c r="K1213" s="114"/>
      <c r="L1213" s="115"/>
      <c r="M1213" s="116"/>
      <c r="N1213" s="15" t="str">
        <f t="shared" si="88"/>
        <v>01645</v>
      </c>
      <c r="O1213" t="str">
        <f t="shared" si="89"/>
        <v/>
      </c>
      <c r="Q1213">
        <f t="shared" si="90"/>
        <v>1645</v>
      </c>
      <c r="R1213" s="14">
        <f t="shared" si="91"/>
        <v>1019195</v>
      </c>
    </row>
    <row r="1214" spans="1:18" ht="14.45" customHeight="1" x14ac:dyDescent="0.25">
      <c r="A1214" s="10">
        <v>248</v>
      </c>
      <c r="B1214" s="111"/>
      <c r="C1214" s="6" t="s">
        <v>1631</v>
      </c>
      <c r="D1214" s="7">
        <v>44935</v>
      </c>
      <c r="E1214" s="8" t="s">
        <v>127</v>
      </c>
      <c r="F1214" s="9">
        <v>807741</v>
      </c>
      <c r="G1214" s="8" t="s">
        <v>1378</v>
      </c>
      <c r="H1214" s="9">
        <v>84813</v>
      </c>
      <c r="I1214" s="112"/>
      <c r="J1214" s="113"/>
      <c r="K1214" s="114"/>
      <c r="L1214" s="115"/>
      <c r="M1214" s="116"/>
      <c r="N1214" s="15" t="str">
        <f t="shared" si="88"/>
        <v>00889</v>
      </c>
      <c r="O1214" t="str">
        <f t="shared" si="89"/>
        <v/>
      </c>
      <c r="Q1214">
        <f t="shared" si="90"/>
        <v>889</v>
      </c>
      <c r="R1214" s="14">
        <f t="shared" si="91"/>
        <v>807741</v>
      </c>
    </row>
    <row r="1215" spans="1:18" ht="14.45" customHeight="1" x14ac:dyDescent="0.25">
      <c r="A1215" s="10">
        <v>249</v>
      </c>
      <c r="B1215" s="111"/>
      <c r="C1215" s="6" t="s">
        <v>1632</v>
      </c>
      <c r="D1215" s="7">
        <v>44932</v>
      </c>
      <c r="E1215" s="8" t="s">
        <v>192</v>
      </c>
      <c r="F1215" s="9">
        <v>807741</v>
      </c>
      <c r="G1215" s="8" t="s">
        <v>1378</v>
      </c>
      <c r="H1215" s="9">
        <v>84813</v>
      </c>
      <c r="I1215" s="112"/>
      <c r="J1215" s="113"/>
      <c r="K1215" s="114"/>
      <c r="L1215" s="115"/>
      <c r="M1215" s="116"/>
      <c r="N1215" s="15" t="str">
        <f t="shared" si="88"/>
        <v>00617</v>
      </c>
      <c r="O1215" t="str">
        <f t="shared" si="89"/>
        <v/>
      </c>
      <c r="Q1215">
        <f t="shared" si="90"/>
        <v>617</v>
      </c>
      <c r="R1215" s="14">
        <f t="shared" si="91"/>
        <v>807741</v>
      </c>
    </row>
    <row r="1216" spans="1:18" ht="14.45" customHeight="1" x14ac:dyDescent="0.25">
      <c r="A1216" s="10">
        <v>250</v>
      </c>
      <c r="B1216" s="111"/>
      <c r="C1216" s="6" t="s">
        <v>1633</v>
      </c>
      <c r="D1216" s="7">
        <v>44932</v>
      </c>
      <c r="E1216" s="8" t="s">
        <v>192</v>
      </c>
      <c r="F1216" s="9">
        <v>1308613</v>
      </c>
      <c r="G1216" s="8" t="s">
        <v>1378</v>
      </c>
      <c r="H1216" s="9">
        <v>137404</v>
      </c>
      <c r="I1216" s="112"/>
      <c r="J1216" s="113"/>
      <c r="K1216" s="114"/>
      <c r="L1216" s="115"/>
      <c r="M1216" s="116"/>
      <c r="N1216" s="15" t="str">
        <f t="shared" si="88"/>
        <v>00789</v>
      </c>
      <c r="O1216" t="str">
        <f t="shared" si="89"/>
        <v/>
      </c>
      <c r="Q1216">
        <f t="shared" si="90"/>
        <v>789</v>
      </c>
      <c r="R1216" s="14">
        <f t="shared" si="91"/>
        <v>1308613</v>
      </c>
    </row>
    <row r="1217" spans="1:18" ht="14.45" customHeight="1" x14ac:dyDescent="0.25">
      <c r="A1217" s="10">
        <v>251</v>
      </c>
      <c r="B1217" s="111"/>
      <c r="C1217" s="6" t="s">
        <v>1634</v>
      </c>
      <c r="D1217" s="7">
        <v>44931</v>
      </c>
      <c r="E1217" s="8" t="s">
        <v>127</v>
      </c>
      <c r="F1217" s="9">
        <v>807741</v>
      </c>
      <c r="G1217" s="8" t="s">
        <v>1378</v>
      </c>
      <c r="H1217" s="9">
        <v>84813</v>
      </c>
      <c r="I1217" s="112"/>
      <c r="J1217" s="113"/>
      <c r="K1217" s="114"/>
      <c r="L1217" s="115"/>
      <c r="M1217" s="116"/>
      <c r="N1217" s="15" t="str">
        <f t="shared" si="88"/>
        <v>00512</v>
      </c>
      <c r="O1217" t="str">
        <f t="shared" si="89"/>
        <v/>
      </c>
      <c r="Q1217">
        <f t="shared" si="90"/>
        <v>512</v>
      </c>
      <c r="R1217" s="14">
        <f t="shared" si="91"/>
        <v>807741</v>
      </c>
    </row>
    <row r="1218" spans="1:18" ht="14.45" customHeight="1" x14ac:dyDescent="0.25">
      <c r="A1218" s="10">
        <v>252</v>
      </c>
      <c r="B1218" s="111"/>
      <c r="C1218" s="6" t="s">
        <v>1635</v>
      </c>
      <c r="D1218" s="7">
        <v>44932</v>
      </c>
      <c r="E1218" s="8" t="s">
        <v>131</v>
      </c>
      <c r="F1218" s="9">
        <v>1308613</v>
      </c>
      <c r="G1218" s="8" t="s">
        <v>1378</v>
      </c>
      <c r="H1218" s="9">
        <v>137404</v>
      </c>
      <c r="I1218" s="112"/>
      <c r="J1218" s="113"/>
      <c r="K1218" s="114"/>
      <c r="L1218" s="115"/>
      <c r="M1218" s="116"/>
      <c r="N1218" s="15" t="str">
        <f t="shared" si="88"/>
        <v>00597</v>
      </c>
      <c r="O1218" t="str">
        <f t="shared" si="89"/>
        <v/>
      </c>
      <c r="Q1218">
        <f t="shared" si="90"/>
        <v>597</v>
      </c>
      <c r="R1218" s="14">
        <f t="shared" si="91"/>
        <v>1308613</v>
      </c>
    </row>
    <row r="1219" spans="1:18" ht="14.45" customHeight="1" x14ac:dyDescent="0.25">
      <c r="A1219" s="10">
        <v>253</v>
      </c>
      <c r="B1219" s="111"/>
      <c r="C1219" s="6" t="s">
        <v>1636</v>
      </c>
      <c r="D1219" s="7">
        <v>44932</v>
      </c>
      <c r="E1219" s="8" t="s">
        <v>127</v>
      </c>
      <c r="F1219" s="9">
        <v>807741</v>
      </c>
      <c r="G1219" s="8" t="s">
        <v>1378</v>
      </c>
      <c r="H1219" s="9">
        <v>84813</v>
      </c>
      <c r="I1219" s="112"/>
      <c r="J1219" s="113"/>
      <c r="K1219" s="114"/>
      <c r="L1219" s="115"/>
      <c r="M1219" s="116"/>
      <c r="N1219" s="15" t="str">
        <f t="shared" si="88"/>
        <v>00672</v>
      </c>
      <c r="O1219" t="str">
        <f t="shared" si="89"/>
        <v/>
      </c>
      <c r="Q1219">
        <f t="shared" si="90"/>
        <v>672</v>
      </c>
      <c r="R1219" s="14">
        <f t="shared" si="91"/>
        <v>807741</v>
      </c>
    </row>
    <row r="1220" spans="1:18" ht="14.45" customHeight="1" x14ac:dyDescent="0.25">
      <c r="A1220" s="10">
        <v>254</v>
      </c>
      <c r="B1220" s="111"/>
      <c r="C1220" s="6" t="s">
        <v>1637</v>
      </c>
      <c r="D1220" s="7">
        <v>44932</v>
      </c>
      <c r="E1220" s="8" t="s">
        <v>131</v>
      </c>
      <c r="F1220" s="9">
        <v>500872</v>
      </c>
      <c r="G1220" s="8" t="s">
        <v>1378</v>
      </c>
      <c r="H1220" s="9">
        <v>52592</v>
      </c>
      <c r="I1220" s="112"/>
      <c r="J1220" s="113"/>
      <c r="K1220" s="114"/>
      <c r="L1220" s="115"/>
      <c r="M1220" s="116"/>
      <c r="N1220" s="15" t="str">
        <f t="shared" si="88"/>
        <v>00603</v>
      </c>
      <c r="O1220" t="str">
        <f t="shared" si="89"/>
        <v/>
      </c>
      <c r="Q1220">
        <f t="shared" si="90"/>
        <v>603</v>
      </c>
      <c r="R1220" s="14">
        <f t="shared" si="91"/>
        <v>500872</v>
      </c>
    </row>
    <row r="1221" spans="1:18" ht="14.45" customHeight="1" x14ac:dyDescent="0.25">
      <c r="A1221" s="10">
        <v>255</v>
      </c>
      <c r="B1221" s="111"/>
      <c r="C1221" s="6" t="s">
        <v>1638</v>
      </c>
      <c r="D1221" s="7">
        <v>44932</v>
      </c>
      <c r="E1221" s="8" t="s">
        <v>127</v>
      </c>
      <c r="F1221" s="9">
        <v>441602</v>
      </c>
      <c r="G1221" s="8" t="s">
        <v>1378</v>
      </c>
      <c r="H1221" s="9">
        <v>46368</v>
      </c>
      <c r="I1221" s="112"/>
      <c r="J1221" s="113"/>
      <c r="K1221" s="114"/>
      <c r="L1221" s="115"/>
      <c r="M1221" s="116"/>
      <c r="N1221" s="15" t="str">
        <f t="shared" si="88"/>
        <v>00653</v>
      </c>
      <c r="O1221" t="str">
        <f t="shared" si="89"/>
        <v/>
      </c>
      <c r="Q1221">
        <f t="shared" si="90"/>
        <v>653</v>
      </c>
      <c r="R1221" s="14">
        <f t="shared" si="91"/>
        <v>441602</v>
      </c>
    </row>
    <row r="1222" spans="1:18" ht="14.45" customHeight="1" x14ac:dyDescent="0.25">
      <c r="A1222" s="10">
        <v>256</v>
      </c>
      <c r="B1222" s="111"/>
      <c r="C1222" s="6" t="s">
        <v>1639</v>
      </c>
      <c r="D1222" s="7">
        <v>44932</v>
      </c>
      <c r="E1222" s="8" t="s">
        <v>131</v>
      </c>
      <c r="F1222" s="9">
        <v>807741</v>
      </c>
      <c r="G1222" s="8" t="s">
        <v>1378</v>
      </c>
      <c r="H1222" s="9">
        <v>84813</v>
      </c>
      <c r="I1222" s="112"/>
      <c r="J1222" s="113"/>
      <c r="K1222" s="114"/>
      <c r="L1222" s="115"/>
      <c r="M1222" s="116"/>
      <c r="N1222" s="15" t="str">
        <f t="shared" si="88"/>
        <v>00532</v>
      </c>
      <c r="O1222" t="str">
        <f t="shared" si="89"/>
        <v/>
      </c>
      <c r="Q1222">
        <f t="shared" si="90"/>
        <v>532</v>
      </c>
      <c r="R1222" s="14">
        <f t="shared" si="91"/>
        <v>807741</v>
      </c>
    </row>
    <row r="1223" spans="1:18" ht="14.45" customHeight="1" x14ac:dyDescent="0.25">
      <c r="A1223" s="10">
        <v>257</v>
      </c>
      <c r="B1223" s="111"/>
      <c r="C1223" s="6" t="s">
        <v>1640</v>
      </c>
      <c r="D1223" s="7">
        <v>44935</v>
      </c>
      <c r="E1223" s="8" t="s">
        <v>127</v>
      </c>
      <c r="F1223" s="9">
        <v>403871</v>
      </c>
      <c r="G1223" s="8" t="s">
        <v>1378</v>
      </c>
      <c r="H1223" s="9">
        <v>42406</v>
      </c>
      <c r="I1223" s="112"/>
      <c r="J1223" s="113"/>
      <c r="K1223" s="114"/>
      <c r="L1223" s="115"/>
      <c r="M1223" s="116"/>
      <c r="N1223" s="15" t="str">
        <f t="shared" si="88"/>
        <v>00887</v>
      </c>
      <c r="O1223" t="str">
        <f t="shared" si="89"/>
        <v/>
      </c>
      <c r="Q1223">
        <f t="shared" si="90"/>
        <v>887</v>
      </c>
      <c r="R1223" s="14">
        <f t="shared" si="91"/>
        <v>403871</v>
      </c>
    </row>
    <row r="1224" spans="1:18" ht="14.45" customHeight="1" x14ac:dyDescent="0.25">
      <c r="A1224" s="10">
        <v>258</v>
      </c>
      <c r="B1224" s="111"/>
      <c r="C1224" s="6" t="s">
        <v>1641</v>
      </c>
      <c r="D1224" s="7">
        <v>44931</v>
      </c>
      <c r="E1224" s="8" t="s">
        <v>127</v>
      </c>
      <c r="F1224" s="9">
        <v>1308613</v>
      </c>
      <c r="G1224" s="8" t="s">
        <v>1378</v>
      </c>
      <c r="H1224" s="9">
        <v>137404</v>
      </c>
      <c r="I1224" s="112"/>
      <c r="J1224" s="113"/>
      <c r="K1224" s="114"/>
      <c r="L1224" s="115"/>
      <c r="M1224" s="116"/>
      <c r="N1224" s="15" t="str">
        <f t="shared" si="88"/>
        <v>00483</v>
      </c>
      <c r="O1224" t="str">
        <f t="shared" si="89"/>
        <v/>
      </c>
      <c r="Q1224">
        <f t="shared" si="90"/>
        <v>483</v>
      </c>
      <c r="R1224" s="14">
        <f t="shared" si="91"/>
        <v>1308613</v>
      </c>
    </row>
    <row r="1225" spans="1:18" ht="14.45" customHeight="1" x14ac:dyDescent="0.25">
      <c r="A1225" s="10">
        <v>259</v>
      </c>
      <c r="B1225" s="111"/>
      <c r="C1225" s="6" t="s">
        <v>1642</v>
      </c>
      <c r="D1225" s="7">
        <v>44931</v>
      </c>
      <c r="E1225" s="8" t="s">
        <v>127</v>
      </c>
      <c r="F1225" s="9">
        <v>403871</v>
      </c>
      <c r="G1225" s="8" t="s">
        <v>1378</v>
      </c>
      <c r="H1225" s="9">
        <v>42406</v>
      </c>
      <c r="I1225" s="112"/>
      <c r="J1225" s="113"/>
      <c r="K1225" s="114"/>
      <c r="L1225" s="115"/>
      <c r="M1225" s="116"/>
      <c r="N1225" s="15" t="str">
        <f t="shared" si="88"/>
        <v>00514</v>
      </c>
      <c r="O1225" t="str">
        <f t="shared" si="89"/>
        <v/>
      </c>
      <c r="Q1225">
        <f t="shared" si="90"/>
        <v>514</v>
      </c>
      <c r="R1225" s="14">
        <f t="shared" si="91"/>
        <v>403871</v>
      </c>
    </row>
    <row r="1226" spans="1:18" ht="14.45" customHeight="1" x14ac:dyDescent="0.25">
      <c r="A1226" s="10">
        <v>260</v>
      </c>
      <c r="B1226" s="111"/>
      <c r="C1226" s="6" t="s">
        <v>1643</v>
      </c>
      <c r="D1226" s="7">
        <v>44932</v>
      </c>
      <c r="E1226" s="8" t="s">
        <v>131</v>
      </c>
      <c r="F1226" s="9">
        <v>1308613</v>
      </c>
      <c r="G1226" s="8" t="s">
        <v>1378</v>
      </c>
      <c r="H1226" s="9">
        <v>137404</v>
      </c>
      <c r="I1226" s="112"/>
      <c r="J1226" s="113"/>
      <c r="K1226" s="114"/>
      <c r="L1226" s="115"/>
      <c r="M1226" s="116"/>
      <c r="N1226" s="15" t="str">
        <f t="shared" si="88"/>
        <v>00528</v>
      </c>
      <c r="O1226" t="str">
        <f t="shared" si="89"/>
        <v/>
      </c>
      <c r="Q1226">
        <f t="shared" si="90"/>
        <v>528</v>
      </c>
      <c r="R1226" s="14">
        <f t="shared" si="91"/>
        <v>1308613</v>
      </c>
    </row>
    <row r="1227" spans="1:18" ht="14.45" customHeight="1" x14ac:dyDescent="0.25">
      <c r="A1227" s="10">
        <v>261</v>
      </c>
      <c r="B1227" s="111"/>
      <c r="C1227" s="6" t="s">
        <v>1644</v>
      </c>
      <c r="D1227" s="7">
        <v>44931</v>
      </c>
      <c r="E1227" s="8" t="s">
        <v>192</v>
      </c>
      <c r="F1227" s="9">
        <v>807741</v>
      </c>
      <c r="G1227" s="8" t="s">
        <v>1378</v>
      </c>
      <c r="H1227" s="9">
        <v>84813</v>
      </c>
      <c r="I1227" s="112"/>
      <c r="J1227" s="113"/>
      <c r="K1227" s="114"/>
      <c r="L1227" s="115"/>
      <c r="M1227" s="116"/>
      <c r="N1227" s="15" t="str">
        <f t="shared" si="88"/>
        <v>00439</v>
      </c>
      <c r="O1227" t="str">
        <f t="shared" si="89"/>
        <v/>
      </c>
      <c r="Q1227">
        <f t="shared" si="90"/>
        <v>439</v>
      </c>
      <c r="R1227" s="14">
        <f t="shared" si="91"/>
        <v>807741</v>
      </c>
    </row>
    <row r="1228" spans="1:18" ht="14.45" customHeight="1" x14ac:dyDescent="0.25">
      <c r="A1228" s="10">
        <v>262</v>
      </c>
      <c r="B1228" s="111"/>
      <c r="C1228" s="6" t="s">
        <v>1645</v>
      </c>
      <c r="D1228" s="7">
        <v>44932</v>
      </c>
      <c r="E1228" s="8" t="s">
        <v>192</v>
      </c>
      <c r="F1228" s="9">
        <v>807741</v>
      </c>
      <c r="G1228" s="8" t="s">
        <v>1378</v>
      </c>
      <c r="H1228" s="9">
        <v>84813</v>
      </c>
      <c r="I1228" s="112"/>
      <c r="J1228" s="113"/>
      <c r="K1228" s="114"/>
      <c r="L1228" s="115"/>
      <c r="M1228" s="116"/>
      <c r="N1228" s="15" t="str">
        <f t="shared" si="88"/>
        <v>00611</v>
      </c>
      <c r="O1228" t="str">
        <f t="shared" si="89"/>
        <v/>
      </c>
      <c r="Q1228">
        <f t="shared" si="90"/>
        <v>611</v>
      </c>
      <c r="R1228" s="14">
        <f t="shared" si="91"/>
        <v>807741</v>
      </c>
    </row>
    <row r="1229" spans="1:18" ht="14.45" customHeight="1" x14ac:dyDescent="0.25">
      <c r="A1229" s="10">
        <v>263</v>
      </c>
      <c r="B1229" s="111"/>
      <c r="C1229" s="6" t="s">
        <v>1646</v>
      </c>
      <c r="D1229" s="7">
        <v>44932</v>
      </c>
      <c r="E1229" s="8" t="s">
        <v>192</v>
      </c>
      <c r="F1229" s="9">
        <v>807741</v>
      </c>
      <c r="G1229" s="8" t="s">
        <v>1378</v>
      </c>
      <c r="H1229" s="9">
        <v>84813</v>
      </c>
      <c r="I1229" s="112"/>
      <c r="J1229" s="113"/>
      <c r="K1229" s="114"/>
      <c r="L1229" s="115"/>
      <c r="M1229" s="116"/>
      <c r="N1229" s="15" t="str">
        <f t="shared" si="88"/>
        <v>00619</v>
      </c>
      <c r="O1229" t="str">
        <f t="shared" si="89"/>
        <v/>
      </c>
      <c r="Q1229">
        <f t="shared" si="90"/>
        <v>619</v>
      </c>
      <c r="R1229" s="14">
        <f t="shared" si="91"/>
        <v>807741</v>
      </c>
    </row>
    <row r="1230" spans="1:18" ht="14.45" customHeight="1" x14ac:dyDescent="0.25">
      <c r="A1230" s="10">
        <v>264</v>
      </c>
      <c r="B1230" s="111"/>
      <c r="C1230" s="6" t="s">
        <v>1647</v>
      </c>
      <c r="D1230" s="7">
        <v>44932</v>
      </c>
      <c r="E1230" s="8" t="s">
        <v>192</v>
      </c>
      <c r="F1230" s="9">
        <v>807741</v>
      </c>
      <c r="G1230" s="8" t="s">
        <v>1378</v>
      </c>
      <c r="H1230" s="9">
        <v>84813</v>
      </c>
      <c r="I1230" s="112"/>
      <c r="J1230" s="113"/>
      <c r="K1230" s="114"/>
      <c r="L1230" s="115"/>
      <c r="M1230" s="116"/>
      <c r="N1230" s="15" t="str">
        <f t="shared" si="88"/>
        <v>00780</v>
      </c>
      <c r="O1230" t="str">
        <f t="shared" si="89"/>
        <v/>
      </c>
      <c r="Q1230">
        <f t="shared" si="90"/>
        <v>780</v>
      </c>
      <c r="R1230" s="14">
        <f t="shared" si="91"/>
        <v>807741</v>
      </c>
    </row>
    <row r="1231" spans="1:18" ht="14.45" customHeight="1" x14ac:dyDescent="0.25">
      <c r="A1231" s="10">
        <v>265</v>
      </c>
      <c r="B1231" s="111"/>
      <c r="C1231" s="6" t="s">
        <v>1648</v>
      </c>
      <c r="D1231" s="7">
        <v>44931</v>
      </c>
      <c r="E1231" s="8" t="s">
        <v>514</v>
      </c>
      <c r="F1231" s="9">
        <v>441602</v>
      </c>
      <c r="G1231" s="8" t="s">
        <v>1378</v>
      </c>
      <c r="H1231" s="9">
        <v>46368</v>
      </c>
      <c r="I1231" s="112"/>
      <c r="J1231" s="113"/>
      <c r="K1231" s="114"/>
      <c r="L1231" s="115"/>
      <c r="M1231" s="116"/>
      <c r="N1231" s="15" t="str">
        <f t="shared" si="88"/>
        <v>-b420</v>
      </c>
      <c r="O1231" t="str">
        <f t="shared" si="89"/>
        <v/>
      </c>
      <c r="Q1231">
        <f t="shared" ref="Q1231:Q1232" si="94">RIGHT(N1231,LEN(N1231)-2)*1</f>
        <v>420</v>
      </c>
      <c r="R1231" s="14">
        <f t="shared" si="91"/>
        <v>441602</v>
      </c>
    </row>
    <row r="1232" spans="1:18" ht="14.45" customHeight="1" x14ac:dyDescent="0.25">
      <c r="A1232" s="10">
        <v>266</v>
      </c>
      <c r="B1232" s="111"/>
      <c r="C1232" s="6" t="s">
        <v>1649</v>
      </c>
      <c r="D1232" s="7">
        <v>44932</v>
      </c>
      <c r="E1232" s="8" t="s">
        <v>514</v>
      </c>
      <c r="F1232" s="9">
        <v>807741</v>
      </c>
      <c r="G1232" s="8" t="s">
        <v>1378</v>
      </c>
      <c r="H1232" s="9">
        <v>84813</v>
      </c>
      <c r="I1232" s="112"/>
      <c r="J1232" s="113"/>
      <c r="K1232" s="114"/>
      <c r="L1232" s="115"/>
      <c r="M1232" s="116"/>
      <c r="N1232" s="15" t="str">
        <f t="shared" si="88"/>
        <v>-b634</v>
      </c>
      <c r="O1232" t="str">
        <f t="shared" si="89"/>
        <v/>
      </c>
      <c r="Q1232">
        <f t="shared" si="94"/>
        <v>634</v>
      </c>
      <c r="R1232" s="14">
        <f t="shared" si="91"/>
        <v>807741</v>
      </c>
    </row>
    <row r="1233" spans="1:18" ht="14.45" customHeight="1" x14ac:dyDescent="0.25">
      <c r="A1233" s="10">
        <v>267</v>
      </c>
      <c r="B1233" s="111"/>
      <c r="C1233" s="6" t="s">
        <v>1650</v>
      </c>
      <c r="D1233" s="7">
        <v>44931</v>
      </c>
      <c r="E1233" s="8" t="s">
        <v>248</v>
      </c>
      <c r="F1233" s="9">
        <v>1809485</v>
      </c>
      <c r="G1233" s="8" t="s">
        <v>1378</v>
      </c>
      <c r="H1233" s="9">
        <v>189996</v>
      </c>
      <c r="I1233" s="112"/>
      <c r="J1233" s="113"/>
      <c r="K1233" s="114"/>
      <c r="L1233" s="115"/>
      <c r="M1233" s="116"/>
      <c r="N1233" s="15" t="str">
        <f t="shared" si="88"/>
        <v>00481</v>
      </c>
      <c r="O1233" t="str">
        <f t="shared" si="89"/>
        <v/>
      </c>
      <c r="Q1233">
        <f t="shared" si="90"/>
        <v>481</v>
      </c>
      <c r="R1233" s="14">
        <f t="shared" si="91"/>
        <v>1809485</v>
      </c>
    </row>
    <row r="1234" spans="1:18" ht="14.45" customHeight="1" x14ac:dyDescent="0.25">
      <c r="A1234" s="10">
        <v>268</v>
      </c>
      <c r="B1234" s="111"/>
      <c r="C1234" s="6" t="s">
        <v>1651</v>
      </c>
      <c r="D1234" s="7">
        <v>44932</v>
      </c>
      <c r="E1234" s="8" t="s">
        <v>127</v>
      </c>
      <c r="F1234" s="9">
        <v>403871</v>
      </c>
      <c r="G1234" s="8" t="s">
        <v>1378</v>
      </c>
      <c r="H1234" s="9">
        <v>42406</v>
      </c>
      <c r="I1234" s="112"/>
      <c r="J1234" s="113"/>
      <c r="K1234" s="114"/>
      <c r="L1234" s="115"/>
      <c r="M1234" s="116"/>
      <c r="N1234" s="15" t="str">
        <f t="shared" si="88"/>
        <v>00657</v>
      </c>
      <c r="O1234" t="str">
        <f t="shared" si="89"/>
        <v/>
      </c>
      <c r="Q1234">
        <f t="shared" si="90"/>
        <v>657</v>
      </c>
      <c r="R1234" s="14">
        <f t="shared" si="91"/>
        <v>403871</v>
      </c>
    </row>
    <row r="1235" spans="1:18" ht="14.45" customHeight="1" x14ac:dyDescent="0.25">
      <c r="A1235" s="10">
        <v>269</v>
      </c>
      <c r="B1235" s="111"/>
      <c r="C1235" s="6" t="s">
        <v>1652</v>
      </c>
      <c r="D1235" s="7">
        <v>44932</v>
      </c>
      <c r="E1235" s="8" t="s">
        <v>192</v>
      </c>
      <c r="F1235" s="9">
        <v>807741</v>
      </c>
      <c r="G1235" s="8" t="s">
        <v>1378</v>
      </c>
      <c r="H1235" s="9">
        <v>84813</v>
      </c>
      <c r="I1235" s="112"/>
      <c r="J1235" s="113"/>
      <c r="K1235" s="114"/>
      <c r="L1235" s="115"/>
      <c r="M1235" s="116"/>
      <c r="N1235" s="15" t="str">
        <f t="shared" si="88"/>
        <v>00622</v>
      </c>
      <c r="O1235" t="str">
        <f t="shared" si="89"/>
        <v/>
      </c>
      <c r="Q1235">
        <f t="shared" si="90"/>
        <v>622</v>
      </c>
      <c r="R1235" s="14">
        <f t="shared" si="91"/>
        <v>807741</v>
      </c>
    </row>
    <row r="1236" spans="1:18" ht="14.45" customHeight="1" x14ac:dyDescent="0.25">
      <c r="A1236" s="10">
        <v>270</v>
      </c>
      <c r="B1236" s="111"/>
      <c r="C1236" s="6" t="s">
        <v>1653</v>
      </c>
      <c r="D1236" s="7">
        <v>44932</v>
      </c>
      <c r="E1236" s="8" t="s">
        <v>192</v>
      </c>
      <c r="F1236" s="9">
        <v>807741</v>
      </c>
      <c r="G1236" s="8" t="s">
        <v>1378</v>
      </c>
      <c r="H1236" s="9">
        <v>84813</v>
      </c>
      <c r="I1236" s="112"/>
      <c r="J1236" s="113"/>
      <c r="K1236" s="114"/>
      <c r="L1236" s="115"/>
      <c r="M1236" s="116"/>
      <c r="N1236" s="15" t="str">
        <f t="shared" ref="N1236:N1299" si="95">+RIGHT(C1236,5)</f>
        <v>00790</v>
      </c>
      <c r="O1236" t="str">
        <f t="shared" ref="O1236:O1299" si="96">+IF(F1236&gt;0,"","HT")</f>
        <v/>
      </c>
      <c r="Q1236">
        <f t="shared" ref="Q1236:Q1299" si="97">+N1236*1</f>
        <v>790</v>
      </c>
      <c r="R1236" s="14">
        <f t="shared" ref="R1236:R1299" si="98">+F1236</f>
        <v>807741</v>
      </c>
    </row>
    <row r="1237" spans="1:18" ht="14.45" customHeight="1" x14ac:dyDescent="0.25">
      <c r="A1237" s="10">
        <v>271</v>
      </c>
      <c r="B1237" s="111"/>
      <c r="C1237" s="6" t="s">
        <v>1654</v>
      </c>
      <c r="D1237" s="7">
        <v>44932</v>
      </c>
      <c r="E1237" s="8" t="s">
        <v>131</v>
      </c>
      <c r="F1237" s="9">
        <v>807741</v>
      </c>
      <c r="G1237" s="8" t="s">
        <v>1378</v>
      </c>
      <c r="H1237" s="9">
        <v>84813</v>
      </c>
      <c r="I1237" s="112"/>
      <c r="J1237" s="113"/>
      <c r="K1237" s="114"/>
      <c r="L1237" s="115"/>
      <c r="M1237" s="116"/>
      <c r="N1237" s="15" t="str">
        <f t="shared" si="95"/>
        <v>00563</v>
      </c>
      <c r="O1237" t="str">
        <f t="shared" si="96"/>
        <v/>
      </c>
      <c r="Q1237">
        <f t="shared" si="97"/>
        <v>563</v>
      </c>
      <c r="R1237" s="14">
        <f t="shared" si="98"/>
        <v>807741</v>
      </c>
    </row>
    <row r="1238" spans="1:18" ht="14.45" customHeight="1" x14ac:dyDescent="0.25">
      <c r="A1238" s="10">
        <v>272</v>
      </c>
      <c r="B1238" s="111"/>
      <c r="C1238" s="6" t="s">
        <v>1655</v>
      </c>
      <c r="D1238" s="7">
        <v>44932</v>
      </c>
      <c r="E1238" s="8" t="s">
        <v>131</v>
      </c>
      <c r="F1238" s="9">
        <v>807741</v>
      </c>
      <c r="G1238" s="8" t="s">
        <v>1378</v>
      </c>
      <c r="H1238" s="9">
        <v>84813</v>
      </c>
      <c r="I1238" s="112"/>
      <c r="J1238" s="113"/>
      <c r="K1238" s="114"/>
      <c r="L1238" s="115"/>
      <c r="M1238" s="116"/>
      <c r="N1238" s="15" t="str">
        <f t="shared" si="95"/>
        <v>00565</v>
      </c>
      <c r="O1238" t="str">
        <f t="shared" si="96"/>
        <v/>
      </c>
      <c r="Q1238">
        <f t="shared" si="97"/>
        <v>565</v>
      </c>
      <c r="R1238" s="14">
        <f t="shared" si="98"/>
        <v>807741</v>
      </c>
    </row>
    <row r="1239" spans="1:18" ht="14.45" customHeight="1" x14ac:dyDescent="0.25">
      <c r="A1239" s="10">
        <v>273</v>
      </c>
      <c r="B1239" s="111"/>
      <c r="C1239" s="6" t="s">
        <v>1656</v>
      </c>
      <c r="D1239" s="7">
        <v>44932</v>
      </c>
      <c r="E1239" s="8" t="s">
        <v>131</v>
      </c>
      <c r="F1239" s="9">
        <v>807741</v>
      </c>
      <c r="G1239" s="8" t="s">
        <v>1378</v>
      </c>
      <c r="H1239" s="9">
        <v>84813</v>
      </c>
      <c r="I1239" s="112"/>
      <c r="J1239" s="113"/>
      <c r="K1239" s="114"/>
      <c r="L1239" s="115"/>
      <c r="M1239" s="116"/>
      <c r="N1239" s="15" t="str">
        <f t="shared" si="95"/>
        <v>00675</v>
      </c>
      <c r="O1239" t="str">
        <f t="shared" si="96"/>
        <v/>
      </c>
      <c r="Q1239">
        <f t="shared" si="97"/>
        <v>675</v>
      </c>
      <c r="R1239" s="14">
        <f t="shared" si="98"/>
        <v>807741</v>
      </c>
    </row>
    <row r="1240" spans="1:18" ht="14.45" customHeight="1" x14ac:dyDescent="0.25">
      <c r="A1240" s="10">
        <v>274</v>
      </c>
      <c r="B1240" s="111"/>
      <c r="C1240" s="6" t="s">
        <v>1657</v>
      </c>
      <c r="D1240" s="7">
        <v>44935</v>
      </c>
      <c r="E1240" s="8" t="s">
        <v>131</v>
      </c>
      <c r="F1240" s="9">
        <v>1061169</v>
      </c>
      <c r="G1240" s="8" t="s">
        <v>1378</v>
      </c>
      <c r="H1240" s="9">
        <v>111423</v>
      </c>
      <c r="I1240" s="112"/>
      <c r="J1240" s="113"/>
      <c r="K1240" s="114"/>
      <c r="L1240" s="115"/>
      <c r="M1240" s="116"/>
      <c r="N1240" s="15" t="str">
        <f t="shared" si="95"/>
        <v>00920</v>
      </c>
      <c r="O1240" t="str">
        <f t="shared" si="96"/>
        <v/>
      </c>
      <c r="Q1240">
        <f t="shared" si="97"/>
        <v>920</v>
      </c>
      <c r="R1240" s="14">
        <f t="shared" si="98"/>
        <v>1061169</v>
      </c>
    </row>
    <row r="1241" spans="1:18" ht="14.45" customHeight="1" x14ac:dyDescent="0.25">
      <c r="A1241" s="10">
        <v>275</v>
      </c>
      <c r="B1241" s="111"/>
      <c r="C1241" s="6" t="s">
        <v>1658</v>
      </c>
      <c r="D1241" s="7">
        <v>44931</v>
      </c>
      <c r="E1241" s="8" t="s">
        <v>514</v>
      </c>
      <c r="F1241" s="9">
        <v>1308613</v>
      </c>
      <c r="G1241" s="8" t="s">
        <v>1378</v>
      </c>
      <c r="H1241" s="9">
        <v>137404</v>
      </c>
      <c r="I1241" s="112"/>
      <c r="J1241" s="113"/>
      <c r="K1241" s="114"/>
      <c r="L1241" s="115"/>
      <c r="M1241" s="116"/>
      <c r="N1241" s="15" t="str">
        <f t="shared" si="95"/>
        <v>-b429</v>
      </c>
      <c r="O1241" t="str">
        <f t="shared" si="96"/>
        <v/>
      </c>
      <c r="Q1241">
        <f t="shared" ref="Q1241:Q1242" si="99">RIGHT(N1241,LEN(N1241)-2)*1</f>
        <v>429</v>
      </c>
      <c r="R1241" s="14">
        <f t="shared" si="98"/>
        <v>1308613</v>
      </c>
    </row>
    <row r="1242" spans="1:18" ht="14.45" customHeight="1" x14ac:dyDescent="0.25">
      <c r="A1242" s="10">
        <v>276</v>
      </c>
      <c r="B1242" s="111"/>
      <c r="C1242" s="6" t="s">
        <v>1659</v>
      </c>
      <c r="D1242" s="7">
        <v>44931</v>
      </c>
      <c r="E1242" s="8" t="s">
        <v>514</v>
      </c>
      <c r="F1242" s="9">
        <v>1308613</v>
      </c>
      <c r="G1242" s="8" t="s">
        <v>1378</v>
      </c>
      <c r="H1242" s="9">
        <v>137404</v>
      </c>
      <c r="I1242" s="112"/>
      <c r="J1242" s="113"/>
      <c r="K1242" s="114"/>
      <c r="L1242" s="115"/>
      <c r="M1242" s="116"/>
      <c r="N1242" s="15" t="str">
        <f t="shared" si="95"/>
        <v>-b432</v>
      </c>
      <c r="O1242" t="str">
        <f t="shared" si="96"/>
        <v/>
      </c>
      <c r="Q1242">
        <f t="shared" si="99"/>
        <v>432</v>
      </c>
      <c r="R1242" s="14">
        <f t="shared" si="98"/>
        <v>1308613</v>
      </c>
    </row>
    <row r="1243" spans="1:18" ht="14.45" customHeight="1" x14ac:dyDescent="0.25">
      <c r="A1243" s="10">
        <v>277</v>
      </c>
      <c r="B1243" s="111"/>
      <c r="C1243" s="6" t="s">
        <v>1660</v>
      </c>
      <c r="D1243" s="7">
        <v>44937</v>
      </c>
      <c r="E1243" s="8" t="s">
        <v>192</v>
      </c>
      <c r="F1243" s="9">
        <v>1155735</v>
      </c>
      <c r="G1243" s="8" t="s">
        <v>1378</v>
      </c>
      <c r="H1243" s="9">
        <v>121352</v>
      </c>
      <c r="I1243" s="112"/>
      <c r="J1243" s="113"/>
      <c r="K1243" s="114"/>
      <c r="L1243" s="115"/>
      <c r="M1243" s="116"/>
      <c r="N1243" s="15" t="str">
        <f t="shared" si="95"/>
        <v>01068</v>
      </c>
      <c r="O1243" t="str">
        <f t="shared" si="96"/>
        <v/>
      </c>
      <c r="Q1243">
        <f t="shared" si="97"/>
        <v>1068</v>
      </c>
      <c r="R1243" s="14">
        <f t="shared" si="98"/>
        <v>1155735</v>
      </c>
    </row>
    <row r="1244" spans="1:18" ht="14.45" customHeight="1" x14ac:dyDescent="0.25">
      <c r="A1244" s="10">
        <v>278</v>
      </c>
      <c r="B1244" s="111"/>
      <c r="C1244" s="6" t="s">
        <v>1661</v>
      </c>
      <c r="D1244" s="7">
        <v>44931</v>
      </c>
      <c r="E1244" s="8" t="s">
        <v>514</v>
      </c>
      <c r="F1244" s="9">
        <v>807741</v>
      </c>
      <c r="G1244" s="8" t="s">
        <v>1378</v>
      </c>
      <c r="H1244" s="9">
        <v>84813</v>
      </c>
      <c r="I1244" s="112"/>
      <c r="J1244" s="113"/>
      <c r="K1244" s="114"/>
      <c r="L1244" s="115"/>
      <c r="M1244" s="116"/>
      <c r="N1244" s="15" t="str">
        <f t="shared" si="95"/>
        <v>-b460</v>
      </c>
      <c r="O1244" t="str">
        <f t="shared" si="96"/>
        <v/>
      </c>
      <c r="Q1244">
        <f t="shared" ref="Q1244:Q1245" si="100">RIGHT(N1244,LEN(N1244)-2)*1</f>
        <v>460</v>
      </c>
      <c r="R1244" s="14">
        <f t="shared" si="98"/>
        <v>807741</v>
      </c>
    </row>
    <row r="1245" spans="1:18" ht="14.45" customHeight="1" x14ac:dyDescent="0.25">
      <c r="A1245" s="10">
        <v>279</v>
      </c>
      <c r="B1245" s="111"/>
      <c r="C1245" s="6" t="s">
        <v>1662</v>
      </c>
      <c r="D1245" s="7">
        <v>44931</v>
      </c>
      <c r="E1245" s="8" t="s">
        <v>514</v>
      </c>
      <c r="F1245" s="9">
        <v>1308613</v>
      </c>
      <c r="G1245" s="8" t="s">
        <v>1378</v>
      </c>
      <c r="H1245" s="9">
        <v>137404</v>
      </c>
      <c r="I1245" s="112"/>
      <c r="J1245" s="113"/>
      <c r="K1245" s="114"/>
      <c r="L1245" s="115"/>
      <c r="M1245" s="116"/>
      <c r="N1245" s="15" t="str">
        <f t="shared" si="95"/>
        <v>-b435</v>
      </c>
      <c r="O1245" t="str">
        <f t="shared" si="96"/>
        <v/>
      </c>
      <c r="Q1245">
        <f t="shared" si="100"/>
        <v>435</v>
      </c>
      <c r="R1245" s="14">
        <f t="shared" si="98"/>
        <v>1308613</v>
      </c>
    </row>
    <row r="1246" spans="1:18" ht="14.45" customHeight="1" x14ac:dyDescent="0.25">
      <c r="A1246" s="10">
        <v>280</v>
      </c>
      <c r="B1246" s="111"/>
      <c r="C1246" s="6" t="s">
        <v>1663</v>
      </c>
      <c r="D1246" s="7">
        <v>44932</v>
      </c>
      <c r="E1246" s="8" t="s">
        <v>248</v>
      </c>
      <c r="F1246" s="9">
        <v>807741</v>
      </c>
      <c r="G1246" s="8" t="s">
        <v>1378</v>
      </c>
      <c r="H1246" s="9">
        <v>84813</v>
      </c>
      <c r="I1246" s="112"/>
      <c r="J1246" s="113"/>
      <c r="K1246" s="114"/>
      <c r="L1246" s="115"/>
      <c r="M1246" s="116"/>
      <c r="N1246" s="15" t="str">
        <f t="shared" si="95"/>
        <v>00590</v>
      </c>
      <c r="O1246" t="str">
        <f t="shared" si="96"/>
        <v/>
      </c>
      <c r="Q1246">
        <f t="shared" si="97"/>
        <v>590</v>
      </c>
      <c r="R1246" s="14">
        <f t="shared" si="98"/>
        <v>807741</v>
      </c>
    </row>
    <row r="1247" spans="1:18" ht="14.45" customHeight="1" x14ac:dyDescent="0.25">
      <c r="A1247" s="10">
        <v>281</v>
      </c>
      <c r="B1247" s="111"/>
      <c r="C1247" s="6" t="s">
        <v>1664</v>
      </c>
      <c r="D1247" s="7">
        <v>44943</v>
      </c>
      <c r="E1247" s="8" t="s">
        <v>514</v>
      </c>
      <c r="F1247" s="9">
        <v>2003486</v>
      </c>
      <c r="G1247" s="8" t="s">
        <v>1378</v>
      </c>
      <c r="H1247" s="9">
        <v>210366</v>
      </c>
      <c r="I1247" s="112"/>
      <c r="J1247" s="113"/>
      <c r="K1247" s="114"/>
      <c r="L1247" s="115"/>
      <c r="M1247" s="116"/>
      <c r="N1247" s="15" t="str">
        <f t="shared" si="95"/>
        <v>b1748</v>
      </c>
      <c r="O1247" t="str">
        <f t="shared" si="96"/>
        <v/>
      </c>
      <c r="Q1247">
        <f t="shared" ref="Q1247:Q1248" si="101">RIGHT(N1247,LEN(N1247)-1)*1</f>
        <v>1748</v>
      </c>
      <c r="R1247" s="14">
        <f t="shared" si="98"/>
        <v>2003486</v>
      </c>
    </row>
    <row r="1248" spans="1:18" ht="14.45" customHeight="1" x14ac:dyDescent="0.25">
      <c r="A1248" s="10">
        <v>282</v>
      </c>
      <c r="B1248" s="111"/>
      <c r="C1248" s="6" t="s">
        <v>1665</v>
      </c>
      <c r="D1248" s="7">
        <v>44943</v>
      </c>
      <c r="E1248" s="8" t="s">
        <v>514</v>
      </c>
      <c r="F1248" s="9">
        <v>331201</v>
      </c>
      <c r="G1248" s="8" t="s">
        <v>1378</v>
      </c>
      <c r="H1248" s="9">
        <v>34776</v>
      </c>
      <c r="I1248" s="112"/>
      <c r="J1248" s="113"/>
      <c r="K1248" s="114"/>
      <c r="L1248" s="115"/>
      <c r="M1248" s="116"/>
      <c r="N1248" s="15" t="str">
        <f t="shared" si="95"/>
        <v>b1753</v>
      </c>
      <c r="O1248" t="str">
        <f t="shared" si="96"/>
        <v/>
      </c>
      <c r="Q1248">
        <f t="shared" si="101"/>
        <v>1753</v>
      </c>
      <c r="R1248" s="14">
        <f t="shared" si="98"/>
        <v>331201</v>
      </c>
    </row>
    <row r="1249" spans="1:18" ht="14.45" customHeight="1" x14ac:dyDescent="0.25">
      <c r="A1249" s="10">
        <v>283</v>
      </c>
      <c r="B1249" s="111"/>
      <c r="C1249" s="6" t="s">
        <v>1666</v>
      </c>
      <c r="D1249" s="7">
        <v>44932</v>
      </c>
      <c r="E1249" s="8" t="s">
        <v>78</v>
      </c>
      <c r="F1249" s="9">
        <v>1308613</v>
      </c>
      <c r="G1249" s="8" t="s">
        <v>1378</v>
      </c>
      <c r="H1249" s="9">
        <v>137404</v>
      </c>
      <c r="I1249" s="112"/>
      <c r="J1249" s="113"/>
      <c r="K1249" s="114"/>
      <c r="L1249" s="115"/>
      <c r="M1249" s="116"/>
      <c r="N1249" s="15" t="str">
        <f t="shared" si="95"/>
        <v>00695</v>
      </c>
      <c r="O1249" t="str">
        <f t="shared" si="96"/>
        <v/>
      </c>
      <c r="Q1249">
        <f t="shared" si="97"/>
        <v>695</v>
      </c>
      <c r="R1249" s="14">
        <f t="shared" si="98"/>
        <v>1308613</v>
      </c>
    </row>
    <row r="1250" spans="1:18" ht="14.45" customHeight="1" x14ac:dyDescent="0.25">
      <c r="A1250" s="10">
        <v>284</v>
      </c>
      <c r="B1250" s="111"/>
      <c r="C1250" s="6" t="s">
        <v>1667</v>
      </c>
      <c r="D1250" s="7">
        <v>44935</v>
      </c>
      <c r="E1250" s="8" t="s">
        <v>514</v>
      </c>
      <c r="F1250" s="9">
        <v>331201</v>
      </c>
      <c r="G1250" s="8" t="s">
        <v>1378</v>
      </c>
      <c r="H1250" s="9">
        <v>34776</v>
      </c>
      <c r="I1250" s="112"/>
      <c r="J1250" s="113"/>
      <c r="K1250" s="114"/>
      <c r="L1250" s="115"/>
      <c r="M1250" s="116"/>
      <c r="N1250" s="15" t="str">
        <f t="shared" si="95"/>
        <v>-b917</v>
      </c>
      <c r="O1250" t="str">
        <f t="shared" si="96"/>
        <v/>
      </c>
      <c r="Q1250">
        <f>RIGHT(N1250,LEN(N1250)-2)*1</f>
        <v>917</v>
      </c>
      <c r="R1250" s="14">
        <f t="shared" si="98"/>
        <v>331201</v>
      </c>
    </row>
    <row r="1251" spans="1:18" ht="14.45" customHeight="1" x14ac:dyDescent="0.25">
      <c r="A1251" s="10">
        <v>285</v>
      </c>
      <c r="B1251" s="111"/>
      <c r="C1251" s="6" t="s">
        <v>1668</v>
      </c>
      <c r="D1251" s="7">
        <v>44932</v>
      </c>
      <c r="E1251" s="8" t="s">
        <v>248</v>
      </c>
      <c r="F1251" s="9">
        <v>807741</v>
      </c>
      <c r="G1251" s="8" t="s">
        <v>1378</v>
      </c>
      <c r="H1251" s="9">
        <v>84813</v>
      </c>
      <c r="I1251" s="112"/>
      <c r="J1251" s="113"/>
      <c r="K1251" s="114"/>
      <c r="L1251" s="115"/>
      <c r="M1251" s="116"/>
      <c r="N1251" s="15" t="str">
        <f t="shared" si="95"/>
        <v>00596</v>
      </c>
      <c r="O1251" t="str">
        <f t="shared" si="96"/>
        <v/>
      </c>
      <c r="Q1251">
        <f t="shared" si="97"/>
        <v>596</v>
      </c>
      <c r="R1251" s="14">
        <f t="shared" si="98"/>
        <v>807741</v>
      </c>
    </row>
    <row r="1252" spans="1:18" ht="14.45" customHeight="1" x14ac:dyDescent="0.25">
      <c r="A1252" s="10">
        <v>286</v>
      </c>
      <c r="B1252" s="111"/>
      <c r="C1252" s="6" t="s">
        <v>1669</v>
      </c>
      <c r="D1252" s="7">
        <v>44938</v>
      </c>
      <c r="E1252" s="8" t="s">
        <v>131</v>
      </c>
      <c r="F1252" s="9">
        <v>276001</v>
      </c>
      <c r="G1252" s="8" t="s">
        <v>1378</v>
      </c>
      <c r="H1252" s="9">
        <v>28980</v>
      </c>
      <c r="I1252" s="112"/>
      <c r="J1252" s="113"/>
      <c r="K1252" s="114"/>
      <c r="L1252" s="115"/>
      <c r="M1252" s="116"/>
      <c r="N1252" s="15" t="str">
        <f t="shared" si="95"/>
        <v>01392</v>
      </c>
      <c r="O1252" t="str">
        <f t="shared" si="96"/>
        <v/>
      </c>
      <c r="Q1252">
        <f t="shared" si="97"/>
        <v>1392</v>
      </c>
      <c r="R1252" s="14">
        <f t="shared" si="98"/>
        <v>276001</v>
      </c>
    </row>
    <row r="1253" spans="1:18" ht="14.45" customHeight="1" x14ac:dyDescent="0.25">
      <c r="A1253" s="10">
        <v>287</v>
      </c>
      <c r="B1253" s="111"/>
      <c r="C1253" s="6" t="s">
        <v>1670</v>
      </c>
      <c r="D1253" s="7">
        <v>44940</v>
      </c>
      <c r="E1253" s="8" t="s">
        <v>131</v>
      </c>
      <c r="F1253" s="9">
        <v>621498</v>
      </c>
      <c r="G1253" s="8" t="s">
        <v>1378</v>
      </c>
      <c r="H1253" s="9">
        <v>65257</v>
      </c>
      <c r="I1253" s="112"/>
      <c r="J1253" s="113"/>
      <c r="K1253" s="114"/>
      <c r="L1253" s="115"/>
      <c r="M1253" s="116"/>
      <c r="N1253" s="15" t="str">
        <f t="shared" si="95"/>
        <v>01535</v>
      </c>
      <c r="O1253" t="str">
        <f t="shared" si="96"/>
        <v/>
      </c>
      <c r="Q1253">
        <f t="shared" si="97"/>
        <v>1535</v>
      </c>
      <c r="R1253" s="14">
        <f t="shared" si="98"/>
        <v>621498</v>
      </c>
    </row>
    <row r="1254" spans="1:18" ht="14.45" customHeight="1" x14ac:dyDescent="0.25">
      <c r="A1254" s="10">
        <v>288</v>
      </c>
      <c r="B1254" s="111"/>
      <c r="C1254" s="6" t="s">
        <v>1671</v>
      </c>
      <c r="D1254" s="7">
        <v>44945</v>
      </c>
      <c r="E1254" s="8" t="s">
        <v>127</v>
      </c>
      <c r="F1254" s="9">
        <v>832073</v>
      </c>
      <c r="G1254" s="8" t="s">
        <v>1378</v>
      </c>
      <c r="H1254" s="9">
        <v>87368</v>
      </c>
      <c r="I1254" s="112"/>
      <c r="J1254" s="113"/>
      <c r="K1254" s="114"/>
      <c r="L1254" s="115"/>
      <c r="M1254" s="116"/>
      <c r="N1254" s="15" t="str">
        <f t="shared" si="95"/>
        <v>01787</v>
      </c>
      <c r="O1254" t="str">
        <f t="shared" si="96"/>
        <v/>
      </c>
      <c r="Q1254">
        <f t="shared" si="97"/>
        <v>1787</v>
      </c>
      <c r="R1254" s="14">
        <f t="shared" si="98"/>
        <v>832073</v>
      </c>
    </row>
    <row r="1255" spans="1:18" ht="14.45" customHeight="1" x14ac:dyDescent="0.25">
      <c r="A1255" s="10">
        <v>289</v>
      </c>
      <c r="B1255" s="111"/>
      <c r="C1255" s="6" t="s">
        <v>1672</v>
      </c>
      <c r="D1255" s="7">
        <v>44938</v>
      </c>
      <c r="E1255" s="8" t="s">
        <v>192</v>
      </c>
      <c r="F1255" s="9">
        <v>852525</v>
      </c>
      <c r="G1255" s="8" t="s">
        <v>1378</v>
      </c>
      <c r="H1255" s="9">
        <v>89515</v>
      </c>
      <c r="I1255" s="112"/>
      <c r="J1255" s="113"/>
      <c r="K1255" s="114"/>
      <c r="L1255" s="115"/>
      <c r="M1255" s="116"/>
      <c r="N1255" s="15" t="str">
        <f t="shared" si="95"/>
        <v>01414</v>
      </c>
      <c r="O1255" t="str">
        <f t="shared" si="96"/>
        <v/>
      </c>
      <c r="Q1255">
        <f t="shared" si="97"/>
        <v>1414</v>
      </c>
      <c r="R1255" s="14">
        <f t="shared" si="98"/>
        <v>852525</v>
      </c>
    </row>
    <row r="1256" spans="1:18" ht="14.45" customHeight="1" x14ac:dyDescent="0.25">
      <c r="A1256" s="10">
        <v>290</v>
      </c>
      <c r="B1256" s="111"/>
      <c r="C1256" s="6" t="s">
        <v>1673</v>
      </c>
      <c r="D1256" s="7">
        <v>44930</v>
      </c>
      <c r="E1256" s="8" t="s">
        <v>131</v>
      </c>
      <c r="F1256" s="9">
        <v>1091598</v>
      </c>
      <c r="G1256" s="8" t="s">
        <v>1378</v>
      </c>
      <c r="H1256" s="9">
        <v>114618</v>
      </c>
      <c r="I1256" s="112"/>
      <c r="J1256" s="113"/>
      <c r="K1256" s="114"/>
      <c r="L1256" s="115"/>
      <c r="M1256" s="116"/>
      <c r="N1256" s="15" t="str">
        <f t="shared" si="95"/>
        <v>00290</v>
      </c>
      <c r="O1256" t="str">
        <f t="shared" si="96"/>
        <v/>
      </c>
      <c r="Q1256">
        <f t="shared" si="97"/>
        <v>290</v>
      </c>
      <c r="R1256" s="14">
        <f t="shared" si="98"/>
        <v>1091598</v>
      </c>
    </row>
    <row r="1257" spans="1:18" ht="14.45" customHeight="1" x14ac:dyDescent="0.25">
      <c r="A1257" s="10">
        <v>291</v>
      </c>
      <c r="B1257" s="111"/>
      <c r="C1257" s="6" t="s">
        <v>1674</v>
      </c>
      <c r="D1257" s="7">
        <v>44932</v>
      </c>
      <c r="E1257" s="8" t="s">
        <v>131</v>
      </c>
      <c r="F1257" s="9">
        <v>807741</v>
      </c>
      <c r="G1257" s="8" t="s">
        <v>1378</v>
      </c>
      <c r="H1257" s="9">
        <v>84813</v>
      </c>
      <c r="I1257" s="112"/>
      <c r="J1257" s="113"/>
      <c r="K1257" s="114"/>
      <c r="L1257" s="115"/>
      <c r="M1257" s="116"/>
      <c r="N1257" s="15" t="str">
        <f t="shared" si="95"/>
        <v>00530</v>
      </c>
      <c r="O1257" t="str">
        <f t="shared" si="96"/>
        <v/>
      </c>
      <c r="Q1257">
        <f t="shared" si="97"/>
        <v>530</v>
      </c>
      <c r="R1257" s="14">
        <f t="shared" si="98"/>
        <v>807741</v>
      </c>
    </row>
    <row r="1258" spans="1:18" ht="14.45" customHeight="1" x14ac:dyDescent="0.25">
      <c r="A1258" s="10">
        <v>292</v>
      </c>
      <c r="B1258" s="111"/>
      <c r="C1258" s="6" t="s">
        <v>1675</v>
      </c>
      <c r="D1258" s="7">
        <v>44935</v>
      </c>
      <c r="E1258" s="8" t="s">
        <v>78</v>
      </c>
      <c r="F1258" s="9">
        <v>1609958</v>
      </c>
      <c r="G1258" s="8" t="s">
        <v>1378</v>
      </c>
      <c r="H1258" s="9">
        <v>169046</v>
      </c>
      <c r="I1258" s="112"/>
      <c r="J1258" s="113"/>
      <c r="K1258" s="114"/>
      <c r="L1258" s="115"/>
      <c r="M1258" s="116"/>
      <c r="N1258" s="15" t="str">
        <f t="shared" si="95"/>
        <v>00898</v>
      </c>
      <c r="O1258" t="str">
        <f t="shared" si="96"/>
        <v/>
      </c>
      <c r="Q1258">
        <f t="shared" si="97"/>
        <v>898</v>
      </c>
      <c r="R1258" s="14">
        <f t="shared" si="98"/>
        <v>1609958</v>
      </c>
    </row>
    <row r="1259" spans="1:18" ht="14.45" customHeight="1" x14ac:dyDescent="0.25">
      <c r="A1259" s="10">
        <v>293</v>
      </c>
      <c r="B1259" s="111"/>
      <c r="C1259" s="6" t="s">
        <v>1676</v>
      </c>
      <c r="D1259" s="7">
        <v>44940</v>
      </c>
      <c r="E1259" s="8" t="s">
        <v>127</v>
      </c>
      <c r="F1259" s="9">
        <v>220801</v>
      </c>
      <c r="G1259" s="8" t="s">
        <v>1378</v>
      </c>
      <c r="H1259" s="9">
        <v>23184</v>
      </c>
      <c r="I1259" s="112"/>
      <c r="J1259" s="113"/>
      <c r="K1259" s="114"/>
      <c r="L1259" s="115"/>
      <c r="M1259" s="116"/>
      <c r="N1259" s="15" t="str">
        <f t="shared" si="95"/>
        <v>01563</v>
      </c>
      <c r="O1259" t="str">
        <f t="shared" si="96"/>
        <v/>
      </c>
      <c r="Q1259">
        <f t="shared" si="97"/>
        <v>1563</v>
      </c>
      <c r="R1259" s="14">
        <f t="shared" si="98"/>
        <v>220801</v>
      </c>
    </row>
    <row r="1260" spans="1:18" ht="14.45" customHeight="1" x14ac:dyDescent="0.25">
      <c r="A1260" s="10">
        <v>294</v>
      </c>
      <c r="B1260" s="111"/>
      <c r="C1260" s="6" t="s">
        <v>1677</v>
      </c>
      <c r="D1260" s="7">
        <v>44932</v>
      </c>
      <c r="E1260" s="8" t="s">
        <v>514</v>
      </c>
      <c r="F1260" s="9">
        <v>1359743</v>
      </c>
      <c r="G1260" s="8" t="s">
        <v>1378</v>
      </c>
      <c r="H1260" s="9">
        <v>142773</v>
      </c>
      <c r="I1260" s="112"/>
      <c r="J1260" s="113"/>
      <c r="K1260" s="114"/>
      <c r="L1260" s="115"/>
      <c r="M1260" s="116"/>
      <c r="N1260" s="15" t="str">
        <f t="shared" si="95"/>
        <v>-b744</v>
      </c>
      <c r="O1260" t="str">
        <f t="shared" si="96"/>
        <v/>
      </c>
      <c r="Q1260">
        <f>RIGHT(N1260,LEN(N1260)-2)*1</f>
        <v>744</v>
      </c>
      <c r="R1260" s="14">
        <f t="shared" si="98"/>
        <v>1359743</v>
      </c>
    </row>
    <row r="1261" spans="1:18" ht="14.45" customHeight="1" x14ac:dyDescent="0.25">
      <c r="A1261" s="10">
        <v>295</v>
      </c>
      <c r="B1261" s="111"/>
      <c r="C1261" s="6" t="s">
        <v>1678</v>
      </c>
      <c r="D1261" s="7">
        <v>44932</v>
      </c>
      <c r="E1261" s="8" t="s">
        <v>248</v>
      </c>
      <c r="F1261" s="9">
        <v>821327</v>
      </c>
      <c r="G1261" s="8" t="s">
        <v>1378</v>
      </c>
      <c r="H1261" s="9">
        <v>86239</v>
      </c>
      <c r="I1261" s="112"/>
      <c r="J1261" s="113"/>
      <c r="K1261" s="114"/>
      <c r="L1261" s="115"/>
      <c r="M1261" s="116"/>
      <c r="N1261" s="15" t="str">
        <f t="shared" si="95"/>
        <v>00613</v>
      </c>
      <c r="O1261" t="str">
        <f t="shared" si="96"/>
        <v/>
      </c>
      <c r="Q1261">
        <f t="shared" si="97"/>
        <v>613</v>
      </c>
      <c r="R1261" s="14">
        <f t="shared" si="98"/>
        <v>821327</v>
      </c>
    </row>
    <row r="1262" spans="1:18" ht="14.45" customHeight="1" x14ac:dyDescent="0.25">
      <c r="A1262" s="10">
        <v>296</v>
      </c>
      <c r="B1262" s="111"/>
      <c r="C1262" s="6" t="s">
        <v>1679</v>
      </c>
      <c r="D1262" s="7">
        <v>44931</v>
      </c>
      <c r="E1262" s="8" t="s">
        <v>514</v>
      </c>
      <c r="F1262" s="9">
        <v>807741</v>
      </c>
      <c r="G1262" s="8" t="s">
        <v>1378</v>
      </c>
      <c r="H1262" s="9">
        <v>84813</v>
      </c>
      <c r="I1262" s="112"/>
      <c r="J1262" s="113"/>
      <c r="K1262" s="114"/>
      <c r="L1262" s="115"/>
      <c r="M1262" s="116"/>
      <c r="N1262" s="15" t="str">
        <f t="shared" si="95"/>
        <v>00459</v>
      </c>
      <c r="O1262" t="str">
        <f t="shared" si="96"/>
        <v/>
      </c>
      <c r="Q1262">
        <f t="shared" si="97"/>
        <v>459</v>
      </c>
      <c r="R1262" s="14">
        <f t="shared" si="98"/>
        <v>807741</v>
      </c>
    </row>
    <row r="1263" spans="1:18" ht="14.45" customHeight="1" x14ac:dyDescent="0.25">
      <c r="A1263" s="11">
        <v>297</v>
      </c>
      <c r="B1263" s="100"/>
      <c r="C1263" s="6" t="s">
        <v>1680</v>
      </c>
      <c r="D1263" s="7">
        <v>44932</v>
      </c>
      <c r="E1263" s="8" t="s">
        <v>248</v>
      </c>
      <c r="F1263" s="9">
        <v>1308613</v>
      </c>
      <c r="G1263" s="8" t="s">
        <v>1378</v>
      </c>
      <c r="H1263" s="9">
        <v>137404</v>
      </c>
      <c r="I1263" s="104"/>
      <c r="J1263" s="105"/>
      <c r="K1263" s="106"/>
      <c r="L1263" s="109"/>
      <c r="M1263" s="110"/>
      <c r="N1263" s="15" t="str">
        <f t="shared" si="95"/>
        <v>00666</v>
      </c>
      <c r="O1263" t="str">
        <f t="shared" si="96"/>
        <v/>
      </c>
      <c r="Q1263">
        <f t="shared" si="97"/>
        <v>666</v>
      </c>
      <c r="R1263" s="14">
        <f t="shared" si="98"/>
        <v>1308613</v>
      </c>
    </row>
    <row r="1264" spans="1:18" ht="16.149999999999999" customHeight="1" x14ac:dyDescent="0.25">
      <c r="A1264" s="12">
        <v>298</v>
      </c>
      <c r="B1264" s="12" t="s">
        <v>1681</v>
      </c>
      <c r="C1264" s="6" t="s">
        <v>1682</v>
      </c>
      <c r="D1264" s="7">
        <v>44820</v>
      </c>
      <c r="E1264" s="8" t="s">
        <v>131</v>
      </c>
      <c r="F1264" s="9">
        <v>2280736</v>
      </c>
      <c r="G1264" s="8" t="s">
        <v>29</v>
      </c>
      <c r="H1264" s="9">
        <v>239477</v>
      </c>
      <c r="I1264" s="94">
        <v>2041259</v>
      </c>
      <c r="J1264" s="95"/>
      <c r="K1264" s="96"/>
      <c r="L1264" s="97" t="s">
        <v>60</v>
      </c>
      <c r="M1264" s="98"/>
      <c r="N1264" s="15" t="str">
        <f t="shared" si="95"/>
        <v>41714</v>
      </c>
      <c r="O1264" t="str">
        <f t="shared" si="96"/>
        <v/>
      </c>
      <c r="Q1264">
        <f t="shared" si="97"/>
        <v>41714</v>
      </c>
      <c r="R1264" s="14">
        <f t="shared" si="98"/>
        <v>2280736</v>
      </c>
    </row>
    <row r="1265" spans="1:18" ht="16.149999999999999" customHeight="1" x14ac:dyDescent="0.25">
      <c r="A1265" s="12">
        <v>299</v>
      </c>
      <c r="B1265" s="12" t="s">
        <v>1683</v>
      </c>
      <c r="C1265" s="6" t="s">
        <v>1684</v>
      </c>
      <c r="D1265" s="7">
        <v>44882</v>
      </c>
      <c r="E1265" s="8" t="s">
        <v>131</v>
      </c>
      <c r="F1265" s="9">
        <v>1392768</v>
      </c>
      <c r="G1265" s="8" t="s">
        <v>29</v>
      </c>
      <c r="H1265" s="9">
        <v>146241</v>
      </c>
      <c r="I1265" s="94">
        <v>1246527</v>
      </c>
      <c r="J1265" s="95"/>
      <c r="K1265" s="96"/>
      <c r="L1265" s="97" t="s">
        <v>60</v>
      </c>
      <c r="M1265" s="98"/>
      <c r="N1265" s="15" t="str">
        <f t="shared" si="95"/>
        <v>51079</v>
      </c>
      <c r="O1265" t="str">
        <f t="shared" si="96"/>
        <v/>
      </c>
      <c r="Q1265">
        <f t="shared" si="97"/>
        <v>51079</v>
      </c>
      <c r="R1265" s="14">
        <f t="shared" si="98"/>
        <v>1392768</v>
      </c>
    </row>
    <row r="1266" spans="1:18" ht="16.149999999999999" customHeight="1" x14ac:dyDescent="0.25">
      <c r="A1266" s="12">
        <v>300</v>
      </c>
      <c r="B1266" s="12" t="s">
        <v>1685</v>
      </c>
      <c r="C1266" s="6" t="s">
        <v>1686</v>
      </c>
      <c r="D1266" s="7">
        <v>44876</v>
      </c>
      <c r="E1266" s="13"/>
      <c r="F1266" s="9">
        <v>726197</v>
      </c>
      <c r="G1266" s="8" t="s">
        <v>29</v>
      </c>
      <c r="H1266" s="9">
        <v>76251</v>
      </c>
      <c r="I1266" s="94">
        <v>649946</v>
      </c>
      <c r="J1266" s="95"/>
      <c r="K1266" s="96"/>
      <c r="L1266" s="97" t="s">
        <v>60</v>
      </c>
      <c r="M1266" s="98"/>
      <c r="N1266" s="15" t="str">
        <f t="shared" si="95"/>
        <v>50734</v>
      </c>
      <c r="O1266" t="str">
        <f t="shared" si="96"/>
        <v/>
      </c>
      <c r="Q1266">
        <f t="shared" si="97"/>
        <v>50734</v>
      </c>
      <c r="R1266" s="14">
        <f t="shared" si="98"/>
        <v>726197</v>
      </c>
    </row>
    <row r="1267" spans="1:18" ht="14.45" customHeight="1" x14ac:dyDescent="0.25">
      <c r="A1267" s="5">
        <v>301</v>
      </c>
      <c r="B1267" s="99" t="s">
        <v>1687</v>
      </c>
      <c r="C1267" s="6" t="s">
        <v>1688</v>
      </c>
      <c r="D1267" s="7">
        <v>44883</v>
      </c>
      <c r="E1267" s="8" t="s">
        <v>248</v>
      </c>
      <c r="F1267" s="9">
        <v>1392768</v>
      </c>
      <c r="G1267" s="8" t="s">
        <v>29</v>
      </c>
      <c r="H1267" s="9">
        <v>146241</v>
      </c>
      <c r="I1267" s="101">
        <v>3739582</v>
      </c>
      <c r="J1267" s="102"/>
      <c r="K1267" s="103"/>
      <c r="L1267" s="107" t="s">
        <v>60</v>
      </c>
      <c r="M1267" s="108"/>
      <c r="N1267" s="15" t="str">
        <f t="shared" si="95"/>
        <v>51254</v>
      </c>
      <c r="O1267" t="str">
        <f t="shared" si="96"/>
        <v/>
      </c>
      <c r="Q1267">
        <f t="shared" si="97"/>
        <v>51254</v>
      </c>
      <c r="R1267" s="14">
        <f t="shared" si="98"/>
        <v>1392768</v>
      </c>
    </row>
    <row r="1268" spans="1:18" ht="14.45" customHeight="1" x14ac:dyDescent="0.25">
      <c r="A1268" s="10">
        <v>302</v>
      </c>
      <c r="B1268" s="111"/>
      <c r="C1268" s="6" t="s">
        <v>1689</v>
      </c>
      <c r="D1268" s="7">
        <v>44883</v>
      </c>
      <c r="E1268" s="8" t="s">
        <v>248</v>
      </c>
      <c r="F1268" s="9">
        <v>1392768</v>
      </c>
      <c r="G1268" s="8" t="s">
        <v>29</v>
      </c>
      <c r="H1268" s="9">
        <v>146241</v>
      </c>
      <c r="I1268" s="112"/>
      <c r="J1268" s="113"/>
      <c r="K1268" s="114"/>
      <c r="L1268" s="115"/>
      <c r="M1268" s="116"/>
      <c r="N1268" s="15" t="str">
        <f t="shared" si="95"/>
        <v>51640</v>
      </c>
      <c r="O1268" t="str">
        <f t="shared" si="96"/>
        <v/>
      </c>
      <c r="Q1268">
        <f t="shared" si="97"/>
        <v>51640</v>
      </c>
      <c r="R1268" s="14">
        <f t="shared" si="98"/>
        <v>1392768</v>
      </c>
    </row>
    <row r="1269" spans="1:18" ht="14.45" customHeight="1" x14ac:dyDescent="0.25">
      <c r="A1269" s="11">
        <v>303</v>
      </c>
      <c r="B1269" s="100"/>
      <c r="C1269" s="6" t="s">
        <v>1690</v>
      </c>
      <c r="D1269" s="7">
        <v>44883</v>
      </c>
      <c r="E1269" s="8" t="s">
        <v>248</v>
      </c>
      <c r="F1269" s="9">
        <v>1392768</v>
      </c>
      <c r="G1269" s="8" t="s">
        <v>29</v>
      </c>
      <c r="H1269" s="9">
        <v>146241</v>
      </c>
      <c r="I1269" s="104"/>
      <c r="J1269" s="105"/>
      <c r="K1269" s="106"/>
      <c r="L1269" s="109"/>
      <c r="M1269" s="110"/>
      <c r="N1269" s="15" t="str">
        <f t="shared" si="95"/>
        <v>51248</v>
      </c>
      <c r="O1269" t="str">
        <f t="shared" si="96"/>
        <v/>
      </c>
      <c r="Q1269">
        <f t="shared" si="97"/>
        <v>51248</v>
      </c>
      <c r="R1269" s="14">
        <f t="shared" si="98"/>
        <v>1392768</v>
      </c>
    </row>
    <row r="1270" spans="1:18" ht="14.45" customHeight="1" x14ac:dyDescent="0.25">
      <c r="A1270" s="5">
        <v>304</v>
      </c>
      <c r="B1270" s="99" t="s">
        <v>1691</v>
      </c>
      <c r="C1270" s="6" t="s">
        <v>1692</v>
      </c>
      <c r="D1270" s="7">
        <v>44921</v>
      </c>
      <c r="E1270" s="8" t="s">
        <v>514</v>
      </c>
      <c r="F1270" s="9">
        <v>216786</v>
      </c>
      <c r="G1270" s="8" t="s">
        <v>29</v>
      </c>
      <c r="H1270" s="9">
        <v>22763</v>
      </c>
      <c r="I1270" s="101">
        <v>2325590</v>
      </c>
      <c r="J1270" s="102"/>
      <c r="K1270" s="103"/>
      <c r="L1270" s="107" t="s">
        <v>60</v>
      </c>
      <c r="M1270" s="108"/>
      <c r="N1270" s="15" t="str">
        <f t="shared" si="95"/>
        <v>56871</v>
      </c>
      <c r="O1270" t="str">
        <f t="shared" si="96"/>
        <v/>
      </c>
      <c r="Q1270">
        <f t="shared" si="97"/>
        <v>56871</v>
      </c>
      <c r="R1270" s="14">
        <f t="shared" si="98"/>
        <v>216786</v>
      </c>
    </row>
    <row r="1271" spans="1:18" ht="14.45" customHeight="1" x14ac:dyDescent="0.25">
      <c r="A1271" s="10">
        <v>305</v>
      </c>
      <c r="B1271" s="111"/>
      <c r="C1271" s="6" t="s">
        <v>1693</v>
      </c>
      <c r="D1271" s="7">
        <v>44925</v>
      </c>
      <c r="E1271" s="8" t="s">
        <v>131</v>
      </c>
      <c r="F1271" s="9">
        <v>280219</v>
      </c>
      <c r="G1271" s="8" t="s">
        <v>29</v>
      </c>
      <c r="H1271" s="9">
        <v>29423</v>
      </c>
      <c r="I1271" s="112"/>
      <c r="J1271" s="113"/>
      <c r="K1271" s="114"/>
      <c r="L1271" s="115"/>
      <c r="M1271" s="116"/>
      <c r="N1271" s="15" t="str">
        <f t="shared" si="95"/>
        <v>57604</v>
      </c>
      <c r="O1271" t="str">
        <f t="shared" si="96"/>
        <v/>
      </c>
      <c r="Q1271">
        <f t="shared" si="97"/>
        <v>57604</v>
      </c>
      <c r="R1271" s="14">
        <f t="shared" si="98"/>
        <v>280219</v>
      </c>
    </row>
    <row r="1272" spans="1:18" ht="14.45" customHeight="1" x14ac:dyDescent="0.25">
      <c r="A1272" s="10">
        <v>306</v>
      </c>
      <c r="B1272" s="111"/>
      <c r="C1272" s="6" t="s">
        <v>1694</v>
      </c>
      <c r="D1272" s="7">
        <v>44925</v>
      </c>
      <c r="E1272" s="8" t="s">
        <v>131</v>
      </c>
      <c r="F1272" s="9">
        <v>326778</v>
      </c>
      <c r="G1272" s="8" t="s">
        <v>29</v>
      </c>
      <c r="H1272" s="9">
        <v>34312</v>
      </c>
      <c r="I1272" s="112"/>
      <c r="J1272" s="113"/>
      <c r="K1272" s="114"/>
      <c r="L1272" s="115"/>
      <c r="M1272" s="116"/>
      <c r="N1272" s="15" t="str">
        <f t="shared" si="95"/>
        <v>57626</v>
      </c>
      <c r="O1272" t="str">
        <f t="shared" si="96"/>
        <v/>
      </c>
      <c r="Q1272">
        <f t="shared" si="97"/>
        <v>57626</v>
      </c>
      <c r="R1272" s="14">
        <f t="shared" si="98"/>
        <v>326778</v>
      </c>
    </row>
    <row r="1273" spans="1:18" ht="14.45" customHeight="1" x14ac:dyDescent="0.25">
      <c r="A1273" s="10">
        <v>307</v>
      </c>
      <c r="B1273" s="111"/>
      <c r="C1273" s="6" t="s">
        <v>1695</v>
      </c>
      <c r="D1273" s="7">
        <v>44923</v>
      </c>
      <c r="E1273" s="8" t="s">
        <v>514</v>
      </c>
      <c r="F1273" s="9">
        <v>908373</v>
      </c>
      <c r="G1273" s="8" t="s">
        <v>29</v>
      </c>
      <c r="H1273" s="9">
        <v>95379</v>
      </c>
      <c r="I1273" s="112"/>
      <c r="J1273" s="113"/>
      <c r="K1273" s="114"/>
      <c r="L1273" s="115"/>
      <c r="M1273" s="116"/>
      <c r="N1273" s="15" t="str">
        <f t="shared" si="95"/>
        <v>57040</v>
      </c>
      <c r="O1273" t="str">
        <f t="shared" si="96"/>
        <v/>
      </c>
      <c r="Q1273">
        <f t="shared" si="97"/>
        <v>57040</v>
      </c>
      <c r="R1273" s="14">
        <f t="shared" si="98"/>
        <v>908373</v>
      </c>
    </row>
    <row r="1274" spans="1:18" ht="14.45" customHeight="1" x14ac:dyDescent="0.25">
      <c r="A1274" s="11">
        <v>308</v>
      </c>
      <c r="B1274" s="100"/>
      <c r="C1274" s="6" t="s">
        <v>1696</v>
      </c>
      <c r="D1274" s="7">
        <v>44921</v>
      </c>
      <c r="E1274" s="8" t="s">
        <v>127</v>
      </c>
      <c r="F1274" s="9">
        <v>866269</v>
      </c>
      <c r="G1274" s="8" t="s">
        <v>29</v>
      </c>
      <c r="H1274" s="9">
        <v>90958</v>
      </c>
      <c r="I1274" s="104"/>
      <c r="J1274" s="105"/>
      <c r="K1274" s="106"/>
      <c r="L1274" s="109"/>
      <c r="M1274" s="110"/>
      <c r="N1274" s="15" t="str">
        <f t="shared" si="95"/>
        <v>56877</v>
      </c>
      <c r="O1274" t="str">
        <f t="shared" si="96"/>
        <v/>
      </c>
      <c r="Q1274">
        <f t="shared" si="97"/>
        <v>56877</v>
      </c>
      <c r="R1274" s="14">
        <f t="shared" si="98"/>
        <v>866269</v>
      </c>
    </row>
    <row r="1275" spans="1:18" ht="14.45" customHeight="1" x14ac:dyDescent="0.25">
      <c r="A1275" s="5">
        <v>309</v>
      </c>
      <c r="B1275" s="99" t="s">
        <v>1697</v>
      </c>
      <c r="C1275" s="6" t="s">
        <v>1698</v>
      </c>
      <c r="D1275" s="7">
        <v>44921</v>
      </c>
      <c r="E1275" s="8" t="s">
        <v>514</v>
      </c>
      <c r="F1275" s="9">
        <v>532976</v>
      </c>
      <c r="G1275" s="8" t="s">
        <v>29</v>
      </c>
      <c r="H1275" s="9">
        <v>55962</v>
      </c>
      <c r="I1275" s="101">
        <v>5213650</v>
      </c>
      <c r="J1275" s="102"/>
      <c r="K1275" s="103"/>
      <c r="L1275" s="107" t="s">
        <v>60</v>
      </c>
      <c r="M1275" s="108"/>
      <c r="N1275" s="15" t="str">
        <f t="shared" si="95"/>
        <v>56870</v>
      </c>
      <c r="O1275" t="str">
        <f t="shared" si="96"/>
        <v/>
      </c>
      <c r="Q1275">
        <f t="shared" si="97"/>
        <v>56870</v>
      </c>
      <c r="R1275" s="14">
        <f t="shared" si="98"/>
        <v>532976</v>
      </c>
    </row>
    <row r="1276" spans="1:18" ht="14.45" customHeight="1" x14ac:dyDescent="0.25">
      <c r="A1276" s="10">
        <v>310</v>
      </c>
      <c r="B1276" s="111"/>
      <c r="C1276" s="6" t="s">
        <v>1699</v>
      </c>
      <c r="D1276" s="7">
        <v>44917</v>
      </c>
      <c r="E1276" s="8" t="s">
        <v>248</v>
      </c>
      <c r="F1276" s="9">
        <v>491765</v>
      </c>
      <c r="G1276" s="8" t="s">
        <v>29</v>
      </c>
      <c r="H1276" s="9">
        <v>51635</v>
      </c>
      <c r="I1276" s="112"/>
      <c r="J1276" s="113"/>
      <c r="K1276" s="114"/>
      <c r="L1276" s="115"/>
      <c r="M1276" s="116"/>
      <c r="N1276" s="15" t="str">
        <f t="shared" si="95"/>
        <v>56560</v>
      </c>
      <c r="O1276" t="str">
        <f t="shared" si="96"/>
        <v/>
      </c>
      <c r="Q1276">
        <f t="shared" si="97"/>
        <v>56560</v>
      </c>
      <c r="R1276" s="14">
        <f t="shared" si="98"/>
        <v>491765</v>
      </c>
    </row>
    <row r="1277" spans="1:18" ht="14.45" customHeight="1" x14ac:dyDescent="0.25">
      <c r="A1277" s="10">
        <v>311</v>
      </c>
      <c r="B1277" s="111"/>
      <c r="C1277" s="6" t="s">
        <v>1700</v>
      </c>
      <c r="D1277" s="7">
        <v>44909</v>
      </c>
      <c r="E1277" s="8" t="s">
        <v>248</v>
      </c>
      <c r="F1277" s="9">
        <v>975862</v>
      </c>
      <c r="G1277" s="8" t="s">
        <v>29</v>
      </c>
      <c r="H1277" s="9">
        <v>102465</v>
      </c>
      <c r="I1277" s="112"/>
      <c r="J1277" s="113"/>
      <c r="K1277" s="114"/>
      <c r="L1277" s="115"/>
      <c r="M1277" s="116"/>
      <c r="N1277" s="15" t="str">
        <f t="shared" si="95"/>
        <v>55443</v>
      </c>
      <c r="O1277" t="str">
        <f t="shared" si="96"/>
        <v/>
      </c>
      <c r="Q1277">
        <f t="shared" si="97"/>
        <v>55443</v>
      </c>
      <c r="R1277" s="14">
        <f t="shared" si="98"/>
        <v>975862</v>
      </c>
    </row>
    <row r="1278" spans="1:18" ht="14.45" customHeight="1" x14ac:dyDescent="0.25">
      <c r="A1278" s="10">
        <v>312</v>
      </c>
      <c r="B1278" s="111"/>
      <c r="C1278" s="6" t="s">
        <v>1701</v>
      </c>
      <c r="D1278" s="7">
        <v>44916</v>
      </c>
      <c r="E1278" s="8" t="s">
        <v>78</v>
      </c>
      <c r="F1278" s="9">
        <v>943040</v>
      </c>
      <c r="G1278" s="8" t="s">
        <v>29</v>
      </c>
      <c r="H1278" s="9">
        <v>99019</v>
      </c>
      <c r="I1278" s="112"/>
      <c r="J1278" s="113"/>
      <c r="K1278" s="114"/>
      <c r="L1278" s="115"/>
      <c r="M1278" s="116"/>
      <c r="N1278" s="15" t="str">
        <f t="shared" si="95"/>
        <v>56256</v>
      </c>
      <c r="O1278" t="str">
        <f t="shared" si="96"/>
        <v/>
      </c>
      <c r="Q1278">
        <f t="shared" si="97"/>
        <v>56256</v>
      </c>
      <c r="R1278" s="14">
        <f t="shared" si="98"/>
        <v>943040</v>
      </c>
    </row>
    <row r="1279" spans="1:18" ht="14.45" customHeight="1" x14ac:dyDescent="0.25">
      <c r="A1279" s="10">
        <v>313</v>
      </c>
      <c r="B1279" s="111"/>
      <c r="C1279" s="6" t="s">
        <v>1702</v>
      </c>
      <c r="D1279" s="7">
        <v>44915</v>
      </c>
      <c r="E1279" s="8" t="s">
        <v>248</v>
      </c>
      <c r="F1279" s="9">
        <v>491765</v>
      </c>
      <c r="G1279" s="8" t="s">
        <v>29</v>
      </c>
      <c r="H1279" s="9">
        <v>51635</v>
      </c>
      <c r="I1279" s="112"/>
      <c r="J1279" s="113"/>
      <c r="K1279" s="114"/>
      <c r="L1279" s="115"/>
      <c r="M1279" s="116"/>
      <c r="N1279" s="15" t="str">
        <f t="shared" si="95"/>
        <v>56121</v>
      </c>
      <c r="O1279" t="str">
        <f t="shared" si="96"/>
        <v/>
      </c>
      <c r="Q1279">
        <f t="shared" si="97"/>
        <v>56121</v>
      </c>
      <c r="R1279" s="14">
        <f t="shared" si="98"/>
        <v>491765</v>
      </c>
    </row>
    <row r="1280" spans="1:18" ht="14.45" customHeight="1" x14ac:dyDescent="0.25">
      <c r="A1280" s="11">
        <v>314</v>
      </c>
      <c r="B1280" s="100"/>
      <c r="C1280" s="6" t="s">
        <v>1703</v>
      </c>
      <c r="D1280" s="7">
        <v>44917</v>
      </c>
      <c r="E1280" s="8" t="s">
        <v>514</v>
      </c>
      <c r="F1280" s="9">
        <v>2389899</v>
      </c>
      <c r="G1280" s="8" t="s">
        <v>29</v>
      </c>
      <c r="H1280" s="9">
        <v>250939</v>
      </c>
      <c r="I1280" s="104"/>
      <c r="J1280" s="105"/>
      <c r="K1280" s="106"/>
      <c r="L1280" s="109"/>
      <c r="M1280" s="110"/>
      <c r="N1280" s="15" t="str">
        <f t="shared" si="95"/>
        <v>56636</v>
      </c>
      <c r="O1280" t="str">
        <f t="shared" si="96"/>
        <v/>
      </c>
      <c r="Q1280">
        <f t="shared" si="97"/>
        <v>56636</v>
      </c>
      <c r="R1280" s="14">
        <f t="shared" si="98"/>
        <v>2389899</v>
      </c>
    </row>
    <row r="1281" spans="1:18" ht="14.45" customHeight="1" x14ac:dyDescent="0.25">
      <c r="A1281" s="5">
        <v>315</v>
      </c>
      <c r="B1281" s="99" t="s">
        <v>1704</v>
      </c>
      <c r="C1281" s="6" t="s">
        <v>1705</v>
      </c>
      <c r="D1281" s="7">
        <v>44908</v>
      </c>
      <c r="E1281" s="8" t="s">
        <v>59</v>
      </c>
      <c r="F1281" s="9">
        <v>1869782</v>
      </c>
      <c r="G1281" s="8" t="s">
        <v>29</v>
      </c>
      <c r="H1281" s="9">
        <v>196327</v>
      </c>
      <c r="I1281" s="101">
        <v>4090448</v>
      </c>
      <c r="J1281" s="102"/>
      <c r="K1281" s="103"/>
      <c r="L1281" s="107" t="s">
        <v>60</v>
      </c>
      <c r="M1281" s="108"/>
      <c r="N1281" s="15" t="str">
        <f t="shared" si="95"/>
        <v>55378</v>
      </c>
      <c r="O1281" t="str">
        <f t="shared" si="96"/>
        <v/>
      </c>
      <c r="Q1281">
        <f t="shared" si="97"/>
        <v>55378</v>
      </c>
      <c r="R1281" s="14">
        <f t="shared" si="98"/>
        <v>1869782</v>
      </c>
    </row>
    <row r="1282" spans="1:18" ht="14.45" customHeight="1" x14ac:dyDescent="0.25">
      <c r="A1282" s="10">
        <v>316</v>
      </c>
      <c r="B1282" s="111"/>
      <c r="C1282" s="6" t="s">
        <v>1706</v>
      </c>
      <c r="D1282" s="7">
        <v>44916</v>
      </c>
      <c r="E1282" s="8" t="s">
        <v>248</v>
      </c>
      <c r="F1282" s="9">
        <v>491765</v>
      </c>
      <c r="G1282" s="8" t="s">
        <v>29</v>
      </c>
      <c r="H1282" s="9">
        <v>51635</v>
      </c>
      <c r="I1282" s="112"/>
      <c r="J1282" s="113"/>
      <c r="K1282" s="114"/>
      <c r="L1282" s="115"/>
      <c r="M1282" s="116"/>
      <c r="N1282" s="15" t="str">
        <f t="shared" si="95"/>
        <v>56254</v>
      </c>
      <c r="O1282" t="str">
        <f t="shared" si="96"/>
        <v/>
      </c>
      <c r="Q1282">
        <f t="shared" si="97"/>
        <v>56254</v>
      </c>
      <c r="R1282" s="14">
        <f t="shared" si="98"/>
        <v>491765</v>
      </c>
    </row>
    <row r="1283" spans="1:18" ht="14.45" customHeight="1" x14ac:dyDescent="0.25">
      <c r="A1283" s="10">
        <v>317</v>
      </c>
      <c r="B1283" s="111"/>
      <c r="C1283" s="6" t="s">
        <v>1707</v>
      </c>
      <c r="D1283" s="7">
        <v>44905</v>
      </c>
      <c r="E1283" s="8" t="s">
        <v>248</v>
      </c>
      <c r="F1283" s="9">
        <v>816499</v>
      </c>
      <c r="G1283" s="8" t="s">
        <v>29</v>
      </c>
      <c r="H1283" s="9">
        <v>85732</v>
      </c>
      <c r="I1283" s="112"/>
      <c r="J1283" s="113"/>
      <c r="K1283" s="114"/>
      <c r="L1283" s="115"/>
      <c r="M1283" s="116"/>
      <c r="N1283" s="15" t="str">
        <f t="shared" si="95"/>
        <v>55264</v>
      </c>
      <c r="O1283" t="str">
        <f t="shared" si="96"/>
        <v/>
      </c>
      <c r="Q1283">
        <f t="shared" si="97"/>
        <v>55264</v>
      </c>
      <c r="R1283" s="14">
        <f t="shared" si="98"/>
        <v>816499</v>
      </c>
    </row>
    <row r="1284" spans="1:18" ht="14.45" customHeight="1" x14ac:dyDescent="0.25">
      <c r="A1284" s="10">
        <v>318</v>
      </c>
      <c r="B1284" s="111"/>
      <c r="C1284" s="6" t="s">
        <v>1708</v>
      </c>
      <c r="D1284" s="7">
        <v>44916</v>
      </c>
      <c r="E1284" s="8" t="s">
        <v>248</v>
      </c>
      <c r="F1284" s="9">
        <v>995760</v>
      </c>
      <c r="G1284" s="8" t="s">
        <v>29</v>
      </c>
      <c r="H1284" s="9">
        <v>104555</v>
      </c>
      <c r="I1284" s="112"/>
      <c r="J1284" s="113"/>
      <c r="K1284" s="114"/>
      <c r="L1284" s="115"/>
      <c r="M1284" s="116"/>
      <c r="N1284" s="15" t="str">
        <f t="shared" si="95"/>
        <v>56255</v>
      </c>
      <c r="O1284" t="str">
        <f t="shared" si="96"/>
        <v/>
      </c>
      <c r="Q1284">
        <f t="shared" si="97"/>
        <v>56255</v>
      </c>
      <c r="R1284" s="14">
        <f t="shared" si="98"/>
        <v>995760</v>
      </c>
    </row>
    <row r="1285" spans="1:18" ht="14.45" customHeight="1" x14ac:dyDescent="0.25">
      <c r="A1285" s="11">
        <v>319</v>
      </c>
      <c r="B1285" s="100"/>
      <c r="C1285" s="6" t="s">
        <v>1709</v>
      </c>
      <c r="D1285" s="7">
        <v>44925</v>
      </c>
      <c r="E1285" s="8" t="s">
        <v>192</v>
      </c>
      <c r="F1285" s="9">
        <v>396527</v>
      </c>
      <c r="G1285" s="8" t="s">
        <v>29</v>
      </c>
      <c r="H1285" s="9">
        <v>41635</v>
      </c>
      <c r="I1285" s="104"/>
      <c r="J1285" s="105"/>
      <c r="K1285" s="106"/>
      <c r="L1285" s="109"/>
      <c r="M1285" s="110"/>
      <c r="N1285" s="15" t="str">
        <f t="shared" si="95"/>
        <v>57657</v>
      </c>
      <c r="O1285" t="str">
        <f t="shared" si="96"/>
        <v/>
      </c>
      <c r="Q1285">
        <f t="shared" si="97"/>
        <v>57657</v>
      </c>
      <c r="R1285" s="14">
        <f t="shared" si="98"/>
        <v>396527</v>
      </c>
    </row>
    <row r="1286" spans="1:18" ht="14.45" customHeight="1" x14ac:dyDescent="0.25">
      <c r="A1286" s="5">
        <v>320</v>
      </c>
      <c r="B1286" s="99" t="s">
        <v>1710</v>
      </c>
      <c r="C1286" s="6" t="s">
        <v>1711</v>
      </c>
      <c r="D1286" s="7">
        <v>44917</v>
      </c>
      <c r="E1286" s="8" t="s">
        <v>192</v>
      </c>
      <c r="F1286" s="9">
        <v>829006</v>
      </c>
      <c r="G1286" s="8" t="s">
        <v>1378</v>
      </c>
      <c r="H1286" s="9">
        <v>87046</v>
      </c>
      <c r="I1286" s="101">
        <v>8534994</v>
      </c>
      <c r="J1286" s="102"/>
      <c r="K1286" s="103"/>
      <c r="L1286" s="107" t="s">
        <v>60</v>
      </c>
      <c r="M1286" s="108"/>
      <c r="N1286" s="15" t="str">
        <f t="shared" si="95"/>
        <v>56535</v>
      </c>
      <c r="O1286" t="str">
        <f t="shared" si="96"/>
        <v/>
      </c>
      <c r="Q1286">
        <f t="shared" si="97"/>
        <v>56535</v>
      </c>
      <c r="R1286" s="14">
        <f t="shared" si="98"/>
        <v>829006</v>
      </c>
    </row>
    <row r="1287" spans="1:18" ht="14.45" customHeight="1" x14ac:dyDescent="0.25">
      <c r="A1287" s="10">
        <v>321</v>
      </c>
      <c r="B1287" s="111"/>
      <c r="C1287" s="6" t="s">
        <v>1712</v>
      </c>
      <c r="D1287" s="7">
        <v>44914</v>
      </c>
      <c r="E1287" s="8" t="s">
        <v>127</v>
      </c>
      <c r="F1287" s="9">
        <v>903214</v>
      </c>
      <c r="G1287" s="8" t="s">
        <v>1378</v>
      </c>
      <c r="H1287" s="9">
        <v>94837</v>
      </c>
      <c r="I1287" s="112"/>
      <c r="J1287" s="113"/>
      <c r="K1287" s="114"/>
      <c r="L1287" s="115"/>
      <c r="M1287" s="116"/>
      <c r="N1287" s="15" t="str">
        <f t="shared" si="95"/>
        <v>56055</v>
      </c>
      <c r="O1287" t="str">
        <f t="shared" si="96"/>
        <v/>
      </c>
      <c r="Q1287">
        <f t="shared" si="97"/>
        <v>56055</v>
      </c>
      <c r="R1287" s="14">
        <f t="shared" si="98"/>
        <v>903214</v>
      </c>
    </row>
    <row r="1288" spans="1:18" ht="14.45" customHeight="1" x14ac:dyDescent="0.25">
      <c r="A1288" s="10">
        <v>322</v>
      </c>
      <c r="B1288" s="111"/>
      <c r="C1288" s="6" t="s">
        <v>1713</v>
      </c>
      <c r="D1288" s="7">
        <v>44924</v>
      </c>
      <c r="E1288" s="8" t="s">
        <v>59</v>
      </c>
      <c r="F1288" s="9">
        <v>1009841</v>
      </c>
      <c r="G1288" s="8" t="s">
        <v>1378</v>
      </c>
      <c r="H1288" s="9">
        <v>106033</v>
      </c>
      <c r="I1288" s="112"/>
      <c r="J1288" s="113"/>
      <c r="K1288" s="114"/>
      <c r="L1288" s="115"/>
      <c r="M1288" s="116"/>
      <c r="N1288" s="15" t="str">
        <f t="shared" si="95"/>
        <v>57565</v>
      </c>
      <c r="O1288" t="str">
        <f t="shared" si="96"/>
        <v/>
      </c>
      <c r="Q1288">
        <f t="shared" si="97"/>
        <v>57565</v>
      </c>
      <c r="R1288" s="14">
        <f t="shared" si="98"/>
        <v>1009841</v>
      </c>
    </row>
    <row r="1289" spans="1:18" ht="14.45" customHeight="1" x14ac:dyDescent="0.25">
      <c r="A1289" s="10">
        <v>323</v>
      </c>
      <c r="B1289" s="111"/>
      <c r="C1289" s="6" t="s">
        <v>1714</v>
      </c>
      <c r="D1289" s="7">
        <v>44908</v>
      </c>
      <c r="E1289" s="8" t="s">
        <v>59</v>
      </c>
      <c r="F1289" s="9">
        <v>1099080</v>
      </c>
      <c r="G1289" s="8" t="s">
        <v>1378</v>
      </c>
      <c r="H1289" s="9">
        <v>115403</v>
      </c>
      <c r="I1289" s="112"/>
      <c r="J1289" s="113"/>
      <c r="K1289" s="114"/>
      <c r="L1289" s="115"/>
      <c r="M1289" s="116"/>
      <c r="N1289" s="15" t="str">
        <f t="shared" si="95"/>
        <v>55372</v>
      </c>
      <c r="O1289" t="str">
        <f t="shared" si="96"/>
        <v/>
      </c>
      <c r="Q1289">
        <f t="shared" si="97"/>
        <v>55372</v>
      </c>
      <c r="R1289" s="14">
        <f t="shared" si="98"/>
        <v>1099080</v>
      </c>
    </row>
    <row r="1290" spans="1:18" ht="14.45" customHeight="1" x14ac:dyDescent="0.25">
      <c r="A1290" s="10">
        <v>324</v>
      </c>
      <c r="B1290" s="111"/>
      <c r="C1290" s="6" t="s">
        <v>1715</v>
      </c>
      <c r="D1290" s="7">
        <v>44924</v>
      </c>
      <c r="E1290" s="8" t="s">
        <v>59</v>
      </c>
      <c r="F1290" s="9">
        <v>888292</v>
      </c>
      <c r="G1290" s="8" t="s">
        <v>1378</v>
      </c>
      <c r="H1290" s="9">
        <v>93271</v>
      </c>
      <c r="I1290" s="112"/>
      <c r="J1290" s="113"/>
      <c r="K1290" s="114"/>
      <c r="L1290" s="115"/>
      <c r="M1290" s="116"/>
      <c r="N1290" s="15" t="str">
        <f t="shared" si="95"/>
        <v>57110</v>
      </c>
      <c r="O1290" t="str">
        <f t="shared" si="96"/>
        <v/>
      </c>
      <c r="Q1290">
        <f t="shared" si="97"/>
        <v>57110</v>
      </c>
      <c r="R1290" s="14">
        <f t="shared" si="98"/>
        <v>888292</v>
      </c>
    </row>
    <row r="1291" spans="1:18" ht="14.45" customHeight="1" x14ac:dyDescent="0.25">
      <c r="A1291" s="10">
        <v>325</v>
      </c>
      <c r="B1291" s="111"/>
      <c r="C1291" s="6" t="s">
        <v>1716</v>
      </c>
      <c r="D1291" s="7">
        <v>44925</v>
      </c>
      <c r="E1291" s="8" t="s">
        <v>59</v>
      </c>
      <c r="F1291" s="9">
        <v>918025</v>
      </c>
      <c r="G1291" s="8" t="s">
        <v>1378</v>
      </c>
      <c r="H1291" s="9">
        <v>96393</v>
      </c>
      <c r="I1291" s="112"/>
      <c r="J1291" s="113"/>
      <c r="K1291" s="114"/>
      <c r="L1291" s="115"/>
      <c r="M1291" s="116"/>
      <c r="N1291" s="15" t="str">
        <f t="shared" si="95"/>
        <v>57659</v>
      </c>
      <c r="O1291" t="str">
        <f t="shared" si="96"/>
        <v/>
      </c>
      <c r="Q1291">
        <f t="shared" si="97"/>
        <v>57659</v>
      </c>
      <c r="R1291" s="14">
        <f t="shared" si="98"/>
        <v>918025</v>
      </c>
    </row>
    <row r="1292" spans="1:18" ht="14.45" customHeight="1" x14ac:dyDescent="0.25">
      <c r="A1292" s="10">
        <v>326</v>
      </c>
      <c r="B1292" s="111"/>
      <c r="C1292" s="6" t="s">
        <v>1717</v>
      </c>
      <c r="D1292" s="7">
        <v>44917</v>
      </c>
      <c r="E1292" s="8" t="s">
        <v>78</v>
      </c>
      <c r="F1292" s="9">
        <v>491765</v>
      </c>
      <c r="G1292" s="8" t="s">
        <v>1378</v>
      </c>
      <c r="H1292" s="9">
        <v>51635</v>
      </c>
      <c r="I1292" s="112"/>
      <c r="J1292" s="113"/>
      <c r="K1292" s="114"/>
      <c r="L1292" s="115"/>
      <c r="M1292" s="116"/>
      <c r="N1292" s="15" t="str">
        <f t="shared" si="95"/>
        <v>56574</v>
      </c>
      <c r="O1292" t="str">
        <f t="shared" si="96"/>
        <v/>
      </c>
      <c r="Q1292">
        <f t="shared" si="97"/>
        <v>56574</v>
      </c>
      <c r="R1292" s="14">
        <f t="shared" si="98"/>
        <v>491765</v>
      </c>
    </row>
    <row r="1293" spans="1:18" ht="14.45" customHeight="1" x14ac:dyDescent="0.25">
      <c r="A1293" s="10">
        <v>327</v>
      </c>
      <c r="B1293" s="111"/>
      <c r="C1293" s="6" t="s">
        <v>1718</v>
      </c>
      <c r="D1293" s="7">
        <v>44923</v>
      </c>
      <c r="E1293" s="8" t="s">
        <v>59</v>
      </c>
      <c r="F1293" s="9">
        <v>491765</v>
      </c>
      <c r="G1293" s="8" t="s">
        <v>1378</v>
      </c>
      <c r="H1293" s="9">
        <v>51635</v>
      </c>
      <c r="I1293" s="112"/>
      <c r="J1293" s="113"/>
      <c r="K1293" s="114"/>
      <c r="L1293" s="115"/>
      <c r="M1293" s="116"/>
      <c r="N1293" s="15" t="str">
        <f t="shared" si="95"/>
        <v>57027</v>
      </c>
      <c r="O1293" t="str">
        <f t="shared" si="96"/>
        <v/>
      </c>
      <c r="Q1293">
        <f t="shared" si="97"/>
        <v>57027</v>
      </c>
      <c r="R1293" s="14">
        <f t="shared" si="98"/>
        <v>491765</v>
      </c>
    </row>
    <row r="1294" spans="1:18" ht="14.45" customHeight="1" x14ac:dyDescent="0.25">
      <c r="A1294" s="10">
        <v>328</v>
      </c>
      <c r="B1294" s="111"/>
      <c r="C1294" s="6" t="s">
        <v>1719</v>
      </c>
      <c r="D1294" s="7">
        <v>44916</v>
      </c>
      <c r="E1294" s="8" t="s">
        <v>59</v>
      </c>
      <c r="F1294" s="9">
        <v>491765</v>
      </c>
      <c r="G1294" s="8" t="s">
        <v>1378</v>
      </c>
      <c r="H1294" s="9">
        <v>51635</v>
      </c>
      <c r="I1294" s="112"/>
      <c r="J1294" s="113"/>
      <c r="K1294" s="114"/>
      <c r="L1294" s="115"/>
      <c r="M1294" s="116"/>
      <c r="N1294" s="15" t="str">
        <f t="shared" si="95"/>
        <v>56205</v>
      </c>
      <c r="O1294" t="str">
        <f t="shared" si="96"/>
        <v/>
      </c>
      <c r="Q1294">
        <f t="shared" si="97"/>
        <v>56205</v>
      </c>
      <c r="R1294" s="14">
        <f t="shared" si="98"/>
        <v>491765</v>
      </c>
    </row>
    <row r="1295" spans="1:18" ht="14.45" customHeight="1" x14ac:dyDescent="0.25">
      <c r="A1295" s="10">
        <v>329</v>
      </c>
      <c r="B1295" s="111"/>
      <c r="C1295" s="6" t="s">
        <v>1720</v>
      </c>
      <c r="D1295" s="7">
        <v>44917</v>
      </c>
      <c r="E1295" s="8" t="s">
        <v>248</v>
      </c>
      <c r="F1295" s="9">
        <v>801900</v>
      </c>
      <c r="G1295" s="8" t="s">
        <v>1378</v>
      </c>
      <c r="H1295" s="9">
        <v>84199</v>
      </c>
      <c r="I1295" s="112"/>
      <c r="J1295" s="113"/>
      <c r="K1295" s="114"/>
      <c r="L1295" s="115"/>
      <c r="M1295" s="116"/>
      <c r="N1295" s="15" t="str">
        <f t="shared" si="95"/>
        <v>56516</v>
      </c>
      <c r="O1295" t="str">
        <f t="shared" si="96"/>
        <v/>
      </c>
      <c r="Q1295">
        <f t="shared" si="97"/>
        <v>56516</v>
      </c>
      <c r="R1295" s="14">
        <f t="shared" si="98"/>
        <v>801900</v>
      </c>
    </row>
    <row r="1296" spans="1:18" ht="14.45" customHeight="1" x14ac:dyDescent="0.25">
      <c r="A1296" s="10">
        <v>330</v>
      </c>
      <c r="B1296" s="111"/>
      <c r="C1296" s="6" t="s">
        <v>1721</v>
      </c>
      <c r="D1296" s="7">
        <v>44914</v>
      </c>
      <c r="E1296" s="8" t="s">
        <v>127</v>
      </c>
      <c r="F1296" s="9">
        <v>491765</v>
      </c>
      <c r="G1296" s="8" t="s">
        <v>1378</v>
      </c>
      <c r="H1296" s="9">
        <v>51635</v>
      </c>
      <c r="I1296" s="112"/>
      <c r="J1296" s="113"/>
      <c r="K1296" s="114"/>
      <c r="L1296" s="115"/>
      <c r="M1296" s="116"/>
      <c r="N1296" s="15" t="str">
        <f t="shared" si="95"/>
        <v>56054</v>
      </c>
      <c r="O1296" t="str">
        <f t="shared" si="96"/>
        <v/>
      </c>
      <c r="Q1296">
        <f t="shared" si="97"/>
        <v>56054</v>
      </c>
      <c r="R1296" s="14">
        <f t="shared" si="98"/>
        <v>491765</v>
      </c>
    </row>
    <row r="1297" spans="1:18" ht="14.45" customHeight="1" x14ac:dyDescent="0.25">
      <c r="A1297" s="10">
        <v>331</v>
      </c>
      <c r="B1297" s="111"/>
      <c r="C1297" s="6" t="s">
        <v>1722</v>
      </c>
      <c r="D1297" s="7">
        <v>44905</v>
      </c>
      <c r="E1297" s="8" t="s">
        <v>59</v>
      </c>
      <c r="F1297" s="9">
        <v>674766</v>
      </c>
      <c r="G1297" s="8" t="s">
        <v>1378</v>
      </c>
      <c r="H1297" s="9">
        <v>70850</v>
      </c>
      <c r="I1297" s="112"/>
      <c r="J1297" s="113"/>
      <c r="K1297" s="114"/>
      <c r="L1297" s="115"/>
      <c r="M1297" s="116"/>
      <c r="N1297" s="15" t="str">
        <f t="shared" si="95"/>
        <v>55242</v>
      </c>
      <c r="O1297" t="str">
        <f t="shared" si="96"/>
        <v/>
      </c>
      <c r="Q1297">
        <f t="shared" si="97"/>
        <v>55242</v>
      </c>
      <c r="R1297" s="14">
        <f t="shared" si="98"/>
        <v>674766</v>
      </c>
    </row>
    <row r="1298" spans="1:18" ht="14.45" customHeight="1" x14ac:dyDescent="0.25">
      <c r="A1298" s="11">
        <v>332</v>
      </c>
      <c r="B1298" s="100"/>
      <c r="C1298" s="6" t="s">
        <v>1723</v>
      </c>
      <c r="D1298" s="7">
        <v>44896</v>
      </c>
      <c r="E1298" s="8" t="s">
        <v>59</v>
      </c>
      <c r="F1298" s="9">
        <v>445122</v>
      </c>
      <c r="G1298" s="8" t="s">
        <v>1378</v>
      </c>
      <c r="H1298" s="9">
        <v>46738</v>
      </c>
      <c r="I1298" s="104"/>
      <c r="J1298" s="105"/>
      <c r="K1298" s="106"/>
      <c r="L1298" s="109"/>
      <c r="M1298" s="110"/>
      <c r="N1298" s="15" t="str">
        <f t="shared" si="95"/>
        <v>55179</v>
      </c>
      <c r="O1298" t="str">
        <f t="shared" si="96"/>
        <v/>
      </c>
      <c r="Q1298">
        <f t="shared" si="97"/>
        <v>55179</v>
      </c>
      <c r="R1298" s="14">
        <f t="shared" si="98"/>
        <v>445122</v>
      </c>
    </row>
    <row r="1299" spans="1:18" ht="16.149999999999999" customHeight="1" x14ac:dyDescent="0.25">
      <c r="A1299" s="12">
        <v>333</v>
      </c>
      <c r="B1299" s="12" t="s">
        <v>1724</v>
      </c>
      <c r="C1299" s="6" t="s">
        <v>1725</v>
      </c>
      <c r="D1299" s="7">
        <v>44925</v>
      </c>
      <c r="E1299" s="8" t="s">
        <v>127</v>
      </c>
      <c r="F1299" s="9">
        <v>859753</v>
      </c>
      <c r="G1299" s="8" t="s">
        <v>1378</v>
      </c>
      <c r="H1299" s="9">
        <v>90274</v>
      </c>
      <c r="I1299" s="94">
        <v>769479</v>
      </c>
      <c r="J1299" s="95"/>
      <c r="K1299" s="96"/>
      <c r="L1299" s="97" t="s">
        <v>60</v>
      </c>
      <c r="M1299" s="98"/>
      <c r="N1299" s="15" t="str">
        <f t="shared" si="95"/>
        <v>57631</v>
      </c>
      <c r="O1299" t="str">
        <f t="shared" si="96"/>
        <v/>
      </c>
      <c r="Q1299">
        <f t="shared" si="97"/>
        <v>57631</v>
      </c>
      <c r="R1299" s="14">
        <f t="shared" si="98"/>
        <v>859753</v>
      </c>
    </row>
    <row r="1300" spans="1:18" ht="16.149999999999999" customHeight="1" x14ac:dyDescent="0.25">
      <c r="A1300" s="12">
        <v>334</v>
      </c>
      <c r="B1300" s="12" t="s">
        <v>1726</v>
      </c>
      <c r="C1300" s="6" t="s">
        <v>1727</v>
      </c>
      <c r="D1300" s="7">
        <v>44923</v>
      </c>
      <c r="E1300" s="8" t="s">
        <v>248</v>
      </c>
      <c r="F1300" s="9">
        <v>850261</v>
      </c>
      <c r="G1300" s="8" t="s">
        <v>1378</v>
      </c>
      <c r="H1300" s="9">
        <v>89277</v>
      </c>
      <c r="I1300" s="94">
        <v>760984</v>
      </c>
      <c r="J1300" s="95"/>
      <c r="K1300" s="96"/>
      <c r="L1300" s="97" t="s">
        <v>60</v>
      </c>
      <c r="M1300" s="98"/>
      <c r="N1300" s="15" t="str">
        <f t="shared" ref="N1300:N1363" si="102">+RIGHT(C1300,5)</f>
        <v>57029</v>
      </c>
      <c r="O1300" t="str">
        <f t="shared" ref="O1300:O1363" si="103">+IF(F1300&gt;0,"","HT")</f>
        <v/>
      </c>
      <c r="Q1300">
        <f t="shared" ref="Q1300:Q1363" si="104">+N1300*1</f>
        <v>57029</v>
      </c>
      <c r="R1300" s="14">
        <f t="shared" ref="R1300:R1363" si="105">+F1300</f>
        <v>850261</v>
      </c>
    </row>
    <row r="1301" spans="1:18" ht="14.65" customHeight="1" x14ac:dyDescent="0.25">
      <c r="A1301" s="5">
        <v>335</v>
      </c>
      <c r="B1301" s="99" t="s">
        <v>1728</v>
      </c>
      <c r="C1301" s="6" t="s">
        <v>1729</v>
      </c>
      <c r="D1301" s="7">
        <v>44915</v>
      </c>
      <c r="E1301" s="8" t="s">
        <v>514</v>
      </c>
      <c r="F1301" s="9">
        <v>396527</v>
      </c>
      <c r="G1301" s="8" t="s">
        <v>1378</v>
      </c>
      <c r="H1301" s="9">
        <v>41635</v>
      </c>
      <c r="I1301" s="101">
        <v>1460639</v>
      </c>
      <c r="J1301" s="102"/>
      <c r="K1301" s="103"/>
      <c r="L1301" s="107" t="s">
        <v>60</v>
      </c>
      <c r="M1301" s="108"/>
      <c r="N1301" s="15" t="str">
        <f t="shared" si="102"/>
        <v>56145</v>
      </c>
      <c r="O1301" t="str">
        <f t="shared" si="103"/>
        <v/>
      </c>
      <c r="Q1301">
        <f t="shared" si="104"/>
        <v>56145</v>
      </c>
      <c r="R1301" s="14">
        <f t="shared" si="105"/>
        <v>396527</v>
      </c>
    </row>
    <row r="1302" spans="1:18" ht="14.65" customHeight="1" x14ac:dyDescent="0.25">
      <c r="A1302" s="11">
        <v>336</v>
      </c>
      <c r="B1302" s="100"/>
      <c r="C1302" s="6" t="s">
        <v>1730</v>
      </c>
      <c r="D1302" s="7">
        <v>44915</v>
      </c>
      <c r="E1302" s="8" t="s">
        <v>514</v>
      </c>
      <c r="F1302" s="9">
        <v>1235472</v>
      </c>
      <c r="G1302" s="8" t="s">
        <v>1378</v>
      </c>
      <c r="H1302" s="9">
        <v>129725</v>
      </c>
      <c r="I1302" s="104"/>
      <c r="J1302" s="105"/>
      <c r="K1302" s="106"/>
      <c r="L1302" s="109"/>
      <c r="M1302" s="110"/>
      <c r="N1302" s="15" t="str">
        <f t="shared" si="102"/>
        <v>56142</v>
      </c>
      <c r="O1302" t="str">
        <f t="shared" si="103"/>
        <v/>
      </c>
      <c r="Q1302">
        <f t="shared" si="104"/>
        <v>56142</v>
      </c>
      <c r="R1302" s="14">
        <f t="shared" si="105"/>
        <v>1235472</v>
      </c>
    </row>
    <row r="1303" spans="1:18" ht="16.149999999999999" customHeight="1" x14ac:dyDescent="0.25">
      <c r="A1303" s="12">
        <v>337</v>
      </c>
      <c r="B1303" s="12" t="s">
        <v>1731</v>
      </c>
      <c r="C1303" s="6" t="s">
        <v>1732</v>
      </c>
      <c r="D1303" s="7">
        <v>44923</v>
      </c>
      <c r="E1303" s="8" t="s">
        <v>248</v>
      </c>
      <c r="F1303" s="9">
        <v>590117</v>
      </c>
      <c r="G1303" s="8" t="s">
        <v>1378</v>
      </c>
      <c r="H1303" s="9">
        <v>61962</v>
      </c>
      <c r="I1303" s="94">
        <v>528155</v>
      </c>
      <c r="J1303" s="95"/>
      <c r="K1303" s="96"/>
      <c r="L1303" s="97" t="s">
        <v>60</v>
      </c>
      <c r="M1303" s="98"/>
      <c r="N1303" s="15" t="str">
        <f t="shared" si="102"/>
        <v>57039</v>
      </c>
      <c r="O1303" t="str">
        <f t="shared" si="103"/>
        <v/>
      </c>
      <c r="Q1303">
        <f t="shared" si="104"/>
        <v>57039</v>
      </c>
      <c r="R1303" s="14">
        <f t="shared" si="105"/>
        <v>590117</v>
      </c>
    </row>
    <row r="1304" spans="1:18" ht="14.45" customHeight="1" x14ac:dyDescent="0.25">
      <c r="A1304" s="5">
        <v>338</v>
      </c>
      <c r="B1304" s="99" t="s">
        <v>1733</v>
      </c>
      <c r="C1304" s="6" t="s">
        <v>1734</v>
      </c>
      <c r="D1304" s="7">
        <v>44935</v>
      </c>
      <c r="E1304" s="8" t="s">
        <v>1735</v>
      </c>
      <c r="F1304" s="9">
        <v>-847077</v>
      </c>
      <c r="G1304" s="8" t="s">
        <v>1378</v>
      </c>
      <c r="H1304" s="9">
        <v>-88943</v>
      </c>
      <c r="I1304" s="101">
        <v>-8090770</v>
      </c>
      <c r="J1304" s="102"/>
      <c r="K1304" s="103"/>
      <c r="L1304" s="107" t="s">
        <v>60</v>
      </c>
      <c r="M1304" s="108"/>
      <c r="N1304" s="15" t="str">
        <f t="shared" si="102"/>
        <v>'371</v>
      </c>
      <c r="O1304" t="str">
        <f t="shared" si="103"/>
        <v>HT</v>
      </c>
      <c r="Q1304">
        <f t="shared" ref="Q1304:Q1324" si="106">RIGHT(N1304,LEN(N1304)-1)*1</f>
        <v>371</v>
      </c>
      <c r="R1304" s="14">
        <f t="shared" si="105"/>
        <v>-847077</v>
      </c>
    </row>
    <row r="1305" spans="1:18" ht="14.45" customHeight="1" x14ac:dyDescent="0.25">
      <c r="A1305" s="10">
        <v>339</v>
      </c>
      <c r="B1305" s="111"/>
      <c r="C1305" s="6" t="s">
        <v>1736</v>
      </c>
      <c r="D1305" s="7">
        <v>44943</v>
      </c>
      <c r="E1305" s="8" t="s">
        <v>1737</v>
      </c>
      <c r="F1305" s="9">
        <v>-1356404</v>
      </c>
      <c r="G1305" s="8" t="s">
        <v>1378</v>
      </c>
      <c r="H1305" s="9">
        <v>-142422</v>
      </c>
      <c r="I1305" s="112"/>
      <c r="J1305" s="113"/>
      <c r="K1305" s="114"/>
      <c r="L1305" s="115"/>
      <c r="M1305" s="116"/>
      <c r="N1305" s="15" t="str">
        <f t="shared" si="102"/>
        <v>'1401</v>
      </c>
      <c r="O1305" t="str">
        <f t="shared" si="103"/>
        <v>HT</v>
      </c>
      <c r="Q1305">
        <f t="shared" si="106"/>
        <v>1401</v>
      </c>
      <c r="R1305" s="14">
        <f t="shared" si="105"/>
        <v>-1356404</v>
      </c>
    </row>
    <row r="1306" spans="1:18" ht="14.45" customHeight="1" x14ac:dyDescent="0.25">
      <c r="A1306" s="10">
        <v>340</v>
      </c>
      <c r="B1306" s="111"/>
      <c r="C1306" s="6" t="s">
        <v>1738</v>
      </c>
      <c r="D1306" s="7">
        <v>44930</v>
      </c>
      <c r="E1306" s="8" t="s">
        <v>1739</v>
      </c>
      <c r="F1306" s="9">
        <v>-629488</v>
      </c>
      <c r="G1306" s="8" t="s">
        <v>1378</v>
      </c>
      <c r="H1306" s="9">
        <v>-66096</v>
      </c>
      <c r="I1306" s="112"/>
      <c r="J1306" s="113"/>
      <c r="K1306" s="114"/>
      <c r="L1306" s="115"/>
      <c r="M1306" s="116"/>
      <c r="N1306" s="15" t="str">
        <f t="shared" si="102"/>
        <v>'108</v>
      </c>
      <c r="O1306" t="str">
        <f t="shared" si="103"/>
        <v>HT</v>
      </c>
      <c r="Q1306">
        <f t="shared" si="106"/>
        <v>108</v>
      </c>
      <c r="R1306" s="14">
        <f t="shared" si="105"/>
        <v>-629488</v>
      </c>
    </row>
    <row r="1307" spans="1:18" ht="14.45" customHeight="1" x14ac:dyDescent="0.25">
      <c r="A1307" s="10">
        <v>341</v>
      </c>
      <c r="B1307" s="111"/>
      <c r="C1307" s="6" t="s">
        <v>1740</v>
      </c>
      <c r="D1307" s="7">
        <v>44935</v>
      </c>
      <c r="E1307" s="8" t="s">
        <v>1741</v>
      </c>
      <c r="F1307" s="9">
        <v>-249927</v>
      </c>
      <c r="G1307" s="8" t="s">
        <v>1378</v>
      </c>
      <c r="H1307" s="9">
        <v>-26242</v>
      </c>
      <c r="I1307" s="112"/>
      <c r="J1307" s="113"/>
      <c r="K1307" s="114"/>
      <c r="L1307" s="115"/>
      <c r="M1307" s="116"/>
      <c r="N1307" s="15" t="str">
        <f t="shared" si="102"/>
        <v>'321</v>
      </c>
      <c r="O1307" t="str">
        <f t="shared" si="103"/>
        <v>HT</v>
      </c>
      <c r="Q1307">
        <f t="shared" si="106"/>
        <v>321</v>
      </c>
      <c r="R1307" s="14">
        <f t="shared" si="105"/>
        <v>-249927</v>
      </c>
    </row>
    <row r="1308" spans="1:18" ht="14.45" customHeight="1" x14ac:dyDescent="0.25">
      <c r="A1308" s="10">
        <v>342</v>
      </c>
      <c r="B1308" s="111"/>
      <c r="C1308" s="6" t="s">
        <v>1742</v>
      </c>
      <c r="D1308" s="7">
        <v>44931</v>
      </c>
      <c r="E1308" s="8" t="s">
        <v>1743</v>
      </c>
      <c r="F1308" s="9">
        <v>-307843</v>
      </c>
      <c r="G1308" s="8" t="s">
        <v>1378</v>
      </c>
      <c r="H1308" s="9">
        <v>-32324</v>
      </c>
      <c r="I1308" s="112"/>
      <c r="J1308" s="113"/>
      <c r="K1308" s="114"/>
      <c r="L1308" s="115"/>
      <c r="M1308" s="116"/>
      <c r="N1308" s="15" t="str">
        <f t="shared" si="102"/>
        <v>'204</v>
      </c>
      <c r="O1308" t="str">
        <f t="shared" si="103"/>
        <v>HT</v>
      </c>
      <c r="Q1308">
        <f t="shared" si="106"/>
        <v>204</v>
      </c>
      <c r="R1308" s="14">
        <f t="shared" si="105"/>
        <v>-307843</v>
      </c>
    </row>
    <row r="1309" spans="1:18" ht="14.45" customHeight="1" x14ac:dyDescent="0.25">
      <c r="A1309" s="10">
        <v>343</v>
      </c>
      <c r="B1309" s="111"/>
      <c r="C1309" s="6" t="s">
        <v>1744</v>
      </c>
      <c r="D1309" s="7">
        <v>44936</v>
      </c>
      <c r="E1309" s="8" t="s">
        <v>1745</v>
      </c>
      <c r="F1309" s="9">
        <v>-80190</v>
      </c>
      <c r="G1309" s="8" t="s">
        <v>1378</v>
      </c>
      <c r="H1309" s="9">
        <v>-8420</v>
      </c>
      <c r="I1309" s="112"/>
      <c r="J1309" s="113"/>
      <c r="K1309" s="114"/>
      <c r="L1309" s="115"/>
      <c r="M1309" s="116"/>
      <c r="N1309" s="15" t="str">
        <f t="shared" si="102"/>
        <v>'639</v>
      </c>
      <c r="O1309" t="str">
        <f t="shared" si="103"/>
        <v>HT</v>
      </c>
      <c r="Q1309">
        <f t="shared" si="106"/>
        <v>639</v>
      </c>
      <c r="R1309" s="14">
        <f t="shared" si="105"/>
        <v>-80190</v>
      </c>
    </row>
    <row r="1310" spans="1:18" ht="14.45" customHeight="1" x14ac:dyDescent="0.25">
      <c r="A1310" s="10">
        <v>344</v>
      </c>
      <c r="B1310" s="111"/>
      <c r="C1310" s="6" t="s">
        <v>1746</v>
      </c>
      <c r="D1310" s="7">
        <v>44937</v>
      </c>
      <c r="E1310" s="8" t="s">
        <v>1747</v>
      </c>
      <c r="F1310" s="9">
        <v>-237916</v>
      </c>
      <c r="G1310" s="8" t="s">
        <v>1378</v>
      </c>
      <c r="H1310" s="9">
        <v>-24981</v>
      </c>
      <c r="I1310" s="112"/>
      <c r="J1310" s="113"/>
      <c r="K1310" s="114"/>
      <c r="L1310" s="115"/>
      <c r="M1310" s="116"/>
      <c r="N1310" s="15" t="str">
        <f t="shared" si="102"/>
        <v>'728</v>
      </c>
      <c r="O1310" t="str">
        <f t="shared" si="103"/>
        <v>HT</v>
      </c>
      <c r="Q1310">
        <f t="shared" si="106"/>
        <v>728</v>
      </c>
      <c r="R1310" s="14">
        <f t="shared" si="105"/>
        <v>-237916</v>
      </c>
    </row>
    <row r="1311" spans="1:18" ht="14.45" customHeight="1" x14ac:dyDescent="0.25">
      <c r="A1311" s="10">
        <v>345</v>
      </c>
      <c r="B1311" s="111"/>
      <c r="C1311" s="6" t="s">
        <v>1748</v>
      </c>
      <c r="D1311" s="7">
        <v>44930</v>
      </c>
      <c r="E1311" s="8" t="s">
        <v>1749</v>
      </c>
      <c r="F1311" s="9">
        <v>-163300</v>
      </c>
      <c r="G1311" s="8" t="s">
        <v>1378</v>
      </c>
      <c r="H1311" s="9">
        <v>-17146</v>
      </c>
      <c r="I1311" s="112"/>
      <c r="J1311" s="113"/>
      <c r="K1311" s="114"/>
      <c r="L1311" s="115"/>
      <c r="M1311" s="116"/>
      <c r="N1311" s="15" t="str">
        <f t="shared" si="102"/>
        <v>'121</v>
      </c>
      <c r="O1311" t="str">
        <f t="shared" si="103"/>
        <v>HT</v>
      </c>
      <c r="Q1311">
        <f t="shared" si="106"/>
        <v>121</v>
      </c>
      <c r="R1311" s="14">
        <f t="shared" si="105"/>
        <v>-163300</v>
      </c>
    </row>
    <row r="1312" spans="1:18" ht="14.45" customHeight="1" x14ac:dyDescent="0.25">
      <c r="A1312" s="10">
        <v>346</v>
      </c>
      <c r="B1312" s="111"/>
      <c r="C1312" s="6" t="s">
        <v>1750</v>
      </c>
      <c r="D1312" s="7">
        <v>44935</v>
      </c>
      <c r="E1312" s="8" t="s">
        <v>1751</v>
      </c>
      <c r="F1312" s="9">
        <v>-237916</v>
      </c>
      <c r="G1312" s="8" t="s">
        <v>1378</v>
      </c>
      <c r="H1312" s="9">
        <v>-24981</v>
      </c>
      <c r="I1312" s="112"/>
      <c r="J1312" s="113"/>
      <c r="K1312" s="114"/>
      <c r="L1312" s="115"/>
      <c r="M1312" s="116"/>
      <c r="N1312" s="15" t="str">
        <f t="shared" si="102"/>
        <v>'333</v>
      </c>
      <c r="O1312" t="str">
        <f t="shared" si="103"/>
        <v>HT</v>
      </c>
      <c r="Q1312">
        <f t="shared" si="106"/>
        <v>333</v>
      </c>
      <c r="R1312" s="14">
        <f t="shared" si="105"/>
        <v>-237916</v>
      </c>
    </row>
    <row r="1313" spans="1:18" ht="14.45" customHeight="1" x14ac:dyDescent="0.25">
      <c r="A1313" s="10">
        <v>347</v>
      </c>
      <c r="B1313" s="111"/>
      <c r="C1313" s="6" t="s">
        <v>1752</v>
      </c>
      <c r="D1313" s="7">
        <v>44939</v>
      </c>
      <c r="E1313" s="8" t="s">
        <v>1753</v>
      </c>
      <c r="F1313" s="9">
        <v>-276010</v>
      </c>
      <c r="G1313" s="8" t="s">
        <v>1378</v>
      </c>
      <c r="H1313" s="9">
        <v>-28981</v>
      </c>
      <c r="I1313" s="112"/>
      <c r="J1313" s="113"/>
      <c r="K1313" s="114"/>
      <c r="L1313" s="115"/>
      <c r="M1313" s="116"/>
      <c r="N1313" s="15" t="str">
        <f t="shared" si="102"/>
        <v>'975</v>
      </c>
      <c r="O1313" t="str">
        <f t="shared" si="103"/>
        <v>HT</v>
      </c>
      <c r="Q1313">
        <f t="shared" si="106"/>
        <v>975</v>
      </c>
      <c r="R1313" s="14">
        <f t="shared" si="105"/>
        <v>-276010</v>
      </c>
    </row>
    <row r="1314" spans="1:18" ht="14.45" customHeight="1" x14ac:dyDescent="0.25">
      <c r="A1314" s="10">
        <v>348</v>
      </c>
      <c r="B1314" s="111"/>
      <c r="C1314" s="6" t="s">
        <v>1754</v>
      </c>
      <c r="D1314" s="7">
        <v>44939</v>
      </c>
      <c r="E1314" s="8" t="s">
        <v>1755</v>
      </c>
      <c r="F1314" s="9">
        <v>-216786</v>
      </c>
      <c r="G1314" s="8" t="s">
        <v>1378</v>
      </c>
      <c r="H1314" s="9">
        <v>-22763</v>
      </c>
      <c r="I1314" s="112"/>
      <c r="J1314" s="113"/>
      <c r="K1314" s="114"/>
      <c r="L1314" s="115"/>
      <c r="M1314" s="116"/>
      <c r="N1314" s="15" t="str">
        <f t="shared" si="102"/>
        <v>'1043</v>
      </c>
      <c r="O1314" t="str">
        <f t="shared" si="103"/>
        <v>HT</v>
      </c>
      <c r="Q1314">
        <f t="shared" si="106"/>
        <v>1043</v>
      </c>
      <c r="R1314" s="14">
        <f t="shared" si="105"/>
        <v>-216786</v>
      </c>
    </row>
    <row r="1315" spans="1:18" ht="14.45" customHeight="1" x14ac:dyDescent="0.25">
      <c r="A1315" s="10">
        <v>349</v>
      </c>
      <c r="B1315" s="111"/>
      <c r="C1315" s="6" t="s">
        <v>1756</v>
      </c>
      <c r="D1315" s="7">
        <v>44930</v>
      </c>
      <c r="E1315" s="8" t="s">
        <v>1757</v>
      </c>
      <c r="F1315" s="9">
        <v>-228336</v>
      </c>
      <c r="G1315" s="8" t="s">
        <v>1378</v>
      </c>
      <c r="H1315" s="9">
        <v>-23975</v>
      </c>
      <c r="I1315" s="112"/>
      <c r="J1315" s="113"/>
      <c r="K1315" s="114"/>
      <c r="L1315" s="115"/>
      <c r="M1315" s="116"/>
      <c r="N1315" s="15" t="str">
        <f t="shared" si="102"/>
        <v>'160</v>
      </c>
      <c r="O1315" t="str">
        <f t="shared" si="103"/>
        <v>HT</v>
      </c>
      <c r="Q1315">
        <f t="shared" si="106"/>
        <v>160</v>
      </c>
      <c r="R1315" s="14">
        <f t="shared" si="105"/>
        <v>-228336</v>
      </c>
    </row>
    <row r="1316" spans="1:18" ht="14.45" customHeight="1" x14ac:dyDescent="0.25">
      <c r="A1316" s="10">
        <v>350</v>
      </c>
      <c r="B1316" s="111"/>
      <c r="C1316" s="6" t="s">
        <v>1758</v>
      </c>
      <c r="D1316" s="7">
        <v>44930</v>
      </c>
      <c r="E1316" s="8" t="s">
        <v>1759</v>
      </c>
      <c r="F1316" s="9">
        <v>-119943</v>
      </c>
      <c r="G1316" s="8" t="s">
        <v>1378</v>
      </c>
      <c r="H1316" s="9">
        <v>-12594</v>
      </c>
      <c r="I1316" s="112"/>
      <c r="J1316" s="113"/>
      <c r="K1316" s="114"/>
      <c r="L1316" s="115"/>
      <c r="M1316" s="116"/>
      <c r="N1316" s="15" t="str">
        <f t="shared" si="102"/>
        <v>'149</v>
      </c>
      <c r="O1316" t="str">
        <f t="shared" si="103"/>
        <v>HT</v>
      </c>
      <c r="Q1316">
        <f t="shared" si="106"/>
        <v>149</v>
      </c>
      <c r="R1316" s="14">
        <f t="shared" si="105"/>
        <v>-119943</v>
      </c>
    </row>
    <row r="1317" spans="1:18" ht="14.45" customHeight="1" x14ac:dyDescent="0.25">
      <c r="A1317" s="10">
        <v>351</v>
      </c>
      <c r="B1317" s="111"/>
      <c r="C1317" s="6" t="s">
        <v>1760</v>
      </c>
      <c r="D1317" s="7">
        <v>44936</v>
      </c>
      <c r="E1317" s="8" t="s">
        <v>1761</v>
      </c>
      <c r="F1317" s="9">
        <v>-355535</v>
      </c>
      <c r="G1317" s="8" t="s">
        <v>1378</v>
      </c>
      <c r="H1317" s="9">
        <v>-37331</v>
      </c>
      <c r="I1317" s="112"/>
      <c r="J1317" s="113"/>
      <c r="K1317" s="114"/>
      <c r="L1317" s="115"/>
      <c r="M1317" s="116"/>
      <c r="N1317" s="15" t="str">
        <f t="shared" si="102"/>
        <v>'496</v>
      </c>
      <c r="O1317" t="str">
        <f t="shared" si="103"/>
        <v>HT</v>
      </c>
      <c r="Q1317">
        <f t="shared" si="106"/>
        <v>496</v>
      </c>
      <c r="R1317" s="14">
        <f t="shared" si="105"/>
        <v>-355535</v>
      </c>
    </row>
    <row r="1318" spans="1:18" ht="14.45" customHeight="1" x14ac:dyDescent="0.25">
      <c r="A1318" s="10">
        <v>352</v>
      </c>
      <c r="B1318" s="111"/>
      <c r="C1318" s="6" t="s">
        <v>1762</v>
      </c>
      <c r="D1318" s="7">
        <v>44937</v>
      </c>
      <c r="E1318" s="8" t="s">
        <v>1763</v>
      </c>
      <c r="F1318" s="9">
        <v>-859286</v>
      </c>
      <c r="G1318" s="8" t="s">
        <v>1378</v>
      </c>
      <c r="H1318" s="9">
        <v>-90225</v>
      </c>
      <c r="I1318" s="112"/>
      <c r="J1318" s="113"/>
      <c r="K1318" s="114"/>
      <c r="L1318" s="115"/>
      <c r="M1318" s="116"/>
      <c r="N1318" s="15" t="str">
        <f t="shared" si="102"/>
        <v>'674</v>
      </c>
      <c r="O1318" t="str">
        <f t="shared" si="103"/>
        <v>HT</v>
      </c>
      <c r="Q1318">
        <f t="shared" si="106"/>
        <v>674</v>
      </c>
      <c r="R1318" s="14">
        <f t="shared" si="105"/>
        <v>-859286</v>
      </c>
    </row>
    <row r="1319" spans="1:18" ht="14.45" customHeight="1" x14ac:dyDescent="0.25">
      <c r="A1319" s="10">
        <v>353</v>
      </c>
      <c r="B1319" s="111"/>
      <c r="C1319" s="6" t="s">
        <v>1764</v>
      </c>
      <c r="D1319" s="7">
        <v>44943</v>
      </c>
      <c r="E1319" s="8" t="s">
        <v>1765</v>
      </c>
      <c r="F1319" s="9">
        <v>-533967</v>
      </c>
      <c r="G1319" s="8" t="s">
        <v>1378</v>
      </c>
      <c r="H1319" s="9">
        <v>-56067</v>
      </c>
      <c r="I1319" s="112"/>
      <c r="J1319" s="113"/>
      <c r="K1319" s="114"/>
      <c r="L1319" s="115"/>
      <c r="M1319" s="116"/>
      <c r="N1319" s="15" t="str">
        <f t="shared" si="102"/>
        <v>'1487</v>
      </c>
      <c r="O1319" t="str">
        <f t="shared" si="103"/>
        <v>HT</v>
      </c>
      <c r="Q1319">
        <f t="shared" si="106"/>
        <v>1487</v>
      </c>
      <c r="R1319" s="14">
        <f t="shared" si="105"/>
        <v>-533967</v>
      </c>
    </row>
    <row r="1320" spans="1:18" ht="14.45" customHeight="1" x14ac:dyDescent="0.25">
      <c r="A1320" s="10">
        <v>354</v>
      </c>
      <c r="B1320" s="111"/>
      <c r="C1320" s="6" t="s">
        <v>1766</v>
      </c>
      <c r="D1320" s="7">
        <v>44938</v>
      </c>
      <c r="E1320" s="8" t="s">
        <v>1767</v>
      </c>
      <c r="F1320" s="9">
        <v>-359828</v>
      </c>
      <c r="G1320" s="8" t="s">
        <v>1378</v>
      </c>
      <c r="H1320" s="9">
        <v>-37782</v>
      </c>
      <c r="I1320" s="112"/>
      <c r="J1320" s="113"/>
      <c r="K1320" s="114"/>
      <c r="L1320" s="115"/>
      <c r="M1320" s="116"/>
      <c r="N1320" s="15" t="str">
        <f t="shared" si="102"/>
        <v>'836</v>
      </c>
      <c r="O1320" t="str">
        <f t="shared" si="103"/>
        <v>HT</v>
      </c>
      <c r="Q1320">
        <f t="shared" si="106"/>
        <v>836</v>
      </c>
      <c r="R1320" s="14">
        <f t="shared" si="105"/>
        <v>-359828</v>
      </c>
    </row>
    <row r="1321" spans="1:18" ht="14.45" customHeight="1" x14ac:dyDescent="0.25">
      <c r="A1321" s="10">
        <v>355</v>
      </c>
      <c r="B1321" s="111"/>
      <c r="C1321" s="6" t="s">
        <v>1768</v>
      </c>
      <c r="D1321" s="7">
        <v>44936</v>
      </c>
      <c r="E1321" s="8" t="s">
        <v>1769</v>
      </c>
      <c r="F1321" s="9">
        <v>-586195</v>
      </c>
      <c r="G1321" s="8" t="s">
        <v>1378</v>
      </c>
      <c r="H1321" s="9">
        <v>-61550</v>
      </c>
      <c r="I1321" s="112"/>
      <c r="J1321" s="113"/>
      <c r="K1321" s="114"/>
      <c r="L1321" s="115"/>
      <c r="M1321" s="116"/>
      <c r="N1321" s="15" t="str">
        <f t="shared" si="102"/>
        <v>'600</v>
      </c>
      <c r="O1321" t="str">
        <f t="shared" si="103"/>
        <v>HT</v>
      </c>
      <c r="Q1321">
        <f t="shared" si="106"/>
        <v>600</v>
      </c>
      <c r="R1321" s="14">
        <f t="shared" si="105"/>
        <v>-586195</v>
      </c>
    </row>
    <row r="1322" spans="1:18" ht="14.45" customHeight="1" x14ac:dyDescent="0.25">
      <c r="A1322" s="10">
        <v>356</v>
      </c>
      <c r="B1322" s="111"/>
      <c r="C1322" s="6" t="s">
        <v>1770</v>
      </c>
      <c r="D1322" s="7">
        <v>44936</v>
      </c>
      <c r="E1322" s="8" t="s">
        <v>1771</v>
      </c>
      <c r="F1322" s="9">
        <v>-914248</v>
      </c>
      <c r="G1322" s="8" t="s">
        <v>1378</v>
      </c>
      <c r="H1322" s="9">
        <v>-95996</v>
      </c>
      <c r="I1322" s="112"/>
      <c r="J1322" s="113"/>
      <c r="K1322" s="114"/>
      <c r="L1322" s="115"/>
      <c r="M1322" s="116"/>
      <c r="N1322" s="15" t="str">
        <f t="shared" si="102"/>
        <v>'644</v>
      </c>
      <c r="O1322" t="str">
        <f t="shared" si="103"/>
        <v>HT</v>
      </c>
      <c r="Q1322">
        <f t="shared" si="106"/>
        <v>644</v>
      </c>
      <c r="R1322" s="14">
        <f t="shared" si="105"/>
        <v>-914248</v>
      </c>
    </row>
    <row r="1323" spans="1:18" ht="14.45" customHeight="1" x14ac:dyDescent="0.25">
      <c r="A1323" s="10">
        <v>357</v>
      </c>
      <c r="B1323" s="111"/>
      <c r="C1323" s="6" t="s">
        <v>1772</v>
      </c>
      <c r="D1323" s="7">
        <v>44943</v>
      </c>
      <c r="E1323" s="8" t="s">
        <v>1773</v>
      </c>
      <c r="F1323" s="9">
        <v>-119943</v>
      </c>
      <c r="G1323" s="8" t="s">
        <v>1378</v>
      </c>
      <c r="H1323" s="9">
        <v>-12594</v>
      </c>
      <c r="I1323" s="112"/>
      <c r="J1323" s="113"/>
      <c r="K1323" s="114"/>
      <c r="L1323" s="115"/>
      <c r="M1323" s="116"/>
      <c r="N1323" s="15" t="str">
        <f t="shared" si="102"/>
        <v>'1333</v>
      </c>
      <c r="O1323" t="str">
        <f t="shared" si="103"/>
        <v>HT</v>
      </c>
      <c r="Q1323">
        <f t="shared" si="106"/>
        <v>1333</v>
      </c>
      <c r="R1323" s="14">
        <f t="shared" si="105"/>
        <v>-119943</v>
      </c>
    </row>
    <row r="1324" spans="1:18" ht="14.45" customHeight="1" x14ac:dyDescent="0.25">
      <c r="A1324" s="11">
        <v>358</v>
      </c>
      <c r="B1324" s="100"/>
      <c r="C1324" s="6" t="s">
        <v>1774</v>
      </c>
      <c r="D1324" s="7">
        <v>44956</v>
      </c>
      <c r="E1324" s="8" t="s">
        <v>1775</v>
      </c>
      <c r="F1324" s="9">
        <v>-359828</v>
      </c>
      <c r="G1324" s="8" t="s">
        <v>1378</v>
      </c>
      <c r="H1324" s="9">
        <v>-37782</v>
      </c>
      <c r="I1324" s="104"/>
      <c r="J1324" s="105"/>
      <c r="K1324" s="106"/>
      <c r="L1324" s="109"/>
      <c r="M1324" s="110"/>
      <c r="N1324" s="15" t="str">
        <f t="shared" si="102"/>
        <v>'1742</v>
      </c>
      <c r="O1324" t="str">
        <f t="shared" si="103"/>
        <v>HT</v>
      </c>
      <c r="Q1324">
        <f t="shared" si="106"/>
        <v>1742</v>
      </c>
      <c r="R1324" s="14">
        <f t="shared" si="105"/>
        <v>-359828</v>
      </c>
    </row>
    <row r="1325" spans="1:18" ht="14.45" customHeight="1" x14ac:dyDescent="0.25">
      <c r="A1325" s="5">
        <v>359</v>
      </c>
      <c r="B1325" s="99" t="s">
        <v>1776</v>
      </c>
      <c r="C1325" s="6" t="s">
        <v>1777</v>
      </c>
      <c r="D1325" s="7">
        <v>44933</v>
      </c>
      <c r="E1325" s="8" t="s">
        <v>1377</v>
      </c>
      <c r="F1325" s="9">
        <v>4432498</v>
      </c>
      <c r="G1325" s="8" t="s">
        <v>1378</v>
      </c>
      <c r="H1325" s="9">
        <v>465412</v>
      </c>
      <c r="I1325" s="101">
        <v>22931679</v>
      </c>
      <c r="J1325" s="102"/>
      <c r="K1325" s="103"/>
      <c r="L1325" s="107" t="s">
        <v>603</v>
      </c>
      <c r="M1325" s="108"/>
      <c r="N1325" s="15" t="str">
        <f t="shared" si="102"/>
        <v>00828</v>
      </c>
      <c r="O1325" t="str">
        <f t="shared" si="103"/>
        <v/>
      </c>
      <c r="Q1325">
        <f t="shared" si="104"/>
        <v>828</v>
      </c>
      <c r="R1325" s="14">
        <f t="shared" si="105"/>
        <v>4432498</v>
      </c>
    </row>
    <row r="1326" spans="1:18" ht="14.45" customHeight="1" x14ac:dyDescent="0.25">
      <c r="A1326" s="10">
        <v>360</v>
      </c>
      <c r="B1326" s="111"/>
      <c r="C1326" s="6" t="s">
        <v>1778</v>
      </c>
      <c r="D1326" s="7">
        <v>44937</v>
      </c>
      <c r="E1326" s="8" t="s">
        <v>1377</v>
      </c>
      <c r="F1326" s="9">
        <v>5827262</v>
      </c>
      <c r="G1326" s="8" t="s">
        <v>1378</v>
      </c>
      <c r="H1326" s="9">
        <v>611863</v>
      </c>
      <c r="I1326" s="112"/>
      <c r="J1326" s="113"/>
      <c r="K1326" s="114"/>
      <c r="L1326" s="115"/>
      <c r="M1326" s="116"/>
      <c r="N1326" s="15" t="str">
        <f t="shared" si="102"/>
        <v>01087</v>
      </c>
      <c r="O1326" t="str">
        <f t="shared" si="103"/>
        <v/>
      </c>
      <c r="Q1326">
        <f t="shared" si="104"/>
        <v>1087</v>
      </c>
      <c r="R1326" s="14">
        <f t="shared" si="105"/>
        <v>5827262</v>
      </c>
    </row>
    <row r="1327" spans="1:18" ht="14.45" customHeight="1" x14ac:dyDescent="0.25">
      <c r="A1327" s="10">
        <v>361</v>
      </c>
      <c r="B1327" s="111"/>
      <c r="C1327" s="6" t="s">
        <v>1779</v>
      </c>
      <c r="D1327" s="7">
        <v>44945</v>
      </c>
      <c r="E1327" s="8" t="s">
        <v>1377</v>
      </c>
      <c r="F1327" s="9">
        <v>4796271</v>
      </c>
      <c r="G1327" s="8" t="s">
        <v>1378</v>
      </c>
      <c r="H1327" s="9">
        <v>503609</v>
      </c>
      <c r="I1327" s="112"/>
      <c r="J1327" s="113"/>
      <c r="K1327" s="114"/>
      <c r="L1327" s="115"/>
      <c r="M1327" s="116"/>
      <c r="N1327" s="15" t="str">
        <f t="shared" si="102"/>
        <v>01813</v>
      </c>
      <c r="O1327" t="str">
        <f t="shared" si="103"/>
        <v/>
      </c>
      <c r="Q1327">
        <f t="shared" si="104"/>
        <v>1813</v>
      </c>
      <c r="R1327" s="14">
        <f t="shared" si="105"/>
        <v>4796271</v>
      </c>
    </row>
    <row r="1328" spans="1:18" ht="14.45" customHeight="1" x14ac:dyDescent="0.25">
      <c r="A1328" s="11">
        <v>362</v>
      </c>
      <c r="B1328" s="100"/>
      <c r="C1328" s="6" t="s">
        <v>1780</v>
      </c>
      <c r="D1328" s="7">
        <v>44943</v>
      </c>
      <c r="E1328" s="8" t="s">
        <v>1380</v>
      </c>
      <c r="F1328" s="9">
        <v>10565957</v>
      </c>
      <c r="G1328" s="8" t="s">
        <v>1378</v>
      </c>
      <c r="H1328" s="9">
        <v>1109426</v>
      </c>
      <c r="I1328" s="104"/>
      <c r="J1328" s="105"/>
      <c r="K1328" s="106"/>
      <c r="L1328" s="109"/>
      <c r="M1328" s="110"/>
      <c r="N1328" s="15" t="str">
        <f t="shared" si="102"/>
        <v>01733</v>
      </c>
      <c r="O1328" t="str">
        <f t="shared" si="103"/>
        <v/>
      </c>
      <c r="Q1328">
        <f t="shared" si="104"/>
        <v>1733</v>
      </c>
      <c r="R1328" s="14">
        <f t="shared" si="105"/>
        <v>10565957</v>
      </c>
    </row>
    <row r="1329" spans="1:18" ht="14.45" customHeight="1" x14ac:dyDescent="0.25">
      <c r="A1329" s="5">
        <v>363</v>
      </c>
      <c r="B1329" s="99" t="s">
        <v>1781</v>
      </c>
      <c r="C1329" s="6" t="s">
        <v>1782</v>
      </c>
      <c r="D1329" s="7">
        <v>44942</v>
      </c>
      <c r="E1329" s="8" t="s">
        <v>1783</v>
      </c>
      <c r="F1329" s="9">
        <v>1767387</v>
      </c>
      <c r="G1329" s="8" t="s">
        <v>1378</v>
      </c>
      <c r="H1329" s="9">
        <v>185576</v>
      </c>
      <c r="I1329" s="101">
        <v>7264869</v>
      </c>
      <c r="J1329" s="102"/>
      <c r="K1329" s="103"/>
      <c r="L1329" s="107" t="s">
        <v>608</v>
      </c>
      <c r="M1329" s="108"/>
      <c r="N1329" s="15" t="str">
        <f t="shared" si="102"/>
        <v>01640</v>
      </c>
      <c r="O1329" t="str">
        <f t="shared" si="103"/>
        <v/>
      </c>
      <c r="Q1329">
        <f t="shared" si="104"/>
        <v>1640</v>
      </c>
      <c r="R1329" s="14">
        <f t="shared" si="105"/>
        <v>1767387</v>
      </c>
    </row>
    <row r="1330" spans="1:18" ht="14.45" customHeight="1" x14ac:dyDescent="0.25">
      <c r="A1330" s="10">
        <v>364</v>
      </c>
      <c r="B1330" s="111"/>
      <c r="C1330" s="6" t="s">
        <v>1784</v>
      </c>
      <c r="D1330" s="7">
        <v>44937</v>
      </c>
      <c r="E1330" s="8" t="s">
        <v>1377</v>
      </c>
      <c r="F1330" s="9">
        <v>5533035</v>
      </c>
      <c r="G1330" s="8" t="s">
        <v>1378</v>
      </c>
      <c r="H1330" s="9">
        <v>580969</v>
      </c>
      <c r="I1330" s="112"/>
      <c r="J1330" s="113"/>
      <c r="K1330" s="114"/>
      <c r="L1330" s="115"/>
      <c r="M1330" s="116"/>
      <c r="N1330" s="15" t="str">
        <f t="shared" si="102"/>
        <v>01089</v>
      </c>
      <c r="O1330" t="str">
        <f t="shared" si="103"/>
        <v/>
      </c>
      <c r="Q1330">
        <f t="shared" si="104"/>
        <v>1089</v>
      </c>
      <c r="R1330" s="14">
        <f t="shared" si="105"/>
        <v>5533035</v>
      </c>
    </row>
    <row r="1331" spans="1:18" ht="14.45" customHeight="1" x14ac:dyDescent="0.25">
      <c r="A1331" s="11">
        <v>365</v>
      </c>
      <c r="B1331" s="100"/>
      <c r="C1331" s="6" t="s">
        <v>1785</v>
      </c>
      <c r="D1331" s="7">
        <v>44944</v>
      </c>
      <c r="E1331" s="8" t="s">
        <v>1786</v>
      </c>
      <c r="F1331" s="9">
        <v>816750</v>
      </c>
      <c r="G1331" s="8" t="s">
        <v>1378</v>
      </c>
      <c r="H1331" s="9">
        <v>85759</v>
      </c>
      <c r="I1331" s="104"/>
      <c r="J1331" s="105"/>
      <c r="K1331" s="106"/>
      <c r="L1331" s="109"/>
      <c r="M1331" s="110"/>
      <c r="N1331" s="15" t="str">
        <f t="shared" si="102"/>
        <v>01759</v>
      </c>
      <c r="O1331" t="str">
        <f t="shared" si="103"/>
        <v/>
      </c>
      <c r="Q1331">
        <f t="shared" si="104"/>
        <v>1759</v>
      </c>
      <c r="R1331" s="14">
        <f t="shared" si="105"/>
        <v>816750</v>
      </c>
    </row>
    <row r="1332" spans="1:18" ht="14.45" customHeight="1" x14ac:dyDescent="0.25">
      <c r="A1332" s="5">
        <v>366</v>
      </c>
      <c r="B1332" s="99" t="s">
        <v>1787</v>
      </c>
      <c r="C1332" s="6" t="s">
        <v>1788</v>
      </c>
      <c r="D1332" s="7">
        <v>44940</v>
      </c>
      <c r="E1332" s="8" t="s">
        <v>1377</v>
      </c>
      <c r="F1332" s="9">
        <v>8784800</v>
      </c>
      <c r="G1332" s="8" t="s">
        <v>1378</v>
      </c>
      <c r="H1332" s="9">
        <v>922404</v>
      </c>
      <c r="I1332" s="101">
        <v>18880138</v>
      </c>
      <c r="J1332" s="102"/>
      <c r="K1332" s="103"/>
      <c r="L1332" s="107" t="s">
        <v>616</v>
      </c>
      <c r="M1332" s="108"/>
      <c r="N1332" s="15" t="str">
        <f t="shared" si="102"/>
        <v>01562</v>
      </c>
      <c r="O1332" t="str">
        <f t="shared" si="103"/>
        <v/>
      </c>
      <c r="Q1332">
        <f t="shared" si="104"/>
        <v>1562</v>
      </c>
      <c r="R1332" s="14">
        <f t="shared" si="105"/>
        <v>8784800</v>
      </c>
    </row>
    <row r="1333" spans="1:18" ht="14.45" customHeight="1" x14ac:dyDescent="0.25">
      <c r="A1333" s="10">
        <v>367</v>
      </c>
      <c r="B1333" s="111"/>
      <c r="C1333" s="6" t="s">
        <v>1789</v>
      </c>
      <c r="D1333" s="7">
        <v>44943</v>
      </c>
      <c r="E1333" s="8" t="s">
        <v>1390</v>
      </c>
      <c r="F1333" s="9">
        <v>3929178</v>
      </c>
      <c r="G1333" s="8" t="s">
        <v>1378</v>
      </c>
      <c r="H1333" s="9">
        <v>412564</v>
      </c>
      <c r="I1333" s="112"/>
      <c r="J1333" s="113"/>
      <c r="K1333" s="114"/>
      <c r="L1333" s="115"/>
      <c r="M1333" s="116"/>
      <c r="N1333" s="15" t="str">
        <f t="shared" si="102"/>
        <v>01719</v>
      </c>
      <c r="O1333" t="str">
        <f t="shared" si="103"/>
        <v/>
      </c>
      <c r="Q1333">
        <f t="shared" si="104"/>
        <v>1719</v>
      </c>
      <c r="R1333" s="14">
        <f t="shared" si="105"/>
        <v>3929178</v>
      </c>
    </row>
    <row r="1334" spans="1:18" ht="14.45" customHeight="1" x14ac:dyDescent="0.25">
      <c r="A1334" s="11">
        <v>368</v>
      </c>
      <c r="B1334" s="100"/>
      <c r="C1334" s="6" t="s">
        <v>1790</v>
      </c>
      <c r="D1334" s="7">
        <v>44932</v>
      </c>
      <c r="E1334" s="8" t="s">
        <v>1390</v>
      </c>
      <c r="F1334" s="9">
        <v>8381148</v>
      </c>
      <c r="G1334" s="8" t="s">
        <v>1378</v>
      </c>
      <c r="H1334" s="9">
        <v>880020</v>
      </c>
      <c r="I1334" s="104"/>
      <c r="J1334" s="105"/>
      <c r="K1334" s="106"/>
      <c r="L1334" s="109"/>
      <c r="M1334" s="110"/>
      <c r="N1334" s="15" t="str">
        <f t="shared" si="102"/>
        <v>00770</v>
      </c>
      <c r="O1334" t="str">
        <f t="shared" si="103"/>
        <v/>
      </c>
      <c r="Q1334">
        <f t="shared" si="104"/>
        <v>770</v>
      </c>
      <c r="R1334" s="14">
        <f t="shared" si="105"/>
        <v>8381148</v>
      </c>
    </row>
    <row r="1335" spans="1:18" ht="16.149999999999999" customHeight="1" x14ac:dyDescent="0.25">
      <c r="A1335" s="12">
        <v>369</v>
      </c>
      <c r="B1335" s="12" t="s">
        <v>1791</v>
      </c>
      <c r="C1335" s="6" t="s">
        <v>1792</v>
      </c>
      <c r="D1335" s="7">
        <v>44942</v>
      </c>
      <c r="E1335" s="8" t="s">
        <v>1380</v>
      </c>
      <c r="F1335" s="9">
        <v>1727640</v>
      </c>
      <c r="G1335" s="8" t="s">
        <v>1378</v>
      </c>
      <c r="H1335" s="9">
        <v>181402</v>
      </c>
      <c r="I1335" s="94">
        <v>1546238</v>
      </c>
      <c r="J1335" s="95"/>
      <c r="K1335" s="96"/>
      <c r="L1335" s="97" t="s">
        <v>622</v>
      </c>
      <c r="M1335" s="98"/>
      <c r="N1335" s="15" t="str">
        <f t="shared" si="102"/>
        <v>01652</v>
      </c>
      <c r="O1335" t="str">
        <f t="shared" si="103"/>
        <v/>
      </c>
      <c r="Q1335">
        <f t="shared" si="104"/>
        <v>1652</v>
      </c>
      <c r="R1335" s="14">
        <f t="shared" si="105"/>
        <v>1727640</v>
      </c>
    </row>
    <row r="1336" spans="1:18" ht="14.45" customHeight="1" x14ac:dyDescent="0.25">
      <c r="A1336" s="5">
        <v>370</v>
      </c>
      <c r="B1336" s="99" t="s">
        <v>1793</v>
      </c>
      <c r="C1336" s="6" t="s">
        <v>1794</v>
      </c>
      <c r="D1336" s="7">
        <v>44936</v>
      </c>
      <c r="E1336" s="8" t="s">
        <v>1380</v>
      </c>
      <c r="F1336" s="9">
        <v>9104781</v>
      </c>
      <c r="G1336" s="8" t="s">
        <v>1378</v>
      </c>
      <c r="H1336" s="9">
        <v>956002</v>
      </c>
      <c r="I1336" s="101">
        <v>28023535</v>
      </c>
      <c r="J1336" s="102"/>
      <c r="K1336" s="103"/>
      <c r="L1336" s="107" t="s">
        <v>627</v>
      </c>
      <c r="M1336" s="108"/>
      <c r="N1336" s="15" t="str">
        <f t="shared" si="102"/>
        <v>01024</v>
      </c>
      <c r="O1336" t="str">
        <f t="shared" si="103"/>
        <v/>
      </c>
      <c r="Q1336">
        <f t="shared" si="104"/>
        <v>1024</v>
      </c>
      <c r="R1336" s="14">
        <f t="shared" si="105"/>
        <v>9104781</v>
      </c>
    </row>
    <row r="1337" spans="1:18" ht="14.45" customHeight="1" x14ac:dyDescent="0.25">
      <c r="A1337" s="10">
        <v>371</v>
      </c>
      <c r="B1337" s="111"/>
      <c r="C1337" s="6" t="s">
        <v>1795</v>
      </c>
      <c r="D1337" s="7">
        <v>44929</v>
      </c>
      <c r="E1337" s="8" t="s">
        <v>1390</v>
      </c>
      <c r="F1337" s="9">
        <v>2445812</v>
      </c>
      <c r="G1337" s="8" t="s">
        <v>1378</v>
      </c>
      <c r="H1337" s="9">
        <v>256810</v>
      </c>
      <c r="I1337" s="112"/>
      <c r="J1337" s="113"/>
      <c r="K1337" s="114"/>
      <c r="L1337" s="115"/>
      <c r="M1337" s="116"/>
      <c r="N1337" s="15" t="str">
        <f t="shared" si="102"/>
        <v>00160</v>
      </c>
      <c r="O1337" t="str">
        <f t="shared" si="103"/>
        <v/>
      </c>
      <c r="Q1337">
        <f t="shared" si="104"/>
        <v>160</v>
      </c>
      <c r="R1337" s="14">
        <f t="shared" si="105"/>
        <v>2445812</v>
      </c>
    </row>
    <row r="1338" spans="1:18" ht="14.45" customHeight="1" x14ac:dyDescent="0.25">
      <c r="A1338" s="11">
        <v>372</v>
      </c>
      <c r="B1338" s="100"/>
      <c r="C1338" s="6" t="s">
        <v>1796</v>
      </c>
      <c r="D1338" s="7">
        <v>44939</v>
      </c>
      <c r="E1338" s="8" t="s">
        <v>1377</v>
      </c>
      <c r="F1338" s="9">
        <v>19760619</v>
      </c>
      <c r="G1338" s="8" t="s">
        <v>1378</v>
      </c>
      <c r="H1338" s="9">
        <v>2074865</v>
      </c>
      <c r="I1338" s="104"/>
      <c r="J1338" s="105"/>
      <c r="K1338" s="106"/>
      <c r="L1338" s="109"/>
      <c r="M1338" s="110"/>
      <c r="N1338" s="15" t="str">
        <f t="shared" si="102"/>
        <v>01512</v>
      </c>
      <c r="O1338" t="str">
        <f t="shared" si="103"/>
        <v/>
      </c>
      <c r="Q1338">
        <f t="shared" si="104"/>
        <v>1512</v>
      </c>
      <c r="R1338" s="14">
        <f t="shared" si="105"/>
        <v>19760619</v>
      </c>
    </row>
    <row r="1339" spans="1:18" ht="14.45" customHeight="1" x14ac:dyDescent="0.25">
      <c r="A1339" s="5">
        <v>373</v>
      </c>
      <c r="B1339" s="99" t="s">
        <v>1797</v>
      </c>
      <c r="C1339" s="6" t="s">
        <v>1798</v>
      </c>
      <c r="D1339" s="7">
        <v>44936</v>
      </c>
      <c r="E1339" s="8" t="s">
        <v>1799</v>
      </c>
      <c r="F1339" s="9">
        <v>807741</v>
      </c>
      <c r="G1339" s="8" t="s">
        <v>1378</v>
      </c>
      <c r="H1339" s="9">
        <v>84813</v>
      </c>
      <c r="I1339" s="101">
        <v>2891713</v>
      </c>
      <c r="J1339" s="102"/>
      <c r="K1339" s="103"/>
      <c r="L1339" s="107" t="s">
        <v>635</v>
      </c>
      <c r="M1339" s="108"/>
      <c r="N1339" s="15" t="str">
        <f t="shared" si="102"/>
        <v>A1023</v>
      </c>
      <c r="O1339" t="str">
        <f t="shared" si="103"/>
        <v/>
      </c>
      <c r="Q1339">
        <f t="shared" ref="Q1339:Q1340" si="107">RIGHT(N1339,LEN(N1339)-1)*1</f>
        <v>1023</v>
      </c>
      <c r="R1339" s="14">
        <f t="shared" si="105"/>
        <v>807741</v>
      </c>
    </row>
    <row r="1340" spans="1:18" ht="14.45" customHeight="1" x14ac:dyDescent="0.25">
      <c r="A1340" s="10">
        <v>374</v>
      </c>
      <c r="B1340" s="111"/>
      <c r="C1340" s="6" t="s">
        <v>1800</v>
      </c>
      <c r="D1340" s="7">
        <v>44942</v>
      </c>
      <c r="E1340" s="8" t="s">
        <v>1390</v>
      </c>
      <c r="F1340" s="9">
        <v>1615482</v>
      </c>
      <c r="G1340" s="8" t="s">
        <v>1378</v>
      </c>
      <c r="H1340" s="9">
        <v>169626</v>
      </c>
      <c r="I1340" s="112"/>
      <c r="J1340" s="113"/>
      <c r="K1340" s="114"/>
      <c r="L1340" s="115"/>
      <c r="M1340" s="116"/>
      <c r="N1340" s="15" t="str">
        <f t="shared" si="102"/>
        <v>A1696</v>
      </c>
      <c r="O1340" t="str">
        <f t="shared" si="103"/>
        <v/>
      </c>
      <c r="Q1340">
        <f t="shared" si="107"/>
        <v>1696</v>
      </c>
      <c r="R1340" s="14">
        <f t="shared" si="105"/>
        <v>1615482</v>
      </c>
    </row>
    <row r="1341" spans="1:18" ht="14.45" customHeight="1" x14ac:dyDescent="0.25">
      <c r="A1341" s="11">
        <v>375</v>
      </c>
      <c r="B1341" s="100"/>
      <c r="C1341" s="6" t="s">
        <v>1801</v>
      </c>
      <c r="D1341" s="7">
        <v>44929</v>
      </c>
      <c r="E1341" s="8" t="s">
        <v>1390</v>
      </c>
      <c r="F1341" s="9">
        <v>807741</v>
      </c>
      <c r="G1341" s="8" t="s">
        <v>1378</v>
      </c>
      <c r="H1341" s="9">
        <v>84813</v>
      </c>
      <c r="I1341" s="104"/>
      <c r="J1341" s="105"/>
      <c r="K1341" s="106"/>
      <c r="L1341" s="109"/>
      <c r="M1341" s="110"/>
      <c r="N1341" s="15" t="str">
        <f t="shared" si="102"/>
        <v>'A169</v>
      </c>
      <c r="O1341" t="str">
        <f t="shared" si="103"/>
        <v/>
      </c>
      <c r="Q1341">
        <f>RIGHT(N1341,LEN(N1341)-2)*1</f>
        <v>169</v>
      </c>
      <c r="R1341" s="14">
        <f t="shared" si="105"/>
        <v>807741</v>
      </c>
    </row>
    <row r="1342" spans="1:18" ht="14.65" customHeight="1" x14ac:dyDescent="0.25">
      <c r="A1342" s="5">
        <v>376</v>
      </c>
      <c r="B1342" s="99" t="s">
        <v>1802</v>
      </c>
      <c r="C1342" s="6" t="s">
        <v>1803</v>
      </c>
      <c r="D1342" s="7">
        <v>44928</v>
      </c>
      <c r="E1342" s="8" t="s">
        <v>1377</v>
      </c>
      <c r="F1342" s="9">
        <v>3170938</v>
      </c>
      <c r="G1342" s="8" t="s">
        <v>1378</v>
      </c>
      <c r="H1342" s="9">
        <v>332949</v>
      </c>
      <c r="I1342" s="101">
        <v>5414652</v>
      </c>
      <c r="J1342" s="102"/>
      <c r="K1342" s="103"/>
      <c r="L1342" s="107" t="s">
        <v>638</v>
      </c>
      <c r="M1342" s="108"/>
      <c r="N1342" s="15" t="str">
        <f t="shared" si="102"/>
        <v>00061</v>
      </c>
      <c r="O1342" t="str">
        <f t="shared" si="103"/>
        <v/>
      </c>
      <c r="Q1342">
        <f t="shared" si="104"/>
        <v>61</v>
      </c>
      <c r="R1342" s="14">
        <f t="shared" si="105"/>
        <v>3170938</v>
      </c>
    </row>
    <row r="1343" spans="1:18" ht="14.65" customHeight="1" x14ac:dyDescent="0.25">
      <c r="A1343" s="11">
        <v>377</v>
      </c>
      <c r="B1343" s="100"/>
      <c r="C1343" s="6" t="s">
        <v>1804</v>
      </c>
      <c r="D1343" s="7">
        <v>44937</v>
      </c>
      <c r="E1343" s="8" t="s">
        <v>1783</v>
      </c>
      <c r="F1343" s="9">
        <v>2878953</v>
      </c>
      <c r="G1343" s="8" t="s">
        <v>1378</v>
      </c>
      <c r="H1343" s="9">
        <v>302290</v>
      </c>
      <c r="I1343" s="104"/>
      <c r="J1343" s="105"/>
      <c r="K1343" s="106"/>
      <c r="L1343" s="109"/>
      <c r="M1343" s="110"/>
      <c r="N1343" s="15" t="str">
        <f t="shared" si="102"/>
        <v>01071</v>
      </c>
      <c r="O1343" t="str">
        <f t="shared" si="103"/>
        <v/>
      </c>
      <c r="Q1343">
        <f t="shared" si="104"/>
        <v>1071</v>
      </c>
      <c r="R1343" s="14">
        <f t="shared" si="105"/>
        <v>2878953</v>
      </c>
    </row>
    <row r="1344" spans="1:18" ht="14.45" customHeight="1" x14ac:dyDescent="0.25">
      <c r="A1344" s="5">
        <v>378</v>
      </c>
      <c r="B1344" s="99" t="s">
        <v>1805</v>
      </c>
      <c r="C1344" s="6" t="s">
        <v>1806</v>
      </c>
      <c r="D1344" s="7">
        <v>44929</v>
      </c>
      <c r="E1344" s="8" t="s">
        <v>1377</v>
      </c>
      <c r="F1344" s="9">
        <v>4650345</v>
      </c>
      <c r="G1344" s="8" t="s">
        <v>1378</v>
      </c>
      <c r="H1344" s="9">
        <v>488286</v>
      </c>
      <c r="I1344" s="101">
        <v>30445931</v>
      </c>
      <c r="J1344" s="102"/>
      <c r="K1344" s="103"/>
      <c r="L1344" s="107" t="s">
        <v>642</v>
      </c>
      <c r="M1344" s="108"/>
      <c r="N1344" s="15" t="str">
        <f t="shared" si="102"/>
        <v>00116</v>
      </c>
      <c r="O1344" t="str">
        <f t="shared" si="103"/>
        <v/>
      </c>
      <c r="Q1344">
        <f t="shared" si="104"/>
        <v>116</v>
      </c>
      <c r="R1344" s="14">
        <f t="shared" si="105"/>
        <v>4650345</v>
      </c>
    </row>
    <row r="1345" spans="1:18" ht="14.45" customHeight="1" x14ac:dyDescent="0.25">
      <c r="A1345" s="10">
        <v>379</v>
      </c>
      <c r="B1345" s="111"/>
      <c r="C1345" s="6" t="s">
        <v>1807</v>
      </c>
      <c r="D1345" s="7">
        <v>44935</v>
      </c>
      <c r="E1345" s="8" t="s">
        <v>1377</v>
      </c>
      <c r="F1345" s="9">
        <v>4259863</v>
      </c>
      <c r="G1345" s="8" t="s">
        <v>1378</v>
      </c>
      <c r="H1345" s="9">
        <v>447286</v>
      </c>
      <c r="I1345" s="112"/>
      <c r="J1345" s="113"/>
      <c r="K1345" s="114"/>
      <c r="L1345" s="115"/>
      <c r="M1345" s="116"/>
      <c r="N1345" s="15" t="str">
        <f t="shared" si="102"/>
        <v>00975</v>
      </c>
      <c r="O1345" t="str">
        <f t="shared" si="103"/>
        <v/>
      </c>
      <c r="Q1345">
        <f t="shared" si="104"/>
        <v>975</v>
      </c>
      <c r="R1345" s="14">
        <f t="shared" si="105"/>
        <v>4259863</v>
      </c>
    </row>
    <row r="1346" spans="1:18" ht="14.45" customHeight="1" x14ac:dyDescent="0.25">
      <c r="A1346" s="10">
        <v>380</v>
      </c>
      <c r="B1346" s="111"/>
      <c r="C1346" s="6" t="s">
        <v>1808</v>
      </c>
      <c r="D1346" s="7">
        <v>44943</v>
      </c>
      <c r="E1346" s="8" t="s">
        <v>1390</v>
      </c>
      <c r="F1346" s="9">
        <v>2619452</v>
      </c>
      <c r="G1346" s="8" t="s">
        <v>1378</v>
      </c>
      <c r="H1346" s="9">
        <v>275042</v>
      </c>
      <c r="I1346" s="112"/>
      <c r="J1346" s="113"/>
      <c r="K1346" s="114"/>
      <c r="L1346" s="115"/>
      <c r="M1346" s="116"/>
      <c r="N1346" s="15" t="str">
        <f t="shared" si="102"/>
        <v>01734</v>
      </c>
      <c r="O1346" t="str">
        <f t="shared" si="103"/>
        <v/>
      </c>
      <c r="Q1346">
        <f t="shared" si="104"/>
        <v>1734</v>
      </c>
      <c r="R1346" s="14">
        <f t="shared" si="105"/>
        <v>2619452</v>
      </c>
    </row>
    <row r="1347" spans="1:18" ht="14.45" customHeight="1" x14ac:dyDescent="0.25">
      <c r="A1347" s="10">
        <v>381</v>
      </c>
      <c r="B1347" s="111"/>
      <c r="C1347" s="6" t="s">
        <v>1809</v>
      </c>
      <c r="D1347" s="7">
        <v>44932</v>
      </c>
      <c r="E1347" s="8" t="s">
        <v>1377</v>
      </c>
      <c r="F1347" s="9">
        <v>3178237</v>
      </c>
      <c r="G1347" s="8" t="s">
        <v>1378</v>
      </c>
      <c r="H1347" s="9">
        <v>333715</v>
      </c>
      <c r="I1347" s="112"/>
      <c r="J1347" s="113"/>
      <c r="K1347" s="114"/>
      <c r="L1347" s="115"/>
      <c r="M1347" s="116"/>
      <c r="N1347" s="15" t="str">
        <f t="shared" si="102"/>
        <v>00608</v>
      </c>
      <c r="O1347" t="str">
        <f t="shared" si="103"/>
        <v/>
      </c>
      <c r="Q1347">
        <f t="shared" si="104"/>
        <v>608</v>
      </c>
      <c r="R1347" s="14">
        <f t="shared" si="105"/>
        <v>3178237</v>
      </c>
    </row>
    <row r="1348" spans="1:18" ht="14.45" customHeight="1" x14ac:dyDescent="0.25">
      <c r="A1348" s="10">
        <v>382</v>
      </c>
      <c r="B1348" s="111"/>
      <c r="C1348" s="6" t="s">
        <v>1810</v>
      </c>
      <c r="D1348" s="7">
        <v>44940</v>
      </c>
      <c r="E1348" s="8" t="s">
        <v>1390</v>
      </c>
      <c r="F1348" s="9">
        <v>5753761</v>
      </c>
      <c r="G1348" s="8" t="s">
        <v>1378</v>
      </c>
      <c r="H1348" s="9">
        <v>604145</v>
      </c>
      <c r="I1348" s="112"/>
      <c r="J1348" s="113"/>
      <c r="K1348" s="114"/>
      <c r="L1348" s="115"/>
      <c r="M1348" s="116"/>
      <c r="N1348" s="15" t="str">
        <f t="shared" si="102"/>
        <v>01565</v>
      </c>
      <c r="O1348" t="str">
        <f t="shared" si="103"/>
        <v/>
      </c>
      <c r="Q1348">
        <f t="shared" si="104"/>
        <v>1565</v>
      </c>
      <c r="R1348" s="14">
        <f t="shared" si="105"/>
        <v>5753761</v>
      </c>
    </row>
    <row r="1349" spans="1:18" ht="14.45" customHeight="1" x14ac:dyDescent="0.25">
      <c r="A1349" s="10">
        <v>383</v>
      </c>
      <c r="B1349" s="111"/>
      <c r="C1349" s="6" t="s">
        <v>1811</v>
      </c>
      <c r="D1349" s="7">
        <v>44942</v>
      </c>
      <c r="E1349" s="8" t="s">
        <v>1377</v>
      </c>
      <c r="F1349" s="9">
        <v>6913738</v>
      </c>
      <c r="G1349" s="8" t="s">
        <v>1378</v>
      </c>
      <c r="H1349" s="9">
        <v>725942</v>
      </c>
      <c r="I1349" s="112"/>
      <c r="J1349" s="113"/>
      <c r="K1349" s="114"/>
      <c r="L1349" s="115"/>
      <c r="M1349" s="116"/>
      <c r="N1349" s="15" t="str">
        <f t="shared" si="102"/>
        <v>01633</v>
      </c>
      <c r="O1349" t="str">
        <f t="shared" si="103"/>
        <v/>
      </c>
      <c r="Q1349">
        <f t="shared" si="104"/>
        <v>1633</v>
      </c>
      <c r="R1349" s="14">
        <f t="shared" si="105"/>
        <v>6913738</v>
      </c>
    </row>
    <row r="1350" spans="1:18" ht="14.45" customHeight="1" x14ac:dyDescent="0.25">
      <c r="A1350" s="11">
        <v>384</v>
      </c>
      <c r="B1350" s="100"/>
      <c r="C1350" s="6" t="s">
        <v>1812</v>
      </c>
      <c r="D1350" s="7">
        <v>44942</v>
      </c>
      <c r="E1350" s="8" t="s">
        <v>1377</v>
      </c>
      <c r="F1350" s="9">
        <v>6642404</v>
      </c>
      <c r="G1350" s="8" t="s">
        <v>1378</v>
      </c>
      <c r="H1350" s="9">
        <v>697452</v>
      </c>
      <c r="I1350" s="104"/>
      <c r="J1350" s="105"/>
      <c r="K1350" s="106"/>
      <c r="L1350" s="109"/>
      <c r="M1350" s="110"/>
      <c r="N1350" s="15" t="str">
        <f t="shared" si="102"/>
        <v>01647</v>
      </c>
      <c r="O1350" t="str">
        <f t="shared" si="103"/>
        <v/>
      </c>
      <c r="Q1350">
        <f t="shared" si="104"/>
        <v>1647</v>
      </c>
      <c r="R1350" s="14">
        <f t="shared" si="105"/>
        <v>6642404</v>
      </c>
    </row>
    <row r="1351" spans="1:18" ht="14.45" customHeight="1" x14ac:dyDescent="0.25">
      <c r="A1351" s="5">
        <v>385</v>
      </c>
      <c r="B1351" s="99" t="s">
        <v>1813</v>
      </c>
      <c r="C1351" s="6" t="s">
        <v>1814</v>
      </c>
      <c r="D1351" s="7">
        <v>44935</v>
      </c>
      <c r="E1351" s="8" t="s">
        <v>1377</v>
      </c>
      <c r="F1351" s="9">
        <v>2076785</v>
      </c>
      <c r="G1351" s="8" t="s">
        <v>1378</v>
      </c>
      <c r="H1351" s="9">
        <v>218062</v>
      </c>
      <c r="I1351" s="101">
        <v>11678951</v>
      </c>
      <c r="J1351" s="102"/>
      <c r="K1351" s="103"/>
      <c r="L1351" s="107" t="s">
        <v>652</v>
      </c>
      <c r="M1351" s="108"/>
      <c r="N1351" s="15" t="str">
        <f t="shared" si="102"/>
        <v>00913</v>
      </c>
      <c r="O1351" t="str">
        <f t="shared" si="103"/>
        <v/>
      </c>
      <c r="Q1351">
        <f t="shared" si="104"/>
        <v>913</v>
      </c>
      <c r="R1351" s="14">
        <f t="shared" si="105"/>
        <v>2076785</v>
      </c>
    </row>
    <row r="1352" spans="1:18" ht="14.45" customHeight="1" x14ac:dyDescent="0.25">
      <c r="A1352" s="10">
        <v>386</v>
      </c>
      <c r="B1352" s="111"/>
      <c r="C1352" s="6" t="s">
        <v>1815</v>
      </c>
      <c r="D1352" s="7">
        <v>44945</v>
      </c>
      <c r="E1352" s="8" t="s">
        <v>1377</v>
      </c>
      <c r="F1352" s="9">
        <v>4277074</v>
      </c>
      <c r="G1352" s="8" t="s">
        <v>1378</v>
      </c>
      <c r="H1352" s="9">
        <v>449093</v>
      </c>
      <c r="I1352" s="112"/>
      <c r="J1352" s="113"/>
      <c r="K1352" s="114"/>
      <c r="L1352" s="115"/>
      <c r="M1352" s="116"/>
      <c r="N1352" s="15" t="str">
        <f t="shared" si="102"/>
        <v>01808</v>
      </c>
      <c r="O1352" t="str">
        <f t="shared" si="103"/>
        <v/>
      </c>
      <c r="Q1352">
        <f t="shared" si="104"/>
        <v>1808</v>
      </c>
      <c r="R1352" s="14">
        <f t="shared" si="105"/>
        <v>4277074</v>
      </c>
    </row>
    <row r="1353" spans="1:18" ht="14.45" customHeight="1" x14ac:dyDescent="0.25">
      <c r="A1353" s="10">
        <v>387</v>
      </c>
      <c r="B1353" s="111"/>
      <c r="C1353" s="6" t="s">
        <v>1816</v>
      </c>
      <c r="D1353" s="7">
        <v>44940</v>
      </c>
      <c r="E1353" s="8" t="s">
        <v>1377</v>
      </c>
      <c r="F1353" s="9">
        <v>3115177</v>
      </c>
      <c r="G1353" s="8" t="s">
        <v>1378</v>
      </c>
      <c r="H1353" s="9">
        <v>327094</v>
      </c>
      <c r="I1353" s="112"/>
      <c r="J1353" s="113"/>
      <c r="K1353" s="114"/>
      <c r="L1353" s="115"/>
      <c r="M1353" s="116"/>
      <c r="N1353" s="15" t="str">
        <f t="shared" si="102"/>
        <v>01567</v>
      </c>
      <c r="O1353" t="str">
        <f t="shared" si="103"/>
        <v/>
      </c>
      <c r="Q1353">
        <f t="shared" si="104"/>
        <v>1567</v>
      </c>
      <c r="R1353" s="14">
        <f t="shared" si="105"/>
        <v>3115177</v>
      </c>
    </row>
    <row r="1354" spans="1:18" ht="14.45" customHeight="1" x14ac:dyDescent="0.25">
      <c r="A1354" s="11">
        <v>388</v>
      </c>
      <c r="B1354" s="100"/>
      <c r="C1354" s="6" t="s">
        <v>1817</v>
      </c>
      <c r="D1354" s="7">
        <v>44936</v>
      </c>
      <c r="E1354" s="8" t="s">
        <v>1390</v>
      </c>
      <c r="F1354" s="9">
        <v>3580071</v>
      </c>
      <c r="G1354" s="8" t="s">
        <v>1378</v>
      </c>
      <c r="H1354" s="9">
        <v>375907</v>
      </c>
      <c r="I1354" s="104"/>
      <c r="J1354" s="105"/>
      <c r="K1354" s="106"/>
      <c r="L1354" s="109"/>
      <c r="M1354" s="110"/>
      <c r="N1354" s="15" t="str">
        <f t="shared" si="102"/>
        <v>01000</v>
      </c>
      <c r="O1354" t="str">
        <f t="shared" si="103"/>
        <v/>
      </c>
      <c r="Q1354">
        <f t="shared" si="104"/>
        <v>1000</v>
      </c>
      <c r="R1354" s="14">
        <f t="shared" si="105"/>
        <v>3580071</v>
      </c>
    </row>
    <row r="1355" spans="1:18" ht="14.45" customHeight="1" x14ac:dyDescent="0.25">
      <c r="A1355" s="5">
        <v>389</v>
      </c>
      <c r="B1355" s="99" t="s">
        <v>1818</v>
      </c>
      <c r="C1355" s="6" t="s">
        <v>1819</v>
      </c>
      <c r="D1355" s="7">
        <v>44943</v>
      </c>
      <c r="E1355" s="8" t="s">
        <v>1377</v>
      </c>
      <c r="F1355" s="9">
        <v>6080909</v>
      </c>
      <c r="G1355" s="8" t="s">
        <v>1378</v>
      </c>
      <c r="H1355" s="9">
        <v>638495</v>
      </c>
      <c r="I1355" s="101">
        <v>15384065</v>
      </c>
      <c r="J1355" s="102"/>
      <c r="K1355" s="103"/>
      <c r="L1355" s="107" t="s">
        <v>664</v>
      </c>
      <c r="M1355" s="108"/>
      <c r="N1355" s="15" t="str">
        <f t="shared" si="102"/>
        <v>01738</v>
      </c>
      <c r="O1355" t="str">
        <f t="shared" si="103"/>
        <v/>
      </c>
      <c r="Q1355">
        <f t="shared" si="104"/>
        <v>1738</v>
      </c>
      <c r="R1355" s="14">
        <f t="shared" si="105"/>
        <v>6080909</v>
      </c>
    </row>
    <row r="1356" spans="1:18" ht="14.45" customHeight="1" x14ac:dyDescent="0.25">
      <c r="A1356" s="10">
        <v>390</v>
      </c>
      <c r="B1356" s="111"/>
      <c r="C1356" s="6" t="s">
        <v>1820</v>
      </c>
      <c r="D1356" s="7">
        <v>44945</v>
      </c>
      <c r="E1356" s="8" t="s">
        <v>1380</v>
      </c>
      <c r="F1356" s="9">
        <v>4244269</v>
      </c>
      <c r="G1356" s="8" t="s">
        <v>1378</v>
      </c>
      <c r="H1356" s="9">
        <v>445648</v>
      </c>
      <c r="I1356" s="112"/>
      <c r="J1356" s="113"/>
      <c r="K1356" s="114"/>
      <c r="L1356" s="115"/>
      <c r="M1356" s="116"/>
      <c r="N1356" s="15" t="str">
        <f t="shared" si="102"/>
        <v>01796</v>
      </c>
      <c r="O1356" t="str">
        <f t="shared" si="103"/>
        <v/>
      </c>
      <c r="Q1356">
        <f t="shared" si="104"/>
        <v>1796</v>
      </c>
      <c r="R1356" s="14">
        <f t="shared" si="105"/>
        <v>4244269</v>
      </c>
    </row>
    <row r="1357" spans="1:18" ht="14.45" customHeight="1" x14ac:dyDescent="0.25">
      <c r="A1357" s="11">
        <v>391</v>
      </c>
      <c r="B1357" s="100"/>
      <c r="C1357" s="6" t="s">
        <v>1821</v>
      </c>
      <c r="D1357" s="7">
        <v>44931</v>
      </c>
      <c r="E1357" s="8" t="s">
        <v>1377</v>
      </c>
      <c r="F1357" s="9">
        <v>6863721</v>
      </c>
      <c r="G1357" s="8" t="s">
        <v>1378</v>
      </c>
      <c r="H1357" s="9">
        <v>720691</v>
      </c>
      <c r="I1357" s="104"/>
      <c r="J1357" s="105"/>
      <c r="K1357" s="106"/>
      <c r="L1357" s="109"/>
      <c r="M1357" s="110"/>
      <c r="N1357" s="15" t="str">
        <f t="shared" si="102"/>
        <v>00424</v>
      </c>
      <c r="O1357" t="str">
        <f t="shared" si="103"/>
        <v/>
      </c>
      <c r="Q1357">
        <f t="shared" si="104"/>
        <v>424</v>
      </c>
      <c r="R1357" s="14">
        <f t="shared" si="105"/>
        <v>6863721</v>
      </c>
    </row>
    <row r="1358" spans="1:18" ht="14.45" customHeight="1" x14ac:dyDescent="0.25">
      <c r="A1358" s="5">
        <v>392</v>
      </c>
      <c r="B1358" s="99" t="s">
        <v>1822</v>
      </c>
      <c r="C1358" s="6" t="s">
        <v>1823</v>
      </c>
      <c r="D1358" s="7">
        <v>44943</v>
      </c>
      <c r="E1358" s="8" t="s">
        <v>1377</v>
      </c>
      <c r="F1358" s="9">
        <v>14313101</v>
      </c>
      <c r="G1358" s="8" t="s">
        <v>1378</v>
      </c>
      <c r="H1358" s="9">
        <v>1502876</v>
      </c>
      <c r="I1358" s="101">
        <v>21800203</v>
      </c>
      <c r="J1358" s="102"/>
      <c r="K1358" s="103"/>
      <c r="L1358" s="107" t="s">
        <v>670</v>
      </c>
      <c r="M1358" s="108"/>
      <c r="N1358" s="15" t="str">
        <f t="shared" si="102"/>
        <v>01722</v>
      </c>
      <c r="O1358" t="str">
        <f t="shared" si="103"/>
        <v/>
      </c>
      <c r="Q1358">
        <f t="shared" si="104"/>
        <v>1722</v>
      </c>
      <c r="R1358" s="14">
        <f t="shared" si="105"/>
        <v>14313101</v>
      </c>
    </row>
    <row r="1359" spans="1:18" ht="14.45" customHeight="1" x14ac:dyDescent="0.25">
      <c r="A1359" s="10">
        <v>393</v>
      </c>
      <c r="B1359" s="111"/>
      <c r="C1359" s="6" t="s">
        <v>1824</v>
      </c>
      <c r="D1359" s="7">
        <v>44930</v>
      </c>
      <c r="E1359" s="8" t="s">
        <v>1377</v>
      </c>
      <c r="F1359" s="9">
        <v>2076785</v>
      </c>
      <c r="G1359" s="8" t="s">
        <v>1378</v>
      </c>
      <c r="H1359" s="9">
        <v>218062</v>
      </c>
      <c r="I1359" s="112"/>
      <c r="J1359" s="113"/>
      <c r="K1359" s="114"/>
      <c r="L1359" s="115"/>
      <c r="M1359" s="116"/>
      <c r="N1359" s="15" t="str">
        <f t="shared" si="102"/>
        <v>00281</v>
      </c>
      <c r="O1359" t="str">
        <f t="shared" si="103"/>
        <v/>
      </c>
      <c r="Q1359">
        <f t="shared" si="104"/>
        <v>281</v>
      </c>
      <c r="R1359" s="14">
        <f t="shared" si="105"/>
        <v>2076785</v>
      </c>
    </row>
    <row r="1360" spans="1:18" ht="14.45" customHeight="1" x14ac:dyDescent="0.25">
      <c r="A1360" s="11">
        <v>394</v>
      </c>
      <c r="B1360" s="100"/>
      <c r="C1360" s="6" t="s">
        <v>1825</v>
      </c>
      <c r="D1360" s="7">
        <v>44937</v>
      </c>
      <c r="E1360" s="8" t="s">
        <v>1390</v>
      </c>
      <c r="F1360" s="9">
        <v>7967883</v>
      </c>
      <c r="G1360" s="8" t="s">
        <v>1378</v>
      </c>
      <c r="H1360" s="9">
        <v>836628</v>
      </c>
      <c r="I1360" s="104"/>
      <c r="J1360" s="105"/>
      <c r="K1360" s="106"/>
      <c r="L1360" s="109"/>
      <c r="M1360" s="110"/>
      <c r="N1360" s="15" t="str">
        <f t="shared" si="102"/>
        <v>01045</v>
      </c>
      <c r="O1360" t="str">
        <f t="shared" si="103"/>
        <v/>
      </c>
      <c r="Q1360">
        <f t="shared" si="104"/>
        <v>1045</v>
      </c>
      <c r="R1360" s="14">
        <f t="shared" si="105"/>
        <v>7967883</v>
      </c>
    </row>
    <row r="1361" spans="1:18" ht="14.45" customHeight="1" x14ac:dyDescent="0.25">
      <c r="A1361" s="5">
        <v>395</v>
      </c>
      <c r="B1361" s="99" t="s">
        <v>1826</v>
      </c>
      <c r="C1361" s="6" t="s">
        <v>1827</v>
      </c>
      <c r="D1361" s="7">
        <v>44943</v>
      </c>
      <c r="E1361" s="8" t="s">
        <v>1380</v>
      </c>
      <c r="F1361" s="9">
        <v>8599434</v>
      </c>
      <c r="G1361" s="8" t="s">
        <v>1378</v>
      </c>
      <c r="H1361" s="9">
        <v>902941</v>
      </c>
      <c r="I1361" s="101">
        <v>41654744</v>
      </c>
      <c r="J1361" s="102"/>
      <c r="K1361" s="103"/>
      <c r="L1361" s="107" t="s">
        <v>676</v>
      </c>
      <c r="M1361" s="108"/>
      <c r="N1361" s="15" t="str">
        <f t="shared" si="102"/>
        <v>01730</v>
      </c>
      <c r="O1361" t="str">
        <f t="shared" si="103"/>
        <v/>
      </c>
      <c r="Q1361">
        <f t="shared" si="104"/>
        <v>1730</v>
      </c>
      <c r="R1361" s="14">
        <f t="shared" si="105"/>
        <v>8599434</v>
      </c>
    </row>
    <row r="1362" spans="1:18" ht="14.45" customHeight="1" x14ac:dyDescent="0.25">
      <c r="A1362" s="10">
        <v>396</v>
      </c>
      <c r="B1362" s="111"/>
      <c r="C1362" s="6" t="s">
        <v>1828</v>
      </c>
      <c r="D1362" s="7">
        <v>44943</v>
      </c>
      <c r="E1362" s="8" t="s">
        <v>1377</v>
      </c>
      <c r="F1362" s="9">
        <v>13664094</v>
      </c>
      <c r="G1362" s="8" t="s">
        <v>1378</v>
      </c>
      <c r="H1362" s="9">
        <v>1434730</v>
      </c>
      <c r="I1362" s="112"/>
      <c r="J1362" s="113"/>
      <c r="K1362" s="114"/>
      <c r="L1362" s="115"/>
      <c r="M1362" s="116"/>
      <c r="N1362" s="15" t="str">
        <f t="shared" si="102"/>
        <v>01732</v>
      </c>
      <c r="O1362" t="str">
        <f t="shared" si="103"/>
        <v/>
      </c>
      <c r="Q1362">
        <f t="shared" si="104"/>
        <v>1732</v>
      </c>
      <c r="R1362" s="14">
        <f t="shared" si="105"/>
        <v>13664094</v>
      </c>
    </row>
    <row r="1363" spans="1:18" ht="14.45" customHeight="1" x14ac:dyDescent="0.25">
      <c r="A1363" s="10">
        <v>397</v>
      </c>
      <c r="B1363" s="111"/>
      <c r="C1363" s="6" t="s">
        <v>1829</v>
      </c>
      <c r="D1363" s="7">
        <v>44936</v>
      </c>
      <c r="E1363" s="8" t="s">
        <v>1380</v>
      </c>
      <c r="F1363" s="9">
        <v>13874278</v>
      </c>
      <c r="G1363" s="8" t="s">
        <v>1378</v>
      </c>
      <c r="H1363" s="9">
        <v>1456799</v>
      </c>
      <c r="I1363" s="112"/>
      <c r="J1363" s="113"/>
      <c r="K1363" s="114"/>
      <c r="L1363" s="115"/>
      <c r="M1363" s="116"/>
      <c r="N1363" s="15" t="str">
        <f t="shared" si="102"/>
        <v>00980</v>
      </c>
      <c r="O1363" t="str">
        <f t="shared" si="103"/>
        <v/>
      </c>
      <c r="Q1363">
        <f t="shared" si="104"/>
        <v>980</v>
      </c>
      <c r="R1363" s="14">
        <f t="shared" si="105"/>
        <v>13874278</v>
      </c>
    </row>
    <row r="1364" spans="1:18" ht="14.45" customHeight="1" x14ac:dyDescent="0.25">
      <c r="A1364" s="10">
        <v>398</v>
      </c>
      <c r="B1364" s="111"/>
      <c r="C1364" s="6" t="s">
        <v>1830</v>
      </c>
      <c r="D1364" s="7">
        <v>44933</v>
      </c>
      <c r="E1364" s="8" t="s">
        <v>1377</v>
      </c>
      <c r="F1364" s="9">
        <v>5795082</v>
      </c>
      <c r="G1364" s="8" t="s">
        <v>1378</v>
      </c>
      <c r="H1364" s="9">
        <v>608484</v>
      </c>
      <c r="I1364" s="112"/>
      <c r="J1364" s="113"/>
      <c r="K1364" s="114"/>
      <c r="L1364" s="115"/>
      <c r="M1364" s="116"/>
      <c r="N1364" s="15" t="str">
        <f t="shared" ref="N1364:N1427" si="108">+RIGHT(C1364,5)</f>
        <v>00826</v>
      </c>
      <c r="O1364" t="str">
        <f t="shared" ref="O1364:O1427" si="109">+IF(F1364&gt;0,"","HT")</f>
        <v/>
      </c>
      <c r="Q1364">
        <f t="shared" ref="Q1364:Q1427" si="110">+N1364*1</f>
        <v>826</v>
      </c>
      <c r="R1364" s="14">
        <f t="shared" ref="R1364:R1427" si="111">+F1364</f>
        <v>5795082</v>
      </c>
    </row>
    <row r="1365" spans="1:18" ht="14.45" customHeight="1" x14ac:dyDescent="0.25">
      <c r="A1365" s="11">
        <v>399</v>
      </c>
      <c r="B1365" s="100"/>
      <c r="C1365" s="6" t="s">
        <v>1831</v>
      </c>
      <c r="D1365" s="7">
        <v>44939</v>
      </c>
      <c r="E1365" s="8" t="s">
        <v>1799</v>
      </c>
      <c r="F1365" s="9">
        <v>4608725</v>
      </c>
      <c r="G1365" s="8" t="s">
        <v>1378</v>
      </c>
      <c r="H1365" s="9">
        <v>483916</v>
      </c>
      <c r="I1365" s="104"/>
      <c r="J1365" s="105"/>
      <c r="K1365" s="106"/>
      <c r="L1365" s="109"/>
      <c r="M1365" s="110"/>
      <c r="N1365" s="15" t="str">
        <f t="shared" si="108"/>
        <v>01523</v>
      </c>
      <c r="O1365" t="str">
        <f t="shared" si="109"/>
        <v/>
      </c>
      <c r="Q1365">
        <f t="shared" si="110"/>
        <v>1523</v>
      </c>
      <c r="R1365" s="14">
        <f t="shared" si="111"/>
        <v>4608725</v>
      </c>
    </row>
    <row r="1366" spans="1:18" ht="14.45" customHeight="1" x14ac:dyDescent="0.25">
      <c r="A1366" s="5">
        <v>400</v>
      </c>
      <c r="B1366" s="99" t="s">
        <v>1832</v>
      </c>
      <c r="C1366" s="6" t="s">
        <v>1833</v>
      </c>
      <c r="D1366" s="7">
        <v>44933</v>
      </c>
      <c r="E1366" s="8" t="s">
        <v>1377</v>
      </c>
      <c r="F1366" s="9">
        <v>7687056</v>
      </c>
      <c r="G1366" s="8" t="s">
        <v>1378</v>
      </c>
      <c r="H1366" s="9">
        <v>807141</v>
      </c>
      <c r="I1366" s="101">
        <v>20352089</v>
      </c>
      <c r="J1366" s="102"/>
      <c r="K1366" s="103"/>
      <c r="L1366" s="107" t="s">
        <v>685</v>
      </c>
      <c r="M1366" s="108"/>
      <c r="N1366" s="15" t="str">
        <f t="shared" si="108"/>
        <v>00875</v>
      </c>
      <c r="O1366" t="str">
        <f t="shared" si="109"/>
        <v/>
      </c>
      <c r="Q1366">
        <f t="shared" si="110"/>
        <v>875</v>
      </c>
      <c r="R1366" s="14">
        <f t="shared" si="111"/>
        <v>7687056</v>
      </c>
    </row>
    <row r="1367" spans="1:18" ht="14.45" customHeight="1" x14ac:dyDescent="0.25">
      <c r="A1367" s="10">
        <v>401</v>
      </c>
      <c r="B1367" s="111"/>
      <c r="C1367" s="6" t="s">
        <v>1834</v>
      </c>
      <c r="D1367" s="7">
        <v>44939</v>
      </c>
      <c r="E1367" s="8" t="s">
        <v>1377</v>
      </c>
      <c r="F1367" s="9">
        <v>4219181</v>
      </c>
      <c r="G1367" s="8" t="s">
        <v>1378</v>
      </c>
      <c r="H1367" s="9">
        <v>443014</v>
      </c>
      <c r="I1367" s="112"/>
      <c r="J1367" s="113"/>
      <c r="K1367" s="114"/>
      <c r="L1367" s="115"/>
      <c r="M1367" s="116"/>
      <c r="N1367" s="15" t="str">
        <f t="shared" si="108"/>
        <v>01499</v>
      </c>
      <c r="O1367" t="str">
        <f t="shared" si="109"/>
        <v/>
      </c>
      <c r="Q1367">
        <f t="shared" si="110"/>
        <v>1499</v>
      </c>
      <c r="R1367" s="14">
        <f t="shared" si="111"/>
        <v>4219181</v>
      </c>
    </row>
    <row r="1368" spans="1:18" ht="14.45" customHeight="1" x14ac:dyDescent="0.25">
      <c r="A1368" s="10">
        <v>402</v>
      </c>
      <c r="B1368" s="111"/>
      <c r="C1368" s="6" t="s">
        <v>1835</v>
      </c>
      <c r="D1368" s="7">
        <v>44943</v>
      </c>
      <c r="E1368" s="8" t="s">
        <v>1377</v>
      </c>
      <c r="F1368" s="9">
        <v>5528907</v>
      </c>
      <c r="G1368" s="8" t="s">
        <v>1378</v>
      </c>
      <c r="H1368" s="9">
        <v>580535</v>
      </c>
      <c r="I1368" s="112"/>
      <c r="J1368" s="113"/>
      <c r="K1368" s="114"/>
      <c r="L1368" s="115"/>
      <c r="M1368" s="116"/>
      <c r="N1368" s="15" t="str">
        <f t="shared" si="108"/>
        <v>N1714</v>
      </c>
      <c r="O1368" t="str">
        <f t="shared" si="109"/>
        <v/>
      </c>
      <c r="Q1368">
        <f>RIGHT(N1368,LEN(N1368)-1)*1</f>
        <v>1714</v>
      </c>
      <c r="R1368" s="14">
        <f t="shared" si="111"/>
        <v>5528907</v>
      </c>
    </row>
    <row r="1369" spans="1:18" ht="14.45" customHeight="1" x14ac:dyDescent="0.25">
      <c r="A1369" s="11">
        <v>403</v>
      </c>
      <c r="B1369" s="100"/>
      <c r="C1369" s="6" t="s">
        <v>1836</v>
      </c>
      <c r="D1369" s="7">
        <v>44942</v>
      </c>
      <c r="E1369" s="8" t="s">
        <v>1390</v>
      </c>
      <c r="F1369" s="9">
        <v>5304620</v>
      </c>
      <c r="G1369" s="8" t="s">
        <v>1378</v>
      </c>
      <c r="H1369" s="9">
        <v>556985</v>
      </c>
      <c r="I1369" s="104"/>
      <c r="J1369" s="105"/>
      <c r="K1369" s="106"/>
      <c r="L1369" s="109"/>
      <c r="M1369" s="110"/>
      <c r="N1369" s="15" t="str">
        <f t="shared" si="108"/>
        <v>01667</v>
      </c>
      <c r="O1369" t="str">
        <f t="shared" si="109"/>
        <v/>
      </c>
      <c r="Q1369">
        <f t="shared" si="110"/>
        <v>1667</v>
      </c>
      <c r="R1369" s="14">
        <f t="shared" si="111"/>
        <v>5304620</v>
      </c>
    </row>
    <row r="1370" spans="1:18" ht="14.45" customHeight="1" x14ac:dyDescent="0.25">
      <c r="A1370" s="5">
        <v>404</v>
      </c>
      <c r="B1370" s="99" t="s">
        <v>1837</v>
      </c>
      <c r="C1370" s="6" t="s">
        <v>1838</v>
      </c>
      <c r="D1370" s="7">
        <v>44945</v>
      </c>
      <c r="E1370" s="8" t="s">
        <v>1377</v>
      </c>
      <c r="F1370" s="9">
        <v>5052010</v>
      </c>
      <c r="G1370" s="8" t="s">
        <v>1378</v>
      </c>
      <c r="H1370" s="9">
        <v>530461</v>
      </c>
      <c r="I1370" s="101">
        <v>41946284</v>
      </c>
      <c r="J1370" s="102"/>
      <c r="K1370" s="103"/>
      <c r="L1370" s="107" t="s">
        <v>696</v>
      </c>
      <c r="M1370" s="108"/>
      <c r="N1370" s="15" t="str">
        <f t="shared" si="108"/>
        <v>01786</v>
      </c>
      <c r="O1370" t="str">
        <f t="shared" si="109"/>
        <v/>
      </c>
      <c r="Q1370">
        <f t="shared" si="110"/>
        <v>1786</v>
      </c>
      <c r="R1370" s="14">
        <f t="shared" si="111"/>
        <v>5052010</v>
      </c>
    </row>
    <row r="1371" spans="1:18" ht="14.45" customHeight="1" x14ac:dyDescent="0.25">
      <c r="A1371" s="10">
        <v>405</v>
      </c>
      <c r="B1371" s="111"/>
      <c r="C1371" s="6" t="s">
        <v>1839</v>
      </c>
      <c r="D1371" s="7">
        <v>44935</v>
      </c>
      <c r="E1371" s="8" t="s">
        <v>1390</v>
      </c>
      <c r="F1371" s="9">
        <v>6676175</v>
      </c>
      <c r="G1371" s="8" t="s">
        <v>1378</v>
      </c>
      <c r="H1371" s="9">
        <v>700998</v>
      </c>
      <c r="I1371" s="112"/>
      <c r="J1371" s="113"/>
      <c r="K1371" s="114"/>
      <c r="L1371" s="115"/>
      <c r="M1371" s="116"/>
      <c r="N1371" s="15" t="str">
        <f t="shared" si="108"/>
        <v>00909</v>
      </c>
      <c r="O1371" t="str">
        <f t="shared" si="109"/>
        <v/>
      </c>
      <c r="Q1371">
        <f t="shared" si="110"/>
        <v>909</v>
      </c>
      <c r="R1371" s="14">
        <f t="shared" si="111"/>
        <v>6676175</v>
      </c>
    </row>
    <row r="1372" spans="1:18" ht="14.45" customHeight="1" x14ac:dyDescent="0.25">
      <c r="A1372" s="10">
        <v>406</v>
      </c>
      <c r="B1372" s="111"/>
      <c r="C1372" s="6" t="s">
        <v>1840</v>
      </c>
      <c r="D1372" s="7">
        <v>44939</v>
      </c>
      <c r="E1372" s="8" t="s">
        <v>1377</v>
      </c>
      <c r="F1372" s="9">
        <v>11060396</v>
      </c>
      <c r="G1372" s="8" t="s">
        <v>1378</v>
      </c>
      <c r="H1372" s="9">
        <v>1161341</v>
      </c>
      <c r="I1372" s="112"/>
      <c r="J1372" s="113"/>
      <c r="K1372" s="114"/>
      <c r="L1372" s="115"/>
      <c r="M1372" s="116"/>
      <c r="N1372" s="15" t="str">
        <f t="shared" si="108"/>
        <v>01489</v>
      </c>
      <c r="O1372" t="str">
        <f t="shared" si="109"/>
        <v/>
      </c>
      <c r="Q1372">
        <f t="shared" si="110"/>
        <v>1489</v>
      </c>
      <c r="R1372" s="14">
        <f t="shared" si="111"/>
        <v>11060396</v>
      </c>
    </row>
    <row r="1373" spans="1:18" ht="14.45" customHeight="1" x14ac:dyDescent="0.25">
      <c r="A1373" s="10">
        <v>407</v>
      </c>
      <c r="B1373" s="111"/>
      <c r="C1373" s="6" t="s">
        <v>1841</v>
      </c>
      <c r="D1373" s="7">
        <v>44932</v>
      </c>
      <c r="E1373" s="8" t="s">
        <v>1377</v>
      </c>
      <c r="F1373" s="9">
        <v>7330164</v>
      </c>
      <c r="G1373" s="8" t="s">
        <v>1378</v>
      </c>
      <c r="H1373" s="9">
        <v>769667</v>
      </c>
      <c r="I1373" s="112"/>
      <c r="J1373" s="113"/>
      <c r="K1373" s="114"/>
      <c r="L1373" s="115"/>
      <c r="M1373" s="116"/>
      <c r="N1373" s="15" t="str">
        <f t="shared" si="108"/>
        <v>00650</v>
      </c>
      <c r="O1373" t="str">
        <f t="shared" si="109"/>
        <v/>
      </c>
      <c r="Q1373">
        <f t="shared" si="110"/>
        <v>650</v>
      </c>
      <c r="R1373" s="14">
        <f t="shared" si="111"/>
        <v>7330164</v>
      </c>
    </row>
    <row r="1374" spans="1:18" ht="14.45" customHeight="1" x14ac:dyDescent="0.25">
      <c r="A1374" s="10">
        <v>408</v>
      </c>
      <c r="B1374" s="111"/>
      <c r="C1374" s="6" t="s">
        <v>1842</v>
      </c>
      <c r="D1374" s="7">
        <v>44930</v>
      </c>
      <c r="E1374" s="8" t="s">
        <v>1377</v>
      </c>
      <c r="F1374" s="9">
        <v>2959400</v>
      </c>
      <c r="G1374" s="8" t="s">
        <v>1378</v>
      </c>
      <c r="H1374" s="9">
        <v>310737</v>
      </c>
      <c r="I1374" s="112"/>
      <c r="J1374" s="113"/>
      <c r="K1374" s="114"/>
      <c r="L1374" s="115"/>
      <c r="M1374" s="116"/>
      <c r="N1374" s="15" t="str">
        <f t="shared" si="108"/>
        <v>00249</v>
      </c>
      <c r="O1374" t="str">
        <f t="shared" si="109"/>
        <v/>
      </c>
      <c r="Q1374">
        <f t="shared" si="110"/>
        <v>249</v>
      </c>
      <c r="R1374" s="14">
        <f t="shared" si="111"/>
        <v>2959400</v>
      </c>
    </row>
    <row r="1375" spans="1:18" ht="14.45" customHeight="1" x14ac:dyDescent="0.25">
      <c r="A1375" s="11">
        <v>409</v>
      </c>
      <c r="B1375" s="100"/>
      <c r="C1375" s="6" t="s">
        <v>1843</v>
      </c>
      <c r="D1375" s="7">
        <v>44943</v>
      </c>
      <c r="E1375" s="8" t="s">
        <v>1380</v>
      </c>
      <c r="F1375" s="9">
        <v>13789211</v>
      </c>
      <c r="G1375" s="8" t="s">
        <v>1378</v>
      </c>
      <c r="H1375" s="9">
        <v>1447867</v>
      </c>
      <c r="I1375" s="104"/>
      <c r="J1375" s="105"/>
      <c r="K1375" s="106"/>
      <c r="L1375" s="109"/>
      <c r="M1375" s="110"/>
      <c r="N1375" s="15" t="str">
        <f t="shared" si="108"/>
        <v>01752</v>
      </c>
      <c r="O1375" t="str">
        <f t="shared" si="109"/>
        <v/>
      </c>
      <c r="Q1375">
        <f t="shared" si="110"/>
        <v>1752</v>
      </c>
      <c r="R1375" s="14">
        <f t="shared" si="111"/>
        <v>13789211</v>
      </c>
    </row>
    <row r="1376" spans="1:18" ht="14.45" customHeight="1" x14ac:dyDescent="0.25">
      <c r="A1376" s="5">
        <v>410</v>
      </c>
      <c r="B1376" s="99" t="s">
        <v>1844</v>
      </c>
      <c r="C1376" s="6" t="s">
        <v>1845</v>
      </c>
      <c r="D1376" s="7">
        <v>44932</v>
      </c>
      <c r="E1376" s="8" t="s">
        <v>1377</v>
      </c>
      <c r="F1376" s="9">
        <v>7415723</v>
      </c>
      <c r="G1376" s="8" t="s">
        <v>1378</v>
      </c>
      <c r="H1376" s="9">
        <v>778651</v>
      </c>
      <c r="I1376" s="101">
        <v>18724912</v>
      </c>
      <c r="J1376" s="102"/>
      <c r="K1376" s="103"/>
      <c r="L1376" s="107" t="s">
        <v>705</v>
      </c>
      <c r="M1376" s="108"/>
      <c r="N1376" s="15" t="str">
        <f t="shared" si="108"/>
        <v>'773</v>
      </c>
      <c r="O1376" t="str">
        <f t="shared" si="109"/>
        <v/>
      </c>
      <c r="Q1376">
        <f t="shared" ref="Q1376:Q1379" si="112">RIGHT(N1376,LEN(N1376)-1)*1</f>
        <v>773</v>
      </c>
      <c r="R1376" s="14">
        <f t="shared" si="111"/>
        <v>7415723</v>
      </c>
    </row>
    <row r="1377" spans="1:18" ht="14.45" customHeight="1" x14ac:dyDescent="0.25">
      <c r="A1377" s="10">
        <v>411</v>
      </c>
      <c r="B1377" s="111"/>
      <c r="C1377" s="6" t="s">
        <v>1846</v>
      </c>
      <c r="D1377" s="7">
        <v>44943</v>
      </c>
      <c r="E1377" s="8" t="s">
        <v>1377</v>
      </c>
      <c r="F1377" s="9">
        <v>4771183</v>
      </c>
      <c r="G1377" s="8" t="s">
        <v>1378</v>
      </c>
      <c r="H1377" s="9">
        <v>500974</v>
      </c>
      <c r="I1377" s="112"/>
      <c r="J1377" s="113"/>
      <c r="K1377" s="114"/>
      <c r="L1377" s="115"/>
      <c r="M1377" s="116"/>
      <c r="N1377" s="15" t="str">
        <f t="shared" si="108"/>
        <v>'1743</v>
      </c>
      <c r="O1377" t="str">
        <f t="shared" si="109"/>
        <v/>
      </c>
      <c r="Q1377">
        <f t="shared" si="112"/>
        <v>1743</v>
      </c>
      <c r="R1377" s="14">
        <f t="shared" si="111"/>
        <v>4771183</v>
      </c>
    </row>
    <row r="1378" spans="1:18" ht="14.45" customHeight="1" x14ac:dyDescent="0.25">
      <c r="A1378" s="10">
        <v>412</v>
      </c>
      <c r="B1378" s="111"/>
      <c r="C1378" s="6" t="s">
        <v>1847</v>
      </c>
      <c r="D1378" s="7">
        <v>44939</v>
      </c>
      <c r="E1378" s="8" t="s">
        <v>1377</v>
      </c>
      <c r="F1378" s="9">
        <v>1038392</v>
      </c>
      <c r="G1378" s="8" t="s">
        <v>1378</v>
      </c>
      <c r="H1378" s="9">
        <v>109031</v>
      </c>
      <c r="I1378" s="112"/>
      <c r="J1378" s="113"/>
      <c r="K1378" s="114"/>
      <c r="L1378" s="115"/>
      <c r="M1378" s="116"/>
      <c r="N1378" s="15" t="str">
        <f t="shared" si="108"/>
        <v>'1491</v>
      </c>
      <c r="O1378" t="str">
        <f t="shared" si="109"/>
        <v/>
      </c>
      <c r="Q1378">
        <f t="shared" si="112"/>
        <v>1491</v>
      </c>
      <c r="R1378" s="14">
        <f t="shared" si="111"/>
        <v>1038392</v>
      </c>
    </row>
    <row r="1379" spans="1:18" ht="14.45" customHeight="1" x14ac:dyDescent="0.25">
      <c r="A1379" s="11">
        <v>413</v>
      </c>
      <c r="B1379" s="100"/>
      <c r="C1379" s="6" t="s">
        <v>1848</v>
      </c>
      <c r="D1379" s="7">
        <v>44942</v>
      </c>
      <c r="E1379" s="8" t="s">
        <v>1377</v>
      </c>
      <c r="F1379" s="9">
        <v>7696391</v>
      </c>
      <c r="G1379" s="8" t="s">
        <v>1378</v>
      </c>
      <c r="H1379" s="9">
        <v>808121</v>
      </c>
      <c r="I1379" s="104"/>
      <c r="J1379" s="105"/>
      <c r="K1379" s="106"/>
      <c r="L1379" s="109"/>
      <c r="M1379" s="110"/>
      <c r="N1379" s="15" t="str">
        <f t="shared" si="108"/>
        <v>'1620</v>
      </c>
      <c r="O1379" t="str">
        <f t="shared" si="109"/>
        <v/>
      </c>
      <c r="Q1379">
        <f t="shared" si="112"/>
        <v>1620</v>
      </c>
      <c r="R1379" s="14">
        <f t="shared" si="111"/>
        <v>7696391</v>
      </c>
    </row>
    <row r="1380" spans="1:18" ht="14.65" customHeight="1" x14ac:dyDescent="0.25">
      <c r="A1380" s="5">
        <v>414</v>
      </c>
      <c r="B1380" s="99" t="s">
        <v>1849</v>
      </c>
      <c r="C1380" s="6" t="s">
        <v>1850</v>
      </c>
      <c r="D1380" s="7">
        <v>44930</v>
      </c>
      <c r="E1380" s="8" t="s">
        <v>1377</v>
      </c>
      <c r="F1380" s="9">
        <v>923066</v>
      </c>
      <c r="G1380" s="8" t="s">
        <v>1378</v>
      </c>
      <c r="H1380" s="9">
        <v>96922</v>
      </c>
      <c r="I1380" s="101">
        <v>2341607</v>
      </c>
      <c r="J1380" s="102"/>
      <c r="K1380" s="103"/>
      <c r="L1380" s="107" t="s">
        <v>710</v>
      </c>
      <c r="M1380" s="108"/>
      <c r="N1380" s="15" t="str">
        <f t="shared" si="108"/>
        <v>00303</v>
      </c>
      <c r="O1380" t="str">
        <f t="shared" si="109"/>
        <v/>
      </c>
      <c r="Q1380">
        <f t="shared" si="110"/>
        <v>303</v>
      </c>
      <c r="R1380" s="14">
        <f t="shared" si="111"/>
        <v>923066</v>
      </c>
    </row>
    <row r="1381" spans="1:18" ht="14.65" customHeight="1" x14ac:dyDescent="0.25">
      <c r="A1381" s="11">
        <v>415</v>
      </c>
      <c r="B1381" s="100"/>
      <c r="C1381" s="6" t="s">
        <v>1851</v>
      </c>
      <c r="D1381" s="7">
        <v>44942</v>
      </c>
      <c r="E1381" s="8" t="s">
        <v>1380</v>
      </c>
      <c r="F1381" s="9">
        <v>1693255</v>
      </c>
      <c r="G1381" s="8" t="s">
        <v>1378</v>
      </c>
      <c r="H1381" s="9">
        <v>177792</v>
      </c>
      <c r="I1381" s="104"/>
      <c r="J1381" s="105"/>
      <c r="K1381" s="106"/>
      <c r="L1381" s="109"/>
      <c r="M1381" s="110"/>
      <c r="N1381" s="15" t="str">
        <f t="shared" si="108"/>
        <v>01694</v>
      </c>
      <c r="O1381" t="str">
        <f t="shared" si="109"/>
        <v/>
      </c>
      <c r="Q1381">
        <f t="shared" si="110"/>
        <v>1694</v>
      </c>
      <c r="R1381" s="14">
        <f t="shared" si="111"/>
        <v>1693255</v>
      </c>
    </row>
    <row r="1382" spans="1:18" ht="16.149999999999999" customHeight="1" x14ac:dyDescent="0.25">
      <c r="A1382" s="12">
        <v>416</v>
      </c>
      <c r="B1382" s="12" t="s">
        <v>1852</v>
      </c>
      <c r="C1382" s="6" t="s">
        <v>1853</v>
      </c>
      <c r="D1382" s="7">
        <v>44933</v>
      </c>
      <c r="E1382" s="8" t="s">
        <v>1377</v>
      </c>
      <c r="F1382" s="9">
        <v>3169756</v>
      </c>
      <c r="G1382" s="8" t="s">
        <v>1378</v>
      </c>
      <c r="H1382" s="9">
        <v>332824</v>
      </c>
      <c r="I1382" s="94">
        <v>2836932</v>
      </c>
      <c r="J1382" s="95"/>
      <c r="K1382" s="96"/>
      <c r="L1382" s="97" t="s">
        <v>714</v>
      </c>
      <c r="M1382" s="98"/>
      <c r="N1382" s="15" t="str">
        <f t="shared" si="108"/>
        <v>'A865</v>
      </c>
      <c r="O1382" t="str">
        <f t="shared" si="109"/>
        <v/>
      </c>
      <c r="Q1382">
        <f>RIGHT(N1382,LEN(N1382)-2)*1</f>
        <v>865</v>
      </c>
      <c r="R1382" s="14">
        <f t="shared" si="111"/>
        <v>3169756</v>
      </c>
    </row>
    <row r="1383" spans="1:18" ht="16.149999999999999" customHeight="1" x14ac:dyDescent="0.25">
      <c r="A1383" s="12">
        <v>417</v>
      </c>
      <c r="B1383" s="12" t="s">
        <v>1854</v>
      </c>
      <c r="C1383" s="6" t="s">
        <v>1855</v>
      </c>
      <c r="D1383" s="7">
        <v>44940</v>
      </c>
      <c r="E1383" s="8" t="s">
        <v>1856</v>
      </c>
      <c r="F1383" s="9">
        <v>3431866</v>
      </c>
      <c r="G1383" s="8" t="s">
        <v>1378</v>
      </c>
      <c r="H1383" s="9">
        <v>360346</v>
      </c>
      <c r="I1383" s="94">
        <v>3071520</v>
      </c>
      <c r="J1383" s="95"/>
      <c r="K1383" s="96"/>
      <c r="L1383" s="97" t="s">
        <v>714</v>
      </c>
      <c r="M1383" s="98"/>
      <c r="N1383" s="15" t="str">
        <f t="shared" si="108"/>
        <v>A1596</v>
      </c>
      <c r="O1383" t="str">
        <f t="shared" si="109"/>
        <v/>
      </c>
      <c r="Q1383">
        <f t="shared" ref="Q1383" si="113">RIGHT(N1383,LEN(N1383)-1)*1</f>
        <v>1596</v>
      </c>
      <c r="R1383" s="14">
        <f t="shared" si="111"/>
        <v>3431866</v>
      </c>
    </row>
    <row r="1384" spans="1:18" ht="14.65" customHeight="1" x14ac:dyDescent="0.25">
      <c r="A1384" s="5">
        <v>418</v>
      </c>
      <c r="B1384" s="99" t="s">
        <v>1857</v>
      </c>
      <c r="C1384" s="6" t="s">
        <v>1858</v>
      </c>
      <c r="D1384" s="7">
        <v>44932</v>
      </c>
      <c r="E1384" s="8" t="s">
        <v>1377</v>
      </c>
      <c r="F1384" s="9">
        <v>2407144</v>
      </c>
      <c r="G1384" s="8" t="s">
        <v>1378</v>
      </c>
      <c r="H1384" s="9">
        <v>252750</v>
      </c>
      <c r="I1384" s="101">
        <v>7040783</v>
      </c>
      <c r="J1384" s="102"/>
      <c r="K1384" s="103"/>
      <c r="L1384" s="107" t="s">
        <v>720</v>
      </c>
      <c r="M1384" s="108"/>
      <c r="N1384" s="15" t="str">
        <f t="shared" si="108"/>
        <v>00772</v>
      </c>
      <c r="O1384" t="str">
        <f t="shared" si="109"/>
        <v/>
      </c>
      <c r="Q1384">
        <f t="shared" si="110"/>
        <v>772</v>
      </c>
      <c r="R1384" s="14">
        <f t="shared" si="111"/>
        <v>2407144</v>
      </c>
    </row>
    <row r="1385" spans="1:18" ht="14.65" customHeight="1" x14ac:dyDescent="0.25">
      <c r="A1385" s="11">
        <v>419</v>
      </c>
      <c r="B1385" s="100"/>
      <c r="C1385" s="6" t="s">
        <v>1859</v>
      </c>
      <c r="D1385" s="7">
        <v>44945</v>
      </c>
      <c r="E1385" s="8" t="s">
        <v>1380</v>
      </c>
      <c r="F1385" s="9">
        <v>5459653</v>
      </c>
      <c r="G1385" s="8" t="s">
        <v>1378</v>
      </c>
      <c r="H1385" s="9">
        <v>573264</v>
      </c>
      <c r="I1385" s="104"/>
      <c r="J1385" s="105"/>
      <c r="K1385" s="106"/>
      <c r="L1385" s="109"/>
      <c r="M1385" s="110"/>
      <c r="N1385" s="15" t="str">
        <f t="shared" si="108"/>
        <v>01791</v>
      </c>
      <c r="O1385" t="str">
        <f t="shared" si="109"/>
        <v/>
      </c>
      <c r="Q1385">
        <f t="shared" si="110"/>
        <v>1791</v>
      </c>
      <c r="R1385" s="14">
        <f t="shared" si="111"/>
        <v>5459653</v>
      </c>
    </row>
    <row r="1386" spans="1:18" ht="14.45" customHeight="1" x14ac:dyDescent="0.25">
      <c r="A1386" s="5">
        <v>420</v>
      </c>
      <c r="B1386" s="99" t="s">
        <v>1860</v>
      </c>
      <c r="C1386" s="6" t="s">
        <v>1861</v>
      </c>
      <c r="D1386" s="7">
        <v>44929</v>
      </c>
      <c r="E1386" s="8" t="s">
        <v>1377</v>
      </c>
      <c r="F1386" s="9">
        <v>3614672</v>
      </c>
      <c r="G1386" s="8" t="s">
        <v>1378</v>
      </c>
      <c r="H1386" s="9">
        <v>379540</v>
      </c>
      <c r="I1386" s="101">
        <v>12235215</v>
      </c>
      <c r="J1386" s="102"/>
      <c r="K1386" s="103"/>
      <c r="L1386" s="107" t="s">
        <v>724</v>
      </c>
      <c r="M1386" s="108"/>
      <c r="N1386" s="15" t="str">
        <f t="shared" si="108"/>
        <v>00154</v>
      </c>
      <c r="O1386" t="str">
        <f t="shared" si="109"/>
        <v/>
      </c>
      <c r="Q1386">
        <f t="shared" si="110"/>
        <v>154</v>
      </c>
      <c r="R1386" s="14">
        <f t="shared" si="111"/>
        <v>3614672</v>
      </c>
    </row>
    <row r="1387" spans="1:18" ht="14.45" customHeight="1" x14ac:dyDescent="0.25">
      <c r="A1387" s="10">
        <v>421</v>
      </c>
      <c r="B1387" s="111"/>
      <c r="C1387" s="6" t="s">
        <v>1862</v>
      </c>
      <c r="D1387" s="7">
        <v>44936</v>
      </c>
      <c r="E1387" s="8" t="s">
        <v>1380</v>
      </c>
      <c r="F1387" s="9">
        <v>7194406</v>
      </c>
      <c r="G1387" s="8" t="s">
        <v>1378</v>
      </c>
      <c r="H1387" s="9">
        <v>755412</v>
      </c>
      <c r="I1387" s="112"/>
      <c r="J1387" s="113"/>
      <c r="K1387" s="114"/>
      <c r="L1387" s="115"/>
      <c r="M1387" s="116"/>
      <c r="N1387" s="15" t="str">
        <f t="shared" si="108"/>
        <v>01029</v>
      </c>
      <c r="O1387" t="str">
        <f t="shared" si="109"/>
        <v/>
      </c>
      <c r="Q1387">
        <f t="shared" si="110"/>
        <v>1029</v>
      </c>
      <c r="R1387" s="14">
        <f t="shared" si="111"/>
        <v>7194406</v>
      </c>
    </row>
    <row r="1388" spans="1:18" ht="14.45" customHeight="1" x14ac:dyDescent="0.25">
      <c r="A1388" s="11">
        <v>422</v>
      </c>
      <c r="B1388" s="100"/>
      <c r="C1388" s="6" t="s">
        <v>1863</v>
      </c>
      <c r="D1388" s="7">
        <v>44939</v>
      </c>
      <c r="E1388" s="8" t="s">
        <v>1380</v>
      </c>
      <c r="F1388" s="9">
        <v>2861553</v>
      </c>
      <c r="G1388" s="8" t="s">
        <v>1378</v>
      </c>
      <c r="H1388" s="9">
        <v>300463</v>
      </c>
      <c r="I1388" s="104"/>
      <c r="J1388" s="105"/>
      <c r="K1388" s="106"/>
      <c r="L1388" s="109"/>
      <c r="M1388" s="110"/>
      <c r="N1388" s="15" t="str">
        <f t="shared" si="108"/>
        <v>01514</v>
      </c>
      <c r="O1388" t="str">
        <f t="shared" si="109"/>
        <v/>
      </c>
      <c r="Q1388">
        <f t="shared" si="110"/>
        <v>1514</v>
      </c>
      <c r="R1388" s="14">
        <f t="shared" si="111"/>
        <v>2861553</v>
      </c>
    </row>
    <row r="1389" spans="1:18" ht="14.65" customHeight="1" x14ac:dyDescent="0.25">
      <c r="A1389" s="5">
        <v>423</v>
      </c>
      <c r="B1389" s="99" t="s">
        <v>1864</v>
      </c>
      <c r="C1389" s="6" t="s">
        <v>1865</v>
      </c>
      <c r="D1389" s="7">
        <v>44961</v>
      </c>
      <c r="E1389" s="8" t="s">
        <v>1866</v>
      </c>
      <c r="F1389" s="9">
        <v>-66177</v>
      </c>
      <c r="G1389" s="8" t="s">
        <v>1378</v>
      </c>
      <c r="H1389" s="9">
        <v>-6949</v>
      </c>
      <c r="I1389" s="101">
        <v>-618309</v>
      </c>
      <c r="J1389" s="102"/>
      <c r="K1389" s="103"/>
      <c r="L1389" s="107" t="s">
        <v>724</v>
      </c>
      <c r="M1389" s="108"/>
      <c r="N1389" s="15" t="str">
        <f t="shared" si="108"/>
        <v>'177</v>
      </c>
      <c r="O1389" t="str">
        <f t="shared" si="109"/>
        <v>HT</v>
      </c>
      <c r="Q1389">
        <f t="shared" ref="Q1389:Q1395" si="114">RIGHT(N1389,LEN(N1389)-1)*1</f>
        <v>177</v>
      </c>
      <c r="R1389" s="14">
        <f t="shared" si="111"/>
        <v>-66177</v>
      </c>
    </row>
    <row r="1390" spans="1:18" ht="14.65" customHeight="1" x14ac:dyDescent="0.25">
      <c r="A1390" s="11">
        <v>424</v>
      </c>
      <c r="B1390" s="100"/>
      <c r="C1390" s="6" t="s">
        <v>1867</v>
      </c>
      <c r="D1390" s="7">
        <v>44961</v>
      </c>
      <c r="E1390" s="8" t="s">
        <v>1868</v>
      </c>
      <c r="F1390" s="9">
        <v>-624671</v>
      </c>
      <c r="G1390" s="8" t="s">
        <v>1378</v>
      </c>
      <c r="H1390" s="9">
        <v>-65590</v>
      </c>
      <c r="I1390" s="104"/>
      <c r="J1390" s="105"/>
      <c r="K1390" s="106"/>
      <c r="L1390" s="109"/>
      <c r="M1390" s="110"/>
      <c r="N1390" s="15" t="str">
        <f t="shared" si="108"/>
        <v>'178</v>
      </c>
      <c r="O1390" t="str">
        <f t="shared" si="109"/>
        <v>HT</v>
      </c>
      <c r="Q1390">
        <f t="shared" si="114"/>
        <v>178</v>
      </c>
      <c r="R1390" s="14">
        <f t="shared" si="111"/>
        <v>-624671</v>
      </c>
    </row>
    <row r="1391" spans="1:18" ht="14.45" customHeight="1" x14ac:dyDescent="0.25">
      <c r="A1391" s="5">
        <v>425</v>
      </c>
      <c r="B1391" s="99" t="s">
        <v>1869</v>
      </c>
      <c r="C1391" s="6" t="s">
        <v>1870</v>
      </c>
      <c r="D1391" s="7">
        <v>44932</v>
      </c>
      <c r="E1391" s="8" t="s">
        <v>1380</v>
      </c>
      <c r="F1391" s="9">
        <v>19828887</v>
      </c>
      <c r="G1391" s="8" t="s">
        <v>1378</v>
      </c>
      <c r="H1391" s="9">
        <v>2082033</v>
      </c>
      <c r="I1391" s="101">
        <v>36737045</v>
      </c>
      <c r="J1391" s="102"/>
      <c r="K1391" s="103"/>
      <c r="L1391" s="107" t="s">
        <v>729</v>
      </c>
      <c r="M1391" s="108"/>
      <c r="N1391" s="15" t="str">
        <f t="shared" si="108"/>
        <v>'A762</v>
      </c>
      <c r="O1391" t="str">
        <f t="shared" si="109"/>
        <v/>
      </c>
      <c r="Q1391">
        <f t="shared" ref="Q1391:Q1394" si="115">RIGHT(N1391,LEN(N1391)-2)*1</f>
        <v>762</v>
      </c>
      <c r="R1391" s="14">
        <f t="shared" si="111"/>
        <v>19828887</v>
      </c>
    </row>
    <row r="1392" spans="1:18" ht="14.45" customHeight="1" x14ac:dyDescent="0.25">
      <c r="A1392" s="10">
        <v>426</v>
      </c>
      <c r="B1392" s="111"/>
      <c r="C1392" s="6" t="s">
        <v>1871</v>
      </c>
      <c r="D1392" s="7">
        <v>44928</v>
      </c>
      <c r="E1392" s="8" t="s">
        <v>1377</v>
      </c>
      <c r="F1392" s="9">
        <v>7046329</v>
      </c>
      <c r="G1392" s="8" t="s">
        <v>1378</v>
      </c>
      <c r="H1392" s="9">
        <v>739865</v>
      </c>
      <c r="I1392" s="112"/>
      <c r="J1392" s="113"/>
      <c r="K1392" s="114"/>
      <c r="L1392" s="115"/>
      <c r="M1392" s="116"/>
      <c r="N1392" s="15" t="str">
        <f t="shared" si="108"/>
        <v>'A53</v>
      </c>
      <c r="O1392" t="str">
        <f t="shared" si="109"/>
        <v/>
      </c>
      <c r="Q1392">
        <f t="shared" si="115"/>
        <v>53</v>
      </c>
      <c r="R1392" s="14">
        <f t="shared" si="111"/>
        <v>7046329</v>
      </c>
    </row>
    <row r="1393" spans="1:18" ht="14.45" customHeight="1" x14ac:dyDescent="0.25">
      <c r="A1393" s="10">
        <v>427</v>
      </c>
      <c r="B1393" s="111"/>
      <c r="C1393" s="6" t="s">
        <v>1872</v>
      </c>
      <c r="D1393" s="7">
        <v>44929</v>
      </c>
      <c r="E1393" s="8" t="s">
        <v>1377</v>
      </c>
      <c r="F1393" s="9">
        <v>4967009</v>
      </c>
      <c r="G1393" s="8" t="s">
        <v>1378</v>
      </c>
      <c r="H1393" s="9">
        <v>521536</v>
      </c>
      <c r="I1393" s="112"/>
      <c r="J1393" s="113"/>
      <c r="K1393" s="114"/>
      <c r="L1393" s="115"/>
      <c r="M1393" s="116"/>
      <c r="N1393" s="15" t="str">
        <f t="shared" si="108"/>
        <v>'A100</v>
      </c>
      <c r="O1393" t="str">
        <f t="shared" si="109"/>
        <v/>
      </c>
      <c r="Q1393">
        <f t="shared" si="115"/>
        <v>100</v>
      </c>
      <c r="R1393" s="14">
        <f t="shared" si="111"/>
        <v>4967009</v>
      </c>
    </row>
    <row r="1394" spans="1:18" ht="14.45" customHeight="1" x14ac:dyDescent="0.25">
      <c r="A1394" s="10">
        <v>428</v>
      </c>
      <c r="B1394" s="111"/>
      <c r="C1394" s="6" t="s">
        <v>1873</v>
      </c>
      <c r="D1394" s="7">
        <v>44933</v>
      </c>
      <c r="E1394" s="8" t="s">
        <v>1874</v>
      </c>
      <c r="F1394" s="9">
        <v>4234934</v>
      </c>
      <c r="G1394" s="8" t="s">
        <v>1378</v>
      </c>
      <c r="H1394" s="9">
        <v>444668</v>
      </c>
      <c r="I1394" s="112"/>
      <c r="J1394" s="113"/>
      <c r="K1394" s="114"/>
      <c r="L1394" s="115"/>
      <c r="M1394" s="116"/>
      <c r="N1394" s="15" t="str">
        <f t="shared" si="108"/>
        <v>'A868</v>
      </c>
      <c r="O1394" t="str">
        <f t="shared" si="109"/>
        <v/>
      </c>
      <c r="Q1394">
        <f t="shared" si="115"/>
        <v>868</v>
      </c>
      <c r="R1394" s="14">
        <f t="shared" si="111"/>
        <v>4234934</v>
      </c>
    </row>
    <row r="1395" spans="1:18" ht="14.45" customHeight="1" x14ac:dyDescent="0.25">
      <c r="A1395" s="11">
        <v>429</v>
      </c>
      <c r="B1395" s="100"/>
      <c r="C1395" s="6" t="s">
        <v>1875</v>
      </c>
      <c r="D1395" s="7">
        <v>44943</v>
      </c>
      <c r="E1395" s="8" t="s">
        <v>1377</v>
      </c>
      <c r="F1395" s="9">
        <v>4969819</v>
      </c>
      <c r="G1395" s="8" t="s">
        <v>1378</v>
      </c>
      <c r="H1395" s="9">
        <v>521831</v>
      </c>
      <c r="I1395" s="104"/>
      <c r="J1395" s="105"/>
      <c r="K1395" s="106"/>
      <c r="L1395" s="109"/>
      <c r="M1395" s="110"/>
      <c r="N1395" s="15" t="str">
        <f t="shared" si="108"/>
        <v>A1703</v>
      </c>
      <c r="O1395" t="str">
        <f t="shared" si="109"/>
        <v/>
      </c>
      <c r="Q1395">
        <f t="shared" si="114"/>
        <v>1703</v>
      </c>
      <c r="R1395" s="14">
        <f t="shared" si="111"/>
        <v>4969819</v>
      </c>
    </row>
    <row r="1396" spans="1:18" ht="16.149999999999999" customHeight="1" x14ac:dyDescent="0.25">
      <c r="A1396" s="12">
        <v>430</v>
      </c>
      <c r="B1396" s="12" t="s">
        <v>1876</v>
      </c>
      <c r="C1396" s="6" t="s">
        <v>1877</v>
      </c>
      <c r="D1396" s="7">
        <v>44933</v>
      </c>
      <c r="E1396" s="8" t="s">
        <v>1377</v>
      </c>
      <c r="F1396" s="9">
        <v>7509643</v>
      </c>
      <c r="G1396" s="8" t="s">
        <v>1378</v>
      </c>
      <c r="H1396" s="9">
        <v>788513</v>
      </c>
      <c r="I1396" s="94">
        <v>6721130</v>
      </c>
      <c r="J1396" s="95"/>
      <c r="K1396" s="96"/>
      <c r="L1396" s="97" t="s">
        <v>1878</v>
      </c>
      <c r="M1396" s="98"/>
      <c r="N1396" s="15" t="str">
        <f t="shared" si="108"/>
        <v>00872</v>
      </c>
      <c r="O1396" t="str">
        <f t="shared" si="109"/>
        <v/>
      </c>
      <c r="Q1396">
        <f t="shared" si="110"/>
        <v>872</v>
      </c>
      <c r="R1396" s="14">
        <f t="shared" si="111"/>
        <v>7509643</v>
      </c>
    </row>
    <row r="1397" spans="1:18" ht="14.65" customHeight="1" x14ac:dyDescent="0.25">
      <c r="A1397" s="5">
        <v>431</v>
      </c>
      <c r="B1397" s="99" t="s">
        <v>1879</v>
      </c>
      <c r="C1397" s="6" t="s">
        <v>1880</v>
      </c>
      <c r="D1397" s="7">
        <v>44942</v>
      </c>
      <c r="E1397" s="8" t="s">
        <v>1377</v>
      </c>
      <c r="F1397" s="9">
        <v>5827752</v>
      </c>
      <c r="G1397" s="8" t="s">
        <v>1378</v>
      </c>
      <c r="H1397" s="9">
        <v>611914</v>
      </c>
      <c r="I1397" s="101">
        <v>9633809</v>
      </c>
      <c r="J1397" s="102"/>
      <c r="K1397" s="103"/>
      <c r="L1397" s="107" t="s">
        <v>734</v>
      </c>
      <c r="M1397" s="108"/>
      <c r="N1397" s="15" t="str">
        <f t="shared" si="108"/>
        <v>01666</v>
      </c>
      <c r="O1397" t="str">
        <f t="shared" si="109"/>
        <v/>
      </c>
      <c r="Q1397">
        <f t="shared" si="110"/>
        <v>1666</v>
      </c>
      <c r="R1397" s="14">
        <f t="shared" si="111"/>
        <v>5827752</v>
      </c>
    </row>
    <row r="1398" spans="1:18" ht="14.65" customHeight="1" x14ac:dyDescent="0.25">
      <c r="A1398" s="11">
        <v>432</v>
      </c>
      <c r="B1398" s="100"/>
      <c r="C1398" s="6" t="s">
        <v>1881</v>
      </c>
      <c r="D1398" s="7">
        <v>44932</v>
      </c>
      <c r="E1398" s="8" t="s">
        <v>1390</v>
      </c>
      <c r="F1398" s="9">
        <v>4936280</v>
      </c>
      <c r="G1398" s="8" t="s">
        <v>1378</v>
      </c>
      <c r="H1398" s="9">
        <v>518309</v>
      </c>
      <c r="I1398" s="104"/>
      <c r="J1398" s="105"/>
      <c r="K1398" s="106"/>
      <c r="L1398" s="109"/>
      <c r="M1398" s="110"/>
      <c r="N1398" s="15" t="str">
        <f t="shared" si="108"/>
        <v>00625</v>
      </c>
      <c r="O1398" t="str">
        <f t="shared" si="109"/>
        <v/>
      </c>
      <c r="Q1398">
        <f t="shared" si="110"/>
        <v>625</v>
      </c>
      <c r="R1398" s="14">
        <f t="shared" si="111"/>
        <v>4936280</v>
      </c>
    </row>
    <row r="1399" spans="1:18" ht="16.149999999999999" customHeight="1" x14ac:dyDescent="0.25">
      <c r="A1399" s="12">
        <v>433</v>
      </c>
      <c r="B1399" s="12" t="s">
        <v>1882</v>
      </c>
      <c r="C1399" s="6" t="s">
        <v>1883</v>
      </c>
      <c r="D1399" s="7">
        <v>44956</v>
      </c>
      <c r="E1399" s="8" t="s">
        <v>1884</v>
      </c>
      <c r="F1399" s="9">
        <v>-1177532</v>
      </c>
      <c r="G1399" s="8" t="s">
        <v>1378</v>
      </c>
      <c r="H1399" s="9">
        <v>-123641</v>
      </c>
      <c r="I1399" s="94">
        <v>-1053891</v>
      </c>
      <c r="J1399" s="95"/>
      <c r="K1399" s="96"/>
      <c r="L1399" s="97" t="s">
        <v>734</v>
      </c>
      <c r="M1399" s="98"/>
      <c r="N1399" s="15" t="str">
        <f t="shared" si="108"/>
        <v>00081</v>
      </c>
      <c r="O1399" t="str">
        <f t="shared" si="109"/>
        <v>HT</v>
      </c>
      <c r="Q1399">
        <f t="shared" si="110"/>
        <v>81</v>
      </c>
      <c r="R1399" s="14">
        <f t="shared" si="111"/>
        <v>-1177532</v>
      </c>
    </row>
    <row r="1400" spans="1:18" ht="14.45" customHeight="1" x14ac:dyDescent="0.25">
      <c r="A1400" s="5">
        <v>434</v>
      </c>
      <c r="B1400" s="99" t="s">
        <v>1885</v>
      </c>
      <c r="C1400" s="6" t="s">
        <v>1886</v>
      </c>
      <c r="D1400" s="7">
        <v>44930</v>
      </c>
      <c r="E1400" s="8" t="s">
        <v>1377</v>
      </c>
      <c r="F1400" s="9">
        <v>16055354</v>
      </c>
      <c r="G1400" s="8" t="s">
        <v>1378</v>
      </c>
      <c r="H1400" s="9">
        <v>1685812</v>
      </c>
      <c r="I1400" s="101">
        <v>48472223</v>
      </c>
      <c r="J1400" s="102"/>
      <c r="K1400" s="103"/>
      <c r="L1400" s="107" t="s">
        <v>738</v>
      </c>
      <c r="M1400" s="108"/>
      <c r="N1400" s="15" t="str">
        <f t="shared" si="108"/>
        <v>00224</v>
      </c>
      <c r="O1400" t="str">
        <f t="shared" si="109"/>
        <v/>
      </c>
      <c r="Q1400">
        <f t="shared" si="110"/>
        <v>224</v>
      </c>
      <c r="R1400" s="14">
        <f t="shared" si="111"/>
        <v>16055354</v>
      </c>
    </row>
    <row r="1401" spans="1:18" ht="14.45" customHeight="1" x14ac:dyDescent="0.25">
      <c r="A1401" s="10">
        <v>435</v>
      </c>
      <c r="B1401" s="111"/>
      <c r="C1401" s="6" t="s">
        <v>1887</v>
      </c>
      <c r="D1401" s="7">
        <v>44931</v>
      </c>
      <c r="E1401" s="8" t="s">
        <v>1377</v>
      </c>
      <c r="F1401" s="9">
        <v>3115177</v>
      </c>
      <c r="G1401" s="8" t="s">
        <v>1378</v>
      </c>
      <c r="H1401" s="9">
        <v>327094</v>
      </c>
      <c r="I1401" s="112"/>
      <c r="J1401" s="113"/>
      <c r="K1401" s="114"/>
      <c r="L1401" s="115"/>
      <c r="M1401" s="116"/>
      <c r="N1401" s="15" t="str">
        <f t="shared" si="108"/>
        <v>'A425</v>
      </c>
      <c r="O1401" t="str">
        <f t="shared" si="109"/>
        <v/>
      </c>
      <c r="Q1401">
        <f>RIGHT(N1401,LEN(N1401)-2)*1</f>
        <v>425</v>
      </c>
      <c r="R1401" s="14">
        <f t="shared" si="111"/>
        <v>3115177</v>
      </c>
    </row>
    <row r="1402" spans="1:18" ht="14.45" customHeight="1" x14ac:dyDescent="0.25">
      <c r="A1402" s="10">
        <v>436</v>
      </c>
      <c r="B1402" s="111"/>
      <c r="C1402" s="6" t="s">
        <v>1888</v>
      </c>
      <c r="D1402" s="7">
        <v>44938</v>
      </c>
      <c r="E1402" s="8" t="s">
        <v>1380</v>
      </c>
      <c r="F1402" s="9">
        <v>17148049</v>
      </c>
      <c r="G1402" s="8" t="s">
        <v>1378</v>
      </c>
      <c r="H1402" s="9">
        <v>1800545</v>
      </c>
      <c r="I1402" s="112"/>
      <c r="J1402" s="113"/>
      <c r="K1402" s="114"/>
      <c r="L1402" s="115"/>
      <c r="M1402" s="116"/>
      <c r="N1402" s="15" t="str">
        <f t="shared" si="108"/>
        <v>01114</v>
      </c>
      <c r="O1402" t="str">
        <f t="shared" si="109"/>
        <v/>
      </c>
      <c r="Q1402">
        <f t="shared" si="110"/>
        <v>1114</v>
      </c>
      <c r="R1402" s="14">
        <f t="shared" si="111"/>
        <v>17148049</v>
      </c>
    </row>
    <row r="1403" spans="1:18" ht="14.45" customHeight="1" x14ac:dyDescent="0.25">
      <c r="A1403" s="11">
        <v>437</v>
      </c>
      <c r="B1403" s="100"/>
      <c r="C1403" s="6" t="s">
        <v>1889</v>
      </c>
      <c r="D1403" s="7">
        <v>44939</v>
      </c>
      <c r="E1403" s="8" t="s">
        <v>1377</v>
      </c>
      <c r="F1403" s="9">
        <v>17840328</v>
      </c>
      <c r="G1403" s="8" t="s">
        <v>1378</v>
      </c>
      <c r="H1403" s="9">
        <v>1873234</v>
      </c>
      <c r="I1403" s="104"/>
      <c r="J1403" s="105"/>
      <c r="K1403" s="106"/>
      <c r="L1403" s="109"/>
      <c r="M1403" s="110"/>
      <c r="N1403" s="15" t="str">
        <f t="shared" si="108"/>
        <v>A1485</v>
      </c>
      <c r="O1403" t="str">
        <f t="shared" si="109"/>
        <v/>
      </c>
      <c r="Q1403">
        <f>RIGHT(N1403,LEN(N1403)-1)*1</f>
        <v>1485</v>
      </c>
      <c r="R1403" s="14">
        <f t="shared" si="111"/>
        <v>17840328</v>
      </c>
    </row>
    <row r="1404" spans="1:18" ht="14.65" customHeight="1" x14ac:dyDescent="0.25">
      <c r="A1404" s="5">
        <v>438</v>
      </c>
      <c r="B1404" s="99" t="s">
        <v>1890</v>
      </c>
      <c r="C1404" s="6" t="s">
        <v>1891</v>
      </c>
      <c r="D1404" s="7">
        <v>44937</v>
      </c>
      <c r="E1404" s="8" t="s">
        <v>1380</v>
      </c>
      <c r="F1404" s="9">
        <v>47091440</v>
      </c>
      <c r="G1404" s="8" t="s">
        <v>1378</v>
      </c>
      <c r="H1404" s="9">
        <v>4944601</v>
      </c>
      <c r="I1404" s="101">
        <v>49953935</v>
      </c>
      <c r="J1404" s="102"/>
      <c r="K1404" s="103"/>
      <c r="L1404" s="107" t="s">
        <v>751</v>
      </c>
      <c r="M1404" s="108"/>
      <c r="N1404" s="15" t="str">
        <f t="shared" si="108"/>
        <v>01093</v>
      </c>
      <c r="O1404" t="str">
        <f t="shared" si="109"/>
        <v/>
      </c>
      <c r="Q1404">
        <f t="shared" si="110"/>
        <v>1093</v>
      </c>
      <c r="R1404" s="14">
        <f t="shared" si="111"/>
        <v>47091440</v>
      </c>
    </row>
    <row r="1405" spans="1:18" ht="14.65" customHeight="1" x14ac:dyDescent="0.25">
      <c r="A1405" s="11">
        <v>439</v>
      </c>
      <c r="B1405" s="100"/>
      <c r="C1405" s="6" t="s">
        <v>1892</v>
      </c>
      <c r="D1405" s="7">
        <v>44930</v>
      </c>
      <c r="E1405" s="8" t="s">
        <v>1377</v>
      </c>
      <c r="F1405" s="9">
        <v>8723012</v>
      </c>
      <c r="G1405" s="8" t="s">
        <v>1378</v>
      </c>
      <c r="H1405" s="9">
        <v>915916</v>
      </c>
      <c r="I1405" s="104"/>
      <c r="J1405" s="105"/>
      <c r="K1405" s="106"/>
      <c r="L1405" s="109"/>
      <c r="M1405" s="110"/>
      <c r="N1405" s="15" t="str">
        <f t="shared" si="108"/>
        <v>00316</v>
      </c>
      <c r="O1405" t="str">
        <f t="shared" si="109"/>
        <v/>
      </c>
      <c r="Q1405">
        <f t="shared" si="110"/>
        <v>316</v>
      </c>
      <c r="R1405" s="14">
        <f t="shared" si="111"/>
        <v>8723012</v>
      </c>
    </row>
    <row r="1406" spans="1:18" ht="14.65" customHeight="1" x14ac:dyDescent="0.25">
      <c r="A1406" s="5">
        <v>440</v>
      </c>
      <c r="B1406" s="99" t="s">
        <v>1893</v>
      </c>
      <c r="C1406" s="6" t="s">
        <v>1894</v>
      </c>
      <c r="D1406" s="7">
        <v>44943</v>
      </c>
      <c r="E1406" s="8" t="s">
        <v>1895</v>
      </c>
      <c r="F1406" s="9">
        <v>-468474</v>
      </c>
      <c r="G1406" s="8" t="s">
        <v>1378</v>
      </c>
      <c r="H1406" s="9">
        <v>-49190</v>
      </c>
      <c r="I1406" s="101">
        <v>-975934</v>
      </c>
      <c r="J1406" s="102"/>
      <c r="K1406" s="103"/>
      <c r="L1406" s="107" t="s">
        <v>751</v>
      </c>
      <c r="M1406" s="108"/>
      <c r="N1406" s="15" t="str">
        <f t="shared" si="108"/>
        <v>'A50</v>
      </c>
      <c r="O1406" t="str">
        <f t="shared" si="109"/>
        <v>HT</v>
      </c>
      <c r="Q1406">
        <f t="shared" ref="Q1406:Q1407" si="116">RIGHT(N1406,LEN(N1406)-2)*1</f>
        <v>50</v>
      </c>
      <c r="R1406" s="14">
        <f t="shared" si="111"/>
        <v>-468474</v>
      </c>
    </row>
    <row r="1407" spans="1:18" ht="14.65" customHeight="1" x14ac:dyDescent="0.25">
      <c r="A1407" s="11">
        <v>441</v>
      </c>
      <c r="B1407" s="100"/>
      <c r="C1407" s="6" t="s">
        <v>1896</v>
      </c>
      <c r="D1407" s="7">
        <v>44933</v>
      </c>
      <c r="E1407" s="8" t="s">
        <v>1897</v>
      </c>
      <c r="F1407" s="9">
        <v>-621955</v>
      </c>
      <c r="G1407" s="8" t="s">
        <v>1378</v>
      </c>
      <c r="H1407" s="9">
        <v>-65305</v>
      </c>
      <c r="I1407" s="104"/>
      <c r="J1407" s="105"/>
      <c r="K1407" s="106"/>
      <c r="L1407" s="109"/>
      <c r="M1407" s="110"/>
      <c r="N1407" s="15" t="str">
        <f t="shared" si="108"/>
        <v>'A30</v>
      </c>
      <c r="O1407" t="str">
        <f t="shared" si="109"/>
        <v>HT</v>
      </c>
      <c r="Q1407">
        <f t="shared" si="116"/>
        <v>30</v>
      </c>
      <c r="R1407" s="14">
        <f t="shared" si="111"/>
        <v>-621955</v>
      </c>
    </row>
    <row r="1408" spans="1:18" ht="14.65" customHeight="1" x14ac:dyDescent="0.25">
      <c r="A1408" s="5">
        <v>442</v>
      </c>
      <c r="B1408" s="99" t="s">
        <v>1898</v>
      </c>
      <c r="C1408" s="6" t="s">
        <v>1899</v>
      </c>
      <c r="D1408" s="7">
        <v>44940</v>
      </c>
      <c r="E1408" s="8" t="s">
        <v>1390</v>
      </c>
      <c r="F1408" s="9">
        <v>5238904</v>
      </c>
      <c r="G1408" s="8" t="s">
        <v>1378</v>
      </c>
      <c r="H1408" s="9">
        <v>550085</v>
      </c>
      <c r="I1408" s="101">
        <v>14608158</v>
      </c>
      <c r="J1408" s="102"/>
      <c r="K1408" s="103"/>
      <c r="L1408" s="107" t="s">
        <v>761</v>
      </c>
      <c r="M1408" s="108"/>
      <c r="N1408" s="15" t="str">
        <f t="shared" si="108"/>
        <v>'1599</v>
      </c>
      <c r="O1408" t="str">
        <f t="shared" si="109"/>
        <v/>
      </c>
      <c r="Q1408">
        <f t="shared" ref="Q1408:Q1409" si="117">RIGHT(N1408,LEN(N1408)-1)*1</f>
        <v>1599</v>
      </c>
      <c r="R1408" s="14">
        <f t="shared" si="111"/>
        <v>5238904</v>
      </c>
    </row>
    <row r="1409" spans="1:18" ht="14.65" customHeight="1" x14ac:dyDescent="0.25">
      <c r="A1409" s="11">
        <v>443</v>
      </c>
      <c r="B1409" s="100"/>
      <c r="C1409" s="6" t="s">
        <v>1900</v>
      </c>
      <c r="D1409" s="7">
        <v>44937</v>
      </c>
      <c r="E1409" s="8" t="s">
        <v>1377</v>
      </c>
      <c r="F1409" s="9">
        <v>11083060</v>
      </c>
      <c r="G1409" s="8" t="s">
        <v>1378</v>
      </c>
      <c r="H1409" s="9">
        <v>1163721</v>
      </c>
      <c r="I1409" s="104"/>
      <c r="J1409" s="105"/>
      <c r="K1409" s="106"/>
      <c r="L1409" s="109"/>
      <c r="M1409" s="110"/>
      <c r="N1409" s="15" t="str">
        <f t="shared" si="108"/>
        <v>'1096</v>
      </c>
      <c r="O1409" t="str">
        <f t="shared" si="109"/>
        <v/>
      </c>
      <c r="Q1409">
        <f t="shared" si="117"/>
        <v>1096</v>
      </c>
      <c r="R1409" s="14">
        <f t="shared" si="111"/>
        <v>11083060</v>
      </c>
    </row>
    <row r="1410" spans="1:18" ht="14.45" customHeight="1" x14ac:dyDescent="0.25">
      <c r="A1410" s="5">
        <v>444</v>
      </c>
      <c r="B1410" s="99" t="s">
        <v>1901</v>
      </c>
      <c r="C1410" s="6" t="s">
        <v>1902</v>
      </c>
      <c r="D1410" s="7">
        <v>44942</v>
      </c>
      <c r="E1410" s="8" t="s">
        <v>1377</v>
      </c>
      <c r="F1410" s="9">
        <v>24313091</v>
      </c>
      <c r="G1410" s="8" t="s">
        <v>1378</v>
      </c>
      <c r="H1410" s="9">
        <v>2552875</v>
      </c>
      <c r="I1410" s="101">
        <v>31681582</v>
      </c>
      <c r="J1410" s="102"/>
      <c r="K1410" s="103"/>
      <c r="L1410" s="107" t="s">
        <v>772</v>
      </c>
      <c r="M1410" s="108"/>
      <c r="N1410" s="15" t="str">
        <f t="shared" si="108"/>
        <v>01622</v>
      </c>
      <c r="O1410" t="str">
        <f t="shared" si="109"/>
        <v/>
      </c>
      <c r="Q1410">
        <f t="shared" si="110"/>
        <v>1622</v>
      </c>
      <c r="R1410" s="14">
        <f t="shared" si="111"/>
        <v>24313091</v>
      </c>
    </row>
    <row r="1411" spans="1:18" ht="14.45" customHeight="1" x14ac:dyDescent="0.25">
      <c r="A1411" s="10">
        <v>445</v>
      </c>
      <c r="B1411" s="111"/>
      <c r="C1411" s="6" t="s">
        <v>1903</v>
      </c>
      <c r="D1411" s="7">
        <v>44940</v>
      </c>
      <c r="E1411" s="8" t="s">
        <v>1377</v>
      </c>
      <c r="F1411" s="9">
        <v>7970148</v>
      </c>
      <c r="G1411" s="8" t="s">
        <v>1378</v>
      </c>
      <c r="H1411" s="9">
        <v>836866</v>
      </c>
      <c r="I1411" s="112"/>
      <c r="J1411" s="113"/>
      <c r="K1411" s="114"/>
      <c r="L1411" s="115"/>
      <c r="M1411" s="116"/>
      <c r="N1411" s="15" t="str">
        <f t="shared" si="108"/>
        <v>01532</v>
      </c>
      <c r="O1411" t="str">
        <f t="shared" si="109"/>
        <v/>
      </c>
      <c r="Q1411">
        <f t="shared" si="110"/>
        <v>1532</v>
      </c>
      <c r="R1411" s="14">
        <f t="shared" si="111"/>
        <v>7970148</v>
      </c>
    </row>
    <row r="1412" spans="1:18" ht="14.45" customHeight="1" x14ac:dyDescent="0.25">
      <c r="A1412" s="11">
        <v>446</v>
      </c>
      <c r="B1412" s="100"/>
      <c r="C1412" s="6" t="s">
        <v>1904</v>
      </c>
      <c r="D1412" s="7">
        <v>44945</v>
      </c>
      <c r="E1412" s="8" t="s">
        <v>1377</v>
      </c>
      <c r="F1412" s="9">
        <v>3115177</v>
      </c>
      <c r="G1412" s="8" t="s">
        <v>1378</v>
      </c>
      <c r="H1412" s="9">
        <v>327094</v>
      </c>
      <c r="I1412" s="104"/>
      <c r="J1412" s="105"/>
      <c r="K1412" s="106"/>
      <c r="L1412" s="109"/>
      <c r="M1412" s="110"/>
      <c r="N1412" s="15" t="str">
        <f t="shared" si="108"/>
        <v>01820</v>
      </c>
      <c r="O1412" t="str">
        <f t="shared" si="109"/>
        <v/>
      </c>
      <c r="Q1412">
        <f t="shared" si="110"/>
        <v>1820</v>
      </c>
      <c r="R1412" s="14">
        <f t="shared" si="111"/>
        <v>3115177</v>
      </c>
    </row>
    <row r="1413" spans="1:18" ht="14.45" customHeight="1" x14ac:dyDescent="0.25">
      <c r="A1413" s="5">
        <v>447</v>
      </c>
      <c r="B1413" s="99" t="s">
        <v>1905</v>
      </c>
      <c r="C1413" s="6" t="s">
        <v>1906</v>
      </c>
      <c r="D1413" s="7">
        <v>44935</v>
      </c>
      <c r="E1413" s="8" t="s">
        <v>1377</v>
      </c>
      <c r="F1413" s="9">
        <v>3797274</v>
      </c>
      <c r="G1413" s="8" t="s">
        <v>1378</v>
      </c>
      <c r="H1413" s="9">
        <v>398714</v>
      </c>
      <c r="I1413" s="101">
        <v>18957293</v>
      </c>
      <c r="J1413" s="102"/>
      <c r="K1413" s="103"/>
      <c r="L1413" s="107" t="s">
        <v>779</v>
      </c>
      <c r="M1413" s="108"/>
      <c r="N1413" s="15" t="str">
        <f t="shared" si="108"/>
        <v>00931</v>
      </c>
      <c r="O1413" t="str">
        <f t="shared" si="109"/>
        <v/>
      </c>
      <c r="Q1413">
        <f t="shared" si="110"/>
        <v>931</v>
      </c>
      <c r="R1413" s="14">
        <f t="shared" si="111"/>
        <v>3797274</v>
      </c>
    </row>
    <row r="1414" spans="1:18" ht="14.45" customHeight="1" x14ac:dyDescent="0.25">
      <c r="A1414" s="10">
        <v>448</v>
      </c>
      <c r="B1414" s="111"/>
      <c r="C1414" s="6" t="s">
        <v>1907</v>
      </c>
      <c r="D1414" s="7">
        <v>44931</v>
      </c>
      <c r="E1414" s="8" t="s">
        <v>1390</v>
      </c>
      <c r="F1414" s="9">
        <v>2669469</v>
      </c>
      <c r="G1414" s="8" t="s">
        <v>1378</v>
      </c>
      <c r="H1414" s="9">
        <v>280294</v>
      </c>
      <c r="I1414" s="112"/>
      <c r="J1414" s="113"/>
      <c r="K1414" s="114"/>
      <c r="L1414" s="115"/>
      <c r="M1414" s="116"/>
      <c r="N1414" s="15" t="str">
        <f t="shared" si="108"/>
        <v>00441</v>
      </c>
      <c r="O1414" t="str">
        <f t="shared" si="109"/>
        <v/>
      </c>
      <c r="Q1414">
        <f t="shared" si="110"/>
        <v>441</v>
      </c>
      <c r="R1414" s="14">
        <f t="shared" si="111"/>
        <v>2669469</v>
      </c>
    </row>
    <row r="1415" spans="1:18" ht="14.45" customHeight="1" x14ac:dyDescent="0.25">
      <c r="A1415" s="10">
        <v>449</v>
      </c>
      <c r="B1415" s="111"/>
      <c r="C1415" s="6" t="s">
        <v>1908</v>
      </c>
      <c r="D1415" s="7">
        <v>44938</v>
      </c>
      <c r="E1415" s="8" t="s">
        <v>1380</v>
      </c>
      <c r="F1415" s="9">
        <v>11495326</v>
      </c>
      <c r="G1415" s="8" t="s">
        <v>1378</v>
      </c>
      <c r="H1415" s="9">
        <v>1207009</v>
      </c>
      <c r="I1415" s="112"/>
      <c r="J1415" s="113"/>
      <c r="K1415" s="114"/>
      <c r="L1415" s="115"/>
      <c r="M1415" s="116"/>
      <c r="N1415" s="15" t="str">
        <f t="shared" si="108"/>
        <v>01427</v>
      </c>
      <c r="O1415" t="str">
        <f t="shared" si="109"/>
        <v/>
      </c>
      <c r="Q1415">
        <f t="shared" si="110"/>
        <v>1427</v>
      </c>
      <c r="R1415" s="14">
        <f t="shared" si="111"/>
        <v>11495326</v>
      </c>
    </row>
    <row r="1416" spans="1:18" ht="14.45" customHeight="1" x14ac:dyDescent="0.25">
      <c r="A1416" s="11">
        <v>450</v>
      </c>
      <c r="B1416" s="100"/>
      <c r="C1416" s="6" t="s">
        <v>1909</v>
      </c>
      <c r="D1416" s="7">
        <v>44938</v>
      </c>
      <c r="E1416" s="8" t="s">
        <v>1377</v>
      </c>
      <c r="F1416" s="9">
        <v>3219264</v>
      </c>
      <c r="G1416" s="8" t="s">
        <v>1378</v>
      </c>
      <c r="H1416" s="9">
        <v>338023</v>
      </c>
      <c r="I1416" s="104"/>
      <c r="J1416" s="105"/>
      <c r="K1416" s="106"/>
      <c r="L1416" s="109"/>
      <c r="M1416" s="110"/>
      <c r="N1416" s="15" t="str">
        <f t="shared" si="108"/>
        <v>01428</v>
      </c>
      <c r="O1416" t="str">
        <f t="shared" si="109"/>
        <v/>
      </c>
      <c r="Q1416">
        <f t="shared" si="110"/>
        <v>1428</v>
      </c>
      <c r="R1416" s="14">
        <f t="shared" si="111"/>
        <v>3219264</v>
      </c>
    </row>
    <row r="1417" spans="1:18" ht="14.45" customHeight="1" x14ac:dyDescent="0.25">
      <c r="A1417" s="5">
        <v>451</v>
      </c>
      <c r="B1417" s="99" t="s">
        <v>1910</v>
      </c>
      <c r="C1417" s="6" t="s">
        <v>1911</v>
      </c>
      <c r="D1417" s="7">
        <v>44929</v>
      </c>
      <c r="E1417" s="8" t="s">
        <v>1377</v>
      </c>
      <c r="F1417" s="9">
        <v>13077512</v>
      </c>
      <c r="G1417" s="8" t="s">
        <v>1378</v>
      </c>
      <c r="H1417" s="9">
        <v>1373139</v>
      </c>
      <c r="I1417" s="101">
        <v>39396936</v>
      </c>
      <c r="J1417" s="102"/>
      <c r="K1417" s="103"/>
      <c r="L1417" s="107" t="s">
        <v>789</v>
      </c>
      <c r="M1417" s="108"/>
      <c r="N1417" s="15" t="str">
        <f t="shared" si="108"/>
        <v>00104</v>
      </c>
      <c r="O1417" t="str">
        <f t="shared" si="109"/>
        <v/>
      </c>
      <c r="Q1417">
        <f t="shared" si="110"/>
        <v>104</v>
      </c>
      <c r="R1417" s="14">
        <f t="shared" si="111"/>
        <v>13077512</v>
      </c>
    </row>
    <row r="1418" spans="1:18" ht="14.45" customHeight="1" x14ac:dyDescent="0.25">
      <c r="A1418" s="10">
        <v>452</v>
      </c>
      <c r="B1418" s="111"/>
      <c r="C1418" s="6" t="s">
        <v>1912</v>
      </c>
      <c r="D1418" s="7">
        <v>44933</v>
      </c>
      <c r="E1418" s="8" t="s">
        <v>1377</v>
      </c>
      <c r="F1418" s="9">
        <v>29034217</v>
      </c>
      <c r="G1418" s="8" t="s">
        <v>1378</v>
      </c>
      <c r="H1418" s="9">
        <v>3048593</v>
      </c>
      <c r="I1418" s="112"/>
      <c r="J1418" s="113"/>
      <c r="K1418" s="114"/>
      <c r="L1418" s="115"/>
      <c r="M1418" s="116"/>
      <c r="N1418" s="15" t="str">
        <f t="shared" si="108"/>
        <v>00854</v>
      </c>
      <c r="O1418" t="str">
        <f t="shared" si="109"/>
        <v/>
      </c>
      <c r="Q1418">
        <f t="shared" si="110"/>
        <v>854</v>
      </c>
      <c r="R1418" s="14">
        <f t="shared" si="111"/>
        <v>29034217</v>
      </c>
    </row>
    <row r="1419" spans="1:18" ht="14.45" customHeight="1" x14ac:dyDescent="0.25">
      <c r="A1419" s="11">
        <v>453</v>
      </c>
      <c r="B1419" s="100"/>
      <c r="C1419" s="6" t="s">
        <v>1913</v>
      </c>
      <c r="D1419" s="7">
        <v>44940</v>
      </c>
      <c r="E1419" s="8" t="s">
        <v>1914</v>
      </c>
      <c r="F1419" s="9">
        <v>1907194</v>
      </c>
      <c r="G1419" s="8" t="s">
        <v>1378</v>
      </c>
      <c r="H1419" s="9">
        <v>200255</v>
      </c>
      <c r="I1419" s="104"/>
      <c r="J1419" s="105"/>
      <c r="K1419" s="106"/>
      <c r="L1419" s="109"/>
      <c r="M1419" s="110"/>
      <c r="N1419" s="15" t="str">
        <f t="shared" si="108"/>
        <v>01564</v>
      </c>
      <c r="O1419" t="str">
        <f t="shared" si="109"/>
        <v/>
      </c>
      <c r="Q1419">
        <f t="shared" si="110"/>
        <v>1564</v>
      </c>
      <c r="R1419" s="14">
        <f t="shared" si="111"/>
        <v>1907194</v>
      </c>
    </row>
    <row r="1420" spans="1:18" ht="16.149999999999999" customHeight="1" x14ac:dyDescent="0.25">
      <c r="A1420" s="12">
        <v>454</v>
      </c>
      <c r="B1420" s="12" t="s">
        <v>1915</v>
      </c>
      <c r="C1420" s="6" t="s">
        <v>1916</v>
      </c>
      <c r="D1420" s="7">
        <v>44933</v>
      </c>
      <c r="E1420" s="8" t="s">
        <v>1380</v>
      </c>
      <c r="F1420" s="9">
        <v>5656856</v>
      </c>
      <c r="G1420" s="8" t="s">
        <v>1378</v>
      </c>
      <c r="H1420" s="9">
        <v>593970</v>
      </c>
      <c r="I1420" s="94">
        <v>5062886</v>
      </c>
      <c r="J1420" s="95"/>
      <c r="K1420" s="96"/>
      <c r="L1420" s="97" t="s">
        <v>1917</v>
      </c>
      <c r="M1420" s="98"/>
      <c r="N1420" s="15" t="str">
        <f t="shared" si="108"/>
        <v>00859</v>
      </c>
      <c r="O1420" t="str">
        <f t="shared" si="109"/>
        <v/>
      </c>
      <c r="Q1420">
        <f t="shared" si="110"/>
        <v>859</v>
      </c>
      <c r="R1420" s="14">
        <f t="shared" si="111"/>
        <v>5656856</v>
      </c>
    </row>
    <row r="1421" spans="1:18" ht="14.45" customHeight="1" x14ac:dyDescent="0.25">
      <c r="A1421" s="5">
        <v>455</v>
      </c>
      <c r="B1421" s="99" t="s">
        <v>1918</v>
      </c>
      <c r="C1421" s="6" t="s">
        <v>1919</v>
      </c>
      <c r="D1421" s="7">
        <v>44928</v>
      </c>
      <c r="E1421" s="8" t="s">
        <v>1920</v>
      </c>
      <c r="F1421" s="9">
        <v>9611067</v>
      </c>
      <c r="G1421" s="8" t="s">
        <v>1378</v>
      </c>
      <c r="H1421" s="9">
        <v>1009162</v>
      </c>
      <c r="I1421" s="101">
        <v>25822521</v>
      </c>
      <c r="J1421" s="102"/>
      <c r="K1421" s="103"/>
      <c r="L1421" s="107" t="s">
        <v>799</v>
      </c>
      <c r="M1421" s="108"/>
      <c r="N1421" s="15" t="str">
        <f t="shared" si="108"/>
        <v>00055</v>
      </c>
      <c r="O1421" t="str">
        <f t="shared" si="109"/>
        <v/>
      </c>
      <c r="Q1421">
        <f t="shared" si="110"/>
        <v>55</v>
      </c>
      <c r="R1421" s="14">
        <f t="shared" si="111"/>
        <v>9611067</v>
      </c>
    </row>
    <row r="1422" spans="1:18" ht="14.45" customHeight="1" x14ac:dyDescent="0.25">
      <c r="A1422" s="10">
        <v>456</v>
      </c>
      <c r="B1422" s="111"/>
      <c r="C1422" s="6" t="s">
        <v>1921</v>
      </c>
      <c r="D1422" s="7">
        <v>44935</v>
      </c>
      <c r="E1422" s="8" t="s">
        <v>1922</v>
      </c>
      <c r="F1422" s="9">
        <v>8931171</v>
      </c>
      <c r="G1422" s="8" t="s">
        <v>1378</v>
      </c>
      <c r="H1422" s="9">
        <v>937773</v>
      </c>
      <c r="I1422" s="112"/>
      <c r="J1422" s="113"/>
      <c r="K1422" s="114"/>
      <c r="L1422" s="115"/>
      <c r="M1422" s="116"/>
      <c r="N1422" s="15" t="str">
        <f t="shared" si="108"/>
        <v>00929</v>
      </c>
      <c r="O1422" t="str">
        <f t="shared" si="109"/>
        <v/>
      </c>
      <c r="Q1422">
        <f t="shared" si="110"/>
        <v>929</v>
      </c>
      <c r="R1422" s="14">
        <f t="shared" si="111"/>
        <v>8931171</v>
      </c>
    </row>
    <row r="1423" spans="1:18" ht="14.45" customHeight="1" x14ac:dyDescent="0.25">
      <c r="A1423" s="11">
        <v>457</v>
      </c>
      <c r="B1423" s="100"/>
      <c r="C1423" s="6" t="s">
        <v>1923</v>
      </c>
      <c r="D1423" s="7">
        <v>44942</v>
      </c>
      <c r="E1423" s="8" t="s">
        <v>1920</v>
      </c>
      <c r="F1423" s="9">
        <v>10309741</v>
      </c>
      <c r="G1423" s="8" t="s">
        <v>1378</v>
      </c>
      <c r="H1423" s="9">
        <v>1082523</v>
      </c>
      <c r="I1423" s="104"/>
      <c r="J1423" s="105"/>
      <c r="K1423" s="106"/>
      <c r="L1423" s="109"/>
      <c r="M1423" s="110"/>
      <c r="N1423" s="15" t="str">
        <f t="shared" si="108"/>
        <v>01648</v>
      </c>
      <c r="O1423" t="str">
        <f t="shared" si="109"/>
        <v/>
      </c>
      <c r="Q1423">
        <f t="shared" si="110"/>
        <v>1648</v>
      </c>
      <c r="R1423" s="14">
        <f t="shared" si="111"/>
        <v>10309741</v>
      </c>
    </row>
    <row r="1424" spans="1:18" ht="14.45" customHeight="1" x14ac:dyDescent="0.25">
      <c r="A1424" s="5">
        <v>458</v>
      </c>
      <c r="B1424" s="99" t="s">
        <v>1924</v>
      </c>
      <c r="C1424" s="6" t="s">
        <v>1925</v>
      </c>
      <c r="D1424" s="7">
        <v>44942</v>
      </c>
      <c r="E1424" s="8" t="s">
        <v>1390</v>
      </c>
      <c r="F1424" s="9">
        <v>1615482</v>
      </c>
      <c r="G1424" s="8" t="s">
        <v>1378</v>
      </c>
      <c r="H1424" s="9">
        <v>169626</v>
      </c>
      <c r="I1424" s="101">
        <v>13243795</v>
      </c>
      <c r="J1424" s="102"/>
      <c r="K1424" s="103"/>
      <c r="L1424" s="107" t="s">
        <v>809</v>
      </c>
      <c r="M1424" s="108"/>
      <c r="N1424" s="15" t="str">
        <f t="shared" si="108"/>
        <v>01630</v>
      </c>
      <c r="O1424" t="str">
        <f t="shared" si="109"/>
        <v/>
      </c>
      <c r="Q1424">
        <f t="shared" si="110"/>
        <v>1630</v>
      </c>
      <c r="R1424" s="14">
        <f t="shared" si="111"/>
        <v>1615482</v>
      </c>
    </row>
    <row r="1425" spans="1:18" ht="14.45" customHeight="1" x14ac:dyDescent="0.25">
      <c r="A1425" s="10">
        <v>459</v>
      </c>
      <c r="B1425" s="111"/>
      <c r="C1425" s="6" t="s">
        <v>1926</v>
      </c>
      <c r="D1425" s="7">
        <v>44929</v>
      </c>
      <c r="E1425" s="8" t="s">
        <v>1377</v>
      </c>
      <c r="F1425" s="9">
        <v>2881805</v>
      </c>
      <c r="G1425" s="8" t="s">
        <v>1378</v>
      </c>
      <c r="H1425" s="9">
        <v>302589</v>
      </c>
      <c r="I1425" s="112"/>
      <c r="J1425" s="113"/>
      <c r="K1425" s="114"/>
      <c r="L1425" s="115"/>
      <c r="M1425" s="116"/>
      <c r="N1425" s="15" t="str">
        <f t="shared" si="108"/>
        <v>00201</v>
      </c>
      <c r="O1425" t="str">
        <f t="shared" si="109"/>
        <v/>
      </c>
      <c r="Q1425">
        <f t="shared" si="110"/>
        <v>201</v>
      </c>
      <c r="R1425" s="14">
        <f t="shared" si="111"/>
        <v>2881805</v>
      </c>
    </row>
    <row r="1426" spans="1:18" ht="14.45" customHeight="1" x14ac:dyDescent="0.25">
      <c r="A1426" s="10">
        <v>460</v>
      </c>
      <c r="B1426" s="111"/>
      <c r="C1426" s="6" t="s">
        <v>1927</v>
      </c>
      <c r="D1426" s="7">
        <v>44942</v>
      </c>
      <c r="E1426" s="8" t="s">
        <v>1390</v>
      </c>
      <c r="F1426" s="9">
        <v>5042675</v>
      </c>
      <c r="G1426" s="8" t="s">
        <v>1378</v>
      </c>
      <c r="H1426" s="9">
        <v>529481</v>
      </c>
      <c r="I1426" s="112"/>
      <c r="J1426" s="113"/>
      <c r="K1426" s="114"/>
      <c r="L1426" s="115"/>
      <c r="M1426" s="116"/>
      <c r="N1426" s="15" t="str">
        <f t="shared" si="108"/>
        <v>01629</v>
      </c>
      <c r="O1426" t="str">
        <f t="shared" si="109"/>
        <v/>
      </c>
      <c r="Q1426">
        <f t="shared" si="110"/>
        <v>1629</v>
      </c>
      <c r="R1426" s="14">
        <f t="shared" si="111"/>
        <v>5042675</v>
      </c>
    </row>
    <row r="1427" spans="1:18" ht="14.45" customHeight="1" x14ac:dyDescent="0.25">
      <c r="A1427" s="10">
        <v>461</v>
      </c>
      <c r="B1427" s="111"/>
      <c r="C1427" s="6" t="s">
        <v>1928</v>
      </c>
      <c r="D1427" s="7">
        <v>44937</v>
      </c>
      <c r="E1427" s="8" t="s">
        <v>1377</v>
      </c>
      <c r="F1427" s="9">
        <v>2076785</v>
      </c>
      <c r="G1427" s="8" t="s">
        <v>1378</v>
      </c>
      <c r="H1427" s="9">
        <v>218062</v>
      </c>
      <c r="I1427" s="112"/>
      <c r="J1427" s="113"/>
      <c r="K1427" s="114"/>
      <c r="L1427" s="115"/>
      <c r="M1427" s="116"/>
      <c r="N1427" s="15" t="str">
        <f t="shared" si="108"/>
        <v>01072</v>
      </c>
      <c r="O1427" t="str">
        <f t="shared" si="109"/>
        <v/>
      </c>
      <c r="Q1427">
        <f t="shared" si="110"/>
        <v>1072</v>
      </c>
      <c r="R1427" s="14">
        <f t="shared" si="111"/>
        <v>2076785</v>
      </c>
    </row>
    <row r="1428" spans="1:18" ht="14.45" customHeight="1" x14ac:dyDescent="0.25">
      <c r="A1428" s="11">
        <v>462</v>
      </c>
      <c r="B1428" s="100"/>
      <c r="C1428" s="6" t="s">
        <v>1929</v>
      </c>
      <c r="D1428" s="7">
        <v>44943</v>
      </c>
      <c r="E1428" s="8" t="s">
        <v>1380</v>
      </c>
      <c r="F1428" s="9">
        <v>3180789</v>
      </c>
      <c r="G1428" s="8" t="s">
        <v>1378</v>
      </c>
      <c r="H1428" s="9">
        <v>333983</v>
      </c>
      <c r="I1428" s="104"/>
      <c r="J1428" s="105"/>
      <c r="K1428" s="106"/>
      <c r="L1428" s="109"/>
      <c r="M1428" s="110"/>
      <c r="N1428" s="15" t="str">
        <f t="shared" ref="N1428:N1491" si="118">+RIGHT(C1428,5)</f>
        <v>01715</v>
      </c>
      <c r="O1428" t="str">
        <f t="shared" ref="O1428:O1491" si="119">+IF(F1428&gt;0,"","HT")</f>
        <v/>
      </c>
      <c r="Q1428">
        <f t="shared" ref="Q1428:Q1491" si="120">+N1428*1</f>
        <v>1715</v>
      </c>
      <c r="R1428" s="14">
        <f t="shared" ref="R1428:R1491" si="121">+F1428</f>
        <v>3180789</v>
      </c>
    </row>
    <row r="1429" spans="1:18" ht="16.149999999999999" customHeight="1" x14ac:dyDescent="0.25">
      <c r="A1429" s="12">
        <v>463</v>
      </c>
      <c r="B1429" s="12" t="s">
        <v>1930</v>
      </c>
      <c r="C1429" s="6" t="s">
        <v>1931</v>
      </c>
      <c r="D1429" s="7">
        <v>44942</v>
      </c>
      <c r="E1429" s="8" t="s">
        <v>1390</v>
      </c>
      <c r="F1429" s="9">
        <v>1503376</v>
      </c>
      <c r="G1429" s="8" t="s">
        <v>1378</v>
      </c>
      <c r="H1429" s="9">
        <v>157854</v>
      </c>
      <c r="I1429" s="94">
        <v>1345522</v>
      </c>
      <c r="J1429" s="95"/>
      <c r="K1429" s="96"/>
      <c r="L1429" s="97" t="s">
        <v>814</v>
      </c>
      <c r="M1429" s="98"/>
      <c r="N1429" s="15" t="str">
        <f t="shared" si="118"/>
        <v>01697</v>
      </c>
      <c r="O1429" t="str">
        <f t="shared" si="119"/>
        <v/>
      </c>
      <c r="Q1429">
        <f t="shared" si="120"/>
        <v>1697</v>
      </c>
      <c r="R1429" s="14">
        <f t="shared" si="121"/>
        <v>1503376</v>
      </c>
    </row>
    <row r="1430" spans="1:18" ht="16.149999999999999" customHeight="1" x14ac:dyDescent="0.25">
      <c r="A1430" s="12">
        <v>464</v>
      </c>
      <c r="B1430" s="12" t="s">
        <v>1932</v>
      </c>
      <c r="C1430" s="6" t="s">
        <v>1933</v>
      </c>
      <c r="D1430" s="7">
        <v>44943</v>
      </c>
      <c r="E1430" s="8" t="s">
        <v>1377</v>
      </c>
      <c r="F1430" s="9">
        <v>2447381</v>
      </c>
      <c r="G1430" s="8" t="s">
        <v>1378</v>
      </c>
      <c r="H1430" s="9">
        <v>256975</v>
      </c>
      <c r="I1430" s="94">
        <v>2190406</v>
      </c>
      <c r="J1430" s="95"/>
      <c r="K1430" s="96"/>
      <c r="L1430" s="97" t="s">
        <v>818</v>
      </c>
      <c r="M1430" s="98"/>
      <c r="N1430" s="15" t="str">
        <f t="shared" si="118"/>
        <v>01707</v>
      </c>
      <c r="O1430" t="str">
        <f t="shared" si="119"/>
        <v/>
      </c>
      <c r="Q1430">
        <f t="shared" si="120"/>
        <v>1707</v>
      </c>
      <c r="R1430" s="14">
        <f t="shared" si="121"/>
        <v>2447381</v>
      </c>
    </row>
    <row r="1431" spans="1:18" ht="14.65" customHeight="1" x14ac:dyDescent="0.25">
      <c r="A1431" s="5">
        <v>465</v>
      </c>
      <c r="B1431" s="99" t="s">
        <v>1934</v>
      </c>
      <c r="C1431" s="6" t="s">
        <v>1935</v>
      </c>
      <c r="D1431" s="7">
        <v>44932</v>
      </c>
      <c r="E1431" s="8" t="s">
        <v>1390</v>
      </c>
      <c r="F1431" s="9">
        <v>1921008</v>
      </c>
      <c r="G1431" s="8" t="s">
        <v>1378</v>
      </c>
      <c r="H1431" s="9">
        <v>201706</v>
      </c>
      <c r="I1431" s="101">
        <v>7694337</v>
      </c>
      <c r="J1431" s="102"/>
      <c r="K1431" s="103"/>
      <c r="L1431" s="107" t="s">
        <v>823</v>
      </c>
      <c r="M1431" s="108"/>
      <c r="N1431" s="15" t="str">
        <f t="shared" si="118"/>
        <v>00624</v>
      </c>
      <c r="O1431" t="str">
        <f t="shared" si="119"/>
        <v/>
      </c>
      <c r="Q1431">
        <f t="shared" si="120"/>
        <v>624</v>
      </c>
      <c r="R1431" s="14">
        <f t="shared" si="121"/>
        <v>1921008</v>
      </c>
    </row>
    <row r="1432" spans="1:18" ht="14.65" customHeight="1" x14ac:dyDescent="0.25">
      <c r="A1432" s="11">
        <v>466</v>
      </c>
      <c r="B1432" s="100"/>
      <c r="C1432" s="6" t="s">
        <v>1936</v>
      </c>
      <c r="D1432" s="7">
        <v>44943</v>
      </c>
      <c r="E1432" s="8" t="s">
        <v>1380</v>
      </c>
      <c r="F1432" s="9">
        <v>6676017</v>
      </c>
      <c r="G1432" s="8" t="s">
        <v>1378</v>
      </c>
      <c r="H1432" s="9">
        <v>700982</v>
      </c>
      <c r="I1432" s="104"/>
      <c r="J1432" s="105"/>
      <c r="K1432" s="106"/>
      <c r="L1432" s="109"/>
      <c r="M1432" s="110"/>
      <c r="N1432" s="15" t="str">
        <f t="shared" si="118"/>
        <v>01717</v>
      </c>
      <c r="O1432" t="str">
        <f t="shared" si="119"/>
        <v/>
      </c>
      <c r="Q1432">
        <f t="shared" si="120"/>
        <v>1717</v>
      </c>
      <c r="R1432" s="14">
        <f t="shared" si="121"/>
        <v>6676017</v>
      </c>
    </row>
    <row r="1433" spans="1:18" ht="14.45" customHeight="1" x14ac:dyDescent="0.25">
      <c r="A1433" s="5">
        <v>467</v>
      </c>
      <c r="B1433" s="99" t="s">
        <v>1937</v>
      </c>
      <c r="C1433" s="6" t="s">
        <v>1938</v>
      </c>
      <c r="D1433" s="7">
        <v>44929</v>
      </c>
      <c r="E1433" s="8" t="s">
        <v>1377</v>
      </c>
      <c r="F1433" s="9">
        <v>11171466</v>
      </c>
      <c r="G1433" s="8" t="s">
        <v>1378</v>
      </c>
      <c r="H1433" s="9">
        <v>1173004</v>
      </c>
      <c r="I1433" s="101">
        <v>44527869</v>
      </c>
      <c r="J1433" s="102"/>
      <c r="K1433" s="103"/>
      <c r="L1433" s="107" t="s">
        <v>827</v>
      </c>
      <c r="M1433" s="108"/>
      <c r="N1433" s="15" t="str">
        <f t="shared" si="118"/>
        <v>00118</v>
      </c>
      <c r="O1433" t="str">
        <f t="shared" si="119"/>
        <v/>
      </c>
      <c r="Q1433">
        <f t="shared" si="120"/>
        <v>118</v>
      </c>
      <c r="R1433" s="14">
        <f t="shared" si="121"/>
        <v>11171466</v>
      </c>
    </row>
    <row r="1434" spans="1:18" ht="14.45" customHeight="1" x14ac:dyDescent="0.25">
      <c r="A1434" s="10">
        <v>468</v>
      </c>
      <c r="B1434" s="111"/>
      <c r="C1434" s="6" t="s">
        <v>1939</v>
      </c>
      <c r="D1434" s="7">
        <v>44945</v>
      </c>
      <c r="E1434" s="8" t="s">
        <v>1940</v>
      </c>
      <c r="F1434" s="9">
        <v>2950137</v>
      </c>
      <c r="G1434" s="8" t="s">
        <v>1378</v>
      </c>
      <c r="H1434" s="9">
        <v>309764</v>
      </c>
      <c r="I1434" s="112"/>
      <c r="J1434" s="113"/>
      <c r="K1434" s="114"/>
      <c r="L1434" s="115"/>
      <c r="M1434" s="116"/>
      <c r="N1434" s="15" t="str">
        <f t="shared" si="118"/>
        <v>A1776</v>
      </c>
      <c r="O1434" t="str">
        <f t="shared" si="119"/>
        <v/>
      </c>
      <c r="Q1434">
        <f>RIGHT(N1434,LEN(N1434)-1)*1</f>
        <v>1776</v>
      </c>
      <c r="R1434" s="14">
        <f t="shared" si="121"/>
        <v>2950137</v>
      </c>
    </row>
    <row r="1435" spans="1:18" ht="14.45" customHeight="1" x14ac:dyDescent="0.25">
      <c r="A1435" s="10">
        <v>469</v>
      </c>
      <c r="B1435" s="111"/>
      <c r="C1435" s="6" t="s">
        <v>1941</v>
      </c>
      <c r="D1435" s="7">
        <v>44931</v>
      </c>
      <c r="E1435" s="8" t="s">
        <v>1377</v>
      </c>
      <c r="F1435" s="9">
        <v>9217272</v>
      </c>
      <c r="G1435" s="8" t="s">
        <v>1378</v>
      </c>
      <c r="H1435" s="9">
        <v>967814</v>
      </c>
      <c r="I1435" s="112"/>
      <c r="J1435" s="113"/>
      <c r="K1435" s="114"/>
      <c r="L1435" s="115"/>
      <c r="M1435" s="116"/>
      <c r="N1435" s="15" t="str">
        <f t="shared" si="118"/>
        <v>00411</v>
      </c>
      <c r="O1435" t="str">
        <f t="shared" si="119"/>
        <v/>
      </c>
      <c r="Q1435">
        <f t="shared" si="120"/>
        <v>411</v>
      </c>
      <c r="R1435" s="14">
        <f t="shared" si="121"/>
        <v>9217272</v>
      </c>
    </row>
    <row r="1436" spans="1:18" ht="14.45" customHeight="1" x14ac:dyDescent="0.25">
      <c r="A1436" s="10">
        <v>470</v>
      </c>
      <c r="B1436" s="111"/>
      <c r="C1436" s="6" t="s">
        <v>1942</v>
      </c>
      <c r="D1436" s="7">
        <v>44939</v>
      </c>
      <c r="E1436" s="8" t="s">
        <v>1377</v>
      </c>
      <c r="F1436" s="9">
        <v>13605833</v>
      </c>
      <c r="G1436" s="8" t="s">
        <v>1378</v>
      </c>
      <c r="H1436" s="9">
        <v>1428612</v>
      </c>
      <c r="I1436" s="112"/>
      <c r="J1436" s="113"/>
      <c r="K1436" s="114"/>
      <c r="L1436" s="115"/>
      <c r="M1436" s="116"/>
      <c r="N1436" s="15" t="str">
        <f t="shared" si="118"/>
        <v>01462</v>
      </c>
      <c r="O1436" t="str">
        <f t="shared" si="119"/>
        <v/>
      </c>
      <c r="Q1436">
        <f t="shared" si="120"/>
        <v>1462</v>
      </c>
      <c r="R1436" s="14">
        <f t="shared" si="121"/>
        <v>13605833</v>
      </c>
    </row>
    <row r="1437" spans="1:18" ht="14.45" customHeight="1" x14ac:dyDescent="0.25">
      <c r="A1437" s="10">
        <v>471</v>
      </c>
      <c r="B1437" s="111"/>
      <c r="C1437" s="6" t="s">
        <v>1943</v>
      </c>
      <c r="D1437" s="7">
        <v>44936</v>
      </c>
      <c r="E1437" s="8" t="s">
        <v>1377</v>
      </c>
      <c r="F1437" s="9">
        <v>10187649</v>
      </c>
      <c r="G1437" s="8" t="s">
        <v>1378</v>
      </c>
      <c r="H1437" s="9">
        <v>1069703</v>
      </c>
      <c r="I1437" s="112"/>
      <c r="J1437" s="113"/>
      <c r="K1437" s="114"/>
      <c r="L1437" s="115"/>
      <c r="M1437" s="116"/>
      <c r="N1437" s="15" t="str">
        <f t="shared" si="118"/>
        <v>00994</v>
      </c>
      <c r="O1437" t="str">
        <f t="shared" si="119"/>
        <v/>
      </c>
      <c r="Q1437">
        <f t="shared" si="120"/>
        <v>994</v>
      </c>
      <c r="R1437" s="14">
        <f t="shared" si="121"/>
        <v>10187649</v>
      </c>
    </row>
    <row r="1438" spans="1:18" ht="14.45" customHeight="1" x14ac:dyDescent="0.25">
      <c r="A1438" s="11">
        <v>472</v>
      </c>
      <c r="B1438" s="100"/>
      <c r="C1438" s="6" t="s">
        <v>1944</v>
      </c>
      <c r="D1438" s="7">
        <v>44943</v>
      </c>
      <c r="E1438" s="8" t="s">
        <v>1390</v>
      </c>
      <c r="F1438" s="9">
        <v>2619452</v>
      </c>
      <c r="G1438" s="8" t="s">
        <v>1378</v>
      </c>
      <c r="H1438" s="9">
        <v>275042</v>
      </c>
      <c r="I1438" s="104"/>
      <c r="J1438" s="105"/>
      <c r="K1438" s="106"/>
      <c r="L1438" s="109"/>
      <c r="M1438" s="110"/>
      <c r="N1438" s="15" t="str">
        <f t="shared" si="118"/>
        <v>01731</v>
      </c>
      <c r="O1438" t="str">
        <f t="shared" si="119"/>
        <v/>
      </c>
      <c r="Q1438">
        <f t="shared" si="120"/>
        <v>1731</v>
      </c>
      <c r="R1438" s="14">
        <f t="shared" si="121"/>
        <v>2619452</v>
      </c>
    </row>
    <row r="1439" spans="1:18" ht="14.65" customHeight="1" x14ac:dyDescent="0.25">
      <c r="A1439" s="5">
        <v>473</v>
      </c>
      <c r="B1439" s="99" t="s">
        <v>1945</v>
      </c>
      <c r="C1439" s="6" t="s">
        <v>1946</v>
      </c>
      <c r="D1439" s="7">
        <v>44930</v>
      </c>
      <c r="E1439" s="8" t="s">
        <v>1390</v>
      </c>
      <c r="F1439" s="9">
        <v>1113267</v>
      </c>
      <c r="G1439" s="8" t="s">
        <v>1378</v>
      </c>
      <c r="H1439" s="9">
        <v>116893</v>
      </c>
      <c r="I1439" s="101">
        <v>4512988</v>
      </c>
      <c r="J1439" s="102"/>
      <c r="K1439" s="103"/>
      <c r="L1439" s="107" t="s">
        <v>836</v>
      </c>
      <c r="M1439" s="108"/>
      <c r="N1439" s="15" t="str">
        <f t="shared" si="118"/>
        <v>00297</v>
      </c>
      <c r="O1439" t="str">
        <f t="shared" si="119"/>
        <v/>
      </c>
      <c r="Q1439">
        <f t="shared" si="120"/>
        <v>297</v>
      </c>
      <c r="R1439" s="14">
        <f t="shared" si="121"/>
        <v>1113267</v>
      </c>
    </row>
    <row r="1440" spans="1:18" ht="14.65" customHeight="1" x14ac:dyDescent="0.25">
      <c r="A1440" s="11">
        <v>474</v>
      </c>
      <c r="B1440" s="100"/>
      <c r="C1440" s="6" t="s">
        <v>1947</v>
      </c>
      <c r="D1440" s="7">
        <v>44939</v>
      </c>
      <c r="E1440" s="8" t="s">
        <v>1390</v>
      </c>
      <c r="F1440" s="9">
        <v>3929178</v>
      </c>
      <c r="G1440" s="8" t="s">
        <v>1378</v>
      </c>
      <c r="H1440" s="9">
        <v>412564</v>
      </c>
      <c r="I1440" s="104"/>
      <c r="J1440" s="105"/>
      <c r="K1440" s="106"/>
      <c r="L1440" s="109"/>
      <c r="M1440" s="110"/>
      <c r="N1440" s="15" t="str">
        <f t="shared" si="118"/>
        <v>01517</v>
      </c>
      <c r="O1440" t="str">
        <f t="shared" si="119"/>
        <v/>
      </c>
      <c r="Q1440">
        <f t="shared" si="120"/>
        <v>1517</v>
      </c>
      <c r="R1440" s="14">
        <f t="shared" si="121"/>
        <v>3929178</v>
      </c>
    </row>
    <row r="1441" spans="1:18" ht="16.149999999999999" customHeight="1" x14ac:dyDescent="0.25">
      <c r="A1441" s="12">
        <v>475</v>
      </c>
      <c r="B1441" s="12" t="s">
        <v>1948</v>
      </c>
      <c r="C1441" s="6" t="s">
        <v>1949</v>
      </c>
      <c r="D1441" s="7">
        <v>44937</v>
      </c>
      <c r="E1441" s="8" t="s">
        <v>1377</v>
      </c>
      <c r="F1441" s="9">
        <v>4475953</v>
      </c>
      <c r="G1441" s="8" t="s">
        <v>1378</v>
      </c>
      <c r="H1441" s="9">
        <v>469975</v>
      </c>
      <c r="I1441" s="94">
        <v>4005978</v>
      </c>
      <c r="J1441" s="95"/>
      <c r="K1441" s="96"/>
      <c r="L1441" s="97" t="s">
        <v>840</v>
      </c>
      <c r="M1441" s="98"/>
      <c r="N1441" s="15" t="str">
        <f t="shared" si="118"/>
        <v>01081</v>
      </c>
      <c r="O1441" t="str">
        <f t="shared" si="119"/>
        <v/>
      </c>
      <c r="Q1441">
        <f t="shared" si="120"/>
        <v>1081</v>
      </c>
      <c r="R1441" s="14">
        <f t="shared" si="121"/>
        <v>4475953</v>
      </c>
    </row>
    <row r="1442" spans="1:18" ht="14.65" customHeight="1" x14ac:dyDescent="0.25">
      <c r="A1442" s="5">
        <v>476</v>
      </c>
      <c r="B1442" s="99" t="s">
        <v>1950</v>
      </c>
      <c r="C1442" s="6" t="s">
        <v>1951</v>
      </c>
      <c r="D1442" s="7">
        <v>44930</v>
      </c>
      <c r="E1442" s="8" t="s">
        <v>1377</v>
      </c>
      <c r="F1442" s="9">
        <v>1701775</v>
      </c>
      <c r="G1442" s="8" t="s">
        <v>1378</v>
      </c>
      <c r="H1442" s="9">
        <v>178686</v>
      </c>
      <c r="I1442" s="101">
        <v>7231495</v>
      </c>
      <c r="J1442" s="102"/>
      <c r="K1442" s="103"/>
      <c r="L1442" s="107" t="s">
        <v>1952</v>
      </c>
      <c r="M1442" s="108"/>
      <c r="N1442" s="15" t="str">
        <f t="shared" si="118"/>
        <v>00283</v>
      </c>
      <c r="O1442" t="str">
        <f t="shared" si="119"/>
        <v/>
      </c>
      <c r="Q1442">
        <f t="shared" si="120"/>
        <v>283</v>
      </c>
      <c r="R1442" s="14">
        <f t="shared" si="121"/>
        <v>1701775</v>
      </c>
    </row>
    <row r="1443" spans="1:18" ht="14.65" customHeight="1" x14ac:dyDescent="0.25">
      <c r="A1443" s="11">
        <v>477</v>
      </c>
      <c r="B1443" s="100"/>
      <c r="C1443" s="6" t="s">
        <v>1953</v>
      </c>
      <c r="D1443" s="7">
        <v>44940</v>
      </c>
      <c r="E1443" s="8" t="s">
        <v>1377</v>
      </c>
      <c r="F1443" s="9">
        <v>6378108</v>
      </c>
      <c r="G1443" s="8" t="s">
        <v>1378</v>
      </c>
      <c r="H1443" s="9">
        <v>669702</v>
      </c>
      <c r="I1443" s="104"/>
      <c r="J1443" s="105"/>
      <c r="K1443" s="106"/>
      <c r="L1443" s="109"/>
      <c r="M1443" s="110"/>
      <c r="N1443" s="15" t="str">
        <f t="shared" si="118"/>
        <v>01572</v>
      </c>
      <c r="O1443" t="str">
        <f t="shared" si="119"/>
        <v/>
      </c>
      <c r="Q1443">
        <f t="shared" si="120"/>
        <v>1572</v>
      </c>
      <c r="R1443" s="14">
        <f t="shared" si="121"/>
        <v>6378108</v>
      </c>
    </row>
    <row r="1444" spans="1:18" ht="16.149999999999999" customHeight="1" x14ac:dyDescent="0.25">
      <c r="A1444" s="12">
        <v>478</v>
      </c>
      <c r="B1444" s="12" t="s">
        <v>1954</v>
      </c>
      <c r="C1444" s="6" t="s">
        <v>1955</v>
      </c>
      <c r="D1444" s="7">
        <v>44958</v>
      </c>
      <c r="E1444" s="8" t="s">
        <v>1956</v>
      </c>
      <c r="F1444" s="9">
        <v>-1056334</v>
      </c>
      <c r="G1444" s="8" t="s">
        <v>1378</v>
      </c>
      <c r="H1444" s="9">
        <v>-110915</v>
      </c>
      <c r="I1444" s="94">
        <v>-945419</v>
      </c>
      <c r="J1444" s="95"/>
      <c r="K1444" s="96"/>
      <c r="L1444" s="97" t="s">
        <v>1952</v>
      </c>
      <c r="M1444" s="98"/>
      <c r="N1444" s="15" t="str">
        <f t="shared" si="118"/>
        <v>00056</v>
      </c>
      <c r="O1444" t="str">
        <f t="shared" si="119"/>
        <v>HT</v>
      </c>
      <c r="Q1444">
        <f t="shared" si="120"/>
        <v>56</v>
      </c>
      <c r="R1444" s="14">
        <f t="shared" si="121"/>
        <v>-1056334</v>
      </c>
    </row>
    <row r="1445" spans="1:18" ht="16.149999999999999" customHeight="1" x14ac:dyDescent="0.25">
      <c r="A1445" s="12">
        <v>479</v>
      </c>
      <c r="B1445" s="12" t="s">
        <v>1957</v>
      </c>
      <c r="C1445" s="6" t="s">
        <v>1958</v>
      </c>
      <c r="D1445" s="7">
        <v>44896</v>
      </c>
      <c r="E1445" s="8" t="s">
        <v>1959</v>
      </c>
      <c r="F1445" s="9">
        <v>-642956</v>
      </c>
      <c r="G1445" s="8" t="s">
        <v>1378</v>
      </c>
      <c r="H1445" s="9">
        <v>-67510</v>
      </c>
      <c r="I1445" s="94">
        <v>-575446</v>
      </c>
      <c r="J1445" s="95"/>
      <c r="K1445" s="96"/>
      <c r="L1445" s="97" t="s">
        <v>1952</v>
      </c>
      <c r="M1445" s="98"/>
      <c r="N1445" s="15" t="str">
        <f t="shared" si="118"/>
        <v>00851</v>
      </c>
      <c r="O1445" t="str">
        <f t="shared" si="119"/>
        <v>HT</v>
      </c>
      <c r="Q1445">
        <f t="shared" si="120"/>
        <v>851</v>
      </c>
      <c r="R1445" s="14">
        <f t="shared" si="121"/>
        <v>-642956</v>
      </c>
    </row>
    <row r="1446" spans="1:18" ht="14.45" customHeight="1" x14ac:dyDescent="0.25">
      <c r="A1446" s="5">
        <v>480</v>
      </c>
      <c r="B1446" s="99" t="s">
        <v>1960</v>
      </c>
      <c r="C1446" s="6" t="s">
        <v>1961</v>
      </c>
      <c r="D1446" s="7">
        <v>44930</v>
      </c>
      <c r="E1446" s="8" t="s">
        <v>1377</v>
      </c>
      <c r="F1446" s="9">
        <v>1357095</v>
      </c>
      <c r="G1446" s="8" t="s">
        <v>1378</v>
      </c>
      <c r="H1446" s="9">
        <v>142495</v>
      </c>
      <c r="I1446" s="101">
        <v>11787934</v>
      </c>
      <c r="J1446" s="102"/>
      <c r="K1446" s="103"/>
      <c r="L1446" s="107" t="s">
        <v>844</v>
      </c>
      <c r="M1446" s="108"/>
      <c r="N1446" s="15" t="str">
        <f t="shared" si="118"/>
        <v>00292</v>
      </c>
      <c r="O1446" t="str">
        <f t="shared" si="119"/>
        <v/>
      </c>
      <c r="Q1446">
        <f t="shared" si="120"/>
        <v>292</v>
      </c>
      <c r="R1446" s="14">
        <f t="shared" si="121"/>
        <v>1357095</v>
      </c>
    </row>
    <row r="1447" spans="1:18" ht="14.45" customHeight="1" x14ac:dyDescent="0.25">
      <c r="A1447" s="10">
        <v>481</v>
      </c>
      <c r="B1447" s="111"/>
      <c r="C1447" s="6" t="s">
        <v>1962</v>
      </c>
      <c r="D1447" s="7">
        <v>44931</v>
      </c>
      <c r="E1447" s="8" t="s">
        <v>1377</v>
      </c>
      <c r="F1447" s="9">
        <v>9277698</v>
      </c>
      <c r="G1447" s="8" t="s">
        <v>1378</v>
      </c>
      <c r="H1447" s="9">
        <v>974158</v>
      </c>
      <c r="I1447" s="112"/>
      <c r="J1447" s="113"/>
      <c r="K1447" s="114"/>
      <c r="L1447" s="115"/>
      <c r="M1447" s="116"/>
      <c r="N1447" s="15" t="str">
        <f t="shared" si="118"/>
        <v>00470</v>
      </c>
      <c r="O1447" t="str">
        <f t="shared" si="119"/>
        <v/>
      </c>
      <c r="Q1447">
        <f t="shared" si="120"/>
        <v>470</v>
      </c>
      <c r="R1447" s="14">
        <f t="shared" si="121"/>
        <v>9277698</v>
      </c>
    </row>
    <row r="1448" spans="1:18" ht="14.45" customHeight="1" x14ac:dyDescent="0.25">
      <c r="A1448" s="11">
        <v>482</v>
      </c>
      <c r="B1448" s="100"/>
      <c r="C1448" s="6" t="s">
        <v>1963</v>
      </c>
      <c r="D1448" s="7">
        <v>44936</v>
      </c>
      <c r="E1448" s="8" t="s">
        <v>1380</v>
      </c>
      <c r="F1448" s="9">
        <v>2536083</v>
      </c>
      <c r="G1448" s="8" t="s">
        <v>1378</v>
      </c>
      <c r="H1448" s="9">
        <v>266289</v>
      </c>
      <c r="I1448" s="104"/>
      <c r="J1448" s="105"/>
      <c r="K1448" s="106"/>
      <c r="L1448" s="109"/>
      <c r="M1448" s="110"/>
      <c r="N1448" s="15" t="str">
        <f t="shared" si="118"/>
        <v>00999</v>
      </c>
      <c r="O1448" t="str">
        <f t="shared" si="119"/>
        <v/>
      </c>
      <c r="Q1448">
        <f t="shared" si="120"/>
        <v>999</v>
      </c>
      <c r="R1448" s="14">
        <f t="shared" si="121"/>
        <v>2536083</v>
      </c>
    </row>
    <row r="1449" spans="1:18" ht="16.149999999999999" customHeight="1" x14ac:dyDescent="0.25">
      <c r="A1449" s="12">
        <v>483</v>
      </c>
      <c r="B1449" s="12" t="s">
        <v>1964</v>
      </c>
      <c r="C1449" s="6" t="s">
        <v>1965</v>
      </c>
      <c r="D1449" s="7">
        <v>44944</v>
      </c>
      <c r="E1449" s="8" t="s">
        <v>1966</v>
      </c>
      <c r="F1449" s="9">
        <v>-721305</v>
      </c>
      <c r="G1449" s="8" t="s">
        <v>1378</v>
      </c>
      <c r="H1449" s="9">
        <v>-75737</v>
      </c>
      <c r="I1449" s="94">
        <v>-645568</v>
      </c>
      <c r="J1449" s="95"/>
      <c r="K1449" s="96"/>
      <c r="L1449" s="97" t="s">
        <v>844</v>
      </c>
      <c r="M1449" s="98"/>
      <c r="N1449" s="15" t="str">
        <f t="shared" si="118"/>
        <v>'80</v>
      </c>
      <c r="O1449" t="str">
        <f t="shared" si="119"/>
        <v>HT</v>
      </c>
      <c r="Q1449">
        <f>RIGHT(N1449,LEN(N1449)-1)*1</f>
        <v>80</v>
      </c>
      <c r="R1449" s="14">
        <f t="shared" si="121"/>
        <v>-721305</v>
      </c>
    </row>
    <row r="1450" spans="1:18" ht="16.149999999999999" customHeight="1" x14ac:dyDescent="0.25">
      <c r="A1450" s="12">
        <v>484</v>
      </c>
      <c r="B1450" s="12" t="s">
        <v>1967</v>
      </c>
      <c r="C1450" s="6" t="s">
        <v>1968</v>
      </c>
      <c r="D1450" s="7">
        <v>44932</v>
      </c>
      <c r="E1450" s="8" t="s">
        <v>1377</v>
      </c>
      <c r="F1450" s="9">
        <v>3877809</v>
      </c>
      <c r="G1450" s="8" t="s">
        <v>1378</v>
      </c>
      <c r="H1450" s="9">
        <v>407170</v>
      </c>
      <c r="I1450" s="94">
        <v>3470639</v>
      </c>
      <c r="J1450" s="95"/>
      <c r="K1450" s="96"/>
      <c r="L1450" s="97" t="s">
        <v>851</v>
      </c>
      <c r="M1450" s="98"/>
      <c r="N1450" s="15" t="str">
        <f t="shared" si="118"/>
        <v>00589</v>
      </c>
      <c r="O1450" t="str">
        <f t="shared" si="119"/>
        <v/>
      </c>
      <c r="Q1450">
        <f t="shared" si="120"/>
        <v>589</v>
      </c>
      <c r="R1450" s="14">
        <f t="shared" si="121"/>
        <v>3877809</v>
      </c>
    </row>
    <row r="1451" spans="1:18" ht="14.45" customHeight="1" x14ac:dyDescent="0.25">
      <c r="A1451" s="5">
        <v>485</v>
      </c>
      <c r="B1451" s="99" t="s">
        <v>1969</v>
      </c>
      <c r="C1451" s="6" t="s">
        <v>1970</v>
      </c>
      <c r="D1451" s="7">
        <v>44942</v>
      </c>
      <c r="E1451" s="8" t="s">
        <v>1380</v>
      </c>
      <c r="F1451" s="9">
        <v>369227</v>
      </c>
      <c r="G1451" s="8" t="s">
        <v>1378</v>
      </c>
      <c r="H1451" s="9">
        <v>38769</v>
      </c>
      <c r="I1451" s="101">
        <v>6725665</v>
      </c>
      <c r="J1451" s="102"/>
      <c r="K1451" s="103"/>
      <c r="L1451" s="107" t="s">
        <v>857</v>
      </c>
      <c r="M1451" s="108"/>
      <c r="N1451" s="15" t="str">
        <f t="shared" si="118"/>
        <v>01654</v>
      </c>
      <c r="O1451" t="str">
        <f t="shared" si="119"/>
        <v/>
      </c>
      <c r="Q1451">
        <f t="shared" si="120"/>
        <v>1654</v>
      </c>
      <c r="R1451" s="14">
        <f t="shared" si="121"/>
        <v>369227</v>
      </c>
    </row>
    <row r="1452" spans="1:18" ht="14.45" customHeight="1" x14ac:dyDescent="0.25">
      <c r="A1452" s="10">
        <v>486</v>
      </c>
      <c r="B1452" s="111"/>
      <c r="C1452" s="6" t="s">
        <v>1971</v>
      </c>
      <c r="D1452" s="7">
        <v>44930</v>
      </c>
      <c r="E1452" s="8" t="s">
        <v>1377</v>
      </c>
      <c r="F1452" s="9">
        <v>783981</v>
      </c>
      <c r="G1452" s="8" t="s">
        <v>1378</v>
      </c>
      <c r="H1452" s="9">
        <v>82318</v>
      </c>
      <c r="I1452" s="112"/>
      <c r="J1452" s="113"/>
      <c r="K1452" s="114"/>
      <c r="L1452" s="115"/>
      <c r="M1452" s="116"/>
      <c r="N1452" s="15" t="str">
        <f t="shared" si="118"/>
        <v>00393</v>
      </c>
      <c r="O1452" t="str">
        <f t="shared" si="119"/>
        <v/>
      </c>
      <c r="Q1452">
        <f t="shared" si="120"/>
        <v>393</v>
      </c>
      <c r="R1452" s="14">
        <f t="shared" si="121"/>
        <v>783981</v>
      </c>
    </row>
    <row r="1453" spans="1:18" ht="14.45" customHeight="1" x14ac:dyDescent="0.25">
      <c r="A1453" s="10">
        <v>487</v>
      </c>
      <c r="B1453" s="111"/>
      <c r="C1453" s="6" t="s">
        <v>1972</v>
      </c>
      <c r="D1453" s="7">
        <v>44937</v>
      </c>
      <c r="E1453" s="8" t="s">
        <v>1380</v>
      </c>
      <c r="F1453" s="9">
        <v>2097126</v>
      </c>
      <c r="G1453" s="8" t="s">
        <v>1378</v>
      </c>
      <c r="H1453" s="9">
        <v>220198</v>
      </c>
      <c r="I1453" s="112"/>
      <c r="J1453" s="113"/>
      <c r="K1453" s="114"/>
      <c r="L1453" s="115"/>
      <c r="M1453" s="116"/>
      <c r="N1453" s="15" t="str">
        <f t="shared" si="118"/>
        <v>01088</v>
      </c>
      <c r="O1453" t="str">
        <f t="shared" si="119"/>
        <v/>
      </c>
      <c r="Q1453">
        <f t="shared" si="120"/>
        <v>1088</v>
      </c>
      <c r="R1453" s="14">
        <f t="shared" si="121"/>
        <v>2097126</v>
      </c>
    </row>
    <row r="1454" spans="1:18" ht="14.45" customHeight="1" x14ac:dyDescent="0.25">
      <c r="A1454" s="10">
        <v>488</v>
      </c>
      <c r="B1454" s="111"/>
      <c r="C1454" s="6" t="s">
        <v>1973</v>
      </c>
      <c r="D1454" s="7">
        <v>44944</v>
      </c>
      <c r="E1454" s="8" t="s">
        <v>1974</v>
      </c>
      <c r="F1454" s="9">
        <v>1480133</v>
      </c>
      <c r="G1454" s="8" t="s">
        <v>1378</v>
      </c>
      <c r="H1454" s="9">
        <v>155414</v>
      </c>
      <c r="I1454" s="112"/>
      <c r="J1454" s="113"/>
      <c r="K1454" s="114"/>
      <c r="L1454" s="115"/>
      <c r="M1454" s="116"/>
      <c r="N1454" s="15" t="str">
        <f t="shared" si="118"/>
        <v>01762</v>
      </c>
      <c r="O1454" t="str">
        <f t="shared" si="119"/>
        <v/>
      </c>
      <c r="Q1454">
        <f t="shared" si="120"/>
        <v>1762</v>
      </c>
      <c r="R1454" s="14">
        <f t="shared" si="121"/>
        <v>1480133</v>
      </c>
    </row>
    <row r="1455" spans="1:18" ht="14.45" customHeight="1" x14ac:dyDescent="0.25">
      <c r="A1455" s="10">
        <v>489</v>
      </c>
      <c r="B1455" s="111"/>
      <c r="C1455" s="6" t="s">
        <v>1975</v>
      </c>
      <c r="D1455" s="7">
        <v>44929</v>
      </c>
      <c r="E1455" s="8" t="s">
        <v>1377</v>
      </c>
      <c r="F1455" s="9">
        <v>1700500</v>
      </c>
      <c r="G1455" s="8" t="s">
        <v>1378</v>
      </c>
      <c r="H1455" s="9">
        <v>178552</v>
      </c>
      <c r="I1455" s="112"/>
      <c r="J1455" s="113"/>
      <c r="K1455" s="114"/>
      <c r="L1455" s="115"/>
      <c r="M1455" s="116"/>
      <c r="N1455" s="15" t="str">
        <f t="shared" si="118"/>
        <v>00203</v>
      </c>
      <c r="O1455" t="str">
        <f t="shared" si="119"/>
        <v/>
      </c>
      <c r="Q1455">
        <f t="shared" si="120"/>
        <v>203</v>
      </c>
      <c r="R1455" s="14">
        <f t="shared" si="121"/>
        <v>1700500</v>
      </c>
    </row>
    <row r="1456" spans="1:18" ht="14.45" customHeight="1" x14ac:dyDescent="0.25">
      <c r="A1456" s="11">
        <v>490</v>
      </c>
      <c r="B1456" s="100"/>
      <c r="C1456" s="6" t="s">
        <v>1976</v>
      </c>
      <c r="D1456" s="7">
        <v>44942</v>
      </c>
      <c r="E1456" s="8" t="s">
        <v>1799</v>
      </c>
      <c r="F1456" s="9">
        <v>1083742</v>
      </c>
      <c r="G1456" s="8" t="s">
        <v>1378</v>
      </c>
      <c r="H1456" s="9">
        <v>113793</v>
      </c>
      <c r="I1456" s="104"/>
      <c r="J1456" s="105"/>
      <c r="K1456" s="106"/>
      <c r="L1456" s="109"/>
      <c r="M1456" s="110"/>
      <c r="N1456" s="15" t="str">
        <f t="shared" si="118"/>
        <v>01660</v>
      </c>
      <c r="O1456" t="str">
        <f t="shared" si="119"/>
        <v/>
      </c>
      <c r="Q1456">
        <f t="shared" si="120"/>
        <v>1660</v>
      </c>
      <c r="R1456" s="14">
        <f t="shared" si="121"/>
        <v>1083742</v>
      </c>
    </row>
    <row r="1457" spans="1:18" ht="14.65" customHeight="1" x14ac:dyDescent="0.25">
      <c r="A1457" s="5">
        <v>491</v>
      </c>
      <c r="B1457" s="99" t="s">
        <v>1977</v>
      </c>
      <c r="C1457" s="6" t="s">
        <v>1978</v>
      </c>
      <c r="D1457" s="7">
        <v>44960</v>
      </c>
      <c r="E1457" s="8" t="s">
        <v>1979</v>
      </c>
      <c r="F1457" s="9">
        <v>-959429</v>
      </c>
      <c r="G1457" s="8" t="s">
        <v>1378</v>
      </c>
      <c r="H1457" s="9">
        <v>-100740</v>
      </c>
      <c r="I1457" s="101">
        <v>-1432849</v>
      </c>
      <c r="J1457" s="102"/>
      <c r="K1457" s="103"/>
      <c r="L1457" s="107" t="s">
        <v>857</v>
      </c>
      <c r="M1457" s="108"/>
      <c r="N1457" s="15" t="str">
        <f t="shared" si="118"/>
        <v>'237</v>
      </c>
      <c r="O1457" t="str">
        <f t="shared" si="119"/>
        <v>HT</v>
      </c>
      <c r="Q1457">
        <f t="shared" ref="Q1457:Q1458" si="122">RIGHT(N1457,LEN(N1457)-1)*1</f>
        <v>237</v>
      </c>
      <c r="R1457" s="14">
        <f t="shared" si="121"/>
        <v>-959429</v>
      </c>
    </row>
    <row r="1458" spans="1:18" ht="14.65" customHeight="1" x14ac:dyDescent="0.25">
      <c r="A1458" s="11">
        <v>492</v>
      </c>
      <c r="B1458" s="100"/>
      <c r="C1458" s="6" t="s">
        <v>1980</v>
      </c>
      <c r="D1458" s="7">
        <v>44963</v>
      </c>
      <c r="E1458" s="8" t="s">
        <v>1981</v>
      </c>
      <c r="F1458" s="9">
        <v>-641520</v>
      </c>
      <c r="G1458" s="8" t="s">
        <v>1378</v>
      </c>
      <c r="H1458" s="9">
        <v>-67360</v>
      </c>
      <c r="I1458" s="104"/>
      <c r="J1458" s="105"/>
      <c r="K1458" s="106"/>
      <c r="L1458" s="109"/>
      <c r="M1458" s="110"/>
      <c r="N1458" s="15" t="str">
        <f t="shared" si="118"/>
        <v>'243</v>
      </c>
      <c r="O1458" t="str">
        <f t="shared" si="119"/>
        <v>HT</v>
      </c>
      <c r="Q1458">
        <f t="shared" si="122"/>
        <v>243</v>
      </c>
      <c r="R1458" s="14">
        <f t="shared" si="121"/>
        <v>-641520</v>
      </c>
    </row>
    <row r="1459" spans="1:18" ht="16.149999999999999" customHeight="1" x14ac:dyDescent="0.25">
      <c r="A1459" s="12">
        <v>493</v>
      </c>
      <c r="B1459" s="12" t="s">
        <v>1982</v>
      </c>
      <c r="C1459" s="6" t="s">
        <v>1983</v>
      </c>
      <c r="D1459" s="7">
        <v>44935</v>
      </c>
      <c r="E1459" s="8" t="s">
        <v>1377</v>
      </c>
      <c r="F1459" s="9">
        <v>5849100</v>
      </c>
      <c r="G1459" s="8" t="s">
        <v>1378</v>
      </c>
      <c r="H1459" s="9">
        <v>614156</v>
      </c>
      <c r="I1459" s="94">
        <v>5234944</v>
      </c>
      <c r="J1459" s="95"/>
      <c r="K1459" s="96"/>
      <c r="L1459" s="97" t="s">
        <v>865</v>
      </c>
      <c r="M1459" s="98"/>
      <c r="N1459" s="15" t="str">
        <f t="shared" si="118"/>
        <v>00972</v>
      </c>
      <c r="O1459" t="str">
        <f t="shared" si="119"/>
        <v/>
      </c>
      <c r="Q1459">
        <f t="shared" si="120"/>
        <v>972</v>
      </c>
      <c r="R1459" s="14">
        <f t="shared" si="121"/>
        <v>5849100</v>
      </c>
    </row>
    <row r="1460" spans="1:18" ht="14.45" customHeight="1" x14ac:dyDescent="0.25">
      <c r="A1460" s="5">
        <v>494</v>
      </c>
      <c r="B1460" s="99" t="s">
        <v>1984</v>
      </c>
      <c r="C1460" s="6" t="s">
        <v>1985</v>
      </c>
      <c r="D1460" s="7">
        <v>44929</v>
      </c>
      <c r="E1460" s="8" t="s">
        <v>1377</v>
      </c>
      <c r="F1460" s="9">
        <v>2959400</v>
      </c>
      <c r="G1460" s="8" t="s">
        <v>1378</v>
      </c>
      <c r="H1460" s="9">
        <v>310737</v>
      </c>
      <c r="I1460" s="101">
        <v>17700495</v>
      </c>
      <c r="J1460" s="102"/>
      <c r="K1460" s="103"/>
      <c r="L1460" s="107" t="s">
        <v>868</v>
      </c>
      <c r="M1460" s="108"/>
      <c r="N1460" s="15" t="str">
        <f t="shared" si="118"/>
        <v>'A165</v>
      </c>
      <c r="O1460" t="str">
        <f t="shared" si="119"/>
        <v/>
      </c>
      <c r="Q1460">
        <f>RIGHT(N1460,LEN(N1460)-2)*1</f>
        <v>165</v>
      </c>
      <c r="R1460" s="14">
        <f t="shared" si="121"/>
        <v>2959400</v>
      </c>
    </row>
    <row r="1461" spans="1:18" ht="14.45" customHeight="1" x14ac:dyDescent="0.25">
      <c r="A1461" s="10">
        <v>495</v>
      </c>
      <c r="B1461" s="111"/>
      <c r="C1461" s="6" t="s">
        <v>1986</v>
      </c>
      <c r="D1461" s="7">
        <v>44936</v>
      </c>
      <c r="E1461" s="8" t="s">
        <v>1377</v>
      </c>
      <c r="F1461" s="9">
        <v>15779297</v>
      </c>
      <c r="G1461" s="8" t="s">
        <v>1378</v>
      </c>
      <c r="H1461" s="9">
        <v>1656826</v>
      </c>
      <c r="I1461" s="112"/>
      <c r="J1461" s="113"/>
      <c r="K1461" s="114"/>
      <c r="L1461" s="115"/>
      <c r="M1461" s="116"/>
      <c r="N1461" s="15" t="str">
        <f t="shared" si="118"/>
        <v>A1032</v>
      </c>
      <c r="O1461" t="str">
        <f t="shared" si="119"/>
        <v/>
      </c>
      <c r="Q1461">
        <f t="shared" ref="Q1461:Q1462" si="123">RIGHT(N1461,LEN(N1461)-1)*1</f>
        <v>1032</v>
      </c>
      <c r="R1461" s="14">
        <f t="shared" si="121"/>
        <v>15779297</v>
      </c>
    </row>
    <row r="1462" spans="1:18" ht="14.45" customHeight="1" x14ac:dyDescent="0.25">
      <c r="A1462" s="11">
        <v>496</v>
      </c>
      <c r="B1462" s="100"/>
      <c r="C1462" s="6" t="s">
        <v>1987</v>
      </c>
      <c r="D1462" s="7">
        <v>44943</v>
      </c>
      <c r="E1462" s="8" t="s">
        <v>1380</v>
      </c>
      <c r="F1462" s="9">
        <v>1038392</v>
      </c>
      <c r="G1462" s="8" t="s">
        <v>1378</v>
      </c>
      <c r="H1462" s="9">
        <v>109031</v>
      </c>
      <c r="I1462" s="104"/>
      <c r="J1462" s="105"/>
      <c r="K1462" s="106"/>
      <c r="L1462" s="109"/>
      <c r="M1462" s="110"/>
      <c r="N1462" s="15" t="str">
        <f t="shared" si="118"/>
        <v>A1751</v>
      </c>
      <c r="O1462" t="str">
        <f t="shared" si="119"/>
        <v/>
      </c>
      <c r="Q1462">
        <f t="shared" si="123"/>
        <v>1751</v>
      </c>
      <c r="R1462" s="14">
        <f t="shared" si="121"/>
        <v>1038392</v>
      </c>
    </row>
    <row r="1463" spans="1:18" ht="16.149999999999999" customHeight="1" x14ac:dyDescent="0.25">
      <c r="A1463" s="12">
        <v>497</v>
      </c>
      <c r="B1463" s="12" t="s">
        <v>1988</v>
      </c>
      <c r="C1463" s="6" t="s">
        <v>1989</v>
      </c>
      <c r="D1463" s="7">
        <v>44929</v>
      </c>
      <c r="E1463" s="8" t="s">
        <v>1390</v>
      </c>
      <c r="F1463" s="9">
        <v>3339801</v>
      </c>
      <c r="G1463" s="8" t="s">
        <v>1378</v>
      </c>
      <c r="H1463" s="9">
        <v>350679</v>
      </c>
      <c r="I1463" s="94">
        <v>2989122</v>
      </c>
      <c r="J1463" s="95"/>
      <c r="K1463" s="96"/>
      <c r="L1463" s="97" t="s">
        <v>877</v>
      </c>
      <c r="M1463" s="98"/>
      <c r="N1463" s="15" t="str">
        <f t="shared" si="118"/>
        <v>00202</v>
      </c>
      <c r="O1463" t="str">
        <f t="shared" si="119"/>
        <v/>
      </c>
      <c r="Q1463">
        <f t="shared" si="120"/>
        <v>202</v>
      </c>
      <c r="R1463" s="14">
        <f t="shared" si="121"/>
        <v>3339801</v>
      </c>
    </row>
    <row r="1464" spans="1:18" ht="16.149999999999999" customHeight="1" x14ac:dyDescent="0.25">
      <c r="A1464" s="12">
        <v>498</v>
      </c>
      <c r="B1464" s="12" t="s">
        <v>1990</v>
      </c>
      <c r="C1464" s="6" t="s">
        <v>1991</v>
      </c>
      <c r="D1464" s="7">
        <v>44943</v>
      </c>
      <c r="E1464" s="8" t="s">
        <v>1940</v>
      </c>
      <c r="F1464" s="9">
        <v>1998769</v>
      </c>
      <c r="G1464" s="8" t="s">
        <v>1378</v>
      </c>
      <c r="H1464" s="9">
        <v>209871</v>
      </c>
      <c r="I1464" s="94">
        <v>1788898</v>
      </c>
      <c r="J1464" s="95"/>
      <c r="K1464" s="96"/>
      <c r="L1464" s="97" t="s">
        <v>880</v>
      </c>
      <c r="M1464" s="98"/>
      <c r="N1464" s="15" t="str">
        <f t="shared" si="118"/>
        <v>01754</v>
      </c>
      <c r="O1464" t="str">
        <f t="shared" si="119"/>
        <v/>
      </c>
      <c r="Q1464">
        <f t="shared" si="120"/>
        <v>1754</v>
      </c>
      <c r="R1464" s="14">
        <f t="shared" si="121"/>
        <v>1998769</v>
      </c>
    </row>
    <row r="1465" spans="1:18" ht="14.45" customHeight="1" x14ac:dyDescent="0.25">
      <c r="A1465" s="5">
        <v>499</v>
      </c>
      <c r="B1465" s="99" t="s">
        <v>1992</v>
      </c>
      <c r="C1465" s="6" t="s">
        <v>1993</v>
      </c>
      <c r="D1465" s="7">
        <v>44943</v>
      </c>
      <c r="E1465" s="8" t="s">
        <v>1377</v>
      </c>
      <c r="F1465" s="9">
        <v>1693255</v>
      </c>
      <c r="G1465" s="8" t="s">
        <v>1378</v>
      </c>
      <c r="H1465" s="9">
        <v>177792</v>
      </c>
      <c r="I1465" s="101">
        <v>7437669</v>
      </c>
      <c r="J1465" s="102"/>
      <c r="K1465" s="103"/>
      <c r="L1465" s="107" t="s">
        <v>885</v>
      </c>
      <c r="M1465" s="108"/>
      <c r="N1465" s="15" t="str">
        <f t="shared" si="118"/>
        <v>01742</v>
      </c>
      <c r="O1465" t="str">
        <f t="shared" si="119"/>
        <v/>
      </c>
      <c r="Q1465">
        <f t="shared" si="120"/>
        <v>1742</v>
      </c>
      <c r="R1465" s="14">
        <f t="shared" si="121"/>
        <v>1693255</v>
      </c>
    </row>
    <row r="1466" spans="1:18" ht="14.45" customHeight="1" x14ac:dyDescent="0.25">
      <c r="A1466" s="10">
        <v>500</v>
      </c>
      <c r="B1466" s="111"/>
      <c r="C1466" s="6" t="s">
        <v>1994</v>
      </c>
      <c r="D1466" s="7">
        <v>44933</v>
      </c>
      <c r="E1466" s="8" t="s">
        <v>1377</v>
      </c>
      <c r="F1466" s="9">
        <v>4268872</v>
      </c>
      <c r="G1466" s="8" t="s">
        <v>1378</v>
      </c>
      <c r="H1466" s="9">
        <v>448232</v>
      </c>
      <c r="I1466" s="112"/>
      <c r="J1466" s="113"/>
      <c r="K1466" s="114"/>
      <c r="L1466" s="115"/>
      <c r="M1466" s="116"/>
      <c r="N1466" s="15" t="str">
        <f t="shared" si="118"/>
        <v>00852</v>
      </c>
      <c r="O1466" t="str">
        <f t="shared" si="119"/>
        <v/>
      </c>
      <c r="Q1466">
        <f t="shared" si="120"/>
        <v>852</v>
      </c>
      <c r="R1466" s="14">
        <f t="shared" si="121"/>
        <v>4268872</v>
      </c>
    </row>
    <row r="1467" spans="1:18" ht="14.45" customHeight="1" x14ac:dyDescent="0.25">
      <c r="A1467" s="11">
        <v>501</v>
      </c>
      <c r="B1467" s="100"/>
      <c r="C1467" s="6" t="s">
        <v>1995</v>
      </c>
      <c r="D1467" s="7">
        <v>44931</v>
      </c>
      <c r="E1467" s="8" t="s">
        <v>1377</v>
      </c>
      <c r="F1467" s="9">
        <v>2348118</v>
      </c>
      <c r="G1467" s="8" t="s">
        <v>1378</v>
      </c>
      <c r="H1467" s="9">
        <v>246552</v>
      </c>
      <c r="I1467" s="104"/>
      <c r="J1467" s="105"/>
      <c r="K1467" s="106"/>
      <c r="L1467" s="109"/>
      <c r="M1467" s="110"/>
      <c r="N1467" s="15" t="str">
        <f t="shared" si="118"/>
        <v>00472</v>
      </c>
      <c r="O1467" t="str">
        <f t="shared" si="119"/>
        <v/>
      </c>
      <c r="Q1467">
        <f t="shared" si="120"/>
        <v>472</v>
      </c>
      <c r="R1467" s="14">
        <f t="shared" si="121"/>
        <v>2348118</v>
      </c>
    </row>
    <row r="1468" spans="1:18" ht="14.45" customHeight="1" x14ac:dyDescent="0.25">
      <c r="A1468" s="5">
        <v>502</v>
      </c>
      <c r="B1468" s="99" t="s">
        <v>1996</v>
      </c>
      <c r="C1468" s="6" t="s">
        <v>1997</v>
      </c>
      <c r="D1468" s="7">
        <v>44932</v>
      </c>
      <c r="E1468" s="8" t="s">
        <v>1377</v>
      </c>
      <c r="F1468" s="9">
        <v>15779297</v>
      </c>
      <c r="G1468" s="8" t="s">
        <v>1378</v>
      </c>
      <c r="H1468" s="9">
        <v>1656826</v>
      </c>
      <c r="I1468" s="101">
        <v>31489941</v>
      </c>
      <c r="J1468" s="102"/>
      <c r="K1468" s="103"/>
      <c r="L1468" s="107" t="s">
        <v>890</v>
      </c>
      <c r="M1468" s="108"/>
      <c r="N1468" s="15" t="str">
        <f t="shared" si="118"/>
        <v>00720</v>
      </c>
      <c r="O1468" t="str">
        <f t="shared" si="119"/>
        <v/>
      </c>
      <c r="Q1468">
        <f t="shared" si="120"/>
        <v>720</v>
      </c>
      <c r="R1468" s="14">
        <f t="shared" si="121"/>
        <v>15779297</v>
      </c>
    </row>
    <row r="1469" spans="1:18" ht="14.45" customHeight="1" x14ac:dyDescent="0.25">
      <c r="A1469" s="10">
        <v>503</v>
      </c>
      <c r="B1469" s="111"/>
      <c r="C1469" s="6" t="s">
        <v>1998</v>
      </c>
      <c r="D1469" s="7">
        <v>44939</v>
      </c>
      <c r="E1469" s="8" t="s">
        <v>1377</v>
      </c>
      <c r="F1469" s="9">
        <v>10085192</v>
      </c>
      <c r="G1469" s="8" t="s">
        <v>1378</v>
      </c>
      <c r="H1469" s="9">
        <v>1058945</v>
      </c>
      <c r="I1469" s="112"/>
      <c r="J1469" s="113"/>
      <c r="K1469" s="114"/>
      <c r="L1469" s="115"/>
      <c r="M1469" s="116"/>
      <c r="N1469" s="15" t="str">
        <f t="shared" si="118"/>
        <v>01511</v>
      </c>
      <c r="O1469" t="str">
        <f t="shared" si="119"/>
        <v/>
      </c>
      <c r="Q1469">
        <f t="shared" si="120"/>
        <v>1511</v>
      </c>
      <c r="R1469" s="14">
        <f t="shared" si="121"/>
        <v>10085192</v>
      </c>
    </row>
    <row r="1470" spans="1:18" ht="14.45" customHeight="1" x14ac:dyDescent="0.25">
      <c r="A1470" s="11">
        <v>504</v>
      </c>
      <c r="B1470" s="100"/>
      <c r="C1470" s="6" t="s">
        <v>1999</v>
      </c>
      <c r="D1470" s="7">
        <v>44930</v>
      </c>
      <c r="E1470" s="8" t="s">
        <v>1377</v>
      </c>
      <c r="F1470" s="9">
        <v>9319803</v>
      </c>
      <c r="G1470" s="8" t="s">
        <v>1378</v>
      </c>
      <c r="H1470" s="9">
        <v>978579</v>
      </c>
      <c r="I1470" s="104"/>
      <c r="J1470" s="105"/>
      <c r="K1470" s="106"/>
      <c r="L1470" s="109"/>
      <c r="M1470" s="110"/>
      <c r="N1470" s="15" t="str">
        <f t="shared" si="118"/>
        <v>00307</v>
      </c>
      <c r="O1470" t="str">
        <f t="shared" si="119"/>
        <v/>
      </c>
      <c r="Q1470">
        <f t="shared" si="120"/>
        <v>307</v>
      </c>
      <c r="R1470" s="14">
        <f t="shared" si="121"/>
        <v>9319803</v>
      </c>
    </row>
    <row r="1471" spans="1:18" ht="16.149999999999999" customHeight="1" x14ac:dyDescent="0.25">
      <c r="A1471" s="12">
        <v>505</v>
      </c>
      <c r="B1471" s="12" t="s">
        <v>2000</v>
      </c>
      <c r="C1471" s="6" t="s">
        <v>2001</v>
      </c>
      <c r="D1471" s="7">
        <v>44940</v>
      </c>
      <c r="E1471" s="8" t="s">
        <v>2002</v>
      </c>
      <c r="F1471" s="9">
        <v>-119943</v>
      </c>
      <c r="G1471" s="8" t="s">
        <v>1378</v>
      </c>
      <c r="H1471" s="9">
        <v>-12594</v>
      </c>
      <c r="I1471" s="94">
        <v>-107349</v>
      </c>
      <c r="J1471" s="95"/>
      <c r="K1471" s="96"/>
      <c r="L1471" s="97" t="s">
        <v>890</v>
      </c>
      <c r="M1471" s="98"/>
      <c r="N1471" s="15" t="str">
        <f t="shared" si="118"/>
        <v>'17</v>
      </c>
      <c r="O1471" t="str">
        <f t="shared" si="119"/>
        <v>HT</v>
      </c>
      <c r="Q1471">
        <f>RIGHT(N1471,LEN(N1471)-1)*1</f>
        <v>17</v>
      </c>
      <c r="R1471" s="14">
        <f t="shared" si="121"/>
        <v>-119943</v>
      </c>
    </row>
    <row r="1472" spans="1:18" ht="14.45" customHeight="1" x14ac:dyDescent="0.25">
      <c r="A1472" s="5">
        <v>506</v>
      </c>
      <c r="B1472" s="99" t="s">
        <v>2003</v>
      </c>
      <c r="C1472" s="6" t="s">
        <v>2004</v>
      </c>
      <c r="D1472" s="7">
        <v>44940</v>
      </c>
      <c r="E1472" s="8" t="s">
        <v>1799</v>
      </c>
      <c r="F1472" s="9">
        <v>7456405</v>
      </c>
      <c r="G1472" s="8" t="s">
        <v>1378</v>
      </c>
      <c r="H1472" s="9">
        <v>782922</v>
      </c>
      <c r="I1472" s="101">
        <v>20570553</v>
      </c>
      <c r="J1472" s="102"/>
      <c r="K1472" s="103"/>
      <c r="L1472" s="107" t="s">
        <v>902</v>
      </c>
      <c r="M1472" s="108"/>
      <c r="N1472" s="15" t="str">
        <f t="shared" si="118"/>
        <v>01598</v>
      </c>
      <c r="O1472" t="str">
        <f t="shared" si="119"/>
        <v/>
      </c>
      <c r="Q1472">
        <f t="shared" si="120"/>
        <v>1598</v>
      </c>
      <c r="R1472" s="14">
        <f t="shared" si="121"/>
        <v>7456405</v>
      </c>
    </row>
    <row r="1473" spans="1:18" ht="14.45" customHeight="1" x14ac:dyDescent="0.25">
      <c r="A1473" s="10">
        <v>507</v>
      </c>
      <c r="B1473" s="111"/>
      <c r="C1473" s="6" t="s">
        <v>2005</v>
      </c>
      <c r="D1473" s="7">
        <v>44937</v>
      </c>
      <c r="E1473" s="8" t="s">
        <v>1377</v>
      </c>
      <c r="F1473" s="9">
        <v>9533190</v>
      </c>
      <c r="G1473" s="8" t="s">
        <v>1378</v>
      </c>
      <c r="H1473" s="9">
        <v>1000985</v>
      </c>
      <c r="I1473" s="112"/>
      <c r="J1473" s="113"/>
      <c r="K1473" s="114"/>
      <c r="L1473" s="115"/>
      <c r="M1473" s="116"/>
      <c r="N1473" s="15" t="str">
        <f t="shared" si="118"/>
        <v>01097</v>
      </c>
      <c r="O1473" t="str">
        <f t="shared" si="119"/>
        <v/>
      </c>
      <c r="Q1473">
        <f t="shared" si="120"/>
        <v>1097</v>
      </c>
      <c r="R1473" s="14">
        <f t="shared" si="121"/>
        <v>9533190</v>
      </c>
    </row>
    <row r="1474" spans="1:18" ht="14.45" customHeight="1" x14ac:dyDescent="0.25">
      <c r="A1474" s="11">
        <v>508</v>
      </c>
      <c r="B1474" s="100"/>
      <c r="C1474" s="6" t="s">
        <v>2006</v>
      </c>
      <c r="D1474" s="7">
        <v>44930</v>
      </c>
      <c r="E1474" s="8" t="s">
        <v>1377</v>
      </c>
      <c r="F1474" s="9">
        <v>5994263</v>
      </c>
      <c r="G1474" s="8" t="s">
        <v>1378</v>
      </c>
      <c r="H1474" s="9">
        <v>629398</v>
      </c>
      <c r="I1474" s="104"/>
      <c r="J1474" s="105"/>
      <c r="K1474" s="106"/>
      <c r="L1474" s="109"/>
      <c r="M1474" s="110"/>
      <c r="N1474" s="15" t="str">
        <f t="shared" si="118"/>
        <v>00299</v>
      </c>
      <c r="O1474" t="str">
        <f t="shared" si="119"/>
        <v/>
      </c>
      <c r="Q1474">
        <f t="shared" si="120"/>
        <v>299</v>
      </c>
      <c r="R1474" s="14">
        <f t="shared" si="121"/>
        <v>5994263</v>
      </c>
    </row>
    <row r="1475" spans="1:18" ht="14.65" customHeight="1" x14ac:dyDescent="0.25">
      <c r="A1475" s="5">
        <v>509</v>
      </c>
      <c r="B1475" s="99" t="s">
        <v>2007</v>
      </c>
      <c r="C1475" s="6" t="s">
        <v>2008</v>
      </c>
      <c r="D1475" s="7">
        <v>44933</v>
      </c>
      <c r="E1475" s="8" t="s">
        <v>1377</v>
      </c>
      <c r="F1475" s="9">
        <v>12570510</v>
      </c>
      <c r="G1475" s="8" t="s">
        <v>1378</v>
      </c>
      <c r="H1475" s="9">
        <v>1319904</v>
      </c>
      <c r="I1475" s="101">
        <v>22258369</v>
      </c>
      <c r="J1475" s="102"/>
      <c r="K1475" s="103"/>
      <c r="L1475" s="107" t="s">
        <v>912</v>
      </c>
      <c r="M1475" s="108"/>
      <c r="N1475" s="15" t="str">
        <f t="shared" si="118"/>
        <v>00862</v>
      </c>
      <c r="O1475" t="str">
        <f t="shared" si="119"/>
        <v/>
      </c>
      <c r="Q1475">
        <f t="shared" si="120"/>
        <v>862</v>
      </c>
      <c r="R1475" s="14">
        <f t="shared" si="121"/>
        <v>12570510</v>
      </c>
    </row>
    <row r="1476" spans="1:18" ht="14.65" customHeight="1" x14ac:dyDescent="0.25">
      <c r="A1476" s="11">
        <v>510</v>
      </c>
      <c r="B1476" s="100"/>
      <c r="C1476" s="6" t="s">
        <v>2009</v>
      </c>
      <c r="D1476" s="7">
        <v>44940</v>
      </c>
      <c r="E1476" s="8" t="s">
        <v>1377</v>
      </c>
      <c r="F1476" s="9">
        <v>12299176</v>
      </c>
      <c r="G1476" s="8" t="s">
        <v>1378</v>
      </c>
      <c r="H1476" s="9">
        <v>1291413</v>
      </c>
      <c r="I1476" s="104"/>
      <c r="J1476" s="105"/>
      <c r="K1476" s="106"/>
      <c r="L1476" s="109"/>
      <c r="M1476" s="110"/>
      <c r="N1476" s="15" t="str">
        <f t="shared" si="118"/>
        <v>01603</v>
      </c>
      <c r="O1476" t="str">
        <f t="shared" si="119"/>
        <v/>
      </c>
      <c r="Q1476">
        <f t="shared" si="120"/>
        <v>1603</v>
      </c>
      <c r="R1476" s="14">
        <f t="shared" si="121"/>
        <v>12299176</v>
      </c>
    </row>
    <row r="1477" spans="1:18" ht="16.149999999999999" customHeight="1" x14ac:dyDescent="0.25">
      <c r="A1477" s="12">
        <v>511</v>
      </c>
      <c r="B1477" s="12" t="s">
        <v>2010</v>
      </c>
      <c r="C1477" s="6" t="s">
        <v>2011</v>
      </c>
      <c r="D1477" s="7">
        <v>44961</v>
      </c>
      <c r="E1477" s="8" t="s">
        <v>2012</v>
      </c>
      <c r="F1477" s="9">
        <v>-261446</v>
      </c>
      <c r="G1477" s="8" t="s">
        <v>1378</v>
      </c>
      <c r="H1477" s="9">
        <v>-27452</v>
      </c>
      <c r="I1477" s="94">
        <v>-233994</v>
      </c>
      <c r="J1477" s="95"/>
      <c r="K1477" s="96"/>
      <c r="L1477" s="97" t="s">
        <v>912</v>
      </c>
      <c r="M1477" s="98"/>
      <c r="N1477" s="15" t="str">
        <f t="shared" si="118"/>
        <v>'A143</v>
      </c>
      <c r="O1477" t="str">
        <f t="shared" si="119"/>
        <v>HT</v>
      </c>
      <c r="Q1477">
        <f>RIGHT(N1477,LEN(N1477)-2)*1</f>
        <v>143</v>
      </c>
      <c r="R1477" s="14">
        <f t="shared" si="121"/>
        <v>-261446</v>
      </c>
    </row>
    <row r="1478" spans="1:18" ht="14.45" customHeight="1" x14ac:dyDescent="0.25">
      <c r="A1478" s="5">
        <v>512</v>
      </c>
      <c r="B1478" s="99" t="s">
        <v>2013</v>
      </c>
      <c r="C1478" s="6" t="s">
        <v>2014</v>
      </c>
      <c r="D1478" s="7">
        <v>44929</v>
      </c>
      <c r="E1478" s="8" t="s">
        <v>1377</v>
      </c>
      <c r="F1478" s="9">
        <v>7032068</v>
      </c>
      <c r="G1478" s="8" t="s">
        <v>1378</v>
      </c>
      <c r="H1478" s="9">
        <v>738367</v>
      </c>
      <c r="I1478" s="101">
        <v>38383511</v>
      </c>
      <c r="J1478" s="102"/>
      <c r="K1478" s="103"/>
      <c r="L1478" s="107" t="s">
        <v>921</v>
      </c>
      <c r="M1478" s="108"/>
      <c r="N1478" s="15" t="str">
        <f t="shared" si="118"/>
        <v>00170</v>
      </c>
      <c r="O1478" t="str">
        <f t="shared" si="119"/>
        <v/>
      </c>
      <c r="Q1478">
        <f t="shared" si="120"/>
        <v>170</v>
      </c>
      <c r="R1478" s="14">
        <f t="shared" si="121"/>
        <v>7032068</v>
      </c>
    </row>
    <row r="1479" spans="1:18" ht="14.45" customHeight="1" x14ac:dyDescent="0.25">
      <c r="A1479" s="10">
        <v>513</v>
      </c>
      <c r="B1479" s="111"/>
      <c r="C1479" s="6" t="s">
        <v>2015</v>
      </c>
      <c r="D1479" s="7">
        <v>44931</v>
      </c>
      <c r="E1479" s="8" t="s">
        <v>1377</v>
      </c>
      <c r="F1479" s="9">
        <v>5825328</v>
      </c>
      <c r="G1479" s="8" t="s">
        <v>1378</v>
      </c>
      <c r="H1479" s="9">
        <v>611659</v>
      </c>
      <c r="I1479" s="112"/>
      <c r="J1479" s="113"/>
      <c r="K1479" s="114"/>
      <c r="L1479" s="115"/>
      <c r="M1479" s="116"/>
      <c r="N1479" s="15" t="str">
        <f t="shared" si="118"/>
        <v>00443</v>
      </c>
      <c r="O1479" t="str">
        <f t="shared" si="119"/>
        <v/>
      </c>
      <c r="Q1479">
        <f t="shared" si="120"/>
        <v>443</v>
      </c>
      <c r="R1479" s="14">
        <f t="shared" si="121"/>
        <v>5825328</v>
      </c>
    </row>
    <row r="1480" spans="1:18" ht="14.45" customHeight="1" x14ac:dyDescent="0.25">
      <c r="A1480" s="10">
        <v>514</v>
      </c>
      <c r="B1480" s="111"/>
      <c r="C1480" s="6" t="s">
        <v>2016</v>
      </c>
      <c r="D1480" s="7">
        <v>44940</v>
      </c>
      <c r="E1480" s="8" t="s">
        <v>1380</v>
      </c>
      <c r="F1480" s="9">
        <v>4209846</v>
      </c>
      <c r="G1480" s="8" t="s">
        <v>1378</v>
      </c>
      <c r="H1480" s="9">
        <v>442034</v>
      </c>
      <c r="I1480" s="112"/>
      <c r="J1480" s="113"/>
      <c r="K1480" s="114"/>
      <c r="L1480" s="115"/>
      <c r="M1480" s="116"/>
      <c r="N1480" s="15" t="str">
        <f t="shared" si="118"/>
        <v>01597</v>
      </c>
      <c r="O1480" t="str">
        <f t="shared" si="119"/>
        <v/>
      </c>
      <c r="Q1480">
        <f t="shared" si="120"/>
        <v>1597</v>
      </c>
      <c r="R1480" s="14">
        <f t="shared" si="121"/>
        <v>4209846</v>
      </c>
    </row>
    <row r="1481" spans="1:18" ht="14.45" customHeight="1" x14ac:dyDescent="0.25">
      <c r="A1481" s="10">
        <v>515</v>
      </c>
      <c r="B1481" s="111"/>
      <c r="C1481" s="6" t="s">
        <v>2017</v>
      </c>
      <c r="D1481" s="7">
        <v>44936</v>
      </c>
      <c r="E1481" s="8" t="s">
        <v>1380</v>
      </c>
      <c r="F1481" s="9">
        <v>12458398</v>
      </c>
      <c r="G1481" s="8" t="s">
        <v>1378</v>
      </c>
      <c r="H1481" s="9">
        <v>1308132</v>
      </c>
      <c r="I1481" s="112"/>
      <c r="J1481" s="113"/>
      <c r="K1481" s="114"/>
      <c r="L1481" s="115"/>
      <c r="M1481" s="116"/>
      <c r="N1481" s="15" t="str">
        <f t="shared" si="118"/>
        <v>01028</v>
      </c>
      <c r="O1481" t="str">
        <f t="shared" si="119"/>
        <v/>
      </c>
      <c r="Q1481">
        <f t="shared" si="120"/>
        <v>1028</v>
      </c>
      <c r="R1481" s="14">
        <f t="shared" si="121"/>
        <v>12458398</v>
      </c>
    </row>
    <row r="1482" spans="1:18" ht="14.45" customHeight="1" x14ac:dyDescent="0.25">
      <c r="A1482" s="10">
        <v>516</v>
      </c>
      <c r="B1482" s="111"/>
      <c r="C1482" s="6" t="s">
        <v>2018</v>
      </c>
      <c r="D1482" s="7">
        <v>44938</v>
      </c>
      <c r="E1482" s="8" t="s">
        <v>1380</v>
      </c>
      <c r="F1482" s="9">
        <v>7485777</v>
      </c>
      <c r="G1482" s="8" t="s">
        <v>1378</v>
      </c>
      <c r="H1482" s="9">
        <v>786007</v>
      </c>
      <c r="I1482" s="112"/>
      <c r="J1482" s="113"/>
      <c r="K1482" s="114"/>
      <c r="L1482" s="115"/>
      <c r="M1482" s="116"/>
      <c r="N1482" s="15" t="str">
        <f t="shared" si="118"/>
        <v>01420</v>
      </c>
      <c r="O1482" t="str">
        <f t="shared" si="119"/>
        <v/>
      </c>
      <c r="Q1482">
        <f t="shared" si="120"/>
        <v>1420</v>
      </c>
      <c r="R1482" s="14">
        <f t="shared" si="121"/>
        <v>7485777</v>
      </c>
    </row>
    <row r="1483" spans="1:18" ht="14.45" customHeight="1" x14ac:dyDescent="0.25">
      <c r="A1483" s="11">
        <v>517</v>
      </c>
      <c r="B1483" s="100"/>
      <c r="C1483" s="6" t="s">
        <v>2019</v>
      </c>
      <c r="D1483" s="7">
        <v>44943</v>
      </c>
      <c r="E1483" s="8" t="s">
        <v>1380</v>
      </c>
      <c r="F1483" s="9">
        <v>5875187</v>
      </c>
      <c r="G1483" s="8" t="s">
        <v>1378</v>
      </c>
      <c r="H1483" s="9">
        <v>616895</v>
      </c>
      <c r="I1483" s="104"/>
      <c r="J1483" s="105"/>
      <c r="K1483" s="106"/>
      <c r="L1483" s="109"/>
      <c r="M1483" s="110"/>
      <c r="N1483" s="15" t="str">
        <f t="shared" si="118"/>
        <v>01749</v>
      </c>
      <c r="O1483" t="str">
        <f t="shared" si="119"/>
        <v/>
      </c>
      <c r="Q1483">
        <f t="shared" si="120"/>
        <v>1749</v>
      </c>
      <c r="R1483" s="14">
        <f t="shared" si="121"/>
        <v>5875187</v>
      </c>
    </row>
    <row r="1484" spans="1:18" ht="16.149999999999999" customHeight="1" x14ac:dyDescent="0.25">
      <c r="A1484" s="12">
        <v>518</v>
      </c>
      <c r="B1484" s="12" t="s">
        <v>2020</v>
      </c>
      <c r="C1484" s="6" t="s">
        <v>2021</v>
      </c>
      <c r="D1484" s="7">
        <v>44940</v>
      </c>
      <c r="E1484" s="8" t="s">
        <v>2022</v>
      </c>
      <c r="F1484" s="9">
        <v>-295940</v>
      </c>
      <c r="G1484" s="8" t="s">
        <v>1378</v>
      </c>
      <c r="H1484" s="9">
        <v>-31074</v>
      </c>
      <c r="I1484" s="94">
        <v>-264866</v>
      </c>
      <c r="J1484" s="95"/>
      <c r="K1484" s="96"/>
      <c r="L1484" s="97" t="s">
        <v>921</v>
      </c>
      <c r="M1484" s="98"/>
      <c r="N1484" s="15" t="str">
        <f t="shared" si="118"/>
        <v>00024</v>
      </c>
      <c r="O1484" t="str">
        <f t="shared" si="119"/>
        <v>HT</v>
      </c>
      <c r="Q1484">
        <f t="shared" si="120"/>
        <v>24</v>
      </c>
      <c r="R1484" s="14">
        <f t="shared" si="121"/>
        <v>-295940</v>
      </c>
    </row>
    <row r="1485" spans="1:18" ht="14.45" customHeight="1" x14ac:dyDescent="0.25">
      <c r="A1485" s="5">
        <v>519</v>
      </c>
      <c r="B1485" s="99" t="s">
        <v>2023</v>
      </c>
      <c r="C1485" s="6" t="s">
        <v>2024</v>
      </c>
      <c r="D1485" s="7">
        <v>44928</v>
      </c>
      <c r="E1485" s="8" t="s">
        <v>1377</v>
      </c>
      <c r="F1485" s="9">
        <v>3037288</v>
      </c>
      <c r="G1485" s="8" t="s">
        <v>1378</v>
      </c>
      <c r="H1485" s="9">
        <v>318915</v>
      </c>
      <c r="I1485" s="101">
        <v>14532703</v>
      </c>
      <c r="J1485" s="102"/>
      <c r="K1485" s="103"/>
      <c r="L1485" s="107" t="s">
        <v>931</v>
      </c>
      <c r="M1485" s="108"/>
      <c r="N1485" s="15" t="str">
        <f t="shared" si="118"/>
        <v>00014</v>
      </c>
      <c r="O1485" t="str">
        <f t="shared" si="119"/>
        <v/>
      </c>
      <c r="Q1485">
        <f t="shared" si="120"/>
        <v>14</v>
      </c>
      <c r="R1485" s="14">
        <f t="shared" si="121"/>
        <v>3037288</v>
      </c>
    </row>
    <row r="1486" spans="1:18" ht="14.45" customHeight="1" x14ac:dyDescent="0.25">
      <c r="A1486" s="10">
        <v>520</v>
      </c>
      <c r="B1486" s="111"/>
      <c r="C1486" s="6" t="s">
        <v>2025</v>
      </c>
      <c r="D1486" s="7">
        <v>44935</v>
      </c>
      <c r="E1486" s="8" t="s">
        <v>1377</v>
      </c>
      <c r="F1486" s="9">
        <v>11082902</v>
      </c>
      <c r="G1486" s="8" t="s">
        <v>1378</v>
      </c>
      <c r="H1486" s="9">
        <v>1163705</v>
      </c>
      <c r="I1486" s="112"/>
      <c r="J1486" s="113"/>
      <c r="K1486" s="114"/>
      <c r="L1486" s="115"/>
      <c r="M1486" s="116"/>
      <c r="N1486" s="15" t="str">
        <f t="shared" si="118"/>
        <v>00942</v>
      </c>
      <c r="O1486" t="str">
        <f t="shared" si="119"/>
        <v/>
      </c>
      <c r="Q1486">
        <f t="shared" si="120"/>
        <v>942</v>
      </c>
      <c r="R1486" s="14">
        <f t="shared" si="121"/>
        <v>11082902</v>
      </c>
    </row>
    <row r="1487" spans="1:18" ht="14.45" customHeight="1" x14ac:dyDescent="0.25">
      <c r="A1487" s="11">
        <v>521</v>
      </c>
      <c r="B1487" s="100"/>
      <c r="C1487" s="6" t="s">
        <v>2026</v>
      </c>
      <c r="D1487" s="7">
        <v>44942</v>
      </c>
      <c r="E1487" s="8" t="s">
        <v>1799</v>
      </c>
      <c r="F1487" s="9">
        <v>2117467</v>
      </c>
      <c r="G1487" s="8" t="s">
        <v>1378</v>
      </c>
      <c r="H1487" s="9">
        <v>222334</v>
      </c>
      <c r="I1487" s="104"/>
      <c r="J1487" s="105"/>
      <c r="K1487" s="106"/>
      <c r="L1487" s="109"/>
      <c r="M1487" s="110"/>
      <c r="N1487" s="15" t="str">
        <f t="shared" si="118"/>
        <v>01692</v>
      </c>
      <c r="O1487" t="str">
        <f t="shared" si="119"/>
        <v/>
      </c>
      <c r="Q1487">
        <f t="shared" si="120"/>
        <v>1692</v>
      </c>
      <c r="R1487" s="14">
        <f t="shared" si="121"/>
        <v>2117467</v>
      </c>
    </row>
    <row r="1488" spans="1:18" ht="14.45" customHeight="1" x14ac:dyDescent="0.25">
      <c r="A1488" s="5">
        <v>522</v>
      </c>
      <c r="B1488" s="99" t="s">
        <v>2027</v>
      </c>
      <c r="C1488" s="6" t="s">
        <v>2028</v>
      </c>
      <c r="D1488" s="7">
        <v>44929</v>
      </c>
      <c r="E1488" s="8" t="s">
        <v>1377</v>
      </c>
      <c r="F1488" s="9">
        <v>2959400</v>
      </c>
      <c r="G1488" s="8" t="s">
        <v>1378</v>
      </c>
      <c r="H1488" s="9">
        <v>310737</v>
      </c>
      <c r="I1488" s="101">
        <v>10956878</v>
      </c>
      <c r="J1488" s="102"/>
      <c r="K1488" s="103"/>
      <c r="L1488" s="107" t="s">
        <v>938</v>
      </c>
      <c r="M1488" s="108"/>
      <c r="N1488" s="15" t="str">
        <f t="shared" si="118"/>
        <v>00086</v>
      </c>
      <c r="O1488" t="str">
        <f t="shared" si="119"/>
        <v/>
      </c>
      <c r="Q1488">
        <f t="shared" si="120"/>
        <v>86</v>
      </c>
      <c r="R1488" s="14">
        <f t="shared" si="121"/>
        <v>2959400</v>
      </c>
    </row>
    <row r="1489" spans="1:18" ht="14.45" customHeight="1" x14ac:dyDescent="0.25">
      <c r="A1489" s="10">
        <v>523</v>
      </c>
      <c r="B1489" s="111"/>
      <c r="C1489" s="6" t="s">
        <v>2029</v>
      </c>
      <c r="D1489" s="7">
        <v>44937</v>
      </c>
      <c r="E1489" s="8" t="s">
        <v>1377</v>
      </c>
      <c r="F1489" s="9">
        <v>7206137</v>
      </c>
      <c r="G1489" s="8" t="s">
        <v>1378</v>
      </c>
      <c r="H1489" s="9">
        <v>756644</v>
      </c>
      <c r="I1489" s="112"/>
      <c r="J1489" s="113"/>
      <c r="K1489" s="114"/>
      <c r="L1489" s="115"/>
      <c r="M1489" s="116"/>
      <c r="N1489" s="15" t="str">
        <f t="shared" si="118"/>
        <v>01060</v>
      </c>
      <c r="O1489" t="str">
        <f t="shared" si="119"/>
        <v/>
      </c>
      <c r="Q1489">
        <f t="shared" si="120"/>
        <v>1060</v>
      </c>
      <c r="R1489" s="14">
        <f t="shared" si="121"/>
        <v>7206137</v>
      </c>
    </row>
    <row r="1490" spans="1:18" ht="14.45" customHeight="1" x14ac:dyDescent="0.25">
      <c r="A1490" s="11">
        <v>524</v>
      </c>
      <c r="B1490" s="100"/>
      <c r="C1490" s="6" t="s">
        <v>2030</v>
      </c>
      <c r="D1490" s="7">
        <v>44945</v>
      </c>
      <c r="E1490" s="8" t="s">
        <v>1377</v>
      </c>
      <c r="F1490" s="9">
        <v>2076785</v>
      </c>
      <c r="G1490" s="8" t="s">
        <v>1378</v>
      </c>
      <c r="H1490" s="9">
        <v>218062</v>
      </c>
      <c r="I1490" s="104"/>
      <c r="J1490" s="105"/>
      <c r="K1490" s="106"/>
      <c r="L1490" s="109"/>
      <c r="M1490" s="110"/>
      <c r="N1490" s="15" t="str">
        <f t="shared" si="118"/>
        <v>A1830</v>
      </c>
      <c r="O1490" t="str">
        <f t="shared" si="119"/>
        <v/>
      </c>
      <c r="Q1490">
        <f>RIGHT(N1490,LEN(N1490)-1)*1</f>
        <v>1830</v>
      </c>
      <c r="R1490" s="14">
        <f t="shared" si="121"/>
        <v>2076785</v>
      </c>
    </row>
    <row r="1491" spans="1:18" ht="14.45" customHeight="1" x14ac:dyDescent="0.25">
      <c r="A1491" s="5">
        <v>525</v>
      </c>
      <c r="B1491" s="99" t="s">
        <v>2031</v>
      </c>
      <c r="C1491" s="6" t="s">
        <v>2032</v>
      </c>
      <c r="D1491" s="7">
        <v>44936</v>
      </c>
      <c r="E1491" s="8" t="s">
        <v>1377</v>
      </c>
      <c r="F1491" s="9">
        <v>7669683</v>
      </c>
      <c r="G1491" s="8" t="s">
        <v>1378</v>
      </c>
      <c r="H1491" s="9">
        <v>805317</v>
      </c>
      <c r="I1491" s="101">
        <v>25858383</v>
      </c>
      <c r="J1491" s="102"/>
      <c r="K1491" s="103"/>
      <c r="L1491" s="107" t="s">
        <v>943</v>
      </c>
      <c r="M1491" s="108"/>
      <c r="N1491" s="15" t="str">
        <f t="shared" si="118"/>
        <v>01026</v>
      </c>
      <c r="O1491" t="str">
        <f t="shared" si="119"/>
        <v/>
      </c>
      <c r="Q1491">
        <f t="shared" si="120"/>
        <v>1026</v>
      </c>
      <c r="R1491" s="14">
        <f t="shared" si="121"/>
        <v>7669683</v>
      </c>
    </row>
    <row r="1492" spans="1:18" ht="14.45" customHeight="1" x14ac:dyDescent="0.25">
      <c r="A1492" s="10">
        <v>526</v>
      </c>
      <c r="B1492" s="111"/>
      <c r="C1492" s="6" t="s">
        <v>2033</v>
      </c>
      <c r="D1492" s="7">
        <v>44929</v>
      </c>
      <c r="E1492" s="8" t="s">
        <v>1377</v>
      </c>
      <c r="F1492" s="9">
        <v>2172409</v>
      </c>
      <c r="G1492" s="8" t="s">
        <v>1378</v>
      </c>
      <c r="H1492" s="9">
        <v>228103</v>
      </c>
      <c r="I1492" s="112"/>
      <c r="J1492" s="113"/>
      <c r="K1492" s="114"/>
      <c r="L1492" s="115"/>
      <c r="M1492" s="116"/>
      <c r="N1492" s="15" t="str">
        <f t="shared" ref="N1492:N1555" si="124">+RIGHT(C1492,5)</f>
        <v>00162</v>
      </c>
      <c r="O1492" t="str">
        <f t="shared" ref="O1492:O1555" si="125">+IF(F1492&gt;0,"","HT")</f>
        <v/>
      </c>
      <c r="Q1492">
        <f t="shared" ref="Q1492:Q1555" si="126">+N1492*1</f>
        <v>162</v>
      </c>
      <c r="R1492" s="14">
        <f t="shared" ref="R1492:R1555" si="127">+F1492</f>
        <v>2172409</v>
      </c>
    </row>
    <row r="1493" spans="1:18" ht="14.45" customHeight="1" x14ac:dyDescent="0.25">
      <c r="A1493" s="11">
        <v>527</v>
      </c>
      <c r="B1493" s="100"/>
      <c r="C1493" s="6" t="s">
        <v>2034</v>
      </c>
      <c r="D1493" s="7">
        <v>44939</v>
      </c>
      <c r="E1493" s="8" t="s">
        <v>1377</v>
      </c>
      <c r="F1493" s="9">
        <v>19049956</v>
      </c>
      <c r="G1493" s="8" t="s">
        <v>1378</v>
      </c>
      <c r="H1493" s="9">
        <v>2000245</v>
      </c>
      <c r="I1493" s="104"/>
      <c r="J1493" s="105"/>
      <c r="K1493" s="106"/>
      <c r="L1493" s="109"/>
      <c r="M1493" s="110"/>
      <c r="N1493" s="15" t="str">
        <f t="shared" si="124"/>
        <v>01513</v>
      </c>
      <c r="O1493" t="str">
        <f t="shared" si="125"/>
        <v/>
      </c>
      <c r="Q1493">
        <f t="shared" si="126"/>
        <v>1513</v>
      </c>
      <c r="R1493" s="14">
        <f t="shared" si="127"/>
        <v>19049956</v>
      </c>
    </row>
    <row r="1494" spans="1:18" ht="14.45" customHeight="1" x14ac:dyDescent="0.25">
      <c r="A1494" s="5">
        <v>528</v>
      </c>
      <c r="B1494" s="99" t="s">
        <v>2035</v>
      </c>
      <c r="C1494" s="6" t="s">
        <v>2036</v>
      </c>
      <c r="D1494" s="7">
        <v>44936</v>
      </c>
      <c r="E1494" s="8" t="s">
        <v>1377</v>
      </c>
      <c r="F1494" s="9">
        <v>2348118</v>
      </c>
      <c r="G1494" s="8" t="s">
        <v>1378</v>
      </c>
      <c r="H1494" s="9">
        <v>246553</v>
      </c>
      <c r="I1494" s="101">
        <v>6593546</v>
      </c>
      <c r="J1494" s="102"/>
      <c r="K1494" s="103"/>
      <c r="L1494" s="107" t="s">
        <v>956</v>
      </c>
      <c r="M1494" s="108"/>
      <c r="N1494" s="15" t="str">
        <f t="shared" si="124"/>
        <v>01034</v>
      </c>
      <c r="O1494" t="str">
        <f t="shared" si="125"/>
        <v/>
      </c>
      <c r="Q1494">
        <f t="shared" si="126"/>
        <v>1034</v>
      </c>
      <c r="R1494" s="14">
        <f t="shared" si="127"/>
        <v>2348118</v>
      </c>
    </row>
    <row r="1495" spans="1:18" ht="14.45" customHeight="1" x14ac:dyDescent="0.25">
      <c r="A1495" s="10">
        <v>529</v>
      </c>
      <c r="B1495" s="111"/>
      <c r="C1495" s="6" t="s">
        <v>2037</v>
      </c>
      <c r="D1495" s="7">
        <v>44942</v>
      </c>
      <c r="E1495" s="8" t="s">
        <v>1377</v>
      </c>
      <c r="F1495" s="9">
        <v>2867314</v>
      </c>
      <c r="G1495" s="8" t="s">
        <v>1378</v>
      </c>
      <c r="H1495" s="9">
        <v>301068</v>
      </c>
      <c r="I1495" s="112"/>
      <c r="J1495" s="113"/>
      <c r="K1495" s="114"/>
      <c r="L1495" s="115"/>
      <c r="M1495" s="116"/>
      <c r="N1495" s="15" t="str">
        <f t="shared" si="124"/>
        <v>01693</v>
      </c>
      <c r="O1495" t="str">
        <f t="shared" si="125"/>
        <v/>
      </c>
      <c r="Q1495">
        <f t="shared" si="126"/>
        <v>1693</v>
      </c>
      <c r="R1495" s="14">
        <f t="shared" si="127"/>
        <v>2867314</v>
      </c>
    </row>
    <row r="1496" spans="1:18" ht="14.45" customHeight="1" x14ac:dyDescent="0.25">
      <c r="A1496" s="11">
        <v>530</v>
      </c>
      <c r="B1496" s="100"/>
      <c r="C1496" s="6" t="s">
        <v>2038</v>
      </c>
      <c r="D1496" s="7">
        <v>44929</v>
      </c>
      <c r="E1496" s="8" t="s">
        <v>1377</v>
      </c>
      <c r="F1496" s="9">
        <v>2151659</v>
      </c>
      <c r="G1496" s="8" t="s">
        <v>1378</v>
      </c>
      <c r="H1496" s="9">
        <v>225924</v>
      </c>
      <c r="I1496" s="104"/>
      <c r="J1496" s="105"/>
      <c r="K1496" s="106"/>
      <c r="L1496" s="109"/>
      <c r="M1496" s="110"/>
      <c r="N1496" s="15" t="str">
        <f t="shared" si="124"/>
        <v>00174</v>
      </c>
      <c r="O1496" t="str">
        <f t="shared" si="125"/>
        <v/>
      </c>
      <c r="Q1496">
        <f t="shared" si="126"/>
        <v>174</v>
      </c>
      <c r="R1496" s="14">
        <f t="shared" si="127"/>
        <v>2151659</v>
      </c>
    </row>
    <row r="1497" spans="1:18" ht="16.149999999999999" customHeight="1" x14ac:dyDescent="0.25">
      <c r="A1497" s="12">
        <v>531</v>
      </c>
      <c r="B1497" s="12" t="s">
        <v>2039</v>
      </c>
      <c r="C1497" s="6" t="s">
        <v>2040</v>
      </c>
      <c r="D1497" s="7">
        <v>44961</v>
      </c>
      <c r="E1497" s="8" t="s">
        <v>2041</v>
      </c>
      <c r="F1497" s="9">
        <v>-203902</v>
      </c>
      <c r="G1497" s="8" t="s">
        <v>1378</v>
      </c>
      <c r="H1497" s="9">
        <v>-21410</v>
      </c>
      <c r="I1497" s="94">
        <v>-182492</v>
      </c>
      <c r="J1497" s="95"/>
      <c r="K1497" s="96"/>
      <c r="L1497" s="97" t="s">
        <v>960</v>
      </c>
      <c r="M1497" s="98"/>
      <c r="N1497" s="15" t="str">
        <f t="shared" si="124"/>
        <v>'B129</v>
      </c>
      <c r="O1497" t="str">
        <f t="shared" si="125"/>
        <v>HT</v>
      </c>
      <c r="Q1497">
        <f>RIGHT(N1497,LEN(N1497)-2)*1</f>
        <v>129</v>
      </c>
      <c r="R1497" s="14">
        <f t="shared" si="127"/>
        <v>-203902</v>
      </c>
    </row>
    <row r="1498" spans="1:18" ht="16.149999999999999" customHeight="1" x14ac:dyDescent="0.25">
      <c r="A1498" s="12">
        <v>532</v>
      </c>
      <c r="B1498" s="12" t="s">
        <v>2042</v>
      </c>
      <c r="C1498" s="6" t="s">
        <v>2043</v>
      </c>
      <c r="D1498" s="7">
        <v>44942</v>
      </c>
      <c r="E1498" s="8" t="s">
        <v>1377</v>
      </c>
      <c r="F1498" s="9">
        <v>1803611</v>
      </c>
      <c r="G1498" s="8" t="s">
        <v>1378</v>
      </c>
      <c r="H1498" s="9">
        <v>189379</v>
      </c>
      <c r="I1498" s="94">
        <v>1614232</v>
      </c>
      <c r="J1498" s="95"/>
      <c r="K1498" s="96"/>
      <c r="L1498" s="97" t="s">
        <v>967</v>
      </c>
      <c r="M1498" s="98"/>
      <c r="N1498" s="15" t="str">
        <f t="shared" si="124"/>
        <v>01699</v>
      </c>
      <c r="O1498" t="str">
        <f t="shared" si="125"/>
        <v/>
      </c>
      <c r="Q1498">
        <f t="shared" si="126"/>
        <v>1699</v>
      </c>
      <c r="R1498" s="14">
        <f t="shared" si="127"/>
        <v>1803611</v>
      </c>
    </row>
    <row r="1499" spans="1:18" ht="14.65" customHeight="1" x14ac:dyDescent="0.25">
      <c r="A1499" s="5">
        <v>533</v>
      </c>
      <c r="B1499" s="99" t="s">
        <v>2044</v>
      </c>
      <c r="C1499" s="6" t="s">
        <v>2045</v>
      </c>
      <c r="D1499" s="7">
        <v>44933</v>
      </c>
      <c r="E1499" s="8" t="s">
        <v>1377</v>
      </c>
      <c r="F1499" s="9">
        <v>3253796</v>
      </c>
      <c r="G1499" s="8" t="s">
        <v>1378</v>
      </c>
      <c r="H1499" s="9">
        <v>341648</v>
      </c>
      <c r="I1499" s="101">
        <v>3870870</v>
      </c>
      <c r="J1499" s="102"/>
      <c r="K1499" s="103"/>
      <c r="L1499" s="107" t="s">
        <v>972</v>
      </c>
      <c r="M1499" s="108"/>
      <c r="N1499" s="15" t="str">
        <f t="shared" si="124"/>
        <v>00861</v>
      </c>
      <c r="O1499" t="str">
        <f t="shared" si="125"/>
        <v/>
      </c>
      <c r="Q1499">
        <f t="shared" si="126"/>
        <v>861</v>
      </c>
      <c r="R1499" s="14">
        <f t="shared" si="127"/>
        <v>3253796</v>
      </c>
    </row>
    <row r="1500" spans="1:18" ht="14.65" customHeight="1" x14ac:dyDescent="0.25">
      <c r="A1500" s="11">
        <v>534</v>
      </c>
      <c r="B1500" s="100"/>
      <c r="C1500" s="6" t="s">
        <v>2046</v>
      </c>
      <c r="D1500" s="7">
        <v>44940</v>
      </c>
      <c r="E1500" s="8" t="s">
        <v>1377</v>
      </c>
      <c r="F1500" s="9">
        <v>1071198</v>
      </c>
      <c r="G1500" s="8" t="s">
        <v>1378</v>
      </c>
      <c r="H1500" s="9">
        <v>112476</v>
      </c>
      <c r="I1500" s="104"/>
      <c r="J1500" s="105"/>
      <c r="K1500" s="106"/>
      <c r="L1500" s="109"/>
      <c r="M1500" s="110"/>
      <c r="N1500" s="15" t="str">
        <f t="shared" si="124"/>
        <v>01601</v>
      </c>
      <c r="O1500" t="str">
        <f t="shared" si="125"/>
        <v/>
      </c>
      <c r="Q1500">
        <f t="shared" si="126"/>
        <v>1601</v>
      </c>
      <c r="R1500" s="14">
        <f t="shared" si="127"/>
        <v>1071198</v>
      </c>
    </row>
    <row r="1501" spans="1:18" ht="14.45" customHeight="1" x14ac:dyDescent="0.25">
      <c r="A1501" s="5">
        <v>535</v>
      </c>
      <c r="B1501" s="99" t="s">
        <v>2047</v>
      </c>
      <c r="C1501" s="6" t="s">
        <v>2048</v>
      </c>
      <c r="D1501" s="7">
        <v>44939</v>
      </c>
      <c r="E1501" s="8" t="s">
        <v>2049</v>
      </c>
      <c r="F1501" s="9">
        <v>-286080</v>
      </c>
      <c r="G1501" s="8" t="s">
        <v>1378</v>
      </c>
      <c r="H1501" s="9">
        <v>-30038</v>
      </c>
      <c r="I1501" s="101">
        <v>-709004</v>
      </c>
      <c r="J1501" s="102"/>
      <c r="K1501" s="103"/>
      <c r="L1501" s="107" t="s">
        <v>972</v>
      </c>
      <c r="M1501" s="108"/>
      <c r="N1501" s="15" t="str">
        <f t="shared" si="124"/>
        <v>'22</v>
      </c>
      <c r="O1501" t="str">
        <f t="shared" si="125"/>
        <v>HT</v>
      </c>
      <c r="Q1501">
        <f t="shared" ref="Q1501:Q1503" si="128">RIGHT(N1501,LEN(N1501)-1)*1</f>
        <v>22</v>
      </c>
      <c r="R1501" s="14">
        <f t="shared" si="127"/>
        <v>-286080</v>
      </c>
    </row>
    <row r="1502" spans="1:18" ht="14.45" customHeight="1" x14ac:dyDescent="0.25">
      <c r="A1502" s="10">
        <v>536</v>
      </c>
      <c r="B1502" s="111"/>
      <c r="C1502" s="6" t="s">
        <v>2050</v>
      </c>
      <c r="D1502" s="7">
        <v>44929</v>
      </c>
      <c r="E1502" s="8" t="s">
        <v>2051</v>
      </c>
      <c r="F1502" s="9">
        <v>-195577</v>
      </c>
      <c r="G1502" s="8" t="s">
        <v>1378</v>
      </c>
      <c r="H1502" s="9">
        <v>-20536</v>
      </c>
      <c r="I1502" s="112"/>
      <c r="J1502" s="113"/>
      <c r="K1502" s="114"/>
      <c r="L1502" s="115"/>
      <c r="M1502" s="116"/>
      <c r="N1502" s="15" t="str">
        <f t="shared" si="124"/>
        <v>'3</v>
      </c>
      <c r="O1502" t="str">
        <f t="shared" si="125"/>
        <v>HT</v>
      </c>
      <c r="Q1502">
        <f t="shared" si="128"/>
        <v>3</v>
      </c>
      <c r="R1502" s="14">
        <f t="shared" si="127"/>
        <v>-195577</v>
      </c>
    </row>
    <row r="1503" spans="1:18" ht="14.45" customHeight="1" x14ac:dyDescent="0.25">
      <c r="A1503" s="11">
        <v>537</v>
      </c>
      <c r="B1503" s="100"/>
      <c r="C1503" s="6" t="s">
        <v>1357</v>
      </c>
      <c r="D1503" s="7">
        <v>44939</v>
      </c>
      <c r="E1503" s="8" t="s">
        <v>2052</v>
      </c>
      <c r="F1503" s="9">
        <v>-310526</v>
      </c>
      <c r="G1503" s="8" t="s">
        <v>1378</v>
      </c>
      <c r="H1503" s="9">
        <v>-32605</v>
      </c>
      <c r="I1503" s="104"/>
      <c r="J1503" s="105"/>
      <c r="K1503" s="106"/>
      <c r="L1503" s="109"/>
      <c r="M1503" s="110"/>
      <c r="N1503" s="15" t="str">
        <f t="shared" si="124"/>
        <v>'20</v>
      </c>
      <c r="O1503" t="str">
        <f t="shared" si="125"/>
        <v>HT</v>
      </c>
      <c r="Q1503">
        <f t="shared" si="128"/>
        <v>20</v>
      </c>
      <c r="R1503" s="14">
        <f t="shared" si="127"/>
        <v>-310526</v>
      </c>
    </row>
    <row r="1504" spans="1:18" ht="14.65" customHeight="1" x14ac:dyDescent="0.25">
      <c r="A1504" s="5">
        <v>538</v>
      </c>
      <c r="B1504" s="99" t="s">
        <v>2053</v>
      </c>
      <c r="C1504" s="6" t="s">
        <v>2054</v>
      </c>
      <c r="D1504" s="7">
        <v>44933</v>
      </c>
      <c r="E1504" s="8" t="s">
        <v>1377</v>
      </c>
      <c r="F1504" s="9">
        <v>4252145</v>
      </c>
      <c r="G1504" s="8" t="s">
        <v>1378</v>
      </c>
      <c r="H1504" s="9">
        <v>446475</v>
      </c>
      <c r="I1504" s="101">
        <v>21614195</v>
      </c>
      <c r="J1504" s="102"/>
      <c r="K1504" s="103"/>
      <c r="L1504" s="107" t="s">
        <v>989</v>
      </c>
      <c r="M1504" s="108"/>
      <c r="N1504" s="15" t="str">
        <f t="shared" si="124"/>
        <v>00863</v>
      </c>
      <c r="O1504" t="str">
        <f t="shared" si="125"/>
        <v/>
      </c>
      <c r="Q1504">
        <f t="shared" si="126"/>
        <v>863</v>
      </c>
      <c r="R1504" s="14">
        <f t="shared" si="127"/>
        <v>4252145</v>
      </c>
    </row>
    <row r="1505" spans="1:18" ht="14.65" customHeight="1" x14ac:dyDescent="0.25">
      <c r="A1505" s="11">
        <v>539</v>
      </c>
      <c r="B1505" s="100"/>
      <c r="C1505" s="6" t="s">
        <v>2055</v>
      </c>
      <c r="D1505" s="7">
        <v>44937</v>
      </c>
      <c r="E1505" s="8" t="s">
        <v>1377</v>
      </c>
      <c r="F1505" s="9">
        <v>19897794</v>
      </c>
      <c r="G1505" s="8" t="s">
        <v>1378</v>
      </c>
      <c r="H1505" s="9">
        <v>2089269</v>
      </c>
      <c r="I1505" s="104"/>
      <c r="J1505" s="105"/>
      <c r="K1505" s="106"/>
      <c r="L1505" s="109"/>
      <c r="M1505" s="110"/>
      <c r="N1505" s="15" t="str">
        <f t="shared" si="124"/>
        <v>01101</v>
      </c>
      <c r="O1505" t="str">
        <f t="shared" si="125"/>
        <v/>
      </c>
      <c r="Q1505">
        <f t="shared" si="126"/>
        <v>1101</v>
      </c>
      <c r="R1505" s="14">
        <f t="shared" si="127"/>
        <v>19897794</v>
      </c>
    </row>
    <row r="1506" spans="1:18" ht="16.149999999999999" customHeight="1" x14ac:dyDescent="0.25">
      <c r="A1506" s="12">
        <v>540</v>
      </c>
      <c r="B1506" s="12" t="s">
        <v>2056</v>
      </c>
      <c r="C1506" s="6" t="s">
        <v>2057</v>
      </c>
      <c r="D1506" s="7">
        <v>44945</v>
      </c>
      <c r="E1506" s="8" t="s">
        <v>2058</v>
      </c>
      <c r="F1506" s="9">
        <v>-320760</v>
      </c>
      <c r="G1506" s="8" t="s">
        <v>1378</v>
      </c>
      <c r="H1506" s="9">
        <v>-33680</v>
      </c>
      <c r="I1506" s="94">
        <v>-287080</v>
      </c>
      <c r="J1506" s="95"/>
      <c r="K1506" s="96"/>
      <c r="L1506" s="97" t="s">
        <v>989</v>
      </c>
      <c r="M1506" s="98"/>
      <c r="N1506" s="15" t="str">
        <f t="shared" si="124"/>
        <v>'36</v>
      </c>
      <c r="O1506" t="str">
        <f t="shared" si="125"/>
        <v>HT</v>
      </c>
      <c r="Q1506">
        <f>RIGHT(N1506,LEN(N1506)-1)*1</f>
        <v>36</v>
      </c>
      <c r="R1506" s="14">
        <f t="shared" si="127"/>
        <v>-320760</v>
      </c>
    </row>
    <row r="1507" spans="1:18" ht="14.65" customHeight="1" x14ac:dyDescent="0.25">
      <c r="A1507" s="5">
        <v>541</v>
      </c>
      <c r="B1507" s="99" t="s">
        <v>2059</v>
      </c>
      <c r="C1507" s="6" t="s">
        <v>2060</v>
      </c>
      <c r="D1507" s="7">
        <v>44936</v>
      </c>
      <c r="E1507" s="8" t="s">
        <v>1377</v>
      </c>
      <c r="F1507" s="9">
        <v>4796271</v>
      </c>
      <c r="G1507" s="8" t="s">
        <v>1378</v>
      </c>
      <c r="H1507" s="9">
        <v>503609</v>
      </c>
      <c r="I1507" s="101">
        <v>5222023</v>
      </c>
      <c r="J1507" s="102"/>
      <c r="K1507" s="103"/>
      <c r="L1507" s="107" t="s">
        <v>1002</v>
      </c>
      <c r="M1507" s="108"/>
      <c r="N1507" s="15" t="str">
        <f t="shared" si="124"/>
        <v>00991</v>
      </c>
      <c r="O1507" t="str">
        <f t="shared" si="125"/>
        <v/>
      </c>
      <c r="Q1507">
        <f t="shared" si="126"/>
        <v>991</v>
      </c>
      <c r="R1507" s="14">
        <f t="shared" si="127"/>
        <v>4796271</v>
      </c>
    </row>
    <row r="1508" spans="1:18" ht="14.65" customHeight="1" x14ac:dyDescent="0.25">
      <c r="A1508" s="11">
        <v>542</v>
      </c>
      <c r="B1508" s="100"/>
      <c r="C1508" s="6" t="s">
        <v>2061</v>
      </c>
      <c r="D1508" s="7">
        <v>44930</v>
      </c>
      <c r="E1508" s="8" t="s">
        <v>1377</v>
      </c>
      <c r="F1508" s="9">
        <v>1038392</v>
      </c>
      <c r="G1508" s="8" t="s">
        <v>1378</v>
      </c>
      <c r="H1508" s="9">
        <v>109031</v>
      </c>
      <c r="I1508" s="104"/>
      <c r="J1508" s="105"/>
      <c r="K1508" s="106"/>
      <c r="L1508" s="109"/>
      <c r="M1508" s="110"/>
      <c r="N1508" s="15" t="str">
        <f t="shared" si="124"/>
        <v>00240</v>
      </c>
      <c r="O1508" t="str">
        <f t="shared" si="125"/>
        <v/>
      </c>
      <c r="Q1508">
        <f t="shared" si="126"/>
        <v>240</v>
      </c>
      <c r="R1508" s="14">
        <f t="shared" si="127"/>
        <v>1038392</v>
      </c>
    </row>
    <row r="1509" spans="1:18" ht="16.149999999999999" customHeight="1" x14ac:dyDescent="0.25">
      <c r="A1509" s="12">
        <v>543</v>
      </c>
      <c r="B1509" s="12" t="s">
        <v>2062</v>
      </c>
      <c r="C1509" s="6" t="s">
        <v>2063</v>
      </c>
      <c r="D1509" s="7">
        <v>44965</v>
      </c>
      <c r="E1509" s="8" t="s">
        <v>2064</v>
      </c>
      <c r="F1509" s="9">
        <v>-588060</v>
      </c>
      <c r="G1509" s="8" t="s">
        <v>1378</v>
      </c>
      <c r="H1509" s="9">
        <v>-61746</v>
      </c>
      <c r="I1509" s="94">
        <v>-526314</v>
      </c>
      <c r="J1509" s="95"/>
      <c r="K1509" s="96"/>
      <c r="L1509" s="97" t="s">
        <v>1002</v>
      </c>
      <c r="M1509" s="98"/>
      <c r="N1509" s="15" t="str">
        <f t="shared" si="124"/>
        <v>'97</v>
      </c>
      <c r="O1509" t="str">
        <f t="shared" si="125"/>
        <v>HT</v>
      </c>
      <c r="Q1509">
        <f>RIGHT(N1509,LEN(N1509)-1)*1</f>
        <v>97</v>
      </c>
      <c r="R1509" s="14">
        <f t="shared" si="127"/>
        <v>-588060</v>
      </c>
    </row>
    <row r="1510" spans="1:18" ht="14.45" customHeight="1" x14ac:dyDescent="0.25">
      <c r="A1510" s="5">
        <v>544</v>
      </c>
      <c r="B1510" s="99" t="s">
        <v>2065</v>
      </c>
      <c r="C1510" s="6" t="s">
        <v>2066</v>
      </c>
      <c r="D1510" s="7">
        <v>44928</v>
      </c>
      <c r="E1510" s="8" t="s">
        <v>1377</v>
      </c>
      <c r="F1510" s="9">
        <v>927571</v>
      </c>
      <c r="G1510" s="8" t="s">
        <v>1378</v>
      </c>
      <c r="H1510" s="9">
        <v>97395</v>
      </c>
      <c r="I1510" s="101">
        <v>3695904</v>
      </c>
      <c r="J1510" s="102"/>
      <c r="K1510" s="103"/>
      <c r="L1510" s="107" t="s">
        <v>1007</v>
      </c>
      <c r="M1510" s="108"/>
      <c r="N1510" s="15" t="str">
        <f t="shared" si="124"/>
        <v>00016</v>
      </c>
      <c r="O1510" t="str">
        <f t="shared" si="125"/>
        <v/>
      </c>
      <c r="Q1510">
        <f t="shared" si="126"/>
        <v>16</v>
      </c>
      <c r="R1510" s="14">
        <f t="shared" si="127"/>
        <v>927571</v>
      </c>
    </row>
    <row r="1511" spans="1:18" ht="14.45" customHeight="1" x14ac:dyDescent="0.25">
      <c r="A1511" s="10">
        <v>545</v>
      </c>
      <c r="B1511" s="111"/>
      <c r="C1511" s="6" t="s">
        <v>2067</v>
      </c>
      <c r="D1511" s="7">
        <v>44938</v>
      </c>
      <c r="E1511" s="8" t="s">
        <v>1390</v>
      </c>
      <c r="F1511" s="9">
        <v>1471124</v>
      </c>
      <c r="G1511" s="8" t="s">
        <v>1378</v>
      </c>
      <c r="H1511" s="9">
        <v>154468</v>
      </c>
      <c r="I1511" s="112"/>
      <c r="J1511" s="113"/>
      <c r="K1511" s="114"/>
      <c r="L1511" s="115"/>
      <c r="M1511" s="116"/>
      <c r="N1511" s="15" t="str">
        <f t="shared" si="124"/>
        <v>01425</v>
      </c>
      <c r="O1511" t="str">
        <f t="shared" si="125"/>
        <v/>
      </c>
      <c r="Q1511">
        <f t="shared" si="126"/>
        <v>1425</v>
      </c>
      <c r="R1511" s="14">
        <f t="shared" si="127"/>
        <v>1471124</v>
      </c>
    </row>
    <row r="1512" spans="1:18" ht="14.45" customHeight="1" x14ac:dyDescent="0.25">
      <c r="A1512" s="10">
        <v>546</v>
      </c>
      <c r="B1512" s="111"/>
      <c r="C1512" s="6" t="s">
        <v>2068</v>
      </c>
      <c r="D1512" s="7">
        <v>44935</v>
      </c>
      <c r="E1512" s="8" t="s">
        <v>1377</v>
      </c>
      <c r="F1512" s="9">
        <v>923066</v>
      </c>
      <c r="G1512" s="8" t="s">
        <v>1378</v>
      </c>
      <c r="H1512" s="9">
        <v>96922</v>
      </c>
      <c r="I1512" s="112"/>
      <c r="J1512" s="113"/>
      <c r="K1512" s="114"/>
      <c r="L1512" s="115"/>
      <c r="M1512" s="116"/>
      <c r="N1512" s="15" t="str">
        <f t="shared" si="124"/>
        <v>00933</v>
      </c>
      <c r="O1512" t="str">
        <f t="shared" si="125"/>
        <v/>
      </c>
      <c r="Q1512">
        <f t="shared" si="126"/>
        <v>933</v>
      </c>
      <c r="R1512" s="14">
        <f t="shared" si="127"/>
        <v>923066</v>
      </c>
    </row>
    <row r="1513" spans="1:18" ht="14.45" customHeight="1" x14ac:dyDescent="0.25">
      <c r="A1513" s="11">
        <v>547</v>
      </c>
      <c r="B1513" s="100"/>
      <c r="C1513" s="6" t="s">
        <v>2069</v>
      </c>
      <c r="D1513" s="7">
        <v>44942</v>
      </c>
      <c r="E1513" s="8" t="s">
        <v>1390</v>
      </c>
      <c r="F1513" s="9">
        <v>807741</v>
      </c>
      <c r="G1513" s="8" t="s">
        <v>1378</v>
      </c>
      <c r="H1513" s="9">
        <v>84813</v>
      </c>
      <c r="I1513" s="104"/>
      <c r="J1513" s="105"/>
      <c r="K1513" s="106"/>
      <c r="L1513" s="109"/>
      <c r="M1513" s="110"/>
      <c r="N1513" s="15" t="str">
        <f t="shared" si="124"/>
        <v>01695</v>
      </c>
      <c r="O1513" t="str">
        <f t="shared" si="125"/>
        <v/>
      </c>
      <c r="Q1513">
        <f t="shared" si="126"/>
        <v>1695</v>
      </c>
      <c r="R1513" s="14">
        <f t="shared" si="127"/>
        <v>807741</v>
      </c>
    </row>
    <row r="1514" spans="1:18" ht="16.149999999999999" customHeight="1" x14ac:dyDescent="0.25">
      <c r="A1514" s="12">
        <v>548</v>
      </c>
      <c r="B1514" s="12" t="s">
        <v>2070</v>
      </c>
      <c r="C1514" s="6" t="s">
        <v>2071</v>
      </c>
      <c r="D1514" s="7">
        <v>44937</v>
      </c>
      <c r="E1514" s="8" t="s">
        <v>1377</v>
      </c>
      <c r="F1514" s="9">
        <v>5332352</v>
      </c>
      <c r="G1514" s="8" t="s">
        <v>1378</v>
      </c>
      <c r="H1514" s="9">
        <v>559897</v>
      </c>
      <c r="I1514" s="94">
        <v>4772455</v>
      </c>
      <c r="J1514" s="95"/>
      <c r="K1514" s="96"/>
      <c r="L1514" s="97" t="s">
        <v>1015</v>
      </c>
      <c r="M1514" s="98"/>
      <c r="N1514" s="15" t="str">
        <f t="shared" si="124"/>
        <v>01094</v>
      </c>
      <c r="O1514" t="str">
        <f t="shared" si="125"/>
        <v/>
      </c>
      <c r="Q1514">
        <f t="shared" si="126"/>
        <v>1094</v>
      </c>
      <c r="R1514" s="14">
        <f t="shared" si="127"/>
        <v>5332352</v>
      </c>
    </row>
    <row r="1515" spans="1:18" ht="16.149999999999999" customHeight="1" x14ac:dyDescent="0.25">
      <c r="A1515" s="12">
        <v>549</v>
      </c>
      <c r="B1515" s="12" t="s">
        <v>2072</v>
      </c>
      <c r="C1515" s="6" t="s">
        <v>2073</v>
      </c>
      <c r="D1515" s="7">
        <v>44931</v>
      </c>
      <c r="E1515" s="8" t="s">
        <v>2074</v>
      </c>
      <c r="F1515" s="9">
        <v>-320760</v>
      </c>
      <c r="G1515" s="8" t="s">
        <v>29</v>
      </c>
      <c r="H1515" s="9">
        <v>-33680</v>
      </c>
      <c r="I1515" s="94">
        <v>-287080</v>
      </c>
      <c r="J1515" s="95"/>
      <c r="K1515" s="96"/>
      <c r="L1515" s="97" t="s">
        <v>1015</v>
      </c>
      <c r="M1515" s="98"/>
      <c r="N1515" s="15" t="str">
        <f t="shared" si="124"/>
        <v>'6</v>
      </c>
      <c r="O1515" t="str">
        <f t="shared" si="125"/>
        <v>HT</v>
      </c>
      <c r="Q1515">
        <f t="shared" ref="Q1515:Q1516" si="129">RIGHT(N1515,LEN(N1515)-1)*1</f>
        <v>6</v>
      </c>
      <c r="R1515" s="14">
        <f t="shared" si="127"/>
        <v>-320760</v>
      </c>
    </row>
    <row r="1516" spans="1:18" ht="16.149999999999999" customHeight="1" x14ac:dyDescent="0.25">
      <c r="A1516" s="12">
        <v>550</v>
      </c>
      <c r="B1516" s="12" t="s">
        <v>2075</v>
      </c>
      <c r="C1516" s="6" t="s">
        <v>2076</v>
      </c>
      <c r="D1516" s="7">
        <v>44960</v>
      </c>
      <c r="E1516" s="8" t="s">
        <v>2077</v>
      </c>
      <c r="F1516" s="9">
        <v>-490050</v>
      </c>
      <c r="G1516" s="8" t="s">
        <v>1378</v>
      </c>
      <c r="H1516" s="9">
        <v>-51455</v>
      </c>
      <c r="I1516" s="94">
        <v>-438595</v>
      </c>
      <c r="J1516" s="95"/>
      <c r="K1516" s="96"/>
      <c r="L1516" s="97" t="s">
        <v>1015</v>
      </c>
      <c r="M1516" s="98"/>
      <c r="N1516" s="15" t="str">
        <f t="shared" si="124"/>
        <v>'52</v>
      </c>
      <c r="O1516" t="str">
        <f t="shared" si="125"/>
        <v>HT</v>
      </c>
      <c r="Q1516">
        <f t="shared" si="129"/>
        <v>52</v>
      </c>
      <c r="R1516" s="14">
        <f t="shared" si="127"/>
        <v>-490050</v>
      </c>
    </row>
    <row r="1517" spans="1:18" ht="16.149999999999999" customHeight="1" x14ac:dyDescent="0.25">
      <c r="A1517" s="12">
        <v>551</v>
      </c>
      <c r="B1517" s="12" t="s">
        <v>2078</v>
      </c>
      <c r="C1517" s="6" t="s">
        <v>2079</v>
      </c>
      <c r="D1517" s="7">
        <v>44936</v>
      </c>
      <c r="E1517" s="8" t="s">
        <v>1390</v>
      </c>
      <c r="F1517" s="9">
        <v>6698681</v>
      </c>
      <c r="G1517" s="8" t="s">
        <v>1378</v>
      </c>
      <c r="H1517" s="9">
        <v>703362</v>
      </c>
      <c r="I1517" s="94">
        <v>5995319</v>
      </c>
      <c r="J1517" s="95"/>
      <c r="K1517" s="96"/>
      <c r="L1517" s="97" t="s">
        <v>1022</v>
      </c>
      <c r="M1517" s="98"/>
      <c r="N1517" s="15" t="str">
        <f t="shared" si="124"/>
        <v>01030</v>
      </c>
      <c r="O1517" t="str">
        <f t="shared" si="125"/>
        <v/>
      </c>
      <c r="Q1517">
        <f t="shared" si="126"/>
        <v>1030</v>
      </c>
      <c r="R1517" s="14">
        <f t="shared" si="127"/>
        <v>6698681</v>
      </c>
    </row>
    <row r="1518" spans="1:18" ht="16.149999999999999" customHeight="1" x14ac:dyDescent="0.25">
      <c r="A1518" s="12">
        <v>552</v>
      </c>
      <c r="B1518" s="12" t="s">
        <v>2080</v>
      </c>
      <c r="C1518" s="6" t="s">
        <v>2081</v>
      </c>
      <c r="D1518" s="7">
        <v>44922</v>
      </c>
      <c r="E1518" s="8" t="s">
        <v>28</v>
      </c>
      <c r="F1518" s="9">
        <v>2039025</v>
      </c>
      <c r="G1518" s="8" t="s">
        <v>29</v>
      </c>
      <c r="H1518" s="9">
        <v>218062</v>
      </c>
      <c r="I1518" s="94">
        <v>1820963</v>
      </c>
      <c r="J1518" s="95"/>
      <c r="K1518" s="96"/>
      <c r="L1518" s="97" t="s">
        <v>1022</v>
      </c>
      <c r="M1518" s="98"/>
      <c r="N1518" s="15" t="str">
        <f t="shared" si="124"/>
        <v>57012</v>
      </c>
      <c r="O1518" t="str">
        <f t="shared" si="125"/>
        <v/>
      </c>
      <c r="Q1518">
        <f t="shared" si="126"/>
        <v>57012</v>
      </c>
      <c r="R1518" s="14">
        <f t="shared" si="127"/>
        <v>2039025</v>
      </c>
    </row>
    <row r="1519" spans="1:18" ht="16.149999999999999" customHeight="1" x14ac:dyDescent="0.25">
      <c r="A1519" s="12">
        <v>553</v>
      </c>
      <c r="B1519" s="12" t="s">
        <v>2082</v>
      </c>
      <c r="C1519" s="6" t="s">
        <v>2083</v>
      </c>
      <c r="D1519" s="7">
        <v>44942</v>
      </c>
      <c r="E1519" s="8" t="s">
        <v>1377</v>
      </c>
      <c r="F1519" s="9">
        <v>1646084</v>
      </c>
      <c r="G1519" s="8" t="s">
        <v>1378</v>
      </c>
      <c r="H1519" s="9">
        <v>172839</v>
      </c>
      <c r="I1519" s="94">
        <v>1473245</v>
      </c>
      <c r="J1519" s="95"/>
      <c r="K1519" s="96"/>
      <c r="L1519" s="97" t="s">
        <v>1025</v>
      </c>
      <c r="M1519" s="98"/>
      <c r="N1519" s="15" t="str">
        <f t="shared" si="124"/>
        <v>01628</v>
      </c>
      <c r="O1519" t="str">
        <f t="shared" si="125"/>
        <v/>
      </c>
      <c r="Q1519">
        <f t="shared" si="126"/>
        <v>1628</v>
      </c>
      <c r="R1519" s="14">
        <f t="shared" si="127"/>
        <v>1646084</v>
      </c>
    </row>
    <row r="1520" spans="1:18" ht="16.149999999999999" customHeight="1" x14ac:dyDescent="0.25">
      <c r="A1520" s="12">
        <v>554</v>
      </c>
      <c r="B1520" s="12" t="s">
        <v>2084</v>
      </c>
      <c r="C1520" s="6" t="s">
        <v>2085</v>
      </c>
      <c r="D1520" s="7">
        <v>44932</v>
      </c>
      <c r="E1520" s="8" t="s">
        <v>1377</v>
      </c>
      <c r="F1520" s="9">
        <v>519196</v>
      </c>
      <c r="G1520" s="8" t="s">
        <v>1378</v>
      </c>
      <c r="H1520" s="9">
        <v>54516</v>
      </c>
      <c r="I1520" s="94">
        <v>464680</v>
      </c>
      <c r="J1520" s="95"/>
      <c r="K1520" s="96"/>
      <c r="L1520" s="97" t="s">
        <v>2086</v>
      </c>
      <c r="M1520" s="98"/>
      <c r="N1520" s="15" t="str">
        <f t="shared" si="124"/>
        <v>00749</v>
      </c>
      <c r="O1520" t="str">
        <f t="shared" si="125"/>
        <v/>
      </c>
      <c r="Q1520">
        <f t="shared" si="126"/>
        <v>749</v>
      </c>
      <c r="R1520" s="14">
        <f t="shared" si="127"/>
        <v>519196</v>
      </c>
    </row>
    <row r="1521" spans="1:18" ht="16.149999999999999" customHeight="1" x14ac:dyDescent="0.25">
      <c r="A1521" s="12">
        <v>555</v>
      </c>
      <c r="B1521" s="12" t="s">
        <v>2087</v>
      </c>
      <c r="C1521" s="6" t="s">
        <v>2088</v>
      </c>
      <c r="D1521" s="7">
        <v>44936</v>
      </c>
      <c r="E1521" s="8" t="s">
        <v>2089</v>
      </c>
      <c r="F1521" s="9">
        <v>1726061</v>
      </c>
      <c r="G1521" s="8" t="s">
        <v>1378</v>
      </c>
      <c r="H1521" s="9">
        <v>181236</v>
      </c>
      <c r="I1521" s="94">
        <v>1544825</v>
      </c>
      <c r="J1521" s="95"/>
      <c r="K1521" s="96"/>
      <c r="L1521" s="97" t="s">
        <v>1030</v>
      </c>
      <c r="M1521" s="98"/>
      <c r="N1521" s="15" t="str">
        <f t="shared" si="124"/>
        <v>01020</v>
      </c>
      <c r="O1521" t="str">
        <f t="shared" si="125"/>
        <v/>
      </c>
      <c r="Q1521">
        <f t="shared" si="126"/>
        <v>1020</v>
      </c>
      <c r="R1521" s="14">
        <f t="shared" si="127"/>
        <v>1726061</v>
      </c>
    </row>
    <row r="1522" spans="1:18" ht="14.45" customHeight="1" x14ac:dyDescent="0.25">
      <c r="A1522" s="5">
        <v>556</v>
      </c>
      <c r="B1522" s="99" t="s">
        <v>2090</v>
      </c>
      <c r="C1522" s="6" t="s">
        <v>2091</v>
      </c>
      <c r="D1522" s="7">
        <v>44931</v>
      </c>
      <c r="E1522" s="8" t="s">
        <v>1390</v>
      </c>
      <c r="F1522" s="9">
        <v>3170351</v>
      </c>
      <c r="G1522" s="8" t="s">
        <v>1378</v>
      </c>
      <c r="H1522" s="9">
        <v>332887</v>
      </c>
      <c r="I1522" s="101">
        <v>11620867</v>
      </c>
      <c r="J1522" s="102"/>
      <c r="K1522" s="103"/>
      <c r="L1522" s="107" t="s">
        <v>1035</v>
      </c>
      <c r="M1522" s="108"/>
      <c r="N1522" s="15" t="str">
        <f t="shared" si="124"/>
        <v>00409</v>
      </c>
      <c r="O1522" t="str">
        <f t="shared" si="125"/>
        <v/>
      </c>
      <c r="Q1522">
        <f t="shared" si="126"/>
        <v>409</v>
      </c>
      <c r="R1522" s="14">
        <f t="shared" si="127"/>
        <v>3170351</v>
      </c>
    </row>
    <row r="1523" spans="1:18" ht="14.45" customHeight="1" x14ac:dyDescent="0.25">
      <c r="A1523" s="10">
        <v>557</v>
      </c>
      <c r="B1523" s="111"/>
      <c r="C1523" s="6" t="s">
        <v>2092</v>
      </c>
      <c r="D1523" s="7">
        <v>44940</v>
      </c>
      <c r="E1523" s="8" t="s">
        <v>1377</v>
      </c>
      <c r="F1523" s="9">
        <v>6633069</v>
      </c>
      <c r="G1523" s="8" t="s">
        <v>1378</v>
      </c>
      <c r="H1523" s="9">
        <v>696472</v>
      </c>
      <c r="I1523" s="112"/>
      <c r="J1523" s="113"/>
      <c r="K1523" s="114"/>
      <c r="L1523" s="115"/>
      <c r="M1523" s="116"/>
      <c r="N1523" s="15" t="str">
        <f t="shared" si="124"/>
        <v>01534</v>
      </c>
      <c r="O1523" t="str">
        <f t="shared" si="125"/>
        <v/>
      </c>
      <c r="Q1523">
        <f t="shared" si="126"/>
        <v>1534</v>
      </c>
      <c r="R1523" s="14">
        <f t="shared" si="127"/>
        <v>6633069</v>
      </c>
    </row>
    <row r="1524" spans="1:18" ht="14.45" customHeight="1" x14ac:dyDescent="0.25">
      <c r="A1524" s="11">
        <v>558</v>
      </c>
      <c r="B1524" s="100"/>
      <c r="C1524" s="6" t="s">
        <v>2093</v>
      </c>
      <c r="D1524" s="7">
        <v>44945</v>
      </c>
      <c r="E1524" s="8" t="s">
        <v>1377</v>
      </c>
      <c r="F1524" s="9">
        <v>3180789</v>
      </c>
      <c r="G1524" s="8" t="s">
        <v>1378</v>
      </c>
      <c r="H1524" s="9">
        <v>333983</v>
      </c>
      <c r="I1524" s="104"/>
      <c r="J1524" s="105"/>
      <c r="K1524" s="106"/>
      <c r="L1524" s="109"/>
      <c r="M1524" s="110"/>
      <c r="N1524" s="15" t="str">
        <f t="shared" si="124"/>
        <v>01802</v>
      </c>
      <c r="O1524" t="str">
        <f t="shared" si="125"/>
        <v/>
      </c>
      <c r="Q1524">
        <f t="shared" si="126"/>
        <v>1802</v>
      </c>
      <c r="R1524" s="14">
        <f t="shared" si="127"/>
        <v>3180789</v>
      </c>
    </row>
    <row r="1525" spans="1:18" ht="14.45" customHeight="1" x14ac:dyDescent="0.25">
      <c r="A1525" s="5">
        <v>559</v>
      </c>
      <c r="B1525" s="99" t="s">
        <v>2094</v>
      </c>
      <c r="C1525" s="6" t="s">
        <v>2095</v>
      </c>
      <c r="D1525" s="7">
        <v>44943</v>
      </c>
      <c r="E1525" s="8" t="s">
        <v>1380</v>
      </c>
      <c r="F1525" s="9">
        <v>1038392</v>
      </c>
      <c r="G1525" s="8" t="s">
        <v>1378</v>
      </c>
      <c r="H1525" s="9">
        <v>109031</v>
      </c>
      <c r="I1525" s="101">
        <v>21631006</v>
      </c>
      <c r="J1525" s="102"/>
      <c r="K1525" s="103"/>
      <c r="L1525" s="107" t="s">
        <v>1042</v>
      </c>
      <c r="M1525" s="108"/>
      <c r="N1525" s="15" t="str">
        <f t="shared" si="124"/>
        <v>01750</v>
      </c>
      <c r="O1525" t="str">
        <f t="shared" si="125"/>
        <v/>
      </c>
      <c r="Q1525">
        <f t="shared" si="126"/>
        <v>1750</v>
      </c>
      <c r="R1525" s="14">
        <f t="shared" si="127"/>
        <v>1038392</v>
      </c>
    </row>
    <row r="1526" spans="1:18" ht="14.45" customHeight="1" x14ac:dyDescent="0.25">
      <c r="A1526" s="10">
        <v>560</v>
      </c>
      <c r="B1526" s="111"/>
      <c r="C1526" s="6" t="s">
        <v>2096</v>
      </c>
      <c r="D1526" s="7">
        <v>44936</v>
      </c>
      <c r="E1526" s="8" t="s">
        <v>1380</v>
      </c>
      <c r="F1526" s="9">
        <v>5273326</v>
      </c>
      <c r="G1526" s="8" t="s">
        <v>1378</v>
      </c>
      <c r="H1526" s="9">
        <v>553699</v>
      </c>
      <c r="I1526" s="112"/>
      <c r="J1526" s="113"/>
      <c r="K1526" s="114"/>
      <c r="L1526" s="115"/>
      <c r="M1526" s="116"/>
      <c r="N1526" s="15" t="str">
        <f t="shared" si="124"/>
        <v>01035</v>
      </c>
      <c r="O1526" t="str">
        <f t="shared" si="125"/>
        <v/>
      </c>
      <c r="Q1526">
        <f t="shared" si="126"/>
        <v>1035</v>
      </c>
      <c r="R1526" s="14">
        <f t="shared" si="127"/>
        <v>5273326</v>
      </c>
    </row>
    <row r="1527" spans="1:18" ht="14.45" customHeight="1" x14ac:dyDescent="0.25">
      <c r="A1527" s="10">
        <v>561</v>
      </c>
      <c r="B1527" s="111"/>
      <c r="C1527" s="6" t="s">
        <v>2097</v>
      </c>
      <c r="D1527" s="7">
        <v>44939</v>
      </c>
      <c r="E1527" s="8" t="s">
        <v>1799</v>
      </c>
      <c r="F1527" s="9">
        <v>7967883</v>
      </c>
      <c r="G1527" s="8" t="s">
        <v>1378</v>
      </c>
      <c r="H1527" s="9">
        <v>836628</v>
      </c>
      <c r="I1527" s="112"/>
      <c r="J1527" s="113"/>
      <c r="K1527" s="114"/>
      <c r="L1527" s="115"/>
      <c r="M1527" s="116"/>
      <c r="N1527" s="15" t="str">
        <f t="shared" si="124"/>
        <v>01518</v>
      </c>
      <c r="O1527" t="str">
        <f t="shared" si="125"/>
        <v/>
      </c>
      <c r="Q1527">
        <f t="shared" si="126"/>
        <v>1518</v>
      </c>
      <c r="R1527" s="14">
        <f t="shared" si="127"/>
        <v>7967883</v>
      </c>
    </row>
    <row r="1528" spans="1:18" ht="14.45" customHeight="1" x14ac:dyDescent="0.25">
      <c r="A1528" s="10">
        <v>562</v>
      </c>
      <c r="B1528" s="111"/>
      <c r="C1528" s="6" t="s">
        <v>2098</v>
      </c>
      <c r="D1528" s="7">
        <v>44929</v>
      </c>
      <c r="E1528" s="8" t="s">
        <v>1390</v>
      </c>
      <c r="F1528" s="9">
        <v>5654187</v>
      </c>
      <c r="G1528" s="8" t="s">
        <v>1378</v>
      </c>
      <c r="H1528" s="9">
        <v>593690</v>
      </c>
      <c r="I1528" s="112"/>
      <c r="J1528" s="113"/>
      <c r="K1528" s="114"/>
      <c r="L1528" s="115"/>
      <c r="M1528" s="116"/>
      <c r="N1528" s="15" t="str">
        <f t="shared" si="124"/>
        <v>00171</v>
      </c>
      <c r="O1528" t="str">
        <f t="shared" si="125"/>
        <v/>
      </c>
      <c r="Q1528">
        <f t="shared" si="126"/>
        <v>171</v>
      </c>
      <c r="R1528" s="14">
        <f t="shared" si="127"/>
        <v>5654187</v>
      </c>
    </row>
    <row r="1529" spans="1:18" ht="14.45" customHeight="1" x14ac:dyDescent="0.25">
      <c r="A1529" s="11">
        <v>563</v>
      </c>
      <c r="B1529" s="100"/>
      <c r="C1529" s="6" t="s">
        <v>2099</v>
      </c>
      <c r="D1529" s="7">
        <v>44932</v>
      </c>
      <c r="E1529" s="8" t="s">
        <v>1799</v>
      </c>
      <c r="F1529" s="9">
        <v>4234934</v>
      </c>
      <c r="G1529" s="8" t="s">
        <v>1378</v>
      </c>
      <c r="H1529" s="9">
        <v>444668</v>
      </c>
      <c r="I1529" s="104"/>
      <c r="J1529" s="105"/>
      <c r="K1529" s="106"/>
      <c r="L1529" s="109"/>
      <c r="M1529" s="110"/>
      <c r="N1529" s="15" t="str">
        <f t="shared" si="124"/>
        <v>00718</v>
      </c>
      <c r="O1529" t="str">
        <f t="shared" si="125"/>
        <v/>
      </c>
      <c r="Q1529">
        <f t="shared" si="126"/>
        <v>718</v>
      </c>
      <c r="R1529" s="14">
        <f t="shared" si="127"/>
        <v>4234934</v>
      </c>
    </row>
    <row r="1530" spans="1:18" ht="14.45" customHeight="1" x14ac:dyDescent="0.25">
      <c r="A1530" s="5">
        <v>564</v>
      </c>
      <c r="B1530" s="99" t="s">
        <v>2100</v>
      </c>
      <c r="C1530" s="6" t="s">
        <v>2101</v>
      </c>
      <c r="D1530" s="7">
        <v>44939</v>
      </c>
      <c r="E1530" s="8" t="s">
        <v>1377</v>
      </c>
      <c r="F1530" s="9">
        <v>6115490</v>
      </c>
      <c r="G1530" s="8" t="s">
        <v>1378</v>
      </c>
      <c r="H1530" s="9">
        <v>642126</v>
      </c>
      <c r="I1530" s="101">
        <v>23537041</v>
      </c>
      <c r="J1530" s="102"/>
      <c r="K1530" s="103"/>
      <c r="L1530" s="107" t="s">
        <v>1047</v>
      </c>
      <c r="M1530" s="108"/>
      <c r="N1530" s="15" t="str">
        <f t="shared" si="124"/>
        <v>01459</v>
      </c>
      <c r="O1530" t="str">
        <f t="shared" si="125"/>
        <v/>
      </c>
      <c r="Q1530">
        <f t="shared" si="126"/>
        <v>1459</v>
      </c>
      <c r="R1530" s="14">
        <f t="shared" si="127"/>
        <v>6115490</v>
      </c>
    </row>
    <row r="1531" spans="1:18" ht="14.45" customHeight="1" x14ac:dyDescent="0.25">
      <c r="A1531" s="10">
        <v>565</v>
      </c>
      <c r="B1531" s="111"/>
      <c r="C1531" s="6" t="s">
        <v>2102</v>
      </c>
      <c r="D1531" s="7">
        <v>44932</v>
      </c>
      <c r="E1531" s="8" t="s">
        <v>1377</v>
      </c>
      <c r="F1531" s="9">
        <v>3692267</v>
      </c>
      <c r="G1531" s="8" t="s">
        <v>1378</v>
      </c>
      <c r="H1531" s="9">
        <v>387688</v>
      </c>
      <c r="I1531" s="112"/>
      <c r="J1531" s="113"/>
      <c r="K1531" s="114"/>
      <c r="L1531" s="115"/>
      <c r="M1531" s="116"/>
      <c r="N1531" s="15" t="str">
        <f t="shared" si="124"/>
        <v>00722</v>
      </c>
      <c r="O1531" t="str">
        <f t="shared" si="125"/>
        <v/>
      </c>
      <c r="Q1531">
        <f t="shared" si="126"/>
        <v>722</v>
      </c>
      <c r="R1531" s="14">
        <f t="shared" si="127"/>
        <v>3692267</v>
      </c>
    </row>
    <row r="1532" spans="1:18" ht="14.45" customHeight="1" x14ac:dyDescent="0.25">
      <c r="A1532" s="10">
        <v>566</v>
      </c>
      <c r="B1532" s="111"/>
      <c r="C1532" s="6" t="s">
        <v>2103</v>
      </c>
      <c r="D1532" s="7">
        <v>44938</v>
      </c>
      <c r="E1532" s="8" t="s">
        <v>1377</v>
      </c>
      <c r="F1532" s="9">
        <v>10877338</v>
      </c>
      <c r="G1532" s="8" t="s">
        <v>1378</v>
      </c>
      <c r="H1532" s="9">
        <v>1142121</v>
      </c>
      <c r="I1532" s="112"/>
      <c r="J1532" s="113"/>
      <c r="K1532" s="114"/>
      <c r="L1532" s="115"/>
      <c r="M1532" s="116"/>
      <c r="N1532" s="15" t="str">
        <f t="shared" si="124"/>
        <v>01426</v>
      </c>
      <c r="O1532" t="str">
        <f t="shared" si="125"/>
        <v/>
      </c>
      <c r="Q1532">
        <f t="shared" si="126"/>
        <v>1426</v>
      </c>
      <c r="R1532" s="14">
        <f t="shared" si="127"/>
        <v>10877338</v>
      </c>
    </row>
    <row r="1533" spans="1:18" ht="14.45" customHeight="1" x14ac:dyDescent="0.25">
      <c r="A1533" s="11">
        <v>567</v>
      </c>
      <c r="B1533" s="100"/>
      <c r="C1533" s="6" t="s">
        <v>2104</v>
      </c>
      <c r="D1533" s="7">
        <v>44929</v>
      </c>
      <c r="E1533" s="8" t="s">
        <v>1377</v>
      </c>
      <c r="F1533" s="9">
        <v>5613275</v>
      </c>
      <c r="G1533" s="8" t="s">
        <v>1378</v>
      </c>
      <c r="H1533" s="9">
        <v>589394</v>
      </c>
      <c r="I1533" s="104"/>
      <c r="J1533" s="105"/>
      <c r="K1533" s="106"/>
      <c r="L1533" s="109"/>
      <c r="M1533" s="110"/>
      <c r="N1533" s="15" t="str">
        <f t="shared" si="124"/>
        <v>00166</v>
      </c>
      <c r="O1533" t="str">
        <f t="shared" si="125"/>
        <v/>
      </c>
      <c r="Q1533">
        <f t="shared" si="126"/>
        <v>166</v>
      </c>
      <c r="R1533" s="14">
        <f t="shared" si="127"/>
        <v>5613275</v>
      </c>
    </row>
    <row r="1534" spans="1:18" ht="14.45" customHeight="1" x14ac:dyDescent="0.25">
      <c r="A1534" s="5">
        <v>568</v>
      </c>
      <c r="B1534" s="99" t="s">
        <v>2105</v>
      </c>
      <c r="C1534" s="6" t="s">
        <v>2106</v>
      </c>
      <c r="D1534" s="7">
        <v>44937</v>
      </c>
      <c r="E1534" s="8" t="s">
        <v>1799</v>
      </c>
      <c r="F1534" s="9">
        <v>2117467</v>
      </c>
      <c r="G1534" s="8" t="s">
        <v>1378</v>
      </c>
      <c r="H1534" s="9">
        <v>222334</v>
      </c>
      <c r="I1534" s="101">
        <v>10229195</v>
      </c>
      <c r="J1534" s="102"/>
      <c r="K1534" s="103"/>
      <c r="L1534" s="107" t="s">
        <v>1053</v>
      </c>
      <c r="M1534" s="108"/>
      <c r="N1534" s="15" t="str">
        <f t="shared" si="124"/>
        <v>01100</v>
      </c>
      <c r="O1534" t="str">
        <f t="shared" si="125"/>
        <v/>
      </c>
      <c r="Q1534">
        <f t="shared" si="126"/>
        <v>1100</v>
      </c>
      <c r="R1534" s="14">
        <f t="shared" si="127"/>
        <v>2117467</v>
      </c>
    </row>
    <row r="1535" spans="1:18" ht="14.45" customHeight="1" x14ac:dyDescent="0.25">
      <c r="A1535" s="10">
        <v>569</v>
      </c>
      <c r="B1535" s="111"/>
      <c r="C1535" s="6" t="s">
        <v>2107</v>
      </c>
      <c r="D1535" s="7">
        <v>44930</v>
      </c>
      <c r="E1535" s="8" t="s">
        <v>1377</v>
      </c>
      <c r="F1535" s="9">
        <v>2959400</v>
      </c>
      <c r="G1535" s="8" t="s">
        <v>1378</v>
      </c>
      <c r="H1535" s="9">
        <v>310737</v>
      </c>
      <c r="I1535" s="112"/>
      <c r="J1535" s="113"/>
      <c r="K1535" s="114"/>
      <c r="L1535" s="115"/>
      <c r="M1535" s="116"/>
      <c r="N1535" s="15" t="str">
        <f t="shared" si="124"/>
        <v>00305</v>
      </c>
      <c r="O1535" t="str">
        <f t="shared" si="125"/>
        <v/>
      </c>
      <c r="Q1535">
        <f t="shared" si="126"/>
        <v>305</v>
      </c>
      <c r="R1535" s="14">
        <f t="shared" si="127"/>
        <v>2959400</v>
      </c>
    </row>
    <row r="1536" spans="1:18" ht="14.45" customHeight="1" x14ac:dyDescent="0.25">
      <c r="A1536" s="10">
        <v>570</v>
      </c>
      <c r="B1536" s="111"/>
      <c r="C1536" s="6" t="s">
        <v>2108</v>
      </c>
      <c r="D1536" s="7">
        <v>44940</v>
      </c>
      <c r="E1536" s="8" t="s">
        <v>1799</v>
      </c>
      <c r="F1536" s="9">
        <v>4234934</v>
      </c>
      <c r="G1536" s="8" t="s">
        <v>1378</v>
      </c>
      <c r="H1536" s="9">
        <v>444668</v>
      </c>
      <c r="I1536" s="112"/>
      <c r="J1536" s="113"/>
      <c r="K1536" s="114"/>
      <c r="L1536" s="115"/>
      <c r="M1536" s="116"/>
      <c r="N1536" s="15" t="str">
        <f t="shared" si="124"/>
        <v>01600</v>
      </c>
      <c r="O1536" t="str">
        <f t="shared" si="125"/>
        <v/>
      </c>
      <c r="Q1536">
        <f t="shared" si="126"/>
        <v>1600</v>
      </c>
      <c r="R1536" s="14">
        <f t="shared" si="127"/>
        <v>4234934</v>
      </c>
    </row>
    <row r="1537" spans="1:18" ht="14.45" customHeight="1" x14ac:dyDescent="0.25">
      <c r="A1537" s="11">
        <v>571</v>
      </c>
      <c r="B1537" s="100"/>
      <c r="C1537" s="6" t="s">
        <v>2109</v>
      </c>
      <c r="D1537" s="7">
        <v>44933</v>
      </c>
      <c r="E1537" s="8" t="s">
        <v>1799</v>
      </c>
      <c r="F1537" s="9">
        <v>2117467</v>
      </c>
      <c r="G1537" s="8" t="s">
        <v>1378</v>
      </c>
      <c r="H1537" s="9">
        <v>222334</v>
      </c>
      <c r="I1537" s="104"/>
      <c r="J1537" s="105"/>
      <c r="K1537" s="106"/>
      <c r="L1537" s="109"/>
      <c r="M1537" s="110"/>
      <c r="N1537" s="15" t="str">
        <f t="shared" si="124"/>
        <v>00860</v>
      </c>
      <c r="O1537" t="str">
        <f t="shared" si="125"/>
        <v/>
      </c>
      <c r="Q1537">
        <f t="shared" si="126"/>
        <v>860</v>
      </c>
      <c r="R1537" s="14">
        <f t="shared" si="127"/>
        <v>2117467</v>
      </c>
    </row>
    <row r="1538" spans="1:18" ht="14.45" customHeight="1" x14ac:dyDescent="0.25">
      <c r="A1538" s="5">
        <v>572</v>
      </c>
      <c r="B1538" s="99" t="s">
        <v>2110</v>
      </c>
      <c r="C1538" s="6" t="s">
        <v>2111</v>
      </c>
      <c r="D1538" s="7">
        <v>44935</v>
      </c>
      <c r="E1538" s="8" t="s">
        <v>1377</v>
      </c>
      <c r="F1538" s="9">
        <v>3288396</v>
      </c>
      <c r="G1538" s="8" t="s">
        <v>1378</v>
      </c>
      <c r="H1538" s="9">
        <v>345282</v>
      </c>
      <c r="I1538" s="101">
        <v>9552272</v>
      </c>
      <c r="J1538" s="102"/>
      <c r="K1538" s="103"/>
      <c r="L1538" s="107" t="s">
        <v>1058</v>
      </c>
      <c r="M1538" s="108"/>
      <c r="N1538" s="15" t="str">
        <f t="shared" si="124"/>
        <v>'A932</v>
      </c>
      <c r="O1538" t="str">
        <f t="shared" si="125"/>
        <v/>
      </c>
      <c r="Q1538">
        <f>RIGHT(N1538,LEN(N1538)-2)*1</f>
        <v>932</v>
      </c>
      <c r="R1538" s="14">
        <f t="shared" si="127"/>
        <v>3288396</v>
      </c>
    </row>
    <row r="1539" spans="1:18" ht="14.45" customHeight="1" x14ac:dyDescent="0.25">
      <c r="A1539" s="10">
        <v>573</v>
      </c>
      <c r="B1539" s="111"/>
      <c r="C1539" s="6" t="s">
        <v>2112</v>
      </c>
      <c r="D1539" s="7">
        <v>44942</v>
      </c>
      <c r="E1539" s="8" t="s">
        <v>1380</v>
      </c>
      <c r="F1539" s="9">
        <v>3692267</v>
      </c>
      <c r="G1539" s="8" t="s">
        <v>1378</v>
      </c>
      <c r="H1539" s="9">
        <v>387688</v>
      </c>
      <c r="I1539" s="112"/>
      <c r="J1539" s="113"/>
      <c r="K1539" s="114"/>
      <c r="L1539" s="115"/>
      <c r="M1539" s="116"/>
      <c r="N1539" s="15" t="str">
        <f t="shared" si="124"/>
        <v>A1698</v>
      </c>
      <c r="O1539" t="str">
        <f t="shared" si="125"/>
        <v/>
      </c>
      <c r="Q1539">
        <f t="shared" ref="Q1539:Q1540" si="130">RIGHT(N1539,LEN(N1539)-1)*1</f>
        <v>1698</v>
      </c>
      <c r="R1539" s="14">
        <f t="shared" si="127"/>
        <v>3692267</v>
      </c>
    </row>
    <row r="1540" spans="1:18" ht="14.45" customHeight="1" x14ac:dyDescent="0.25">
      <c r="A1540" s="11">
        <v>574</v>
      </c>
      <c r="B1540" s="100"/>
      <c r="C1540" s="6" t="s">
        <v>2113</v>
      </c>
      <c r="D1540" s="7">
        <v>44938</v>
      </c>
      <c r="E1540" s="8" t="s">
        <v>1380</v>
      </c>
      <c r="F1540" s="9">
        <v>3692267</v>
      </c>
      <c r="G1540" s="8" t="s">
        <v>1378</v>
      </c>
      <c r="H1540" s="9">
        <v>387688</v>
      </c>
      <c r="I1540" s="104"/>
      <c r="J1540" s="105"/>
      <c r="K1540" s="106"/>
      <c r="L1540" s="109"/>
      <c r="M1540" s="110"/>
      <c r="N1540" s="15" t="str">
        <f t="shared" si="124"/>
        <v>A1430</v>
      </c>
      <c r="O1540" t="str">
        <f t="shared" si="125"/>
        <v/>
      </c>
      <c r="Q1540">
        <f t="shared" si="130"/>
        <v>1430</v>
      </c>
      <c r="R1540" s="14">
        <f t="shared" si="127"/>
        <v>3692267</v>
      </c>
    </row>
    <row r="1541" spans="1:18" ht="14.45" customHeight="1" x14ac:dyDescent="0.25">
      <c r="A1541" s="5">
        <v>575</v>
      </c>
      <c r="B1541" s="99" t="s">
        <v>2114</v>
      </c>
      <c r="C1541" s="6" t="s">
        <v>2115</v>
      </c>
      <c r="D1541" s="7">
        <v>44945</v>
      </c>
      <c r="E1541" s="8" t="s">
        <v>1380</v>
      </c>
      <c r="F1541" s="9">
        <v>2365329</v>
      </c>
      <c r="G1541" s="8" t="s">
        <v>1378</v>
      </c>
      <c r="H1541" s="9">
        <v>248360</v>
      </c>
      <c r="I1541" s="101">
        <v>12170743</v>
      </c>
      <c r="J1541" s="102"/>
      <c r="K1541" s="103"/>
      <c r="L1541" s="107" t="s">
        <v>1066</v>
      </c>
      <c r="M1541" s="108"/>
      <c r="N1541" s="15" t="str">
        <f t="shared" si="124"/>
        <v>01821</v>
      </c>
      <c r="O1541" t="str">
        <f t="shared" si="125"/>
        <v/>
      </c>
      <c r="Q1541">
        <f t="shared" si="126"/>
        <v>1821</v>
      </c>
      <c r="R1541" s="14">
        <f t="shared" si="127"/>
        <v>2365329</v>
      </c>
    </row>
    <row r="1542" spans="1:18" ht="14.45" customHeight="1" x14ac:dyDescent="0.25">
      <c r="A1542" s="10">
        <v>576</v>
      </c>
      <c r="B1542" s="111"/>
      <c r="C1542" s="6" t="s">
        <v>2116</v>
      </c>
      <c r="D1542" s="7">
        <v>44929</v>
      </c>
      <c r="E1542" s="8" t="s">
        <v>1390</v>
      </c>
      <c r="F1542" s="9">
        <v>3808536</v>
      </c>
      <c r="G1542" s="8" t="s">
        <v>1378</v>
      </c>
      <c r="H1542" s="9">
        <v>399896</v>
      </c>
      <c r="I1542" s="112"/>
      <c r="J1542" s="113"/>
      <c r="K1542" s="114"/>
      <c r="L1542" s="115"/>
      <c r="M1542" s="116"/>
      <c r="N1542" s="15" t="str">
        <f t="shared" si="124"/>
        <v>00200</v>
      </c>
      <c r="O1542" t="str">
        <f t="shared" si="125"/>
        <v/>
      </c>
      <c r="Q1542">
        <f t="shared" si="126"/>
        <v>200</v>
      </c>
      <c r="R1542" s="14">
        <f t="shared" si="127"/>
        <v>3808536</v>
      </c>
    </row>
    <row r="1543" spans="1:18" ht="14.45" customHeight="1" x14ac:dyDescent="0.25">
      <c r="A1543" s="10">
        <v>577</v>
      </c>
      <c r="B1543" s="111"/>
      <c r="C1543" s="6" t="s">
        <v>2117</v>
      </c>
      <c r="D1543" s="7">
        <v>44937</v>
      </c>
      <c r="E1543" s="8" t="s">
        <v>1380</v>
      </c>
      <c r="F1543" s="9">
        <v>3155859</v>
      </c>
      <c r="G1543" s="8" t="s">
        <v>1378</v>
      </c>
      <c r="H1543" s="9">
        <v>331365</v>
      </c>
      <c r="I1543" s="112"/>
      <c r="J1543" s="113"/>
      <c r="K1543" s="114"/>
      <c r="L1543" s="115"/>
      <c r="M1543" s="116"/>
      <c r="N1543" s="15" t="str">
        <f t="shared" si="124"/>
        <v>01073</v>
      </c>
      <c r="O1543" t="str">
        <f t="shared" si="125"/>
        <v/>
      </c>
      <c r="Q1543">
        <f t="shared" si="126"/>
        <v>1073</v>
      </c>
      <c r="R1543" s="14">
        <f t="shared" si="127"/>
        <v>3155859</v>
      </c>
    </row>
    <row r="1544" spans="1:18" ht="14.45" customHeight="1" x14ac:dyDescent="0.25">
      <c r="A1544" s="11">
        <v>578</v>
      </c>
      <c r="B1544" s="100"/>
      <c r="C1544" s="6" t="s">
        <v>2118</v>
      </c>
      <c r="D1544" s="7">
        <v>44943</v>
      </c>
      <c r="E1544" s="8" t="s">
        <v>1377</v>
      </c>
      <c r="F1544" s="9">
        <v>4268872</v>
      </c>
      <c r="G1544" s="8" t="s">
        <v>1378</v>
      </c>
      <c r="H1544" s="9">
        <v>448232</v>
      </c>
      <c r="I1544" s="104"/>
      <c r="J1544" s="105"/>
      <c r="K1544" s="106"/>
      <c r="L1544" s="109"/>
      <c r="M1544" s="110"/>
      <c r="N1544" s="15" t="str">
        <f t="shared" si="124"/>
        <v>01746</v>
      </c>
      <c r="O1544" t="str">
        <f t="shared" si="125"/>
        <v/>
      </c>
      <c r="Q1544">
        <f t="shared" si="126"/>
        <v>1746</v>
      </c>
      <c r="R1544" s="14">
        <f t="shared" si="127"/>
        <v>4268872</v>
      </c>
    </row>
    <row r="1545" spans="1:18" ht="14.45" customHeight="1" x14ac:dyDescent="0.25">
      <c r="A1545" s="5">
        <v>579</v>
      </c>
      <c r="B1545" s="99" t="s">
        <v>2119</v>
      </c>
      <c r="C1545" s="6" t="s">
        <v>2120</v>
      </c>
      <c r="D1545" s="7">
        <v>44940</v>
      </c>
      <c r="E1545" s="8" t="s">
        <v>1390</v>
      </c>
      <c r="F1545" s="9">
        <v>35362602</v>
      </c>
      <c r="G1545" s="8" t="s">
        <v>1378</v>
      </c>
      <c r="H1545" s="9">
        <v>3713073</v>
      </c>
      <c r="I1545" s="101">
        <v>70079944</v>
      </c>
      <c r="J1545" s="102"/>
      <c r="K1545" s="103"/>
      <c r="L1545" s="107" t="s">
        <v>1071</v>
      </c>
      <c r="M1545" s="108"/>
      <c r="N1545" s="15" t="str">
        <f t="shared" si="124"/>
        <v>01604</v>
      </c>
      <c r="O1545" t="str">
        <f t="shared" si="125"/>
        <v/>
      </c>
      <c r="Q1545">
        <f t="shared" si="126"/>
        <v>1604</v>
      </c>
      <c r="R1545" s="14">
        <f t="shared" si="127"/>
        <v>35362602</v>
      </c>
    </row>
    <row r="1546" spans="1:18" ht="14.45" customHeight="1" x14ac:dyDescent="0.25">
      <c r="A1546" s="10">
        <v>580</v>
      </c>
      <c r="B1546" s="111"/>
      <c r="C1546" s="6" t="s">
        <v>2121</v>
      </c>
      <c r="D1546" s="7">
        <v>44938</v>
      </c>
      <c r="E1546" s="8" t="s">
        <v>1377</v>
      </c>
      <c r="F1546" s="9">
        <v>35118903</v>
      </c>
      <c r="G1546" s="8" t="s">
        <v>1378</v>
      </c>
      <c r="H1546" s="9">
        <v>3687485</v>
      </c>
      <c r="I1546" s="112"/>
      <c r="J1546" s="113"/>
      <c r="K1546" s="114"/>
      <c r="L1546" s="115"/>
      <c r="M1546" s="116"/>
      <c r="N1546" s="15" t="str">
        <f t="shared" si="124"/>
        <v>01422</v>
      </c>
      <c r="O1546" t="str">
        <f t="shared" si="125"/>
        <v/>
      </c>
      <c r="Q1546">
        <f t="shared" si="126"/>
        <v>1422</v>
      </c>
      <c r="R1546" s="14">
        <f t="shared" si="127"/>
        <v>35118903</v>
      </c>
    </row>
    <row r="1547" spans="1:18" ht="14.45" customHeight="1" x14ac:dyDescent="0.25">
      <c r="A1547" s="11">
        <v>581</v>
      </c>
      <c r="B1547" s="100"/>
      <c r="C1547" s="6" t="s">
        <v>2122</v>
      </c>
      <c r="D1547" s="7">
        <v>44929</v>
      </c>
      <c r="E1547" s="8" t="s">
        <v>1390</v>
      </c>
      <c r="F1547" s="9">
        <v>7820108</v>
      </c>
      <c r="G1547" s="8" t="s">
        <v>1378</v>
      </c>
      <c r="H1547" s="9">
        <v>821111</v>
      </c>
      <c r="I1547" s="104"/>
      <c r="J1547" s="105"/>
      <c r="K1547" s="106"/>
      <c r="L1547" s="109"/>
      <c r="M1547" s="110"/>
      <c r="N1547" s="15" t="str">
        <f t="shared" si="124"/>
        <v>00164</v>
      </c>
      <c r="O1547" t="str">
        <f t="shared" si="125"/>
        <v/>
      </c>
      <c r="Q1547">
        <f t="shared" si="126"/>
        <v>164</v>
      </c>
      <c r="R1547" s="14">
        <f t="shared" si="127"/>
        <v>7820108</v>
      </c>
    </row>
    <row r="1548" spans="1:18" ht="16.149999999999999" customHeight="1" x14ac:dyDescent="0.25">
      <c r="A1548" s="12">
        <v>582</v>
      </c>
      <c r="B1548" s="12" t="s">
        <v>2123</v>
      </c>
      <c r="C1548" s="6" t="s">
        <v>2124</v>
      </c>
      <c r="D1548" s="7">
        <v>44972</v>
      </c>
      <c r="E1548" s="8" t="s">
        <v>2125</v>
      </c>
      <c r="F1548" s="9">
        <v>-716014</v>
      </c>
      <c r="G1548" s="8" t="s">
        <v>1378</v>
      </c>
      <c r="H1548" s="9">
        <v>-75181</v>
      </c>
      <c r="I1548" s="94">
        <v>-640833</v>
      </c>
      <c r="J1548" s="95"/>
      <c r="K1548" s="96"/>
      <c r="L1548" s="97" t="s">
        <v>1071</v>
      </c>
      <c r="M1548" s="98"/>
      <c r="N1548" s="15" t="str">
        <f t="shared" si="124"/>
        <v>00168</v>
      </c>
      <c r="O1548" t="str">
        <f t="shared" si="125"/>
        <v>HT</v>
      </c>
      <c r="Q1548">
        <f t="shared" si="126"/>
        <v>168</v>
      </c>
      <c r="R1548" s="14">
        <f t="shared" si="127"/>
        <v>-716014</v>
      </c>
    </row>
    <row r="1549" spans="1:18" ht="14.45" customHeight="1" x14ac:dyDescent="0.25">
      <c r="A1549" s="5">
        <v>583</v>
      </c>
      <c r="B1549" s="99" t="s">
        <v>2126</v>
      </c>
      <c r="C1549" s="6" t="s">
        <v>2127</v>
      </c>
      <c r="D1549" s="7">
        <v>44937</v>
      </c>
      <c r="E1549" s="8" t="s">
        <v>1377</v>
      </c>
      <c r="F1549" s="9">
        <v>5638049</v>
      </c>
      <c r="G1549" s="8" t="s">
        <v>1378</v>
      </c>
      <c r="H1549" s="9">
        <v>591995</v>
      </c>
      <c r="I1549" s="101">
        <v>11027649</v>
      </c>
      <c r="J1549" s="102"/>
      <c r="K1549" s="103"/>
      <c r="L1549" s="107" t="s">
        <v>1076</v>
      </c>
      <c r="M1549" s="108"/>
      <c r="N1549" s="15" t="str">
        <f t="shared" si="124"/>
        <v>01086</v>
      </c>
      <c r="O1549" t="str">
        <f t="shared" si="125"/>
        <v/>
      </c>
      <c r="Q1549">
        <f t="shared" si="126"/>
        <v>1086</v>
      </c>
      <c r="R1549" s="14">
        <f t="shared" si="127"/>
        <v>5638049</v>
      </c>
    </row>
    <row r="1550" spans="1:18" ht="14.45" customHeight="1" x14ac:dyDescent="0.25">
      <c r="A1550" s="10">
        <v>584</v>
      </c>
      <c r="B1550" s="111"/>
      <c r="C1550" s="6" t="s">
        <v>2128</v>
      </c>
      <c r="D1550" s="7">
        <v>44943</v>
      </c>
      <c r="E1550" s="8" t="s">
        <v>1377</v>
      </c>
      <c r="F1550" s="9">
        <v>4437940</v>
      </c>
      <c r="G1550" s="8" t="s">
        <v>1378</v>
      </c>
      <c r="H1550" s="9">
        <v>465984</v>
      </c>
      <c r="I1550" s="112"/>
      <c r="J1550" s="113"/>
      <c r="K1550" s="114"/>
      <c r="L1550" s="115"/>
      <c r="M1550" s="116"/>
      <c r="N1550" s="15" t="str">
        <f t="shared" si="124"/>
        <v>01739</v>
      </c>
      <c r="O1550" t="str">
        <f t="shared" si="125"/>
        <v/>
      </c>
      <c r="Q1550">
        <f t="shared" si="126"/>
        <v>1739</v>
      </c>
      <c r="R1550" s="14">
        <f t="shared" si="127"/>
        <v>4437940</v>
      </c>
    </row>
    <row r="1551" spans="1:18" ht="14.45" customHeight="1" x14ac:dyDescent="0.25">
      <c r="A1551" s="11">
        <v>585</v>
      </c>
      <c r="B1551" s="100"/>
      <c r="C1551" s="6" t="s">
        <v>2129</v>
      </c>
      <c r="D1551" s="7">
        <v>44932</v>
      </c>
      <c r="E1551" s="8" t="s">
        <v>1390</v>
      </c>
      <c r="F1551" s="9">
        <v>2245406</v>
      </c>
      <c r="G1551" s="8" t="s">
        <v>1378</v>
      </c>
      <c r="H1551" s="9">
        <v>235768</v>
      </c>
      <c r="I1551" s="104"/>
      <c r="J1551" s="105"/>
      <c r="K1551" s="106"/>
      <c r="L1551" s="109"/>
      <c r="M1551" s="110"/>
      <c r="N1551" s="15" t="str">
        <f t="shared" si="124"/>
        <v>00598</v>
      </c>
      <c r="O1551" t="str">
        <f t="shared" si="125"/>
        <v/>
      </c>
      <c r="Q1551">
        <f t="shared" si="126"/>
        <v>598</v>
      </c>
      <c r="R1551" s="14">
        <f t="shared" si="127"/>
        <v>2245406</v>
      </c>
    </row>
    <row r="1552" spans="1:18" ht="14.45" customHeight="1" x14ac:dyDescent="0.25">
      <c r="A1552" s="5">
        <v>586</v>
      </c>
      <c r="B1552" s="99" t="s">
        <v>2130</v>
      </c>
      <c r="C1552" s="6" t="s">
        <v>2131</v>
      </c>
      <c r="D1552" s="7">
        <v>44940</v>
      </c>
      <c r="E1552" s="8" t="s">
        <v>1799</v>
      </c>
      <c r="F1552" s="9">
        <v>5077097</v>
      </c>
      <c r="G1552" s="8" t="s">
        <v>1378</v>
      </c>
      <c r="H1552" s="9">
        <v>533095</v>
      </c>
      <c r="I1552" s="101">
        <v>14089283</v>
      </c>
      <c r="J1552" s="102"/>
      <c r="K1552" s="103"/>
      <c r="L1552" s="107" t="s">
        <v>1087</v>
      </c>
      <c r="M1552" s="108"/>
      <c r="N1552" s="15" t="str">
        <f t="shared" si="124"/>
        <v>01573</v>
      </c>
      <c r="O1552" t="str">
        <f t="shared" si="125"/>
        <v/>
      </c>
      <c r="Q1552">
        <f t="shared" si="126"/>
        <v>1573</v>
      </c>
      <c r="R1552" s="14">
        <f t="shared" si="127"/>
        <v>5077097</v>
      </c>
    </row>
    <row r="1553" spans="1:18" ht="14.45" customHeight="1" x14ac:dyDescent="0.25">
      <c r="A1553" s="10">
        <v>587</v>
      </c>
      <c r="B1553" s="111"/>
      <c r="C1553" s="6" t="s">
        <v>2132</v>
      </c>
      <c r="D1553" s="7">
        <v>44945</v>
      </c>
      <c r="E1553" s="8" t="s">
        <v>1390</v>
      </c>
      <c r="F1553" s="9">
        <v>1615482</v>
      </c>
      <c r="G1553" s="8" t="s">
        <v>1378</v>
      </c>
      <c r="H1553" s="9">
        <v>169626</v>
      </c>
      <c r="I1553" s="112"/>
      <c r="J1553" s="113"/>
      <c r="K1553" s="114"/>
      <c r="L1553" s="115"/>
      <c r="M1553" s="116"/>
      <c r="N1553" s="15" t="str">
        <f t="shared" si="124"/>
        <v>01777</v>
      </c>
      <c r="O1553" t="str">
        <f t="shared" si="125"/>
        <v/>
      </c>
      <c r="Q1553">
        <f t="shared" si="126"/>
        <v>1777</v>
      </c>
      <c r="R1553" s="14">
        <f t="shared" si="127"/>
        <v>1615482</v>
      </c>
    </row>
    <row r="1554" spans="1:18" ht="14.45" customHeight="1" x14ac:dyDescent="0.25">
      <c r="A1554" s="10">
        <v>588</v>
      </c>
      <c r="B1554" s="111"/>
      <c r="C1554" s="6" t="s">
        <v>2133</v>
      </c>
      <c r="D1554" s="7">
        <v>44932</v>
      </c>
      <c r="E1554" s="8" t="s">
        <v>1377</v>
      </c>
      <c r="F1554" s="9">
        <v>2531749</v>
      </c>
      <c r="G1554" s="8" t="s">
        <v>1378</v>
      </c>
      <c r="H1554" s="9">
        <v>265834</v>
      </c>
      <c r="I1554" s="112"/>
      <c r="J1554" s="113"/>
      <c r="K1554" s="114"/>
      <c r="L1554" s="115"/>
      <c r="M1554" s="116"/>
      <c r="N1554" s="15" t="str">
        <f t="shared" si="124"/>
        <v>00765</v>
      </c>
      <c r="O1554" t="str">
        <f t="shared" si="125"/>
        <v/>
      </c>
      <c r="Q1554">
        <f t="shared" si="126"/>
        <v>765</v>
      </c>
      <c r="R1554" s="14">
        <f t="shared" si="127"/>
        <v>2531749</v>
      </c>
    </row>
    <row r="1555" spans="1:18" ht="14.45" customHeight="1" x14ac:dyDescent="0.25">
      <c r="A1555" s="10">
        <v>589</v>
      </c>
      <c r="B1555" s="111"/>
      <c r="C1555" s="6" t="s">
        <v>2134</v>
      </c>
      <c r="D1555" s="7">
        <v>44943</v>
      </c>
      <c r="E1555" s="8" t="s">
        <v>1377</v>
      </c>
      <c r="F1555" s="9">
        <v>3798402</v>
      </c>
      <c r="G1555" s="8" t="s">
        <v>1378</v>
      </c>
      <c r="H1555" s="9">
        <v>398832</v>
      </c>
      <c r="I1555" s="112"/>
      <c r="J1555" s="113"/>
      <c r="K1555" s="114"/>
      <c r="L1555" s="115"/>
      <c r="M1555" s="116"/>
      <c r="N1555" s="15" t="str">
        <f t="shared" si="124"/>
        <v>01728</v>
      </c>
      <c r="O1555" t="str">
        <f t="shared" si="125"/>
        <v/>
      </c>
      <c r="Q1555">
        <f t="shared" si="126"/>
        <v>1728</v>
      </c>
      <c r="R1555" s="14">
        <f t="shared" si="127"/>
        <v>3798402</v>
      </c>
    </row>
    <row r="1556" spans="1:18" ht="14.45" customHeight="1" x14ac:dyDescent="0.25">
      <c r="A1556" s="11">
        <v>590</v>
      </c>
      <c r="B1556" s="100"/>
      <c r="C1556" s="6" t="s">
        <v>2135</v>
      </c>
      <c r="D1556" s="7">
        <v>44938</v>
      </c>
      <c r="E1556" s="8" t="s">
        <v>1799</v>
      </c>
      <c r="F1556" s="9">
        <v>2719486</v>
      </c>
      <c r="G1556" s="8" t="s">
        <v>1378</v>
      </c>
      <c r="H1556" s="9">
        <v>285546</v>
      </c>
      <c r="I1556" s="104"/>
      <c r="J1556" s="105"/>
      <c r="K1556" s="106"/>
      <c r="L1556" s="109"/>
      <c r="M1556" s="110"/>
      <c r="N1556" s="15" t="str">
        <f t="shared" ref="N1556:N1619" si="131">+RIGHT(C1556,5)</f>
        <v>01395</v>
      </c>
      <c r="O1556" t="str">
        <f t="shared" ref="O1556:O1619" si="132">+IF(F1556&gt;0,"","HT")</f>
        <v/>
      </c>
      <c r="Q1556">
        <f t="shared" ref="Q1556:Q1619" si="133">+N1556*1</f>
        <v>1395</v>
      </c>
      <c r="R1556" s="14">
        <f t="shared" ref="R1556:R1619" si="134">+F1556</f>
        <v>2719486</v>
      </c>
    </row>
    <row r="1557" spans="1:18" ht="14.45" customHeight="1" x14ac:dyDescent="0.25">
      <c r="A1557" s="5">
        <v>591</v>
      </c>
      <c r="B1557" s="99" t="s">
        <v>2136</v>
      </c>
      <c r="C1557" s="6" t="s">
        <v>2137</v>
      </c>
      <c r="D1557" s="7">
        <v>44930</v>
      </c>
      <c r="E1557" s="8" t="s">
        <v>1377</v>
      </c>
      <c r="F1557" s="9">
        <v>24490858</v>
      </c>
      <c r="G1557" s="8" t="s">
        <v>1378</v>
      </c>
      <c r="H1557" s="9">
        <v>2571540</v>
      </c>
      <c r="I1557" s="101">
        <v>106006329</v>
      </c>
      <c r="J1557" s="102"/>
      <c r="K1557" s="103"/>
      <c r="L1557" s="107" t="s">
        <v>1091</v>
      </c>
      <c r="M1557" s="108"/>
      <c r="N1557" s="15" t="str">
        <f t="shared" si="131"/>
        <v>00300</v>
      </c>
      <c r="O1557" t="str">
        <f t="shared" si="132"/>
        <v/>
      </c>
      <c r="Q1557">
        <f t="shared" si="133"/>
        <v>300</v>
      </c>
      <c r="R1557" s="14">
        <f t="shared" si="134"/>
        <v>24490858</v>
      </c>
    </row>
    <row r="1558" spans="1:18" ht="14.45" customHeight="1" x14ac:dyDescent="0.25">
      <c r="A1558" s="10">
        <v>592</v>
      </c>
      <c r="B1558" s="111"/>
      <c r="C1558" s="6" t="s">
        <v>2138</v>
      </c>
      <c r="D1558" s="7">
        <v>44940</v>
      </c>
      <c r="E1558" s="8" t="s">
        <v>1380</v>
      </c>
      <c r="F1558" s="9">
        <v>67089770</v>
      </c>
      <c r="G1558" s="8" t="s">
        <v>1378</v>
      </c>
      <c r="H1558" s="9">
        <v>7044426</v>
      </c>
      <c r="I1558" s="112"/>
      <c r="J1558" s="113"/>
      <c r="K1558" s="114"/>
      <c r="L1558" s="115"/>
      <c r="M1558" s="116"/>
      <c r="N1558" s="15" t="str">
        <f t="shared" si="131"/>
        <v>01602</v>
      </c>
      <c r="O1558" t="str">
        <f t="shared" si="132"/>
        <v/>
      </c>
      <c r="Q1558">
        <f t="shared" si="133"/>
        <v>1602</v>
      </c>
      <c r="R1558" s="14">
        <f t="shared" si="134"/>
        <v>67089770</v>
      </c>
    </row>
    <row r="1559" spans="1:18" ht="14.45" customHeight="1" x14ac:dyDescent="0.25">
      <c r="A1559" s="11">
        <v>593</v>
      </c>
      <c r="B1559" s="100"/>
      <c r="C1559" s="6" t="s">
        <v>2139</v>
      </c>
      <c r="D1559" s="7">
        <v>44937</v>
      </c>
      <c r="E1559" s="8" t="s">
        <v>1380</v>
      </c>
      <c r="F1559" s="9">
        <v>26862198</v>
      </c>
      <c r="G1559" s="8" t="s">
        <v>1378</v>
      </c>
      <c r="H1559" s="9">
        <v>2820531</v>
      </c>
      <c r="I1559" s="104"/>
      <c r="J1559" s="105"/>
      <c r="K1559" s="106"/>
      <c r="L1559" s="109"/>
      <c r="M1559" s="110"/>
      <c r="N1559" s="15" t="str">
        <f t="shared" si="131"/>
        <v>01092</v>
      </c>
      <c r="O1559" t="str">
        <f t="shared" si="132"/>
        <v/>
      </c>
      <c r="Q1559">
        <f t="shared" si="133"/>
        <v>1092</v>
      </c>
      <c r="R1559" s="14">
        <f t="shared" si="134"/>
        <v>26862198</v>
      </c>
    </row>
    <row r="1560" spans="1:18" ht="16.149999999999999" customHeight="1" x14ac:dyDescent="0.25">
      <c r="A1560" s="12">
        <v>594</v>
      </c>
      <c r="B1560" s="12" t="s">
        <v>2140</v>
      </c>
      <c r="C1560" s="6" t="s">
        <v>2141</v>
      </c>
      <c r="D1560" s="7">
        <v>44960</v>
      </c>
      <c r="E1560" s="8" t="s">
        <v>2142</v>
      </c>
      <c r="F1560" s="9">
        <v>-1065523</v>
      </c>
      <c r="G1560" s="8" t="s">
        <v>1378</v>
      </c>
      <c r="H1560" s="9">
        <v>-111880</v>
      </c>
      <c r="I1560" s="94">
        <v>-953643</v>
      </c>
      <c r="J1560" s="95"/>
      <c r="K1560" s="96"/>
      <c r="L1560" s="97" t="s">
        <v>1091</v>
      </c>
      <c r="M1560" s="98"/>
      <c r="N1560" s="15" t="str">
        <f t="shared" si="131"/>
        <v>'111</v>
      </c>
      <c r="O1560" t="str">
        <f t="shared" si="132"/>
        <v>HT</v>
      </c>
      <c r="Q1560">
        <f>RIGHT(N1560,LEN(N1560)-1)*1</f>
        <v>111</v>
      </c>
      <c r="R1560" s="14">
        <f t="shared" si="134"/>
        <v>-1065523</v>
      </c>
    </row>
    <row r="1561" spans="1:18" ht="14.45" customHeight="1" x14ac:dyDescent="0.25">
      <c r="A1561" s="5">
        <v>595</v>
      </c>
      <c r="B1561" s="99" t="s">
        <v>2143</v>
      </c>
      <c r="C1561" s="6" t="s">
        <v>2144</v>
      </c>
      <c r="D1561" s="7">
        <v>44929</v>
      </c>
      <c r="E1561" s="8" t="s">
        <v>1377</v>
      </c>
      <c r="F1561" s="9">
        <v>1806269</v>
      </c>
      <c r="G1561" s="8" t="s">
        <v>1378</v>
      </c>
      <c r="H1561" s="9">
        <v>189658</v>
      </c>
      <c r="I1561" s="101">
        <v>10385010</v>
      </c>
      <c r="J1561" s="102"/>
      <c r="K1561" s="103"/>
      <c r="L1561" s="107" t="s">
        <v>1100</v>
      </c>
      <c r="M1561" s="108"/>
      <c r="N1561" s="15" t="str">
        <f t="shared" si="131"/>
        <v>00158</v>
      </c>
      <c r="O1561" t="str">
        <f t="shared" si="132"/>
        <v/>
      </c>
      <c r="Q1561">
        <f t="shared" si="133"/>
        <v>158</v>
      </c>
      <c r="R1561" s="14">
        <f t="shared" si="134"/>
        <v>1806269</v>
      </c>
    </row>
    <row r="1562" spans="1:18" ht="14.45" customHeight="1" x14ac:dyDescent="0.25">
      <c r="A1562" s="10">
        <v>596</v>
      </c>
      <c r="B1562" s="111"/>
      <c r="C1562" s="6" t="s">
        <v>2145</v>
      </c>
      <c r="D1562" s="7">
        <v>44936</v>
      </c>
      <c r="E1562" s="8" t="s">
        <v>2146</v>
      </c>
      <c r="F1562" s="9">
        <v>1656006</v>
      </c>
      <c r="G1562" s="8" t="s">
        <v>1378</v>
      </c>
      <c r="H1562" s="9">
        <v>173881</v>
      </c>
      <c r="I1562" s="112"/>
      <c r="J1562" s="113"/>
      <c r="K1562" s="114"/>
      <c r="L1562" s="115"/>
      <c r="M1562" s="116"/>
      <c r="N1562" s="15" t="str">
        <f t="shared" si="131"/>
        <v>01033</v>
      </c>
      <c r="O1562" t="str">
        <f t="shared" si="132"/>
        <v/>
      </c>
      <c r="Q1562">
        <f t="shared" si="133"/>
        <v>1033</v>
      </c>
      <c r="R1562" s="14">
        <f t="shared" si="134"/>
        <v>1656006</v>
      </c>
    </row>
    <row r="1563" spans="1:18" ht="14.45" customHeight="1" x14ac:dyDescent="0.25">
      <c r="A1563" s="10">
        <v>597</v>
      </c>
      <c r="B1563" s="111"/>
      <c r="C1563" s="6" t="s">
        <v>2147</v>
      </c>
      <c r="D1563" s="7">
        <v>44939</v>
      </c>
      <c r="E1563" s="8" t="s">
        <v>1783</v>
      </c>
      <c r="F1563" s="9">
        <v>3864014</v>
      </c>
      <c r="G1563" s="8" t="s">
        <v>1378</v>
      </c>
      <c r="H1563" s="9">
        <v>405721</v>
      </c>
      <c r="I1563" s="112"/>
      <c r="J1563" s="113"/>
      <c r="K1563" s="114"/>
      <c r="L1563" s="115"/>
      <c r="M1563" s="116"/>
      <c r="N1563" s="15" t="str">
        <f t="shared" si="131"/>
        <v>01519</v>
      </c>
      <c r="O1563" t="str">
        <f t="shared" si="132"/>
        <v/>
      </c>
      <c r="Q1563">
        <f t="shared" si="133"/>
        <v>1519</v>
      </c>
      <c r="R1563" s="14">
        <f t="shared" si="134"/>
        <v>3864014</v>
      </c>
    </row>
    <row r="1564" spans="1:18" ht="14.45" customHeight="1" x14ac:dyDescent="0.25">
      <c r="A1564" s="10">
        <v>598</v>
      </c>
      <c r="B1564" s="111"/>
      <c r="C1564" s="6" t="s">
        <v>2148</v>
      </c>
      <c r="D1564" s="7">
        <v>44938</v>
      </c>
      <c r="E1564" s="8" t="s">
        <v>1377</v>
      </c>
      <c r="F1564" s="9">
        <v>1846133</v>
      </c>
      <c r="G1564" s="8" t="s">
        <v>1378</v>
      </c>
      <c r="H1564" s="9">
        <v>193844</v>
      </c>
      <c r="I1564" s="112"/>
      <c r="J1564" s="113"/>
      <c r="K1564" s="114"/>
      <c r="L1564" s="115"/>
      <c r="M1564" s="116"/>
      <c r="N1564" s="15" t="str">
        <f t="shared" si="131"/>
        <v>01423</v>
      </c>
      <c r="O1564" t="str">
        <f t="shared" si="132"/>
        <v/>
      </c>
      <c r="Q1564">
        <f t="shared" si="133"/>
        <v>1423</v>
      </c>
      <c r="R1564" s="14">
        <f t="shared" si="134"/>
        <v>1846133</v>
      </c>
    </row>
    <row r="1565" spans="1:18" ht="14.45" customHeight="1" x14ac:dyDescent="0.25">
      <c r="A1565" s="11">
        <v>599</v>
      </c>
      <c r="B1565" s="100"/>
      <c r="C1565" s="6" t="s">
        <v>2149</v>
      </c>
      <c r="D1565" s="7">
        <v>44938</v>
      </c>
      <c r="E1565" s="8" t="s">
        <v>1377</v>
      </c>
      <c r="F1565" s="9">
        <v>2430941</v>
      </c>
      <c r="G1565" s="8" t="s">
        <v>1378</v>
      </c>
      <c r="H1565" s="9">
        <v>255249</v>
      </c>
      <c r="I1565" s="104"/>
      <c r="J1565" s="105"/>
      <c r="K1565" s="106"/>
      <c r="L1565" s="109"/>
      <c r="M1565" s="110"/>
      <c r="N1565" s="15" t="str">
        <f t="shared" si="131"/>
        <v>01424</v>
      </c>
      <c r="O1565" t="str">
        <f t="shared" si="132"/>
        <v/>
      </c>
      <c r="Q1565">
        <f t="shared" si="133"/>
        <v>1424</v>
      </c>
      <c r="R1565" s="14">
        <f t="shared" si="134"/>
        <v>2430941</v>
      </c>
    </row>
    <row r="1566" spans="1:18" ht="14.65" customHeight="1" x14ac:dyDescent="0.25">
      <c r="A1566" s="5">
        <v>600</v>
      </c>
      <c r="B1566" s="99" t="s">
        <v>2150</v>
      </c>
      <c r="C1566" s="6" t="s">
        <v>2151</v>
      </c>
      <c r="D1566" s="7">
        <v>44933</v>
      </c>
      <c r="E1566" s="8" t="s">
        <v>1377</v>
      </c>
      <c r="F1566" s="9">
        <v>8429186</v>
      </c>
      <c r="G1566" s="8" t="s">
        <v>1378</v>
      </c>
      <c r="H1566" s="9">
        <v>885065</v>
      </c>
      <c r="I1566" s="101">
        <v>18429090</v>
      </c>
      <c r="J1566" s="102"/>
      <c r="K1566" s="103"/>
      <c r="L1566" s="107" t="s">
        <v>1103</v>
      </c>
      <c r="M1566" s="108"/>
      <c r="N1566" s="15" t="str">
        <f t="shared" si="131"/>
        <v>'A864</v>
      </c>
      <c r="O1566" t="str">
        <f t="shared" si="132"/>
        <v/>
      </c>
      <c r="Q1566">
        <f>RIGHT(N1566,LEN(N1566)-2)*1</f>
        <v>864</v>
      </c>
      <c r="R1566" s="14">
        <f t="shared" si="134"/>
        <v>8429186</v>
      </c>
    </row>
    <row r="1567" spans="1:18" ht="14.65" customHeight="1" x14ac:dyDescent="0.25">
      <c r="A1567" s="11">
        <v>601</v>
      </c>
      <c r="B1567" s="100"/>
      <c r="C1567" s="6" t="s">
        <v>2152</v>
      </c>
      <c r="D1567" s="7">
        <v>44940</v>
      </c>
      <c r="E1567" s="8" t="s">
        <v>1380</v>
      </c>
      <c r="F1567" s="9">
        <v>12161976</v>
      </c>
      <c r="G1567" s="8" t="s">
        <v>1378</v>
      </c>
      <c r="H1567" s="9">
        <v>1277007</v>
      </c>
      <c r="I1567" s="104"/>
      <c r="J1567" s="105"/>
      <c r="K1567" s="106"/>
      <c r="L1567" s="109"/>
      <c r="M1567" s="110"/>
      <c r="N1567" s="15" t="str">
        <f t="shared" si="131"/>
        <v>A1594</v>
      </c>
      <c r="O1567" t="str">
        <f t="shared" si="132"/>
        <v/>
      </c>
      <c r="Q1567">
        <f t="shared" ref="Q1567:Q1569" si="135">RIGHT(N1567,LEN(N1567)-1)*1</f>
        <v>1594</v>
      </c>
      <c r="R1567" s="14">
        <f t="shared" si="134"/>
        <v>12161976</v>
      </c>
    </row>
    <row r="1568" spans="1:18" ht="14.65" customHeight="1" x14ac:dyDescent="0.25">
      <c r="A1568" s="5">
        <v>602</v>
      </c>
      <c r="B1568" s="99" t="s">
        <v>2153</v>
      </c>
      <c r="C1568" s="6" t="s">
        <v>2154</v>
      </c>
      <c r="D1568" s="7">
        <v>44960</v>
      </c>
      <c r="E1568" s="8" t="s">
        <v>2155</v>
      </c>
      <c r="F1568" s="9">
        <v>-311517</v>
      </c>
      <c r="G1568" s="8" t="s">
        <v>1378</v>
      </c>
      <c r="H1568" s="9">
        <v>-32709</v>
      </c>
      <c r="I1568" s="101">
        <v>-370673</v>
      </c>
      <c r="J1568" s="102"/>
      <c r="K1568" s="103"/>
      <c r="L1568" s="107" t="s">
        <v>1103</v>
      </c>
      <c r="M1568" s="108"/>
      <c r="N1568" s="15" t="str">
        <f t="shared" si="131"/>
        <v>'58</v>
      </c>
      <c r="O1568" t="str">
        <f t="shared" si="132"/>
        <v>HT</v>
      </c>
      <c r="Q1568">
        <f t="shared" si="135"/>
        <v>58</v>
      </c>
      <c r="R1568" s="14">
        <f t="shared" si="134"/>
        <v>-311517</v>
      </c>
    </row>
    <row r="1569" spans="1:18" ht="14.65" customHeight="1" x14ac:dyDescent="0.25">
      <c r="A1569" s="11">
        <v>603</v>
      </c>
      <c r="B1569" s="100"/>
      <c r="C1569" s="6" t="s">
        <v>2156</v>
      </c>
      <c r="D1569" s="7">
        <v>44960</v>
      </c>
      <c r="E1569" s="8" t="s">
        <v>2157</v>
      </c>
      <c r="F1569" s="9">
        <v>-102643</v>
      </c>
      <c r="G1569" s="8" t="s">
        <v>1378</v>
      </c>
      <c r="H1569" s="9">
        <v>-10778</v>
      </c>
      <c r="I1569" s="104"/>
      <c r="J1569" s="105"/>
      <c r="K1569" s="106"/>
      <c r="L1569" s="109"/>
      <c r="M1569" s="110"/>
      <c r="N1569" s="15" t="str">
        <f t="shared" si="131"/>
        <v>'57</v>
      </c>
      <c r="O1569" t="str">
        <f t="shared" si="132"/>
        <v>HT</v>
      </c>
      <c r="Q1569">
        <f t="shared" si="135"/>
        <v>57</v>
      </c>
      <c r="R1569" s="14">
        <f t="shared" si="134"/>
        <v>-102643</v>
      </c>
    </row>
    <row r="1570" spans="1:18" ht="14.45" customHeight="1" x14ac:dyDescent="0.25">
      <c r="A1570" s="5">
        <v>604</v>
      </c>
      <c r="B1570" s="99" t="s">
        <v>2158</v>
      </c>
      <c r="C1570" s="6" t="s">
        <v>2159</v>
      </c>
      <c r="D1570" s="7">
        <v>44930</v>
      </c>
      <c r="E1570" s="8" t="s">
        <v>1377</v>
      </c>
      <c r="F1570" s="9">
        <v>5944734</v>
      </c>
      <c r="G1570" s="8" t="s">
        <v>1378</v>
      </c>
      <c r="H1570" s="9">
        <v>624197</v>
      </c>
      <c r="I1570" s="101">
        <v>62299752</v>
      </c>
      <c r="J1570" s="102"/>
      <c r="K1570" s="103"/>
      <c r="L1570" s="107" t="s">
        <v>1109</v>
      </c>
      <c r="M1570" s="108"/>
      <c r="N1570" s="15" t="str">
        <f t="shared" si="131"/>
        <v>00395</v>
      </c>
      <c r="O1570" t="str">
        <f t="shared" si="132"/>
        <v/>
      </c>
      <c r="Q1570">
        <f t="shared" si="133"/>
        <v>395</v>
      </c>
      <c r="R1570" s="14">
        <f t="shared" si="134"/>
        <v>5944734</v>
      </c>
    </row>
    <row r="1571" spans="1:18" ht="14.45" customHeight="1" x14ac:dyDescent="0.25">
      <c r="A1571" s="10">
        <v>605</v>
      </c>
      <c r="B1571" s="111"/>
      <c r="C1571" s="6" t="s">
        <v>2160</v>
      </c>
      <c r="D1571" s="7">
        <v>44945</v>
      </c>
      <c r="E1571" s="8" t="s">
        <v>1380</v>
      </c>
      <c r="F1571" s="9">
        <v>5935702</v>
      </c>
      <c r="G1571" s="8" t="s">
        <v>1378</v>
      </c>
      <c r="H1571" s="9">
        <v>623249</v>
      </c>
      <c r="I1571" s="112"/>
      <c r="J1571" s="113"/>
      <c r="K1571" s="114"/>
      <c r="L1571" s="115"/>
      <c r="M1571" s="116"/>
      <c r="N1571" s="15" t="str">
        <f t="shared" si="131"/>
        <v>01790</v>
      </c>
      <c r="O1571" t="str">
        <f t="shared" si="132"/>
        <v/>
      </c>
      <c r="Q1571">
        <f t="shared" si="133"/>
        <v>1790</v>
      </c>
      <c r="R1571" s="14">
        <f t="shared" si="134"/>
        <v>5935702</v>
      </c>
    </row>
    <row r="1572" spans="1:18" ht="14.45" customHeight="1" x14ac:dyDescent="0.25">
      <c r="A1572" s="10">
        <v>606</v>
      </c>
      <c r="B1572" s="111"/>
      <c r="C1572" s="6" t="s">
        <v>2161</v>
      </c>
      <c r="D1572" s="7">
        <v>44933</v>
      </c>
      <c r="E1572" s="8" t="s">
        <v>1377</v>
      </c>
      <c r="F1572" s="9">
        <v>17564701</v>
      </c>
      <c r="G1572" s="8" t="s">
        <v>1378</v>
      </c>
      <c r="H1572" s="9">
        <v>1844294</v>
      </c>
      <c r="I1572" s="112"/>
      <c r="J1572" s="113"/>
      <c r="K1572" s="114"/>
      <c r="L1572" s="115"/>
      <c r="M1572" s="116"/>
      <c r="N1572" s="15" t="str">
        <f t="shared" si="131"/>
        <v>00876</v>
      </c>
      <c r="O1572" t="str">
        <f t="shared" si="132"/>
        <v/>
      </c>
      <c r="Q1572">
        <f t="shared" si="133"/>
        <v>876</v>
      </c>
      <c r="R1572" s="14">
        <f t="shared" si="134"/>
        <v>17564701</v>
      </c>
    </row>
    <row r="1573" spans="1:18" ht="14.45" customHeight="1" x14ac:dyDescent="0.25">
      <c r="A1573" s="10">
        <v>607</v>
      </c>
      <c r="B1573" s="111"/>
      <c r="C1573" s="6" t="s">
        <v>2162</v>
      </c>
      <c r="D1573" s="7">
        <v>44943</v>
      </c>
      <c r="E1573" s="8" t="s">
        <v>1380</v>
      </c>
      <c r="F1573" s="9">
        <v>21702192</v>
      </c>
      <c r="G1573" s="8" t="s">
        <v>1378</v>
      </c>
      <c r="H1573" s="9">
        <v>2278730</v>
      </c>
      <c r="I1573" s="112"/>
      <c r="J1573" s="113"/>
      <c r="K1573" s="114"/>
      <c r="L1573" s="115"/>
      <c r="M1573" s="116"/>
      <c r="N1573" s="15" t="str">
        <f t="shared" si="131"/>
        <v>01716</v>
      </c>
      <c r="O1573" t="str">
        <f t="shared" si="132"/>
        <v/>
      </c>
      <c r="Q1573">
        <f t="shared" si="133"/>
        <v>1716</v>
      </c>
      <c r="R1573" s="14">
        <f t="shared" si="134"/>
        <v>21702192</v>
      </c>
    </row>
    <row r="1574" spans="1:18" ht="14.45" customHeight="1" x14ac:dyDescent="0.25">
      <c r="A1574" s="11">
        <v>608</v>
      </c>
      <c r="B1574" s="100"/>
      <c r="C1574" s="6" t="s">
        <v>2163</v>
      </c>
      <c r="D1574" s="7">
        <v>44939</v>
      </c>
      <c r="E1574" s="8" t="s">
        <v>1377</v>
      </c>
      <c r="F1574" s="9">
        <v>18461333</v>
      </c>
      <c r="G1574" s="8" t="s">
        <v>1378</v>
      </c>
      <c r="H1574" s="9">
        <v>1938440</v>
      </c>
      <c r="I1574" s="104"/>
      <c r="J1574" s="105"/>
      <c r="K1574" s="106"/>
      <c r="L1574" s="109"/>
      <c r="M1574" s="110"/>
      <c r="N1574" s="15" t="str">
        <f t="shared" si="131"/>
        <v>01487</v>
      </c>
      <c r="O1574" t="str">
        <f t="shared" si="132"/>
        <v/>
      </c>
      <c r="Q1574">
        <f t="shared" si="133"/>
        <v>1487</v>
      </c>
      <c r="R1574" s="14">
        <f t="shared" si="134"/>
        <v>18461333</v>
      </c>
    </row>
    <row r="1575" spans="1:18" ht="14.45" customHeight="1" x14ac:dyDescent="0.25">
      <c r="A1575" s="5">
        <v>609</v>
      </c>
      <c r="B1575" s="99" t="s">
        <v>2164</v>
      </c>
      <c r="C1575" s="6" t="s">
        <v>2165</v>
      </c>
      <c r="D1575" s="7">
        <v>44930</v>
      </c>
      <c r="E1575" s="8" t="s">
        <v>1119</v>
      </c>
      <c r="F1575" s="9">
        <v>807741</v>
      </c>
      <c r="G1575" s="8" t="s">
        <v>1378</v>
      </c>
      <c r="H1575" s="9">
        <v>84813</v>
      </c>
      <c r="I1575" s="101">
        <v>80515707</v>
      </c>
      <c r="J1575" s="102"/>
      <c r="K1575" s="103"/>
      <c r="L1575" s="107" t="s">
        <v>1120</v>
      </c>
      <c r="M1575" s="108"/>
      <c r="N1575" s="15" t="str">
        <f t="shared" si="131"/>
        <v>00374</v>
      </c>
      <c r="O1575" t="str">
        <f t="shared" si="132"/>
        <v/>
      </c>
      <c r="Q1575">
        <f t="shared" si="133"/>
        <v>374</v>
      </c>
      <c r="R1575" s="14">
        <f t="shared" si="134"/>
        <v>807741</v>
      </c>
    </row>
    <row r="1576" spans="1:18" ht="14.45" customHeight="1" x14ac:dyDescent="0.25">
      <c r="A1576" s="10">
        <v>610</v>
      </c>
      <c r="B1576" s="111"/>
      <c r="C1576" s="6" t="s">
        <v>2166</v>
      </c>
      <c r="D1576" s="7">
        <v>44930</v>
      </c>
      <c r="E1576" s="8" t="s">
        <v>1119</v>
      </c>
      <c r="F1576" s="9">
        <v>484645</v>
      </c>
      <c r="G1576" s="8" t="s">
        <v>1378</v>
      </c>
      <c r="H1576" s="9">
        <v>50888</v>
      </c>
      <c r="I1576" s="112"/>
      <c r="J1576" s="113"/>
      <c r="K1576" s="114"/>
      <c r="L1576" s="115"/>
      <c r="M1576" s="116"/>
      <c r="N1576" s="15" t="str">
        <f t="shared" si="131"/>
        <v>00364</v>
      </c>
      <c r="O1576" t="str">
        <f t="shared" si="132"/>
        <v/>
      </c>
      <c r="Q1576">
        <f t="shared" si="133"/>
        <v>364</v>
      </c>
      <c r="R1576" s="14">
        <f t="shared" si="134"/>
        <v>484645</v>
      </c>
    </row>
    <row r="1577" spans="1:18" ht="14.45" customHeight="1" x14ac:dyDescent="0.25">
      <c r="A1577" s="10">
        <v>611</v>
      </c>
      <c r="B1577" s="111"/>
      <c r="C1577" s="6" t="s">
        <v>2167</v>
      </c>
      <c r="D1577" s="7">
        <v>44930</v>
      </c>
      <c r="E1577" s="8" t="s">
        <v>1119</v>
      </c>
      <c r="F1577" s="9">
        <v>807741</v>
      </c>
      <c r="G1577" s="8" t="s">
        <v>1378</v>
      </c>
      <c r="H1577" s="9">
        <v>84813</v>
      </c>
      <c r="I1577" s="112"/>
      <c r="J1577" s="113"/>
      <c r="K1577" s="114"/>
      <c r="L1577" s="115"/>
      <c r="M1577" s="116"/>
      <c r="N1577" s="15" t="str">
        <f t="shared" si="131"/>
        <v>00359</v>
      </c>
      <c r="O1577" t="str">
        <f t="shared" si="132"/>
        <v/>
      </c>
      <c r="Q1577">
        <f t="shared" si="133"/>
        <v>359</v>
      </c>
      <c r="R1577" s="14">
        <f t="shared" si="134"/>
        <v>807741</v>
      </c>
    </row>
    <row r="1578" spans="1:18" ht="14.45" customHeight="1" x14ac:dyDescent="0.25">
      <c r="A1578" s="10">
        <v>612</v>
      </c>
      <c r="B1578" s="111"/>
      <c r="C1578" s="6" t="s">
        <v>2168</v>
      </c>
      <c r="D1578" s="7">
        <v>44930</v>
      </c>
      <c r="E1578" s="8" t="s">
        <v>1119</v>
      </c>
      <c r="F1578" s="9">
        <v>403871</v>
      </c>
      <c r="G1578" s="8" t="s">
        <v>1378</v>
      </c>
      <c r="H1578" s="9">
        <v>42406</v>
      </c>
      <c r="I1578" s="112"/>
      <c r="J1578" s="113"/>
      <c r="K1578" s="114"/>
      <c r="L1578" s="115"/>
      <c r="M1578" s="116"/>
      <c r="N1578" s="15" t="str">
        <f t="shared" si="131"/>
        <v>00373</v>
      </c>
      <c r="O1578" t="str">
        <f t="shared" si="132"/>
        <v/>
      </c>
      <c r="Q1578">
        <f t="shared" si="133"/>
        <v>373</v>
      </c>
      <c r="R1578" s="14">
        <f t="shared" si="134"/>
        <v>403871</v>
      </c>
    </row>
    <row r="1579" spans="1:18" ht="14.45" customHeight="1" x14ac:dyDescent="0.25">
      <c r="A1579" s="10">
        <v>613</v>
      </c>
      <c r="B1579" s="111"/>
      <c r="C1579" s="6" t="s">
        <v>2169</v>
      </c>
      <c r="D1579" s="7">
        <v>44936</v>
      </c>
      <c r="E1579" s="8" t="s">
        <v>1119</v>
      </c>
      <c r="F1579" s="9">
        <v>2607004</v>
      </c>
      <c r="G1579" s="8" t="s">
        <v>1378</v>
      </c>
      <c r="H1579" s="9">
        <v>273735</v>
      </c>
      <c r="I1579" s="112"/>
      <c r="J1579" s="113"/>
      <c r="K1579" s="114"/>
      <c r="L1579" s="115"/>
      <c r="M1579" s="116"/>
      <c r="N1579" s="15" t="str">
        <f t="shared" si="131"/>
        <v>01007</v>
      </c>
      <c r="O1579" t="str">
        <f t="shared" si="132"/>
        <v/>
      </c>
      <c r="Q1579">
        <f t="shared" si="133"/>
        <v>1007</v>
      </c>
      <c r="R1579" s="14">
        <f t="shared" si="134"/>
        <v>2607004</v>
      </c>
    </row>
    <row r="1580" spans="1:18" ht="14.45" customHeight="1" x14ac:dyDescent="0.25">
      <c r="A1580" s="10">
        <v>614</v>
      </c>
      <c r="B1580" s="111"/>
      <c r="C1580" s="6" t="s">
        <v>2170</v>
      </c>
      <c r="D1580" s="7">
        <v>44937</v>
      </c>
      <c r="E1580" s="8" t="s">
        <v>1119</v>
      </c>
      <c r="F1580" s="9">
        <v>4069849</v>
      </c>
      <c r="G1580" s="8" t="s">
        <v>1378</v>
      </c>
      <c r="H1580" s="9">
        <v>427334</v>
      </c>
      <c r="I1580" s="112"/>
      <c r="J1580" s="113"/>
      <c r="K1580" s="114"/>
      <c r="L1580" s="115"/>
      <c r="M1580" s="116"/>
      <c r="N1580" s="15" t="str">
        <f t="shared" si="131"/>
        <v>01043</v>
      </c>
      <c r="O1580" t="str">
        <f t="shared" si="132"/>
        <v/>
      </c>
      <c r="Q1580">
        <f t="shared" si="133"/>
        <v>1043</v>
      </c>
      <c r="R1580" s="14">
        <f t="shared" si="134"/>
        <v>4069849</v>
      </c>
    </row>
    <row r="1581" spans="1:18" ht="14.45" customHeight="1" x14ac:dyDescent="0.25">
      <c r="A1581" s="10">
        <v>615</v>
      </c>
      <c r="B1581" s="111"/>
      <c r="C1581" s="6" t="s">
        <v>2171</v>
      </c>
      <c r="D1581" s="7">
        <v>44930</v>
      </c>
      <c r="E1581" s="8" t="s">
        <v>1119</v>
      </c>
      <c r="F1581" s="9">
        <v>484645</v>
      </c>
      <c r="G1581" s="8" t="s">
        <v>1378</v>
      </c>
      <c r="H1581" s="9">
        <v>50888</v>
      </c>
      <c r="I1581" s="112"/>
      <c r="J1581" s="113"/>
      <c r="K1581" s="114"/>
      <c r="L1581" s="115"/>
      <c r="M1581" s="116"/>
      <c r="N1581" s="15" t="str">
        <f t="shared" si="131"/>
        <v>00371</v>
      </c>
      <c r="O1581" t="str">
        <f t="shared" si="132"/>
        <v/>
      </c>
      <c r="Q1581">
        <f t="shared" si="133"/>
        <v>371</v>
      </c>
      <c r="R1581" s="14">
        <f t="shared" si="134"/>
        <v>484645</v>
      </c>
    </row>
    <row r="1582" spans="1:18" ht="14.45" customHeight="1" x14ac:dyDescent="0.25">
      <c r="A1582" s="10">
        <v>616</v>
      </c>
      <c r="B1582" s="111"/>
      <c r="C1582" s="6" t="s">
        <v>2172</v>
      </c>
      <c r="D1582" s="7">
        <v>44930</v>
      </c>
      <c r="E1582" s="8" t="s">
        <v>1119</v>
      </c>
      <c r="F1582" s="9">
        <v>1115356</v>
      </c>
      <c r="G1582" s="8" t="s">
        <v>1378</v>
      </c>
      <c r="H1582" s="9">
        <v>117112</v>
      </c>
      <c r="I1582" s="112"/>
      <c r="J1582" s="113"/>
      <c r="K1582" s="114"/>
      <c r="L1582" s="115"/>
      <c r="M1582" s="116"/>
      <c r="N1582" s="15" t="str">
        <f t="shared" si="131"/>
        <v>00235</v>
      </c>
      <c r="O1582" t="str">
        <f t="shared" si="132"/>
        <v/>
      </c>
      <c r="Q1582">
        <f t="shared" si="133"/>
        <v>235</v>
      </c>
      <c r="R1582" s="14">
        <f t="shared" si="134"/>
        <v>1115356</v>
      </c>
    </row>
    <row r="1583" spans="1:18" ht="14.45" customHeight="1" x14ac:dyDescent="0.25">
      <c r="A1583" s="10">
        <v>617</v>
      </c>
      <c r="B1583" s="111"/>
      <c r="C1583" s="6" t="s">
        <v>2173</v>
      </c>
      <c r="D1583" s="7">
        <v>44931</v>
      </c>
      <c r="E1583" s="8" t="s">
        <v>1119</v>
      </c>
      <c r="F1583" s="9">
        <v>2613028</v>
      </c>
      <c r="G1583" s="8" t="s">
        <v>1378</v>
      </c>
      <c r="H1583" s="9">
        <v>274368</v>
      </c>
      <c r="I1583" s="112"/>
      <c r="J1583" s="113"/>
      <c r="K1583" s="114"/>
      <c r="L1583" s="115"/>
      <c r="M1583" s="116"/>
      <c r="N1583" s="15" t="str">
        <f t="shared" si="131"/>
        <v>00455</v>
      </c>
      <c r="O1583" t="str">
        <f t="shared" si="132"/>
        <v/>
      </c>
      <c r="Q1583">
        <f t="shared" si="133"/>
        <v>455</v>
      </c>
      <c r="R1583" s="14">
        <f t="shared" si="134"/>
        <v>2613028</v>
      </c>
    </row>
    <row r="1584" spans="1:18" ht="14.45" customHeight="1" x14ac:dyDescent="0.25">
      <c r="A1584" s="10">
        <v>618</v>
      </c>
      <c r="B1584" s="111"/>
      <c r="C1584" s="6" t="s">
        <v>2174</v>
      </c>
      <c r="D1584" s="7">
        <v>44933</v>
      </c>
      <c r="E1584" s="8" t="s">
        <v>1119</v>
      </c>
      <c r="F1584" s="9">
        <v>1001744</v>
      </c>
      <c r="G1584" s="8" t="s">
        <v>1378</v>
      </c>
      <c r="H1584" s="9">
        <v>105183</v>
      </c>
      <c r="I1584" s="112"/>
      <c r="J1584" s="113"/>
      <c r="K1584" s="114"/>
      <c r="L1584" s="115"/>
      <c r="M1584" s="116"/>
      <c r="N1584" s="15" t="str">
        <f t="shared" si="131"/>
        <v>00805</v>
      </c>
      <c r="O1584" t="str">
        <f t="shared" si="132"/>
        <v/>
      </c>
      <c r="Q1584">
        <f t="shared" si="133"/>
        <v>805</v>
      </c>
      <c r="R1584" s="14">
        <f t="shared" si="134"/>
        <v>1001744</v>
      </c>
    </row>
    <row r="1585" spans="1:18" ht="14.45" customHeight="1" x14ac:dyDescent="0.25">
      <c r="A1585" s="10">
        <v>619</v>
      </c>
      <c r="B1585" s="111"/>
      <c r="C1585" s="6" t="s">
        <v>2175</v>
      </c>
      <c r="D1585" s="7">
        <v>44930</v>
      </c>
      <c r="E1585" s="8" t="s">
        <v>1119</v>
      </c>
      <c r="F1585" s="9">
        <v>1317727</v>
      </c>
      <c r="G1585" s="8" t="s">
        <v>1378</v>
      </c>
      <c r="H1585" s="9">
        <v>138361</v>
      </c>
      <c r="I1585" s="112"/>
      <c r="J1585" s="113"/>
      <c r="K1585" s="114"/>
      <c r="L1585" s="115"/>
      <c r="M1585" s="116"/>
      <c r="N1585" s="15" t="str">
        <f t="shared" si="131"/>
        <v>00233</v>
      </c>
      <c r="O1585" t="str">
        <f t="shared" si="132"/>
        <v/>
      </c>
      <c r="Q1585">
        <f t="shared" si="133"/>
        <v>233</v>
      </c>
      <c r="R1585" s="14">
        <f t="shared" si="134"/>
        <v>1317727</v>
      </c>
    </row>
    <row r="1586" spans="1:18" ht="14.45" customHeight="1" x14ac:dyDescent="0.25">
      <c r="A1586" s="10">
        <v>620</v>
      </c>
      <c r="B1586" s="111"/>
      <c r="C1586" s="6" t="s">
        <v>2176</v>
      </c>
      <c r="D1586" s="7">
        <v>44930</v>
      </c>
      <c r="E1586" s="8" t="s">
        <v>1119</v>
      </c>
      <c r="F1586" s="9">
        <v>1865246</v>
      </c>
      <c r="G1586" s="8" t="s">
        <v>1378</v>
      </c>
      <c r="H1586" s="9">
        <v>195851</v>
      </c>
      <c r="I1586" s="112"/>
      <c r="J1586" s="113"/>
      <c r="K1586" s="114"/>
      <c r="L1586" s="115"/>
      <c r="M1586" s="116"/>
      <c r="N1586" s="15" t="str">
        <f t="shared" si="131"/>
        <v>00236</v>
      </c>
      <c r="O1586" t="str">
        <f t="shared" si="132"/>
        <v/>
      </c>
      <c r="Q1586">
        <f t="shared" si="133"/>
        <v>236</v>
      </c>
      <c r="R1586" s="14">
        <f t="shared" si="134"/>
        <v>1865246</v>
      </c>
    </row>
    <row r="1587" spans="1:18" ht="14.45" customHeight="1" x14ac:dyDescent="0.25">
      <c r="A1587" s="10">
        <v>621</v>
      </c>
      <c r="B1587" s="111"/>
      <c r="C1587" s="6" t="s">
        <v>2177</v>
      </c>
      <c r="D1587" s="7">
        <v>44930</v>
      </c>
      <c r="E1587" s="8" t="s">
        <v>1119</v>
      </c>
      <c r="F1587" s="9">
        <v>807741</v>
      </c>
      <c r="G1587" s="8" t="s">
        <v>1378</v>
      </c>
      <c r="H1587" s="9">
        <v>84813</v>
      </c>
      <c r="I1587" s="112"/>
      <c r="J1587" s="113"/>
      <c r="K1587" s="114"/>
      <c r="L1587" s="115"/>
      <c r="M1587" s="116"/>
      <c r="N1587" s="15" t="str">
        <f t="shared" si="131"/>
        <v>00360</v>
      </c>
      <c r="O1587" t="str">
        <f t="shared" si="132"/>
        <v/>
      </c>
      <c r="Q1587">
        <f t="shared" si="133"/>
        <v>360</v>
      </c>
      <c r="R1587" s="14">
        <f t="shared" si="134"/>
        <v>807741</v>
      </c>
    </row>
    <row r="1588" spans="1:18" ht="14.45" customHeight="1" x14ac:dyDescent="0.25">
      <c r="A1588" s="10">
        <v>622</v>
      </c>
      <c r="B1588" s="111"/>
      <c r="C1588" s="6" t="s">
        <v>2178</v>
      </c>
      <c r="D1588" s="7">
        <v>44935</v>
      </c>
      <c r="E1588" s="8" t="s">
        <v>1119</v>
      </c>
      <c r="F1588" s="9">
        <v>3926952</v>
      </c>
      <c r="G1588" s="8" t="s">
        <v>1378</v>
      </c>
      <c r="H1588" s="9">
        <v>412330</v>
      </c>
      <c r="I1588" s="112"/>
      <c r="J1588" s="113"/>
      <c r="K1588" s="114"/>
      <c r="L1588" s="115"/>
      <c r="M1588" s="116"/>
      <c r="N1588" s="15" t="str">
        <f t="shared" si="131"/>
        <v>00967</v>
      </c>
      <c r="O1588" t="str">
        <f t="shared" si="132"/>
        <v/>
      </c>
      <c r="Q1588">
        <f t="shared" si="133"/>
        <v>967</v>
      </c>
      <c r="R1588" s="14">
        <f t="shared" si="134"/>
        <v>3926952</v>
      </c>
    </row>
    <row r="1589" spans="1:18" ht="14.45" customHeight="1" x14ac:dyDescent="0.25">
      <c r="A1589" s="10">
        <v>623</v>
      </c>
      <c r="B1589" s="111"/>
      <c r="C1589" s="6" t="s">
        <v>2179</v>
      </c>
      <c r="D1589" s="7">
        <v>44938</v>
      </c>
      <c r="E1589" s="8" t="s">
        <v>1119</v>
      </c>
      <c r="F1589" s="9">
        <v>1809485</v>
      </c>
      <c r="G1589" s="8" t="s">
        <v>1378</v>
      </c>
      <c r="H1589" s="9">
        <v>189996</v>
      </c>
      <c r="I1589" s="112"/>
      <c r="J1589" s="113"/>
      <c r="K1589" s="114"/>
      <c r="L1589" s="115"/>
      <c r="M1589" s="116"/>
      <c r="N1589" s="15" t="str">
        <f t="shared" si="131"/>
        <v>01394</v>
      </c>
      <c r="O1589" t="str">
        <f t="shared" si="132"/>
        <v/>
      </c>
      <c r="Q1589">
        <f t="shared" si="133"/>
        <v>1394</v>
      </c>
      <c r="R1589" s="14">
        <f t="shared" si="134"/>
        <v>1809485</v>
      </c>
    </row>
    <row r="1590" spans="1:18" ht="14.45" customHeight="1" x14ac:dyDescent="0.25">
      <c r="A1590" s="10">
        <v>624</v>
      </c>
      <c r="B1590" s="111"/>
      <c r="C1590" s="6" t="s">
        <v>2180</v>
      </c>
      <c r="D1590" s="7">
        <v>44930</v>
      </c>
      <c r="E1590" s="8" t="s">
        <v>1119</v>
      </c>
      <c r="F1590" s="9">
        <v>807741</v>
      </c>
      <c r="G1590" s="8" t="s">
        <v>1378</v>
      </c>
      <c r="H1590" s="9">
        <v>84813</v>
      </c>
      <c r="I1590" s="112"/>
      <c r="J1590" s="113"/>
      <c r="K1590" s="114"/>
      <c r="L1590" s="115"/>
      <c r="M1590" s="116"/>
      <c r="N1590" s="15" t="str">
        <f t="shared" si="131"/>
        <v>00365</v>
      </c>
      <c r="O1590" t="str">
        <f t="shared" si="132"/>
        <v/>
      </c>
      <c r="Q1590">
        <f t="shared" si="133"/>
        <v>365</v>
      </c>
      <c r="R1590" s="14">
        <f t="shared" si="134"/>
        <v>807741</v>
      </c>
    </row>
    <row r="1591" spans="1:18" ht="14.45" customHeight="1" x14ac:dyDescent="0.25">
      <c r="A1591" s="10">
        <v>625</v>
      </c>
      <c r="B1591" s="111"/>
      <c r="C1591" s="6" t="s">
        <v>2181</v>
      </c>
      <c r="D1591" s="7">
        <v>44932</v>
      </c>
      <c r="E1591" s="8" t="s">
        <v>1119</v>
      </c>
      <c r="F1591" s="9">
        <v>4974605</v>
      </c>
      <c r="G1591" s="8" t="s">
        <v>1378</v>
      </c>
      <c r="H1591" s="9">
        <v>522334</v>
      </c>
      <c r="I1591" s="112"/>
      <c r="J1591" s="113"/>
      <c r="K1591" s="114"/>
      <c r="L1591" s="115"/>
      <c r="M1591" s="116"/>
      <c r="N1591" s="15" t="str">
        <f t="shared" si="131"/>
        <v>00761</v>
      </c>
      <c r="O1591" t="str">
        <f t="shared" si="132"/>
        <v/>
      </c>
      <c r="Q1591">
        <f t="shared" si="133"/>
        <v>761</v>
      </c>
      <c r="R1591" s="14">
        <f t="shared" si="134"/>
        <v>4974605</v>
      </c>
    </row>
    <row r="1592" spans="1:18" ht="14.45" customHeight="1" x14ac:dyDescent="0.25">
      <c r="A1592" s="10">
        <v>626</v>
      </c>
      <c r="B1592" s="111"/>
      <c r="C1592" s="6" t="s">
        <v>2182</v>
      </c>
      <c r="D1592" s="7">
        <v>44929</v>
      </c>
      <c r="E1592" s="8" t="s">
        <v>1119</v>
      </c>
      <c r="F1592" s="9">
        <v>1311033</v>
      </c>
      <c r="G1592" s="8" t="s">
        <v>1378</v>
      </c>
      <c r="H1592" s="9">
        <v>137658</v>
      </c>
      <c r="I1592" s="112"/>
      <c r="J1592" s="113"/>
      <c r="K1592" s="114"/>
      <c r="L1592" s="115"/>
      <c r="M1592" s="116"/>
      <c r="N1592" s="15" t="str">
        <f t="shared" si="131"/>
        <v>00151</v>
      </c>
      <c r="O1592" t="str">
        <f t="shared" si="132"/>
        <v/>
      </c>
      <c r="Q1592">
        <f t="shared" si="133"/>
        <v>151</v>
      </c>
      <c r="R1592" s="14">
        <f t="shared" si="134"/>
        <v>1311033</v>
      </c>
    </row>
    <row r="1593" spans="1:18" ht="14.45" customHeight="1" x14ac:dyDescent="0.25">
      <c r="A1593" s="10">
        <v>627</v>
      </c>
      <c r="B1593" s="111"/>
      <c r="C1593" s="6" t="s">
        <v>2183</v>
      </c>
      <c r="D1593" s="7">
        <v>44930</v>
      </c>
      <c r="E1593" s="8" t="s">
        <v>1119</v>
      </c>
      <c r="F1593" s="9">
        <v>807741</v>
      </c>
      <c r="G1593" s="8" t="s">
        <v>1378</v>
      </c>
      <c r="H1593" s="9">
        <v>84813</v>
      </c>
      <c r="I1593" s="112"/>
      <c r="J1593" s="113"/>
      <c r="K1593" s="114"/>
      <c r="L1593" s="115"/>
      <c r="M1593" s="116"/>
      <c r="N1593" s="15" t="str">
        <f t="shared" si="131"/>
        <v>00379</v>
      </c>
      <c r="O1593" t="str">
        <f t="shared" si="132"/>
        <v/>
      </c>
      <c r="Q1593">
        <f t="shared" si="133"/>
        <v>379</v>
      </c>
      <c r="R1593" s="14">
        <f t="shared" si="134"/>
        <v>807741</v>
      </c>
    </row>
    <row r="1594" spans="1:18" ht="14.45" customHeight="1" x14ac:dyDescent="0.25">
      <c r="A1594" s="10">
        <v>628</v>
      </c>
      <c r="B1594" s="111"/>
      <c r="C1594" s="6" t="s">
        <v>2184</v>
      </c>
      <c r="D1594" s="7">
        <v>44936</v>
      </c>
      <c r="E1594" s="8" t="s">
        <v>1119</v>
      </c>
      <c r="F1594" s="9">
        <v>2247078</v>
      </c>
      <c r="G1594" s="8" t="s">
        <v>1378</v>
      </c>
      <c r="H1594" s="9">
        <v>235943</v>
      </c>
      <c r="I1594" s="112"/>
      <c r="J1594" s="113"/>
      <c r="K1594" s="114"/>
      <c r="L1594" s="115"/>
      <c r="M1594" s="116"/>
      <c r="N1594" s="15" t="str">
        <f t="shared" si="131"/>
        <v>01036</v>
      </c>
      <c r="O1594" t="str">
        <f t="shared" si="132"/>
        <v/>
      </c>
      <c r="Q1594">
        <f t="shared" si="133"/>
        <v>1036</v>
      </c>
      <c r="R1594" s="14">
        <f t="shared" si="134"/>
        <v>2247078</v>
      </c>
    </row>
    <row r="1595" spans="1:18" ht="14.45" customHeight="1" x14ac:dyDescent="0.25">
      <c r="A1595" s="10">
        <v>629</v>
      </c>
      <c r="B1595" s="111"/>
      <c r="C1595" s="6" t="s">
        <v>2185</v>
      </c>
      <c r="D1595" s="7">
        <v>44942</v>
      </c>
      <c r="E1595" s="8" t="s">
        <v>1119</v>
      </c>
      <c r="F1595" s="9">
        <v>2003486</v>
      </c>
      <c r="G1595" s="8" t="s">
        <v>1378</v>
      </c>
      <c r="H1595" s="9">
        <v>210366</v>
      </c>
      <c r="I1595" s="112"/>
      <c r="J1595" s="113"/>
      <c r="K1595" s="114"/>
      <c r="L1595" s="115"/>
      <c r="M1595" s="116"/>
      <c r="N1595" s="15" t="str">
        <f t="shared" si="131"/>
        <v>01623</v>
      </c>
      <c r="O1595" t="str">
        <f t="shared" si="132"/>
        <v/>
      </c>
      <c r="Q1595">
        <f t="shared" si="133"/>
        <v>1623</v>
      </c>
      <c r="R1595" s="14">
        <f t="shared" si="134"/>
        <v>2003486</v>
      </c>
    </row>
    <row r="1596" spans="1:18" ht="14.45" customHeight="1" x14ac:dyDescent="0.25">
      <c r="A1596" s="10">
        <v>630</v>
      </c>
      <c r="B1596" s="111"/>
      <c r="C1596" s="6" t="s">
        <v>2186</v>
      </c>
      <c r="D1596" s="7">
        <v>44942</v>
      </c>
      <c r="E1596" s="8" t="s">
        <v>1119</v>
      </c>
      <c r="F1596" s="9">
        <v>1047781</v>
      </c>
      <c r="G1596" s="8" t="s">
        <v>1378</v>
      </c>
      <c r="H1596" s="9">
        <v>110017</v>
      </c>
      <c r="I1596" s="112"/>
      <c r="J1596" s="113"/>
      <c r="K1596" s="114"/>
      <c r="L1596" s="115"/>
      <c r="M1596" s="116"/>
      <c r="N1596" s="15" t="str">
        <f t="shared" si="131"/>
        <v>01656</v>
      </c>
      <c r="O1596" t="str">
        <f t="shared" si="132"/>
        <v/>
      </c>
      <c r="Q1596">
        <f t="shared" si="133"/>
        <v>1656</v>
      </c>
      <c r="R1596" s="14">
        <f t="shared" si="134"/>
        <v>1047781</v>
      </c>
    </row>
    <row r="1597" spans="1:18" ht="14.45" customHeight="1" x14ac:dyDescent="0.25">
      <c r="A1597" s="10">
        <v>631</v>
      </c>
      <c r="B1597" s="111"/>
      <c r="C1597" s="6" t="s">
        <v>2187</v>
      </c>
      <c r="D1597" s="7">
        <v>44930</v>
      </c>
      <c r="E1597" s="8" t="s">
        <v>1119</v>
      </c>
      <c r="F1597" s="9">
        <v>1361201</v>
      </c>
      <c r="G1597" s="8" t="s">
        <v>1378</v>
      </c>
      <c r="H1597" s="9">
        <v>142926</v>
      </c>
      <c r="I1597" s="112"/>
      <c r="J1597" s="113"/>
      <c r="K1597" s="114"/>
      <c r="L1597" s="115"/>
      <c r="M1597" s="116"/>
      <c r="N1597" s="15" t="str">
        <f t="shared" si="131"/>
        <v>00266</v>
      </c>
      <c r="O1597" t="str">
        <f t="shared" si="132"/>
        <v/>
      </c>
      <c r="Q1597">
        <f t="shared" si="133"/>
        <v>266</v>
      </c>
      <c r="R1597" s="14">
        <f t="shared" si="134"/>
        <v>1361201</v>
      </c>
    </row>
    <row r="1598" spans="1:18" ht="14.45" customHeight="1" x14ac:dyDescent="0.25">
      <c r="A1598" s="10">
        <v>632</v>
      </c>
      <c r="B1598" s="111"/>
      <c r="C1598" s="6" t="s">
        <v>2188</v>
      </c>
      <c r="D1598" s="7">
        <v>44930</v>
      </c>
      <c r="E1598" s="8" t="s">
        <v>1119</v>
      </c>
      <c r="F1598" s="9">
        <v>1073699</v>
      </c>
      <c r="G1598" s="8" t="s">
        <v>1378</v>
      </c>
      <c r="H1598" s="9">
        <v>112738</v>
      </c>
      <c r="I1598" s="112"/>
      <c r="J1598" s="113"/>
      <c r="K1598" s="114"/>
      <c r="L1598" s="115"/>
      <c r="M1598" s="116"/>
      <c r="N1598" s="15" t="str">
        <f t="shared" si="131"/>
        <v>00234</v>
      </c>
      <c r="O1598" t="str">
        <f t="shared" si="132"/>
        <v/>
      </c>
      <c r="Q1598">
        <f t="shared" si="133"/>
        <v>234</v>
      </c>
      <c r="R1598" s="14">
        <f t="shared" si="134"/>
        <v>1073699</v>
      </c>
    </row>
    <row r="1599" spans="1:18" ht="14.45" customHeight="1" x14ac:dyDescent="0.25">
      <c r="A1599" s="10">
        <v>633</v>
      </c>
      <c r="B1599" s="111"/>
      <c r="C1599" s="6" t="s">
        <v>2189</v>
      </c>
      <c r="D1599" s="7">
        <v>44930</v>
      </c>
      <c r="E1599" s="8" t="s">
        <v>1119</v>
      </c>
      <c r="F1599" s="9">
        <v>807741</v>
      </c>
      <c r="G1599" s="8" t="s">
        <v>1378</v>
      </c>
      <c r="H1599" s="9">
        <v>84813</v>
      </c>
      <c r="I1599" s="112"/>
      <c r="J1599" s="113"/>
      <c r="K1599" s="114"/>
      <c r="L1599" s="115"/>
      <c r="M1599" s="116"/>
      <c r="N1599" s="15" t="str">
        <f t="shared" si="131"/>
        <v>00362</v>
      </c>
      <c r="O1599" t="str">
        <f t="shared" si="132"/>
        <v/>
      </c>
      <c r="Q1599">
        <f t="shared" si="133"/>
        <v>362</v>
      </c>
      <c r="R1599" s="14">
        <f t="shared" si="134"/>
        <v>807741</v>
      </c>
    </row>
    <row r="1600" spans="1:18" ht="14.45" customHeight="1" x14ac:dyDescent="0.25">
      <c r="A1600" s="10">
        <v>634</v>
      </c>
      <c r="B1600" s="111"/>
      <c r="C1600" s="6" t="s">
        <v>2190</v>
      </c>
      <c r="D1600" s="7">
        <v>44930</v>
      </c>
      <c r="E1600" s="8" t="s">
        <v>1119</v>
      </c>
      <c r="F1600" s="9">
        <v>1211612</v>
      </c>
      <c r="G1600" s="8" t="s">
        <v>1378</v>
      </c>
      <c r="H1600" s="9">
        <v>127219</v>
      </c>
      <c r="I1600" s="112"/>
      <c r="J1600" s="113"/>
      <c r="K1600" s="114"/>
      <c r="L1600" s="115"/>
      <c r="M1600" s="116"/>
      <c r="N1600" s="15" t="str">
        <f t="shared" si="131"/>
        <v>00375</v>
      </c>
      <c r="O1600" t="str">
        <f t="shared" si="132"/>
        <v/>
      </c>
      <c r="Q1600">
        <f t="shared" si="133"/>
        <v>375</v>
      </c>
      <c r="R1600" s="14">
        <f t="shared" si="134"/>
        <v>1211612</v>
      </c>
    </row>
    <row r="1601" spans="1:18" ht="14.45" customHeight="1" x14ac:dyDescent="0.25">
      <c r="A1601" s="10">
        <v>635</v>
      </c>
      <c r="B1601" s="111"/>
      <c r="C1601" s="6" t="s">
        <v>2191</v>
      </c>
      <c r="D1601" s="7">
        <v>44930</v>
      </c>
      <c r="E1601" s="8" t="s">
        <v>1119</v>
      </c>
      <c r="F1601" s="9">
        <v>484645</v>
      </c>
      <c r="G1601" s="8" t="s">
        <v>1378</v>
      </c>
      <c r="H1601" s="9">
        <v>50888</v>
      </c>
      <c r="I1601" s="112"/>
      <c r="J1601" s="113"/>
      <c r="K1601" s="114"/>
      <c r="L1601" s="115"/>
      <c r="M1601" s="116"/>
      <c r="N1601" s="15" t="str">
        <f t="shared" si="131"/>
        <v>00372</v>
      </c>
      <c r="O1601" t="str">
        <f t="shared" si="132"/>
        <v/>
      </c>
      <c r="Q1601">
        <f t="shared" si="133"/>
        <v>372</v>
      </c>
      <c r="R1601" s="14">
        <f t="shared" si="134"/>
        <v>484645</v>
      </c>
    </row>
    <row r="1602" spans="1:18" ht="14.45" customHeight="1" x14ac:dyDescent="0.25">
      <c r="A1602" s="10">
        <v>636</v>
      </c>
      <c r="B1602" s="111"/>
      <c r="C1602" s="6" t="s">
        <v>2192</v>
      </c>
      <c r="D1602" s="7">
        <v>44931</v>
      </c>
      <c r="E1602" s="8" t="s">
        <v>1119</v>
      </c>
      <c r="F1602" s="9">
        <v>1308613</v>
      </c>
      <c r="G1602" s="8" t="s">
        <v>1378</v>
      </c>
      <c r="H1602" s="9">
        <v>137404</v>
      </c>
      <c r="I1602" s="112"/>
      <c r="J1602" s="113"/>
      <c r="K1602" s="114"/>
      <c r="L1602" s="115"/>
      <c r="M1602" s="116"/>
      <c r="N1602" s="15" t="str">
        <f t="shared" si="131"/>
        <v>00426</v>
      </c>
      <c r="O1602" t="str">
        <f t="shared" si="132"/>
        <v/>
      </c>
      <c r="Q1602">
        <f t="shared" si="133"/>
        <v>426</v>
      </c>
      <c r="R1602" s="14">
        <f t="shared" si="134"/>
        <v>1308613</v>
      </c>
    </row>
    <row r="1603" spans="1:18" ht="14.45" customHeight="1" x14ac:dyDescent="0.25">
      <c r="A1603" s="10">
        <v>637</v>
      </c>
      <c r="B1603" s="111"/>
      <c r="C1603" s="6" t="s">
        <v>2193</v>
      </c>
      <c r="D1603" s="7">
        <v>44942</v>
      </c>
      <c r="E1603" s="8" t="s">
        <v>1119</v>
      </c>
      <c r="F1603" s="9">
        <v>1105313</v>
      </c>
      <c r="G1603" s="8" t="s">
        <v>1378</v>
      </c>
      <c r="H1603" s="9">
        <v>116058</v>
      </c>
      <c r="I1603" s="112"/>
      <c r="J1603" s="113"/>
      <c r="K1603" s="114"/>
      <c r="L1603" s="115"/>
      <c r="M1603" s="116"/>
      <c r="N1603" s="15" t="str">
        <f t="shared" si="131"/>
        <v>01655</v>
      </c>
      <c r="O1603" t="str">
        <f t="shared" si="132"/>
        <v/>
      </c>
      <c r="Q1603">
        <f t="shared" si="133"/>
        <v>1655</v>
      </c>
      <c r="R1603" s="14">
        <f t="shared" si="134"/>
        <v>1105313</v>
      </c>
    </row>
    <row r="1604" spans="1:18" ht="14.45" customHeight="1" x14ac:dyDescent="0.25">
      <c r="A1604" s="10">
        <v>638</v>
      </c>
      <c r="B1604" s="111"/>
      <c r="C1604" s="6" t="s">
        <v>2194</v>
      </c>
      <c r="D1604" s="7">
        <v>44930</v>
      </c>
      <c r="E1604" s="8" t="s">
        <v>1119</v>
      </c>
      <c r="F1604" s="9">
        <v>807741</v>
      </c>
      <c r="G1604" s="8" t="s">
        <v>1378</v>
      </c>
      <c r="H1604" s="9">
        <v>84813</v>
      </c>
      <c r="I1604" s="112"/>
      <c r="J1604" s="113"/>
      <c r="K1604" s="114"/>
      <c r="L1604" s="115"/>
      <c r="M1604" s="116"/>
      <c r="N1604" s="15" t="str">
        <f t="shared" si="131"/>
        <v>00363</v>
      </c>
      <c r="O1604" t="str">
        <f t="shared" si="132"/>
        <v/>
      </c>
      <c r="Q1604">
        <f t="shared" si="133"/>
        <v>363</v>
      </c>
      <c r="R1604" s="14">
        <f t="shared" si="134"/>
        <v>807741</v>
      </c>
    </row>
    <row r="1605" spans="1:18" ht="14.45" customHeight="1" x14ac:dyDescent="0.25">
      <c r="A1605" s="10">
        <v>639</v>
      </c>
      <c r="B1605" s="111"/>
      <c r="C1605" s="6" t="s">
        <v>2195</v>
      </c>
      <c r="D1605" s="7">
        <v>44935</v>
      </c>
      <c r="E1605" s="8" t="s">
        <v>1119</v>
      </c>
      <c r="F1605" s="9">
        <v>2660830</v>
      </c>
      <c r="G1605" s="8" t="s">
        <v>1378</v>
      </c>
      <c r="H1605" s="9">
        <v>279387</v>
      </c>
      <c r="I1605" s="112"/>
      <c r="J1605" s="113"/>
      <c r="K1605" s="114"/>
      <c r="L1605" s="115"/>
      <c r="M1605" s="116"/>
      <c r="N1605" s="15" t="str">
        <f t="shared" si="131"/>
        <v>00928</v>
      </c>
      <c r="O1605" t="str">
        <f t="shared" si="132"/>
        <v/>
      </c>
      <c r="Q1605">
        <f t="shared" si="133"/>
        <v>928</v>
      </c>
      <c r="R1605" s="14">
        <f t="shared" si="134"/>
        <v>2660830</v>
      </c>
    </row>
    <row r="1606" spans="1:18" ht="14.45" customHeight="1" x14ac:dyDescent="0.25">
      <c r="A1606" s="10">
        <v>640</v>
      </c>
      <c r="B1606" s="111"/>
      <c r="C1606" s="6" t="s">
        <v>2196</v>
      </c>
      <c r="D1606" s="7">
        <v>44930</v>
      </c>
      <c r="E1606" s="8" t="s">
        <v>1119</v>
      </c>
      <c r="F1606" s="9">
        <v>1629587</v>
      </c>
      <c r="G1606" s="8" t="s">
        <v>1378</v>
      </c>
      <c r="H1606" s="9">
        <v>171107</v>
      </c>
      <c r="I1606" s="112"/>
      <c r="J1606" s="113"/>
      <c r="K1606" s="114"/>
      <c r="L1606" s="115"/>
      <c r="M1606" s="116"/>
      <c r="N1606" s="15" t="str">
        <f t="shared" si="131"/>
        <v>00237</v>
      </c>
      <c r="O1606" t="str">
        <f t="shared" si="132"/>
        <v/>
      </c>
      <c r="Q1606">
        <f t="shared" si="133"/>
        <v>237</v>
      </c>
      <c r="R1606" s="14">
        <f t="shared" si="134"/>
        <v>1629587</v>
      </c>
    </row>
    <row r="1607" spans="1:18" ht="14.45" customHeight="1" x14ac:dyDescent="0.25">
      <c r="A1607" s="10">
        <v>641</v>
      </c>
      <c r="B1607" s="111"/>
      <c r="C1607" s="6" t="s">
        <v>2197</v>
      </c>
      <c r="D1607" s="7">
        <v>44930</v>
      </c>
      <c r="E1607" s="8" t="s">
        <v>1119</v>
      </c>
      <c r="F1607" s="9">
        <v>807741</v>
      </c>
      <c r="G1607" s="8" t="s">
        <v>1378</v>
      </c>
      <c r="H1607" s="9">
        <v>84813</v>
      </c>
      <c r="I1607" s="112"/>
      <c r="J1607" s="113"/>
      <c r="K1607" s="114"/>
      <c r="L1607" s="115"/>
      <c r="M1607" s="116"/>
      <c r="N1607" s="15" t="str">
        <f t="shared" si="131"/>
        <v>00367</v>
      </c>
      <c r="O1607" t="str">
        <f t="shared" si="132"/>
        <v/>
      </c>
      <c r="Q1607">
        <f t="shared" si="133"/>
        <v>367</v>
      </c>
      <c r="R1607" s="14">
        <f t="shared" si="134"/>
        <v>807741</v>
      </c>
    </row>
    <row r="1608" spans="1:18" ht="14.45" customHeight="1" x14ac:dyDescent="0.25">
      <c r="A1608" s="10">
        <v>642</v>
      </c>
      <c r="B1608" s="111"/>
      <c r="C1608" s="6" t="s">
        <v>2198</v>
      </c>
      <c r="D1608" s="7">
        <v>44930</v>
      </c>
      <c r="E1608" s="8" t="s">
        <v>1119</v>
      </c>
      <c r="F1608" s="9">
        <v>807741</v>
      </c>
      <c r="G1608" s="8" t="s">
        <v>1378</v>
      </c>
      <c r="H1608" s="9">
        <v>84813</v>
      </c>
      <c r="I1608" s="112"/>
      <c r="J1608" s="113"/>
      <c r="K1608" s="114"/>
      <c r="L1608" s="115"/>
      <c r="M1608" s="116"/>
      <c r="N1608" s="15" t="str">
        <f t="shared" si="131"/>
        <v>00377</v>
      </c>
      <c r="O1608" t="str">
        <f t="shared" si="132"/>
        <v/>
      </c>
      <c r="Q1608">
        <f t="shared" si="133"/>
        <v>377</v>
      </c>
      <c r="R1608" s="14">
        <f t="shared" si="134"/>
        <v>807741</v>
      </c>
    </row>
    <row r="1609" spans="1:18" ht="14.45" customHeight="1" x14ac:dyDescent="0.25">
      <c r="A1609" s="10">
        <v>643</v>
      </c>
      <c r="B1609" s="111"/>
      <c r="C1609" s="6" t="s">
        <v>2199</v>
      </c>
      <c r="D1609" s="7">
        <v>44931</v>
      </c>
      <c r="E1609" s="8" t="s">
        <v>1119</v>
      </c>
      <c r="F1609" s="9">
        <v>3739841</v>
      </c>
      <c r="G1609" s="8" t="s">
        <v>1378</v>
      </c>
      <c r="H1609" s="9">
        <v>392683</v>
      </c>
      <c r="I1609" s="112"/>
      <c r="J1609" s="113"/>
      <c r="K1609" s="114"/>
      <c r="L1609" s="115"/>
      <c r="M1609" s="116"/>
      <c r="N1609" s="15" t="str">
        <f t="shared" si="131"/>
        <v>00397</v>
      </c>
      <c r="O1609" t="str">
        <f t="shared" si="132"/>
        <v/>
      </c>
      <c r="Q1609">
        <f t="shared" si="133"/>
        <v>397</v>
      </c>
      <c r="R1609" s="14">
        <f t="shared" si="134"/>
        <v>3739841</v>
      </c>
    </row>
    <row r="1610" spans="1:18" ht="14.45" customHeight="1" x14ac:dyDescent="0.25">
      <c r="A1610" s="10">
        <v>644</v>
      </c>
      <c r="B1610" s="111"/>
      <c r="C1610" s="6" t="s">
        <v>2200</v>
      </c>
      <c r="D1610" s="7">
        <v>44938</v>
      </c>
      <c r="E1610" s="8" t="s">
        <v>1119</v>
      </c>
      <c r="F1610" s="9">
        <v>2526609</v>
      </c>
      <c r="G1610" s="8" t="s">
        <v>1378</v>
      </c>
      <c r="H1610" s="9">
        <v>265294</v>
      </c>
      <c r="I1610" s="112"/>
      <c r="J1610" s="113"/>
      <c r="K1610" s="114"/>
      <c r="L1610" s="115"/>
      <c r="M1610" s="116"/>
      <c r="N1610" s="15" t="str">
        <f t="shared" si="131"/>
        <v>01243</v>
      </c>
      <c r="O1610" t="str">
        <f t="shared" si="132"/>
        <v/>
      </c>
      <c r="Q1610">
        <f t="shared" si="133"/>
        <v>1243</v>
      </c>
      <c r="R1610" s="14">
        <f t="shared" si="134"/>
        <v>2526609</v>
      </c>
    </row>
    <row r="1611" spans="1:18" ht="14.45" customHeight="1" x14ac:dyDescent="0.25">
      <c r="A1611" s="10">
        <v>645</v>
      </c>
      <c r="B1611" s="111"/>
      <c r="C1611" s="6" t="s">
        <v>2201</v>
      </c>
      <c r="D1611" s="7">
        <v>44937</v>
      </c>
      <c r="E1611" s="8" t="s">
        <v>1119</v>
      </c>
      <c r="F1611" s="9">
        <v>6482440</v>
      </c>
      <c r="G1611" s="8" t="s">
        <v>1378</v>
      </c>
      <c r="H1611" s="9">
        <v>680656</v>
      </c>
      <c r="I1611" s="112"/>
      <c r="J1611" s="113"/>
      <c r="K1611" s="114"/>
      <c r="L1611" s="115"/>
      <c r="M1611" s="116"/>
      <c r="N1611" s="15" t="str">
        <f t="shared" si="131"/>
        <v>01107</v>
      </c>
      <c r="O1611" t="str">
        <f t="shared" si="132"/>
        <v/>
      </c>
      <c r="Q1611">
        <f t="shared" si="133"/>
        <v>1107</v>
      </c>
      <c r="R1611" s="14">
        <f t="shared" si="134"/>
        <v>6482440</v>
      </c>
    </row>
    <row r="1612" spans="1:18" ht="14.45" customHeight="1" x14ac:dyDescent="0.25">
      <c r="A1612" s="10">
        <v>646</v>
      </c>
      <c r="B1612" s="111"/>
      <c r="C1612" s="6" t="s">
        <v>2202</v>
      </c>
      <c r="D1612" s="7">
        <v>44942</v>
      </c>
      <c r="E1612" s="8" t="s">
        <v>1119</v>
      </c>
      <c r="F1612" s="9">
        <v>2323078</v>
      </c>
      <c r="G1612" s="8" t="s">
        <v>1378</v>
      </c>
      <c r="H1612" s="9">
        <v>243923</v>
      </c>
      <c r="I1612" s="112"/>
      <c r="J1612" s="113"/>
      <c r="K1612" s="114"/>
      <c r="L1612" s="115"/>
      <c r="M1612" s="116"/>
      <c r="N1612" s="15" t="str">
        <f t="shared" si="131"/>
        <v>01658</v>
      </c>
      <c r="O1612" t="str">
        <f t="shared" si="132"/>
        <v/>
      </c>
      <c r="Q1612">
        <f t="shared" si="133"/>
        <v>1658</v>
      </c>
      <c r="R1612" s="14">
        <f t="shared" si="134"/>
        <v>2323078</v>
      </c>
    </row>
    <row r="1613" spans="1:18" ht="14.45" customHeight="1" x14ac:dyDescent="0.25">
      <c r="A1613" s="10">
        <v>647</v>
      </c>
      <c r="B1613" s="111"/>
      <c r="C1613" s="6" t="s">
        <v>2203</v>
      </c>
      <c r="D1613" s="7">
        <v>44932</v>
      </c>
      <c r="E1613" s="8" t="s">
        <v>1119</v>
      </c>
      <c r="F1613" s="9">
        <v>2614689</v>
      </c>
      <c r="G1613" s="8" t="s">
        <v>1378</v>
      </c>
      <c r="H1613" s="9">
        <v>274542</v>
      </c>
      <c r="I1613" s="112"/>
      <c r="J1613" s="113"/>
      <c r="K1613" s="114"/>
      <c r="L1613" s="115"/>
      <c r="M1613" s="116"/>
      <c r="N1613" s="15" t="str">
        <f t="shared" si="131"/>
        <v>00760</v>
      </c>
      <c r="O1613" t="str">
        <f t="shared" si="132"/>
        <v/>
      </c>
      <c r="Q1613">
        <f t="shared" si="133"/>
        <v>760</v>
      </c>
      <c r="R1613" s="14">
        <f t="shared" si="134"/>
        <v>2614689</v>
      </c>
    </row>
    <row r="1614" spans="1:18" ht="14.45" customHeight="1" x14ac:dyDescent="0.25">
      <c r="A1614" s="10">
        <v>648</v>
      </c>
      <c r="B1614" s="111"/>
      <c r="C1614" s="6" t="s">
        <v>2204</v>
      </c>
      <c r="D1614" s="7">
        <v>44930</v>
      </c>
      <c r="E1614" s="8" t="s">
        <v>1119</v>
      </c>
      <c r="F1614" s="9">
        <v>2714226</v>
      </c>
      <c r="G1614" s="8" t="s">
        <v>1378</v>
      </c>
      <c r="H1614" s="9">
        <v>284994</v>
      </c>
      <c r="I1614" s="112"/>
      <c r="J1614" s="113"/>
      <c r="K1614" s="114"/>
      <c r="L1614" s="115"/>
      <c r="M1614" s="116"/>
      <c r="N1614" s="15" t="str">
        <f t="shared" si="131"/>
        <v>00376</v>
      </c>
      <c r="O1614" t="str">
        <f t="shared" si="132"/>
        <v/>
      </c>
      <c r="Q1614">
        <f t="shared" si="133"/>
        <v>376</v>
      </c>
      <c r="R1614" s="14">
        <f t="shared" si="134"/>
        <v>2714226</v>
      </c>
    </row>
    <row r="1615" spans="1:18" ht="14.45" customHeight="1" x14ac:dyDescent="0.25">
      <c r="A1615" s="10">
        <v>649</v>
      </c>
      <c r="B1615" s="111"/>
      <c r="C1615" s="6" t="s">
        <v>2205</v>
      </c>
      <c r="D1615" s="7">
        <v>44936</v>
      </c>
      <c r="E1615" s="8" t="s">
        <v>1119</v>
      </c>
      <c r="F1615" s="9">
        <v>2550395</v>
      </c>
      <c r="G1615" s="8" t="s">
        <v>1378</v>
      </c>
      <c r="H1615" s="9">
        <v>267791</v>
      </c>
      <c r="I1615" s="112"/>
      <c r="J1615" s="113"/>
      <c r="K1615" s="114"/>
      <c r="L1615" s="115"/>
      <c r="M1615" s="116"/>
      <c r="N1615" s="15" t="str">
        <f t="shared" si="131"/>
        <v>00998</v>
      </c>
      <c r="O1615" t="str">
        <f t="shared" si="132"/>
        <v/>
      </c>
      <c r="Q1615">
        <f t="shared" si="133"/>
        <v>998</v>
      </c>
      <c r="R1615" s="14">
        <f t="shared" si="134"/>
        <v>2550395</v>
      </c>
    </row>
    <row r="1616" spans="1:18" ht="14.45" customHeight="1" x14ac:dyDescent="0.25">
      <c r="A1616" s="10">
        <v>650</v>
      </c>
      <c r="B1616" s="111"/>
      <c r="C1616" s="6" t="s">
        <v>2206</v>
      </c>
      <c r="D1616" s="7">
        <v>44940</v>
      </c>
      <c r="E1616" s="8" t="s">
        <v>1119</v>
      </c>
      <c r="F1616" s="9">
        <v>2074533</v>
      </c>
      <c r="G1616" s="8" t="s">
        <v>1378</v>
      </c>
      <c r="H1616" s="9">
        <v>217826</v>
      </c>
      <c r="I1616" s="112"/>
      <c r="J1616" s="113"/>
      <c r="K1616" s="114"/>
      <c r="L1616" s="115"/>
      <c r="M1616" s="116"/>
      <c r="N1616" s="15" t="str">
        <f t="shared" si="131"/>
        <v>01579</v>
      </c>
      <c r="O1616" t="str">
        <f t="shared" si="132"/>
        <v/>
      </c>
      <c r="Q1616">
        <f t="shared" si="133"/>
        <v>1579</v>
      </c>
      <c r="R1616" s="14">
        <f t="shared" si="134"/>
        <v>2074533</v>
      </c>
    </row>
    <row r="1617" spans="1:18" ht="14.45" customHeight="1" x14ac:dyDescent="0.25">
      <c r="A1617" s="10">
        <v>651</v>
      </c>
      <c r="B1617" s="111"/>
      <c r="C1617" s="6" t="s">
        <v>2207</v>
      </c>
      <c r="D1617" s="7">
        <v>44939</v>
      </c>
      <c r="E1617" s="8" t="s">
        <v>1119</v>
      </c>
      <c r="F1617" s="9">
        <v>3688682</v>
      </c>
      <c r="G1617" s="8" t="s">
        <v>1378</v>
      </c>
      <c r="H1617" s="9">
        <v>387312</v>
      </c>
      <c r="I1617" s="112"/>
      <c r="J1617" s="113"/>
      <c r="K1617" s="114"/>
      <c r="L1617" s="115"/>
      <c r="M1617" s="116"/>
      <c r="N1617" s="15" t="str">
        <f t="shared" si="131"/>
        <v>01521</v>
      </c>
      <c r="O1617" t="str">
        <f t="shared" si="132"/>
        <v/>
      </c>
      <c r="Q1617">
        <f t="shared" si="133"/>
        <v>1521</v>
      </c>
      <c r="R1617" s="14">
        <f t="shared" si="134"/>
        <v>3688682</v>
      </c>
    </row>
    <row r="1618" spans="1:18" ht="14.45" customHeight="1" x14ac:dyDescent="0.25">
      <c r="A1618" s="10">
        <v>652</v>
      </c>
      <c r="B1618" s="111"/>
      <c r="C1618" s="6" t="s">
        <v>2208</v>
      </c>
      <c r="D1618" s="7">
        <v>44942</v>
      </c>
      <c r="E1618" s="8" t="s">
        <v>1119</v>
      </c>
      <c r="F1618" s="9">
        <v>2116506</v>
      </c>
      <c r="G1618" s="8" t="s">
        <v>1378</v>
      </c>
      <c r="H1618" s="9">
        <v>222233</v>
      </c>
      <c r="I1618" s="112"/>
      <c r="J1618" s="113"/>
      <c r="K1618" s="114"/>
      <c r="L1618" s="115"/>
      <c r="M1618" s="116"/>
      <c r="N1618" s="15" t="str">
        <f t="shared" si="131"/>
        <v>01657</v>
      </c>
      <c r="O1618" t="str">
        <f t="shared" si="132"/>
        <v/>
      </c>
      <c r="Q1618">
        <f t="shared" si="133"/>
        <v>1657</v>
      </c>
      <c r="R1618" s="14">
        <f t="shared" si="134"/>
        <v>2116506</v>
      </c>
    </row>
    <row r="1619" spans="1:18" ht="14.45" customHeight="1" x14ac:dyDescent="0.25">
      <c r="A1619" s="10">
        <v>653</v>
      </c>
      <c r="B1619" s="111"/>
      <c r="C1619" s="6" t="s">
        <v>2209</v>
      </c>
      <c r="D1619" s="7">
        <v>44930</v>
      </c>
      <c r="E1619" s="8" t="s">
        <v>1119</v>
      </c>
      <c r="F1619" s="9">
        <v>1308613</v>
      </c>
      <c r="G1619" s="8" t="s">
        <v>1378</v>
      </c>
      <c r="H1619" s="9">
        <v>137404</v>
      </c>
      <c r="I1619" s="112"/>
      <c r="J1619" s="113"/>
      <c r="K1619" s="114"/>
      <c r="L1619" s="115"/>
      <c r="M1619" s="116"/>
      <c r="N1619" s="15" t="str">
        <f t="shared" si="131"/>
        <v>00366</v>
      </c>
      <c r="O1619" t="str">
        <f t="shared" si="132"/>
        <v/>
      </c>
      <c r="Q1619">
        <f t="shared" si="133"/>
        <v>366</v>
      </c>
      <c r="R1619" s="14">
        <f t="shared" si="134"/>
        <v>1308613</v>
      </c>
    </row>
    <row r="1620" spans="1:18" ht="14.45" customHeight="1" x14ac:dyDescent="0.25">
      <c r="A1620" s="10">
        <v>654</v>
      </c>
      <c r="B1620" s="111"/>
      <c r="C1620" s="6" t="s">
        <v>2210</v>
      </c>
      <c r="D1620" s="7">
        <v>44936</v>
      </c>
      <c r="E1620" s="8" t="s">
        <v>1119</v>
      </c>
      <c r="F1620" s="9">
        <v>1502614</v>
      </c>
      <c r="G1620" s="8" t="s">
        <v>1378</v>
      </c>
      <c r="H1620" s="9">
        <v>157774</v>
      </c>
      <c r="I1620" s="112"/>
      <c r="J1620" s="113"/>
      <c r="K1620" s="114"/>
      <c r="L1620" s="115"/>
      <c r="M1620" s="116"/>
      <c r="N1620" s="15" t="str">
        <f t="shared" ref="N1620:N1683" si="136">+RIGHT(C1620,5)</f>
        <v>01018</v>
      </c>
      <c r="O1620" t="str">
        <f t="shared" ref="O1620:O1683" si="137">+IF(F1620&gt;0,"","HT")</f>
        <v/>
      </c>
      <c r="Q1620">
        <f t="shared" ref="Q1620:Q1683" si="138">+N1620*1</f>
        <v>1018</v>
      </c>
      <c r="R1620" s="14">
        <f t="shared" ref="R1620:R1683" si="139">+F1620</f>
        <v>1502614</v>
      </c>
    </row>
    <row r="1621" spans="1:18" ht="14.45" customHeight="1" x14ac:dyDescent="0.25">
      <c r="A1621" s="10">
        <v>655</v>
      </c>
      <c r="B1621" s="111"/>
      <c r="C1621" s="6" t="s">
        <v>2211</v>
      </c>
      <c r="D1621" s="7">
        <v>44930</v>
      </c>
      <c r="E1621" s="8" t="s">
        <v>1119</v>
      </c>
      <c r="F1621" s="9">
        <v>1408787</v>
      </c>
      <c r="G1621" s="8" t="s">
        <v>1378</v>
      </c>
      <c r="H1621" s="9">
        <v>147923</v>
      </c>
      <c r="I1621" s="112"/>
      <c r="J1621" s="113"/>
      <c r="K1621" s="114"/>
      <c r="L1621" s="115"/>
      <c r="M1621" s="116"/>
      <c r="N1621" s="15" t="str">
        <f t="shared" si="136"/>
        <v>00368</v>
      </c>
      <c r="O1621" t="str">
        <f t="shared" si="137"/>
        <v/>
      </c>
      <c r="Q1621">
        <f t="shared" si="138"/>
        <v>368</v>
      </c>
      <c r="R1621" s="14">
        <f t="shared" si="139"/>
        <v>1408787</v>
      </c>
    </row>
    <row r="1622" spans="1:18" ht="14.45" customHeight="1" x14ac:dyDescent="0.25">
      <c r="A1622" s="10">
        <v>656</v>
      </c>
      <c r="B1622" s="111"/>
      <c r="C1622" s="6" t="s">
        <v>2212</v>
      </c>
      <c r="D1622" s="7">
        <v>44930</v>
      </c>
      <c r="E1622" s="8" t="s">
        <v>1119</v>
      </c>
      <c r="F1622" s="9">
        <v>807741</v>
      </c>
      <c r="G1622" s="8" t="s">
        <v>1378</v>
      </c>
      <c r="H1622" s="9">
        <v>84813</v>
      </c>
      <c r="I1622" s="112"/>
      <c r="J1622" s="113"/>
      <c r="K1622" s="114"/>
      <c r="L1622" s="115"/>
      <c r="M1622" s="116"/>
      <c r="N1622" s="15" t="str">
        <f t="shared" si="136"/>
        <v>00369</v>
      </c>
      <c r="O1622" t="str">
        <f t="shared" si="137"/>
        <v/>
      </c>
      <c r="Q1622">
        <f t="shared" si="138"/>
        <v>369</v>
      </c>
      <c r="R1622" s="14">
        <f t="shared" si="139"/>
        <v>807741</v>
      </c>
    </row>
    <row r="1623" spans="1:18" ht="14.45" customHeight="1" x14ac:dyDescent="0.25">
      <c r="A1623" s="11">
        <v>657</v>
      </c>
      <c r="B1623" s="100"/>
      <c r="C1623" s="6" t="s">
        <v>2213</v>
      </c>
      <c r="D1623" s="7">
        <v>44930</v>
      </c>
      <c r="E1623" s="8" t="s">
        <v>1119</v>
      </c>
      <c r="F1623" s="9">
        <v>2714226</v>
      </c>
      <c r="G1623" s="8" t="s">
        <v>1378</v>
      </c>
      <c r="H1623" s="9">
        <v>284994</v>
      </c>
      <c r="I1623" s="104"/>
      <c r="J1623" s="105"/>
      <c r="K1623" s="106"/>
      <c r="L1623" s="109"/>
      <c r="M1623" s="110"/>
      <c r="N1623" s="15" t="str">
        <f t="shared" si="136"/>
        <v>00361</v>
      </c>
      <c r="O1623" t="str">
        <f t="shared" si="137"/>
        <v/>
      </c>
      <c r="Q1623">
        <f t="shared" si="138"/>
        <v>361</v>
      </c>
      <c r="R1623" s="14">
        <f t="shared" si="139"/>
        <v>2714226</v>
      </c>
    </row>
    <row r="1624" spans="1:18" ht="16.149999999999999" customHeight="1" x14ac:dyDescent="0.25">
      <c r="A1624" s="12">
        <v>658</v>
      </c>
      <c r="B1624" s="12" t="s">
        <v>2214</v>
      </c>
      <c r="C1624" s="6" t="s">
        <v>2215</v>
      </c>
      <c r="D1624" s="7">
        <v>44923</v>
      </c>
      <c r="E1624" s="8" t="s">
        <v>1119</v>
      </c>
      <c r="F1624" s="9">
        <v>4743062</v>
      </c>
      <c r="G1624" s="8" t="s">
        <v>29</v>
      </c>
      <c r="H1624" s="9">
        <v>498022</v>
      </c>
      <c r="I1624" s="94">
        <v>4245040</v>
      </c>
      <c r="J1624" s="95"/>
      <c r="K1624" s="96"/>
      <c r="L1624" s="97" t="s">
        <v>1120</v>
      </c>
      <c r="M1624" s="98"/>
      <c r="N1624" s="15" t="str">
        <f t="shared" si="136"/>
        <v>57079</v>
      </c>
      <c r="O1624" t="str">
        <f t="shared" si="137"/>
        <v/>
      </c>
      <c r="Q1624">
        <f t="shared" si="138"/>
        <v>57079</v>
      </c>
      <c r="R1624" s="14">
        <f t="shared" si="139"/>
        <v>4743062</v>
      </c>
    </row>
    <row r="1625" spans="1:18" ht="14.45" customHeight="1" x14ac:dyDescent="0.25">
      <c r="A1625" s="5">
        <v>659</v>
      </c>
      <c r="B1625" s="99" t="s">
        <v>2216</v>
      </c>
      <c r="C1625" s="6" t="s">
        <v>2217</v>
      </c>
      <c r="D1625" s="7">
        <v>44937</v>
      </c>
      <c r="E1625" s="8" t="s">
        <v>2218</v>
      </c>
      <c r="F1625" s="9">
        <v>-119943</v>
      </c>
      <c r="G1625" s="8" t="s">
        <v>1378</v>
      </c>
      <c r="H1625" s="9">
        <v>-12594</v>
      </c>
      <c r="I1625" s="101">
        <v>-1016452</v>
      </c>
      <c r="J1625" s="102"/>
      <c r="K1625" s="103"/>
      <c r="L1625" s="107" t="s">
        <v>1120</v>
      </c>
      <c r="M1625" s="108"/>
      <c r="N1625" s="15" t="str">
        <f t="shared" si="136"/>
        <v>'33</v>
      </c>
      <c r="O1625" t="str">
        <f t="shared" si="137"/>
        <v>HT</v>
      </c>
      <c r="Q1625">
        <f t="shared" ref="Q1625:Q1629" si="140">RIGHT(N1625,LEN(N1625)-1)*1</f>
        <v>33</v>
      </c>
      <c r="R1625" s="14">
        <f t="shared" si="139"/>
        <v>-119943</v>
      </c>
    </row>
    <row r="1626" spans="1:18" ht="14.45" customHeight="1" x14ac:dyDescent="0.25">
      <c r="A1626" s="10">
        <v>660</v>
      </c>
      <c r="B1626" s="111"/>
      <c r="C1626" s="6" t="s">
        <v>2219</v>
      </c>
      <c r="D1626" s="7">
        <v>44944</v>
      </c>
      <c r="E1626" s="8" t="s">
        <v>2220</v>
      </c>
      <c r="F1626" s="9">
        <v>-614808</v>
      </c>
      <c r="G1626" s="8" t="s">
        <v>1378</v>
      </c>
      <c r="H1626" s="9">
        <v>-64555</v>
      </c>
      <c r="I1626" s="112"/>
      <c r="J1626" s="113"/>
      <c r="K1626" s="114"/>
      <c r="L1626" s="115"/>
      <c r="M1626" s="116"/>
      <c r="N1626" s="15" t="str">
        <f t="shared" si="136"/>
        <v>'89</v>
      </c>
      <c r="O1626" t="str">
        <f t="shared" si="137"/>
        <v>HT</v>
      </c>
      <c r="Q1626">
        <f t="shared" si="140"/>
        <v>89</v>
      </c>
      <c r="R1626" s="14">
        <f t="shared" si="139"/>
        <v>-614808</v>
      </c>
    </row>
    <row r="1627" spans="1:18" ht="14.45" customHeight="1" x14ac:dyDescent="0.25">
      <c r="A1627" s="11">
        <v>661</v>
      </c>
      <c r="B1627" s="100"/>
      <c r="C1627" s="6" t="s">
        <v>1354</v>
      </c>
      <c r="D1627" s="7">
        <v>44937</v>
      </c>
      <c r="E1627" s="8" t="s">
        <v>2221</v>
      </c>
      <c r="F1627" s="9">
        <v>-400950</v>
      </c>
      <c r="G1627" s="8" t="s">
        <v>1378</v>
      </c>
      <c r="H1627" s="9">
        <v>-42100</v>
      </c>
      <c r="I1627" s="104"/>
      <c r="J1627" s="105"/>
      <c r="K1627" s="106"/>
      <c r="L1627" s="109"/>
      <c r="M1627" s="110"/>
      <c r="N1627" s="15" t="str">
        <f t="shared" si="136"/>
        <v>'34</v>
      </c>
      <c r="O1627" t="str">
        <f t="shared" si="137"/>
        <v>HT</v>
      </c>
      <c r="Q1627">
        <f t="shared" si="140"/>
        <v>34</v>
      </c>
      <c r="R1627" s="14">
        <f t="shared" si="139"/>
        <v>-400950</v>
      </c>
    </row>
    <row r="1628" spans="1:18" ht="14.65" customHeight="1" x14ac:dyDescent="0.25">
      <c r="A1628" s="5">
        <v>662</v>
      </c>
      <c r="B1628" s="99" t="s">
        <v>2222</v>
      </c>
      <c r="C1628" s="6" t="s">
        <v>2223</v>
      </c>
      <c r="D1628" s="7">
        <v>44926</v>
      </c>
      <c r="E1628" s="8" t="s">
        <v>2224</v>
      </c>
      <c r="F1628" s="9">
        <v>-240073</v>
      </c>
      <c r="G1628" s="8" t="s">
        <v>1378</v>
      </c>
      <c r="H1628" s="9">
        <v>-25208</v>
      </c>
      <c r="I1628" s="101">
        <v>-590357</v>
      </c>
      <c r="J1628" s="102"/>
      <c r="K1628" s="103"/>
      <c r="L1628" s="107" t="s">
        <v>1120</v>
      </c>
      <c r="M1628" s="108"/>
      <c r="N1628" s="15" t="str">
        <f t="shared" si="136"/>
        <v>'1944</v>
      </c>
      <c r="O1628" t="str">
        <f t="shared" si="137"/>
        <v>HT</v>
      </c>
      <c r="Q1628">
        <f t="shared" si="140"/>
        <v>1944</v>
      </c>
      <c r="R1628" s="14">
        <f t="shared" si="139"/>
        <v>-240073</v>
      </c>
    </row>
    <row r="1629" spans="1:18" ht="14.65" customHeight="1" x14ac:dyDescent="0.25">
      <c r="A1629" s="11">
        <v>663</v>
      </c>
      <c r="B1629" s="100"/>
      <c r="C1629" s="6" t="s">
        <v>2225</v>
      </c>
      <c r="D1629" s="7">
        <v>44926</v>
      </c>
      <c r="E1629" s="8" t="s">
        <v>2226</v>
      </c>
      <c r="F1629" s="9">
        <v>-419544</v>
      </c>
      <c r="G1629" s="8" t="s">
        <v>1378</v>
      </c>
      <c r="H1629" s="9">
        <v>-44052</v>
      </c>
      <c r="I1629" s="104"/>
      <c r="J1629" s="105"/>
      <c r="K1629" s="106"/>
      <c r="L1629" s="109"/>
      <c r="M1629" s="110"/>
      <c r="N1629" s="15" t="str">
        <f t="shared" si="136"/>
        <v>'1943</v>
      </c>
      <c r="O1629" t="str">
        <f t="shared" si="137"/>
        <v>HT</v>
      </c>
      <c r="Q1629">
        <f t="shared" si="140"/>
        <v>1943</v>
      </c>
      <c r="R1629" s="14">
        <f t="shared" si="139"/>
        <v>-419544</v>
      </c>
    </row>
    <row r="1630" spans="1:18" ht="14.45" customHeight="1" x14ac:dyDescent="0.25">
      <c r="A1630" s="5">
        <v>664</v>
      </c>
      <c r="B1630" s="99" t="s">
        <v>2227</v>
      </c>
      <c r="C1630" s="6" t="s">
        <v>2228</v>
      </c>
      <c r="D1630" s="7">
        <v>44931</v>
      </c>
      <c r="E1630" s="8" t="s">
        <v>78</v>
      </c>
      <c r="F1630" s="9">
        <v>807741</v>
      </c>
      <c r="G1630" s="8" t="s">
        <v>1378</v>
      </c>
      <c r="H1630" s="9">
        <v>84813</v>
      </c>
      <c r="I1630" s="101">
        <v>17670528</v>
      </c>
      <c r="J1630" s="102"/>
      <c r="K1630" s="103"/>
      <c r="L1630" s="107" t="s">
        <v>1234</v>
      </c>
      <c r="M1630" s="108"/>
      <c r="N1630" s="15" t="str">
        <f t="shared" si="136"/>
        <v>00506</v>
      </c>
      <c r="O1630" t="str">
        <f t="shared" si="137"/>
        <v/>
      </c>
      <c r="Q1630">
        <f t="shared" si="138"/>
        <v>506</v>
      </c>
      <c r="R1630" s="14">
        <f t="shared" si="139"/>
        <v>807741</v>
      </c>
    </row>
    <row r="1631" spans="1:18" ht="14.45" customHeight="1" x14ac:dyDescent="0.25">
      <c r="A1631" s="10">
        <v>665</v>
      </c>
      <c r="B1631" s="111"/>
      <c r="C1631" s="6" t="s">
        <v>2229</v>
      </c>
      <c r="D1631" s="7">
        <v>44936</v>
      </c>
      <c r="E1631" s="8" t="s">
        <v>248</v>
      </c>
      <c r="F1631" s="9">
        <v>1001744</v>
      </c>
      <c r="G1631" s="8" t="s">
        <v>1378</v>
      </c>
      <c r="H1631" s="9">
        <v>105183</v>
      </c>
      <c r="I1631" s="112"/>
      <c r="J1631" s="113"/>
      <c r="K1631" s="114"/>
      <c r="L1631" s="115"/>
      <c r="M1631" s="116"/>
      <c r="N1631" s="15" t="str">
        <f t="shared" si="136"/>
        <v>01012</v>
      </c>
      <c r="O1631" t="str">
        <f t="shared" si="137"/>
        <v/>
      </c>
      <c r="Q1631">
        <f t="shared" si="138"/>
        <v>1012</v>
      </c>
      <c r="R1631" s="14">
        <f t="shared" si="139"/>
        <v>1001744</v>
      </c>
    </row>
    <row r="1632" spans="1:18" ht="14.45" customHeight="1" x14ac:dyDescent="0.25">
      <c r="A1632" s="10">
        <v>666</v>
      </c>
      <c r="B1632" s="111"/>
      <c r="C1632" s="6" t="s">
        <v>2230</v>
      </c>
      <c r="D1632" s="7">
        <v>44944</v>
      </c>
      <c r="E1632" s="8" t="s">
        <v>248</v>
      </c>
      <c r="F1632" s="9">
        <v>476350</v>
      </c>
      <c r="G1632" s="8" t="s">
        <v>1378</v>
      </c>
      <c r="H1632" s="9">
        <v>50017</v>
      </c>
      <c r="I1632" s="112"/>
      <c r="J1632" s="113"/>
      <c r="K1632" s="114"/>
      <c r="L1632" s="115"/>
      <c r="M1632" s="116"/>
      <c r="N1632" s="15" t="str">
        <f t="shared" si="136"/>
        <v>01766</v>
      </c>
      <c r="O1632" t="str">
        <f t="shared" si="137"/>
        <v/>
      </c>
      <c r="Q1632">
        <f t="shared" si="138"/>
        <v>1766</v>
      </c>
      <c r="R1632" s="14">
        <f t="shared" si="139"/>
        <v>476350</v>
      </c>
    </row>
    <row r="1633" spans="1:18" ht="14.45" customHeight="1" x14ac:dyDescent="0.25">
      <c r="A1633" s="10">
        <v>667</v>
      </c>
      <c r="B1633" s="111"/>
      <c r="C1633" s="6" t="s">
        <v>2231</v>
      </c>
      <c r="D1633" s="7">
        <v>44931</v>
      </c>
      <c r="E1633" s="8" t="s">
        <v>78</v>
      </c>
      <c r="F1633" s="9">
        <v>807741</v>
      </c>
      <c r="G1633" s="8" t="s">
        <v>1378</v>
      </c>
      <c r="H1633" s="9">
        <v>84813</v>
      </c>
      <c r="I1633" s="112"/>
      <c r="J1633" s="113"/>
      <c r="K1633" s="114"/>
      <c r="L1633" s="115"/>
      <c r="M1633" s="116"/>
      <c r="N1633" s="15" t="str">
        <f t="shared" si="136"/>
        <v>00505</v>
      </c>
      <c r="O1633" t="str">
        <f t="shared" si="137"/>
        <v/>
      </c>
      <c r="Q1633">
        <f t="shared" si="138"/>
        <v>505</v>
      </c>
      <c r="R1633" s="14">
        <f t="shared" si="139"/>
        <v>807741</v>
      </c>
    </row>
    <row r="1634" spans="1:18" ht="14.45" customHeight="1" x14ac:dyDescent="0.25">
      <c r="A1634" s="10">
        <v>668</v>
      </c>
      <c r="B1634" s="111"/>
      <c r="C1634" s="6" t="s">
        <v>2232</v>
      </c>
      <c r="D1634" s="7">
        <v>44937</v>
      </c>
      <c r="E1634" s="8" t="s">
        <v>248</v>
      </c>
      <c r="F1634" s="9">
        <v>6401452</v>
      </c>
      <c r="G1634" s="8" t="s">
        <v>1378</v>
      </c>
      <c r="H1634" s="9">
        <v>672153</v>
      </c>
      <c r="I1634" s="112"/>
      <c r="J1634" s="113"/>
      <c r="K1634" s="114"/>
      <c r="L1634" s="115"/>
      <c r="M1634" s="116"/>
      <c r="N1634" s="15" t="str">
        <f t="shared" si="136"/>
        <v>01065</v>
      </c>
      <c r="O1634" t="str">
        <f t="shared" si="137"/>
        <v/>
      </c>
      <c r="Q1634">
        <f t="shared" si="138"/>
        <v>1065</v>
      </c>
      <c r="R1634" s="14">
        <f t="shared" si="139"/>
        <v>6401452</v>
      </c>
    </row>
    <row r="1635" spans="1:18" ht="14.45" customHeight="1" x14ac:dyDescent="0.25">
      <c r="A1635" s="10">
        <v>669</v>
      </c>
      <c r="B1635" s="111"/>
      <c r="C1635" s="6" t="s">
        <v>2233</v>
      </c>
      <c r="D1635" s="7">
        <v>44945</v>
      </c>
      <c r="E1635" s="8" t="s">
        <v>78</v>
      </c>
      <c r="F1635" s="9">
        <v>3005230</v>
      </c>
      <c r="G1635" s="8" t="s">
        <v>1378</v>
      </c>
      <c r="H1635" s="9">
        <v>315549</v>
      </c>
      <c r="I1635" s="112"/>
      <c r="J1635" s="113"/>
      <c r="K1635" s="114"/>
      <c r="L1635" s="115"/>
      <c r="M1635" s="116"/>
      <c r="N1635" s="15" t="str">
        <f t="shared" si="136"/>
        <v>01789</v>
      </c>
      <c r="O1635" t="str">
        <f t="shared" si="137"/>
        <v/>
      </c>
      <c r="Q1635">
        <f t="shared" si="138"/>
        <v>1789</v>
      </c>
      <c r="R1635" s="14">
        <f t="shared" si="139"/>
        <v>3005230</v>
      </c>
    </row>
    <row r="1636" spans="1:18" ht="14.45" customHeight="1" x14ac:dyDescent="0.25">
      <c r="A1636" s="10">
        <v>670</v>
      </c>
      <c r="B1636" s="111"/>
      <c r="C1636" s="6" t="s">
        <v>2234</v>
      </c>
      <c r="D1636" s="7">
        <v>44937</v>
      </c>
      <c r="E1636" s="8" t="s">
        <v>2235</v>
      </c>
      <c r="F1636" s="9">
        <v>909247</v>
      </c>
      <c r="G1636" s="8" t="s">
        <v>1378</v>
      </c>
      <c r="H1636" s="9">
        <v>95471</v>
      </c>
      <c r="I1636" s="112"/>
      <c r="J1636" s="113"/>
      <c r="K1636" s="114"/>
      <c r="L1636" s="115"/>
      <c r="M1636" s="116"/>
      <c r="N1636" s="15" t="str">
        <f t="shared" si="136"/>
        <v>01064</v>
      </c>
      <c r="O1636" t="str">
        <f t="shared" si="137"/>
        <v/>
      </c>
      <c r="Q1636">
        <f t="shared" si="138"/>
        <v>1064</v>
      </c>
      <c r="R1636" s="14">
        <f t="shared" si="139"/>
        <v>909247</v>
      </c>
    </row>
    <row r="1637" spans="1:18" ht="14.45" customHeight="1" x14ac:dyDescent="0.25">
      <c r="A1637" s="10">
        <v>671</v>
      </c>
      <c r="B1637" s="111"/>
      <c r="C1637" s="6" t="s">
        <v>2236</v>
      </c>
      <c r="D1637" s="7">
        <v>44931</v>
      </c>
      <c r="E1637" s="8" t="s">
        <v>248</v>
      </c>
      <c r="F1637" s="9">
        <v>2029379</v>
      </c>
      <c r="G1637" s="8" t="s">
        <v>1378</v>
      </c>
      <c r="H1637" s="9">
        <v>213085</v>
      </c>
      <c r="I1637" s="112"/>
      <c r="J1637" s="113"/>
      <c r="K1637" s="114"/>
      <c r="L1637" s="115"/>
      <c r="M1637" s="116"/>
      <c r="N1637" s="15" t="str">
        <f t="shared" si="136"/>
        <v>00502</v>
      </c>
      <c r="O1637" t="str">
        <f t="shared" si="137"/>
        <v/>
      </c>
      <c r="Q1637">
        <f t="shared" si="138"/>
        <v>502</v>
      </c>
      <c r="R1637" s="14">
        <f t="shared" si="139"/>
        <v>2029379</v>
      </c>
    </row>
    <row r="1638" spans="1:18" ht="14.45" customHeight="1" x14ac:dyDescent="0.25">
      <c r="A1638" s="10">
        <v>672</v>
      </c>
      <c r="B1638" s="111"/>
      <c r="C1638" s="6" t="s">
        <v>2237</v>
      </c>
      <c r="D1638" s="7">
        <v>44931</v>
      </c>
      <c r="E1638" s="8" t="s">
        <v>78</v>
      </c>
      <c r="F1638" s="9">
        <v>1368879</v>
      </c>
      <c r="G1638" s="8" t="s">
        <v>1378</v>
      </c>
      <c r="H1638" s="9">
        <v>143732</v>
      </c>
      <c r="I1638" s="112"/>
      <c r="J1638" s="113"/>
      <c r="K1638" s="114"/>
      <c r="L1638" s="115"/>
      <c r="M1638" s="116"/>
      <c r="N1638" s="15" t="str">
        <f t="shared" si="136"/>
        <v>00507</v>
      </c>
      <c r="O1638" t="str">
        <f t="shared" si="137"/>
        <v/>
      </c>
      <c r="Q1638">
        <f t="shared" si="138"/>
        <v>507</v>
      </c>
      <c r="R1638" s="14">
        <f t="shared" si="139"/>
        <v>1368879</v>
      </c>
    </row>
    <row r="1639" spans="1:18" ht="14.45" customHeight="1" x14ac:dyDescent="0.25">
      <c r="A1639" s="10">
        <v>673</v>
      </c>
      <c r="B1639" s="111"/>
      <c r="C1639" s="6" t="s">
        <v>2238</v>
      </c>
      <c r="D1639" s="7">
        <v>44931</v>
      </c>
      <c r="E1639" s="8" t="s">
        <v>248</v>
      </c>
      <c r="F1639" s="9">
        <v>2531973</v>
      </c>
      <c r="G1639" s="8" t="s">
        <v>1378</v>
      </c>
      <c r="H1639" s="9">
        <v>265857</v>
      </c>
      <c r="I1639" s="112"/>
      <c r="J1639" s="113"/>
      <c r="K1639" s="114"/>
      <c r="L1639" s="115"/>
      <c r="M1639" s="116"/>
      <c r="N1639" s="15" t="str">
        <f t="shared" si="136"/>
        <v>00503</v>
      </c>
      <c r="O1639" t="str">
        <f t="shared" si="137"/>
        <v/>
      </c>
      <c r="Q1639">
        <f t="shared" si="138"/>
        <v>503</v>
      </c>
      <c r="R1639" s="14">
        <f t="shared" si="139"/>
        <v>2531973</v>
      </c>
    </row>
    <row r="1640" spans="1:18" ht="14.45" customHeight="1" x14ac:dyDescent="0.25">
      <c r="A1640" s="11">
        <v>674</v>
      </c>
      <c r="B1640" s="100"/>
      <c r="C1640" s="6" t="s">
        <v>2239</v>
      </c>
      <c r="D1640" s="7">
        <v>44931</v>
      </c>
      <c r="E1640" s="8" t="s">
        <v>248</v>
      </c>
      <c r="F1640" s="9">
        <v>403871</v>
      </c>
      <c r="G1640" s="8" t="s">
        <v>1378</v>
      </c>
      <c r="H1640" s="9">
        <v>42406</v>
      </c>
      <c r="I1640" s="104"/>
      <c r="J1640" s="105"/>
      <c r="K1640" s="106"/>
      <c r="L1640" s="109"/>
      <c r="M1640" s="110"/>
      <c r="N1640" s="15" t="str">
        <f t="shared" si="136"/>
        <v>00504</v>
      </c>
      <c r="O1640" t="str">
        <f t="shared" si="137"/>
        <v/>
      </c>
      <c r="Q1640">
        <f t="shared" si="138"/>
        <v>504</v>
      </c>
      <c r="R1640" s="14">
        <f t="shared" si="139"/>
        <v>403871</v>
      </c>
    </row>
    <row r="1641" spans="1:18" ht="16.149999999999999" customHeight="1" x14ac:dyDescent="0.25">
      <c r="A1641" s="12">
        <v>675</v>
      </c>
      <c r="B1641" s="12" t="s">
        <v>2240</v>
      </c>
      <c r="C1641" s="6" t="s">
        <v>2241</v>
      </c>
      <c r="D1641" s="7">
        <v>44881</v>
      </c>
      <c r="E1641" s="8" t="s">
        <v>248</v>
      </c>
      <c r="F1641" s="9">
        <v>1392768</v>
      </c>
      <c r="G1641" s="8" t="s">
        <v>1378</v>
      </c>
      <c r="H1641" s="9">
        <v>146241</v>
      </c>
      <c r="I1641" s="94">
        <v>1246527</v>
      </c>
      <c r="J1641" s="95"/>
      <c r="K1641" s="96"/>
      <c r="L1641" s="97" t="s">
        <v>1234</v>
      </c>
      <c r="M1641" s="98"/>
      <c r="N1641" s="15" t="str">
        <f t="shared" si="136"/>
        <v>51020</v>
      </c>
      <c r="O1641" t="str">
        <f t="shared" si="137"/>
        <v/>
      </c>
      <c r="Q1641">
        <f t="shared" si="138"/>
        <v>51020</v>
      </c>
      <c r="R1641" s="14">
        <f t="shared" si="139"/>
        <v>1392768</v>
      </c>
    </row>
    <row r="1642" spans="1:18" ht="14.65" customHeight="1" x14ac:dyDescent="0.25">
      <c r="A1642" s="5">
        <v>676</v>
      </c>
      <c r="B1642" s="99" t="s">
        <v>2242</v>
      </c>
      <c r="C1642" s="6" t="s">
        <v>2243</v>
      </c>
      <c r="D1642" s="7">
        <v>44917</v>
      </c>
      <c r="E1642" s="8" t="s">
        <v>2235</v>
      </c>
      <c r="F1642" s="9">
        <v>590117</v>
      </c>
      <c r="G1642" s="8" t="s">
        <v>29</v>
      </c>
      <c r="H1642" s="9">
        <v>61962</v>
      </c>
      <c r="I1642" s="101">
        <v>2121528</v>
      </c>
      <c r="J1642" s="102"/>
      <c r="K1642" s="103"/>
      <c r="L1642" s="107" t="s">
        <v>1234</v>
      </c>
      <c r="M1642" s="108"/>
      <c r="N1642" s="15" t="str">
        <f t="shared" si="136"/>
        <v>56393</v>
      </c>
      <c r="O1642" t="str">
        <f t="shared" si="137"/>
        <v/>
      </c>
      <c r="Q1642">
        <f t="shared" si="138"/>
        <v>56393</v>
      </c>
      <c r="R1642" s="14">
        <f t="shared" si="139"/>
        <v>590117</v>
      </c>
    </row>
    <row r="1643" spans="1:18" ht="14.65" customHeight="1" x14ac:dyDescent="0.25">
      <c r="A1643" s="11">
        <v>677</v>
      </c>
      <c r="B1643" s="100"/>
      <c r="C1643" s="6" t="s">
        <v>2244</v>
      </c>
      <c r="D1643" s="7">
        <v>44918</v>
      </c>
      <c r="E1643" s="8" t="s">
        <v>2235</v>
      </c>
      <c r="F1643" s="9">
        <v>1780305</v>
      </c>
      <c r="G1643" s="8" t="s">
        <v>29</v>
      </c>
      <c r="H1643" s="9">
        <v>186932</v>
      </c>
      <c r="I1643" s="104"/>
      <c r="J1643" s="105"/>
      <c r="K1643" s="106"/>
      <c r="L1643" s="109"/>
      <c r="M1643" s="110"/>
      <c r="N1643" s="15" t="str">
        <f t="shared" si="136"/>
        <v>56704</v>
      </c>
      <c r="O1643" t="str">
        <f t="shared" si="137"/>
        <v/>
      </c>
      <c r="Q1643">
        <f t="shared" si="138"/>
        <v>56704</v>
      </c>
      <c r="R1643" s="14">
        <f t="shared" si="139"/>
        <v>1780305</v>
      </c>
    </row>
    <row r="1644" spans="1:18" ht="14.45" customHeight="1" x14ac:dyDescent="0.25">
      <c r="A1644" s="5">
        <v>678</v>
      </c>
      <c r="B1644" s="99" t="s">
        <v>2245</v>
      </c>
      <c r="C1644" s="6" t="s">
        <v>2246</v>
      </c>
      <c r="D1644" s="7">
        <v>44917</v>
      </c>
      <c r="E1644" s="8" t="s">
        <v>248</v>
      </c>
      <c r="F1644" s="9">
        <v>491765</v>
      </c>
      <c r="G1644" s="8" t="s">
        <v>1378</v>
      </c>
      <c r="H1644" s="9">
        <v>51635</v>
      </c>
      <c r="I1644" s="101">
        <v>1473687</v>
      </c>
      <c r="J1644" s="102"/>
      <c r="K1644" s="103"/>
      <c r="L1644" s="107" t="s">
        <v>1234</v>
      </c>
      <c r="M1644" s="108"/>
      <c r="N1644" s="15" t="str">
        <f t="shared" si="136"/>
        <v>56395</v>
      </c>
      <c r="O1644" t="str">
        <f t="shared" si="137"/>
        <v/>
      </c>
      <c r="Q1644">
        <f t="shared" si="138"/>
        <v>56395</v>
      </c>
      <c r="R1644" s="14">
        <f t="shared" si="139"/>
        <v>491765</v>
      </c>
    </row>
    <row r="1645" spans="1:18" ht="14.45" customHeight="1" x14ac:dyDescent="0.25">
      <c r="A1645" s="10">
        <v>679</v>
      </c>
      <c r="B1645" s="111"/>
      <c r="C1645" s="6" t="s">
        <v>2247</v>
      </c>
      <c r="D1645" s="7">
        <v>44917</v>
      </c>
      <c r="E1645" s="8" t="s">
        <v>248</v>
      </c>
      <c r="F1645" s="9">
        <v>491765</v>
      </c>
      <c r="G1645" s="8" t="s">
        <v>1378</v>
      </c>
      <c r="H1645" s="9">
        <v>51635</v>
      </c>
      <c r="I1645" s="112"/>
      <c r="J1645" s="113"/>
      <c r="K1645" s="114"/>
      <c r="L1645" s="115"/>
      <c r="M1645" s="116"/>
      <c r="N1645" s="15" t="str">
        <f t="shared" si="136"/>
        <v>56394</v>
      </c>
      <c r="O1645" t="str">
        <f t="shared" si="137"/>
        <v/>
      </c>
      <c r="Q1645">
        <f t="shared" si="138"/>
        <v>56394</v>
      </c>
      <c r="R1645" s="14">
        <f t="shared" si="139"/>
        <v>491765</v>
      </c>
    </row>
    <row r="1646" spans="1:18" ht="14.45" customHeight="1" x14ac:dyDescent="0.25">
      <c r="A1646" s="11">
        <v>680</v>
      </c>
      <c r="B1646" s="100"/>
      <c r="C1646" s="6" t="s">
        <v>2248</v>
      </c>
      <c r="D1646" s="7">
        <v>44925</v>
      </c>
      <c r="E1646" s="8" t="s">
        <v>78</v>
      </c>
      <c r="F1646" s="9">
        <v>663048</v>
      </c>
      <c r="G1646" s="8" t="s">
        <v>1378</v>
      </c>
      <c r="H1646" s="9">
        <v>69620</v>
      </c>
      <c r="I1646" s="104"/>
      <c r="J1646" s="105"/>
      <c r="K1646" s="106"/>
      <c r="L1646" s="109"/>
      <c r="M1646" s="110"/>
      <c r="N1646" s="15" t="str">
        <f t="shared" si="136"/>
        <v>57620</v>
      </c>
      <c r="O1646" t="str">
        <f t="shared" si="137"/>
        <v/>
      </c>
      <c r="Q1646">
        <f t="shared" si="138"/>
        <v>57620</v>
      </c>
      <c r="R1646" s="14">
        <f t="shared" si="139"/>
        <v>663048</v>
      </c>
    </row>
    <row r="1647" spans="1:18" ht="16.149999999999999" customHeight="1" x14ac:dyDescent="0.25">
      <c r="A1647" s="12">
        <v>681</v>
      </c>
      <c r="B1647" s="12" t="s">
        <v>2249</v>
      </c>
      <c r="C1647" s="6" t="s">
        <v>2250</v>
      </c>
      <c r="D1647" s="7">
        <v>44931</v>
      </c>
      <c r="E1647" s="8" t="s">
        <v>2251</v>
      </c>
      <c r="F1647" s="9">
        <v>-661197</v>
      </c>
      <c r="G1647" s="8" t="s">
        <v>1378</v>
      </c>
      <c r="H1647" s="9">
        <v>-69426</v>
      </c>
      <c r="I1647" s="94">
        <v>-591771</v>
      </c>
      <c r="J1647" s="95"/>
      <c r="K1647" s="96"/>
      <c r="L1647" s="97" t="s">
        <v>1234</v>
      </c>
      <c r="M1647" s="98"/>
      <c r="N1647" s="15" t="str">
        <f t="shared" si="136"/>
        <v>'1</v>
      </c>
      <c r="O1647" t="str">
        <f t="shared" si="137"/>
        <v>HT</v>
      </c>
      <c r="Q1647">
        <f>RIGHT(N1647,LEN(N1647)-1)*1</f>
        <v>1</v>
      </c>
      <c r="R1647" s="14">
        <f t="shared" si="139"/>
        <v>-661197</v>
      </c>
    </row>
    <row r="1648" spans="1:18" ht="14.45" customHeight="1" x14ac:dyDescent="0.25">
      <c r="A1648" s="5">
        <v>682</v>
      </c>
      <c r="B1648" s="99" t="s">
        <v>2252</v>
      </c>
      <c r="C1648" s="6" t="s">
        <v>2253</v>
      </c>
      <c r="D1648" s="7">
        <v>44931</v>
      </c>
      <c r="E1648" s="8" t="s">
        <v>248</v>
      </c>
      <c r="F1648" s="9">
        <v>807741</v>
      </c>
      <c r="G1648" s="8" t="s">
        <v>1378</v>
      </c>
      <c r="H1648" s="9">
        <v>84813</v>
      </c>
      <c r="I1648" s="101">
        <v>18590424</v>
      </c>
      <c r="J1648" s="102"/>
      <c r="K1648" s="103"/>
      <c r="L1648" s="107" t="s">
        <v>1259</v>
      </c>
      <c r="M1648" s="108"/>
      <c r="N1648" s="15" t="str">
        <f t="shared" si="136"/>
        <v>00494</v>
      </c>
      <c r="O1648" t="str">
        <f t="shared" si="137"/>
        <v/>
      </c>
      <c r="Q1648">
        <f t="shared" si="138"/>
        <v>494</v>
      </c>
      <c r="R1648" s="14">
        <f t="shared" si="139"/>
        <v>807741</v>
      </c>
    </row>
    <row r="1649" spans="1:18" ht="14.45" customHeight="1" x14ac:dyDescent="0.25">
      <c r="A1649" s="10">
        <v>683</v>
      </c>
      <c r="B1649" s="111"/>
      <c r="C1649" s="6" t="s">
        <v>2254</v>
      </c>
      <c r="D1649" s="7">
        <v>44931</v>
      </c>
      <c r="E1649" s="8" t="s">
        <v>78</v>
      </c>
      <c r="F1649" s="9">
        <v>1809485</v>
      </c>
      <c r="G1649" s="8" t="s">
        <v>1378</v>
      </c>
      <c r="H1649" s="9">
        <v>189996</v>
      </c>
      <c r="I1649" s="112"/>
      <c r="J1649" s="113"/>
      <c r="K1649" s="114"/>
      <c r="L1649" s="115"/>
      <c r="M1649" s="116"/>
      <c r="N1649" s="15" t="str">
        <f t="shared" si="136"/>
        <v>00495</v>
      </c>
      <c r="O1649" t="str">
        <f t="shared" si="137"/>
        <v/>
      </c>
      <c r="Q1649">
        <f t="shared" si="138"/>
        <v>495</v>
      </c>
      <c r="R1649" s="14">
        <f t="shared" si="139"/>
        <v>1809485</v>
      </c>
    </row>
    <row r="1650" spans="1:18" ht="14.45" customHeight="1" x14ac:dyDescent="0.25">
      <c r="A1650" s="10">
        <v>684</v>
      </c>
      <c r="B1650" s="111"/>
      <c r="C1650" s="6" t="s">
        <v>2255</v>
      </c>
      <c r="D1650" s="7">
        <v>44931</v>
      </c>
      <c r="E1650" s="8" t="s">
        <v>248</v>
      </c>
      <c r="F1650" s="9">
        <v>807741</v>
      </c>
      <c r="G1650" s="8" t="s">
        <v>1378</v>
      </c>
      <c r="H1650" s="9">
        <v>84813</v>
      </c>
      <c r="I1650" s="112"/>
      <c r="J1650" s="113"/>
      <c r="K1650" s="114"/>
      <c r="L1650" s="115"/>
      <c r="M1650" s="116"/>
      <c r="N1650" s="15" t="str">
        <f t="shared" si="136"/>
        <v>00489</v>
      </c>
      <c r="O1650" t="str">
        <f t="shared" si="137"/>
        <v/>
      </c>
      <c r="Q1650">
        <f t="shared" si="138"/>
        <v>489</v>
      </c>
      <c r="R1650" s="14">
        <f t="shared" si="139"/>
        <v>807741</v>
      </c>
    </row>
    <row r="1651" spans="1:18" ht="14.45" customHeight="1" x14ac:dyDescent="0.25">
      <c r="A1651" s="10">
        <v>685</v>
      </c>
      <c r="B1651" s="111"/>
      <c r="C1651" s="6" t="s">
        <v>2256</v>
      </c>
      <c r="D1651" s="7">
        <v>44931</v>
      </c>
      <c r="E1651" s="8" t="s">
        <v>78</v>
      </c>
      <c r="F1651" s="9">
        <v>807741</v>
      </c>
      <c r="G1651" s="8" t="s">
        <v>1378</v>
      </c>
      <c r="H1651" s="9">
        <v>84813</v>
      </c>
      <c r="I1651" s="112"/>
      <c r="J1651" s="113"/>
      <c r="K1651" s="114"/>
      <c r="L1651" s="115"/>
      <c r="M1651" s="116"/>
      <c r="N1651" s="15" t="str">
        <f t="shared" si="136"/>
        <v>00491</v>
      </c>
      <c r="O1651" t="str">
        <f t="shared" si="137"/>
        <v/>
      </c>
      <c r="Q1651">
        <f t="shared" si="138"/>
        <v>491</v>
      </c>
      <c r="R1651" s="14">
        <f t="shared" si="139"/>
        <v>807741</v>
      </c>
    </row>
    <row r="1652" spans="1:18" ht="14.45" customHeight="1" x14ac:dyDescent="0.25">
      <c r="A1652" s="10">
        <v>686</v>
      </c>
      <c r="B1652" s="111"/>
      <c r="C1652" s="6" t="s">
        <v>2257</v>
      </c>
      <c r="D1652" s="7">
        <v>44942</v>
      </c>
      <c r="E1652" s="8" t="s">
        <v>248</v>
      </c>
      <c r="F1652" s="9">
        <v>1001744</v>
      </c>
      <c r="G1652" s="8" t="s">
        <v>1378</v>
      </c>
      <c r="H1652" s="9">
        <v>105183</v>
      </c>
      <c r="I1652" s="112"/>
      <c r="J1652" s="113"/>
      <c r="K1652" s="114"/>
      <c r="L1652" s="115"/>
      <c r="M1652" s="116"/>
      <c r="N1652" s="15" t="str">
        <f t="shared" si="136"/>
        <v>01638</v>
      </c>
      <c r="O1652" t="str">
        <f t="shared" si="137"/>
        <v/>
      </c>
      <c r="Q1652">
        <f t="shared" si="138"/>
        <v>1638</v>
      </c>
      <c r="R1652" s="14">
        <f t="shared" si="139"/>
        <v>1001744</v>
      </c>
    </row>
    <row r="1653" spans="1:18" ht="14.45" customHeight="1" x14ac:dyDescent="0.25">
      <c r="A1653" s="10">
        <v>687</v>
      </c>
      <c r="B1653" s="111"/>
      <c r="C1653" s="6" t="s">
        <v>2258</v>
      </c>
      <c r="D1653" s="7">
        <v>44933</v>
      </c>
      <c r="E1653" s="8" t="s">
        <v>248</v>
      </c>
      <c r="F1653" s="9">
        <v>1614248</v>
      </c>
      <c r="G1653" s="8" t="s">
        <v>1378</v>
      </c>
      <c r="H1653" s="9">
        <v>169496</v>
      </c>
      <c r="I1653" s="112"/>
      <c r="J1653" s="113"/>
      <c r="K1653" s="114"/>
      <c r="L1653" s="115"/>
      <c r="M1653" s="116"/>
      <c r="N1653" s="15" t="str">
        <f t="shared" si="136"/>
        <v>00838</v>
      </c>
      <c r="O1653" t="str">
        <f t="shared" si="137"/>
        <v/>
      </c>
      <c r="Q1653">
        <f t="shared" si="138"/>
        <v>838</v>
      </c>
      <c r="R1653" s="14">
        <f t="shared" si="139"/>
        <v>1614248</v>
      </c>
    </row>
    <row r="1654" spans="1:18" ht="14.45" customHeight="1" x14ac:dyDescent="0.25">
      <c r="A1654" s="10">
        <v>688</v>
      </c>
      <c r="B1654" s="111"/>
      <c r="C1654" s="6" t="s">
        <v>2259</v>
      </c>
      <c r="D1654" s="7">
        <v>44929</v>
      </c>
      <c r="E1654" s="8" t="s">
        <v>78</v>
      </c>
      <c r="F1654" s="9">
        <v>1125543</v>
      </c>
      <c r="G1654" s="8" t="s">
        <v>1378</v>
      </c>
      <c r="H1654" s="9">
        <v>118182</v>
      </c>
      <c r="I1654" s="112"/>
      <c r="J1654" s="113"/>
      <c r="K1654" s="114"/>
      <c r="L1654" s="115"/>
      <c r="M1654" s="116"/>
      <c r="N1654" s="15" t="str">
        <f t="shared" si="136"/>
        <v>00097</v>
      </c>
      <c r="O1654" t="str">
        <f t="shared" si="137"/>
        <v/>
      </c>
      <c r="Q1654">
        <f t="shared" si="138"/>
        <v>97</v>
      </c>
      <c r="R1654" s="14">
        <f t="shared" si="139"/>
        <v>1125543</v>
      </c>
    </row>
    <row r="1655" spans="1:18" ht="14.45" customHeight="1" x14ac:dyDescent="0.25">
      <c r="A1655" s="10">
        <v>689</v>
      </c>
      <c r="B1655" s="111"/>
      <c r="C1655" s="6" t="s">
        <v>2260</v>
      </c>
      <c r="D1655" s="7">
        <v>44936</v>
      </c>
      <c r="E1655" s="8" t="s">
        <v>78</v>
      </c>
      <c r="F1655" s="9">
        <v>1802321</v>
      </c>
      <c r="G1655" s="8" t="s">
        <v>1378</v>
      </c>
      <c r="H1655" s="9">
        <v>189244</v>
      </c>
      <c r="I1655" s="112"/>
      <c r="J1655" s="113"/>
      <c r="K1655" s="114"/>
      <c r="L1655" s="115"/>
      <c r="M1655" s="116"/>
      <c r="N1655" s="15" t="str">
        <f t="shared" si="136"/>
        <v>00992</v>
      </c>
      <c r="O1655" t="str">
        <f t="shared" si="137"/>
        <v/>
      </c>
      <c r="Q1655">
        <f t="shared" si="138"/>
        <v>992</v>
      </c>
      <c r="R1655" s="14">
        <f t="shared" si="139"/>
        <v>1802321</v>
      </c>
    </row>
    <row r="1656" spans="1:18" ht="14.45" customHeight="1" x14ac:dyDescent="0.25">
      <c r="A1656" s="10">
        <v>690</v>
      </c>
      <c r="B1656" s="111"/>
      <c r="C1656" s="6" t="s">
        <v>2261</v>
      </c>
      <c r="D1656" s="7">
        <v>44931</v>
      </c>
      <c r="E1656" s="8" t="s">
        <v>78</v>
      </c>
      <c r="F1656" s="9">
        <v>403871</v>
      </c>
      <c r="G1656" s="8" t="s">
        <v>1378</v>
      </c>
      <c r="H1656" s="9">
        <v>42406</v>
      </c>
      <c r="I1656" s="112"/>
      <c r="J1656" s="113"/>
      <c r="K1656" s="114"/>
      <c r="L1656" s="115"/>
      <c r="M1656" s="116"/>
      <c r="N1656" s="15" t="str">
        <f t="shared" si="136"/>
        <v>00496</v>
      </c>
      <c r="O1656" t="str">
        <f t="shared" si="137"/>
        <v/>
      </c>
      <c r="Q1656">
        <f t="shared" si="138"/>
        <v>496</v>
      </c>
      <c r="R1656" s="14">
        <f t="shared" si="139"/>
        <v>403871</v>
      </c>
    </row>
    <row r="1657" spans="1:18" ht="14.45" customHeight="1" x14ac:dyDescent="0.25">
      <c r="A1657" s="10">
        <v>691</v>
      </c>
      <c r="B1657" s="111"/>
      <c r="C1657" s="6" t="s">
        <v>2262</v>
      </c>
      <c r="D1657" s="7">
        <v>44931</v>
      </c>
      <c r="E1657" s="8" t="s">
        <v>78</v>
      </c>
      <c r="F1657" s="9">
        <v>704394</v>
      </c>
      <c r="G1657" s="8" t="s">
        <v>1378</v>
      </c>
      <c r="H1657" s="9">
        <v>73961</v>
      </c>
      <c r="I1657" s="112"/>
      <c r="J1657" s="113"/>
      <c r="K1657" s="114"/>
      <c r="L1657" s="115"/>
      <c r="M1657" s="116"/>
      <c r="N1657" s="15" t="str">
        <f t="shared" si="136"/>
        <v>00499</v>
      </c>
      <c r="O1657" t="str">
        <f t="shared" si="137"/>
        <v/>
      </c>
      <c r="Q1657">
        <f t="shared" si="138"/>
        <v>499</v>
      </c>
      <c r="R1657" s="14">
        <f t="shared" si="139"/>
        <v>704394</v>
      </c>
    </row>
    <row r="1658" spans="1:18" ht="14.45" customHeight="1" x14ac:dyDescent="0.25">
      <c r="A1658" s="10">
        <v>692</v>
      </c>
      <c r="B1658" s="111"/>
      <c r="C1658" s="6" t="s">
        <v>2263</v>
      </c>
      <c r="D1658" s="7">
        <v>44931</v>
      </c>
      <c r="E1658" s="8" t="s">
        <v>248</v>
      </c>
      <c r="F1658" s="9">
        <v>1308613</v>
      </c>
      <c r="G1658" s="8" t="s">
        <v>1378</v>
      </c>
      <c r="H1658" s="9">
        <v>137404</v>
      </c>
      <c r="I1658" s="112"/>
      <c r="J1658" s="113"/>
      <c r="K1658" s="114"/>
      <c r="L1658" s="115"/>
      <c r="M1658" s="116"/>
      <c r="N1658" s="15" t="str">
        <f t="shared" si="136"/>
        <v>00497</v>
      </c>
      <c r="O1658" t="str">
        <f t="shared" si="137"/>
        <v/>
      </c>
      <c r="Q1658">
        <f t="shared" si="138"/>
        <v>497</v>
      </c>
      <c r="R1658" s="14">
        <f t="shared" si="139"/>
        <v>1308613</v>
      </c>
    </row>
    <row r="1659" spans="1:18" ht="14.45" customHeight="1" x14ac:dyDescent="0.25">
      <c r="A1659" s="10">
        <v>693</v>
      </c>
      <c r="B1659" s="111"/>
      <c r="C1659" s="6" t="s">
        <v>2264</v>
      </c>
      <c r="D1659" s="7">
        <v>44942</v>
      </c>
      <c r="E1659" s="8" t="s">
        <v>248</v>
      </c>
      <c r="F1659" s="9">
        <v>908795</v>
      </c>
      <c r="G1659" s="8" t="s">
        <v>1378</v>
      </c>
      <c r="H1659" s="9">
        <v>95423</v>
      </c>
      <c r="I1659" s="112"/>
      <c r="J1659" s="113"/>
      <c r="K1659" s="114"/>
      <c r="L1659" s="115"/>
      <c r="M1659" s="116"/>
      <c r="N1659" s="15" t="str">
        <f t="shared" si="136"/>
        <v>01637</v>
      </c>
      <c r="O1659" t="str">
        <f t="shared" si="137"/>
        <v/>
      </c>
      <c r="Q1659">
        <f t="shared" si="138"/>
        <v>1637</v>
      </c>
      <c r="R1659" s="14">
        <f t="shared" si="139"/>
        <v>908795</v>
      </c>
    </row>
    <row r="1660" spans="1:18" ht="14.45" customHeight="1" x14ac:dyDescent="0.25">
      <c r="A1660" s="10">
        <v>694</v>
      </c>
      <c r="B1660" s="111"/>
      <c r="C1660" s="6" t="s">
        <v>2265</v>
      </c>
      <c r="D1660" s="7">
        <v>44943</v>
      </c>
      <c r="E1660" s="8" t="s">
        <v>78</v>
      </c>
      <c r="F1660" s="9">
        <v>701638</v>
      </c>
      <c r="G1660" s="8" t="s">
        <v>1378</v>
      </c>
      <c r="H1660" s="9">
        <v>73672</v>
      </c>
      <c r="I1660" s="112"/>
      <c r="J1660" s="113"/>
      <c r="K1660" s="114"/>
      <c r="L1660" s="115"/>
      <c r="M1660" s="116"/>
      <c r="N1660" s="15" t="str">
        <f t="shared" si="136"/>
        <v>01725</v>
      </c>
      <c r="O1660" t="str">
        <f t="shared" si="137"/>
        <v/>
      </c>
      <c r="Q1660">
        <f t="shared" si="138"/>
        <v>1725</v>
      </c>
      <c r="R1660" s="14">
        <f t="shared" si="139"/>
        <v>701638</v>
      </c>
    </row>
    <row r="1661" spans="1:18" ht="14.45" customHeight="1" x14ac:dyDescent="0.25">
      <c r="A1661" s="10">
        <v>695</v>
      </c>
      <c r="B1661" s="111"/>
      <c r="C1661" s="6" t="s">
        <v>2266</v>
      </c>
      <c r="D1661" s="7">
        <v>44931</v>
      </c>
      <c r="E1661" s="8" t="s">
        <v>248</v>
      </c>
      <c r="F1661" s="9">
        <v>1308613</v>
      </c>
      <c r="G1661" s="8" t="s">
        <v>1378</v>
      </c>
      <c r="H1661" s="9">
        <v>137404</v>
      </c>
      <c r="I1661" s="112"/>
      <c r="J1661" s="113"/>
      <c r="K1661" s="114"/>
      <c r="L1661" s="115"/>
      <c r="M1661" s="116"/>
      <c r="N1661" s="15" t="str">
        <f t="shared" si="136"/>
        <v>00492</v>
      </c>
      <c r="O1661" t="str">
        <f t="shared" si="137"/>
        <v/>
      </c>
      <c r="Q1661">
        <f t="shared" si="138"/>
        <v>492</v>
      </c>
      <c r="R1661" s="14">
        <f t="shared" si="139"/>
        <v>1308613</v>
      </c>
    </row>
    <row r="1662" spans="1:18" ht="14.45" customHeight="1" x14ac:dyDescent="0.25">
      <c r="A1662" s="10">
        <v>696</v>
      </c>
      <c r="B1662" s="111"/>
      <c r="C1662" s="6" t="s">
        <v>2267</v>
      </c>
      <c r="D1662" s="7">
        <v>44931</v>
      </c>
      <c r="E1662" s="8" t="s">
        <v>248</v>
      </c>
      <c r="F1662" s="9">
        <v>1059673</v>
      </c>
      <c r="G1662" s="8" t="s">
        <v>1378</v>
      </c>
      <c r="H1662" s="9">
        <v>111266</v>
      </c>
      <c r="I1662" s="112"/>
      <c r="J1662" s="113"/>
      <c r="K1662" s="114"/>
      <c r="L1662" s="115"/>
      <c r="M1662" s="116"/>
      <c r="N1662" s="15" t="str">
        <f t="shared" si="136"/>
        <v>00498</v>
      </c>
      <c r="O1662" t="str">
        <f t="shared" si="137"/>
        <v/>
      </c>
      <c r="Q1662">
        <f t="shared" si="138"/>
        <v>498</v>
      </c>
      <c r="R1662" s="14">
        <f t="shared" si="139"/>
        <v>1059673</v>
      </c>
    </row>
    <row r="1663" spans="1:18" ht="14.45" customHeight="1" x14ac:dyDescent="0.25">
      <c r="A1663" s="10">
        <v>697</v>
      </c>
      <c r="B1663" s="111"/>
      <c r="C1663" s="6" t="s">
        <v>2268</v>
      </c>
      <c r="D1663" s="7">
        <v>44931</v>
      </c>
      <c r="E1663" s="8" t="s">
        <v>78</v>
      </c>
      <c r="F1663" s="9">
        <v>904742</v>
      </c>
      <c r="G1663" s="8" t="s">
        <v>1378</v>
      </c>
      <c r="H1663" s="9">
        <v>94998</v>
      </c>
      <c r="I1663" s="112"/>
      <c r="J1663" s="113"/>
      <c r="K1663" s="114"/>
      <c r="L1663" s="115"/>
      <c r="M1663" s="116"/>
      <c r="N1663" s="15" t="str">
        <f t="shared" si="136"/>
        <v>00500</v>
      </c>
      <c r="O1663" t="str">
        <f t="shared" si="137"/>
        <v/>
      </c>
      <c r="Q1663">
        <f t="shared" si="138"/>
        <v>500</v>
      </c>
      <c r="R1663" s="14">
        <f t="shared" si="139"/>
        <v>904742</v>
      </c>
    </row>
    <row r="1664" spans="1:18" ht="14.45" customHeight="1" x14ac:dyDescent="0.25">
      <c r="A1664" s="10">
        <v>698</v>
      </c>
      <c r="B1664" s="111"/>
      <c r="C1664" s="6" t="s">
        <v>2269</v>
      </c>
      <c r="D1664" s="7">
        <v>44931</v>
      </c>
      <c r="E1664" s="8" t="s">
        <v>78</v>
      </c>
      <c r="F1664" s="9">
        <v>807741</v>
      </c>
      <c r="G1664" s="8" t="s">
        <v>1378</v>
      </c>
      <c r="H1664" s="9">
        <v>84813</v>
      </c>
      <c r="I1664" s="112"/>
      <c r="J1664" s="113"/>
      <c r="K1664" s="114"/>
      <c r="L1664" s="115"/>
      <c r="M1664" s="116"/>
      <c r="N1664" s="15" t="str">
        <f t="shared" si="136"/>
        <v>00493</v>
      </c>
      <c r="O1664" t="str">
        <f t="shared" si="137"/>
        <v/>
      </c>
      <c r="Q1664">
        <f t="shared" si="138"/>
        <v>493</v>
      </c>
      <c r="R1664" s="14">
        <f t="shared" si="139"/>
        <v>807741</v>
      </c>
    </row>
    <row r="1665" spans="1:18" ht="14.45" customHeight="1" x14ac:dyDescent="0.25">
      <c r="A1665" s="10">
        <v>699</v>
      </c>
      <c r="B1665" s="111"/>
      <c r="C1665" s="6" t="s">
        <v>2270</v>
      </c>
      <c r="D1665" s="7">
        <v>44931</v>
      </c>
      <c r="E1665" s="8" t="s">
        <v>248</v>
      </c>
      <c r="F1665" s="9">
        <v>1308613</v>
      </c>
      <c r="G1665" s="8" t="s">
        <v>1378</v>
      </c>
      <c r="H1665" s="9">
        <v>137404</v>
      </c>
      <c r="I1665" s="112"/>
      <c r="J1665" s="113"/>
      <c r="K1665" s="114"/>
      <c r="L1665" s="115"/>
      <c r="M1665" s="116"/>
      <c r="N1665" s="15" t="str">
        <f t="shared" si="136"/>
        <v>00490</v>
      </c>
      <c r="O1665" t="str">
        <f t="shared" si="137"/>
        <v/>
      </c>
      <c r="Q1665">
        <f t="shared" si="138"/>
        <v>490</v>
      </c>
      <c r="R1665" s="14">
        <f t="shared" si="139"/>
        <v>1308613</v>
      </c>
    </row>
    <row r="1666" spans="1:18" ht="14.45" customHeight="1" x14ac:dyDescent="0.25">
      <c r="A1666" s="11">
        <v>700</v>
      </c>
      <c r="B1666" s="100"/>
      <c r="C1666" s="6" t="s">
        <v>2271</v>
      </c>
      <c r="D1666" s="7">
        <v>44933</v>
      </c>
      <c r="E1666" s="8" t="s">
        <v>78</v>
      </c>
      <c r="F1666" s="9">
        <v>1578166</v>
      </c>
      <c r="G1666" s="8" t="s">
        <v>1378</v>
      </c>
      <c r="H1666" s="9">
        <v>165707</v>
      </c>
      <c r="I1666" s="104"/>
      <c r="J1666" s="105"/>
      <c r="K1666" s="106"/>
      <c r="L1666" s="109"/>
      <c r="M1666" s="110"/>
      <c r="N1666" s="15" t="str">
        <f t="shared" si="136"/>
        <v>00848</v>
      </c>
      <c r="O1666" t="str">
        <f t="shared" si="137"/>
        <v/>
      </c>
      <c r="Q1666">
        <f t="shared" si="138"/>
        <v>848</v>
      </c>
      <c r="R1666" s="14">
        <f t="shared" si="139"/>
        <v>1578166</v>
      </c>
    </row>
    <row r="1667" spans="1:18" ht="16.149999999999999" customHeight="1" x14ac:dyDescent="0.25">
      <c r="A1667" s="12">
        <v>701</v>
      </c>
      <c r="B1667" s="12" t="s">
        <v>2272</v>
      </c>
      <c r="C1667" s="6" t="s">
        <v>2273</v>
      </c>
      <c r="D1667" s="7">
        <v>44865</v>
      </c>
      <c r="E1667" s="8" t="s">
        <v>248</v>
      </c>
      <c r="F1667" s="9">
        <v>1912990</v>
      </c>
      <c r="G1667" s="8" t="s">
        <v>1378</v>
      </c>
      <c r="H1667" s="9">
        <v>200864</v>
      </c>
      <c r="I1667" s="94">
        <v>1712126</v>
      </c>
      <c r="J1667" s="95"/>
      <c r="K1667" s="96"/>
      <c r="L1667" s="97" t="s">
        <v>1259</v>
      </c>
      <c r="M1667" s="98"/>
      <c r="N1667" s="15" t="str">
        <f t="shared" si="136"/>
        <v>49489</v>
      </c>
      <c r="O1667" t="str">
        <f t="shared" si="137"/>
        <v/>
      </c>
      <c r="Q1667">
        <f t="shared" si="138"/>
        <v>49489</v>
      </c>
      <c r="R1667" s="14">
        <f t="shared" si="139"/>
        <v>1912990</v>
      </c>
    </row>
    <row r="1668" spans="1:18" ht="14.65" customHeight="1" x14ac:dyDescent="0.25">
      <c r="A1668" s="5">
        <v>702</v>
      </c>
      <c r="B1668" s="99" t="s">
        <v>2274</v>
      </c>
      <c r="C1668" s="6" t="s">
        <v>2275</v>
      </c>
      <c r="D1668" s="7">
        <v>44877</v>
      </c>
      <c r="E1668" s="8" t="s">
        <v>248</v>
      </c>
      <c r="F1668" s="9">
        <v>1909079</v>
      </c>
      <c r="G1668" s="8" t="s">
        <v>1378</v>
      </c>
      <c r="H1668" s="9">
        <v>200453</v>
      </c>
      <c r="I1668" s="101">
        <v>2955153</v>
      </c>
      <c r="J1668" s="102"/>
      <c r="K1668" s="103"/>
      <c r="L1668" s="107" t="s">
        <v>1259</v>
      </c>
      <c r="M1668" s="108"/>
      <c r="N1668" s="15" t="str">
        <f t="shared" si="136"/>
        <v>50887</v>
      </c>
      <c r="O1668" t="str">
        <f t="shared" si="137"/>
        <v/>
      </c>
      <c r="Q1668">
        <f t="shared" si="138"/>
        <v>50887</v>
      </c>
      <c r="R1668" s="14">
        <f t="shared" si="139"/>
        <v>1909079</v>
      </c>
    </row>
    <row r="1669" spans="1:18" ht="14.65" customHeight="1" x14ac:dyDescent="0.25">
      <c r="A1669" s="11">
        <v>703</v>
      </c>
      <c r="B1669" s="100"/>
      <c r="C1669" s="6" t="s">
        <v>2276</v>
      </c>
      <c r="D1669" s="7">
        <v>44877</v>
      </c>
      <c r="E1669" s="8" t="s">
        <v>248</v>
      </c>
      <c r="F1669" s="9">
        <v>1392768</v>
      </c>
      <c r="G1669" s="8" t="s">
        <v>1378</v>
      </c>
      <c r="H1669" s="9">
        <v>146241</v>
      </c>
      <c r="I1669" s="104"/>
      <c r="J1669" s="105"/>
      <c r="K1669" s="106"/>
      <c r="L1669" s="109"/>
      <c r="M1669" s="110"/>
      <c r="N1669" s="15" t="str">
        <f t="shared" si="136"/>
        <v>50889</v>
      </c>
      <c r="O1669" t="str">
        <f t="shared" si="137"/>
        <v/>
      </c>
      <c r="Q1669">
        <f t="shared" si="138"/>
        <v>50889</v>
      </c>
      <c r="R1669" s="14">
        <f t="shared" si="139"/>
        <v>1392768</v>
      </c>
    </row>
    <row r="1670" spans="1:18" ht="16.149999999999999" customHeight="1" x14ac:dyDescent="0.25">
      <c r="A1670" s="12">
        <v>704</v>
      </c>
      <c r="B1670" s="12" t="s">
        <v>2277</v>
      </c>
      <c r="C1670" s="6" t="s">
        <v>2278</v>
      </c>
      <c r="D1670" s="7">
        <v>44924</v>
      </c>
      <c r="E1670" s="8" t="s">
        <v>78</v>
      </c>
      <c r="F1670" s="9">
        <v>1545516</v>
      </c>
      <c r="G1670" s="8" t="s">
        <v>29</v>
      </c>
      <c r="H1670" s="9">
        <v>162279</v>
      </c>
      <c r="I1670" s="94">
        <v>1383237</v>
      </c>
      <c r="J1670" s="95"/>
      <c r="K1670" s="96"/>
      <c r="L1670" s="97" t="s">
        <v>1259</v>
      </c>
      <c r="M1670" s="98"/>
      <c r="N1670" s="15" t="str">
        <f t="shared" si="136"/>
        <v>57140</v>
      </c>
      <c r="O1670" t="str">
        <f t="shared" si="137"/>
        <v/>
      </c>
      <c r="Q1670">
        <f t="shared" si="138"/>
        <v>57140</v>
      </c>
      <c r="R1670" s="14">
        <f t="shared" si="139"/>
        <v>1545516</v>
      </c>
    </row>
    <row r="1671" spans="1:18" ht="16.149999999999999" customHeight="1" x14ac:dyDescent="0.25">
      <c r="A1671" s="12">
        <v>705</v>
      </c>
      <c r="B1671" s="12" t="s">
        <v>2279</v>
      </c>
      <c r="C1671" s="6" t="s">
        <v>2280</v>
      </c>
      <c r="D1671" s="7">
        <v>44901</v>
      </c>
      <c r="E1671" s="8" t="s">
        <v>248</v>
      </c>
      <c r="F1671" s="9">
        <v>2026385</v>
      </c>
      <c r="G1671" s="8" t="s">
        <v>29</v>
      </c>
      <c r="H1671" s="9">
        <v>216711</v>
      </c>
      <c r="I1671" s="94">
        <v>1809674</v>
      </c>
      <c r="J1671" s="95"/>
      <c r="K1671" s="96"/>
      <c r="L1671" s="97" t="s">
        <v>1259</v>
      </c>
      <c r="M1671" s="98"/>
      <c r="N1671" s="15" t="str">
        <f t="shared" si="136"/>
        <v>54428</v>
      </c>
      <c r="O1671" t="str">
        <f t="shared" si="137"/>
        <v/>
      </c>
      <c r="Q1671">
        <f t="shared" si="138"/>
        <v>54428</v>
      </c>
      <c r="R1671" s="14">
        <f t="shared" si="139"/>
        <v>2026385</v>
      </c>
    </row>
    <row r="1672" spans="1:18" ht="16.149999999999999" customHeight="1" x14ac:dyDescent="0.25">
      <c r="A1672" s="12">
        <v>706</v>
      </c>
      <c r="B1672" s="12" t="s">
        <v>2281</v>
      </c>
      <c r="C1672" s="6" t="s">
        <v>2282</v>
      </c>
      <c r="D1672" s="7">
        <v>44911</v>
      </c>
      <c r="E1672" s="8" t="s">
        <v>248</v>
      </c>
      <c r="F1672" s="9">
        <v>1654559</v>
      </c>
      <c r="G1672" s="8" t="s">
        <v>29</v>
      </c>
      <c r="H1672" s="9">
        <v>176946</v>
      </c>
      <c r="I1672" s="94">
        <v>1477613</v>
      </c>
      <c r="J1672" s="95"/>
      <c r="K1672" s="96"/>
      <c r="L1672" s="97" t="s">
        <v>1259</v>
      </c>
      <c r="M1672" s="98"/>
      <c r="N1672" s="15" t="str">
        <f t="shared" si="136"/>
        <v>55950</v>
      </c>
      <c r="O1672" t="str">
        <f t="shared" si="137"/>
        <v/>
      </c>
      <c r="Q1672">
        <f t="shared" si="138"/>
        <v>55950</v>
      </c>
      <c r="R1672" s="14">
        <f t="shared" si="139"/>
        <v>1654559</v>
      </c>
    </row>
    <row r="1673" spans="1:18" ht="16.149999999999999" customHeight="1" x14ac:dyDescent="0.25">
      <c r="A1673" s="12">
        <v>707</v>
      </c>
      <c r="B1673" s="12" t="s">
        <v>2283</v>
      </c>
      <c r="C1673" s="6" t="s">
        <v>2284</v>
      </c>
      <c r="D1673" s="7">
        <v>44924</v>
      </c>
      <c r="E1673" s="8" t="s">
        <v>78</v>
      </c>
      <c r="F1673" s="9">
        <v>1101159</v>
      </c>
      <c r="G1673" s="8" t="s">
        <v>1378</v>
      </c>
      <c r="H1673" s="9">
        <v>115622</v>
      </c>
      <c r="I1673" s="94">
        <v>985537</v>
      </c>
      <c r="J1673" s="95"/>
      <c r="K1673" s="96"/>
      <c r="L1673" s="97" t="s">
        <v>1259</v>
      </c>
      <c r="M1673" s="98"/>
      <c r="N1673" s="15" t="str">
        <f t="shared" si="136"/>
        <v>57138</v>
      </c>
      <c r="O1673" t="str">
        <f t="shared" si="137"/>
        <v/>
      </c>
      <c r="Q1673">
        <f t="shared" si="138"/>
        <v>57138</v>
      </c>
      <c r="R1673" s="14">
        <f t="shared" si="139"/>
        <v>1101159</v>
      </c>
    </row>
    <row r="1674" spans="1:18" ht="16.149999999999999" customHeight="1" x14ac:dyDescent="0.25">
      <c r="A1674" s="12">
        <v>708</v>
      </c>
      <c r="B1674" s="12" t="s">
        <v>2285</v>
      </c>
      <c r="C1674" s="6" t="s">
        <v>2286</v>
      </c>
      <c r="D1674" s="7">
        <v>44926</v>
      </c>
      <c r="E1674" s="8" t="s">
        <v>248</v>
      </c>
      <c r="F1674" s="9">
        <v>663048</v>
      </c>
      <c r="G1674" s="8" t="s">
        <v>1378</v>
      </c>
      <c r="H1674" s="9">
        <v>69620</v>
      </c>
      <c r="I1674" s="94">
        <v>593428</v>
      </c>
      <c r="J1674" s="95"/>
      <c r="K1674" s="96"/>
      <c r="L1674" s="97" t="s">
        <v>1259</v>
      </c>
      <c r="M1674" s="98"/>
      <c r="N1674" s="15" t="str">
        <f t="shared" si="136"/>
        <v>57785</v>
      </c>
      <c r="O1674" t="str">
        <f t="shared" si="137"/>
        <v/>
      </c>
      <c r="Q1674">
        <f t="shared" si="138"/>
        <v>57785</v>
      </c>
      <c r="R1674" s="14">
        <f t="shared" si="139"/>
        <v>663048</v>
      </c>
    </row>
    <row r="1675" spans="1:18" ht="14.65" customHeight="1" x14ac:dyDescent="0.25">
      <c r="A1675" s="5">
        <v>709</v>
      </c>
      <c r="B1675" s="99" t="s">
        <v>2287</v>
      </c>
      <c r="C1675" s="6" t="s">
        <v>2288</v>
      </c>
      <c r="D1675" s="7">
        <v>44914</v>
      </c>
      <c r="E1675" s="8" t="s">
        <v>248</v>
      </c>
      <c r="F1675" s="9">
        <v>1659647</v>
      </c>
      <c r="G1675" s="8" t="s">
        <v>1378</v>
      </c>
      <c r="H1675" s="9">
        <v>174263</v>
      </c>
      <c r="I1675" s="101">
        <v>3604690</v>
      </c>
      <c r="J1675" s="102"/>
      <c r="K1675" s="103"/>
      <c r="L1675" s="107" t="s">
        <v>1259</v>
      </c>
      <c r="M1675" s="108"/>
      <c r="N1675" s="15" t="str">
        <f t="shared" si="136"/>
        <v>56059</v>
      </c>
      <c r="O1675" t="str">
        <f t="shared" si="137"/>
        <v/>
      </c>
      <c r="Q1675">
        <f t="shared" si="138"/>
        <v>56059</v>
      </c>
      <c r="R1675" s="14">
        <f t="shared" si="139"/>
        <v>1659647</v>
      </c>
    </row>
    <row r="1676" spans="1:18" ht="14.65" customHeight="1" x14ac:dyDescent="0.25">
      <c r="A1676" s="11">
        <v>710</v>
      </c>
      <c r="B1676" s="100"/>
      <c r="C1676" s="6" t="s">
        <v>2289</v>
      </c>
      <c r="D1676" s="7">
        <v>44914</v>
      </c>
      <c r="E1676" s="8" t="s">
        <v>248</v>
      </c>
      <c r="F1676" s="9">
        <v>2367940</v>
      </c>
      <c r="G1676" s="8" t="s">
        <v>1378</v>
      </c>
      <c r="H1676" s="9">
        <v>248634</v>
      </c>
      <c r="I1676" s="104"/>
      <c r="J1676" s="105"/>
      <c r="K1676" s="106"/>
      <c r="L1676" s="109"/>
      <c r="M1676" s="110"/>
      <c r="N1676" s="15" t="str">
        <f t="shared" si="136"/>
        <v>56060</v>
      </c>
      <c r="O1676" t="str">
        <f t="shared" si="137"/>
        <v/>
      </c>
      <c r="Q1676">
        <f t="shared" si="138"/>
        <v>56060</v>
      </c>
      <c r="R1676" s="14">
        <f t="shared" si="139"/>
        <v>2367940</v>
      </c>
    </row>
    <row r="1677" spans="1:18" ht="16.149999999999999" customHeight="1" x14ac:dyDescent="0.25">
      <c r="A1677" s="12">
        <v>711</v>
      </c>
      <c r="B1677" s="12" t="s">
        <v>2290</v>
      </c>
      <c r="C1677" s="6" t="s">
        <v>2250</v>
      </c>
      <c r="D1677" s="7">
        <v>44936</v>
      </c>
      <c r="E1677" s="8" t="s">
        <v>2291</v>
      </c>
      <c r="F1677" s="9">
        <v>-426417</v>
      </c>
      <c r="G1677" s="8" t="s">
        <v>1378</v>
      </c>
      <c r="H1677" s="9">
        <v>-44774</v>
      </c>
      <c r="I1677" s="94">
        <v>-381643</v>
      </c>
      <c r="J1677" s="95"/>
      <c r="K1677" s="96"/>
      <c r="L1677" s="97" t="s">
        <v>1259</v>
      </c>
      <c r="M1677" s="98"/>
      <c r="N1677" s="15" t="str">
        <f t="shared" si="136"/>
        <v>'1</v>
      </c>
      <c r="O1677" t="str">
        <f t="shared" si="137"/>
        <v>HT</v>
      </c>
      <c r="Q1677">
        <f>RIGHT(N1677,LEN(N1677)-1)*1</f>
        <v>1</v>
      </c>
      <c r="R1677" s="14">
        <f t="shared" si="139"/>
        <v>-426417</v>
      </c>
    </row>
    <row r="1678" spans="1:18" ht="14.45" customHeight="1" x14ac:dyDescent="0.25">
      <c r="A1678" s="5">
        <v>712</v>
      </c>
      <c r="B1678" s="99" t="s">
        <v>2292</v>
      </c>
      <c r="C1678" s="6" t="s">
        <v>2293</v>
      </c>
      <c r="D1678" s="7">
        <v>44935</v>
      </c>
      <c r="E1678" s="8" t="s">
        <v>2294</v>
      </c>
      <c r="F1678" s="9">
        <v>500872</v>
      </c>
      <c r="G1678" s="8" t="s">
        <v>1378</v>
      </c>
      <c r="H1678" s="9">
        <v>52592</v>
      </c>
      <c r="I1678" s="101">
        <v>12668789</v>
      </c>
      <c r="J1678" s="102"/>
      <c r="K1678" s="103"/>
      <c r="L1678" s="107" t="s">
        <v>1285</v>
      </c>
      <c r="M1678" s="108"/>
      <c r="N1678" s="15" t="str">
        <f t="shared" si="136"/>
        <v>00940</v>
      </c>
      <c r="O1678" t="str">
        <f t="shared" si="137"/>
        <v/>
      </c>
      <c r="Q1678">
        <f t="shared" si="138"/>
        <v>940</v>
      </c>
      <c r="R1678" s="14">
        <f t="shared" si="139"/>
        <v>500872</v>
      </c>
    </row>
    <row r="1679" spans="1:18" ht="14.45" customHeight="1" x14ac:dyDescent="0.25">
      <c r="A1679" s="10">
        <v>713</v>
      </c>
      <c r="B1679" s="111"/>
      <c r="C1679" s="6" t="s">
        <v>2295</v>
      </c>
      <c r="D1679" s="7">
        <v>44935</v>
      </c>
      <c r="E1679" s="8" t="s">
        <v>2294</v>
      </c>
      <c r="F1679" s="9">
        <v>1308613</v>
      </c>
      <c r="G1679" s="8" t="s">
        <v>1378</v>
      </c>
      <c r="H1679" s="9">
        <v>137404</v>
      </c>
      <c r="I1679" s="112"/>
      <c r="J1679" s="113"/>
      <c r="K1679" s="114"/>
      <c r="L1679" s="115"/>
      <c r="M1679" s="116"/>
      <c r="N1679" s="15" t="str">
        <f t="shared" si="136"/>
        <v>00937</v>
      </c>
      <c r="O1679" t="str">
        <f t="shared" si="137"/>
        <v/>
      </c>
      <c r="Q1679">
        <f t="shared" si="138"/>
        <v>937</v>
      </c>
      <c r="R1679" s="14">
        <f t="shared" si="139"/>
        <v>1308613</v>
      </c>
    </row>
    <row r="1680" spans="1:18" ht="14.45" customHeight="1" x14ac:dyDescent="0.25">
      <c r="A1680" s="10">
        <v>714</v>
      </c>
      <c r="B1680" s="111"/>
      <c r="C1680" s="6" t="s">
        <v>2296</v>
      </c>
      <c r="D1680" s="7">
        <v>44935</v>
      </c>
      <c r="E1680" s="8" t="s">
        <v>2294</v>
      </c>
      <c r="F1680" s="9">
        <v>909247</v>
      </c>
      <c r="G1680" s="8" t="s">
        <v>1378</v>
      </c>
      <c r="H1680" s="9">
        <v>95471</v>
      </c>
      <c r="I1680" s="112"/>
      <c r="J1680" s="113"/>
      <c r="K1680" s="114"/>
      <c r="L1680" s="115"/>
      <c r="M1680" s="116"/>
      <c r="N1680" s="15" t="str">
        <f t="shared" si="136"/>
        <v>00969</v>
      </c>
      <c r="O1680" t="str">
        <f t="shared" si="137"/>
        <v/>
      </c>
      <c r="Q1680">
        <f t="shared" si="138"/>
        <v>969</v>
      </c>
      <c r="R1680" s="14">
        <f t="shared" si="139"/>
        <v>909247</v>
      </c>
    </row>
    <row r="1681" spans="1:18" ht="14.45" customHeight="1" x14ac:dyDescent="0.25">
      <c r="A1681" s="10">
        <v>715</v>
      </c>
      <c r="B1681" s="111"/>
      <c r="C1681" s="6" t="s">
        <v>2297</v>
      </c>
      <c r="D1681" s="7">
        <v>44928</v>
      </c>
      <c r="E1681" s="8" t="s">
        <v>2294</v>
      </c>
      <c r="F1681" s="9">
        <v>792862</v>
      </c>
      <c r="G1681" s="8" t="s">
        <v>1378</v>
      </c>
      <c r="H1681" s="9">
        <v>83250</v>
      </c>
      <c r="I1681" s="112"/>
      <c r="J1681" s="113"/>
      <c r="K1681" s="114"/>
      <c r="L1681" s="115"/>
      <c r="M1681" s="116"/>
      <c r="N1681" s="15" t="str">
        <f t="shared" si="136"/>
        <v>00018</v>
      </c>
      <c r="O1681" t="str">
        <f t="shared" si="137"/>
        <v/>
      </c>
      <c r="Q1681">
        <f t="shared" si="138"/>
        <v>18</v>
      </c>
      <c r="R1681" s="14">
        <f t="shared" si="139"/>
        <v>792862</v>
      </c>
    </row>
    <row r="1682" spans="1:18" ht="14.45" customHeight="1" x14ac:dyDescent="0.25">
      <c r="A1682" s="10">
        <v>716</v>
      </c>
      <c r="B1682" s="111"/>
      <c r="C1682" s="6" t="s">
        <v>2298</v>
      </c>
      <c r="D1682" s="7">
        <v>44935</v>
      </c>
      <c r="E1682" s="8" t="s">
        <v>2294</v>
      </c>
      <c r="F1682" s="9">
        <v>1308613</v>
      </c>
      <c r="G1682" s="8" t="s">
        <v>1378</v>
      </c>
      <c r="H1682" s="9">
        <v>137404</v>
      </c>
      <c r="I1682" s="112"/>
      <c r="J1682" s="113"/>
      <c r="K1682" s="114"/>
      <c r="L1682" s="115"/>
      <c r="M1682" s="116"/>
      <c r="N1682" s="15" t="str">
        <f t="shared" si="136"/>
        <v>00939</v>
      </c>
      <c r="O1682" t="str">
        <f t="shared" si="137"/>
        <v/>
      </c>
      <c r="Q1682">
        <f t="shared" si="138"/>
        <v>939</v>
      </c>
      <c r="R1682" s="14">
        <f t="shared" si="139"/>
        <v>1308613</v>
      </c>
    </row>
    <row r="1683" spans="1:18" ht="14.45" customHeight="1" x14ac:dyDescent="0.25">
      <c r="A1683" s="10">
        <v>717</v>
      </c>
      <c r="B1683" s="111"/>
      <c r="C1683" s="6" t="s">
        <v>2299</v>
      </c>
      <c r="D1683" s="7">
        <v>44942</v>
      </c>
      <c r="E1683" s="8" t="s">
        <v>2294</v>
      </c>
      <c r="F1683" s="9">
        <v>679872</v>
      </c>
      <c r="G1683" s="8" t="s">
        <v>1378</v>
      </c>
      <c r="H1683" s="9">
        <v>71387</v>
      </c>
      <c r="I1683" s="112"/>
      <c r="J1683" s="113"/>
      <c r="K1683" s="114"/>
      <c r="L1683" s="115"/>
      <c r="M1683" s="116"/>
      <c r="N1683" s="15" t="str">
        <f t="shared" si="136"/>
        <v>01701</v>
      </c>
      <c r="O1683" t="str">
        <f t="shared" si="137"/>
        <v/>
      </c>
      <c r="Q1683">
        <f t="shared" si="138"/>
        <v>1701</v>
      </c>
      <c r="R1683" s="14">
        <f t="shared" si="139"/>
        <v>679872</v>
      </c>
    </row>
    <row r="1684" spans="1:18" ht="14.45" customHeight="1" x14ac:dyDescent="0.25">
      <c r="A1684" s="10">
        <v>718</v>
      </c>
      <c r="B1684" s="111"/>
      <c r="C1684" s="6" t="s">
        <v>2300</v>
      </c>
      <c r="D1684" s="7">
        <v>44942</v>
      </c>
      <c r="E1684" s="8" t="s">
        <v>2294</v>
      </c>
      <c r="F1684" s="9">
        <v>776873</v>
      </c>
      <c r="G1684" s="8" t="s">
        <v>1378</v>
      </c>
      <c r="H1684" s="9">
        <v>81572</v>
      </c>
      <c r="I1684" s="112"/>
      <c r="J1684" s="113"/>
      <c r="K1684" s="114"/>
      <c r="L1684" s="115"/>
      <c r="M1684" s="116"/>
      <c r="N1684" s="15" t="str">
        <f t="shared" ref="N1684:N1747" si="141">+RIGHT(C1684,5)</f>
        <v>01700</v>
      </c>
      <c r="O1684" t="str">
        <f t="shared" ref="O1684:O1747" si="142">+IF(F1684&gt;0,"","HT")</f>
        <v/>
      </c>
      <c r="Q1684">
        <f t="shared" ref="Q1684:Q1747" si="143">+N1684*1</f>
        <v>1700</v>
      </c>
      <c r="R1684" s="14">
        <f t="shared" ref="R1684:R1747" si="144">+F1684</f>
        <v>776873</v>
      </c>
    </row>
    <row r="1685" spans="1:18" ht="14.45" customHeight="1" x14ac:dyDescent="0.25">
      <c r="A1685" s="10">
        <v>719</v>
      </c>
      <c r="B1685" s="111"/>
      <c r="C1685" s="6" t="s">
        <v>2301</v>
      </c>
      <c r="D1685" s="7">
        <v>44928</v>
      </c>
      <c r="E1685" s="8" t="s">
        <v>2294</v>
      </c>
      <c r="F1685" s="9">
        <v>1775641</v>
      </c>
      <c r="G1685" s="8" t="s">
        <v>1378</v>
      </c>
      <c r="H1685" s="9">
        <v>186442</v>
      </c>
      <c r="I1685" s="112"/>
      <c r="J1685" s="113"/>
      <c r="K1685" s="114"/>
      <c r="L1685" s="115"/>
      <c r="M1685" s="116"/>
      <c r="N1685" s="15" t="str">
        <f t="shared" si="141"/>
        <v>00017</v>
      </c>
      <c r="O1685" t="str">
        <f t="shared" si="142"/>
        <v/>
      </c>
      <c r="Q1685">
        <f t="shared" si="143"/>
        <v>17</v>
      </c>
      <c r="R1685" s="14">
        <f t="shared" si="144"/>
        <v>1775641</v>
      </c>
    </row>
    <row r="1686" spans="1:18" ht="14.45" customHeight="1" x14ac:dyDescent="0.25">
      <c r="A1686" s="10">
        <v>720</v>
      </c>
      <c r="B1686" s="111"/>
      <c r="C1686" s="6" t="s">
        <v>2302</v>
      </c>
      <c r="D1686" s="7">
        <v>44935</v>
      </c>
      <c r="E1686" s="8" t="s">
        <v>2294</v>
      </c>
      <c r="F1686" s="9">
        <v>1308613</v>
      </c>
      <c r="G1686" s="8" t="s">
        <v>1378</v>
      </c>
      <c r="H1686" s="9">
        <v>137404</v>
      </c>
      <c r="I1686" s="112"/>
      <c r="J1686" s="113"/>
      <c r="K1686" s="114"/>
      <c r="L1686" s="115"/>
      <c r="M1686" s="116"/>
      <c r="N1686" s="15" t="str">
        <f t="shared" si="141"/>
        <v>00938</v>
      </c>
      <c r="O1686" t="str">
        <f t="shared" si="142"/>
        <v/>
      </c>
      <c r="Q1686">
        <f t="shared" si="143"/>
        <v>938</v>
      </c>
      <c r="R1686" s="14">
        <f t="shared" si="144"/>
        <v>1308613</v>
      </c>
    </row>
    <row r="1687" spans="1:18" ht="14.45" customHeight="1" x14ac:dyDescent="0.25">
      <c r="A1687" s="10">
        <v>721</v>
      </c>
      <c r="B1687" s="111"/>
      <c r="C1687" s="6" t="s">
        <v>2303</v>
      </c>
      <c r="D1687" s="7">
        <v>44935</v>
      </c>
      <c r="E1687" s="8" t="s">
        <v>2294</v>
      </c>
      <c r="F1687" s="9">
        <v>1308613</v>
      </c>
      <c r="G1687" s="8" t="s">
        <v>1378</v>
      </c>
      <c r="H1687" s="9">
        <v>137404</v>
      </c>
      <c r="I1687" s="112"/>
      <c r="J1687" s="113"/>
      <c r="K1687" s="114"/>
      <c r="L1687" s="115"/>
      <c r="M1687" s="116"/>
      <c r="N1687" s="15" t="str">
        <f t="shared" si="141"/>
        <v>00935</v>
      </c>
      <c r="O1687" t="str">
        <f t="shared" si="142"/>
        <v/>
      </c>
      <c r="Q1687">
        <f t="shared" si="143"/>
        <v>935</v>
      </c>
      <c r="R1687" s="14">
        <f t="shared" si="144"/>
        <v>1308613</v>
      </c>
    </row>
    <row r="1688" spans="1:18" ht="14.45" customHeight="1" x14ac:dyDescent="0.25">
      <c r="A1688" s="10">
        <v>722</v>
      </c>
      <c r="B1688" s="111"/>
      <c r="C1688" s="6" t="s">
        <v>2304</v>
      </c>
      <c r="D1688" s="7">
        <v>44935</v>
      </c>
      <c r="E1688" s="8" t="s">
        <v>2294</v>
      </c>
      <c r="F1688" s="9">
        <v>1364394</v>
      </c>
      <c r="G1688" s="8" t="s">
        <v>1378</v>
      </c>
      <c r="H1688" s="9">
        <v>143261</v>
      </c>
      <c r="I1688" s="112"/>
      <c r="J1688" s="113"/>
      <c r="K1688" s="114"/>
      <c r="L1688" s="115"/>
      <c r="M1688" s="116"/>
      <c r="N1688" s="15" t="str">
        <f t="shared" si="141"/>
        <v>00934</v>
      </c>
      <c r="O1688" t="str">
        <f t="shared" si="142"/>
        <v/>
      </c>
      <c r="Q1688">
        <f t="shared" si="143"/>
        <v>934</v>
      </c>
      <c r="R1688" s="14">
        <f t="shared" si="144"/>
        <v>1364394</v>
      </c>
    </row>
    <row r="1689" spans="1:18" ht="14.45" customHeight="1" x14ac:dyDescent="0.25">
      <c r="A1689" s="10">
        <v>723</v>
      </c>
      <c r="B1689" s="111"/>
      <c r="C1689" s="6" t="s">
        <v>2305</v>
      </c>
      <c r="D1689" s="7">
        <v>44935</v>
      </c>
      <c r="E1689" s="8" t="s">
        <v>2294</v>
      </c>
      <c r="F1689" s="9">
        <v>1313117</v>
      </c>
      <c r="G1689" s="8" t="s">
        <v>1378</v>
      </c>
      <c r="H1689" s="9">
        <v>137877</v>
      </c>
      <c r="I1689" s="112"/>
      <c r="J1689" s="113"/>
      <c r="K1689" s="114"/>
      <c r="L1689" s="115"/>
      <c r="M1689" s="116"/>
      <c r="N1689" s="15" t="str">
        <f t="shared" si="141"/>
        <v>00941</v>
      </c>
      <c r="O1689" t="str">
        <f t="shared" si="142"/>
        <v/>
      </c>
      <c r="Q1689">
        <f t="shared" si="143"/>
        <v>941</v>
      </c>
      <c r="R1689" s="14">
        <f t="shared" si="144"/>
        <v>1313117</v>
      </c>
    </row>
    <row r="1690" spans="1:18" ht="14.45" customHeight="1" x14ac:dyDescent="0.25">
      <c r="A1690" s="11">
        <v>724</v>
      </c>
      <c r="B1690" s="100"/>
      <c r="C1690" s="6" t="s">
        <v>2306</v>
      </c>
      <c r="D1690" s="7">
        <v>44935</v>
      </c>
      <c r="E1690" s="8" t="s">
        <v>2294</v>
      </c>
      <c r="F1690" s="9">
        <v>807741</v>
      </c>
      <c r="G1690" s="8" t="s">
        <v>1378</v>
      </c>
      <c r="H1690" s="9">
        <v>84813</v>
      </c>
      <c r="I1690" s="104"/>
      <c r="J1690" s="105"/>
      <c r="K1690" s="106"/>
      <c r="L1690" s="109"/>
      <c r="M1690" s="110"/>
      <c r="N1690" s="15" t="str">
        <f t="shared" si="141"/>
        <v>00936</v>
      </c>
      <c r="O1690" t="str">
        <f t="shared" si="142"/>
        <v/>
      </c>
      <c r="Q1690">
        <f t="shared" si="143"/>
        <v>936</v>
      </c>
      <c r="R1690" s="14">
        <f t="shared" si="144"/>
        <v>807741</v>
      </c>
    </row>
    <row r="1691" spans="1:18" ht="14.65" customHeight="1" x14ac:dyDescent="0.25">
      <c r="A1691" s="5">
        <v>725</v>
      </c>
      <c r="B1691" s="99" t="s">
        <v>2307</v>
      </c>
      <c r="C1691" s="6" t="s">
        <v>2308</v>
      </c>
      <c r="D1691" s="7">
        <v>44940</v>
      </c>
      <c r="E1691" s="8" t="s">
        <v>2309</v>
      </c>
      <c r="F1691" s="9">
        <v>-492647</v>
      </c>
      <c r="G1691" s="8" t="s">
        <v>1378</v>
      </c>
      <c r="H1691" s="9">
        <v>-51728</v>
      </c>
      <c r="I1691" s="101">
        <v>-499930</v>
      </c>
      <c r="J1691" s="102"/>
      <c r="K1691" s="103"/>
      <c r="L1691" s="107" t="s">
        <v>1285</v>
      </c>
      <c r="M1691" s="108"/>
      <c r="N1691" s="15" t="str">
        <f t="shared" si="141"/>
        <v>00063</v>
      </c>
      <c r="O1691" t="str">
        <f t="shared" si="142"/>
        <v>HT</v>
      </c>
      <c r="Q1691">
        <f t="shared" si="143"/>
        <v>63</v>
      </c>
      <c r="R1691" s="14">
        <f t="shared" si="144"/>
        <v>-492647</v>
      </c>
    </row>
    <row r="1692" spans="1:18" ht="14.65" customHeight="1" x14ac:dyDescent="0.25">
      <c r="A1692" s="11">
        <v>726</v>
      </c>
      <c r="B1692" s="100"/>
      <c r="C1692" s="6" t="s">
        <v>2310</v>
      </c>
      <c r="D1692" s="7">
        <v>44940</v>
      </c>
      <c r="E1692" s="8" t="s">
        <v>2311</v>
      </c>
      <c r="F1692" s="9">
        <v>-65934</v>
      </c>
      <c r="G1692" s="8" t="s">
        <v>1378</v>
      </c>
      <c r="H1692" s="9">
        <v>-6923</v>
      </c>
      <c r="I1692" s="104"/>
      <c r="J1692" s="105"/>
      <c r="K1692" s="106"/>
      <c r="L1692" s="109"/>
      <c r="M1692" s="110"/>
      <c r="N1692" s="15" t="str">
        <f t="shared" si="141"/>
        <v>00059</v>
      </c>
      <c r="O1692" t="str">
        <f t="shared" si="142"/>
        <v>HT</v>
      </c>
      <c r="Q1692">
        <f t="shared" si="143"/>
        <v>59</v>
      </c>
      <c r="R1692" s="14">
        <f t="shared" si="144"/>
        <v>-65934</v>
      </c>
    </row>
    <row r="1693" spans="1:18" ht="14.45" customHeight="1" x14ac:dyDescent="0.25">
      <c r="A1693" s="5">
        <v>727</v>
      </c>
      <c r="B1693" s="99" t="s">
        <v>2312</v>
      </c>
      <c r="C1693" s="6" t="s">
        <v>2313</v>
      </c>
      <c r="D1693" s="7">
        <v>44970</v>
      </c>
      <c r="E1693" s="8" t="s">
        <v>2314</v>
      </c>
      <c r="F1693" s="9">
        <v>-240570</v>
      </c>
      <c r="G1693" s="8" t="s">
        <v>1378</v>
      </c>
      <c r="H1693" s="9">
        <v>-25260</v>
      </c>
      <c r="I1693" s="101">
        <v>-2569418</v>
      </c>
      <c r="J1693" s="102"/>
      <c r="K1693" s="103"/>
      <c r="L1693" s="107" t="s">
        <v>1285</v>
      </c>
      <c r="M1693" s="108"/>
      <c r="N1693" s="15" t="str">
        <f t="shared" si="141"/>
        <v>00220</v>
      </c>
      <c r="O1693" t="str">
        <f t="shared" si="142"/>
        <v>HT</v>
      </c>
      <c r="Q1693">
        <f t="shared" si="143"/>
        <v>220</v>
      </c>
      <c r="R1693" s="14">
        <f t="shared" si="144"/>
        <v>-240570</v>
      </c>
    </row>
    <row r="1694" spans="1:18" ht="14.45" customHeight="1" x14ac:dyDescent="0.25">
      <c r="A1694" s="10">
        <v>728</v>
      </c>
      <c r="B1694" s="111"/>
      <c r="C1694" s="6" t="s">
        <v>2315</v>
      </c>
      <c r="D1694" s="7">
        <v>44960</v>
      </c>
      <c r="E1694" s="8" t="s">
        <v>2316</v>
      </c>
      <c r="F1694" s="9">
        <v>-153965</v>
      </c>
      <c r="G1694" s="8" t="s">
        <v>1378</v>
      </c>
      <c r="H1694" s="9">
        <v>-16166</v>
      </c>
      <c r="I1694" s="112"/>
      <c r="J1694" s="113"/>
      <c r="K1694" s="114"/>
      <c r="L1694" s="115"/>
      <c r="M1694" s="116"/>
      <c r="N1694" s="15" t="str">
        <f t="shared" si="141"/>
        <v>00137</v>
      </c>
      <c r="O1694" t="str">
        <f t="shared" si="142"/>
        <v>HT</v>
      </c>
      <c r="Q1694">
        <f t="shared" si="143"/>
        <v>137</v>
      </c>
      <c r="R1694" s="14">
        <f t="shared" si="144"/>
        <v>-153965</v>
      </c>
    </row>
    <row r="1695" spans="1:18" ht="14.45" customHeight="1" x14ac:dyDescent="0.25">
      <c r="A1695" s="10">
        <v>729</v>
      </c>
      <c r="B1695" s="111"/>
      <c r="C1695" s="6" t="s">
        <v>2317</v>
      </c>
      <c r="D1695" s="7">
        <v>44964</v>
      </c>
      <c r="E1695" s="8" t="s">
        <v>2318</v>
      </c>
      <c r="F1695" s="9">
        <v>-104844</v>
      </c>
      <c r="G1695" s="8" t="s">
        <v>1378</v>
      </c>
      <c r="H1695" s="9">
        <v>-11009</v>
      </c>
      <c r="I1695" s="112"/>
      <c r="J1695" s="113"/>
      <c r="K1695" s="114"/>
      <c r="L1695" s="115"/>
      <c r="M1695" s="116"/>
      <c r="N1695" s="15" t="str">
        <f t="shared" si="141"/>
        <v>00166</v>
      </c>
      <c r="O1695" t="str">
        <f t="shared" si="142"/>
        <v>HT</v>
      </c>
      <c r="Q1695">
        <f t="shared" si="143"/>
        <v>166</v>
      </c>
      <c r="R1695" s="14">
        <f t="shared" si="144"/>
        <v>-104844</v>
      </c>
    </row>
    <row r="1696" spans="1:18" ht="14.45" customHeight="1" x14ac:dyDescent="0.25">
      <c r="A1696" s="10">
        <v>730</v>
      </c>
      <c r="B1696" s="111"/>
      <c r="C1696" s="6" t="s">
        <v>2319</v>
      </c>
      <c r="D1696" s="7">
        <v>44971</v>
      </c>
      <c r="E1696" s="8" t="s">
        <v>2320</v>
      </c>
      <c r="F1696" s="9">
        <v>-749371</v>
      </c>
      <c r="G1696" s="8" t="s">
        <v>1378</v>
      </c>
      <c r="H1696" s="9">
        <v>-78684</v>
      </c>
      <c r="I1696" s="112"/>
      <c r="J1696" s="113"/>
      <c r="K1696" s="114"/>
      <c r="L1696" s="115"/>
      <c r="M1696" s="116"/>
      <c r="N1696" s="15" t="str">
        <f t="shared" si="141"/>
        <v>00243</v>
      </c>
      <c r="O1696" t="str">
        <f t="shared" si="142"/>
        <v>HT</v>
      </c>
      <c r="Q1696">
        <f t="shared" si="143"/>
        <v>243</v>
      </c>
      <c r="R1696" s="14">
        <f t="shared" si="144"/>
        <v>-749371</v>
      </c>
    </row>
    <row r="1697" spans="1:18" ht="14.45" customHeight="1" x14ac:dyDescent="0.25">
      <c r="A1697" s="10">
        <v>731</v>
      </c>
      <c r="B1697" s="111"/>
      <c r="C1697" s="6" t="s">
        <v>2321</v>
      </c>
      <c r="D1697" s="7">
        <v>44963</v>
      </c>
      <c r="E1697" s="8" t="s">
        <v>2322</v>
      </c>
      <c r="F1697" s="9">
        <v>-208833</v>
      </c>
      <c r="G1697" s="8" t="s">
        <v>1378</v>
      </c>
      <c r="H1697" s="9">
        <v>-21927</v>
      </c>
      <c r="I1697" s="112"/>
      <c r="J1697" s="113"/>
      <c r="K1697" s="114"/>
      <c r="L1697" s="115"/>
      <c r="M1697" s="116"/>
      <c r="N1697" s="15" t="str">
        <f t="shared" si="141"/>
        <v>00153</v>
      </c>
      <c r="O1697" t="str">
        <f t="shared" si="142"/>
        <v>HT</v>
      </c>
      <c r="Q1697">
        <f t="shared" si="143"/>
        <v>153</v>
      </c>
      <c r="R1697" s="14">
        <f t="shared" si="144"/>
        <v>-208833</v>
      </c>
    </row>
    <row r="1698" spans="1:18" ht="14.45" customHeight="1" x14ac:dyDescent="0.25">
      <c r="A1698" s="10">
        <v>732</v>
      </c>
      <c r="B1698" s="111"/>
      <c r="C1698" s="6" t="s">
        <v>2323</v>
      </c>
      <c r="D1698" s="7">
        <v>44964</v>
      </c>
      <c r="E1698" s="8" t="s">
        <v>2324</v>
      </c>
      <c r="F1698" s="9">
        <v>-187253</v>
      </c>
      <c r="G1698" s="8" t="s">
        <v>1378</v>
      </c>
      <c r="H1698" s="9">
        <v>-19662</v>
      </c>
      <c r="I1698" s="112"/>
      <c r="J1698" s="113"/>
      <c r="K1698" s="114"/>
      <c r="L1698" s="115"/>
      <c r="M1698" s="116"/>
      <c r="N1698" s="15" t="str">
        <f t="shared" si="141"/>
        <v>00167</v>
      </c>
      <c r="O1698" t="str">
        <f t="shared" si="142"/>
        <v>HT</v>
      </c>
      <c r="Q1698">
        <f t="shared" si="143"/>
        <v>167</v>
      </c>
      <c r="R1698" s="14">
        <f t="shared" si="144"/>
        <v>-187253</v>
      </c>
    </row>
    <row r="1699" spans="1:18" ht="14.45" customHeight="1" x14ac:dyDescent="0.25">
      <c r="A1699" s="10">
        <v>733</v>
      </c>
      <c r="B1699" s="111"/>
      <c r="C1699" s="6" t="s">
        <v>2325</v>
      </c>
      <c r="D1699" s="7">
        <v>44970</v>
      </c>
      <c r="E1699" s="8" t="s">
        <v>2326</v>
      </c>
      <c r="F1699" s="9">
        <v>-220296</v>
      </c>
      <c r="G1699" s="8" t="s">
        <v>1378</v>
      </c>
      <c r="H1699" s="9">
        <v>-23131</v>
      </c>
      <c r="I1699" s="112"/>
      <c r="J1699" s="113"/>
      <c r="K1699" s="114"/>
      <c r="L1699" s="115"/>
      <c r="M1699" s="116"/>
      <c r="N1699" s="15" t="str">
        <f t="shared" si="141"/>
        <v>00224</v>
      </c>
      <c r="O1699" t="str">
        <f t="shared" si="142"/>
        <v>HT</v>
      </c>
      <c r="Q1699">
        <f t="shared" si="143"/>
        <v>224</v>
      </c>
      <c r="R1699" s="14">
        <f t="shared" si="144"/>
        <v>-220296</v>
      </c>
    </row>
    <row r="1700" spans="1:18" ht="14.45" customHeight="1" x14ac:dyDescent="0.25">
      <c r="A1700" s="10">
        <v>734</v>
      </c>
      <c r="B1700" s="111"/>
      <c r="C1700" s="6" t="s">
        <v>2327</v>
      </c>
      <c r="D1700" s="7">
        <v>44964</v>
      </c>
      <c r="E1700" s="8" t="s">
        <v>2328</v>
      </c>
      <c r="F1700" s="9">
        <v>-619952</v>
      </c>
      <c r="G1700" s="8" t="s">
        <v>1378</v>
      </c>
      <c r="H1700" s="9">
        <v>-65095</v>
      </c>
      <c r="I1700" s="112"/>
      <c r="J1700" s="113"/>
      <c r="K1700" s="114"/>
      <c r="L1700" s="115"/>
      <c r="M1700" s="116"/>
      <c r="N1700" s="15" t="str">
        <f t="shared" si="141"/>
        <v>00178</v>
      </c>
      <c r="O1700" t="str">
        <f t="shared" si="142"/>
        <v>HT</v>
      </c>
      <c r="Q1700">
        <f t="shared" si="143"/>
        <v>178</v>
      </c>
      <c r="R1700" s="14">
        <f t="shared" si="144"/>
        <v>-619952</v>
      </c>
    </row>
    <row r="1701" spans="1:18" ht="14.45" customHeight="1" x14ac:dyDescent="0.25">
      <c r="A1701" s="11">
        <v>735</v>
      </c>
      <c r="B1701" s="100"/>
      <c r="C1701" s="6" t="s">
        <v>2329</v>
      </c>
      <c r="D1701" s="7">
        <v>44970</v>
      </c>
      <c r="E1701" s="8" t="s">
        <v>2330</v>
      </c>
      <c r="F1701" s="9">
        <v>-385774</v>
      </c>
      <c r="G1701" s="8" t="s">
        <v>1378</v>
      </c>
      <c r="H1701" s="9">
        <v>-40506</v>
      </c>
      <c r="I1701" s="104"/>
      <c r="J1701" s="105"/>
      <c r="K1701" s="106"/>
      <c r="L1701" s="109"/>
      <c r="M1701" s="110"/>
      <c r="N1701" s="15" t="str">
        <f t="shared" si="141"/>
        <v>00229</v>
      </c>
      <c r="O1701" t="str">
        <f t="shared" si="142"/>
        <v>HT</v>
      </c>
      <c r="Q1701">
        <f t="shared" si="143"/>
        <v>229</v>
      </c>
      <c r="R1701" s="14">
        <f t="shared" si="144"/>
        <v>-385774</v>
      </c>
    </row>
    <row r="1702" spans="1:18" ht="14.65" customHeight="1" x14ac:dyDescent="0.25">
      <c r="A1702" s="5">
        <v>736</v>
      </c>
      <c r="B1702" s="99" t="s">
        <v>2331</v>
      </c>
      <c r="C1702" s="6" t="s">
        <v>2332</v>
      </c>
      <c r="D1702" s="7">
        <v>44932</v>
      </c>
      <c r="E1702" s="8" t="s">
        <v>78</v>
      </c>
      <c r="F1702" s="9">
        <v>807741</v>
      </c>
      <c r="G1702" s="8" t="s">
        <v>1378</v>
      </c>
      <c r="H1702" s="9">
        <v>84813</v>
      </c>
      <c r="I1702" s="101">
        <v>1894137</v>
      </c>
      <c r="J1702" s="102"/>
      <c r="K1702" s="103"/>
      <c r="L1702" s="107" t="s">
        <v>1347</v>
      </c>
      <c r="M1702" s="108"/>
      <c r="N1702" s="15" t="str">
        <f t="shared" si="141"/>
        <v>00723</v>
      </c>
      <c r="O1702" t="str">
        <f t="shared" si="142"/>
        <v/>
      </c>
      <c r="Q1702">
        <f t="shared" si="143"/>
        <v>723</v>
      </c>
      <c r="R1702" s="14">
        <f t="shared" si="144"/>
        <v>807741</v>
      </c>
    </row>
    <row r="1703" spans="1:18" ht="14.65" customHeight="1" x14ac:dyDescent="0.25">
      <c r="A1703" s="11">
        <v>737</v>
      </c>
      <c r="B1703" s="100"/>
      <c r="C1703" s="6" t="s">
        <v>2333</v>
      </c>
      <c r="D1703" s="7">
        <v>44937</v>
      </c>
      <c r="E1703" s="8" t="s">
        <v>248</v>
      </c>
      <c r="F1703" s="9">
        <v>1308613</v>
      </c>
      <c r="G1703" s="8" t="s">
        <v>1378</v>
      </c>
      <c r="H1703" s="9">
        <v>137404</v>
      </c>
      <c r="I1703" s="104"/>
      <c r="J1703" s="105"/>
      <c r="K1703" s="106"/>
      <c r="L1703" s="109"/>
      <c r="M1703" s="110"/>
      <c r="N1703" s="15" t="str">
        <f t="shared" si="141"/>
        <v>01103</v>
      </c>
      <c r="O1703" t="str">
        <f t="shared" si="142"/>
        <v/>
      </c>
      <c r="Q1703">
        <f t="shared" si="143"/>
        <v>1103</v>
      </c>
      <c r="R1703" s="14">
        <f t="shared" si="144"/>
        <v>1308613</v>
      </c>
    </row>
    <row r="1704" spans="1:18" ht="16.149999999999999" customHeight="1" x14ac:dyDescent="0.25">
      <c r="A1704" s="12">
        <v>738</v>
      </c>
      <c r="B1704" s="12" t="s">
        <v>2334</v>
      </c>
      <c r="C1704" s="6" t="s">
        <v>2335</v>
      </c>
      <c r="D1704" s="7">
        <v>44916</v>
      </c>
      <c r="E1704" s="8" t="s">
        <v>248</v>
      </c>
      <c r="F1704" s="9">
        <v>491765</v>
      </c>
      <c r="G1704" s="8" t="s">
        <v>1378</v>
      </c>
      <c r="H1704" s="9">
        <v>51635</v>
      </c>
      <c r="I1704" s="94">
        <v>440130</v>
      </c>
      <c r="J1704" s="95"/>
      <c r="K1704" s="96"/>
      <c r="L1704" s="97" t="s">
        <v>1347</v>
      </c>
      <c r="M1704" s="98"/>
      <c r="N1704" s="15" t="str">
        <f t="shared" si="141"/>
        <v>56274</v>
      </c>
      <c r="O1704" t="str">
        <f t="shared" si="142"/>
        <v/>
      </c>
      <c r="Q1704">
        <f t="shared" si="143"/>
        <v>56274</v>
      </c>
      <c r="R1704" s="14">
        <f t="shared" si="144"/>
        <v>491765</v>
      </c>
    </row>
    <row r="1705" spans="1:18" ht="16.149999999999999" customHeight="1" x14ac:dyDescent="0.25">
      <c r="A1705" s="12">
        <v>738</v>
      </c>
      <c r="B1705" s="12" t="s">
        <v>2336</v>
      </c>
      <c r="C1705" s="6" t="s">
        <v>1373</v>
      </c>
      <c r="D1705" s="7">
        <v>44967</v>
      </c>
      <c r="E1705" s="8" t="s">
        <v>2337</v>
      </c>
      <c r="F1705" s="9">
        <v>-67236393</v>
      </c>
      <c r="G1705" s="8">
        <v>0</v>
      </c>
      <c r="H1705" s="8">
        <v>0</v>
      </c>
      <c r="I1705" s="94">
        <v>-67236393</v>
      </c>
      <c r="J1705" s="95"/>
      <c r="K1705" s="96"/>
      <c r="L1705" s="97" t="s">
        <v>0</v>
      </c>
      <c r="M1705" s="98"/>
      <c r="N1705" s="15" t="str">
        <f t="shared" si="141"/>
        <v>'</v>
      </c>
      <c r="O1705" t="str">
        <f t="shared" si="142"/>
        <v>HT</v>
      </c>
      <c r="Q1705" t="e">
        <f t="shared" ref="Q1705:Q1706" si="145">RIGHT(N1705,LEN(N1705)-2)*1</f>
        <v>#VALUE!</v>
      </c>
      <c r="R1705" s="14">
        <f t="shared" si="144"/>
        <v>-67236393</v>
      </c>
    </row>
    <row r="1706" spans="1:18" ht="16.149999999999999" customHeight="1" x14ac:dyDescent="0.25">
      <c r="A1706" s="12">
        <v>738</v>
      </c>
      <c r="B1706" s="12" t="s">
        <v>2338</v>
      </c>
      <c r="C1706" s="6" t="s">
        <v>1373</v>
      </c>
      <c r="D1706" s="7">
        <v>44971</v>
      </c>
      <c r="E1706" s="8" t="s">
        <v>2339</v>
      </c>
      <c r="F1706" s="9">
        <v>-3841979</v>
      </c>
      <c r="G1706" s="8">
        <v>0</v>
      </c>
      <c r="H1706" s="8">
        <v>0</v>
      </c>
      <c r="I1706" s="94">
        <v>-3841979</v>
      </c>
      <c r="J1706" s="95"/>
      <c r="K1706" s="96"/>
      <c r="L1706" s="97" t="s">
        <v>0</v>
      </c>
      <c r="M1706" s="98"/>
      <c r="N1706" s="15" t="str">
        <f t="shared" si="141"/>
        <v>'</v>
      </c>
      <c r="O1706" t="str">
        <f t="shared" si="142"/>
        <v>HT</v>
      </c>
      <c r="Q1706" t="e">
        <f t="shared" si="145"/>
        <v>#VALUE!</v>
      </c>
      <c r="R1706" s="14">
        <f t="shared" si="144"/>
        <v>-3841979</v>
      </c>
    </row>
    <row r="1707" spans="1:18" ht="25.5" x14ac:dyDescent="0.25">
      <c r="A1707" s="5">
        <v>1</v>
      </c>
      <c r="B1707" s="99" t="s">
        <v>2340</v>
      </c>
      <c r="C1707" s="6" t="s">
        <v>2341</v>
      </c>
      <c r="D1707" s="7">
        <v>44970</v>
      </c>
      <c r="E1707" s="8" t="s">
        <v>1377</v>
      </c>
      <c r="F1707" s="9">
        <v>2837120</v>
      </c>
      <c r="G1707" s="8" t="s">
        <v>1378</v>
      </c>
      <c r="H1707" s="9">
        <v>297898</v>
      </c>
      <c r="I1707" s="101">
        <v>7159894</v>
      </c>
      <c r="J1707" s="102"/>
      <c r="K1707" s="103"/>
      <c r="L1707" s="107" t="s">
        <v>30</v>
      </c>
      <c r="M1707" s="108"/>
      <c r="N1707" s="15" t="str">
        <f t="shared" si="141"/>
        <v>04029</v>
      </c>
      <c r="O1707" t="str">
        <f t="shared" si="142"/>
        <v/>
      </c>
      <c r="Q1707">
        <f t="shared" si="143"/>
        <v>4029</v>
      </c>
      <c r="R1707" s="14">
        <f t="shared" si="144"/>
        <v>2837120</v>
      </c>
    </row>
    <row r="1708" spans="1:18" ht="25.5" x14ac:dyDescent="0.25">
      <c r="A1708" s="10">
        <v>2</v>
      </c>
      <c r="B1708" s="111"/>
      <c r="C1708" s="6" t="s">
        <v>2342</v>
      </c>
      <c r="D1708" s="7">
        <v>44963</v>
      </c>
      <c r="E1708" s="8" t="s">
        <v>1380</v>
      </c>
      <c r="F1708" s="9">
        <v>1221638</v>
      </c>
      <c r="G1708" s="8" t="s">
        <v>1378</v>
      </c>
      <c r="H1708" s="9">
        <v>128272</v>
      </c>
      <c r="I1708" s="112"/>
      <c r="J1708" s="113"/>
      <c r="K1708" s="114"/>
      <c r="L1708" s="115"/>
      <c r="M1708" s="116"/>
      <c r="N1708" s="15" t="str">
        <f t="shared" si="141"/>
        <v>02992</v>
      </c>
      <c r="O1708" t="str">
        <f t="shared" si="142"/>
        <v/>
      </c>
      <c r="Q1708">
        <f t="shared" si="143"/>
        <v>2992</v>
      </c>
      <c r="R1708" s="14">
        <f t="shared" si="144"/>
        <v>1221638</v>
      </c>
    </row>
    <row r="1709" spans="1:18" ht="38.25" x14ac:dyDescent="0.25">
      <c r="A1709" s="10">
        <v>3</v>
      </c>
      <c r="B1709" s="111"/>
      <c r="C1709" s="6" t="s">
        <v>2343</v>
      </c>
      <c r="D1709" s="7">
        <v>44963</v>
      </c>
      <c r="E1709" s="8" t="s">
        <v>1390</v>
      </c>
      <c r="F1709" s="9">
        <v>1359743</v>
      </c>
      <c r="G1709" s="8" t="s">
        <v>1378</v>
      </c>
      <c r="H1709" s="9">
        <v>142773</v>
      </c>
      <c r="I1709" s="112"/>
      <c r="J1709" s="113"/>
      <c r="K1709" s="114"/>
      <c r="L1709" s="115"/>
      <c r="M1709" s="116"/>
      <c r="N1709" s="15" t="str">
        <f t="shared" si="141"/>
        <v>02991</v>
      </c>
      <c r="O1709" t="str">
        <f t="shared" si="142"/>
        <v/>
      </c>
      <c r="Q1709">
        <f t="shared" si="143"/>
        <v>2991</v>
      </c>
      <c r="R1709" s="14">
        <f t="shared" si="144"/>
        <v>1359743</v>
      </c>
    </row>
    <row r="1710" spans="1:18" ht="38.25" x14ac:dyDescent="0.25">
      <c r="A1710" s="10">
        <v>4</v>
      </c>
      <c r="B1710" s="111"/>
      <c r="C1710" s="6" t="s">
        <v>2344</v>
      </c>
      <c r="D1710" s="7">
        <v>44970</v>
      </c>
      <c r="E1710" s="8" t="s">
        <v>1783</v>
      </c>
      <c r="F1710" s="9">
        <v>552002</v>
      </c>
      <c r="G1710" s="8" t="s">
        <v>1378</v>
      </c>
      <c r="H1710" s="9">
        <v>57960</v>
      </c>
      <c r="I1710" s="112"/>
      <c r="J1710" s="113"/>
      <c r="K1710" s="114"/>
      <c r="L1710" s="115"/>
      <c r="M1710" s="116"/>
      <c r="N1710" s="15" t="str">
        <f t="shared" si="141"/>
        <v>04030</v>
      </c>
      <c r="O1710" t="str">
        <f t="shared" si="142"/>
        <v/>
      </c>
      <c r="Q1710">
        <f t="shared" si="143"/>
        <v>4030</v>
      </c>
      <c r="R1710" s="14">
        <f t="shared" si="144"/>
        <v>552002</v>
      </c>
    </row>
    <row r="1711" spans="1:18" ht="25.5" x14ac:dyDescent="0.25">
      <c r="A1711" s="11">
        <v>5</v>
      </c>
      <c r="B1711" s="100"/>
      <c r="C1711" s="6" t="s">
        <v>2345</v>
      </c>
      <c r="D1711" s="7">
        <v>44980</v>
      </c>
      <c r="E1711" s="8" t="s">
        <v>1380</v>
      </c>
      <c r="F1711" s="9">
        <v>2029379</v>
      </c>
      <c r="G1711" s="8" t="s">
        <v>1378</v>
      </c>
      <c r="H1711" s="9">
        <v>213085</v>
      </c>
      <c r="I1711" s="104"/>
      <c r="J1711" s="105"/>
      <c r="K1711" s="106"/>
      <c r="L1711" s="109"/>
      <c r="M1711" s="110"/>
      <c r="N1711" s="15" t="str">
        <f t="shared" si="141"/>
        <v>08583</v>
      </c>
      <c r="O1711" t="str">
        <f t="shared" si="142"/>
        <v/>
      </c>
      <c r="Q1711">
        <f t="shared" si="143"/>
        <v>8583</v>
      </c>
      <c r="R1711" s="14">
        <f t="shared" si="144"/>
        <v>2029379</v>
      </c>
    </row>
    <row r="1712" spans="1:18" ht="25.5" x14ac:dyDescent="0.25">
      <c r="A1712" s="5">
        <v>6</v>
      </c>
      <c r="B1712" s="99" t="s">
        <v>2346</v>
      </c>
      <c r="C1712" s="6" t="s">
        <v>2347</v>
      </c>
      <c r="D1712" s="7">
        <v>44965</v>
      </c>
      <c r="E1712" s="8" t="s">
        <v>1380</v>
      </c>
      <c r="F1712" s="9">
        <v>5644485</v>
      </c>
      <c r="G1712" s="8" t="s">
        <v>1378</v>
      </c>
      <c r="H1712" s="9">
        <v>592671</v>
      </c>
      <c r="I1712" s="101">
        <v>7732588</v>
      </c>
      <c r="J1712" s="102"/>
      <c r="K1712" s="103"/>
      <c r="L1712" s="107" t="s">
        <v>40</v>
      </c>
      <c r="M1712" s="108"/>
      <c r="N1712" s="15" t="str">
        <f t="shared" si="141"/>
        <v>03156</v>
      </c>
      <c r="O1712" t="str">
        <f t="shared" si="142"/>
        <v/>
      </c>
      <c r="Q1712">
        <f t="shared" si="143"/>
        <v>3156</v>
      </c>
      <c r="R1712" s="14">
        <f t="shared" si="144"/>
        <v>5644485</v>
      </c>
    </row>
    <row r="1713" spans="1:18" ht="25.5" x14ac:dyDescent="0.25">
      <c r="A1713" s="11">
        <v>7</v>
      </c>
      <c r="B1713" s="100"/>
      <c r="C1713" s="6" t="s">
        <v>2348</v>
      </c>
      <c r="D1713" s="7">
        <v>44972</v>
      </c>
      <c r="E1713" s="8" t="s">
        <v>1380</v>
      </c>
      <c r="F1713" s="9">
        <v>2995278</v>
      </c>
      <c r="G1713" s="8" t="s">
        <v>1378</v>
      </c>
      <c r="H1713" s="9">
        <v>314504</v>
      </c>
      <c r="I1713" s="104"/>
      <c r="J1713" s="105"/>
      <c r="K1713" s="106"/>
      <c r="L1713" s="109"/>
      <c r="M1713" s="110"/>
      <c r="N1713" s="15" t="str">
        <f t="shared" si="141"/>
        <v>04191</v>
      </c>
      <c r="O1713" t="str">
        <f t="shared" si="142"/>
        <v/>
      </c>
      <c r="Q1713">
        <f t="shared" si="143"/>
        <v>4191</v>
      </c>
      <c r="R1713" s="14">
        <f t="shared" si="144"/>
        <v>2995278</v>
      </c>
    </row>
    <row r="1714" spans="1:18" ht="25.5" x14ac:dyDescent="0.25">
      <c r="A1714" s="5">
        <v>8</v>
      </c>
      <c r="B1714" s="99" t="s">
        <v>2349</v>
      </c>
      <c r="C1714" s="6" t="s">
        <v>2350</v>
      </c>
      <c r="D1714" s="7">
        <v>44971</v>
      </c>
      <c r="E1714" s="8" t="s">
        <v>1380</v>
      </c>
      <c r="F1714" s="9">
        <v>1773640</v>
      </c>
      <c r="G1714" s="8" t="s">
        <v>1378</v>
      </c>
      <c r="H1714" s="9">
        <v>186232</v>
      </c>
      <c r="I1714" s="101">
        <v>5801851</v>
      </c>
      <c r="J1714" s="102"/>
      <c r="K1714" s="103"/>
      <c r="L1714" s="107" t="s">
        <v>47</v>
      </c>
      <c r="M1714" s="108"/>
      <c r="N1714" s="15" t="str">
        <f t="shared" si="141"/>
        <v>04109</v>
      </c>
      <c r="O1714" t="str">
        <f t="shared" si="142"/>
        <v/>
      </c>
      <c r="Q1714">
        <f t="shared" si="143"/>
        <v>4109</v>
      </c>
      <c r="R1714" s="14">
        <f t="shared" si="144"/>
        <v>1773640</v>
      </c>
    </row>
    <row r="1715" spans="1:18" ht="25.5" x14ac:dyDescent="0.25">
      <c r="A1715" s="10">
        <v>9</v>
      </c>
      <c r="B1715" s="111"/>
      <c r="C1715" s="6" t="s">
        <v>2351</v>
      </c>
      <c r="D1715" s="7">
        <v>44964</v>
      </c>
      <c r="E1715" s="8" t="s">
        <v>1380</v>
      </c>
      <c r="F1715" s="9">
        <v>1669553</v>
      </c>
      <c r="G1715" s="8" t="s">
        <v>1378</v>
      </c>
      <c r="H1715" s="9">
        <v>175303</v>
      </c>
      <c r="I1715" s="112"/>
      <c r="J1715" s="113"/>
      <c r="K1715" s="114"/>
      <c r="L1715" s="115"/>
      <c r="M1715" s="116"/>
      <c r="N1715" s="15" t="str">
        <f t="shared" si="141"/>
        <v>03090</v>
      </c>
      <c r="O1715" t="str">
        <f t="shared" si="142"/>
        <v/>
      </c>
      <c r="Q1715">
        <f t="shared" si="143"/>
        <v>3090</v>
      </c>
      <c r="R1715" s="14">
        <f t="shared" si="144"/>
        <v>1669553</v>
      </c>
    </row>
    <row r="1716" spans="1:18" ht="25.5" x14ac:dyDescent="0.25">
      <c r="A1716" s="10">
        <v>10</v>
      </c>
      <c r="B1716" s="111"/>
      <c r="C1716" s="6" t="s">
        <v>2352</v>
      </c>
      <c r="D1716" s="7">
        <v>44978</v>
      </c>
      <c r="E1716" s="8" t="s">
        <v>1380</v>
      </c>
      <c r="F1716" s="9">
        <v>1773640</v>
      </c>
      <c r="G1716" s="8" t="s">
        <v>1378</v>
      </c>
      <c r="H1716" s="9">
        <v>186232</v>
      </c>
      <c r="I1716" s="112"/>
      <c r="J1716" s="113"/>
      <c r="K1716" s="114"/>
      <c r="L1716" s="115"/>
      <c r="M1716" s="116"/>
      <c r="N1716" s="15" t="str">
        <f t="shared" si="141"/>
        <v>06803</v>
      </c>
      <c r="O1716" t="str">
        <f t="shared" si="142"/>
        <v/>
      </c>
      <c r="Q1716">
        <f t="shared" si="143"/>
        <v>6803</v>
      </c>
      <c r="R1716" s="14">
        <f t="shared" si="144"/>
        <v>1773640</v>
      </c>
    </row>
    <row r="1717" spans="1:18" ht="25.5" x14ac:dyDescent="0.25">
      <c r="A1717" s="11">
        <v>11</v>
      </c>
      <c r="B1717" s="100"/>
      <c r="C1717" s="6" t="s">
        <v>2353</v>
      </c>
      <c r="D1717" s="7">
        <v>44978</v>
      </c>
      <c r="E1717" s="8" t="s">
        <v>1380</v>
      </c>
      <c r="F1717" s="9">
        <v>1265682</v>
      </c>
      <c r="G1717" s="8" t="s">
        <v>1378</v>
      </c>
      <c r="H1717" s="9">
        <v>132897</v>
      </c>
      <c r="I1717" s="104"/>
      <c r="J1717" s="105"/>
      <c r="K1717" s="106"/>
      <c r="L1717" s="109"/>
      <c r="M1717" s="110"/>
      <c r="N1717" s="15" t="str">
        <f t="shared" si="141"/>
        <v>06800</v>
      </c>
      <c r="O1717" t="str">
        <f t="shared" si="142"/>
        <v/>
      </c>
      <c r="Q1717">
        <f t="shared" si="143"/>
        <v>6800</v>
      </c>
      <c r="R1717" s="14">
        <f t="shared" si="144"/>
        <v>1265682</v>
      </c>
    </row>
    <row r="1718" spans="1:18" ht="25.5" x14ac:dyDescent="0.25">
      <c r="A1718" s="5">
        <v>12</v>
      </c>
      <c r="B1718" s="99" t="s">
        <v>2354</v>
      </c>
      <c r="C1718" s="6" t="s">
        <v>2355</v>
      </c>
      <c r="D1718" s="7">
        <v>44932</v>
      </c>
      <c r="E1718" s="8" t="s">
        <v>248</v>
      </c>
      <c r="F1718" s="9">
        <v>807741</v>
      </c>
      <c r="G1718" s="8" t="s">
        <v>1378</v>
      </c>
      <c r="H1718" s="9">
        <v>84813</v>
      </c>
      <c r="I1718" s="101">
        <v>3537610</v>
      </c>
      <c r="J1718" s="102"/>
      <c r="K1718" s="103"/>
      <c r="L1718" s="107" t="s">
        <v>60</v>
      </c>
      <c r="M1718" s="108"/>
      <c r="N1718" s="15" t="str">
        <f t="shared" si="141"/>
        <v>00701</v>
      </c>
      <c r="O1718" t="str">
        <f t="shared" si="142"/>
        <v/>
      </c>
      <c r="Q1718">
        <f t="shared" si="143"/>
        <v>701</v>
      </c>
      <c r="R1718" s="14">
        <f t="shared" si="144"/>
        <v>807741</v>
      </c>
    </row>
    <row r="1719" spans="1:18" ht="25.5" x14ac:dyDescent="0.25">
      <c r="A1719" s="10">
        <v>13</v>
      </c>
      <c r="B1719" s="111"/>
      <c r="C1719" s="6" t="s">
        <v>2356</v>
      </c>
      <c r="D1719" s="7">
        <v>44930</v>
      </c>
      <c r="E1719" s="8" t="s">
        <v>514</v>
      </c>
      <c r="F1719" s="9">
        <v>220801</v>
      </c>
      <c r="G1719" s="8" t="s">
        <v>1378</v>
      </c>
      <c r="H1719" s="9">
        <v>23184</v>
      </c>
      <c r="I1719" s="112"/>
      <c r="J1719" s="113"/>
      <c r="K1719" s="114"/>
      <c r="L1719" s="115"/>
      <c r="M1719" s="116"/>
      <c r="N1719" s="15" t="str">
        <f t="shared" si="141"/>
        <v>00276</v>
      </c>
      <c r="O1719" t="str">
        <f t="shared" si="142"/>
        <v/>
      </c>
      <c r="Q1719">
        <f t="shared" si="143"/>
        <v>276</v>
      </c>
      <c r="R1719" s="14">
        <f t="shared" si="144"/>
        <v>220801</v>
      </c>
    </row>
    <row r="1720" spans="1:18" ht="25.5" x14ac:dyDescent="0.25">
      <c r="A1720" s="10">
        <v>14</v>
      </c>
      <c r="B1720" s="111"/>
      <c r="C1720" s="6" t="s">
        <v>2357</v>
      </c>
      <c r="D1720" s="7">
        <v>44931</v>
      </c>
      <c r="E1720" s="8" t="s">
        <v>514</v>
      </c>
      <c r="F1720" s="9">
        <v>807741</v>
      </c>
      <c r="G1720" s="8" t="s">
        <v>1378</v>
      </c>
      <c r="H1720" s="9">
        <v>84813</v>
      </c>
      <c r="I1720" s="112"/>
      <c r="J1720" s="113"/>
      <c r="K1720" s="114"/>
      <c r="L1720" s="115"/>
      <c r="M1720" s="116"/>
      <c r="N1720" s="15" t="str">
        <f t="shared" si="141"/>
        <v>00466</v>
      </c>
      <c r="O1720" t="str">
        <f t="shared" si="142"/>
        <v/>
      </c>
      <c r="Q1720">
        <f t="shared" si="143"/>
        <v>466</v>
      </c>
      <c r="R1720" s="14">
        <f t="shared" si="144"/>
        <v>807741</v>
      </c>
    </row>
    <row r="1721" spans="1:18" ht="25.5" x14ac:dyDescent="0.25">
      <c r="A1721" s="10">
        <v>15</v>
      </c>
      <c r="B1721" s="111"/>
      <c r="C1721" s="6" t="s">
        <v>2358</v>
      </c>
      <c r="D1721" s="7">
        <v>44931</v>
      </c>
      <c r="E1721" s="8" t="s">
        <v>514</v>
      </c>
      <c r="F1721" s="9">
        <v>1308613</v>
      </c>
      <c r="G1721" s="8" t="s">
        <v>1378</v>
      </c>
      <c r="H1721" s="9">
        <v>137404</v>
      </c>
      <c r="I1721" s="112"/>
      <c r="J1721" s="113"/>
      <c r="K1721" s="114"/>
      <c r="L1721" s="115"/>
      <c r="M1721" s="116"/>
      <c r="N1721" s="15" t="str">
        <f t="shared" si="141"/>
        <v>00461</v>
      </c>
      <c r="O1721" t="str">
        <f t="shared" si="142"/>
        <v/>
      </c>
      <c r="Q1721">
        <f t="shared" si="143"/>
        <v>461</v>
      </c>
      <c r="R1721" s="14">
        <f t="shared" si="144"/>
        <v>1308613</v>
      </c>
    </row>
    <row r="1722" spans="1:18" ht="25.5" x14ac:dyDescent="0.25">
      <c r="A1722" s="11">
        <v>16</v>
      </c>
      <c r="B1722" s="100"/>
      <c r="C1722" s="6" t="s">
        <v>2359</v>
      </c>
      <c r="D1722" s="7">
        <v>44932</v>
      </c>
      <c r="E1722" s="8" t="s">
        <v>514</v>
      </c>
      <c r="F1722" s="9">
        <v>807741</v>
      </c>
      <c r="G1722" s="8" t="s">
        <v>1378</v>
      </c>
      <c r="H1722" s="9">
        <v>84813</v>
      </c>
      <c r="I1722" s="104"/>
      <c r="J1722" s="105"/>
      <c r="K1722" s="106"/>
      <c r="L1722" s="109"/>
      <c r="M1722" s="110"/>
      <c r="N1722" s="15" t="str">
        <f t="shared" si="141"/>
        <v>00614</v>
      </c>
      <c r="O1722" t="str">
        <f t="shared" si="142"/>
        <v/>
      </c>
      <c r="Q1722">
        <f t="shared" si="143"/>
        <v>614</v>
      </c>
      <c r="R1722" s="14">
        <f t="shared" si="144"/>
        <v>807741</v>
      </c>
    </row>
    <row r="1723" spans="1:18" ht="25.5" x14ac:dyDescent="0.25">
      <c r="A1723" s="5">
        <v>17</v>
      </c>
      <c r="B1723" s="99" t="s">
        <v>2360</v>
      </c>
      <c r="C1723" s="6" t="s">
        <v>2361</v>
      </c>
      <c r="D1723" s="7">
        <v>44944</v>
      </c>
      <c r="E1723" s="8" t="s">
        <v>248</v>
      </c>
      <c r="F1723" s="9">
        <v>801394</v>
      </c>
      <c r="G1723" s="8" t="s">
        <v>1378</v>
      </c>
      <c r="H1723" s="9">
        <v>84147</v>
      </c>
      <c r="I1723" s="101">
        <v>2347853</v>
      </c>
      <c r="J1723" s="102"/>
      <c r="K1723" s="103"/>
      <c r="L1723" s="107" t="s">
        <v>60</v>
      </c>
      <c r="M1723" s="108"/>
      <c r="N1723" s="15" t="str">
        <f t="shared" si="141"/>
        <v>01761</v>
      </c>
      <c r="O1723" t="str">
        <f t="shared" si="142"/>
        <v/>
      </c>
      <c r="Q1723">
        <f t="shared" si="143"/>
        <v>1761</v>
      </c>
      <c r="R1723" s="14">
        <f t="shared" si="144"/>
        <v>801394</v>
      </c>
    </row>
    <row r="1724" spans="1:18" ht="25.5" x14ac:dyDescent="0.25">
      <c r="A1724" s="10">
        <v>18</v>
      </c>
      <c r="B1724" s="111"/>
      <c r="C1724" s="6" t="s">
        <v>2362</v>
      </c>
      <c r="D1724" s="7">
        <v>44931</v>
      </c>
      <c r="E1724" s="8" t="s">
        <v>2363</v>
      </c>
      <c r="F1724" s="9">
        <v>807741</v>
      </c>
      <c r="G1724" s="8" t="s">
        <v>1378</v>
      </c>
      <c r="H1724" s="9">
        <v>84813</v>
      </c>
      <c r="I1724" s="112"/>
      <c r="J1724" s="113"/>
      <c r="K1724" s="114"/>
      <c r="L1724" s="115"/>
      <c r="M1724" s="116"/>
      <c r="N1724" s="15" t="str">
        <f t="shared" si="141"/>
        <v>00511</v>
      </c>
      <c r="O1724" t="str">
        <f t="shared" si="142"/>
        <v/>
      </c>
      <c r="Q1724">
        <f t="shared" si="143"/>
        <v>511</v>
      </c>
      <c r="R1724" s="14">
        <f t="shared" si="144"/>
        <v>807741</v>
      </c>
    </row>
    <row r="1725" spans="1:18" ht="25.5" x14ac:dyDescent="0.25">
      <c r="A1725" s="11">
        <v>19</v>
      </c>
      <c r="B1725" s="100"/>
      <c r="C1725" s="6" t="s">
        <v>2364</v>
      </c>
      <c r="D1725" s="7">
        <v>44935</v>
      </c>
      <c r="E1725" s="8" t="s">
        <v>2363</v>
      </c>
      <c r="F1725" s="9">
        <v>1014165</v>
      </c>
      <c r="G1725" s="8" t="s">
        <v>1378</v>
      </c>
      <c r="H1725" s="9">
        <v>106488</v>
      </c>
      <c r="I1725" s="104"/>
      <c r="J1725" s="105"/>
      <c r="K1725" s="106"/>
      <c r="L1725" s="109"/>
      <c r="M1725" s="110"/>
      <c r="N1725" s="15" t="str">
        <f t="shared" si="141"/>
        <v>00897</v>
      </c>
      <c r="O1725" t="str">
        <f t="shared" si="142"/>
        <v/>
      </c>
      <c r="Q1725">
        <f t="shared" si="143"/>
        <v>897</v>
      </c>
      <c r="R1725" s="14">
        <f t="shared" si="144"/>
        <v>1014165</v>
      </c>
    </row>
    <row r="1726" spans="1:18" ht="25.5" x14ac:dyDescent="0.25">
      <c r="A1726" s="12">
        <v>20</v>
      </c>
      <c r="B1726" s="12" t="s">
        <v>2365</v>
      </c>
      <c r="C1726" s="6" t="s">
        <v>2366</v>
      </c>
      <c r="D1726" s="7">
        <v>44930</v>
      </c>
      <c r="E1726" s="8" t="s">
        <v>514</v>
      </c>
      <c r="F1726" s="9">
        <v>1001744</v>
      </c>
      <c r="G1726" s="8" t="s">
        <v>1378</v>
      </c>
      <c r="H1726" s="9">
        <v>105183</v>
      </c>
      <c r="I1726" s="94">
        <v>896561</v>
      </c>
      <c r="J1726" s="95"/>
      <c r="K1726" s="96"/>
      <c r="L1726" s="97" t="s">
        <v>60</v>
      </c>
      <c r="M1726" s="98"/>
      <c r="N1726" s="15" t="str">
        <f t="shared" si="141"/>
        <v>00279</v>
      </c>
      <c r="O1726" t="str">
        <f t="shared" si="142"/>
        <v/>
      </c>
      <c r="Q1726">
        <f t="shared" si="143"/>
        <v>279</v>
      </c>
      <c r="R1726" s="14">
        <f t="shared" si="144"/>
        <v>1001744</v>
      </c>
    </row>
    <row r="1727" spans="1:18" ht="25.5" x14ac:dyDescent="0.25">
      <c r="A1727" s="5">
        <v>21</v>
      </c>
      <c r="B1727" s="99" t="s">
        <v>2367</v>
      </c>
      <c r="C1727" s="6" t="s">
        <v>2368</v>
      </c>
      <c r="D1727" s="7">
        <v>44932</v>
      </c>
      <c r="E1727" s="8" t="s">
        <v>248</v>
      </c>
      <c r="F1727" s="9">
        <v>1308613</v>
      </c>
      <c r="G1727" s="8" t="s">
        <v>1378</v>
      </c>
      <c r="H1727" s="9">
        <v>137405</v>
      </c>
      <c r="I1727" s="101">
        <v>2342417</v>
      </c>
      <c r="J1727" s="102"/>
      <c r="K1727" s="103"/>
      <c r="L1727" s="107" t="s">
        <v>60</v>
      </c>
      <c r="M1727" s="108"/>
      <c r="N1727" s="15" t="str">
        <f t="shared" si="141"/>
        <v>00697</v>
      </c>
      <c r="O1727" t="str">
        <f t="shared" si="142"/>
        <v/>
      </c>
      <c r="Q1727">
        <f t="shared" si="143"/>
        <v>697</v>
      </c>
      <c r="R1727" s="14">
        <f t="shared" si="144"/>
        <v>1308613</v>
      </c>
    </row>
    <row r="1728" spans="1:18" ht="25.5" x14ac:dyDescent="0.25">
      <c r="A1728" s="11">
        <v>22</v>
      </c>
      <c r="B1728" s="100"/>
      <c r="C1728" s="6" t="s">
        <v>2369</v>
      </c>
      <c r="D1728" s="7">
        <v>44932</v>
      </c>
      <c r="E1728" s="8" t="s">
        <v>248</v>
      </c>
      <c r="F1728" s="9">
        <v>1308613</v>
      </c>
      <c r="G1728" s="8" t="s">
        <v>1378</v>
      </c>
      <c r="H1728" s="9">
        <v>137405</v>
      </c>
      <c r="I1728" s="104"/>
      <c r="J1728" s="105"/>
      <c r="K1728" s="106"/>
      <c r="L1728" s="109"/>
      <c r="M1728" s="110"/>
      <c r="N1728" s="15" t="str">
        <f t="shared" si="141"/>
        <v>00706</v>
      </c>
      <c r="O1728" t="str">
        <f t="shared" si="142"/>
        <v/>
      </c>
      <c r="Q1728">
        <f t="shared" si="143"/>
        <v>706</v>
      </c>
      <c r="R1728" s="14">
        <f t="shared" si="144"/>
        <v>1308613</v>
      </c>
    </row>
    <row r="1729" spans="1:18" ht="25.5" x14ac:dyDescent="0.25">
      <c r="A1729" s="5">
        <v>23</v>
      </c>
      <c r="B1729" s="99" t="s">
        <v>2370</v>
      </c>
      <c r="C1729" s="6" t="s">
        <v>2371</v>
      </c>
      <c r="D1729" s="7">
        <v>44932</v>
      </c>
      <c r="E1729" s="8" t="s">
        <v>248</v>
      </c>
      <c r="F1729" s="9">
        <v>807741</v>
      </c>
      <c r="G1729" s="8" t="s">
        <v>1378</v>
      </c>
      <c r="H1729" s="9">
        <v>84813</v>
      </c>
      <c r="I1729" s="101">
        <v>2168785</v>
      </c>
      <c r="J1729" s="102"/>
      <c r="K1729" s="103"/>
      <c r="L1729" s="107" t="s">
        <v>60</v>
      </c>
      <c r="M1729" s="108"/>
      <c r="N1729" s="15" t="str">
        <f t="shared" si="141"/>
        <v>00704</v>
      </c>
      <c r="O1729" t="str">
        <f t="shared" si="142"/>
        <v/>
      </c>
      <c r="Q1729">
        <f t="shared" si="143"/>
        <v>704</v>
      </c>
      <c r="R1729" s="14">
        <f t="shared" si="144"/>
        <v>807741</v>
      </c>
    </row>
    <row r="1730" spans="1:18" ht="25.5" x14ac:dyDescent="0.25">
      <c r="A1730" s="10">
        <v>24</v>
      </c>
      <c r="B1730" s="111"/>
      <c r="C1730" s="6" t="s">
        <v>2372</v>
      </c>
      <c r="D1730" s="7">
        <v>44932</v>
      </c>
      <c r="E1730" s="8" t="s">
        <v>248</v>
      </c>
      <c r="F1730" s="9">
        <v>807741</v>
      </c>
      <c r="G1730" s="8" t="s">
        <v>1378</v>
      </c>
      <c r="H1730" s="9">
        <v>84813</v>
      </c>
      <c r="I1730" s="112"/>
      <c r="J1730" s="113"/>
      <c r="K1730" s="114"/>
      <c r="L1730" s="115"/>
      <c r="M1730" s="116"/>
      <c r="N1730" s="15" t="str">
        <f t="shared" si="141"/>
        <v>00702</v>
      </c>
      <c r="O1730" t="str">
        <f t="shared" si="142"/>
        <v/>
      </c>
      <c r="Q1730">
        <f t="shared" si="143"/>
        <v>702</v>
      </c>
      <c r="R1730" s="14">
        <f t="shared" si="144"/>
        <v>807741</v>
      </c>
    </row>
    <row r="1731" spans="1:18" ht="25.5" x14ac:dyDescent="0.25">
      <c r="A1731" s="11">
        <v>25</v>
      </c>
      <c r="B1731" s="100"/>
      <c r="C1731" s="6" t="s">
        <v>2373</v>
      </c>
      <c r="D1731" s="7">
        <v>44931</v>
      </c>
      <c r="E1731" s="8" t="s">
        <v>2363</v>
      </c>
      <c r="F1731" s="9">
        <v>807741</v>
      </c>
      <c r="G1731" s="8" t="s">
        <v>1378</v>
      </c>
      <c r="H1731" s="9">
        <v>84813</v>
      </c>
      <c r="I1731" s="104"/>
      <c r="J1731" s="105"/>
      <c r="K1731" s="106"/>
      <c r="L1731" s="109"/>
      <c r="M1731" s="110"/>
      <c r="N1731" s="15" t="str">
        <f t="shared" si="141"/>
        <v>00513</v>
      </c>
      <c r="O1731" t="str">
        <f t="shared" si="142"/>
        <v/>
      </c>
      <c r="Q1731">
        <f t="shared" si="143"/>
        <v>513</v>
      </c>
      <c r="R1731" s="14">
        <f t="shared" si="144"/>
        <v>807741</v>
      </c>
    </row>
    <row r="1732" spans="1:18" ht="25.5" x14ac:dyDescent="0.25">
      <c r="A1732" s="5">
        <v>26</v>
      </c>
      <c r="B1732" s="99" t="s">
        <v>2374</v>
      </c>
      <c r="C1732" s="6" t="s">
        <v>2375</v>
      </c>
      <c r="D1732" s="7">
        <v>44931</v>
      </c>
      <c r="E1732" s="8" t="s">
        <v>2376</v>
      </c>
      <c r="F1732" s="9">
        <v>807741</v>
      </c>
      <c r="G1732" s="8" t="s">
        <v>1378</v>
      </c>
      <c r="H1732" s="9">
        <v>84813</v>
      </c>
      <c r="I1732" s="101">
        <v>2978530</v>
      </c>
      <c r="J1732" s="102"/>
      <c r="K1732" s="103"/>
      <c r="L1732" s="107" t="s">
        <v>60</v>
      </c>
      <c r="M1732" s="108"/>
      <c r="N1732" s="15" t="str">
        <f t="shared" si="141"/>
        <v>00396</v>
      </c>
      <c r="O1732" t="str">
        <f t="shared" si="142"/>
        <v/>
      </c>
      <c r="Q1732">
        <f t="shared" si="143"/>
        <v>396</v>
      </c>
      <c r="R1732" s="14">
        <f t="shared" si="144"/>
        <v>807741</v>
      </c>
    </row>
    <row r="1733" spans="1:18" ht="25.5" x14ac:dyDescent="0.25">
      <c r="A1733" s="10">
        <v>27</v>
      </c>
      <c r="B1733" s="111"/>
      <c r="C1733" s="6" t="s">
        <v>2377</v>
      </c>
      <c r="D1733" s="7">
        <v>44932</v>
      </c>
      <c r="E1733" s="8" t="s">
        <v>2378</v>
      </c>
      <c r="F1733" s="9">
        <v>807741</v>
      </c>
      <c r="G1733" s="8" t="s">
        <v>1378</v>
      </c>
      <c r="H1733" s="9">
        <v>84813</v>
      </c>
      <c r="I1733" s="112"/>
      <c r="J1733" s="113"/>
      <c r="K1733" s="114"/>
      <c r="L1733" s="115"/>
      <c r="M1733" s="116"/>
      <c r="N1733" s="15" t="str">
        <f t="shared" si="141"/>
        <v>00779</v>
      </c>
      <c r="O1733" t="str">
        <f t="shared" si="142"/>
        <v/>
      </c>
      <c r="Q1733">
        <f t="shared" si="143"/>
        <v>779</v>
      </c>
      <c r="R1733" s="14">
        <f t="shared" si="144"/>
        <v>807741</v>
      </c>
    </row>
    <row r="1734" spans="1:18" ht="25.5" x14ac:dyDescent="0.25">
      <c r="A1734" s="10">
        <v>28</v>
      </c>
      <c r="B1734" s="111"/>
      <c r="C1734" s="6" t="s">
        <v>2379</v>
      </c>
      <c r="D1734" s="7">
        <v>44932</v>
      </c>
      <c r="E1734" s="8" t="s">
        <v>2380</v>
      </c>
      <c r="F1734" s="9">
        <v>1308613</v>
      </c>
      <c r="G1734" s="8" t="s">
        <v>1378</v>
      </c>
      <c r="H1734" s="9">
        <v>137404</v>
      </c>
      <c r="I1734" s="112"/>
      <c r="J1734" s="113"/>
      <c r="K1734" s="114"/>
      <c r="L1734" s="115"/>
      <c r="M1734" s="116"/>
      <c r="N1734" s="15" t="str">
        <f t="shared" si="141"/>
        <v>00753</v>
      </c>
      <c r="O1734" t="str">
        <f t="shared" si="142"/>
        <v/>
      </c>
      <c r="Q1734">
        <f t="shared" si="143"/>
        <v>753</v>
      </c>
      <c r="R1734" s="14">
        <f t="shared" si="144"/>
        <v>1308613</v>
      </c>
    </row>
    <row r="1735" spans="1:18" ht="25.5" x14ac:dyDescent="0.25">
      <c r="A1735" s="11">
        <v>29</v>
      </c>
      <c r="B1735" s="100"/>
      <c r="C1735" s="6" t="s">
        <v>2381</v>
      </c>
      <c r="D1735" s="7">
        <v>44932</v>
      </c>
      <c r="E1735" s="8" t="s">
        <v>2376</v>
      </c>
      <c r="F1735" s="9">
        <v>403871</v>
      </c>
      <c r="G1735" s="8" t="s">
        <v>1378</v>
      </c>
      <c r="H1735" s="9">
        <v>42406</v>
      </c>
      <c r="I1735" s="104"/>
      <c r="J1735" s="105"/>
      <c r="K1735" s="106"/>
      <c r="L1735" s="109"/>
      <c r="M1735" s="110"/>
      <c r="N1735" s="15" t="str">
        <f t="shared" si="141"/>
        <v>00676</v>
      </c>
      <c r="O1735" t="str">
        <f t="shared" si="142"/>
        <v/>
      </c>
      <c r="Q1735">
        <f t="shared" si="143"/>
        <v>676</v>
      </c>
      <c r="R1735" s="14">
        <f t="shared" si="144"/>
        <v>403871</v>
      </c>
    </row>
    <row r="1736" spans="1:18" ht="25.5" x14ac:dyDescent="0.25">
      <c r="A1736" s="5">
        <v>30</v>
      </c>
      <c r="B1736" s="99" t="s">
        <v>2382</v>
      </c>
      <c r="C1736" s="6" t="s">
        <v>2383</v>
      </c>
      <c r="D1736" s="7">
        <v>44966</v>
      </c>
      <c r="E1736" s="8" t="s">
        <v>514</v>
      </c>
      <c r="F1736" s="9">
        <v>1162821</v>
      </c>
      <c r="G1736" s="8" t="s">
        <v>1378</v>
      </c>
      <c r="H1736" s="9">
        <v>122096</v>
      </c>
      <c r="I1736" s="101">
        <v>235085844</v>
      </c>
      <c r="J1736" s="102"/>
      <c r="K1736" s="103"/>
      <c r="L1736" s="107" t="s">
        <v>60</v>
      </c>
      <c r="M1736" s="108"/>
      <c r="N1736" s="15" t="str">
        <f t="shared" si="141"/>
        <v>03568</v>
      </c>
      <c r="O1736" t="str">
        <f t="shared" si="142"/>
        <v/>
      </c>
      <c r="Q1736">
        <f t="shared" si="143"/>
        <v>3568</v>
      </c>
      <c r="R1736" s="14">
        <f t="shared" si="144"/>
        <v>1162821</v>
      </c>
    </row>
    <row r="1737" spans="1:18" ht="25.5" x14ac:dyDescent="0.25">
      <c r="A1737" s="10">
        <v>31</v>
      </c>
      <c r="B1737" s="111"/>
      <c r="C1737" s="6" t="s">
        <v>2384</v>
      </c>
      <c r="D1737" s="7">
        <v>44963</v>
      </c>
      <c r="E1737" s="8" t="s">
        <v>127</v>
      </c>
      <c r="F1737" s="9">
        <v>1013962</v>
      </c>
      <c r="G1737" s="8" t="s">
        <v>1378</v>
      </c>
      <c r="H1737" s="9">
        <v>106466</v>
      </c>
      <c r="I1737" s="112"/>
      <c r="J1737" s="113"/>
      <c r="K1737" s="114"/>
      <c r="L1737" s="115"/>
      <c r="M1737" s="116"/>
      <c r="N1737" s="15" t="str">
        <f t="shared" si="141"/>
        <v>02915</v>
      </c>
      <c r="O1737" t="str">
        <f t="shared" si="142"/>
        <v/>
      </c>
      <c r="Q1737">
        <f t="shared" si="143"/>
        <v>2915</v>
      </c>
      <c r="R1737" s="14">
        <f t="shared" si="144"/>
        <v>1013962</v>
      </c>
    </row>
    <row r="1738" spans="1:18" ht="25.5" x14ac:dyDescent="0.25">
      <c r="A1738" s="10">
        <v>32</v>
      </c>
      <c r="B1738" s="111"/>
      <c r="C1738" s="6" t="s">
        <v>2385</v>
      </c>
      <c r="D1738" s="7">
        <v>44963</v>
      </c>
      <c r="E1738" s="8" t="s">
        <v>248</v>
      </c>
      <c r="F1738" s="9">
        <v>532092</v>
      </c>
      <c r="G1738" s="8" t="s">
        <v>1378</v>
      </c>
      <c r="H1738" s="9">
        <v>55870</v>
      </c>
      <c r="I1738" s="112"/>
      <c r="J1738" s="113"/>
      <c r="K1738" s="114"/>
      <c r="L1738" s="115"/>
      <c r="M1738" s="116"/>
      <c r="N1738" s="15" t="str">
        <f t="shared" si="141"/>
        <v>02950</v>
      </c>
      <c r="O1738" t="str">
        <f t="shared" si="142"/>
        <v/>
      </c>
      <c r="Q1738">
        <f t="shared" si="143"/>
        <v>2950</v>
      </c>
      <c r="R1738" s="14">
        <f t="shared" si="144"/>
        <v>532092</v>
      </c>
    </row>
    <row r="1739" spans="1:18" ht="25.5" x14ac:dyDescent="0.25">
      <c r="A1739" s="10">
        <v>33</v>
      </c>
      <c r="B1739" s="111"/>
      <c r="C1739" s="6" t="s">
        <v>2386</v>
      </c>
      <c r="D1739" s="7">
        <v>44963</v>
      </c>
      <c r="E1739" s="8" t="s">
        <v>248</v>
      </c>
      <c r="F1739" s="9">
        <v>366491</v>
      </c>
      <c r="G1739" s="8" t="s">
        <v>1378</v>
      </c>
      <c r="H1739" s="9">
        <v>38482</v>
      </c>
      <c r="I1739" s="112"/>
      <c r="J1739" s="113"/>
      <c r="K1739" s="114"/>
      <c r="L1739" s="115"/>
      <c r="M1739" s="116"/>
      <c r="N1739" s="15" t="str">
        <f t="shared" si="141"/>
        <v>02952</v>
      </c>
      <c r="O1739" t="str">
        <f t="shared" si="142"/>
        <v/>
      </c>
      <c r="Q1739">
        <f t="shared" si="143"/>
        <v>2952</v>
      </c>
      <c r="R1739" s="14">
        <f t="shared" si="144"/>
        <v>366491</v>
      </c>
    </row>
    <row r="1740" spans="1:18" ht="25.5" x14ac:dyDescent="0.25">
      <c r="A1740" s="10">
        <v>34</v>
      </c>
      <c r="B1740" s="111"/>
      <c r="C1740" s="6" t="s">
        <v>2387</v>
      </c>
      <c r="D1740" s="7">
        <v>44963</v>
      </c>
      <c r="E1740" s="8" t="s">
        <v>127</v>
      </c>
      <c r="F1740" s="9">
        <v>245025</v>
      </c>
      <c r="G1740" s="8" t="s">
        <v>1378</v>
      </c>
      <c r="H1740" s="9">
        <v>25728</v>
      </c>
      <c r="I1740" s="112"/>
      <c r="J1740" s="113"/>
      <c r="K1740" s="114"/>
      <c r="L1740" s="115"/>
      <c r="M1740" s="116"/>
      <c r="N1740" s="15" t="str">
        <f t="shared" si="141"/>
        <v>02937</v>
      </c>
      <c r="O1740" t="str">
        <f t="shared" si="142"/>
        <v/>
      </c>
      <c r="Q1740">
        <f t="shared" si="143"/>
        <v>2937</v>
      </c>
      <c r="R1740" s="14">
        <f t="shared" si="144"/>
        <v>245025</v>
      </c>
    </row>
    <row r="1741" spans="1:18" ht="25.5" x14ac:dyDescent="0.25">
      <c r="A1741" s="10">
        <v>35</v>
      </c>
      <c r="B1741" s="111"/>
      <c r="C1741" s="6" t="s">
        <v>2388</v>
      </c>
      <c r="D1741" s="7">
        <v>44963</v>
      </c>
      <c r="E1741" s="8" t="s">
        <v>127</v>
      </c>
      <c r="F1741" s="9">
        <v>654256</v>
      </c>
      <c r="G1741" s="8" t="s">
        <v>1378</v>
      </c>
      <c r="H1741" s="9">
        <v>68697</v>
      </c>
      <c r="I1741" s="112"/>
      <c r="J1741" s="113"/>
      <c r="K1741" s="114"/>
      <c r="L1741" s="115"/>
      <c r="M1741" s="116"/>
      <c r="N1741" s="15" t="str">
        <f t="shared" si="141"/>
        <v>02944</v>
      </c>
      <c r="O1741" t="str">
        <f t="shared" si="142"/>
        <v/>
      </c>
      <c r="Q1741">
        <f t="shared" si="143"/>
        <v>2944</v>
      </c>
      <c r="R1741" s="14">
        <f t="shared" si="144"/>
        <v>654256</v>
      </c>
    </row>
    <row r="1742" spans="1:18" ht="25.5" x14ac:dyDescent="0.25">
      <c r="A1742" s="10">
        <v>36</v>
      </c>
      <c r="B1742" s="111"/>
      <c r="C1742" s="6" t="s">
        <v>2389</v>
      </c>
      <c r="D1742" s="7">
        <v>44963</v>
      </c>
      <c r="E1742" s="8" t="s">
        <v>127</v>
      </c>
      <c r="F1742" s="9">
        <v>2879978</v>
      </c>
      <c r="G1742" s="8" t="s">
        <v>1378</v>
      </c>
      <c r="H1742" s="9">
        <v>302398</v>
      </c>
      <c r="I1742" s="112"/>
      <c r="J1742" s="113"/>
      <c r="K1742" s="114"/>
      <c r="L1742" s="115"/>
      <c r="M1742" s="116"/>
      <c r="N1742" s="15" t="str">
        <f t="shared" si="141"/>
        <v>02922</v>
      </c>
      <c r="O1742" t="str">
        <f t="shared" si="142"/>
        <v/>
      </c>
      <c r="Q1742">
        <f t="shared" si="143"/>
        <v>2922</v>
      </c>
      <c r="R1742" s="14">
        <f t="shared" si="144"/>
        <v>2879978</v>
      </c>
    </row>
    <row r="1743" spans="1:18" ht="25.5" x14ac:dyDescent="0.25">
      <c r="A1743" s="10">
        <v>37</v>
      </c>
      <c r="B1743" s="111"/>
      <c r="C1743" s="6" t="s">
        <v>2390</v>
      </c>
      <c r="D1743" s="7">
        <v>44963</v>
      </c>
      <c r="E1743" s="8" t="s">
        <v>131</v>
      </c>
      <c r="F1743" s="9">
        <v>886820</v>
      </c>
      <c r="G1743" s="8" t="s">
        <v>1378</v>
      </c>
      <c r="H1743" s="9">
        <v>93116</v>
      </c>
      <c r="I1743" s="112"/>
      <c r="J1743" s="113"/>
      <c r="K1743" s="114"/>
      <c r="L1743" s="115"/>
      <c r="M1743" s="116"/>
      <c r="N1743" s="15" t="str">
        <f t="shared" si="141"/>
        <v>03013</v>
      </c>
      <c r="O1743" t="str">
        <f t="shared" si="142"/>
        <v/>
      </c>
      <c r="Q1743">
        <f t="shared" si="143"/>
        <v>3013</v>
      </c>
      <c r="R1743" s="14">
        <f t="shared" si="144"/>
        <v>886820</v>
      </c>
    </row>
    <row r="1744" spans="1:18" ht="25.5" x14ac:dyDescent="0.25">
      <c r="A1744" s="10">
        <v>38</v>
      </c>
      <c r="B1744" s="111"/>
      <c r="C1744" s="6" t="s">
        <v>2391</v>
      </c>
      <c r="D1744" s="7">
        <v>44969</v>
      </c>
      <c r="E1744" s="8" t="s">
        <v>131</v>
      </c>
      <c r="F1744" s="9">
        <v>1828312</v>
      </c>
      <c r="G1744" s="8" t="s">
        <v>1378</v>
      </c>
      <c r="H1744" s="9">
        <v>191973</v>
      </c>
      <c r="I1744" s="112"/>
      <c r="J1744" s="113"/>
      <c r="K1744" s="114"/>
      <c r="L1744" s="115"/>
      <c r="M1744" s="116"/>
      <c r="N1744" s="15" t="str">
        <f t="shared" si="141"/>
        <v>03944</v>
      </c>
      <c r="O1744" t="str">
        <f t="shared" si="142"/>
        <v/>
      </c>
      <c r="Q1744">
        <f t="shared" si="143"/>
        <v>3944</v>
      </c>
      <c r="R1744" s="14">
        <f t="shared" si="144"/>
        <v>1828312</v>
      </c>
    </row>
    <row r="1745" spans="1:18" ht="25.5" x14ac:dyDescent="0.25">
      <c r="A1745" s="10">
        <v>39</v>
      </c>
      <c r="B1745" s="111"/>
      <c r="C1745" s="6" t="s">
        <v>2392</v>
      </c>
      <c r="D1745" s="7">
        <v>44963</v>
      </c>
      <c r="E1745" s="8" t="s">
        <v>127</v>
      </c>
      <c r="F1745" s="9">
        <v>1206865</v>
      </c>
      <c r="G1745" s="8" t="s">
        <v>1378</v>
      </c>
      <c r="H1745" s="9">
        <v>126721</v>
      </c>
      <c r="I1745" s="112"/>
      <c r="J1745" s="113"/>
      <c r="K1745" s="114"/>
      <c r="L1745" s="115"/>
      <c r="M1745" s="116"/>
      <c r="N1745" s="15" t="str">
        <f t="shared" si="141"/>
        <v>02921</v>
      </c>
      <c r="O1745" t="str">
        <f t="shared" si="142"/>
        <v/>
      </c>
      <c r="Q1745">
        <f t="shared" si="143"/>
        <v>2921</v>
      </c>
      <c r="R1745" s="14">
        <f t="shared" si="144"/>
        <v>1206865</v>
      </c>
    </row>
    <row r="1746" spans="1:18" ht="25.5" x14ac:dyDescent="0.25">
      <c r="A1746" s="10">
        <v>40</v>
      </c>
      <c r="B1746" s="111"/>
      <c r="C1746" s="6" t="s">
        <v>2393</v>
      </c>
      <c r="D1746" s="7">
        <v>44963</v>
      </c>
      <c r="E1746" s="8" t="s">
        <v>127</v>
      </c>
      <c r="F1746" s="9">
        <v>831620</v>
      </c>
      <c r="G1746" s="8" t="s">
        <v>1378</v>
      </c>
      <c r="H1746" s="9">
        <v>87320</v>
      </c>
      <c r="I1746" s="112"/>
      <c r="J1746" s="113"/>
      <c r="K1746" s="114"/>
      <c r="L1746" s="115"/>
      <c r="M1746" s="116"/>
      <c r="N1746" s="15" t="str">
        <f t="shared" si="141"/>
        <v>02923</v>
      </c>
      <c r="O1746" t="str">
        <f t="shared" si="142"/>
        <v/>
      </c>
      <c r="Q1746">
        <f t="shared" si="143"/>
        <v>2923</v>
      </c>
      <c r="R1746" s="14">
        <f t="shared" si="144"/>
        <v>831620</v>
      </c>
    </row>
    <row r="1747" spans="1:18" ht="25.5" x14ac:dyDescent="0.25">
      <c r="A1747" s="10">
        <v>41</v>
      </c>
      <c r="B1747" s="111"/>
      <c r="C1747" s="6" t="s">
        <v>2394</v>
      </c>
      <c r="D1747" s="7">
        <v>44967</v>
      </c>
      <c r="E1747" s="8" t="s">
        <v>131</v>
      </c>
      <c r="F1747" s="9">
        <v>886820</v>
      </c>
      <c r="G1747" s="8" t="s">
        <v>1378</v>
      </c>
      <c r="H1747" s="9">
        <v>93116</v>
      </c>
      <c r="I1747" s="112"/>
      <c r="J1747" s="113"/>
      <c r="K1747" s="114"/>
      <c r="L1747" s="115"/>
      <c r="M1747" s="116"/>
      <c r="N1747" s="15" t="str">
        <f t="shared" si="141"/>
        <v>03776</v>
      </c>
      <c r="O1747" t="str">
        <f t="shared" si="142"/>
        <v/>
      </c>
      <c r="Q1747">
        <f t="shared" si="143"/>
        <v>3776</v>
      </c>
      <c r="R1747" s="14">
        <f t="shared" si="144"/>
        <v>886820</v>
      </c>
    </row>
    <row r="1748" spans="1:18" ht="25.5" x14ac:dyDescent="0.25">
      <c r="A1748" s="10">
        <v>42</v>
      </c>
      <c r="B1748" s="111"/>
      <c r="C1748" s="6" t="s">
        <v>2395</v>
      </c>
      <c r="D1748" s="7">
        <v>44963</v>
      </c>
      <c r="E1748" s="8" t="s">
        <v>2363</v>
      </c>
      <c r="F1748" s="9">
        <v>3250156</v>
      </c>
      <c r="G1748" s="8" t="s">
        <v>1378</v>
      </c>
      <c r="H1748" s="9">
        <v>341266</v>
      </c>
      <c r="I1748" s="112"/>
      <c r="J1748" s="113"/>
      <c r="K1748" s="114"/>
      <c r="L1748" s="115"/>
      <c r="M1748" s="116"/>
      <c r="N1748" s="15" t="str">
        <f t="shared" ref="N1748:N1811" si="146">+RIGHT(C1748,5)</f>
        <v>02953</v>
      </c>
      <c r="O1748" t="str">
        <f t="shared" ref="O1748:O1811" si="147">+IF(F1748&gt;0,"","HT")</f>
        <v/>
      </c>
      <c r="Q1748">
        <f t="shared" ref="Q1748:Q1811" si="148">+N1748*1</f>
        <v>2953</v>
      </c>
      <c r="R1748" s="14">
        <f t="shared" ref="R1748:R1811" si="149">+F1748</f>
        <v>3250156</v>
      </c>
    </row>
    <row r="1749" spans="1:18" ht="25.5" x14ac:dyDescent="0.25">
      <c r="A1749" s="10">
        <v>43</v>
      </c>
      <c r="B1749" s="111"/>
      <c r="C1749" s="6" t="s">
        <v>2396</v>
      </c>
      <c r="D1749" s="7">
        <v>44963</v>
      </c>
      <c r="E1749" s="8" t="s">
        <v>2363</v>
      </c>
      <c r="F1749" s="9">
        <v>461076</v>
      </c>
      <c r="G1749" s="8" t="s">
        <v>1378</v>
      </c>
      <c r="H1749" s="9">
        <v>48413</v>
      </c>
      <c r="I1749" s="112"/>
      <c r="J1749" s="113"/>
      <c r="K1749" s="114"/>
      <c r="L1749" s="115"/>
      <c r="M1749" s="116"/>
      <c r="N1749" s="15" t="str">
        <f t="shared" si="146"/>
        <v>02958</v>
      </c>
      <c r="O1749" t="str">
        <f t="shared" si="147"/>
        <v/>
      </c>
      <c r="Q1749">
        <f t="shared" si="148"/>
        <v>2958</v>
      </c>
      <c r="R1749" s="14">
        <f t="shared" si="149"/>
        <v>461076</v>
      </c>
    </row>
    <row r="1750" spans="1:18" ht="25.5" x14ac:dyDescent="0.25">
      <c r="A1750" s="10">
        <v>44</v>
      </c>
      <c r="B1750" s="111"/>
      <c r="C1750" s="6" t="s">
        <v>2397</v>
      </c>
      <c r="D1750" s="7">
        <v>44964</v>
      </c>
      <c r="E1750" s="8" t="s">
        <v>248</v>
      </c>
      <c r="F1750" s="9">
        <v>331201</v>
      </c>
      <c r="G1750" s="8" t="s">
        <v>1378</v>
      </c>
      <c r="H1750" s="9">
        <v>34776</v>
      </c>
      <c r="I1750" s="112"/>
      <c r="J1750" s="113"/>
      <c r="K1750" s="114"/>
      <c r="L1750" s="115"/>
      <c r="M1750" s="116"/>
      <c r="N1750" s="15" t="str">
        <f t="shared" si="146"/>
        <v>03080</v>
      </c>
      <c r="O1750" t="str">
        <f t="shared" si="147"/>
        <v/>
      </c>
      <c r="Q1750">
        <f t="shared" si="148"/>
        <v>3080</v>
      </c>
      <c r="R1750" s="14">
        <f t="shared" si="149"/>
        <v>331201</v>
      </c>
    </row>
    <row r="1751" spans="1:18" ht="25.5" x14ac:dyDescent="0.25">
      <c r="A1751" s="10">
        <v>45</v>
      </c>
      <c r="B1751" s="111"/>
      <c r="C1751" s="6" t="s">
        <v>2398</v>
      </c>
      <c r="D1751" s="7">
        <v>44963</v>
      </c>
      <c r="E1751" s="8" t="s">
        <v>131</v>
      </c>
      <c r="F1751" s="9">
        <v>642492</v>
      </c>
      <c r="G1751" s="8" t="s">
        <v>1378</v>
      </c>
      <c r="H1751" s="9">
        <v>67462</v>
      </c>
      <c r="I1751" s="112"/>
      <c r="J1751" s="113"/>
      <c r="K1751" s="114"/>
      <c r="L1751" s="115"/>
      <c r="M1751" s="116"/>
      <c r="N1751" s="15" t="str">
        <f t="shared" si="146"/>
        <v>03020</v>
      </c>
      <c r="O1751" t="str">
        <f t="shared" si="147"/>
        <v/>
      </c>
      <c r="Q1751">
        <f t="shared" si="148"/>
        <v>3020</v>
      </c>
      <c r="R1751" s="14">
        <f t="shared" si="149"/>
        <v>642492</v>
      </c>
    </row>
    <row r="1752" spans="1:18" ht="25.5" x14ac:dyDescent="0.25">
      <c r="A1752" s="10">
        <v>46</v>
      </c>
      <c r="B1752" s="111"/>
      <c r="C1752" s="6" t="s">
        <v>2399</v>
      </c>
      <c r="D1752" s="7">
        <v>44969</v>
      </c>
      <c r="E1752" s="8" t="s">
        <v>131</v>
      </c>
      <c r="F1752" s="9">
        <v>552002</v>
      </c>
      <c r="G1752" s="8" t="s">
        <v>1378</v>
      </c>
      <c r="H1752" s="9">
        <v>57960</v>
      </c>
      <c r="I1752" s="112"/>
      <c r="J1752" s="113"/>
      <c r="K1752" s="114"/>
      <c r="L1752" s="115"/>
      <c r="M1752" s="116"/>
      <c r="N1752" s="15" t="str">
        <f t="shared" si="146"/>
        <v>03946</v>
      </c>
      <c r="O1752" t="str">
        <f t="shared" si="147"/>
        <v/>
      </c>
      <c r="Q1752">
        <f t="shared" si="148"/>
        <v>3946</v>
      </c>
      <c r="R1752" s="14">
        <f t="shared" si="149"/>
        <v>552002</v>
      </c>
    </row>
    <row r="1753" spans="1:18" ht="25.5" x14ac:dyDescent="0.25">
      <c r="A1753" s="10">
        <v>47</v>
      </c>
      <c r="B1753" s="111"/>
      <c r="C1753" s="6" t="s">
        <v>2400</v>
      </c>
      <c r="D1753" s="7">
        <v>44967</v>
      </c>
      <c r="E1753" s="8" t="s">
        <v>127</v>
      </c>
      <c r="F1753" s="9">
        <v>802091</v>
      </c>
      <c r="G1753" s="8" t="s">
        <v>1378</v>
      </c>
      <c r="H1753" s="9">
        <v>84220</v>
      </c>
      <c r="I1753" s="112"/>
      <c r="J1753" s="113"/>
      <c r="K1753" s="114"/>
      <c r="L1753" s="115"/>
      <c r="M1753" s="116"/>
      <c r="N1753" s="15" t="str">
        <f t="shared" si="146"/>
        <v>03824</v>
      </c>
      <c r="O1753" t="str">
        <f t="shared" si="147"/>
        <v/>
      </c>
      <c r="Q1753">
        <f t="shared" si="148"/>
        <v>3824</v>
      </c>
      <c r="R1753" s="14">
        <f t="shared" si="149"/>
        <v>802091</v>
      </c>
    </row>
    <row r="1754" spans="1:18" ht="25.5" x14ac:dyDescent="0.25">
      <c r="A1754" s="10">
        <v>48</v>
      </c>
      <c r="B1754" s="111"/>
      <c r="C1754" s="6" t="s">
        <v>2401</v>
      </c>
      <c r="D1754" s="7">
        <v>44964</v>
      </c>
      <c r="E1754" s="8" t="s">
        <v>127</v>
      </c>
      <c r="F1754" s="9">
        <v>1046363</v>
      </c>
      <c r="G1754" s="8" t="s">
        <v>1378</v>
      </c>
      <c r="H1754" s="9">
        <v>109868</v>
      </c>
      <c r="I1754" s="112"/>
      <c r="J1754" s="113"/>
      <c r="K1754" s="114"/>
      <c r="L1754" s="115"/>
      <c r="M1754" s="116"/>
      <c r="N1754" s="15" t="str">
        <f t="shared" si="146"/>
        <v>03052</v>
      </c>
      <c r="O1754" t="str">
        <f t="shared" si="147"/>
        <v/>
      </c>
      <c r="Q1754">
        <f t="shared" si="148"/>
        <v>3052</v>
      </c>
      <c r="R1754" s="14">
        <f t="shared" si="149"/>
        <v>1046363</v>
      </c>
    </row>
    <row r="1755" spans="1:18" ht="25.5" x14ac:dyDescent="0.25">
      <c r="A1755" s="10">
        <v>49</v>
      </c>
      <c r="B1755" s="111"/>
      <c r="C1755" s="6" t="s">
        <v>2402</v>
      </c>
      <c r="D1755" s="7">
        <v>44968</v>
      </c>
      <c r="E1755" s="8" t="s">
        <v>127</v>
      </c>
      <c r="F1755" s="9">
        <v>652251</v>
      </c>
      <c r="G1755" s="8" t="s">
        <v>1378</v>
      </c>
      <c r="H1755" s="9">
        <v>68486</v>
      </c>
      <c r="I1755" s="112"/>
      <c r="J1755" s="113"/>
      <c r="K1755" s="114"/>
      <c r="L1755" s="115"/>
      <c r="M1755" s="116"/>
      <c r="N1755" s="15" t="str">
        <f t="shared" si="146"/>
        <v>03886</v>
      </c>
      <c r="O1755" t="str">
        <f t="shared" si="147"/>
        <v/>
      </c>
      <c r="Q1755">
        <f t="shared" si="148"/>
        <v>3886</v>
      </c>
      <c r="R1755" s="14">
        <f t="shared" si="149"/>
        <v>652251</v>
      </c>
    </row>
    <row r="1756" spans="1:18" ht="25.5" x14ac:dyDescent="0.25">
      <c r="A1756" s="10">
        <v>50</v>
      </c>
      <c r="B1756" s="111"/>
      <c r="C1756" s="6" t="s">
        <v>2403</v>
      </c>
      <c r="D1756" s="7">
        <v>44966</v>
      </c>
      <c r="E1756" s="8" t="s">
        <v>127</v>
      </c>
      <c r="F1756" s="9">
        <v>610819</v>
      </c>
      <c r="G1756" s="8" t="s">
        <v>1378</v>
      </c>
      <c r="H1756" s="9">
        <v>64136</v>
      </c>
      <c r="I1756" s="112"/>
      <c r="J1756" s="113"/>
      <c r="K1756" s="114"/>
      <c r="L1756" s="115"/>
      <c r="M1756" s="116"/>
      <c r="N1756" s="15" t="str">
        <f t="shared" si="146"/>
        <v>03579</v>
      </c>
      <c r="O1756" t="str">
        <f t="shared" si="147"/>
        <v/>
      </c>
      <c r="Q1756">
        <f t="shared" si="148"/>
        <v>3579</v>
      </c>
      <c r="R1756" s="14">
        <f t="shared" si="149"/>
        <v>610819</v>
      </c>
    </row>
    <row r="1757" spans="1:18" ht="25.5" x14ac:dyDescent="0.25">
      <c r="A1757" s="10">
        <v>51</v>
      </c>
      <c r="B1757" s="111"/>
      <c r="C1757" s="6" t="s">
        <v>2404</v>
      </c>
      <c r="D1757" s="7">
        <v>44975</v>
      </c>
      <c r="E1757" s="8" t="s">
        <v>127</v>
      </c>
      <c r="F1757" s="9">
        <v>571028</v>
      </c>
      <c r="G1757" s="8" t="s">
        <v>1378</v>
      </c>
      <c r="H1757" s="9">
        <v>59958</v>
      </c>
      <c r="I1757" s="112"/>
      <c r="J1757" s="113"/>
      <c r="K1757" s="114"/>
      <c r="L1757" s="115"/>
      <c r="M1757" s="116"/>
      <c r="N1757" s="15" t="str">
        <f t="shared" si="146"/>
        <v>06696</v>
      </c>
      <c r="O1757" t="str">
        <f t="shared" si="147"/>
        <v/>
      </c>
      <c r="Q1757">
        <f t="shared" si="148"/>
        <v>6696</v>
      </c>
      <c r="R1757" s="14">
        <f t="shared" si="149"/>
        <v>571028</v>
      </c>
    </row>
    <row r="1758" spans="1:18" ht="25.5" x14ac:dyDescent="0.25">
      <c r="A1758" s="10">
        <v>52</v>
      </c>
      <c r="B1758" s="111"/>
      <c r="C1758" s="6" t="s">
        <v>2405</v>
      </c>
      <c r="D1758" s="7">
        <v>44968</v>
      </c>
      <c r="E1758" s="8" t="s">
        <v>131</v>
      </c>
      <c r="F1758" s="9">
        <v>652251</v>
      </c>
      <c r="G1758" s="8" t="s">
        <v>1378</v>
      </c>
      <c r="H1758" s="9">
        <v>68486</v>
      </c>
      <c r="I1758" s="112"/>
      <c r="J1758" s="113"/>
      <c r="K1758" s="114"/>
      <c r="L1758" s="115"/>
      <c r="M1758" s="116"/>
      <c r="N1758" s="15" t="str">
        <f t="shared" si="146"/>
        <v>03889</v>
      </c>
      <c r="O1758" t="str">
        <f t="shared" si="147"/>
        <v/>
      </c>
      <c r="Q1758">
        <f t="shared" si="148"/>
        <v>3889</v>
      </c>
      <c r="R1758" s="14">
        <f t="shared" si="149"/>
        <v>652251</v>
      </c>
    </row>
    <row r="1759" spans="1:18" ht="25.5" x14ac:dyDescent="0.25">
      <c r="A1759" s="10">
        <v>53</v>
      </c>
      <c r="B1759" s="111"/>
      <c r="C1759" s="6" t="s">
        <v>2406</v>
      </c>
      <c r="D1759" s="7">
        <v>44968</v>
      </c>
      <c r="E1759" s="8" t="s">
        <v>2407</v>
      </c>
      <c r="F1759" s="9">
        <v>991560</v>
      </c>
      <c r="G1759" s="8" t="s">
        <v>1378</v>
      </c>
      <c r="H1759" s="9">
        <v>104114</v>
      </c>
      <c r="I1759" s="112"/>
      <c r="J1759" s="113"/>
      <c r="K1759" s="114"/>
      <c r="L1759" s="115"/>
      <c r="M1759" s="116"/>
      <c r="N1759" s="15" t="str">
        <f t="shared" si="146"/>
        <v>03895</v>
      </c>
      <c r="O1759" t="str">
        <f t="shared" si="147"/>
        <v/>
      </c>
      <c r="Q1759">
        <f t="shared" si="148"/>
        <v>3895</v>
      </c>
      <c r="R1759" s="14">
        <f t="shared" si="149"/>
        <v>991560</v>
      </c>
    </row>
    <row r="1760" spans="1:18" ht="25.5" x14ac:dyDescent="0.25">
      <c r="A1760" s="10">
        <v>54</v>
      </c>
      <c r="B1760" s="111"/>
      <c r="C1760" s="6" t="s">
        <v>2408</v>
      </c>
      <c r="D1760" s="7">
        <v>44968</v>
      </c>
      <c r="E1760" s="8" t="s">
        <v>131</v>
      </c>
      <c r="F1760" s="9">
        <v>276001</v>
      </c>
      <c r="G1760" s="8" t="s">
        <v>1378</v>
      </c>
      <c r="H1760" s="9">
        <v>28980</v>
      </c>
      <c r="I1760" s="112"/>
      <c r="J1760" s="113"/>
      <c r="K1760" s="114"/>
      <c r="L1760" s="115"/>
      <c r="M1760" s="116"/>
      <c r="N1760" s="15" t="str">
        <f t="shared" si="146"/>
        <v>03934</v>
      </c>
      <c r="O1760" t="str">
        <f t="shared" si="147"/>
        <v/>
      </c>
      <c r="Q1760">
        <f t="shared" si="148"/>
        <v>3934</v>
      </c>
      <c r="R1760" s="14">
        <f t="shared" si="149"/>
        <v>276001</v>
      </c>
    </row>
    <row r="1761" spans="1:18" ht="25.5" x14ac:dyDescent="0.25">
      <c r="A1761" s="10">
        <v>55</v>
      </c>
      <c r="B1761" s="111"/>
      <c r="C1761" s="6" t="s">
        <v>2409</v>
      </c>
      <c r="D1761" s="7">
        <v>44966</v>
      </c>
      <c r="E1761" s="8" t="s">
        <v>514</v>
      </c>
      <c r="F1761" s="9">
        <v>610819</v>
      </c>
      <c r="G1761" s="8" t="s">
        <v>1378</v>
      </c>
      <c r="H1761" s="9">
        <v>64136</v>
      </c>
      <c r="I1761" s="112"/>
      <c r="J1761" s="113"/>
      <c r="K1761" s="114"/>
      <c r="L1761" s="115"/>
      <c r="M1761" s="116"/>
      <c r="N1761" s="15" t="str">
        <f t="shared" si="146"/>
        <v>03567</v>
      </c>
      <c r="O1761" t="str">
        <f t="shared" si="147"/>
        <v/>
      </c>
      <c r="Q1761">
        <f t="shared" si="148"/>
        <v>3567</v>
      </c>
      <c r="R1761" s="14">
        <f t="shared" si="149"/>
        <v>610819</v>
      </c>
    </row>
    <row r="1762" spans="1:18" ht="25.5" x14ac:dyDescent="0.25">
      <c r="A1762" s="10">
        <v>56</v>
      </c>
      <c r="B1762" s="111"/>
      <c r="C1762" s="6" t="s">
        <v>2410</v>
      </c>
      <c r="D1762" s="7">
        <v>44975</v>
      </c>
      <c r="E1762" s="8" t="s">
        <v>131</v>
      </c>
      <c r="F1762" s="9">
        <v>1151810</v>
      </c>
      <c r="G1762" s="8" t="s">
        <v>1378</v>
      </c>
      <c r="H1762" s="9">
        <v>120940</v>
      </c>
      <c r="I1762" s="112"/>
      <c r="J1762" s="113"/>
      <c r="K1762" s="114"/>
      <c r="L1762" s="115"/>
      <c r="M1762" s="116"/>
      <c r="N1762" s="15" t="str">
        <f t="shared" si="146"/>
        <v>06672</v>
      </c>
      <c r="O1762" t="str">
        <f t="shared" si="147"/>
        <v/>
      </c>
      <c r="Q1762">
        <f t="shared" si="148"/>
        <v>6672</v>
      </c>
      <c r="R1762" s="14">
        <f t="shared" si="149"/>
        <v>1151810</v>
      </c>
    </row>
    <row r="1763" spans="1:18" ht="25.5" x14ac:dyDescent="0.25">
      <c r="A1763" s="10">
        <v>57</v>
      </c>
      <c r="B1763" s="111"/>
      <c r="C1763" s="6" t="s">
        <v>2411</v>
      </c>
      <c r="D1763" s="7">
        <v>44982</v>
      </c>
      <c r="E1763" s="8" t="s">
        <v>131</v>
      </c>
      <c r="F1763" s="9">
        <v>652703</v>
      </c>
      <c r="G1763" s="8" t="s">
        <v>1378</v>
      </c>
      <c r="H1763" s="9">
        <v>68534</v>
      </c>
      <c r="I1763" s="112"/>
      <c r="J1763" s="113"/>
      <c r="K1763" s="114"/>
      <c r="L1763" s="115"/>
      <c r="M1763" s="116"/>
      <c r="N1763" s="15" t="str">
        <f t="shared" si="146"/>
        <v>09002</v>
      </c>
      <c r="O1763" t="str">
        <f t="shared" si="147"/>
        <v/>
      </c>
      <c r="Q1763">
        <f t="shared" si="148"/>
        <v>9002</v>
      </c>
      <c r="R1763" s="14">
        <f t="shared" si="149"/>
        <v>652703</v>
      </c>
    </row>
    <row r="1764" spans="1:18" ht="25.5" x14ac:dyDescent="0.25">
      <c r="A1764" s="10">
        <v>58</v>
      </c>
      <c r="B1764" s="111"/>
      <c r="C1764" s="6" t="s">
        <v>2412</v>
      </c>
      <c r="D1764" s="7">
        <v>44970</v>
      </c>
      <c r="E1764" s="8" t="s">
        <v>2413</v>
      </c>
      <c r="F1764" s="9">
        <v>1041355</v>
      </c>
      <c r="G1764" s="8" t="s">
        <v>1378</v>
      </c>
      <c r="H1764" s="9">
        <v>109342</v>
      </c>
      <c r="I1764" s="112"/>
      <c r="J1764" s="113"/>
      <c r="K1764" s="114"/>
      <c r="L1764" s="115"/>
      <c r="M1764" s="116"/>
      <c r="N1764" s="15" t="str">
        <f t="shared" si="146"/>
        <v>03976</v>
      </c>
      <c r="O1764" t="str">
        <f t="shared" si="147"/>
        <v/>
      </c>
      <c r="Q1764">
        <f t="shared" si="148"/>
        <v>3976</v>
      </c>
      <c r="R1764" s="14">
        <f t="shared" si="149"/>
        <v>1041355</v>
      </c>
    </row>
    <row r="1765" spans="1:18" ht="25.5" x14ac:dyDescent="0.25">
      <c r="A1765" s="10">
        <v>59</v>
      </c>
      <c r="B1765" s="111"/>
      <c r="C1765" s="6" t="s">
        <v>2414</v>
      </c>
      <c r="D1765" s="7">
        <v>44979</v>
      </c>
      <c r="E1765" s="8" t="s">
        <v>2413</v>
      </c>
      <c r="F1765" s="9">
        <v>1220127</v>
      </c>
      <c r="G1765" s="8" t="s">
        <v>1378</v>
      </c>
      <c r="H1765" s="9">
        <v>128113</v>
      </c>
      <c r="I1765" s="112"/>
      <c r="J1765" s="113"/>
      <c r="K1765" s="114"/>
      <c r="L1765" s="115"/>
      <c r="M1765" s="116"/>
      <c r="N1765" s="15" t="str">
        <f t="shared" si="146"/>
        <v>06834</v>
      </c>
      <c r="O1765" t="str">
        <f t="shared" si="147"/>
        <v/>
      </c>
      <c r="Q1765">
        <f t="shared" si="148"/>
        <v>6834</v>
      </c>
      <c r="R1765" s="14">
        <f t="shared" si="149"/>
        <v>1220127</v>
      </c>
    </row>
    <row r="1766" spans="1:18" ht="25.5" x14ac:dyDescent="0.25">
      <c r="A1766" s="10">
        <v>60</v>
      </c>
      <c r="B1766" s="111"/>
      <c r="C1766" s="6" t="s">
        <v>2415</v>
      </c>
      <c r="D1766" s="7">
        <v>44973</v>
      </c>
      <c r="E1766" s="8" t="s">
        <v>2376</v>
      </c>
      <c r="F1766" s="9">
        <v>829615</v>
      </c>
      <c r="G1766" s="8" t="s">
        <v>1378</v>
      </c>
      <c r="H1766" s="9">
        <v>87110</v>
      </c>
      <c r="I1766" s="112"/>
      <c r="J1766" s="113"/>
      <c r="K1766" s="114"/>
      <c r="L1766" s="115"/>
      <c r="M1766" s="116"/>
      <c r="N1766" s="15" t="str">
        <f t="shared" si="146"/>
        <v>05112</v>
      </c>
      <c r="O1766" t="str">
        <f t="shared" si="147"/>
        <v/>
      </c>
      <c r="Q1766">
        <f t="shared" si="148"/>
        <v>5112</v>
      </c>
      <c r="R1766" s="14">
        <f t="shared" si="149"/>
        <v>829615</v>
      </c>
    </row>
    <row r="1767" spans="1:18" ht="25.5" x14ac:dyDescent="0.25">
      <c r="A1767" s="10">
        <v>61</v>
      </c>
      <c r="B1767" s="111"/>
      <c r="C1767" s="6" t="s">
        <v>2416</v>
      </c>
      <c r="D1767" s="7">
        <v>44979</v>
      </c>
      <c r="E1767" s="8" t="s">
        <v>2363</v>
      </c>
      <c r="F1767" s="9">
        <v>608814</v>
      </c>
      <c r="G1767" s="8" t="s">
        <v>1378</v>
      </c>
      <c r="H1767" s="9">
        <v>63925</v>
      </c>
      <c r="I1767" s="112"/>
      <c r="J1767" s="113"/>
      <c r="K1767" s="114"/>
      <c r="L1767" s="115"/>
      <c r="M1767" s="116"/>
      <c r="N1767" s="15" t="str">
        <f t="shared" si="146"/>
        <v>06844</v>
      </c>
      <c r="O1767" t="str">
        <f t="shared" si="147"/>
        <v/>
      </c>
      <c r="Q1767">
        <f t="shared" si="148"/>
        <v>6844</v>
      </c>
      <c r="R1767" s="14">
        <f t="shared" si="149"/>
        <v>608814</v>
      </c>
    </row>
    <row r="1768" spans="1:18" ht="25.5" x14ac:dyDescent="0.25">
      <c r="A1768" s="10">
        <v>62</v>
      </c>
      <c r="B1768" s="111"/>
      <c r="C1768" s="6" t="s">
        <v>2417</v>
      </c>
      <c r="D1768" s="7">
        <v>44979</v>
      </c>
      <c r="E1768" s="8" t="s">
        <v>2418</v>
      </c>
      <c r="F1768" s="9">
        <v>610819</v>
      </c>
      <c r="G1768" s="8" t="s">
        <v>1378</v>
      </c>
      <c r="H1768" s="9">
        <v>64136</v>
      </c>
      <c r="I1768" s="112"/>
      <c r="J1768" s="113"/>
      <c r="K1768" s="114"/>
      <c r="L1768" s="115"/>
      <c r="M1768" s="116"/>
      <c r="N1768" s="15" t="str">
        <f t="shared" si="146"/>
        <v>06850</v>
      </c>
      <c r="O1768" t="str">
        <f t="shared" si="147"/>
        <v/>
      </c>
      <c r="Q1768">
        <f t="shared" si="148"/>
        <v>6850</v>
      </c>
      <c r="R1768" s="14">
        <f t="shared" si="149"/>
        <v>610819</v>
      </c>
    </row>
    <row r="1769" spans="1:18" ht="25.5" x14ac:dyDescent="0.25">
      <c r="A1769" s="10">
        <v>63</v>
      </c>
      <c r="B1769" s="111"/>
      <c r="C1769" s="6" t="s">
        <v>2419</v>
      </c>
      <c r="D1769" s="7">
        <v>44975</v>
      </c>
      <c r="E1769" s="8" t="s">
        <v>2380</v>
      </c>
      <c r="F1769" s="9">
        <v>1242139</v>
      </c>
      <c r="G1769" s="8" t="s">
        <v>1378</v>
      </c>
      <c r="H1769" s="9">
        <v>130425</v>
      </c>
      <c r="I1769" s="112"/>
      <c r="J1769" s="113"/>
      <c r="K1769" s="114"/>
      <c r="L1769" s="115"/>
      <c r="M1769" s="116"/>
      <c r="N1769" s="15" t="str">
        <f t="shared" si="146"/>
        <v>06668</v>
      </c>
      <c r="O1769" t="str">
        <f t="shared" si="147"/>
        <v/>
      </c>
      <c r="Q1769">
        <f t="shared" si="148"/>
        <v>6668</v>
      </c>
      <c r="R1769" s="14">
        <f t="shared" si="149"/>
        <v>1242139</v>
      </c>
    </row>
    <row r="1770" spans="1:18" ht="25.5" x14ac:dyDescent="0.25">
      <c r="A1770" s="10">
        <v>64</v>
      </c>
      <c r="B1770" s="111"/>
      <c r="C1770" s="6" t="s">
        <v>2420</v>
      </c>
      <c r="D1770" s="7">
        <v>44981</v>
      </c>
      <c r="E1770" s="8" t="s">
        <v>2413</v>
      </c>
      <c r="F1770" s="9">
        <v>1216155</v>
      </c>
      <c r="G1770" s="8" t="s">
        <v>1378</v>
      </c>
      <c r="H1770" s="9">
        <v>127696</v>
      </c>
      <c r="I1770" s="112"/>
      <c r="J1770" s="113"/>
      <c r="K1770" s="114"/>
      <c r="L1770" s="115"/>
      <c r="M1770" s="116"/>
      <c r="N1770" s="15" t="str">
        <f t="shared" si="146"/>
        <v>08850</v>
      </c>
      <c r="O1770" t="str">
        <f t="shared" si="147"/>
        <v/>
      </c>
      <c r="Q1770">
        <f t="shared" si="148"/>
        <v>8850</v>
      </c>
      <c r="R1770" s="14">
        <f t="shared" si="149"/>
        <v>1216155</v>
      </c>
    </row>
    <row r="1771" spans="1:18" ht="25.5" x14ac:dyDescent="0.25">
      <c r="A1771" s="10">
        <v>65</v>
      </c>
      <c r="B1771" s="111"/>
      <c r="C1771" s="6" t="s">
        <v>2421</v>
      </c>
      <c r="D1771" s="7">
        <v>44978</v>
      </c>
      <c r="E1771" s="8" t="s">
        <v>2376</v>
      </c>
      <c r="F1771" s="9">
        <v>532092</v>
      </c>
      <c r="G1771" s="8" t="s">
        <v>1378</v>
      </c>
      <c r="H1771" s="9">
        <v>55870</v>
      </c>
      <c r="I1771" s="112"/>
      <c r="J1771" s="113"/>
      <c r="K1771" s="114"/>
      <c r="L1771" s="115"/>
      <c r="M1771" s="116"/>
      <c r="N1771" s="15" t="str">
        <f t="shared" si="146"/>
        <v>06774</v>
      </c>
      <c r="O1771" t="str">
        <f t="shared" si="147"/>
        <v/>
      </c>
      <c r="Q1771">
        <f t="shared" si="148"/>
        <v>6774</v>
      </c>
      <c r="R1771" s="14">
        <f t="shared" si="149"/>
        <v>532092</v>
      </c>
    </row>
    <row r="1772" spans="1:18" ht="25.5" x14ac:dyDescent="0.25">
      <c r="A1772" s="10">
        <v>66</v>
      </c>
      <c r="B1772" s="111"/>
      <c r="C1772" s="6" t="s">
        <v>2422</v>
      </c>
      <c r="D1772" s="7">
        <v>44975</v>
      </c>
      <c r="E1772" s="8" t="s">
        <v>2423</v>
      </c>
      <c r="F1772" s="9">
        <v>2349424</v>
      </c>
      <c r="G1772" s="8" t="s">
        <v>1378</v>
      </c>
      <c r="H1772" s="9">
        <v>246690</v>
      </c>
      <c r="I1772" s="112"/>
      <c r="J1772" s="113"/>
      <c r="K1772" s="114"/>
      <c r="L1772" s="115"/>
      <c r="M1772" s="116"/>
      <c r="N1772" s="15" t="str">
        <f t="shared" si="146"/>
        <v>06701</v>
      </c>
      <c r="O1772" t="str">
        <f t="shared" si="147"/>
        <v/>
      </c>
      <c r="Q1772">
        <f t="shared" si="148"/>
        <v>6701</v>
      </c>
      <c r="R1772" s="14">
        <f t="shared" si="149"/>
        <v>2349424</v>
      </c>
    </row>
    <row r="1773" spans="1:18" ht="25.5" x14ac:dyDescent="0.25">
      <c r="A1773" s="10">
        <v>67</v>
      </c>
      <c r="B1773" s="111"/>
      <c r="C1773" s="6" t="s">
        <v>2424</v>
      </c>
      <c r="D1773" s="7">
        <v>44968</v>
      </c>
      <c r="E1773" s="8" t="s">
        <v>2376</v>
      </c>
      <c r="F1773" s="9">
        <v>3236244</v>
      </c>
      <c r="G1773" s="8" t="s">
        <v>1378</v>
      </c>
      <c r="H1773" s="9">
        <v>339806</v>
      </c>
      <c r="I1773" s="112"/>
      <c r="J1773" s="113"/>
      <c r="K1773" s="114"/>
      <c r="L1773" s="115"/>
      <c r="M1773" s="116"/>
      <c r="N1773" s="15" t="str">
        <f t="shared" si="146"/>
        <v>03926</v>
      </c>
      <c r="O1773" t="str">
        <f t="shared" si="147"/>
        <v/>
      </c>
      <c r="Q1773">
        <f t="shared" si="148"/>
        <v>3926</v>
      </c>
      <c r="R1773" s="14">
        <f t="shared" si="149"/>
        <v>3236244</v>
      </c>
    </row>
    <row r="1774" spans="1:18" ht="25.5" x14ac:dyDescent="0.25">
      <c r="A1774" s="10">
        <v>68</v>
      </c>
      <c r="B1774" s="111"/>
      <c r="C1774" s="6" t="s">
        <v>2425</v>
      </c>
      <c r="D1774" s="7">
        <v>44980</v>
      </c>
      <c r="E1774" s="8" t="s">
        <v>2426</v>
      </c>
      <c r="F1774" s="9">
        <v>608814</v>
      </c>
      <c r="G1774" s="8" t="s">
        <v>1378</v>
      </c>
      <c r="H1774" s="9">
        <v>63925</v>
      </c>
      <c r="I1774" s="112"/>
      <c r="J1774" s="113"/>
      <c r="K1774" s="114"/>
      <c r="L1774" s="115"/>
      <c r="M1774" s="116"/>
      <c r="N1774" s="15" t="str">
        <f t="shared" si="146"/>
        <v>07426</v>
      </c>
      <c r="O1774" t="str">
        <f t="shared" si="147"/>
        <v/>
      </c>
      <c r="Q1774">
        <f t="shared" si="148"/>
        <v>7426</v>
      </c>
      <c r="R1774" s="14">
        <f t="shared" si="149"/>
        <v>608814</v>
      </c>
    </row>
    <row r="1775" spans="1:18" ht="25.5" x14ac:dyDescent="0.25">
      <c r="A1775" s="10">
        <v>69</v>
      </c>
      <c r="B1775" s="111"/>
      <c r="C1775" s="6" t="s">
        <v>2427</v>
      </c>
      <c r="D1775" s="7">
        <v>44982</v>
      </c>
      <c r="E1775" s="8" t="s">
        <v>2380</v>
      </c>
      <c r="F1775" s="9">
        <v>1945554</v>
      </c>
      <c r="G1775" s="8" t="s">
        <v>1378</v>
      </c>
      <c r="H1775" s="9">
        <v>204283</v>
      </c>
      <c r="I1775" s="112"/>
      <c r="J1775" s="113"/>
      <c r="K1775" s="114"/>
      <c r="L1775" s="115"/>
      <c r="M1775" s="116"/>
      <c r="N1775" s="15" t="str">
        <f t="shared" si="146"/>
        <v>09000</v>
      </c>
      <c r="O1775" t="str">
        <f t="shared" si="147"/>
        <v/>
      </c>
      <c r="Q1775">
        <f t="shared" si="148"/>
        <v>9000</v>
      </c>
      <c r="R1775" s="14">
        <f t="shared" si="149"/>
        <v>1945554</v>
      </c>
    </row>
    <row r="1776" spans="1:18" ht="25.5" x14ac:dyDescent="0.25">
      <c r="A1776" s="10">
        <v>70</v>
      </c>
      <c r="B1776" s="111"/>
      <c r="C1776" s="6" t="s">
        <v>2428</v>
      </c>
      <c r="D1776" s="7">
        <v>44975</v>
      </c>
      <c r="E1776" s="8" t="s">
        <v>2429</v>
      </c>
      <c r="F1776" s="9">
        <v>1290691</v>
      </c>
      <c r="G1776" s="8" t="s">
        <v>1378</v>
      </c>
      <c r="H1776" s="9">
        <v>135523</v>
      </c>
      <c r="I1776" s="112"/>
      <c r="J1776" s="113"/>
      <c r="K1776" s="114"/>
      <c r="L1776" s="115"/>
      <c r="M1776" s="116"/>
      <c r="N1776" s="15" t="str">
        <f t="shared" si="146"/>
        <v>06693</v>
      </c>
      <c r="O1776" t="str">
        <f t="shared" si="147"/>
        <v/>
      </c>
      <c r="Q1776">
        <f t="shared" si="148"/>
        <v>6693</v>
      </c>
      <c r="R1776" s="14">
        <f t="shared" si="149"/>
        <v>1290691</v>
      </c>
    </row>
    <row r="1777" spans="1:18" ht="25.5" x14ac:dyDescent="0.25">
      <c r="A1777" s="10">
        <v>71</v>
      </c>
      <c r="B1777" s="111"/>
      <c r="C1777" s="6" t="s">
        <v>2430</v>
      </c>
      <c r="D1777" s="7">
        <v>44972</v>
      </c>
      <c r="E1777" s="8" t="s">
        <v>514</v>
      </c>
      <c r="F1777" s="9">
        <v>1046363</v>
      </c>
      <c r="G1777" s="8" t="s">
        <v>1378</v>
      </c>
      <c r="H1777" s="9">
        <v>109868</v>
      </c>
      <c r="I1777" s="112"/>
      <c r="J1777" s="113"/>
      <c r="K1777" s="114"/>
      <c r="L1777" s="115"/>
      <c r="M1777" s="116"/>
      <c r="N1777" s="15" t="str">
        <f t="shared" si="146"/>
        <v>04145</v>
      </c>
      <c r="O1777" t="str">
        <f t="shared" si="147"/>
        <v/>
      </c>
      <c r="Q1777">
        <f t="shared" si="148"/>
        <v>4145</v>
      </c>
      <c r="R1777" s="14">
        <f t="shared" si="149"/>
        <v>1046363</v>
      </c>
    </row>
    <row r="1778" spans="1:18" ht="25.5" x14ac:dyDescent="0.25">
      <c r="A1778" s="10">
        <v>72</v>
      </c>
      <c r="B1778" s="111"/>
      <c r="C1778" s="6" t="s">
        <v>2431</v>
      </c>
      <c r="D1778" s="7">
        <v>44965</v>
      </c>
      <c r="E1778" s="8" t="s">
        <v>2363</v>
      </c>
      <c r="F1778" s="9">
        <v>774414</v>
      </c>
      <c r="G1778" s="8" t="s">
        <v>1378</v>
      </c>
      <c r="H1778" s="9">
        <v>81313</v>
      </c>
      <c r="I1778" s="112"/>
      <c r="J1778" s="113"/>
      <c r="K1778" s="114"/>
      <c r="L1778" s="115"/>
      <c r="M1778" s="116"/>
      <c r="N1778" s="15" t="str">
        <f t="shared" si="146"/>
        <v>03140</v>
      </c>
      <c r="O1778" t="str">
        <f t="shared" si="147"/>
        <v/>
      </c>
      <c r="Q1778">
        <f t="shared" si="148"/>
        <v>3140</v>
      </c>
      <c r="R1778" s="14">
        <f t="shared" si="149"/>
        <v>774414</v>
      </c>
    </row>
    <row r="1779" spans="1:18" ht="25.5" x14ac:dyDescent="0.25">
      <c r="A1779" s="10">
        <v>73</v>
      </c>
      <c r="B1779" s="111"/>
      <c r="C1779" s="6" t="s">
        <v>2432</v>
      </c>
      <c r="D1779" s="7">
        <v>44963</v>
      </c>
      <c r="E1779" s="8" t="s">
        <v>248</v>
      </c>
      <c r="F1779" s="9">
        <v>520329</v>
      </c>
      <c r="G1779" s="8" t="s">
        <v>1378</v>
      </c>
      <c r="H1779" s="9">
        <v>54635</v>
      </c>
      <c r="I1779" s="112"/>
      <c r="J1779" s="113"/>
      <c r="K1779" s="114"/>
      <c r="L1779" s="115"/>
      <c r="M1779" s="116"/>
      <c r="N1779" s="15" t="str">
        <f t="shared" si="146"/>
        <v>02985</v>
      </c>
      <c r="O1779" t="str">
        <f t="shared" si="147"/>
        <v/>
      </c>
      <c r="Q1779">
        <f t="shared" si="148"/>
        <v>2985</v>
      </c>
      <c r="R1779" s="14">
        <f t="shared" si="149"/>
        <v>520329</v>
      </c>
    </row>
    <row r="1780" spans="1:18" ht="25.5" x14ac:dyDescent="0.25">
      <c r="A1780" s="10">
        <v>74</v>
      </c>
      <c r="B1780" s="111"/>
      <c r="C1780" s="6" t="s">
        <v>2433</v>
      </c>
      <c r="D1780" s="7">
        <v>44968</v>
      </c>
      <c r="E1780" s="8" t="s">
        <v>127</v>
      </c>
      <c r="F1780" s="9">
        <v>887517</v>
      </c>
      <c r="G1780" s="8" t="s">
        <v>1378</v>
      </c>
      <c r="H1780" s="9">
        <v>93189</v>
      </c>
      <c r="I1780" s="112"/>
      <c r="J1780" s="113"/>
      <c r="K1780" s="114"/>
      <c r="L1780" s="115"/>
      <c r="M1780" s="116"/>
      <c r="N1780" s="15" t="str">
        <f t="shared" si="146"/>
        <v>03894</v>
      </c>
      <c r="O1780" t="str">
        <f t="shared" si="147"/>
        <v/>
      </c>
      <c r="Q1780">
        <f t="shared" si="148"/>
        <v>3894</v>
      </c>
      <c r="R1780" s="14">
        <f t="shared" si="149"/>
        <v>887517</v>
      </c>
    </row>
    <row r="1781" spans="1:18" ht="25.5" x14ac:dyDescent="0.25">
      <c r="A1781" s="10">
        <v>75</v>
      </c>
      <c r="B1781" s="111"/>
      <c r="C1781" s="6" t="s">
        <v>2434</v>
      </c>
      <c r="D1781" s="7">
        <v>44964</v>
      </c>
      <c r="E1781" s="8" t="s">
        <v>127</v>
      </c>
      <c r="F1781" s="9">
        <v>886820</v>
      </c>
      <c r="G1781" s="8" t="s">
        <v>1378</v>
      </c>
      <c r="H1781" s="9">
        <v>93116</v>
      </c>
      <c r="I1781" s="112"/>
      <c r="J1781" s="113"/>
      <c r="K1781" s="114"/>
      <c r="L1781" s="115"/>
      <c r="M1781" s="116"/>
      <c r="N1781" s="15" t="str">
        <f t="shared" si="146"/>
        <v>03058</v>
      </c>
      <c r="O1781" t="str">
        <f t="shared" si="147"/>
        <v/>
      </c>
      <c r="Q1781">
        <f t="shared" si="148"/>
        <v>3058</v>
      </c>
      <c r="R1781" s="14">
        <f t="shared" si="149"/>
        <v>886820</v>
      </c>
    </row>
    <row r="1782" spans="1:18" ht="25.5" x14ac:dyDescent="0.25">
      <c r="A1782" s="10">
        <v>76</v>
      </c>
      <c r="B1782" s="111"/>
      <c r="C1782" s="6" t="s">
        <v>2435</v>
      </c>
      <c r="D1782" s="7">
        <v>44968</v>
      </c>
      <c r="E1782" s="8" t="s">
        <v>127</v>
      </c>
      <c r="F1782" s="9">
        <v>886820</v>
      </c>
      <c r="G1782" s="8" t="s">
        <v>1378</v>
      </c>
      <c r="H1782" s="9">
        <v>93116</v>
      </c>
      <c r="I1782" s="112"/>
      <c r="J1782" s="113"/>
      <c r="K1782" s="114"/>
      <c r="L1782" s="115"/>
      <c r="M1782" s="116"/>
      <c r="N1782" s="15" t="str">
        <f t="shared" si="146"/>
        <v>03881</v>
      </c>
      <c r="O1782" t="str">
        <f t="shared" si="147"/>
        <v/>
      </c>
      <c r="Q1782">
        <f t="shared" si="148"/>
        <v>3881</v>
      </c>
      <c r="R1782" s="14">
        <f t="shared" si="149"/>
        <v>886820</v>
      </c>
    </row>
    <row r="1783" spans="1:18" ht="25.5" x14ac:dyDescent="0.25">
      <c r="A1783" s="10">
        <v>77</v>
      </c>
      <c r="B1783" s="111"/>
      <c r="C1783" s="6" t="s">
        <v>2436</v>
      </c>
      <c r="D1783" s="7">
        <v>44973</v>
      </c>
      <c r="E1783" s="8" t="s">
        <v>248</v>
      </c>
      <c r="F1783" s="9">
        <v>1304821</v>
      </c>
      <c r="G1783" s="8" t="s">
        <v>1378</v>
      </c>
      <c r="H1783" s="9">
        <v>137006</v>
      </c>
      <c r="I1783" s="112"/>
      <c r="J1783" s="113"/>
      <c r="K1783" s="114"/>
      <c r="L1783" s="115"/>
      <c r="M1783" s="116"/>
      <c r="N1783" s="15" t="str">
        <f t="shared" si="146"/>
        <v>04882</v>
      </c>
      <c r="O1783" t="str">
        <f t="shared" si="147"/>
        <v/>
      </c>
      <c r="Q1783">
        <f t="shared" si="148"/>
        <v>4882</v>
      </c>
      <c r="R1783" s="14">
        <f t="shared" si="149"/>
        <v>1304821</v>
      </c>
    </row>
    <row r="1784" spans="1:18" ht="25.5" x14ac:dyDescent="0.25">
      <c r="A1784" s="10">
        <v>78</v>
      </c>
      <c r="B1784" s="111"/>
      <c r="C1784" s="6" t="s">
        <v>2437</v>
      </c>
      <c r="D1784" s="7">
        <v>44967</v>
      </c>
      <c r="E1784" s="8" t="s">
        <v>514</v>
      </c>
      <c r="F1784" s="9">
        <v>1576099</v>
      </c>
      <c r="G1784" s="8" t="s">
        <v>1378</v>
      </c>
      <c r="H1784" s="9">
        <v>165490</v>
      </c>
      <c r="I1784" s="112"/>
      <c r="J1784" s="113"/>
      <c r="K1784" s="114"/>
      <c r="L1784" s="115"/>
      <c r="M1784" s="116"/>
      <c r="N1784" s="15" t="str">
        <f t="shared" si="146"/>
        <v>03815</v>
      </c>
      <c r="O1784" t="str">
        <f t="shared" si="147"/>
        <v/>
      </c>
      <c r="Q1784">
        <f t="shared" si="148"/>
        <v>3815</v>
      </c>
      <c r="R1784" s="14">
        <f t="shared" si="149"/>
        <v>1576099</v>
      </c>
    </row>
    <row r="1785" spans="1:18" ht="25.5" x14ac:dyDescent="0.25">
      <c r="A1785" s="10">
        <v>79</v>
      </c>
      <c r="B1785" s="111"/>
      <c r="C1785" s="6" t="s">
        <v>2438</v>
      </c>
      <c r="D1785" s="7">
        <v>44968</v>
      </c>
      <c r="E1785" s="8" t="s">
        <v>127</v>
      </c>
      <c r="F1785" s="9">
        <v>1339239</v>
      </c>
      <c r="G1785" s="8" t="s">
        <v>1378</v>
      </c>
      <c r="H1785" s="9">
        <v>140620</v>
      </c>
      <c r="I1785" s="112"/>
      <c r="J1785" s="113"/>
      <c r="K1785" s="114"/>
      <c r="L1785" s="115"/>
      <c r="M1785" s="116"/>
      <c r="N1785" s="15" t="str">
        <f t="shared" si="146"/>
        <v>03896</v>
      </c>
      <c r="O1785" t="str">
        <f t="shared" si="147"/>
        <v/>
      </c>
      <c r="Q1785">
        <f t="shared" si="148"/>
        <v>3896</v>
      </c>
      <c r="R1785" s="14">
        <f t="shared" si="149"/>
        <v>1339239</v>
      </c>
    </row>
    <row r="1786" spans="1:18" ht="25.5" x14ac:dyDescent="0.25">
      <c r="A1786" s="10">
        <v>80</v>
      </c>
      <c r="B1786" s="111"/>
      <c r="C1786" s="6" t="s">
        <v>2439</v>
      </c>
      <c r="D1786" s="7">
        <v>44975</v>
      </c>
      <c r="E1786" s="8" t="s">
        <v>127</v>
      </c>
      <c r="F1786" s="9">
        <v>775126</v>
      </c>
      <c r="G1786" s="8" t="s">
        <v>1378</v>
      </c>
      <c r="H1786" s="9">
        <v>81388</v>
      </c>
      <c r="I1786" s="112"/>
      <c r="J1786" s="113"/>
      <c r="K1786" s="114"/>
      <c r="L1786" s="115"/>
      <c r="M1786" s="116"/>
      <c r="N1786" s="15" t="str">
        <f t="shared" si="146"/>
        <v>06700</v>
      </c>
      <c r="O1786" t="str">
        <f t="shared" si="147"/>
        <v/>
      </c>
      <c r="Q1786">
        <f t="shared" si="148"/>
        <v>6700</v>
      </c>
      <c r="R1786" s="14">
        <f t="shared" si="149"/>
        <v>775126</v>
      </c>
    </row>
    <row r="1787" spans="1:18" ht="25.5" x14ac:dyDescent="0.25">
      <c r="A1787" s="10">
        <v>81</v>
      </c>
      <c r="B1787" s="111"/>
      <c r="C1787" s="6" t="s">
        <v>2440</v>
      </c>
      <c r="D1787" s="7">
        <v>44963</v>
      </c>
      <c r="E1787" s="8" t="s">
        <v>131</v>
      </c>
      <c r="F1787" s="9">
        <v>764656</v>
      </c>
      <c r="G1787" s="8" t="s">
        <v>1378</v>
      </c>
      <c r="H1787" s="9">
        <v>80289</v>
      </c>
      <c r="I1787" s="112"/>
      <c r="J1787" s="113"/>
      <c r="K1787" s="114"/>
      <c r="L1787" s="115"/>
      <c r="M1787" s="116"/>
      <c r="N1787" s="15" t="str">
        <f t="shared" si="146"/>
        <v>03004</v>
      </c>
      <c r="O1787" t="str">
        <f t="shared" si="147"/>
        <v/>
      </c>
      <c r="Q1787">
        <f t="shared" si="148"/>
        <v>3004</v>
      </c>
      <c r="R1787" s="14">
        <f t="shared" si="149"/>
        <v>764656</v>
      </c>
    </row>
    <row r="1788" spans="1:18" ht="25.5" x14ac:dyDescent="0.25">
      <c r="A1788" s="10">
        <v>82</v>
      </c>
      <c r="B1788" s="111"/>
      <c r="C1788" s="6" t="s">
        <v>2441</v>
      </c>
      <c r="D1788" s="7">
        <v>44973</v>
      </c>
      <c r="E1788" s="8" t="s">
        <v>131</v>
      </c>
      <c r="F1788" s="9">
        <v>2630590</v>
      </c>
      <c r="G1788" s="8" t="s">
        <v>1378</v>
      </c>
      <c r="H1788" s="9">
        <v>276212</v>
      </c>
      <c r="I1788" s="112"/>
      <c r="J1788" s="113"/>
      <c r="K1788" s="114"/>
      <c r="L1788" s="115"/>
      <c r="M1788" s="116"/>
      <c r="N1788" s="15" t="str">
        <f t="shared" si="146"/>
        <v>04687</v>
      </c>
      <c r="O1788" t="str">
        <f t="shared" si="147"/>
        <v/>
      </c>
      <c r="Q1788">
        <f t="shared" si="148"/>
        <v>4687</v>
      </c>
      <c r="R1788" s="14">
        <f t="shared" si="149"/>
        <v>2630590</v>
      </c>
    </row>
    <row r="1789" spans="1:18" ht="25.5" x14ac:dyDescent="0.25">
      <c r="A1789" s="10">
        <v>83</v>
      </c>
      <c r="B1789" s="111"/>
      <c r="C1789" s="6" t="s">
        <v>2442</v>
      </c>
      <c r="D1789" s="7">
        <v>44972</v>
      </c>
      <c r="E1789" s="8" t="s">
        <v>127</v>
      </c>
      <c r="F1789" s="9">
        <v>613044</v>
      </c>
      <c r="G1789" s="8" t="s">
        <v>1378</v>
      </c>
      <c r="H1789" s="9">
        <v>64370</v>
      </c>
      <c r="I1789" s="112"/>
      <c r="J1789" s="113"/>
      <c r="K1789" s="114"/>
      <c r="L1789" s="115"/>
      <c r="M1789" s="116"/>
      <c r="N1789" s="15" t="str">
        <f t="shared" si="146"/>
        <v>04120</v>
      </c>
      <c r="O1789" t="str">
        <f t="shared" si="147"/>
        <v/>
      </c>
      <c r="Q1789">
        <f t="shared" si="148"/>
        <v>4120</v>
      </c>
      <c r="R1789" s="14">
        <f t="shared" si="149"/>
        <v>613044</v>
      </c>
    </row>
    <row r="1790" spans="1:18" ht="25.5" x14ac:dyDescent="0.25">
      <c r="A1790" s="10">
        <v>84</v>
      </c>
      <c r="B1790" s="111"/>
      <c r="C1790" s="6" t="s">
        <v>2443</v>
      </c>
      <c r="D1790" s="7">
        <v>44972</v>
      </c>
      <c r="E1790" s="8" t="s">
        <v>2363</v>
      </c>
      <c r="F1790" s="9">
        <v>552002</v>
      </c>
      <c r="G1790" s="8" t="s">
        <v>1378</v>
      </c>
      <c r="H1790" s="9">
        <v>57960</v>
      </c>
      <c r="I1790" s="112"/>
      <c r="J1790" s="113"/>
      <c r="K1790" s="114"/>
      <c r="L1790" s="115"/>
      <c r="M1790" s="116"/>
      <c r="N1790" s="15" t="str">
        <f t="shared" si="146"/>
        <v>04122</v>
      </c>
      <c r="O1790" t="str">
        <f t="shared" si="147"/>
        <v/>
      </c>
      <c r="Q1790">
        <f t="shared" si="148"/>
        <v>4122</v>
      </c>
      <c r="R1790" s="14">
        <f t="shared" si="149"/>
        <v>552002</v>
      </c>
    </row>
    <row r="1791" spans="1:18" ht="25.5" x14ac:dyDescent="0.25">
      <c r="A1791" s="10">
        <v>85</v>
      </c>
      <c r="B1791" s="111"/>
      <c r="C1791" s="6" t="s">
        <v>2444</v>
      </c>
      <c r="D1791" s="7">
        <v>44967</v>
      </c>
      <c r="E1791" s="8" t="s">
        <v>127</v>
      </c>
      <c r="F1791" s="9">
        <v>1411660</v>
      </c>
      <c r="G1791" s="8" t="s">
        <v>1378</v>
      </c>
      <c r="H1791" s="9">
        <v>148224</v>
      </c>
      <c r="I1791" s="112"/>
      <c r="J1791" s="113"/>
      <c r="K1791" s="114"/>
      <c r="L1791" s="115"/>
      <c r="M1791" s="116"/>
      <c r="N1791" s="15" t="str">
        <f t="shared" si="146"/>
        <v>03797</v>
      </c>
      <c r="O1791" t="str">
        <f t="shared" si="147"/>
        <v/>
      </c>
      <c r="Q1791">
        <f t="shared" si="148"/>
        <v>3797</v>
      </c>
      <c r="R1791" s="14">
        <f t="shared" si="149"/>
        <v>1411660</v>
      </c>
    </row>
    <row r="1792" spans="1:18" ht="25.5" x14ac:dyDescent="0.25">
      <c r="A1792" s="10">
        <v>86</v>
      </c>
      <c r="B1792" s="111"/>
      <c r="C1792" s="6" t="s">
        <v>2445</v>
      </c>
      <c r="D1792" s="7">
        <v>44970</v>
      </c>
      <c r="E1792" s="8" t="s">
        <v>127</v>
      </c>
      <c r="F1792" s="9">
        <v>2670466</v>
      </c>
      <c r="G1792" s="8" t="s">
        <v>1378</v>
      </c>
      <c r="H1792" s="9">
        <v>280399</v>
      </c>
      <c r="I1792" s="112"/>
      <c r="J1792" s="113"/>
      <c r="K1792" s="114"/>
      <c r="L1792" s="115"/>
      <c r="M1792" s="116"/>
      <c r="N1792" s="15" t="str">
        <f t="shared" si="146"/>
        <v>03961</v>
      </c>
      <c r="O1792" t="str">
        <f t="shared" si="147"/>
        <v/>
      </c>
      <c r="Q1792">
        <f t="shared" si="148"/>
        <v>3961</v>
      </c>
      <c r="R1792" s="14">
        <f t="shared" si="149"/>
        <v>2670466</v>
      </c>
    </row>
    <row r="1793" spans="1:18" ht="25.5" x14ac:dyDescent="0.25">
      <c r="A1793" s="10">
        <v>87</v>
      </c>
      <c r="B1793" s="111"/>
      <c r="C1793" s="6" t="s">
        <v>2446</v>
      </c>
      <c r="D1793" s="7">
        <v>44963</v>
      </c>
      <c r="E1793" s="8" t="s">
        <v>248</v>
      </c>
      <c r="F1793" s="9">
        <v>1290691</v>
      </c>
      <c r="G1793" s="8" t="s">
        <v>1378</v>
      </c>
      <c r="H1793" s="9">
        <v>135523</v>
      </c>
      <c r="I1793" s="112"/>
      <c r="J1793" s="113"/>
      <c r="K1793" s="114"/>
      <c r="L1793" s="115"/>
      <c r="M1793" s="116"/>
      <c r="N1793" s="15" t="str">
        <f t="shared" si="146"/>
        <v>03014</v>
      </c>
      <c r="O1793" t="str">
        <f t="shared" si="147"/>
        <v/>
      </c>
      <c r="Q1793">
        <f t="shared" si="148"/>
        <v>3014</v>
      </c>
      <c r="R1793" s="14">
        <f t="shared" si="149"/>
        <v>1290691</v>
      </c>
    </row>
    <row r="1794" spans="1:18" ht="25.5" x14ac:dyDescent="0.25">
      <c r="A1794" s="10">
        <v>88</v>
      </c>
      <c r="B1794" s="111"/>
      <c r="C1794" s="6" t="s">
        <v>2447</v>
      </c>
      <c r="D1794" s="7">
        <v>44978</v>
      </c>
      <c r="E1794" s="8" t="s">
        <v>131</v>
      </c>
      <c r="F1794" s="9">
        <v>1290691</v>
      </c>
      <c r="G1794" s="8" t="s">
        <v>1378</v>
      </c>
      <c r="H1794" s="9">
        <v>135523</v>
      </c>
      <c r="I1794" s="112"/>
      <c r="J1794" s="113"/>
      <c r="K1794" s="114"/>
      <c r="L1794" s="115"/>
      <c r="M1794" s="116"/>
      <c r="N1794" s="15" t="str">
        <f t="shared" si="146"/>
        <v>06830</v>
      </c>
      <c r="O1794" t="str">
        <f t="shared" si="147"/>
        <v/>
      </c>
      <c r="Q1794">
        <f t="shared" si="148"/>
        <v>6830</v>
      </c>
      <c r="R1794" s="14">
        <f t="shared" si="149"/>
        <v>1290691</v>
      </c>
    </row>
    <row r="1795" spans="1:18" ht="25.5" x14ac:dyDescent="0.25">
      <c r="A1795" s="10">
        <v>89</v>
      </c>
      <c r="B1795" s="111"/>
      <c r="C1795" s="6" t="s">
        <v>2448</v>
      </c>
      <c r="D1795" s="7">
        <v>44974</v>
      </c>
      <c r="E1795" s="8" t="s">
        <v>127</v>
      </c>
      <c r="F1795" s="9">
        <v>839373</v>
      </c>
      <c r="G1795" s="8" t="s">
        <v>1378</v>
      </c>
      <c r="H1795" s="9">
        <v>88134</v>
      </c>
      <c r="I1795" s="112"/>
      <c r="J1795" s="113"/>
      <c r="K1795" s="114"/>
      <c r="L1795" s="115"/>
      <c r="M1795" s="116"/>
      <c r="N1795" s="15" t="str">
        <f t="shared" si="146"/>
        <v>06403</v>
      </c>
      <c r="O1795" t="str">
        <f t="shared" si="147"/>
        <v/>
      </c>
      <c r="Q1795">
        <f t="shared" si="148"/>
        <v>6403</v>
      </c>
      <c r="R1795" s="14">
        <f t="shared" si="149"/>
        <v>839373</v>
      </c>
    </row>
    <row r="1796" spans="1:18" ht="25.5" x14ac:dyDescent="0.25">
      <c r="A1796" s="10">
        <v>90</v>
      </c>
      <c r="B1796" s="111"/>
      <c r="C1796" s="6" t="s">
        <v>2449</v>
      </c>
      <c r="D1796" s="7">
        <v>44972</v>
      </c>
      <c r="E1796" s="8" t="s">
        <v>127</v>
      </c>
      <c r="F1796" s="9">
        <v>1657681</v>
      </c>
      <c r="G1796" s="8" t="s">
        <v>1378</v>
      </c>
      <c r="H1796" s="9">
        <v>174057</v>
      </c>
      <c r="I1796" s="112"/>
      <c r="J1796" s="113"/>
      <c r="K1796" s="114"/>
      <c r="L1796" s="115"/>
      <c r="M1796" s="116"/>
      <c r="N1796" s="15" t="str">
        <f t="shared" si="146"/>
        <v>04119</v>
      </c>
      <c r="O1796" t="str">
        <f t="shared" si="147"/>
        <v/>
      </c>
      <c r="Q1796">
        <f t="shared" si="148"/>
        <v>4119</v>
      </c>
      <c r="R1796" s="14">
        <f t="shared" si="149"/>
        <v>1657681</v>
      </c>
    </row>
    <row r="1797" spans="1:18" ht="25.5" x14ac:dyDescent="0.25">
      <c r="A1797" s="10">
        <v>91</v>
      </c>
      <c r="B1797" s="111"/>
      <c r="C1797" s="6" t="s">
        <v>2450</v>
      </c>
      <c r="D1797" s="7">
        <v>44978</v>
      </c>
      <c r="E1797" s="8" t="s">
        <v>131</v>
      </c>
      <c r="F1797" s="9">
        <v>679872</v>
      </c>
      <c r="G1797" s="8" t="s">
        <v>1378</v>
      </c>
      <c r="H1797" s="9">
        <v>71387</v>
      </c>
      <c r="I1797" s="112"/>
      <c r="J1797" s="113"/>
      <c r="K1797" s="114"/>
      <c r="L1797" s="115"/>
      <c r="M1797" s="116"/>
      <c r="N1797" s="15" t="str">
        <f t="shared" si="146"/>
        <v>06829</v>
      </c>
      <c r="O1797" t="str">
        <f t="shared" si="147"/>
        <v/>
      </c>
      <c r="Q1797">
        <f t="shared" si="148"/>
        <v>6829</v>
      </c>
      <c r="R1797" s="14">
        <f t="shared" si="149"/>
        <v>679872</v>
      </c>
    </row>
    <row r="1798" spans="1:18" ht="25.5" x14ac:dyDescent="0.25">
      <c r="A1798" s="10">
        <v>92</v>
      </c>
      <c r="B1798" s="111"/>
      <c r="C1798" s="6" t="s">
        <v>2451</v>
      </c>
      <c r="D1798" s="7">
        <v>44979</v>
      </c>
      <c r="E1798" s="8" t="s">
        <v>127</v>
      </c>
      <c r="F1798" s="9">
        <v>1021354</v>
      </c>
      <c r="G1798" s="8" t="s">
        <v>1378</v>
      </c>
      <c r="H1798" s="9">
        <v>107242</v>
      </c>
      <c r="I1798" s="112"/>
      <c r="J1798" s="113"/>
      <c r="K1798" s="114"/>
      <c r="L1798" s="115"/>
      <c r="M1798" s="116"/>
      <c r="N1798" s="15" t="str">
        <f t="shared" si="146"/>
        <v>06847</v>
      </c>
      <c r="O1798" t="str">
        <f t="shared" si="147"/>
        <v/>
      </c>
      <c r="Q1798">
        <f t="shared" si="148"/>
        <v>6847</v>
      </c>
      <c r="R1798" s="14">
        <f t="shared" si="149"/>
        <v>1021354</v>
      </c>
    </row>
    <row r="1799" spans="1:18" ht="25.5" x14ac:dyDescent="0.25">
      <c r="A1799" s="10">
        <v>93</v>
      </c>
      <c r="B1799" s="111"/>
      <c r="C1799" s="6" t="s">
        <v>2452</v>
      </c>
      <c r="D1799" s="7">
        <v>44982</v>
      </c>
      <c r="E1799" s="8" t="s">
        <v>127</v>
      </c>
      <c r="F1799" s="9">
        <v>611516</v>
      </c>
      <c r="G1799" s="8" t="s">
        <v>1378</v>
      </c>
      <c r="H1799" s="9">
        <v>64209</v>
      </c>
      <c r="I1799" s="112"/>
      <c r="J1799" s="113"/>
      <c r="K1799" s="114"/>
      <c r="L1799" s="115"/>
      <c r="M1799" s="116"/>
      <c r="N1799" s="15" t="str">
        <f t="shared" si="146"/>
        <v>09009</v>
      </c>
      <c r="O1799" t="str">
        <f t="shared" si="147"/>
        <v/>
      </c>
      <c r="Q1799">
        <f t="shared" si="148"/>
        <v>9009</v>
      </c>
      <c r="R1799" s="14">
        <f t="shared" si="149"/>
        <v>611516</v>
      </c>
    </row>
    <row r="1800" spans="1:18" ht="25.5" x14ac:dyDescent="0.25">
      <c r="A1800" s="10">
        <v>94</v>
      </c>
      <c r="B1800" s="111"/>
      <c r="C1800" s="6" t="s">
        <v>2453</v>
      </c>
      <c r="D1800" s="7">
        <v>44980</v>
      </c>
      <c r="E1800" s="8" t="s">
        <v>2454</v>
      </c>
      <c r="F1800" s="9">
        <v>679872</v>
      </c>
      <c r="G1800" s="8" t="s">
        <v>1378</v>
      </c>
      <c r="H1800" s="9">
        <v>71387</v>
      </c>
      <c r="I1800" s="112"/>
      <c r="J1800" s="113"/>
      <c r="K1800" s="114"/>
      <c r="L1800" s="115"/>
      <c r="M1800" s="116"/>
      <c r="N1800" s="15" t="str">
        <f t="shared" si="146"/>
        <v>07644</v>
      </c>
      <c r="O1800" t="str">
        <f t="shared" si="147"/>
        <v/>
      </c>
      <c r="Q1800">
        <f t="shared" si="148"/>
        <v>7644</v>
      </c>
      <c r="R1800" s="14">
        <f t="shared" si="149"/>
        <v>679872</v>
      </c>
    </row>
    <row r="1801" spans="1:18" ht="25.5" x14ac:dyDescent="0.25">
      <c r="A1801" s="10">
        <v>95</v>
      </c>
      <c r="B1801" s="111"/>
      <c r="C1801" s="6" t="s">
        <v>2455</v>
      </c>
      <c r="D1801" s="7">
        <v>44981</v>
      </c>
      <c r="E1801" s="8" t="s">
        <v>2407</v>
      </c>
      <c r="F1801" s="9">
        <v>1548829</v>
      </c>
      <c r="G1801" s="8" t="s">
        <v>1378</v>
      </c>
      <c r="H1801" s="9">
        <v>162627</v>
      </c>
      <c r="I1801" s="112"/>
      <c r="J1801" s="113"/>
      <c r="K1801" s="114"/>
      <c r="L1801" s="115"/>
      <c r="M1801" s="116"/>
      <c r="N1801" s="15" t="str">
        <f t="shared" si="146"/>
        <v>08626</v>
      </c>
      <c r="O1801" t="str">
        <f t="shared" si="147"/>
        <v/>
      </c>
      <c r="Q1801">
        <f t="shared" si="148"/>
        <v>8626</v>
      </c>
      <c r="R1801" s="14">
        <f t="shared" si="149"/>
        <v>1548829</v>
      </c>
    </row>
    <row r="1802" spans="1:18" ht="25.5" x14ac:dyDescent="0.25">
      <c r="A1802" s="10">
        <v>96</v>
      </c>
      <c r="B1802" s="111"/>
      <c r="C1802" s="6" t="s">
        <v>2456</v>
      </c>
      <c r="D1802" s="7">
        <v>44968</v>
      </c>
      <c r="E1802" s="8" t="s">
        <v>248</v>
      </c>
      <c r="F1802" s="9">
        <v>970081</v>
      </c>
      <c r="G1802" s="8" t="s">
        <v>1378</v>
      </c>
      <c r="H1802" s="9">
        <v>101859</v>
      </c>
      <c r="I1802" s="112"/>
      <c r="J1802" s="113"/>
      <c r="K1802" s="114"/>
      <c r="L1802" s="115"/>
      <c r="M1802" s="116"/>
      <c r="N1802" s="15" t="str">
        <f t="shared" si="146"/>
        <v>03917</v>
      </c>
      <c r="O1802" t="str">
        <f t="shared" si="147"/>
        <v/>
      </c>
      <c r="Q1802">
        <f t="shared" si="148"/>
        <v>3917</v>
      </c>
      <c r="R1802" s="14">
        <f t="shared" si="149"/>
        <v>970081</v>
      </c>
    </row>
    <row r="1803" spans="1:18" ht="25.5" x14ac:dyDescent="0.25">
      <c r="A1803" s="10">
        <v>97</v>
      </c>
      <c r="B1803" s="111"/>
      <c r="C1803" s="6" t="s">
        <v>2457</v>
      </c>
      <c r="D1803" s="7">
        <v>44981</v>
      </c>
      <c r="E1803" s="8" t="s">
        <v>2413</v>
      </c>
      <c r="F1803" s="9">
        <v>608814</v>
      </c>
      <c r="G1803" s="8" t="s">
        <v>1378</v>
      </c>
      <c r="H1803" s="9">
        <v>63925</v>
      </c>
      <c r="I1803" s="112"/>
      <c r="J1803" s="113"/>
      <c r="K1803" s="114"/>
      <c r="L1803" s="115"/>
      <c r="M1803" s="116"/>
      <c r="N1803" s="15" t="str">
        <f t="shared" si="146"/>
        <v>08636</v>
      </c>
      <c r="O1803" t="str">
        <f t="shared" si="147"/>
        <v/>
      </c>
      <c r="Q1803">
        <f t="shared" si="148"/>
        <v>8636</v>
      </c>
      <c r="R1803" s="14">
        <f t="shared" si="149"/>
        <v>608814</v>
      </c>
    </row>
    <row r="1804" spans="1:18" ht="25.5" x14ac:dyDescent="0.25">
      <c r="A1804" s="10">
        <v>98</v>
      </c>
      <c r="B1804" s="111"/>
      <c r="C1804" s="6" t="s">
        <v>2458</v>
      </c>
      <c r="D1804" s="7">
        <v>44982</v>
      </c>
      <c r="E1804" s="8" t="s">
        <v>2380</v>
      </c>
      <c r="F1804" s="9">
        <v>1135627</v>
      </c>
      <c r="G1804" s="8" t="s">
        <v>1378</v>
      </c>
      <c r="H1804" s="9">
        <v>119241</v>
      </c>
      <c r="I1804" s="112"/>
      <c r="J1804" s="113"/>
      <c r="K1804" s="114"/>
      <c r="L1804" s="115"/>
      <c r="M1804" s="116"/>
      <c r="N1804" s="15" t="str">
        <f t="shared" si="146"/>
        <v>09006</v>
      </c>
      <c r="O1804" t="str">
        <f t="shared" si="147"/>
        <v/>
      </c>
      <c r="Q1804">
        <f t="shared" si="148"/>
        <v>9006</v>
      </c>
      <c r="R1804" s="14">
        <f t="shared" si="149"/>
        <v>1135627</v>
      </c>
    </row>
    <row r="1805" spans="1:18" ht="25.5" x14ac:dyDescent="0.25">
      <c r="A1805" s="10">
        <v>99</v>
      </c>
      <c r="B1805" s="111"/>
      <c r="C1805" s="6" t="s">
        <v>2459</v>
      </c>
      <c r="D1805" s="7">
        <v>44969</v>
      </c>
      <c r="E1805" s="8" t="s">
        <v>2423</v>
      </c>
      <c r="F1805" s="9">
        <v>679872</v>
      </c>
      <c r="G1805" s="8" t="s">
        <v>1378</v>
      </c>
      <c r="H1805" s="9">
        <v>71387</v>
      </c>
      <c r="I1805" s="112"/>
      <c r="J1805" s="113"/>
      <c r="K1805" s="114"/>
      <c r="L1805" s="115"/>
      <c r="M1805" s="116"/>
      <c r="N1805" s="15" t="str">
        <f t="shared" si="146"/>
        <v>03953</v>
      </c>
      <c r="O1805" t="str">
        <f t="shared" si="147"/>
        <v/>
      </c>
      <c r="Q1805">
        <f t="shared" si="148"/>
        <v>3953</v>
      </c>
      <c r="R1805" s="14">
        <f t="shared" si="149"/>
        <v>679872</v>
      </c>
    </row>
    <row r="1806" spans="1:18" ht="25.5" x14ac:dyDescent="0.25">
      <c r="A1806" s="10">
        <v>100</v>
      </c>
      <c r="B1806" s="111"/>
      <c r="C1806" s="6" t="s">
        <v>2460</v>
      </c>
      <c r="D1806" s="7">
        <v>44982</v>
      </c>
      <c r="E1806" s="8" t="s">
        <v>2380</v>
      </c>
      <c r="F1806" s="9">
        <v>666226</v>
      </c>
      <c r="G1806" s="8" t="s">
        <v>1378</v>
      </c>
      <c r="H1806" s="9">
        <v>69954</v>
      </c>
      <c r="I1806" s="112"/>
      <c r="J1806" s="113"/>
      <c r="K1806" s="114"/>
      <c r="L1806" s="115"/>
      <c r="M1806" s="116"/>
      <c r="N1806" s="15" t="str">
        <f t="shared" si="146"/>
        <v>09005</v>
      </c>
      <c r="O1806" t="str">
        <f t="shared" si="147"/>
        <v/>
      </c>
      <c r="Q1806">
        <f t="shared" si="148"/>
        <v>9005</v>
      </c>
      <c r="R1806" s="14">
        <f t="shared" si="149"/>
        <v>666226</v>
      </c>
    </row>
    <row r="1807" spans="1:18" ht="25.5" x14ac:dyDescent="0.25">
      <c r="A1807" s="10">
        <v>101</v>
      </c>
      <c r="B1807" s="111"/>
      <c r="C1807" s="6" t="s">
        <v>2461</v>
      </c>
      <c r="D1807" s="7">
        <v>44966</v>
      </c>
      <c r="E1807" s="8" t="s">
        <v>2426</v>
      </c>
      <c r="F1807" s="9">
        <v>1295195</v>
      </c>
      <c r="G1807" s="8" t="s">
        <v>1378</v>
      </c>
      <c r="H1807" s="9">
        <v>135995</v>
      </c>
      <c r="I1807" s="112"/>
      <c r="J1807" s="113"/>
      <c r="K1807" s="114"/>
      <c r="L1807" s="115"/>
      <c r="M1807" s="116"/>
      <c r="N1807" s="15" t="str">
        <f t="shared" si="146"/>
        <v>03555</v>
      </c>
      <c r="O1807" t="str">
        <f t="shared" si="147"/>
        <v/>
      </c>
      <c r="Q1807">
        <f t="shared" si="148"/>
        <v>3555</v>
      </c>
      <c r="R1807" s="14">
        <f t="shared" si="149"/>
        <v>1295195</v>
      </c>
    </row>
    <row r="1808" spans="1:18" ht="25.5" x14ac:dyDescent="0.25">
      <c r="A1808" s="10">
        <v>102</v>
      </c>
      <c r="B1808" s="111"/>
      <c r="C1808" s="6" t="s">
        <v>2462</v>
      </c>
      <c r="D1808" s="7">
        <v>44970</v>
      </c>
      <c r="E1808" s="8" t="s">
        <v>2426</v>
      </c>
      <c r="F1808" s="9">
        <v>1370270</v>
      </c>
      <c r="G1808" s="8" t="s">
        <v>1378</v>
      </c>
      <c r="H1808" s="9">
        <v>143878</v>
      </c>
      <c r="I1808" s="112"/>
      <c r="J1808" s="113"/>
      <c r="K1808" s="114"/>
      <c r="L1808" s="115"/>
      <c r="M1808" s="116"/>
      <c r="N1808" s="15" t="str">
        <f t="shared" si="146"/>
        <v>03982</v>
      </c>
      <c r="O1808" t="str">
        <f t="shared" si="147"/>
        <v/>
      </c>
      <c r="Q1808">
        <f t="shared" si="148"/>
        <v>3982</v>
      </c>
      <c r="R1808" s="14">
        <f t="shared" si="149"/>
        <v>1370270</v>
      </c>
    </row>
    <row r="1809" spans="1:18" ht="25.5" x14ac:dyDescent="0.25">
      <c r="A1809" s="10">
        <v>103</v>
      </c>
      <c r="B1809" s="111"/>
      <c r="C1809" s="6" t="s">
        <v>2463</v>
      </c>
      <c r="D1809" s="7">
        <v>44978</v>
      </c>
      <c r="E1809" s="8" t="s">
        <v>2376</v>
      </c>
      <c r="F1809" s="9">
        <v>955873</v>
      </c>
      <c r="G1809" s="8" t="s">
        <v>1378</v>
      </c>
      <c r="H1809" s="9">
        <v>100367</v>
      </c>
      <c r="I1809" s="112"/>
      <c r="J1809" s="113"/>
      <c r="K1809" s="114"/>
      <c r="L1809" s="115"/>
      <c r="M1809" s="116"/>
      <c r="N1809" s="15" t="str">
        <f t="shared" si="146"/>
        <v>06824</v>
      </c>
      <c r="O1809" t="str">
        <f t="shared" si="147"/>
        <v/>
      </c>
      <c r="Q1809">
        <f t="shared" si="148"/>
        <v>6824</v>
      </c>
      <c r="R1809" s="14">
        <f t="shared" si="149"/>
        <v>955873</v>
      </c>
    </row>
    <row r="1810" spans="1:18" ht="25.5" x14ac:dyDescent="0.25">
      <c r="A1810" s="10">
        <v>104</v>
      </c>
      <c r="B1810" s="111"/>
      <c r="C1810" s="6" t="s">
        <v>2464</v>
      </c>
      <c r="D1810" s="7">
        <v>44979</v>
      </c>
      <c r="E1810" s="8" t="s">
        <v>2376</v>
      </c>
      <c r="F1810" s="9">
        <v>573524</v>
      </c>
      <c r="G1810" s="8" t="s">
        <v>1378</v>
      </c>
      <c r="H1810" s="9">
        <v>60220</v>
      </c>
      <c r="I1810" s="112"/>
      <c r="J1810" s="113"/>
      <c r="K1810" s="114"/>
      <c r="L1810" s="115"/>
      <c r="M1810" s="116"/>
      <c r="N1810" s="15" t="str">
        <f t="shared" si="146"/>
        <v>06855</v>
      </c>
      <c r="O1810" t="str">
        <f t="shared" si="147"/>
        <v/>
      </c>
      <c r="Q1810">
        <f t="shared" si="148"/>
        <v>6855</v>
      </c>
      <c r="R1810" s="14">
        <f t="shared" si="149"/>
        <v>573524</v>
      </c>
    </row>
    <row r="1811" spans="1:18" ht="25.5" x14ac:dyDescent="0.25">
      <c r="A1811" s="10">
        <v>105</v>
      </c>
      <c r="B1811" s="111"/>
      <c r="C1811" s="6" t="s">
        <v>2465</v>
      </c>
      <c r="D1811" s="7">
        <v>44980</v>
      </c>
      <c r="E1811" s="8" t="s">
        <v>2413</v>
      </c>
      <c r="F1811" s="9">
        <v>492301</v>
      </c>
      <c r="G1811" s="8" t="s">
        <v>1378</v>
      </c>
      <c r="H1811" s="9">
        <v>51692</v>
      </c>
      <c r="I1811" s="112"/>
      <c r="J1811" s="113"/>
      <c r="K1811" s="114"/>
      <c r="L1811" s="115"/>
      <c r="M1811" s="116"/>
      <c r="N1811" s="15" t="str">
        <f t="shared" si="146"/>
        <v>07097</v>
      </c>
      <c r="O1811" t="str">
        <f t="shared" si="147"/>
        <v/>
      </c>
      <c r="Q1811">
        <f t="shared" si="148"/>
        <v>7097</v>
      </c>
      <c r="R1811" s="14">
        <f t="shared" si="149"/>
        <v>492301</v>
      </c>
    </row>
    <row r="1812" spans="1:18" ht="25.5" x14ac:dyDescent="0.25">
      <c r="A1812" s="10">
        <v>106</v>
      </c>
      <c r="B1812" s="111"/>
      <c r="C1812" s="6" t="s">
        <v>2466</v>
      </c>
      <c r="D1812" s="7">
        <v>44984</v>
      </c>
      <c r="E1812" s="8" t="s">
        <v>2363</v>
      </c>
      <c r="F1812" s="9">
        <v>1058734</v>
      </c>
      <c r="G1812" s="8" t="s">
        <v>1378</v>
      </c>
      <c r="H1812" s="9">
        <v>111167</v>
      </c>
      <c r="I1812" s="112"/>
      <c r="J1812" s="113"/>
      <c r="K1812" s="114"/>
      <c r="L1812" s="115"/>
      <c r="M1812" s="116"/>
      <c r="N1812" s="15" t="str">
        <f t="shared" ref="N1812:N1875" si="150">+RIGHT(C1812,5)</f>
        <v>09040</v>
      </c>
      <c r="O1812" t="str">
        <f t="shared" ref="O1812:O1875" si="151">+IF(F1812&gt;0,"","HT")</f>
        <v/>
      </c>
      <c r="Q1812">
        <f t="shared" ref="Q1812:Q1875" si="152">+N1812*1</f>
        <v>9040</v>
      </c>
      <c r="R1812" s="14">
        <f t="shared" ref="R1812:R1875" si="153">+F1812</f>
        <v>1058734</v>
      </c>
    </row>
    <row r="1813" spans="1:18" ht="25.5" x14ac:dyDescent="0.25">
      <c r="A1813" s="10">
        <v>107</v>
      </c>
      <c r="B1813" s="111"/>
      <c r="C1813" s="6" t="s">
        <v>2467</v>
      </c>
      <c r="D1813" s="7">
        <v>44970</v>
      </c>
      <c r="E1813" s="8" t="s">
        <v>127</v>
      </c>
      <c r="F1813" s="9">
        <v>1013962</v>
      </c>
      <c r="G1813" s="8" t="s">
        <v>1378</v>
      </c>
      <c r="H1813" s="9">
        <v>106466</v>
      </c>
      <c r="I1813" s="112"/>
      <c r="J1813" s="113"/>
      <c r="K1813" s="114"/>
      <c r="L1813" s="115"/>
      <c r="M1813" s="116"/>
      <c r="N1813" s="15" t="str">
        <f t="shared" si="150"/>
        <v>03962</v>
      </c>
      <c r="O1813" t="str">
        <f t="shared" si="151"/>
        <v/>
      </c>
      <c r="Q1813">
        <f t="shared" si="152"/>
        <v>3962</v>
      </c>
      <c r="R1813" s="14">
        <f t="shared" si="153"/>
        <v>1013962</v>
      </c>
    </row>
    <row r="1814" spans="1:18" ht="25.5" x14ac:dyDescent="0.25">
      <c r="A1814" s="10">
        <v>108</v>
      </c>
      <c r="B1814" s="111"/>
      <c r="C1814" s="6" t="s">
        <v>2468</v>
      </c>
      <c r="D1814" s="7">
        <v>44963</v>
      </c>
      <c r="E1814" s="8" t="s">
        <v>131</v>
      </c>
      <c r="F1814" s="9">
        <v>276001</v>
      </c>
      <c r="G1814" s="8" t="s">
        <v>1378</v>
      </c>
      <c r="H1814" s="9">
        <v>28980</v>
      </c>
      <c r="I1814" s="112"/>
      <c r="J1814" s="113"/>
      <c r="K1814" s="114"/>
      <c r="L1814" s="115"/>
      <c r="M1814" s="116"/>
      <c r="N1814" s="15" t="str">
        <f t="shared" si="150"/>
        <v>02932</v>
      </c>
      <c r="O1814" t="str">
        <f t="shared" si="151"/>
        <v/>
      </c>
      <c r="Q1814">
        <f t="shared" si="152"/>
        <v>2932</v>
      </c>
      <c r="R1814" s="14">
        <f t="shared" si="153"/>
        <v>276001</v>
      </c>
    </row>
    <row r="1815" spans="1:18" ht="25.5" x14ac:dyDescent="0.25">
      <c r="A1815" s="10">
        <v>109</v>
      </c>
      <c r="B1815" s="111"/>
      <c r="C1815" s="6" t="s">
        <v>2469</v>
      </c>
      <c r="D1815" s="7">
        <v>44963</v>
      </c>
      <c r="E1815" s="8" t="s">
        <v>127</v>
      </c>
      <c r="F1815" s="9">
        <v>610819</v>
      </c>
      <c r="G1815" s="8" t="s">
        <v>1378</v>
      </c>
      <c r="H1815" s="9">
        <v>64136</v>
      </c>
      <c r="I1815" s="112"/>
      <c r="J1815" s="113"/>
      <c r="K1815" s="114"/>
      <c r="L1815" s="115"/>
      <c r="M1815" s="116"/>
      <c r="N1815" s="15" t="str">
        <f t="shared" si="150"/>
        <v>02947</v>
      </c>
      <c r="O1815" t="str">
        <f t="shared" si="151"/>
        <v/>
      </c>
      <c r="Q1815">
        <f t="shared" si="152"/>
        <v>2947</v>
      </c>
      <c r="R1815" s="14">
        <f t="shared" si="153"/>
        <v>610819</v>
      </c>
    </row>
    <row r="1816" spans="1:18" ht="25.5" x14ac:dyDescent="0.25">
      <c r="A1816" s="10">
        <v>110</v>
      </c>
      <c r="B1816" s="111"/>
      <c r="C1816" s="6" t="s">
        <v>2470</v>
      </c>
      <c r="D1816" s="7">
        <v>44964</v>
      </c>
      <c r="E1816" s="8" t="s">
        <v>131</v>
      </c>
      <c r="F1816" s="9">
        <v>1052910</v>
      </c>
      <c r="G1816" s="8" t="s">
        <v>1378</v>
      </c>
      <c r="H1816" s="9">
        <v>110556</v>
      </c>
      <c r="I1816" s="112"/>
      <c r="J1816" s="113"/>
      <c r="K1816" s="114"/>
      <c r="L1816" s="115"/>
      <c r="M1816" s="116"/>
      <c r="N1816" s="15" t="str">
        <f t="shared" si="150"/>
        <v>03079</v>
      </c>
      <c r="O1816" t="str">
        <f t="shared" si="151"/>
        <v/>
      </c>
      <c r="Q1816">
        <f t="shared" si="152"/>
        <v>3079</v>
      </c>
      <c r="R1816" s="14">
        <f t="shared" si="153"/>
        <v>1052910</v>
      </c>
    </row>
    <row r="1817" spans="1:18" ht="25.5" x14ac:dyDescent="0.25">
      <c r="A1817" s="10">
        <v>111</v>
      </c>
      <c r="B1817" s="111"/>
      <c r="C1817" s="6" t="s">
        <v>2471</v>
      </c>
      <c r="D1817" s="7">
        <v>44967</v>
      </c>
      <c r="E1817" s="8" t="s">
        <v>127</v>
      </c>
      <c r="F1817" s="9">
        <v>1013962</v>
      </c>
      <c r="G1817" s="8" t="s">
        <v>1378</v>
      </c>
      <c r="H1817" s="9">
        <v>106466</v>
      </c>
      <c r="I1817" s="112"/>
      <c r="J1817" s="113"/>
      <c r="K1817" s="114"/>
      <c r="L1817" s="115"/>
      <c r="M1817" s="116"/>
      <c r="N1817" s="15" t="str">
        <f t="shared" si="150"/>
        <v>03790</v>
      </c>
      <c r="O1817" t="str">
        <f t="shared" si="151"/>
        <v/>
      </c>
      <c r="Q1817">
        <f t="shared" si="152"/>
        <v>3790</v>
      </c>
      <c r="R1817" s="14">
        <f t="shared" si="153"/>
        <v>1013962</v>
      </c>
    </row>
    <row r="1818" spans="1:18" ht="25.5" x14ac:dyDescent="0.25">
      <c r="A1818" s="10">
        <v>112</v>
      </c>
      <c r="B1818" s="111"/>
      <c r="C1818" s="6" t="s">
        <v>2472</v>
      </c>
      <c r="D1818" s="7">
        <v>44964</v>
      </c>
      <c r="E1818" s="8" t="s">
        <v>2363</v>
      </c>
      <c r="F1818" s="9">
        <v>608814</v>
      </c>
      <c r="G1818" s="8" t="s">
        <v>1378</v>
      </c>
      <c r="H1818" s="9">
        <v>63925</v>
      </c>
      <c r="I1818" s="112"/>
      <c r="J1818" s="113"/>
      <c r="K1818" s="114"/>
      <c r="L1818" s="115"/>
      <c r="M1818" s="116"/>
      <c r="N1818" s="15" t="str">
        <f t="shared" si="150"/>
        <v>03081</v>
      </c>
      <c r="O1818" t="str">
        <f t="shared" si="151"/>
        <v/>
      </c>
      <c r="Q1818">
        <f t="shared" si="152"/>
        <v>3081</v>
      </c>
      <c r="R1818" s="14">
        <f t="shared" si="153"/>
        <v>608814</v>
      </c>
    </row>
    <row r="1819" spans="1:18" ht="25.5" x14ac:dyDescent="0.25">
      <c r="A1819" s="10">
        <v>113</v>
      </c>
      <c r="B1819" s="111"/>
      <c r="C1819" s="6" t="s">
        <v>2473</v>
      </c>
      <c r="D1819" s="7">
        <v>44967</v>
      </c>
      <c r="E1819" s="8" t="s">
        <v>127</v>
      </c>
      <c r="F1819" s="9">
        <v>1024950</v>
      </c>
      <c r="G1819" s="8" t="s">
        <v>1378</v>
      </c>
      <c r="H1819" s="9">
        <v>107620</v>
      </c>
      <c r="I1819" s="112"/>
      <c r="J1819" s="113"/>
      <c r="K1819" s="114"/>
      <c r="L1819" s="115"/>
      <c r="M1819" s="116"/>
      <c r="N1819" s="15" t="str">
        <f t="shared" si="150"/>
        <v>03793</v>
      </c>
      <c r="O1819" t="str">
        <f t="shared" si="151"/>
        <v/>
      </c>
      <c r="Q1819">
        <f t="shared" si="152"/>
        <v>3793</v>
      </c>
      <c r="R1819" s="14">
        <f t="shared" si="153"/>
        <v>1024950</v>
      </c>
    </row>
    <row r="1820" spans="1:18" ht="25.5" x14ac:dyDescent="0.25">
      <c r="A1820" s="10">
        <v>114</v>
      </c>
      <c r="B1820" s="111"/>
      <c r="C1820" s="6" t="s">
        <v>2474</v>
      </c>
      <c r="D1820" s="7">
        <v>44963</v>
      </c>
      <c r="E1820" s="8" t="s">
        <v>131</v>
      </c>
      <c r="F1820" s="9">
        <v>2029379</v>
      </c>
      <c r="G1820" s="8" t="s">
        <v>1378</v>
      </c>
      <c r="H1820" s="9">
        <v>213085</v>
      </c>
      <c r="I1820" s="112"/>
      <c r="J1820" s="113"/>
      <c r="K1820" s="114"/>
      <c r="L1820" s="115"/>
      <c r="M1820" s="116"/>
      <c r="N1820" s="15" t="str">
        <f t="shared" si="150"/>
        <v>03009</v>
      </c>
      <c r="O1820" t="str">
        <f t="shared" si="151"/>
        <v/>
      </c>
      <c r="Q1820">
        <f t="shared" si="152"/>
        <v>3009</v>
      </c>
      <c r="R1820" s="14">
        <f t="shared" si="153"/>
        <v>2029379</v>
      </c>
    </row>
    <row r="1821" spans="1:18" ht="25.5" x14ac:dyDescent="0.25">
      <c r="A1821" s="10">
        <v>115</v>
      </c>
      <c r="B1821" s="111"/>
      <c r="C1821" s="6" t="s">
        <v>2475</v>
      </c>
      <c r="D1821" s="7">
        <v>44967</v>
      </c>
      <c r="E1821" s="8" t="s">
        <v>514</v>
      </c>
      <c r="F1821" s="9">
        <v>1290691</v>
      </c>
      <c r="G1821" s="8" t="s">
        <v>1378</v>
      </c>
      <c r="H1821" s="9">
        <v>135523</v>
      </c>
      <c r="I1821" s="112"/>
      <c r="J1821" s="113"/>
      <c r="K1821" s="114"/>
      <c r="L1821" s="115"/>
      <c r="M1821" s="116"/>
      <c r="N1821" s="15" t="str">
        <f t="shared" si="150"/>
        <v>03813</v>
      </c>
      <c r="O1821" t="str">
        <f t="shared" si="151"/>
        <v/>
      </c>
      <c r="Q1821">
        <f t="shared" si="152"/>
        <v>3813</v>
      </c>
      <c r="R1821" s="14">
        <f t="shared" si="153"/>
        <v>1290691</v>
      </c>
    </row>
    <row r="1822" spans="1:18" ht="25.5" x14ac:dyDescent="0.25">
      <c r="A1822" s="10">
        <v>116</v>
      </c>
      <c r="B1822" s="111"/>
      <c r="C1822" s="6" t="s">
        <v>2476</v>
      </c>
      <c r="D1822" s="7">
        <v>44967</v>
      </c>
      <c r="E1822" s="8" t="s">
        <v>2363</v>
      </c>
      <c r="F1822" s="9">
        <v>654863</v>
      </c>
      <c r="G1822" s="8" t="s">
        <v>1378</v>
      </c>
      <c r="H1822" s="9">
        <v>68761</v>
      </c>
      <c r="I1822" s="112"/>
      <c r="J1822" s="113"/>
      <c r="K1822" s="114"/>
      <c r="L1822" s="115"/>
      <c r="M1822" s="116"/>
      <c r="N1822" s="15" t="str">
        <f t="shared" si="150"/>
        <v>03817</v>
      </c>
      <c r="O1822" t="str">
        <f t="shared" si="151"/>
        <v/>
      </c>
      <c r="Q1822">
        <f t="shared" si="152"/>
        <v>3817</v>
      </c>
      <c r="R1822" s="14">
        <f t="shared" si="153"/>
        <v>654863</v>
      </c>
    </row>
    <row r="1823" spans="1:18" ht="25.5" x14ac:dyDescent="0.25">
      <c r="A1823" s="10">
        <v>117</v>
      </c>
      <c r="B1823" s="111"/>
      <c r="C1823" s="6" t="s">
        <v>2477</v>
      </c>
      <c r="D1823" s="7">
        <v>44969</v>
      </c>
      <c r="E1823" s="8" t="s">
        <v>2363</v>
      </c>
      <c r="F1823" s="9">
        <v>558518</v>
      </c>
      <c r="G1823" s="8" t="s">
        <v>1378</v>
      </c>
      <c r="H1823" s="9">
        <v>58644</v>
      </c>
      <c r="I1823" s="112"/>
      <c r="J1823" s="113"/>
      <c r="K1823" s="114"/>
      <c r="L1823" s="115"/>
      <c r="M1823" s="116"/>
      <c r="N1823" s="15" t="str">
        <f t="shared" si="150"/>
        <v>03937</v>
      </c>
      <c r="O1823" t="str">
        <f t="shared" si="151"/>
        <v/>
      </c>
      <c r="Q1823">
        <f t="shared" si="152"/>
        <v>3937</v>
      </c>
      <c r="R1823" s="14">
        <f t="shared" si="153"/>
        <v>558518</v>
      </c>
    </row>
    <row r="1824" spans="1:18" ht="25.5" x14ac:dyDescent="0.25">
      <c r="A1824" s="10">
        <v>118</v>
      </c>
      <c r="B1824" s="111"/>
      <c r="C1824" s="6" t="s">
        <v>2478</v>
      </c>
      <c r="D1824" s="7">
        <v>44972</v>
      </c>
      <c r="E1824" s="8" t="s">
        <v>514</v>
      </c>
      <c r="F1824" s="9">
        <v>558518</v>
      </c>
      <c r="G1824" s="8" t="s">
        <v>1378</v>
      </c>
      <c r="H1824" s="9">
        <v>58644</v>
      </c>
      <c r="I1824" s="112"/>
      <c r="J1824" s="113"/>
      <c r="K1824" s="114"/>
      <c r="L1824" s="115"/>
      <c r="M1824" s="116"/>
      <c r="N1824" s="15" t="str">
        <f t="shared" si="150"/>
        <v>04126</v>
      </c>
      <c r="O1824" t="str">
        <f t="shared" si="151"/>
        <v/>
      </c>
      <c r="Q1824">
        <f t="shared" si="152"/>
        <v>4126</v>
      </c>
      <c r="R1824" s="14">
        <f t="shared" si="153"/>
        <v>558518</v>
      </c>
    </row>
    <row r="1825" spans="1:18" ht="25.5" x14ac:dyDescent="0.25">
      <c r="A1825" s="10">
        <v>119</v>
      </c>
      <c r="B1825" s="111"/>
      <c r="C1825" s="6" t="s">
        <v>2479</v>
      </c>
      <c r="D1825" s="7">
        <v>44964</v>
      </c>
      <c r="E1825" s="8" t="s">
        <v>514</v>
      </c>
      <c r="F1825" s="9">
        <v>1290691</v>
      </c>
      <c r="G1825" s="8" t="s">
        <v>1378</v>
      </c>
      <c r="H1825" s="9">
        <v>135523</v>
      </c>
      <c r="I1825" s="112"/>
      <c r="J1825" s="113"/>
      <c r="K1825" s="114"/>
      <c r="L1825" s="115"/>
      <c r="M1825" s="116"/>
      <c r="N1825" s="15" t="str">
        <f t="shared" si="150"/>
        <v>03117</v>
      </c>
      <c r="O1825" t="str">
        <f t="shared" si="151"/>
        <v/>
      </c>
      <c r="Q1825">
        <f t="shared" si="152"/>
        <v>3117</v>
      </c>
      <c r="R1825" s="14">
        <f t="shared" si="153"/>
        <v>1290691</v>
      </c>
    </row>
    <row r="1826" spans="1:18" ht="25.5" x14ac:dyDescent="0.25">
      <c r="A1826" s="10">
        <v>120</v>
      </c>
      <c r="B1826" s="111"/>
      <c r="C1826" s="6" t="s">
        <v>2480</v>
      </c>
      <c r="D1826" s="7">
        <v>44965</v>
      </c>
      <c r="E1826" s="8" t="s">
        <v>514</v>
      </c>
      <c r="F1826" s="9">
        <v>1095464</v>
      </c>
      <c r="G1826" s="8" t="s">
        <v>1378</v>
      </c>
      <c r="H1826" s="9">
        <v>115024</v>
      </c>
      <c r="I1826" s="112"/>
      <c r="J1826" s="113"/>
      <c r="K1826" s="114"/>
      <c r="L1826" s="115"/>
      <c r="M1826" s="116"/>
      <c r="N1826" s="15" t="str">
        <f t="shared" si="150"/>
        <v>03124</v>
      </c>
      <c r="O1826" t="str">
        <f t="shared" si="151"/>
        <v/>
      </c>
      <c r="Q1826">
        <f t="shared" si="152"/>
        <v>3124</v>
      </c>
      <c r="R1826" s="14">
        <f t="shared" si="153"/>
        <v>1095464</v>
      </c>
    </row>
    <row r="1827" spans="1:18" ht="25.5" x14ac:dyDescent="0.25">
      <c r="A1827" s="10">
        <v>121</v>
      </c>
      <c r="B1827" s="111"/>
      <c r="C1827" s="6" t="s">
        <v>2481</v>
      </c>
      <c r="D1827" s="7">
        <v>44965</v>
      </c>
      <c r="E1827" s="8" t="s">
        <v>514</v>
      </c>
      <c r="F1827" s="9">
        <v>811752</v>
      </c>
      <c r="G1827" s="8" t="s">
        <v>1378</v>
      </c>
      <c r="H1827" s="9">
        <v>85234</v>
      </c>
      <c r="I1827" s="112"/>
      <c r="J1827" s="113"/>
      <c r="K1827" s="114"/>
      <c r="L1827" s="115"/>
      <c r="M1827" s="116"/>
      <c r="N1827" s="15" t="str">
        <f t="shared" si="150"/>
        <v>03125</v>
      </c>
      <c r="O1827" t="str">
        <f t="shared" si="151"/>
        <v/>
      </c>
      <c r="Q1827">
        <f t="shared" si="152"/>
        <v>3125</v>
      </c>
      <c r="R1827" s="14">
        <f t="shared" si="153"/>
        <v>811752</v>
      </c>
    </row>
    <row r="1828" spans="1:18" ht="25.5" x14ac:dyDescent="0.25">
      <c r="A1828" s="10">
        <v>122</v>
      </c>
      <c r="B1828" s="111"/>
      <c r="C1828" s="6" t="s">
        <v>2482</v>
      </c>
      <c r="D1828" s="7">
        <v>44968</v>
      </c>
      <c r="E1828" s="8" t="s">
        <v>131</v>
      </c>
      <c r="F1828" s="9">
        <v>914196</v>
      </c>
      <c r="G1828" s="8" t="s">
        <v>1378</v>
      </c>
      <c r="H1828" s="9">
        <v>95991</v>
      </c>
      <c r="I1828" s="112"/>
      <c r="J1828" s="113"/>
      <c r="K1828" s="114"/>
      <c r="L1828" s="115"/>
      <c r="M1828" s="116"/>
      <c r="N1828" s="15" t="str">
        <f t="shared" si="150"/>
        <v>03888</v>
      </c>
      <c r="O1828" t="str">
        <f t="shared" si="151"/>
        <v/>
      </c>
      <c r="Q1828">
        <f t="shared" si="152"/>
        <v>3888</v>
      </c>
      <c r="R1828" s="14">
        <f t="shared" si="153"/>
        <v>914196</v>
      </c>
    </row>
    <row r="1829" spans="1:18" ht="25.5" x14ac:dyDescent="0.25">
      <c r="A1829" s="10">
        <v>123</v>
      </c>
      <c r="B1829" s="111"/>
      <c r="C1829" s="6" t="s">
        <v>2483</v>
      </c>
      <c r="D1829" s="7">
        <v>44974</v>
      </c>
      <c r="E1829" s="8" t="s">
        <v>127</v>
      </c>
      <c r="F1829" s="9">
        <v>366491</v>
      </c>
      <c r="G1829" s="8" t="s">
        <v>1378</v>
      </c>
      <c r="H1829" s="9">
        <v>38482</v>
      </c>
      <c r="I1829" s="112"/>
      <c r="J1829" s="113"/>
      <c r="K1829" s="114"/>
      <c r="L1829" s="115"/>
      <c r="M1829" s="116"/>
      <c r="N1829" s="15" t="str">
        <f t="shared" si="150"/>
        <v>06384</v>
      </c>
      <c r="O1829" t="str">
        <f t="shared" si="151"/>
        <v/>
      </c>
      <c r="Q1829">
        <f t="shared" si="152"/>
        <v>6384</v>
      </c>
      <c r="R1829" s="14">
        <f t="shared" si="153"/>
        <v>366491</v>
      </c>
    </row>
    <row r="1830" spans="1:18" ht="25.5" x14ac:dyDescent="0.25">
      <c r="A1830" s="10">
        <v>124</v>
      </c>
      <c r="B1830" s="111"/>
      <c r="C1830" s="6" t="s">
        <v>2484</v>
      </c>
      <c r="D1830" s="7">
        <v>44975</v>
      </c>
      <c r="E1830" s="8" t="s">
        <v>131</v>
      </c>
      <c r="F1830" s="9">
        <v>1202754</v>
      </c>
      <c r="G1830" s="8" t="s">
        <v>1378</v>
      </c>
      <c r="H1830" s="9">
        <v>126289</v>
      </c>
      <c r="I1830" s="112"/>
      <c r="J1830" s="113"/>
      <c r="K1830" s="114"/>
      <c r="L1830" s="115"/>
      <c r="M1830" s="116"/>
      <c r="N1830" s="15" t="str">
        <f t="shared" si="150"/>
        <v>06664</v>
      </c>
      <c r="O1830" t="str">
        <f t="shared" si="151"/>
        <v/>
      </c>
      <c r="Q1830">
        <f t="shared" si="152"/>
        <v>6664</v>
      </c>
      <c r="R1830" s="14">
        <f t="shared" si="153"/>
        <v>1202754</v>
      </c>
    </row>
    <row r="1831" spans="1:18" ht="25.5" x14ac:dyDescent="0.25">
      <c r="A1831" s="10">
        <v>125</v>
      </c>
      <c r="B1831" s="111"/>
      <c r="C1831" s="6" t="s">
        <v>2485</v>
      </c>
      <c r="D1831" s="7">
        <v>44979</v>
      </c>
      <c r="E1831" s="8" t="s">
        <v>131</v>
      </c>
      <c r="F1831" s="9">
        <v>774414</v>
      </c>
      <c r="G1831" s="8" t="s">
        <v>1378</v>
      </c>
      <c r="H1831" s="9">
        <v>81313</v>
      </c>
      <c r="I1831" s="112"/>
      <c r="J1831" s="113"/>
      <c r="K1831" s="114"/>
      <c r="L1831" s="115"/>
      <c r="M1831" s="116"/>
      <c r="N1831" s="15" t="str">
        <f t="shared" si="150"/>
        <v>06836</v>
      </c>
      <c r="O1831" t="str">
        <f t="shared" si="151"/>
        <v/>
      </c>
      <c r="Q1831">
        <f t="shared" si="152"/>
        <v>6836</v>
      </c>
      <c r="R1831" s="14">
        <f t="shared" si="153"/>
        <v>774414</v>
      </c>
    </row>
    <row r="1832" spans="1:18" ht="25.5" x14ac:dyDescent="0.25">
      <c r="A1832" s="10">
        <v>126</v>
      </c>
      <c r="B1832" s="111"/>
      <c r="C1832" s="6" t="s">
        <v>2486</v>
      </c>
      <c r="D1832" s="7">
        <v>44981</v>
      </c>
      <c r="E1832" s="8" t="s">
        <v>2454</v>
      </c>
      <c r="F1832" s="9">
        <v>666232</v>
      </c>
      <c r="G1832" s="8" t="s">
        <v>1378</v>
      </c>
      <c r="H1832" s="9">
        <v>69954</v>
      </c>
      <c r="I1832" s="112"/>
      <c r="J1832" s="113"/>
      <c r="K1832" s="114"/>
      <c r="L1832" s="115"/>
      <c r="M1832" s="116"/>
      <c r="N1832" s="15" t="str">
        <f t="shared" si="150"/>
        <v>08986</v>
      </c>
      <c r="O1832" t="str">
        <f t="shared" si="151"/>
        <v/>
      </c>
      <c r="Q1832">
        <f t="shared" si="152"/>
        <v>8986</v>
      </c>
      <c r="R1832" s="14">
        <f t="shared" si="153"/>
        <v>666232</v>
      </c>
    </row>
    <row r="1833" spans="1:18" ht="25.5" x14ac:dyDescent="0.25">
      <c r="A1833" s="10">
        <v>127</v>
      </c>
      <c r="B1833" s="111"/>
      <c r="C1833" s="6" t="s">
        <v>2487</v>
      </c>
      <c r="D1833" s="7">
        <v>44982</v>
      </c>
      <c r="E1833" s="8" t="s">
        <v>131</v>
      </c>
      <c r="F1833" s="9">
        <v>610819</v>
      </c>
      <c r="G1833" s="8" t="s">
        <v>1378</v>
      </c>
      <c r="H1833" s="9">
        <v>64136</v>
      </c>
      <c r="I1833" s="112"/>
      <c r="J1833" s="113"/>
      <c r="K1833" s="114"/>
      <c r="L1833" s="115"/>
      <c r="M1833" s="116"/>
      <c r="N1833" s="15" t="str">
        <f t="shared" si="150"/>
        <v>09003</v>
      </c>
      <c r="O1833" t="str">
        <f t="shared" si="151"/>
        <v/>
      </c>
      <c r="Q1833">
        <f t="shared" si="152"/>
        <v>9003</v>
      </c>
      <c r="R1833" s="14">
        <f t="shared" si="153"/>
        <v>610819</v>
      </c>
    </row>
    <row r="1834" spans="1:18" ht="25.5" x14ac:dyDescent="0.25">
      <c r="A1834" s="10">
        <v>128</v>
      </c>
      <c r="B1834" s="111"/>
      <c r="C1834" s="6" t="s">
        <v>2488</v>
      </c>
      <c r="D1834" s="7">
        <v>44970</v>
      </c>
      <c r="E1834" s="8" t="s">
        <v>2413</v>
      </c>
      <c r="F1834" s="9">
        <v>403871</v>
      </c>
      <c r="G1834" s="8" t="s">
        <v>1378</v>
      </c>
      <c r="H1834" s="9">
        <v>42406</v>
      </c>
      <c r="I1834" s="112"/>
      <c r="J1834" s="113"/>
      <c r="K1834" s="114"/>
      <c r="L1834" s="115"/>
      <c r="M1834" s="116"/>
      <c r="N1834" s="15" t="str">
        <f t="shared" si="150"/>
        <v>03975</v>
      </c>
      <c r="O1834" t="str">
        <f t="shared" si="151"/>
        <v/>
      </c>
      <c r="Q1834">
        <f t="shared" si="152"/>
        <v>3975</v>
      </c>
      <c r="R1834" s="14">
        <f t="shared" si="153"/>
        <v>403871</v>
      </c>
    </row>
    <row r="1835" spans="1:18" ht="25.5" x14ac:dyDescent="0.25">
      <c r="A1835" s="10">
        <v>129</v>
      </c>
      <c r="B1835" s="111"/>
      <c r="C1835" s="6" t="s">
        <v>2489</v>
      </c>
      <c r="D1835" s="7">
        <v>44967</v>
      </c>
      <c r="E1835" s="8" t="s">
        <v>2418</v>
      </c>
      <c r="F1835" s="9">
        <v>1050170</v>
      </c>
      <c r="G1835" s="8" t="s">
        <v>1378</v>
      </c>
      <c r="H1835" s="9">
        <v>110268</v>
      </c>
      <c r="I1835" s="112"/>
      <c r="J1835" s="113"/>
      <c r="K1835" s="114"/>
      <c r="L1835" s="115"/>
      <c r="M1835" s="116"/>
      <c r="N1835" s="15" t="str">
        <f t="shared" si="150"/>
        <v>03812</v>
      </c>
      <c r="O1835" t="str">
        <f t="shared" si="151"/>
        <v/>
      </c>
      <c r="Q1835">
        <f t="shared" si="152"/>
        <v>3812</v>
      </c>
      <c r="R1835" s="14">
        <f t="shared" si="153"/>
        <v>1050170</v>
      </c>
    </row>
    <row r="1836" spans="1:18" ht="25.5" x14ac:dyDescent="0.25">
      <c r="A1836" s="10">
        <v>130</v>
      </c>
      <c r="B1836" s="111"/>
      <c r="C1836" s="6" t="s">
        <v>2490</v>
      </c>
      <c r="D1836" s="7">
        <v>44979</v>
      </c>
      <c r="E1836" s="8" t="s">
        <v>2418</v>
      </c>
      <c r="F1836" s="9">
        <v>1046363</v>
      </c>
      <c r="G1836" s="8" t="s">
        <v>1378</v>
      </c>
      <c r="H1836" s="9">
        <v>109868</v>
      </c>
      <c r="I1836" s="112"/>
      <c r="J1836" s="113"/>
      <c r="K1836" s="114"/>
      <c r="L1836" s="115"/>
      <c r="M1836" s="116"/>
      <c r="N1836" s="15" t="str">
        <f t="shared" si="150"/>
        <v>06858</v>
      </c>
      <c r="O1836" t="str">
        <f t="shared" si="151"/>
        <v/>
      </c>
      <c r="Q1836">
        <f t="shared" si="152"/>
        <v>6858</v>
      </c>
      <c r="R1836" s="14">
        <f t="shared" si="153"/>
        <v>1046363</v>
      </c>
    </row>
    <row r="1837" spans="1:18" ht="25.5" x14ac:dyDescent="0.25">
      <c r="A1837" s="10">
        <v>131</v>
      </c>
      <c r="B1837" s="111"/>
      <c r="C1837" s="6" t="s">
        <v>2491</v>
      </c>
      <c r="D1837" s="7">
        <v>44982</v>
      </c>
      <c r="E1837" s="8" t="s">
        <v>2380</v>
      </c>
      <c r="F1837" s="9">
        <v>1575629</v>
      </c>
      <c r="G1837" s="8" t="s">
        <v>1378</v>
      </c>
      <c r="H1837" s="9">
        <v>165441</v>
      </c>
      <c r="I1837" s="112"/>
      <c r="J1837" s="113"/>
      <c r="K1837" s="114"/>
      <c r="L1837" s="115"/>
      <c r="M1837" s="116"/>
      <c r="N1837" s="15" t="str">
        <f t="shared" si="150"/>
        <v>09004</v>
      </c>
      <c r="O1837" t="str">
        <f t="shared" si="151"/>
        <v/>
      </c>
      <c r="Q1837">
        <f t="shared" si="152"/>
        <v>9004</v>
      </c>
      <c r="R1837" s="14">
        <f t="shared" si="153"/>
        <v>1575629</v>
      </c>
    </row>
    <row r="1838" spans="1:18" ht="25.5" x14ac:dyDescent="0.25">
      <c r="A1838" s="10">
        <v>132</v>
      </c>
      <c r="B1838" s="111"/>
      <c r="C1838" s="6" t="s">
        <v>2492</v>
      </c>
      <c r="D1838" s="7">
        <v>44970</v>
      </c>
      <c r="E1838" s="8" t="s">
        <v>2376</v>
      </c>
      <c r="F1838" s="9">
        <v>475015</v>
      </c>
      <c r="G1838" s="8" t="s">
        <v>1378</v>
      </c>
      <c r="H1838" s="9">
        <v>49877</v>
      </c>
      <c r="I1838" s="112"/>
      <c r="J1838" s="113"/>
      <c r="K1838" s="114"/>
      <c r="L1838" s="115"/>
      <c r="M1838" s="116"/>
      <c r="N1838" s="15" t="str">
        <f t="shared" si="150"/>
        <v>04003</v>
      </c>
      <c r="O1838" t="str">
        <f t="shared" si="151"/>
        <v/>
      </c>
      <c r="Q1838">
        <f t="shared" si="152"/>
        <v>4003</v>
      </c>
      <c r="R1838" s="14">
        <f t="shared" si="153"/>
        <v>475015</v>
      </c>
    </row>
    <row r="1839" spans="1:18" ht="25.5" x14ac:dyDescent="0.25">
      <c r="A1839" s="10">
        <v>133</v>
      </c>
      <c r="B1839" s="111"/>
      <c r="C1839" s="6" t="s">
        <v>2493</v>
      </c>
      <c r="D1839" s="7">
        <v>44977</v>
      </c>
      <c r="E1839" s="8" t="s">
        <v>2426</v>
      </c>
      <c r="F1839" s="9">
        <v>853839</v>
      </c>
      <c r="G1839" s="8" t="s">
        <v>1378</v>
      </c>
      <c r="H1839" s="9">
        <v>89653</v>
      </c>
      <c r="I1839" s="112"/>
      <c r="J1839" s="113"/>
      <c r="K1839" s="114"/>
      <c r="L1839" s="115"/>
      <c r="M1839" s="116"/>
      <c r="N1839" s="15" t="str">
        <f t="shared" si="150"/>
        <v>06719</v>
      </c>
      <c r="O1839" t="str">
        <f t="shared" si="151"/>
        <v/>
      </c>
      <c r="Q1839">
        <f t="shared" si="152"/>
        <v>6719</v>
      </c>
      <c r="R1839" s="14">
        <f t="shared" si="153"/>
        <v>853839</v>
      </c>
    </row>
    <row r="1840" spans="1:18" ht="25.5" x14ac:dyDescent="0.25">
      <c r="A1840" s="10">
        <v>134</v>
      </c>
      <c r="B1840" s="111"/>
      <c r="C1840" s="6" t="s">
        <v>2494</v>
      </c>
      <c r="D1840" s="7">
        <v>44980</v>
      </c>
      <c r="E1840" s="8" t="s">
        <v>2426</v>
      </c>
      <c r="F1840" s="9">
        <v>1331305</v>
      </c>
      <c r="G1840" s="8" t="s">
        <v>1378</v>
      </c>
      <c r="H1840" s="9">
        <v>139787</v>
      </c>
      <c r="I1840" s="112"/>
      <c r="J1840" s="113"/>
      <c r="K1840" s="114"/>
      <c r="L1840" s="115"/>
      <c r="M1840" s="116"/>
      <c r="N1840" s="15" t="str">
        <f t="shared" si="150"/>
        <v>07409</v>
      </c>
      <c r="O1840" t="str">
        <f t="shared" si="151"/>
        <v/>
      </c>
      <c r="Q1840">
        <f t="shared" si="152"/>
        <v>7409</v>
      </c>
      <c r="R1840" s="14">
        <f t="shared" si="153"/>
        <v>1331305</v>
      </c>
    </row>
    <row r="1841" spans="1:18" ht="25.5" x14ac:dyDescent="0.25">
      <c r="A1841" s="10">
        <v>135</v>
      </c>
      <c r="B1841" s="111"/>
      <c r="C1841" s="6" t="s">
        <v>2495</v>
      </c>
      <c r="D1841" s="7">
        <v>44967</v>
      </c>
      <c r="E1841" s="8" t="s">
        <v>2376</v>
      </c>
      <c r="F1841" s="9">
        <v>276001</v>
      </c>
      <c r="G1841" s="8" t="s">
        <v>1378</v>
      </c>
      <c r="H1841" s="9">
        <v>28980</v>
      </c>
      <c r="I1841" s="112"/>
      <c r="J1841" s="113"/>
      <c r="K1841" s="114"/>
      <c r="L1841" s="115"/>
      <c r="M1841" s="116"/>
      <c r="N1841" s="15" t="str">
        <f t="shared" si="150"/>
        <v>03843</v>
      </c>
      <c r="O1841" t="str">
        <f t="shared" si="151"/>
        <v/>
      </c>
      <c r="Q1841">
        <f t="shared" si="152"/>
        <v>3843</v>
      </c>
      <c r="R1841" s="14">
        <f t="shared" si="153"/>
        <v>276001</v>
      </c>
    </row>
    <row r="1842" spans="1:18" ht="25.5" x14ac:dyDescent="0.25">
      <c r="A1842" s="10">
        <v>136</v>
      </c>
      <c r="B1842" s="111"/>
      <c r="C1842" s="6" t="s">
        <v>2496</v>
      </c>
      <c r="D1842" s="7">
        <v>44985</v>
      </c>
      <c r="E1842" s="8" t="s">
        <v>2380</v>
      </c>
      <c r="F1842" s="9">
        <v>811752</v>
      </c>
      <c r="G1842" s="8" t="s">
        <v>1378</v>
      </c>
      <c r="H1842" s="9">
        <v>85234</v>
      </c>
      <c r="I1842" s="112"/>
      <c r="J1842" s="113"/>
      <c r="K1842" s="114"/>
      <c r="L1842" s="115"/>
      <c r="M1842" s="116"/>
      <c r="N1842" s="15" t="str">
        <f t="shared" si="150"/>
        <v>09093</v>
      </c>
      <c r="O1842" t="str">
        <f t="shared" si="151"/>
        <v/>
      </c>
      <c r="Q1842">
        <f t="shared" si="152"/>
        <v>9093</v>
      </c>
      <c r="R1842" s="14">
        <f t="shared" si="153"/>
        <v>811752</v>
      </c>
    </row>
    <row r="1843" spans="1:18" ht="25.5" x14ac:dyDescent="0.25">
      <c r="A1843" s="10">
        <v>137</v>
      </c>
      <c r="B1843" s="111"/>
      <c r="C1843" s="6" t="s">
        <v>2497</v>
      </c>
      <c r="D1843" s="7">
        <v>44980</v>
      </c>
      <c r="E1843" s="8" t="s">
        <v>2426</v>
      </c>
      <c r="F1843" s="9">
        <v>973137</v>
      </c>
      <c r="G1843" s="8" t="s">
        <v>1378</v>
      </c>
      <c r="H1843" s="9">
        <v>102179</v>
      </c>
      <c r="I1843" s="112"/>
      <c r="J1843" s="113"/>
      <c r="K1843" s="114"/>
      <c r="L1843" s="115"/>
      <c r="M1843" s="116"/>
      <c r="N1843" s="15" t="str">
        <f t="shared" si="150"/>
        <v>07424</v>
      </c>
      <c r="O1843" t="str">
        <f t="shared" si="151"/>
        <v/>
      </c>
      <c r="Q1843">
        <f t="shared" si="152"/>
        <v>7424</v>
      </c>
      <c r="R1843" s="14">
        <f t="shared" si="153"/>
        <v>973137</v>
      </c>
    </row>
    <row r="1844" spans="1:18" ht="25.5" x14ac:dyDescent="0.25">
      <c r="A1844" s="10">
        <v>138</v>
      </c>
      <c r="B1844" s="111"/>
      <c r="C1844" s="6" t="s">
        <v>2498</v>
      </c>
      <c r="D1844" s="7">
        <v>44963</v>
      </c>
      <c r="E1844" s="8" t="s">
        <v>2376</v>
      </c>
      <c r="F1844" s="9">
        <v>1566692</v>
      </c>
      <c r="G1844" s="8" t="s">
        <v>1378</v>
      </c>
      <c r="H1844" s="9">
        <v>164503</v>
      </c>
      <c r="I1844" s="112"/>
      <c r="J1844" s="113"/>
      <c r="K1844" s="114"/>
      <c r="L1844" s="115"/>
      <c r="M1844" s="116"/>
      <c r="N1844" s="15" t="str">
        <f t="shared" si="150"/>
        <v>02899</v>
      </c>
      <c r="O1844" t="str">
        <f t="shared" si="151"/>
        <v/>
      </c>
      <c r="Q1844">
        <f t="shared" si="152"/>
        <v>2899</v>
      </c>
      <c r="R1844" s="14">
        <f t="shared" si="153"/>
        <v>1566692</v>
      </c>
    </row>
    <row r="1845" spans="1:18" ht="25.5" x14ac:dyDescent="0.25">
      <c r="A1845" s="10">
        <v>139</v>
      </c>
      <c r="B1845" s="111"/>
      <c r="C1845" s="6" t="s">
        <v>2499</v>
      </c>
      <c r="D1845" s="7">
        <v>44963</v>
      </c>
      <c r="E1845" s="8" t="s">
        <v>131</v>
      </c>
      <c r="F1845" s="9">
        <v>1217627</v>
      </c>
      <c r="G1845" s="8" t="s">
        <v>1378</v>
      </c>
      <c r="H1845" s="9">
        <v>127851</v>
      </c>
      <c r="I1845" s="112"/>
      <c r="J1845" s="113"/>
      <c r="K1845" s="114"/>
      <c r="L1845" s="115"/>
      <c r="M1845" s="116"/>
      <c r="N1845" s="15" t="str">
        <f t="shared" si="150"/>
        <v>03021</v>
      </c>
      <c r="O1845" t="str">
        <f t="shared" si="151"/>
        <v/>
      </c>
      <c r="Q1845">
        <f t="shared" si="152"/>
        <v>3021</v>
      </c>
      <c r="R1845" s="14">
        <f t="shared" si="153"/>
        <v>1217627</v>
      </c>
    </row>
    <row r="1846" spans="1:18" ht="25.5" x14ac:dyDescent="0.25">
      <c r="A1846" s="10">
        <v>140</v>
      </c>
      <c r="B1846" s="111"/>
      <c r="C1846" s="6" t="s">
        <v>2500</v>
      </c>
      <c r="D1846" s="7">
        <v>44963</v>
      </c>
      <c r="E1846" s="8" t="s">
        <v>2363</v>
      </c>
      <c r="F1846" s="9">
        <v>679872</v>
      </c>
      <c r="G1846" s="8" t="s">
        <v>1378</v>
      </c>
      <c r="H1846" s="9">
        <v>71387</v>
      </c>
      <c r="I1846" s="112"/>
      <c r="J1846" s="113"/>
      <c r="K1846" s="114"/>
      <c r="L1846" s="115"/>
      <c r="M1846" s="116"/>
      <c r="N1846" s="15" t="str">
        <f t="shared" si="150"/>
        <v>03019</v>
      </c>
      <c r="O1846" t="str">
        <f t="shared" si="151"/>
        <v/>
      </c>
      <c r="Q1846">
        <f t="shared" si="152"/>
        <v>3019</v>
      </c>
      <c r="R1846" s="14">
        <f t="shared" si="153"/>
        <v>679872</v>
      </c>
    </row>
    <row r="1847" spans="1:18" ht="25.5" x14ac:dyDescent="0.25">
      <c r="A1847" s="10">
        <v>141</v>
      </c>
      <c r="B1847" s="111"/>
      <c r="C1847" s="6" t="s">
        <v>2501</v>
      </c>
      <c r="D1847" s="7">
        <v>44965</v>
      </c>
      <c r="E1847" s="8" t="s">
        <v>131</v>
      </c>
      <c r="F1847" s="9">
        <v>886820</v>
      </c>
      <c r="G1847" s="8" t="s">
        <v>1378</v>
      </c>
      <c r="H1847" s="9">
        <v>93116</v>
      </c>
      <c r="I1847" s="112"/>
      <c r="J1847" s="113"/>
      <c r="K1847" s="114"/>
      <c r="L1847" s="115"/>
      <c r="M1847" s="116"/>
      <c r="N1847" s="15" t="str">
        <f t="shared" si="150"/>
        <v>03142</v>
      </c>
      <c r="O1847" t="str">
        <f t="shared" si="151"/>
        <v/>
      </c>
      <c r="Q1847">
        <f t="shared" si="152"/>
        <v>3142</v>
      </c>
      <c r="R1847" s="14">
        <f t="shared" si="153"/>
        <v>886820</v>
      </c>
    </row>
    <row r="1848" spans="1:18" ht="25.5" x14ac:dyDescent="0.25">
      <c r="A1848" s="10">
        <v>142</v>
      </c>
      <c r="B1848" s="111"/>
      <c r="C1848" s="6" t="s">
        <v>2502</v>
      </c>
      <c r="D1848" s="7">
        <v>44968</v>
      </c>
      <c r="E1848" s="8" t="s">
        <v>127</v>
      </c>
      <c r="F1848" s="9">
        <v>684376</v>
      </c>
      <c r="G1848" s="8" t="s">
        <v>1378</v>
      </c>
      <c r="H1848" s="9">
        <v>71859</v>
      </c>
      <c r="I1848" s="112"/>
      <c r="J1848" s="113"/>
      <c r="K1848" s="114"/>
      <c r="L1848" s="115"/>
      <c r="M1848" s="116"/>
      <c r="N1848" s="15" t="str">
        <f t="shared" si="150"/>
        <v>03890</v>
      </c>
      <c r="O1848" t="str">
        <f t="shared" si="151"/>
        <v/>
      </c>
      <c r="Q1848">
        <f t="shared" si="152"/>
        <v>3890</v>
      </c>
      <c r="R1848" s="14">
        <f t="shared" si="153"/>
        <v>684376</v>
      </c>
    </row>
    <row r="1849" spans="1:18" ht="25.5" x14ac:dyDescent="0.25">
      <c r="A1849" s="10">
        <v>143</v>
      </c>
      <c r="B1849" s="111"/>
      <c r="C1849" s="6" t="s">
        <v>2503</v>
      </c>
      <c r="D1849" s="7">
        <v>44973</v>
      </c>
      <c r="E1849" s="8" t="s">
        <v>248</v>
      </c>
      <c r="F1849" s="9">
        <v>276001</v>
      </c>
      <c r="G1849" s="8" t="s">
        <v>1378</v>
      </c>
      <c r="H1849" s="9">
        <v>28980</v>
      </c>
      <c r="I1849" s="112"/>
      <c r="J1849" s="113"/>
      <c r="K1849" s="114"/>
      <c r="L1849" s="115"/>
      <c r="M1849" s="116"/>
      <c r="N1849" s="15" t="str">
        <f t="shared" si="150"/>
        <v>05009</v>
      </c>
      <c r="O1849" t="str">
        <f t="shared" si="151"/>
        <v/>
      </c>
      <c r="Q1849">
        <f t="shared" si="152"/>
        <v>5009</v>
      </c>
      <c r="R1849" s="14">
        <f t="shared" si="153"/>
        <v>276001</v>
      </c>
    </row>
    <row r="1850" spans="1:18" ht="25.5" x14ac:dyDescent="0.25">
      <c r="A1850" s="10">
        <v>144</v>
      </c>
      <c r="B1850" s="111"/>
      <c r="C1850" s="6" t="s">
        <v>2504</v>
      </c>
      <c r="D1850" s="7">
        <v>44967</v>
      </c>
      <c r="E1850" s="8" t="s">
        <v>514</v>
      </c>
      <c r="F1850" s="9">
        <v>1350885</v>
      </c>
      <c r="G1850" s="8" t="s">
        <v>1378</v>
      </c>
      <c r="H1850" s="9">
        <v>141843</v>
      </c>
      <c r="I1850" s="112"/>
      <c r="J1850" s="113"/>
      <c r="K1850" s="114"/>
      <c r="L1850" s="115"/>
      <c r="M1850" s="116"/>
      <c r="N1850" s="15" t="str">
        <f t="shared" si="150"/>
        <v>03844</v>
      </c>
      <c r="O1850" t="str">
        <f t="shared" si="151"/>
        <v/>
      </c>
      <c r="Q1850">
        <f t="shared" si="152"/>
        <v>3844</v>
      </c>
      <c r="R1850" s="14">
        <f t="shared" si="153"/>
        <v>1350885</v>
      </c>
    </row>
    <row r="1851" spans="1:18" ht="25.5" x14ac:dyDescent="0.25">
      <c r="A1851" s="10">
        <v>145</v>
      </c>
      <c r="B1851" s="111"/>
      <c r="C1851" s="6" t="s">
        <v>2505</v>
      </c>
      <c r="D1851" s="7">
        <v>44974</v>
      </c>
      <c r="E1851" s="8" t="s">
        <v>127</v>
      </c>
      <c r="F1851" s="9">
        <v>165601</v>
      </c>
      <c r="G1851" s="8" t="s">
        <v>1378</v>
      </c>
      <c r="H1851" s="9">
        <v>17388</v>
      </c>
      <c r="I1851" s="112"/>
      <c r="J1851" s="113"/>
      <c r="K1851" s="114"/>
      <c r="L1851" s="115"/>
      <c r="M1851" s="116"/>
      <c r="N1851" s="15" t="str">
        <f t="shared" si="150"/>
        <v>06405</v>
      </c>
      <c r="O1851" t="str">
        <f t="shared" si="151"/>
        <v/>
      </c>
      <c r="Q1851">
        <f t="shared" si="152"/>
        <v>6405</v>
      </c>
      <c r="R1851" s="14">
        <f t="shared" si="153"/>
        <v>165601</v>
      </c>
    </row>
    <row r="1852" spans="1:18" ht="25.5" x14ac:dyDescent="0.25">
      <c r="A1852" s="10">
        <v>146</v>
      </c>
      <c r="B1852" s="111"/>
      <c r="C1852" s="6" t="s">
        <v>2506</v>
      </c>
      <c r="D1852" s="7">
        <v>44963</v>
      </c>
      <c r="E1852" s="8" t="s">
        <v>127</v>
      </c>
      <c r="F1852" s="9">
        <v>506273</v>
      </c>
      <c r="G1852" s="8" t="s">
        <v>1378</v>
      </c>
      <c r="H1852" s="9">
        <v>53159</v>
      </c>
      <c r="I1852" s="112"/>
      <c r="J1852" s="113"/>
      <c r="K1852" s="114"/>
      <c r="L1852" s="115"/>
      <c r="M1852" s="116"/>
      <c r="N1852" s="15" t="str">
        <f t="shared" si="150"/>
        <v>02945</v>
      </c>
      <c r="O1852" t="str">
        <f t="shared" si="151"/>
        <v/>
      </c>
      <c r="Q1852">
        <f t="shared" si="152"/>
        <v>2945</v>
      </c>
      <c r="R1852" s="14">
        <f t="shared" si="153"/>
        <v>506273</v>
      </c>
    </row>
    <row r="1853" spans="1:18" ht="25.5" x14ac:dyDescent="0.25">
      <c r="A1853" s="10">
        <v>147</v>
      </c>
      <c r="B1853" s="111"/>
      <c r="C1853" s="6" t="s">
        <v>2507</v>
      </c>
      <c r="D1853" s="7">
        <v>44964</v>
      </c>
      <c r="E1853" s="8" t="s">
        <v>2363</v>
      </c>
      <c r="F1853" s="9">
        <v>780885</v>
      </c>
      <c r="G1853" s="8" t="s">
        <v>1378</v>
      </c>
      <c r="H1853" s="9">
        <v>81993</v>
      </c>
      <c r="I1853" s="112"/>
      <c r="J1853" s="113"/>
      <c r="K1853" s="114"/>
      <c r="L1853" s="115"/>
      <c r="M1853" s="116"/>
      <c r="N1853" s="15" t="str">
        <f t="shared" si="150"/>
        <v>03078</v>
      </c>
      <c r="O1853" t="str">
        <f t="shared" si="151"/>
        <v/>
      </c>
      <c r="Q1853">
        <f t="shared" si="152"/>
        <v>3078</v>
      </c>
      <c r="R1853" s="14">
        <f t="shared" si="153"/>
        <v>780885</v>
      </c>
    </row>
    <row r="1854" spans="1:18" ht="25.5" x14ac:dyDescent="0.25">
      <c r="A1854" s="10">
        <v>148</v>
      </c>
      <c r="B1854" s="111"/>
      <c r="C1854" s="6" t="s">
        <v>2508</v>
      </c>
      <c r="D1854" s="7">
        <v>44964</v>
      </c>
      <c r="E1854" s="8" t="s">
        <v>514</v>
      </c>
      <c r="F1854" s="9">
        <v>403871</v>
      </c>
      <c r="G1854" s="8" t="s">
        <v>1378</v>
      </c>
      <c r="H1854" s="9">
        <v>42406</v>
      </c>
      <c r="I1854" s="112"/>
      <c r="J1854" s="113"/>
      <c r="K1854" s="114"/>
      <c r="L1854" s="115"/>
      <c r="M1854" s="116"/>
      <c r="N1854" s="15" t="str">
        <f t="shared" si="150"/>
        <v>03119</v>
      </c>
      <c r="O1854" t="str">
        <f t="shared" si="151"/>
        <v/>
      </c>
      <c r="Q1854">
        <f t="shared" si="152"/>
        <v>3119</v>
      </c>
      <c r="R1854" s="14">
        <f t="shared" si="153"/>
        <v>403871</v>
      </c>
    </row>
    <row r="1855" spans="1:18" ht="25.5" x14ac:dyDescent="0.25">
      <c r="A1855" s="10">
        <v>149</v>
      </c>
      <c r="B1855" s="111"/>
      <c r="C1855" s="6" t="s">
        <v>2509</v>
      </c>
      <c r="D1855" s="7">
        <v>44973</v>
      </c>
      <c r="E1855" s="8" t="s">
        <v>131</v>
      </c>
      <c r="F1855" s="9">
        <v>409928</v>
      </c>
      <c r="G1855" s="8" t="s">
        <v>1378</v>
      </c>
      <c r="H1855" s="9">
        <v>43042</v>
      </c>
      <c r="I1855" s="112"/>
      <c r="J1855" s="113"/>
      <c r="K1855" s="114"/>
      <c r="L1855" s="115"/>
      <c r="M1855" s="116"/>
      <c r="N1855" s="15" t="str">
        <f t="shared" si="150"/>
        <v>05493</v>
      </c>
      <c r="O1855" t="str">
        <f t="shared" si="151"/>
        <v/>
      </c>
      <c r="Q1855">
        <f t="shared" si="152"/>
        <v>5493</v>
      </c>
      <c r="R1855" s="14">
        <f t="shared" si="153"/>
        <v>409928</v>
      </c>
    </row>
    <row r="1856" spans="1:18" ht="25.5" x14ac:dyDescent="0.25">
      <c r="A1856" s="10">
        <v>150</v>
      </c>
      <c r="B1856" s="111"/>
      <c r="C1856" s="6" t="s">
        <v>2510</v>
      </c>
      <c r="D1856" s="7">
        <v>44971</v>
      </c>
      <c r="E1856" s="8" t="s">
        <v>2454</v>
      </c>
      <c r="F1856" s="9">
        <v>683659</v>
      </c>
      <c r="G1856" s="8" t="s">
        <v>1378</v>
      </c>
      <c r="H1856" s="9">
        <v>71784</v>
      </c>
      <c r="I1856" s="112"/>
      <c r="J1856" s="113"/>
      <c r="K1856" s="114"/>
      <c r="L1856" s="115"/>
      <c r="M1856" s="116"/>
      <c r="N1856" s="15" t="str">
        <f t="shared" si="150"/>
        <v>04105</v>
      </c>
      <c r="O1856" t="str">
        <f t="shared" si="151"/>
        <v/>
      </c>
      <c r="Q1856">
        <f t="shared" si="152"/>
        <v>4105</v>
      </c>
      <c r="R1856" s="14">
        <f t="shared" si="153"/>
        <v>683659</v>
      </c>
    </row>
    <row r="1857" spans="1:18" ht="25.5" x14ac:dyDescent="0.25">
      <c r="A1857" s="10">
        <v>151</v>
      </c>
      <c r="B1857" s="111"/>
      <c r="C1857" s="6" t="s">
        <v>2511</v>
      </c>
      <c r="D1857" s="7">
        <v>44963</v>
      </c>
      <c r="E1857" s="8" t="s">
        <v>127</v>
      </c>
      <c r="F1857" s="9">
        <v>2360580</v>
      </c>
      <c r="G1857" s="8" t="s">
        <v>1378</v>
      </c>
      <c r="H1857" s="9">
        <v>247861</v>
      </c>
      <c r="I1857" s="112"/>
      <c r="J1857" s="113"/>
      <c r="K1857" s="114"/>
      <c r="L1857" s="115"/>
      <c r="M1857" s="116"/>
      <c r="N1857" s="15" t="str">
        <f t="shared" si="150"/>
        <v>02914</v>
      </c>
      <c r="O1857" t="str">
        <f t="shared" si="151"/>
        <v/>
      </c>
      <c r="Q1857">
        <f t="shared" si="152"/>
        <v>2914</v>
      </c>
      <c r="R1857" s="14">
        <f t="shared" si="153"/>
        <v>2360580</v>
      </c>
    </row>
    <row r="1858" spans="1:18" ht="25.5" x14ac:dyDescent="0.25">
      <c r="A1858" s="10">
        <v>152</v>
      </c>
      <c r="B1858" s="111"/>
      <c r="C1858" s="6" t="s">
        <v>2512</v>
      </c>
      <c r="D1858" s="7">
        <v>44968</v>
      </c>
      <c r="E1858" s="8" t="s">
        <v>127</v>
      </c>
      <c r="F1858" s="9">
        <v>1207911</v>
      </c>
      <c r="G1858" s="8" t="s">
        <v>1378</v>
      </c>
      <c r="H1858" s="9">
        <v>126831</v>
      </c>
      <c r="I1858" s="112"/>
      <c r="J1858" s="113"/>
      <c r="K1858" s="114"/>
      <c r="L1858" s="115"/>
      <c r="M1858" s="116"/>
      <c r="N1858" s="15" t="str">
        <f t="shared" si="150"/>
        <v>03893</v>
      </c>
      <c r="O1858" t="str">
        <f t="shared" si="151"/>
        <v/>
      </c>
      <c r="Q1858">
        <f t="shared" si="152"/>
        <v>3893</v>
      </c>
      <c r="R1858" s="14">
        <f t="shared" si="153"/>
        <v>1207911</v>
      </c>
    </row>
    <row r="1859" spans="1:18" ht="25.5" x14ac:dyDescent="0.25">
      <c r="A1859" s="10">
        <v>153</v>
      </c>
      <c r="B1859" s="111"/>
      <c r="C1859" s="6" t="s">
        <v>2513</v>
      </c>
      <c r="D1859" s="7">
        <v>44981</v>
      </c>
      <c r="E1859" s="8" t="s">
        <v>127</v>
      </c>
      <c r="F1859" s="9">
        <v>1014690</v>
      </c>
      <c r="G1859" s="8" t="s">
        <v>1378</v>
      </c>
      <c r="H1859" s="9">
        <v>106542</v>
      </c>
      <c r="I1859" s="112"/>
      <c r="J1859" s="113"/>
      <c r="K1859" s="114"/>
      <c r="L1859" s="115"/>
      <c r="M1859" s="116"/>
      <c r="N1859" s="15" t="str">
        <f t="shared" si="150"/>
        <v>08810</v>
      </c>
      <c r="O1859" t="str">
        <f t="shared" si="151"/>
        <v/>
      </c>
      <c r="Q1859">
        <f t="shared" si="152"/>
        <v>8810</v>
      </c>
      <c r="R1859" s="14">
        <f t="shared" si="153"/>
        <v>1014690</v>
      </c>
    </row>
    <row r="1860" spans="1:18" ht="25.5" x14ac:dyDescent="0.25">
      <c r="A1860" s="10">
        <v>154</v>
      </c>
      <c r="B1860" s="111"/>
      <c r="C1860" s="6" t="s">
        <v>2514</v>
      </c>
      <c r="D1860" s="7">
        <v>44979</v>
      </c>
      <c r="E1860" s="8" t="s">
        <v>2363</v>
      </c>
      <c r="F1860" s="9">
        <v>1683608</v>
      </c>
      <c r="G1860" s="8" t="s">
        <v>1378</v>
      </c>
      <c r="H1860" s="9">
        <v>176779</v>
      </c>
      <c r="I1860" s="112"/>
      <c r="J1860" s="113"/>
      <c r="K1860" s="114"/>
      <c r="L1860" s="115"/>
      <c r="M1860" s="116"/>
      <c r="N1860" s="15" t="str">
        <f t="shared" si="150"/>
        <v>06843</v>
      </c>
      <c r="O1860" t="str">
        <f t="shared" si="151"/>
        <v/>
      </c>
      <c r="Q1860">
        <f t="shared" si="152"/>
        <v>6843</v>
      </c>
      <c r="R1860" s="14">
        <f t="shared" si="153"/>
        <v>1683608</v>
      </c>
    </row>
    <row r="1861" spans="1:18" ht="25.5" x14ac:dyDescent="0.25">
      <c r="A1861" s="10">
        <v>155</v>
      </c>
      <c r="B1861" s="111"/>
      <c r="C1861" s="6" t="s">
        <v>2515</v>
      </c>
      <c r="D1861" s="7">
        <v>44981</v>
      </c>
      <c r="E1861" s="8" t="s">
        <v>2407</v>
      </c>
      <c r="F1861" s="9">
        <v>886820</v>
      </c>
      <c r="G1861" s="8" t="s">
        <v>1378</v>
      </c>
      <c r="H1861" s="9">
        <v>93116</v>
      </c>
      <c r="I1861" s="112"/>
      <c r="J1861" s="113"/>
      <c r="K1861" s="114"/>
      <c r="L1861" s="115"/>
      <c r="M1861" s="116"/>
      <c r="N1861" s="15" t="str">
        <f t="shared" si="150"/>
        <v>08628</v>
      </c>
      <c r="O1861" t="str">
        <f t="shared" si="151"/>
        <v/>
      </c>
      <c r="Q1861">
        <f t="shared" si="152"/>
        <v>8628</v>
      </c>
      <c r="R1861" s="14">
        <f t="shared" si="153"/>
        <v>886820</v>
      </c>
    </row>
    <row r="1862" spans="1:18" ht="25.5" x14ac:dyDescent="0.25">
      <c r="A1862" s="10">
        <v>156</v>
      </c>
      <c r="B1862" s="111"/>
      <c r="C1862" s="6" t="s">
        <v>2516</v>
      </c>
      <c r="D1862" s="7">
        <v>44981</v>
      </c>
      <c r="E1862" s="8" t="s">
        <v>2407</v>
      </c>
      <c r="F1862" s="9">
        <v>732983</v>
      </c>
      <c r="G1862" s="8" t="s">
        <v>1378</v>
      </c>
      <c r="H1862" s="9">
        <v>76963</v>
      </c>
      <c r="I1862" s="112"/>
      <c r="J1862" s="113"/>
      <c r="K1862" s="114"/>
      <c r="L1862" s="115"/>
      <c r="M1862" s="116"/>
      <c r="N1862" s="15" t="str">
        <f t="shared" si="150"/>
        <v>08811</v>
      </c>
      <c r="O1862" t="str">
        <f t="shared" si="151"/>
        <v/>
      </c>
      <c r="Q1862">
        <f t="shared" si="152"/>
        <v>8811</v>
      </c>
      <c r="R1862" s="14">
        <f t="shared" si="153"/>
        <v>732983</v>
      </c>
    </row>
    <row r="1863" spans="1:18" ht="25.5" x14ac:dyDescent="0.25">
      <c r="A1863" s="10">
        <v>157</v>
      </c>
      <c r="B1863" s="111"/>
      <c r="C1863" s="6" t="s">
        <v>2517</v>
      </c>
      <c r="D1863" s="7">
        <v>44969</v>
      </c>
      <c r="E1863" s="8" t="s">
        <v>2363</v>
      </c>
      <c r="F1863" s="9">
        <v>774414</v>
      </c>
      <c r="G1863" s="8" t="s">
        <v>1378</v>
      </c>
      <c r="H1863" s="9">
        <v>81313</v>
      </c>
      <c r="I1863" s="112"/>
      <c r="J1863" s="113"/>
      <c r="K1863" s="114"/>
      <c r="L1863" s="115"/>
      <c r="M1863" s="116"/>
      <c r="N1863" s="15" t="str">
        <f t="shared" si="150"/>
        <v>03949</v>
      </c>
      <c r="O1863" t="str">
        <f t="shared" si="151"/>
        <v/>
      </c>
      <c r="Q1863">
        <f t="shared" si="152"/>
        <v>3949</v>
      </c>
      <c r="R1863" s="14">
        <f t="shared" si="153"/>
        <v>774414</v>
      </c>
    </row>
    <row r="1864" spans="1:18" ht="25.5" x14ac:dyDescent="0.25">
      <c r="A1864" s="10">
        <v>158</v>
      </c>
      <c r="B1864" s="111"/>
      <c r="C1864" s="6" t="s">
        <v>2518</v>
      </c>
      <c r="D1864" s="7">
        <v>44967</v>
      </c>
      <c r="E1864" s="8" t="s">
        <v>2418</v>
      </c>
      <c r="F1864" s="9">
        <v>887517</v>
      </c>
      <c r="G1864" s="8" t="s">
        <v>1378</v>
      </c>
      <c r="H1864" s="9">
        <v>93189</v>
      </c>
      <c r="I1864" s="112"/>
      <c r="J1864" s="113"/>
      <c r="K1864" s="114"/>
      <c r="L1864" s="115"/>
      <c r="M1864" s="116"/>
      <c r="N1864" s="15" t="str">
        <f t="shared" si="150"/>
        <v>03811</v>
      </c>
      <c r="O1864" t="str">
        <f t="shared" si="151"/>
        <v/>
      </c>
      <c r="Q1864">
        <f t="shared" si="152"/>
        <v>3811</v>
      </c>
      <c r="R1864" s="14">
        <f t="shared" si="153"/>
        <v>887517</v>
      </c>
    </row>
    <row r="1865" spans="1:18" ht="25.5" x14ac:dyDescent="0.25">
      <c r="A1865" s="10">
        <v>159</v>
      </c>
      <c r="B1865" s="111"/>
      <c r="C1865" s="6" t="s">
        <v>2519</v>
      </c>
      <c r="D1865" s="7">
        <v>44978</v>
      </c>
      <c r="E1865" s="8" t="s">
        <v>2363</v>
      </c>
      <c r="F1865" s="9">
        <v>569471</v>
      </c>
      <c r="G1865" s="8" t="s">
        <v>1378</v>
      </c>
      <c r="H1865" s="9">
        <v>59794</v>
      </c>
      <c r="I1865" s="112"/>
      <c r="J1865" s="113"/>
      <c r="K1865" s="114"/>
      <c r="L1865" s="115"/>
      <c r="M1865" s="116"/>
      <c r="N1865" s="15" t="str">
        <f t="shared" si="150"/>
        <v>06828</v>
      </c>
      <c r="O1865" t="str">
        <f t="shared" si="151"/>
        <v/>
      </c>
      <c r="Q1865">
        <f t="shared" si="152"/>
        <v>6828</v>
      </c>
      <c r="R1865" s="14">
        <f t="shared" si="153"/>
        <v>569471</v>
      </c>
    </row>
    <row r="1866" spans="1:18" ht="25.5" x14ac:dyDescent="0.25">
      <c r="A1866" s="10">
        <v>160</v>
      </c>
      <c r="B1866" s="111"/>
      <c r="C1866" s="6" t="s">
        <v>2520</v>
      </c>
      <c r="D1866" s="7">
        <v>44980</v>
      </c>
      <c r="E1866" s="8" t="s">
        <v>2418</v>
      </c>
      <c r="F1866" s="9">
        <v>242322</v>
      </c>
      <c r="G1866" s="8" t="s">
        <v>1378</v>
      </c>
      <c r="H1866" s="9">
        <v>25444</v>
      </c>
      <c r="I1866" s="112"/>
      <c r="J1866" s="113"/>
      <c r="K1866" s="114"/>
      <c r="L1866" s="115"/>
      <c r="M1866" s="116"/>
      <c r="N1866" s="15" t="str">
        <f t="shared" si="150"/>
        <v>07324</v>
      </c>
      <c r="O1866" t="str">
        <f t="shared" si="151"/>
        <v/>
      </c>
      <c r="Q1866">
        <f t="shared" si="152"/>
        <v>7324</v>
      </c>
      <c r="R1866" s="14">
        <f t="shared" si="153"/>
        <v>242322</v>
      </c>
    </row>
    <row r="1867" spans="1:18" ht="25.5" x14ac:dyDescent="0.25">
      <c r="A1867" s="10">
        <v>161</v>
      </c>
      <c r="B1867" s="111"/>
      <c r="C1867" s="6" t="s">
        <v>2521</v>
      </c>
      <c r="D1867" s="7">
        <v>44984</v>
      </c>
      <c r="E1867" s="8" t="s">
        <v>2413</v>
      </c>
      <c r="F1867" s="9">
        <v>1409419</v>
      </c>
      <c r="G1867" s="8" t="s">
        <v>1378</v>
      </c>
      <c r="H1867" s="9">
        <v>147989</v>
      </c>
      <c r="I1867" s="112"/>
      <c r="J1867" s="113"/>
      <c r="K1867" s="114"/>
      <c r="L1867" s="115"/>
      <c r="M1867" s="116"/>
      <c r="N1867" s="15" t="str">
        <f t="shared" si="150"/>
        <v>09030</v>
      </c>
      <c r="O1867" t="str">
        <f t="shared" si="151"/>
        <v/>
      </c>
      <c r="Q1867">
        <f t="shared" si="152"/>
        <v>9030</v>
      </c>
      <c r="R1867" s="14">
        <f t="shared" si="153"/>
        <v>1409419</v>
      </c>
    </row>
    <row r="1868" spans="1:18" ht="25.5" x14ac:dyDescent="0.25">
      <c r="A1868" s="10">
        <v>162</v>
      </c>
      <c r="B1868" s="111"/>
      <c r="C1868" s="6" t="s">
        <v>2522</v>
      </c>
      <c r="D1868" s="7">
        <v>44981</v>
      </c>
      <c r="E1868" s="8" t="s">
        <v>2426</v>
      </c>
      <c r="F1868" s="9">
        <v>516276</v>
      </c>
      <c r="G1868" s="8" t="s">
        <v>1378</v>
      </c>
      <c r="H1868" s="9">
        <v>54209</v>
      </c>
      <c r="I1868" s="112"/>
      <c r="J1868" s="113"/>
      <c r="K1868" s="114"/>
      <c r="L1868" s="115"/>
      <c r="M1868" s="116"/>
      <c r="N1868" s="15" t="str">
        <f t="shared" si="150"/>
        <v>08635</v>
      </c>
      <c r="O1868" t="str">
        <f t="shared" si="151"/>
        <v/>
      </c>
      <c r="Q1868">
        <f t="shared" si="152"/>
        <v>8635</v>
      </c>
      <c r="R1868" s="14">
        <f t="shared" si="153"/>
        <v>516276</v>
      </c>
    </row>
    <row r="1869" spans="1:18" ht="25.5" x14ac:dyDescent="0.25">
      <c r="A1869" s="10">
        <v>163</v>
      </c>
      <c r="B1869" s="111"/>
      <c r="C1869" s="6" t="s">
        <v>2523</v>
      </c>
      <c r="D1869" s="7">
        <v>44974</v>
      </c>
      <c r="E1869" s="8" t="s">
        <v>2413</v>
      </c>
      <c r="F1869" s="9">
        <v>2119825</v>
      </c>
      <c r="G1869" s="8" t="s">
        <v>1378</v>
      </c>
      <c r="H1869" s="9">
        <v>222582</v>
      </c>
      <c r="I1869" s="112"/>
      <c r="J1869" s="113"/>
      <c r="K1869" s="114"/>
      <c r="L1869" s="115"/>
      <c r="M1869" s="116"/>
      <c r="N1869" s="15" t="str">
        <f t="shared" si="150"/>
        <v>06386</v>
      </c>
      <c r="O1869" t="str">
        <f t="shared" si="151"/>
        <v/>
      </c>
      <c r="Q1869">
        <f t="shared" si="152"/>
        <v>6386</v>
      </c>
      <c r="R1869" s="14">
        <f t="shared" si="153"/>
        <v>2119825</v>
      </c>
    </row>
    <row r="1870" spans="1:18" ht="25.5" x14ac:dyDescent="0.25">
      <c r="A1870" s="10">
        <v>164</v>
      </c>
      <c r="B1870" s="111"/>
      <c r="C1870" s="6" t="s">
        <v>2524</v>
      </c>
      <c r="D1870" s="7">
        <v>44980</v>
      </c>
      <c r="E1870" s="8" t="s">
        <v>2376</v>
      </c>
      <c r="F1870" s="9">
        <v>1445280</v>
      </c>
      <c r="G1870" s="8" t="s">
        <v>1378</v>
      </c>
      <c r="H1870" s="9">
        <v>151754</v>
      </c>
      <c r="I1870" s="112"/>
      <c r="J1870" s="113"/>
      <c r="K1870" s="114"/>
      <c r="L1870" s="115"/>
      <c r="M1870" s="116"/>
      <c r="N1870" s="15" t="str">
        <f t="shared" si="150"/>
        <v>07659</v>
      </c>
      <c r="O1870" t="str">
        <f t="shared" si="151"/>
        <v/>
      </c>
      <c r="Q1870">
        <f t="shared" si="152"/>
        <v>7659</v>
      </c>
      <c r="R1870" s="14">
        <f t="shared" si="153"/>
        <v>1445280</v>
      </c>
    </row>
    <row r="1871" spans="1:18" ht="25.5" x14ac:dyDescent="0.25">
      <c r="A1871" s="10">
        <v>165</v>
      </c>
      <c r="B1871" s="111"/>
      <c r="C1871" s="6" t="s">
        <v>2525</v>
      </c>
      <c r="D1871" s="7">
        <v>44979</v>
      </c>
      <c r="E1871" s="8" t="s">
        <v>2376</v>
      </c>
      <c r="F1871" s="9">
        <v>1454738</v>
      </c>
      <c r="G1871" s="8" t="s">
        <v>1378</v>
      </c>
      <c r="H1871" s="9">
        <v>152747</v>
      </c>
      <c r="I1871" s="112"/>
      <c r="J1871" s="113"/>
      <c r="K1871" s="114"/>
      <c r="L1871" s="115"/>
      <c r="M1871" s="116"/>
      <c r="N1871" s="15" t="str">
        <f t="shared" si="150"/>
        <v>06851</v>
      </c>
      <c r="O1871" t="str">
        <f t="shared" si="151"/>
        <v/>
      </c>
      <c r="Q1871">
        <f t="shared" si="152"/>
        <v>6851</v>
      </c>
      <c r="R1871" s="14">
        <f t="shared" si="153"/>
        <v>1454738</v>
      </c>
    </row>
    <row r="1872" spans="1:18" ht="25.5" x14ac:dyDescent="0.25">
      <c r="A1872" s="10">
        <v>166</v>
      </c>
      <c r="B1872" s="111"/>
      <c r="C1872" s="6" t="s">
        <v>2526</v>
      </c>
      <c r="D1872" s="7">
        <v>44973</v>
      </c>
      <c r="E1872" s="8" t="s">
        <v>2380</v>
      </c>
      <c r="F1872" s="9">
        <v>1290691</v>
      </c>
      <c r="G1872" s="8" t="s">
        <v>1378</v>
      </c>
      <c r="H1872" s="9">
        <v>135523</v>
      </c>
      <c r="I1872" s="112"/>
      <c r="J1872" s="113"/>
      <c r="K1872" s="114"/>
      <c r="L1872" s="115"/>
      <c r="M1872" s="116"/>
      <c r="N1872" s="15" t="str">
        <f t="shared" si="150"/>
        <v>04658</v>
      </c>
      <c r="O1872" t="str">
        <f t="shared" si="151"/>
        <v/>
      </c>
      <c r="Q1872">
        <f t="shared" si="152"/>
        <v>4658</v>
      </c>
      <c r="R1872" s="14">
        <f t="shared" si="153"/>
        <v>1290691</v>
      </c>
    </row>
    <row r="1873" spans="1:18" ht="25.5" x14ac:dyDescent="0.25">
      <c r="A1873" s="10">
        <v>167</v>
      </c>
      <c r="B1873" s="111"/>
      <c r="C1873" s="6" t="s">
        <v>2527</v>
      </c>
      <c r="D1873" s="7">
        <v>44969</v>
      </c>
      <c r="E1873" s="8" t="s">
        <v>2363</v>
      </c>
      <c r="F1873" s="9">
        <v>276001</v>
      </c>
      <c r="G1873" s="8" t="s">
        <v>1378</v>
      </c>
      <c r="H1873" s="9">
        <v>28980</v>
      </c>
      <c r="I1873" s="112"/>
      <c r="J1873" s="113"/>
      <c r="K1873" s="114"/>
      <c r="L1873" s="115"/>
      <c r="M1873" s="116"/>
      <c r="N1873" s="15" t="str">
        <f t="shared" si="150"/>
        <v>03938</v>
      </c>
      <c r="O1873" t="str">
        <f t="shared" si="151"/>
        <v/>
      </c>
      <c r="Q1873">
        <f t="shared" si="152"/>
        <v>3938</v>
      </c>
      <c r="R1873" s="14">
        <f t="shared" si="153"/>
        <v>276001</v>
      </c>
    </row>
    <row r="1874" spans="1:18" ht="25.5" x14ac:dyDescent="0.25">
      <c r="A1874" s="10">
        <v>168</v>
      </c>
      <c r="B1874" s="111"/>
      <c r="C1874" s="6" t="s">
        <v>2528</v>
      </c>
      <c r="D1874" s="7">
        <v>44978</v>
      </c>
      <c r="E1874" s="8" t="s">
        <v>2418</v>
      </c>
      <c r="F1874" s="9">
        <v>1058734</v>
      </c>
      <c r="G1874" s="8" t="s">
        <v>1378</v>
      </c>
      <c r="H1874" s="9">
        <v>111167</v>
      </c>
      <c r="I1874" s="112"/>
      <c r="J1874" s="113"/>
      <c r="K1874" s="114"/>
      <c r="L1874" s="115"/>
      <c r="M1874" s="116"/>
      <c r="N1874" s="15" t="str">
        <f t="shared" si="150"/>
        <v>06823</v>
      </c>
      <c r="O1874" t="str">
        <f t="shared" si="151"/>
        <v/>
      </c>
      <c r="Q1874">
        <f t="shared" si="152"/>
        <v>6823</v>
      </c>
      <c r="R1874" s="14">
        <f t="shared" si="153"/>
        <v>1058734</v>
      </c>
    </row>
    <row r="1875" spans="1:18" ht="25.5" x14ac:dyDescent="0.25">
      <c r="A1875" s="10">
        <v>169</v>
      </c>
      <c r="B1875" s="111"/>
      <c r="C1875" s="6" t="s">
        <v>2529</v>
      </c>
      <c r="D1875" s="7">
        <v>44985</v>
      </c>
      <c r="E1875" s="8" t="s">
        <v>2380</v>
      </c>
      <c r="F1875" s="9">
        <v>759409</v>
      </c>
      <c r="G1875" s="8" t="s">
        <v>1378</v>
      </c>
      <c r="H1875" s="9">
        <v>79738</v>
      </c>
      <c r="I1875" s="112"/>
      <c r="J1875" s="113"/>
      <c r="K1875" s="114"/>
      <c r="L1875" s="115"/>
      <c r="M1875" s="116"/>
      <c r="N1875" s="15" t="str">
        <f t="shared" si="150"/>
        <v>09092</v>
      </c>
      <c r="O1875" t="str">
        <f t="shared" si="151"/>
        <v/>
      </c>
      <c r="Q1875">
        <f t="shared" si="152"/>
        <v>9092</v>
      </c>
      <c r="R1875" s="14">
        <f t="shared" si="153"/>
        <v>759409</v>
      </c>
    </row>
    <row r="1876" spans="1:18" ht="25.5" x14ac:dyDescent="0.25">
      <c r="A1876" s="10">
        <v>170</v>
      </c>
      <c r="B1876" s="111"/>
      <c r="C1876" s="6" t="s">
        <v>2530</v>
      </c>
      <c r="D1876" s="7">
        <v>44978</v>
      </c>
      <c r="E1876" s="8" t="s">
        <v>2376</v>
      </c>
      <c r="F1876" s="9">
        <v>884815</v>
      </c>
      <c r="G1876" s="8" t="s">
        <v>1378</v>
      </c>
      <c r="H1876" s="9">
        <v>92906</v>
      </c>
      <c r="I1876" s="112"/>
      <c r="J1876" s="113"/>
      <c r="K1876" s="114"/>
      <c r="L1876" s="115"/>
      <c r="M1876" s="116"/>
      <c r="N1876" s="15" t="str">
        <f t="shared" ref="N1876:N1939" si="154">+RIGHT(C1876,5)</f>
        <v>06779</v>
      </c>
      <c r="O1876" t="str">
        <f t="shared" ref="O1876:O1939" si="155">+IF(F1876&gt;0,"","HT")</f>
        <v/>
      </c>
      <c r="Q1876">
        <f t="shared" ref="Q1876:Q1939" si="156">+N1876*1</f>
        <v>6779</v>
      </c>
      <c r="R1876" s="14">
        <f t="shared" ref="R1876:R1939" si="157">+F1876</f>
        <v>884815</v>
      </c>
    </row>
    <row r="1877" spans="1:18" ht="25.5" x14ac:dyDescent="0.25">
      <c r="A1877" s="10">
        <v>171</v>
      </c>
      <c r="B1877" s="111"/>
      <c r="C1877" s="6" t="s">
        <v>2531</v>
      </c>
      <c r="D1877" s="7">
        <v>44963</v>
      </c>
      <c r="E1877" s="8" t="s">
        <v>131</v>
      </c>
      <c r="F1877" s="9">
        <v>552002</v>
      </c>
      <c r="G1877" s="8" t="s">
        <v>1378</v>
      </c>
      <c r="H1877" s="9">
        <v>57960</v>
      </c>
      <c r="I1877" s="112"/>
      <c r="J1877" s="113"/>
      <c r="K1877" s="114"/>
      <c r="L1877" s="115"/>
      <c r="M1877" s="116"/>
      <c r="N1877" s="15" t="str">
        <f t="shared" si="154"/>
        <v>02929</v>
      </c>
      <c r="O1877" t="str">
        <f t="shared" si="155"/>
        <v/>
      </c>
      <c r="Q1877">
        <f t="shared" si="156"/>
        <v>2929</v>
      </c>
      <c r="R1877" s="14">
        <f t="shared" si="157"/>
        <v>552002</v>
      </c>
    </row>
    <row r="1878" spans="1:18" ht="25.5" x14ac:dyDescent="0.25">
      <c r="A1878" s="10">
        <v>172</v>
      </c>
      <c r="B1878" s="111"/>
      <c r="C1878" s="6" t="s">
        <v>2532</v>
      </c>
      <c r="D1878" s="7">
        <v>44963</v>
      </c>
      <c r="E1878" s="8" t="s">
        <v>248</v>
      </c>
      <c r="F1878" s="9">
        <v>520329</v>
      </c>
      <c r="G1878" s="8" t="s">
        <v>1378</v>
      </c>
      <c r="H1878" s="9">
        <v>54635</v>
      </c>
      <c r="I1878" s="112"/>
      <c r="J1878" s="113"/>
      <c r="K1878" s="114"/>
      <c r="L1878" s="115"/>
      <c r="M1878" s="116"/>
      <c r="N1878" s="15" t="str">
        <f t="shared" si="154"/>
        <v>02981</v>
      </c>
      <c r="O1878" t="str">
        <f t="shared" si="155"/>
        <v/>
      </c>
      <c r="Q1878">
        <f t="shared" si="156"/>
        <v>2981</v>
      </c>
      <c r="R1878" s="14">
        <f t="shared" si="157"/>
        <v>520329</v>
      </c>
    </row>
    <row r="1879" spans="1:18" ht="25.5" x14ac:dyDescent="0.25">
      <c r="A1879" s="10">
        <v>173</v>
      </c>
      <c r="B1879" s="111"/>
      <c r="C1879" s="6" t="s">
        <v>2533</v>
      </c>
      <c r="D1879" s="7">
        <v>44968</v>
      </c>
      <c r="E1879" s="8" t="s">
        <v>127</v>
      </c>
      <c r="F1879" s="9">
        <v>679626</v>
      </c>
      <c r="G1879" s="8" t="s">
        <v>1378</v>
      </c>
      <c r="H1879" s="9">
        <v>71361</v>
      </c>
      <c r="I1879" s="112"/>
      <c r="J1879" s="113"/>
      <c r="K1879" s="114"/>
      <c r="L1879" s="115"/>
      <c r="M1879" s="116"/>
      <c r="N1879" s="15" t="str">
        <f t="shared" si="154"/>
        <v>03883</v>
      </c>
      <c r="O1879" t="str">
        <f t="shared" si="155"/>
        <v/>
      </c>
      <c r="Q1879">
        <f t="shared" si="156"/>
        <v>3883</v>
      </c>
      <c r="R1879" s="14">
        <f t="shared" si="157"/>
        <v>679626</v>
      </c>
    </row>
    <row r="1880" spans="1:18" ht="25.5" x14ac:dyDescent="0.25">
      <c r="A1880" s="10">
        <v>174</v>
      </c>
      <c r="B1880" s="111"/>
      <c r="C1880" s="6" t="s">
        <v>2534</v>
      </c>
      <c r="D1880" s="7">
        <v>44963</v>
      </c>
      <c r="E1880" s="8" t="s">
        <v>2363</v>
      </c>
      <c r="F1880" s="9">
        <v>520329</v>
      </c>
      <c r="G1880" s="8" t="s">
        <v>1378</v>
      </c>
      <c r="H1880" s="9">
        <v>54635</v>
      </c>
      <c r="I1880" s="112"/>
      <c r="J1880" s="113"/>
      <c r="K1880" s="114"/>
      <c r="L1880" s="115"/>
      <c r="M1880" s="116"/>
      <c r="N1880" s="15" t="str">
        <f t="shared" si="154"/>
        <v>03016</v>
      </c>
      <c r="O1880" t="str">
        <f t="shared" si="155"/>
        <v/>
      </c>
      <c r="Q1880">
        <f t="shared" si="156"/>
        <v>3016</v>
      </c>
      <c r="R1880" s="14">
        <f t="shared" si="157"/>
        <v>520329</v>
      </c>
    </row>
    <row r="1881" spans="1:18" ht="25.5" x14ac:dyDescent="0.25">
      <c r="A1881" s="10">
        <v>175</v>
      </c>
      <c r="B1881" s="111"/>
      <c r="C1881" s="6" t="s">
        <v>2535</v>
      </c>
      <c r="D1881" s="7">
        <v>44966</v>
      </c>
      <c r="E1881" s="8" t="s">
        <v>131</v>
      </c>
      <c r="F1881" s="9">
        <v>918493</v>
      </c>
      <c r="G1881" s="8" t="s">
        <v>1378</v>
      </c>
      <c r="H1881" s="9">
        <v>96442</v>
      </c>
      <c r="I1881" s="112"/>
      <c r="J1881" s="113"/>
      <c r="K1881" s="114"/>
      <c r="L1881" s="115"/>
      <c r="M1881" s="116"/>
      <c r="N1881" s="15" t="str">
        <f t="shared" si="154"/>
        <v>03548</v>
      </c>
      <c r="O1881" t="str">
        <f t="shared" si="155"/>
        <v/>
      </c>
      <c r="Q1881">
        <f t="shared" si="156"/>
        <v>3548</v>
      </c>
      <c r="R1881" s="14">
        <f t="shared" si="157"/>
        <v>918493</v>
      </c>
    </row>
    <row r="1882" spans="1:18" ht="25.5" x14ac:dyDescent="0.25">
      <c r="A1882" s="10">
        <v>176</v>
      </c>
      <c r="B1882" s="111"/>
      <c r="C1882" s="6" t="s">
        <v>2536</v>
      </c>
      <c r="D1882" s="7">
        <v>44963</v>
      </c>
      <c r="E1882" s="8" t="s">
        <v>131</v>
      </c>
      <c r="F1882" s="9">
        <v>1019439</v>
      </c>
      <c r="G1882" s="8" t="s">
        <v>1378</v>
      </c>
      <c r="H1882" s="9">
        <v>107041</v>
      </c>
      <c r="I1882" s="112"/>
      <c r="J1882" s="113"/>
      <c r="K1882" s="114"/>
      <c r="L1882" s="115"/>
      <c r="M1882" s="116"/>
      <c r="N1882" s="15" t="str">
        <f t="shared" si="154"/>
        <v>02933</v>
      </c>
      <c r="O1882" t="str">
        <f t="shared" si="155"/>
        <v/>
      </c>
      <c r="Q1882">
        <f t="shared" si="156"/>
        <v>2933</v>
      </c>
      <c r="R1882" s="14">
        <f t="shared" si="157"/>
        <v>1019439</v>
      </c>
    </row>
    <row r="1883" spans="1:18" ht="25.5" x14ac:dyDescent="0.25">
      <c r="A1883" s="10">
        <v>177</v>
      </c>
      <c r="B1883" s="111"/>
      <c r="C1883" s="6" t="s">
        <v>2537</v>
      </c>
      <c r="D1883" s="7">
        <v>44963</v>
      </c>
      <c r="E1883" s="8" t="s">
        <v>127</v>
      </c>
      <c r="F1883" s="9">
        <v>408375</v>
      </c>
      <c r="G1883" s="8" t="s">
        <v>1378</v>
      </c>
      <c r="H1883" s="9">
        <v>42879</v>
      </c>
      <c r="I1883" s="112"/>
      <c r="J1883" s="113"/>
      <c r="K1883" s="114"/>
      <c r="L1883" s="115"/>
      <c r="M1883" s="116"/>
      <c r="N1883" s="15" t="str">
        <f t="shared" si="154"/>
        <v>02942</v>
      </c>
      <c r="O1883" t="str">
        <f t="shared" si="155"/>
        <v/>
      </c>
      <c r="Q1883">
        <f t="shared" si="156"/>
        <v>2942</v>
      </c>
      <c r="R1883" s="14">
        <f t="shared" si="157"/>
        <v>408375</v>
      </c>
    </row>
    <row r="1884" spans="1:18" ht="25.5" x14ac:dyDescent="0.25">
      <c r="A1884" s="10">
        <v>178</v>
      </c>
      <c r="B1884" s="111"/>
      <c r="C1884" s="6" t="s">
        <v>2538</v>
      </c>
      <c r="D1884" s="7">
        <v>44968</v>
      </c>
      <c r="E1884" s="8" t="s">
        <v>127</v>
      </c>
      <c r="F1884" s="9">
        <v>610819</v>
      </c>
      <c r="G1884" s="8" t="s">
        <v>1378</v>
      </c>
      <c r="H1884" s="9">
        <v>64136</v>
      </c>
      <c r="I1884" s="112"/>
      <c r="J1884" s="113"/>
      <c r="K1884" s="114"/>
      <c r="L1884" s="115"/>
      <c r="M1884" s="116"/>
      <c r="N1884" s="15" t="str">
        <f t="shared" si="154"/>
        <v>03891</v>
      </c>
      <c r="O1884" t="str">
        <f t="shared" si="155"/>
        <v/>
      </c>
      <c r="Q1884">
        <f t="shared" si="156"/>
        <v>3891</v>
      </c>
      <c r="R1884" s="14">
        <f t="shared" si="157"/>
        <v>610819</v>
      </c>
    </row>
    <row r="1885" spans="1:18" ht="25.5" x14ac:dyDescent="0.25">
      <c r="A1885" s="10">
        <v>179</v>
      </c>
      <c r="B1885" s="111"/>
      <c r="C1885" s="6" t="s">
        <v>2539</v>
      </c>
      <c r="D1885" s="7">
        <v>44968</v>
      </c>
      <c r="E1885" s="8" t="s">
        <v>127</v>
      </c>
      <c r="F1885" s="9">
        <v>642492</v>
      </c>
      <c r="G1885" s="8" t="s">
        <v>1378</v>
      </c>
      <c r="H1885" s="9">
        <v>67462</v>
      </c>
      <c r="I1885" s="112"/>
      <c r="J1885" s="113"/>
      <c r="K1885" s="114"/>
      <c r="L1885" s="115"/>
      <c r="M1885" s="116"/>
      <c r="N1885" s="15" t="str">
        <f t="shared" si="154"/>
        <v>03885</v>
      </c>
      <c r="O1885" t="str">
        <f t="shared" si="155"/>
        <v/>
      </c>
      <c r="Q1885">
        <f t="shared" si="156"/>
        <v>3885</v>
      </c>
      <c r="R1885" s="14">
        <f t="shared" si="157"/>
        <v>642492</v>
      </c>
    </row>
    <row r="1886" spans="1:18" ht="25.5" x14ac:dyDescent="0.25">
      <c r="A1886" s="10">
        <v>180</v>
      </c>
      <c r="B1886" s="111"/>
      <c r="C1886" s="6" t="s">
        <v>2540</v>
      </c>
      <c r="D1886" s="7">
        <v>44966</v>
      </c>
      <c r="E1886" s="8" t="s">
        <v>514</v>
      </c>
      <c r="F1886" s="9">
        <v>853967</v>
      </c>
      <c r="G1886" s="8" t="s">
        <v>1378</v>
      </c>
      <c r="H1886" s="9">
        <v>89667</v>
      </c>
      <c r="I1886" s="112"/>
      <c r="J1886" s="113"/>
      <c r="K1886" s="114"/>
      <c r="L1886" s="115"/>
      <c r="M1886" s="116"/>
      <c r="N1886" s="15" t="str">
        <f t="shared" si="154"/>
        <v>03582</v>
      </c>
      <c r="O1886" t="str">
        <f t="shared" si="155"/>
        <v/>
      </c>
      <c r="Q1886">
        <f t="shared" si="156"/>
        <v>3582</v>
      </c>
      <c r="R1886" s="14">
        <f t="shared" si="157"/>
        <v>853967</v>
      </c>
    </row>
    <row r="1887" spans="1:18" ht="25.5" x14ac:dyDescent="0.25">
      <c r="A1887" s="10">
        <v>181</v>
      </c>
      <c r="B1887" s="111"/>
      <c r="C1887" s="6" t="s">
        <v>2541</v>
      </c>
      <c r="D1887" s="7">
        <v>44968</v>
      </c>
      <c r="E1887" s="8" t="s">
        <v>127</v>
      </c>
      <c r="F1887" s="9">
        <v>1831440</v>
      </c>
      <c r="G1887" s="8" t="s">
        <v>1378</v>
      </c>
      <c r="H1887" s="9">
        <v>192301</v>
      </c>
      <c r="I1887" s="112"/>
      <c r="J1887" s="113"/>
      <c r="K1887" s="114"/>
      <c r="L1887" s="115"/>
      <c r="M1887" s="116"/>
      <c r="N1887" s="15" t="str">
        <f t="shared" si="154"/>
        <v>03892</v>
      </c>
      <c r="O1887" t="str">
        <f t="shared" si="155"/>
        <v/>
      </c>
      <c r="Q1887">
        <f t="shared" si="156"/>
        <v>3892</v>
      </c>
      <c r="R1887" s="14">
        <f t="shared" si="157"/>
        <v>1831440</v>
      </c>
    </row>
    <row r="1888" spans="1:18" ht="25.5" x14ac:dyDescent="0.25">
      <c r="A1888" s="10">
        <v>182</v>
      </c>
      <c r="B1888" s="111"/>
      <c r="C1888" s="6" t="s">
        <v>2542</v>
      </c>
      <c r="D1888" s="7">
        <v>44968</v>
      </c>
      <c r="E1888" s="8" t="s">
        <v>127</v>
      </c>
      <c r="F1888" s="9">
        <v>1058734</v>
      </c>
      <c r="G1888" s="8" t="s">
        <v>1378</v>
      </c>
      <c r="H1888" s="9">
        <v>111167</v>
      </c>
      <c r="I1888" s="112"/>
      <c r="J1888" s="113"/>
      <c r="K1888" s="114"/>
      <c r="L1888" s="115"/>
      <c r="M1888" s="116"/>
      <c r="N1888" s="15" t="str">
        <f t="shared" si="154"/>
        <v>03898</v>
      </c>
      <c r="O1888" t="str">
        <f t="shared" si="155"/>
        <v/>
      </c>
      <c r="Q1888">
        <f t="shared" si="156"/>
        <v>3898</v>
      </c>
      <c r="R1888" s="14">
        <f t="shared" si="157"/>
        <v>1058734</v>
      </c>
    </row>
    <row r="1889" spans="1:18" ht="25.5" x14ac:dyDescent="0.25">
      <c r="A1889" s="10">
        <v>183</v>
      </c>
      <c r="B1889" s="111"/>
      <c r="C1889" s="6" t="s">
        <v>2543</v>
      </c>
      <c r="D1889" s="7">
        <v>44969</v>
      </c>
      <c r="E1889" s="8" t="s">
        <v>514</v>
      </c>
      <c r="F1889" s="9">
        <v>1426665</v>
      </c>
      <c r="G1889" s="8" t="s">
        <v>1378</v>
      </c>
      <c r="H1889" s="9">
        <v>149800</v>
      </c>
      <c r="I1889" s="112"/>
      <c r="J1889" s="113"/>
      <c r="K1889" s="114"/>
      <c r="L1889" s="115"/>
      <c r="M1889" s="116"/>
      <c r="N1889" s="15" t="str">
        <f t="shared" si="154"/>
        <v>03952</v>
      </c>
      <c r="O1889" t="str">
        <f t="shared" si="155"/>
        <v/>
      </c>
      <c r="Q1889">
        <f t="shared" si="156"/>
        <v>3952</v>
      </c>
      <c r="R1889" s="14">
        <f t="shared" si="157"/>
        <v>1426665</v>
      </c>
    </row>
    <row r="1890" spans="1:18" ht="25.5" x14ac:dyDescent="0.25">
      <c r="A1890" s="10">
        <v>184</v>
      </c>
      <c r="B1890" s="111"/>
      <c r="C1890" s="6" t="s">
        <v>2544</v>
      </c>
      <c r="D1890" s="7">
        <v>44963</v>
      </c>
      <c r="E1890" s="8" t="s">
        <v>514</v>
      </c>
      <c r="F1890" s="9">
        <v>1256176</v>
      </c>
      <c r="G1890" s="8" t="s">
        <v>1378</v>
      </c>
      <c r="H1890" s="9">
        <v>131898</v>
      </c>
      <c r="I1890" s="112"/>
      <c r="J1890" s="113"/>
      <c r="K1890" s="114"/>
      <c r="L1890" s="115"/>
      <c r="M1890" s="116"/>
      <c r="N1890" s="15" t="str">
        <f t="shared" si="154"/>
        <v>02970</v>
      </c>
      <c r="O1890" t="str">
        <f t="shared" si="155"/>
        <v/>
      </c>
      <c r="Q1890">
        <f t="shared" si="156"/>
        <v>2970</v>
      </c>
      <c r="R1890" s="14">
        <f t="shared" si="157"/>
        <v>1256176</v>
      </c>
    </row>
    <row r="1891" spans="1:18" ht="25.5" x14ac:dyDescent="0.25">
      <c r="A1891" s="10">
        <v>185</v>
      </c>
      <c r="B1891" s="111"/>
      <c r="C1891" s="6" t="s">
        <v>2545</v>
      </c>
      <c r="D1891" s="7">
        <v>44965</v>
      </c>
      <c r="E1891" s="8" t="s">
        <v>2363</v>
      </c>
      <c r="F1891" s="9">
        <v>608814</v>
      </c>
      <c r="G1891" s="8" t="s">
        <v>1378</v>
      </c>
      <c r="H1891" s="9">
        <v>63925</v>
      </c>
      <c r="I1891" s="112"/>
      <c r="J1891" s="113"/>
      <c r="K1891" s="114"/>
      <c r="L1891" s="115"/>
      <c r="M1891" s="116"/>
      <c r="N1891" s="15" t="str">
        <f t="shared" si="154"/>
        <v>03139</v>
      </c>
      <c r="O1891" t="str">
        <f t="shared" si="155"/>
        <v/>
      </c>
      <c r="Q1891">
        <f t="shared" si="156"/>
        <v>3139</v>
      </c>
      <c r="R1891" s="14">
        <f t="shared" si="157"/>
        <v>608814</v>
      </c>
    </row>
    <row r="1892" spans="1:18" ht="25.5" x14ac:dyDescent="0.25">
      <c r="A1892" s="10">
        <v>186</v>
      </c>
      <c r="B1892" s="111"/>
      <c r="C1892" s="6" t="s">
        <v>2546</v>
      </c>
      <c r="D1892" s="7">
        <v>44975</v>
      </c>
      <c r="E1892" s="8" t="s">
        <v>131</v>
      </c>
      <c r="F1892" s="9">
        <v>1359743</v>
      </c>
      <c r="G1892" s="8" t="s">
        <v>1378</v>
      </c>
      <c r="H1892" s="9">
        <v>142773</v>
      </c>
      <c r="I1892" s="112"/>
      <c r="J1892" s="113"/>
      <c r="K1892" s="114"/>
      <c r="L1892" s="115"/>
      <c r="M1892" s="116"/>
      <c r="N1892" s="15" t="str">
        <f t="shared" si="154"/>
        <v>06674</v>
      </c>
      <c r="O1892" t="str">
        <f t="shared" si="155"/>
        <v/>
      </c>
      <c r="Q1892">
        <f t="shared" si="156"/>
        <v>6674</v>
      </c>
      <c r="R1892" s="14">
        <f t="shared" si="157"/>
        <v>1359743</v>
      </c>
    </row>
    <row r="1893" spans="1:18" ht="25.5" x14ac:dyDescent="0.25">
      <c r="A1893" s="10">
        <v>187</v>
      </c>
      <c r="B1893" s="111"/>
      <c r="C1893" s="6" t="s">
        <v>2547</v>
      </c>
      <c r="D1893" s="7">
        <v>44974</v>
      </c>
      <c r="E1893" s="8" t="s">
        <v>131</v>
      </c>
      <c r="F1893" s="9">
        <v>541052</v>
      </c>
      <c r="G1893" s="8" t="s">
        <v>1378</v>
      </c>
      <c r="H1893" s="9">
        <v>56810</v>
      </c>
      <c r="I1893" s="112"/>
      <c r="J1893" s="113"/>
      <c r="K1893" s="114"/>
      <c r="L1893" s="115"/>
      <c r="M1893" s="116"/>
      <c r="N1893" s="15" t="str">
        <f t="shared" si="154"/>
        <v>06467</v>
      </c>
      <c r="O1893" t="str">
        <f t="shared" si="155"/>
        <v/>
      </c>
      <c r="Q1893">
        <f t="shared" si="156"/>
        <v>6467</v>
      </c>
      <c r="R1893" s="14">
        <f t="shared" si="157"/>
        <v>541052</v>
      </c>
    </row>
    <row r="1894" spans="1:18" ht="25.5" x14ac:dyDescent="0.25">
      <c r="A1894" s="10">
        <v>188</v>
      </c>
      <c r="B1894" s="111"/>
      <c r="C1894" s="6" t="s">
        <v>2548</v>
      </c>
      <c r="D1894" s="7">
        <v>44968</v>
      </c>
      <c r="E1894" s="8" t="s">
        <v>514</v>
      </c>
      <c r="F1894" s="9">
        <v>732983</v>
      </c>
      <c r="G1894" s="8" t="s">
        <v>1378</v>
      </c>
      <c r="H1894" s="9">
        <v>76963</v>
      </c>
      <c r="I1894" s="112"/>
      <c r="J1894" s="113"/>
      <c r="K1894" s="114"/>
      <c r="L1894" s="115"/>
      <c r="M1894" s="116"/>
      <c r="N1894" s="15" t="str">
        <f t="shared" si="154"/>
        <v>03935</v>
      </c>
      <c r="O1894" t="str">
        <f t="shared" si="155"/>
        <v/>
      </c>
      <c r="Q1894">
        <f t="shared" si="156"/>
        <v>3935</v>
      </c>
      <c r="R1894" s="14">
        <f t="shared" si="157"/>
        <v>732983</v>
      </c>
    </row>
    <row r="1895" spans="1:18" ht="25.5" x14ac:dyDescent="0.25">
      <c r="A1895" s="10">
        <v>189</v>
      </c>
      <c r="B1895" s="111"/>
      <c r="C1895" s="6" t="s">
        <v>2549</v>
      </c>
      <c r="D1895" s="7">
        <v>44972</v>
      </c>
      <c r="E1895" s="8" t="s">
        <v>248</v>
      </c>
      <c r="F1895" s="9">
        <v>610819</v>
      </c>
      <c r="G1895" s="8" t="s">
        <v>1378</v>
      </c>
      <c r="H1895" s="9">
        <v>64136</v>
      </c>
      <c r="I1895" s="112"/>
      <c r="J1895" s="113"/>
      <c r="K1895" s="114"/>
      <c r="L1895" s="115"/>
      <c r="M1895" s="116"/>
      <c r="N1895" s="15" t="str">
        <f t="shared" si="154"/>
        <v>04136</v>
      </c>
      <c r="O1895" t="str">
        <f t="shared" si="155"/>
        <v/>
      </c>
      <c r="Q1895">
        <f t="shared" si="156"/>
        <v>4136</v>
      </c>
      <c r="R1895" s="14">
        <f t="shared" si="157"/>
        <v>610819</v>
      </c>
    </row>
    <row r="1896" spans="1:18" ht="25.5" x14ac:dyDescent="0.25">
      <c r="A1896" s="10">
        <v>190</v>
      </c>
      <c r="B1896" s="111"/>
      <c r="C1896" s="6" t="s">
        <v>2550</v>
      </c>
      <c r="D1896" s="7">
        <v>44968</v>
      </c>
      <c r="E1896" s="8" t="s">
        <v>2407</v>
      </c>
      <c r="F1896" s="9">
        <v>1439281</v>
      </c>
      <c r="G1896" s="8" t="s">
        <v>1378</v>
      </c>
      <c r="H1896" s="9">
        <v>151125</v>
      </c>
      <c r="I1896" s="112"/>
      <c r="J1896" s="113"/>
      <c r="K1896" s="114"/>
      <c r="L1896" s="115"/>
      <c r="M1896" s="116"/>
      <c r="N1896" s="15" t="str">
        <f t="shared" si="154"/>
        <v>03887</v>
      </c>
      <c r="O1896" t="str">
        <f t="shared" si="155"/>
        <v/>
      </c>
      <c r="Q1896">
        <f t="shared" si="156"/>
        <v>3887</v>
      </c>
      <c r="R1896" s="14">
        <f t="shared" si="157"/>
        <v>1439281</v>
      </c>
    </row>
    <row r="1897" spans="1:18" ht="25.5" x14ac:dyDescent="0.25">
      <c r="A1897" s="10">
        <v>191</v>
      </c>
      <c r="B1897" s="111"/>
      <c r="C1897" s="6" t="s">
        <v>2551</v>
      </c>
      <c r="D1897" s="7">
        <v>44981</v>
      </c>
      <c r="E1897" s="8" t="s">
        <v>127</v>
      </c>
      <c r="F1897" s="9">
        <v>679872</v>
      </c>
      <c r="G1897" s="8" t="s">
        <v>1378</v>
      </c>
      <c r="H1897" s="9">
        <v>71387</v>
      </c>
      <c r="I1897" s="112"/>
      <c r="J1897" s="113"/>
      <c r="K1897" s="114"/>
      <c r="L1897" s="115"/>
      <c r="M1897" s="116"/>
      <c r="N1897" s="15" t="str">
        <f t="shared" si="154"/>
        <v>08867</v>
      </c>
      <c r="O1897" t="str">
        <f t="shared" si="155"/>
        <v/>
      </c>
      <c r="Q1897">
        <f t="shared" si="156"/>
        <v>8867</v>
      </c>
      <c r="R1897" s="14">
        <f t="shared" si="157"/>
        <v>679872</v>
      </c>
    </row>
    <row r="1898" spans="1:18" ht="25.5" x14ac:dyDescent="0.25">
      <c r="A1898" s="10">
        <v>192</v>
      </c>
      <c r="B1898" s="111"/>
      <c r="C1898" s="6" t="s">
        <v>2552</v>
      </c>
      <c r="D1898" s="7">
        <v>44972</v>
      </c>
      <c r="E1898" s="8" t="s">
        <v>2363</v>
      </c>
      <c r="F1898" s="9">
        <v>276001</v>
      </c>
      <c r="G1898" s="8" t="s">
        <v>1378</v>
      </c>
      <c r="H1898" s="9">
        <v>28980</v>
      </c>
      <c r="I1898" s="112"/>
      <c r="J1898" s="113"/>
      <c r="K1898" s="114"/>
      <c r="L1898" s="115"/>
      <c r="M1898" s="116"/>
      <c r="N1898" s="15" t="str">
        <f t="shared" si="154"/>
        <v>04123</v>
      </c>
      <c r="O1898" t="str">
        <f t="shared" si="155"/>
        <v/>
      </c>
      <c r="Q1898">
        <f t="shared" si="156"/>
        <v>4123</v>
      </c>
      <c r="R1898" s="14">
        <f t="shared" si="157"/>
        <v>276001</v>
      </c>
    </row>
    <row r="1899" spans="1:18" ht="25.5" x14ac:dyDescent="0.25">
      <c r="A1899" s="10">
        <v>193</v>
      </c>
      <c r="B1899" s="111"/>
      <c r="C1899" s="6" t="s">
        <v>2553</v>
      </c>
      <c r="D1899" s="7">
        <v>44969</v>
      </c>
      <c r="E1899" s="8" t="s">
        <v>2418</v>
      </c>
      <c r="F1899" s="9">
        <v>1311411</v>
      </c>
      <c r="G1899" s="8" t="s">
        <v>1378</v>
      </c>
      <c r="H1899" s="9">
        <v>137698</v>
      </c>
      <c r="I1899" s="112"/>
      <c r="J1899" s="113"/>
      <c r="K1899" s="114"/>
      <c r="L1899" s="115"/>
      <c r="M1899" s="116"/>
      <c r="N1899" s="15" t="str">
        <f t="shared" si="154"/>
        <v>03950</v>
      </c>
      <c r="O1899" t="str">
        <f t="shared" si="155"/>
        <v/>
      </c>
      <c r="Q1899">
        <f t="shared" si="156"/>
        <v>3950</v>
      </c>
      <c r="R1899" s="14">
        <f t="shared" si="157"/>
        <v>1311411</v>
      </c>
    </row>
    <row r="1900" spans="1:18" ht="25.5" x14ac:dyDescent="0.25">
      <c r="A1900" s="10">
        <v>194</v>
      </c>
      <c r="B1900" s="111"/>
      <c r="C1900" s="6" t="s">
        <v>2554</v>
      </c>
      <c r="D1900" s="7">
        <v>44980</v>
      </c>
      <c r="E1900" s="8" t="s">
        <v>2423</v>
      </c>
      <c r="F1900" s="9">
        <v>770362</v>
      </c>
      <c r="G1900" s="8" t="s">
        <v>1378</v>
      </c>
      <c r="H1900" s="9">
        <v>80888</v>
      </c>
      <c r="I1900" s="112"/>
      <c r="J1900" s="113"/>
      <c r="K1900" s="114"/>
      <c r="L1900" s="115"/>
      <c r="M1900" s="116"/>
      <c r="N1900" s="15" t="str">
        <f t="shared" si="154"/>
        <v>07524</v>
      </c>
      <c r="O1900" t="str">
        <f t="shared" si="155"/>
        <v/>
      </c>
      <c r="Q1900">
        <f t="shared" si="156"/>
        <v>7524</v>
      </c>
      <c r="R1900" s="14">
        <f t="shared" si="157"/>
        <v>770362</v>
      </c>
    </row>
    <row r="1901" spans="1:18" ht="25.5" x14ac:dyDescent="0.25">
      <c r="A1901" s="10">
        <v>195</v>
      </c>
      <c r="B1901" s="111"/>
      <c r="C1901" s="6" t="s">
        <v>2555</v>
      </c>
      <c r="D1901" s="7">
        <v>44981</v>
      </c>
      <c r="E1901" s="8" t="s">
        <v>2423</v>
      </c>
      <c r="F1901" s="9">
        <v>366491</v>
      </c>
      <c r="G1901" s="8" t="s">
        <v>1378</v>
      </c>
      <c r="H1901" s="9">
        <v>38482</v>
      </c>
      <c r="I1901" s="112"/>
      <c r="J1901" s="113"/>
      <c r="K1901" s="114"/>
      <c r="L1901" s="115"/>
      <c r="M1901" s="116"/>
      <c r="N1901" s="15" t="str">
        <f t="shared" si="154"/>
        <v>08637</v>
      </c>
      <c r="O1901" t="str">
        <f t="shared" si="155"/>
        <v/>
      </c>
      <c r="Q1901">
        <f t="shared" si="156"/>
        <v>8637</v>
      </c>
      <c r="R1901" s="14">
        <f t="shared" si="157"/>
        <v>366491</v>
      </c>
    </row>
    <row r="1902" spans="1:18" ht="25.5" x14ac:dyDescent="0.25">
      <c r="A1902" s="10">
        <v>196</v>
      </c>
      <c r="B1902" s="111"/>
      <c r="C1902" s="6" t="s">
        <v>2556</v>
      </c>
      <c r="D1902" s="7">
        <v>44979</v>
      </c>
      <c r="E1902" s="8" t="s">
        <v>2376</v>
      </c>
      <c r="F1902" s="9">
        <v>1046363</v>
      </c>
      <c r="G1902" s="8" t="s">
        <v>1378</v>
      </c>
      <c r="H1902" s="9">
        <v>109868</v>
      </c>
      <c r="I1902" s="112"/>
      <c r="J1902" s="113"/>
      <c r="K1902" s="114"/>
      <c r="L1902" s="115"/>
      <c r="M1902" s="116"/>
      <c r="N1902" s="15" t="str">
        <f t="shared" si="154"/>
        <v>06846</v>
      </c>
      <c r="O1902" t="str">
        <f t="shared" si="155"/>
        <v/>
      </c>
      <c r="Q1902">
        <f t="shared" si="156"/>
        <v>6846</v>
      </c>
      <c r="R1902" s="14">
        <f t="shared" si="157"/>
        <v>1046363</v>
      </c>
    </row>
    <row r="1903" spans="1:18" ht="25.5" x14ac:dyDescent="0.25">
      <c r="A1903" s="10">
        <v>197</v>
      </c>
      <c r="B1903" s="111"/>
      <c r="C1903" s="6" t="s">
        <v>2557</v>
      </c>
      <c r="D1903" s="7">
        <v>44963</v>
      </c>
      <c r="E1903" s="8" t="s">
        <v>127</v>
      </c>
      <c r="F1903" s="9">
        <v>778221</v>
      </c>
      <c r="G1903" s="8" t="s">
        <v>1378</v>
      </c>
      <c r="H1903" s="9">
        <v>81713</v>
      </c>
      <c r="I1903" s="112"/>
      <c r="J1903" s="113"/>
      <c r="K1903" s="114"/>
      <c r="L1903" s="115"/>
      <c r="M1903" s="116"/>
      <c r="N1903" s="15" t="str">
        <f t="shared" si="154"/>
        <v>02938</v>
      </c>
      <c r="O1903" t="str">
        <f t="shared" si="155"/>
        <v/>
      </c>
      <c r="Q1903">
        <f t="shared" si="156"/>
        <v>2938</v>
      </c>
      <c r="R1903" s="14">
        <f t="shared" si="157"/>
        <v>778221</v>
      </c>
    </row>
    <row r="1904" spans="1:18" ht="25.5" x14ac:dyDescent="0.25">
      <c r="A1904" s="10">
        <v>198</v>
      </c>
      <c r="B1904" s="111"/>
      <c r="C1904" s="6" t="s">
        <v>2558</v>
      </c>
      <c r="D1904" s="7">
        <v>44963</v>
      </c>
      <c r="E1904" s="8" t="s">
        <v>127</v>
      </c>
      <c r="F1904" s="9">
        <v>573976</v>
      </c>
      <c r="G1904" s="8" t="s">
        <v>1378</v>
      </c>
      <c r="H1904" s="9">
        <v>60267</v>
      </c>
      <c r="I1904" s="112"/>
      <c r="J1904" s="113"/>
      <c r="K1904" s="114"/>
      <c r="L1904" s="115"/>
      <c r="M1904" s="116"/>
      <c r="N1904" s="15" t="str">
        <f t="shared" si="154"/>
        <v>02940</v>
      </c>
      <c r="O1904" t="str">
        <f t="shared" si="155"/>
        <v/>
      </c>
      <c r="Q1904">
        <f t="shared" si="156"/>
        <v>2940</v>
      </c>
      <c r="R1904" s="14">
        <f t="shared" si="157"/>
        <v>573976</v>
      </c>
    </row>
    <row r="1905" spans="1:18" ht="25.5" x14ac:dyDescent="0.25">
      <c r="A1905" s="10">
        <v>199</v>
      </c>
      <c r="B1905" s="111"/>
      <c r="C1905" s="6" t="s">
        <v>2559</v>
      </c>
      <c r="D1905" s="7">
        <v>44964</v>
      </c>
      <c r="E1905" s="8" t="s">
        <v>127</v>
      </c>
      <c r="F1905" s="9">
        <v>892526</v>
      </c>
      <c r="G1905" s="8" t="s">
        <v>1378</v>
      </c>
      <c r="H1905" s="9">
        <v>93715</v>
      </c>
      <c r="I1905" s="112"/>
      <c r="J1905" s="113"/>
      <c r="K1905" s="114"/>
      <c r="L1905" s="115"/>
      <c r="M1905" s="116"/>
      <c r="N1905" s="15" t="str">
        <f t="shared" si="154"/>
        <v>03057</v>
      </c>
      <c r="O1905" t="str">
        <f t="shared" si="155"/>
        <v/>
      </c>
      <c r="Q1905">
        <f t="shared" si="156"/>
        <v>3057</v>
      </c>
      <c r="R1905" s="14">
        <f t="shared" si="157"/>
        <v>892526</v>
      </c>
    </row>
    <row r="1906" spans="1:18" ht="25.5" x14ac:dyDescent="0.25">
      <c r="A1906" s="10">
        <v>200</v>
      </c>
      <c r="B1906" s="111"/>
      <c r="C1906" s="6" t="s">
        <v>2560</v>
      </c>
      <c r="D1906" s="7">
        <v>44966</v>
      </c>
      <c r="E1906" s="8" t="s">
        <v>127</v>
      </c>
      <c r="F1906" s="9">
        <v>1165908</v>
      </c>
      <c r="G1906" s="8" t="s">
        <v>1378</v>
      </c>
      <c r="H1906" s="9">
        <v>122420</v>
      </c>
      <c r="I1906" s="112"/>
      <c r="J1906" s="113"/>
      <c r="K1906" s="114"/>
      <c r="L1906" s="115"/>
      <c r="M1906" s="116"/>
      <c r="N1906" s="15" t="str">
        <f t="shared" si="154"/>
        <v>03524</v>
      </c>
      <c r="O1906" t="str">
        <f t="shared" si="155"/>
        <v/>
      </c>
      <c r="Q1906">
        <f t="shared" si="156"/>
        <v>3524</v>
      </c>
      <c r="R1906" s="14">
        <f t="shared" si="157"/>
        <v>1165908</v>
      </c>
    </row>
    <row r="1907" spans="1:18" ht="25.5" x14ac:dyDescent="0.25">
      <c r="A1907" s="10">
        <v>201</v>
      </c>
      <c r="B1907" s="111"/>
      <c r="C1907" s="6" t="s">
        <v>2561</v>
      </c>
      <c r="D1907" s="7">
        <v>44967</v>
      </c>
      <c r="E1907" s="8" t="s">
        <v>127</v>
      </c>
      <c r="F1907" s="9">
        <v>2387607</v>
      </c>
      <c r="G1907" s="8" t="s">
        <v>1378</v>
      </c>
      <c r="H1907" s="9">
        <v>250699</v>
      </c>
      <c r="I1907" s="112"/>
      <c r="J1907" s="113"/>
      <c r="K1907" s="114"/>
      <c r="L1907" s="115"/>
      <c r="M1907" s="116"/>
      <c r="N1907" s="15" t="str">
        <f t="shared" si="154"/>
        <v>03788</v>
      </c>
      <c r="O1907" t="str">
        <f t="shared" si="155"/>
        <v/>
      </c>
      <c r="Q1907">
        <f t="shared" si="156"/>
        <v>3788</v>
      </c>
      <c r="R1907" s="14">
        <f t="shared" si="157"/>
        <v>2387607</v>
      </c>
    </row>
    <row r="1908" spans="1:18" ht="25.5" x14ac:dyDescent="0.25">
      <c r="A1908" s="10">
        <v>202</v>
      </c>
      <c r="B1908" s="111"/>
      <c r="C1908" s="6" t="s">
        <v>2562</v>
      </c>
      <c r="D1908" s="7">
        <v>44963</v>
      </c>
      <c r="E1908" s="8" t="s">
        <v>248</v>
      </c>
      <c r="F1908" s="9">
        <v>804041</v>
      </c>
      <c r="G1908" s="8" t="s">
        <v>1378</v>
      </c>
      <c r="H1908" s="9">
        <v>84424</v>
      </c>
      <c r="I1908" s="112"/>
      <c r="J1908" s="113"/>
      <c r="K1908" s="114"/>
      <c r="L1908" s="115"/>
      <c r="M1908" s="116"/>
      <c r="N1908" s="15" t="str">
        <f t="shared" si="154"/>
        <v>02983</v>
      </c>
      <c r="O1908" t="str">
        <f t="shared" si="155"/>
        <v/>
      </c>
      <c r="Q1908">
        <f t="shared" si="156"/>
        <v>2983</v>
      </c>
      <c r="R1908" s="14">
        <f t="shared" si="157"/>
        <v>804041</v>
      </c>
    </row>
    <row r="1909" spans="1:18" ht="25.5" x14ac:dyDescent="0.25">
      <c r="A1909" s="10">
        <v>203</v>
      </c>
      <c r="B1909" s="111"/>
      <c r="C1909" s="6" t="s">
        <v>2563</v>
      </c>
      <c r="D1909" s="7">
        <v>44963</v>
      </c>
      <c r="E1909" s="8" t="s">
        <v>248</v>
      </c>
      <c r="F1909" s="9">
        <v>488655</v>
      </c>
      <c r="G1909" s="8" t="s">
        <v>1378</v>
      </c>
      <c r="H1909" s="9">
        <v>51309</v>
      </c>
      <c r="I1909" s="112"/>
      <c r="J1909" s="113"/>
      <c r="K1909" s="114"/>
      <c r="L1909" s="115"/>
      <c r="M1909" s="116"/>
      <c r="N1909" s="15" t="str">
        <f t="shared" si="154"/>
        <v>02974</v>
      </c>
      <c r="O1909" t="str">
        <f t="shared" si="155"/>
        <v/>
      </c>
      <c r="Q1909">
        <f t="shared" si="156"/>
        <v>2974</v>
      </c>
      <c r="R1909" s="14">
        <f t="shared" si="157"/>
        <v>488655</v>
      </c>
    </row>
    <row r="1910" spans="1:18" ht="25.5" x14ac:dyDescent="0.25">
      <c r="A1910" s="10">
        <v>204</v>
      </c>
      <c r="B1910" s="111"/>
      <c r="C1910" s="6" t="s">
        <v>2564</v>
      </c>
      <c r="D1910" s="7">
        <v>44968</v>
      </c>
      <c r="E1910" s="8" t="s">
        <v>248</v>
      </c>
      <c r="F1910" s="9">
        <v>730978</v>
      </c>
      <c r="G1910" s="8" t="s">
        <v>1378</v>
      </c>
      <c r="H1910" s="9">
        <v>76753</v>
      </c>
      <c r="I1910" s="112"/>
      <c r="J1910" s="113"/>
      <c r="K1910" s="114"/>
      <c r="L1910" s="115"/>
      <c r="M1910" s="116"/>
      <c r="N1910" s="15" t="str">
        <f t="shared" si="154"/>
        <v>03928</v>
      </c>
      <c r="O1910" t="str">
        <f t="shared" si="155"/>
        <v/>
      </c>
      <c r="Q1910">
        <f t="shared" si="156"/>
        <v>3928</v>
      </c>
      <c r="R1910" s="14">
        <f t="shared" si="157"/>
        <v>730978</v>
      </c>
    </row>
    <row r="1911" spans="1:18" ht="25.5" x14ac:dyDescent="0.25">
      <c r="A1911" s="10">
        <v>205</v>
      </c>
      <c r="B1911" s="111"/>
      <c r="C1911" s="6" t="s">
        <v>2565</v>
      </c>
      <c r="D1911" s="7">
        <v>44963</v>
      </c>
      <c r="E1911" s="8" t="s">
        <v>2363</v>
      </c>
      <c r="F1911" s="9">
        <v>2230962</v>
      </c>
      <c r="G1911" s="8" t="s">
        <v>1378</v>
      </c>
      <c r="H1911" s="9">
        <v>234251</v>
      </c>
      <c r="I1911" s="112"/>
      <c r="J1911" s="113"/>
      <c r="K1911" s="114"/>
      <c r="L1911" s="115"/>
      <c r="M1911" s="116"/>
      <c r="N1911" s="15" t="str">
        <f t="shared" si="154"/>
        <v>02955</v>
      </c>
      <c r="O1911" t="str">
        <f t="shared" si="155"/>
        <v/>
      </c>
      <c r="Q1911">
        <f t="shared" si="156"/>
        <v>2955</v>
      </c>
      <c r="R1911" s="14">
        <f t="shared" si="157"/>
        <v>2230962</v>
      </c>
    </row>
    <row r="1912" spans="1:18" ht="25.5" x14ac:dyDescent="0.25">
      <c r="A1912" s="10">
        <v>206</v>
      </c>
      <c r="B1912" s="111"/>
      <c r="C1912" s="6" t="s">
        <v>2566</v>
      </c>
      <c r="D1912" s="7">
        <v>44967</v>
      </c>
      <c r="E1912" s="8" t="s">
        <v>127</v>
      </c>
      <c r="F1912" s="9">
        <v>953784</v>
      </c>
      <c r="G1912" s="8" t="s">
        <v>1378</v>
      </c>
      <c r="H1912" s="9">
        <v>100147</v>
      </c>
      <c r="I1912" s="112"/>
      <c r="J1912" s="113"/>
      <c r="K1912" s="114"/>
      <c r="L1912" s="115"/>
      <c r="M1912" s="116"/>
      <c r="N1912" s="15" t="str">
        <f t="shared" si="154"/>
        <v>03785</v>
      </c>
      <c r="O1912" t="str">
        <f t="shared" si="155"/>
        <v/>
      </c>
      <c r="Q1912">
        <f t="shared" si="156"/>
        <v>3785</v>
      </c>
      <c r="R1912" s="14">
        <f t="shared" si="157"/>
        <v>953784</v>
      </c>
    </row>
    <row r="1913" spans="1:18" ht="25.5" x14ac:dyDescent="0.25">
      <c r="A1913" s="10">
        <v>207</v>
      </c>
      <c r="B1913" s="111"/>
      <c r="C1913" s="6" t="s">
        <v>2567</v>
      </c>
      <c r="D1913" s="7">
        <v>44963</v>
      </c>
      <c r="E1913" s="8" t="s">
        <v>248</v>
      </c>
      <c r="F1913" s="9">
        <v>886820</v>
      </c>
      <c r="G1913" s="8" t="s">
        <v>1378</v>
      </c>
      <c r="H1913" s="9">
        <v>93116</v>
      </c>
      <c r="I1913" s="112"/>
      <c r="J1913" s="113"/>
      <c r="K1913" s="114"/>
      <c r="L1913" s="115"/>
      <c r="M1913" s="116"/>
      <c r="N1913" s="15" t="str">
        <f t="shared" si="154"/>
        <v>03007</v>
      </c>
      <c r="O1913" t="str">
        <f t="shared" si="155"/>
        <v/>
      </c>
      <c r="Q1913">
        <f t="shared" si="156"/>
        <v>3007</v>
      </c>
      <c r="R1913" s="14">
        <f t="shared" si="157"/>
        <v>886820</v>
      </c>
    </row>
    <row r="1914" spans="1:18" ht="25.5" x14ac:dyDescent="0.25">
      <c r="A1914" s="10">
        <v>208</v>
      </c>
      <c r="B1914" s="111"/>
      <c r="C1914" s="6" t="s">
        <v>2568</v>
      </c>
      <c r="D1914" s="7">
        <v>44967</v>
      </c>
      <c r="E1914" s="8" t="s">
        <v>514</v>
      </c>
      <c r="F1914" s="9">
        <v>1217627</v>
      </c>
      <c r="G1914" s="8" t="s">
        <v>1378</v>
      </c>
      <c r="H1914" s="9">
        <v>127851</v>
      </c>
      <c r="I1914" s="112"/>
      <c r="J1914" s="113"/>
      <c r="K1914" s="114"/>
      <c r="L1914" s="115"/>
      <c r="M1914" s="116"/>
      <c r="N1914" s="15" t="str">
        <f t="shared" si="154"/>
        <v>03809</v>
      </c>
      <c r="O1914" t="str">
        <f t="shared" si="155"/>
        <v/>
      </c>
      <c r="Q1914">
        <f t="shared" si="156"/>
        <v>3809</v>
      </c>
      <c r="R1914" s="14">
        <f t="shared" si="157"/>
        <v>1217627</v>
      </c>
    </row>
    <row r="1915" spans="1:18" ht="25.5" x14ac:dyDescent="0.25">
      <c r="A1915" s="10">
        <v>209</v>
      </c>
      <c r="B1915" s="111"/>
      <c r="C1915" s="6" t="s">
        <v>2569</v>
      </c>
      <c r="D1915" s="7">
        <v>44964</v>
      </c>
      <c r="E1915" s="8" t="s">
        <v>2363</v>
      </c>
      <c r="F1915" s="9">
        <v>1694561</v>
      </c>
      <c r="G1915" s="8" t="s">
        <v>1378</v>
      </c>
      <c r="H1915" s="9">
        <v>177929</v>
      </c>
      <c r="I1915" s="112"/>
      <c r="J1915" s="113"/>
      <c r="K1915" s="114"/>
      <c r="L1915" s="115"/>
      <c r="M1915" s="116"/>
      <c r="N1915" s="15" t="str">
        <f t="shared" si="154"/>
        <v>03073</v>
      </c>
      <c r="O1915" t="str">
        <f t="shared" si="155"/>
        <v/>
      </c>
      <c r="Q1915">
        <f t="shared" si="156"/>
        <v>3073</v>
      </c>
      <c r="R1915" s="14">
        <f t="shared" si="157"/>
        <v>1694561</v>
      </c>
    </row>
    <row r="1916" spans="1:18" ht="25.5" x14ac:dyDescent="0.25">
      <c r="A1916" s="10">
        <v>210</v>
      </c>
      <c r="B1916" s="111"/>
      <c r="C1916" s="6" t="s">
        <v>2570</v>
      </c>
      <c r="D1916" s="7">
        <v>44974</v>
      </c>
      <c r="E1916" s="8" t="s">
        <v>131</v>
      </c>
      <c r="F1916" s="9">
        <v>1315050</v>
      </c>
      <c r="G1916" s="8" t="s">
        <v>1378</v>
      </c>
      <c r="H1916" s="9">
        <v>138080</v>
      </c>
      <c r="I1916" s="112"/>
      <c r="J1916" s="113"/>
      <c r="K1916" s="114"/>
      <c r="L1916" s="115"/>
      <c r="M1916" s="116"/>
      <c r="N1916" s="15" t="str">
        <f t="shared" si="154"/>
        <v>06469</v>
      </c>
      <c r="O1916" t="str">
        <f t="shared" si="155"/>
        <v/>
      </c>
      <c r="Q1916">
        <f t="shared" si="156"/>
        <v>6469</v>
      </c>
      <c r="R1916" s="14">
        <f t="shared" si="157"/>
        <v>1315050</v>
      </c>
    </row>
    <row r="1917" spans="1:18" ht="25.5" x14ac:dyDescent="0.25">
      <c r="A1917" s="10">
        <v>211</v>
      </c>
      <c r="B1917" s="111"/>
      <c r="C1917" s="6" t="s">
        <v>2571</v>
      </c>
      <c r="D1917" s="7">
        <v>44966</v>
      </c>
      <c r="E1917" s="8" t="s">
        <v>131</v>
      </c>
      <c r="F1917" s="9">
        <v>610819</v>
      </c>
      <c r="G1917" s="8" t="s">
        <v>1378</v>
      </c>
      <c r="H1917" s="9">
        <v>64136</v>
      </c>
      <c r="I1917" s="112"/>
      <c r="J1917" s="113"/>
      <c r="K1917" s="114"/>
      <c r="L1917" s="115"/>
      <c r="M1917" s="116"/>
      <c r="N1917" s="15" t="str">
        <f t="shared" si="154"/>
        <v>03547</v>
      </c>
      <c r="O1917" t="str">
        <f t="shared" si="155"/>
        <v/>
      </c>
      <c r="Q1917">
        <f t="shared" si="156"/>
        <v>3547</v>
      </c>
      <c r="R1917" s="14">
        <f t="shared" si="157"/>
        <v>610819</v>
      </c>
    </row>
    <row r="1918" spans="1:18" ht="25.5" x14ac:dyDescent="0.25">
      <c r="A1918" s="10">
        <v>212</v>
      </c>
      <c r="B1918" s="111"/>
      <c r="C1918" s="6" t="s">
        <v>2572</v>
      </c>
      <c r="D1918" s="7">
        <v>44971</v>
      </c>
      <c r="E1918" s="8" t="s">
        <v>131</v>
      </c>
      <c r="F1918" s="9">
        <v>1429729</v>
      </c>
      <c r="G1918" s="8" t="s">
        <v>1378</v>
      </c>
      <c r="H1918" s="9">
        <v>150122</v>
      </c>
      <c r="I1918" s="112"/>
      <c r="J1918" s="113"/>
      <c r="K1918" s="114"/>
      <c r="L1918" s="115"/>
      <c r="M1918" s="116"/>
      <c r="N1918" s="15" t="str">
        <f t="shared" si="154"/>
        <v>04076</v>
      </c>
      <c r="O1918" t="str">
        <f t="shared" si="155"/>
        <v/>
      </c>
      <c r="Q1918">
        <f t="shared" si="156"/>
        <v>4076</v>
      </c>
      <c r="R1918" s="14">
        <f t="shared" si="157"/>
        <v>1429729</v>
      </c>
    </row>
    <row r="1919" spans="1:18" ht="25.5" x14ac:dyDescent="0.25">
      <c r="A1919" s="10">
        <v>213</v>
      </c>
      <c r="B1919" s="111"/>
      <c r="C1919" s="6" t="s">
        <v>2573</v>
      </c>
      <c r="D1919" s="7">
        <v>44967</v>
      </c>
      <c r="E1919" s="8" t="s">
        <v>127</v>
      </c>
      <c r="F1919" s="9">
        <v>3365491</v>
      </c>
      <c r="G1919" s="8" t="s">
        <v>1378</v>
      </c>
      <c r="H1919" s="9">
        <v>353377</v>
      </c>
      <c r="I1919" s="112"/>
      <c r="J1919" s="113"/>
      <c r="K1919" s="114"/>
      <c r="L1919" s="115"/>
      <c r="M1919" s="116"/>
      <c r="N1919" s="15" t="str">
        <f t="shared" si="154"/>
        <v>03831</v>
      </c>
      <c r="O1919" t="str">
        <f t="shared" si="155"/>
        <v/>
      </c>
      <c r="Q1919">
        <f t="shared" si="156"/>
        <v>3831</v>
      </c>
      <c r="R1919" s="14">
        <f t="shared" si="157"/>
        <v>3365491</v>
      </c>
    </row>
    <row r="1920" spans="1:18" ht="25.5" x14ac:dyDescent="0.25">
      <c r="A1920" s="10">
        <v>214</v>
      </c>
      <c r="B1920" s="111"/>
      <c r="C1920" s="6" t="s">
        <v>2574</v>
      </c>
      <c r="D1920" s="7">
        <v>44970</v>
      </c>
      <c r="E1920" s="8" t="s">
        <v>127</v>
      </c>
      <c r="F1920" s="9">
        <v>894531</v>
      </c>
      <c r="G1920" s="8" t="s">
        <v>1378</v>
      </c>
      <c r="H1920" s="9">
        <v>93926</v>
      </c>
      <c r="I1920" s="112"/>
      <c r="J1920" s="113"/>
      <c r="K1920" s="114"/>
      <c r="L1920" s="115"/>
      <c r="M1920" s="116"/>
      <c r="N1920" s="15" t="str">
        <f t="shared" si="154"/>
        <v>03968</v>
      </c>
      <c r="O1920" t="str">
        <f t="shared" si="155"/>
        <v/>
      </c>
      <c r="Q1920">
        <f t="shared" si="156"/>
        <v>3968</v>
      </c>
      <c r="R1920" s="14">
        <f t="shared" si="157"/>
        <v>894531</v>
      </c>
    </row>
    <row r="1921" spans="1:18" ht="25.5" x14ac:dyDescent="0.25">
      <c r="A1921" s="10">
        <v>215</v>
      </c>
      <c r="B1921" s="111"/>
      <c r="C1921" s="6" t="s">
        <v>2575</v>
      </c>
      <c r="D1921" s="7">
        <v>44963</v>
      </c>
      <c r="E1921" s="8" t="s">
        <v>127</v>
      </c>
      <c r="F1921" s="9">
        <v>1407607</v>
      </c>
      <c r="G1921" s="8" t="s">
        <v>1378</v>
      </c>
      <c r="H1921" s="9">
        <v>147799</v>
      </c>
      <c r="I1921" s="112"/>
      <c r="J1921" s="113"/>
      <c r="K1921" s="114"/>
      <c r="L1921" s="115"/>
      <c r="M1921" s="116"/>
      <c r="N1921" s="15" t="str">
        <f t="shared" si="154"/>
        <v>02917</v>
      </c>
      <c r="O1921" t="str">
        <f t="shared" si="155"/>
        <v/>
      </c>
      <c r="Q1921">
        <f t="shared" si="156"/>
        <v>2917</v>
      </c>
      <c r="R1921" s="14">
        <f t="shared" si="157"/>
        <v>1407607</v>
      </c>
    </row>
    <row r="1922" spans="1:18" ht="25.5" x14ac:dyDescent="0.25">
      <c r="A1922" s="10">
        <v>216</v>
      </c>
      <c r="B1922" s="111"/>
      <c r="C1922" s="6" t="s">
        <v>2576</v>
      </c>
      <c r="D1922" s="7">
        <v>44972</v>
      </c>
      <c r="E1922" s="8" t="s">
        <v>514</v>
      </c>
      <c r="F1922" s="9">
        <v>1088247</v>
      </c>
      <c r="G1922" s="8" t="s">
        <v>1378</v>
      </c>
      <c r="H1922" s="9">
        <v>114266</v>
      </c>
      <c r="I1922" s="112"/>
      <c r="J1922" s="113"/>
      <c r="K1922" s="114"/>
      <c r="L1922" s="115"/>
      <c r="M1922" s="116"/>
      <c r="N1922" s="15" t="str">
        <f t="shared" si="154"/>
        <v>04143</v>
      </c>
      <c r="O1922" t="str">
        <f t="shared" si="155"/>
        <v/>
      </c>
      <c r="Q1922">
        <f t="shared" si="156"/>
        <v>4143</v>
      </c>
      <c r="R1922" s="14">
        <f t="shared" si="157"/>
        <v>1088247</v>
      </c>
    </row>
    <row r="1923" spans="1:18" ht="25.5" x14ac:dyDescent="0.25">
      <c r="A1923" s="10">
        <v>217</v>
      </c>
      <c r="B1923" s="111"/>
      <c r="C1923" s="6" t="s">
        <v>2577</v>
      </c>
      <c r="D1923" s="7">
        <v>44974</v>
      </c>
      <c r="E1923" s="8" t="s">
        <v>248</v>
      </c>
      <c r="F1923" s="9">
        <v>331201</v>
      </c>
      <c r="G1923" s="8" t="s">
        <v>1378</v>
      </c>
      <c r="H1923" s="9">
        <v>34776</v>
      </c>
      <c r="I1923" s="112"/>
      <c r="J1923" s="113"/>
      <c r="K1923" s="114"/>
      <c r="L1923" s="115"/>
      <c r="M1923" s="116"/>
      <c r="N1923" s="15" t="str">
        <f t="shared" si="154"/>
        <v>06464</v>
      </c>
      <c r="O1923" t="str">
        <f t="shared" si="155"/>
        <v/>
      </c>
      <c r="Q1923">
        <f t="shared" si="156"/>
        <v>6464</v>
      </c>
      <c r="R1923" s="14">
        <f t="shared" si="157"/>
        <v>331201</v>
      </c>
    </row>
    <row r="1924" spans="1:18" ht="25.5" x14ac:dyDescent="0.25">
      <c r="A1924" s="10">
        <v>218</v>
      </c>
      <c r="B1924" s="111"/>
      <c r="C1924" s="6" t="s">
        <v>2578</v>
      </c>
      <c r="D1924" s="7">
        <v>44981</v>
      </c>
      <c r="E1924" s="8" t="s">
        <v>127</v>
      </c>
      <c r="F1924" s="9">
        <v>878880</v>
      </c>
      <c r="G1924" s="8" t="s">
        <v>1378</v>
      </c>
      <c r="H1924" s="9">
        <v>92282</v>
      </c>
      <c r="I1924" s="112"/>
      <c r="J1924" s="113"/>
      <c r="K1924" s="114"/>
      <c r="L1924" s="115"/>
      <c r="M1924" s="116"/>
      <c r="N1924" s="15" t="str">
        <f t="shared" si="154"/>
        <v>08614</v>
      </c>
      <c r="O1924" t="str">
        <f t="shared" si="155"/>
        <v/>
      </c>
      <c r="Q1924">
        <f t="shared" si="156"/>
        <v>8614</v>
      </c>
      <c r="R1924" s="14">
        <f t="shared" si="157"/>
        <v>878880</v>
      </c>
    </row>
    <row r="1925" spans="1:18" ht="25.5" x14ac:dyDescent="0.25">
      <c r="A1925" s="10">
        <v>219</v>
      </c>
      <c r="B1925" s="111"/>
      <c r="C1925" s="6" t="s">
        <v>2579</v>
      </c>
      <c r="D1925" s="7">
        <v>44974</v>
      </c>
      <c r="E1925" s="8" t="s">
        <v>2363</v>
      </c>
      <c r="F1925" s="9">
        <v>1622381</v>
      </c>
      <c r="G1925" s="8" t="s">
        <v>1378</v>
      </c>
      <c r="H1925" s="9">
        <v>170350</v>
      </c>
      <c r="I1925" s="112"/>
      <c r="J1925" s="113"/>
      <c r="K1925" s="114"/>
      <c r="L1925" s="115"/>
      <c r="M1925" s="116"/>
      <c r="N1925" s="15" t="str">
        <f t="shared" si="154"/>
        <v>06391</v>
      </c>
      <c r="O1925" t="str">
        <f t="shared" si="155"/>
        <v/>
      </c>
      <c r="Q1925">
        <f t="shared" si="156"/>
        <v>6391</v>
      </c>
      <c r="R1925" s="14">
        <f t="shared" si="157"/>
        <v>1622381</v>
      </c>
    </row>
    <row r="1926" spans="1:18" ht="25.5" x14ac:dyDescent="0.25">
      <c r="A1926" s="10">
        <v>220</v>
      </c>
      <c r="B1926" s="111"/>
      <c r="C1926" s="6" t="s">
        <v>2580</v>
      </c>
      <c r="D1926" s="7">
        <v>44967</v>
      </c>
      <c r="E1926" s="8" t="s">
        <v>2363</v>
      </c>
      <c r="F1926" s="9">
        <v>2581381</v>
      </c>
      <c r="G1926" s="8" t="s">
        <v>1378</v>
      </c>
      <c r="H1926" s="9">
        <v>271045</v>
      </c>
      <c r="I1926" s="112"/>
      <c r="J1926" s="113"/>
      <c r="K1926" s="114"/>
      <c r="L1926" s="115"/>
      <c r="M1926" s="116"/>
      <c r="N1926" s="15" t="str">
        <f t="shared" si="154"/>
        <v>03804</v>
      </c>
      <c r="O1926" t="str">
        <f t="shared" si="155"/>
        <v/>
      </c>
      <c r="Q1926">
        <f t="shared" si="156"/>
        <v>3804</v>
      </c>
      <c r="R1926" s="14">
        <f t="shared" si="157"/>
        <v>2581381</v>
      </c>
    </row>
    <row r="1927" spans="1:18" ht="25.5" x14ac:dyDescent="0.25">
      <c r="A1927" s="10">
        <v>221</v>
      </c>
      <c r="B1927" s="111"/>
      <c r="C1927" s="6" t="s">
        <v>2581</v>
      </c>
      <c r="D1927" s="7">
        <v>44974</v>
      </c>
      <c r="E1927" s="8" t="s">
        <v>2418</v>
      </c>
      <c r="F1927" s="9">
        <v>642492</v>
      </c>
      <c r="G1927" s="8" t="s">
        <v>1378</v>
      </c>
      <c r="H1927" s="9">
        <v>67462</v>
      </c>
      <c r="I1927" s="112"/>
      <c r="J1927" s="113"/>
      <c r="K1927" s="114"/>
      <c r="L1927" s="115"/>
      <c r="M1927" s="116"/>
      <c r="N1927" s="15" t="str">
        <f t="shared" si="154"/>
        <v>06435</v>
      </c>
      <c r="O1927" t="str">
        <f t="shared" si="155"/>
        <v/>
      </c>
      <c r="Q1927">
        <f t="shared" si="156"/>
        <v>6435</v>
      </c>
      <c r="R1927" s="14">
        <f t="shared" si="157"/>
        <v>642492</v>
      </c>
    </row>
    <row r="1928" spans="1:18" ht="25.5" x14ac:dyDescent="0.25">
      <c r="A1928" s="10">
        <v>222</v>
      </c>
      <c r="B1928" s="111"/>
      <c r="C1928" s="6" t="s">
        <v>2582</v>
      </c>
      <c r="D1928" s="7">
        <v>44970</v>
      </c>
      <c r="E1928" s="8" t="s">
        <v>2423</v>
      </c>
      <c r="F1928" s="9">
        <v>654863</v>
      </c>
      <c r="G1928" s="8" t="s">
        <v>1378</v>
      </c>
      <c r="H1928" s="9">
        <v>68761</v>
      </c>
      <c r="I1928" s="112"/>
      <c r="J1928" s="113"/>
      <c r="K1928" s="114"/>
      <c r="L1928" s="115"/>
      <c r="M1928" s="116"/>
      <c r="N1928" s="15" t="str">
        <f t="shared" si="154"/>
        <v>03954</v>
      </c>
      <c r="O1928" t="str">
        <f t="shared" si="155"/>
        <v/>
      </c>
      <c r="Q1928">
        <f t="shared" si="156"/>
        <v>3954</v>
      </c>
      <c r="R1928" s="14">
        <f t="shared" si="157"/>
        <v>654863</v>
      </c>
    </row>
    <row r="1929" spans="1:18" ht="25.5" x14ac:dyDescent="0.25">
      <c r="A1929" s="10">
        <v>223</v>
      </c>
      <c r="B1929" s="111"/>
      <c r="C1929" s="6" t="s">
        <v>2583</v>
      </c>
      <c r="D1929" s="7">
        <v>44985</v>
      </c>
      <c r="E1929" s="8" t="s">
        <v>2426</v>
      </c>
      <c r="F1929" s="9">
        <v>684376</v>
      </c>
      <c r="G1929" s="8" t="s">
        <v>1378</v>
      </c>
      <c r="H1929" s="9">
        <v>71859</v>
      </c>
      <c r="I1929" s="112"/>
      <c r="J1929" s="113"/>
      <c r="K1929" s="114"/>
      <c r="L1929" s="115"/>
      <c r="M1929" s="116"/>
      <c r="N1929" s="15" t="str">
        <f t="shared" si="154"/>
        <v>09094</v>
      </c>
      <c r="O1929" t="str">
        <f t="shared" si="155"/>
        <v/>
      </c>
      <c r="Q1929">
        <f t="shared" si="156"/>
        <v>9094</v>
      </c>
      <c r="R1929" s="14">
        <f t="shared" si="157"/>
        <v>684376</v>
      </c>
    </row>
    <row r="1930" spans="1:18" ht="25.5" x14ac:dyDescent="0.25">
      <c r="A1930" s="10">
        <v>224</v>
      </c>
      <c r="B1930" s="111"/>
      <c r="C1930" s="6" t="s">
        <v>2584</v>
      </c>
      <c r="D1930" s="7">
        <v>44963</v>
      </c>
      <c r="E1930" s="8" t="s">
        <v>2376</v>
      </c>
      <c r="F1930" s="9">
        <v>2363480</v>
      </c>
      <c r="G1930" s="8" t="s">
        <v>1378</v>
      </c>
      <c r="H1930" s="9">
        <v>248165</v>
      </c>
      <c r="I1930" s="112"/>
      <c r="J1930" s="113"/>
      <c r="K1930" s="114"/>
      <c r="L1930" s="115"/>
      <c r="M1930" s="116"/>
      <c r="N1930" s="15" t="str">
        <f t="shared" si="154"/>
        <v>02984</v>
      </c>
      <c r="O1930" t="str">
        <f t="shared" si="155"/>
        <v/>
      </c>
      <c r="Q1930">
        <f t="shared" si="156"/>
        <v>2984</v>
      </c>
      <c r="R1930" s="14">
        <f t="shared" si="157"/>
        <v>2363480</v>
      </c>
    </row>
    <row r="1931" spans="1:18" ht="25.5" x14ac:dyDescent="0.25">
      <c r="A1931" s="10">
        <v>225</v>
      </c>
      <c r="B1931" s="111"/>
      <c r="C1931" s="6" t="s">
        <v>2585</v>
      </c>
      <c r="D1931" s="7">
        <v>44967</v>
      </c>
      <c r="E1931" s="8" t="s">
        <v>2429</v>
      </c>
      <c r="F1931" s="9">
        <v>2334664</v>
      </c>
      <c r="G1931" s="8" t="s">
        <v>1378</v>
      </c>
      <c r="H1931" s="9">
        <v>245140</v>
      </c>
      <c r="I1931" s="112"/>
      <c r="J1931" s="113"/>
      <c r="K1931" s="114"/>
      <c r="L1931" s="115"/>
      <c r="M1931" s="116"/>
      <c r="N1931" s="15" t="str">
        <f t="shared" si="154"/>
        <v>03786</v>
      </c>
      <c r="O1931" t="str">
        <f t="shared" si="155"/>
        <v/>
      </c>
      <c r="Q1931">
        <f t="shared" si="156"/>
        <v>3786</v>
      </c>
      <c r="R1931" s="14">
        <f t="shared" si="157"/>
        <v>2334664</v>
      </c>
    </row>
    <row r="1932" spans="1:18" ht="25.5" x14ac:dyDescent="0.25">
      <c r="A1932" s="10">
        <v>226</v>
      </c>
      <c r="B1932" s="111"/>
      <c r="C1932" s="6" t="s">
        <v>2586</v>
      </c>
      <c r="D1932" s="7">
        <v>44977</v>
      </c>
      <c r="E1932" s="8" t="s">
        <v>2423</v>
      </c>
      <c r="F1932" s="9">
        <v>608814</v>
      </c>
      <c r="G1932" s="8" t="s">
        <v>1378</v>
      </c>
      <c r="H1932" s="9">
        <v>63925</v>
      </c>
      <c r="I1932" s="112"/>
      <c r="J1932" s="113"/>
      <c r="K1932" s="114"/>
      <c r="L1932" s="115"/>
      <c r="M1932" s="116"/>
      <c r="N1932" s="15" t="str">
        <f t="shared" si="154"/>
        <v>06714</v>
      </c>
      <c r="O1932" t="str">
        <f t="shared" si="155"/>
        <v/>
      </c>
      <c r="Q1932">
        <f t="shared" si="156"/>
        <v>6714</v>
      </c>
      <c r="R1932" s="14">
        <f t="shared" si="157"/>
        <v>608814</v>
      </c>
    </row>
    <row r="1933" spans="1:18" ht="25.5" x14ac:dyDescent="0.25">
      <c r="A1933" s="10">
        <v>227</v>
      </c>
      <c r="B1933" s="111"/>
      <c r="C1933" s="6" t="s">
        <v>2587</v>
      </c>
      <c r="D1933" s="7">
        <v>44980</v>
      </c>
      <c r="E1933" s="8" t="s">
        <v>2429</v>
      </c>
      <c r="F1933" s="9">
        <v>1014690</v>
      </c>
      <c r="G1933" s="8" t="s">
        <v>1378</v>
      </c>
      <c r="H1933" s="9">
        <v>106542</v>
      </c>
      <c r="I1933" s="112"/>
      <c r="J1933" s="113"/>
      <c r="K1933" s="114"/>
      <c r="L1933" s="115"/>
      <c r="M1933" s="116"/>
      <c r="N1933" s="15" t="str">
        <f t="shared" si="154"/>
        <v>07323</v>
      </c>
      <c r="O1933" t="str">
        <f t="shared" si="155"/>
        <v/>
      </c>
      <c r="Q1933">
        <f t="shared" si="156"/>
        <v>7323</v>
      </c>
      <c r="R1933" s="14">
        <f t="shared" si="157"/>
        <v>1014690</v>
      </c>
    </row>
    <row r="1934" spans="1:18" ht="25.5" x14ac:dyDescent="0.25">
      <c r="A1934" s="10">
        <v>228</v>
      </c>
      <c r="B1934" s="111"/>
      <c r="C1934" s="6" t="s">
        <v>2588</v>
      </c>
      <c r="D1934" s="7">
        <v>44963</v>
      </c>
      <c r="E1934" s="8" t="s">
        <v>127</v>
      </c>
      <c r="F1934" s="9">
        <v>3033800</v>
      </c>
      <c r="G1934" s="8" t="s">
        <v>1378</v>
      </c>
      <c r="H1934" s="9">
        <v>318549</v>
      </c>
      <c r="I1934" s="112"/>
      <c r="J1934" s="113"/>
      <c r="K1934" s="114"/>
      <c r="L1934" s="115"/>
      <c r="M1934" s="116"/>
      <c r="N1934" s="15" t="str">
        <f t="shared" si="154"/>
        <v>02924</v>
      </c>
      <c r="O1934" t="str">
        <f t="shared" si="155"/>
        <v/>
      </c>
      <c r="Q1934">
        <f t="shared" si="156"/>
        <v>2924</v>
      </c>
      <c r="R1934" s="14">
        <f t="shared" si="157"/>
        <v>3033800</v>
      </c>
    </row>
    <row r="1935" spans="1:18" ht="25.5" x14ac:dyDescent="0.25">
      <c r="A1935" s="10">
        <v>229</v>
      </c>
      <c r="B1935" s="111"/>
      <c r="C1935" s="6" t="s">
        <v>2589</v>
      </c>
      <c r="D1935" s="7">
        <v>44963</v>
      </c>
      <c r="E1935" s="8" t="s">
        <v>127</v>
      </c>
      <c r="F1935" s="9">
        <v>1756814</v>
      </c>
      <c r="G1935" s="8" t="s">
        <v>1378</v>
      </c>
      <c r="H1935" s="9">
        <v>184465</v>
      </c>
      <c r="I1935" s="112"/>
      <c r="J1935" s="113"/>
      <c r="K1935" s="114"/>
      <c r="L1935" s="115"/>
      <c r="M1935" s="116"/>
      <c r="N1935" s="15" t="str">
        <f t="shared" si="154"/>
        <v>02913</v>
      </c>
      <c r="O1935" t="str">
        <f t="shared" si="155"/>
        <v/>
      </c>
      <c r="Q1935">
        <f t="shared" si="156"/>
        <v>2913</v>
      </c>
      <c r="R1935" s="14">
        <f t="shared" si="157"/>
        <v>1756814</v>
      </c>
    </row>
    <row r="1936" spans="1:18" ht="25.5" x14ac:dyDescent="0.25">
      <c r="A1936" s="10">
        <v>230</v>
      </c>
      <c r="B1936" s="111"/>
      <c r="C1936" s="6" t="s">
        <v>2590</v>
      </c>
      <c r="D1936" s="7">
        <v>44963</v>
      </c>
      <c r="E1936" s="8" t="s">
        <v>2363</v>
      </c>
      <c r="F1936" s="9">
        <v>652251</v>
      </c>
      <c r="G1936" s="8" t="s">
        <v>1378</v>
      </c>
      <c r="H1936" s="9">
        <v>68486</v>
      </c>
      <c r="I1936" s="112"/>
      <c r="J1936" s="113"/>
      <c r="K1936" s="114"/>
      <c r="L1936" s="115"/>
      <c r="M1936" s="116"/>
      <c r="N1936" s="15" t="str">
        <f t="shared" si="154"/>
        <v>02925</v>
      </c>
      <c r="O1936" t="str">
        <f t="shared" si="155"/>
        <v/>
      </c>
      <c r="Q1936">
        <f t="shared" si="156"/>
        <v>2925</v>
      </c>
      <c r="R1936" s="14">
        <f t="shared" si="157"/>
        <v>652251</v>
      </c>
    </row>
    <row r="1937" spans="1:18" ht="25.5" x14ac:dyDescent="0.25">
      <c r="A1937" s="10">
        <v>231</v>
      </c>
      <c r="B1937" s="111"/>
      <c r="C1937" s="6" t="s">
        <v>2591</v>
      </c>
      <c r="D1937" s="7">
        <v>44963</v>
      </c>
      <c r="E1937" s="8" t="s">
        <v>248</v>
      </c>
      <c r="F1937" s="9">
        <v>774414</v>
      </c>
      <c r="G1937" s="8" t="s">
        <v>1378</v>
      </c>
      <c r="H1937" s="9">
        <v>81313</v>
      </c>
      <c r="I1937" s="112"/>
      <c r="J1937" s="113"/>
      <c r="K1937" s="114"/>
      <c r="L1937" s="115"/>
      <c r="M1937" s="116"/>
      <c r="N1937" s="15" t="str">
        <f t="shared" si="154"/>
        <v>02989</v>
      </c>
      <c r="O1937" t="str">
        <f t="shared" si="155"/>
        <v/>
      </c>
      <c r="Q1937">
        <f t="shared" si="156"/>
        <v>2989</v>
      </c>
      <c r="R1937" s="14">
        <f t="shared" si="157"/>
        <v>774414</v>
      </c>
    </row>
    <row r="1938" spans="1:18" ht="25.5" x14ac:dyDescent="0.25">
      <c r="A1938" s="10">
        <v>232</v>
      </c>
      <c r="B1938" s="111"/>
      <c r="C1938" s="6" t="s">
        <v>2592</v>
      </c>
      <c r="D1938" s="7">
        <v>44968</v>
      </c>
      <c r="E1938" s="8" t="s">
        <v>248</v>
      </c>
      <c r="F1938" s="9">
        <v>679872</v>
      </c>
      <c r="G1938" s="8" t="s">
        <v>1378</v>
      </c>
      <c r="H1938" s="9">
        <v>71387</v>
      </c>
      <c r="I1938" s="112"/>
      <c r="J1938" s="113"/>
      <c r="K1938" s="114"/>
      <c r="L1938" s="115"/>
      <c r="M1938" s="116"/>
      <c r="N1938" s="15" t="str">
        <f t="shared" si="154"/>
        <v>03931</v>
      </c>
      <c r="O1938" t="str">
        <f t="shared" si="155"/>
        <v/>
      </c>
      <c r="Q1938">
        <f t="shared" si="156"/>
        <v>3931</v>
      </c>
      <c r="R1938" s="14">
        <f t="shared" si="157"/>
        <v>679872</v>
      </c>
    </row>
    <row r="1939" spans="1:18" ht="25.5" x14ac:dyDescent="0.25">
      <c r="A1939" s="10">
        <v>233</v>
      </c>
      <c r="B1939" s="111"/>
      <c r="C1939" s="6" t="s">
        <v>2593</v>
      </c>
      <c r="D1939" s="7">
        <v>44963</v>
      </c>
      <c r="E1939" s="8" t="s">
        <v>127</v>
      </c>
      <c r="F1939" s="9">
        <v>1302454</v>
      </c>
      <c r="G1939" s="8" t="s">
        <v>1378</v>
      </c>
      <c r="H1939" s="9">
        <v>136758</v>
      </c>
      <c r="I1939" s="112"/>
      <c r="J1939" s="113"/>
      <c r="K1939" s="114"/>
      <c r="L1939" s="115"/>
      <c r="M1939" s="116"/>
      <c r="N1939" s="15" t="str">
        <f t="shared" si="154"/>
        <v>02943</v>
      </c>
      <c r="O1939" t="str">
        <f t="shared" si="155"/>
        <v/>
      </c>
      <c r="Q1939">
        <f t="shared" si="156"/>
        <v>2943</v>
      </c>
      <c r="R1939" s="14">
        <f t="shared" si="157"/>
        <v>1302454</v>
      </c>
    </row>
    <row r="1940" spans="1:18" ht="25.5" x14ac:dyDescent="0.25">
      <c r="A1940" s="10">
        <v>234</v>
      </c>
      <c r="B1940" s="111"/>
      <c r="C1940" s="6" t="s">
        <v>2594</v>
      </c>
      <c r="D1940" s="7">
        <v>44970</v>
      </c>
      <c r="E1940" s="8" t="s">
        <v>127</v>
      </c>
      <c r="F1940" s="9">
        <v>1265682</v>
      </c>
      <c r="G1940" s="8" t="s">
        <v>1378</v>
      </c>
      <c r="H1940" s="9">
        <v>132897</v>
      </c>
      <c r="I1940" s="112"/>
      <c r="J1940" s="113"/>
      <c r="K1940" s="114"/>
      <c r="L1940" s="115"/>
      <c r="M1940" s="116"/>
      <c r="N1940" s="15" t="str">
        <f t="shared" ref="N1940:N2003" si="158">+RIGHT(C1940,5)</f>
        <v>03959</v>
      </c>
      <c r="O1940" t="str">
        <f t="shared" ref="O1940:O2003" si="159">+IF(F1940&gt;0,"","HT")</f>
        <v/>
      </c>
      <c r="Q1940">
        <f t="shared" ref="Q1940:Q2003" si="160">+N1940*1</f>
        <v>3959</v>
      </c>
      <c r="R1940" s="14">
        <f t="shared" ref="R1940:R2003" si="161">+F1940</f>
        <v>1265682</v>
      </c>
    </row>
    <row r="1941" spans="1:18" ht="25.5" x14ac:dyDescent="0.25">
      <c r="A1941" s="10">
        <v>235</v>
      </c>
      <c r="B1941" s="111"/>
      <c r="C1941" s="6" t="s">
        <v>2595</v>
      </c>
      <c r="D1941" s="7">
        <v>44970</v>
      </c>
      <c r="E1941" s="8" t="s">
        <v>127</v>
      </c>
      <c r="F1941" s="9">
        <v>759409</v>
      </c>
      <c r="G1941" s="8" t="s">
        <v>1378</v>
      </c>
      <c r="H1941" s="9">
        <v>79738</v>
      </c>
      <c r="I1941" s="112"/>
      <c r="J1941" s="113"/>
      <c r="K1941" s="114"/>
      <c r="L1941" s="115"/>
      <c r="M1941" s="116"/>
      <c r="N1941" s="15" t="str">
        <f t="shared" si="158"/>
        <v>03973</v>
      </c>
      <c r="O1941" t="str">
        <f t="shared" si="159"/>
        <v/>
      </c>
      <c r="Q1941">
        <f t="shared" si="160"/>
        <v>3973</v>
      </c>
      <c r="R1941" s="14">
        <f t="shared" si="161"/>
        <v>759409</v>
      </c>
    </row>
    <row r="1942" spans="1:18" ht="25.5" x14ac:dyDescent="0.25">
      <c r="A1942" s="10">
        <v>236</v>
      </c>
      <c r="B1942" s="111"/>
      <c r="C1942" s="6" t="s">
        <v>2596</v>
      </c>
      <c r="D1942" s="7">
        <v>44964</v>
      </c>
      <c r="E1942" s="8" t="s">
        <v>514</v>
      </c>
      <c r="F1942" s="9">
        <v>1200200</v>
      </c>
      <c r="G1942" s="8" t="s">
        <v>1378</v>
      </c>
      <c r="H1942" s="9">
        <v>126021</v>
      </c>
      <c r="I1942" s="112"/>
      <c r="J1942" s="113"/>
      <c r="K1942" s="114"/>
      <c r="L1942" s="115"/>
      <c r="M1942" s="116"/>
      <c r="N1942" s="15" t="str">
        <f t="shared" si="158"/>
        <v>03120</v>
      </c>
      <c r="O1942" t="str">
        <f t="shared" si="159"/>
        <v/>
      </c>
      <c r="Q1942">
        <f t="shared" si="160"/>
        <v>3120</v>
      </c>
      <c r="R1942" s="14">
        <f t="shared" si="161"/>
        <v>1200200</v>
      </c>
    </row>
    <row r="1943" spans="1:18" ht="25.5" x14ac:dyDescent="0.25">
      <c r="A1943" s="10">
        <v>237</v>
      </c>
      <c r="B1943" s="111"/>
      <c r="C1943" s="6" t="s">
        <v>2597</v>
      </c>
      <c r="D1943" s="7">
        <v>44966</v>
      </c>
      <c r="E1943" s="8" t="s">
        <v>514</v>
      </c>
      <c r="F1943" s="9">
        <v>1772623</v>
      </c>
      <c r="G1943" s="8" t="s">
        <v>1378</v>
      </c>
      <c r="H1943" s="9">
        <v>186125</v>
      </c>
      <c r="I1943" s="112"/>
      <c r="J1943" s="113"/>
      <c r="K1943" s="114"/>
      <c r="L1943" s="115"/>
      <c r="M1943" s="116"/>
      <c r="N1943" s="15" t="str">
        <f t="shared" si="158"/>
        <v>03269</v>
      </c>
      <c r="O1943" t="str">
        <f t="shared" si="159"/>
        <v/>
      </c>
      <c r="Q1943">
        <f t="shared" si="160"/>
        <v>3269</v>
      </c>
      <c r="R1943" s="14">
        <f t="shared" si="161"/>
        <v>1772623</v>
      </c>
    </row>
    <row r="1944" spans="1:18" ht="25.5" x14ac:dyDescent="0.25">
      <c r="A1944" s="10">
        <v>238</v>
      </c>
      <c r="B1944" s="111"/>
      <c r="C1944" s="6" t="s">
        <v>2598</v>
      </c>
      <c r="D1944" s="7">
        <v>44966</v>
      </c>
      <c r="E1944" s="8" t="s">
        <v>514</v>
      </c>
      <c r="F1944" s="9">
        <v>276001</v>
      </c>
      <c r="G1944" s="8" t="s">
        <v>1378</v>
      </c>
      <c r="H1944" s="9">
        <v>28980</v>
      </c>
      <c r="I1944" s="112"/>
      <c r="J1944" s="113"/>
      <c r="K1944" s="114"/>
      <c r="L1944" s="115"/>
      <c r="M1944" s="116"/>
      <c r="N1944" s="15" t="str">
        <f t="shared" si="158"/>
        <v>03557</v>
      </c>
      <c r="O1944" t="str">
        <f t="shared" si="159"/>
        <v/>
      </c>
      <c r="Q1944">
        <f t="shared" si="160"/>
        <v>3557</v>
      </c>
      <c r="R1944" s="14">
        <f t="shared" si="161"/>
        <v>276001</v>
      </c>
    </row>
    <row r="1945" spans="1:18" ht="25.5" x14ac:dyDescent="0.25">
      <c r="A1945" s="10">
        <v>239</v>
      </c>
      <c r="B1945" s="111"/>
      <c r="C1945" s="6" t="s">
        <v>2599</v>
      </c>
      <c r="D1945" s="7">
        <v>44970</v>
      </c>
      <c r="E1945" s="8" t="s">
        <v>248</v>
      </c>
      <c r="F1945" s="9">
        <v>652948</v>
      </c>
      <c r="G1945" s="8" t="s">
        <v>1378</v>
      </c>
      <c r="H1945" s="9">
        <v>68560</v>
      </c>
      <c r="I1945" s="112"/>
      <c r="J1945" s="113"/>
      <c r="K1945" s="114"/>
      <c r="L1945" s="115"/>
      <c r="M1945" s="116"/>
      <c r="N1945" s="15" t="str">
        <f t="shared" si="158"/>
        <v>03984</v>
      </c>
      <c r="O1945" t="str">
        <f t="shared" si="159"/>
        <v/>
      </c>
      <c r="Q1945">
        <f t="shared" si="160"/>
        <v>3984</v>
      </c>
      <c r="R1945" s="14">
        <f t="shared" si="161"/>
        <v>652948</v>
      </c>
    </row>
    <row r="1946" spans="1:18" ht="25.5" x14ac:dyDescent="0.25">
      <c r="A1946" s="10">
        <v>240</v>
      </c>
      <c r="B1946" s="111"/>
      <c r="C1946" s="6" t="s">
        <v>2600</v>
      </c>
      <c r="D1946" s="7">
        <v>44969</v>
      </c>
      <c r="E1946" s="8" t="s">
        <v>131</v>
      </c>
      <c r="F1946" s="9">
        <v>2281749</v>
      </c>
      <c r="G1946" s="8" t="s">
        <v>1378</v>
      </c>
      <c r="H1946" s="9">
        <v>239584</v>
      </c>
      <c r="I1946" s="112"/>
      <c r="J1946" s="113"/>
      <c r="K1946" s="114"/>
      <c r="L1946" s="115"/>
      <c r="M1946" s="116"/>
      <c r="N1946" s="15" t="str">
        <f t="shared" si="158"/>
        <v>03942</v>
      </c>
      <c r="O1946" t="str">
        <f t="shared" si="159"/>
        <v/>
      </c>
      <c r="Q1946">
        <f t="shared" si="160"/>
        <v>3942</v>
      </c>
      <c r="R1946" s="14">
        <f t="shared" si="161"/>
        <v>2281749</v>
      </c>
    </row>
    <row r="1947" spans="1:18" ht="25.5" x14ac:dyDescent="0.25">
      <c r="A1947" s="10">
        <v>241</v>
      </c>
      <c r="B1947" s="111"/>
      <c r="C1947" s="6" t="s">
        <v>2601</v>
      </c>
      <c r="D1947" s="7">
        <v>44969</v>
      </c>
      <c r="E1947" s="8" t="s">
        <v>131</v>
      </c>
      <c r="F1947" s="9">
        <v>812246</v>
      </c>
      <c r="G1947" s="8" t="s">
        <v>1378</v>
      </c>
      <c r="H1947" s="9">
        <v>85286</v>
      </c>
      <c r="I1947" s="112"/>
      <c r="J1947" s="113"/>
      <c r="K1947" s="114"/>
      <c r="L1947" s="115"/>
      <c r="M1947" s="116"/>
      <c r="N1947" s="15" t="str">
        <f t="shared" si="158"/>
        <v>03945</v>
      </c>
      <c r="O1947" t="str">
        <f t="shared" si="159"/>
        <v/>
      </c>
      <c r="Q1947">
        <f t="shared" si="160"/>
        <v>3945</v>
      </c>
      <c r="R1947" s="14">
        <f t="shared" si="161"/>
        <v>812246</v>
      </c>
    </row>
    <row r="1948" spans="1:18" ht="25.5" x14ac:dyDescent="0.25">
      <c r="A1948" s="10">
        <v>242</v>
      </c>
      <c r="B1948" s="111"/>
      <c r="C1948" s="6" t="s">
        <v>2602</v>
      </c>
      <c r="D1948" s="7">
        <v>44974</v>
      </c>
      <c r="E1948" s="8" t="s">
        <v>127</v>
      </c>
      <c r="F1948" s="9">
        <v>831620</v>
      </c>
      <c r="G1948" s="8" t="s">
        <v>1378</v>
      </c>
      <c r="H1948" s="9">
        <v>87320</v>
      </c>
      <c r="I1948" s="112"/>
      <c r="J1948" s="113"/>
      <c r="K1948" s="114"/>
      <c r="L1948" s="115"/>
      <c r="M1948" s="116"/>
      <c r="N1948" s="15" t="str">
        <f t="shared" si="158"/>
        <v>06402</v>
      </c>
      <c r="O1948" t="str">
        <f t="shared" si="159"/>
        <v/>
      </c>
      <c r="Q1948">
        <f t="shared" si="160"/>
        <v>6402</v>
      </c>
      <c r="R1948" s="14">
        <f t="shared" si="161"/>
        <v>831620</v>
      </c>
    </row>
    <row r="1949" spans="1:18" ht="25.5" x14ac:dyDescent="0.25">
      <c r="A1949" s="10">
        <v>243</v>
      </c>
      <c r="B1949" s="111"/>
      <c r="C1949" s="6" t="s">
        <v>2603</v>
      </c>
      <c r="D1949" s="7">
        <v>44972</v>
      </c>
      <c r="E1949" s="8" t="s">
        <v>2407</v>
      </c>
      <c r="F1949" s="9">
        <v>886820</v>
      </c>
      <c r="G1949" s="8" t="s">
        <v>1378</v>
      </c>
      <c r="H1949" s="9">
        <v>93116</v>
      </c>
      <c r="I1949" s="112"/>
      <c r="J1949" s="113"/>
      <c r="K1949" s="114"/>
      <c r="L1949" s="115"/>
      <c r="M1949" s="116"/>
      <c r="N1949" s="15" t="str">
        <f t="shared" si="158"/>
        <v>04125</v>
      </c>
      <c r="O1949" t="str">
        <f t="shared" si="159"/>
        <v/>
      </c>
      <c r="Q1949">
        <f t="shared" si="160"/>
        <v>4125</v>
      </c>
      <c r="R1949" s="14">
        <f t="shared" si="161"/>
        <v>886820</v>
      </c>
    </row>
    <row r="1950" spans="1:18" ht="25.5" x14ac:dyDescent="0.25">
      <c r="A1950" s="10">
        <v>244</v>
      </c>
      <c r="B1950" s="111"/>
      <c r="C1950" s="6" t="s">
        <v>2604</v>
      </c>
      <c r="D1950" s="7">
        <v>44981</v>
      </c>
      <c r="E1950" s="8" t="s">
        <v>2454</v>
      </c>
      <c r="F1950" s="9">
        <v>759409</v>
      </c>
      <c r="G1950" s="8" t="s">
        <v>1378</v>
      </c>
      <c r="H1950" s="9">
        <v>79738</v>
      </c>
      <c r="I1950" s="112"/>
      <c r="J1950" s="113"/>
      <c r="K1950" s="114"/>
      <c r="L1950" s="115"/>
      <c r="M1950" s="116"/>
      <c r="N1950" s="15" t="str">
        <f t="shared" si="158"/>
        <v>08987</v>
      </c>
      <c r="O1950" t="str">
        <f t="shared" si="159"/>
        <v/>
      </c>
      <c r="Q1950">
        <f t="shared" si="160"/>
        <v>8987</v>
      </c>
      <c r="R1950" s="14">
        <f t="shared" si="161"/>
        <v>759409</v>
      </c>
    </row>
    <row r="1951" spans="1:18" ht="25.5" x14ac:dyDescent="0.25">
      <c r="A1951" s="10">
        <v>245</v>
      </c>
      <c r="B1951" s="111"/>
      <c r="C1951" s="6" t="s">
        <v>2605</v>
      </c>
      <c r="D1951" s="7">
        <v>44980</v>
      </c>
      <c r="E1951" s="8" t="s">
        <v>131</v>
      </c>
      <c r="F1951" s="9">
        <v>804041</v>
      </c>
      <c r="G1951" s="8" t="s">
        <v>1378</v>
      </c>
      <c r="H1951" s="9">
        <v>84424</v>
      </c>
      <c r="I1951" s="112"/>
      <c r="J1951" s="113"/>
      <c r="K1951" s="114"/>
      <c r="L1951" s="115"/>
      <c r="M1951" s="116"/>
      <c r="N1951" s="15" t="str">
        <f t="shared" si="158"/>
        <v>07204</v>
      </c>
      <c r="O1951" t="str">
        <f t="shared" si="159"/>
        <v/>
      </c>
      <c r="Q1951">
        <f t="shared" si="160"/>
        <v>7204</v>
      </c>
      <c r="R1951" s="14">
        <f t="shared" si="161"/>
        <v>804041</v>
      </c>
    </row>
    <row r="1952" spans="1:18" ht="25.5" x14ac:dyDescent="0.25">
      <c r="A1952" s="10">
        <v>246</v>
      </c>
      <c r="B1952" s="111"/>
      <c r="C1952" s="6" t="s">
        <v>2606</v>
      </c>
      <c r="D1952" s="7">
        <v>44969</v>
      </c>
      <c r="E1952" s="8" t="s">
        <v>514</v>
      </c>
      <c r="F1952" s="9">
        <v>1014690</v>
      </c>
      <c r="G1952" s="8" t="s">
        <v>1378</v>
      </c>
      <c r="H1952" s="9">
        <v>106542</v>
      </c>
      <c r="I1952" s="112"/>
      <c r="J1952" s="113"/>
      <c r="K1952" s="114"/>
      <c r="L1952" s="115"/>
      <c r="M1952" s="116"/>
      <c r="N1952" s="15" t="str">
        <f t="shared" si="158"/>
        <v>03939</v>
      </c>
      <c r="O1952" t="str">
        <f t="shared" si="159"/>
        <v/>
      </c>
      <c r="Q1952">
        <f t="shared" si="160"/>
        <v>3939</v>
      </c>
      <c r="R1952" s="14">
        <f t="shared" si="161"/>
        <v>1014690</v>
      </c>
    </row>
    <row r="1953" spans="1:18" ht="25.5" x14ac:dyDescent="0.25">
      <c r="A1953" s="10">
        <v>247</v>
      </c>
      <c r="B1953" s="111"/>
      <c r="C1953" s="6" t="s">
        <v>2607</v>
      </c>
      <c r="D1953" s="7">
        <v>44967</v>
      </c>
      <c r="E1953" s="8" t="s">
        <v>127</v>
      </c>
      <c r="F1953" s="9">
        <v>610819</v>
      </c>
      <c r="G1953" s="8" t="s">
        <v>1378</v>
      </c>
      <c r="H1953" s="9">
        <v>64136</v>
      </c>
      <c r="I1953" s="112"/>
      <c r="J1953" s="113"/>
      <c r="K1953" s="114"/>
      <c r="L1953" s="115"/>
      <c r="M1953" s="116"/>
      <c r="N1953" s="15" t="str">
        <f t="shared" si="158"/>
        <v>03830</v>
      </c>
      <c r="O1953" t="str">
        <f t="shared" si="159"/>
        <v/>
      </c>
      <c r="Q1953">
        <f t="shared" si="160"/>
        <v>3830</v>
      </c>
      <c r="R1953" s="14">
        <f t="shared" si="161"/>
        <v>610819</v>
      </c>
    </row>
    <row r="1954" spans="1:18" ht="25.5" x14ac:dyDescent="0.25">
      <c r="A1954" s="10">
        <v>248</v>
      </c>
      <c r="B1954" s="111"/>
      <c r="C1954" s="6" t="s">
        <v>2608</v>
      </c>
      <c r="D1954" s="7">
        <v>44967</v>
      </c>
      <c r="E1954" s="8" t="s">
        <v>2363</v>
      </c>
      <c r="F1954" s="9">
        <v>886820</v>
      </c>
      <c r="G1954" s="8" t="s">
        <v>1378</v>
      </c>
      <c r="H1954" s="9">
        <v>93116</v>
      </c>
      <c r="I1954" s="112"/>
      <c r="J1954" s="113"/>
      <c r="K1954" s="114"/>
      <c r="L1954" s="115"/>
      <c r="M1954" s="116"/>
      <c r="N1954" s="15" t="str">
        <f t="shared" si="158"/>
        <v>03806</v>
      </c>
      <c r="O1954" t="str">
        <f t="shared" si="159"/>
        <v/>
      </c>
      <c r="Q1954">
        <f t="shared" si="160"/>
        <v>3806</v>
      </c>
      <c r="R1954" s="14">
        <f t="shared" si="161"/>
        <v>886820</v>
      </c>
    </row>
    <row r="1955" spans="1:18" ht="25.5" x14ac:dyDescent="0.25">
      <c r="A1955" s="10">
        <v>249</v>
      </c>
      <c r="B1955" s="111"/>
      <c r="C1955" s="6" t="s">
        <v>2609</v>
      </c>
      <c r="D1955" s="7">
        <v>44969</v>
      </c>
      <c r="E1955" s="8" t="s">
        <v>2363</v>
      </c>
      <c r="F1955" s="9">
        <v>1014690</v>
      </c>
      <c r="G1955" s="8" t="s">
        <v>1378</v>
      </c>
      <c r="H1955" s="9">
        <v>106542</v>
      </c>
      <c r="I1955" s="112"/>
      <c r="J1955" s="113"/>
      <c r="K1955" s="114"/>
      <c r="L1955" s="115"/>
      <c r="M1955" s="116"/>
      <c r="N1955" s="15" t="str">
        <f t="shared" si="158"/>
        <v>03948</v>
      </c>
      <c r="O1955" t="str">
        <f t="shared" si="159"/>
        <v/>
      </c>
      <c r="Q1955">
        <f t="shared" si="160"/>
        <v>3948</v>
      </c>
      <c r="R1955" s="14">
        <f t="shared" si="161"/>
        <v>1014690</v>
      </c>
    </row>
    <row r="1956" spans="1:18" ht="25.5" x14ac:dyDescent="0.25">
      <c r="A1956" s="10">
        <v>250</v>
      </c>
      <c r="B1956" s="111"/>
      <c r="C1956" s="6" t="s">
        <v>2610</v>
      </c>
      <c r="D1956" s="7">
        <v>44980</v>
      </c>
      <c r="E1956" s="8" t="s">
        <v>2426</v>
      </c>
      <c r="F1956" s="9">
        <v>403871</v>
      </c>
      <c r="G1956" s="8" t="s">
        <v>1378</v>
      </c>
      <c r="H1956" s="9">
        <v>42406</v>
      </c>
      <c r="I1956" s="112"/>
      <c r="J1956" s="113"/>
      <c r="K1956" s="114"/>
      <c r="L1956" s="115"/>
      <c r="M1956" s="116"/>
      <c r="N1956" s="15" t="str">
        <f t="shared" si="158"/>
        <v>07523</v>
      </c>
      <c r="O1956" t="str">
        <f t="shared" si="159"/>
        <v/>
      </c>
      <c r="Q1956">
        <f t="shared" si="160"/>
        <v>7523</v>
      </c>
      <c r="R1956" s="14">
        <f t="shared" si="161"/>
        <v>403871</v>
      </c>
    </row>
    <row r="1957" spans="1:18" ht="25.5" x14ac:dyDescent="0.25">
      <c r="A1957" s="10">
        <v>251</v>
      </c>
      <c r="B1957" s="111"/>
      <c r="C1957" s="6" t="s">
        <v>2611</v>
      </c>
      <c r="D1957" s="7">
        <v>44966</v>
      </c>
      <c r="E1957" s="8" t="s">
        <v>2376</v>
      </c>
      <c r="F1957" s="9">
        <v>642492</v>
      </c>
      <c r="G1957" s="8" t="s">
        <v>1378</v>
      </c>
      <c r="H1957" s="9">
        <v>67462</v>
      </c>
      <c r="I1957" s="112"/>
      <c r="J1957" s="113"/>
      <c r="K1957" s="114"/>
      <c r="L1957" s="115"/>
      <c r="M1957" s="116"/>
      <c r="N1957" s="15" t="str">
        <f t="shared" si="158"/>
        <v>03561</v>
      </c>
      <c r="O1957" t="str">
        <f t="shared" si="159"/>
        <v/>
      </c>
      <c r="Q1957">
        <f t="shared" si="160"/>
        <v>3561</v>
      </c>
      <c r="R1957" s="14">
        <f t="shared" si="161"/>
        <v>642492</v>
      </c>
    </row>
    <row r="1958" spans="1:18" ht="25.5" x14ac:dyDescent="0.25">
      <c r="A1958" s="10">
        <v>252</v>
      </c>
      <c r="B1958" s="111"/>
      <c r="C1958" s="6" t="s">
        <v>2612</v>
      </c>
      <c r="D1958" s="7">
        <v>44978</v>
      </c>
      <c r="E1958" s="8" t="s">
        <v>2376</v>
      </c>
      <c r="F1958" s="9">
        <v>646193</v>
      </c>
      <c r="G1958" s="8" t="s">
        <v>1378</v>
      </c>
      <c r="H1958" s="9">
        <v>67850</v>
      </c>
      <c r="I1958" s="112"/>
      <c r="J1958" s="113"/>
      <c r="K1958" s="114"/>
      <c r="L1958" s="115"/>
      <c r="M1958" s="116"/>
      <c r="N1958" s="15" t="str">
        <f t="shared" si="158"/>
        <v>06784</v>
      </c>
      <c r="O1958" t="str">
        <f t="shared" si="159"/>
        <v/>
      </c>
      <c r="Q1958">
        <f t="shared" si="160"/>
        <v>6784</v>
      </c>
      <c r="R1958" s="14">
        <f t="shared" si="161"/>
        <v>646193</v>
      </c>
    </row>
    <row r="1959" spans="1:18" ht="25.5" x14ac:dyDescent="0.25">
      <c r="A1959" s="10">
        <v>253</v>
      </c>
      <c r="B1959" s="111"/>
      <c r="C1959" s="6" t="s">
        <v>2613</v>
      </c>
      <c r="D1959" s="7">
        <v>44973</v>
      </c>
      <c r="E1959" s="8" t="s">
        <v>2413</v>
      </c>
      <c r="F1959" s="9">
        <v>1169337</v>
      </c>
      <c r="G1959" s="8" t="s">
        <v>1378</v>
      </c>
      <c r="H1959" s="9">
        <v>122780</v>
      </c>
      <c r="I1959" s="112"/>
      <c r="J1959" s="113"/>
      <c r="K1959" s="114"/>
      <c r="L1959" s="115"/>
      <c r="M1959" s="116"/>
      <c r="N1959" s="15" t="str">
        <f t="shared" si="158"/>
        <v>05499</v>
      </c>
      <c r="O1959" t="str">
        <f t="shared" si="159"/>
        <v/>
      </c>
      <c r="Q1959">
        <f t="shared" si="160"/>
        <v>5499</v>
      </c>
      <c r="R1959" s="14">
        <f t="shared" si="161"/>
        <v>1169337</v>
      </c>
    </row>
    <row r="1960" spans="1:18" ht="25.5" x14ac:dyDescent="0.25">
      <c r="A1960" s="10">
        <v>254</v>
      </c>
      <c r="B1960" s="111"/>
      <c r="C1960" s="6" t="s">
        <v>2614</v>
      </c>
      <c r="D1960" s="7">
        <v>44982</v>
      </c>
      <c r="E1960" s="8" t="s">
        <v>2426</v>
      </c>
      <c r="F1960" s="9">
        <v>165601</v>
      </c>
      <c r="G1960" s="8" t="s">
        <v>1378</v>
      </c>
      <c r="H1960" s="9">
        <v>17388</v>
      </c>
      <c r="I1960" s="112"/>
      <c r="J1960" s="113"/>
      <c r="K1960" s="114"/>
      <c r="L1960" s="115"/>
      <c r="M1960" s="116"/>
      <c r="N1960" s="15" t="str">
        <f t="shared" si="158"/>
        <v>09013</v>
      </c>
      <c r="O1960" t="str">
        <f t="shared" si="159"/>
        <v/>
      </c>
      <c r="Q1960">
        <f t="shared" si="160"/>
        <v>9013</v>
      </c>
      <c r="R1960" s="14">
        <f t="shared" si="161"/>
        <v>165601</v>
      </c>
    </row>
    <row r="1961" spans="1:18" ht="25.5" x14ac:dyDescent="0.25">
      <c r="A1961" s="10">
        <v>255</v>
      </c>
      <c r="B1961" s="111"/>
      <c r="C1961" s="6" t="s">
        <v>2615</v>
      </c>
      <c r="D1961" s="7">
        <v>44963</v>
      </c>
      <c r="E1961" s="8" t="s">
        <v>127</v>
      </c>
      <c r="F1961" s="9">
        <v>1535716</v>
      </c>
      <c r="G1961" s="8" t="s">
        <v>1378</v>
      </c>
      <c r="H1961" s="9">
        <v>161250</v>
      </c>
      <c r="I1961" s="112"/>
      <c r="J1961" s="113"/>
      <c r="K1961" s="114"/>
      <c r="L1961" s="115"/>
      <c r="M1961" s="116"/>
      <c r="N1961" s="15" t="str">
        <f t="shared" si="158"/>
        <v>02918</v>
      </c>
      <c r="O1961" t="str">
        <f t="shared" si="159"/>
        <v/>
      </c>
      <c r="Q1961">
        <f t="shared" si="160"/>
        <v>2918</v>
      </c>
      <c r="R1961" s="14">
        <f t="shared" si="161"/>
        <v>1535716</v>
      </c>
    </row>
    <row r="1962" spans="1:18" ht="25.5" x14ac:dyDescent="0.25">
      <c r="A1962" s="10">
        <v>256</v>
      </c>
      <c r="B1962" s="111"/>
      <c r="C1962" s="6" t="s">
        <v>2616</v>
      </c>
      <c r="D1962" s="7">
        <v>44964</v>
      </c>
      <c r="E1962" s="8" t="s">
        <v>127</v>
      </c>
      <c r="F1962" s="9">
        <v>1019194</v>
      </c>
      <c r="G1962" s="8" t="s">
        <v>1378</v>
      </c>
      <c r="H1962" s="9">
        <v>107015</v>
      </c>
      <c r="I1962" s="112"/>
      <c r="J1962" s="113"/>
      <c r="K1962" s="114"/>
      <c r="L1962" s="115"/>
      <c r="M1962" s="116"/>
      <c r="N1962" s="15" t="str">
        <f t="shared" si="158"/>
        <v>03056</v>
      </c>
      <c r="O1962" t="str">
        <f t="shared" si="159"/>
        <v/>
      </c>
      <c r="Q1962">
        <f t="shared" si="160"/>
        <v>3056</v>
      </c>
      <c r="R1962" s="14">
        <f t="shared" si="161"/>
        <v>1019194</v>
      </c>
    </row>
    <row r="1963" spans="1:18" ht="25.5" x14ac:dyDescent="0.25">
      <c r="A1963" s="10">
        <v>257</v>
      </c>
      <c r="B1963" s="111"/>
      <c r="C1963" s="6" t="s">
        <v>2617</v>
      </c>
      <c r="D1963" s="7">
        <v>44964</v>
      </c>
      <c r="E1963" s="8" t="s">
        <v>127</v>
      </c>
      <c r="F1963" s="9">
        <v>558518</v>
      </c>
      <c r="G1963" s="8" t="s">
        <v>1378</v>
      </c>
      <c r="H1963" s="9">
        <v>58644</v>
      </c>
      <c r="I1963" s="112"/>
      <c r="J1963" s="113"/>
      <c r="K1963" s="114"/>
      <c r="L1963" s="115"/>
      <c r="M1963" s="116"/>
      <c r="N1963" s="15" t="str">
        <f t="shared" si="158"/>
        <v>03064</v>
      </c>
      <c r="O1963" t="str">
        <f t="shared" si="159"/>
        <v/>
      </c>
      <c r="Q1963">
        <f t="shared" si="160"/>
        <v>3064</v>
      </c>
      <c r="R1963" s="14">
        <f t="shared" si="161"/>
        <v>558518</v>
      </c>
    </row>
    <row r="1964" spans="1:18" ht="25.5" x14ac:dyDescent="0.25">
      <c r="A1964" s="10">
        <v>258</v>
      </c>
      <c r="B1964" s="111"/>
      <c r="C1964" s="6" t="s">
        <v>2618</v>
      </c>
      <c r="D1964" s="7">
        <v>44966</v>
      </c>
      <c r="E1964" s="8" t="s">
        <v>127</v>
      </c>
      <c r="F1964" s="9">
        <v>276001</v>
      </c>
      <c r="G1964" s="8" t="s">
        <v>1378</v>
      </c>
      <c r="H1964" s="9">
        <v>28980</v>
      </c>
      <c r="I1964" s="112"/>
      <c r="J1964" s="113"/>
      <c r="K1964" s="114"/>
      <c r="L1964" s="115"/>
      <c r="M1964" s="116"/>
      <c r="N1964" s="15" t="str">
        <f t="shared" si="158"/>
        <v>03514</v>
      </c>
      <c r="O1964" t="str">
        <f t="shared" si="159"/>
        <v/>
      </c>
      <c r="Q1964">
        <f t="shared" si="160"/>
        <v>3514</v>
      </c>
      <c r="R1964" s="14">
        <f t="shared" si="161"/>
        <v>276001</v>
      </c>
    </row>
    <row r="1965" spans="1:18" ht="25.5" x14ac:dyDescent="0.25">
      <c r="A1965" s="10">
        <v>259</v>
      </c>
      <c r="B1965" s="111"/>
      <c r="C1965" s="6" t="s">
        <v>2619</v>
      </c>
      <c r="D1965" s="7">
        <v>44967</v>
      </c>
      <c r="E1965" s="8" t="s">
        <v>127</v>
      </c>
      <c r="F1965" s="9">
        <v>1167332</v>
      </c>
      <c r="G1965" s="8" t="s">
        <v>1378</v>
      </c>
      <c r="H1965" s="9">
        <v>122570</v>
      </c>
      <c r="I1965" s="112"/>
      <c r="J1965" s="113"/>
      <c r="K1965" s="114"/>
      <c r="L1965" s="115"/>
      <c r="M1965" s="116"/>
      <c r="N1965" s="15" t="str">
        <f t="shared" si="158"/>
        <v>03781</v>
      </c>
      <c r="O1965" t="str">
        <f t="shared" si="159"/>
        <v/>
      </c>
      <c r="Q1965">
        <f t="shared" si="160"/>
        <v>3781</v>
      </c>
      <c r="R1965" s="14">
        <f t="shared" si="161"/>
        <v>1167332</v>
      </c>
    </row>
    <row r="1966" spans="1:18" ht="25.5" x14ac:dyDescent="0.25">
      <c r="A1966" s="10">
        <v>260</v>
      </c>
      <c r="B1966" s="111"/>
      <c r="C1966" s="6" t="s">
        <v>2620</v>
      </c>
      <c r="D1966" s="7">
        <v>44963</v>
      </c>
      <c r="E1966" s="8" t="s">
        <v>2363</v>
      </c>
      <c r="F1966" s="9">
        <v>2581381</v>
      </c>
      <c r="G1966" s="8" t="s">
        <v>1378</v>
      </c>
      <c r="H1966" s="9">
        <v>271045</v>
      </c>
      <c r="I1966" s="112"/>
      <c r="J1966" s="113"/>
      <c r="K1966" s="114"/>
      <c r="L1966" s="115"/>
      <c r="M1966" s="116"/>
      <c r="N1966" s="15" t="str">
        <f t="shared" si="158"/>
        <v>02956</v>
      </c>
      <c r="O1966" t="str">
        <f t="shared" si="159"/>
        <v/>
      </c>
      <c r="Q1966">
        <f t="shared" si="160"/>
        <v>2956</v>
      </c>
      <c r="R1966" s="14">
        <f t="shared" si="161"/>
        <v>2581381</v>
      </c>
    </row>
    <row r="1967" spans="1:18" ht="25.5" x14ac:dyDescent="0.25">
      <c r="A1967" s="10">
        <v>261</v>
      </c>
      <c r="B1967" s="111"/>
      <c r="C1967" s="6" t="s">
        <v>2621</v>
      </c>
      <c r="D1967" s="7">
        <v>44969</v>
      </c>
      <c r="E1967" s="8" t="s">
        <v>131</v>
      </c>
      <c r="F1967" s="9">
        <v>552013</v>
      </c>
      <c r="G1967" s="8" t="s">
        <v>1378</v>
      </c>
      <c r="H1967" s="9">
        <v>57961</v>
      </c>
      <c r="I1967" s="112"/>
      <c r="J1967" s="113"/>
      <c r="K1967" s="114"/>
      <c r="L1967" s="115"/>
      <c r="M1967" s="116"/>
      <c r="N1967" s="15" t="str">
        <f t="shared" si="158"/>
        <v>03943</v>
      </c>
      <c r="O1967" t="str">
        <f t="shared" si="159"/>
        <v/>
      </c>
      <c r="Q1967">
        <f t="shared" si="160"/>
        <v>3943</v>
      </c>
      <c r="R1967" s="14">
        <f t="shared" si="161"/>
        <v>552013</v>
      </c>
    </row>
    <row r="1968" spans="1:18" ht="25.5" x14ac:dyDescent="0.25">
      <c r="A1968" s="10">
        <v>262</v>
      </c>
      <c r="B1968" s="111"/>
      <c r="C1968" s="6" t="s">
        <v>2622</v>
      </c>
      <c r="D1968" s="7">
        <v>44963</v>
      </c>
      <c r="E1968" s="8" t="s">
        <v>248</v>
      </c>
      <c r="F1968" s="9">
        <v>610819</v>
      </c>
      <c r="G1968" s="8" t="s">
        <v>1378</v>
      </c>
      <c r="H1968" s="9">
        <v>64136</v>
      </c>
      <c r="I1968" s="112"/>
      <c r="J1968" s="113"/>
      <c r="K1968" s="114"/>
      <c r="L1968" s="115"/>
      <c r="M1968" s="116"/>
      <c r="N1968" s="15" t="str">
        <f t="shared" si="158"/>
        <v>02982</v>
      </c>
      <c r="O1968" t="str">
        <f t="shared" si="159"/>
        <v/>
      </c>
      <c r="Q1968">
        <f t="shared" si="160"/>
        <v>2982</v>
      </c>
      <c r="R1968" s="14">
        <f t="shared" si="161"/>
        <v>610819</v>
      </c>
    </row>
    <row r="1969" spans="1:18" ht="25.5" x14ac:dyDescent="0.25">
      <c r="A1969" s="10">
        <v>263</v>
      </c>
      <c r="B1969" s="111"/>
      <c r="C1969" s="6" t="s">
        <v>2623</v>
      </c>
      <c r="D1969" s="7">
        <v>44966</v>
      </c>
      <c r="E1969" s="8" t="s">
        <v>514</v>
      </c>
      <c r="F1969" s="9">
        <v>366491</v>
      </c>
      <c r="G1969" s="8" t="s">
        <v>1378</v>
      </c>
      <c r="H1969" s="9">
        <v>38482</v>
      </c>
      <c r="I1969" s="112"/>
      <c r="J1969" s="113"/>
      <c r="K1969" s="114"/>
      <c r="L1969" s="115"/>
      <c r="M1969" s="116"/>
      <c r="N1969" s="15" t="str">
        <f t="shared" si="158"/>
        <v>03558</v>
      </c>
      <c r="O1969" t="str">
        <f t="shared" si="159"/>
        <v/>
      </c>
      <c r="Q1969">
        <f t="shared" si="160"/>
        <v>3558</v>
      </c>
      <c r="R1969" s="14">
        <f t="shared" si="161"/>
        <v>366491</v>
      </c>
    </row>
    <row r="1970" spans="1:18" ht="25.5" x14ac:dyDescent="0.25">
      <c r="A1970" s="10">
        <v>264</v>
      </c>
      <c r="B1970" s="111"/>
      <c r="C1970" s="6" t="s">
        <v>2624</v>
      </c>
      <c r="D1970" s="7">
        <v>44963</v>
      </c>
      <c r="E1970" s="8" t="s">
        <v>127</v>
      </c>
      <c r="F1970" s="9">
        <v>721219</v>
      </c>
      <c r="G1970" s="8" t="s">
        <v>1378</v>
      </c>
      <c r="H1970" s="9">
        <v>75728</v>
      </c>
      <c r="I1970" s="112"/>
      <c r="J1970" s="113"/>
      <c r="K1970" s="114"/>
      <c r="L1970" s="115"/>
      <c r="M1970" s="116"/>
      <c r="N1970" s="15" t="str">
        <f t="shared" si="158"/>
        <v>02936</v>
      </c>
      <c r="O1970" t="str">
        <f t="shared" si="159"/>
        <v/>
      </c>
      <c r="Q1970">
        <f t="shared" si="160"/>
        <v>2936</v>
      </c>
      <c r="R1970" s="14">
        <f t="shared" si="161"/>
        <v>721219</v>
      </c>
    </row>
    <row r="1971" spans="1:18" ht="25.5" x14ac:dyDescent="0.25">
      <c r="A1971" s="10">
        <v>265</v>
      </c>
      <c r="B1971" s="111"/>
      <c r="C1971" s="6" t="s">
        <v>2625</v>
      </c>
      <c r="D1971" s="7">
        <v>44970</v>
      </c>
      <c r="E1971" s="8" t="s">
        <v>127</v>
      </c>
      <c r="F1971" s="9">
        <v>2029379</v>
      </c>
      <c r="G1971" s="8" t="s">
        <v>1378</v>
      </c>
      <c r="H1971" s="9">
        <v>213085</v>
      </c>
      <c r="I1971" s="112"/>
      <c r="J1971" s="113"/>
      <c r="K1971" s="114"/>
      <c r="L1971" s="115"/>
      <c r="M1971" s="116"/>
      <c r="N1971" s="15" t="str">
        <f t="shared" si="158"/>
        <v>03960</v>
      </c>
      <c r="O1971" t="str">
        <f t="shared" si="159"/>
        <v/>
      </c>
      <c r="Q1971">
        <f t="shared" si="160"/>
        <v>3960</v>
      </c>
      <c r="R1971" s="14">
        <f t="shared" si="161"/>
        <v>2029379</v>
      </c>
    </row>
    <row r="1972" spans="1:18" ht="25.5" x14ac:dyDescent="0.25">
      <c r="A1972" s="10">
        <v>266</v>
      </c>
      <c r="B1972" s="111"/>
      <c r="C1972" s="6" t="s">
        <v>2626</v>
      </c>
      <c r="D1972" s="7">
        <v>44970</v>
      </c>
      <c r="E1972" s="8" t="s">
        <v>127</v>
      </c>
      <c r="F1972" s="9">
        <v>1013510</v>
      </c>
      <c r="G1972" s="8" t="s">
        <v>1378</v>
      </c>
      <c r="H1972" s="9">
        <v>106419</v>
      </c>
      <c r="I1972" s="112"/>
      <c r="J1972" s="113"/>
      <c r="K1972" s="114"/>
      <c r="L1972" s="115"/>
      <c r="M1972" s="116"/>
      <c r="N1972" s="15" t="str">
        <f t="shared" si="158"/>
        <v>03964</v>
      </c>
      <c r="O1972" t="str">
        <f t="shared" si="159"/>
        <v/>
      </c>
      <c r="Q1972">
        <f t="shared" si="160"/>
        <v>3964</v>
      </c>
      <c r="R1972" s="14">
        <f t="shared" si="161"/>
        <v>1013510</v>
      </c>
    </row>
    <row r="1973" spans="1:18" ht="25.5" x14ac:dyDescent="0.25">
      <c r="A1973" s="10">
        <v>267</v>
      </c>
      <c r="B1973" s="111"/>
      <c r="C1973" s="6" t="s">
        <v>2627</v>
      </c>
      <c r="D1973" s="7">
        <v>44963</v>
      </c>
      <c r="E1973" s="8" t="s">
        <v>248</v>
      </c>
      <c r="F1973" s="9">
        <v>870819</v>
      </c>
      <c r="G1973" s="8" t="s">
        <v>1378</v>
      </c>
      <c r="H1973" s="9">
        <v>91436</v>
      </c>
      <c r="I1973" s="112"/>
      <c r="J1973" s="113"/>
      <c r="K1973" s="114"/>
      <c r="L1973" s="115"/>
      <c r="M1973" s="116"/>
      <c r="N1973" s="15" t="str">
        <f t="shared" si="158"/>
        <v>02987</v>
      </c>
      <c r="O1973" t="str">
        <f t="shared" si="159"/>
        <v/>
      </c>
      <c r="Q1973">
        <f t="shared" si="160"/>
        <v>2987</v>
      </c>
      <c r="R1973" s="14">
        <f t="shared" si="161"/>
        <v>870819</v>
      </c>
    </row>
    <row r="1974" spans="1:18" ht="25.5" x14ac:dyDescent="0.25">
      <c r="A1974" s="10">
        <v>268</v>
      </c>
      <c r="B1974" s="111"/>
      <c r="C1974" s="6" t="s">
        <v>2628</v>
      </c>
      <c r="D1974" s="7">
        <v>44968</v>
      </c>
      <c r="E1974" s="8" t="s">
        <v>248</v>
      </c>
      <c r="F1974" s="9">
        <v>1304501</v>
      </c>
      <c r="G1974" s="8" t="s">
        <v>1378</v>
      </c>
      <c r="H1974" s="9">
        <v>136973</v>
      </c>
      <c r="I1974" s="112"/>
      <c r="J1974" s="113"/>
      <c r="K1974" s="114"/>
      <c r="L1974" s="115"/>
      <c r="M1974" s="116"/>
      <c r="N1974" s="15" t="str">
        <f t="shared" si="158"/>
        <v>03925</v>
      </c>
      <c r="O1974" t="str">
        <f t="shared" si="159"/>
        <v/>
      </c>
      <c r="Q1974">
        <f t="shared" si="160"/>
        <v>3925</v>
      </c>
      <c r="R1974" s="14">
        <f t="shared" si="161"/>
        <v>1304501</v>
      </c>
    </row>
    <row r="1975" spans="1:18" ht="25.5" x14ac:dyDescent="0.25">
      <c r="A1975" s="10">
        <v>269</v>
      </c>
      <c r="B1975" s="111"/>
      <c r="C1975" s="6" t="s">
        <v>2629</v>
      </c>
      <c r="D1975" s="7">
        <v>44968</v>
      </c>
      <c r="E1975" s="8" t="s">
        <v>127</v>
      </c>
      <c r="F1975" s="9">
        <v>628437</v>
      </c>
      <c r="G1975" s="8" t="s">
        <v>1378</v>
      </c>
      <c r="H1975" s="9">
        <v>65986</v>
      </c>
      <c r="I1975" s="112"/>
      <c r="J1975" s="113"/>
      <c r="K1975" s="114"/>
      <c r="L1975" s="115"/>
      <c r="M1975" s="116"/>
      <c r="N1975" s="15" t="str">
        <f t="shared" si="158"/>
        <v>03899</v>
      </c>
      <c r="O1975" t="str">
        <f t="shared" si="159"/>
        <v/>
      </c>
      <c r="Q1975">
        <f t="shared" si="160"/>
        <v>3899</v>
      </c>
      <c r="R1975" s="14">
        <f t="shared" si="161"/>
        <v>628437</v>
      </c>
    </row>
    <row r="1976" spans="1:18" ht="25.5" x14ac:dyDescent="0.25">
      <c r="A1976" s="10">
        <v>270</v>
      </c>
      <c r="B1976" s="111"/>
      <c r="C1976" s="6" t="s">
        <v>2630</v>
      </c>
      <c r="D1976" s="7">
        <v>44972</v>
      </c>
      <c r="E1976" s="8" t="s">
        <v>514</v>
      </c>
      <c r="F1976" s="9">
        <v>671873</v>
      </c>
      <c r="G1976" s="8" t="s">
        <v>1378</v>
      </c>
      <c r="H1976" s="9">
        <v>70547</v>
      </c>
      <c r="I1976" s="112"/>
      <c r="J1976" s="113"/>
      <c r="K1976" s="114"/>
      <c r="L1976" s="115"/>
      <c r="M1976" s="116"/>
      <c r="N1976" s="15" t="str">
        <f t="shared" si="158"/>
        <v>04127</v>
      </c>
      <c r="O1976" t="str">
        <f t="shared" si="159"/>
        <v/>
      </c>
      <c r="Q1976">
        <f t="shared" si="160"/>
        <v>4127</v>
      </c>
      <c r="R1976" s="14">
        <f t="shared" si="161"/>
        <v>671873</v>
      </c>
    </row>
    <row r="1977" spans="1:18" ht="25.5" x14ac:dyDescent="0.25">
      <c r="A1977" s="10">
        <v>271</v>
      </c>
      <c r="B1977" s="111"/>
      <c r="C1977" s="6" t="s">
        <v>2631</v>
      </c>
      <c r="D1977" s="7">
        <v>44972</v>
      </c>
      <c r="E1977" s="8" t="s">
        <v>2407</v>
      </c>
      <c r="F1977" s="9">
        <v>1096347</v>
      </c>
      <c r="G1977" s="8" t="s">
        <v>1378</v>
      </c>
      <c r="H1977" s="9">
        <v>115116</v>
      </c>
      <c r="I1977" s="112"/>
      <c r="J1977" s="113"/>
      <c r="K1977" s="114"/>
      <c r="L1977" s="115"/>
      <c r="M1977" s="116"/>
      <c r="N1977" s="15" t="str">
        <f t="shared" si="158"/>
        <v>04124</v>
      </c>
      <c r="O1977" t="str">
        <f t="shared" si="159"/>
        <v/>
      </c>
      <c r="Q1977">
        <f t="shared" si="160"/>
        <v>4124</v>
      </c>
      <c r="R1977" s="14">
        <f t="shared" si="161"/>
        <v>1096347</v>
      </c>
    </row>
    <row r="1978" spans="1:18" ht="25.5" x14ac:dyDescent="0.25">
      <c r="A1978" s="10">
        <v>272</v>
      </c>
      <c r="B1978" s="111"/>
      <c r="C1978" s="6" t="s">
        <v>2632</v>
      </c>
      <c r="D1978" s="7">
        <v>44972</v>
      </c>
      <c r="E1978" s="8" t="s">
        <v>2407</v>
      </c>
      <c r="F1978" s="9">
        <v>642492</v>
      </c>
      <c r="G1978" s="8" t="s">
        <v>1378</v>
      </c>
      <c r="H1978" s="9">
        <v>67462</v>
      </c>
      <c r="I1978" s="112"/>
      <c r="J1978" s="113"/>
      <c r="K1978" s="114"/>
      <c r="L1978" s="115"/>
      <c r="M1978" s="116"/>
      <c r="N1978" s="15" t="str">
        <f t="shared" si="158"/>
        <v>04135</v>
      </c>
      <c r="O1978" t="str">
        <f t="shared" si="159"/>
        <v/>
      </c>
      <c r="Q1978">
        <f t="shared" si="160"/>
        <v>4135</v>
      </c>
      <c r="R1978" s="14">
        <f t="shared" si="161"/>
        <v>642492</v>
      </c>
    </row>
    <row r="1979" spans="1:18" ht="25.5" x14ac:dyDescent="0.25">
      <c r="A1979" s="10">
        <v>273</v>
      </c>
      <c r="B1979" s="111"/>
      <c r="C1979" s="6" t="s">
        <v>2633</v>
      </c>
      <c r="D1979" s="7">
        <v>44964</v>
      </c>
      <c r="E1979" s="8" t="s">
        <v>514</v>
      </c>
      <c r="F1979" s="9">
        <v>1141679</v>
      </c>
      <c r="G1979" s="8" t="s">
        <v>1378</v>
      </c>
      <c r="H1979" s="9">
        <v>119876</v>
      </c>
      <c r="I1979" s="112"/>
      <c r="J1979" s="113"/>
      <c r="K1979" s="114"/>
      <c r="L1979" s="115"/>
      <c r="M1979" s="116"/>
      <c r="N1979" s="15" t="str">
        <f t="shared" si="158"/>
        <v>03116</v>
      </c>
      <c r="O1979" t="str">
        <f t="shared" si="159"/>
        <v/>
      </c>
      <c r="Q1979">
        <f t="shared" si="160"/>
        <v>3116</v>
      </c>
      <c r="R1979" s="14">
        <f t="shared" si="161"/>
        <v>1141679</v>
      </c>
    </row>
    <row r="1980" spans="1:18" ht="25.5" x14ac:dyDescent="0.25">
      <c r="A1980" s="10">
        <v>274</v>
      </c>
      <c r="B1980" s="111"/>
      <c r="C1980" s="6" t="s">
        <v>2634</v>
      </c>
      <c r="D1980" s="7">
        <v>44967</v>
      </c>
      <c r="E1980" s="8" t="s">
        <v>514</v>
      </c>
      <c r="F1980" s="9">
        <v>978008</v>
      </c>
      <c r="G1980" s="8" t="s">
        <v>1378</v>
      </c>
      <c r="H1980" s="9">
        <v>102691</v>
      </c>
      <c r="I1980" s="112"/>
      <c r="J1980" s="113"/>
      <c r="K1980" s="114"/>
      <c r="L1980" s="115"/>
      <c r="M1980" s="116"/>
      <c r="N1980" s="15" t="str">
        <f t="shared" si="158"/>
        <v>03847</v>
      </c>
      <c r="O1980" t="str">
        <f t="shared" si="159"/>
        <v/>
      </c>
      <c r="Q1980">
        <f t="shared" si="160"/>
        <v>3847</v>
      </c>
      <c r="R1980" s="14">
        <f t="shared" si="161"/>
        <v>978008</v>
      </c>
    </row>
    <row r="1981" spans="1:18" ht="25.5" x14ac:dyDescent="0.25">
      <c r="A1981" s="10">
        <v>275</v>
      </c>
      <c r="B1981" s="111"/>
      <c r="C1981" s="6" t="s">
        <v>2635</v>
      </c>
      <c r="D1981" s="7">
        <v>44974</v>
      </c>
      <c r="E1981" s="8" t="s">
        <v>127</v>
      </c>
      <c r="F1981" s="9">
        <v>1518818</v>
      </c>
      <c r="G1981" s="8" t="s">
        <v>1378</v>
      </c>
      <c r="H1981" s="9">
        <v>159476</v>
      </c>
      <c r="I1981" s="112"/>
      <c r="J1981" s="113"/>
      <c r="K1981" s="114"/>
      <c r="L1981" s="115"/>
      <c r="M1981" s="116"/>
      <c r="N1981" s="15" t="str">
        <f t="shared" si="158"/>
        <v>06389</v>
      </c>
      <c r="O1981" t="str">
        <f t="shared" si="159"/>
        <v/>
      </c>
      <c r="Q1981">
        <f t="shared" si="160"/>
        <v>6389</v>
      </c>
      <c r="R1981" s="14">
        <f t="shared" si="161"/>
        <v>1518818</v>
      </c>
    </row>
    <row r="1982" spans="1:18" ht="25.5" x14ac:dyDescent="0.25">
      <c r="A1982" s="10">
        <v>276</v>
      </c>
      <c r="B1982" s="111"/>
      <c r="C1982" s="6" t="s">
        <v>2636</v>
      </c>
      <c r="D1982" s="7">
        <v>44975</v>
      </c>
      <c r="E1982" s="8" t="s">
        <v>131</v>
      </c>
      <c r="F1982" s="9">
        <v>1669553</v>
      </c>
      <c r="G1982" s="8" t="s">
        <v>1378</v>
      </c>
      <c r="H1982" s="9">
        <v>175303</v>
      </c>
      <c r="I1982" s="112"/>
      <c r="J1982" s="113"/>
      <c r="K1982" s="114"/>
      <c r="L1982" s="115"/>
      <c r="M1982" s="116"/>
      <c r="N1982" s="15" t="str">
        <f t="shared" si="158"/>
        <v>06670</v>
      </c>
      <c r="O1982" t="str">
        <f t="shared" si="159"/>
        <v/>
      </c>
      <c r="Q1982">
        <f t="shared" si="160"/>
        <v>6670</v>
      </c>
      <c r="R1982" s="14">
        <f t="shared" si="161"/>
        <v>1669553</v>
      </c>
    </row>
    <row r="1983" spans="1:18" ht="25.5" x14ac:dyDescent="0.25">
      <c r="A1983" s="10">
        <v>277</v>
      </c>
      <c r="B1983" s="111"/>
      <c r="C1983" s="6" t="s">
        <v>2637</v>
      </c>
      <c r="D1983" s="7">
        <v>44981</v>
      </c>
      <c r="E1983" s="8" t="s">
        <v>131</v>
      </c>
      <c r="F1983" s="9">
        <v>1206975</v>
      </c>
      <c r="G1983" s="8" t="s">
        <v>1378</v>
      </c>
      <c r="H1983" s="9">
        <v>126732</v>
      </c>
      <c r="I1983" s="112"/>
      <c r="J1983" s="113"/>
      <c r="K1983" s="114"/>
      <c r="L1983" s="115"/>
      <c r="M1983" s="116"/>
      <c r="N1983" s="15" t="str">
        <f t="shared" si="158"/>
        <v>08624</v>
      </c>
      <c r="O1983" t="str">
        <f t="shared" si="159"/>
        <v/>
      </c>
      <c r="Q1983">
        <f t="shared" si="160"/>
        <v>8624</v>
      </c>
      <c r="R1983" s="14">
        <f t="shared" si="161"/>
        <v>1206975</v>
      </c>
    </row>
    <row r="1984" spans="1:18" ht="25.5" x14ac:dyDescent="0.25">
      <c r="A1984" s="10">
        <v>278</v>
      </c>
      <c r="B1984" s="111"/>
      <c r="C1984" s="6" t="s">
        <v>2638</v>
      </c>
      <c r="D1984" s="7">
        <v>44970</v>
      </c>
      <c r="E1984" s="8" t="s">
        <v>127</v>
      </c>
      <c r="F1984" s="9">
        <v>790272</v>
      </c>
      <c r="G1984" s="8" t="s">
        <v>1378</v>
      </c>
      <c r="H1984" s="9">
        <v>82979</v>
      </c>
      <c r="I1984" s="112"/>
      <c r="J1984" s="113"/>
      <c r="K1984" s="114"/>
      <c r="L1984" s="115"/>
      <c r="M1984" s="116"/>
      <c r="N1984" s="15" t="str">
        <f t="shared" si="158"/>
        <v>03969</v>
      </c>
      <c r="O1984" t="str">
        <f t="shared" si="159"/>
        <v/>
      </c>
      <c r="Q1984">
        <f t="shared" si="160"/>
        <v>3969</v>
      </c>
      <c r="R1984" s="14">
        <f t="shared" si="161"/>
        <v>790272</v>
      </c>
    </row>
    <row r="1985" spans="1:18" ht="25.5" x14ac:dyDescent="0.25">
      <c r="A1985" s="10">
        <v>279</v>
      </c>
      <c r="B1985" s="111"/>
      <c r="C1985" s="6" t="s">
        <v>2639</v>
      </c>
      <c r="D1985" s="7">
        <v>44979</v>
      </c>
      <c r="E1985" s="8" t="s">
        <v>2363</v>
      </c>
      <c r="F1985" s="9">
        <v>1407607</v>
      </c>
      <c r="G1985" s="8" t="s">
        <v>1378</v>
      </c>
      <c r="H1985" s="9">
        <v>147799</v>
      </c>
      <c r="I1985" s="112"/>
      <c r="J1985" s="113"/>
      <c r="K1985" s="114"/>
      <c r="L1985" s="115"/>
      <c r="M1985" s="116"/>
      <c r="N1985" s="15" t="str">
        <f t="shared" si="158"/>
        <v>06840</v>
      </c>
      <c r="O1985" t="str">
        <f t="shared" si="159"/>
        <v/>
      </c>
      <c r="Q1985">
        <f t="shared" si="160"/>
        <v>6840</v>
      </c>
      <c r="R1985" s="14">
        <f t="shared" si="161"/>
        <v>1407607</v>
      </c>
    </row>
    <row r="1986" spans="1:18" ht="25.5" x14ac:dyDescent="0.25">
      <c r="A1986" s="10">
        <v>280</v>
      </c>
      <c r="B1986" s="111"/>
      <c r="C1986" s="6" t="s">
        <v>2640</v>
      </c>
      <c r="D1986" s="7">
        <v>44973</v>
      </c>
      <c r="E1986" s="8" t="s">
        <v>248</v>
      </c>
      <c r="F1986" s="9">
        <v>1334061</v>
      </c>
      <c r="G1986" s="8" t="s">
        <v>1378</v>
      </c>
      <c r="H1986" s="9">
        <v>140076</v>
      </c>
      <c r="I1986" s="112"/>
      <c r="J1986" s="113"/>
      <c r="K1986" s="114"/>
      <c r="L1986" s="115"/>
      <c r="M1986" s="116"/>
      <c r="N1986" s="15" t="str">
        <f t="shared" si="158"/>
        <v>05008</v>
      </c>
      <c r="O1986" t="str">
        <f t="shared" si="159"/>
        <v/>
      </c>
      <c r="Q1986">
        <f t="shared" si="160"/>
        <v>5008</v>
      </c>
      <c r="R1986" s="14">
        <f t="shared" si="161"/>
        <v>1334061</v>
      </c>
    </row>
    <row r="1987" spans="1:18" ht="25.5" x14ac:dyDescent="0.25">
      <c r="A1987" s="10">
        <v>281</v>
      </c>
      <c r="B1987" s="111"/>
      <c r="C1987" s="6" t="s">
        <v>2641</v>
      </c>
      <c r="D1987" s="7">
        <v>44973</v>
      </c>
      <c r="E1987" s="8" t="s">
        <v>248</v>
      </c>
      <c r="F1987" s="9">
        <v>884815</v>
      </c>
      <c r="G1987" s="8" t="s">
        <v>1378</v>
      </c>
      <c r="H1987" s="9">
        <v>92906</v>
      </c>
      <c r="I1987" s="112"/>
      <c r="J1987" s="113"/>
      <c r="K1987" s="114"/>
      <c r="L1987" s="115"/>
      <c r="M1987" s="116"/>
      <c r="N1987" s="15" t="str">
        <f t="shared" si="158"/>
        <v>05511</v>
      </c>
      <c r="O1987" t="str">
        <f t="shared" si="159"/>
        <v/>
      </c>
      <c r="Q1987">
        <f t="shared" si="160"/>
        <v>5511</v>
      </c>
      <c r="R1987" s="14">
        <f t="shared" si="161"/>
        <v>884815</v>
      </c>
    </row>
    <row r="1988" spans="1:18" ht="25.5" x14ac:dyDescent="0.25">
      <c r="A1988" s="10">
        <v>282</v>
      </c>
      <c r="B1988" s="111"/>
      <c r="C1988" s="6" t="s">
        <v>2642</v>
      </c>
      <c r="D1988" s="7">
        <v>44979</v>
      </c>
      <c r="E1988" s="8" t="s">
        <v>2413</v>
      </c>
      <c r="F1988" s="9">
        <v>244328</v>
      </c>
      <c r="G1988" s="8" t="s">
        <v>1378</v>
      </c>
      <c r="H1988" s="9">
        <v>25654</v>
      </c>
      <c r="I1988" s="112"/>
      <c r="J1988" s="113"/>
      <c r="K1988" s="114"/>
      <c r="L1988" s="115"/>
      <c r="M1988" s="116"/>
      <c r="N1988" s="15" t="str">
        <f t="shared" si="158"/>
        <v>06833</v>
      </c>
      <c r="O1988" t="str">
        <f t="shared" si="159"/>
        <v/>
      </c>
      <c r="Q1988">
        <f t="shared" si="160"/>
        <v>6833</v>
      </c>
      <c r="R1988" s="14">
        <f t="shared" si="161"/>
        <v>244328</v>
      </c>
    </row>
    <row r="1989" spans="1:18" ht="25.5" x14ac:dyDescent="0.25">
      <c r="A1989" s="10">
        <v>283</v>
      </c>
      <c r="B1989" s="111"/>
      <c r="C1989" s="6" t="s">
        <v>2643</v>
      </c>
      <c r="D1989" s="7">
        <v>44974</v>
      </c>
      <c r="E1989" s="8" t="s">
        <v>2418</v>
      </c>
      <c r="F1989" s="9">
        <v>610819</v>
      </c>
      <c r="G1989" s="8" t="s">
        <v>1378</v>
      </c>
      <c r="H1989" s="9">
        <v>64136</v>
      </c>
      <c r="I1989" s="112"/>
      <c r="J1989" s="113"/>
      <c r="K1989" s="114"/>
      <c r="L1989" s="115"/>
      <c r="M1989" s="116"/>
      <c r="N1989" s="15" t="str">
        <f t="shared" si="158"/>
        <v>06376</v>
      </c>
      <c r="O1989" t="str">
        <f t="shared" si="159"/>
        <v/>
      </c>
      <c r="Q1989">
        <f t="shared" si="160"/>
        <v>6376</v>
      </c>
      <c r="R1989" s="14">
        <f t="shared" si="161"/>
        <v>610819</v>
      </c>
    </row>
    <row r="1990" spans="1:18" ht="25.5" x14ac:dyDescent="0.25">
      <c r="A1990" s="10">
        <v>284</v>
      </c>
      <c r="B1990" s="111"/>
      <c r="C1990" s="6" t="s">
        <v>2644</v>
      </c>
      <c r="D1990" s="7">
        <v>44977</v>
      </c>
      <c r="E1990" s="8" t="s">
        <v>2380</v>
      </c>
      <c r="F1990" s="9">
        <v>567424</v>
      </c>
      <c r="G1990" s="8" t="s">
        <v>1378</v>
      </c>
      <c r="H1990" s="9">
        <v>59580</v>
      </c>
      <c r="I1990" s="112"/>
      <c r="J1990" s="113"/>
      <c r="K1990" s="114"/>
      <c r="L1990" s="115"/>
      <c r="M1990" s="116"/>
      <c r="N1990" s="15" t="str">
        <f t="shared" si="158"/>
        <v>06713</v>
      </c>
      <c r="O1990" t="str">
        <f t="shared" si="159"/>
        <v/>
      </c>
      <c r="Q1990">
        <f t="shared" si="160"/>
        <v>6713</v>
      </c>
      <c r="R1990" s="14">
        <f t="shared" si="161"/>
        <v>567424</v>
      </c>
    </row>
    <row r="1991" spans="1:18" ht="25.5" x14ac:dyDescent="0.25">
      <c r="A1991" s="10">
        <v>285</v>
      </c>
      <c r="B1991" s="111"/>
      <c r="C1991" s="6" t="s">
        <v>2645</v>
      </c>
      <c r="D1991" s="7">
        <v>44982</v>
      </c>
      <c r="E1991" s="8" t="s">
        <v>2363</v>
      </c>
      <c r="F1991" s="9">
        <v>945012</v>
      </c>
      <c r="G1991" s="8" t="s">
        <v>1378</v>
      </c>
      <c r="H1991" s="9">
        <v>99226</v>
      </c>
      <c r="I1991" s="112"/>
      <c r="J1991" s="113"/>
      <c r="K1991" s="114"/>
      <c r="L1991" s="115"/>
      <c r="M1991" s="116"/>
      <c r="N1991" s="15" t="str">
        <f t="shared" si="158"/>
        <v>09008</v>
      </c>
      <c r="O1991" t="str">
        <f t="shared" si="159"/>
        <v/>
      </c>
      <c r="Q1991">
        <f t="shared" si="160"/>
        <v>9008</v>
      </c>
      <c r="R1991" s="14">
        <f t="shared" si="161"/>
        <v>945012</v>
      </c>
    </row>
    <row r="1992" spans="1:18" ht="25.5" x14ac:dyDescent="0.25">
      <c r="A1992" s="10">
        <v>286</v>
      </c>
      <c r="B1992" s="111"/>
      <c r="C1992" s="6" t="s">
        <v>2646</v>
      </c>
      <c r="D1992" s="7">
        <v>44981</v>
      </c>
      <c r="E1992" s="8" t="s">
        <v>2423</v>
      </c>
      <c r="F1992" s="9">
        <v>1265682</v>
      </c>
      <c r="G1992" s="8" t="s">
        <v>1378</v>
      </c>
      <c r="H1992" s="9">
        <v>132897</v>
      </c>
      <c r="I1992" s="112"/>
      <c r="J1992" s="113"/>
      <c r="K1992" s="114"/>
      <c r="L1992" s="115"/>
      <c r="M1992" s="116"/>
      <c r="N1992" s="15" t="str">
        <f t="shared" si="158"/>
        <v>08625</v>
      </c>
      <c r="O1992" t="str">
        <f t="shared" si="159"/>
        <v/>
      </c>
      <c r="Q1992">
        <f t="shared" si="160"/>
        <v>8625</v>
      </c>
      <c r="R1992" s="14">
        <f t="shared" si="161"/>
        <v>1265682</v>
      </c>
    </row>
    <row r="1993" spans="1:18" ht="25.5" x14ac:dyDescent="0.25">
      <c r="A1993" s="10">
        <v>287</v>
      </c>
      <c r="B1993" s="111"/>
      <c r="C1993" s="6" t="s">
        <v>2647</v>
      </c>
      <c r="D1993" s="7">
        <v>44974</v>
      </c>
      <c r="E1993" s="8" t="s">
        <v>2418</v>
      </c>
      <c r="F1993" s="9">
        <v>1683608</v>
      </c>
      <c r="G1993" s="8" t="s">
        <v>1378</v>
      </c>
      <c r="H1993" s="9">
        <v>176779</v>
      </c>
      <c r="I1993" s="112"/>
      <c r="J1993" s="113"/>
      <c r="K1993" s="114"/>
      <c r="L1993" s="115"/>
      <c r="M1993" s="116"/>
      <c r="N1993" s="15" t="str">
        <f t="shared" si="158"/>
        <v>06377</v>
      </c>
      <c r="O1993" t="str">
        <f t="shared" si="159"/>
        <v/>
      </c>
      <c r="Q1993">
        <f t="shared" si="160"/>
        <v>6377</v>
      </c>
      <c r="R1993" s="14">
        <f t="shared" si="161"/>
        <v>1683608</v>
      </c>
    </row>
    <row r="1994" spans="1:18" ht="25.5" x14ac:dyDescent="0.25">
      <c r="A1994" s="11">
        <v>288</v>
      </c>
      <c r="B1994" s="100"/>
      <c r="C1994" s="6" t="s">
        <v>2648</v>
      </c>
      <c r="D1994" s="7">
        <v>44980</v>
      </c>
      <c r="E1994" s="8" t="s">
        <v>2376</v>
      </c>
      <c r="F1994" s="9">
        <v>2078573</v>
      </c>
      <c r="G1994" s="8" t="s">
        <v>1378</v>
      </c>
      <c r="H1994" s="9">
        <v>218250</v>
      </c>
      <c r="I1994" s="104"/>
      <c r="J1994" s="105"/>
      <c r="K1994" s="106"/>
      <c r="L1994" s="109"/>
      <c r="M1994" s="110"/>
      <c r="N1994" s="15" t="str">
        <f t="shared" si="158"/>
        <v>07505</v>
      </c>
      <c r="O1994" t="str">
        <f t="shared" si="159"/>
        <v/>
      </c>
      <c r="Q1994">
        <f t="shared" si="160"/>
        <v>7505</v>
      </c>
      <c r="R1994" s="14">
        <f t="shared" si="161"/>
        <v>2078573</v>
      </c>
    </row>
    <row r="1995" spans="1:18" ht="25.5" x14ac:dyDescent="0.25">
      <c r="A1995" s="12">
        <v>289</v>
      </c>
      <c r="B1995" s="12" t="s">
        <v>2649</v>
      </c>
      <c r="C1995" s="6" t="s">
        <v>2650</v>
      </c>
      <c r="D1995" s="7">
        <v>44739</v>
      </c>
      <c r="E1995" s="8" t="s">
        <v>131</v>
      </c>
      <c r="F1995" s="9">
        <v>756355</v>
      </c>
      <c r="G1995" s="8" t="s">
        <v>1378</v>
      </c>
      <c r="H1995" s="9">
        <v>79417</v>
      </c>
      <c r="I1995" s="94">
        <v>676938</v>
      </c>
      <c r="J1995" s="95"/>
      <c r="K1995" s="96"/>
      <c r="L1995" s="97" t="s">
        <v>60</v>
      </c>
      <c r="M1995" s="98"/>
      <c r="N1995" s="15" t="str">
        <f t="shared" si="158"/>
        <v>20607</v>
      </c>
      <c r="O1995" t="str">
        <f t="shared" si="159"/>
        <v/>
      </c>
      <c r="Q1995">
        <f t="shared" si="160"/>
        <v>20607</v>
      </c>
      <c r="R1995" s="14">
        <f t="shared" si="161"/>
        <v>756355</v>
      </c>
    </row>
    <row r="1996" spans="1:18" ht="25.5" x14ac:dyDescent="0.25">
      <c r="A1996" s="12">
        <v>290</v>
      </c>
      <c r="B1996" s="12" t="s">
        <v>2651</v>
      </c>
      <c r="C1996" s="6" t="s">
        <v>2652</v>
      </c>
      <c r="D1996" s="7">
        <v>44810</v>
      </c>
      <c r="E1996" s="8" t="s">
        <v>131</v>
      </c>
      <c r="F1996" s="9">
        <v>1575890</v>
      </c>
      <c r="G1996" s="8" t="s">
        <v>1378</v>
      </c>
      <c r="H1996" s="9">
        <v>165468</v>
      </c>
      <c r="I1996" s="94">
        <v>1410422</v>
      </c>
      <c r="J1996" s="95"/>
      <c r="K1996" s="96"/>
      <c r="L1996" s="97" t="s">
        <v>60</v>
      </c>
      <c r="M1996" s="98"/>
      <c r="N1996" s="15" t="str">
        <f t="shared" si="158"/>
        <v>37306</v>
      </c>
      <c r="O1996" t="str">
        <f t="shared" si="159"/>
        <v/>
      </c>
      <c r="Q1996">
        <f t="shared" si="160"/>
        <v>37306</v>
      </c>
      <c r="R1996" s="14">
        <f t="shared" si="161"/>
        <v>1575890</v>
      </c>
    </row>
    <row r="1997" spans="1:18" ht="25.5" x14ac:dyDescent="0.25">
      <c r="A1997" s="5">
        <v>291</v>
      </c>
      <c r="B1997" s="99" t="s">
        <v>2653</v>
      </c>
      <c r="C1997" s="6" t="s">
        <v>2654</v>
      </c>
      <c r="D1997" s="7">
        <v>44854</v>
      </c>
      <c r="E1997" s="13"/>
      <c r="F1997" s="9">
        <v>419799</v>
      </c>
      <c r="G1997" s="8" t="s">
        <v>1378</v>
      </c>
      <c r="H1997" s="9">
        <v>44079</v>
      </c>
      <c r="I1997" s="101">
        <v>1117620</v>
      </c>
      <c r="J1997" s="102"/>
      <c r="K1997" s="103"/>
      <c r="L1997" s="107" t="s">
        <v>60</v>
      </c>
      <c r="M1997" s="108"/>
      <c r="N1997" s="15" t="str">
        <f t="shared" si="158"/>
        <v>48526</v>
      </c>
      <c r="O1997" t="str">
        <f t="shared" si="159"/>
        <v/>
      </c>
      <c r="Q1997">
        <f t="shared" si="160"/>
        <v>48526</v>
      </c>
      <c r="R1997" s="14">
        <f t="shared" si="161"/>
        <v>419799</v>
      </c>
    </row>
    <row r="1998" spans="1:18" ht="25.5" x14ac:dyDescent="0.25">
      <c r="A1998" s="11">
        <v>292</v>
      </c>
      <c r="B1998" s="100"/>
      <c r="C1998" s="6" t="s">
        <v>2655</v>
      </c>
      <c r="D1998" s="7">
        <v>44862</v>
      </c>
      <c r="E1998" s="8" t="s">
        <v>514</v>
      </c>
      <c r="F1998" s="9">
        <v>828938</v>
      </c>
      <c r="G1998" s="8" t="s">
        <v>1378</v>
      </c>
      <c r="H1998" s="9">
        <v>87038</v>
      </c>
      <c r="I1998" s="104"/>
      <c r="J1998" s="105"/>
      <c r="K1998" s="106"/>
      <c r="L1998" s="109"/>
      <c r="M1998" s="110"/>
      <c r="N1998" s="15" t="str">
        <f t="shared" si="158"/>
        <v>49337</v>
      </c>
      <c r="O1998" t="str">
        <f t="shared" si="159"/>
        <v/>
      </c>
      <c r="Q1998">
        <f t="shared" si="160"/>
        <v>49337</v>
      </c>
      <c r="R1998" s="14">
        <f t="shared" si="161"/>
        <v>828938</v>
      </c>
    </row>
    <row r="1999" spans="1:18" ht="25.5" x14ac:dyDescent="0.25">
      <c r="A1999" s="5">
        <v>293</v>
      </c>
      <c r="B1999" s="99" t="s">
        <v>2656</v>
      </c>
      <c r="C1999" s="6" t="s">
        <v>2657</v>
      </c>
      <c r="D1999" s="7">
        <v>44839</v>
      </c>
      <c r="E1999" s="8" t="s">
        <v>2658</v>
      </c>
      <c r="F1999" s="9">
        <v>2118553</v>
      </c>
      <c r="G1999" s="8" t="s">
        <v>1378</v>
      </c>
      <c r="H1999" s="9">
        <v>222448</v>
      </c>
      <c r="I1999" s="101">
        <v>3271833</v>
      </c>
      <c r="J1999" s="102"/>
      <c r="K1999" s="103"/>
      <c r="L1999" s="107" t="s">
        <v>60</v>
      </c>
      <c r="M1999" s="108"/>
      <c r="N1999" s="15" t="str">
        <f t="shared" si="158"/>
        <v>45875</v>
      </c>
      <c r="O1999" t="str">
        <f t="shared" si="159"/>
        <v/>
      </c>
      <c r="Q1999">
        <f t="shared" si="160"/>
        <v>45875</v>
      </c>
      <c r="R1999" s="14">
        <f t="shared" si="161"/>
        <v>2118553</v>
      </c>
    </row>
    <row r="2000" spans="1:18" ht="25.5" x14ac:dyDescent="0.25">
      <c r="A2000" s="10">
        <v>294</v>
      </c>
      <c r="B2000" s="111"/>
      <c r="C2000" s="6" t="s">
        <v>2659</v>
      </c>
      <c r="D2000" s="7">
        <v>44854</v>
      </c>
      <c r="E2000" s="8" t="s">
        <v>2413</v>
      </c>
      <c r="F2000" s="9">
        <v>1028227</v>
      </c>
      <c r="G2000" s="8" t="s">
        <v>1378</v>
      </c>
      <c r="H2000" s="9">
        <v>107964</v>
      </c>
      <c r="I2000" s="112"/>
      <c r="J2000" s="113"/>
      <c r="K2000" s="114"/>
      <c r="L2000" s="115"/>
      <c r="M2000" s="116"/>
      <c r="N2000" s="15" t="str">
        <f t="shared" si="158"/>
        <v>48566</v>
      </c>
      <c r="O2000" t="str">
        <f t="shared" si="159"/>
        <v/>
      </c>
      <c r="Q2000">
        <f t="shared" si="160"/>
        <v>48566</v>
      </c>
      <c r="R2000" s="14">
        <f t="shared" si="161"/>
        <v>1028227</v>
      </c>
    </row>
    <row r="2001" spans="1:18" ht="25.5" x14ac:dyDescent="0.25">
      <c r="A2001" s="11">
        <v>295</v>
      </c>
      <c r="B2001" s="100"/>
      <c r="C2001" s="6" t="s">
        <v>2660</v>
      </c>
      <c r="D2001" s="7">
        <v>44860</v>
      </c>
      <c r="E2001" s="8" t="s">
        <v>2380</v>
      </c>
      <c r="F2001" s="9">
        <v>508899</v>
      </c>
      <c r="G2001" s="8" t="s">
        <v>1378</v>
      </c>
      <c r="H2001" s="9">
        <v>53434</v>
      </c>
      <c r="I2001" s="104"/>
      <c r="J2001" s="105"/>
      <c r="K2001" s="106"/>
      <c r="L2001" s="109"/>
      <c r="M2001" s="110"/>
      <c r="N2001" s="15" t="str">
        <f t="shared" si="158"/>
        <v>48886</v>
      </c>
      <c r="O2001" t="str">
        <f t="shared" si="159"/>
        <v/>
      </c>
      <c r="Q2001">
        <f t="shared" si="160"/>
        <v>48886</v>
      </c>
      <c r="R2001" s="14">
        <f t="shared" si="161"/>
        <v>508899</v>
      </c>
    </row>
    <row r="2002" spans="1:18" ht="25.5" x14ac:dyDescent="0.25">
      <c r="A2002" s="12">
        <v>296</v>
      </c>
      <c r="B2002" s="12" t="s">
        <v>2661</v>
      </c>
      <c r="C2002" s="6" t="s">
        <v>2662</v>
      </c>
      <c r="D2002" s="7">
        <v>44890</v>
      </c>
      <c r="E2002" s="8" t="s">
        <v>514</v>
      </c>
      <c r="F2002" s="9">
        <v>270983</v>
      </c>
      <c r="G2002" s="8" t="s">
        <v>1378</v>
      </c>
      <c r="H2002" s="9">
        <v>28453</v>
      </c>
      <c r="I2002" s="94">
        <v>242530</v>
      </c>
      <c r="J2002" s="95"/>
      <c r="K2002" s="96"/>
      <c r="L2002" s="97" t="s">
        <v>60</v>
      </c>
      <c r="M2002" s="98"/>
      <c r="N2002" s="15" t="str">
        <f t="shared" si="158"/>
        <v>52707</v>
      </c>
      <c r="O2002" t="str">
        <f t="shared" si="159"/>
        <v/>
      </c>
      <c r="Q2002">
        <f t="shared" si="160"/>
        <v>52707</v>
      </c>
      <c r="R2002" s="14">
        <f t="shared" si="161"/>
        <v>270983</v>
      </c>
    </row>
    <row r="2003" spans="1:18" ht="25.5" x14ac:dyDescent="0.25">
      <c r="A2003" s="12">
        <v>297</v>
      </c>
      <c r="B2003" s="12" t="s">
        <v>2663</v>
      </c>
      <c r="C2003" s="6" t="s">
        <v>2664</v>
      </c>
      <c r="D2003" s="7">
        <v>44883</v>
      </c>
      <c r="E2003" s="8" t="s">
        <v>248</v>
      </c>
      <c r="F2003" s="9">
        <v>1392768</v>
      </c>
      <c r="G2003" s="8" t="s">
        <v>1378</v>
      </c>
      <c r="H2003" s="9">
        <v>146241</v>
      </c>
      <c r="I2003" s="94">
        <v>1246527</v>
      </c>
      <c r="J2003" s="95"/>
      <c r="K2003" s="96"/>
      <c r="L2003" s="97" t="s">
        <v>60</v>
      </c>
      <c r="M2003" s="98"/>
      <c r="N2003" s="15" t="str">
        <f t="shared" si="158"/>
        <v>51641</v>
      </c>
      <c r="O2003" t="str">
        <f t="shared" si="159"/>
        <v/>
      </c>
      <c r="Q2003">
        <f t="shared" si="160"/>
        <v>51641</v>
      </c>
      <c r="R2003" s="14">
        <f t="shared" si="161"/>
        <v>1392768</v>
      </c>
    </row>
    <row r="2004" spans="1:18" ht="25.5" x14ac:dyDescent="0.25">
      <c r="A2004" s="5">
        <v>298</v>
      </c>
      <c r="B2004" s="99" t="s">
        <v>2665</v>
      </c>
      <c r="C2004" s="6" t="s">
        <v>2666</v>
      </c>
      <c r="D2004" s="7">
        <v>44883</v>
      </c>
      <c r="E2004" s="8" t="s">
        <v>248</v>
      </c>
      <c r="F2004" s="9">
        <v>1320283</v>
      </c>
      <c r="G2004" s="8" t="s">
        <v>1378</v>
      </c>
      <c r="H2004" s="9">
        <v>138630</v>
      </c>
      <c r="I2004" s="101">
        <v>2428181</v>
      </c>
      <c r="J2004" s="102"/>
      <c r="K2004" s="103"/>
      <c r="L2004" s="107" t="s">
        <v>60</v>
      </c>
      <c r="M2004" s="108"/>
      <c r="N2004" s="15" t="str">
        <f t="shared" ref="N2004:N2067" si="162">+RIGHT(C2004,5)</f>
        <v>51644</v>
      </c>
      <c r="O2004" t="str">
        <f t="shared" ref="O2004:O2067" si="163">+IF(F2004&gt;0,"","HT")</f>
        <v/>
      </c>
      <c r="Q2004">
        <f t="shared" ref="Q2004:Q2067" si="164">+N2004*1</f>
        <v>51644</v>
      </c>
      <c r="R2004" s="14">
        <f t="shared" ref="R2004:R2067" si="165">+F2004</f>
        <v>1320283</v>
      </c>
    </row>
    <row r="2005" spans="1:18" ht="25.5" x14ac:dyDescent="0.25">
      <c r="A2005" s="11">
        <v>299</v>
      </c>
      <c r="B2005" s="100"/>
      <c r="C2005" s="6" t="s">
        <v>2667</v>
      </c>
      <c r="D2005" s="7">
        <v>44884</v>
      </c>
      <c r="E2005" s="8" t="s">
        <v>248</v>
      </c>
      <c r="F2005" s="9">
        <v>1392768</v>
      </c>
      <c r="G2005" s="8" t="s">
        <v>1378</v>
      </c>
      <c r="H2005" s="9">
        <v>146240</v>
      </c>
      <c r="I2005" s="104"/>
      <c r="J2005" s="105"/>
      <c r="K2005" s="106"/>
      <c r="L2005" s="109"/>
      <c r="M2005" s="110"/>
      <c r="N2005" s="15" t="str">
        <f t="shared" si="162"/>
        <v>51956</v>
      </c>
      <c r="O2005" t="str">
        <f t="shared" si="163"/>
        <v/>
      </c>
      <c r="Q2005">
        <f t="shared" si="164"/>
        <v>51956</v>
      </c>
      <c r="R2005" s="14">
        <f t="shared" si="165"/>
        <v>1392768</v>
      </c>
    </row>
    <row r="2006" spans="1:18" ht="25.5" x14ac:dyDescent="0.25">
      <c r="A2006" s="5">
        <v>300</v>
      </c>
      <c r="B2006" s="99" t="s">
        <v>2668</v>
      </c>
      <c r="C2006" s="6" t="s">
        <v>2669</v>
      </c>
      <c r="D2006" s="7">
        <v>44877</v>
      </c>
      <c r="E2006" s="8" t="s">
        <v>127</v>
      </c>
      <c r="F2006" s="9">
        <v>657716</v>
      </c>
      <c r="G2006" s="8" t="s">
        <v>1378</v>
      </c>
      <c r="H2006" s="9">
        <v>69060</v>
      </c>
      <c r="I2006" s="101">
        <v>1637349</v>
      </c>
      <c r="J2006" s="102"/>
      <c r="K2006" s="103"/>
      <c r="L2006" s="107" t="s">
        <v>60</v>
      </c>
      <c r="M2006" s="108"/>
      <c r="N2006" s="15" t="str">
        <f t="shared" si="162"/>
        <v>50844</v>
      </c>
      <c r="O2006" t="str">
        <f t="shared" si="163"/>
        <v/>
      </c>
      <c r="Q2006">
        <f t="shared" si="164"/>
        <v>50844</v>
      </c>
      <c r="R2006" s="14">
        <f t="shared" si="165"/>
        <v>657716</v>
      </c>
    </row>
    <row r="2007" spans="1:18" ht="25.5" x14ac:dyDescent="0.25">
      <c r="A2007" s="11">
        <v>301</v>
      </c>
      <c r="B2007" s="100"/>
      <c r="C2007" s="6" t="s">
        <v>2670</v>
      </c>
      <c r="D2007" s="7">
        <v>44890</v>
      </c>
      <c r="E2007" s="8" t="s">
        <v>2376</v>
      </c>
      <c r="F2007" s="9">
        <v>1171724</v>
      </c>
      <c r="G2007" s="8" t="s">
        <v>1378</v>
      </c>
      <c r="H2007" s="9">
        <v>123031</v>
      </c>
      <c r="I2007" s="104"/>
      <c r="J2007" s="105"/>
      <c r="K2007" s="106"/>
      <c r="L2007" s="109"/>
      <c r="M2007" s="110"/>
      <c r="N2007" s="15" t="str">
        <f t="shared" si="162"/>
        <v>52731</v>
      </c>
      <c r="O2007" t="str">
        <f t="shared" si="163"/>
        <v/>
      </c>
      <c r="Q2007">
        <f t="shared" si="164"/>
        <v>52731</v>
      </c>
      <c r="R2007" s="14">
        <f t="shared" si="165"/>
        <v>1171724</v>
      </c>
    </row>
    <row r="2008" spans="1:18" ht="25.5" x14ac:dyDescent="0.25">
      <c r="A2008" s="5">
        <v>302</v>
      </c>
      <c r="B2008" s="99" t="s">
        <v>2671</v>
      </c>
      <c r="C2008" s="6" t="s">
        <v>2672</v>
      </c>
      <c r="D2008" s="7">
        <v>44905</v>
      </c>
      <c r="E2008" s="8" t="s">
        <v>514</v>
      </c>
      <c r="F2008" s="9">
        <v>1325911</v>
      </c>
      <c r="G2008" s="8" t="s">
        <v>1378</v>
      </c>
      <c r="H2008" s="9">
        <v>139221</v>
      </c>
      <c r="I2008" s="101">
        <v>1626820</v>
      </c>
      <c r="J2008" s="102"/>
      <c r="K2008" s="103"/>
      <c r="L2008" s="107" t="s">
        <v>60</v>
      </c>
      <c r="M2008" s="108"/>
      <c r="N2008" s="15" t="str">
        <f t="shared" si="162"/>
        <v>55245</v>
      </c>
      <c r="O2008" t="str">
        <f t="shared" si="163"/>
        <v/>
      </c>
      <c r="Q2008">
        <f t="shared" si="164"/>
        <v>55245</v>
      </c>
      <c r="R2008" s="14">
        <f t="shared" si="165"/>
        <v>1325911</v>
      </c>
    </row>
    <row r="2009" spans="1:18" ht="25.5" x14ac:dyDescent="0.25">
      <c r="A2009" s="11">
        <v>303</v>
      </c>
      <c r="B2009" s="100"/>
      <c r="C2009" s="6" t="s">
        <v>2673</v>
      </c>
      <c r="D2009" s="7">
        <v>44914</v>
      </c>
      <c r="E2009" s="8" t="s">
        <v>514</v>
      </c>
      <c r="F2009" s="9">
        <v>491765</v>
      </c>
      <c r="G2009" s="8" t="s">
        <v>1378</v>
      </c>
      <c r="H2009" s="9">
        <v>51635</v>
      </c>
      <c r="I2009" s="104"/>
      <c r="J2009" s="105"/>
      <c r="K2009" s="106"/>
      <c r="L2009" s="109"/>
      <c r="M2009" s="110"/>
      <c r="N2009" s="15" t="str">
        <f t="shared" si="162"/>
        <v>56040</v>
      </c>
      <c r="O2009" t="str">
        <f t="shared" si="163"/>
        <v/>
      </c>
      <c r="Q2009">
        <f t="shared" si="164"/>
        <v>56040</v>
      </c>
      <c r="R2009" s="14">
        <f t="shared" si="165"/>
        <v>491765</v>
      </c>
    </row>
    <row r="2010" spans="1:18" ht="25.5" x14ac:dyDescent="0.25">
      <c r="A2010" s="12">
        <v>304</v>
      </c>
      <c r="B2010" s="12" t="s">
        <v>2674</v>
      </c>
      <c r="C2010" s="6" t="s">
        <v>2675</v>
      </c>
      <c r="D2010" s="7">
        <v>44909</v>
      </c>
      <c r="E2010" s="13"/>
      <c r="F2010" s="9">
        <v>994222</v>
      </c>
      <c r="G2010" s="8" t="s">
        <v>1378</v>
      </c>
      <c r="H2010" s="9">
        <v>104393</v>
      </c>
      <c r="I2010" s="94">
        <v>889829</v>
      </c>
      <c r="J2010" s="95"/>
      <c r="K2010" s="96"/>
      <c r="L2010" s="97" t="s">
        <v>60</v>
      </c>
      <c r="M2010" s="98"/>
      <c r="N2010" s="15" t="str">
        <f t="shared" si="162"/>
        <v>55447</v>
      </c>
      <c r="O2010" t="str">
        <f t="shared" si="163"/>
        <v/>
      </c>
      <c r="Q2010">
        <f t="shared" si="164"/>
        <v>55447</v>
      </c>
      <c r="R2010" s="14">
        <f t="shared" si="165"/>
        <v>994222</v>
      </c>
    </row>
    <row r="2011" spans="1:18" ht="25.5" x14ac:dyDescent="0.25">
      <c r="A2011" s="12">
        <v>305</v>
      </c>
      <c r="B2011" s="12" t="s">
        <v>2676</v>
      </c>
      <c r="C2011" s="6" t="s">
        <v>2677</v>
      </c>
      <c r="D2011" s="7">
        <v>44916</v>
      </c>
      <c r="E2011" s="8" t="s">
        <v>248</v>
      </c>
      <c r="F2011" s="9">
        <v>491765</v>
      </c>
      <c r="G2011" s="8" t="s">
        <v>1378</v>
      </c>
      <c r="H2011" s="9">
        <v>51635</v>
      </c>
      <c r="I2011" s="94">
        <v>440130</v>
      </c>
      <c r="J2011" s="95"/>
      <c r="K2011" s="96"/>
      <c r="L2011" s="97" t="s">
        <v>60</v>
      </c>
      <c r="M2011" s="98"/>
      <c r="N2011" s="15" t="str">
        <f t="shared" si="162"/>
        <v>56194</v>
      </c>
      <c r="O2011" t="str">
        <f t="shared" si="163"/>
        <v/>
      </c>
      <c r="Q2011">
        <f t="shared" si="164"/>
        <v>56194</v>
      </c>
      <c r="R2011" s="14">
        <f t="shared" si="165"/>
        <v>491765</v>
      </c>
    </row>
    <row r="2012" spans="1:18" ht="25.5" x14ac:dyDescent="0.25">
      <c r="A2012" s="5">
        <v>306</v>
      </c>
      <c r="B2012" s="99" t="s">
        <v>2678</v>
      </c>
      <c r="C2012" s="6" t="s">
        <v>2679</v>
      </c>
      <c r="D2012" s="7">
        <v>44925</v>
      </c>
      <c r="E2012" s="8" t="s">
        <v>2363</v>
      </c>
      <c r="F2012" s="9">
        <v>749762</v>
      </c>
      <c r="G2012" s="8" t="s">
        <v>1378</v>
      </c>
      <c r="H2012" s="9">
        <v>78725</v>
      </c>
      <c r="I2012" s="101">
        <v>2821402</v>
      </c>
      <c r="J2012" s="102"/>
      <c r="K2012" s="103"/>
      <c r="L2012" s="107" t="s">
        <v>60</v>
      </c>
      <c r="M2012" s="108"/>
      <c r="N2012" s="15" t="str">
        <f t="shared" si="162"/>
        <v>57577</v>
      </c>
      <c r="O2012" t="str">
        <f t="shared" si="163"/>
        <v/>
      </c>
      <c r="Q2012">
        <f t="shared" si="164"/>
        <v>57577</v>
      </c>
      <c r="R2012" s="14">
        <f t="shared" si="165"/>
        <v>749762</v>
      </c>
    </row>
    <row r="2013" spans="1:18" ht="25.5" x14ac:dyDescent="0.25">
      <c r="A2013" s="10">
        <v>307</v>
      </c>
      <c r="B2013" s="111"/>
      <c r="C2013" s="6" t="s">
        <v>2680</v>
      </c>
      <c r="D2013" s="7">
        <v>44904</v>
      </c>
      <c r="E2013" s="8" t="s">
        <v>248</v>
      </c>
      <c r="F2013" s="9">
        <v>490050</v>
      </c>
      <c r="G2013" s="8" t="s">
        <v>1378</v>
      </c>
      <c r="H2013" s="9">
        <v>51455</v>
      </c>
      <c r="I2013" s="112"/>
      <c r="J2013" s="113"/>
      <c r="K2013" s="114"/>
      <c r="L2013" s="115"/>
      <c r="M2013" s="116"/>
      <c r="N2013" s="15" t="str">
        <f t="shared" si="162"/>
        <v>55181</v>
      </c>
      <c r="O2013" t="str">
        <f t="shared" si="163"/>
        <v/>
      </c>
      <c r="Q2013">
        <f t="shared" si="164"/>
        <v>55181</v>
      </c>
      <c r="R2013" s="14">
        <f t="shared" si="165"/>
        <v>490050</v>
      </c>
    </row>
    <row r="2014" spans="1:18" ht="25.5" x14ac:dyDescent="0.25">
      <c r="A2014" s="10">
        <v>308</v>
      </c>
      <c r="B2014" s="111"/>
      <c r="C2014" s="6" t="s">
        <v>2681</v>
      </c>
      <c r="D2014" s="7">
        <v>44923</v>
      </c>
      <c r="E2014" s="8" t="s">
        <v>248</v>
      </c>
      <c r="F2014" s="9">
        <v>367988</v>
      </c>
      <c r="G2014" s="8" t="s">
        <v>1378</v>
      </c>
      <c r="H2014" s="9">
        <v>38639</v>
      </c>
      <c r="I2014" s="112"/>
      <c r="J2014" s="113"/>
      <c r="K2014" s="114"/>
      <c r="L2014" s="115"/>
      <c r="M2014" s="116"/>
      <c r="N2014" s="15" t="str">
        <f t="shared" si="162"/>
        <v>57026</v>
      </c>
      <c r="O2014" t="str">
        <f t="shared" si="163"/>
        <v/>
      </c>
      <c r="Q2014">
        <f t="shared" si="164"/>
        <v>57026</v>
      </c>
      <c r="R2014" s="14">
        <f t="shared" si="165"/>
        <v>367988</v>
      </c>
    </row>
    <row r="2015" spans="1:18" ht="25.5" x14ac:dyDescent="0.25">
      <c r="A2015" s="10">
        <v>309</v>
      </c>
      <c r="B2015" s="111"/>
      <c r="C2015" s="6" t="s">
        <v>2682</v>
      </c>
      <c r="D2015" s="7">
        <v>44926</v>
      </c>
      <c r="E2015" s="8" t="s">
        <v>248</v>
      </c>
      <c r="F2015" s="9">
        <v>396527</v>
      </c>
      <c r="G2015" s="8" t="s">
        <v>1378</v>
      </c>
      <c r="H2015" s="9">
        <v>41635</v>
      </c>
      <c r="I2015" s="112"/>
      <c r="J2015" s="113"/>
      <c r="K2015" s="114"/>
      <c r="L2015" s="115"/>
      <c r="M2015" s="116"/>
      <c r="N2015" s="15" t="str">
        <f t="shared" si="162"/>
        <v>57742</v>
      </c>
      <c r="O2015" t="str">
        <f t="shared" si="163"/>
        <v/>
      </c>
      <c r="Q2015">
        <f t="shared" si="164"/>
        <v>57742</v>
      </c>
      <c r="R2015" s="14">
        <f t="shared" si="165"/>
        <v>396527</v>
      </c>
    </row>
    <row r="2016" spans="1:18" ht="25.5" x14ac:dyDescent="0.25">
      <c r="A2016" s="10">
        <v>310</v>
      </c>
      <c r="B2016" s="111"/>
      <c r="C2016" s="6" t="s">
        <v>2683</v>
      </c>
      <c r="D2016" s="7">
        <v>44897</v>
      </c>
      <c r="E2016" s="8" t="s">
        <v>248</v>
      </c>
      <c r="F2016" s="9">
        <v>599713</v>
      </c>
      <c r="G2016" s="8" t="s">
        <v>1378</v>
      </c>
      <c r="H2016" s="9">
        <v>62970</v>
      </c>
      <c r="I2016" s="112"/>
      <c r="J2016" s="113"/>
      <c r="K2016" s="114"/>
      <c r="L2016" s="115"/>
      <c r="M2016" s="116"/>
      <c r="N2016" s="15" t="str">
        <f t="shared" si="162"/>
        <v>53955</v>
      </c>
      <c r="O2016" t="str">
        <f t="shared" si="163"/>
        <v/>
      </c>
      <c r="Q2016">
        <f t="shared" si="164"/>
        <v>53955</v>
      </c>
      <c r="R2016" s="14">
        <f t="shared" si="165"/>
        <v>599713</v>
      </c>
    </row>
    <row r="2017" spans="1:18" ht="25.5" x14ac:dyDescent="0.25">
      <c r="A2017" s="11">
        <v>311</v>
      </c>
      <c r="B2017" s="100"/>
      <c r="C2017" s="6" t="s">
        <v>2684</v>
      </c>
      <c r="D2017" s="7">
        <v>44897</v>
      </c>
      <c r="E2017" s="8" t="s">
        <v>248</v>
      </c>
      <c r="F2017" s="9">
        <v>548364</v>
      </c>
      <c r="G2017" s="8" t="s">
        <v>1378</v>
      </c>
      <c r="H2017" s="9">
        <v>57578</v>
      </c>
      <c r="I2017" s="104"/>
      <c r="J2017" s="105"/>
      <c r="K2017" s="106"/>
      <c r="L2017" s="109"/>
      <c r="M2017" s="110"/>
      <c r="N2017" s="15" t="str">
        <f t="shared" si="162"/>
        <v>53953</v>
      </c>
      <c r="O2017" t="str">
        <f t="shared" si="163"/>
        <v/>
      </c>
      <c r="Q2017">
        <f t="shared" si="164"/>
        <v>53953</v>
      </c>
      <c r="R2017" s="14">
        <f t="shared" si="165"/>
        <v>548364</v>
      </c>
    </row>
    <row r="2018" spans="1:18" ht="25.5" x14ac:dyDescent="0.25">
      <c r="A2018" s="5">
        <v>312</v>
      </c>
      <c r="B2018" s="99" t="s">
        <v>2685</v>
      </c>
      <c r="C2018" s="6" t="s">
        <v>2686</v>
      </c>
      <c r="D2018" s="7">
        <v>44903</v>
      </c>
      <c r="E2018" s="8" t="s">
        <v>2418</v>
      </c>
      <c r="F2018" s="9">
        <v>2423944</v>
      </c>
      <c r="G2018" s="8" t="s">
        <v>1378</v>
      </c>
      <c r="H2018" s="9">
        <v>254514</v>
      </c>
      <c r="I2018" s="101">
        <v>3178367</v>
      </c>
      <c r="J2018" s="102"/>
      <c r="K2018" s="103"/>
      <c r="L2018" s="107" t="s">
        <v>60</v>
      </c>
      <c r="M2018" s="108"/>
      <c r="N2018" s="15" t="str">
        <f t="shared" si="162"/>
        <v>54981</v>
      </c>
      <c r="O2018" t="str">
        <f t="shared" si="163"/>
        <v/>
      </c>
      <c r="Q2018">
        <f t="shared" si="164"/>
        <v>54981</v>
      </c>
      <c r="R2018" s="14">
        <f t="shared" si="165"/>
        <v>2423944</v>
      </c>
    </row>
    <row r="2019" spans="1:18" ht="25.5" x14ac:dyDescent="0.25">
      <c r="A2019" s="11">
        <v>313</v>
      </c>
      <c r="B2019" s="100"/>
      <c r="C2019" s="6" t="s">
        <v>2687</v>
      </c>
      <c r="D2019" s="7">
        <v>44897</v>
      </c>
      <c r="E2019" s="8" t="s">
        <v>2429</v>
      </c>
      <c r="F2019" s="9">
        <v>1127304</v>
      </c>
      <c r="G2019" s="8" t="s">
        <v>1378</v>
      </c>
      <c r="H2019" s="9">
        <v>118367</v>
      </c>
      <c r="I2019" s="104"/>
      <c r="J2019" s="105"/>
      <c r="K2019" s="106"/>
      <c r="L2019" s="109"/>
      <c r="M2019" s="110"/>
      <c r="N2019" s="15" t="str">
        <f t="shared" si="162"/>
        <v>53961</v>
      </c>
      <c r="O2019" t="str">
        <f t="shared" si="163"/>
        <v/>
      </c>
      <c r="Q2019">
        <f t="shared" si="164"/>
        <v>53961</v>
      </c>
      <c r="R2019" s="14">
        <f t="shared" si="165"/>
        <v>1127304</v>
      </c>
    </row>
    <row r="2020" spans="1:18" ht="63.75" x14ac:dyDescent="0.25">
      <c r="A2020" s="5">
        <v>314</v>
      </c>
      <c r="B2020" s="99" t="s">
        <v>2688</v>
      </c>
      <c r="C2020" s="6" t="s">
        <v>2689</v>
      </c>
      <c r="D2020" s="7">
        <v>44980</v>
      </c>
      <c r="E2020" s="8" t="s">
        <v>2690</v>
      </c>
      <c r="F2020" s="9">
        <v>-161548</v>
      </c>
      <c r="G2020" s="8" t="s">
        <v>1378</v>
      </c>
      <c r="H2020" s="9">
        <v>-16963</v>
      </c>
      <c r="I2020" s="101">
        <v>-25986459</v>
      </c>
      <c r="J2020" s="102"/>
      <c r="K2020" s="103"/>
      <c r="L2020" s="107" t="s">
        <v>60</v>
      </c>
      <c r="M2020" s="108"/>
      <c r="N2020" s="15" t="str">
        <f t="shared" si="162"/>
        <v>'5701</v>
      </c>
      <c r="O2020" t="str">
        <f t="shared" si="163"/>
        <v>HT</v>
      </c>
      <c r="Q2020">
        <f t="shared" ref="Q2020:Q2065" si="166">RIGHT(N2020,LEN(N2020)-1)*1</f>
        <v>5701</v>
      </c>
      <c r="R2020" s="14">
        <f t="shared" si="165"/>
        <v>-161548</v>
      </c>
    </row>
    <row r="2021" spans="1:18" ht="63.75" x14ac:dyDescent="0.25">
      <c r="A2021" s="10">
        <v>315</v>
      </c>
      <c r="B2021" s="111"/>
      <c r="C2021" s="6" t="s">
        <v>2691</v>
      </c>
      <c r="D2021" s="7">
        <v>44958</v>
      </c>
      <c r="E2021" s="8" t="s">
        <v>2692</v>
      </c>
      <c r="F2021" s="9">
        <v>-641520</v>
      </c>
      <c r="G2021" s="8" t="s">
        <v>1378</v>
      </c>
      <c r="H2021" s="9">
        <v>-67360</v>
      </c>
      <c r="I2021" s="112"/>
      <c r="J2021" s="113"/>
      <c r="K2021" s="114"/>
      <c r="L2021" s="115"/>
      <c r="M2021" s="116"/>
      <c r="N2021" s="15" t="str">
        <f t="shared" si="162"/>
        <v>'1985</v>
      </c>
      <c r="O2021" t="str">
        <f t="shared" si="163"/>
        <v>HT</v>
      </c>
      <c r="Q2021">
        <f t="shared" si="166"/>
        <v>1985</v>
      </c>
      <c r="R2021" s="14">
        <f t="shared" si="165"/>
        <v>-641520</v>
      </c>
    </row>
    <row r="2022" spans="1:18" ht="63.75" x14ac:dyDescent="0.25">
      <c r="A2022" s="10">
        <v>316</v>
      </c>
      <c r="B2022" s="111"/>
      <c r="C2022" s="6" t="s">
        <v>2693</v>
      </c>
      <c r="D2022" s="7">
        <v>44958</v>
      </c>
      <c r="E2022" s="8" t="s">
        <v>2694</v>
      </c>
      <c r="F2022" s="9">
        <v>-79305</v>
      </c>
      <c r="G2022" s="8" t="s">
        <v>1378</v>
      </c>
      <c r="H2022" s="9">
        <v>-8327</v>
      </c>
      <c r="I2022" s="112"/>
      <c r="J2022" s="113"/>
      <c r="K2022" s="114"/>
      <c r="L2022" s="115"/>
      <c r="M2022" s="116"/>
      <c r="N2022" s="15" t="str">
        <f t="shared" si="162"/>
        <v>'2014</v>
      </c>
      <c r="O2022" t="str">
        <f t="shared" si="163"/>
        <v>HT</v>
      </c>
      <c r="Q2022">
        <f t="shared" si="166"/>
        <v>2014</v>
      </c>
      <c r="R2022" s="14">
        <f t="shared" si="165"/>
        <v>-79305</v>
      </c>
    </row>
    <row r="2023" spans="1:18" ht="51" x14ac:dyDescent="0.25">
      <c r="A2023" s="10">
        <v>317</v>
      </c>
      <c r="B2023" s="111"/>
      <c r="C2023" s="6" t="s">
        <v>2695</v>
      </c>
      <c r="D2023" s="7">
        <v>44982</v>
      </c>
      <c r="E2023" s="8" t="s">
        <v>2696</v>
      </c>
      <c r="F2023" s="9">
        <v>-838663</v>
      </c>
      <c r="G2023" s="8" t="s">
        <v>1378</v>
      </c>
      <c r="H2023" s="9">
        <v>-88060</v>
      </c>
      <c r="I2023" s="112"/>
      <c r="J2023" s="113"/>
      <c r="K2023" s="114"/>
      <c r="L2023" s="115"/>
      <c r="M2023" s="116"/>
      <c r="N2023" s="15" t="str">
        <f t="shared" si="162"/>
        <v>'6229</v>
      </c>
      <c r="O2023" t="str">
        <f t="shared" si="163"/>
        <v>HT</v>
      </c>
      <c r="Q2023">
        <f t="shared" si="166"/>
        <v>6229</v>
      </c>
      <c r="R2023" s="14">
        <f t="shared" si="165"/>
        <v>-838663</v>
      </c>
    </row>
    <row r="2024" spans="1:18" ht="63.75" x14ac:dyDescent="0.25">
      <c r="A2024" s="10">
        <v>318</v>
      </c>
      <c r="B2024" s="111"/>
      <c r="C2024" s="6" t="s">
        <v>2697</v>
      </c>
      <c r="D2024" s="7">
        <v>44963</v>
      </c>
      <c r="E2024" s="8" t="s">
        <v>2698</v>
      </c>
      <c r="F2024" s="9">
        <v>-515069</v>
      </c>
      <c r="G2024" s="8" t="s">
        <v>1378</v>
      </c>
      <c r="H2024" s="9">
        <v>-54082</v>
      </c>
      <c r="I2024" s="112"/>
      <c r="J2024" s="113"/>
      <c r="K2024" s="114"/>
      <c r="L2024" s="115"/>
      <c r="M2024" s="116"/>
      <c r="N2024" s="15" t="str">
        <f t="shared" si="162"/>
        <v>'2491</v>
      </c>
      <c r="O2024" t="str">
        <f t="shared" si="163"/>
        <v>HT</v>
      </c>
      <c r="Q2024">
        <f t="shared" si="166"/>
        <v>2491</v>
      </c>
      <c r="R2024" s="14">
        <f t="shared" si="165"/>
        <v>-515069</v>
      </c>
    </row>
    <row r="2025" spans="1:18" ht="63.75" x14ac:dyDescent="0.25">
      <c r="A2025" s="10">
        <v>319</v>
      </c>
      <c r="B2025" s="111"/>
      <c r="C2025" s="6" t="s">
        <v>2699</v>
      </c>
      <c r="D2025" s="7">
        <v>44967</v>
      </c>
      <c r="E2025" s="8" t="s">
        <v>2700</v>
      </c>
      <c r="F2025" s="9">
        <v>-200151</v>
      </c>
      <c r="G2025" s="8" t="s">
        <v>1378</v>
      </c>
      <c r="H2025" s="9">
        <v>-21016</v>
      </c>
      <c r="I2025" s="112"/>
      <c r="J2025" s="113"/>
      <c r="K2025" s="114"/>
      <c r="L2025" s="115"/>
      <c r="M2025" s="116"/>
      <c r="N2025" s="15" t="str">
        <f t="shared" si="162"/>
        <v>'3211</v>
      </c>
      <c r="O2025" t="str">
        <f t="shared" si="163"/>
        <v>HT</v>
      </c>
      <c r="Q2025">
        <f t="shared" si="166"/>
        <v>3211</v>
      </c>
      <c r="R2025" s="14">
        <f t="shared" si="165"/>
        <v>-200151</v>
      </c>
    </row>
    <row r="2026" spans="1:18" ht="63.75" x14ac:dyDescent="0.25">
      <c r="A2026" s="10">
        <v>320</v>
      </c>
      <c r="B2026" s="111"/>
      <c r="C2026" s="6" t="s">
        <v>2701</v>
      </c>
      <c r="D2026" s="7">
        <v>44980</v>
      </c>
      <c r="E2026" s="8" t="s">
        <v>2702</v>
      </c>
      <c r="F2026" s="9">
        <v>-325799</v>
      </c>
      <c r="G2026" s="8" t="s">
        <v>1378</v>
      </c>
      <c r="H2026" s="9">
        <v>-34209</v>
      </c>
      <c r="I2026" s="112"/>
      <c r="J2026" s="113"/>
      <c r="K2026" s="114"/>
      <c r="L2026" s="115"/>
      <c r="M2026" s="116"/>
      <c r="N2026" s="15" t="str">
        <f t="shared" si="162"/>
        <v>'5665</v>
      </c>
      <c r="O2026" t="str">
        <f t="shared" si="163"/>
        <v>HT</v>
      </c>
      <c r="Q2026">
        <f t="shared" si="166"/>
        <v>5665</v>
      </c>
      <c r="R2026" s="14">
        <f t="shared" si="165"/>
        <v>-325799</v>
      </c>
    </row>
    <row r="2027" spans="1:18" ht="63.75" x14ac:dyDescent="0.25">
      <c r="A2027" s="10">
        <v>321</v>
      </c>
      <c r="B2027" s="111"/>
      <c r="C2027" s="6" t="s">
        <v>2703</v>
      </c>
      <c r="D2027" s="7">
        <v>44968</v>
      </c>
      <c r="E2027" s="8" t="s">
        <v>2704</v>
      </c>
      <c r="F2027" s="9">
        <v>-732983</v>
      </c>
      <c r="G2027" s="8" t="s">
        <v>1378</v>
      </c>
      <c r="H2027" s="9">
        <v>-76963</v>
      </c>
      <c r="I2027" s="112"/>
      <c r="J2027" s="113"/>
      <c r="K2027" s="114"/>
      <c r="L2027" s="115"/>
      <c r="M2027" s="116"/>
      <c r="N2027" s="15" t="str">
        <f t="shared" si="162"/>
        <v>'3424</v>
      </c>
      <c r="O2027" t="str">
        <f t="shared" si="163"/>
        <v>HT</v>
      </c>
      <c r="Q2027">
        <f t="shared" si="166"/>
        <v>3424</v>
      </c>
      <c r="R2027" s="14">
        <f t="shared" si="165"/>
        <v>-732983</v>
      </c>
    </row>
    <row r="2028" spans="1:18" ht="51" x14ac:dyDescent="0.25">
      <c r="A2028" s="10">
        <v>322</v>
      </c>
      <c r="B2028" s="111"/>
      <c r="C2028" s="6" t="s">
        <v>2705</v>
      </c>
      <c r="D2028" s="7">
        <v>44978</v>
      </c>
      <c r="E2028" s="8" t="s">
        <v>2706</v>
      </c>
      <c r="F2028" s="9">
        <v>-133502</v>
      </c>
      <c r="G2028" s="8" t="s">
        <v>1378</v>
      </c>
      <c r="H2028" s="9">
        <v>-14018</v>
      </c>
      <c r="I2028" s="112"/>
      <c r="J2028" s="113"/>
      <c r="K2028" s="114"/>
      <c r="L2028" s="115"/>
      <c r="M2028" s="116"/>
      <c r="N2028" s="15" t="str">
        <f t="shared" si="162"/>
        <v>'5116</v>
      </c>
      <c r="O2028" t="str">
        <f t="shared" si="163"/>
        <v>HT</v>
      </c>
      <c r="Q2028">
        <f t="shared" si="166"/>
        <v>5116</v>
      </c>
      <c r="R2028" s="14">
        <f t="shared" si="165"/>
        <v>-133502</v>
      </c>
    </row>
    <row r="2029" spans="1:18" ht="51" x14ac:dyDescent="0.25">
      <c r="A2029" s="10">
        <v>323</v>
      </c>
      <c r="B2029" s="111"/>
      <c r="C2029" s="6" t="s">
        <v>2707</v>
      </c>
      <c r="D2029" s="7">
        <v>44979</v>
      </c>
      <c r="E2029" s="8" t="s">
        <v>2708</v>
      </c>
      <c r="F2029" s="9">
        <v>-100174</v>
      </c>
      <c r="G2029" s="8" t="s">
        <v>1378</v>
      </c>
      <c r="H2029" s="9">
        <v>-10518</v>
      </c>
      <c r="I2029" s="112"/>
      <c r="J2029" s="113"/>
      <c r="K2029" s="114"/>
      <c r="L2029" s="115"/>
      <c r="M2029" s="116"/>
      <c r="N2029" s="15" t="str">
        <f t="shared" si="162"/>
        <v>'5227</v>
      </c>
      <c r="O2029" t="str">
        <f t="shared" si="163"/>
        <v>HT</v>
      </c>
      <c r="Q2029">
        <f t="shared" si="166"/>
        <v>5227</v>
      </c>
      <c r="R2029" s="14">
        <f t="shared" si="165"/>
        <v>-100174</v>
      </c>
    </row>
    <row r="2030" spans="1:18" ht="63.75" x14ac:dyDescent="0.25">
      <c r="A2030" s="10">
        <v>324</v>
      </c>
      <c r="B2030" s="111"/>
      <c r="C2030" s="6" t="s">
        <v>2709</v>
      </c>
      <c r="D2030" s="7">
        <v>44984</v>
      </c>
      <c r="E2030" s="8" t="s">
        <v>2710</v>
      </c>
      <c r="F2030" s="9">
        <v>-764656</v>
      </c>
      <c r="G2030" s="8" t="s">
        <v>1378</v>
      </c>
      <c r="H2030" s="9">
        <v>-80289</v>
      </c>
      <c r="I2030" s="112"/>
      <c r="J2030" s="113"/>
      <c r="K2030" s="114"/>
      <c r="L2030" s="115"/>
      <c r="M2030" s="116"/>
      <c r="N2030" s="15" t="str">
        <f t="shared" si="162"/>
        <v>'6375</v>
      </c>
      <c r="O2030" t="str">
        <f t="shared" si="163"/>
        <v>HT</v>
      </c>
      <c r="Q2030">
        <f t="shared" si="166"/>
        <v>6375</v>
      </c>
      <c r="R2030" s="14">
        <f t="shared" si="165"/>
        <v>-764656</v>
      </c>
    </row>
    <row r="2031" spans="1:18" ht="63.75" x14ac:dyDescent="0.25">
      <c r="A2031" s="10">
        <v>325</v>
      </c>
      <c r="B2031" s="111"/>
      <c r="C2031" s="6" t="s">
        <v>2711</v>
      </c>
      <c r="D2031" s="7">
        <v>44958</v>
      </c>
      <c r="E2031" s="8" t="s">
        <v>2712</v>
      </c>
      <c r="F2031" s="9">
        <v>-95360</v>
      </c>
      <c r="G2031" s="8" t="s">
        <v>1378</v>
      </c>
      <c r="H2031" s="9">
        <v>-10013</v>
      </c>
      <c r="I2031" s="112"/>
      <c r="J2031" s="113"/>
      <c r="K2031" s="114"/>
      <c r="L2031" s="115"/>
      <c r="M2031" s="116"/>
      <c r="N2031" s="15" t="str">
        <f t="shared" si="162"/>
        <v>'1871</v>
      </c>
      <c r="O2031" t="str">
        <f t="shared" si="163"/>
        <v>HT</v>
      </c>
      <c r="Q2031">
        <f t="shared" si="166"/>
        <v>1871</v>
      </c>
      <c r="R2031" s="14">
        <f t="shared" si="165"/>
        <v>-95360</v>
      </c>
    </row>
    <row r="2032" spans="1:18" ht="63.75" x14ac:dyDescent="0.25">
      <c r="A2032" s="10">
        <v>326</v>
      </c>
      <c r="B2032" s="111"/>
      <c r="C2032" s="6" t="s">
        <v>2713</v>
      </c>
      <c r="D2032" s="7">
        <v>44966</v>
      </c>
      <c r="E2032" s="8" t="s">
        <v>2714</v>
      </c>
      <c r="F2032" s="9">
        <v>-694289</v>
      </c>
      <c r="G2032" s="8" t="s">
        <v>1378</v>
      </c>
      <c r="H2032" s="9">
        <v>-72900</v>
      </c>
      <c r="I2032" s="112"/>
      <c r="J2032" s="113"/>
      <c r="K2032" s="114"/>
      <c r="L2032" s="115"/>
      <c r="M2032" s="116"/>
      <c r="N2032" s="15" t="str">
        <f t="shared" si="162"/>
        <v>'2985</v>
      </c>
      <c r="O2032" t="str">
        <f t="shared" si="163"/>
        <v>HT</v>
      </c>
      <c r="Q2032">
        <f t="shared" si="166"/>
        <v>2985</v>
      </c>
      <c r="R2032" s="14">
        <f t="shared" si="165"/>
        <v>-694289</v>
      </c>
    </row>
    <row r="2033" spans="1:18" ht="51" x14ac:dyDescent="0.25">
      <c r="A2033" s="10">
        <v>327</v>
      </c>
      <c r="B2033" s="111"/>
      <c r="C2033" s="6" t="s">
        <v>2715</v>
      </c>
      <c r="D2033" s="7">
        <v>44979</v>
      </c>
      <c r="E2033" s="8" t="s">
        <v>2716</v>
      </c>
      <c r="F2033" s="9">
        <v>-99758</v>
      </c>
      <c r="G2033" s="8" t="s">
        <v>1378</v>
      </c>
      <c r="H2033" s="9">
        <v>-10475</v>
      </c>
      <c r="I2033" s="112"/>
      <c r="J2033" s="113"/>
      <c r="K2033" s="114"/>
      <c r="L2033" s="115"/>
      <c r="M2033" s="116"/>
      <c r="N2033" s="15" t="str">
        <f t="shared" si="162"/>
        <v>'5507</v>
      </c>
      <c r="O2033" t="str">
        <f t="shared" si="163"/>
        <v>HT</v>
      </c>
      <c r="Q2033">
        <f t="shared" si="166"/>
        <v>5507</v>
      </c>
      <c r="R2033" s="14">
        <f t="shared" si="165"/>
        <v>-99758</v>
      </c>
    </row>
    <row r="2034" spans="1:18" ht="51" x14ac:dyDescent="0.25">
      <c r="A2034" s="10">
        <v>328</v>
      </c>
      <c r="B2034" s="111"/>
      <c r="C2034" s="6" t="s">
        <v>2717</v>
      </c>
      <c r="D2034" s="7">
        <v>44984</v>
      </c>
      <c r="E2034" s="8" t="s">
        <v>2718</v>
      </c>
      <c r="F2034" s="9">
        <v>-249124</v>
      </c>
      <c r="G2034" s="8" t="s">
        <v>1378</v>
      </c>
      <c r="H2034" s="9">
        <v>-26158</v>
      </c>
      <c r="I2034" s="112"/>
      <c r="J2034" s="113"/>
      <c r="K2034" s="114"/>
      <c r="L2034" s="115"/>
      <c r="M2034" s="116"/>
      <c r="N2034" s="15" t="str">
        <f t="shared" si="162"/>
        <v>'6330</v>
      </c>
      <c r="O2034" t="str">
        <f t="shared" si="163"/>
        <v>HT</v>
      </c>
      <c r="Q2034">
        <f t="shared" si="166"/>
        <v>6330</v>
      </c>
      <c r="R2034" s="14">
        <f t="shared" si="165"/>
        <v>-249124</v>
      </c>
    </row>
    <row r="2035" spans="1:18" ht="51" x14ac:dyDescent="0.25">
      <c r="A2035" s="10">
        <v>329</v>
      </c>
      <c r="B2035" s="111"/>
      <c r="C2035" s="6" t="s">
        <v>2719</v>
      </c>
      <c r="D2035" s="7">
        <v>44974</v>
      </c>
      <c r="E2035" s="8" t="s">
        <v>2720</v>
      </c>
      <c r="F2035" s="9">
        <v>-2722323</v>
      </c>
      <c r="G2035" s="8" t="s">
        <v>1378</v>
      </c>
      <c r="H2035" s="9">
        <v>-285844</v>
      </c>
      <c r="I2035" s="112"/>
      <c r="J2035" s="113"/>
      <c r="K2035" s="114"/>
      <c r="L2035" s="115"/>
      <c r="M2035" s="116"/>
      <c r="N2035" s="15" t="str">
        <f t="shared" si="162"/>
        <v>'4603</v>
      </c>
      <c r="O2035" t="str">
        <f t="shared" si="163"/>
        <v>HT</v>
      </c>
      <c r="Q2035">
        <f t="shared" si="166"/>
        <v>4603</v>
      </c>
      <c r="R2035" s="14">
        <f t="shared" si="165"/>
        <v>-2722323</v>
      </c>
    </row>
    <row r="2036" spans="1:18" ht="63.75" x14ac:dyDescent="0.25">
      <c r="A2036" s="10">
        <v>330</v>
      </c>
      <c r="B2036" s="111"/>
      <c r="C2036" s="6" t="s">
        <v>2721</v>
      </c>
      <c r="D2036" s="7">
        <v>44964</v>
      </c>
      <c r="E2036" s="8" t="s">
        <v>2722</v>
      </c>
      <c r="F2036" s="9">
        <v>-1932461</v>
      </c>
      <c r="G2036" s="8" t="s">
        <v>1378</v>
      </c>
      <c r="H2036" s="9">
        <v>-202908</v>
      </c>
      <c r="I2036" s="112"/>
      <c r="J2036" s="113"/>
      <c r="K2036" s="114"/>
      <c r="L2036" s="115"/>
      <c r="M2036" s="116"/>
      <c r="N2036" s="15" t="str">
        <f t="shared" si="162"/>
        <v>'2627</v>
      </c>
      <c r="O2036" t="str">
        <f t="shared" si="163"/>
        <v>HT</v>
      </c>
      <c r="Q2036">
        <f t="shared" si="166"/>
        <v>2627</v>
      </c>
      <c r="R2036" s="14">
        <f t="shared" si="165"/>
        <v>-1932461</v>
      </c>
    </row>
    <row r="2037" spans="1:18" ht="63.75" x14ac:dyDescent="0.25">
      <c r="A2037" s="10">
        <v>331</v>
      </c>
      <c r="B2037" s="111"/>
      <c r="C2037" s="6" t="s">
        <v>2723</v>
      </c>
      <c r="D2037" s="7">
        <v>44980</v>
      </c>
      <c r="E2037" s="8" t="s">
        <v>2724</v>
      </c>
      <c r="F2037" s="9">
        <v>-689588</v>
      </c>
      <c r="G2037" s="8" t="s">
        <v>1378</v>
      </c>
      <c r="H2037" s="9">
        <v>-72407</v>
      </c>
      <c r="I2037" s="112"/>
      <c r="J2037" s="113"/>
      <c r="K2037" s="114"/>
      <c r="L2037" s="115"/>
      <c r="M2037" s="116"/>
      <c r="N2037" s="15" t="str">
        <f t="shared" si="162"/>
        <v>'5744</v>
      </c>
      <c r="O2037" t="str">
        <f t="shared" si="163"/>
        <v>HT</v>
      </c>
      <c r="Q2037">
        <f t="shared" si="166"/>
        <v>5744</v>
      </c>
      <c r="R2037" s="14">
        <f t="shared" si="165"/>
        <v>-689588</v>
      </c>
    </row>
    <row r="2038" spans="1:18" ht="63.75" x14ac:dyDescent="0.25">
      <c r="A2038" s="10">
        <v>332</v>
      </c>
      <c r="B2038" s="111"/>
      <c r="C2038" s="6" t="s">
        <v>2725</v>
      </c>
      <c r="D2038" s="7">
        <v>44963</v>
      </c>
      <c r="E2038" s="8" t="s">
        <v>2726</v>
      </c>
      <c r="F2038" s="9">
        <v>-109460</v>
      </c>
      <c r="G2038" s="8" t="s">
        <v>1378</v>
      </c>
      <c r="H2038" s="9">
        <v>-11493</v>
      </c>
      <c r="I2038" s="112"/>
      <c r="J2038" s="113"/>
      <c r="K2038" s="114"/>
      <c r="L2038" s="115"/>
      <c r="M2038" s="116"/>
      <c r="N2038" s="15" t="str">
        <f t="shared" si="162"/>
        <v>'2399</v>
      </c>
      <c r="O2038" t="str">
        <f t="shared" si="163"/>
        <v>HT</v>
      </c>
      <c r="Q2038">
        <f t="shared" si="166"/>
        <v>2399</v>
      </c>
      <c r="R2038" s="14">
        <f t="shared" si="165"/>
        <v>-109460</v>
      </c>
    </row>
    <row r="2039" spans="1:18" ht="51" x14ac:dyDescent="0.25">
      <c r="A2039" s="10">
        <v>333</v>
      </c>
      <c r="B2039" s="111"/>
      <c r="C2039" s="6" t="s">
        <v>2727</v>
      </c>
      <c r="D2039" s="7">
        <v>44977</v>
      </c>
      <c r="E2039" s="8" t="s">
        <v>2728</v>
      </c>
      <c r="F2039" s="9">
        <v>-677824</v>
      </c>
      <c r="G2039" s="8" t="s">
        <v>1378</v>
      </c>
      <c r="H2039" s="9">
        <v>-71172</v>
      </c>
      <c r="I2039" s="112"/>
      <c r="J2039" s="113"/>
      <c r="K2039" s="114"/>
      <c r="L2039" s="115"/>
      <c r="M2039" s="116"/>
      <c r="N2039" s="15" t="str">
        <f t="shared" si="162"/>
        <v>'4824</v>
      </c>
      <c r="O2039" t="str">
        <f t="shared" si="163"/>
        <v>HT</v>
      </c>
      <c r="Q2039">
        <f t="shared" si="166"/>
        <v>4824</v>
      </c>
      <c r="R2039" s="14">
        <f t="shared" si="165"/>
        <v>-677824</v>
      </c>
    </row>
    <row r="2040" spans="1:18" ht="63.75" x14ac:dyDescent="0.25">
      <c r="A2040" s="10">
        <v>334</v>
      </c>
      <c r="B2040" s="111"/>
      <c r="C2040" s="6" t="s">
        <v>2729</v>
      </c>
      <c r="D2040" s="7">
        <v>44984</v>
      </c>
      <c r="E2040" s="8" t="s">
        <v>2730</v>
      </c>
      <c r="F2040" s="9">
        <v>-1728049</v>
      </c>
      <c r="G2040" s="8" t="s">
        <v>1378</v>
      </c>
      <c r="H2040" s="9">
        <v>-181445</v>
      </c>
      <c r="I2040" s="112"/>
      <c r="J2040" s="113"/>
      <c r="K2040" s="114"/>
      <c r="L2040" s="115"/>
      <c r="M2040" s="116"/>
      <c r="N2040" s="15" t="str">
        <f t="shared" si="162"/>
        <v>'6280</v>
      </c>
      <c r="O2040" t="str">
        <f t="shared" si="163"/>
        <v>HT</v>
      </c>
      <c r="Q2040">
        <f t="shared" si="166"/>
        <v>6280</v>
      </c>
      <c r="R2040" s="14">
        <f t="shared" si="165"/>
        <v>-1728049</v>
      </c>
    </row>
    <row r="2041" spans="1:18" ht="63.75" x14ac:dyDescent="0.25">
      <c r="A2041" s="10">
        <v>335</v>
      </c>
      <c r="B2041" s="111"/>
      <c r="C2041" s="6" t="s">
        <v>2731</v>
      </c>
      <c r="D2041" s="7">
        <v>44963</v>
      </c>
      <c r="E2041" s="8" t="s">
        <v>2732</v>
      </c>
      <c r="F2041" s="9">
        <v>-144438</v>
      </c>
      <c r="G2041" s="8" t="s">
        <v>1378</v>
      </c>
      <c r="H2041" s="9">
        <v>-15166</v>
      </c>
      <c r="I2041" s="112"/>
      <c r="J2041" s="113"/>
      <c r="K2041" s="114"/>
      <c r="L2041" s="115"/>
      <c r="M2041" s="116"/>
      <c r="N2041" s="15" t="str">
        <f t="shared" si="162"/>
        <v>'2528</v>
      </c>
      <c r="O2041" t="str">
        <f t="shared" si="163"/>
        <v>HT</v>
      </c>
      <c r="Q2041">
        <f t="shared" si="166"/>
        <v>2528</v>
      </c>
      <c r="R2041" s="14">
        <f t="shared" si="165"/>
        <v>-144438</v>
      </c>
    </row>
    <row r="2042" spans="1:18" ht="51" x14ac:dyDescent="0.25">
      <c r="A2042" s="10">
        <v>336</v>
      </c>
      <c r="B2042" s="111"/>
      <c r="C2042" s="6" t="s">
        <v>2733</v>
      </c>
      <c r="D2042" s="7">
        <v>44981</v>
      </c>
      <c r="E2042" s="8" t="s">
        <v>2734</v>
      </c>
      <c r="F2042" s="9">
        <v>-242322</v>
      </c>
      <c r="G2042" s="8" t="s">
        <v>1378</v>
      </c>
      <c r="H2042" s="9">
        <v>-25444</v>
      </c>
      <c r="I2042" s="112"/>
      <c r="J2042" s="113"/>
      <c r="K2042" s="114"/>
      <c r="L2042" s="115"/>
      <c r="M2042" s="116"/>
      <c r="N2042" s="15" t="str">
        <f t="shared" si="162"/>
        <v>'5934</v>
      </c>
      <c r="O2042" t="str">
        <f t="shared" si="163"/>
        <v>HT</v>
      </c>
      <c r="Q2042">
        <f t="shared" si="166"/>
        <v>5934</v>
      </c>
      <c r="R2042" s="14">
        <f t="shared" si="165"/>
        <v>-242322</v>
      </c>
    </row>
    <row r="2043" spans="1:18" ht="51" x14ac:dyDescent="0.25">
      <c r="A2043" s="10">
        <v>337</v>
      </c>
      <c r="B2043" s="111"/>
      <c r="C2043" s="6" t="s">
        <v>2735</v>
      </c>
      <c r="D2043" s="7">
        <v>44981</v>
      </c>
      <c r="E2043" s="8" t="s">
        <v>2736</v>
      </c>
      <c r="F2043" s="9">
        <v>-497464</v>
      </c>
      <c r="G2043" s="8" t="s">
        <v>1378</v>
      </c>
      <c r="H2043" s="9">
        <v>-52234</v>
      </c>
      <c r="I2043" s="112"/>
      <c r="J2043" s="113"/>
      <c r="K2043" s="114"/>
      <c r="L2043" s="115"/>
      <c r="M2043" s="116"/>
      <c r="N2043" s="15" t="str">
        <f t="shared" si="162"/>
        <v>'6043</v>
      </c>
      <c r="O2043" t="str">
        <f t="shared" si="163"/>
        <v>HT</v>
      </c>
      <c r="Q2043">
        <f t="shared" si="166"/>
        <v>6043</v>
      </c>
      <c r="R2043" s="14">
        <f t="shared" si="165"/>
        <v>-497464</v>
      </c>
    </row>
    <row r="2044" spans="1:18" ht="51" x14ac:dyDescent="0.25">
      <c r="A2044" s="10">
        <v>338</v>
      </c>
      <c r="B2044" s="111"/>
      <c r="C2044" s="6" t="s">
        <v>2737</v>
      </c>
      <c r="D2044" s="7">
        <v>44981</v>
      </c>
      <c r="E2044" s="8" t="s">
        <v>2738</v>
      </c>
      <c r="F2044" s="9">
        <v>-122164</v>
      </c>
      <c r="G2044" s="8" t="s">
        <v>1378</v>
      </c>
      <c r="H2044" s="9">
        <v>-12827</v>
      </c>
      <c r="I2044" s="112"/>
      <c r="J2044" s="113"/>
      <c r="K2044" s="114"/>
      <c r="L2044" s="115"/>
      <c r="M2044" s="116"/>
      <c r="N2044" s="15" t="str">
        <f t="shared" si="162"/>
        <v>'6069</v>
      </c>
      <c r="O2044" t="str">
        <f t="shared" si="163"/>
        <v>HT</v>
      </c>
      <c r="Q2044">
        <f t="shared" si="166"/>
        <v>6069</v>
      </c>
      <c r="R2044" s="14">
        <f t="shared" si="165"/>
        <v>-122164</v>
      </c>
    </row>
    <row r="2045" spans="1:18" ht="63.75" x14ac:dyDescent="0.25">
      <c r="A2045" s="10">
        <v>339</v>
      </c>
      <c r="B2045" s="111"/>
      <c r="C2045" s="6" t="s">
        <v>2739</v>
      </c>
      <c r="D2045" s="7">
        <v>44974</v>
      </c>
      <c r="E2045" s="8" t="s">
        <v>2740</v>
      </c>
      <c r="F2045" s="9">
        <v>-855147</v>
      </c>
      <c r="G2045" s="8" t="s">
        <v>1378</v>
      </c>
      <c r="H2045" s="9">
        <v>-89790</v>
      </c>
      <c r="I2045" s="112"/>
      <c r="J2045" s="113"/>
      <c r="K2045" s="114"/>
      <c r="L2045" s="115"/>
      <c r="M2045" s="116"/>
      <c r="N2045" s="15" t="str">
        <f t="shared" si="162"/>
        <v>'4523</v>
      </c>
      <c r="O2045" t="str">
        <f t="shared" si="163"/>
        <v>HT</v>
      </c>
      <c r="Q2045">
        <f t="shared" si="166"/>
        <v>4523</v>
      </c>
      <c r="R2045" s="14">
        <f t="shared" si="165"/>
        <v>-855147</v>
      </c>
    </row>
    <row r="2046" spans="1:18" ht="63.75" x14ac:dyDescent="0.25">
      <c r="A2046" s="10">
        <v>340</v>
      </c>
      <c r="B2046" s="111"/>
      <c r="C2046" s="6" t="s">
        <v>2741</v>
      </c>
      <c r="D2046" s="7">
        <v>44977</v>
      </c>
      <c r="E2046" s="8" t="s">
        <v>2742</v>
      </c>
      <c r="F2046" s="9">
        <v>-1043878</v>
      </c>
      <c r="G2046" s="8" t="s">
        <v>1378</v>
      </c>
      <c r="H2046" s="9">
        <v>-109607</v>
      </c>
      <c r="I2046" s="112"/>
      <c r="J2046" s="113"/>
      <c r="K2046" s="114"/>
      <c r="L2046" s="115"/>
      <c r="M2046" s="116"/>
      <c r="N2046" s="15" t="str">
        <f t="shared" si="162"/>
        <v>'4756</v>
      </c>
      <c r="O2046" t="str">
        <f t="shared" si="163"/>
        <v>HT</v>
      </c>
      <c r="Q2046">
        <f t="shared" si="166"/>
        <v>4756</v>
      </c>
      <c r="R2046" s="14">
        <f t="shared" si="165"/>
        <v>-1043878</v>
      </c>
    </row>
    <row r="2047" spans="1:18" ht="63.75" x14ac:dyDescent="0.25">
      <c r="A2047" s="10">
        <v>341</v>
      </c>
      <c r="B2047" s="111"/>
      <c r="C2047" s="6" t="s">
        <v>2743</v>
      </c>
      <c r="D2047" s="7">
        <v>44977</v>
      </c>
      <c r="E2047" s="8" t="s">
        <v>2744</v>
      </c>
      <c r="F2047" s="9">
        <v>-112695</v>
      </c>
      <c r="G2047" s="8" t="s">
        <v>1378</v>
      </c>
      <c r="H2047" s="9">
        <v>-11833</v>
      </c>
      <c r="I2047" s="112"/>
      <c r="J2047" s="113"/>
      <c r="K2047" s="114"/>
      <c r="L2047" s="115"/>
      <c r="M2047" s="116"/>
      <c r="N2047" s="15" t="str">
        <f t="shared" si="162"/>
        <v>'4763</v>
      </c>
      <c r="O2047" t="str">
        <f t="shared" si="163"/>
        <v>HT</v>
      </c>
      <c r="Q2047">
        <f t="shared" si="166"/>
        <v>4763</v>
      </c>
      <c r="R2047" s="14">
        <f t="shared" si="165"/>
        <v>-112695</v>
      </c>
    </row>
    <row r="2048" spans="1:18" ht="63.75" x14ac:dyDescent="0.25">
      <c r="A2048" s="10">
        <v>342</v>
      </c>
      <c r="B2048" s="111"/>
      <c r="C2048" s="6" t="s">
        <v>2745</v>
      </c>
      <c r="D2048" s="7">
        <v>44958</v>
      </c>
      <c r="E2048" s="8" t="s">
        <v>2746</v>
      </c>
      <c r="F2048" s="9">
        <v>-938067</v>
      </c>
      <c r="G2048" s="8" t="s">
        <v>1378</v>
      </c>
      <c r="H2048" s="9">
        <v>-98497</v>
      </c>
      <c r="I2048" s="112"/>
      <c r="J2048" s="113"/>
      <c r="K2048" s="114"/>
      <c r="L2048" s="115"/>
      <c r="M2048" s="116"/>
      <c r="N2048" s="15" t="str">
        <f t="shared" si="162"/>
        <v>'1984</v>
      </c>
      <c r="O2048" t="str">
        <f t="shared" si="163"/>
        <v>HT</v>
      </c>
      <c r="Q2048">
        <f t="shared" si="166"/>
        <v>1984</v>
      </c>
      <c r="R2048" s="14">
        <f t="shared" si="165"/>
        <v>-938067</v>
      </c>
    </row>
    <row r="2049" spans="1:18" ht="63.75" x14ac:dyDescent="0.25">
      <c r="A2049" s="10">
        <v>343</v>
      </c>
      <c r="B2049" s="111"/>
      <c r="C2049" s="6" t="s">
        <v>2747</v>
      </c>
      <c r="D2049" s="7">
        <v>44973</v>
      </c>
      <c r="E2049" s="8" t="s">
        <v>2748</v>
      </c>
      <c r="F2049" s="9">
        <v>-508837</v>
      </c>
      <c r="G2049" s="8" t="s">
        <v>1378</v>
      </c>
      <c r="H2049" s="9">
        <v>-53428</v>
      </c>
      <c r="I2049" s="112"/>
      <c r="J2049" s="113"/>
      <c r="K2049" s="114"/>
      <c r="L2049" s="115"/>
      <c r="M2049" s="116"/>
      <c r="N2049" s="15" t="str">
        <f t="shared" si="162"/>
        <v>'4199</v>
      </c>
      <c r="O2049" t="str">
        <f t="shared" si="163"/>
        <v>HT</v>
      </c>
      <c r="Q2049">
        <f t="shared" si="166"/>
        <v>4199</v>
      </c>
      <c r="R2049" s="14">
        <f t="shared" si="165"/>
        <v>-508837</v>
      </c>
    </row>
    <row r="2050" spans="1:18" ht="51" x14ac:dyDescent="0.25">
      <c r="A2050" s="10">
        <v>344</v>
      </c>
      <c r="B2050" s="111"/>
      <c r="C2050" s="6" t="s">
        <v>2749</v>
      </c>
      <c r="D2050" s="7">
        <v>44981</v>
      </c>
      <c r="E2050" s="8" t="s">
        <v>2750</v>
      </c>
      <c r="F2050" s="9">
        <v>-484645</v>
      </c>
      <c r="G2050" s="8" t="s">
        <v>1378</v>
      </c>
      <c r="H2050" s="9">
        <v>-50888</v>
      </c>
      <c r="I2050" s="112"/>
      <c r="J2050" s="113"/>
      <c r="K2050" s="114"/>
      <c r="L2050" s="115"/>
      <c r="M2050" s="116"/>
      <c r="N2050" s="15" t="str">
        <f t="shared" si="162"/>
        <v>'5933</v>
      </c>
      <c r="O2050" t="str">
        <f t="shared" si="163"/>
        <v>HT</v>
      </c>
      <c r="Q2050">
        <f t="shared" si="166"/>
        <v>5933</v>
      </c>
      <c r="R2050" s="14">
        <f t="shared" si="165"/>
        <v>-484645</v>
      </c>
    </row>
    <row r="2051" spans="1:18" ht="51" x14ac:dyDescent="0.25">
      <c r="A2051" s="10">
        <v>345</v>
      </c>
      <c r="B2051" s="111"/>
      <c r="C2051" s="6" t="s">
        <v>2751</v>
      </c>
      <c r="D2051" s="7">
        <v>44975</v>
      </c>
      <c r="E2051" s="8" t="s">
        <v>2752</v>
      </c>
      <c r="F2051" s="9">
        <v>-186173</v>
      </c>
      <c r="G2051" s="8" t="s">
        <v>1378</v>
      </c>
      <c r="H2051" s="9">
        <v>-19548</v>
      </c>
      <c r="I2051" s="112"/>
      <c r="J2051" s="113"/>
      <c r="K2051" s="114"/>
      <c r="L2051" s="115"/>
      <c r="M2051" s="116"/>
      <c r="N2051" s="15" t="str">
        <f t="shared" si="162"/>
        <v>'4633</v>
      </c>
      <c r="O2051" t="str">
        <f t="shared" si="163"/>
        <v>HT</v>
      </c>
      <c r="Q2051">
        <f t="shared" si="166"/>
        <v>4633</v>
      </c>
      <c r="R2051" s="14">
        <f t="shared" si="165"/>
        <v>-186173</v>
      </c>
    </row>
    <row r="2052" spans="1:18" ht="63.75" x14ac:dyDescent="0.25">
      <c r="A2052" s="10">
        <v>346</v>
      </c>
      <c r="B2052" s="111"/>
      <c r="C2052" s="6" t="s">
        <v>2753</v>
      </c>
      <c r="D2052" s="7">
        <v>44964</v>
      </c>
      <c r="E2052" s="8" t="s">
        <v>2754</v>
      </c>
      <c r="F2052" s="9">
        <v>-606986</v>
      </c>
      <c r="G2052" s="8" t="s">
        <v>1378</v>
      </c>
      <c r="H2052" s="9">
        <v>-63734</v>
      </c>
      <c r="I2052" s="112"/>
      <c r="J2052" s="113"/>
      <c r="K2052" s="114"/>
      <c r="L2052" s="115"/>
      <c r="M2052" s="116"/>
      <c r="N2052" s="15" t="str">
        <f t="shared" si="162"/>
        <v>'2562</v>
      </c>
      <c r="O2052" t="str">
        <f t="shared" si="163"/>
        <v>HT</v>
      </c>
      <c r="Q2052">
        <f t="shared" si="166"/>
        <v>2562</v>
      </c>
      <c r="R2052" s="14">
        <f t="shared" si="165"/>
        <v>-606986</v>
      </c>
    </row>
    <row r="2053" spans="1:18" ht="63.75" x14ac:dyDescent="0.25">
      <c r="A2053" s="10">
        <v>347</v>
      </c>
      <c r="B2053" s="111"/>
      <c r="C2053" s="6" t="s">
        <v>2755</v>
      </c>
      <c r="D2053" s="7">
        <v>44964</v>
      </c>
      <c r="E2053" s="8" t="s">
        <v>2756</v>
      </c>
      <c r="F2053" s="9">
        <v>-936235</v>
      </c>
      <c r="G2053" s="8" t="s">
        <v>1378</v>
      </c>
      <c r="H2053" s="9">
        <v>-98305</v>
      </c>
      <c r="I2053" s="112"/>
      <c r="J2053" s="113"/>
      <c r="K2053" s="114"/>
      <c r="L2053" s="115"/>
      <c r="M2053" s="116"/>
      <c r="N2053" s="15" t="str">
        <f t="shared" si="162"/>
        <v>'2589</v>
      </c>
      <c r="O2053" t="str">
        <f t="shared" si="163"/>
        <v>HT</v>
      </c>
      <c r="Q2053">
        <f t="shared" si="166"/>
        <v>2589</v>
      </c>
      <c r="R2053" s="14">
        <f t="shared" si="165"/>
        <v>-936235</v>
      </c>
    </row>
    <row r="2054" spans="1:18" ht="63.75" x14ac:dyDescent="0.25">
      <c r="A2054" s="10">
        <v>348</v>
      </c>
      <c r="B2054" s="111"/>
      <c r="C2054" s="6" t="s">
        <v>2757</v>
      </c>
      <c r="D2054" s="7">
        <v>44972</v>
      </c>
      <c r="E2054" s="8" t="s">
        <v>2758</v>
      </c>
      <c r="F2054" s="9">
        <v>-610819</v>
      </c>
      <c r="G2054" s="8" t="s">
        <v>1378</v>
      </c>
      <c r="H2054" s="9">
        <v>-64136</v>
      </c>
      <c r="I2054" s="112"/>
      <c r="J2054" s="113"/>
      <c r="K2054" s="114"/>
      <c r="L2054" s="115"/>
      <c r="M2054" s="116"/>
      <c r="N2054" s="15" t="str">
        <f t="shared" si="162"/>
        <v>'4096</v>
      </c>
      <c r="O2054" t="str">
        <f t="shared" si="163"/>
        <v>HT</v>
      </c>
      <c r="Q2054">
        <f t="shared" si="166"/>
        <v>4096</v>
      </c>
      <c r="R2054" s="14">
        <f t="shared" si="165"/>
        <v>-610819</v>
      </c>
    </row>
    <row r="2055" spans="1:18" ht="51" x14ac:dyDescent="0.25">
      <c r="A2055" s="10">
        <v>349</v>
      </c>
      <c r="B2055" s="111"/>
      <c r="C2055" s="6" t="s">
        <v>2759</v>
      </c>
      <c r="D2055" s="7">
        <v>44971</v>
      </c>
      <c r="E2055" s="8" t="s">
        <v>2760</v>
      </c>
      <c r="F2055" s="9">
        <v>-400699</v>
      </c>
      <c r="G2055" s="8" t="s">
        <v>1378</v>
      </c>
      <c r="H2055" s="9">
        <v>-42073</v>
      </c>
      <c r="I2055" s="112"/>
      <c r="J2055" s="113"/>
      <c r="K2055" s="114"/>
      <c r="L2055" s="115"/>
      <c r="M2055" s="116"/>
      <c r="N2055" s="15" t="str">
        <f t="shared" si="162"/>
        <v>'3731</v>
      </c>
      <c r="O2055" t="str">
        <f t="shared" si="163"/>
        <v>HT</v>
      </c>
      <c r="Q2055">
        <f t="shared" si="166"/>
        <v>3731</v>
      </c>
      <c r="R2055" s="14">
        <f t="shared" si="165"/>
        <v>-400699</v>
      </c>
    </row>
    <row r="2056" spans="1:18" ht="63.75" x14ac:dyDescent="0.25">
      <c r="A2056" s="10">
        <v>350</v>
      </c>
      <c r="B2056" s="111"/>
      <c r="C2056" s="6" t="s">
        <v>2761</v>
      </c>
      <c r="D2056" s="7">
        <v>44985</v>
      </c>
      <c r="E2056" s="8" t="s">
        <v>2762</v>
      </c>
      <c r="F2056" s="9">
        <v>-403871</v>
      </c>
      <c r="G2056" s="8" t="s">
        <v>1378</v>
      </c>
      <c r="H2056" s="9">
        <v>-42406</v>
      </c>
      <c r="I2056" s="112"/>
      <c r="J2056" s="113"/>
      <c r="K2056" s="114"/>
      <c r="L2056" s="115"/>
      <c r="M2056" s="116"/>
      <c r="N2056" s="15" t="str">
        <f t="shared" si="162"/>
        <v>'6423</v>
      </c>
      <c r="O2056" t="str">
        <f t="shared" si="163"/>
        <v>HT</v>
      </c>
      <c r="Q2056">
        <f t="shared" si="166"/>
        <v>6423</v>
      </c>
      <c r="R2056" s="14">
        <f t="shared" si="165"/>
        <v>-403871</v>
      </c>
    </row>
    <row r="2057" spans="1:18" ht="51" x14ac:dyDescent="0.25">
      <c r="A2057" s="10">
        <v>351</v>
      </c>
      <c r="B2057" s="111"/>
      <c r="C2057" s="6" t="s">
        <v>2763</v>
      </c>
      <c r="D2057" s="7">
        <v>44985</v>
      </c>
      <c r="E2057" s="8" t="s">
        <v>2764</v>
      </c>
      <c r="F2057" s="9">
        <v>-2184145</v>
      </c>
      <c r="G2057" s="8" t="s">
        <v>1378</v>
      </c>
      <c r="H2057" s="9">
        <v>-229335</v>
      </c>
      <c r="I2057" s="112"/>
      <c r="J2057" s="113"/>
      <c r="K2057" s="114"/>
      <c r="L2057" s="115"/>
      <c r="M2057" s="116"/>
      <c r="N2057" s="15" t="str">
        <f t="shared" si="162"/>
        <v>'6455</v>
      </c>
      <c r="O2057" t="str">
        <f t="shared" si="163"/>
        <v>HT</v>
      </c>
      <c r="Q2057">
        <f t="shared" si="166"/>
        <v>6455</v>
      </c>
      <c r="R2057" s="14">
        <f t="shared" si="165"/>
        <v>-2184145</v>
      </c>
    </row>
    <row r="2058" spans="1:18" ht="51" x14ac:dyDescent="0.25">
      <c r="A2058" s="10">
        <v>352</v>
      </c>
      <c r="B2058" s="111"/>
      <c r="C2058" s="6" t="s">
        <v>2765</v>
      </c>
      <c r="D2058" s="7">
        <v>44959</v>
      </c>
      <c r="E2058" s="8" t="s">
        <v>2766</v>
      </c>
      <c r="F2058" s="9">
        <v>-1066608</v>
      </c>
      <c r="G2058" s="8" t="s">
        <v>1378</v>
      </c>
      <c r="H2058" s="9">
        <v>-111994</v>
      </c>
      <c r="I2058" s="112"/>
      <c r="J2058" s="113"/>
      <c r="K2058" s="114"/>
      <c r="L2058" s="115"/>
      <c r="M2058" s="116"/>
      <c r="N2058" s="15" t="str">
        <f t="shared" si="162"/>
        <v>'2143</v>
      </c>
      <c r="O2058" t="str">
        <f t="shared" si="163"/>
        <v>HT</v>
      </c>
      <c r="Q2058">
        <f t="shared" si="166"/>
        <v>2143</v>
      </c>
      <c r="R2058" s="14">
        <f t="shared" si="165"/>
        <v>-1066608</v>
      </c>
    </row>
    <row r="2059" spans="1:18" ht="63.75" x14ac:dyDescent="0.25">
      <c r="A2059" s="10">
        <v>353</v>
      </c>
      <c r="B2059" s="111"/>
      <c r="C2059" s="6" t="s">
        <v>2767</v>
      </c>
      <c r="D2059" s="7">
        <v>44973</v>
      </c>
      <c r="E2059" s="8" t="s">
        <v>2768</v>
      </c>
      <c r="F2059" s="9">
        <v>-445260</v>
      </c>
      <c r="G2059" s="8" t="s">
        <v>1378</v>
      </c>
      <c r="H2059" s="9">
        <v>-46752</v>
      </c>
      <c r="I2059" s="112"/>
      <c r="J2059" s="113"/>
      <c r="K2059" s="114"/>
      <c r="L2059" s="115"/>
      <c r="M2059" s="116"/>
      <c r="N2059" s="15" t="str">
        <f t="shared" si="162"/>
        <v>'4334</v>
      </c>
      <c r="O2059" t="str">
        <f t="shared" si="163"/>
        <v>HT</v>
      </c>
      <c r="Q2059">
        <f t="shared" si="166"/>
        <v>4334</v>
      </c>
      <c r="R2059" s="14">
        <f t="shared" si="165"/>
        <v>-445260</v>
      </c>
    </row>
    <row r="2060" spans="1:18" ht="63.75" x14ac:dyDescent="0.25">
      <c r="A2060" s="10">
        <v>354</v>
      </c>
      <c r="B2060" s="111"/>
      <c r="C2060" s="6" t="s">
        <v>2769</v>
      </c>
      <c r="D2060" s="7">
        <v>44959</v>
      </c>
      <c r="E2060" s="8" t="s">
        <v>2770</v>
      </c>
      <c r="F2060" s="9">
        <v>-947727</v>
      </c>
      <c r="G2060" s="8" t="s">
        <v>1378</v>
      </c>
      <c r="H2060" s="9">
        <v>-99511</v>
      </c>
      <c r="I2060" s="112"/>
      <c r="J2060" s="113"/>
      <c r="K2060" s="114"/>
      <c r="L2060" s="115"/>
      <c r="M2060" s="116"/>
      <c r="N2060" s="15" t="str">
        <f t="shared" si="162"/>
        <v>'2281</v>
      </c>
      <c r="O2060" t="str">
        <f t="shared" si="163"/>
        <v>HT</v>
      </c>
      <c r="Q2060">
        <f t="shared" si="166"/>
        <v>2281</v>
      </c>
      <c r="R2060" s="14">
        <f t="shared" si="165"/>
        <v>-947727</v>
      </c>
    </row>
    <row r="2061" spans="1:18" ht="63.75" x14ac:dyDescent="0.25">
      <c r="A2061" s="10">
        <v>355</v>
      </c>
      <c r="B2061" s="111"/>
      <c r="C2061" s="6" t="s">
        <v>2771</v>
      </c>
      <c r="D2061" s="7">
        <v>44980</v>
      </c>
      <c r="E2061" s="8" t="s">
        <v>2772</v>
      </c>
      <c r="F2061" s="9">
        <v>-398165</v>
      </c>
      <c r="G2061" s="8" t="s">
        <v>1378</v>
      </c>
      <c r="H2061" s="9">
        <v>-41807</v>
      </c>
      <c r="I2061" s="112"/>
      <c r="J2061" s="113"/>
      <c r="K2061" s="114"/>
      <c r="L2061" s="115"/>
      <c r="M2061" s="116"/>
      <c r="N2061" s="15" t="str">
        <f t="shared" si="162"/>
        <v>'5741</v>
      </c>
      <c r="O2061" t="str">
        <f t="shared" si="163"/>
        <v>HT</v>
      </c>
      <c r="Q2061">
        <f t="shared" si="166"/>
        <v>5741</v>
      </c>
      <c r="R2061" s="14">
        <f t="shared" si="165"/>
        <v>-398165</v>
      </c>
    </row>
    <row r="2062" spans="1:18" ht="63.75" x14ac:dyDescent="0.25">
      <c r="A2062" s="10">
        <v>356</v>
      </c>
      <c r="B2062" s="111"/>
      <c r="C2062" s="6" t="s">
        <v>2773</v>
      </c>
      <c r="D2062" s="7">
        <v>44972</v>
      </c>
      <c r="E2062" s="8" t="s">
        <v>2774</v>
      </c>
      <c r="F2062" s="9">
        <v>-528737</v>
      </c>
      <c r="G2062" s="8" t="s">
        <v>1378</v>
      </c>
      <c r="H2062" s="9">
        <v>-55517</v>
      </c>
      <c r="I2062" s="112"/>
      <c r="J2062" s="113"/>
      <c r="K2062" s="114"/>
      <c r="L2062" s="115"/>
      <c r="M2062" s="116"/>
      <c r="N2062" s="15" t="str">
        <f t="shared" si="162"/>
        <v>'3953</v>
      </c>
      <c r="O2062" t="str">
        <f t="shared" si="163"/>
        <v>HT</v>
      </c>
      <c r="Q2062">
        <f t="shared" si="166"/>
        <v>3953</v>
      </c>
      <c r="R2062" s="14">
        <f t="shared" si="165"/>
        <v>-528737</v>
      </c>
    </row>
    <row r="2063" spans="1:18" ht="63.75" x14ac:dyDescent="0.25">
      <c r="A2063" s="10">
        <v>357</v>
      </c>
      <c r="B2063" s="111"/>
      <c r="C2063" s="6" t="s">
        <v>2775</v>
      </c>
      <c r="D2063" s="7">
        <v>44973</v>
      </c>
      <c r="E2063" s="8" t="s">
        <v>2776</v>
      </c>
      <c r="F2063" s="9">
        <v>-85671</v>
      </c>
      <c r="G2063" s="8" t="s">
        <v>1378</v>
      </c>
      <c r="H2063" s="9">
        <v>-8995</v>
      </c>
      <c r="I2063" s="112"/>
      <c r="J2063" s="113"/>
      <c r="K2063" s="114"/>
      <c r="L2063" s="115"/>
      <c r="M2063" s="116"/>
      <c r="N2063" s="15" t="str">
        <f t="shared" si="162"/>
        <v>'4178</v>
      </c>
      <c r="O2063" t="str">
        <f t="shared" si="163"/>
        <v>HT</v>
      </c>
      <c r="Q2063">
        <f t="shared" si="166"/>
        <v>4178</v>
      </c>
      <c r="R2063" s="14">
        <f t="shared" si="165"/>
        <v>-85671</v>
      </c>
    </row>
    <row r="2064" spans="1:18" ht="51" x14ac:dyDescent="0.25">
      <c r="A2064" s="11">
        <v>358</v>
      </c>
      <c r="B2064" s="100"/>
      <c r="C2064" s="6" t="s">
        <v>2777</v>
      </c>
      <c r="D2064" s="7">
        <v>44977</v>
      </c>
      <c r="E2064" s="8" t="s">
        <v>2778</v>
      </c>
      <c r="F2064" s="9">
        <v>-1792791</v>
      </c>
      <c r="G2064" s="8" t="s">
        <v>1378</v>
      </c>
      <c r="H2064" s="9">
        <v>-188243</v>
      </c>
      <c r="I2064" s="104"/>
      <c r="J2064" s="105"/>
      <c r="K2064" s="106"/>
      <c r="L2064" s="109"/>
      <c r="M2064" s="110"/>
      <c r="N2064" s="15" t="str">
        <f t="shared" si="162"/>
        <v>'4713</v>
      </c>
      <c r="O2064" t="str">
        <f t="shared" si="163"/>
        <v>HT</v>
      </c>
      <c r="Q2064">
        <f t="shared" si="166"/>
        <v>4713</v>
      </c>
      <c r="R2064" s="14">
        <f t="shared" si="165"/>
        <v>-1792791</v>
      </c>
    </row>
    <row r="2065" spans="1:18" ht="63.75" x14ac:dyDescent="0.25">
      <c r="A2065" s="12">
        <v>359</v>
      </c>
      <c r="B2065" s="12" t="s">
        <v>2779</v>
      </c>
      <c r="C2065" s="6" t="s">
        <v>2780</v>
      </c>
      <c r="D2065" s="7">
        <v>44991</v>
      </c>
      <c r="E2065" s="8" t="s">
        <v>2781</v>
      </c>
      <c r="F2065" s="9">
        <v>-283712</v>
      </c>
      <c r="G2065" s="8" t="s">
        <v>1378</v>
      </c>
      <c r="H2065" s="9">
        <v>-29790</v>
      </c>
      <c r="I2065" s="94">
        <v>-253922</v>
      </c>
      <c r="J2065" s="95"/>
      <c r="K2065" s="96"/>
      <c r="L2065" s="97" t="s">
        <v>60</v>
      </c>
      <c r="M2065" s="98"/>
      <c r="N2065" s="15" t="str">
        <f t="shared" si="162"/>
        <v>'7292</v>
      </c>
      <c r="O2065" t="str">
        <f t="shared" si="163"/>
        <v>HT</v>
      </c>
      <c r="Q2065">
        <f t="shared" si="166"/>
        <v>7292</v>
      </c>
      <c r="R2065" s="14">
        <f t="shared" si="165"/>
        <v>-283712</v>
      </c>
    </row>
    <row r="2066" spans="1:18" ht="25.5" x14ac:dyDescent="0.25">
      <c r="A2066" s="5">
        <v>360</v>
      </c>
      <c r="B2066" s="99" t="s">
        <v>2782</v>
      </c>
      <c r="C2066" s="6" t="s">
        <v>2783</v>
      </c>
      <c r="D2066" s="7">
        <v>44970</v>
      </c>
      <c r="E2066" s="8" t="s">
        <v>1380</v>
      </c>
      <c r="F2066" s="9">
        <v>1221638</v>
      </c>
      <c r="G2066" s="8" t="s">
        <v>1378</v>
      </c>
      <c r="H2066" s="9">
        <v>128272</v>
      </c>
      <c r="I2066" s="101">
        <v>8158695</v>
      </c>
      <c r="J2066" s="102"/>
      <c r="K2066" s="103"/>
      <c r="L2066" s="107" t="s">
        <v>603</v>
      </c>
      <c r="M2066" s="108"/>
      <c r="N2066" s="15" t="str">
        <f t="shared" si="162"/>
        <v>03979</v>
      </c>
      <c r="O2066" t="str">
        <f t="shared" si="163"/>
        <v/>
      </c>
      <c r="Q2066">
        <f t="shared" si="164"/>
        <v>3979</v>
      </c>
      <c r="R2066" s="14">
        <f t="shared" si="165"/>
        <v>1221638</v>
      </c>
    </row>
    <row r="2067" spans="1:18" ht="25.5" x14ac:dyDescent="0.25">
      <c r="A2067" s="10">
        <v>361</v>
      </c>
      <c r="B2067" s="111"/>
      <c r="C2067" s="6" t="s">
        <v>2784</v>
      </c>
      <c r="D2067" s="7">
        <v>44964</v>
      </c>
      <c r="E2067" s="8" t="s">
        <v>1377</v>
      </c>
      <c r="F2067" s="9">
        <v>5976537</v>
      </c>
      <c r="G2067" s="8" t="s">
        <v>1378</v>
      </c>
      <c r="H2067" s="9">
        <v>627536</v>
      </c>
      <c r="I2067" s="112"/>
      <c r="J2067" s="113"/>
      <c r="K2067" s="114"/>
      <c r="L2067" s="115"/>
      <c r="M2067" s="116"/>
      <c r="N2067" s="15" t="str">
        <f t="shared" si="162"/>
        <v>03069</v>
      </c>
      <c r="O2067" t="str">
        <f t="shared" si="163"/>
        <v/>
      </c>
      <c r="Q2067">
        <f t="shared" si="164"/>
        <v>3069</v>
      </c>
      <c r="R2067" s="14">
        <f t="shared" si="165"/>
        <v>5976537</v>
      </c>
    </row>
    <row r="2068" spans="1:18" ht="25.5" x14ac:dyDescent="0.25">
      <c r="A2068" s="11">
        <v>362</v>
      </c>
      <c r="B2068" s="100"/>
      <c r="C2068" s="6" t="s">
        <v>2785</v>
      </c>
      <c r="D2068" s="7">
        <v>44977</v>
      </c>
      <c r="E2068" s="8" t="s">
        <v>1377</v>
      </c>
      <c r="F2068" s="9">
        <v>1917685</v>
      </c>
      <c r="G2068" s="8" t="s">
        <v>1378</v>
      </c>
      <c r="H2068" s="9">
        <v>201357</v>
      </c>
      <c r="I2068" s="104"/>
      <c r="J2068" s="105"/>
      <c r="K2068" s="106"/>
      <c r="L2068" s="109"/>
      <c r="M2068" s="110"/>
      <c r="N2068" s="15" t="str">
        <f t="shared" ref="N2068:N2131" si="167">+RIGHT(C2068,5)</f>
        <v>06717</v>
      </c>
      <c r="O2068" t="str">
        <f t="shared" ref="O2068:O2131" si="168">+IF(F2068&gt;0,"","HT")</f>
        <v/>
      </c>
      <c r="Q2068">
        <f t="shared" ref="Q2068:Q2131" si="169">+N2068*1</f>
        <v>6717</v>
      </c>
      <c r="R2068" s="14">
        <f t="shared" ref="R2068:R2131" si="170">+F2068</f>
        <v>1917685</v>
      </c>
    </row>
    <row r="2069" spans="1:18" ht="25.5" x14ac:dyDescent="0.25">
      <c r="A2069" s="5">
        <v>363</v>
      </c>
      <c r="B2069" s="99" t="s">
        <v>2786</v>
      </c>
      <c r="C2069" s="6" t="s">
        <v>2787</v>
      </c>
      <c r="D2069" s="7">
        <v>44984</v>
      </c>
      <c r="E2069" s="8" t="s">
        <v>1380</v>
      </c>
      <c r="F2069" s="9">
        <v>1625509</v>
      </c>
      <c r="G2069" s="8" t="s">
        <v>1378</v>
      </c>
      <c r="H2069" s="9">
        <v>170678</v>
      </c>
      <c r="I2069" s="101">
        <v>7701530</v>
      </c>
      <c r="J2069" s="102"/>
      <c r="K2069" s="103"/>
      <c r="L2069" s="107" t="s">
        <v>608</v>
      </c>
      <c r="M2069" s="108"/>
      <c r="N2069" s="15" t="str">
        <f t="shared" si="167"/>
        <v>09039</v>
      </c>
      <c r="O2069" t="str">
        <f t="shared" si="168"/>
        <v/>
      </c>
      <c r="Q2069">
        <f t="shared" si="169"/>
        <v>9039</v>
      </c>
      <c r="R2069" s="14">
        <f t="shared" si="170"/>
        <v>1625509</v>
      </c>
    </row>
    <row r="2070" spans="1:18" ht="38.25" x14ac:dyDescent="0.25">
      <c r="A2070" s="10">
        <v>364</v>
      </c>
      <c r="B2070" s="111"/>
      <c r="C2070" s="6" t="s">
        <v>2788</v>
      </c>
      <c r="D2070" s="7">
        <v>44970</v>
      </c>
      <c r="E2070" s="8" t="s">
        <v>1390</v>
      </c>
      <c r="F2070" s="9">
        <v>1216116</v>
      </c>
      <c r="G2070" s="8" t="s">
        <v>1378</v>
      </c>
      <c r="H2070" s="9">
        <v>127692</v>
      </c>
      <c r="I2070" s="112"/>
      <c r="J2070" s="113"/>
      <c r="K2070" s="114"/>
      <c r="L2070" s="115"/>
      <c r="M2070" s="116"/>
      <c r="N2070" s="15" t="str">
        <f t="shared" si="167"/>
        <v>04008</v>
      </c>
      <c r="O2070" t="str">
        <f t="shared" si="168"/>
        <v/>
      </c>
      <c r="Q2070">
        <f t="shared" si="169"/>
        <v>4008</v>
      </c>
      <c r="R2070" s="14">
        <f t="shared" si="170"/>
        <v>1216116</v>
      </c>
    </row>
    <row r="2071" spans="1:18" ht="25.5" x14ac:dyDescent="0.25">
      <c r="A2071" s="10">
        <v>365</v>
      </c>
      <c r="B2071" s="111"/>
      <c r="C2071" s="6" t="s">
        <v>2789</v>
      </c>
      <c r="D2071" s="7">
        <v>44964</v>
      </c>
      <c r="E2071" s="8" t="s">
        <v>1377</v>
      </c>
      <c r="F2071" s="9">
        <v>2394818</v>
      </c>
      <c r="G2071" s="8" t="s">
        <v>1378</v>
      </c>
      <c r="H2071" s="9">
        <v>251456</v>
      </c>
      <c r="I2071" s="112"/>
      <c r="J2071" s="113"/>
      <c r="K2071" s="114"/>
      <c r="L2071" s="115"/>
      <c r="M2071" s="116"/>
      <c r="N2071" s="15" t="str">
        <f t="shared" si="167"/>
        <v>03072</v>
      </c>
      <c r="O2071" t="str">
        <f t="shared" si="168"/>
        <v/>
      </c>
      <c r="Q2071">
        <f t="shared" si="169"/>
        <v>3072</v>
      </c>
      <c r="R2071" s="14">
        <f t="shared" si="170"/>
        <v>2394818</v>
      </c>
    </row>
    <row r="2072" spans="1:18" ht="25.5" x14ac:dyDescent="0.25">
      <c r="A2072" s="11">
        <v>366</v>
      </c>
      <c r="B2072" s="100"/>
      <c r="C2072" s="6" t="s">
        <v>2790</v>
      </c>
      <c r="D2072" s="7">
        <v>44977</v>
      </c>
      <c r="E2072" s="8" t="s">
        <v>1377</v>
      </c>
      <c r="F2072" s="9">
        <v>3368618</v>
      </c>
      <c r="G2072" s="8" t="s">
        <v>1378</v>
      </c>
      <c r="H2072" s="9">
        <v>353705</v>
      </c>
      <c r="I2072" s="104"/>
      <c r="J2072" s="105"/>
      <c r="K2072" s="106"/>
      <c r="L2072" s="109"/>
      <c r="M2072" s="110"/>
      <c r="N2072" s="15" t="str">
        <f t="shared" si="167"/>
        <v>06723</v>
      </c>
      <c r="O2072" t="str">
        <f t="shared" si="168"/>
        <v/>
      </c>
      <c r="Q2072">
        <f t="shared" si="169"/>
        <v>6723</v>
      </c>
      <c r="R2072" s="14">
        <f t="shared" si="170"/>
        <v>3368618</v>
      </c>
    </row>
    <row r="2073" spans="1:18" ht="51" x14ac:dyDescent="0.25">
      <c r="A2073" s="12">
        <v>367</v>
      </c>
      <c r="B2073" s="12" t="s">
        <v>2791</v>
      </c>
      <c r="C2073" s="6" t="s">
        <v>2792</v>
      </c>
      <c r="D2073" s="7">
        <v>44991</v>
      </c>
      <c r="E2073" s="8" t="s">
        <v>2793</v>
      </c>
      <c r="F2073" s="9">
        <v>-1499269</v>
      </c>
      <c r="G2073" s="8" t="s">
        <v>1378</v>
      </c>
      <c r="H2073" s="9">
        <v>-157423</v>
      </c>
      <c r="I2073" s="94">
        <v>-1341846</v>
      </c>
      <c r="J2073" s="95"/>
      <c r="K2073" s="96"/>
      <c r="L2073" s="97" t="s">
        <v>608</v>
      </c>
      <c r="M2073" s="98"/>
      <c r="N2073" s="15" t="str">
        <f t="shared" si="167"/>
        <v>'1794</v>
      </c>
      <c r="O2073" t="str">
        <f t="shared" si="168"/>
        <v>HT</v>
      </c>
      <c r="Q2073">
        <f>RIGHT(N2073,LEN(N2073)-1)*1</f>
        <v>1794</v>
      </c>
      <c r="R2073" s="14">
        <f t="shared" si="170"/>
        <v>-1499269</v>
      </c>
    </row>
    <row r="2074" spans="1:18" ht="25.5" x14ac:dyDescent="0.25">
      <c r="A2074" s="5">
        <v>368</v>
      </c>
      <c r="B2074" s="99" t="s">
        <v>2794</v>
      </c>
      <c r="C2074" s="6" t="s">
        <v>2795</v>
      </c>
      <c r="D2074" s="7">
        <v>44973</v>
      </c>
      <c r="E2074" s="8" t="s">
        <v>1380</v>
      </c>
      <c r="F2074" s="9">
        <v>6481497</v>
      </c>
      <c r="G2074" s="8" t="s">
        <v>1378</v>
      </c>
      <c r="H2074" s="9">
        <v>680557</v>
      </c>
      <c r="I2074" s="101">
        <v>10644560</v>
      </c>
      <c r="J2074" s="102"/>
      <c r="K2074" s="103"/>
      <c r="L2074" s="107" t="s">
        <v>616</v>
      </c>
      <c r="M2074" s="108"/>
      <c r="N2074" s="15" t="str">
        <f t="shared" si="167"/>
        <v>05502</v>
      </c>
      <c r="O2074" t="str">
        <f t="shared" si="168"/>
        <v/>
      </c>
      <c r="Q2074">
        <f t="shared" si="169"/>
        <v>5502</v>
      </c>
      <c r="R2074" s="14">
        <f t="shared" si="170"/>
        <v>6481497</v>
      </c>
    </row>
    <row r="2075" spans="1:18" ht="38.25" x14ac:dyDescent="0.25">
      <c r="A2075" s="11">
        <v>369</v>
      </c>
      <c r="B2075" s="100"/>
      <c r="C2075" s="6" t="s">
        <v>2796</v>
      </c>
      <c r="D2075" s="7">
        <v>44967</v>
      </c>
      <c r="E2075" s="8" t="s">
        <v>1390</v>
      </c>
      <c r="F2075" s="9">
        <v>5411866</v>
      </c>
      <c r="G2075" s="8" t="s">
        <v>1378</v>
      </c>
      <c r="H2075" s="9">
        <v>568246</v>
      </c>
      <c r="I2075" s="104"/>
      <c r="J2075" s="105"/>
      <c r="K2075" s="106"/>
      <c r="L2075" s="109"/>
      <c r="M2075" s="110"/>
      <c r="N2075" s="15" t="str">
        <f t="shared" si="167"/>
        <v>03821</v>
      </c>
      <c r="O2075" t="str">
        <f t="shared" si="168"/>
        <v/>
      </c>
      <c r="Q2075">
        <f t="shared" si="169"/>
        <v>3821</v>
      </c>
      <c r="R2075" s="14">
        <f t="shared" si="170"/>
        <v>5411866</v>
      </c>
    </row>
    <row r="2076" spans="1:18" ht="25.5" x14ac:dyDescent="0.25">
      <c r="A2076" s="5">
        <v>370</v>
      </c>
      <c r="B2076" s="99" t="s">
        <v>2797</v>
      </c>
      <c r="C2076" s="6" t="s">
        <v>2798</v>
      </c>
      <c r="D2076" s="7">
        <v>44968</v>
      </c>
      <c r="E2076" s="8" t="s">
        <v>1380</v>
      </c>
      <c r="F2076" s="9">
        <v>1462220</v>
      </c>
      <c r="G2076" s="8" t="s">
        <v>1378</v>
      </c>
      <c r="H2076" s="9">
        <v>153533</v>
      </c>
      <c r="I2076" s="101">
        <v>3398211</v>
      </c>
      <c r="J2076" s="102"/>
      <c r="K2076" s="103"/>
      <c r="L2076" s="107" t="s">
        <v>622</v>
      </c>
      <c r="M2076" s="108"/>
      <c r="N2076" s="15" t="str">
        <f t="shared" si="167"/>
        <v>03913</v>
      </c>
      <c r="O2076" t="str">
        <f t="shared" si="168"/>
        <v/>
      </c>
      <c r="Q2076">
        <f t="shared" si="169"/>
        <v>3913</v>
      </c>
      <c r="R2076" s="14">
        <f t="shared" si="170"/>
        <v>1462220</v>
      </c>
    </row>
    <row r="2077" spans="1:18" ht="25.5" x14ac:dyDescent="0.25">
      <c r="A2077" s="11">
        <v>371</v>
      </c>
      <c r="B2077" s="100"/>
      <c r="C2077" s="6" t="s">
        <v>2799</v>
      </c>
      <c r="D2077" s="7">
        <v>44970</v>
      </c>
      <c r="E2077" s="8" t="s">
        <v>1380</v>
      </c>
      <c r="F2077" s="9">
        <v>2334664</v>
      </c>
      <c r="G2077" s="8" t="s">
        <v>1378</v>
      </c>
      <c r="H2077" s="9">
        <v>245140</v>
      </c>
      <c r="I2077" s="104"/>
      <c r="J2077" s="105"/>
      <c r="K2077" s="106"/>
      <c r="L2077" s="109"/>
      <c r="M2077" s="110"/>
      <c r="N2077" s="15" t="str">
        <f t="shared" si="167"/>
        <v>03986</v>
      </c>
      <c r="O2077" t="str">
        <f t="shared" si="168"/>
        <v/>
      </c>
      <c r="Q2077">
        <f t="shared" si="169"/>
        <v>3986</v>
      </c>
      <c r="R2077" s="14">
        <f t="shared" si="170"/>
        <v>2334664</v>
      </c>
    </row>
    <row r="2078" spans="1:18" ht="25.5" x14ac:dyDescent="0.25">
      <c r="A2078" s="5">
        <v>372</v>
      </c>
      <c r="B2078" s="99" t="s">
        <v>2800</v>
      </c>
      <c r="C2078" s="6" t="s">
        <v>2801</v>
      </c>
      <c r="D2078" s="7">
        <v>44978</v>
      </c>
      <c r="E2078" s="8" t="s">
        <v>1377</v>
      </c>
      <c r="F2078" s="9">
        <v>3489701</v>
      </c>
      <c r="G2078" s="8" t="s">
        <v>1378</v>
      </c>
      <c r="H2078" s="9">
        <v>366418</v>
      </c>
      <c r="I2078" s="101">
        <v>6400582</v>
      </c>
      <c r="J2078" s="102"/>
      <c r="K2078" s="103"/>
      <c r="L2078" s="107" t="s">
        <v>627</v>
      </c>
      <c r="M2078" s="108"/>
      <c r="N2078" s="15" t="str">
        <f t="shared" si="167"/>
        <v>06802</v>
      </c>
      <c r="O2078" t="str">
        <f t="shared" si="168"/>
        <v/>
      </c>
      <c r="Q2078">
        <f t="shared" si="169"/>
        <v>6802</v>
      </c>
      <c r="R2078" s="14">
        <f t="shared" si="170"/>
        <v>3489701</v>
      </c>
    </row>
    <row r="2079" spans="1:18" ht="25.5" x14ac:dyDescent="0.25">
      <c r="A2079" s="10">
        <v>373</v>
      </c>
      <c r="B2079" s="111"/>
      <c r="C2079" s="6" t="s">
        <v>2802</v>
      </c>
      <c r="D2079" s="7">
        <v>44964</v>
      </c>
      <c r="E2079" s="8" t="s">
        <v>1380</v>
      </c>
      <c r="F2079" s="9">
        <v>1221638</v>
      </c>
      <c r="G2079" s="8" t="s">
        <v>1378</v>
      </c>
      <c r="H2079" s="9">
        <v>128272</v>
      </c>
      <c r="I2079" s="112"/>
      <c r="J2079" s="113"/>
      <c r="K2079" s="114"/>
      <c r="L2079" s="115"/>
      <c r="M2079" s="116"/>
      <c r="N2079" s="15" t="str">
        <f t="shared" si="167"/>
        <v>03084</v>
      </c>
      <c r="O2079" t="str">
        <f t="shared" si="168"/>
        <v/>
      </c>
      <c r="Q2079">
        <f t="shared" si="169"/>
        <v>3084</v>
      </c>
      <c r="R2079" s="14">
        <f t="shared" si="170"/>
        <v>1221638</v>
      </c>
    </row>
    <row r="2080" spans="1:18" ht="25.5" x14ac:dyDescent="0.25">
      <c r="A2080" s="11">
        <v>374</v>
      </c>
      <c r="B2080" s="100"/>
      <c r="C2080" s="6" t="s">
        <v>2803</v>
      </c>
      <c r="D2080" s="7">
        <v>44971</v>
      </c>
      <c r="E2080" s="8" t="s">
        <v>1380</v>
      </c>
      <c r="F2080" s="9">
        <v>2440149</v>
      </c>
      <c r="G2080" s="8" t="s">
        <v>1378</v>
      </c>
      <c r="H2080" s="9">
        <v>256216</v>
      </c>
      <c r="I2080" s="104"/>
      <c r="J2080" s="105"/>
      <c r="K2080" s="106"/>
      <c r="L2080" s="109"/>
      <c r="M2080" s="110"/>
      <c r="N2080" s="15" t="str">
        <f t="shared" si="167"/>
        <v>04108</v>
      </c>
      <c r="O2080" t="str">
        <f t="shared" si="168"/>
        <v/>
      </c>
      <c r="Q2080">
        <f t="shared" si="169"/>
        <v>4108</v>
      </c>
      <c r="R2080" s="14">
        <f t="shared" si="170"/>
        <v>2440149</v>
      </c>
    </row>
    <row r="2081" spans="1:18" ht="51" x14ac:dyDescent="0.25">
      <c r="A2081" s="12">
        <v>375</v>
      </c>
      <c r="B2081" s="12" t="s">
        <v>2804</v>
      </c>
      <c r="C2081" s="6" t="s">
        <v>2805</v>
      </c>
      <c r="D2081" s="7">
        <v>44998</v>
      </c>
      <c r="E2081" s="8" t="s">
        <v>2806</v>
      </c>
      <c r="F2081" s="9">
        <v>-510654</v>
      </c>
      <c r="G2081" s="8" t="s">
        <v>1378</v>
      </c>
      <c r="H2081" s="9">
        <v>-53619</v>
      </c>
      <c r="I2081" s="94">
        <v>-457035</v>
      </c>
      <c r="J2081" s="95"/>
      <c r="K2081" s="96"/>
      <c r="L2081" s="97" t="s">
        <v>627</v>
      </c>
      <c r="M2081" s="98"/>
      <c r="N2081" s="15" t="str">
        <f t="shared" si="167"/>
        <v>'326</v>
      </c>
      <c r="O2081" t="str">
        <f t="shared" si="168"/>
        <v>HT</v>
      </c>
      <c r="Q2081">
        <f t="shared" ref="Q2081:Q2082" si="171">RIGHT(N2081,LEN(N2081)-1)*1</f>
        <v>326</v>
      </c>
      <c r="R2081" s="14">
        <f t="shared" si="170"/>
        <v>-510654</v>
      </c>
    </row>
    <row r="2082" spans="1:18" ht="38.25" x14ac:dyDescent="0.25">
      <c r="A2082" s="12">
        <v>376</v>
      </c>
      <c r="B2082" s="12" t="s">
        <v>2807</v>
      </c>
      <c r="C2082" s="6" t="s">
        <v>2808</v>
      </c>
      <c r="D2082" s="7">
        <v>44964</v>
      </c>
      <c r="E2082" s="8" t="s">
        <v>1390</v>
      </c>
      <c r="F2082" s="9">
        <v>807741</v>
      </c>
      <c r="G2082" s="8" t="s">
        <v>1378</v>
      </c>
      <c r="H2082" s="9">
        <v>84813</v>
      </c>
      <c r="I2082" s="94">
        <v>722928</v>
      </c>
      <c r="J2082" s="95"/>
      <c r="K2082" s="96"/>
      <c r="L2082" s="97" t="s">
        <v>635</v>
      </c>
      <c r="M2082" s="98"/>
      <c r="N2082" s="15" t="str">
        <f t="shared" si="167"/>
        <v>A3087</v>
      </c>
      <c r="O2082" t="str">
        <f t="shared" si="168"/>
        <v/>
      </c>
      <c r="Q2082">
        <f t="shared" si="171"/>
        <v>3087</v>
      </c>
      <c r="R2082" s="14">
        <f t="shared" si="170"/>
        <v>807741</v>
      </c>
    </row>
    <row r="2083" spans="1:18" ht="25.5" x14ac:dyDescent="0.25">
      <c r="A2083" s="5">
        <v>377</v>
      </c>
      <c r="B2083" s="99" t="s">
        <v>2809</v>
      </c>
      <c r="C2083" s="6" t="s">
        <v>2810</v>
      </c>
      <c r="D2083" s="7">
        <v>44966</v>
      </c>
      <c r="E2083" s="8" t="s">
        <v>1874</v>
      </c>
      <c r="F2083" s="9">
        <v>3872072</v>
      </c>
      <c r="G2083" s="8" t="s">
        <v>1378</v>
      </c>
      <c r="H2083" s="9">
        <v>406568</v>
      </c>
      <c r="I2083" s="101">
        <v>7604923</v>
      </c>
      <c r="J2083" s="102"/>
      <c r="K2083" s="103"/>
      <c r="L2083" s="107" t="s">
        <v>638</v>
      </c>
      <c r="M2083" s="108"/>
      <c r="N2083" s="15" t="str">
        <f t="shared" si="167"/>
        <v>03523</v>
      </c>
      <c r="O2083" t="str">
        <f t="shared" si="168"/>
        <v/>
      </c>
      <c r="Q2083">
        <f t="shared" si="169"/>
        <v>3523</v>
      </c>
      <c r="R2083" s="14">
        <f t="shared" si="170"/>
        <v>3872072</v>
      </c>
    </row>
    <row r="2084" spans="1:18" ht="25.5" x14ac:dyDescent="0.25">
      <c r="A2084" s="11">
        <v>378</v>
      </c>
      <c r="B2084" s="100"/>
      <c r="C2084" s="6" t="s">
        <v>2811</v>
      </c>
      <c r="D2084" s="7">
        <v>44974</v>
      </c>
      <c r="E2084" s="8" t="s">
        <v>1377</v>
      </c>
      <c r="F2084" s="9">
        <v>4625049</v>
      </c>
      <c r="G2084" s="8" t="s">
        <v>1378</v>
      </c>
      <c r="H2084" s="9">
        <v>485630</v>
      </c>
      <c r="I2084" s="104"/>
      <c r="J2084" s="105"/>
      <c r="K2084" s="106"/>
      <c r="L2084" s="109"/>
      <c r="M2084" s="110"/>
      <c r="N2084" s="15" t="str">
        <f t="shared" si="167"/>
        <v>06394</v>
      </c>
      <c r="O2084" t="str">
        <f t="shared" si="168"/>
        <v/>
      </c>
      <c r="Q2084">
        <f t="shared" si="169"/>
        <v>6394</v>
      </c>
      <c r="R2084" s="14">
        <f t="shared" si="170"/>
        <v>4625049</v>
      </c>
    </row>
    <row r="2085" spans="1:18" ht="38.25" x14ac:dyDescent="0.25">
      <c r="A2085" s="12">
        <v>379</v>
      </c>
      <c r="B2085" s="12" t="s">
        <v>2812</v>
      </c>
      <c r="C2085" s="6" t="s">
        <v>2813</v>
      </c>
      <c r="D2085" s="7">
        <v>44973</v>
      </c>
      <c r="E2085" s="8" t="s">
        <v>2814</v>
      </c>
      <c r="F2085" s="9">
        <v>-184613</v>
      </c>
      <c r="G2085" s="8" t="s">
        <v>1378</v>
      </c>
      <c r="H2085" s="9">
        <v>-19384</v>
      </c>
      <c r="I2085" s="94">
        <v>-165229</v>
      </c>
      <c r="J2085" s="95"/>
      <c r="K2085" s="96"/>
      <c r="L2085" s="97" t="s">
        <v>638</v>
      </c>
      <c r="M2085" s="98"/>
      <c r="N2085" s="15" t="str">
        <f t="shared" si="167"/>
        <v>'A161</v>
      </c>
      <c r="O2085" t="str">
        <f t="shared" si="168"/>
        <v>HT</v>
      </c>
      <c r="Q2085">
        <f>RIGHT(N2085,LEN(N2085)-2)*1</f>
        <v>161</v>
      </c>
      <c r="R2085" s="14">
        <f t="shared" si="170"/>
        <v>-184613</v>
      </c>
    </row>
    <row r="2086" spans="1:18" ht="38.25" x14ac:dyDescent="0.25">
      <c r="A2086" s="5">
        <v>380</v>
      </c>
      <c r="B2086" s="99" t="s">
        <v>2815</v>
      </c>
      <c r="C2086" s="6" t="s">
        <v>2816</v>
      </c>
      <c r="D2086" s="7">
        <v>44978</v>
      </c>
      <c r="E2086" s="8" t="s">
        <v>1390</v>
      </c>
      <c r="F2086" s="9">
        <v>2822347</v>
      </c>
      <c r="G2086" s="8" t="s">
        <v>1378</v>
      </c>
      <c r="H2086" s="9">
        <v>296346</v>
      </c>
      <c r="I2086" s="101">
        <v>13594419</v>
      </c>
      <c r="J2086" s="102"/>
      <c r="K2086" s="103"/>
      <c r="L2086" s="107" t="s">
        <v>642</v>
      </c>
      <c r="M2086" s="108"/>
      <c r="N2086" s="15" t="str">
        <f t="shared" si="167"/>
        <v>06771</v>
      </c>
      <c r="O2086" t="str">
        <f t="shared" si="168"/>
        <v/>
      </c>
      <c r="Q2086">
        <f t="shared" si="169"/>
        <v>6771</v>
      </c>
      <c r="R2086" s="14">
        <f t="shared" si="170"/>
        <v>2822347</v>
      </c>
    </row>
    <row r="2087" spans="1:18" ht="25.5" x14ac:dyDescent="0.25">
      <c r="A2087" s="10">
        <v>381</v>
      </c>
      <c r="B2087" s="111"/>
      <c r="C2087" s="6" t="s">
        <v>2817</v>
      </c>
      <c r="D2087" s="7">
        <v>44981</v>
      </c>
      <c r="E2087" s="8" t="s">
        <v>1377</v>
      </c>
      <c r="F2087" s="9">
        <v>1832457</v>
      </c>
      <c r="G2087" s="8" t="s">
        <v>1378</v>
      </c>
      <c r="H2087" s="9">
        <v>192408</v>
      </c>
      <c r="I2087" s="112"/>
      <c r="J2087" s="113"/>
      <c r="K2087" s="114"/>
      <c r="L2087" s="115"/>
      <c r="M2087" s="116"/>
      <c r="N2087" s="15" t="str">
        <f t="shared" si="167"/>
        <v>08979</v>
      </c>
      <c r="O2087" t="str">
        <f t="shared" si="168"/>
        <v/>
      </c>
      <c r="Q2087">
        <f t="shared" si="169"/>
        <v>8979</v>
      </c>
      <c r="R2087" s="14">
        <f t="shared" si="170"/>
        <v>1832457</v>
      </c>
    </row>
    <row r="2088" spans="1:18" ht="25.5" x14ac:dyDescent="0.25">
      <c r="A2088" s="10">
        <v>382</v>
      </c>
      <c r="B2088" s="111"/>
      <c r="C2088" s="6" t="s">
        <v>2818</v>
      </c>
      <c r="D2088" s="7">
        <v>44971</v>
      </c>
      <c r="E2088" s="8" t="s">
        <v>1377</v>
      </c>
      <c r="F2088" s="9">
        <v>2428503</v>
      </c>
      <c r="G2088" s="8" t="s">
        <v>1378</v>
      </c>
      <c r="H2088" s="9">
        <v>254993</v>
      </c>
      <c r="I2088" s="112"/>
      <c r="J2088" s="113"/>
      <c r="K2088" s="114"/>
      <c r="L2088" s="115"/>
      <c r="M2088" s="116"/>
      <c r="N2088" s="15" t="str">
        <f t="shared" si="167"/>
        <v>04080</v>
      </c>
      <c r="O2088" t="str">
        <f t="shared" si="168"/>
        <v/>
      </c>
      <c r="Q2088">
        <f t="shared" si="169"/>
        <v>4080</v>
      </c>
      <c r="R2088" s="14">
        <f t="shared" si="170"/>
        <v>2428503</v>
      </c>
    </row>
    <row r="2089" spans="1:18" ht="25.5" x14ac:dyDescent="0.25">
      <c r="A2089" s="11">
        <v>383</v>
      </c>
      <c r="B2089" s="100"/>
      <c r="C2089" s="6" t="s">
        <v>2819</v>
      </c>
      <c r="D2089" s="7">
        <v>44963</v>
      </c>
      <c r="E2089" s="8" t="s">
        <v>1377</v>
      </c>
      <c r="F2089" s="9">
        <v>8105988</v>
      </c>
      <c r="G2089" s="8" t="s">
        <v>1378</v>
      </c>
      <c r="H2089" s="9">
        <v>851129</v>
      </c>
      <c r="I2089" s="104"/>
      <c r="J2089" s="105"/>
      <c r="K2089" s="106"/>
      <c r="L2089" s="109"/>
      <c r="M2089" s="110"/>
      <c r="N2089" s="15" t="str">
        <f t="shared" si="167"/>
        <v>02964</v>
      </c>
      <c r="O2089" t="str">
        <f t="shared" si="168"/>
        <v/>
      </c>
      <c r="Q2089">
        <f t="shared" si="169"/>
        <v>2964</v>
      </c>
      <c r="R2089" s="14">
        <f t="shared" si="170"/>
        <v>8105988</v>
      </c>
    </row>
    <row r="2090" spans="1:18" ht="38.25" x14ac:dyDescent="0.25">
      <c r="A2090" s="5">
        <v>384</v>
      </c>
      <c r="B2090" s="99" t="s">
        <v>2820</v>
      </c>
      <c r="C2090" s="6" t="s">
        <v>2821</v>
      </c>
      <c r="D2090" s="7">
        <v>44984</v>
      </c>
      <c r="E2090" s="8" t="s">
        <v>1799</v>
      </c>
      <c r="F2090" s="9">
        <v>1083742</v>
      </c>
      <c r="G2090" s="8" t="s">
        <v>1378</v>
      </c>
      <c r="H2090" s="9">
        <v>113793</v>
      </c>
      <c r="I2090" s="101">
        <v>9106198</v>
      </c>
      <c r="J2090" s="102"/>
      <c r="K2090" s="103"/>
      <c r="L2090" s="107" t="s">
        <v>652</v>
      </c>
      <c r="M2090" s="108"/>
      <c r="N2090" s="15" t="str">
        <f t="shared" si="167"/>
        <v>09041</v>
      </c>
      <c r="O2090" t="str">
        <f t="shared" si="168"/>
        <v/>
      </c>
      <c r="Q2090">
        <f t="shared" si="169"/>
        <v>9041</v>
      </c>
      <c r="R2090" s="14">
        <f t="shared" si="170"/>
        <v>1083742</v>
      </c>
    </row>
    <row r="2091" spans="1:18" ht="25.5" x14ac:dyDescent="0.25">
      <c r="A2091" s="10">
        <v>385</v>
      </c>
      <c r="B2091" s="111"/>
      <c r="C2091" s="6" t="s">
        <v>2822</v>
      </c>
      <c r="D2091" s="7">
        <v>44974</v>
      </c>
      <c r="E2091" s="8" t="s">
        <v>1380</v>
      </c>
      <c r="F2091" s="9">
        <v>1221638</v>
      </c>
      <c r="G2091" s="8" t="s">
        <v>1378</v>
      </c>
      <c r="H2091" s="9">
        <v>128272</v>
      </c>
      <c r="I2091" s="112"/>
      <c r="J2091" s="113"/>
      <c r="K2091" s="114"/>
      <c r="L2091" s="115"/>
      <c r="M2091" s="116"/>
      <c r="N2091" s="15" t="str">
        <f t="shared" si="167"/>
        <v>06660</v>
      </c>
      <c r="O2091" t="str">
        <f t="shared" si="168"/>
        <v/>
      </c>
      <c r="Q2091">
        <f t="shared" si="169"/>
        <v>6660</v>
      </c>
      <c r="R2091" s="14">
        <f t="shared" si="170"/>
        <v>1221638</v>
      </c>
    </row>
    <row r="2092" spans="1:18" ht="25.5" x14ac:dyDescent="0.25">
      <c r="A2092" s="10">
        <v>386</v>
      </c>
      <c r="B2092" s="111"/>
      <c r="C2092" s="6" t="s">
        <v>2823</v>
      </c>
      <c r="D2092" s="7">
        <v>44966</v>
      </c>
      <c r="E2092" s="8" t="s">
        <v>1377</v>
      </c>
      <c r="F2092" s="9">
        <v>5112745</v>
      </c>
      <c r="G2092" s="8" t="s">
        <v>1378</v>
      </c>
      <c r="H2092" s="9">
        <v>536838</v>
      </c>
      <c r="I2092" s="112"/>
      <c r="J2092" s="113"/>
      <c r="K2092" s="114"/>
      <c r="L2092" s="115"/>
      <c r="M2092" s="116"/>
      <c r="N2092" s="15" t="str">
        <f t="shared" si="167"/>
        <v>03165</v>
      </c>
      <c r="O2092" t="str">
        <f t="shared" si="168"/>
        <v/>
      </c>
      <c r="Q2092">
        <f t="shared" si="169"/>
        <v>3165</v>
      </c>
      <c r="R2092" s="14">
        <f t="shared" si="170"/>
        <v>5112745</v>
      </c>
    </row>
    <row r="2093" spans="1:18" ht="25.5" x14ac:dyDescent="0.25">
      <c r="A2093" s="11">
        <v>387</v>
      </c>
      <c r="B2093" s="100"/>
      <c r="C2093" s="6" t="s">
        <v>2824</v>
      </c>
      <c r="D2093" s="7">
        <v>44974</v>
      </c>
      <c r="E2093" s="8" t="s">
        <v>1377</v>
      </c>
      <c r="F2093" s="9">
        <v>2756398</v>
      </c>
      <c r="G2093" s="8" t="s">
        <v>1378</v>
      </c>
      <c r="H2093" s="9">
        <v>289422</v>
      </c>
      <c r="I2093" s="104"/>
      <c r="J2093" s="105"/>
      <c r="K2093" s="106"/>
      <c r="L2093" s="109"/>
      <c r="M2093" s="110"/>
      <c r="N2093" s="15" t="str">
        <f t="shared" si="167"/>
        <v>06375</v>
      </c>
      <c r="O2093" t="str">
        <f t="shared" si="168"/>
        <v/>
      </c>
      <c r="Q2093">
        <f t="shared" si="169"/>
        <v>6375</v>
      </c>
      <c r="R2093" s="14">
        <f t="shared" si="170"/>
        <v>2756398</v>
      </c>
    </row>
    <row r="2094" spans="1:18" ht="25.5" x14ac:dyDescent="0.25">
      <c r="A2094" s="5">
        <v>388</v>
      </c>
      <c r="B2094" s="99" t="s">
        <v>2825</v>
      </c>
      <c r="C2094" s="6" t="s">
        <v>2826</v>
      </c>
      <c r="D2094" s="7">
        <v>44980</v>
      </c>
      <c r="E2094" s="8" t="s">
        <v>1380</v>
      </c>
      <c r="F2094" s="9">
        <v>1832457</v>
      </c>
      <c r="G2094" s="8" t="s">
        <v>1378</v>
      </c>
      <c r="H2094" s="9">
        <v>192408</v>
      </c>
      <c r="I2094" s="101">
        <v>8019028</v>
      </c>
      <c r="J2094" s="102"/>
      <c r="K2094" s="103"/>
      <c r="L2094" s="107" t="s">
        <v>664</v>
      </c>
      <c r="M2094" s="108"/>
      <c r="N2094" s="15" t="str">
        <f t="shared" si="167"/>
        <v>07238</v>
      </c>
      <c r="O2094" t="str">
        <f t="shared" si="168"/>
        <v/>
      </c>
      <c r="Q2094">
        <f t="shared" si="169"/>
        <v>7238</v>
      </c>
      <c r="R2094" s="14">
        <f t="shared" si="170"/>
        <v>1832457</v>
      </c>
    </row>
    <row r="2095" spans="1:18" ht="25.5" x14ac:dyDescent="0.25">
      <c r="A2095" s="11">
        <v>389</v>
      </c>
      <c r="B2095" s="100"/>
      <c r="C2095" s="6" t="s">
        <v>2827</v>
      </c>
      <c r="D2095" s="7">
        <v>44963</v>
      </c>
      <c r="E2095" s="8" t="s">
        <v>1380</v>
      </c>
      <c r="F2095" s="9">
        <v>7127351</v>
      </c>
      <c r="G2095" s="8" t="s">
        <v>1378</v>
      </c>
      <c r="H2095" s="9">
        <v>748372</v>
      </c>
      <c r="I2095" s="104"/>
      <c r="J2095" s="105"/>
      <c r="K2095" s="106"/>
      <c r="L2095" s="109"/>
      <c r="M2095" s="110"/>
      <c r="N2095" s="15" t="str">
        <f t="shared" si="167"/>
        <v>02926</v>
      </c>
      <c r="O2095" t="str">
        <f t="shared" si="168"/>
        <v/>
      </c>
      <c r="Q2095">
        <f t="shared" si="169"/>
        <v>2926</v>
      </c>
      <c r="R2095" s="14">
        <f t="shared" si="170"/>
        <v>7127351</v>
      </c>
    </row>
    <row r="2096" spans="1:18" ht="25.5" x14ac:dyDescent="0.25">
      <c r="A2096" s="5">
        <v>390</v>
      </c>
      <c r="B2096" s="99" t="s">
        <v>2828</v>
      </c>
      <c r="C2096" s="6" t="s">
        <v>2829</v>
      </c>
      <c r="D2096" s="7">
        <v>44984</v>
      </c>
      <c r="E2096" s="8" t="s">
        <v>1380</v>
      </c>
      <c r="F2096" s="9">
        <v>1418560</v>
      </c>
      <c r="G2096" s="8" t="s">
        <v>1378</v>
      </c>
      <c r="H2096" s="9">
        <v>148949</v>
      </c>
      <c r="I2096" s="101">
        <v>6983649</v>
      </c>
      <c r="J2096" s="102"/>
      <c r="K2096" s="103"/>
      <c r="L2096" s="107" t="s">
        <v>670</v>
      </c>
      <c r="M2096" s="108"/>
      <c r="N2096" s="15" t="str">
        <f t="shared" si="167"/>
        <v>09037</v>
      </c>
      <c r="O2096" t="str">
        <f t="shared" si="168"/>
        <v/>
      </c>
      <c r="Q2096">
        <f t="shared" si="169"/>
        <v>9037</v>
      </c>
      <c r="R2096" s="14">
        <f t="shared" si="170"/>
        <v>1418560</v>
      </c>
    </row>
    <row r="2097" spans="1:18" ht="25.5" x14ac:dyDescent="0.25">
      <c r="A2097" s="10">
        <v>391</v>
      </c>
      <c r="B2097" s="111"/>
      <c r="C2097" s="6" t="s">
        <v>2830</v>
      </c>
      <c r="D2097" s="7">
        <v>44966</v>
      </c>
      <c r="E2097" s="8" t="s">
        <v>1377</v>
      </c>
      <c r="F2097" s="9">
        <v>1773640</v>
      </c>
      <c r="G2097" s="8" t="s">
        <v>1378</v>
      </c>
      <c r="H2097" s="9">
        <v>186232</v>
      </c>
      <c r="I2097" s="112"/>
      <c r="J2097" s="113"/>
      <c r="K2097" s="114"/>
      <c r="L2097" s="115"/>
      <c r="M2097" s="116"/>
      <c r="N2097" s="15" t="str">
        <f t="shared" si="167"/>
        <v>03573</v>
      </c>
      <c r="O2097" t="str">
        <f t="shared" si="168"/>
        <v/>
      </c>
      <c r="Q2097">
        <f t="shared" si="169"/>
        <v>3573</v>
      </c>
      <c r="R2097" s="14">
        <f t="shared" si="170"/>
        <v>1773640</v>
      </c>
    </row>
    <row r="2098" spans="1:18" ht="25.5" x14ac:dyDescent="0.25">
      <c r="A2098" s="10">
        <v>392</v>
      </c>
      <c r="B2098" s="111"/>
      <c r="C2098" s="6" t="s">
        <v>2831</v>
      </c>
      <c r="D2098" s="7">
        <v>44972</v>
      </c>
      <c r="E2098" s="8" t="s">
        <v>1377</v>
      </c>
      <c r="F2098" s="9">
        <v>3389122</v>
      </c>
      <c r="G2098" s="8" t="s">
        <v>1378</v>
      </c>
      <c r="H2098" s="9">
        <v>355858</v>
      </c>
      <c r="I2098" s="112"/>
      <c r="J2098" s="113"/>
      <c r="K2098" s="114"/>
      <c r="L2098" s="115"/>
      <c r="M2098" s="116"/>
      <c r="N2098" s="15" t="str">
        <f t="shared" si="167"/>
        <v>04128</v>
      </c>
      <c r="O2098" t="str">
        <f t="shared" si="168"/>
        <v/>
      </c>
      <c r="Q2098">
        <f t="shared" si="169"/>
        <v>4128</v>
      </c>
      <c r="R2098" s="14">
        <f t="shared" si="170"/>
        <v>3389122</v>
      </c>
    </row>
    <row r="2099" spans="1:18" ht="25.5" x14ac:dyDescent="0.25">
      <c r="A2099" s="11">
        <v>393</v>
      </c>
      <c r="B2099" s="100"/>
      <c r="C2099" s="6" t="s">
        <v>2832</v>
      </c>
      <c r="D2099" s="7">
        <v>44980</v>
      </c>
      <c r="E2099" s="8" t="s">
        <v>1380</v>
      </c>
      <c r="F2099" s="9">
        <v>1221638</v>
      </c>
      <c r="G2099" s="8" t="s">
        <v>1378</v>
      </c>
      <c r="H2099" s="9">
        <v>128272</v>
      </c>
      <c r="I2099" s="104"/>
      <c r="J2099" s="105"/>
      <c r="K2099" s="106"/>
      <c r="L2099" s="109"/>
      <c r="M2099" s="110"/>
      <c r="N2099" s="15" t="str">
        <f t="shared" si="167"/>
        <v>07508</v>
      </c>
      <c r="O2099" t="str">
        <f t="shared" si="168"/>
        <v/>
      </c>
      <c r="Q2099">
        <f t="shared" si="169"/>
        <v>7508</v>
      </c>
      <c r="R2099" s="14">
        <f t="shared" si="170"/>
        <v>1221638</v>
      </c>
    </row>
    <row r="2100" spans="1:18" ht="25.5" x14ac:dyDescent="0.25">
      <c r="A2100" s="5">
        <v>394</v>
      </c>
      <c r="B2100" s="99" t="s">
        <v>2833</v>
      </c>
      <c r="C2100" s="6" t="s">
        <v>2834</v>
      </c>
      <c r="D2100" s="7">
        <v>44968</v>
      </c>
      <c r="E2100" s="8" t="s">
        <v>1380</v>
      </c>
      <c r="F2100" s="9">
        <v>5040565</v>
      </c>
      <c r="G2100" s="8" t="s">
        <v>1378</v>
      </c>
      <c r="H2100" s="9">
        <v>529259</v>
      </c>
      <c r="I2100" s="101">
        <v>15654010</v>
      </c>
      <c r="J2100" s="102"/>
      <c r="K2100" s="103"/>
      <c r="L2100" s="107" t="s">
        <v>676</v>
      </c>
      <c r="M2100" s="108"/>
      <c r="N2100" s="15" t="str">
        <f t="shared" si="167"/>
        <v>03911</v>
      </c>
      <c r="O2100" t="str">
        <f t="shared" si="168"/>
        <v/>
      </c>
      <c r="Q2100">
        <f t="shared" si="169"/>
        <v>3911</v>
      </c>
      <c r="R2100" s="14">
        <f t="shared" si="170"/>
        <v>5040565</v>
      </c>
    </row>
    <row r="2101" spans="1:18" ht="25.5" x14ac:dyDescent="0.25">
      <c r="A2101" s="10">
        <v>395</v>
      </c>
      <c r="B2101" s="111"/>
      <c r="C2101" s="6" t="s">
        <v>2835</v>
      </c>
      <c r="D2101" s="7">
        <v>44981</v>
      </c>
      <c r="E2101" s="8" t="s">
        <v>1380</v>
      </c>
      <c r="F2101" s="9">
        <v>2684242</v>
      </c>
      <c r="G2101" s="8" t="s">
        <v>1378</v>
      </c>
      <c r="H2101" s="9">
        <v>281845</v>
      </c>
      <c r="I2101" s="112"/>
      <c r="J2101" s="113"/>
      <c r="K2101" s="114"/>
      <c r="L2101" s="115"/>
      <c r="M2101" s="116"/>
      <c r="N2101" s="15" t="str">
        <f t="shared" si="167"/>
        <v>08999</v>
      </c>
      <c r="O2101" t="str">
        <f t="shared" si="168"/>
        <v/>
      </c>
      <c r="Q2101">
        <f t="shared" si="169"/>
        <v>8999</v>
      </c>
      <c r="R2101" s="14">
        <f t="shared" si="170"/>
        <v>2684242</v>
      </c>
    </row>
    <row r="2102" spans="1:18" ht="25.5" x14ac:dyDescent="0.25">
      <c r="A2102" s="10">
        <v>396</v>
      </c>
      <c r="B2102" s="111"/>
      <c r="C2102" s="6" t="s">
        <v>2836</v>
      </c>
      <c r="D2102" s="7">
        <v>44964</v>
      </c>
      <c r="E2102" s="8" t="s">
        <v>1377</v>
      </c>
      <c r="F2102" s="9">
        <v>5982059</v>
      </c>
      <c r="G2102" s="8" t="s">
        <v>1378</v>
      </c>
      <c r="H2102" s="9">
        <v>628116</v>
      </c>
      <c r="I2102" s="112"/>
      <c r="J2102" s="113"/>
      <c r="K2102" s="114"/>
      <c r="L2102" s="115"/>
      <c r="M2102" s="116"/>
      <c r="N2102" s="15" t="str">
        <f t="shared" si="167"/>
        <v>03068</v>
      </c>
      <c r="O2102" t="str">
        <f t="shared" si="168"/>
        <v/>
      </c>
      <c r="Q2102">
        <f t="shared" si="169"/>
        <v>3068</v>
      </c>
      <c r="R2102" s="14">
        <f t="shared" si="170"/>
        <v>5982059</v>
      </c>
    </row>
    <row r="2103" spans="1:18" ht="25.5" x14ac:dyDescent="0.25">
      <c r="A2103" s="10">
        <v>397</v>
      </c>
      <c r="B2103" s="111"/>
      <c r="C2103" s="6" t="s">
        <v>2837</v>
      </c>
      <c r="D2103" s="7">
        <v>44978</v>
      </c>
      <c r="E2103" s="8" t="s">
        <v>1380</v>
      </c>
      <c r="F2103" s="9">
        <v>2975907</v>
      </c>
      <c r="G2103" s="8" t="s">
        <v>1378</v>
      </c>
      <c r="H2103" s="9">
        <v>312470</v>
      </c>
      <c r="I2103" s="112"/>
      <c r="J2103" s="113"/>
      <c r="K2103" s="114"/>
      <c r="L2103" s="115"/>
      <c r="M2103" s="116"/>
      <c r="N2103" s="15" t="str">
        <f t="shared" si="167"/>
        <v>06772</v>
      </c>
      <c r="O2103" t="str">
        <f t="shared" si="168"/>
        <v/>
      </c>
      <c r="Q2103">
        <f t="shared" si="169"/>
        <v>6772</v>
      </c>
      <c r="R2103" s="14">
        <f t="shared" si="170"/>
        <v>2975907</v>
      </c>
    </row>
    <row r="2104" spans="1:18" ht="38.25" x14ac:dyDescent="0.25">
      <c r="A2104" s="11">
        <v>398</v>
      </c>
      <c r="B2104" s="100"/>
      <c r="C2104" s="6" t="s">
        <v>2838</v>
      </c>
      <c r="D2104" s="7">
        <v>44974</v>
      </c>
      <c r="E2104" s="8" t="s">
        <v>1799</v>
      </c>
      <c r="F2104" s="9">
        <v>807741</v>
      </c>
      <c r="G2104" s="8" t="s">
        <v>1378</v>
      </c>
      <c r="H2104" s="9">
        <v>84813</v>
      </c>
      <c r="I2104" s="104"/>
      <c r="J2104" s="105"/>
      <c r="K2104" s="106"/>
      <c r="L2104" s="109"/>
      <c r="M2104" s="110"/>
      <c r="N2104" s="15" t="str">
        <f t="shared" si="167"/>
        <v>06659</v>
      </c>
      <c r="O2104" t="str">
        <f t="shared" si="168"/>
        <v/>
      </c>
      <c r="Q2104">
        <f t="shared" si="169"/>
        <v>6659</v>
      </c>
      <c r="R2104" s="14">
        <f t="shared" si="170"/>
        <v>807741</v>
      </c>
    </row>
    <row r="2105" spans="1:18" ht="38.25" x14ac:dyDescent="0.25">
      <c r="A2105" s="5">
        <v>399</v>
      </c>
      <c r="B2105" s="99" t="s">
        <v>2839</v>
      </c>
      <c r="C2105" s="6" t="s">
        <v>2840</v>
      </c>
      <c r="D2105" s="7">
        <v>44978</v>
      </c>
      <c r="E2105" s="8" t="s">
        <v>1799</v>
      </c>
      <c r="F2105" s="9">
        <v>2925208</v>
      </c>
      <c r="G2105" s="8" t="s">
        <v>1378</v>
      </c>
      <c r="H2105" s="9">
        <v>307147</v>
      </c>
      <c r="I2105" s="101">
        <v>8489777</v>
      </c>
      <c r="J2105" s="102"/>
      <c r="K2105" s="103"/>
      <c r="L2105" s="107" t="s">
        <v>685</v>
      </c>
      <c r="M2105" s="108"/>
      <c r="N2105" s="15" t="str">
        <f t="shared" si="167"/>
        <v>06781</v>
      </c>
      <c r="O2105" t="str">
        <f t="shared" si="168"/>
        <v/>
      </c>
      <c r="Q2105">
        <f t="shared" si="169"/>
        <v>6781</v>
      </c>
      <c r="R2105" s="14">
        <f t="shared" si="170"/>
        <v>2925208</v>
      </c>
    </row>
    <row r="2106" spans="1:18" ht="25.5" x14ac:dyDescent="0.25">
      <c r="A2106" s="11">
        <v>400</v>
      </c>
      <c r="B2106" s="100"/>
      <c r="C2106" s="6" t="s">
        <v>2841</v>
      </c>
      <c r="D2106" s="7">
        <v>44966</v>
      </c>
      <c r="E2106" s="8" t="s">
        <v>1377</v>
      </c>
      <c r="F2106" s="9">
        <v>6560576</v>
      </c>
      <c r="G2106" s="8" t="s">
        <v>1378</v>
      </c>
      <c r="H2106" s="9">
        <v>688860</v>
      </c>
      <c r="I2106" s="104"/>
      <c r="J2106" s="105"/>
      <c r="K2106" s="106"/>
      <c r="L2106" s="109"/>
      <c r="M2106" s="110"/>
      <c r="N2106" s="15" t="str">
        <f t="shared" si="167"/>
        <v>03525</v>
      </c>
      <c r="O2106" t="str">
        <f t="shared" si="168"/>
        <v/>
      </c>
      <c r="Q2106">
        <f t="shared" si="169"/>
        <v>3525</v>
      </c>
      <c r="R2106" s="14">
        <f t="shared" si="170"/>
        <v>6560576</v>
      </c>
    </row>
    <row r="2107" spans="1:18" ht="25.5" x14ac:dyDescent="0.25">
      <c r="A2107" s="5">
        <v>401</v>
      </c>
      <c r="B2107" s="99" t="s">
        <v>2842</v>
      </c>
      <c r="C2107" s="6" t="s">
        <v>2843</v>
      </c>
      <c r="D2107" s="7">
        <v>44972</v>
      </c>
      <c r="E2107" s="8" t="s">
        <v>1380</v>
      </c>
      <c r="F2107" s="9">
        <v>3905880</v>
      </c>
      <c r="G2107" s="8" t="s">
        <v>1378</v>
      </c>
      <c r="H2107" s="9">
        <v>410118</v>
      </c>
      <c r="I2107" s="101">
        <v>14924734</v>
      </c>
      <c r="J2107" s="102"/>
      <c r="K2107" s="103"/>
      <c r="L2107" s="107" t="s">
        <v>696</v>
      </c>
      <c r="M2107" s="108"/>
      <c r="N2107" s="15" t="str">
        <f t="shared" si="167"/>
        <v>04118</v>
      </c>
      <c r="O2107" t="str">
        <f t="shared" si="168"/>
        <v/>
      </c>
      <c r="Q2107">
        <f t="shared" si="169"/>
        <v>4118</v>
      </c>
      <c r="R2107" s="14">
        <f t="shared" si="170"/>
        <v>3905880</v>
      </c>
    </row>
    <row r="2108" spans="1:18" ht="25.5" x14ac:dyDescent="0.25">
      <c r="A2108" s="10">
        <v>402</v>
      </c>
      <c r="B2108" s="111"/>
      <c r="C2108" s="6" t="s">
        <v>2844</v>
      </c>
      <c r="D2108" s="7">
        <v>44964</v>
      </c>
      <c r="E2108" s="8" t="s">
        <v>1377</v>
      </c>
      <c r="F2108" s="9">
        <v>5259859</v>
      </c>
      <c r="G2108" s="8" t="s">
        <v>1378</v>
      </c>
      <c r="H2108" s="9">
        <v>552285</v>
      </c>
      <c r="I2108" s="112"/>
      <c r="J2108" s="113"/>
      <c r="K2108" s="114"/>
      <c r="L2108" s="115"/>
      <c r="M2108" s="116"/>
      <c r="N2108" s="15" t="str">
        <f t="shared" si="167"/>
        <v>03061</v>
      </c>
      <c r="O2108" t="str">
        <f t="shared" si="168"/>
        <v/>
      </c>
      <c r="Q2108">
        <f t="shared" si="169"/>
        <v>3061</v>
      </c>
      <c r="R2108" s="14">
        <f t="shared" si="170"/>
        <v>5259859</v>
      </c>
    </row>
    <row r="2109" spans="1:18" ht="25.5" x14ac:dyDescent="0.25">
      <c r="A2109" s="10">
        <v>403</v>
      </c>
      <c r="B2109" s="111"/>
      <c r="C2109" s="6" t="s">
        <v>2845</v>
      </c>
      <c r="D2109" s="7">
        <v>44984</v>
      </c>
      <c r="E2109" s="8" t="s">
        <v>1380</v>
      </c>
      <c r="F2109" s="9">
        <v>3398131</v>
      </c>
      <c r="G2109" s="8" t="s">
        <v>1378</v>
      </c>
      <c r="H2109" s="9">
        <v>356804</v>
      </c>
      <c r="I2109" s="112"/>
      <c r="J2109" s="113"/>
      <c r="K2109" s="114"/>
      <c r="L2109" s="115"/>
      <c r="M2109" s="116"/>
      <c r="N2109" s="15" t="str">
        <f t="shared" si="167"/>
        <v>09032</v>
      </c>
      <c r="O2109" t="str">
        <f t="shared" si="168"/>
        <v/>
      </c>
      <c r="Q2109">
        <f t="shared" si="169"/>
        <v>9032</v>
      </c>
      <c r="R2109" s="14">
        <f t="shared" si="170"/>
        <v>3398131</v>
      </c>
    </row>
    <row r="2110" spans="1:18" ht="25.5" x14ac:dyDescent="0.25">
      <c r="A2110" s="11">
        <v>404</v>
      </c>
      <c r="B2110" s="100"/>
      <c r="C2110" s="6" t="s">
        <v>2846</v>
      </c>
      <c r="D2110" s="7">
        <v>44970</v>
      </c>
      <c r="E2110" s="8" t="s">
        <v>1377</v>
      </c>
      <c r="F2110" s="9">
        <v>4111811</v>
      </c>
      <c r="G2110" s="8" t="s">
        <v>1378</v>
      </c>
      <c r="H2110" s="9">
        <v>431740</v>
      </c>
      <c r="I2110" s="104"/>
      <c r="J2110" s="105"/>
      <c r="K2110" s="106"/>
      <c r="L2110" s="109"/>
      <c r="M2110" s="110"/>
      <c r="N2110" s="15" t="str">
        <f t="shared" si="167"/>
        <v>03966</v>
      </c>
      <c r="O2110" t="str">
        <f t="shared" si="168"/>
        <v/>
      </c>
      <c r="Q2110">
        <f t="shared" si="169"/>
        <v>3966</v>
      </c>
      <c r="R2110" s="14">
        <f t="shared" si="170"/>
        <v>4111811</v>
      </c>
    </row>
    <row r="2111" spans="1:18" ht="25.5" x14ac:dyDescent="0.25">
      <c r="A2111" s="5">
        <v>405</v>
      </c>
      <c r="B2111" s="99" t="s">
        <v>2847</v>
      </c>
      <c r="C2111" s="6" t="s">
        <v>2848</v>
      </c>
      <c r="D2111" s="7">
        <v>44980</v>
      </c>
      <c r="E2111" s="8" t="s">
        <v>1380</v>
      </c>
      <c r="F2111" s="9">
        <v>2684242</v>
      </c>
      <c r="G2111" s="8" t="s">
        <v>1378</v>
      </c>
      <c r="H2111" s="9">
        <v>281845</v>
      </c>
      <c r="I2111" s="101">
        <v>9151814</v>
      </c>
      <c r="J2111" s="102"/>
      <c r="K2111" s="103"/>
      <c r="L2111" s="107" t="s">
        <v>705</v>
      </c>
      <c r="M2111" s="108"/>
      <c r="N2111" s="15" t="str">
        <f t="shared" si="167"/>
        <v>'7507</v>
      </c>
      <c r="O2111" t="str">
        <f t="shared" si="168"/>
        <v/>
      </c>
      <c r="Q2111">
        <f t="shared" ref="Q2111:Q2114" si="172">RIGHT(N2111,LEN(N2111)-1)*1</f>
        <v>7507</v>
      </c>
      <c r="R2111" s="14">
        <f t="shared" si="170"/>
        <v>2684242</v>
      </c>
    </row>
    <row r="2112" spans="1:18" ht="25.5" x14ac:dyDescent="0.25">
      <c r="A2112" s="10">
        <v>406</v>
      </c>
      <c r="B2112" s="111"/>
      <c r="C2112" s="6" t="s">
        <v>2849</v>
      </c>
      <c r="D2112" s="7">
        <v>44975</v>
      </c>
      <c r="E2112" s="8" t="s">
        <v>1377</v>
      </c>
      <c r="F2112" s="9">
        <v>2684242</v>
      </c>
      <c r="G2112" s="8" t="s">
        <v>1378</v>
      </c>
      <c r="H2112" s="9">
        <v>281845</v>
      </c>
      <c r="I2112" s="112"/>
      <c r="J2112" s="113"/>
      <c r="K2112" s="114"/>
      <c r="L2112" s="115"/>
      <c r="M2112" s="116"/>
      <c r="N2112" s="15" t="str">
        <f t="shared" si="167"/>
        <v>'6697</v>
      </c>
      <c r="O2112" t="str">
        <f t="shared" si="168"/>
        <v/>
      </c>
      <c r="Q2112">
        <f t="shared" si="172"/>
        <v>6697</v>
      </c>
      <c r="R2112" s="14">
        <f t="shared" si="170"/>
        <v>2684242</v>
      </c>
    </row>
    <row r="2113" spans="1:18" ht="25.5" x14ac:dyDescent="0.25">
      <c r="A2113" s="10">
        <v>407</v>
      </c>
      <c r="B2113" s="111"/>
      <c r="C2113" s="6" t="s">
        <v>2850</v>
      </c>
      <c r="D2113" s="7">
        <v>44966</v>
      </c>
      <c r="E2113" s="8" t="s">
        <v>1377</v>
      </c>
      <c r="F2113" s="9">
        <v>2704504</v>
      </c>
      <c r="G2113" s="8" t="s">
        <v>1378</v>
      </c>
      <c r="H2113" s="9">
        <v>283973</v>
      </c>
      <c r="I2113" s="112"/>
      <c r="J2113" s="113"/>
      <c r="K2113" s="114"/>
      <c r="L2113" s="115"/>
      <c r="M2113" s="116"/>
      <c r="N2113" s="15" t="str">
        <f t="shared" si="167"/>
        <v>'3574</v>
      </c>
      <c r="O2113" t="str">
        <f t="shared" si="168"/>
        <v/>
      </c>
      <c r="Q2113">
        <f t="shared" si="172"/>
        <v>3574</v>
      </c>
      <c r="R2113" s="14">
        <f t="shared" si="170"/>
        <v>2704504</v>
      </c>
    </row>
    <row r="2114" spans="1:18" ht="25.5" x14ac:dyDescent="0.25">
      <c r="A2114" s="11">
        <v>408</v>
      </c>
      <c r="B2114" s="100"/>
      <c r="C2114" s="6" t="s">
        <v>2851</v>
      </c>
      <c r="D2114" s="7">
        <v>44966</v>
      </c>
      <c r="E2114" s="8" t="s">
        <v>1377</v>
      </c>
      <c r="F2114" s="9">
        <v>2152502</v>
      </c>
      <c r="G2114" s="8" t="s">
        <v>1378</v>
      </c>
      <c r="H2114" s="9">
        <v>226013</v>
      </c>
      <c r="I2114" s="104"/>
      <c r="J2114" s="105"/>
      <c r="K2114" s="106"/>
      <c r="L2114" s="109"/>
      <c r="M2114" s="110"/>
      <c r="N2114" s="15" t="str">
        <f t="shared" si="167"/>
        <v>'3575</v>
      </c>
      <c r="O2114" t="str">
        <f t="shared" si="168"/>
        <v/>
      </c>
      <c r="Q2114">
        <f t="shared" si="172"/>
        <v>3575</v>
      </c>
      <c r="R2114" s="14">
        <f t="shared" si="170"/>
        <v>2152502</v>
      </c>
    </row>
    <row r="2115" spans="1:18" ht="25.5" x14ac:dyDescent="0.25">
      <c r="A2115" s="5">
        <v>409</v>
      </c>
      <c r="B2115" s="99" t="s">
        <v>2852</v>
      </c>
      <c r="C2115" s="6" t="s">
        <v>2853</v>
      </c>
      <c r="D2115" s="7">
        <v>44972</v>
      </c>
      <c r="E2115" s="8" t="s">
        <v>1380</v>
      </c>
      <c r="F2115" s="9">
        <v>1014690</v>
      </c>
      <c r="G2115" s="8" t="s">
        <v>1378</v>
      </c>
      <c r="H2115" s="9">
        <v>106543</v>
      </c>
      <c r="I2115" s="101">
        <v>1816295</v>
      </c>
      <c r="J2115" s="102"/>
      <c r="K2115" s="103"/>
      <c r="L2115" s="107" t="s">
        <v>710</v>
      </c>
      <c r="M2115" s="108"/>
      <c r="N2115" s="15" t="str">
        <f t="shared" si="167"/>
        <v>04192</v>
      </c>
      <c r="O2115" t="str">
        <f t="shared" si="168"/>
        <v/>
      </c>
      <c r="Q2115">
        <f t="shared" si="169"/>
        <v>4192</v>
      </c>
      <c r="R2115" s="14">
        <f t="shared" si="170"/>
        <v>1014690</v>
      </c>
    </row>
    <row r="2116" spans="1:18" ht="25.5" x14ac:dyDescent="0.25">
      <c r="A2116" s="11">
        <v>410</v>
      </c>
      <c r="B2116" s="100"/>
      <c r="C2116" s="6" t="s">
        <v>2854</v>
      </c>
      <c r="D2116" s="7">
        <v>44965</v>
      </c>
      <c r="E2116" s="8" t="s">
        <v>1380</v>
      </c>
      <c r="F2116" s="9">
        <v>1014690</v>
      </c>
      <c r="G2116" s="8" t="s">
        <v>1378</v>
      </c>
      <c r="H2116" s="9">
        <v>106543</v>
      </c>
      <c r="I2116" s="104"/>
      <c r="J2116" s="105"/>
      <c r="K2116" s="106"/>
      <c r="L2116" s="109"/>
      <c r="M2116" s="110"/>
      <c r="N2116" s="15" t="str">
        <f t="shared" si="167"/>
        <v>03153</v>
      </c>
      <c r="O2116" t="str">
        <f t="shared" si="168"/>
        <v/>
      </c>
      <c r="Q2116">
        <f t="shared" si="169"/>
        <v>3153</v>
      </c>
      <c r="R2116" s="14">
        <f t="shared" si="170"/>
        <v>1014690</v>
      </c>
    </row>
    <row r="2117" spans="1:18" ht="25.5" x14ac:dyDescent="0.25">
      <c r="A2117" s="5">
        <v>411</v>
      </c>
      <c r="B2117" s="99" t="s">
        <v>2855</v>
      </c>
      <c r="C2117" s="6" t="s">
        <v>2856</v>
      </c>
      <c r="D2117" s="7">
        <v>44963</v>
      </c>
      <c r="E2117" s="8" t="s">
        <v>1377</v>
      </c>
      <c r="F2117" s="9">
        <v>3849926</v>
      </c>
      <c r="G2117" s="8" t="s">
        <v>1378</v>
      </c>
      <c r="H2117" s="9">
        <v>404242</v>
      </c>
      <c r="I2117" s="101">
        <v>5993880</v>
      </c>
      <c r="J2117" s="102"/>
      <c r="K2117" s="103"/>
      <c r="L2117" s="107" t="s">
        <v>714</v>
      </c>
      <c r="M2117" s="108"/>
      <c r="N2117" s="15" t="str">
        <f t="shared" si="167"/>
        <v>02912</v>
      </c>
      <c r="O2117" t="str">
        <f t="shared" si="168"/>
        <v/>
      </c>
      <c r="Q2117">
        <f t="shared" si="169"/>
        <v>2912</v>
      </c>
      <c r="R2117" s="14">
        <f t="shared" si="170"/>
        <v>3849926</v>
      </c>
    </row>
    <row r="2118" spans="1:18" ht="25.5" x14ac:dyDescent="0.25">
      <c r="A2118" s="10">
        <v>412</v>
      </c>
      <c r="B2118" s="111"/>
      <c r="C2118" s="6" t="s">
        <v>2857</v>
      </c>
      <c r="D2118" s="7">
        <v>44972</v>
      </c>
      <c r="E2118" s="8" t="s">
        <v>1380</v>
      </c>
      <c r="F2118" s="9">
        <v>1625509</v>
      </c>
      <c r="G2118" s="8" t="s">
        <v>1378</v>
      </c>
      <c r="H2118" s="9">
        <v>170679</v>
      </c>
      <c r="I2118" s="112"/>
      <c r="J2118" s="113"/>
      <c r="K2118" s="114"/>
      <c r="L2118" s="115"/>
      <c r="M2118" s="116"/>
      <c r="N2118" s="15" t="str">
        <f t="shared" si="167"/>
        <v>04194</v>
      </c>
      <c r="O2118" t="str">
        <f t="shared" si="168"/>
        <v/>
      </c>
      <c r="Q2118">
        <f t="shared" si="169"/>
        <v>4194</v>
      </c>
      <c r="R2118" s="14">
        <f t="shared" si="170"/>
        <v>1625509</v>
      </c>
    </row>
    <row r="2119" spans="1:18" ht="25.5" x14ac:dyDescent="0.25">
      <c r="A2119" s="11">
        <v>413</v>
      </c>
      <c r="B2119" s="100"/>
      <c r="C2119" s="6" t="s">
        <v>2858</v>
      </c>
      <c r="D2119" s="7">
        <v>44965</v>
      </c>
      <c r="E2119" s="8" t="s">
        <v>1380</v>
      </c>
      <c r="F2119" s="9">
        <v>1221638</v>
      </c>
      <c r="G2119" s="8" t="s">
        <v>1378</v>
      </c>
      <c r="H2119" s="9">
        <v>128272</v>
      </c>
      <c r="I2119" s="104"/>
      <c r="J2119" s="105"/>
      <c r="K2119" s="106"/>
      <c r="L2119" s="109"/>
      <c r="M2119" s="110"/>
      <c r="N2119" s="15" t="str">
        <f t="shared" si="167"/>
        <v>03159</v>
      </c>
      <c r="O2119" t="str">
        <f t="shared" si="168"/>
        <v/>
      </c>
      <c r="Q2119">
        <f t="shared" si="169"/>
        <v>3159</v>
      </c>
      <c r="R2119" s="14">
        <f t="shared" si="170"/>
        <v>1221638</v>
      </c>
    </row>
    <row r="2120" spans="1:18" ht="25.5" x14ac:dyDescent="0.25">
      <c r="A2120" s="5">
        <v>414</v>
      </c>
      <c r="B2120" s="99" t="s">
        <v>2859</v>
      </c>
      <c r="C2120" s="6" t="s">
        <v>2860</v>
      </c>
      <c r="D2120" s="7">
        <v>44970</v>
      </c>
      <c r="E2120" s="8" t="s">
        <v>1377</v>
      </c>
      <c r="F2120" s="9">
        <v>2383442</v>
      </c>
      <c r="G2120" s="8" t="s">
        <v>1378</v>
      </c>
      <c r="H2120" s="9">
        <v>250261</v>
      </c>
      <c r="I2120" s="101">
        <v>6817737</v>
      </c>
      <c r="J2120" s="102"/>
      <c r="K2120" s="103"/>
      <c r="L2120" s="107" t="s">
        <v>720</v>
      </c>
      <c r="M2120" s="108"/>
      <c r="N2120" s="15" t="str">
        <f t="shared" si="167"/>
        <v>03990</v>
      </c>
      <c r="O2120" t="str">
        <f t="shared" si="168"/>
        <v/>
      </c>
      <c r="Q2120">
        <f t="shared" si="169"/>
        <v>3990</v>
      </c>
      <c r="R2120" s="14">
        <f t="shared" si="170"/>
        <v>2383442</v>
      </c>
    </row>
    <row r="2121" spans="1:18" ht="25.5" x14ac:dyDescent="0.25">
      <c r="A2121" s="11">
        <v>415</v>
      </c>
      <c r="B2121" s="100"/>
      <c r="C2121" s="6" t="s">
        <v>2861</v>
      </c>
      <c r="D2121" s="7">
        <v>44981</v>
      </c>
      <c r="E2121" s="8" t="s">
        <v>1380</v>
      </c>
      <c r="F2121" s="9">
        <v>5234141</v>
      </c>
      <c r="G2121" s="8" t="s">
        <v>1378</v>
      </c>
      <c r="H2121" s="9">
        <v>549585</v>
      </c>
      <c r="I2121" s="104"/>
      <c r="J2121" s="105"/>
      <c r="K2121" s="106"/>
      <c r="L2121" s="109"/>
      <c r="M2121" s="110"/>
      <c r="N2121" s="15" t="str">
        <f t="shared" si="167"/>
        <v>08630</v>
      </c>
      <c r="O2121" t="str">
        <f t="shared" si="168"/>
        <v/>
      </c>
      <c r="Q2121">
        <f t="shared" si="169"/>
        <v>8630</v>
      </c>
      <c r="R2121" s="14">
        <f t="shared" si="170"/>
        <v>5234141</v>
      </c>
    </row>
    <row r="2122" spans="1:18" ht="25.5" x14ac:dyDescent="0.25">
      <c r="A2122" s="5">
        <v>416</v>
      </c>
      <c r="B2122" s="99" t="s">
        <v>2862</v>
      </c>
      <c r="C2122" s="6" t="s">
        <v>2863</v>
      </c>
      <c r="D2122" s="7">
        <v>44971</v>
      </c>
      <c r="E2122" s="8" t="s">
        <v>1380</v>
      </c>
      <c r="F2122" s="9">
        <v>4149573</v>
      </c>
      <c r="G2122" s="8" t="s">
        <v>1378</v>
      </c>
      <c r="H2122" s="9">
        <v>435705</v>
      </c>
      <c r="I2122" s="101">
        <v>13022315</v>
      </c>
      <c r="J2122" s="102"/>
      <c r="K2122" s="103"/>
      <c r="L2122" s="107" t="s">
        <v>724</v>
      </c>
      <c r="M2122" s="108"/>
      <c r="N2122" s="15" t="str">
        <f t="shared" si="167"/>
        <v>04111</v>
      </c>
      <c r="O2122" t="str">
        <f t="shared" si="168"/>
        <v/>
      </c>
      <c r="Q2122">
        <f t="shared" si="169"/>
        <v>4111</v>
      </c>
      <c r="R2122" s="14">
        <f t="shared" si="170"/>
        <v>4149573</v>
      </c>
    </row>
    <row r="2123" spans="1:18" ht="25.5" x14ac:dyDescent="0.25">
      <c r="A2123" s="10">
        <v>417</v>
      </c>
      <c r="B2123" s="111"/>
      <c r="C2123" s="6" t="s">
        <v>2864</v>
      </c>
      <c r="D2123" s="7">
        <v>44964</v>
      </c>
      <c r="E2123" s="8" t="s">
        <v>1380</v>
      </c>
      <c r="F2123" s="9">
        <v>4967340</v>
      </c>
      <c r="G2123" s="8" t="s">
        <v>1378</v>
      </c>
      <c r="H2123" s="9">
        <v>521571</v>
      </c>
      <c r="I2123" s="112"/>
      <c r="J2123" s="113"/>
      <c r="K2123" s="114"/>
      <c r="L2123" s="115"/>
      <c r="M2123" s="116"/>
      <c r="N2123" s="15" t="str">
        <f t="shared" si="167"/>
        <v>03085</v>
      </c>
      <c r="O2123" t="str">
        <f t="shared" si="168"/>
        <v/>
      </c>
      <c r="Q2123">
        <f t="shared" si="169"/>
        <v>3085</v>
      </c>
      <c r="R2123" s="14">
        <f t="shared" si="170"/>
        <v>4967340</v>
      </c>
    </row>
    <row r="2124" spans="1:18" ht="25.5" x14ac:dyDescent="0.25">
      <c r="A2124" s="11">
        <v>418</v>
      </c>
      <c r="B2124" s="100"/>
      <c r="C2124" s="6" t="s">
        <v>2865</v>
      </c>
      <c r="D2124" s="7">
        <v>44978</v>
      </c>
      <c r="E2124" s="8" t="s">
        <v>1380</v>
      </c>
      <c r="F2124" s="9">
        <v>5433160</v>
      </c>
      <c r="G2124" s="8" t="s">
        <v>1378</v>
      </c>
      <c r="H2124" s="9">
        <v>570482</v>
      </c>
      <c r="I2124" s="104"/>
      <c r="J2124" s="105"/>
      <c r="K2124" s="106"/>
      <c r="L2124" s="109"/>
      <c r="M2124" s="110"/>
      <c r="N2124" s="15" t="str">
        <f t="shared" si="167"/>
        <v>06801</v>
      </c>
      <c r="O2124" t="str">
        <f t="shared" si="168"/>
        <v/>
      </c>
      <c r="Q2124">
        <f t="shared" si="169"/>
        <v>6801</v>
      </c>
      <c r="R2124" s="14">
        <f t="shared" si="170"/>
        <v>5433160</v>
      </c>
    </row>
    <row r="2125" spans="1:18" ht="25.5" x14ac:dyDescent="0.25">
      <c r="A2125" s="5">
        <v>419</v>
      </c>
      <c r="B2125" s="99" t="s">
        <v>2866</v>
      </c>
      <c r="C2125" s="6" t="s">
        <v>2867</v>
      </c>
      <c r="D2125" s="7">
        <v>44960</v>
      </c>
      <c r="E2125" s="8" t="s">
        <v>1377</v>
      </c>
      <c r="F2125" s="9">
        <v>3481085</v>
      </c>
      <c r="G2125" s="8" t="s">
        <v>1378</v>
      </c>
      <c r="H2125" s="9">
        <v>365514</v>
      </c>
      <c r="I2125" s="101">
        <v>11551787</v>
      </c>
      <c r="J2125" s="102"/>
      <c r="K2125" s="103"/>
      <c r="L2125" s="107" t="s">
        <v>729</v>
      </c>
      <c r="M2125" s="108"/>
      <c r="N2125" s="15" t="str">
        <f t="shared" si="167"/>
        <v>A2829</v>
      </c>
      <c r="O2125" t="str">
        <f t="shared" si="168"/>
        <v/>
      </c>
      <c r="Q2125">
        <f t="shared" ref="Q2125:Q2127" si="173">RIGHT(N2125,LEN(N2125)-1)*1</f>
        <v>2829</v>
      </c>
      <c r="R2125" s="14">
        <f t="shared" si="170"/>
        <v>3481085</v>
      </c>
    </row>
    <row r="2126" spans="1:18" ht="25.5" x14ac:dyDescent="0.25">
      <c r="A2126" s="10">
        <v>420</v>
      </c>
      <c r="B2126" s="111"/>
      <c r="C2126" s="6" t="s">
        <v>2868</v>
      </c>
      <c r="D2126" s="7">
        <v>44960</v>
      </c>
      <c r="E2126" s="8" t="s">
        <v>1380</v>
      </c>
      <c r="F2126" s="9">
        <v>5428167</v>
      </c>
      <c r="G2126" s="8" t="s">
        <v>1378</v>
      </c>
      <c r="H2126" s="9">
        <v>569958</v>
      </c>
      <c r="I2126" s="112"/>
      <c r="J2126" s="113"/>
      <c r="K2126" s="114"/>
      <c r="L2126" s="115"/>
      <c r="M2126" s="116"/>
      <c r="N2126" s="15" t="str">
        <f t="shared" si="167"/>
        <v>A2852</v>
      </c>
      <c r="O2126" t="str">
        <f t="shared" si="168"/>
        <v/>
      </c>
      <c r="Q2126">
        <f t="shared" si="173"/>
        <v>2852</v>
      </c>
      <c r="R2126" s="14">
        <f t="shared" si="170"/>
        <v>5428167</v>
      </c>
    </row>
    <row r="2127" spans="1:18" ht="25.5" x14ac:dyDescent="0.25">
      <c r="A2127" s="11">
        <v>421</v>
      </c>
      <c r="B2127" s="100"/>
      <c r="C2127" s="6" t="s">
        <v>2869</v>
      </c>
      <c r="D2127" s="7">
        <v>44973</v>
      </c>
      <c r="E2127" s="8" t="s">
        <v>1377</v>
      </c>
      <c r="F2127" s="9">
        <v>3997773</v>
      </c>
      <c r="G2127" s="8" t="s">
        <v>1378</v>
      </c>
      <c r="H2127" s="9">
        <v>419766</v>
      </c>
      <c r="I2127" s="104"/>
      <c r="J2127" s="105"/>
      <c r="K2127" s="106"/>
      <c r="L2127" s="109"/>
      <c r="M2127" s="110"/>
      <c r="N2127" s="15" t="str">
        <f t="shared" si="167"/>
        <v>A5010</v>
      </c>
      <c r="O2127" t="str">
        <f t="shared" si="168"/>
        <v/>
      </c>
      <c r="Q2127">
        <f t="shared" si="173"/>
        <v>5010</v>
      </c>
      <c r="R2127" s="14">
        <f t="shared" si="170"/>
        <v>3997773</v>
      </c>
    </row>
    <row r="2128" spans="1:18" ht="51" x14ac:dyDescent="0.25">
      <c r="A2128" s="12">
        <v>422</v>
      </c>
      <c r="B2128" s="12" t="s">
        <v>2870</v>
      </c>
      <c r="C2128" s="6" t="s">
        <v>2871</v>
      </c>
      <c r="D2128" s="7">
        <v>44984</v>
      </c>
      <c r="E2128" s="8" t="s">
        <v>2872</v>
      </c>
      <c r="F2128" s="9">
        <v>-339381</v>
      </c>
      <c r="G2128" s="8" t="s">
        <v>1378</v>
      </c>
      <c r="H2128" s="9">
        <v>-35635</v>
      </c>
      <c r="I2128" s="94">
        <v>-303746</v>
      </c>
      <c r="J2128" s="95"/>
      <c r="K2128" s="96"/>
      <c r="L2128" s="97" t="s">
        <v>729</v>
      </c>
      <c r="M2128" s="98"/>
      <c r="N2128" s="15" t="str">
        <f t="shared" si="167"/>
        <v>H-156</v>
      </c>
      <c r="O2128" t="str">
        <f t="shared" si="168"/>
        <v>HT</v>
      </c>
      <c r="Q2128">
        <f>RIGHT(N2128,LEN(N2128)-2)*1</f>
        <v>156</v>
      </c>
      <c r="R2128" s="14">
        <f t="shared" si="170"/>
        <v>-339381</v>
      </c>
    </row>
    <row r="2129" spans="1:18" ht="25.5" x14ac:dyDescent="0.25">
      <c r="A2129" s="12">
        <v>423</v>
      </c>
      <c r="B2129" s="12" t="s">
        <v>2873</v>
      </c>
      <c r="C2129" s="6" t="s">
        <v>2874</v>
      </c>
      <c r="D2129" s="7">
        <v>44963</v>
      </c>
      <c r="E2129" s="8" t="s">
        <v>1380</v>
      </c>
      <c r="F2129" s="9">
        <v>2640008</v>
      </c>
      <c r="G2129" s="8" t="s">
        <v>1378</v>
      </c>
      <c r="H2129" s="9">
        <v>277201</v>
      </c>
      <c r="I2129" s="94">
        <v>2362807</v>
      </c>
      <c r="J2129" s="95"/>
      <c r="K2129" s="96"/>
      <c r="L2129" s="97" t="s">
        <v>734</v>
      </c>
      <c r="M2129" s="98"/>
      <c r="N2129" s="15" t="str">
        <f t="shared" si="167"/>
        <v>02977</v>
      </c>
      <c r="O2129" t="str">
        <f t="shared" si="168"/>
        <v/>
      </c>
      <c r="Q2129">
        <f t="shared" si="169"/>
        <v>2977</v>
      </c>
      <c r="R2129" s="14">
        <f t="shared" si="170"/>
        <v>2640008</v>
      </c>
    </row>
    <row r="2130" spans="1:18" ht="25.5" x14ac:dyDescent="0.25">
      <c r="A2130" s="5">
        <v>424</v>
      </c>
      <c r="B2130" s="99" t="s">
        <v>2875</v>
      </c>
      <c r="C2130" s="6" t="s">
        <v>2876</v>
      </c>
      <c r="D2130" s="7">
        <v>44972</v>
      </c>
      <c r="E2130" s="8" t="s">
        <v>1380</v>
      </c>
      <c r="F2130" s="9">
        <v>1832457</v>
      </c>
      <c r="G2130" s="8" t="s">
        <v>1378</v>
      </c>
      <c r="H2130" s="9">
        <v>192408</v>
      </c>
      <c r="I2130" s="101">
        <v>10605546</v>
      </c>
      <c r="J2130" s="102"/>
      <c r="K2130" s="103"/>
      <c r="L2130" s="107" t="s">
        <v>738</v>
      </c>
      <c r="M2130" s="108"/>
      <c r="N2130" s="15" t="str">
        <f t="shared" si="167"/>
        <v>04141</v>
      </c>
      <c r="O2130" t="str">
        <f t="shared" si="168"/>
        <v/>
      </c>
      <c r="Q2130">
        <f t="shared" si="169"/>
        <v>4141</v>
      </c>
      <c r="R2130" s="14">
        <f t="shared" si="170"/>
        <v>1832457</v>
      </c>
    </row>
    <row r="2131" spans="1:18" ht="25.5" x14ac:dyDescent="0.25">
      <c r="A2131" s="11">
        <v>425</v>
      </c>
      <c r="B2131" s="100"/>
      <c r="C2131" s="6" t="s">
        <v>2877</v>
      </c>
      <c r="D2131" s="7">
        <v>44960</v>
      </c>
      <c r="E2131" s="8" t="s">
        <v>1380</v>
      </c>
      <c r="F2131" s="9">
        <v>10017315</v>
      </c>
      <c r="G2131" s="8" t="s">
        <v>1378</v>
      </c>
      <c r="H2131" s="9">
        <v>1051818</v>
      </c>
      <c r="I2131" s="104"/>
      <c r="J2131" s="105"/>
      <c r="K2131" s="106"/>
      <c r="L2131" s="109"/>
      <c r="M2131" s="110"/>
      <c r="N2131" s="15" t="str">
        <f t="shared" si="167"/>
        <v>02832</v>
      </c>
      <c r="O2131" t="str">
        <f t="shared" si="168"/>
        <v/>
      </c>
      <c r="Q2131">
        <f t="shared" si="169"/>
        <v>2832</v>
      </c>
      <c r="R2131" s="14">
        <f t="shared" si="170"/>
        <v>10017315</v>
      </c>
    </row>
    <row r="2132" spans="1:18" ht="25.5" x14ac:dyDescent="0.25">
      <c r="A2132" s="5">
        <v>426</v>
      </c>
      <c r="B2132" s="99" t="s">
        <v>2878</v>
      </c>
      <c r="C2132" s="6" t="s">
        <v>2879</v>
      </c>
      <c r="D2132" s="7">
        <v>44972</v>
      </c>
      <c r="E2132" s="8" t="s">
        <v>1377</v>
      </c>
      <c r="F2132" s="9">
        <v>3339105</v>
      </c>
      <c r="G2132" s="8" t="s">
        <v>1378</v>
      </c>
      <c r="H2132" s="9">
        <v>350606</v>
      </c>
      <c r="I2132" s="101">
        <v>17697136</v>
      </c>
      <c r="J2132" s="102"/>
      <c r="K2132" s="103"/>
      <c r="L2132" s="107" t="s">
        <v>751</v>
      </c>
      <c r="M2132" s="108"/>
      <c r="N2132" s="15" t="str">
        <f t="shared" ref="N2132:N2195" si="174">+RIGHT(C2132,5)</f>
        <v>04196</v>
      </c>
      <c r="O2132" t="str">
        <f t="shared" ref="O2132:O2195" si="175">+IF(F2132&gt;0,"","HT")</f>
        <v/>
      </c>
      <c r="Q2132">
        <f t="shared" ref="Q2132:Q2194" si="176">+N2132*1</f>
        <v>4196</v>
      </c>
      <c r="R2132" s="14">
        <f t="shared" ref="R2132:R2195" si="177">+F2132</f>
        <v>3339105</v>
      </c>
    </row>
    <row r="2133" spans="1:18" ht="25.5" x14ac:dyDescent="0.25">
      <c r="A2133" s="10">
        <v>427</v>
      </c>
      <c r="B2133" s="111"/>
      <c r="C2133" s="6" t="s">
        <v>2880</v>
      </c>
      <c r="D2133" s="7">
        <v>44979</v>
      </c>
      <c r="E2133" s="8" t="s">
        <v>1380</v>
      </c>
      <c r="F2133" s="9">
        <v>5717800</v>
      </c>
      <c r="G2133" s="8" t="s">
        <v>1378</v>
      </c>
      <c r="H2133" s="9">
        <v>600369</v>
      </c>
      <c r="I2133" s="112"/>
      <c r="J2133" s="113"/>
      <c r="K2133" s="114"/>
      <c r="L2133" s="115"/>
      <c r="M2133" s="116"/>
      <c r="N2133" s="15" t="str">
        <f t="shared" si="174"/>
        <v>06871</v>
      </c>
      <c r="O2133" t="str">
        <f t="shared" si="175"/>
        <v/>
      </c>
      <c r="Q2133">
        <f t="shared" si="176"/>
        <v>6871</v>
      </c>
      <c r="R2133" s="14">
        <f t="shared" si="177"/>
        <v>5717800</v>
      </c>
    </row>
    <row r="2134" spans="1:18" ht="25.5" x14ac:dyDescent="0.25">
      <c r="A2134" s="11">
        <v>428</v>
      </c>
      <c r="B2134" s="100"/>
      <c r="C2134" s="6" t="s">
        <v>2881</v>
      </c>
      <c r="D2134" s="7">
        <v>44965</v>
      </c>
      <c r="E2134" s="8" t="s">
        <v>1380</v>
      </c>
      <c r="F2134" s="9">
        <v>10716431</v>
      </c>
      <c r="G2134" s="8" t="s">
        <v>1378</v>
      </c>
      <c r="H2134" s="9">
        <v>1125225</v>
      </c>
      <c r="I2134" s="104"/>
      <c r="J2134" s="105"/>
      <c r="K2134" s="106"/>
      <c r="L2134" s="109"/>
      <c r="M2134" s="110"/>
      <c r="N2134" s="15" t="str">
        <f t="shared" si="174"/>
        <v>03155</v>
      </c>
      <c r="O2134" t="str">
        <f t="shared" si="175"/>
        <v/>
      </c>
      <c r="Q2134">
        <f t="shared" si="176"/>
        <v>3155</v>
      </c>
      <c r="R2134" s="14">
        <f t="shared" si="177"/>
        <v>10716431</v>
      </c>
    </row>
    <row r="2135" spans="1:18" ht="38.25" x14ac:dyDescent="0.25">
      <c r="A2135" s="12">
        <v>429</v>
      </c>
      <c r="B2135" s="12" t="s">
        <v>2882</v>
      </c>
      <c r="C2135" s="6" t="s">
        <v>2883</v>
      </c>
      <c r="D2135" s="7">
        <v>44974</v>
      </c>
      <c r="E2135" s="8" t="s">
        <v>2884</v>
      </c>
      <c r="F2135" s="9">
        <v>-420523</v>
      </c>
      <c r="G2135" s="8" t="s">
        <v>1378</v>
      </c>
      <c r="H2135" s="9">
        <v>-44155</v>
      </c>
      <c r="I2135" s="94">
        <v>-376368</v>
      </c>
      <c r="J2135" s="95"/>
      <c r="K2135" s="96"/>
      <c r="L2135" s="97" t="s">
        <v>751</v>
      </c>
      <c r="M2135" s="98"/>
      <c r="N2135" s="15" t="str">
        <f t="shared" si="174"/>
        <v>'A163</v>
      </c>
      <c r="O2135" t="str">
        <f t="shared" si="175"/>
        <v>HT</v>
      </c>
      <c r="Q2135">
        <f>RIGHT(N2135,LEN(N2135)-2)*1</f>
        <v>163</v>
      </c>
      <c r="R2135" s="14">
        <f t="shared" si="177"/>
        <v>-420523</v>
      </c>
    </row>
    <row r="2136" spans="1:18" ht="38.25" x14ac:dyDescent="0.25">
      <c r="A2136" s="5">
        <v>430</v>
      </c>
      <c r="B2136" s="99" t="s">
        <v>2885</v>
      </c>
      <c r="C2136" s="6" t="s">
        <v>2886</v>
      </c>
      <c r="D2136" s="7">
        <v>44963</v>
      </c>
      <c r="E2136" s="8" t="s">
        <v>1390</v>
      </c>
      <c r="F2136" s="9">
        <v>1058734</v>
      </c>
      <c r="G2136" s="8" t="s">
        <v>1378</v>
      </c>
      <c r="H2136" s="9">
        <v>111167</v>
      </c>
      <c r="I2136" s="101">
        <v>5430316</v>
      </c>
      <c r="J2136" s="102"/>
      <c r="K2136" s="103"/>
      <c r="L2136" s="107" t="s">
        <v>761</v>
      </c>
      <c r="M2136" s="108"/>
      <c r="N2136" s="15" t="str">
        <f t="shared" si="174"/>
        <v>'2907</v>
      </c>
      <c r="O2136" t="str">
        <f t="shared" si="175"/>
        <v/>
      </c>
      <c r="Q2136">
        <f t="shared" ref="Q2136:Q2139" si="178">RIGHT(N2136,LEN(N2136)-1)*1</f>
        <v>2907</v>
      </c>
      <c r="R2136" s="14">
        <f t="shared" si="177"/>
        <v>1058734</v>
      </c>
    </row>
    <row r="2137" spans="1:18" ht="25.5" x14ac:dyDescent="0.25">
      <c r="A2137" s="10">
        <v>431</v>
      </c>
      <c r="B2137" s="111"/>
      <c r="C2137" s="6" t="s">
        <v>2887</v>
      </c>
      <c r="D2137" s="7">
        <v>44965</v>
      </c>
      <c r="E2137" s="8" t="s">
        <v>1377</v>
      </c>
      <c r="F2137" s="9">
        <v>3339105</v>
      </c>
      <c r="G2137" s="8" t="s">
        <v>1378</v>
      </c>
      <c r="H2137" s="9">
        <v>350606</v>
      </c>
      <c r="I2137" s="112"/>
      <c r="J2137" s="113"/>
      <c r="K2137" s="114"/>
      <c r="L2137" s="115"/>
      <c r="M2137" s="116"/>
      <c r="N2137" s="15" t="str">
        <f t="shared" si="174"/>
        <v>'3154</v>
      </c>
      <c r="O2137" t="str">
        <f t="shared" si="175"/>
        <v/>
      </c>
      <c r="Q2137">
        <f t="shared" si="178"/>
        <v>3154</v>
      </c>
      <c r="R2137" s="14">
        <f t="shared" si="177"/>
        <v>3339105</v>
      </c>
    </row>
    <row r="2138" spans="1:18" ht="25.5" x14ac:dyDescent="0.25">
      <c r="A2138" s="11">
        <v>432</v>
      </c>
      <c r="B2138" s="100"/>
      <c r="C2138" s="6" t="s">
        <v>2888</v>
      </c>
      <c r="D2138" s="7">
        <v>44963</v>
      </c>
      <c r="E2138" s="8" t="s">
        <v>1377</v>
      </c>
      <c r="F2138" s="9">
        <v>1669553</v>
      </c>
      <c r="G2138" s="8" t="s">
        <v>1378</v>
      </c>
      <c r="H2138" s="9">
        <v>175303</v>
      </c>
      <c r="I2138" s="104"/>
      <c r="J2138" s="105"/>
      <c r="K2138" s="106"/>
      <c r="L2138" s="109"/>
      <c r="M2138" s="110"/>
      <c r="N2138" s="15" t="str">
        <f t="shared" si="174"/>
        <v>'2906</v>
      </c>
      <c r="O2138" t="str">
        <f t="shared" si="175"/>
        <v/>
      </c>
      <c r="Q2138">
        <f t="shared" si="178"/>
        <v>2906</v>
      </c>
      <c r="R2138" s="14">
        <f t="shared" si="177"/>
        <v>1669553</v>
      </c>
    </row>
    <row r="2139" spans="1:18" ht="51" x14ac:dyDescent="0.25">
      <c r="A2139" s="12">
        <v>433</v>
      </c>
      <c r="B2139" s="12" t="s">
        <v>2889</v>
      </c>
      <c r="C2139" s="6" t="s">
        <v>1758</v>
      </c>
      <c r="D2139" s="7">
        <v>44984</v>
      </c>
      <c r="E2139" s="8" t="s">
        <v>2890</v>
      </c>
      <c r="F2139" s="9">
        <v>-130973</v>
      </c>
      <c r="G2139" s="8" t="s">
        <v>1378</v>
      </c>
      <c r="H2139" s="9">
        <v>-13752</v>
      </c>
      <c r="I2139" s="94">
        <v>-117221</v>
      </c>
      <c r="J2139" s="95"/>
      <c r="K2139" s="96"/>
      <c r="L2139" s="97" t="s">
        <v>761</v>
      </c>
      <c r="M2139" s="98"/>
      <c r="N2139" s="15" t="str">
        <f t="shared" si="174"/>
        <v>'149</v>
      </c>
      <c r="O2139" t="str">
        <f t="shared" si="175"/>
        <v>HT</v>
      </c>
      <c r="Q2139">
        <f t="shared" si="178"/>
        <v>149</v>
      </c>
      <c r="R2139" s="14">
        <f t="shared" si="177"/>
        <v>-130973</v>
      </c>
    </row>
    <row r="2140" spans="1:18" ht="38.25" x14ac:dyDescent="0.25">
      <c r="A2140" s="5">
        <v>434</v>
      </c>
      <c r="B2140" s="99" t="s">
        <v>2891</v>
      </c>
      <c r="C2140" s="6" t="s">
        <v>2892</v>
      </c>
      <c r="D2140" s="7">
        <v>44967</v>
      </c>
      <c r="E2140" s="8" t="s">
        <v>1390</v>
      </c>
      <c r="F2140" s="9">
        <v>2993243</v>
      </c>
      <c r="G2140" s="8" t="s">
        <v>1378</v>
      </c>
      <c r="H2140" s="9">
        <v>314291</v>
      </c>
      <c r="I2140" s="101">
        <v>5382212</v>
      </c>
      <c r="J2140" s="102"/>
      <c r="K2140" s="103"/>
      <c r="L2140" s="107" t="s">
        <v>772</v>
      </c>
      <c r="M2140" s="108"/>
      <c r="N2140" s="15" t="str">
        <f t="shared" si="174"/>
        <v>03803</v>
      </c>
      <c r="O2140" t="str">
        <f t="shared" si="175"/>
        <v/>
      </c>
      <c r="Q2140">
        <f t="shared" si="176"/>
        <v>3803</v>
      </c>
      <c r="R2140" s="14">
        <f t="shared" si="177"/>
        <v>2993243</v>
      </c>
    </row>
    <row r="2141" spans="1:18" ht="38.25" x14ac:dyDescent="0.25">
      <c r="A2141" s="11">
        <v>435</v>
      </c>
      <c r="B2141" s="100"/>
      <c r="C2141" s="6" t="s">
        <v>2893</v>
      </c>
      <c r="D2141" s="7">
        <v>44979</v>
      </c>
      <c r="E2141" s="8" t="s">
        <v>1783</v>
      </c>
      <c r="F2141" s="9">
        <v>3020402</v>
      </c>
      <c r="G2141" s="8" t="s">
        <v>1378</v>
      </c>
      <c r="H2141" s="9">
        <v>317142</v>
      </c>
      <c r="I2141" s="104"/>
      <c r="J2141" s="105"/>
      <c r="K2141" s="106"/>
      <c r="L2141" s="109"/>
      <c r="M2141" s="110"/>
      <c r="N2141" s="15" t="str">
        <f t="shared" si="174"/>
        <v>06839</v>
      </c>
      <c r="O2141" t="str">
        <f t="shared" si="175"/>
        <v/>
      </c>
      <c r="Q2141">
        <f t="shared" si="176"/>
        <v>6839</v>
      </c>
      <c r="R2141" s="14">
        <f t="shared" si="177"/>
        <v>3020402</v>
      </c>
    </row>
    <row r="2142" spans="1:18" ht="51" x14ac:dyDescent="0.25">
      <c r="A2142" s="5">
        <v>436</v>
      </c>
      <c r="B2142" s="99" t="s">
        <v>2894</v>
      </c>
      <c r="C2142" s="6" t="s">
        <v>2895</v>
      </c>
      <c r="D2142" s="7">
        <v>44979</v>
      </c>
      <c r="E2142" s="8" t="s">
        <v>2896</v>
      </c>
      <c r="F2142" s="9">
        <v>-499854</v>
      </c>
      <c r="G2142" s="8" t="s">
        <v>1378</v>
      </c>
      <c r="H2142" s="9">
        <v>-52485</v>
      </c>
      <c r="I2142" s="101">
        <v>-564590</v>
      </c>
      <c r="J2142" s="102"/>
      <c r="K2142" s="103"/>
      <c r="L2142" s="107" t="s">
        <v>772</v>
      </c>
      <c r="M2142" s="108"/>
      <c r="N2142" s="15" t="str">
        <f t="shared" si="174"/>
        <v>'286</v>
      </c>
      <c r="O2142" t="str">
        <f t="shared" si="175"/>
        <v>HT</v>
      </c>
      <c r="Q2142">
        <f t="shared" ref="Q2142:Q2143" si="179">RIGHT(N2142,LEN(N2142)-1)*1</f>
        <v>286</v>
      </c>
      <c r="R2142" s="14">
        <f t="shared" si="177"/>
        <v>-499854</v>
      </c>
    </row>
    <row r="2143" spans="1:18" ht="51" x14ac:dyDescent="0.25">
      <c r="A2143" s="11">
        <v>437</v>
      </c>
      <c r="B2143" s="100"/>
      <c r="C2143" s="6" t="s">
        <v>2897</v>
      </c>
      <c r="D2143" s="7">
        <v>44979</v>
      </c>
      <c r="E2143" s="8" t="s">
        <v>2898</v>
      </c>
      <c r="F2143" s="9">
        <v>-130973</v>
      </c>
      <c r="G2143" s="8" t="s">
        <v>1378</v>
      </c>
      <c r="H2143" s="9">
        <v>-13752</v>
      </c>
      <c r="I2143" s="104"/>
      <c r="J2143" s="105"/>
      <c r="K2143" s="106"/>
      <c r="L2143" s="109"/>
      <c r="M2143" s="110"/>
      <c r="N2143" s="15" t="str">
        <f t="shared" si="174"/>
        <v>'287</v>
      </c>
      <c r="O2143" t="str">
        <f t="shared" si="175"/>
        <v>HT</v>
      </c>
      <c r="Q2143">
        <f t="shared" si="179"/>
        <v>287</v>
      </c>
      <c r="R2143" s="14">
        <f t="shared" si="177"/>
        <v>-130973</v>
      </c>
    </row>
    <row r="2144" spans="1:18" ht="38.25" x14ac:dyDescent="0.25">
      <c r="A2144" s="5">
        <v>438</v>
      </c>
      <c r="B2144" s="99" t="s">
        <v>2899</v>
      </c>
      <c r="C2144" s="6" t="s">
        <v>2900</v>
      </c>
      <c r="D2144" s="7">
        <v>44966</v>
      </c>
      <c r="E2144" s="8" t="s">
        <v>1390</v>
      </c>
      <c r="F2144" s="9">
        <v>815846</v>
      </c>
      <c r="G2144" s="8" t="s">
        <v>1378</v>
      </c>
      <c r="H2144" s="9">
        <v>85664</v>
      </c>
      <c r="I2144" s="101">
        <v>9956455</v>
      </c>
      <c r="J2144" s="102"/>
      <c r="K2144" s="103"/>
      <c r="L2144" s="107" t="s">
        <v>779</v>
      </c>
      <c r="M2144" s="108"/>
      <c r="N2144" s="15" t="str">
        <f t="shared" si="174"/>
        <v>03586</v>
      </c>
      <c r="O2144" t="str">
        <f t="shared" si="175"/>
        <v/>
      </c>
      <c r="Q2144">
        <f t="shared" si="176"/>
        <v>3586</v>
      </c>
      <c r="R2144" s="14">
        <f t="shared" si="177"/>
        <v>815846</v>
      </c>
    </row>
    <row r="2145" spans="1:18" ht="25.5" x14ac:dyDescent="0.25">
      <c r="A2145" s="10">
        <v>439</v>
      </c>
      <c r="B2145" s="111"/>
      <c r="C2145" s="6" t="s">
        <v>2901</v>
      </c>
      <c r="D2145" s="7">
        <v>44970</v>
      </c>
      <c r="E2145" s="8" t="s">
        <v>1377</v>
      </c>
      <c r="F2145" s="9">
        <v>2581381</v>
      </c>
      <c r="G2145" s="8" t="s">
        <v>1378</v>
      </c>
      <c r="H2145" s="9">
        <v>271045</v>
      </c>
      <c r="I2145" s="112"/>
      <c r="J2145" s="113"/>
      <c r="K2145" s="114"/>
      <c r="L2145" s="115"/>
      <c r="M2145" s="116"/>
      <c r="N2145" s="15" t="str">
        <f t="shared" si="174"/>
        <v>A4037</v>
      </c>
      <c r="O2145" t="str">
        <f t="shared" si="175"/>
        <v/>
      </c>
      <c r="Q2145">
        <f>RIGHT(N2145,LEN(N2145)-1)*1</f>
        <v>4037</v>
      </c>
      <c r="R2145" s="14">
        <f t="shared" si="177"/>
        <v>2581381</v>
      </c>
    </row>
    <row r="2146" spans="1:18" ht="38.25" x14ac:dyDescent="0.25">
      <c r="A2146" s="10">
        <v>440</v>
      </c>
      <c r="B2146" s="111"/>
      <c r="C2146" s="6" t="s">
        <v>2902</v>
      </c>
      <c r="D2146" s="7">
        <v>44984</v>
      </c>
      <c r="E2146" s="8" t="s">
        <v>1799</v>
      </c>
      <c r="F2146" s="9">
        <v>80774</v>
      </c>
      <c r="G2146" s="8" t="s">
        <v>1378</v>
      </c>
      <c r="H2146" s="9">
        <v>8481</v>
      </c>
      <c r="I2146" s="112"/>
      <c r="J2146" s="113"/>
      <c r="K2146" s="114"/>
      <c r="L2146" s="115"/>
      <c r="M2146" s="116"/>
      <c r="N2146" s="15" t="str">
        <f t="shared" si="174"/>
        <v>09075</v>
      </c>
      <c r="O2146" t="str">
        <f t="shared" si="175"/>
        <v/>
      </c>
      <c r="Q2146">
        <f t="shared" si="176"/>
        <v>9075</v>
      </c>
      <c r="R2146" s="14">
        <f t="shared" si="177"/>
        <v>80774</v>
      </c>
    </row>
    <row r="2147" spans="1:18" ht="25.5" x14ac:dyDescent="0.25">
      <c r="A2147" s="10">
        <v>441</v>
      </c>
      <c r="B2147" s="111"/>
      <c r="C2147" s="6" t="s">
        <v>2903</v>
      </c>
      <c r="D2147" s="7">
        <v>44980</v>
      </c>
      <c r="E2147" s="8" t="s">
        <v>1380</v>
      </c>
      <c r="F2147" s="9">
        <v>3567959</v>
      </c>
      <c r="G2147" s="8" t="s">
        <v>1378</v>
      </c>
      <c r="H2147" s="9">
        <v>374636</v>
      </c>
      <c r="I2147" s="112"/>
      <c r="J2147" s="113"/>
      <c r="K2147" s="114"/>
      <c r="L2147" s="115"/>
      <c r="M2147" s="116"/>
      <c r="N2147" s="15" t="str">
        <f t="shared" si="174"/>
        <v>08597</v>
      </c>
      <c r="O2147" t="str">
        <f t="shared" si="175"/>
        <v/>
      </c>
      <c r="Q2147">
        <f t="shared" si="176"/>
        <v>8597</v>
      </c>
      <c r="R2147" s="14">
        <f t="shared" si="177"/>
        <v>3567959</v>
      </c>
    </row>
    <row r="2148" spans="1:18" ht="25.5" x14ac:dyDescent="0.25">
      <c r="A2148" s="10">
        <v>442</v>
      </c>
      <c r="B2148" s="111"/>
      <c r="C2148" s="6" t="s">
        <v>2904</v>
      </c>
      <c r="D2148" s="7">
        <v>44977</v>
      </c>
      <c r="E2148" s="8" t="s">
        <v>1380</v>
      </c>
      <c r="F2148" s="9">
        <v>1497190</v>
      </c>
      <c r="G2148" s="8" t="s">
        <v>1378</v>
      </c>
      <c r="H2148" s="9">
        <v>157205</v>
      </c>
      <c r="I2148" s="112"/>
      <c r="J2148" s="113"/>
      <c r="K2148" s="114"/>
      <c r="L2148" s="115"/>
      <c r="M2148" s="116"/>
      <c r="N2148" s="15" t="str">
        <f t="shared" si="174"/>
        <v>06727</v>
      </c>
      <c r="O2148" t="str">
        <f t="shared" si="175"/>
        <v/>
      </c>
      <c r="Q2148">
        <f t="shared" si="176"/>
        <v>6727</v>
      </c>
      <c r="R2148" s="14">
        <f t="shared" si="177"/>
        <v>1497190</v>
      </c>
    </row>
    <row r="2149" spans="1:18" ht="25.5" x14ac:dyDescent="0.25">
      <c r="A2149" s="11">
        <v>443</v>
      </c>
      <c r="B2149" s="100"/>
      <c r="C2149" s="6" t="s">
        <v>2905</v>
      </c>
      <c r="D2149" s="7">
        <v>44963</v>
      </c>
      <c r="E2149" s="8" t="s">
        <v>1380</v>
      </c>
      <c r="F2149" s="9">
        <v>2581381</v>
      </c>
      <c r="G2149" s="8" t="s">
        <v>1378</v>
      </c>
      <c r="H2149" s="9">
        <v>271045</v>
      </c>
      <c r="I2149" s="104"/>
      <c r="J2149" s="105"/>
      <c r="K2149" s="106"/>
      <c r="L2149" s="109"/>
      <c r="M2149" s="110"/>
      <c r="N2149" s="15" t="str">
        <f t="shared" si="174"/>
        <v>03047</v>
      </c>
      <c r="O2149" t="str">
        <f t="shared" si="175"/>
        <v/>
      </c>
      <c r="Q2149">
        <f t="shared" si="176"/>
        <v>3047</v>
      </c>
      <c r="R2149" s="14">
        <f t="shared" si="177"/>
        <v>2581381</v>
      </c>
    </row>
    <row r="2150" spans="1:18" ht="51" x14ac:dyDescent="0.25">
      <c r="A2150" s="5">
        <v>444</v>
      </c>
      <c r="B2150" s="99" t="s">
        <v>2906</v>
      </c>
      <c r="C2150" s="6" t="s">
        <v>2907</v>
      </c>
      <c r="D2150" s="7">
        <v>44974</v>
      </c>
      <c r="E2150" s="8" t="s">
        <v>2908</v>
      </c>
      <c r="F2150" s="9">
        <v>-103839</v>
      </c>
      <c r="G2150" s="8" t="s">
        <v>1378</v>
      </c>
      <c r="H2150" s="9">
        <v>-10903</v>
      </c>
      <c r="I2150" s="101">
        <v>-420313</v>
      </c>
      <c r="J2150" s="102"/>
      <c r="K2150" s="103"/>
      <c r="L2150" s="107" t="s">
        <v>779</v>
      </c>
      <c r="M2150" s="108"/>
      <c r="N2150" s="15" t="str">
        <f t="shared" si="174"/>
        <v>'182</v>
      </c>
      <c r="O2150" t="str">
        <f t="shared" si="175"/>
        <v>HT</v>
      </c>
      <c r="Q2150">
        <f t="shared" ref="Q2150:Q2151" si="180">RIGHT(N2150,LEN(N2150)-1)*1</f>
        <v>182</v>
      </c>
      <c r="R2150" s="14">
        <f t="shared" si="177"/>
        <v>-103839</v>
      </c>
    </row>
    <row r="2151" spans="1:18" ht="51" x14ac:dyDescent="0.25">
      <c r="A2151" s="11">
        <v>445</v>
      </c>
      <c r="B2151" s="100"/>
      <c r="C2151" s="6" t="s">
        <v>2909</v>
      </c>
      <c r="D2151" s="7">
        <v>44974</v>
      </c>
      <c r="E2151" s="8" t="s">
        <v>2910</v>
      </c>
      <c r="F2151" s="9">
        <v>-365784</v>
      </c>
      <c r="G2151" s="8" t="s">
        <v>1378</v>
      </c>
      <c r="H2151" s="9">
        <v>-38407</v>
      </c>
      <c r="I2151" s="104"/>
      <c r="J2151" s="105"/>
      <c r="K2151" s="106"/>
      <c r="L2151" s="109"/>
      <c r="M2151" s="110"/>
      <c r="N2151" s="15" t="str">
        <f t="shared" si="174"/>
        <v>'181</v>
      </c>
      <c r="O2151" t="str">
        <f t="shared" si="175"/>
        <v>HT</v>
      </c>
      <c r="Q2151">
        <f t="shared" si="180"/>
        <v>181</v>
      </c>
      <c r="R2151" s="14">
        <f t="shared" si="177"/>
        <v>-365784</v>
      </c>
    </row>
    <row r="2152" spans="1:18" ht="25.5" x14ac:dyDescent="0.25">
      <c r="A2152" s="5">
        <v>446</v>
      </c>
      <c r="B2152" s="99" t="s">
        <v>2911</v>
      </c>
      <c r="C2152" s="6" t="s">
        <v>2912</v>
      </c>
      <c r="D2152" s="7">
        <v>44985</v>
      </c>
      <c r="E2152" s="8" t="s">
        <v>1380</v>
      </c>
      <c r="F2152" s="9">
        <v>2528438</v>
      </c>
      <c r="G2152" s="8" t="s">
        <v>1378</v>
      </c>
      <c r="H2152" s="9">
        <v>265486</v>
      </c>
      <c r="I2152" s="101">
        <v>9197254</v>
      </c>
      <c r="J2152" s="102"/>
      <c r="K2152" s="103"/>
      <c r="L2152" s="107" t="s">
        <v>789</v>
      </c>
      <c r="M2152" s="108"/>
      <c r="N2152" s="15" t="str">
        <f t="shared" si="174"/>
        <v>09086</v>
      </c>
      <c r="O2152" t="str">
        <f t="shared" si="175"/>
        <v/>
      </c>
      <c r="Q2152">
        <f t="shared" si="176"/>
        <v>9086</v>
      </c>
      <c r="R2152" s="14">
        <f t="shared" si="177"/>
        <v>2528438</v>
      </c>
    </row>
    <row r="2153" spans="1:18" ht="38.25" x14ac:dyDescent="0.25">
      <c r="A2153" s="10">
        <v>447</v>
      </c>
      <c r="B2153" s="111"/>
      <c r="C2153" s="6" t="s">
        <v>2913</v>
      </c>
      <c r="D2153" s="7">
        <v>44963</v>
      </c>
      <c r="E2153" s="8" t="s">
        <v>1799</v>
      </c>
      <c r="F2153" s="9">
        <v>4489833</v>
      </c>
      <c r="G2153" s="8" t="s">
        <v>1378</v>
      </c>
      <c r="H2153" s="9">
        <v>471433</v>
      </c>
      <c r="I2153" s="112"/>
      <c r="J2153" s="113"/>
      <c r="K2153" s="114"/>
      <c r="L2153" s="115"/>
      <c r="M2153" s="116"/>
      <c r="N2153" s="15" t="str">
        <f t="shared" si="174"/>
        <v>02927</v>
      </c>
      <c r="O2153" t="str">
        <f t="shared" si="175"/>
        <v/>
      </c>
      <c r="Q2153">
        <f t="shared" si="176"/>
        <v>2927</v>
      </c>
      <c r="R2153" s="14">
        <f t="shared" si="177"/>
        <v>4489833</v>
      </c>
    </row>
    <row r="2154" spans="1:18" ht="38.25" x14ac:dyDescent="0.25">
      <c r="A2154" s="11">
        <v>448</v>
      </c>
      <c r="B2154" s="100"/>
      <c r="C2154" s="6" t="s">
        <v>2914</v>
      </c>
      <c r="D2154" s="7">
        <v>44978</v>
      </c>
      <c r="E2154" s="8" t="s">
        <v>1390</v>
      </c>
      <c r="F2154" s="9">
        <v>3257991</v>
      </c>
      <c r="G2154" s="8" t="s">
        <v>1378</v>
      </c>
      <c r="H2154" s="9">
        <v>342089</v>
      </c>
      <c r="I2154" s="104"/>
      <c r="J2154" s="105"/>
      <c r="K2154" s="106"/>
      <c r="L2154" s="109"/>
      <c r="M2154" s="110"/>
      <c r="N2154" s="15" t="str">
        <f t="shared" si="174"/>
        <v>06776</v>
      </c>
      <c r="O2154" t="str">
        <f t="shared" si="175"/>
        <v/>
      </c>
      <c r="Q2154">
        <f t="shared" si="176"/>
        <v>6776</v>
      </c>
      <c r="R2154" s="14">
        <f t="shared" si="177"/>
        <v>3257991</v>
      </c>
    </row>
    <row r="2155" spans="1:18" ht="25.5" x14ac:dyDescent="0.25">
      <c r="A2155" s="5">
        <v>449</v>
      </c>
      <c r="B2155" s="99" t="s">
        <v>2915</v>
      </c>
      <c r="C2155" s="6" t="s">
        <v>2916</v>
      </c>
      <c r="D2155" s="7">
        <v>44963</v>
      </c>
      <c r="E2155" s="8" t="s">
        <v>1377</v>
      </c>
      <c r="F2155" s="9">
        <v>3742976</v>
      </c>
      <c r="G2155" s="8" t="s">
        <v>1378</v>
      </c>
      <c r="H2155" s="9">
        <v>393013</v>
      </c>
      <c r="I2155" s="101">
        <v>5390896</v>
      </c>
      <c r="J2155" s="102"/>
      <c r="K2155" s="103"/>
      <c r="L2155" s="107" t="s">
        <v>1917</v>
      </c>
      <c r="M2155" s="108"/>
      <c r="N2155" s="15" t="str">
        <f t="shared" si="174"/>
        <v>02903</v>
      </c>
      <c r="O2155" t="str">
        <f t="shared" si="175"/>
        <v/>
      </c>
      <c r="Q2155">
        <f t="shared" si="176"/>
        <v>2903</v>
      </c>
      <c r="R2155" s="14">
        <f t="shared" si="177"/>
        <v>3742976</v>
      </c>
    </row>
    <row r="2156" spans="1:18" ht="25.5" x14ac:dyDescent="0.25">
      <c r="A2156" s="11">
        <v>450</v>
      </c>
      <c r="B2156" s="100"/>
      <c r="C2156" s="6" t="s">
        <v>2917</v>
      </c>
      <c r="D2156" s="7">
        <v>44980</v>
      </c>
      <c r="E2156" s="8" t="s">
        <v>1380</v>
      </c>
      <c r="F2156" s="9">
        <v>2280372</v>
      </c>
      <c r="G2156" s="8" t="s">
        <v>1378</v>
      </c>
      <c r="H2156" s="9">
        <v>239439</v>
      </c>
      <c r="I2156" s="104"/>
      <c r="J2156" s="105"/>
      <c r="K2156" s="106"/>
      <c r="L2156" s="109"/>
      <c r="M2156" s="110"/>
      <c r="N2156" s="15" t="str">
        <f t="shared" si="174"/>
        <v>08598</v>
      </c>
      <c r="O2156" t="str">
        <f t="shared" si="175"/>
        <v/>
      </c>
      <c r="Q2156">
        <f t="shared" si="176"/>
        <v>8598</v>
      </c>
      <c r="R2156" s="14">
        <f t="shared" si="177"/>
        <v>2280372</v>
      </c>
    </row>
    <row r="2157" spans="1:18" ht="25.5" x14ac:dyDescent="0.25">
      <c r="A2157" s="12">
        <v>451</v>
      </c>
      <c r="B2157" s="12" t="s">
        <v>2918</v>
      </c>
      <c r="C2157" s="6" t="s">
        <v>2919</v>
      </c>
      <c r="D2157" s="7">
        <v>44935</v>
      </c>
      <c r="E2157" s="8" t="s">
        <v>2089</v>
      </c>
      <c r="F2157" s="9">
        <v>46184633</v>
      </c>
      <c r="G2157" s="8" t="s">
        <v>1378</v>
      </c>
      <c r="H2157" s="9">
        <v>4849386</v>
      </c>
      <c r="I2157" s="94">
        <v>41335247</v>
      </c>
      <c r="J2157" s="95"/>
      <c r="K2157" s="96"/>
      <c r="L2157" s="97" t="s">
        <v>795</v>
      </c>
      <c r="M2157" s="98"/>
      <c r="N2157" s="15" t="str">
        <f t="shared" si="174"/>
        <v>00973</v>
      </c>
      <c r="O2157" t="str">
        <f t="shared" si="175"/>
        <v/>
      </c>
      <c r="Q2157">
        <f t="shared" si="176"/>
        <v>973</v>
      </c>
      <c r="R2157" s="14">
        <f t="shared" si="177"/>
        <v>46184633</v>
      </c>
    </row>
    <row r="2158" spans="1:18" ht="25.5" x14ac:dyDescent="0.25">
      <c r="A2158" s="12">
        <v>452</v>
      </c>
      <c r="B2158" s="12" t="s">
        <v>2920</v>
      </c>
      <c r="C2158" s="6" t="s">
        <v>2921</v>
      </c>
      <c r="D2158" s="7">
        <v>44960</v>
      </c>
      <c r="E2158" s="8" t="s">
        <v>1377</v>
      </c>
      <c r="F2158" s="9">
        <v>7485951</v>
      </c>
      <c r="G2158" s="8" t="s">
        <v>1378</v>
      </c>
      <c r="H2158" s="9">
        <v>786025</v>
      </c>
      <c r="I2158" s="94">
        <v>6699926</v>
      </c>
      <c r="J2158" s="95"/>
      <c r="K2158" s="96"/>
      <c r="L2158" s="97" t="s">
        <v>795</v>
      </c>
      <c r="M2158" s="98"/>
      <c r="N2158" s="15" t="str">
        <f t="shared" si="174"/>
        <v>02853</v>
      </c>
      <c r="O2158" t="str">
        <f t="shared" si="175"/>
        <v/>
      </c>
      <c r="Q2158">
        <f t="shared" si="176"/>
        <v>2853</v>
      </c>
      <c r="R2158" s="14">
        <f t="shared" si="177"/>
        <v>7485951</v>
      </c>
    </row>
    <row r="2159" spans="1:18" ht="51" x14ac:dyDescent="0.25">
      <c r="A2159" s="5">
        <v>453</v>
      </c>
      <c r="B2159" s="99" t="s">
        <v>2922</v>
      </c>
      <c r="C2159" s="6" t="s">
        <v>2923</v>
      </c>
      <c r="D2159" s="7">
        <v>44967</v>
      </c>
      <c r="E2159" s="8" t="s">
        <v>2924</v>
      </c>
      <c r="F2159" s="9">
        <v>-161548</v>
      </c>
      <c r="G2159" s="8" t="s">
        <v>1378</v>
      </c>
      <c r="H2159" s="9">
        <v>-16962</v>
      </c>
      <c r="I2159" s="101">
        <v>-597700</v>
      </c>
      <c r="J2159" s="102"/>
      <c r="K2159" s="103"/>
      <c r="L2159" s="107" t="s">
        <v>795</v>
      </c>
      <c r="M2159" s="108"/>
      <c r="N2159" s="15" t="str">
        <f t="shared" si="174"/>
        <v>00147</v>
      </c>
      <c r="O2159" t="str">
        <f t="shared" si="175"/>
        <v>HT</v>
      </c>
      <c r="Q2159">
        <f t="shared" si="176"/>
        <v>147</v>
      </c>
      <c r="R2159" s="14">
        <f t="shared" si="177"/>
        <v>-161548</v>
      </c>
    </row>
    <row r="2160" spans="1:18" ht="51" x14ac:dyDescent="0.25">
      <c r="A2160" s="11">
        <v>454</v>
      </c>
      <c r="B2160" s="100"/>
      <c r="C2160" s="6" t="s">
        <v>2925</v>
      </c>
      <c r="D2160" s="7">
        <v>44972</v>
      </c>
      <c r="E2160" s="8" t="s">
        <v>2926</v>
      </c>
      <c r="F2160" s="9">
        <v>-506273</v>
      </c>
      <c r="G2160" s="8" t="s">
        <v>1378</v>
      </c>
      <c r="H2160" s="9">
        <v>-53159</v>
      </c>
      <c r="I2160" s="104"/>
      <c r="J2160" s="105"/>
      <c r="K2160" s="106"/>
      <c r="L2160" s="109"/>
      <c r="M2160" s="110"/>
      <c r="N2160" s="15" t="str">
        <f t="shared" si="174"/>
        <v>00183</v>
      </c>
      <c r="O2160" t="str">
        <f t="shared" si="175"/>
        <v>HT</v>
      </c>
      <c r="Q2160">
        <f t="shared" si="176"/>
        <v>183</v>
      </c>
      <c r="R2160" s="14">
        <f t="shared" si="177"/>
        <v>-506273</v>
      </c>
    </row>
    <row r="2161" spans="1:18" ht="25.5" x14ac:dyDescent="0.25">
      <c r="A2161" s="5">
        <v>455</v>
      </c>
      <c r="B2161" s="99" t="s">
        <v>2927</v>
      </c>
      <c r="C2161" s="6" t="s">
        <v>2928</v>
      </c>
      <c r="D2161" s="7">
        <v>44977</v>
      </c>
      <c r="E2161" s="8" t="s">
        <v>1920</v>
      </c>
      <c r="F2161" s="9">
        <v>3742976</v>
      </c>
      <c r="G2161" s="8" t="s">
        <v>1378</v>
      </c>
      <c r="H2161" s="9">
        <v>393013</v>
      </c>
      <c r="I2161" s="101">
        <v>20007024</v>
      </c>
      <c r="J2161" s="102"/>
      <c r="K2161" s="103"/>
      <c r="L2161" s="107" t="s">
        <v>799</v>
      </c>
      <c r="M2161" s="108"/>
      <c r="N2161" s="15" t="str">
        <f t="shared" si="174"/>
        <v>06734</v>
      </c>
      <c r="O2161" t="str">
        <f t="shared" si="175"/>
        <v/>
      </c>
      <c r="Q2161">
        <f t="shared" si="176"/>
        <v>6734</v>
      </c>
      <c r="R2161" s="14">
        <f t="shared" si="177"/>
        <v>3742976</v>
      </c>
    </row>
    <row r="2162" spans="1:18" ht="25.5" x14ac:dyDescent="0.25">
      <c r="A2162" s="10">
        <v>456</v>
      </c>
      <c r="B2162" s="111"/>
      <c r="C2162" s="6" t="s">
        <v>2929</v>
      </c>
      <c r="D2162" s="7">
        <v>44984</v>
      </c>
      <c r="E2162" s="8" t="s">
        <v>1380</v>
      </c>
      <c r="F2162" s="9">
        <v>4954587</v>
      </c>
      <c r="G2162" s="8" t="s">
        <v>1378</v>
      </c>
      <c r="H2162" s="9">
        <v>520232</v>
      </c>
      <c r="I2162" s="112"/>
      <c r="J2162" s="113"/>
      <c r="K2162" s="114"/>
      <c r="L2162" s="115"/>
      <c r="M2162" s="116"/>
      <c r="N2162" s="15" t="str">
        <f t="shared" si="174"/>
        <v>09051</v>
      </c>
      <c r="O2162" t="str">
        <f t="shared" si="175"/>
        <v/>
      </c>
      <c r="Q2162">
        <f t="shared" si="176"/>
        <v>9051</v>
      </c>
      <c r="R2162" s="14">
        <f t="shared" si="177"/>
        <v>4954587</v>
      </c>
    </row>
    <row r="2163" spans="1:18" ht="25.5" x14ac:dyDescent="0.25">
      <c r="A2163" s="10">
        <v>457</v>
      </c>
      <c r="B2163" s="111"/>
      <c r="C2163" s="6" t="s">
        <v>2930</v>
      </c>
      <c r="D2163" s="7">
        <v>44970</v>
      </c>
      <c r="E2163" s="8" t="s">
        <v>1380</v>
      </c>
      <c r="F2163" s="9">
        <v>4954587</v>
      </c>
      <c r="G2163" s="8" t="s">
        <v>1378</v>
      </c>
      <c r="H2163" s="9">
        <v>520232</v>
      </c>
      <c r="I2163" s="112"/>
      <c r="J2163" s="113"/>
      <c r="K2163" s="114"/>
      <c r="L2163" s="115"/>
      <c r="M2163" s="116"/>
      <c r="N2163" s="15" t="str">
        <f t="shared" si="174"/>
        <v>04052</v>
      </c>
      <c r="O2163" t="str">
        <f t="shared" si="175"/>
        <v/>
      </c>
      <c r="Q2163">
        <f t="shared" si="176"/>
        <v>4052</v>
      </c>
      <c r="R2163" s="14">
        <f t="shared" si="177"/>
        <v>4954587</v>
      </c>
    </row>
    <row r="2164" spans="1:18" ht="25.5" x14ac:dyDescent="0.25">
      <c r="A2164" s="11">
        <v>458</v>
      </c>
      <c r="B2164" s="100"/>
      <c r="C2164" s="6" t="s">
        <v>2931</v>
      </c>
      <c r="D2164" s="7">
        <v>44959</v>
      </c>
      <c r="E2164" s="8" t="s">
        <v>1920</v>
      </c>
      <c r="F2164" s="9">
        <v>8702067</v>
      </c>
      <c r="G2164" s="8" t="s">
        <v>1378</v>
      </c>
      <c r="H2164" s="9">
        <v>913717</v>
      </c>
      <c r="I2164" s="104"/>
      <c r="J2164" s="105"/>
      <c r="K2164" s="106"/>
      <c r="L2164" s="109"/>
      <c r="M2164" s="110"/>
      <c r="N2164" s="15" t="str">
        <f t="shared" si="174"/>
        <v>02818</v>
      </c>
      <c r="O2164" t="str">
        <f t="shared" si="175"/>
        <v/>
      </c>
      <c r="Q2164">
        <f t="shared" si="176"/>
        <v>2818</v>
      </c>
      <c r="R2164" s="14">
        <f t="shared" si="177"/>
        <v>8702067</v>
      </c>
    </row>
    <row r="2165" spans="1:18" ht="51" x14ac:dyDescent="0.25">
      <c r="A2165" s="5">
        <v>459</v>
      </c>
      <c r="B2165" s="99" t="s">
        <v>2932</v>
      </c>
      <c r="C2165" s="6" t="s">
        <v>2933</v>
      </c>
      <c r="D2165" s="7">
        <v>44958</v>
      </c>
      <c r="E2165" s="8" t="s">
        <v>2934</v>
      </c>
      <c r="F2165" s="9">
        <v>-207678</v>
      </c>
      <c r="G2165" s="8" t="s">
        <v>1378</v>
      </c>
      <c r="H2165" s="9">
        <v>-21806</v>
      </c>
      <c r="I2165" s="101">
        <v>-476838</v>
      </c>
      <c r="J2165" s="102"/>
      <c r="K2165" s="103"/>
      <c r="L2165" s="107" t="s">
        <v>799</v>
      </c>
      <c r="M2165" s="108"/>
      <c r="N2165" s="15" t="str">
        <f t="shared" si="174"/>
        <v>'66</v>
      </c>
      <c r="O2165" t="str">
        <f t="shared" si="175"/>
        <v>HT</v>
      </c>
      <c r="Q2165">
        <f t="shared" ref="Q2165:Q2166" si="181">RIGHT(N2165,LEN(N2165)-1)*1</f>
        <v>66</v>
      </c>
      <c r="R2165" s="14">
        <f t="shared" si="177"/>
        <v>-207678</v>
      </c>
    </row>
    <row r="2166" spans="1:18" ht="51" x14ac:dyDescent="0.25">
      <c r="A2166" s="11">
        <v>460</v>
      </c>
      <c r="B2166" s="100"/>
      <c r="C2166" s="6" t="s">
        <v>2935</v>
      </c>
      <c r="D2166" s="7">
        <v>44985</v>
      </c>
      <c r="E2166" s="8" t="s">
        <v>2936</v>
      </c>
      <c r="F2166" s="9">
        <v>-325102</v>
      </c>
      <c r="G2166" s="8" t="s">
        <v>1378</v>
      </c>
      <c r="H2166" s="9">
        <v>-34136</v>
      </c>
      <c r="I2166" s="104"/>
      <c r="J2166" s="105"/>
      <c r="K2166" s="106"/>
      <c r="L2166" s="109"/>
      <c r="M2166" s="110"/>
      <c r="N2166" s="15" t="str">
        <f t="shared" si="174"/>
        <v>'199</v>
      </c>
      <c r="O2166" t="str">
        <f t="shared" si="175"/>
        <v>HT</v>
      </c>
      <c r="Q2166">
        <f t="shared" si="181"/>
        <v>199</v>
      </c>
      <c r="R2166" s="14">
        <f t="shared" si="177"/>
        <v>-325102</v>
      </c>
    </row>
    <row r="2167" spans="1:18" ht="38.25" x14ac:dyDescent="0.25">
      <c r="A2167" s="5">
        <v>461</v>
      </c>
      <c r="B2167" s="99" t="s">
        <v>2937</v>
      </c>
      <c r="C2167" s="6" t="s">
        <v>2938</v>
      </c>
      <c r="D2167" s="7">
        <v>44985</v>
      </c>
      <c r="E2167" s="8" t="s">
        <v>1783</v>
      </c>
      <c r="F2167" s="9">
        <v>552002</v>
      </c>
      <c r="G2167" s="8" t="s">
        <v>1378</v>
      </c>
      <c r="H2167" s="9">
        <v>57960</v>
      </c>
      <c r="I2167" s="101">
        <v>6626000</v>
      </c>
      <c r="J2167" s="102"/>
      <c r="K2167" s="103"/>
      <c r="L2167" s="107" t="s">
        <v>809</v>
      </c>
      <c r="M2167" s="108"/>
      <c r="N2167" s="15" t="str">
        <f t="shared" si="174"/>
        <v>09095</v>
      </c>
      <c r="O2167" t="str">
        <f t="shared" si="175"/>
        <v/>
      </c>
      <c r="Q2167">
        <f t="shared" si="176"/>
        <v>9095</v>
      </c>
      <c r="R2167" s="14">
        <f t="shared" si="177"/>
        <v>552002</v>
      </c>
    </row>
    <row r="2168" spans="1:18" ht="25.5" x14ac:dyDescent="0.25">
      <c r="A2168" s="10">
        <v>462</v>
      </c>
      <c r="B2168" s="111"/>
      <c r="C2168" s="6" t="s">
        <v>2939</v>
      </c>
      <c r="D2168" s="7">
        <v>44972</v>
      </c>
      <c r="E2168" s="8" t="s">
        <v>1380</v>
      </c>
      <c r="F2168" s="9">
        <v>1221638</v>
      </c>
      <c r="G2168" s="8" t="s">
        <v>1378</v>
      </c>
      <c r="H2168" s="9">
        <v>128272</v>
      </c>
      <c r="I2168" s="112"/>
      <c r="J2168" s="113"/>
      <c r="K2168" s="114"/>
      <c r="L2168" s="115"/>
      <c r="M2168" s="116"/>
      <c r="N2168" s="15" t="str">
        <f t="shared" si="174"/>
        <v>04134</v>
      </c>
      <c r="O2168" t="str">
        <f t="shared" si="175"/>
        <v/>
      </c>
      <c r="Q2168">
        <f t="shared" si="176"/>
        <v>4134</v>
      </c>
      <c r="R2168" s="14">
        <f t="shared" si="177"/>
        <v>1221638</v>
      </c>
    </row>
    <row r="2169" spans="1:18" ht="25.5" x14ac:dyDescent="0.25">
      <c r="A2169" s="10">
        <v>463</v>
      </c>
      <c r="B2169" s="111"/>
      <c r="C2169" s="6" t="s">
        <v>2940</v>
      </c>
      <c r="D2169" s="7">
        <v>44967</v>
      </c>
      <c r="E2169" s="8" t="s">
        <v>1380</v>
      </c>
      <c r="F2169" s="9">
        <v>2960243</v>
      </c>
      <c r="G2169" s="8" t="s">
        <v>1378</v>
      </c>
      <c r="H2169" s="9">
        <v>310826</v>
      </c>
      <c r="I2169" s="112"/>
      <c r="J2169" s="113"/>
      <c r="K2169" s="114"/>
      <c r="L2169" s="115"/>
      <c r="M2169" s="116"/>
      <c r="N2169" s="15" t="str">
        <f t="shared" si="174"/>
        <v>03792</v>
      </c>
      <c r="O2169" t="str">
        <f t="shared" si="175"/>
        <v/>
      </c>
      <c r="Q2169">
        <f t="shared" si="176"/>
        <v>3792</v>
      </c>
      <c r="R2169" s="14">
        <f t="shared" si="177"/>
        <v>2960243</v>
      </c>
    </row>
    <row r="2170" spans="1:18" ht="38.25" x14ac:dyDescent="0.25">
      <c r="A2170" s="10">
        <v>464</v>
      </c>
      <c r="B2170" s="111"/>
      <c r="C2170" s="6" t="s">
        <v>2941</v>
      </c>
      <c r="D2170" s="7">
        <v>44979</v>
      </c>
      <c r="E2170" s="8" t="s">
        <v>1390</v>
      </c>
      <c r="F2170" s="9">
        <v>2117467</v>
      </c>
      <c r="G2170" s="8" t="s">
        <v>1378</v>
      </c>
      <c r="H2170" s="9">
        <v>222334</v>
      </c>
      <c r="I2170" s="112"/>
      <c r="J2170" s="113"/>
      <c r="K2170" s="114"/>
      <c r="L2170" s="115"/>
      <c r="M2170" s="116"/>
      <c r="N2170" s="15" t="str">
        <f t="shared" si="174"/>
        <v>06831</v>
      </c>
      <c r="O2170" t="str">
        <f t="shared" si="175"/>
        <v/>
      </c>
      <c r="Q2170">
        <f t="shared" si="176"/>
        <v>6831</v>
      </c>
      <c r="R2170" s="14">
        <f t="shared" si="177"/>
        <v>2117467</v>
      </c>
    </row>
    <row r="2171" spans="1:18" ht="38.25" x14ac:dyDescent="0.25">
      <c r="A2171" s="11">
        <v>465</v>
      </c>
      <c r="B2171" s="100"/>
      <c r="C2171" s="6" t="s">
        <v>2942</v>
      </c>
      <c r="D2171" s="7">
        <v>44972</v>
      </c>
      <c r="E2171" s="8" t="s">
        <v>2146</v>
      </c>
      <c r="F2171" s="9">
        <v>552002</v>
      </c>
      <c r="G2171" s="8" t="s">
        <v>1378</v>
      </c>
      <c r="H2171" s="9">
        <v>57960</v>
      </c>
      <c r="I2171" s="104"/>
      <c r="J2171" s="105"/>
      <c r="K2171" s="106"/>
      <c r="L2171" s="109"/>
      <c r="M2171" s="110"/>
      <c r="N2171" s="15" t="str">
        <f t="shared" si="174"/>
        <v>04133</v>
      </c>
      <c r="O2171" t="str">
        <f t="shared" si="175"/>
        <v/>
      </c>
      <c r="Q2171">
        <f t="shared" si="176"/>
        <v>4133</v>
      </c>
      <c r="R2171" s="14">
        <f t="shared" si="177"/>
        <v>552002</v>
      </c>
    </row>
    <row r="2172" spans="1:18" ht="25.5" x14ac:dyDescent="0.25">
      <c r="A2172" s="5">
        <v>466</v>
      </c>
      <c r="B2172" s="99" t="s">
        <v>2943</v>
      </c>
      <c r="C2172" s="6" t="s">
        <v>2944</v>
      </c>
      <c r="D2172" s="7">
        <v>44963</v>
      </c>
      <c r="E2172" s="8" t="s">
        <v>1377</v>
      </c>
      <c r="F2172" s="9">
        <v>1319721</v>
      </c>
      <c r="G2172" s="8" t="s">
        <v>1378</v>
      </c>
      <c r="H2172" s="9">
        <v>138571</v>
      </c>
      <c r="I2172" s="101">
        <v>3249006</v>
      </c>
      <c r="J2172" s="102"/>
      <c r="K2172" s="103"/>
      <c r="L2172" s="107" t="s">
        <v>818</v>
      </c>
      <c r="M2172" s="108"/>
      <c r="N2172" s="15" t="str">
        <f t="shared" si="174"/>
        <v>02994</v>
      </c>
      <c r="O2172" t="str">
        <f t="shared" si="175"/>
        <v/>
      </c>
      <c r="Q2172">
        <f t="shared" si="176"/>
        <v>2994</v>
      </c>
      <c r="R2172" s="14">
        <f t="shared" si="177"/>
        <v>1319721</v>
      </c>
    </row>
    <row r="2173" spans="1:18" ht="25.5" x14ac:dyDescent="0.25">
      <c r="A2173" s="10">
        <v>467</v>
      </c>
      <c r="B2173" s="111"/>
      <c r="C2173" s="6" t="s">
        <v>2945</v>
      </c>
      <c r="D2173" s="7">
        <v>44970</v>
      </c>
      <c r="E2173" s="8" t="s">
        <v>1377</v>
      </c>
      <c r="F2173" s="9">
        <v>1117092</v>
      </c>
      <c r="G2173" s="8" t="s">
        <v>1378</v>
      </c>
      <c r="H2173" s="9">
        <v>117295</v>
      </c>
      <c r="I2173" s="112"/>
      <c r="J2173" s="113"/>
      <c r="K2173" s="114"/>
      <c r="L2173" s="115"/>
      <c r="M2173" s="116"/>
      <c r="N2173" s="15" t="str">
        <f t="shared" si="174"/>
        <v>04036</v>
      </c>
      <c r="O2173" t="str">
        <f t="shared" si="175"/>
        <v/>
      </c>
      <c r="Q2173">
        <f t="shared" si="176"/>
        <v>4036</v>
      </c>
      <c r="R2173" s="14">
        <f t="shared" si="177"/>
        <v>1117092</v>
      </c>
    </row>
    <row r="2174" spans="1:18" ht="25.5" x14ac:dyDescent="0.25">
      <c r="A2174" s="11">
        <v>468</v>
      </c>
      <c r="B2174" s="100"/>
      <c r="C2174" s="6" t="s">
        <v>2946</v>
      </c>
      <c r="D2174" s="7">
        <v>44963</v>
      </c>
      <c r="E2174" s="8" t="s">
        <v>2947</v>
      </c>
      <c r="F2174" s="9">
        <v>1193361</v>
      </c>
      <c r="G2174" s="8" t="s">
        <v>1378</v>
      </c>
      <c r="H2174" s="9">
        <v>125303</v>
      </c>
      <c r="I2174" s="104"/>
      <c r="J2174" s="105"/>
      <c r="K2174" s="106"/>
      <c r="L2174" s="109"/>
      <c r="M2174" s="110"/>
      <c r="N2174" s="15" t="str">
        <f t="shared" si="174"/>
        <v>02995</v>
      </c>
      <c r="O2174" t="str">
        <f t="shared" si="175"/>
        <v/>
      </c>
      <c r="Q2174">
        <f t="shared" si="176"/>
        <v>2995</v>
      </c>
      <c r="R2174" s="14">
        <f t="shared" si="177"/>
        <v>1193361</v>
      </c>
    </row>
    <row r="2175" spans="1:18" ht="25.5" x14ac:dyDescent="0.25">
      <c r="A2175" s="5">
        <v>469</v>
      </c>
      <c r="B2175" s="99" t="s">
        <v>2948</v>
      </c>
      <c r="C2175" s="6" t="s">
        <v>2949</v>
      </c>
      <c r="D2175" s="7">
        <v>44963</v>
      </c>
      <c r="E2175" s="8" t="s">
        <v>1377</v>
      </c>
      <c r="F2175" s="9">
        <v>5259859</v>
      </c>
      <c r="G2175" s="8" t="s">
        <v>1378</v>
      </c>
      <c r="H2175" s="9">
        <v>552285</v>
      </c>
      <c r="I2175" s="101">
        <v>7149390</v>
      </c>
      <c r="J2175" s="102"/>
      <c r="K2175" s="103"/>
      <c r="L2175" s="107" t="s">
        <v>823</v>
      </c>
      <c r="M2175" s="108"/>
      <c r="N2175" s="15" t="str">
        <f t="shared" si="174"/>
        <v>02980</v>
      </c>
      <c r="O2175" t="str">
        <f t="shared" si="175"/>
        <v/>
      </c>
      <c r="Q2175">
        <f t="shared" si="176"/>
        <v>2980</v>
      </c>
      <c r="R2175" s="14">
        <f t="shared" si="177"/>
        <v>5259859</v>
      </c>
    </row>
    <row r="2176" spans="1:18" ht="25.5" x14ac:dyDescent="0.25">
      <c r="A2176" s="11">
        <v>470</v>
      </c>
      <c r="B2176" s="100"/>
      <c r="C2176" s="6" t="s">
        <v>2950</v>
      </c>
      <c r="D2176" s="7">
        <v>44980</v>
      </c>
      <c r="E2176" s="8" t="s">
        <v>1380</v>
      </c>
      <c r="F2176" s="9">
        <v>2728286</v>
      </c>
      <c r="G2176" s="8" t="s">
        <v>1378</v>
      </c>
      <c r="H2176" s="9">
        <v>286470</v>
      </c>
      <c r="I2176" s="104"/>
      <c r="J2176" s="105"/>
      <c r="K2176" s="106"/>
      <c r="L2176" s="109"/>
      <c r="M2176" s="110"/>
      <c r="N2176" s="15" t="str">
        <f t="shared" si="174"/>
        <v>07354</v>
      </c>
      <c r="O2176" t="str">
        <f t="shared" si="175"/>
        <v/>
      </c>
      <c r="Q2176">
        <f t="shared" si="176"/>
        <v>7354</v>
      </c>
      <c r="R2176" s="14">
        <f t="shared" si="177"/>
        <v>2728286</v>
      </c>
    </row>
    <row r="2177" spans="1:18" ht="38.25" x14ac:dyDescent="0.25">
      <c r="A2177" s="12">
        <v>471</v>
      </c>
      <c r="B2177" s="12" t="s">
        <v>2951</v>
      </c>
      <c r="C2177" s="6" t="s">
        <v>2952</v>
      </c>
      <c r="D2177" s="7">
        <v>44978</v>
      </c>
      <c r="E2177" s="8" t="s">
        <v>1799</v>
      </c>
      <c r="F2177" s="9">
        <v>807741</v>
      </c>
      <c r="G2177" s="8" t="s">
        <v>1378</v>
      </c>
      <c r="H2177" s="9">
        <v>84813</v>
      </c>
      <c r="I2177" s="94">
        <v>722928</v>
      </c>
      <c r="J2177" s="95"/>
      <c r="K2177" s="96"/>
      <c r="L2177" s="97" t="s">
        <v>840</v>
      </c>
      <c r="M2177" s="98"/>
      <c r="N2177" s="15" t="str">
        <f t="shared" si="174"/>
        <v>06766</v>
      </c>
      <c r="O2177" t="str">
        <f t="shared" si="175"/>
        <v/>
      </c>
      <c r="Q2177">
        <f t="shared" si="176"/>
        <v>6766</v>
      </c>
      <c r="R2177" s="14">
        <f t="shared" si="177"/>
        <v>807741</v>
      </c>
    </row>
    <row r="2178" spans="1:18" ht="25.5" x14ac:dyDescent="0.25">
      <c r="A2178" s="5">
        <v>472</v>
      </c>
      <c r="B2178" s="99" t="s">
        <v>2953</v>
      </c>
      <c r="C2178" s="6" t="s">
        <v>2954</v>
      </c>
      <c r="D2178" s="7">
        <v>44967</v>
      </c>
      <c r="E2178" s="8" t="s">
        <v>1380</v>
      </c>
      <c r="F2178" s="9">
        <v>2356347</v>
      </c>
      <c r="G2178" s="8" t="s">
        <v>1378</v>
      </c>
      <c r="H2178" s="9">
        <v>247416</v>
      </c>
      <c r="I2178" s="101">
        <v>2655614</v>
      </c>
      <c r="J2178" s="102"/>
      <c r="K2178" s="103"/>
      <c r="L2178" s="107" t="s">
        <v>1952</v>
      </c>
      <c r="M2178" s="108"/>
      <c r="N2178" s="15" t="str">
        <f t="shared" si="174"/>
        <v>03819</v>
      </c>
      <c r="O2178" t="str">
        <f t="shared" si="175"/>
        <v/>
      </c>
      <c r="Q2178">
        <f t="shared" si="176"/>
        <v>3819</v>
      </c>
      <c r="R2178" s="14">
        <f t="shared" si="177"/>
        <v>2356347</v>
      </c>
    </row>
    <row r="2179" spans="1:18" ht="25.5" x14ac:dyDescent="0.25">
      <c r="A2179" s="11">
        <v>473</v>
      </c>
      <c r="B2179" s="100"/>
      <c r="C2179" s="6" t="s">
        <v>2955</v>
      </c>
      <c r="D2179" s="7">
        <v>44973</v>
      </c>
      <c r="E2179" s="8" t="s">
        <v>1377</v>
      </c>
      <c r="F2179" s="9">
        <v>610819</v>
      </c>
      <c r="G2179" s="8" t="s">
        <v>1378</v>
      </c>
      <c r="H2179" s="9">
        <v>64136</v>
      </c>
      <c r="I2179" s="104"/>
      <c r="J2179" s="105"/>
      <c r="K2179" s="106"/>
      <c r="L2179" s="109"/>
      <c r="M2179" s="110"/>
      <c r="N2179" s="15" t="str">
        <f t="shared" si="174"/>
        <v>04925</v>
      </c>
      <c r="O2179" t="str">
        <f t="shared" si="175"/>
        <v/>
      </c>
      <c r="Q2179">
        <f t="shared" si="176"/>
        <v>4925</v>
      </c>
      <c r="R2179" s="14">
        <f t="shared" si="177"/>
        <v>610819</v>
      </c>
    </row>
    <row r="2180" spans="1:18" ht="51" x14ac:dyDescent="0.25">
      <c r="A2180" s="12">
        <v>474</v>
      </c>
      <c r="B2180" s="12" t="s">
        <v>2956</v>
      </c>
      <c r="C2180" s="6" t="s">
        <v>2957</v>
      </c>
      <c r="D2180" s="7">
        <v>44980</v>
      </c>
      <c r="E2180" s="8" t="s">
        <v>2958</v>
      </c>
      <c r="F2180" s="9">
        <v>-65133</v>
      </c>
      <c r="G2180" s="8" t="s">
        <v>1378</v>
      </c>
      <c r="H2180" s="9">
        <v>-6839</v>
      </c>
      <c r="I2180" s="94">
        <v>-58294</v>
      </c>
      <c r="J2180" s="95"/>
      <c r="K2180" s="96"/>
      <c r="L2180" s="97" t="s">
        <v>1952</v>
      </c>
      <c r="M2180" s="98"/>
      <c r="N2180" s="15" t="str">
        <f t="shared" si="174"/>
        <v>00213</v>
      </c>
      <c r="O2180" t="str">
        <f t="shared" si="175"/>
        <v>HT</v>
      </c>
      <c r="Q2180">
        <f t="shared" si="176"/>
        <v>213</v>
      </c>
      <c r="R2180" s="14">
        <f t="shared" si="177"/>
        <v>-65133</v>
      </c>
    </row>
    <row r="2181" spans="1:18" ht="63.75" x14ac:dyDescent="0.25">
      <c r="A2181" s="5">
        <v>475</v>
      </c>
      <c r="B2181" s="99" t="s">
        <v>2959</v>
      </c>
      <c r="C2181" s="6" t="s">
        <v>2960</v>
      </c>
      <c r="D2181" s="7">
        <v>44980</v>
      </c>
      <c r="E2181" s="8" t="s">
        <v>2961</v>
      </c>
      <c r="F2181" s="9">
        <v>-424259</v>
      </c>
      <c r="G2181" s="8" t="s">
        <v>1378</v>
      </c>
      <c r="H2181" s="9">
        <v>-44547</v>
      </c>
      <c r="I2181" s="101">
        <v>-2230932</v>
      </c>
      <c r="J2181" s="102"/>
      <c r="K2181" s="103"/>
      <c r="L2181" s="107" t="s">
        <v>844</v>
      </c>
      <c r="M2181" s="108"/>
      <c r="N2181" s="15" t="str">
        <f t="shared" si="174"/>
        <v>'350</v>
      </c>
      <c r="O2181" t="str">
        <f t="shared" si="175"/>
        <v>HT</v>
      </c>
      <c r="Q2181">
        <f t="shared" ref="Q2181:Q2185" si="182">RIGHT(N2181,LEN(N2181)-1)*1</f>
        <v>350</v>
      </c>
      <c r="R2181" s="14">
        <f t="shared" si="177"/>
        <v>-424259</v>
      </c>
    </row>
    <row r="2182" spans="1:18" ht="63.75" x14ac:dyDescent="0.25">
      <c r="A2182" s="10">
        <v>476</v>
      </c>
      <c r="B2182" s="111"/>
      <c r="C2182" s="6" t="s">
        <v>2962</v>
      </c>
      <c r="D2182" s="7">
        <v>44981</v>
      </c>
      <c r="E2182" s="8" t="s">
        <v>2963</v>
      </c>
      <c r="F2182" s="9">
        <v>-506385</v>
      </c>
      <c r="G2182" s="8" t="s">
        <v>1378</v>
      </c>
      <c r="H2182" s="9">
        <v>-53170</v>
      </c>
      <c r="I2182" s="112"/>
      <c r="J2182" s="113"/>
      <c r="K2182" s="114"/>
      <c r="L2182" s="115"/>
      <c r="M2182" s="116"/>
      <c r="N2182" s="15" t="str">
        <f t="shared" si="174"/>
        <v>'368</v>
      </c>
      <c r="O2182" t="str">
        <f t="shared" si="175"/>
        <v>HT</v>
      </c>
      <c r="Q2182">
        <f t="shared" si="182"/>
        <v>368</v>
      </c>
      <c r="R2182" s="14">
        <f t="shared" si="177"/>
        <v>-506385</v>
      </c>
    </row>
    <row r="2183" spans="1:18" ht="63.75" x14ac:dyDescent="0.25">
      <c r="A2183" s="10">
        <v>477</v>
      </c>
      <c r="B2183" s="111"/>
      <c r="C2183" s="6" t="s">
        <v>2964</v>
      </c>
      <c r="D2183" s="7">
        <v>44963</v>
      </c>
      <c r="E2183" s="8" t="s">
        <v>2965</v>
      </c>
      <c r="F2183" s="9">
        <v>-446386</v>
      </c>
      <c r="G2183" s="8" t="s">
        <v>1378</v>
      </c>
      <c r="H2183" s="9">
        <v>-46870</v>
      </c>
      <c r="I2183" s="112"/>
      <c r="J2183" s="113"/>
      <c r="K2183" s="114"/>
      <c r="L2183" s="115"/>
      <c r="M2183" s="116"/>
      <c r="N2183" s="15" t="str">
        <f t="shared" si="174"/>
        <v>'153</v>
      </c>
      <c r="O2183" t="str">
        <f t="shared" si="175"/>
        <v>HT</v>
      </c>
      <c r="Q2183">
        <f t="shared" si="182"/>
        <v>153</v>
      </c>
      <c r="R2183" s="14">
        <f t="shared" si="177"/>
        <v>-446386</v>
      </c>
    </row>
    <row r="2184" spans="1:18" ht="63.75" x14ac:dyDescent="0.25">
      <c r="A2184" s="10">
        <v>478</v>
      </c>
      <c r="B2184" s="111"/>
      <c r="C2184" s="6" t="s">
        <v>2966</v>
      </c>
      <c r="D2184" s="7">
        <v>44968</v>
      </c>
      <c r="E2184" s="8" t="s">
        <v>2967</v>
      </c>
      <c r="F2184" s="9">
        <v>-914166</v>
      </c>
      <c r="G2184" s="8" t="s">
        <v>1378</v>
      </c>
      <c r="H2184" s="9">
        <v>-95987</v>
      </c>
      <c r="I2184" s="112"/>
      <c r="J2184" s="113"/>
      <c r="K2184" s="114"/>
      <c r="L2184" s="115"/>
      <c r="M2184" s="116"/>
      <c r="N2184" s="15" t="str">
        <f t="shared" si="174"/>
        <v>'259</v>
      </c>
      <c r="O2184" t="str">
        <f t="shared" si="175"/>
        <v>HT</v>
      </c>
      <c r="Q2184">
        <f t="shared" si="182"/>
        <v>259</v>
      </c>
      <c r="R2184" s="14">
        <f t="shared" si="177"/>
        <v>-914166</v>
      </c>
    </row>
    <row r="2185" spans="1:18" ht="63.75" x14ac:dyDescent="0.25">
      <c r="A2185" s="11">
        <v>479</v>
      </c>
      <c r="B2185" s="100"/>
      <c r="C2185" s="6" t="s">
        <v>2968</v>
      </c>
      <c r="D2185" s="7">
        <v>44985</v>
      </c>
      <c r="E2185" s="8" t="s">
        <v>2969</v>
      </c>
      <c r="F2185" s="9">
        <v>-201465</v>
      </c>
      <c r="G2185" s="8" t="s">
        <v>1378</v>
      </c>
      <c r="H2185" s="9">
        <v>-21154</v>
      </c>
      <c r="I2185" s="104"/>
      <c r="J2185" s="105"/>
      <c r="K2185" s="106"/>
      <c r="L2185" s="109"/>
      <c r="M2185" s="110"/>
      <c r="N2185" s="15" t="str">
        <f t="shared" si="174"/>
        <v>'459</v>
      </c>
      <c r="O2185" t="str">
        <f t="shared" si="175"/>
        <v>HT</v>
      </c>
      <c r="Q2185">
        <f t="shared" si="182"/>
        <v>459</v>
      </c>
      <c r="R2185" s="14">
        <f t="shared" si="177"/>
        <v>-201465</v>
      </c>
    </row>
    <row r="2186" spans="1:18" ht="25.5" x14ac:dyDescent="0.25">
      <c r="A2186" s="5">
        <v>480</v>
      </c>
      <c r="B2186" s="99" t="s">
        <v>2970</v>
      </c>
      <c r="C2186" s="6" t="s">
        <v>2971</v>
      </c>
      <c r="D2186" s="7">
        <v>44970</v>
      </c>
      <c r="E2186" s="8" t="s">
        <v>1380</v>
      </c>
      <c r="F2186" s="9">
        <v>1425225</v>
      </c>
      <c r="G2186" s="8" t="s">
        <v>1378</v>
      </c>
      <c r="H2186" s="9">
        <v>149649</v>
      </c>
      <c r="I2186" s="101">
        <v>8870189</v>
      </c>
      <c r="J2186" s="102"/>
      <c r="K2186" s="103"/>
      <c r="L2186" s="107" t="s">
        <v>857</v>
      </c>
      <c r="M2186" s="108"/>
      <c r="N2186" s="15" t="str">
        <f t="shared" si="174"/>
        <v>03978</v>
      </c>
      <c r="O2186" t="str">
        <f t="shared" si="175"/>
        <v/>
      </c>
      <c r="Q2186">
        <f t="shared" si="176"/>
        <v>3978</v>
      </c>
      <c r="R2186" s="14">
        <f t="shared" si="177"/>
        <v>1425225</v>
      </c>
    </row>
    <row r="2187" spans="1:18" ht="38.25" x14ac:dyDescent="0.25">
      <c r="A2187" s="10">
        <v>481</v>
      </c>
      <c r="B2187" s="111"/>
      <c r="C2187" s="6" t="s">
        <v>2972</v>
      </c>
      <c r="D2187" s="7">
        <v>44985</v>
      </c>
      <c r="E2187" s="8" t="s">
        <v>1799</v>
      </c>
      <c r="F2187" s="9">
        <v>2737027</v>
      </c>
      <c r="G2187" s="8" t="s">
        <v>1378</v>
      </c>
      <c r="H2187" s="9">
        <v>287388</v>
      </c>
      <c r="I2187" s="112"/>
      <c r="J2187" s="113"/>
      <c r="K2187" s="114"/>
      <c r="L2187" s="115"/>
      <c r="M2187" s="116"/>
      <c r="N2187" s="15" t="str">
        <f t="shared" si="174"/>
        <v>09090</v>
      </c>
      <c r="O2187" t="str">
        <f t="shared" si="175"/>
        <v/>
      </c>
      <c r="Q2187">
        <f t="shared" si="176"/>
        <v>9090</v>
      </c>
      <c r="R2187" s="14">
        <f t="shared" si="177"/>
        <v>2737027</v>
      </c>
    </row>
    <row r="2188" spans="1:18" ht="25.5" x14ac:dyDescent="0.25">
      <c r="A2188" s="10">
        <v>482</v>
      </c>
      <c r="B2188" s="111"/>
      <c r="C2188" s="6" t="s">
        <v>2973</v>
      </c>
      <c r="D2188" s="7">
        <v>44970</v>
      </c>
      <c r="E2188" s="8" t="s">
        <v>1380</v>
      </c>
      <c r="F2188" s="9">
        <v>2556373</v>
      </c>
      <c r="G2188" s="8" t="s">
        <v>1378</v>
      </c>
      <c r="H2188" s="9">
        <v>268419</v>
      </c>
      <c r="I2188" s="112"/>
      <c r="J2188" s="113"/>
      <c r="K2188" s="114"/>
      <c r="L2188" s="115"/>
      <c r="M2188" s="116"/>
      <c r="N2188" s="15" t="str">
        <f t="shared" si="174"/>
        <v>04005</v>
      </c>
      <c r="O2188" t="str">
        <f t="shared" si="175"/>
        <v/>
      </c>
      <c r="Q2188">
        <f t="shared" si="176"/>
        <v>4005</v>
      </c>
      <c r="R2188" s="14">
        <f t="shared" si="177"/>
        <v>2556373</v>
      </c>
    </row>
    <row r="2189" spans="1:18" ht="25.5" x14ac:dyDescent="0.25">
      <c r="A2189" s="10">
        <v>483</v>
      </c>
      <c r="B2189" s="111"/>
      <c r="C2189" s="6" t="s">
        <v>2974</v>
      </c>
      <c r="D2189" s="7">
        <v>44963</v>
      </c>
      <c r="E2189" s="8" t="s">
        <v>1380</v>
      </c>
      <c r="F2189" s="9">
        <v>1901510</v>
      </c>
      <c r="G2189" s="8" t="s">
        <v>1378</v>
      </c>
      <c r="H2189" s="9">
        <v>199659</v>
      </c>
      <c r="I2189" s="112"/>
      <c r="J2189" s="113"/>
      <c r="K2189" s="114"/>
      <c r="L2189" s="115"/>
      <c r="M2189" s="116"/>
      <c r="N2189" s="15" t="str">
        <f t="shared" si="174"/>
        <v>02972</v>
      </c>
      <c r="O2189" t="str">
        <f t="shared" si="175"/>
        <v/>
      </c>
      <c r="Q2189">
        <f t="shared" si="176"/>
        <v>2972</v>
      </c>
      <c r="R2189" s="14">
        <f t="shared" si="177"/>
        <v>1901510</v>
      </c>
    </row>
    <row r="2190" spans="1:18" ht="38.25" x14ac:dyDescent="0.25">
      <c r="A2190" s="10">
        <v>484</v>
      </c>
      <c r="B2190" s="111"/>
      <c r="C2190" s="6" t="s">
        <v>2975</v>
      </c>
      <c r="D2190" s="7">
        <v>44980</v>
      </c>
      <c r="E2190" s="8" t="s">
        <v>1799</v>
      </c>
      <c r="F2190" s="9">
        <v>679872</v>
      </c>
      <c r="G2190" s="8" t="s">
        <v>1378</v>
      </c>
      <c r="H2190" s="9">
        <v>71387</v>
      </c>
      <c r="I2190" s="112"/>
      <c r="J2190" s="113"/>
      <c r="K2190" s="114"/>
      <c r="L2190" s="115"/>
      <c r="M2190" s="116"/>
      <c r="N2190" s="15" t="str">
        <f t="shared" si="174"/>
        <v>07236</v>
      </c>
      <c r="O2190" t="str">
        <f t="shared" si="175"/>
        <v/>
      </c>
      <c r="Q2190">
        <f t="shared" si="176"/>
        <v>7236</v>
      </c>
      <c r="R2190" s="14">
        <f t="shared" si="177"/>
        <v>679872</v>
      </c>
    </row>
    <row r="2191" spans="1:18" ht="25.5" x14ac:dyDescent="0.25">
      <c r="A2191" s="11">
        <v>485</v>
      </c>
      <c r="B2191" s="100"/>
      <c r="C2191" s="6" t="s">
        <v>2976</v>
      </c>
      <c r="D2191" s="7">
        <v>44980</v>
      </c>
      <c r="E2191" s="8" t="s">
        <v>1380</v>
      </c>
      <c r="F2191" s="9">
        <v>610819</v>
      </c>
      <c r="G2191" s="8" t="s">
        <v>1378</v>
      </c>
      <c r="H2191" s="9">
        <v>64136</v>
      </c>
      <c r="I2191" s="104"/>
      <c r="J2191" s="105"/>
      <c r="K2191" s="106"/>
      <c r="L2191" s="109"/>
      <c r="M2191" s="110"/>
      <c r="N2191" s="15" t="str">
        <f t="shared" si="174"/>
        <v>07642</v>
      </c>
      <c r="O2191" t="str">
        <f t="shared" si="175"/>
        <v/>
      </c>
      <c r="Q2191">
        <f t="shared" si="176"/>
        <v>7642</v>
      </c>
      <c r="R2191" s="14">
        <f t="shared" si="177"/>
        <v>610819</v>
      </c>
    </row>
    <row r="2192" spans="1:18" ht="51" x14ac:dyDescent="0.25">
      <c r="A2192" s="12">
        <v>486</v>
      </c>
      <c r="B2192" s="12" t="s">
        <v>2977</v>
      </c>
      <c r="C2192" s="6" t="s">
        <v>2978</v>
      </c>
      <c r="D2192" s="7">
        <v>44998</v>
      </c>
      <c r="E2192" s="8" t="s">
        <v>2979</v>
      </c>
      <c r="F2192" s="9">
        <v>-678671</v>
      </c>
      <c r="G2192" s="8" t="s">
        <v>1378</v>
      </c>
      <c r="H2192" s="9">
        <v>-71260</v>
      </c>
      <c r="I2192" s="94">
        <v>-607411</v>
      </c>
      <c r="J2192" s="95"/>
      <c r="K2192" s="96"/>
      <c r="L2192" s="97" t="s">
        <v>857</v>
      </c>
      <c r="M2192" s="98"/>
      <c r="N2192" s="15" t="str">
        <f t="shared" si="174"/>
        <v>'742</v>
      </c>
      <c r="O2192" t="str">
        <f t="shared" si="175"/>
        <v>HT</v>
      </c>
      <c r="Q2192">
        <f>RIGHT(N2192,LEN(N2192)-1)*1</f>
        <v>742</v>
      </c>
      <c r="R2192" s="14">
        <f t="shared" si="177"/>
        <v>-678671</v>
      </c>
    </row>
    <row r="2193" spans="1:18" ht="25.5" x14ac:dyDescent="0.25">
      <c r="A2193" s="12">
        <v>487</v>
      </c>
      <c r="B2193" s="12" t="s">
        <v>2980</v>
      </c>
      <c r="C2193" s="6" t="s">
        <v>2981</v>
      </c>
      <c r="D2193" s="7">
        <v>44960</v>
      </c>
      <c r="E2193" s="8" t="s">
        <v>1380</v>
      </c>
      <c r="F2193" s="9">
        <v>4928222</v>
      </c>
      <c r="G2193" s="8" t="s">
        <v>1378</v>
      </c>
      <c r="H2193" s="9">
        <v>517463</v>
      </c>
      <c r="I2193" s="94">
        <v>4410759</v>
      </c>
      <c r="J2193" s="95"/>
      <c r="K2193" s="96"/>
      <c r="L2193" s="97" t="s">
        <v>865</v>
      </c>
      <c r="M2193" s="98"/>
      <c r="N2193" s="15" t="str">
        <f t="shared" si="174"/>
        <v>02831</v>
      </c>
      <c r="O2193" t="str">
        <f t="shared" si="175"/>
        <v/>
      </c>
      <c r="Q2193">
        <f t="shared" si="176"/>
        <v>2831</v>
      </c>
      <c r="R2193" s="14">
        <f t="shared" si="177"/>
        <v>4928222</v>
      </c>
    </row>
    <row r="2194" spans="1:18" ht="25.5" x14ac:dyDescent="0.25">
      <c r="A2194" s="12">
        <v>488</v>
      </c>
      <c r="B2194" s="12" t="s">
        <v>2982</v>
      </c>
      <c r="C2194" s="6" t="s">
        <v>2983</v>
      </c>
      <c r="D2194" s="7">
        <v>44914</v>
      </c>
      <c r="E2194" s="8" t="s">
        <v>28</v>
      </c>
      <c r="F2194" s="9">
        <v>2641921</v>
      </c>
      <c r="G2194" s="8" t="s">
        <v>1378</v>
      </c>
      <c r="H2194" s="9">
        <v>277402</v>
      </c>
      <c r="I2194" s="94">
        <v>2364519</v>
      </c>
      <c r="J2194" s="95"/>
      <c r="K2194" s="96"/>
      <c r="L2194" s="97" t="s">
        <v>865</v>
      </c>
      <c r="M2194" s="98"/>
      <c r="N2194" s="15" t="str">
        <f t="shared" si="174"/>
        <v>56020</v>
      </c>
      <c r="O2194" t="str">
        <f t="shared" si="175"/>
        <v/>
      </c>
      <c r="Q2194">
        <f t="shared" si="176"/>
        <v>56020</v>
      </c>
      <c r="R2194" s="14">
        <f t="shared" si="177"/>
        <v>2641921</v>
      </c>
    </row>
    <row r="2195" spans="1:18" ht="51" x14ac:dyDescent="0.25">
      <c r="A2195" s="12">
        <v>489</v>
      </c>
      <c r="B2195" s="12" t="s">
        <v>2984</v>
      </c>
      <c r="C2195" s="6" t="s">
        <v>2985</v>
      </c>
      <c r="D2195" s="7">
        <v>44978</v>
      </c>
      <c r="E2195" s="8" t="s">
        <v>2986</v>
      </c>
      <c r="F2195" s="9">
        <v>-95360</v>
      </c>
      <c r="G2195" s="8" t="s">
        <v>1378</v>
      </c>
      <c r="H2195" s="9">
        <v>-10013</v>
      </c>
      <c r="I2195" s="94">
        <v>-85347</v>
      </c>
      <c r="J2195" s="95"/>
      <c r="K2195" s="96"/>
      <c r="L2195" s="97" t="s">
        <v>865</v>
      </c>
      <c r="M2195" s="98"/>
      <c r="N2195" s="15" t="str">
        <f t="shared" si="174"/>
        <v>'65</v>
      </c>
      <c r="O2195" t="str">
        <f t="shared" si="175"/>
        <v>HT</v>
      </c>
      <c r="Q2195">
        <f t="shared" ref="Q2195:Q2200" si="183">RIGHT(N2195,LEN(N2195)-1)*1</f>
        <v>65</v>
      </c>
      <c r="R2195" s="14">
        <f t="shared" si="177"/>
        <v>-95360</v>
      </c>
    </row>
    <row r="2196" spans="1:18" ht="25.5" x14ac:dyDescent="0.25">
      <c r="A2196" s="5">
        <v>490</v>
      </c>
      <c r="B2196" s="99" t="s">
        <v>2987</v>
      </c>
      <c r="C2196" s="6" t="s">
        <v>2988</v>
      </c>
      <c r="D2196" s="7">
        <v>44971</v>
      </c>
      <c r="E2196" s="8" t="s">
        <v>1377</v>
      </c>
      <c r="F2196" s="9">
        <v>6678210</v>
      </c>
      <c r="G2196" s="8" t="s">
        <v>1378</v>
      </c>
      <c r="H2196" s="9">
        <v>701212</v>
      </c>
      <c r="I2196" s="101">
        <v>12676924</v>
      </c>
      <c r="J2196" s="102"/>
      <c r="K2196" s="103"/>
      <c r="L2196" s="107" t="s">
        <v>868</v>
      </c>
      <c r="M2196" s="108"/>
      <c r="N2196" s="15" t="str">
        <f t="shared" ref="N2196:N2259" si="184">+RIGHT(C2196,5)</f>
        <v>A4107</v>
      </c>
      <c r="O2196" t="str">
        <f t="shared" ref="O2196:O2259" si="185">+IF(F2196&gt;0,"","HT")</f>
        <v/>
      </c>
      <c r="Q2196">
        <f t="shared" si="183"/>
        <v>4107</v>
      </c>
      <c r="R2196" s="14">
        <f t="shared" ref="R2196:R2259" si="186">+F2196</f>
        <v>6678210</v>
      </c>
    </row>
    <row r="2197" spans="1:18" ht="38.25" x14ac:dyDescent="0.25">
      <c r="A2197" s="10">
        <v>491</v>
      </c>
      <c r="B2197" s="111"/>
      <c r="C2197" s="6" t="s">
        <v>2989</v>
      </c>
      <c r="D2197" s="7">
        <v>44978</v>
      </c>
      <c r="E2197" s="8" t="s">
        <v>1799</v>
      </c>
      <c r="F2197" s="9">
        <v>3427193</v>
      </c>
      <c r="G2197" s="8" t="s">
        <v>1378</v>
      </c>
      <c r="H2197" s="9">
        <v>359855</v>
      </c>
      <c r="I2197" s="112"/>
      <c r="J2197" s="113"/>
      <c r="K2197" s="114"/>
      <c r="L2197" s="115"/>
      <c r="M2197" s="116"/>
      <c r="N2197" s="15" t="str">
        <f t="shared" si="184"/>
        <v>A6798</v>
      </c>
      <c r="O2197" t="str">
        <f t="shared" si="185"/>
        <v/>
      </c>
      <c r="Q2197">
        <f t="shared" si="183"/>
        <v>6798</v>
      </c>
      <c r="R2197" s="14">
        <f t="shared" si="186"/>
        <v>3427193</v>
      </c>
    </row>
    <row r="2198" spans="1:18" ht="25.5" x14ac:dyDescent="0.25">
      <c r="A2198" s="11">
        <v>492</v>
      </c>
      <c r="B2198" s="100"/>
      <c r="C2198" s="6" t="s">
        <v>2990</v>
      </c>
      <c r="D2198" s="7">
        <v>44965</v>
      </c>
      <c r="E2198" s="8" t="s">
        <v>1377</v>
      </c>
      <c r="F2198" s="9">
        <v>4058758</v>
      </c>
      <c r="G2198" s="8" t="s">
        <v>1378</v>
      </c>
      <c r="H2198" s="9">
        <v>426170</v>
      </c>
      <c r="I2198" s="104"/>
      <c r="J2198" s="105"/>
      <c r="K2198" s="106"/>
      <c r="L2198" s="109"/>
      <c r="M2198" s="110"/>
      <c r="N2198" s="15" t="str">
        <f t="shared" si="184"/>
        <v>A3129</v>
      </c>
      <c r="O2198" t="str">
        <f t="shared" si="185"/>
        <v/>
      </c>
      <c r="Q2198">
        <f t="shared" si="183"/>
        <v>3129</v>
      </c>
      <c r="R2198" s="14">
        <f t="shared" si="186"/>
        <v>4058758</v>
      </c>
    </row>
    <row r="2199" spans="1:18" ht="51" x14ac:dyDescent="0.25">
      <c r="A2199" s="5">
        <v>493</v>
      </c>
      <c r="B2199" s="99" t="s">
        <v>2991</v>
      </c>
      <c r="C2199" s="6" t="s">
        <v>2141</v>
      </c>
      <c r="D2199" s="7">
        <v>44979</v>
      </c>
      <c r="E2199" s="8" t="s">
        <v>2992</v>
      </c>
      <c r="F2199" s="9">
        <v>-244328</v>
      </c>
      <c r="G2199" s="8" t="s">
        <v>1378</v>
      </c>
      <c r="H2199" s="9">
        <v>-25654</v>
      </c>
      <c r="I2199" s="101">
        <v>-505754</v>
      </c>
      <c r="J2199" s="102"/>
      <c r="K2199" s="103"/>
      <c r="L2199" s="107" t="s">
        <v>868</v>
      </c>
      <c r="M2199" s="108"/>
      <c r="N2199" s="15" t="str">
        <f t="shared" si="184"/>
        <v>'111</v>
      </c>
      <c r="O2199" t="str">
        <f t="shared" si="185"/>
        <v>HT</v>
      </c>
      <c r="Q2199">
        <f t="shared" si="183"/>
        <v>111</v>
      </c>
      <c r="R2199" s="14">
        <f t="shared" si="186"/>
        <v>-244328</v>
      </c>
    </row>
    <row r="2200" spans="1:18" ht="51" x14ac:dyDescent="0.25">
      <c r="A2200" s="11">
        <v>494</v>
      </c>
      <c r="B2200" s="100"/>
      <c r="C2200" s="6" t="s">
        <v>2993</v>
      </c>
      <c r="D2200" s="7">
        <v>44979</v>
      </c>
      <c r="E2200" s="8" t="s">
        <v>2994</v>
      </c>
      <c r="F2200" s="9">
        <v>-320760</v>
      </c>
      <c r="G2200" s="8" t="s">
        <v>1378</v>
      </c>
      <c r="H2200" s="9">
        <v>-33680</v>
      </c>
      <c r="I2200" s="104"/>
      <c r="J2200" s="105"/>
      <c r="K2200" s="106"/>
      <c r="L2200" s="109"/>
      <c r="M2200" s="110"/>
      <c r="N2200" s="15" t="str">
        <f t="shared" si="184"/>
        <v>'112</v>
      </c>
      <c r="O2200" t="str">
        <f t="shared" si="185"/>
        <v>HT</v>
      </c>
      <c r="Q2200">
        <f t="shared" si="183"/>
        <v>112</v>
      </c>
      <c r="R2200" s="14">
        <f t="shared" si="186"/>
        <v>-320760</v>
      </c>
    </row>
    <row r="2201" spans="1:18" ht="25.5" x14ac:dyDescent="0.25">
      <c r="A2201" s="5">
        <v>495</v>
      </c>
      <c r="B2201" s="99" t="s">
        <v>2995</v>
      </c>
      <c r="C2201" s="6" t="s">
        <v>2996</v>
      </c>
      <c r="D2201" s="7">
        <v>44964</v>
      </c>
      <c r="E2201" s="8" t="s">
        <v>1377</v>
      </c>
      <c r="F2201" s="9">
        <v>2357456</v>
      </c>
      <c r="G2201" s="8" t="s">
        <v>1378</v>
      </c>
      <c r="H2201" s="9">
        <v>247533</v>
      </c>
      <c r="I2201" s="101">
        <v>4143590</v>
      </c>
      <c r="J2201" s="102"/>
      <c r="K2201" s="103"/>
      <c r="L2201" s="107" t="s">
        <v>880</v>
      </c>
      <c r="M2201" s="108"/>
      <c r="N2201" s="15" t="str">
        <f t="shared" si="184"/>
        <v>03122</v>
      </c>
      <c r="O2201" t="str">
        <f t="shared" si="185"/>
        <v/>
      </c>
      <c r="Q2201">
        <f t="shared" ref="Q2201:Q2259" si="187">+N2201*1</f>
        <v>3122</v>
      </c>
      <c r="R2201" s="14">
        <f t="shared" si="186"/>
        <v>2357456</v>
      </c>
    </row>
    <row r="2202" spans="1:18" ht="25.5" x14ac:dyDescent="0.25">
      <c r="A2202" s="11">
        <v>496</v>
      </c>
      <c r="B2202" s="100"/>
      <c r="C2202" s="6" t="s">
        <v>2997</v>
      </c>
      <c r="D2202" s="7">
        <v>44978</v>
      </c>
      <c r="E2202" s="8" t="s">
        <v>1377</v>
      </c>
      <c r="F2202" s="9">
        <v>2272254</v>
      </c>
      <c r="G2202" s="8" t="s">
        <v>1378</v>
      </c>
      <c r="H2202" s="9">
        <v>238587</v>
      </c>
      <c r="I2202" s="104"/>
      <c r="J2202" s="105"/>
      <c r="K2202" s="106"/>
      <c r="L2202" s="109"/>
      <c r="M2202" s="110"/>
      <c r="N2202" s="15" t="str">
        <f t="shared" si="184"/>
        <v>06819</v>
      </c>
      <c r="O2202" t="str">
        <f t="shared" si="185"/>
        <v/>
      </c>
      <c r="Q2202">
        <f t="shared" si="187"/>
        <v>6819</v>
      </c>
      <c r="R2202" s="14">
        <f t="shared" si="186"/>
        <v>2272254</v>
      </c>
    </row>
    <row r="2203" spans="1:18" ht="38.25" x14ac:dyDescent="0.25">
      <c r="A2203" s="5">
        <v>497</v>
      </c>
      <c r="B2203" s="99" t="s">
        <v>2998</v>
      </c>
      <c r="C2203" s="6" t="s">
        <v>2999</v>
      </c>
      <c r="D2203" s="7">
        <v>44980</v>
      </c>
      <c r="E2203" s="8" t="s">
        <v>1390</v>
      </c>
      <c r="F2203" s="9">
        <v>3230964</v>
      </c>
      <c r="G2203" s="8" t="s">
        <v>1378</v>
      </c>
      <c r="H2203" s="9">
        <v>339251</v>
      </c>
      <c r="I2203" s="101">
        <v>11778992</v>
      </c>
      <c r="J2203" s="102"/>
      <c r="K2203" s="103"/>
      <c r="L2203" s="107" t="s">
        <v>885</v>
      </c>
      <c r="M2203" s="108"/>
      <c r="N2203" s="15" t="str">
        <f t="shared" si="184"/>
        <v>07081</v>
      </c>
      <c r="O2203" t="str">
        <f t="shared" si="185"/>
        <v/>
      </c>
      <c r="Q2203">
        <f t="shared" si="187"/>
        <v>7081</v>
      </c>
      <c r="R2203" s="14">
        <f t="shared" si="186"/>
        <v>3230964</v>
      </c>
    </row>
    <row r="2204" spans="1:18" ht="25.5" x14ac:dyDescent="0.25">
      <c r="A2204" s="10">
        <v>498</v>
      </c>
      <c r="B2204" s="111"/>
      <c r="C2204" s="6" t="s">
        <v>3000</v>
      </c>
      <c r="D2204" s="7">
        <v>44975</v>
      </c>
      <c r="E2204" s="8" t="s">
        <v>1377</v>
      </c>
      <c r="F2204" s="9">
        <v>2226301</v>
      </c>
      <c r="G2204" s="8" t="s">
        <v>1378</v>
      </c>
      <c r="H2204" s="9">
        <v>233762</v>
      </c>
      <c r="I2204" s="112"/>
      <c r="J2204" s="113"/>
      <c r="K2204" s="114"/>
      <c r="L2204" s="115"/>
      <c r="M2204" s="116"/>
      <c r="N2204" s="15" t="str">
        <f t="shared" si="184"/>
        <v>06711</v>
      </c>
      <c r="O2204" t="str">
        <f t="shared" si="185"/>
        <v/>
      </c>
      <c r="Q2204">
        <f t="shared" si="187"/>
        <v>6711</v>
      </c>
      <c r="R2204" s="14">
        <f t="shared" si="186"/>
        <v>2226301</v>
      </c>
    </row>
    <row r="2205" spans="1:18" ht="25.5" x14ac:dyDescent="0.25">
      <c r="A2205" s="10">
        <v>499</v>
      </c>
      <c r="B2205" s="111"/>
      <c r="C2205" s="6" t="s">
        <v>3001</v>
      </c>
      <c r="D2205" s="7">
        <v>44966</v>
      </c>
      <c r="E2205" s="8" t="s">
        <v>1377</v>
      </c>
      <c r="F2205" s="9">
        <v>3851810</v>
      </c>
      <c r="G2205" s="8" t="s">
        <v>1378</v>
      </c>
      <c r="H2205" s="9">
        <v>404440</v>
      </c>
      <c r="I2205" s="112"/>
      <c r="J2205" s="113"/>
      <c r="K2205" s="114"/>
      <c r="L2205" s="115"/>
      <c r="M2205" s="116"/>
      <c r="N2205" s="15" t="str">
        <f t="shared" si="184"/>
        <v>03515</v>
      </c>
      <c r="O2205" t="str">
        <f t="shared" si="185"/>
        <v/>
      </c>
      <c r="Q2205">
        <f t="shared" si="187"/>
        <v>3515</v>
      </c>
      <c r="R2205" s="14">
        <f t="shared" si="186"/>
        <v>3851810</v>
      </c>
    </row>
    <row r="2206" spans="1:18" ht="25.5" x14ac:dyDescent="0.25">
      <c r="A2206" s="11">
        <v>500</v>
      </c>
      <c r="B2206" s="100"/>
      <c r="C2206" s="6" t="s">
        <v>3002</v>
      </c>
      <c r="D2206" s="7">
        <v>44984</v>
      </c>
      <c r="E2206" s="8" t="s">
        <v>1377</v>
      </c>
      <c r="F2206" s="9">
        <v>3851810</v>
      </c>
      <c r="G2206" s="8" t="s">
        <v>1378</v>
      </c>
      <c r="H2206" s="9">
        <v>404440</v>
      </c>
      <c r="I2206" s="104"/>
      <c r="J2206" s="105"/>
      <c r="K2206" s="106"/>
      <c r="L2206" s="109"/>
      <c r="M2206" s="110"/>
      <c r="N2206" s="15" t="str">
        <f t="shared" si="184"/>
        <v>09076</v>
      </c>
      <c r="O2206" t="str">
        <f t="shared" si="185"/>
        <v/>
      </c>
      <c r="Q2206">
        <f t="shared" si="187"/>
        <v>9076</v>
      </c>
      <c r="R2206" s="14">
        <f t="shared" si="186"/>
        <v>3851810</v>
      </c>
    </row>
    <row r="2207" spans="1:18" ht="25.5" x14ac:dyDescent="0.25">
      <c r="A2207" s="5">
        <v>501</v>
      </c>
      <c r="B2207" s="99" t="s">
        <v>3003</v>
      </c>
      <c r="C2207" s="6" t="s">
        <v>3004</v>
      </c>
      <c r="D2207" s="7">
        <v>44965</v>
      </c>
      <c r="E2207" s="8" t="s">
        <v>1380</v>
      </c>
      <c r="F2207" s="9">
        <v>1625509</v>
      </c>
      <c r="G2207" s="8" t="s">
        <v>1378</v>
      </c>
      <c r="H2207" s="9">
        <v>170679</v>
      </c>
      <c r="I2207" s="101">
        <v>4042446</v>
      </c>
      <c r="J2207" s="102"/>
      <c r="K2207" s="103"/>
      <c r="L2207" s="107" t="s">
        <v>890</v>
      </c>
      <c r="M2207" s="108"/>
      <c r="N2207" s="15" t="str">
        <f t="shared" si="184"/>
        <v>03151</v>
      </c>
      <c r="O2207" t="str">
        <f t="shared" si="185"/>
        <v/>
      </c>
      <c r="Q2207">
        <f t="shared" si="187"/>
        <v>3151</v>
      </c>
      <c r="R2207" s="14">
        <f t="shared" si="186"/>
        <v>1625509</v>
      </c>
    </row>
    <row r="2208" spans="1:18" ht="25.5" x14ac:dyDescent="0.25">
      <c r="A2208" s="11">
        <v>502</v>
      </c>
      <c r="B2208" s="100"/>
      <c r="C2208" s="6" t="s">
        <v>3005</v>
      </c>
      <c r="D2208" s="7">
        <v>44979</v>
      </c>
      <c r="E2208" s="8" t="s">
        <v>1380</v>
      </c>
      <c r="F2208" s="9">
        <v>2891191</v>
      </c>
      <c r="G2208" s="8" t="s">
        <v>1378</v>
      </c>
      <c r="H2208" s="9">
        <v>303575</v>
      </c>
      <c r="I2208" s="104"/>
      <c r="J2208" s="105"/>
      <c r="K2208" s="106"/>
      <c r="L2208" s="109"/>
      <c r="M2208" s="110"/>
      <c r="N2208" s="15" t="str">
        <f t="shared" si="184"/>
        <v>06863</v>
      </c>
      <c r="O2208" t="str">
        <f t="shared" si="185"/>
        <v/>
      </c>
      <c r="Q2208">
        <f t="shared" si="187"/>
        <v>6863</v>
      </c>
      <c r="R2208" s="14">
        <f t="shared" si="186"/>
        <v>2891191</v>
      </c>
    </row>
    <row r="2209" spans="1:18" ht="25.5" x14ac:dyDescent="0.25">
      <c r="A2209" s="5">
        <v>503</v>
      </c>
      <c r="B2209" s="99" t="s">
        <v>3006</v>
      </c>
      <c r="C2209" s="6" t="s">
        <v>3007</v>
      </c>
      <c r="D2209" s="7">
        <v>44965</v>
      </c>
      <c r="E2209" s="8" t="s">
        <v>1380</v>
      </c>
      <c r="F2209" s="9">
        <v>6560576</v>
      </c>
      <c r="G2209" s="8" t="s">
        <v>1378</v>
      </c>
      <c r="H2209" s="9">
        <v>688861</v>
      </c>
      <c r="I2209" s="101">
        <v>12836797</v>
      </c>
      <c r="J2209" s="102"/>
      <c r="K2209" s="103"/>
      <c r="L2209" s="107" t="s">
        <v>902</v>
      </c>
      <c r="M2209" s="108"/>
      <c r="N2209" s="15" t="str">
        <f t="shared" si="184"/>
        <v>03157</v>
      </c>
      <c r="O2209" t="str">
        <f t="shared" si="185"/>
        <v/>
      </c>
      <c r="Q2209">
        <f t="shared" si="187"/>
        <v>3157</v>
      </c>
      <c r="R2209" s="14">
        <f t="shared" si="186"/>
        <v>6560576</v>
      </c>
    </row>
    <row r="2210" spans="1:18" ht="25.5" x14ac:dyDescent="0.25">
      <c r="A2210" s="10">
        <v>504</v>
      </c>
      <c r="B2210" s="111"/>
      <c r="C2210" s="6" t="s">
        <v>3008</v>
      </c>
      <c r="D2210" s="7">
        <v>44972</v>
      </c>
      <c r="E2210" s="8" t="s">
        <v>1377</v>
      </c>
      <c r="F2210" s="9">
        <v>3891107</v>
      </c>
      <c r="G2210" s="8" t="s">
        <v>1378</v>
      </c>
      <c r="H2210" s="9">
        <v>408566</v>
      </c>
      <c r="I2210" s="112"/>
      <c r="J2210" s="113"/>
      <c r="K2210" s="114"/>
      <c r="L2210" s="115"/>
      <c r="M2210" s="116"/>
      <c r="N2210" s="15" t="str">
        <f t="shared" si="184"/>
        <v>04198</v>
      </c>
      <c r="O2210" t="str">
        <f t="shared" si="185"/>
        <v/>
      </c>
      <c r="Q2210">
        <f t="shared" si="187"/>
        <v>4198</v>
      </c>
      <c r="R2210" s="14">
        <f t="shared" si="186"/>
        <v>3891107</v>
      </c>
    </row>
    <row r="2211" spans="1:18" ht="25.5" x14ac:dyDescent="0.25">
      <c r="A2211" s="11">
        <v>505</v>
      </c>
      <c r="B2211" s="100"/>
      <c r="C2211" s="6" t="s">
        <v>3009</v>
      </c>
      <c r="D2211" s="7">
        <v>44979</v>
      </c>
      <c r="E2211" s="8" t="s">
        <v>1377</v>
      </c>
      <c r="F2211" s="9">
        <v>3891107</v>
      </c>
      <c r="G2211" s="8" t="s">
        <v>1378</v>
      </c>
      <c r="H2211" s="9">
        <v>408566</v>
      </c>
      <c r="I2211" s="104"/>
      <c r="J2211" s="105"/>
      <c r="K2211" s="106"/>
      <c r="L2211" s="109"/>
      <c r="M2211" s="110"/>
      <c r="N2211" s="15" t="str">
        <f t="shared" si="184"/>
        <v>06869</v>
      </c>
      <c r="O2211" t="str">
        <f t="shared" si="185"/>
        <v/>
      </c>
      <c r="Q2211">
        <f t="shared" si="187"/>
        <v>6869</v>
      </c>
      <c r="R2211" s="14">
        <f t="shared" si="186"/>
        <v>3891107</v>
      </c>
    </row>
    <row r="2212" spans="1:18" ht="25.5" x14ac:dyDescent="0.25">
      <c r="A2212" s="5">
        <v>506</v>
      </c>
      <c r="B2212" s="99" t="s">
        <v>3010</v>
      </c>
      <c r="C2212" s="6" t="s">
        <v>3011</v>
      </c>
      <c r="D2212" s="7">
        <v>44979</v>
      </c>
      <c r="E2212" s="8" t="s">
        <v>1377</v>
      </c>
      <c r="F2212" s="9">
        <v>1418560</v>
      </c>
      <c r="G2212" s="8" t="s">
        <v>1378</v>
      </c>
      <c r="H2212" s="9">
        <v>148949</v>
      </c>
      <c r="I2212" s="101">
        <v>4226754</v>
      </c>
      <c r="J2212" s="102"/>
      <c r="K2212" s="103"/>
      <c r="L2212" s="107" t="s">
        <v>912</v>
      </c>
      <c r="M2212" s="108"/>
      <c r="N2212" s="15" t="str">
        <f t="shared" si="184"/>
        <v>06870</v>
      </c>
      <c r="O2212" t="str">
        <f t="shared" si="185"/>
        <v/>
      </c>
      <c r="Q2212">
        <f t="shared" si="187"/>
        <v>6870</v>
      </c>
      <c r="R2212" s="14">
        <f t="shared" si="186"/>
        <v>1418560</v>
      </c>
    </row>
    <row r="2213" spans="1:18" ht="25.5" x14ac:dyDescent="0.25">
      <c r="A2213" s="10">
        <v>507</v>
      </c>
      <c r="B2213" s="111"/>
      <c r="C2213" s="6" t="s">
        <v>3012</v>
      </c>
      <c r="D2213" s="7">
        <v>44972</v>
      </c>
      <c r="E2213" s="8" t="s">
        <v>1377</v>
      </c>
      <c r="F2213" s="9">
        <v>1674057</v>
      </c>
      <c r="G2213" s="8" t="s">
        <v>1378</v>
      </c>
      <c r="H2213" s="9">
        <v>175776</v>
      </c>
      <c r="I2213" s="112"/>
      <c r="J2213" s="113"/>
      <c r="K2213" s="114"/>
      <c r="L2213" s="115"/>
      <c r="M2213" s="116"/>
      <c r="N2213" s="15" t="str">
        <f t="shared" si="184"/>
        <v>04195</v>
      </c>
      <c r="O2213" t="str">
        <f t="shared" si="185"/>
        <v/>
      </c>
      <c r="Q2213">
        <f t="shared" si="187"/>
        <v>4195</v>
      </c>
      <c r="R2213" s="14">
        <f t="shared" si="186"/>
        <v>1674057</v>
      </c>
    </row>
    <row r="2214" spans="1:18" ht="25.5" x14ac:dyDescent="0.25">
      <c r="A2214" s="11">
        <v>508</v>
      </c>
      <c r="B2214" s="100"/>
      <c r="C2214" s="6" t="s">
        <v>3013</v>
      </c>
      <c r="D2214" s="7">
        <v>44965</v>
      </c>
      <c r="E2214" s="8" t="s">
        <v>1377</v>
      </c>
      <c r="F2214" s="9">
        <v>1630013</v>
      </c>
      <c r="G2214" s="8" t="s">
        <v>1378</v>
      </c>
      <c r="H2214" s="9">
        <v>171151</v>
      </c>
      <c r="I2214" s="104"/>
      <c r="J2214" s="105"/>
      <c r="K2214" s="106"/>
      <c r="L2214" s="109"/>
      <c r="M2214" s="110"/>
      <c r="N2214" s="15" t="str">
        <f t="shared" si="184"/>
        <v>03148</v>
      </c>
      <c r="O2214" t="str">
        <f t="shared" si="185"/>
        <v/>
      </c>
      <c r="Q2214">
        <f t="shared" si="187"/>
        <v>3148</v>
      </c>
      <c r="R2214" s="14">
        <f t="shared" si="186"/>
        <v>1630013</v>
      </c>
    </row>
    <row r="2215" spans="1:18" ht="38.25" x14ac:dyDescent="0.25">
      <c r="A2215" s="12">
        <v>509</v>
      </c>
      <c r="B2215" s="12" t="s">
        <v>3014</v>
      </c>
      <c r="C2215" s="6" t="s">
        <v>3015</v>
      </c>
      <c r="D2215" s="7">
        <v>44999</v>
      </c>
      <c r="E2215" s="8" t="s">
        <v>3016</v>
      </c>
      <c r="F2215" s="9">
        <v>-103839</v>
      </c>
      <c r="G2215" s="8" t="s">
        <v>1378</v>
      </c>
      <c r="H2215" s="9">
        <v>-10903</v>
      </c>
      <c r="I2215" s="94">
        <v>-92936</v>
      </c>
      <c r="J2215" s="95"/>
      <c r="K2215" s="96"/>
      <c r="L2215" s="97" t="s">
        <v>912</v>
      </c>
      <c r="M2215" s="98"/>
      <c r="N2215" s="15" t="str">
        <f t="shared" si="184"/>
        <v>'A311</v>
      </c>
      <c r="O2215" t="str">
        <f t="shared" si="185"/>
        <v>HT</v>
      </c>
      <c r="Q2215">
        <f>RIGHT(N2215,LEN(N2215)-2)*1</f>
        <v>311</v>
      </c>
      <c r="R2215" s="14">
        <f t="shared" si="186"/>
        <v>-103839</v>
      </c>
    </row>
    <row r="2216" spans="1:18" ht="25.5" x14ac:dyDescent="0.25">
      <c r="A2216" s="5">
        <v>510</v>
      </c>
      <c r="B2216" s="99" t="s">
        <v>3017</v>
      </c>
      <c r="C2216" s="6" t="s">
        <v>3018</v>
      </c>
      <c r="D2216" s="7">
        <v>44973</v>
      </c>
      <c r="E2216" s="8" t="s">
        <v>1377</v>
      </c>
      <c r="F2216" s="9">
        <v>4352777</v>
      </c>
      <c r="G2216" s="8" t="s">
        <v>1378</v>
      </c>
      <c r="H2216" s="9">
        <v>457042</v>
      </c>
      <c r="I2216" s="101">
        <v>19655390</v>
      </c>
      <c r="J2216" s="102"/>
      <c r="K2216" s="103"/>
      <c r="L2216" s="107" t="s">
        <v>921</v>
      </c>
      <c r="M2216" s="108"/>
      <c r="N2216" s="15" t="str">
        <f t="shared" si="184"/>
        <v>05686</v>
      </c>
      <c r="O2216" t="str">
        <f t="shared" si="185"/>
        <v/>
      </c>
      <c r="Q2216">
        <f t="shared" si="187"/>
        <v>5686</v>
      </c>
      <c r="R2216" s="14">
        <f t="shared" si="186"/>
        <v>4352777</v>
      </c>
    </row>
    <row r="2217" spans="1:18" ht="38.25" x14ac:dyDescent="0.25">
      <c r="A2217" s="10">
        <v>511</v>
      </c>
      <c r="B2217" s="111"/>
      <c r="C2217" s="6" t="s">
        <v>3019</v>
      </c>
      <c r="D2217" s="7">
        <v>44970</v>
      </c>
      <c r="E2217" s="8" t="s">
        <v>1799</v>
      </c>
      <c r="F2217" s="9">
        <v>3732949</v>
      </c>
      <c r="G2217" s="8" t="s">
        <v>1378</v>
      </c>
      <c r="H2217" s="9">
        <v>391960</v>
      </c>
      <c r="I2217" s="112"/>
      <c r="J2217" s="113"/>
      <c r="K2217" s="114"/>
      <c r="L2217" s="115"/>
      <c r="M2217" s="116"/>
      <c r="N2217" s="15" t="str">
        <f t="shared" si="184"/>
        <v>03955</v>
      </c>
      <c r="O2217" t="str">
        <f t="shared" si="185"/>
        <v/>
      </c>
      <c r="Q2217">
        <f t="shared" si="187"/>
        <v>3955</v>
      </c>
      <c r="R2217" s="14">
        <f t="shared" si="186"/>
        <v>3732949</v>
      </c>
    </row>
    <row r="2218" spans="1:18" ht="25.5" x14ac:dyDescent="0.25">
      <c r="A2218" s="10">
        <v>512</v>
      </c>
      <c r="B2218" s="111"/>
      <c r="C2218" s="6" t="s">
        <v>3020</v>
      </c>
      <c r="D2218" s="7">
        <v>44963</v>
      </c>
      <c r="E2218" s="8" t="s">
        <v>1380</v>
      </c>
      <c r="F2218" s="9">
        <v>11485408</v>
      </c>
      <c r="G2218" s="8" t="s">
        <v>1378</v>
      </c>
      <c r="H2218" s="9">
        <v>1205968</v>
      </c>
      <c r="I2218" s="112"/>
      <c r="J2218" s="113"/>
      <c r="K2218" s="114"/>
      <c r="L2218" s="115"/>
      <c r="M2218" s="116"/>
      <c r="N2218" s="15" t="str">
        <f t="shared" si="184"/>
        <v>02911</v>
      </c>
      <c r="O2218" t="str">
        <f t="shared" si="185"/>
        <v/>
      </c>
      <c r="Q2218">
        <f t="shared" si="187"/>
        <v>2911</v>
      </c>
      <c r="R2218" s="14">
        <f t="shared" si="186"/>
        <v>11485408</v>
      </c>
    </row>
    <row r="2219" spans="1:18" ht="25.5" x14ac:dyDescent="0.25">
      <c r="A2219" s="11">
        <v>513</v>
      </c>
      <c r="B2219" s="100"/>
      <c r="C2219" s="6" t="s">
        <v>3021</v>
      </c>
      <c r="D2219" s="7">
        <v>44963</v>
      </c>
      <c r="E2219" s="8" t="s">
        <v>1380</v>
      </c>
      <c r="F2219" s="9">
        <v>2390196</v>
      </c>
      <c r="G2219" s="8" t="s">
        <v>1378</v>
      </c>
      <c r="H2219" s="9">
        <v>250971</v>
      </c>
      <c r="I2219" s="104"/>
      <c r="J2219" s="105"/>
      <c r="K2219" s="106"/>
      <c r="L2219" s="109"/>
      <c r="M2219" s="110"/>
      <c r="N2219" s="15" t="str">
        <f t="shared" si="184"/>
        <v>02910</v>
      </c>
      <c r="O2219" t="str">
        <f t="shared" si="185"/>
        <v/>
      </c>
      <c r="Q2219">
        <f t="shared" si="187"/>
        <v>2910</v>
      </c>
      <c r="R2219" s="14">
        <f t="shared" si="186"/>
        <v>2390196</v>
      </c>
    </row>
    <row r="2220" spans="1:18" ht="25.5" x14ac:dyDescent="0.25">
      <c r="A2220" s="5">
        <v>514</v>
      </c>
      <c r="B2220" s="99" t="s">
        <v>3022</v>
      </c>
      <c r="C2220" s="6" t="s">
        <v>3023</v>
      </c>
      <c r="D2220" s="7">
        <v>44963</v>
      </c>
      <c r="E2220" s="8" t="s">
        <v>1380</v>
      </c>
      <c r="F2220" s="9">
        <v>610819</v>
      </c>
      <c r="G2220" s="8" t="s">
        <v>1378</v>
      </c>
      <c r="H2220" s="9">
        <v>64136</v>
      </c>
      <c r="I2220" s="101">
        <v>6585484</v>
      </c>
      <c r="J2220" s="102"/>
      <c r="K2220" s="103"/>
      <c r="L2220" s="107" t="s">
        <v>931</v>
      </c>
      <c r="M2220" s="108"/>
      <c r="N2220" s="15" t="str">
        <f t="shared" si="184"/>
        <v>02998</v>
      </c>
      <c r="O2220" t="str">
        <f t="shared" si="185"/>
        <v/>
      </c>
      <c r="Q2220">
        <f t="shared" si="187"/>
        <v>2998</v>
      </c>
      <c r="R2220" s="14">
        <f t="shared" si="186"/>
        <v>610819</v>
      </c>
    </row>
    <row r="2221" spans="1:18" ht="38.25" x14ac:dyDescent="0.25">
      <c r="A2221" s="10">
        <v>515</v>
      </c>
      <c r="B2221" s="111"/>
      <c r="C2221" s="6" t="s">
        <v>3024</v>
      </c>
      <c r="D2221" s="7">
        <v>44963</v>
      </c>
      <c r="E2221" s="8" t="s">
        <v>1799</v>
      </c>
      <c r="F2221" s="9">
        <v>1058734</v>
      </c>
      <c r="G2221" s="8" t="s">
        <v>1378</v>
      </c>
      <c r="H2221" s="9">
        <v>111167</v>
      </c>
      <c r="I2221" s="112"/>
      <c r="J2221" s="113"/>
      <c r="K2221" s="114"/>
      <c r="L2221" s="115"/>
      <c r="M2221" s="116"/>
      <c r="N2221" s="15" t="str">
        <f t="shared" si="184"/>
        <v>02997</v>
      </c>
      <c r="O2221" t="str">
        <f t="shared" si="185"/>
        <v/>
      </c>
      <c r="Q2221">
        <f t="shared" si="187"/>
        <v>2997</v>
      </c>
      <c r="R2221" s="14">
        <f t="shared" si="186"/>
        <v>1058734</v>
      </c>
    </row>
    <row r="2222" spans="1:18" ht="25.5" x14ac:dyDescent="0.25">
      <c r="A2222" s="10">
        <v>516</v>
      </c>
      <c r="B2222" s="111"/>
      <c r="C2222" s="6" t="s">
        <v>3025</v>
      </c>
      <c r="D2222" s="7">
        <v>44970</v>
      </c>
      <c r="E2222" s="8" t="s">
        <v>1380</v>
      </c>
      <c r="F2222" s="9">
        <v>1945554</v>
      </c>
      <c r="G2222" s="8" t="s">
        <v>1378</v>
      </c>
      <c r="H2222" s="9">
        <v>204283</v>
      </c>
      <c r="I2222" s="112"/>
      <c r="J2222" s="113"/>
      <c r="K2222" s="114"/>
      <c r="L2222" s="115"/>
      <c r="M2222" s="116"/>
      <c r="N2222" s="15" t="str">
        <f t="shared" si="184"/>
        <v>04028</v>
      </c>
      <c r="O2222" t="str">
        <f t="shared" si="185"/>
        <v/>
      </c>
      <c r="Q2222">
        <f t="shared" si="187"/>
        <v>4028</v>
      </c>
      <c r="R2222" s="14">
        <f t="shared" si="186"/>
        <v>1945554</v>
      </c>
    </row>
    <row r="2223" spans="1:18" ht="25.5" x14ac:dyDescent="0.25">
      <c r="A2223" s="10">
        <v>517</v>
      </c>
      <c r="B2223" s="111"/>
      <c r="C2223" s="6" t="s">
        <v>3026</v>
      </c>
      <c r="D2223" s="7">
        <v>44977</v>
      </c>
      <c r="E2223" s="8" t="s">
        <v>1380</v>
      </c>
      <c r="F2223" s="9">
        <v>2073423</v>
      </c>
      <c r="G2223" s="8" t="s">
        <v>1378</v>
      </c>
      <c r="H2223" s="9">
        <v>217709</v>
      </c>
      <c r="I2223" s="112"/>
      <c r="J2223" s="113"/>
      <c r="K2223" s="114"/>
      <c r="L2223" s="115"/>
      <c r="M2223" s="116"/>
      <c r="N2223" s="15" t="str">
        <f t="shared" si="184"/>
        <v>06726</v>
      </c>
      <c r="O2223" t="str">
        <f t="shared" si="185"/>
        <v/>
      </c>
      <c r="Q2223">
        <f t="shared" si="187"/>
        <v>6726</v>
      </c>
      <c r="R2223" s="14">
        <f t="shared" si="186"/>
        <v>2073423</v>
      </c>
    </row>
    <row r="2224" spans="1:18" ht="25.5" x14ac:dyDescent="0.25">
      <c r="A2224" s="11">
        <v>518</v>
      </c>
      <c r="B2224" s="100"/>
      <c r="C2224" s="6" t="s">
        <v>3027</v>
      </c>
      <c r="D2224" s="7">
        <v>44984</v>
      </c>
      <c r="E2224" s="8" t="s">
        <v>1380</v>
      </c>
      <c r="F2224" s="9">
        <v>1669553</v>
      </c>
      <c r="G2224" s="8" t="s">
        <v>1378</v>
      </c>
      <c r="H2224" s="9">
        <v>175303</v>
      </c>
      <c r="I2224" s="104"/>
      <c r="J2224" s="105"/>
      <c r="K2224" s="106"/>
      <c r="L2224" s="109"/>
      <c r="M2224" s="110"/>
      <c r="N2224" s="15" t="str">
        <f t="shared" si="184"/>
        <v>09068</v>
      </c>
      <c r="O2224" t="str">
        <f t="shared" si="185"/>
        <v/>
      </c>
      <c r="Q2224">
        <f t="shared" si="187"/>
        <v>9068</v>
      </c>
      <c r="R2224" s="14">
        <f t="shared" si="186"/>
        <v>1669553</v>
      </c>
    </row>
    <row r="2225" spans="1:18" ht="38.25" x14ac:dyDescent="0.25">
      <c r="A2225" s="12">
        <v>519</v>
      </c>
      <c r="B2225" s="12" t="s">
        <v>3028</v>
      </c>
      <c r="C2225" s="6" t="s">
        <v>3029</v>
      </c>
      <c r="D2225" s="7">
        <v>44993</v>
      </c>
      <c r="E2225" s="8" t="s">
        <v>3030</v>
      </c>
      <c r="F2225" s="9">
        <v>-55200</v>
      </c>
      <c r="G2225" s="8" t="s">
        <v>1378</v>
      </c>
      <c r="H2225" s="9">
        <v>-5796</v>
      </c>
      <c r="I2225" s="94">
        <v>-49404</v>
      </c>
      <c r="J2225" s="95"/>
      <c r="K2225" s="96"/>
      <c r="L2225" s="97" t="s">
        <v>931</v>
      </c>
      <c r="M2225" s="98"/>
      <c r="N2225" s="15" t="str">
        <f t="shared" si="184"/>
        <v>'260</v>
      </c>
      <c r="O2225" t="str">
        <f t="shared" si="185"/>
        <v>HT</v>
      </c>
      <c r="Q2225">
        <f t="shared" ref="Q2225:Q2226" si="188">RIGHT(N2225,LEN(N2225)-1)*1</f>
        <v>260</v>
      </c>
      <c r="R2225" s="14">
        <f t="shared" si="186"/>
        <v>-55200</v>
      </c>
    </row>
    <row r="2226" spans="1:18" ht="25.5" x14ac:dyDescent="0.25">
      <c r="A2226" s="12">
        <v>520</v>
      </c>
      <c r="B2226" s="12" t="s">
        <v>3031</v>
      </c>
      <c r="C2226" s="6" t="s">
        <v>3032</v>
      </c>
      <c r="D2226" s="7">
        <v>44970</v>
      </c>
      <c r="E2226" s="8" t="s">
        <v>1377</v>
      </c>
      <c r="F2226" s="9">
        <v>3747480</v>
      </c>
      <c r="G2226" s="8" t="s">
        <v>1378</v>
      </c>
      <c r="H2226" s="9">
        <v>393485</v>
      </c>
      <c r="I2226" s="94">
        <v>3353995</v>
      </c>
      <c r="J2226" s="95"/>
      <c r="K2226" s="96"/>
      <c r="L2226" s="97" t="s">
        <v>938</v>
      </c>
      <c r="M2226" s="98"/>
      <c r="N2226" s="15" t="str">
        <f t="shared" si="184"/>
        <v>A3996</v>
      </c>
      <c r="O2226" t="str">
        <f t="shared" si="185"/>
        <v/>
      </c>
      <c r="Q2226">
        <f t="shared" si="188"/>
        <v>3996</v>
      </c>
      <c r="R2226" s="14">
        <f t="shared" si="186"/>
        <v>3747480</v>
      </c>
    </row>
    <row r="2227" spans="1:18" ht="25.5" x14ac:dyDescent="0.25">
      <c r="A2227" s="5">
        <v>521</v>
      </c>
      <c r="B2227" s="99" t="s">
        <v>3033</v>
      </c>
      <c r="C2227" s="6" t="s">
        <v>3034</v>
      </c>
      <c r="D2227" s="7">
        <v>44964</v>
      </c>
      <c r="E2227" s="8" t="s">
        <v>1377</v>
      </c>
      <c r="F2227" s="9">
        <v>4799758</v>
      </c>
      <c r="G2227" s="8" t="s">
        <v>1378</v>
      </c>
      <c r="H2227" s="9">
        <v>503974</v>
      </c>
      <c r="I2227" s="101">
        <v>19580593</v>
      </c>
      <c r="J2227" s="102"/>
      <c r="K2227" s="103"/>
      <c r="L2227" s="107" t="s">
        <v>943</v>
      </c>
      <c r="M2227" s="108"/>
      <c r="N2227" s="15" t="str">
        <f t="shared" si="184"/>
        <v>03089</v>
      </c>
      <c r="O2227" t="str">
        <f t="shared" si="185"/>
        <v/>
      </c>
      <c r="Q2227">
        <f t="shared" si="187"/>
        <v>3089</v>
      </c>
      <c r="R2227" s="14">
        <f t="shared" si="186"/>
        <v>4799758</v>
      </c>
    </row>
    <row r="2228" spans="1:18" ht="25.5" x14ac:dyDescent="0.25">
      <c r="A2228" s="10">
        <v>522</v>
      </c>
      <c r="B2228" s="111"/>
      <c r="C2228" s="6" t="s">
        <v>3035</v>
      </c>
      <c r="D2228" s="7">
        <v>44971</v>
      </c>
      <c r="E2228" s="8" t="s">
        <v>1380</v>
      </c>
      <c r="F2228" s="9">
        <v>2342759</v>
      </c>
      <c r="G2228" s="8" t="s">
        <v>1378</v>
      </c>
      <c r="H2228" s="9">
        <v>245990</v>
      </c>
      <c r="I2228" s="112"/>
      <c r="J2228" s="113"/>
      <c r="K2228" s="114"/>
      <c r="L2228" s="115"/>
      <c r="M2228" s="116"/>
      <c r="N2228" s="15" t="str">
        <f t="shared" si="184"/>
        <v>04106</v>
      </c>
      <c r="O2228" t="str">
        <f t="shared" si="185"/>
        <v/>
      </c>
      <c r="Q2228">
        <f t="shared" si="187"/>
        <v>4106</v>
      </c>
      <c r="R2228" s="14">
        <f t="shared" si="186"/>
        <v>2342759</v>
      </c>
    </row>
    <row r="2229" spans="1:18" ht="38.25" x14ac:dyDescent="0.25">
      <c r="A2229" s="10">
        <v>523</v>
      </c>
      <c r="B2229" s="111"/>
      <c r="C2229" s="6" t="s">
        <v>3036</v>
      </c>
      <c r="D2229" s="7">
        <v>44978</v>
      </c>
      <c r="E2229" s="8" t="s">
        <v>1799</v>
      </c>
      <c r="F2229" s="9">
        <v>4038705</v>
      </c>
      <c r="G2229" s="8" t="s">
        <v>1378</v>
      </c>
      <c r="H2229" s="9">
        <v>424064</v>
      </c>
      <c r="I2229" s="112"/>
      <c r="J2229" s="113"/>
      <c r="K2229" s="114"/>
      <c r="L2229" s="115"/>
      <c r="M2229" s="116"/>
      <c r="N2229" s="15" t="str">
        <f t="shared" si="184"/>
        <v>06805</v>
      </c>
      <c r="O2229" t="str">
        <f t="shared" si="185"/>
        <v/>
      </c>
      <c r="Q2229">
        <f t="shared" si="187"/>
        <v>6805</v>
      </c>
      <c r="R2229" s="14">
        <f t="shared" si="186"/>
        <v>4038705</v>
      </c>
    </row>
    <row r="2230" spans="1:18" ht="25.5" x14ac:dyDescent="0.25">
      <c r="A2230" s="10">
        <v>524</v>
      </c>
      <c r="B2230" s="111"/>
      <c r="C2230" s="6" t="s">
        <v>3037</v>
      </c>
      <c r="D2230" s="7">
        <v>44974</v>
      </c>
      <c r="E2230" s="8" t="s">
        <v>1377</v>
      </c>
      <c r="F2230" s="9">
        <v>2857030</v>
      </c>
      <c r="G2230" s="8" t="s">
        <v>1378</v>
      </c>
      <c r="H2230" s="9">
        <v>299988</v>
      </c>
      <c r="I2230" s="112"/>
      <c r="J2230" s="113"/>
      <c r="K2230" s="114"/>
      <c r="L2230" s="115"/>
      <c r="M2230" s="116"/>
      <c r="N2230" s="15" t="str">
        <f t="shared" si="184"/>
        <v>06655</v>
      </c>
      <c r="O2230" t="str">
        <f t="shared" si="185"/>
        <v/>
      </c>
      <c r="Q2230">
        <f t="shared" si="187"/>
        <v>6655</v>
      </c>
      <c r="R2230" s="14">
        <f t="shared" si="186"/>
        <v>2857030</v>
      </c>
    </row>
    <row r="2231" spans="1:18" ht="25.5" x14ac:dyDescent="0.25">
      <c r="A2231" s="10">
        <v>525</v>
      </c>
      <c r="B2231" s="111"/>
      <c r="C2231" s="6" t="s">
        <v>3038</v>
      </c>
      <c r="D2231" s="7">
        <v>44967</v>
      </c>
      <c r="E2231" s="8" t="s">
        <v>1377</v>
      </c>
      <c r="F2231" s="9">
        <v>2894761</v>
      </c>
      <c r="G2231" s="8" t="s">
        <v>1378</v>
      </c>
      <c r="H2231" s="9">
        <v>303950</v>
      </c>
      <c r="I2231" s="112"/>
      <c r="J2231" s="113"/>
      <c r="K2231" s="114"/>
      <c r="L2231" s="115"/>
      <c r="M2231" s="116"/>
      <c r="N2231" s="15" t="str">
        <f t="shared" si="184"/>
        <v>03856</v>
      </c>
      <c r="O2231" t="str">
        <f t="shared" si="185"/>
        <v/>
      </c>
      <c r="Q2231">
        <f t="shared" si="187"/>
        <v>3856</v>
      </c>
      <c r="R2231" s="14">
        <f t="shared" si="186"/>
        <v>2894761</v>
      </c>
    </row>
    <row r="2232" spans="1:18" ht="25.5" x14ac:dyDescent="0.25">
      <c r="A2232" s="10">
        <v>526</v>
      </c>
      <c r="B2232" s="111"/>
      <c r="C2232" s="6" t="s">
        <v>3039</v>
      </c>
      <c r="D2232" s="7">
        <v>44978</v>
      </c>
      <c r="E2232" s="8" t="s">
        <v>1380</v>
      </c>
      <c r="F2232" s="9">
        <v>3329262</v>
      </c>
      <c r="G2232" s="8" t="s">
        <v>1378</v>
      </c>
      <c r="H2232" s="9">
        <v>349572</v>
      </c>
      <c r="I2232" s="112"/>
      <c r="J2232" s="113"/>
      <c r="K2232" s="114"/>
      <c r="L2232" s="115"/>
      <c r="M2232" s="116"/>
      <c r="N2232" s="15" t="str">
        <f t="shared" si="184"/>
        <v>06806</v>
      </c>
      <c r="O2232" t="str">
        <f t="shared" si="185"/>
        <v/>
      </c>
      <c r="Q2232">
        <f t="shared" si="187"/>
        <v>6806</v>
      </c>
      <c r="R2232" s="14">
        <f t="shared" si="186"/>
        <v>3329262</v>
      </c>
    </row>
    <row r="2233" spans="1:18" ht="38.25" x14ac:dyDescent="0.25">
      <c r="A2233" s="11">
        <v>527</v>
      </c>
      <c r="B2233" s="100"/>
      <c r="C2233" s="6" t="s">
        <v>3040</v>
      </c>
      <c r="D2233" s="7">
        <v>44981</v>
      </c>
      <c r="E2233" s="8" t="s">
        <v>1799</v>
      </c>
      <c r="F2233" s="9">
        <v>1615482</v>
      </c>
      <c r="G2233" s="8" t="s">
        <v>1378</v>
      </c>
      <c r="H2233" s="9">
        <v>169626</v>
      </c>
      <c r="I2233" s="104"/>
      <c r="J2233" s="105"/>
      <c r="K2233" s="106"/>
      <c r="L2233" s="109"/>
      <c r="M2233" s="110"/>
      <c r="N2233" s="15" t="str">
        <f t="shared" si="184"/>
        <v>08997</v>
      </c>
      <c r="O2233" t="str">
        <f t="shared" si="185"/>
        <v/>
      </c>
      <c r="Q2233">
        <f t="shared" si="187"/>
        <v>8997</v>
      </c>
      <c r="R2233" s="14">
        <f t="shared" si="186"/>
        <v>1615482</v>
      </c>
    </row>
    <row r="2234" spans="1:18" ht="25.5" x14ac:dyDescent="0.25">
      <c r="A2234" s="12">
        <v>528</v>
      </c>
      <c r="B2234" s="12" t="s">
        <v>3041</v>
      </c>
      <c r="C2234" s="6" t="s">
        <v>3042</v>
      </c>
      <c r="D2234" s="7">
        <v>44929</v>
      </c>
      <c r="E2234" s="8" t="s">
        <v>1377</v>
      </c>
      <c r="F2234" s="9">
        <v>2151659</v>
      </c>
      <c r="G2234" s="8" t="s">
        <v>1378</v>
      </c>
      <c r="H2234" s="9">
        <v>225924</v>
      </c>
      <c r="I2234" s="94">
        <v>1925735</v>
      </c>
      <c r="J2234" s="95"/>
      <c r="K2234" s="96"/>
      <c r="L2234" s="97" t="s">
        <v>956</v>
      </c>
      <c r="M2234" s="98"/>
      <c r="N2234" s="15" t="str">
        <f t="shared" si="184"/>
        <v>00174</v>
      </c>
      <c r="O2234" t="str">
        <f t="shared" si="185"/>
        <v/>
      </c>
      <c r="Q2234">
        <f t="shared" si="187"/>
        <v>174</v>
      </c>
      <c r="R2234" s="14">
        <f t="shared" si="186"/>
        <v>2151659</v>
      </c>
    </row>
    <row r="2235" spans="1:18" ht="38.25" x14ac:dyDescent="0.25">
      <c r="A2235" s="12">
        <v>529</v>
      </c>
      <c r="B2235" s="12" t="s">
        <v>3043</v>
      </c>
      <c r="C2235" s="6" t="s">
        <v>3044</v>
      </c>
      <c r="D2235" s="7">
        <v>44964</v>
      </c>
      <c r="E2235" s="8" t="s">
        <v>1390</v>
      </c>
      <c r="F2235" s="9">
        <v>807741</v>
      </c>
      <c r="G2235" s="8" t="s">
        <v>1378</v>
      </c>
      <c r="H2235" s="9">
        <v>84813</v>
      </c>
      <c r="I2235" s="94">
        <v>722928</v>
      </c>
      <c r="J2235" s="95"/>
      <c r="K2235" s="96"/>
      <c r="L2235" s="97" t="s">
        <v>956</v>
      </c>
      <c r="M2235" s="98"/>
      <c r="N2235" s="15" t="str">
        <f t="shared" si="184"/>
        <v>03094</v>
      </c>
      <c r="O2235" t="str">
        <f t="shared" si="185"/>
        <v/>
      </c>
      <c r="Q2235">
        <f t="shared" si="187"/>
        <v>3094</v>
      </c>
      <c r="R2235" s="14">
        <f t="shared" si="186"/>
        <v>807741</v>
      </c>
    </row>
    <row r="2236" spans="1:18" ht="25.5" x14ac:dyDescent="0.25">
      <c r="A2236" s="5">
        <v>530</v>
      </c>
      <c r="B2236" s="99" t="s">
        <v>3045</v>
      </c>
      <c r="C2236" s="6" t="s">
        <v>3046</v>
      </c>
      <c r="D2236" s="7">
        <v>44963</v>
      </c>
      <c r="E2236" s="8" t="s">
        <v>1377</v>
      </c>
      <c r="F2236" s="9">
        <v>2236328</v>
      </c>
      <c r="G2236" s="8" t="s">
        <v>1378</v>
      </c>
      <c r="H2236" s="9">
        <v>234815</v>
      </c>
      <c r="I2236" s="101">
        <v>3456344</v>
      </c>
      <c r="J2236" s="102"/>
      <c r="K2236" s="103"/>
      <c r="L2236" s="107" t="s">
        <v>960</v>
      </c>
      <c r="M2236" s="108"/>
      <c r="N2236" s="15" t="str">
        <f t="shared" si="184"/>
        <v>02999</v>
      </c>
      <c r="O2236" t="str">
        <f t="shared" si="185"/>
        <v/>
      </c>
      <c r="Q2236">
        <f t="shared" si="187"/>
        <v>2999</v>
      </c>
      <c r="R2236" s="14">
        <f t="shared" si="186"/>
        <v>2236328</v>
      </c>
    </row>
    <row r="2237" spans="1:18" ht="25.5" x14ac:dyDescent="0.25">
      <c r="A2237" s="11">
        <v>531</v>
      </c>
      <c r="B2237" s="100"/>
      <c r="C2237" s="6" t="s">
        <v>3047</v>
      </c>
      <c r="D2237" s="7">
        <v>44970</v>
      </c>
      <c r="E2237" s="8" t="s">
        <v>1377</v>
      </c>
      <c r="F2237" s="9">
        <v>1625509</v>
      </c>
      <c r="G2237" s="8" t="s">
        <v>1378</v>
      </c>
      <c r="H2237" s="9">
        <v>170678</v>
      </c>
      <c r="I2237" s="104"/>
      <c r="J2237" s="105"/>
      <c r="K2237" s="106"/>
      <c r="L2237" s="109"/>
      <c r="M2237" s="110"/>
      <c r="N2237" s="15" t="str">
        <f t="shared" si="184"/>
        <v>04027</v>
      </c>
      <c r="O2237" t="str">
        <f t="shared" si="185"/>
        <v/>
      </c>
      <c r="Q2237">
        <f t="shared" si="187"/>
        <v>4027</v>
      </c>
      <c r="R2237" s="14">
        <f t="shared" si="186"/>
        <v>1625509</v>
      </c>
    </row>
    <row r="2238" spans="1:18" ht="51" x14ac:dyDescent="0.25">
      <c r="A2238" s="12">
        <v>532</v>
      </c>
      <c r="B2238" s="12" t="s">
        <v>3048</v>
      </c>
      <c r="C2238" s="6" t="s">
        <v>3049</v>
      </c>
      <c r="D2238" s="7">
        <v>44977</v>
      </c>
      <c r="E2238" s="8" t="s">
        <v>3050</v>
      </c>
      <c r="F2238" s="9">
        <v>-122164</v>
      </c>
      <c r="G2238" s="8" t="s">
        <v>1378</v>
      </c>
      <c r="H2238" s="9">
        <v>-12827</v>
      </c>
      <c r="I2238" s="94">
        <v>-109337</v>
      </c>
      <c r="J2238" s="95"/>
      <c r="K2238" s="96"/>
      <c r="L2238" s="97" t="s">
        <v>960</v>
      </c>
      <c r="M2238" s="98"/>
      <c r="N2238" s="15" t="str">
        <f t="shared" si="184"/>
        <v>'B221</v>
      </c>
      <c r="O2238" t="str">
        <f t="shared" si="185"/>
        <v>HT</v>
      </c>
      <c r="Q2238">
        <f>RIGHT(N2238,LEN(N2238)-2)*1</f>
        <v>221</v>
      </c>
      <c r="R2238" s="14">
        <f t="shared" si="186"/>
        <v>-122164</v>
      </c>
    </row>
    <row r="2239" spans="1:18" ht="25.5" x14ac:dyDescent="0.25">
      <c r="A2239" s="12">
        <v>533</v>
      </c>
      <c r="B2239" s="12" t="s">
        <v>3051</v>
      </c>
      <c r="C2239" s="6" t="s">
        <v>3052</v>
      </c>
      <c r="D2239" s="7">
        <v>44963</v>
      </c>
      <c r="E2239" s="8" t="s">
        <v>1377</v>
      </c>
      <c r="F2239" s="9">
        <v>1126674</v>
      </c>
      <c r="G2239" s="8" t="s">
        <v>1378</v>
      </c>
      <c r="H2239" s="9">
        <v>118301</v>
      </c>
      <c r="I2239" s="94">
        <v>1008373</v>
      </c>
      <c r="J2239" s="95"/>
      <c r="K2239" s="96"/>
      <c r="L2239" s="97" t="s">
        <v>967</v>
      </c>
      <c r="M2239" s="98"/>
      <c r="N2239" s="15" t="str">
        <f t="shared" si="184"/>
        <v>03001</v>
      </c>
      <c r="O2239" t="str">
        <f t="shared" si="185"/>
        <v/>
      </c>
      <c r="Q2239">
        <f t="shared" si="187"/>
        <v>3001</v>
      </c>
      <c r="R2239" s="14">
        <f t="shared" si="186"/>
        <v>1126674</v>
      </c>
    </row>
    <row r="2240" spans="1:18" ht="25.5" x14ac:dyDescent="0.25">
      <c r="A2240" s="5">
        <v>534</v>
      </c>
      <c r="B2240" s="99" t="s">
        <v>3053</v>
      </c>
      <c r="C2240" s="6" t="s">
        <v>3054</v>
      </c>
      <c r="D2240" s="7">
        <v>44963</v>
      </c>
      <c r="E2240" s="8" t="s">
        <v>1377</v>
      </c>
      <c r="F2240" s="9">
        <v>2980628</v>
      </c>
      <c r="G2240" s="8" t="s">
        <v>1378</v>
      </c>
      <c r="H2240" s="9">
        <v>312966</v>
      </c>
      <c r="I2240" s="101">
        <v>5150637</v>
      </c>
      <c r="J2240" s="102"/>
      <c r="K2240" s="103"/>
      <c r="L2240" s="107" t="s">
        <v>972</v>
      </c>
      <c r="M2240" s="108"/>
      <c r="N2240" s="15" t="str">
        <f t="shared" si="184"/>
        <v>02908</v>
      </c>
      <c r="O2240" t="str">
        <f t="shared" si="185"/>
        <v/>
      </c>
      <c r="Q2240">
        <f t="shared" si="187"/>
        <v>2908</v>
      </c>
      <c r="R2240" s="14">
        <f t="shared" si="186"/>
        <v>2980628</v>
      </c>
    </row>
    <row r="2241" spans="1:18" ht="25.5" x14ac:dyDescent="0.25">
      <c r="A2241" s="10">
        <v>535</v>
      </c>
      <c r="B2241" s="111"/>
      <c r="C2241" s="6" t="s">
        <v>3055</v>
      </c>
      <c r="D2241" s="7">
        <v>44972</v>
      </c>
      <c r="E2241" s="8" t="s">
        <v>1377</v>
      </c>
      <c r="F2241" s="9">
        <v>1625509</v>
      </c>
      <c r="G2241" s="8" t="s">
        <v>1378</v>
      </c>
      <c r="H2241" s="9">
        <v>170679</v>
      </c>
      <c r="I2241" s="112"/>
      <c r="J2241" s="113"/>
      <c r="K2241" s="114"/>
      <c r="L2241" s="115"/>
      <c r="M2241" s="116"/>
      <c r="N2241" s="15" t="str">
        <f t="shared" si="184"/>
        <v>04190</v>
      </c>
      <c r="O2241" t="str">
        <f t="shared" si="185"/>
        <v/>
      </c>
      <c r="Q2241">
        <f t="shared" si="187"/>
        <v>4190</v>
      </c>
      <c r="R2241" s="14">
        <f t="shared" si="186"/>
        <v>1625509</v>
      </c>
    </row>
    <row r="2242" spans="1:18" ht="25.5" x14ac:dyDescent="0.25">
      <c r="A2242" s="11">
        <v>536</v>
      </c>
      <c r="B2242" s="100"/>
      <c r="C2242" s="6" t="s">
        <v>3056</v>
      </c>
      <c r="D2242" s="7">
        <v>44979</v>
      </c>
      <c r="E2242" s="8" t="s">
        <v>1377</v>
      </c>
      <c r="F2242" s="9">
        <v>1148765</v>
      </c>
      <c r="G2242" s="8" t="s">
        <v>1378</v>
      </c>
      <c r="H2242" s="9">
        <v>120620</v>
      </c>
      <c r="I2242" s="104"/>
      <c r="J2242" s="105"/>
      <c r="K2242" s="106"/>
      <c r="L2242" s="109"/>
      <c r="M2242" s="110"/>
      <c r="N2242" s="15" t="str">
        <f t="shared" si="184"/>
        <v>06868</v>
      </c>
      <c r="O2242" t="str">
        <f t="shared" si="185"/>
        <v/>
      </c>
      <c r="Q2242">
        <f t="shared" si="187"/>
        <v>6868</v>
      </c>
      <c r="R2242" s="14">
        <f t="shared" si="186"/>
        <v>1148765</v>
      </c>
    </row>
    <row r="2243" spans="1:18" ht="38.25" x14ac:dyDescent="0.25">
      <c r="A2243" s="12">
        <v>537</v>
      </c>
      <c r="B2243" s="12" t="s">
        <v>3057</v>
      </c>
      <c r="C2243" s="6" t="s">
        <v>3058</v>
      </c>
      <c r="D2243" s="7">
        <v>44973</v>
      </c>
      <c r="E2243" s="8" t="s">
        <v>3059</v>
      </c>
      <c r="F2243" s="9">
        <v>-691873</v>
      </c>
      <c r="G2243" s="8" t="s">
        <v>1378</v>
      </c>
      <c r="H2243" s="9">
        <v>-72647</v>
      </c>
      <c r="I2243" s="94">
        <v>-619226</v>
      </c>
      <c r="J2243" s="95"/>
      <c r="K2243" s="96"/>
      <c r="L2243" s="97" t="s">
        <v>972</v>
      </c>
      <c r="M2243" s="98"/>
      <c r="N2243" s="15" t="str">
        <f t="shared" si="184"/>
        <v>'147</v>
      </c>
      <c r="O2243" t="str">
        <f t="shared" si="185"/>
        <v>HT</v>
      </c>
      <c r="Q2243">
        <f>RIGHT(N2243,LEN(N2243)-1)*1</f>
        <v>147</v>
      </c>
      <c r="R2243" s="14">
        <f t="shared" si="186"/>
        <v>-691873</v>
      </c>
    </row>
    <row r="2244" spans="1:18" ht="25.5" x14ac:dyDescent="0.25">
      <c r="A2244" s="5">
        <v>538</v>
      </c>
      <c r="B2244" s="99" t="s">
        <v>3060</v>
      </c>
      <c r="C2244" s="6" t="s">
        <v>3061</v>
      </c>
      <c r="D2244" s="7">
        <v>44979</v>
      </c>
      <c r="E2244" s="8" t="s">
        <v>1377</v>
      </c>
      <c r="F2244" s="9">
        <v>2226301</v>
      </c>
      <c r="G2244" s="8" t="s">
        <v>1378</v>
      </c>
      <c r="H2244" s="9">
        <v>233762</v>
      </c>
      <c r="I2244" s="101">
        <v>11663637</v>
      </c>
      <c r="J2244" s="102"/>
      <c r="K2244" s="103"/>
      <c r="L2244" s="107" t="s">
        <v>989</v>
      </c>
      <c r="M2244" s="108"/>
      <c r="N2244" s="15" t="str">
        <f t="shared" si="184"/>
        <v>06865</v>
      </c>
      <c r="O2244" t="str">
        <f t="shared" si="185"/>
        <v/>
      </c>
      <c r="Q2244">
        <f t="shared" si="187"/>
        <v>6865</v>
      </c>
      <c r="R2244" s="14">
        <f t="shared" si="186"/>
        <v>2226301</v>
      </c>
    </row>
    <row r="2245" spans="1:18" ht="38.25" x14ac:dyDescent="0.25">
      <c r="A2245" s="10">
        <v>539</v>
      </c>
      <c r="B2245" s="111"/>
      <c r="C2245" s="6" t="s">
        <v>3062</v>
      </c>
      <c r="D2245" s="7">
        <v>44971</v>
      </c>
      <c r="E2245" s="8" t="s">
        <v>1799</v>
      </c>
      <c r="F2245" s="9">
        <v>5654187</v>
      </c>
      <c r="G2245" s="8" t="s">
        <v>1378</v>
      </c>
      <c r="H2245" s="9">
        <v>593690</v>
      </c>
      <c r="I2245" s="112"/>
      <c r="J2245" s="113"/>
      <c r="K2245" s="114"/>
      <c r="L2245" s="115"/>
      <c r="M2245" s="116"/>
      <c r="N2245" s="15" t="str">
        <f t="shared" si="184"/>
        <v>04103</v>
      </c>
      <c r="O2245" t="str">
        <f t="shared" si="185"/>
        <v/>
      </c>
      <c r="Q2245">
        <f t="shared" si="187"/>
        <v>4103</v>
      </c>
      <c r="R2245" s="14">
        <f t="shared" si="186"/>
        <v>5654187</v>
      </c>
    </row>
    <row r="2246" spans="1:18" ht="25.5" x14ac:dyDescent="0.25">
      <c r="A2246" s="11">
        <v>540</v>
      </c>
      <c r="B2246" s="100"/>
      <c r="C2246" s="6" t="s">
        <v>3063</v>
      </c>
      <c r="D2246" s="7">
        <v>44965</v>
      </c>
      <c r="E2246" s="8" t="s">
        <v>1377</v>
      </c>
      <c r="F2246" s="9">
        <v>5151509</v>
      </c>
      <c r="G2246" s="8" t="s">
        <v>1378</v>
      </c>
      <c r="H2246" s="9">
        <v>540909</v>
      </c>
      <c r="I2246" s="104"/>
      <c r="J2246" s="105"/>
      <c r="K2246" s="106"/>
      <c r="L2246" s="109"/>
      <c r="M2246" s="110"/>
      <c r="N2246" s="15" t="str">
        <f t="shared" si="184"/>
        <v>03158</v>
      </c>
      <c r="O2246" t="str">
        <f t="shared" si="185"/>
        <v/>
      </c>
      <c r="Q2246">
        <f t="shared" si="187"/>
        <v>3158</v>
      </c>
      <c r="R2246" s="14">
        <f t="shared" si="186"/>
        <v>5151509</v>
      </c>
    </row>
    <row r="2247" spans="1:18" ht="25.5" x14ac:dyDescent="0.25">
      <c r="A2247" s="5">
        <v>541</v>
      </c>
      <c r="B2247" s="99" t="s">
        <v>3064</v>
      </c>
      <c r="C2247" s="6" t="s">
        <v>3065</v>
      </c>
      <c r="D2247" s="7">
        <v>44972</v>
      </c>
      <c r="E2247" s="8" t="s">
        <v>1377</v>
      </c>
      <c r="F2247" s="9">
        <v>1376739</v>
      </c>
      <c r="G2247" s="8" t="s">
        <v>1378</v>
      </c>
      <c r="H2247" s="9">
        <v>144558</v>
      </c>
      <c r="I2247" s="101">
        <v>3502785</v>
      </c>
      <c r="J2247" s="102"/>
      <c r="K2247" s="103"/>
      <c r="L2247" s="107" t="s">
        <v>997</v>
      </c>
      <c r="M2247" s="108"/>
      <c r="N2247" s="15" t="str">
        <f t="shared" si="184"/>
        <v>A4193</v>
      </c>
      <c r="O2247" t="str">
        <f t="shared" si="185"/>
        <v/>
      </c>
      <c r="Q2247">
        <f t="shared" ref="Q2247:Q2250" si="189">RIGHT(N2247,LEN(N2247)-1)*1</f>
        <v>4193</v>
      </c>
      <c r="R2247" s="14">
        <f t="shared" si="186"/>
        <v>1376739</v>
      </c>
    </row>
    <row r="2248" spans="1:18" ht="25.5" x14ac:dyDescent="0.25">
      <c r="A2248" s="10">
        <v>542</v>
      </c>
      <c r="B2248" s="111"/>
      <c r="C2248" s="6" t="s">
        <v>3066</v>
      </c>
      <c r="D2248" s="7">
        <v>44965</v>
      </c>
      <c r="E2248" s="8" t="s">
        <v>1377</v>
      </c>
      <c r="F2248" s="9">
        <v>2079743</v>
      </c>
      <c r="G2248" s="8" t="s">
        <v>1378</v>
      </c>
      <c r="H2248" s="9">
        <v>218373</v>
      </c>
      <c r="I2248" s="112"/>
      <c r="J2248" s="113"/>
      <c r="K2248" s="114"/>
      <c r="L2248" s="115"/>
      <c r="M2248" s="116"/>
      <c r="N2248" s="15" t="str">
        <f t="shared" si="184"/>
        <v>A3146</v>
      </c>
      <c r="O2248" t="str">
        <f t="shared" si="185"/>
        <v/>
      </c>
      <c r="Q2248">
        <f t="shared" si="189"/>
        <v>3146</v>
      </c>
      <c r="R2248" s="14">
        <f t="shared" si="186"/>
        <v>2079743</v>
      </c>
    </row>
    <row r="2249" spans="1:18" ht="38.25" x14ac:dyDescent="0.25">
      <c r="A2249" s="11">
        <v>543</v>
      </c>
      <c r="B2249" s="100"/>
      <c r="C2249" s="6" t="s">
        <v>3067</v>
      </c>
      <c r="D2249" s="7">
        <v>44979</v>
      </c>
      <c r="E2249" s="8" t="s">
        <v>1390</v>
      </c>
      <c r="F2249" s="9">
        <v>457244</v>
      </c>
      <c r="G2249" s="8" t="s">
        <v>1378</v>
      </c>
      <c r="H2249" s="9">
        <v>48011</v>
      </c>
      <c r="I2249" s="104"/>
      <c r="J2249" s="105"/>
      <c r="K2249" s="106"/>
      <c r="L2249" s="109"/>
      <c r="M2249" s="110"/>
      <c r="N2249" s="15" t="str">
        <f t="shared" si="184"/>
        <v>A6866</v>
      </c>
      <c r="O2249" t="str">
        <f t="shared" si="185"/>
        <v/>
      </c>
      <c r="Q2249">
        <f t="shared" si="189"/>
        <v>6866</v>
      </c>
      <c r="R2249" s="14">
        <f t="shared" si="186"/>
        <v>457244</v>
      </c>
    </row>
    <row r="2250" spans="1:18" ht="38.25" x14ac:dyDescent="0.25">
      <c r="A2250" s="12">
        <v>544</v>
      </c>
      <c r="B2250" s="12" t="s">
        <v>3068</v>
      </c>
      <c r="C2250" s="6" t="s">
        <v>3069</v>
      </c>
      <c r="D2250" s="7">
        <v>44964</v>
      </c>
      <c r="E2250" s="8" t="s">
        <v>3070</v>
      </c>
      <c r="F2250" s="9">
        <v>-101951</v>
      </c>
      <c r="G2250" s="8" t="s">
        <v>1378</v>
      </c>
      <c r="H2250" s="9">
        <v>-10705</v>
      </c>
      <c r="I2250" s="94">
        <v>-91246</v>
      </c>
      <c r="J2250" s="95"/>
      <c r="K2250" s="96"/>
      <c r="L2250" s="97" t="s">
        <v>997</v>
      </c>
      <c r="M2250" s="98"/>
      <c r="N2250" s="15" t="str">
        <f t="shared" si="184"/>
        <v>'71</v>
      </c>
      <c r="O2250" t="str">
        <f t="shared" si="185"/>
        <v>HT</v>
      </c>
      <c r="Q2250">
        <f t="shared" si="189"/>
        <v>71</v>
      </c>
      <c r="R2250" s="14">
        <f t="shared" si="186"/>
        <v>-101951</v>
      </c>
    </row>
    <row r="2251" spans="1:18" ht="38.25" x14ac:dyDescent="0.25">
      <c r="A2251" s="5">
        <v>545</v>
      </c>
      <c r="B2251" s="99" t="s">
        <v>3071</v>
      </c>
      <c r="C2251" s="6" t="s">
        <v>3072</v>
      </c>
      <c r="D2251" s="7">
        <v>44975</v>
      </c>
      <c r="E2251" s="8" t="s">
        <v>1390</v>
      </c>
      <c r="F2251" s="9">
        <v>2031293</v>
      </c>
      <c r="G2251" s="8" t="s">
        <v>1378</v>
      </c>
      <c r="H2251" s="9">
        <v>213286</v>
      </c>
      <c r="I2251" s="101">
        <v>3946593</v>
      </c>
      <c r="J2251" s="102"/>
      <c r="K2251" s="103"/>
      <c r="L2251" s="107" t="s">
        <v>1002</v>
      </c>
      <c r="M2251" s="108"/>
      <c r="N2251" s="15" t="str">
        <f t="shared" si="184"/>
        <v>06706</v>
      </c>
      <c r="O2251" t="str">
        <f t="shared" si="185"/>
        <v/>
      </c>
      <c r="Q2251">
        <f t="shared" si="187"/>
        <v>6706</v>
      </c>
      <c r="R2251" s="14">
        <f t="shared" si="186"/>
        <v>2031293</v>
      </c>
    </row>
    <row r="2252" spans="1:18" ht="25.5" x14ac:dyDescent="0.25">
      <c r="A2252" s="11">
        <v>546</v>
      </c>
      <c r="B2252" s="100"/>
      <c r="C2252" s="6" t="s">
        <v>3073</v>
      </c>
      <c r="D2252" s="7">
        <v>44963</v>
      </c>
      <c r="E2252" s="8" t="s">
        <v>1377</v>
      </c>
      <c r="F2252" s="9">
        <v>2378308</v>
      </c>
      <c r="G2252" s="8" t="s">
        <v>1378</v>
      </c>
      <c r="H2252" s="9">
        <v>249722</v>
      </c>
      <c r="I2252" s="104"/>
      <c r="J2252" s="105"/>
      <c r="K2252" s="106"/>
      <c r="L2252" s="109"/>
      <c r="M2252" s="110"/>
      <c r="N2252" s="15" t="str">
        <f t="shared" si="184"/>
        <v>02931</v>
      </c>
      <c r="O2252" t="str">
        <f t="shared" si="185"/>
        <v/>
      </c>
      <c r="Q2252">
        <f t="shared" si="187"/>
        <v>2931</v>
      </c>
      <c r="R2252" s="14">
        <f t="shared" si="186"/>
        <v>2378308</v>
      </c>
    </row>
    <row r="2253" spans="1:18" ht="25.5" x14ac:dyDescent="0.25">
      <c r="A2253" s="5">
        <v>547</v>
      </c>
      <c r="B2253" s="99" t="s">
        <v>3074</v>
      </c>
      <c r="C2253" s="6" t="s">
        <v>3075</v>
      </c>
      <c r="D2253" s="7">
        <v>44970</v>
      </c>
      <c r="E2253" s="8" t="s">
        <v>1377</v>
      </c>
      <c r="F2253" s="9">
        <v>774414</v>
      </c>
      <c r="G2253" s="8" t="s">
        <v>1378</v>
      </c>
      <c r="H2253" s="9">
        <v>81313</v>
      </c>
      <c r="I2253" s="101">
        <v>2075675</v>
      </c>
      <c r="J2253" s="102"/>
      <c r="K2253" s="103"/>
      <c r="L2253" s="107" t="s">
        <v>1007</v>
      </c>
      <c r="M2253" s="108"/>
      <c r="N2253" s="15" t="str">
        <f t="shared" si="184"/>
        <v>04038</v>
      </c>
      <c r="O2253" t="str">
        <f t="shared" si="185"/>
        <v/>
      </c>
      <c r="Q2253">
        <f t="shared" si="187"/>
        <v>4038</v>
      </c>
      <c r="R2253" s="14">
        <f t="shared" si="186"/>
        <v>774414</v>
      </c>
    </row>
    <row r="2254" spans="1:18" ht="25.5" x14ac:dyDescent="0.25">
      <c r="A2254" s="10">
        <v>548</v>
      </c>
      <c r="B2254" s="111"/>
      <c r="C2254" s="6" t="s">
        <v>3076</v>
      </c>
      <c r="D2254" s="7">
        <v>44963</v>
      </c>
      <c r="E2254" s="8" t="s">
        <v>1377</v>
      </c>
      <c r="F2254" s="9">
        <v>770362</v>
      </c>
      <c r="G2254" s="8" t="s">
        <v>1378</v>
      </c>
      <c r="H2254" s="9">
        <v>80888</v>
      </c>
      <c r="I2254" s="112"/>
      <c r="J2254" s="113"/>
      <c r="K2254" s="114"/>
      <c r="L2254" s="115"/>
      <c r="M2254" s="116"/>
      <c r="N2254" s="15" t="str">
        <f t="shared" si="184"/>
        <v>03046</v>
      </c>
      <c r="O2254" t="str">
        <f t="shared" si="185"/>
        <v/>
      </c>
      <c r="Q2254">
        <f t="shared" si="187"/>
        <v>3046</v>
      </c>
      <c r="R2254" s="14">
        <f t="shared" si="186"/>
        <v>770362</v>
      </c>
    </row>
    <row r="2255" spans="1:18" ht="25.5" x14ac:dyDescent="0.25">
      <c r="A2255" s="11">
        <v>549</v>
      </c>
      <c r="B2255" s="100"/>
      <c r="C2255" s="6" t="s">
        <v>3077</v>
      </c>
      <c r="D2255" s="7">
        <v>44984</v>
      </c>
      <c r="E2255" s="8" t="s">
        <v>1380</v>
      </c>
      <c r="F2255" s="9">
        <v>774414</v>
      </c>
      <c r="G2255" s="8" t="s">
        <v>1378</v>
      </c>
      <c r="H2255" s="9">
        <v>81313</v>
      </c>
      <c r="I2255" s="104"/>
      <c r="J2255" s="105"/>
      <c r="K2255" s="106"/>
      <c r="L2255" s="109"/>
      <c r="M2255" s="110"/>
      <c r="N2255" s="15" t="str">
        <f t="shared" si="184"/>
        <v>09069</v>
      </c>
      <c r="O2255" t="str">
        <f t="shared" si="185"/>
        <v/>
      </c>
      <c r="Q2255">
        <f t="shared" si="187"/>
        <v>9069</v>
      </c>
      <c r="R2255" s="14">
        <f t="shared" si="186"/>
        <v>774414</v>
      </c>
    </row>
    <row r="2256" spans="1:18" ht="51" x14ac:dyDescent="0.25">
      <c r="A2256" s="12">
        <v>550</v>
      </c>
      <c r="B2256" s="12" t="s">
        <v>3078</v>
      </c>
      <c r="C2256" s="6" t="s">
        <v>3079</v>
      </c>
      <c r="D2256" s="7">
        <v>44986</v>
      </c>
      <c r="E2256" s="8" t="s">
        <v>3080</v>
      </c>
      <c r="F2256" s="9">
        <v>-2056229</v>
      </c>
      <c r="G2256" s="8" t="s">
        <v>1378</v>
      </c>
      <c r="H2256" s="9">
        <v>-215904</v>
      </c>
      <c r="I2256" s="94">
        <v>-1840325</v>
      </c>
      <c r="J2256" s="95"/>
      <c r="K2256" s="96"/>
      <c r="L2256" s="97" t="s">
        <v>1007</v>
      </c>
      <c r="M2256" s="98"/>
      <c r="N2256" s="15" t="str">
        <f t="shared" si="184"/>
        <v>'191</v>
      </c>
      <c r="O2256" t="str">
        <f t="shared" si="185"/>
        <v>HT</v>
      </c>
      <c r="Q2256">
        <f>RIGHT(N2256,LEN(N2256)-1)*1</f>
        <v>191</v>
      </c>
      <c r="R2256" s="14">
        <f t="shared" si="186"/>
        <v>-2056229</v>
      </c>
    </row>
    <row r="2257" spans="1:18" ht="25.5" x14ac:dyDescent="0.25">
      <c r="A2257" s="5">
        <v>551</v>
      </c>
      <c r="B2257" s="99" t="s">
        <v>3081</v>
      </c>
      <c r="C2257" s="6" t="s">
        <v>3082</v>
      </c>
      <c r="D2257" s="7">
        <v>44965</v>
      </c>
      <c r="E2257" s="8" t="s">
        <v>1380</v>
      </c>
      <c r="F2257" s="9">
        <v>4052994</v>
      </c>
      <c r="G2257" s="8" t="s">
        <v>1378</v>
      </c>
      <c r="H2257" s="9">
        <v>425564</v>
      </c>
      <c r="I2257" s="101">
        <v>7347831</v>
      </c>
      <c r="J2257" s="102"/>
      <c r="K2257" s="103"/>
      <c r="L2257" s="107" t="s">
        <v>1015</v>
      </c>
      <c r="M2257" s="108"/>
      <c r="N2257" s="15" t="str">
        <f t="shared" si="184"/>
        <v>03145</v>
      </c>
      <c r="O2257" t="str">
        <f t="shared" si="185"/>
        <v/>
      </c>
      <c r="Q2257">
        <f t="shared" si="187"/>
        <v>3145</v>
      </c>
      <c r="R2257" s="14">
        <f t="shared" si="186"/>
        <v>4052994</v>
      </c>
    </row>
    <row r="2258" spans="1:18" ht="25.5" x14ac:dyDescent="0.25">
      <c r="A2258" s="11">
        <v>552</v>
      </c>
      <c r="B2258" s="100"/>
      <c r="C2258" s="6" t="s">
        <v>3083</v>
      </c>
      <c r="D2258" s="7">
        <v>44979</v>
      </c>
      <c r="E2258" s="8" t="s">
        <v>1380</v>
      </c>
      <c r="F2258" s="9">
        <v>4156873</v>
      </c>
      <c r="G2258" s="8" t="s">
        <v>1378</v>
      </c>
      <c r="H2258" s="9">
        <v>436472</v>
      </c>
      <c r="I2258" s="104"/>
      <c r="J2258" s="105"/>
      <c r="K2258" s="106"/>
      <c r="L2258" s="109"/>
      <c r="M2258" s="110"/>
      <c r="N2258" s="15" t="str">
        <f t="shared" si="184"/>
        <v>06872</v>
      </c>
      <c r="O2258" t="str">
        <f t="shared" si="185"/>
        <v/>
      </c>
      <c r="Q2258">
        <f t="shared" si="187"/>
        <v>6872</v>
      </c>
      <c r="R2258" s="14">
        <f t="shared" si="186"/>
        <v>4156873</v>
      </c>
    </row>
    <row r="2259" spans="1:18" ht="25.5" x14ac:dyDescent="0.25">
      <c r="A2259" s="12">
        <v>553</v>
      </c>
      <c r="B2259" s="12" t="s">
        <v>3084</v>
      </c>
      <c r="C2259" s="6" t="s">
        <v>3085</v>
      </c>
      <c r="D2259" s="7">
        <v>44971</v>
      </c>
      <c r="E2259" s="8" t="s">
        <v>1380</v>
      </c>
      <c r="F2259" s="9">
        <v>2248568</v>
      </c>
      <c r="G2259" s="8" t="s">
        <v>1378</v>
      </c>
      <c r="H2259" s="9">
        <v>236100</v>
      </c>
      <c r="I2259" s="94">
        <v>2012468</v>
      </c>
      <c r="J2259" s="95"/>
      <c r="K2259" s="96"/>
      <c r="L2259" s="97" t="s">
        <v>1022</v>
      </c>
      <c r="M2259" s="98"/>
      <c r="N2259" s="15" t="str">
        <f t="shared" si="184"/>
        <v>04110</v>
      </c>
      <c r="O2259" t="str">
        <f t="shared" si="185"/>
        <v/>
      </c>
      <c r="Q2259">
        <f t="shared" si="187"/>
        <v>4110</v>
      </c>
      <c r="R2259" s="14">
        <f t="shared" si="186"/>
        <v>2248568</v>
      </c>
    </row>
    <row r="2260" spans="1:18" ht="51" x14ac:dyDescent="0.25">
      <c r="A2260" s="12">
        <v>554</v>
      </c>
      <c r="B2260" s="12" t="s">
        <v>3086</v>
      </c>
      <c r="C2260" s="6" t="s">
        <v>3087</v>
      </c>
      <c r="D2260" s="7">
        <v>44981</v>
      </c>
      <c r="E2260" s="8" t="s">
        <v>3088</v>
      </c>
      <c r="F2260" s="9">
        <v>-513322</v>
      </c>
      <c r="G2260" s="8" t="s">
        <v>1378</v>
      </c>
      <c r="H2260" s="9">
        <v>-53899</v>
      </c>
      <c r="I2260" s="94">
        <v>-459423</v>
      </c>
      <c r="J2260" s="95"/>
      <c r="K2260" s="96"/>
      <c r="L2260" s="97" t="s">
        <v>1022</v>
      </c>
      <c r="M2260" s="98"/>
      <c r="N2260" s="15" t="str">
        <f t="shared" ref="N2260:N2323" si="190">+RIGHT(C2260,5)</f>
        <v>'93</v>
      </c>
      <c r="O2260" t="str">
        <f t="shared" ref="O2260:O2323" si="191">+IF(F2260&gt;0,"","HT")</f>
        <v>HT</v>
      </c>
      <c r="Q2260">
        <f>RIGHT(N2260,LEN(N2260)-1)*1</f>
        <v>93</v>
      </c>
      <c r="R2260" s="14">
        <f t="shared" ref="R2260:R2323" si="192">+F2260</f>
        <v>-513322</v>
      </c>
    </row>
    <row r="2261" spans="1:18" ht="25.5" x14ac:dyDescent="0.25">
      <c r="A2261" s="12">
        <v>555</v>
      </c>
      <c r="B2261" s="12" t="s">
        <v>3089</v>
      </c>
      <c r="C2261" s="6" t="s">
        <v>3090</v>
      </c>
      <c r="D2261" s="7">
        <v>44985</v>
      </c>
      <c r="E2261" s="8" t="s">
        <v>1377</v>
      </c>
      <c r="F2261" s="9">
        <v>3891107</v>
      </c>
      <c r="G2261" s="8" t="s">
        <v>1378</v>
      </c>
      <c r="H2261" s="9">
        <v>408566</v>
      </c>
      <c r="I2261" s="94">
        <v>3482541</v>
      </c>
      <c r="J2261" s="95"/>
      <c r="K2261" s="96"/>
      <c r="L2261" s="97" t="s">
        <v>1025</v>
      </c>
      <c r="M2261" s="98"/>
      <c r="N2261" s="15" t="str">
        <f t="shared" si="190"/>
        <v>09097</v>
      </c>
      <c r="O2261" t="str">
        <f t="shared" si="191"/>
        <v/>
      </c>
      <c r="Q2261">
        <f t="shared" ref="Q2261:Q2322" si="193">+N2261*1</f>
        <v>9097</v>
      </c>
      <c r="R2261" s="14">
        <f t="shared" si="192"/>
        <v>3891107</v>
      </c>
    </row>
    <row r="2262" spans="1:18" ht="38.25" x14ac:dyDescent="0.25">
      <c r="A2262" s="5">
        <v>556</v>
      </c>
      <c r="B2262" s="99" t="s">
        <v>3091</v>
      </c>
      <c r="C2262" s="6" t="s">
        <v>3092</v>
      </c>
      <c r="D2262" s="7">
        <v>44981</v>
      </c>
      <c r="E2262" s="8" t="s">
        <v>1799</v>
      </c>
      <c r="F2262" s="9">
        <v>2117467</v>
      </c>
      <c r="G2262" s="8" t="s">
        <v>1378</v>
      </c>
      <c r="H2262" s="9">
        <v>222334</v>
      </c>
      <c r="I2262" s="101">
        <v>6003195</v>
      </c>
      <c r="J2262" s="102"/>
      <c r="K2262" s="103"/>
      <c r="L2262" s="107" t="s">
        <v>1035</v>
      </c>
      <c r="M2262" s="108"/>
      <c r="N2262" s="15" t="str">
        <f t="shared" si="190"/>
        <v>08812</v>
      </c>
      <c r="O2262" t="str">
        <f t="shared" si="191"/>
        <v/>
      </c>
      <c r="Q2262">
        <f t="shared" si="193"/>
        <v>8812</v>
      </c>
      <c r="R2262" s="14">
        <f t="shared" si="192"/>
        <v>2117467</v>
      </c>
    </row>
    <row r="2263" spans="1:18" ht="38.25" x14ac:dyDescent="0.25">
      <c r="A2263" s="10">
        <v>557</v>
      </c>
      <c r="B2263" s="111"/>
      <c r="C2263" s="6" t="s">
        <v>3093</v>
      </c>
      <c r="D2263" s="7">
        <v>44978</v>
      </c>
      <c r="E2263" s="8" t="s">
        <v>1799</v>
      </c>
      <c r="F2263" s="9">
        <v>2117467</v>
      </c>
      <c r="G2263" s="8" t="s">
        <v>1378</v>
      </c>
      <c r="H2263" s="9">
        <v>222334</v>
      </c>
      <c r="I2263" s="112"/>
      <c r="J2263" s="113"/>
      <c r="K2263" s="114"/>
      <c r="L2263" s="115"/>
      <c r="M2263" s="116"/>
      <c r="N2263" s="15" t="str">
        <f t="shared" si="190"/>
        <v>06786</v>
      </c>
      <c r="O2263" t="str">
        <f t="shared" si="191"/>
        <v/>
      </c>
      <c r="Q2263">
        <f t="shared" si="193"/>
        <v>6786</v>
      </c>
      <c r="R2263" s="14">
        <f t="shared" si="192"/>
        <v>2117467</v>
      </c>
    </row>
    <row r="2264" spans="1:18" ht="25.5" x14ac:dyDescent="0.25">
      <c r="A2264" s="11">
        <v>558</v>
      </c>
      <c r="B2264" s="100"/>
      <c r="C2264" s="6" t="s">
        <v>3094</v>
      </c>
      <c r="D2264" s="7">
        <v>44966</v>
      </c>
      <c r="E2264" s="8" t="s">
        <v>1377</v>
      </c>
      <c r="F2264" s="9">
        <v>2472547</v>
      </c>
      <c r="G2264" s="8" t="s">
        <v>1378</v>
      </c>
      <c r="H2264" s="9">
        <v>259618</v>
      </c>
      <c r="I2264" s="104"/>
      <c r="J2264" s="105"/>
      <c r="K2264" s="106"/>
      <c r="L2264" s="109"/>
      <c r="M2264" s="110"/>
      <c r="N2264" s="15" t="str">
        <f t="shared" si="190"/>
        <v>03572</v>
      </c>
      <c r="O2264" t="str">
        <f t="shared" si="191"/>
        <v/>
      </c>
      <c r="Q2264">
        <f t="shared" si="193"/>
        <v>3572</v>
      </c>
      <c r="R2264" s="14">
        <f t="shared" si="192"/>
        <v>2472547</v>
      </c>
    </row>
    <row r="2265" spans="1:18" ht="76.5" x14ac:dyDescent="0.25">
      <c r="A2265" s="12">
        <v>559</v>
      </c>
      <c r="B2265" s="12" t="s">
        <v>3095</v>
      </c>
      <c r="C2265" s="6" t="s">
        <v>3096</v>
      </c>
      <c r="D2265" s="7">
        <v>44984</v>
      </c>
      <c r="E2265" s="8" t="s">
        <v>3097</v>
      </c>
      <c r="F2265" s="9">
        <v>-80774</v>
      </c>
      <c r="G2265" s="8" t="s">
        <v>1378</v>
      </c>
      <c r="H2265" s="9">
        <v>-8481</v>
      </c>
      <c r="I2265" s="94">
        <v>-72293</v>
      </c>
      <c r="J2265" s="95"/>
      <c r="K2265" s="96"/>
      <c r="L2265" s="97" t="s">
        <v>1035</v>
      </c>
      <c r="M2265" s="98"/>
      <c r="N2265" s="15" t="str">
        <f t="shared" si="190"/>
        <v>'257</v>
      </c>
      <c r="O2265" t="str">
        <f t="shared" si="191"/>
        <v>HT</v>
      </c>
      <c r="Q2265">
        <f>RIGHT(N2265,LEN(N2265)-1)*1</f>
        <v>257</v>
      </c>
      <c r="R2265" s="14">
        <f t="shared" si="192"/>
        <v>-80774</v>
      </c>
    </row>
    <row r="2266" spans="1:18" ht="38.25" x14ac:dyDescent="0.25">
      <c r="A2266" s="5">
        <v>560</v>
      </c>
      <c r="B2266" s="99" t="s">
        <v>3098</v>
      </c>
      <c r="C2266" s="6" t="s">
        <v>3099</v>
      </c>
      <c r="D2266" s="7">
        <v>44974</v>
      </c>
      <c r="E2266" s="8" t="s">
        <v>1390</v>
      </c>
      <c r="F2266" s="9">
        <v>2117467</v>
      </c>
      <c r="G2266" s="8" t="s">
        <v>1378</v>
      </c>
      <c r="H2266" s="9">
        <v>222334</v>
      </c>
      <c r="I2266" s="101">
        <v>2618061</v>
      </c>
      <c r="J2266" s="102"/>
      <c r="K2266" s="103"/>
      <c r="L2266" s="107" t="s">
        <v>1042</v>
      </c>
      <c r="M2266" s="108"/>
      <c r="N2266" s="15" t="str">
        <f t="shared" si="190"/>
        <v>06654</v>
      </c>
      <c r="O2266" t="str">
        <f t="shared" si="191"/>
        <v/>
      </c>
      <c r="Q2266">
        <f t="shared" si="193"/>
        <v>6654</v>
      </c>
      <c r="R2266" s="14">
        <f t="shared" si="192"/>
        <v>2117467</v>
      </c>
    </row>
    <row r="2267" spans="1:18" ht="38.25" x14ac:dyDescent="0.25">
      <c r="A2267" s="11">
        <v>561</v>
      </c>
      <c r="B2267" s="100"/>
      <c r="C2267" s="6" t="s">
        <v>3100</v>
      </c>
      <c r="D2267" s="7">
        <v>44965</v>
      </c>
      <c r="E2267" s="8" t="s">
        <v>1799</v>
      </c>
      <c r="F2267" s="9">
        <v>807741</v>
      </c>
      <c r="G2267" s="8" t="s">
        <v>1378</v>
      </c>
      <c r="H2267" s="9">
        <v>84813</v>
      </c>
      <c r="I2267" s="104"/>
      <c r="J2267" s="105"/>
      <c r="K2267" s="106"/>
      <c r="L2267" s="109"/>
      <c r="M2267" s="110"/>
      <c r="N2267" s="15" t="str">
        <f t="shared" si="190"/>
        <v>03127</v>
      </c>
      <c r="O2267" t="str">
        <f t="shared" si="191"/>
        <v/>
      </c>
      <c r="Q2267">
        <f t="shared" si="193"/>
        <v>3127</v>
      </c>
      <c r="R2267" s="14">
        <f t="shared" si="192"/>
        <v>807741</v>
      </c>
    </row>
    <row r="2268" spans="1:18" ht="25.5" x14ac:dyDescent="0.25">
      <c r="A2268" s="5">
        <v>562</v>
      </c>
      <c r="B2268" s="99" t="s">
        <v>3101</v>
      </c>
      <c r="C2268" s="6" t="s">
        <v>3102</v>
      </c>
      <c r="D2268" s="7">
        <v>44965</v>
      </c>
      <c r="E2268" s="8" t="s">
        <v>1377</v>
      </c>
      <c r="F2268" s="9">
        <v>2581381</v>
      </c>
      <c r="G2268" s="8" t="s">
        <v>1378</v>
      </c>
      <c r="H2268" s="9">
        <v>271045</v>
      </c>
      <c r="I2268" s="101">
        <v>7115129</v>
      </c>
      <c r="J2268" s="102"/>
      <c r="K2268" s="103"/>
      <c r="L2268" s="107" t="s">
        <v>1047</v>
      </c>
      <c r="M2268" s="108"/>
      <c r="N2268" s="15" t="str">
        <f t="shared" si="190"/>
        <v>03128</v>
      </c>
      <c r="O2268" t="str">
        <f t="shared" si="191"/>
        <v/>
      </c>
      <c r="Q2268">
        <f t="shared" si="193"/>
        <v>3128</v>
      </c>
      <c r="R2268" s="14">
        <f t="shared" si="192"/>
        <v>2581381</v>
      </c>
    </row>
    <row r="2269" spans="1:18" ht="25.5" x14ac:dyDescent="0.25">
      <c r="A2269" s="10">
        <v>563</v>
      </c>
      <c r="B2269" s="111"/>
      <c r="C2269" s="6" t="s">
        <v>3103</v>
      </c>
      <c r="D2269" s="7">
        <v>44978</v>
      </c>
      <c r="E2269" s="8" t="s">
        <v>1377</v>
      </c>
      <c r="F2269" s="9">
        <v>2029379</v>
      </c>
      <c r="G2269" s="8" t="s">
        <v>1378</v>
      </c>
      <c r="H2269" s="9">
        <v>213085</v>
      </c>
      <c r="I2269" s="112"/>
      <c r="J2269" s="113"/>
      <c r="K2269" s="114"/>
      <c r="L2269" s="115"/>
      <c r="M2269" s="116"/>
      <c r="N2269" s="15" t="str">
        <f t="shared" si="190"/>
        <v>06799</v>
      </c>
      <c r="O2269" t="str">
        <f t="shared" si="191"/>
        <v/>
      </c>
      <c r="Q2269">
        <f t="shared" si="193"/>
        <v>6799</v>
      </c>
      <c r="R2269" s="14">
        <f t="shared" si="192"/>
        <v>2029379</v>
      </c>
    </row>
    <row r="2270" spans="1:18" ht="25.5" x14ac:dyDescent="0.25">
      <c r="A2270" s="11">
        <v>564</v>
      </c>
      <c r="B2270" s="100"/>
      <c r="C2270" s="6" t="s">
        <v>3104</v>
      </c>
      <c r="D2270" s="7">
        <v>44967</v>
      </c>
      <c r="E2270" s="8" t="s">
        <v>1377</v>
      </c>
      <c r="F2270" s="9">
        <v>3339105</v>
      </c>
      <c r="G2270" s="8" t="s">
        <v>1378</v>
      </c>
      <c r="H2270" s="9">
        <v>350606</v>
      </c>
      <c r="I2270" s="104"/>
      <c r="J2270" s="105"/>
      <c r="K2270" s="106"/>
      <c r="L2270" s="109"/>
      <c r="M2270" s="110"/>
      <c r="N2270" s="15" t="str">
        <f t="shared" si="190"/>
        <v>03863</v>
      </c>
      <c r="O2270" t="str">
        <f t="shared" si="191"/>
        <v/>
      </c>
      <c r="Q2270">
        <f t="shared" si="193"/>
        <v>3863</v>
      </c>
      <c r="R2270" s="14">
        <f t="shared" si="192"/>
        <v>3339105</v>
      </c>
    </row>
    <row r="2271" spans="1:18" ht="38.25" x14ac:dyDescent="0.25">
      <c r="A2271" s="5">
        <v>565</v>
      </c>
      <c r="B2271" s="99" t="s">
        <v>3105</v>
      </c>
      <c r="C2271" s="6" t="s">
        <v>3106</v>
      </c>
      <c r="D2271" s="7">
        <v>44979</v>
      </c>
      <c r="E2271" s="8" t="s">
        <v>1799</v>
      </c>
      <c r="F2271" s="9">
        <v>2117467</v>
      </c>
      <c r="G2271" s="8" t="s">
        <v>1378</v>
      </c>
      <c r="H2271" s="9">
        <v>222334</v>
      </c>
      <c r="I2271" s="101">
        <v>6778765</v>
      </c>
      <c r="J2271" s="102"/>
      <c r="K2271" s="103"/>
      <c r="L2271" s="107" t="s">
        <v>1053</v>
      </c>
      <c r="M2271" s="108"/>
      <c r="N2271" s="15" t="str">
        <f t="shared" si="190"/>
        <v>06864</v>
      </c>
      <c r="O2271" t="str">
        <f t="shared" si="191"/>
        <v/>
      </c>
      <c r="Q2271">
        <f t="shared" si="193"/>
        <v>6864</v>
      </c>
      <c r="R2271" s="14">
        <f t="shared" si="192"/>
        <v>2117467</v>
      </c>
    </row>
    <row r="2272" spans="1:18" ht="25.5" x14ac:dyDescent="0.25">
      <c r="A2272" s="10">
        <v>566</v>
      </c>
      <c r="B2272" s="111"/>
      <c r="C2272" s="6" t="s">
        <v>3107</v>
      </c>
      <c r="D2272" s="7">
        <v>44972</v>
      </c>
      <c r="E2272" s="8" t="s">
        <v>1874</v>
      </c>
      <c r="F2272" s="9">
        <v>2117467</v>
      </c>
      <c r="G2272" s="8" t="s">
        <v>1378</v>
      </c>
      <c r="H2272" s="9">
        <v>222334</v>
      </c>
      <c r="I2272" s="112"/>
      <c r="J2272" s="113"/>
      <c r="K2272" s="114"/>
      <c r="L2272" s="115"/>
      <c r="M2272" s="116"/>
      <c r="N2272" s="15" t="str">
        <f t="shared" si="190"/>
        <v>04199</v>
      </c>
      <c r="O2272" t="str">
        <f t="shared" si="191"/>
        <v/>
      </c>
      <c r="Q2272">
        <f t="shared" si="193"/>
        <v>4199</v>
      </c>
      <c r="R2272" s="14">
        <f t="shared" si="192"/>
        <v>2117467</v>
      </c>
    </row>
    <row r="2273" spans="1:18" ht="25.5" x14ac:dyDescent="0.25">
      <c r="A2273" s="11">
        <v>567</v>
      </c>
      <c r="B2273" s="100"/>
      <c r="C2273" s="6" t="s">
        <v>3108</v>
      </c>
      <c r="D2273" s="7">
        <v>44963</v>
      </c>
      <c r="E2273" s="8" t="s">
        <v>1380</v>
      </c>
      <c r="F2273" s="9">
        <v>3339105</v>
      </c>
      <c r="G2273" s="8" t="s">
        <v>1378</v>
      </c>
      <c r="H2273" s="9">
        <v>350606</v>
      </c>
      <c r="I2273" s="104"/>
      <c r="J2273" s="105"/>
      <c r="K2273" s="106"/>
      <c r="L2273" s="109"/>
      <c r="M2273" s="110"/>
      <c r="N2273" s="15" t="str">
        <f t="shared" si="190"/>
        <v>02905</v>
      </c>
      <c r="O2273" t="str">
        <f t="shared" si="191"/>
        <v/>
      </c>
      <c r="Q2273">
        <f t="shared" si="193"/>
        <v>2905</v>
      </c>
      <c r="R2273" s="14">
        <f t="shared" si="192"/>
        <v>3339105</v>
      </c>
    </row>
    <row r="2274" spans="1:18" ht="25.5" x14ac:dyDescent="0.25">
      <c r="A2274" s="5">
        <v>568</v>
      </c>
      <c r="B2274" s="99" t="s">
        <v>3109</v>
      </c>
      <c r="C2274" s="6" t="s">
        <v>3110</v>
      </c>
      <c r="D2274" s="7">
        <v>44963</v>
      </c>
      <c r="E2274" s="8" t="s">
        <v>1380</v>
      </c>
      <c r="F2274" s="9">
        <v>1221638</v>
      </c>
      <c r="G2274" s="8" t="s">
        <v>1378</v>
      </c>
      <c r="H2274" s="9">
        <v>128272</v>
      </c>
      <c r="I2274" s="101">
        <v>2909660</v>
      </c>
      <c r="J2274" s="102"/>
      <c r="K2274" s="103"/>
      <c r="L2274" s="107" t="s">
        <v>1058</v>
      </c>
      <c r="M2274" s="108"/>
      <c r="N2274" s="15" t="str">
        <f t="shared" si="190"/>
        <v>A2996</v>
      </c>
      <c r="O2274" t="str">
        <f t="shared" si="191"/>
        <v/>
      </c>
      <c r="Q2274">
        <f t="shared" ref="Q2274:Q2275" si="194">RIGHT(N2274,LEN(N2274)-1)*1</f>
        <v>2996</v>
      </c>
      <c r="R2274" s="14">
        <f t="shared" si="192"/>
        <v>1221638</v>
      </c>
    </row>
    <row r="2275" spans="1:18" ht="25.5" x14ac:dyDescent="0.25">
      <c r="A2275" s="11">
        <v>569</v>
      </c>
      <c r="B2275" s="100"/>
      <c r="C2275" s="6" t="s">
        <v>3111</v>
      </c>
      <c r="D2275" s="7">
        <v>44963</v>
      </c>
      <c r="E2275" s="8" t="s">
        <v>1380</v>
      </c>
      <c r="F2275" s="9">
        <v>2029379</v>
      </c>
      <c r="G2275" s="8" t="s">
        <v>1378</v>
      </c>
      <c r="H2275" s="9">
        <v>213085</v>
      </c>
      <c r="I2275" s="104"/>
      <c r="J2275" s="105"/>
      <c r="K2275" s="106"/>
      <c r="L2275" s="109"/>
      <c r="M2275" s="110"/>
      <c r="N2275" s="15" t="str">
        <f t="shared" si="190"/>
        <v>A3045</v>
      </c>
      <c r="O2275" t="str">
        <f t="shared" si="191"/>
        <v/>
      </c>
      <c r="Q2275">
        <f t="shared" si="194"/>
        <v>3045</v>
      </c>
      <c r="R2275" s="14">
        <f t="shared" si="192"/>
        <v>2029379</v>
      </c>
    </row>
    <row r="2276" spans="1:18" ht="38.25" x14ac:dyDescent="0.25">
      <c r="A2276" s="5">
        <v>570</v>
      </c>
      <c r="B2276" s="99" t="s">
        <v>3112</v>
      </c>
      <c r="C2276" s="6" t="s">
        <v>3113</v>
      </c>
      <c r="D2276" s="7">
        <v>44979</v>
      </c>
      <c r="E2276" s="8" t="s">
        <v>1390</v>
      </c>
      <c r="F2276" s="9">
        <v>3714667</v>
      </c>
      <c r="G2276" s="8" t="s">
        <v>1378</v>
      </c>
      <c r="H2276" s="9">
        <v>390040</v>
      </c>
      <c r="I2276" s="101">
        <v>8775976</v>
      </c>
      <c r="J2276" s="102"/>
      <c r="K2276" s="103"/>
      <c r="L2276" s="107" t="s">
        <v>1066</v>
      </c>
      <c r="M2276" s="108"/>
      <c r="N2276" s="15" t="str">
        <f t="shared" si="190"/>
        <v>06835</v>
      </c>
      <c r="O2276" t="str">
        <f t="shared" si="191"/>
        <v/>
      </c>
      <c r="Q2276">
        <f t="shared" si="193"/>
        <v>6835</v>
      </c>
      <c r="R2276" s="14">
        <f t="shared" si="192"/>
        <v>3714667</v>
      </c>
    </row>
    <row r="2277" spans="1:18" ht="25.5" x14ac:dyDescent="0.25">
      <c r="A2277" s="10">
        <v>571</v>
      </c>
      <c r="B2277" s="111"/>
      <c r="C2277" s="6" t="s">
        <v>3114</v>
      </c>
      <c r="D2277" s="7">
        <v>44967</v>
      </c>
      <c r="E2277" s="8" t="s">
        <v>1377</v>
      </c>
      <c r="F2277" s="9">
        <v>3398131</v>
      </c>
      <c r="G2277" s="8" t="s">
        <v>1378</v>
      </c>
      <c r="H2277" s="9">
        <v>356804</v>
      </c>
      <c r="I2277" s="112"/>
      <c r="J2277" s="113"/>
      <c r="K2277" s="114"/>
      <c r="L2277" s="115"/>
      <c r="M2277" s="116"/>
      <c r="N2277" s="15" t="str">
        <f t="shared" si="190"/>
        <v>03853</v>
      </c>
      <c r="O2277" t="str">
        <f t="shared" si="191"/>
        <v/>
      </c>
      <c r="Q2277">
        <f t="shared" si="193"/>
        <v>3853</v>
      </c>
      <c r="R2277" s="14">
        <f t="shared" si="192"/>
        <v>3398131</v>
      </c>
    </row>
    <row r="2278" spans="1:18" ht="25.5" x14ac:dyDescent="0.25">
      <c r="A2278" s="11">
        <v>572</v>
      </c>
      <c r="B2278" s="100"/>
      <c r="C2278" s="6" t="s">
        <v>3115</v>
      </c>
      <c r="D2278" s="7">
        <v>44967</v>
      </c>
      <c r="E2278" s="8" t="s">
        <v>1380</v>
      </c>
      <c r="F2278" s="9">
        <v>2692762</v>
      </c>
      <c r="G2278" s="8" t="s">
        <v>1378</v>
      </c>
      <c r="H2278" s="9">
        <v>282740</v>
      </c>
      <c r="I2278" s="104"/>
      <c r="J2278" s="105"/>
      <c r="K2278" s="106"/>
      <c r="L2278" s="109"/>
      <c r="M2278" s="110"/>
      <c r="N2278" s="15" t="str">
        <f t="shared" si="190"/>
        <v>03852</v>
      </c>
      <c r="O2278" t="str">
        <f t="shared" si="191"/>
        <v/>
      </c>
      <c r="Q2278">
        <f t="shared" si="193"/>
        <v>3852</v>
      </c>
      <c r="R2278" s="14">
        <f t="shared" si="192"/>
        <v>2692762</v>
      </c>
    </row>
    <row r="2279" spans="1:18" ht="25.5" x14ac:dyDescent="0.25">
      <c r="A2279" s="5">
        <v>573</v>
      </c>
      <c r="B2279" s="99" t="s">
        <v>3116</v>
      </c>
      <c r="C2279" s="6" t="s">
        <v>3117</v>
      </c>
      <c r="D2279" s="7">
        <v>44966</v>
      </c>
      <c r="E2279" s="8" t="s">
        <v>1377</v>
      </c>
      <c r="F2279" s="9">
        <v>8510876</v>
      </c>
      <c r="G2279" s="8" t="s">
        <v>1378</v>
      </c>
      <c r="H2279" s="9">
        <v>893642</v>
      </c>
      <c r="I2279" s="101">
        <v>16609549</v>
      </c>
      <c r="J2279" s="102"/>
      <c r="K2279" s="103"/>
      <c r="L2279" s="107" t="s">
        <v>1071</v>
      </c>
      <c r="M2279" s="108"/>
      <c r="N2279" s="15" t="str">
        <f t="shared" si="190"/>
        <v>03584</v>
      </c>
      <c r="O2279" t="str">
        <f t="shared" si="191"/>
        <v/>
      </c>
      <c r="Q2279">
        <f t="shared" si="193"/>
        <v>3584</v>
      </c>
      <c r="R2279" s="14">
        <f t="shared" si="192"/>
        <v>8510876</v>
      </c>
    </row>
    <row r="2280" spans="1:18" ht="25.5" x14ac:dyDescent="0.25">
      <c r="A2280" s="10">
        <v>574</v>
      </c>
      <c r="B2280" s="111"/>
      <c r="C2280" s="6" t="s">
        <v>3118</v>
      </c>
      <c r="D2280" s="7">
        <v>44971</v>
      </c>
      <c r="E2280" s="8" t="s">
        <v>1377</v>
      </c>
      <c r="F2280" s="9">
        <v>7624056</v>
      </c>
      <c r="G2280" s="8" t="s">
        <v>1378</v>
      </c>
      <c r="H2280" s="9">
        <v>800526</v>
      </c>
      <c r="I2280" s="112"/>
      <c r="J2280" s="113"/>
      <c r="K2280" s="114"/>
      <c r="L2280" s="115"/>
      <c r="M2280" s="116"/>
      <c r="N2280" s="15" t="str">
        <f t="shared" si="190"/>
        <v>04112</v>
      </c>
      <c r="O2280" t="str">
        <f t="shared" si="191"/>
        <v/>
      </c>
      <c r="Q2280">
        <f t="shared" si="193"/>
        <v>4112</v>
      </c>
      <c r="R2280" s="14">
        <f t="shared" si="192"/>
        <v>7624056</v>
      </c>
    </row>
    <row r="2281" spans="1:18" ht="38.25" x14ac:dyDescent="0.25">
      <c r="A2281" s="11">
        <v>575</v>
      </c>
      <c r="B2281" s="100"/>
      <c r="C2281" s="6" t="s">
        <v>3119</v>
      </c>
      <c r="D2281" s="7">
        <v>44978</v>
      </c>
      <c r="E2281" s="8" t="s">
        <v>1390</v>
      </c>
      <c r="F2281" s="9">
        <v>2423223</v>
      </c>
      <c r="G2281" s="8" t="s">
        <v>1378</v>
      </c>
      <c r="H2281" s="9">
        <v>254438</v>
      </c>
      <c r="I2281" s="104"/>
      <c r="J2281" s="105"/>
      <c r="K2281" s="106"/>
      <c r="L2281" s="109"/>
      <c r="M2281" s="110"/>
      <c r="N2281" s="15" t="str">
        <f t="shared" si="190"/>
        <v>06804</v>
      </c>
      <c r="O2281" t="str">
        <f t="shared" si="191"/>
        <v/>
      </c>
      <c r="Q2281">
        <f t="shared" si="193"/>
        <v>6804</v>
      </c>
      <c r="R2281" s="14">
        <f t="shared" si="192"/>
        <v>2423223</v>
      </c>
    </row>
    <row r="2282" spans="1:18" ht="63.75" x14ac:dyDescent="0.25">
      <c r="A2282" s="12">
        <v>576</v>
      </c>
      <c r="B2282" s="12" t="s">
        <v>3120</v>
      </c>
      <c r="C2282" s="6" t="s">
        <v>3121</v>
      </c>
      <c r="D2282" s="7">
        <v>44998</v>
      </c>
      <c r="E2282" s="8" t="s">
        <v>3122</v>
      </c>
      <c r="F2282" s="9">
        <v>-892526</v>
      </c>
      <c r="G2282" s="8" t="s">
        <v>1378</v>
      </c>
      <c r="H2282" s="9">
        <v>-93715</v>
      </c>
      <c r="I2282" s="94">
        <v>-798811</v>
      </c>
      <c r="J2282" s="95"/>
      <c r="K2282" s="96"/>
      <c r="L2282" s="97" t="s">
        <v>1071</v>
      </c>
      <c r="M2282" s="98"/>
      <c r="N2282" s="15" t="str">
        <f t="shared" si="190"/>
        <v>00288</v>
      </c>
      <c r="O2282" t="str">
        <f t="shared" si="191"/>
        <v>HT</v>
      </c>
      <c r="Q2282">
        <f t="shared" si="193"/>
        <v>288</v>
      </c>
      <c r="R2282" s="14">
        <f t="shared" si="192"/>
        <v>-892526</v>
      </c>
    </row>
    <row r="2283" spans="1:18" ht="25.5" x14ac:dyDescent="0.25">
      <c r="A2283" s="5">
        <v>577</v>
      </c>
      <c r="B2283" s="99" t="s">
        <v>3123</v>
      </c>
      <c r="C2283" s="6" t="s">
        <v>3124</v>
      </c>
      <c r="D2283" s="7">
        <v>44965</v>
      </c>
      <c r="E2283" s="8" t="s">
        <v>1377</v>
      </c>
      <c r="F2283" s="9">
        <v>4371923</v>
      </c>
      <c r="G2283" s="8" t="s">
        <v>1378</v>
      </c>
      <c r="H2283" s="9">
        <v>459052</v>
      </c>
      <c r="I2283" s="101">
        <v>8565143</v>
      </c>
      <c r="J2283" s="102"/>
      <c r="K2283" s="103"/>
      <c r="L2283" s="107" t="s">
        <v>1076</v>
      </c>
      <c r="M2283" s="108"/>
      <c r="N2283" s="15" t="str">
        <f t="shared" si="190"/>
        <v>03134</v>
      </c>
      <c r="O2283" t="str">
        <f t="shared" si="191"/>
        <v/>
      </c>
      <c r="Q2283">
        <f t="shared" si="193"/>
        <v>3134</v>
      </c>
      <c r="R2283" s="14">
        <f t="shared" si="192"/>
        <v>4371923</v>
      </c>
    </row>
    <row r="2284" spans="1:18" ht="38.25" x14ac:dyDescent="0.25">
      <c r="A2284" s="10">
        <v>578</v>
      </c>
      <c r="B2284" s="111"/>
      <c r="C2284" s="6" t="s">
        <v>3125</v>
      </c>
      <c r="D2284" s="7">
        <v>44973</v>
      </c>
      <c r="E2284" s="8" t="s">
        <v>1390</v>
      </c>
      <c r="F2284" s="9">
        <v>1475628</v>
      </c>
      <c r="G2284" s="8" t="s">
        <v>1378</v>
      </c>
      <c r="H2284" s="9">
        <v>154941</v>
      </c>
      <c r="I2284" s="112"/>
      <c r="J2284" s="113"/>
      <c r="K2284" s="114"/>
      <c r="L2284" s="115"/>
      <c r="M2284" s="116"/>
      <c r="N2284" s="15" t="str">
        <f t="shared" si="190"/>
        <v>05487</v>
      </c>
      <c r="O2284" t="str">
        <f t="shared" si="191"/>
        <v/>
      </c>
      <c r="Q2284">
        <f t="shared" si="193"/>
        <v>5487</v>
      </c>
      <c r="R2284" s="14">
        <f t="shared" si="192"/>
        <v>1475628</v>
      </c>
    </row>
    <row r="2285" spans="1:18" ht="38.25" x14ac:dyDescent="0.25">
      <c r="A2285" s="11">
        <v>579</v>
      </c>
      <c r="B2285" s="100"/>
      <c r="C2285" s="6" t="s">
        <v>3126</v>
      </c>
      <c r="D2285" s="7">
        <v>44963</v>
      </c>
      <c r="E2285" s="8" t="s">
        <v>1799</v>
      </c>
      <c r="F2285" s="9">
        <v>3722441</v>
      </c>
      <c r="G2285" s="8" t="s">
        <v>1378</v>
      </c>
      <c r="H2285" s="9">
        <v>390856</v>
      </c>
      <c r="I2285" s="104"/>
      <c r="J2285" s="105"/>
      <c r="K2285" s="106"/>
      <c r="L2285" s="109"/>
      <c r="M2285" s="110"/>
      <c r="N2285" s="15" t="str">
        <f t="shared" si="190"/>
        <v>02930</v>
      </c>
      <c r="O2285" t="str">
        <f t="shared" si="191"/>
        <v/>
      </c>
      <c r="Q2285">
        <f t="shared" si="193"/>
        <v>2930</v>
      </c>
      <c r="R2285" s="14">
        <f t="shared" si="192"/>
        <v>3722441</v>
      </c>
    </row>
    <row r="2286" spans="1:18" ht="25.5" x14ac:dyDescent="0.25">
      <c r="A2286" s="5">
        <v>580</v>
      </c>
      <c r="B2286" s="99" t="s">
        <v>3127</v>
      </c>
      <c r="C2286" s="6" t="s">
        <v>3128</v>
      </c>
      <c r="D2286" s="7">
        <v>44965</v>
      </c>
      <c r="E2286" s="8" t="s">
        <v>1377</v>
      </c>
      <c r="F2286" s="9">
        <v>17315562</v>
      </c>
      <c r="G2286" s="8" t="s">
        <v>1378</v>
      </c>
      <c r="H2286" s="9">
        <v>1818134</v>
      </c>
      <c r="I2286" s="101">
        <v>30994856</v>
      </c>
      <c r="J2286" s="102"/>
      <c r="K2286" s="103"/>
      <c r="L2286" s="107" t="s">
        <v>1091</v>
      </c>
      <c r="M2286" s="108"/>
      <c r="N2286" s="15" t="str">
        <f t="shared" si="190"/>
        <v>03149</v>
      </c>
      <c r="O2286" t="str">
        <f t="shared" si="191"/>
        <v/>
      </c>
      <c r="Q2286">
        <f t="shared" si="193"/>
        <v>3149</v>
      </c>
      <c r="R2286" s="14">
        <f t="shared" si="192"/>
        <v>17315562</v>
      </c>
    </row>
    <row r="2287" spans="1:18" ht="25.5" x14ac:dyDescent="0.25">
      <c r="A2287" s="11">
        <v>581</v>
      </c>
      <c r="B2287" s="100"/>
      <c r="C2287" s="6" t="s">
        <v>3129</v>
      </c>
      <c r="D2287" s="7">
        <v>44972</v>
      </c>
      <c r="E2287" s="8" t="s">
        <v>1377</v>
      </c>
      <c r="F2287" s="9">
        <v>17315562</v>
      </c>
      <c r="G2287" s="8" t="s">
        <v>1378</v>
      </c>
      <c r="H2287" s="9">
        <v>1818134</v>
      </c>
      <c r="I2287" s="104"/>
      <c r="J2287" s="105"/>
      <c r="K2287" s="106"/>
      <c r="L2287" s="109"/>
      <c r="M2287" s="110"/>
      <c r="N2287" s="15" t="str">
        <f t="shared" si="190"/>
        <v>04197</v>
      </c>
      <c r="O2287" t="str">
        <f t="shared" si="191"/>
        <v/>
      </c>
      <c r="Q2287">
        <f t="shared" si="193"/>
        <v>4197</v>
      </c>
      <c r="R2287" s="14">
        <f t="shared" si="192"/>
        <v>17315562</v>
      </c>
    </row>
    <row r="2288" spans="1:18" ht="38.25" x14ac:dyDescent="0.25">
      <c r="A2288" s="12">
        <v>582</v>
      </c>
      <c r="B2288" s="12" t="s">
        <v>3130</v>
      </c>
      <c r="C2288" s="6" t="s">
        <v>3131</v>
      </c>
      <c r="D2288" s="7">
        <v>44981</v>
      </c>
      <c r="E2288" s="8" t="s">
        <v>3132</v>
      </c>
      <c r="F2288" s="9">
        <v>-122164</v>
      </c>
      <c r="G2288" s="8" t="s">
        <v>1378</v>
      </c>
      <c r="H2288" s="9">
        <v>-12827</v>
      </c>
      <c r="I2288" s="94">
        <v>-109337</v>
      </c>
      <c r="J2288" s="95"/>
      <c r="K2288" s="96"/>
      <c r="L2288" s="97" t="s">
        <v>1091</v>
      </c>
      <c r="M2288" s="98"/>
      <c r="N2288" s="15" t="str">
        <f t="shared" si="190"/>
        <v>'234</v>
      </c>
      <c r="O2288" t="str">
        <f t="shared" si="191"/>
        <v>HT</v>
      </c>
      <c r="Q2288">
        <f>RIGHT(N2288,LEN(N2288)-1)*1</f>
        <v>234</v>
      </c>
      <c r="R2288" s="14">
        <f t="shared" si="192"/>
        <v>-122164</v>
      </c>
    </row>
    <row r="2289" spans="1:18" ht="38.25" x14ac:dyDescent="0.25">
      <c r="A2289" s="5">
        <v>583</v>
      </c>
      <c r="B2289" s="99" t="s">
        <v>3133</v>
      </c>
      <c r="C2289" s="6" t="s">
        <v>3134</v>
      </c>
      <c r="D2289" s="7">
        <v>44967</v>
      </c>
      <c r="E2289" s="8" t="s">
        <v>2146</v>
      </c>
      <c r="F2289" s="9">
        <v>1104004</v>
      </c>
      <c r="G2289" s="8" t="s">
        <v>1378</v>
      </c>
      <c r="H2289" s="9">
        <v>115921</v>
      </c>
      <c r="I2289" s="101">
        <v>2028808</v>
      </c>
      <c r="J2289" s="102"/>
      <c r="K2289" s="103"/>
      <c r="L2289" s="107" t="s">
        <v>1100</v>
      </c>
      <c r="M2289" s="108"/>
      <c r="N2289" s="15" t="str">
        <f t="shared" si="190"/>
        <v>03862</v>
      </c>
      <c r="O2289" t="str">
        <f t="shared" si="191"/>
        <v/>
      </c>
      <c r="Q2289">
        <f t="shared" si="193"/>
        <v>3862</v>
      </c>
      <c r="R2289" s="14">
        <f t="shared" si="192"/>
        <v>1104004</v>
      </c>
    </row>
    <row r="2290" spans="1:18" ht="25.5" x14ac:dyDescent="0.25">
      <c r="A2290" s="11">
        <v>584</v>
      </c>
      <c r="B2290" s="100"/>
      <c r="C2290" s="6" t="s">
        <v>3135</v>
      </c>
      <c r="D2290" s="7">
        <v>44964</v>
      </c>
      <c r="E2290" s="8" t="s">
        <v>1380</v>
      </c>
      <c r="F2290" s="9">
        <v>1162821</v>
      </c>
      <c r="G2290" s="8" t="s">
        <v>1378</v>
      </c>
      <c r="H2290" s="9">
        <v>122096</v>
      </c>
      <c r="I2290" s="104"/>
      <c r="J2290" s="105"/>
      <c r="K2290" s="106"/>
      <c r="L2290" s="109"/>
      <c r="M2290" s="110"/>
      <c r="N2290" s="15" t="str">
        <f t="shared" si="190"/>
        <v>03092</v>
      </c>
      <c r="O2290" t="str">
        <f t="shared" si="191"/>
        <v/>
      </c>
      <c r="Q2290">
        <f t="shared" si="193"/>
        <v>3092</v>
      </c>
      <c r="R2290" s="14">
        <f t="shared" si="192"/>
        <v>1162821</v>
      </c>
    </row>
    <row r="2291" spans="1:18" ht="25.5" x14ac:dyDescent="0.25">
      <c r="A2291" s="5">
        <v>585</v>
      </c>
      <c r="B2291" s="99" t="s">
        <v>3136</v>
      </c>
      <c r="C2291" s="6" t="s">
        <v>3137</v>
      </c>
      <c r="D2291" s="7">
        <v>44963</v>
      </c>
      <c r="E2291" s="8" t="s">
        <v>1380</v>
      </c>
      <c r="F2291" s="9">
        <v>3891107</v>
      </c>
      <c r="G2291" s="8" t="s">
        <v>1378</v>
      </c>
      <c r="H2291" s="9">
        <v>408566</v>
      </c>
      <c r="I2291" s="101">
        <v>6378979</v>
      </c>
      <c r="J2291" s="102"/>
      <c r="K2291" s="103"/>
      <c r="L2291" s="107" t="s">
        <v>1103</v>
      </c>
      <c r="M2291" s="108"/>
      <c r="N2291" s="15" t="str">
        <f t="shared" si="190"/>
        <v>A2904</v>
      </c>
      <c r="O2291" t="str">
        <f t="shared" si="191"/>
        <v/>
      </c>
      <c r="Q2291">
        <f t="shared" ref="Q2291:Q2293" si="195">RIGHT(N2291,LEN(N2291)-1)*1</f>
        <v>2904</v>
      </c>
      <c r="R2291" s="14">
        <f t="shared" si="192"/>
        <v>3891107</v>
      </c>
    </row>
    <row r="2292" spans="1:18" ht="25.5" x14ac:dyDescent="0.25">
      <c r="A2292" s="10">
        <v>586</v>
      </c>
      <c r="B2292" s="111"/>
      <c r="C2292" s="6" t="s">
        <v>3138</v>
      </c>
      <c r="D2292" s="7">
        <v>44975</v>
      </c>
      <c r="E2292" s="8" t="s">
        <v>1377</v>
      </c>
      <c r="F2292" s="9">
        <v>1773640</v>
      </c>
      <c r="G2292" s="8" t="s">
        <v>1378</v>
      </c>
      <c r="H2292" s="9">
        <v>186232</v>
      </c>
      <c r="I2292" s="112"/>
      <c r="J2292" s="113"/>
      <c r="K2292" s="114"/>
      <c r="L2292" s="115"/>
      <c r="M2292" s="116"/>
      <c r="N2292" s="15" t="str">
        <f t="shared" si="190"/>
        <v>A6712</v>
      </c>
      <c r="O2292" t="str">
        <f t="shared" si="191"/>
        <v/>
      </c>
      <c r="Q2292">
        <f t="shared" si="195"/>
        <v>6712</v>
      </c>
      <c r="R2292" s="14">
        <f t="shared" si="192"/>
        <v>1773640</v>
      </c>
    </row>
    <row r="2293" spans="1:18" ht="38.25" x14ac:dyDescent="0.25">
      <c r="A2293" s="11">
        <v>587</v>
      </c>
      <c r="B2293" s="100"/>
      <c r="C2293" s="6" t="s">
        <v>3139</v>
      </c>
      <c r="D2293" s="7">
        <v>44979</v>
      </c>
      <c r="E2293" s="8" t="s">
        <v>1799</v>
      </c>
      <c r="F2293" s="9">
        <v>1462604</v>
      </c>
      <c r="G2293" s="8" t="s">
        <v>1378</v>
      </c>
      <c r="H2293" s="9">
        <v>153573</v>
      </c>
      <c r="I2293" s="104"/>
      <c r="J2293" s="105"/>
      <c r="K2293" s="106"/>
      <c r="L2293" s="109"/>
      <c r="M2293" s="110"/>
      <c r="N2293" s="15" t="str">
        <f t="shared" si="190"/>
        <v>A6867</v>
      </c>
      <c r="O2293" t="str">
        <f t="shared" si="191"/>
        <v/>
      </c>
      <c r="Q2293">
        <f t="shared" si="195"/>
        <v>6867</v>
      </c>
      <c r="R2293" s="14">
        <f t="shared" si="192"/>
        <v>1462604</v>
      </c>
    </row>
    <row r="2294" spans="1:18" ht="38.25" x14ac:dyDescent="0.25">
      <c r="A2294" s="5">
        <v>588</v>
      </c>
      <c r="B2294" s="99" t="s">
        <v>3140</v>
      </c>
      <c r="C2294" s="6" t="s">
        <v>3141</v>
      </c>
      <c r="D2294" s="7">
        <v>44981</v>
      </c>
      <c r="E2294" s="8" t="s">
        <v>1390</v>
      </c>
      <c r="F2294" s="9">
        <v>1768118</v>
      </c>
      <c r="G2294" s="8" t="s">
        <v>1378</v>
      </c>
      <c r="H2294" s="9">
        <v>185652</v>
      </c>
      <c r="I2294" s="101">
        <v>3949098</v>
      </c>
      <c r="J2294" s="102"/>
      <c r="K2294" s="103"/>
      <c r="L2294" s="107" t="s">
        <v>1109</v>
      </c>
      <c r="M2294" s="108"/>
      <c r="N2294" s="15" t="str">
        <f t="shared" si="190"/>
        <v>08634</v>
      </c>
      <c r="O2294" t="str">
        <f t="shared" si="191"/>
        <v/>
      </c>
      <c r="Q2294">
        <f t="shared" si="193"/>
        <v>8634</v>
      </c>
      <c r="R2294" s="14">
        <f t="shared" si="192"/>
        <v>1768118</v>
      </c>
    </row>
    <row r="2295" spans="1:18" ht="38.25" x14ac:dyDescent="0.25">
      <c r="A2295" s="10">
        <v>589</v>
      </c>
      <c r="B2295" s="111"/>
      <c r="C2295" s="6" t="s">
        <v>3142</v>
      </c>
      <c r="D2295" s="7">
        <v>44963</v>
      </c>
      <c r="E2295" s="8" t="s">
        <v>1390</v>
      </c>
      <c r="F2295" s="9">
        <v>1359743</v>
      </c>
      <c r="G2295" s="8" t="s">
        <v>1378</v>
      </c>
      <c r="H2295" s="9">
        <v>142773</v>
      </c>
      <c r="I2295" s="112"/>
      <c r="J2295" s="113"/>
      <c r="K2295" s="114"/>
      <c r="L2295" s="115"/>
      <c r="M2295" s="116"/>
      <c r="N2295" s="15" t="str">
        <f t="shared" si="190"/>
        <v>02934</v>
      </c>
      <c r="O2295" t="str">
        <f t="shared" si="191"/>
        <v/>
      </c>
      <c r="Q2295">
        <f t="shared" si="193"/>
        <v>2934</v>
      </c>
      <c r="R2295" s="14">
        <f t="shared" si="192"/>
        <v>1359743</v>
      </c>
    </row>
    <row r="2296" spans="1:18" ht="38.25" x14ac:dyDescent="0.25">
      <c r="A2296" s="11">
        <v>590</v>
      </c>
      <c r="B2296" s="100"/>
      <c r="C2296" s="6" t="s">
        <v>3143</v>
      </c>
      <c r="D2296" s="7">
        <v>44970</v>
      </c>
      <c r="E2296" s="8" t="s">
        <v>1799</v>
      </c>
      <c r="F2296" s="9">
        <v>1284539</v>
      </c>
      <c r="G2296" s="8" t="s">
        <v>1378</v>
      </c>
      <c r="H2296" s="9">
        <v>134877</v>
      </c>
      <c r="I2296" s="104"/>
      <c r="J2296" s="105"/>
      <c r="K2296" s="106"/>
      <c r="L2296" s="109"/>
      <c r="M2296" s="110"/>
      <c r="N2296" s="15" t="str">
        <f t="shared" si="190"/>
        <v>03970</v>
      </c>
      <c r="O2296" t="str">
        <f t="shared" si="191"/>
        <v/>
      </c>
      <c r="Q2296">
        <f t="shared" si="193"/>
        <v>3970</v>
      </c>
      <c r="R2296" s="14">
        <f t="shared" si="192"/>
        <v>1284539</v>
      </c>
    </row>
    <row r="2297" spans="1:18" ht="25.5" x14ac:dyDescent="0.25">
      <c r="A2297" s="5">
        <v>591</v>
      </c>
      <c r="B2297" s="99" t="s">
        <v>3144</v>
      </c>
      <c r="C2297" s="6" t="s">
        <v>3145</v>
      </c>
      <c r="D2297" s="7">
        <v>44961</v>
      </c>
      <c r="E2297" s="8" t="s">
        <v>59</v>
      </c>
      <c r="F2297" s="9">
        <v>2098432</v>
      </c>
      <c r="G2297" s="8" t="s">
        <v>1378</v>
      </c>
      <c r="H2297" s="9">
        <v>220335</v>
      </c>
      <c r="I2297" s="101">
        <v>43410257</v>
      </c>
      <c r="J2297" s="102"/>
      <c r="K2297" s="103"/>
      <c r="L2297" s="107" t="s">
        <v>1120</v>
      </c>
      <c r="M2297" s="108"/>
      <c r="N2297" s="15" t="str">
        <f t="shared" si="190"/>
        <v>02897</v>
      </c>
      <c r="O2297" t="str">
        <f t="shared" si="191"/>
        <v/>
      </c>
      <c r="Q2297">
        <f t="shared" si="193"/>
        <v>2897</v>
      </c>
      <c r="R2297" s="14">
        <f t="shared" si="192"/>
        <v>2098432</v>
      </c>
    </row>
    <row r="2298" spans="1:18" ht="25.5" x14ac:dyDescent="0.25">
      <c r="A2298" s="10">
        <v>592</v>
      </c>
      <c r="B2298" s="111"/>
      <c r="C2298" s="6" t="s">
        <v>3146</v>
      </c>
      <c r="D2298" s="7">
        <v>44960</v>
      </c>
      <c r="E2298" s="8" t="s">
        <v>1119</v>
      </c>
      <c r="F2298" s="9">
        <v>2109402</v>
      </c>
      <c r="G2298" s="8" t="s">
        <v>1378</v>
      </c>
      <c r="H2298" s="9">
        <v>221487</v>
      </c>
      <c r="I2298" s="112"/>
      <c r="J2298" s="113"/>
      <c r="K2298" s="114"/>
      <c r="L2298" s="115"/>
      <c r="M2298" s="116"/>
      <c r="N2298" s="15" t="str">
        <f t="shared" si="190"/>
        <v>02844</v>
      </c>
      <c r="O2298" t="str">
        <f t="shared" si="191"/>
        <v/>
      </c>
      <c r="Q2298">
        <f t="shared" si="193"/>
        <v>2844</v>
      </c>
      <c r="R2298" s="14">
        <f t="shared" si="192"/>
        <v>2109402</v>
      </c>
    </row>
    <row r="2299" spans="1:18" ht="25.5" x14ac:dyDescent="0.25">
      <c r="A2299" s="10">
        <v>593</v>
      </c>
      <c r="B2299" s="111"/>
      <c r="C2299" s="6" t="s">
        <v>3147</v>
      </c>
      <c r="D2299" s="7">
        <v>44964</v>
      </c>
      <c r="E2299" s="8" t="s">
        <v>1119</v>
      </c>
      <c r="F2299" s="9">
        <v>1933642</v>
      </c>
      <c r="G2299" s="8" t="s">
        <v>1378</v>
      </c>
      <c r="H2299" s="9">
        <v>203032</v>
      </c>
      <c r="I2299" s="112"/>
      <c r="J2299" s="113"/>
      <c r="K2299" s="114"/>
      <c r="L2299" s="115"/>
      <c r="M2299" s="116"/>
      <c r="N2299" s="15" t="str">
        <f t="shared" si="190"/>
        <v>03107</v>
      </c>
      <c r="O2299" t="str">
        <f t="shared" si="191"/>
        <v/>
      </c>
      <c r="Q2299">
        <f t="shared" si="193"/>
        <v>3107</v>
      </c>
      <c r="R2299" s="14">
        <f t="shared" si="192"/>
        <v>1933642</v>
      </c>
    </row>
    <row r="2300" spans="1:18" ht="25.5" x14ac:dyDescent="0.25">
      <c r="A2300" s="10">
        <v>594</v>
      </c>
      <c r="B2300" s="111"/>
      <c r="C2300" s="6" t="s">
        <v>3148</v>
      </c>
      <c r="D2300" s="7">
        <v>44960</v>
      </c>
      <c r="E2300" s="8" t="s">
        <v>59</v>
      </c>
      <c r="F2300" s="9">
        <v>2184027</v>
      </c>
      <c r="G2300" s="8" t="s">
        <v>1378</v>
      </c>
      <c r="H2300" s="9">
        <v>229323</v>
      </c>
      <c r="I2300" s="112"/>
      <c r="J2300" s="113"/>
      <c r="K2300" s="114"/>
      <c r="L2300" s="115"/>
      <c r="M2300" s="116"/>
      <c r="N2300" s="15" t="str">
        <f t="shared" si="190"/>
        <v>02842</v>
      </c>
      <c r="O2300" t="str">
        <f t="shared" si="191"/>
        <v/>
      </c>
      <c r="Q2300">
        <f t="shared" si="193"/>
        <v>2842</v>
      </c>
      <c r="R2300" s="14">
        <f t="shared" si="192"/>
        <v>2184027</v>
      </c>
    </row>
    <row r="2301" spans="1:18" ht="25.5" x14ac:dyDescent="0.25">
      <c r="A2301" s="10">
        <v>595</v>
      </c>
      <c r="B2301" s="111"/>
      <c r="C2301" s="6" t="s">
        <v>3149</v>
      </c>
      <c r="D2301" s="7">
        <v>44960</v>
      </c>
      <c r="E2301" s="8" t="s">
        <v>1119</v>
      </c>
      <c r="F2301" s="9">
        <v>1724416</v>
      </c>
      <c r="G2301" s="8" t="s">
        <v>1378</v>
      </c>
      <c r="H2301" s="9">
        <v>181064</v>
      </c>
      <c r="I2301" s="112"/>
      <c r="J2301" s="113"/>
      <c r="K2301" s="114"/>
      <c r="L2301" s="115"/>
      <c r="M2301" s="116"/>
      <c r="N2301" s="15" t="str">
        <f t="shared" si="190"/>
        <v>02841</v>
      </c>
      <c r="O2301" t="str">
        <f t="shared" si="191"/>
        <v/>
      </c>
      <c r="Q2301">
        <f t="shared" si="193"/>
        <v>2841</v>
      </c>
      <c r="R2301" s="14">
        <f t="shared" si="192"/>
        <v>1724416</v>
      </c>
    </row>
    <row r="2302" spans="1:18" ht="25.5" x14ac:dyDescent="0.25">
      <c r="A2302" s="10">
        <v>596</v>
      </c>
      <c r="B2302" s="111"/>
      <c r="C2302" s="6" t="s">
        <v>3150</v>
      </c>
      <c r="D2302" s="7">
        <v>44960</v>
      </c>
      <c r="E2302" s="8" t="s">
        <v>1119</v>
      </c>
      <c r="F2302" s="9">
        <v>2177969</v>
      </c>
      <c r="G2302" s="8" t="s">
        <v>1378</v>
      </c>
      <c r="H2302" s="9">
        <v>228687</v>
      </c>
      <c r="I2302" s="112"/>
      <c r="J2302" s="113"/>
      <c r="K2302" s="114"/>
      <c r="L2302" s="115"/>
      <c r="M2302" s="116"/>
      <c r="N2302" s="15" t="str">
        <f t="shared" si="190"/>
        <v>02837</v>
      </c>
      <c r="O2302" t="str">
        <f t="shared" si="191"/>
        <v/>
      </c>
      <c r="Q2302">
        <f t="shared" si="193"/>
        <v>2837</v>
      </c>
      <c r="R2302" s="14">
        <f t="shared" si="192"/>
        <v>2177969</v>
      </c>
    </row>
    <row r="2303" spans="1:18" ht="25.5" x14ac:dyDescent="0.25">
      <c r="A2303" s="10">
        <v>597</v>
      </c>
      <c r="B2303" s="111"/>
      <c r="C2303" s="6" t="s">
        <v>3151</v>
      </c>
      <c r="D2303" s="7">
        <v>44979</v>
      </c>
      <c r="E2303" s="8" t="s">
        <v>1119</v>
      </c>
      <c r="F2303" s="9">
        <v>2056503</v>
      </c>
      <c r="G2303" s="8" t="s">
        <v>1378</v>
      </c>
      <c r="H2303" s="9">
        <v>215933</v>
      </c>
      <c r="I2303" s="112"/>
      <c r="J2303" s="113"/>
      <c r="K2303" s="114"/>
      <c r="L2303" s="115"/>
      <c r="M2303" s="116"/>
      <c r="N2303" s="15" t="str">
        <f t="shared" si="190"/>
        <v>06862</v>
      </c>
      <c r="O2303" t="str">
        <f t="shared" si="191"/>
        <v/>
      </c>
      <c r="Q2303">
        <f t="shared" si="193"/>
        <v>6862</v>
      </c>
      <c r="R2303" s="14">
        <f t="shared" si="192"/>
        <v>2056503</v>
      </c>
    </row>
    <row r="2304" spans="1:18" ht="25.5" x14ac:dyDescent="0.25">
      <c r="A2304" s="10">
        <v>598</v>
      </c>
      <c r="B2304" s="111"/>
      <c r="C2304" s="6" t="s">
        <v>3152</v>
      </c>
      <c r="D2304" s="7">
        <v>44964</v>
      </c>
      <c r="E2304" s="8" t="s">
        <v>59</v>
      </c>
      <c r="F2304" s="9">
        <v>381439</v>
      </c>
      <c r="G2304" s="8" t="s">
        <v>1378</v>
      </c>
      <c r="H2304" s="9">
        <v>40051</v>
      </c>
      <c r="I2304" s="112"/>
      <c r="J2304" s="113"/>
      <c r="K2304" s="114"/>
      <c r="L2304" s="115"/>
      <c r="M2304" s="116"/>
      <c r="N2304" s="15" t="str">
        <f t="shared" si="190"/>
        <v>03100</v>
      </c>
      <c r="O2304" t="str">
        <f t="shared" si="191"/>
        <v/>
      </c>
      <c r="Q2304">
        <f t="shared" si="193"/>
        <v>3100</v>
      </c>
      <c r="R2304" s="14">
        <f t="shared" si="192"/>
        <v>381439</v>
      </c>
    </row>
    <row r="2305" spans="1:18" ht="25.5" x14ac:dyDescent="0.25">
      <c r="A2305" s="10">
        <v>599</v>
      </c>
      <c r="B2305" s="111"/>
      <c r="C2305" s="6" t="s">
        <v>3153</v>
      </c>
      <c r="D2305" s="7">
        <v>44960</v>
      </c>
      <c r="E2305" s="8" t="s">
        <v>1119</v>
      </c>
      <c r="F2305" s="9">
        <v>1125901</v>
      </c>
      <c r="G2305" s="8" t="s">
        <v>1378</v>
      </c>
      <c r="H2305" s="9">
        <v>118220</v>
      </c>
      <c r="I2305" s="112"/>
      <c r="J2305" s="113"/>
      <c r="K2305" s="114"/>
      <c r="L2305" s="115"/>
      <c r="M2305" s="116"/>
      <c r="N2305" s="15" t="str">
        <f t="shared" si="190"/>
        <v>02843</v>
      </c>
      <c r="O2305" t="str">
        <f t="shared" si="191"/>
        <v/>
      </c>
      <c r="Q2305">
        <f t="shared" si="193"/>
        <v>2843</v>
      </c>
      <c r="R2305" s="14">
        <f t="shared" si="192"/>
        <v>1125901</v>
      </c>
    </row>
    <row r="2306" spans="1:18" ht="25.5" x14ac:dyDescent="0.25">
      <c r="A2306" s="10">
        <v>600</v>
      </c>
      <c r="B2306" s="111"/>
      <c r="C2306" s="6" t="s">
        <v>3154</v>
      </c>
      <c r="D2306" s="7">
        <v>44960</v>
      </c>
      <c r="E2306" s="8" t="s">
        <v>1119</v>
      </c>
      <c r="F2306" s="9">
        <v>2094837</v>
      </c>
      <c r="G2306" s="8" t="s">
        <v>1378</v>
      </c>
      <c r="H2306" s="9">
        <v>219958</v>
      </c>
      <c r="I2306" s="112"/>
      <c r="J2306" s="113"/>
      <c r="K2306" s="114"/>
      <c r="L2306" s="115"/>
      <c r="M2306" s="116"/>
      <c r="N2306" s="15" t="str">
        <f t="shared" si="190"/>
        <v>02845</v>
      </c>
      <c r="O2306" t="str">
        <f t="shared" si="191"/>
        <v/>
      </c>
      <c r="Q2306">
        <f t="shared" si="193"/>
        <v>2845</v>
      </c>
      <c r="R2306" s="14">
        <f t="shared" si="192"/>
        <v>2094837</v>
      </c>
    </row>
    <row r="2307" spans="1:18" ht="25.5" x14ac:dyDescent="0.25">
      <c r="A2307" s="10">
        <v>601</v>
      </c>
      <c r="B2307" s="111"/>
      <c r="C2307" s="6" t="s">
        <v>3155</v>
      </c>
      <c r="D2307" s="7">
        <v>44960</v>
      </c>
      <c r="E2307" s="8" t="s">
        <v>1119</v>
      </c>
      <c r="F2307" s="9">
        <v>2505774</v>
      </c>
      <c r="G2307" s="8" t="s">
        <v>1378</v>
      </c>
      <c r="H2307" s="9">
        <v>263106</v>
      </c>
      <c r="I2307" s="112"/>
      <c r="J2307" s="113"/>
      <c r="K2307" s="114"/>
      <c r="L2307" s="115"/>
      <c r="M2307" s="116"/>
      <c r="N2307" s="15" t="str">
        <f t="shared" si="190"/>
        <v>02836</v>
      </c>
      <c r="O2307" t="str">
        <f t="shared" si="191"/>
        <v/>
      </c>
      <c r="Q2307">
        <f t="shared" si="193"/>
        <v>2836</v>
      </c>
      <c r="R2307" s="14">
        <f t="shared" si="192"/>
        <v>2505774</v>
      </c>
    </row>
    <row r="2308" spans="1:18" ht="25.5" x14ac:dyDescent="0.25">
      <c r="A2308" s="10">
        <v>602</v>
      </c>
      <c r="B2308" s="111"/>
      <c r="C2308" s="6" t="s">
        <v>3156</v>
      </c>
      <c r="D2308" s="7">
        <v>44960</v>
      </c>
      <c r="E2308" s="8" t="s">
        <v>1119</v>
      </c>
      <c r="F2308" s="9">
        <v>1206865</v>
      </c>
      <c r="G2308" s="8" t="s">
        <v>1378</v>
      </c>
      <c r="H2308" s="9">
        <v>126721</v>
      </c>
      <c r="I2308" s="112"/>
      <c r="J2308" s="113"/>
      <c r="K2308" s="114"/>
      <c r="L2308" s="115"/>
      <c r="M2308" s="116"/>
      <c r="N2308" s="15" t="str">
        <f t="shared" si="190"/>
        <v>02849</v>
      </c>
      <c r="O2308" t="str">
        <f t="shared" si="191"/>
        <v/>
      </c>
      <c r="Q2308">
        <f t="shared" si="193"/>
        <v>2849</v>
      </c>
      <c r="R2308" s="14">
        <f t="shared" si="192"/>
        <v>1206865</v>
      </c>
    </row>
    <row r="2309" spans="1:18" ht="25.5" x14ac:dyDescent="0.25">
      <c r="A2309" s="10">
        <v>603</v>
      </c>
      <c r="B2309" s="111"/>
      <c r="C2309" s="6" t="s">
        <v>3157</v>
      </c>
      <c r="D2309" s="7">
        <v>44970</v>
      </c>
      <c r="E2309" s="8" t="s">
        <v>1119</v>
      </c>
      <c r="F2309" s="9">
        <v>1701051</v>
      </c>
      <c r="G2309" s="8" t="s">
        <v>1378</v>
      </c>
      <c r="H2309" s="9">
        <v>178610</v>
      </c>
      <c r="I2309" s="112"/>
      <c r="J2309" s="113"/>
      <c r="K2309" s="114"/>
      <c r="L2309" s="115"/>
      <c r="M2309" s="116"/>
      <c r="N2309" s="15" t="str">
        <f t="shared" si="190"/>
        <v>03994</v>
      </c>
      <c r="O2309" t="str">
        <f t="shared" si="191"/>
        <v/>
      </c>
      <c r="Q2309">
        <f t="shared" si="193"/>
        <v>3994</v>
      </c>
      <c r="R2309" s="14">
        <f t="shared" si="192"/>
        <v>1701051</v>
      </c>
    </row>
    <row r="2310" spans="1:18" ht="25.5" x14ac:dyDescent="0.25">
      <c r="A2310" s="10">
        <v>604</v>
      </c>
      <c r="B2310" s="111"/>
      <c r="C2310" s="6" t="s">
        <v>3158</v>
      </c>
      <c r="D2310" s="7">
        <v>44960</v>
      </c>
      <c r="E2310" s="8" t="s">
        <v>59</v>
      </c>
      <c r="F2310" s="9">
        <v>2029379</v>
      </c>
      <c r="G2310" s="8" t="s">
        <v>1378</v>
      </c>
      <c r="H2310" s="9">
        <v>213085</v>
      </c>
      <c r="I2310" s="112"/>
      <c r="J2310" s="113"/>
      <c r="K2310" s="114"/>
      <c r="L2310" s="115"/>
      <c r="M2310" s="116"/>
      <c r="N2310" s="15" t="str">
        <f t="shared" si="190"/>
        <v>02848</v>
      </c>
      <c r="O2310" t="str">
        <f t="shared" si="191"/>
        <v/>
      </c>
      <c r="Q2310">
        <f t="shared" si="193"/>
        <v>2848</v>
      </c>
      <c r="R2310" s="14">
        <f t="shared" si="192"/>
        <v>2029379</v>
      </c>
    </row>
    <row r="2311" spans="1:18" ht="25.5" x14ac:dyDescent="0.25">
      <c r="A2311" s="10">
        <v>605</v>
      </c>
      <c r="B2311" s="111"/>
      <c r="C2311" s="6" t="s">
        <v>3159</v>
      </c>
      <c r="D2311" s="7">
        <v>44966</v>
      </c>
      <c r="E2311" s="8" t="s">
        <v>1119</v>
      </c>
      <c r="F2311" s="9">
        <v>1683608</v>
      </c>
      <c r="G2311" s="8" t="s">
        <v>1378</v>
      </c>
      <c r="H2311" s="9">
        <v>176779</v>
      </c>
      <c r="I2311" s="112"/>
      <c r="J2311" s="113"/>
      <c r="K2311" s="114"/>
      <c r="L2311" s="115"/>
      <c r="M2311" s="116"/>
      <c r="N2311" s="15" t="str">
        <f t="shared" si="190"/>
        <v>03583</v>
      </c>
      <c r="O2311" t="str">
        <f t="shared" si="191"/>
        <v/>
      </c>
      <c r="Q2311">
        <f t="shared" si="193"/>
        <v>3583</v>
      </c>
      <c r="R2311" s="14">
        <f t="shared" si="192"/>
        <v>1683608</v>
      </c>
    </row>
    <row r="2312" spans="1:18" ht="25.5" x14ac:dyDescent="0.25">
      <c r="A2312" s="10">
        <v>606</v>
      </c>
      <c r="B2312" s="111"/>
      <c r="C2312" s="6" t="s">
        <v>3160</v>
      </c>
      <c r="D2312" s="7">
        <v>44974</v>
      </c>
      <c r="E2312" s="8" t="s">
        <v>1119</v>
      </c>
      <c r="F2312" s="9">
        <v>3074467</v>
      </c>
      <c r="G2312" s="8" t="s">
        <v>1378</v>
      </c>
      <c r="H2312" s="9">
        <v>322819</v>
      </c>
      <c r="I2312" s="112"/>
      <c r="J2312" s="113"/>
      <c r="K2312" s="114"/>
      <c r="L2312" s="115"/>
      <c r="M2312" s="116"/>
      <c r="N2312" s="15" t="str">
        <f t="shared" si="190"/>
        <v>06652</v>
      </c>
      <c r="O2312" t="str">
        <f t="shared" si="191"/>
        <v/>
      </c>
      <c r="Q2312">
        <f t="shared" si="193"/>
        <v>6652</v>
      </c>
      <c r="R2312" s="14">
        <f t="shared" si="192"/>
        <v>3074467</v>
      </c>
    </row>
    <row r="2313" spans="1:18" ht="25.5" x14ac:dyDescent="0.25">
      <c r="A2313" s="10">
        <v>607</v>
      </c>
      <c r="B2313" s="111"/>
      <c r="C2313" s="6" t="s">
        <v>3161</v>
      </c>
      <c r="D2313" s="7">
        <v>44967</v>
      </c>
      <c r="E2313" s="8" t="s">
        <v>59</v>
      </c>
      <c r="F2313" s="9">
        <v>2029379</v>
      </c>
      <c r="G2313" s="8" t="s">
        <v>1378</v>
      </c>
      <c r="H2313" s="9">
        <v>213085</v>
      </c>
      <c r="I2313" s="112"/>
      <c r="J2313" s="113"/>
      <c r="K2313" s="114"/>
      <c r="L2313" s="115"/>
      <c r="M2313" s="116"/>
      <c r="N2313" s="15" t="str">
        <f t="shared" si="190"/>
        <v>03869</v>
      </c>
      <c r="O2313" t="str">
        <f t="shared" si="191"/>
        <v/>
      </c>
      <c r="Q2313">
        <f t="shared" si="193"/>
        <v>3869</v>
      </c>
      <c r="R2313" s="14">
        <f t="shared" si="192"/>
        <v>2029379</v>
      </c>
    </row>
    <row r="2314" spans="1:18" ht="25.5" x14ac:dyDescent="0.25">
      <c r="A2314" s="10">
        <v>608</v>
      </c>
      <c r="B2314" s="111"/>
      <c r="C2314" s="6" t="s">
        <v>3162</v>
      </c>
      <c r="D2314" s="7">
        <v>44960</v>
      </c>
      <c r="E2314" s="8" t="s">
        <v>1119</v>
      </c>
      <c r="F2314" s="9">
        <v>2929267</v>
      </c>
      <c r="G2314" s="8" t="s">
        <v>1378</v>
      </c>
      <c r="H2314" s="9">
        <v>307573</v>
      </c>
      <c r="I2314" s="112"/>
      <c r="J2314" s="113"/>
      <c r="K2314" s="114"/>
      <c r="L2314" s="115"/>
      <c r="M2314" s="116"/>
      <c r="N2314" s="15" t="str">
        <f t="shared" si="190"/>
        <v>02835</v>
      </c>
      <c r="O2314" t="str">
        <f t="shared" si="191"/>
        <v/>
      </c>
      <c r="Q2314">
        <f t="shared" si="193"/>
        <v>2835</v>
      </c>
      <c r="R2314" s="14">
        <f t="shared" si="192"/>
        <v>2929267</v>
      </c>
    </row>
    <row r="2315" spans="1:18" ht="25.5" x14ac:dyDescent="0.25">
      <c r="A2315" s="10">
        <v>609</v>
      </c>
      <c r="B2315" s="111"/>
      <c r="C2315" s="6" t="s">
        <v>3163</v>
      </c>
      <c r="D2315" s="7">
        <v>44972</v>
      </c>
      <c r="E2315" s="8" t="s">
        <v>1119</v>
      </c>
      <c r="F2315" s="9">
        <v>2010104</v>
      </c>
      <c r="G2315" s="8" t="s">
        <v>1378</v>
      </c>
      <c r="H2315" s="9">
        <v>211061</v>
      </c>
      <c r="I2315" s="112"/>
      <c r="J2315" s="113"/>
      <c r="K2315" s="114"/>
      <c r="L2315" s="115"/>
      <c r="M2315" s="116"/>
      <c r="N2315" s="15" t="str">
        <f t="shared" si="190"/>
        <v>04207</v>
      </c>
      <c r="O2315" t="str">
        <f t="shared" si="191"/>
        <v/>
      </c>
      <c r="Q2315">
        <f t="shared" si="193"/>
        <v>4207</v>
      </c>
      <c r="R2315" s="14">
        <f t="shared" si="192"/>
        <v>2010104</v>
      </c>
    </row>
    <row r="2316" spans="1:18" ht="25.5" x14ac:dyDescent="0.25">
      <c r="A2316" s="10">
        <v>610</v>
      </c>
      <c r="B2316" s="111"/>
      <c r="C2316" s="6" t="s">
        <v>3164</v>
      </c>
      <c r="D2316" s="7">
        <v>44978</v>
      </c>
      <c r="E2316" s="8" t="s">
        <v>1119</v>
      </c>
      <c r="F2316" s="9">
        <v>1852829</v>
      </c>
      <c r="G2316" s="8" t="s">
        <v>1378</v>
      </c>
      <c r="H2316" s="9">
        <v>194547</v>
      </c>
      <c r="I2316" s="112"/>
      <c r="J2316" s="113"/>
      <c r="K2316" s="114"/>
      <c r="L2316" s="115"/>
      <c r="M2316" s="116"/>
      <c r="N2316" s="15" t="str">
        <f t="shared" si="190"/>
        <v>06809</v>
      </c>
      <c r="O2316" t="str">
        <f t="shared" si="191"/>
        <v/>
      </c>
      <c r="Q2316">
        <f t="shared" si="193"/>
        <v>6809</v>
      </c>
      <c r="R2316" s="14">
        <f t="shared" si="192"/>
        <v>1852829</v>
      </c>
    </row>
    <row r="2317" spans="1:18" ht="25.5" x14ac:dyDescent="0.25">
      <c r="A2317" s="10">
        <v>611</v>
      </c>
      <c r="B2317" s="111"/>
      <c r="C2317" s="6" t="s">
        <v>3165</v>
      </c>
      <c r="D2317" s="7">
        <v>44959</v>
      </c>
      <c r="E2317" s="8" t="s">
        <v>59</v>
      </c>
      <c r="F2317" s="9">
        <v>1933642</v>
      </c>
      <c r="G2317" s="8" t="s">
        <v>1378</v>
      </c>
      <c r="H2317" s="9">
        <v>203032</v>
      </c>
      <c r="I2317" s="112"/>
      <c r="J2317" s="113"/>
      <c r="K2317" s="114"/>
      <c r="L2317" s="115"/>
      <c r="M2317" s="116"/>
      <c r="N2317" s="15" t="str">
        <f t="shared" si="190"/>
        <v>02834</v>
      </c>
      <c r="O2317" t="str">
        <f t="shared" si="191"/>
        <v/>
      </c>
      <c r="Q2317">
        <f t="shared" si="193"/>
        <v>2834</v>
      </c>
      <c r="R2317" s="14">
        <f t="shared" si="192"/>
        <v>1933642</v>
      </c>
    </row>
    <row r="2318" spans="1:18" ht="25.5" x14ac:dyDescent="0.25">
      <c r="A2318" s="10">
        <v>612</v>
      </c>
      <c r="B2318" s="111"/>
      <c r="C2318" s="6" t="s">
        <v>3166</v>
      </c>
      <c r="D2318" s="7">
        <v>44964</v>
      </c>
      <c r="E2318" s="8" t="s">
        <v>59</v>
      </c>
      <c r="F2318" s="9">
        <v>1167275</v>
      </c>
      <c r="G2318" s="8" t="s">
        <v>1378</v>
      </c>
      <c r="H2318" s="9">
        <v>122564</v>
      </c>
      <c r="I2318" s="112"/>
      <c r="J2318" s="113"/>
      <c r="K2318" s="114"/>
      <c r="L2318" s="115"/>
      <c r="M2318" s="116"/>
      <c r="N2318" s="15" t="str">
        <f t="shared" si="190"/>
        <v>03095</v>
      </c>
      <c r="O2318" t="str">
        <f t="shared" si="191"/>
        <v/>
      </c>
      <c r="Q2318">
        <f t="shared" si="193"/>
        <v>3095</v>
      </c>
      <c r="R2318" s="14">
        <f t="shared" si="192"/>
        <v>1167275</v>
      </c>
    </row>
    <row r="2319" spans="1:18" ht="25.5" x14ac:dyDescent="0.25">
      <c r="A2319" s="10">
        <v>613</v>
      </c>
      <c r="B2319" s="111"/>
      <c r="C2319" s="6" t="s">
        <v>3167</v>
      </c>
      <c r="D2319" s="7">
        <v>44964</v>
      </c>
      <c r="E2319" s="8" t="s">
        <v>1119</v>
      </c>
      <c r="F2319" s="9">
        <v>1330437</v>
      </c>
      <c r="G2319" s="8" t="s">
        <v>1378</v>
      </c>
      <c r="H2319" s="9">
        <v>139696</v>
      </c>
      <c r="I2319" s="112"/>
      <c r="J2319" s="113"/>
      <c r="K2319" s="114"/>
      <c r="L2319" s="115"/>
      <c r="M2319" s="116"/>
      <c r="N2319" s="15" t="str">
        <f t="shared" si="190"/>
        <v>03106</v>
      </c>
      <c r="O2319" t="str">
        <f t="shared" si="191"/>
        <v/>
      </c>
      <c r="Q2319">
        <f t="shared" si="193"/>
        <v>3106</v>
      </c>
      <c r="R2319" s="14">
        <f t="shared" si="192"/>
        <v>1330437</v>
      </c>
    </row>
    <row r="2320" spans="1:18" ht="25.5" x14ac:dyDescent="0.25">
      <c r="A2320" s="10">
        <v>614</v>
      </c>
      <c r="B2320" s="111"/>
      <c r="C2320" s="6" t="s">
        <v>3168</v>
      </c>
      <c r="D2320" s="7">
        <v>44967</v>
      </c>
      <c r="E2320" s="8" t="s">
        <v>59</v>
      </c>
      <c r="F2320" s="9">
        <v>1627058</v>
      </c>
      <c r="G2320" s="8" t="s">
        <v>1378</v>
      </c>
      <c r="H2320" s="9">
        <v>170841</v>
      </c>
      <c r="I2320" s="112"/>
      <c r="J2320" s="113"/>
      <c r="K2320" s="114"/>
      <c r="L2320" s="115"/>
      <c r="M2320" s="116"/>
      <c r="N2320" s="15" t="str">
        <f t="shared" si="190"/>
        <v>03868</v>
      </c>
      <c r="O2320" t="str">
        <f t="shared" si="191"/>
        <v/>
      </c>
      <c r="Q2320">
        <f t="shared" si="193"/>
        <v>3868</v>
      </c>
      <c r="R2320" s="14">
        <f t="shared" si="192"/>
        <v>1627058</v>
      </c>
    </row>
    <row r="2321" spans="1:18" ht="25.5" x14ac:dyDescent="0.25">
      <c r="A2321" s="10">
        <v>615</v>
      </c>
      <c r="B2321" s="111"/>
      <c r="C2321" s="6" t="s">
        <v>3169</v>
      </c>
      <c r="D2321" s="7">
        <v>44960</v>
      </c>
      <c r="E2321" s="8" t="s">
        <v>1119</v>
      </c>
      <c r="F2321" s="9">
        <v>1505999</v>
      </c>
      <c r="G2321" s="8" t="s">
        <v>1378</v>
      </c>
      <c r="H2321" s="9">
        <v>158130</v>
      </c>
      <c r="I2321" s="112"/>
      <c r="J2321" s="113"/>
      <c r="K2321" s="114"/>
      <c r="L2321" s="115"/>
      <c r="M2321" s="116"/>
      <c r="N2321" s="15" t="str">
        <f t="shared" si="190"/>
        <v>02840</v>
      </c>
      <c r="O2321" t="str">
        <f t="shared" si="191"/>
        <v/>
      </c>
      <c r="Q2321">
        <f t="shared" si="193"/>
        <v>2840</v>
      </c>
      <c r="R2321" s="14">
        <f t="shared" si="192"/>
        <v>1505999</v>
      </c>
    </row>
    <row r="2322" spans="1:18" ht="25.5" x14ac:dyDescent="0.25">
      <c r="A2322" s="11">
        <v>616</v>
      </c>
      <c r="B2322" s="100"/>
      <c r="C2322" s="6" t="s">
        <v>3170</v>
      </c>
      <c r="D2322" s="7">
        <v>44973</v>
      </c>
      <c r="E2322" s="8" t="s">
        <v>1119</v>
      </c>
      <c r="F2322" s="9">
        <v>2029379</v>
      </c>
      <c r="G2322" s="8" t="s">
        <v>1378</v>
      </c>
      <c r="H2322" s="9">
        <v>213085</v>
      </c>
      <c r="I2322" s="104"/>
      <c r="J2322" s="105"/>
      <c r="K2322" s="106"/>
      <c r="L2322" s="109"/>
      <c r="M2322" s="110"/>
      <c r="N2322" s="15" t="str">
        <f t="shared" si="190"/>
        <v>04209</v>
      </c>
      <c r="O2322" t="str">
        <f t="shared" si="191"/>
        <v/>
      </c>
      <c r="Q2322">
        <f t="shared" si="193"/>
        <v>4209</v>
      </c>
      <c r="R2322" s="14">
        <f t="shared" si="192"/>
        <v>2029379</v>
      </c>
    </row>
    <row r="2323" spans="1:18" ht="51" x14ac:dyDescent="0.25">
      <c r="A2323" s="5">
        <v>617</v>
      </c>
      <c r="B2323" s="99" t="s">
        <v>3171</v>
      </c>
      <c r="C2323" s="6" t="s">
        <v>3172</v>
      </c>
      <c r="D2323" s="7">
        <v>44964</v>
      </c>
      <c r="E2323" s="8" t="s">
        <v>3173</v>
      </c>
      <c r="F2323" s="9">
        <v>-608768</v>
      </c>
      <c r="G2323" s="8" t="s">
        <v>1378</v>
      </c>
      <c r="H2323" s="9">
        <v>-63921</v>
      </c>
      <c r="I2323" s="101">
        <v>-7344321</v>
      </c>
      <c r="J2323" s="102"/>
      <c r="K2323" s="103"/>
      <c r="L2323" s="107" t="s">
        <v>1120</v>
      </c>
      <c r="M2323" s="108"/>
      <c r="N2323" s="15" t="str">
        <f t="shared" si="190"/>
        <v>'155</v>
      </c>
      <c r="O2323" t="str">
        <f t="shared" si="191"/>
        <v>HT</v>
      </c>
      <c r="Q2323">
        <f t="shared" ref="Q2323:Q2326" si="196">RIGHT(N2323,LEN(N2323)-1)*1</f>
        <v>155</v>
      </c>
      <c r="R2323" s="14">
        <f t="shared" si="192"/>
        <v>-608768</v>
      </c>
    </row>
    <row r="2324" spans="1:18" ht="51" x14ac:dyDescent="0.25">
      <c r="A2324" s="10">
        <v>618</v>
      </c>
      <c r="B2324" s="111"/>
      <c r="C2324" s="6" t="s">
        <v>2907</v>
      </c>
      <c r="D2324" s="7">
        <v>44965</v>
      </c>
      <c r="E2324" s="8" t="s">
        <v>3174</v>
      </c>
      <c r="F2324" s="9">
        <v>-1184735</v>
      </c>
      <c r="G2324" s="8" t="s">
        <v>1378</v>
      </c>
      <c r="H2324" s="9">
        <v>-124397</v>
      </c>
      <c r="I2324" s="112"/>
      <c r="J2324" s="113"/>
      <c r="K2324" s="114"/>
      <c r="L2324" s="115"/>
      <c r="M2324" s="116"/>
      <c r="N2324" s="15" t="str">
        <f t="shared" ref="N2324:N2387" si="197">+RIGHT(C2324,5)</f>
        <v>'182</v>
      </c>
      <c r="O2324" t="str">
        <f t="shared" ref="O2324:O2387" si="198">+IF(F2324&gt;0,"","HT")</f>
        <v>HT</v>
      </c>
      <c r="Q2324">
        <f t="shared" si="196"/>
        <v>182</v>
      </c>
      <c r="R2324" s="14">
        <f t="shared" ref="R2324:R2387" si="199">+F2324</f>
        <v>-1184735</v>
      </c>
    </row>
    <row r="2325" spans="1:18" ht="51" x14ac:dyDescent="0.25">
      <c r="A2325" s="10">
        <v>619</v>
      </c>
      <c r="B2325" s="111"/>
      <c r="C2325" s="6" t="s">
        <v>3175</v>
      </c>
      <c r="D2325" s="7">
        <v>44965</v>
      </c>
      <c r="E2325" s="8" t="s">
        <v>3176</v>
      </c>
      <c r="F2325" s="9">
        <v>-440592</v>
      </c>
      <c r="G2325" s="8" t="s">
        <v>1378</v>
      </c>
      <c r="H2325" s="9">
        <v>-46262</v>
      </c>
      <c r="I2325" s="112"/>
      <c r="J2325" s="113"/>
      <c r="K2325" s="114"/>
      <c r="L2325" s="115"/>
      <c r="M2325" s="116"/>
      <c r="N2325" s="15" t="str">
        <f t="shared" si="197"/>
        <v>'228</v>
      </c>
      <c r="O2325" t="str">
        <f t="shared" si="198"/>
        <v>HT</v>
      </c>
      <c r="Q2325">
        <f t="shared" si="196"/>
        <v>228</v>
      </c>
      <c r="R2325" s="14">
        <f t="shared" si="199"/>
        <v>-440592</v>
      </c>
    </row>
    <row r="2326" spans="1:18" ht="51" x14ac:dyDescent="0.25">
      <c r="A2326" s="10">
        <v>620</v>
      </c>
      <c r="B2326" s="111"/>
      <c r="C2326" s="6" t="s">
        <v>3177</v>
      </c>
      <c r="D2326" s="7">
        <v>44977</v>
      </c>
      <c r="E2326" s="8" t="s">
        <v>3178</v>
      </c>
      <c r="F2326" s="9">
        <v>-873919</v>
      </c>
      <c r="G2326" s="8" t="s">
        <v>1378</v>
      </c>
      <c r="H2326" s="9">
        <v>-91761</v>
      </c>
      <c r="I2326" s="112"/>
      <c r="J2326" s="113"/>
      <c r="K2326" s="114"/>
      <c r="L2326" s="115"/>
      <c r="M2326" s="116"/>
      <c r="N2326" s="15" t="str">
        <f t="shared" si="197"/>
        <v>'556</v>
      </c>
      <c r="O2326" t="str">
        <f t="shared" si="198"/>
        <v>HT</v>
      </c>
      <c r="Q2326">
        <f t="shared" si="196"/>
        <v>556</v>
      </c>
      <c r="R2326" s="14">
        <f t="shared" si="199"/>
        <v>-873919</v>
      </c>
    </row>
    <row r="2327" spans="1:18" ht="51" x14ac:dyDescent="0.25">
      <c r="A2327" s="10">
        <v>621</v>
      </c>
      <c r="B2327" s="111"/>
      <c r="C2327" s="6" t="s">
        <v>3179</v>
      </c>
      <c r="D2327" s="7">
        <v>44979</v>
      </c>
      <c r="E2327" s="8" t="s">
        <v>3180</v>
      </c>
      <c r="F2327" s="9">
        <v>-295019</v>
      </c>
      <c r="G2327" s="8" t="s">
        <v>1378</v>
      </c>
      <c r="H2327" s="9">
        <v>-30977</v>
      </c>
      <c r="I2327" s="112"/>
      <c r="J2327" s="113"/>
      <c r="K2327" s="114"/>
      <c r="L2327" s="115"/>
      <c r="M2327" s="116"/>
      <c r="N2327" s="15" t="str">
        <f t="shared" si="197"/>
        <v>00578</v>
      </c>
      <c r="O2327" t="str">
        <f t="shared" si="198"/>
        <v>HT</v>
      </c>
      <c r="Q2327">
        <f t="shared" ref="Q2327:Q2387" si="200">+N2327*1</f>
        <v>578</v>
      </c>
      <c r="R2327" s="14">
        <f t="shared" si="199"/>
        <v>-295019</v>
      </c>
    </row>
    <row r="2328" spans="1:18" ht="51" x14ac:dyDescent="0.25">
      <c r="A2328" s="10">
        <v>622</v>
      </c>
      <c r="B2328" s="111"/>
      <c r="C2328" s="6" t="s">
        <v>3181</v>
      </c>
      <c r="D2328" s="7">
        <v>44965</v>
      </c>
      <c r="E2328" s="8" t="s">
        <v>3182</v>
      </c>
      <c r="F2328" s="9">
        <v>-119943</v>
      </c>
      <c r="G2328" s="8" t="s">
        <v>1378</v>
      </c>
      <c r="H2328" s="9">
        <v>-12594</v>
      </c>
      <c r="I2328" s="112"/>
      <c r="J2328" s="113"/>
      <c r="K2328" s="114"/>
      <c r="L2328" s="115"/>
      <c r="M2328" s="116"/>
      <c r="N2328" s="15" t="str">
        <f t="shared" si="197"/>
        <v>'183</v>
      </c>
      <c r="O2328" t="str">
        <f t="shared" si="198"/>
        <v>HT</v>
      </c>
      <c r="Q2328">
        <f t="shared" ref="Q2328:Q2329" si="201">RIGHT(N2328,LEN(N2328)-1)*1</f>
        <v>183</v>
      </c>
      <c r="R2328" s="14">
        <f t="shared" si="199"/>
        <v>-119943</v>
      </c>
    </row>
    <row r="2329" spans="1:18" ht="51" x14ac:dyDescent="0.25">
      <c r="A2329" s="10">
        <v>623</v>
      </c>
      <c r="B2329" s="111"/>
      <c r="C2329" s="6" t="s">
        <v>3183</v>
      </c>
      <c r="D2329" s="7">
        <v>44966</v>
      </c>
      <c r="E2329" s="8" t="s">
        <v>3184</v>
      </c>
      <c r="F2329" s="9">
        <v>-663187</v>
      </c>
      <c r="G2329" s="8" t="s">
        <v>1378</v>
      </c>
      <c r="H2329" s="9">
        <v>-69635</v>
      </c>
      <c r="I2329" s="112"/>
      <c r="J2329" s="113"/>
      <c r="K2329" s="114"/>
      <c r="L2329" s="115"/>
      <c r="M2329" s="116"/>
      <c r="N2329" s="15" t="str">
        <f t="shared" si="197"/>
        <v>'238</v>
      </c>
      <c r="O2329" t="str">
        <f t="shared" si="198"/>
        <v>HT</v>
      </c>
      <c r="Q2329">
        <f t="shared" si="201"/>
        <v>238</v>
      </c>
      <c r="R2329" s="14">
        <f t="shared" si="199"/>
        <v>-663187</v>
      </c>
    </row>
    <row r="2330" spans="1:18" ht="51" x14ac:dyDescent="0.25">
      <c r="A2330" s="10">
        <v>624</v>
      </c>
      <c r="B2330" s="111"/>
      <c r="C2330" s="6" t="s">
        <v>3185</v>
      </c>
      <c r="D2330" s="7">
        <v>44971</v>
      </c>
      <c r="E2330" s="8" t="s">
        <v>3186</v>
      </c>
      <c r="F2330" s="9">
        <v>-1087840</v>
      </c>
      <c r="G2330" s="8" t="s">
        <v>1378</v>
      </c>
      <c r="H2330" s="9">
        <v>-114223</v>
      </c>
      <c r="I2330" s="112"/>
      <c r="J2330" s="113"/>
      <c r="K2330" s="114"/>
      <c r="L2330" s="115"/>
      <c r="M2330" s="116"/>
      <c r="N2330" s="15" t="str">
        <f t="shared" si="197"/>
        <v>00356</v>
      </c>
      <c r="O2330" t="str">
        <f t="shared" si="198"/>
        <v>HT</v>
      </c>
      <c r="Q2330">
        <f t="shared" si="200"/>
        <v>356</v>
      </c>
      <c r="R2330" s="14">
        <f t="shared" si="199"/>
        <v>-1087840</v>
      </c>
    </row>
    <row r="2331" spans="1:18" ht="51" x14ac:dyDescent="0.25">
      <c r="A2331" s="10">
        <v>625</v>
      </c>
      <c r="B2331" s="111"/>
      <c r="C2331" s="6" t="s">
        <v>3187</v>
      </c>
      <c r="D2331" s="7">
        <v>44979</v>
      </c>
      <c r="E2331" s="8" t="s">
        <v>3188</v>
      </c>
      <c r="F2331" s="9">
        <v>-98353</v>
      </c>
      <c r="G2331" s="8" t="s">
        <v>1378</v>
      </c>
      <c r="H2331" s="9">
        <v>-10327</v>
      </c>
      <c r="I2331" s="112"/>
      <c r="J2331" s="113"/>
      <c r="K2331" s="114"/>
      <c r="L2331" s="115"/>
      <c r="M2331" s="116"/>
      <c r="N2331" s="15" t="str">
        <f t="shared" si="197"/>
        <v>00577</v>
      </c>
      <c r="O2331" t="str">
        <f t="shared" si="198"/>
        <v>HT</v>
      </c>
      <c r="Q2331">
        <f t="shared" si="200"/>
        <v>577</v>
      </c>
      <c r="R2331" s="14">
        <f t="shared" si="199"/>
        <v>-98353</v>
      </c>
    </row>
    <row r="2332" spans="1:18" ht="51" x14ac:dyDescent="0.25">
      <c r="A2332" s="10">
        <v>626</v>
      </c>
      <c r="B2332" s="111"/>
      <c r="C2332" s="6" t="s">
        <v>3189</v>
      </c>
      <c r="D2332" s="7">
        <v>44964</v>
      </c>
      <c r="E2332" s="8" t="s">
        <v>3190</v>
      </c>
      <c r="F2332" s="9">
        <v>-239885</v>
      </c>
      <c r="G2332" s="8" t="s">
        <v>1378</v>
      </c>
      <c r="H2332" s="9">
        <v>-25188</v>
      </c>
      <c r="I2332" s="112"/>
      <c r="J2332" s="113"/>
      <c r="K2332" s="114"/>
      <c r="L2332" s="115"/>
      <c r="M2332" s="116"/>
      <c r="N2332" s="15" t="str">
        <f t="shared" si="197"/>
        <v>'157</v>
      </c>
      <c r="O2332" t="str">
        <f t="shared" si="198"/>
        <v>HT</v>
      </c>
      <c r="Q2332">
        <f>RIGHT(N2332,LEN(N2332)-1)*1</f>
        <v>157</v>
      </c>
      <c r="R2332" s="14">
        <f t="shared" si="199"/>
        <v>-239885</v>
      </c>
    </row>
    <row r="2333" spans="1:18" ht="51" x14ac:dyDescent="0.25">
      <c r="A2333" s="10">
        <v>627</v>
      </c>
      <c r="B2333" s="111"/>
      <c r="C2333" s="6" t="s">
        <v>3191</v>
      </c>
      <c r="D2333" s="7">
        <v>44971</v>
      </c>
      <c r="E2333" s="8" t="s">
        <v>3192</v>
      </c>
      <c r="F2333" s="9">
        <v>-379493</v>
      </c>
      <c r="G2333" s="8" t="s">
        <v>1378</v>
      </c>
      <c r="H2333" s="9">
        <v>-39847</v>
      </c>
      <c r="I2333" s="112"/>
      <c r="J2333" s="113"/>
      <c r="K2333" s="114"/>
      <c r="L2333" s="115"/>
      <c r="M2333" s="116"/>
      <c r="N2333" s="15" t="str">
        <f t="shared" si="197"/>
        <v>00357</v>
      </c>
      <c r="O2333" t="str">
        <f t="shared" si="198"/>
        <v>HT</v>
      </c>
      <c r="Q2333">
        <f t="shared" si="200"/>
        <v>357</v>
      </c>
      <c r="R2333" s="14">
        <f t="shared" si="199"/>
        <v>-379493</v>
      </c>
    </row>
    <row r="2334" spans="1:18" ht="51" x14ac:dyDescent="0.25">
      <c r="A2334" s="10">
        <v>628</v>
      </c>
      <c r="B2334" s="111"/>
      <c r="C2334" s="6" t="s">
        <v>3193</v>
      </c>
      <c r="D2334" s="7">
        <v>44966</v>
      </c>
      <c r="E2334" s="8" t="s">
        <v>3194</v>
      </c>
      <c r="F2334" s="9">
        <v>-162590</v>
      </c>
      <c r="G2334" s="8" t="s">
        <v>1378</v>
      </c>
      <c r="H2334" s="9">
        <v>-17072</v>
      </c>
      <c r="I2334" s="112"/>
      <c r="J2334" s="113"/>
      <c r="K2334" s="114"/>
      <c r="L2334" s="115"/>
      <c r="M2334" s="116"/>
      <c r="N2334" s="15" t="str">
        <f t="shared" si="197"/>
        <v>'232</v>
      </c>
      <c r="O2334" t="str">
        <f t="shared" si="198"/>
        <v>HT</v>
      </c>
      <c r="Q2334">
        <f t="shared" ref="Q2334:Q2335" si="202">RIGHT(N2334,LEN(N2334)-1)*1</f>
        <v>232</v>
      </c>
      <c r="R2334" s="14">
        <f t="shared" si="199"/>
        <v>-162590</v>
      </c>
    </row>
    <row r="2335" spans="1:18" ht="51" x14ac:dyDescent="0.25">
      <c r="A2335" s="10">
        <v>629</v>
      </c>
      <c r="B2335" s="111"/>
      <c r="C2335" s="6" t="s">
        <v>3195</v>
      </c>
      <c r="D2335" s="7">
        <v>44971</v>
      </c>
      <c r="E2335" s="8" t="s">
        <v>3196</v>
      </c>
      <c r="F2335" s="9">
        <v>-478755</v>
      </c>
      <c r="G2335" s="8" t="s">
        <v>1378</v>
      </c>
      <c r="H2335" s="9">
        <v>-50269</v>
      </c>
      <c r="I2335" s="112"/>
      <c r="J2335" s="113"/>
      <c r="K2335" s="114"/>
      <c r="L2335" s="115"/>
      <c r="M2335" s="116"/>
      <c r="N2335" s="15" t="str">
        <f t="shared" si="197"/>
        <v>'354</v>
      </c>
      <c r="O2335" t="str">
        <f t="shared" si="198"/>
        <v>HT</v>
      </c>
      <c r="Q2335">
        <f t="shared" si="202"/>
        <v>354</v>
      </c>
      <c r="R2335" s="14">
        <f t="shared" si="199"/>
        <v>-478755</v>
      </c>
    </row>
    <row r="2336" spans="1:18" ht="51" x14ac:dyDescent="0.25">
      <c r="A2336" s="10">
        <v>630</v>
      </c>
      <c r="B2336" s="111"/>
      <c r="C2336" s="6" t="s">
        <v>3197</v>
      </c>
      <c r="D2336" s="7">
        <v>44979</v>
      </c>
      <c r="E2336" s="8" t="s">
        <v>3198</v>
      </c>
      <c r="F2336" s="9">
        <v>-947392</v>
      </c>
      <c r="G2336" s="8" t="s">
        <v>1378</v>
      </c>
      <c r="H2336" s="9">
        <v>-99476</v>
      </c>
      <c r="I2336" s="112"/>
      <c r="J2336" s="113"/>
      <c r="K2336" s="114"/>
      <c r="L2336" s="115"/>
      <c r="M2336" s="116"/>
      <c r="N2336" s="15" t="str">
        <f t="shared" si="197"/>
        <v>00579</v>
      </c>
      <c r="O2336" t="str">
        <f t="shared" si="198"/>
        <v>HT</v>
      </c>
      <c r="Q2336">
        <f t="shared" si="200"/>
        <v>579</v>
      </c>
      <c r="R2336" s="14">
        <f t="shared" si="199"/>
        <v>-947392</v>
      </c>
    </row>
    <row r="2337" spans="1:18" ht="51" x14ac:dyDescent="0.25">
      <c r="A2337" s="10">
        <v>631</v>
      </c>
      <c r="B2337" s="111"/>
      <c r="C2337" s="6" t="s">
        <v>3199</v>
      </c>
      <c r="D2337" s="7">
        <v>44980</v>
      </c>
      <c r="E2337" s="8" t="s">
        <v>3200</v>
      </c>
      <c r="F2337" s="9">
        <v>-252693</v>
      </c>
      <c r="G2337" s="8" t="s">
        <v>1378</v>
      </c>
      <c r="H2337" s="9">
        <v>-26533</v>
      </c>
      <c r="I2337" s="112"/>
      <c r="J2337" s="113"/>
      <c r="K2337" s="114"/>
      <c r="L2337" s="115"/>
      <c r="M2337" s="116"/>
      <c r="N2337" s="15" t="str">
        <f t="shared" si="197"/>
        <v>'0655</v>
      </c>
      <c r="O2337" t="str">
        <f t="shared" si="198"/>
        <v>HT</v>
      </c>
      <c r="Q2337">
        <f>RIGHT(N2337,LEN(N2337)-1)*1</f>
        <v>655</v>
      </c>
      <c r="R2337" s="14">
        <f t="shared" si="199"/>
        <v>-252693</v>
      </c>
    </row>
    <row r="2338" spans="1:18" ht="51" x14ac:dyDescent="0.25">
      <c r="A2338" s="11">
        <v>632</v>
      </c>
      <c r="B2338" s="100"/>
      <c r="C2338" s="6" t="s">
        <v>3201</v>
      </c>
      <c r="D2338" s="7">
        <v>44971</v>
      </c>
      <c r="E2338" s="8" t="s">
        <v>3202</v>
      </c>
      <c r="F2338" s="9">
        <v>-372781</v>
      </c>
      <c r="G2338" s="8" t="s">
        <v>1378</v>
      </c>
      <c r="H2338" s="9">
        <v>-39142</v>
      </c>
      <c r="I2338" s="104"/>
      <c r="J2338" s="105"/>
      <c r="K2338" s="106"/>
      <c r="L2338" s="109"/>
      <c r="M2338" s="110"/>
      <c r="N2338" s="15" t="str">
        <f t="shared" si="197"/>
        <v>00355</v>
      </c>
      <c r="O2338" t="str">
        <f t="shared" si="198"/>
        <v>HT</v>
      </c>
      <c r="Q2338">
        <f t="shared" si="200"/>
        <v>355</v>
      </c>
      <c r="R2338" s="14">
        <f t="shared" si="199"/>
        <v>-372781</v>
      </c>
    </row>
    <row r="2339" spans="1:18" ht="25.5" x14ac:dyDescent="0.25">
      <c r="A2339" s="12">
        <v>633</v>
      </c>
      <c r="B2339" s="12" t="s">
        <v>3203</v>
      </c>
      <c r="C2339" s="6" t="s">
        <v>3204</v>
      </c>
      <c r="D2339" s="7">
        <v>44944</v>
      </c>
      <c r="E2339" s="8" t="s">
        <v>248</v>
      </c>
      <c r="F2339" s="9">
        <v>909247</v>
      </c>
      <c r="G2339" s="8" t="s">
        <v>1378</v>
      </c>
      <c r="H2339" s="9">
        <v>95471</v>
      </c>
      <c r="I2339" s="94">
        <v>813776</v>
      </c>
      <c r="J2339" s="95"/>
      <c r="K2339" s="96"/>
      <c r="L2339" s="97" t="s">
        <v>1234</v>
      </c>
      <c r="M2339" s="98"/>
      <c r="N2339" s="15" t="str">
        <f t="shared" si="197"/>
        <v>01767</v>
      </c>
      <c r="O2339" t="str">
        <f t="shared" si="198"/>
        <v/>
      </c>
      <c r="Q2339">
        <f t="shared" si="200"/>
        <v>1767</v>
      </c>
      <c r="R2339" s="14">
        <f t="shared" si="199"/>
        <v>909247</v>
      </c>
    </row>
    <row r="2340" spans="1:18" ht="25.5" x14ac:dyDescent="0.25">
      <c r="A2340" s="5">
        <v>634</v>
      </c>
      <c r="B2340" s="99" t="s">
        <v>3205</v>
      </c>
      <c r="C2340" s="6" t="s">
        <v>3206</v>
      </c>
      <c r="D2340" s="7">
        <v>44974</v>
      </c>
      <c r="E2340" s="8" t="s">
        <v>248</v>
      </c>
      <c r="F2340" s="9">
        <v>1381181</v>
      </c>
      <c r="G2340" s="8" t="s">
        <v>1378</v>
      </c>
      <c r="H2340" s="9">
        <v>145024</v>
      </c>
      <c r="I2340" s="101">
        <v>8491457</v>
      </c>
      <c r="J2340" s="102"/>
      <c r="K2340" s="103"/>
      <c r="L2340" s="107" t="s">
        <v>1234</v>
      </c>
      <c r="M2340" s="108"/>
      <c r="N2340" s="15" t="str">
        <f t="shared" si="197"/>
        <v>06396</v>
      </c>
      <c r="O2340" t="str">
        <f t="shared" si="198"/>
        <v/>
      </c>
      <c r="Q2340">
        <f t="shared" si="200"/>
        <v>6396</v>
      </c>
      <c r="R2340" s="14">
        <f t="shared" si="199"/>
        <v>1381181</v>
      </c>
    </row>
    <row r="2341" spans="1:18" ht="25.5" x14ac:dyDescent="0.25">
      <c r="A2341" s="10">
        <v>635</v>
      </c>
      <c r="B2341" s="111"/>
      <c r="C2341" s="6" t="s">
        <v>3207</v>
      </c>
      <c r="D2341" s="7">
        <v>44981</v>
      </c>
      <c r="E2341" s="8" t="s">
        <v>248</v>
      </c>
      <c r="F2341" s="9">
        <v>1141358</v>
      </c>
      <c r="G2341" s="8" t="s">
        <v>1378</v>
      </c>
      <c r="H2341" s="9">
        <v>119843</v>
      </c>
      <c r="I2341" s="112"/>
      <c r="J2341" s="113"/>
      <c r="K2341" s="114"/>
      <c r="L2341" s="115"/>
      <c r="M2341" s="116"/>
      <c r="N2341" s="15" t="str">
        <f t="shared" si="197"/>
        <v>08618</v>
      </c>
      <c r="O2341" t="str">
        <f t="shared" si="198"/>
        <v/>
      </c>
      <c r="Q2341">
        <f t="shared" si="200"/>
        <v>8618</v>
      </c>
      <c r="R2341" s="14">
        <f t="shared" si="199"/>
        <v>1141358</v>
      </c>
    </row>
    <row r="2342" spans="1:18" ht="25.5" x14ac:dyDescent="0.25">
      <c r="A2342" s="10">
        <v>636</v>
      </c>
      <c r="B2342" s="111"/>
      <c r="C2342" s="6" t="s">
        <v>3208</v>
      </c>
      <c r="D2342" s="7">
        <v>44965</v>
      </c>
      <c r="E2342" s="8" t="s">
        <v>248</v>
      </c>
      <c r="F2342" s="9">
        <v>648896</v>
      </c>
      <c r="G2342" s="8" t="s">
        <v>1378</v>
      </c>
      <c r="H2342" s="9">
        <v>68134</v>
      </c>
      <c r="I2342" s="112"/>
      <c r="J2342" s="113"/>
      <c r="K2342" s="114"/>
      <c r="L2342" s="115"/>
      <c r="M2342" s="116"/>
      <c r="N2342" s="15" t="str">
        <f t="shared" si="197"/>
        <v>03137</v>
      </c>
      <c r="O2342" t="str">
        <f t="shared" si="198"/>
        <v/>
      </c>
      <c r="Q2342">
        <f t="shared" si="200"/>
        <v>3137</v>
      </c>
      <c r="R2342" s="14">
        <f t="shared" si="199"/>
        <v>648896</v>
      </c>
    </row>
    <row r="2343" spans="1:18" ht="25.5" x14ac:dyDescent="0.25">
      <c r="A2343" s="10">
        <v>637</v>
      </c>
      <c r="B2343" s="111"/>
      <c r="C2343" s="6" t="s">
        <v>3209</v>
      </c>
      <c r="D2343" s="7">
        <v>44975</v>
      </c>
      <c r="E2343" s="8" t="s">
        <v>2376</v>
      </c>
      <c r="F2343" s="9">
        <v>679872</v>
      </c>
      <c r="G2343" s="8" t="s">
        <v>1378</v>
      </c>
      <c r="H2343" s="9">
        <v>71387</v>
      </c>
      <c r="I2343" s="112"/>
      <c r="J2343" s="113"/>
      <c r="K2343" s="114"/>
      <c r="L2343" s="115"/>
      <c r="M2343" s="116"/>
      <c r="N2343" s="15" t="str">
        <f t="shared" si="197"/>
        <v>06708</v>
      </c>
      <c r="O2343" t="str">
        <f t="shared" si="198"/>
        <v/>
      </c>
      <c r="Q2343">
        <f t="shared" si="200"/>
        <v>6708</v>
      </c>
      <c r="R2343" s="14">
        <f t="shared" si="199"/>
        <v>679872</v>
      </c>
    </row>
    <row r="2344" spans="1:18" ht="25.5" x14ac:dyDescent="0.25">
      <c r="A2344" s="10">
        <v>638</v>
      </c>
      <c r="B2344" s="111"/>
      <c r="C2344" s="6" t="s">
        <v>3210</v>
      </c>
      <c r="D2344" s="7">
        <v>44981</v>
      </c>
      <c r="E2344" s="8" t="s">
        <v>2376</v>
      </c>
      <c r="F2344" s="9">
        <v>1023958</v>
      </c>
      <c r="G2344" s="8" t="s">
        <v>1378</v>
      </c>
      <c r="H2344" s="9">
        <v>107516</v>
      </c>
      <c r="I2344" s="112"/>
      <c r="J2344" s="113"/>
      <c r="K2344" s="114"/>
      <c r="L2344" s="115"/>
      <c r="M2344" s="116"/>
      <c r="N2344" s="15" t="str">
        <f t="shared" si="197"/>
        <v>08617</v>
      </c>
      <c r="O2344" t="str">
        <f t="shared" si="198"/>
        <v/>
      </c>
      <c r="Q2344">
        <f t="shared" si="200"/>
        <v>8617</v>
      </c>
      <c r="R2344" s="14">
        <f t="shared" si="199"/>
        <v>1023958</v>
      </c>
    </row>
    <row r="2345" spans="1:18" ht="25.5" x14ac:dyDescent="0.25">
      <c r="A2345" s="10">
        <v>639</v>
      </c>
      <c r="B2345" s="111"/>
      <c r="C2345" s="6" t="s">
        <v>3211</v>
      </c>
      <c r="D2345" s="7">
        <v>44966</v>
      </c>
      <c r="E2345" s="8" t="s">
        <v>248</v>
      </c>
      <c r="F2345" s="9">
        <v>610819</v>
      </c>
      <c r="G2345" s="8" t="s">
        <v>1378</v>
      </c>
      <c r="H2345" s="9">
        <v>64136</v>
      </c>
      <c r="I2345" s="112"/>
      <c r="J2345" s="113"/>
      <c r="K2345" s="114"/>
      <c r="L2345" s="115"/>
      <c r="M2345" s="116"/>
      <c r="N2345" s="15" t="str">
        <f t="shared" si="197"/>
        <v>03527</v>
      </c>
      <c r="O2345" t="str">
        <f t="shared" si="198"/>
        <v/>
      </c>
      <c r="Q2345">
        <f t="shared" si="200"/>
        <v>3527</v>
      </c>
      <c r="R2345" s="14">
        <f t="shared" si="199"/>
        <v>610819</v>
      </c>
    </row>
    <row r="2346" spans="1:18" ht="25.5" x14ac:dyDescent="0.25">
      <c r="A2346" s="10">
        <v>640</v>
      </c>
      <c r="B2346" s="111"/>
      <c r="C2346" s="6" t="s">
        <v>3212</v>
      </c>
      <c r="D2346" s="7">
        <v>44964</v>
      </c>
      <c r="E2346" s="8" t="s">
        <v>248</v>
      </c>
      <c r="F2346" s="9">
        <v>1018742</v>
      </c>
      <c r="G2346" s="8" t="s">
        <v>1378</v>
      </c>
      <c r="H2346" s="9">
        <v>106968</v>
      </c>
      <c r="I2346" s="112"/>
      <c r="J2346" s="113"/>
      <c r="K2346" s="114"/>
      <c r="L2346" s="115"/>
      <c r="M2346" s="116"/>
      <c r="N2346" s="15" t="str">
        <f t="shared" si="197"/>
        <v>03062</v>
      </c>
      <c r="O2346" t="str">
        <f t="shared" si="198"/>
        <v/>
      </c>
      <c r="Q2346">
        <f t="shared" si="200"/>
        <v>3062</v>
      </c>
      <c r="R2346" s="14">
        <f t="shared" si="199"/>
        <v>1018742</v>
      </c>
    </row>
    <row r="2347" spans="1:18" ht="25.5" x14ac:dyDescent="0.25">
      <c r="A2347" s="10">
        <v>641</v>
      </c>
      <c r="B2347" s="111"/>
      <c r="C2347" s="6" t="s">
        <v>3213</v>
      </c>
      <c r="D2347" s="7">
        <v>44971</v>
      </c>
      <c r="E2347" s="8" t="s">
        <v>248</v>
      </c>
      <c r="F2347" s="9">
        <v>1597603</v>
      </c>
      <c r="G2347" s="8" t="s">
        <v>1378</v>
      </c>
      <c r="H2347" s="9">
        <v>167748</v>
      </c>
      <c r="I2347" s="112"/>
      <c r="J2347" s="113"/>
      <c r="K2347" s="114"/>
      <c r="L2347" s="115"/>
      <c r="M2347" s="116"/>
      <c r="N2347" s="15" t="str">
        <f t="shared" si="197"/>
        <v>04067</v>
      </c>
      <c r="O2347" t="str">
        <f t="shared" si="198"/>
        <v/>
      </c>
      <c r="Q2347">
        <f t="shared" si="200"/>
        <v>4067</v>
      </c>
      <c r="R2347" s="14">
        <f t="shared" si="199"/>
        <v>1597603</v>
      </c>
    </row>
    <row r="2348" spans="1:18" ht="25.5" x14ac:dyDescent="0.25">
      <c r="A2348" s="10">
        <v>642</v>
      </c>
      <c r="B2348" s="111"/>
      <c r="C2348" s="6" t="s">
        <v>3214</v>
      </c>
      <c r="D2348" s="7">
        <v>44981</v>
      </c>
      <c r="E2348" s="8" t="s">
        <v>2376</v>
      </c>
      <c r="F2348" s="9">
        <v>610819</v>
      </c>
      <c r="G2348" s="8" t="s">
        <v>1378</v>
      </c>
      <c r="H2348" s="9">
        <v>64136</v>
      </c>
      <c r="I2348" s="112"/>
      <c r="J2348" s="113"/>
      <c r="K2348" s="114"/>
      <c r="L2348" s="115"/>
      <c r="M2348" s="116"/>
      <c r="N2348" s="15" t="str">
        <f t="shared" si="197"/>
        <v>08615</v>
      </c>
      <c r="O2348" t="str">
        <f t="shared" si="198"/>
        <v/>
      </c>
      <c r="Q2348">
        <f t="shared" si="200"/>
        <v>8615</v>
      </c>
      <c r="R2348" s="14">
        <f t="shared" si="199"/>
        <v>610819</v>
      </c>
    </row>
    <row r="2349" spans="1:18" ht="25.5" x14ac:dyDescent="0.25">
      <c r="A2349" s="11">
        <v>643</v>
      </c>
      <c r="B2349" s="100"/>
      <c r="C2349" s="6" t="s">
        <v>3215</v>
      </c>
      <c r="D2349" s="7">
        <v>44981</v>
      </c>
      <c r="E2349" s="8" t="s">
        <v>2376</v>
      </c>
      <c r="F2349" s="9">
        <v>774414</v>
      </c>
      <c r="G2349" s="8" t="s">
        <v>1378</v>
      </c>
      <c r="H2349" s="9">
        <v>81314</v>
      </c>
      <c r="I2349" s="104"/>
      <c r="J2349" s="105"/>
      <c r="K2349" s="106"/>
      <c r="L2349" s="109"/>
      <c r="M2349" s="110"/>
      <c r="N2349" s="15" t="str">
        <f t="shared" si="197"/>
        <v>08616</v>
      </c>
      <c r="O2349" t="str">
        <f t="shared" si="198"/>
        <v/>
      </c>
      <c r="Q2349">
        <f t="shared" si="200"/>
        <v>8616</v>
      </c>
      <c r="R2349" s="14">
        <f t="shared" si="199"/>
        <v>774414</v>
      </c>
    </row>
    <row r="2350" spans="1:18" ht="38.25" x14ac:dyDescent="0.25">
      <c r="A2350" s="5">
        <v>644</v>
      </c>
      <c r="B2350" s="99" t="s">
        <v>3216</v>
      </c>
      <c r="C2350" s="6" t="s">
        <v>3217</v>
      </c>
      <c r="D2350" s="7">
        <v>44964</v>
      </c>
      <c r="E2350" s="8" t="s">
        <v>3218</v>
      </c>
      <c r="F2350" s="9">
        <v>-774644</v>
      </c>
      <c r="G2350" s="8" t="s">
        <v>1378</v>
      </c>
      <c r="H2350" s="9">
        <v>-81338</v>
      </c>
      <c r="I2350" s="101">
        <v>-1907388</v>
      </c>
      <c r="J2350" s="102"/>
      <c r="K2350" s="103"/>
      <c r="L2350" s="107" t="s">
        <v>1234</v>
      </c>
      <c r="M2350" s="108"/>
      <c r="N2350" s="15" t="str">
        <f t="shared" si="197"/>
        <v>'48</v>
      </c>
      <c r="O2350" t="str">
        <f t="shared" si="198"/>
        <v>HT</v>
      </c>
      <c r="Q2350">
        <f t="shared" ref="Q2350:Q2353" si="203">RIGHT(N2350,LEN(N2350)-1)*1</f>
        <v>48</v>
      </c>
      <c r="R2350" s="14">
        <f t="shared" si="199"/>
        <v>-774644</v>
      </c>
    </row>
    <row r="2351" spans="1:18" ht="38.25" x14ac:dyDescent="0.25">
      <c r="A2351" s="10">
        <v>645</v>
      </c>
      <c r="B2351" s="111"/>
      <c r="C2351" s="6" t="s">
        <v>3219</v>
      </c>
      <c r="D2351" s="7">
        <v>44975</v>
      </c>
      <c r="E2351" s="8" t="s">
        <v>3220</v>
      </c>
      <c r="F2351" s="9">
        <v>-200350</v>
      </c>
      <c r="G2351" s="8" t="s">
        <v>1378</v>
      </c>
      <c r="H2351" s="9">
        <v>-21037</v>
      </c>
      <c r="I2351" s="112"/>
      <c r="J2351" s="113"/>
      <c r="K2351" s="114"/>
      <c r="L2351" s="115"/>
      <c r="M2351" s="116"/>
      <c r="N2351" s="15" t="str">
        <f t="shared" si="197"/>
        <v>'82</v>
      </c>
      <c r="O2351" t="str">
        <f t="shared" si="198"/>
        <v>HT</v>
      </c>
      <c r="Q2351">
        <f t="shared" si="203"/>
        <v>82</v>
      </c>
      <c r="R2351" s="14">
        <f t="shared" si="199"/>
        <v>-200350</v>
      </c>
    </row>
    <row r="2352" spans="1:18" ht="38.25" x14ac:dyDescent="0.25">
      <c r="A2352" s="10">
        <v>646</v>
      </c>
      <c r="B2352" s="111"/>
      <c r="C2352" s="6" t="s">
        <v>1965</v>
      </c>
      <c r="D2352" s="7">
        <v>44975</v>
      </c>
      <c r="E2352" s="8" t="s">
        <v>3221</v>
      </c>
      <c r="F2352" s="9">
        <v>-200350</v>
      </c>
      <c r="G2352" s="8" t="s">
        <v>1378</v>
      </c>
      <c r="H2352" s="9">
        <v>-21037</v>
      </c>
      <c r="I2352" s="112"/>
      <c r="J2352" s="113"/>
      <c r="K2352" s="114"/>
      <c r="L2352" s="115"/>
      <c r="M2352" s="116"/>
      <c r="N2352" s="15" t="str">
        <f t="shared" si="197"/>
        <v>'80</v>
      </c>
      <c r="O2352" t="str">
        <f t="shared" si="198"/>
        <v>HT</v>
      </c>
      <c r="Q2352">
        <f t="shared" si="203"/>
        <v>80</v>
      </c>
      <c r="R2352" s="14">
        <f t="shared" si="199"/>
        <v>-200350</v>
      </c>
    </row>
    <row r="2353" spans="1:18" ht="38.25" x14ac:dyDescent="0.25">
      <c r="A2353" s="11">
        <v>647</v>
      </c>
      <c r="B2353" s="100"/>
      <c r="C2353" s="6" t="s">
        <v>3222</v>
      </c>
      <c r="D2353" s="7">
        <v>44977</v>
      </c>
      <c r="E2353" s="8" t="s">
        <v>3223</v>
      </c>
      <c r="F2353" s="9">
        <v>-955816</v>
      </c>
      <c r="G2353" s="8" t="s">
        <v>1378</v>
      </c>
      <c r="H2353" s="9">
        <v>-100361</v>
      </c>
      <c r="I2353" s="104"/>
      <c r="J2353" s="105"/>
      <c r="K2353" s="106"/>
      <c r="L2353" s="109"/>
      <c r="M2353" s="110"/>
      <c r="N2353" s="15" t="str">
        <f t="shared" si="197"/>
        <v>'86</v>
      </c>
      <c r="O2353" t="str">
        <f t="shared" si="198"/>
        <v>HT</v>
      </c>
      <c r="Q2353">
        <f t="shared" si="203"/>
        <v>86</v>
      </c>
      <c r="R2353" s="14">
        <f t="shared" si="199"/>
        <v>-955816</v>
      </c>
    </row>
    <row r="2354" spans="1:18" ht="25.5" x14ac:dyDescent="0.25">
      <c r="A2354" s="5">
        <v>648</v>
      </c>
      <c r="B2354" s="99" t="s">
        <v>3224</v>
      </c>
      <c r="C2354" s="6" t="s">
        <v>3225</v>
      </c>
      <c r="D2354" s="7">
        <v>44964</v>
      </c>
      <c r="E2354" s="8" t="s">
        <v>248</v>
      </c>
      <c r="F2354" s="9">
        <v>3458508</v>
      </c>
      <c r="G2354" s="8" t="s">
        <v>1378</v>
      </c>
      <c r="H2354" s="9">
        <v>363143</v>
      </c>
      <c r="I2354" s="101">
        <v>26005376</v>
      </c>
      <c r="J2354" s="102"/>
      <c r="K2354" s="103"/>
      <c r="L2354" s="107" t="s">
        <v>1259</v>
      </c>
      <c r="M2354" s="108"/>
      <c r="N2354" s="15" t="str">
        <f t="shared" si="197"/>
        <v>03065</v>
      </c>
      <c r="O2354" t="str">
        <f t="shared" si="198"/>
        <v/>
      </c>
      <c r="Q2354">
        <f t="shared" si="200"/>
        <v>3065</v>
      </c>
      <c r="R2354" s="14">
        <f t="shared" si="199"/>
        <v>3458508</v>
      </c>
    </row>
    <row r="2355" spans="1:18" ht="25.5" x14ac:dyDescent="0.25">
      <c r="A2355" s="10">
        <v>649</v>
      </c>
      <c r="B2355" s="111"/>
      <c r="C2355" s="6" t="s">
        <v>3226</v>
      </c>
      <c r="D2355" s="7">
        <v>44967</v>
      </c>
      <c r="E2355" s="8" t="s">
        <v>2376</v>
      </c>
      <c r="F2355" s="9">
        <v>2366252</v>
      </c>
      <c r="G2355" s="8" t="s">
        <v>1378</v>
      </c>
      <c r="H2355" s="9">
        <v>248456</v>
      </c>
      <c r="I2355" s="112"/>
      <c r="J2355" s="113"/>
      <c r="K2355" s="114"/>
      <c r="L2355" s="115"/>
      <c r="M2355" s="116"/>
      <c r="N2355" s="15" t="str">
        <f t="shared" si="197"/>
        <v>03835</v>
      </c>
      <c r="O2355" t="str">
        <f t="shared" si="198"/>
        <v/>
      </c>
      <c r="Q2355">
        <f t="shared" si="200"/>
        <v>3835</v>
      </c>
      <c r="R2355" s="14">
        <f t="shared" si="199"/>
        <v>2366252</v>
      </c>
    </row>
    <row r="2356" spans="1:18" ht="25.5" x14ac:dyDescent="0.25">
      <c r="A2356" s="10">
        <v>650</v>
      </c>
      <c r="B2356" s="111"/>
      <c r="C2356" s="6" t="s">
        <v>3227</v>
      </c>
      <c r="D2356" s="7">
        <v>44980</v>
      </c>
      <c r="E2356" s="8" t="s">
        <v>2376</v>
      </c>
      <c r="F2356" s="9">
        <v>1625812</v>
      </c>
      <c r="G2356" s="8" t="s">
        <v>1378</v>
      </c>
      <c r="H2356" s="9">
        <v>170710</v>
      </c>
      <c r="I2356" s="112"/>
      <c r="J2356" s="113"/>
      <c r="K2356" s="114"/>
      <c r="L2356" s="115"/>
      <c r="M2356" s="116"/>
      <c r="N2356" s="15" t="str">
        <f t="shared" si="197"/>
        <v>07451</v>
      </c>
      <c r="O2356" t="str">
        <f t="shared" si="198"/>
        <v/>
      </c>
      <c r="Q2356">
        <f t="shared" si="200"/>
        <v>7451</v>
      </c>
      <c r="R2356" s="14">
        <f t="shared" si="199"/>
        <v>1625812</v>
      </c>
    </row>
    <row r="2357" spans="1:18" ht="25.5" x14ac:dyDescent="0.25">
      <c r="A2357" s="10">
        <v>651</v>
      </c>
      <c r="B2357" s="111"/>
      <c r="C2357" s="6" t="s">
        <v>3228</v>
      </c>
      <c r="D2357" s="7">
        <v>44980</v>
      </c>
      <c r="E2357" s="8" t="s">
        <v>2376</v>
      </c>
      <c r="F2357" s="9">
        <v>407923</v>
      </c>
      <c r="G2357" s="8" t="s">
        <v>1378</v>
      </c>
      <c r="H2357" s="9">
        <v>42832</v>
      </c>
      <c r="I2357" s="112"/>
      <c r="J2357" s="113"/>
      <c r="K2357" s="114"/>
      <c r="L2357" s="115"/>
      <c r="M2357" s="116"/>
      <c r="N2357" s="15" t="str">
        <f t="shared" si="197"/>
        <v>07948</v>
      </c>
      <c r="O2357" t="str">
        <f t="shared" si="198"/>
        <v/>
      </c>
      <c r="Q2357">
        <f t="shared" si="200"/>
        <v>7948</v>
      </c>
      <c r="R2357" s="14">
        <f t="shared" si="199"/>
        <v>407923</v>
      </c>
    </row>
    <row r="2358" spans="1:18" ht="25.5" x14ac:dyDescent="0.25">
      <c r="A2358" s="10">
        <v>652</v>
      </c>
      <c r="B2358" s="111"/>
      <c r="C2358" s="6" t="s">
        <v>3229</v>
      </c>
      <c r="D2358" s="7">
        <v>44978</v>
      </c>
      <c r="E2358" s="8" t="s">
        <v>2376</v>
      </c>
      <c r="F2358" s="9">
        <v>1572397</v>
      </c>
      <c r="G2358" s="8" t="s">
        <v>1378</v>
      </c>
      <c r="H2358" s="9">
        <v>165102</v>
      </c>
      <c r="I2358" s="112"/>
      <c r="J2358" s="113"/>
      <c r="K2358" s="114"/>
      <c r="L2358" s="115"/>
      <c r="M2358" s="116"/>
      <c r="N2358" s="15" t="str">
        <f t="shared" si="197"/>
        <v>06775</v>
      </c>
      <c r="O2358" t="str">
        <f t="shared" si="198"/>
        <v/>
      </c>
      <c r="Q2358">
        <f t="shared" si="200"/>
        <v>6775</v>
      </c>
      <c r="R2358" s="14">
        <f t="shared" si="199"/>
        <v>1572397</v>
      </c>
    </row>
    <row r="2359" spans="1:18" ht="25.5" x14ac:dyDescent="0.25">
      <c r="A2359" s="10">
        <v>653</v>
      </c>
      <c r="B2359" s="111"/>
      <c r="C2359" s="6" t="s">
        <v>3230</v>
      </c>
      <c r="D2359" s="7">
        <v>44985</v>
      </c>
      <c r="E2359" s="8" t="s">
        <v>2376</v>
      </c>
      <c r="F2359" s="9">
        <v>4114751</v>
      </c>
      <c r="G2359" s="8" t="s">
        <v>1378</v>
      </c>
      <c r="H2359" s="9">
        <v>432049</v>
      </c>
      <c r="I2359" s="112"/>
      <c r="J2359" s="113"/>
      <c r="K2359" s="114"/>
      <c r="L2359" s="115"/>
      <c r="M2359" s="116"/>
      <c r="N2359" s="15" t="str">
        <f t="shared" si="197"/>
        <v>09083</v>
      </c>
      <c r="O2359" t="str">
        <f t="shared" si="198"/>
        <v/>
      </c>
      <c r="Q2359">
        <f t="shared" si="200"/>
        <v>9083</v>
      </c>
      <c r="R2359" s="14">
        <f t="shared" si="199"/>
        <v>4114751</v>
      </c>
    </row>
    <row r="2360" spans="1:18" ht="25.5" x14ac:dyDescent="0.25">
      <c r="A2360" s="10">
        <v>654</v>
      </c>
      <c r="B2360" s="111"/>
      <c r="C2360" s="6" t="s">
        <v>3231</v>
      </c>
      <c r="D2360" s="7">
        <v>44980</v>
      </c>
      <c r="E2360" s="8" t="s">
        <v>2376</v>
      </c>
      <c r="F2360" s="9">
        <v>2187405</v>
      </c>
      <c r="G2360" s="8" t="s">
        <v>1378</v>
      </c>
      <c r="H2360" s="9">
        <v>229678</v>
      </c>
      <c r="I2360" s="112"/>
      <c r="J2360" s="113"/>
      <c r="K2360" s="114"/>
      <c r="L2360" s="115"/>
      <c r="M2360" s="116"/>
      <c r="N2360" s="15" t="str">
        <f t="shared" si="197"/>
        <v>07964</v>
      </c>
      <c r="O2360" t="str">
        <f t="shared" si="198"/>
        <v/>
      </c>
      <c r="Q2360">
        <f t="shared" si="200"/>
        <v>7964</v>
      </c>
      <c r="R2360" s="14">
        <f t="shared" si="199"/>
        <v>2187405</v>
      </c>
    </row>
    <row r="2361" spans="1:18" ht="25.5" x14ac:dyDescent="0.25">
      <c r="A2361" s="10">
        <v>655</v>
      </c>
      <c r="B2361" s="111"/>
      <c r="C2361" s="6" t="s">
        <v>3232</v>
      </c>
      <c r="D2361" s="7">
        <v>44971</v>
      </c>
      <c r="E2361" s="8" t="s">
        <v>248</v>
      </c>
      <c r="F2361" s="9">
        <v>1793854</v>
      </c>
      <c r="G2361" s="8" t="s">
        <v>1378</v>
      </c>
      <c r="H2361" s="9">
        <v>188355</v>
      </c>
      <c r="I2361" s="112"/>
      <c r="J2361" s="113"/>
      <c r="K2361" s="114"/>
      <c r="L2361" s="115"/>
      <c r="M2361" s="116"/>
      <c r="N2361" s="15" t="str">
        <f t="shared" si="197"/>
        <v>04068</v>
      </c>
      <c r="O2361" t="str">
        <f t="shared" si="198"/>
        <v/>
      </c>
      <c r="Q2361">
        <f t="shared" si="200"/>
        <v>4068</v>
      </c>
      <c r="R2361" s="14">
        <f t="shared" si="199"/>
        <v>1793854</v>
      </c>
    </row>
    <row r="2362" spans="1:18" ht="25.5" x14ac:dyDescent="0.25">
      <c r="A2362" s="10">
        <v>656</v>
      </c>
      <c r="B2362" s="111"/>
      <c r="C2362" s="6" t="s">
        <v>3233</v>
      </c>
      <c r="D2362" s="7">
        <v>44967</v>
      </c>
      <c r="E2362" s="8" t="s">
        <v>248</v>
      </c>
      <c r="F2362" s="9">
        <v>1900594</v>
      </c>
      <c r="G2362" s="8" t="s">
        <v>1378</v>
      </c>
      <c r="H2362" s="9">
        <v>199562</v>
      </c>
      <c r="I2362" s="112"/>
      <c r="J2362" s="113"/>
      <c r="K2362" s="114"/>
      <c r="L2362" s="115"/>
      <c r="M2362" s="116"/>
      <c r="N2362" s="15" t="str">
        <f t="shared" si="197"/>
        <v>03836</v>
      </c>
      <c r="O2362" t="str">
        <f t="shared" si="198"/>
        <v/>
      </c>
      <c r="Q2362">
        <f t="shared" si="200"/>
        <v>3836</v>
      </c>
      <c r="R2362" s="14">
        <f t="shared" si="199"/>
        <v>1900594</v>
      </c>
    </row>
    <row r="2363" spans="1:18" ht="25.5" x14ac:dyDescent="0.25">
      <c r="A2363" s="10">
        <v>657</v>
      </c>
      <c r="B2363" s="111"/>
      <c r="C2363" s="6" t="s">
        <v>3234</v>
      </c>
      <c r="D2363" s="7">
        <v>44964</v>
      </c>
      <c r="E2363" s="8" t="s">
        <v>248</v>
      </c>
      <c r="F2363" s="9">
        <v>2593752</v>
      </c>
      <c r="G2363" s="8" t="s">
        <v>1378</v>
      </c>
      <c r="H2363" s="9">
        <v>272344</v>
      </c>
      <c r="I2363" s="112"/>
      <c r="J2363" s="113"/>
      <c r="K2363" s="114"/>
      <c r="L2363" s="115"/>
      <c r="M2363" s="116"/>
      <c r="N2363" s="15" t="str">
        <f t="shared" si="197"/>
        <v>03066</v>
      </c>
      <c r="O2363" t="str">
        <f t="shared" si="198"/>
        <v/>
      </c>
      <c r="Q2363">
        <f t="shared" si="200"/>
        <v>3066</v>
      </c>
      <c r="R2363" s="14">
        <f t="shared" si="199"/>
        <v>2593752</v>
      </c>
    </row>
    <row r="2364" spans="1:18" ht="25.5" x14ac:dyDescent="0.25">
      <c r="A2364" s="10">
        <v>658</v>
      </c>
      <c r="B2364" s="111"/>
      <c r="C2364" s="6" t="s">
        <v>3235</v>
      </c>
      <c r="D2364" s="7">
        <v>44968</v>
      </c>
      <c r="E2364" s="8" t="s">
        <v>248</v>
      </c>
      <c r="F2364" s="9">
        <v>1470641</v>
      </c>
      <c r="G2364" s="8" t="s">
        <v>1378</v>
      </c>
      <c r="H2364" s="9">
        <v>154417</v>
      </c>
      <c r="I2364" s="112"/>
      <c r="J2364" s="113"/>
      <c r="K2364" s="114"/>
      <c r="L2364" s="115"/>
      <c r="M2364" s="116"/>
      <c r="N2364" s="15" t="str">
        <f t="shared" si="197"/>
        <v>03918</v>
      </c>
      <c r="O2364" t="str">
        <f t="shared" si="198"/>
        <v/>
      </c>
      <c r="Q2364">
        <f t="shared" si="200"/>
        <v>3918</v>
      </c>
      <c r="R2364" s="14">
        <f t="shared" si="199"/>
        <v>1470641</v>
      </c>
    </row>
    <row r="2365" spans="1:18" ht="25.5" x14ac:dyDescent="0.25">
      <c r="A2365" s="10">
        <v>659</v>
      </c>
      <c r="B2365" s="111"/>
      <c r="C2365" s="6" t="s">
        <v>3236</v>
      </c>
      <c r="D2365" s="7">
        <v>44968</v>
      </c>
      <c r="E2365" s="8" t="s">
        <v>2376</v>
      </c>
      <c r="F2365" s="9">
        <v>2566802</v>
      </c>
      <c r="G2365" s="8" t="s">
        <v>1378</v>
      </c>
      <c r="H2365" s="9">
        <v>269514</v>
      </c>
      <c r="I2365" s="112"/>
      <c r="J2365" s="113"/>
      <c r="K2365" s="114"/>
      <c r="L2365" s="115"/>
      <c r="M2365" s="116"/>
      <c r="N2365" s="15" t="str">
        <f t="shared" si="197"/>
        <v>03919</v>
      </c>
      <c r="O2365" t="str">
        <f t="shared" si="198"/>
        <v/>
      </c>
      <c r="Q2365">
        <f t="shared" si="200"/>
        <v>3919</v>
      </c>
      <c r="R2365" s="14">
        <f t="shared" si="199"/>
        <v>2566802</v>
      </c>
    </row>
    <row r="2366" spans="1:18" ht="25.5" x14ac:dyDescent="0.25">
      <c r="A2366" s="10">
        <v>660</v>
      </c>
      <c r="B2366" s="111"/>
      <c r="C2366" s="6" t="s">
        <v>3237</v>
      </c>
      <c r="D2366" s="7">
        <v>44967</v>
      </c>
      <c r="E2366" s="8" t="s">
        <v>248</v>
      </c>
      <c r="F2366" s="9">
        <v>2223181</v>
      </c>
      <c r="G2366" s="8" t="s">
        <v>1378</v>
      </c>
      <c r="H2366" s="9">
        <v>233434</v>
      </c>
      <c r="I2366" s="112"/>
      <c r="J2366" s="113"/>
      <c r="K2366" s="114"/>
      <c r="L2366" s="115"/>
      <c r="M2366" s="116"/>
      <c r="N2366" s="15" t="str">
        <f t="shared" si="197"/>
        <v>03833</v>
      </c>
      <c r="O2366" t="str">
        <f t="shared" si="198"/>
        <v/>
      </c>
      <c r="Q2366">
        <f t="shared" si="200"/>
        <v>3833</v>
      </c>
      <c r="R2366" s="14">
        <f t="shared" si="199"/>
        <v>2223181</v>
      </c>
    </row>
    <row r="2367" spans="1:18" ht="25.5" x14ac:dyDescent="0.25">
      <c r="A2367" s="11">
        <v>661</v>
      </c>
      <c r="B2367" s="100"/>
      <c r="C2367" s="6" t="s">
        <v>3238</v>
      </c>
      <c r="D2367" s="7">
        <v>44968</v>
      </c>
      <c r="E2367" s="8" t="s">
        <v>248</v>
      </c>
      <c r="F2367" s="9">
        <v>774414</v>
      </c>
      <c r="G2367" s="8" t="s">
        <v>1378</v>
      </c>
      <c r="H2367" s="9">
        <v>81313</v>
      </c>
      <c r="I2367" s="104"/>
      <c r="J2367" s="105"/>
      <c r="K2367" s="106"/>
      <c r="L2367" s="109"/>
      <c r="M2367" s="110"/>
      <c r="N2367" s="15" t="str">
        <f t="shared" si="197"/>
        <v>03877</v>
      </c>
      <c r="O2367" t="str">
        <f t="shared" si="198"/>
        <v/>
      </c>
      <c r="Q2367">
        <f t="shared" si="200"/>
        <v>3877</v>
      </c>
      <c r="R2367" s="14">
        <f t="shared" si="199"/>
        <v>774414</v>
      </c>
    </row>
    <row r="2368" spans="1:18" ht="51" x14ac:dyDescent="0.25">
      <c r="A2368" s="5">
        <v>662</v>
      </c>
      <c r="B2368" s="99" t="s">
        <v>3239</v>
      </c>
      <c r="C2368" s="6" t="s">
        <v>3240</v>
      </c>
      <c r="D2368" s="7">
        <v>44968</v>
      </c>
      <c r="E2368" s="8" t="s">
        <v>3241</v>
      </c>
      <c r="F2368" s="9">
        <v>-565419</v>
      </c>
      <c r="G2368" s="8" t="s">
        <v>1378</v>
      </c>
      <c r="H2368" s="9">
        <v>-59369</v>
      </c>
      <c r="I2368" s="101">
        <v>-5166720</v>
      </c>
      <c r="J2368" s="102"/>
      <c r="K2368" s="103"/>
      <c r="L2368" s="107" t="s">
        <v>1259</v>
      </c>
      <c r="M2368" s="108"/>
      <c r="N2368" s="15" t="str">
        <f t="shared" si="197"/>
        <v>'69</v>
      </c>
      <c r="O2368" t="str">
        <f t="shared" si="198"/>
        <v>HT</v>
      </c>
      <c r="Q2368">
        <f t="shared" ref="Q2368:Q2377" si="204">RIGHT(N2368,LEN(N2368)-1)*1</f>
        <v>69</v>
      </c>
      <c r="R2368" s="14">
        <f t="shared" si="199"/>
        <v>-565419</v>
      </c>
    </row>
    <row r="2369" spans="1:18" ht="51" x14ac:dyDescent="0.25">
      <c r="A2369" s="10">
        <v>663</v>
      </c>
      <c r="B2369" s="111"/>
      <c r="C2369" s="6" t="s">
        <v>1352</v>
      </c>
      <c r="D2369" s="7">
        <v>44960</v>
      </c>
      <c r="E2369" s="8" t="s">
        <v>3242</v>
      </c>
      <c r="F2369" s="9">
        <v>-305819</v>
      </c>
      <c r="G2369" s="8" t="s">
        <v>1378</v>
      </c>
      <c r="H2369" s="9">
        <v>-32111</v>
      </c>
      <c r="I2369" s="112"/>
      <c r="J2369" s="113"/>
      <c r="K2369" s="114"/>
      <c r="L2369" s="115"/>
      <c r="M2369" s="116"/>
      <c r="N2369" s="15" t="str">
        <f t="shared" si="197"/>
        <v>'35</v>
      </c>
      <c r="O2369" t="str">
        <f t="shared" si="198"/>
        <v>HT</v>
      </c>
      <c r="Q2369">
        <f t="shared" si="204"/>
        <v>35</v>
      </c>
      <c r="R2369" s="14">
        <f t="shared" si="199"/>
        <v>-305819</v>
      </c>
    </row>
    <row r="2370" spans="1:18" ht="38.25" x14ac:dyDescent="0.25">
      <c r="A2370" s="10">
        <v>664</v>
      </c>
      <c r="B2370" s="111"/>
      <c r="C2370" s="6" t="s">
        <v>3243</v>
      </c>
      <c r="D2370" s="7">
        <v>44984</v>
      </c>
      <c r="E2370" s="8" t="s">
        <v>3244</v>
      </c>
      <c r="F2370" s="9">
        <v>-311483</v>
      </c>
      <c r="G2370" s="8" t="s">
        <v>1378</v>
      </c>
      <c r="H2370" s="9">
        <v>-32706</v>
      </c>
      <c r="I2370" s="112"/>
      <c r="J2370" s="113"/>
      <c r="K2370" s="114"/>
      <c r="L2370" s="115"/>
      <c r="M2370" s="116"/>
      <c r="N2370" s="15" t="str">
        <f t="shared" si="197"/>
        <v>'134</v>
      </c>
      <c r="O2370" t="str">
        <f t="shared" si="198"/>
        <v>HT</v>
      </c>
      <c r="Q2370">
        <f t="shared" si="204"/>
        <v>134</v>
      </c>
      <c r="R2370" s="14">
        <f t="shared" si="199"/>
        <v>-311483</v>
      </c>
    </row>
    <row r="2371" spans="1:18" ht="51" x14ac:dyDescent="0.25">
      <c r="A2371" s="10">
        <v>665</v>
      </c>
      <c r="B2371" s="111"/>
      <c r="C2371" s="6" t="s">
        <v>3245</v>
      </c>
      <c r="D2371" s="7">
        <v>44971</v>
      </c>
      <c r="E2371" s="8" t="s">
        <v>3246</v>
      </c>
      <c r="F2371" s="9">
        <v>-1401539</v>
      </c>
      <c r="G2371" s="8" t="s">
        <v>1378</v>
      </c>
      <c r="H2371" s="9">
        <v>-147161</v>
      </c>
      <c r="I2371" s="112"/>
      <c r="J2371" s="113"/>
      <c r="K2371" s="114"/>
      <c r="L2371" s="115"/>
      <c r="M2371" s="116"/>
      <c r="N2371" s="15" t="str">
        <f t="shared" si="197"/>
        <v>'77</v>
      </c>
      <c r="O2371" t="str">
        <f t="shared" si="198"/>
        <v>HT</v>
      </c>
      <c r="Q2371">
        <f t="shared" si="204"/>
        <v>77</v>
      </c>
      <c r="R2371" s="14">
        <f t="shared" si="199"/>
        <v>-1401539</v>
      </c>
    </row>
    <row r="2372" spans="1:18" ht="51" x14ac:dyDescent="0.25">
      <c r="A2372" s="10">
        <v>666</v>
      </c>
      <c r="B2372" s="111"/>
      <c r="C2372" s="6" t="s">
        <v>3247</v>
      </c>
      <c r="D2372" s="7">
        <v>44973</v>
      </c>
      <c r="E2372" s="8" t="s">
        <v>3248</v>
      </c>
      <c r="F2372" s="9">
        <v>-356232</v>
      </c>
      <c r="G2372" s="8" t="s">
        <v>1378</v>
      </c>
      <c r="H2372" s="9">
        <v>-37404</v>
      </c>
      <c r="I2372" s="112"/>
      <c r="J2372" s="113"/>
      <c r="K2372" s="114"/>
      <c r="L2372" s="115"/>
      <c r="M2372" s="116"/>
      <c r="N2372" s="15" t="str">
        <f t="shared" si="197"/>
        <v>'100</v>
      </c>
      <c r="O2372" t="str">
        <f t="shared" si="198"/>
        <v>HT</v>
      </c>
      <c r="Q2372">
        <f t="shared" si="204"/>
        <v>100</v>
      </c>
      <c r="R2372" s="14">
        <f t="shared" si="199"/>
        <v>-356232</v>
      </c>
    </row>
    <row r="2373" spans="1:18" ht="51" x14ac:dyDescent="0.25">
      <c r="A2373" s="10">
        <v>667</v>
      </c>
      <c r="B2373" s="111"/>
      <c r="C2373" s="6" t="s">
        <v>3249</v>
      </c>
      <c r="D2373" s="7">
        <v>44971</v>
      </c>
      <c r="E2373" s="8" t="s">
        <v>3250</v>
      </c>
      <c r="F2373" s="9">
        <v>-566374</v>
      </c>
      <c r="G2373" s="8" t="s">
        <v>1378</v>
      </c>
      <c r="H2373" s="9">
        <v>-59469</v>
      </c>
      <c r="I2373" s="112"/>
      <c r="J2373" s="113"/>
      <c r="K2373" s="114"/>
      <c r="L2373" s="115"/>
      <c r="M2373" s="116"/>
      <c r="N2373" s="15" t="str">
        <f t="shared" si="197"/>
        <v>'78</v>
      </c>
      <c r="O2373" t="str">
        <f t="shared" si="198"/>
        <v>HT</v>
      </c>
      <c r="Q2373">
        <f t="shared" si="204"/>
        <v>78</v>
      </c>
      <c r="R2373" s="14">
        <f t="shared" si="199"/>
        <v>-566374</v>
      </c>
    </row>
    <row r="2374" spans="1:18" ht="51" x14ac:dyDescent="0.25">
      <c r="A2374" s="10">
        <v>668</v>
      </c>
      <c r="B2374" s="111"/>
      <c r="C2374" s="6" t="s">
        <v>3251</v>
      </c>
      <c r="D2374" s="7">
        <v>44973</v>
      </c>
      <c r="E2374" s="8" t="s">
        <v>3252</v>
      </c>
      <c r="F2374" s="9">
        <v>-390796</v>
      </c>
      <c r="G2374" s="8" t="s">
        <v>1378</v>
      </c>
      <c r="H2374" s="9">
        <v>-41034</v>
      </c>
      <c r="I2374" s="112"/>
      <c r="J2374" s="113"/>
      <c r="K2374" s="114"/>
      <c r="L2374" s="115"/>
      <c r="M2374" s="116"/>
      <c r="N2374" s="15" t="str">
        <f t="shared" si="197"/>
        <v>'101</v>
      </c>
      <c r="O2374" t="str">
        <f t="shared" si="198"/>
        <v>HT</v>
      </c>
      <c r="Q2374">
        <f t="shared" si="204"/>
        <v>101</v>
      </c>
      <c r="R2374" s="14">
        <f t="shared" si="199"/>
        <v>-390796</v>
      </c>
    </row>
    <row r="2375" spans="1:18" ht="51" x14ac:dyDescent="0.25">
      <c r="A2375" s="10">
        <v>669</v>
      </c>
      <c r="B2375" s="111"/>
      <c r="C2375" s="6" t="s">
        <v>3253</v>
      </c>
      <c r="D2375" s="7">
        <v>44973</v>
      </c>
      <c r="E2375" s="8" t="s">
        <v>3254</v>
      </c>
      <c r="F2375" s="9">
        <v>-884542</v>
      </c>
      <c r="G2375" s="8" t="s">
        <v>1378</v>
      </c>
      <c r="H2375" s="9">
        <v>-92877</v>
      </c>
      <c r="I2375" s="112"/>
      <c r="J2375" s="113"/>
      <c r="K2375" s="114"/>
      <c r="L2375" s="115"/>
      <c r="M2375" s="116"/>
      <c r="N2375" s="15" t="str">
        <f t="shared" si="197"/>
        <v>'107</v>
      </c>
      <c r="O2375" t="str">
        <f t="shared" si="198"/>
        <v>HT</v>
      </c>
      <c r="Q2375">
        <f t="shared" si="204"/>
        <v>107</v>
      </c>
      <c r="R2375" s="14">
        <f t="shared" si="199"/>
        <v>-884542</v>
      </c>
    </row>
    <row r="2376" spans="1:18" ht="51" x14ac:dyDescent="0.25">
      <c r="A2376" s="10">
        <v>670</v>
      </c>
      <c r="B2376" s="111"/>
      <c r="C2376" s="6" t="s">
        <v>3255</v>
      </c>
      <c r="D2376" s="7">
        <v>44968</v>
      </c>
      <c r="E2376" s="8" t="s">
        <v>3256</v>
      </c>
      <c r="F2376" s="9">
        <v>-709524</v>
      </c>
      <c r="G2376" s="8" t="s">
        <v>1378</v>
      </c>
      <c r="H2376" s="9">
        <v>-74500</v>
      </c>
      <c r="I2376" s="112"/>
      <c r="J2376" s="113"/>
      <c r="K2376" s="114"/>
      <c r="L2376" s="115"/>
      <c r="M2376" s="116"/>
      <c r="N2376" s="15" t="str">
        <f t="shared" si="197"/>
        <v>'62</v>
      </c>
      <c r="O2376" t="str">
        <f t="shared" si="198"/>
        <v>HT</v>
      </c>
      <c r="Q2376">
        <f t="shared" si="204"/>
        <v>62</v>
      </c>
      <c r="R2376" s="14">
        <f t="shared" si="199"/>
        <v>-709524</v>
      </c>
    </row>
    <row r="2377" spans="1:18" ht="51" x14ac:dyDescent="0.25">
      <c r="A2377" s="11">
        <v>671</v>
      </c>
      <c r="B2377" s="100"/>
      <c r="C2377" s="6" t="s">
        <v>3257</v>
      </c>
      <c r="D2377" s="7">
        <v>44971</v>
      </c>
      <c r="E2377" s="8" t="s">
        <v>3258</v>
      </c>
      <c r="F2377" s="9">
        <v>-281143</v>
      </c>
      <c r="G2377" s="8" t="s">
        <v>1378</v>
      </c>
      <c r="H2377" s="9">
        <v>-29520</v>
      </c>
      <c r="I2377" s="104"/>
      <c r="J2377" s="105"/>
      <c r="K2377" s="106"/>
      <c r="L2377" s="109"/>
      <c r="M2377" s="110"/>
      <c r="N2377" s="15" t="str">
        <f t="shared" si="197"/>
        <v>'79</v>
      </c>
      <c r="O2377" t="str">
        <f t="shared" si="198"/>
        <v>HT</v>
      </c>
      <c r="Q2377">
        <f t="shared" si="204"/>
        <v>79</v>
      </c>
      <c r="R2377" s="14">
        <f t="shared" si="199"/>
        <v>-281143</v>
      </c>
    </row>
    <row r="2378" spans="1:18" ht="38.25" x14ac:dyDescent="0.25">
      <c r="A2378" s="5">
        <v>672</v>
      </c>
      <c r="B2378" s="99" t="s">
        <v>3259</v>
      </c>
      <c r="C2378" s="6" t="s">
        <v>3260</v>
      </c>
      <c r="D2378" s="7">
        <v>44970</v>
      </c>
      <c r="E2378" s="8" t="s">
        <v>2294</v>
      </c>
      <c r="F2378" s="9">
        <v>366491</v>
      </c>
      <c r="G2378" s="8" t="s">
        <v>1378</v>
      </c>
      <c r="H2378" s="9">
        <v>38482</v>
      </c>
      <c r="I2378" s="101">
        <v>13944184</v>
      </c>
      <c r="J2378" s="102"/>
      <c r="K2378" s="103"/>
      <c r="L2378" s="107" t="s">
        <v>1285</v>
      </c>
      <c r="M2378" s="108"/>
      <c r="N2378" s="15" t="str">
        <f t="shared" si="197"/>
        <v>04031</v>
      </c>
      <c r="O2378" t="str">
        <f t="shared" si="198"/>
        <v/>
      </c>
      <c r="Q2378">
        <f t="shared" si="200"/>
        <v>4031</v>
      </c>
      <c r="R2378" s="14">
        <f t="shared" si="199"/>
        <v>366491</v>
      </c>
    </row>
    <row r="2379" spans="1:18" ht="38.25" x14ac:dyDescent="0.25">
      <c r="A2379" s="10">
        <v>673</v>
      </c>
      <c r="B2379" s="111"/>
      <c r="C2379" s="6" t="s">
        <v>3261</v>
      </c>
      <c r="D2379" s="7">
        <v>44977</v>
      </c>
      <c r="E2379" s="8" t="s">
        <v>2294</v>
      </c>
      <c r="F2379" s="9">
        <v>1981249</v>
      </c>
      <c r="G2379" s="8" t="s">
        <v>1378</v>
      </c>
      <c r="H2379" s="9">
        <v>208031</v>
      </c>
      <c r="I2379" s="112"/>
      <c r="J2379" s="113"/>
      <c r="K2379" s="114"/>
      <c r="L2379" s="115"/>
      <c r="M2379" s="116"/>
      <c r="N2379" s="15" t="str">
        <f t="shared" si="197"/>
        <v>06730</v>
      </c>
      <c r="O2379" t="str">
        <f t="shared" si="198"/>
        <v/>
      </c>
      <c r="Q2379">
        <f t="shared" si="200"/>
        <v>6730</v>
      </c>
      <c r="R2379" s="14">
        <f t="shared" si="199"/>
        <v>1981249</v>
      </c>
    </row>
    <row r="2380" spans="1:18" ht="38.25" x14ac:dyDescent="0.25">
      <c r="A2380" s="10">
        <v>674</v>
      </c>
      <c r="B2380" s="111"/>
      <c r="C2380" s="6" t="s">
        <v>3262</v>
      </c>
      <c r="D2380" s="7">
        <v>44963</v>
      </c>
      <c r="E2380" s="8" t="s">
        <v>2294</v>
      </c>
      <c r="F2380" s="9">
        <v>1425315</v>
      </c>
      <c r="G2380" s="8" t="s">
        <v>1378</v>
      </c>
      <c r="H2380" s="9">
        <v>149658</v>
      </c>
      <c r="I2380" s="112"/>
      <c r="J2380" s="113"/>
      <c r="K2380" s="114"/>
      <c r="L2380" s="115"/>
      <c r="M2380" s="116"/>
      <c r="N2380" s="15" t="str">
        <f t="shared" si="197"/>
        <v>03024</v>
      </c>
      <c r="O2380" t="str">
        <f t="shared" si="198"/>
        <v/>
      </c>
      <c r="Q2380">
        <f t="shared" si="200"/>
        <v>3024</v>
      </c>
      <c r="R2380" s="14">
        <f t="shared" si="199"/>
        <v>1425315</v>
      </c>
    </row>
    <row r="2381" spans="1:18" ht="38.25" x14ac:dyDescent="0.25">
      <c r="A2381" s="10">
        <v>675</v>
      </c>
      <c r="B2381" s="111"/>
      <c r="C2381" s="6" t="s">
        <v>3263</v>
      </c>
      <c r="D2381" s="7">
        <v>44977</v>
      </c>
      <c r="E2381" s="8" t="s">
        <v>2294</v>
      </c>
      <c r="F2381" s="9">
        <v>910294</v>
      </c>
      <c r="G2381" s="8" t="s">
        <v>1378</v>
      </c>
      <c r="H2381" s="9">
        <v>95581</v>
      </c>
      <c r="I2381" s="112"/>
      <c r="J2381" s="113"/>
      <c r="K2381" s="114"/>
      <c r="L2381" s="115"/>
      <c r="M2381" s="116"/>
      <c r="N2381" s="15" t="str">
        <f t="shared" si="197"/>
        <v>06728</v>
      </c>
      <c r="O2381" t="str">
        <f t="shared" si="198"/>
        <v/>
      </c>
      <c r="Q2381">
        <f t="shared" si="200"/>
        <v>6728</v>
      </c>
      <c r="R2381" s="14">
        <f t="shared" si="199"/>
        <v>910294</v>
      </c>
    </row>
    <row r="2382" spans="1:18" ht="38.25" x14ac:dyDescent="0.25">
      <c r="A2382" s="10">
        <v>676</v>
      </c>
      <c r="B2382" s="111"/>
      <c r="C2382" s="6" t="s">
        <v>3264</v>
      </c>
      <c r="D2382" s="7">
        <v>44963</v>
      </c>
      <c r="E2382" s="8" t="s">
        <v>2294</v>
      </c>
      <c r="F2382" s="9">
        <v>1086558</v>
      </c>
      <c r="G2382" s="8" t="s">
        <v>1378</v>
      </c>
      <c r="H2382" s="9">
        <v>114089</v>
      </c>
      <c r="I2382" s="112"/>
      <c r="J2382" s="113"/>
      <c r="K2382" s="114"/>
      <c r="L2382" s="115"/>
      <c r="M2382" s="116"/>
      <c r="N2382" s="15" t="str">
        <f t="shared" si="197"/>
        <v>03049</v>
      </c>
      <c r="O2382" t="str">
        <f t="shared" si="198"/>
        <v/>
      </c>
      <c r="Q2382">
        <f t="shared" si="200"/>
        <v>3049</v>
      </c>
      <c r="R2382" s="14">
        <f t="shared" si="199"/>
        <v>1086558</v>
      </c>
    </row>
    <row r="2383" spans="1:18" ht="38.25" x14ac:dyDescent="0.25">
      <c r="A2383" s="10">
        <v>677</v>
      </c>
      <c r="B2383" s="111"/>
      <c r="C2383" s="6" t="s">
        <v>3265</v>
      </c>
      <c r="D2383" s="7">
        <v>44977</v>
      </c>
      <c r="E2383" s="8" t="s">
        <v>2294</v>
      </c>
      <c r="F2383" s="9">
        <v>725316</v>
      </c>
      <c r="G2383" s="8" t="s">
        <v>1378</v>
      </c>
      <c r="H2383" s="9">
        <v>76158</v>
      </c>
      <c r="I2383" s="112"/>
      <c r="J2383" s="113"/>
      <c r="K2383" s="114"/>
      <c r="L2383" s="115"/>
      <c r="M2383" s="116"/>
      <c r="N2383" s="15" t="str">
        <f t="shared" si="197"/>
        <v>06729</v>
      </c>
      <c r="O2383" t="str">
        <f t="shared" si="198"/>
        <v/>
      </c>
      <c r="Q2383">
        <f t="shared" si="200"/>
        <v>6729</v>
      </c>
      <c r="R2383" s="14">
        <f t="shared" si="199"/>
        <v>725316</v>
      </c>
    </row>
    <row r="2384" spans="1:18" ht="38.25" x14ac:dyDescent="0.25">
      <c r="A2384" s="10">
        <v>678</v>
      </c>
      <c r="B2384" s="111"/>
      <c r="C2384" s="6" t="s">
        <v>3266</v>
      </c>
      <c r="D2384" s="7">
        <v>44984</v>
      </c>
      <c r="E2384" s="8" t="s">
        <v>2294</v>
      </c>
      <c r="F2384" s="9">
        <v>679872</v>
      </c>
      <c r="G2384" s="8" t="s">
        <v>1378</v>
      </c>
      <c r="H2384" s="9">
        <v>71387</v>
      </c>
      <c r="I2384" s="112"/>
      <c r="J2384" s="113"/>
      <c r="K2384" s="114"/>
      <c r="L2384" s="115"/>
      <c r="M2384" s="116"/>
      <c r="N2384" s="15" t="str">
        <f t="shared" si="197"/>
        <v>09072</v>
      </c>
      <c r="O2384" t="str">
        <f t="shared" si="198"/>
        <v/>
      </c>
      <c r="Q2384">
        <f t="shared" si="200"/>
        <v>9072</v>
      </c>
      <c r="R2384" s="14">
        <f t="shared" si="199"/>
        <v>679872</v>
      </c>
    </row>
    <row r="2385" spans="1:18" ht="38.25" x14ac:dyDescent="0.25">
      <c r="A2385" s="10">
        <v>679</v>
      </c>
      <c r="B2385" s="111"/>
      <c r="C2385" s="6" t="s">
        <v>3267</v>
      </c>
      <c r="D2385" s="7">
        <v>44977</v>
      </c>
      <c r="E2385" s="8" t="s">
        <v>2294</v>
      </c>
      <c r="F2385" s="9">
        <v>815397</v>
      </c>
      <c r="G2385" s="8" t="s">
        <v>1378</v>
      </c>
      <c r="H2385" s="9">
        <v>85617</v>
      </c>
      <c r="I2385" s="112"/>
      <c r="J2385" s="113"/>
      <c r="K2385" s="114"/>
      <c r="L2385" s="115"/>
      <c r="M2385" s="116"/>
      <c r="N2385" s="15" t="str">
        <f t="shared" si="197"/>
        <v>06731</v>
      </c>
      <c r="O2385" t="str">
        <f t="shared" si="198"/>
        <v/>
      </c>
      <c r="Q2385">
        <f t="shared" si="200"/>
        <v>6731</v>
      </c>
      <c r="R2385" s="14">
        <f t="shared" si="199"/>
        <v>815397</v>
      </c>
    </row>
    <row r="2386" spans="1:18" ht="38.25" x14ac:dyDescent="0.25">
      <c r="A2386" s="10">
        <v>680</v>
      </c>
      <c r="B2386" s="111"/>
      <c r="C2386" s="6" t="s">
        <v>3268</v>
      </c>
      <c r="D2386" s="7">
        <v>44984</v>
      </c>
      <c r="E2386" s="8" t="s">
        <v>2294</v>
      </c>
      <c r="F2386" s="9">
        <v>573976</v>
      </c>
      <c r="G2386" s="8" t="s">
        <v>1378</v>
      </c>
      <c r="H2386" s="9">
        <v>60267</v>
      </c>
      <c r="I2386" s="112"/>
      <c r="J2386" s="113"/>
      <c r="K2386" s="114"/>
      <c r="L2386" s="115"/>
      <c r="M2386" s="116"/>
      <c r="N2386" s="15" t="str">
        <f t="shared" si="197"/>
        <v>09070</v>
      </c>
      <c r="O2386" t="str">
        <f t="shared" si="198"/>
        <v/>
      </c>
      <c r="Q2386">
        <f t="shared" si="200"/>
        <v>9070</v>
      </c>
      <c r="R2386" s="14">
        <f t="shared" si="199"/>
        <v>573976</v>
      </c>
    </row>
    <row r="2387" spans="1:18" ht="38.25" x14ac:dyDescent="0.25">
      <c r="A2387" s="10">
        <v>681</v>
      </c>
      <c r="B2387" s="111"/>
      <c r="C2387" s="6" t="s">
        <v>3269</v>
      </c>
      <c r="D2387" s="7">
        <v>44963</v>
      </c>
      <c r="E2387" s="8" t="s">
        <v>2294</v>
      </c>
      <c r="F2387" s="9">
        <v>1058734</v>
      </c>
      <c r="G2387" s="8" t="s">
        <v>1378</v>
      </c>
      <c r="H2387" s="9">
        <v>111167</v>
      </c>
      <c r="I2387" s="112"/>
      <c r="J2387" s="113"/>
      <c r="K2387" s="114"/>
      <c r="L2387" s="115"/>
      <c r="M2387" s="116"/>
      <c r="N2387" s="15" t="str">
        <f t="shared" si="197"/>
        <v>03048</v>
      </c>
      <c r="O2387" t="str">
        <f t="shared" si="198"/>
        <v/>
      </c>
      <c r="Q2387">
        <f t="shared" si="200"/>
        <v>3048</v>
      </c>
      <c r="R2387" s="14">
        <f t="shared" si="199"/>
        <v>1058734</v>
      </c>
    </row>
    <row r="2388" spans="1:18" ht="38.25" x14ac:dyDescent="0.25">
      <c r="A2388" s="10">
        <v>682</v>
      </c>
      <c r="B2388" s="111"/>
      <c r="C2388" s="6" t="s">
        <v>3270</v>
      </c>
      <c r="D2388" s="7">
        <v>44963</v>
      </c>
      <c r="E2388" s="8" t="s">
        <v>2294</v>
      </c>
      <c r="F2388" s="9">
        <v>1619633</v>
      </c>
      <c r="G2388" s="8" t="s">
        <v>1378</v>
      </c>
      <c r="H2388" s="9">
        <v>170061</v>
      </c>
      <c r="I2388" s="112"/>
      <c r="J2388" s="113"/>
      <c r="K2388" s="114"/>
      <c r="L2388" s="115"/>
      <c r="M2388" s="116"/>
      <c r="N2388" s="15" t="str">
        <f t="shared" ref="N2388:N2399" si="205">+RIGHT(C2388,5)</f>
        <v>03023</v>
      </c>
      <c r="O2388" t="str">
        <f t="shared" ref="O2388:O2451" si="206">+IF(F2388&gt;0,"","HT")</f>
        <v/>
      </c>
      <c r="Q2388">
        <f t="shared" ref="Q2388:Q2398" si="207">+N2388*1</f>
        <v>3023</v>
      </c>
      <c r="R2388" s="14">
        <f t="shared" ref="R2388:R2399" si="208">+F2388</f>
        <v>1619633</v>
      </c>
    </row>
    <row r="2389" spans="1:18" ht="38.25" x14ac:dyDescent="0.25">
      <c r="A2389" s="10">
        <v>683</v>
      </c>
      <c r="B2389" s="111"/>
      <c r="C2389" s="6" t="s">
        <v>3271</v>
      </c>
      <c r="D2389" s="7">
        <v>44963</v>
      </c>
      <c r="E2389" s="8" t="s">
        <v>2294</v>
      </c>
      <c r="F2389" s="9">
        <v>1014690</v>
      </c>
      <c r="G2389" s="8" t="s">
        <v>1378</v>
      </c>
      <c r="H2389" s="9">
        <v>106542</v>
      </c>
      <c r="I2389" s="112"/>
      <c r="J2389" s="113"/>
      <c r="K2389" s="114"/>
      <c r="L2389" s="115"/>
      <c r="M2389" s="116"/>
      <c r="N2389" s="15" t="str">
        <f t="shared" si="205"/>
        <v>03022</v>
      </c>
      <c r="O2389" t="str">
        <f t="shared" si="206"/>
        <v/>
      </c>
      <c r="Q2389">
        <f t="shared" si="207"/>
        <v>3022</v>
      </c>
      <c r="R2389" s="14">
        <f t="shared" si="208"/>
        <v>1014690</v>
      </c>
    </row>
    <row r="2390" spans="1:18" ht="38.25" x14ac:dyDescent="0.25">
      <c r="A2390" s="10">
        <v>684</v>
      </c>
      <c r="B2390" s="111"/>
      <c r="C2390" s="6" t="s">
        <v>3272</v>
      </c>
      <c r="D2390" s="7">
        <v>44970</v>
      </c>
      <c r="E2390" s="8" t="s">
        <v>2294</v>
      </c>
      <c r="F2390" s="9">
        <v>1019194</v>
      </c>
      <c r="G2390" s="8" t="s">
        <v>1378</v>
      </c>
      <c r="H2390" s="9">
        <v>107015</v>
      </c>
      <c r="I2390" s="112"/>
      <c r="J2390" s="113"/>
      <c r="K2390" s="114"/>
      <c r="L2390" s="115"/>
      <c r="M2390" s="116"/>
      <c r="N2390" s="15" t="str">
        <f t="shared" si="205"/>
        <v>04034</v>
      </c>
      <c r="O2390" t="str">
        <f t="shared" si="206"/>
        <v/>
      </c>
      <c r="Q2390">
        <f t="shared" si="207"/>
        <v>4034</v>
      </c>
      <c r="R2390" s="14">
        <f t="shared" si="208"/>
        <v>1019194</v>
      </c>
    </row>
    <row r="2391" spans="1:18" ht="38.25" x14ac:dyDescent="0.25">
      <c r="A2391" s="10">
        <v>685</v>
      </c>
      <c r="B2391" s="111"/>
      <c r="C2391" s="6" t="s">
        <v>3273</v>
      </c>
      <c r="D2391" s="7">
        <v>44984</v>
      </c>
      <c r="E2391" s="8" t="s">
        <v>2294</v>
      </c>
      <c r="F2391" s="9">
        <v>679872</v>
      </c>
      <c r="G2391" s="8" t="s">
        <v>1378</v>
      </c>
      <c r="H2391" s="9">
        <v>71387</v>
      </c>
      <c r="I2391" s="112"/>
      <c r="J2391" s="113"/>
      <c r="K2391" s="114"/>
      <c r="L2391" s="115"/>
      <c r="M2391" s="116"/>
      <c r="N2391" s="15" t="str">
        <f t="shared" si="205"/>
        <v>09071</v>
      </c>
      <c r="O2391" t="str">
        <f t="shared" si="206"/>
        <v/>
      </c>
      <c r="Q2391">
        <f t="shared" si="207"/>
        <v>9071</v>
      </c>
      <c r="R2391" s="14">
        <f t="shared" si="208"/>
        <v>679872</v>
      </c>
    </row>
    <row r="2392" spans="1:18" ht="38.25" x14ac:dyDescent="0.25">
      <c r="A2392" s="10">
        <v>686</v>
      </c>
      <c r="B2392" s="111"/>
      <c r="C2392" s="6" t="s">
        <v>3274</v>
      </c>
      <c r="D2392" s="7">
        <v>44963</v>
      </c>
      <c r="E2392" s="8" t="s">
        <v>2294</v>
      </c>
      <c r="F2392" s="9">
        <v>853141</v>
      </c>
      <c r="G2392" s="8" t="s">
        <v>1378</v>
      </c>
      <c r="H2392" s="9">
        <v>89580</v>
      </c>
      <c r="I2392" s="112"/>
      <c r="J2392" s="113"/>
      <c r="K2392" s="114"/>
      <c r="L2392" s="115"/>
      <c r="M2392" s="116"/>
      <c r="N2392" s="15" t="str">
        <f t="shared" si="205"/>
        <v>03025</v>
      </c>
      <c r="O2392" t="str">
        <f t="shared" si="206"/>
        <v/>
      </c>
      <c r="Q2392">
        <f t="shared" si="207"/>
        <v>3025</v>
      </c>
      <c r="R2392" s="14">
        <f t="shared" si="208"/>
        <v>853141</v>
      </c>
    </row>
    <row r="2393" spans="1:18" ht="38.25" x14ac:dyDescent="0.25">
      <c r="A2393" s="11">
        <v>687</v>
      </c>
      <c r="B2393" s="100"/>
      <c r="C2393" s="6" t="s">
        <v>3275</v>
      </c>
      <c r="D2393" s="7">
        <v>44970</v>
      </c>
      <c r="E2393" s="8" t="s">
        <v>2294</v>
      </c>
      <c r="F2393" s="9">
        <v>770362</v>
      </c>
      <c r="G2393" s="8" t="s">
        <v>1378</v>
      </c>
      <c r="H2393" s="9">
        <v>80888</v>
      </c>
      <c r="I2393" s="104"/>
      <c r="J2393" s="105"/>
      <c r="K2393" s="106"/>
      <c r="L2393" s="109"/>
      <c r="M2393" s="110"/>
      <c r="N2393" s="15" t="str">
        <f t="shared" si="205"/>
        <v>04035</v>
      </c>
      <c r="O2393" t="str">
        <f t="shared" si="206"/>
        <v/>
      </c>
      <c r="Q2393">
        <f t="shared" si="207"/>
        <v>4035</v>
      </c>
      <c r="R2393" s="14">
        <f t="shared" si="208"/>
        <v>770362</v>
      </c>
    </row>
    <row r="2394" spans="1:18" ht="51" x14ac:dyDescent="0.25">
      <c r="A2394" s="5">
        <v>688</v>
      </c>
      <c r="B2394" s="99" t="s">
        <v>3276</v>
      </c>
      <c r="C2394" s="6" t="s">
        <v>3277</v>
      </c>
      <c r="D2394" s="7">
        <v>44981</v>
      </c>
      <c r="E2394" s="8" t="s">
        <v>3278</v>
      </c>
      <c r="F2394" s="9">
        <v>-587249</v>
      </c>
      <c r="G2394" s="8" t="s">
        <v>1378</v>
      </c>
      <c r="H2394" s="9">
        <v>-61661</v>
      </c>
      <c r="I2394" s="101">
        <v>-836453</v>
      </c>
      <c r="J2394" s="102"/>
      <c r="K2394" s="103"/>
      <c r="L2394" s="107" t="s">
        <v>1285</v>
      </c>
      <c r="M2394" s="108"/>
      <c r="N2394" s="15" t="str">
        <f t="shared" si="205"/>
        <v>00289</v>
      </c>
      <c r="O2394" t="str">
        <f t="shared" si="206"/>
        <v>HT</v>
      </c>
      <c r="Q2394">
        <f t="shared" si="207"/>
        <v>289</v>
      </c>
      <c r="R2394" s="14">
        <f t="shared" si="208"/>
        <v>-587249</v>
      </c>
    </row>
    <row r="2395" spans="1:18" ht="51" x14ac:dyDescent="0.25">
      <c r="A2395" s="11">
        <v>689</v>
      </c>
      <c r="B2395" s="100"/>
      <c r="C2395" s="6" t="s">
        <v>3279</v>
      </c>
      <c r="D2395" s="7">
        <v>44981</v>
      </c>
      <c r="E2395" s="8" t="s">
        <v>3280</v>
      </c>
      <c r="F2395" s="9">
        <v>-347335</v>
      </c>
      <c r="G2395" s="8" t="s">
        <v>1378</v>
      </c>
      <c r="H2395" s="9">
        <v>-36470</v>
      </c>
      <c r="I2395" s="104"/>
      <c r="J2395" s="105"/>
      <c r="K2395" s="106"/>
      <c r="L2395" s="109"/>
      <c r="M2395" s="110"/>
      <c r="N2395" s="15" t="str">
        <f t="shared" si="205"/>
        <v>00319</v>
      </c>
      <c r="O2395" t="str">
        <f t="shared" si="206"/>
        <v>HT</v>
      </c>
      <c r="Q2395">
        <f t="shared" si="207"/>
        <v>319</v>
      </c>
      <c r="R2395" s="14">
        <f t="shared" si="208"/>
        <v>-347335</v>
      </c>
    </row>
    <row r="2396" spans="1:18" ht="51" x14ac:dyDescent="0.25">
      <c r="A2396" s="5">
        <v>690</v>
      </c>
      <c r="B2396" s="99" t="s">
        <v>3281</v>
      </c>
      <c r="C2396" s="6" t="s">
        <v>3282</v>
      </c>
      <c r="D2396" s="7">
        <v>44995</v>
      </c>
      <c r="E2396" s="8" t="s">
        <v>3283</v>
      </c>
      <c r="F2396" s="9">
        <v>-291259</v>
      </c>
      <c r="G2396" s="8" t="s">
        <v>1378</v>
      </c>
      <c r="H2396" s="9">
        <v>-30582</v>
      </c>
      <c r="I2396" s="101">
        <v>-915340</v>
      </c>
      <c r="J2396" s="102"/>
      <c r="K2396" s="103"/>
      <c r="L2396" s="107" t="s">
        <v>1285</v>
      </c>
      <c r="M2396" s="108"/>
      <c r="N2396" s="15" t="str">
        <f t="shared" si="205"/>
        <v>00437</v>
      </c>
      <c r="O2396" t="str">
        <f t="shared" si="206"/>
        <v>HT</v>
      </c>
      <c r="Q2396">
        <f t="shared" si="207"/>
        <v>437</v>
      </c>
      <c r="R2396" s="14">
        <f t="shared" si="208"/>
        <v>-291259</v>
      </c>
    </row>
    <row r="2397" spans="1:18" ht="51" x14ac:dyDescent="0.25">
      <c r="A2397" s="11">
        <v>691</v>
      </c>
      <c r="B2397" s="100"/>
      <c r="C2397" s="6" t="s">
        <v>3284</v>
      </c>
      <c r="D2397" s="7">
        <v>44993</v>
      </c>
      <c r="E2397" s="8" t="s">
        <v>3285</v>
      </c>
      <c r="F2397" s="9">
        <v>-731467</v>
      </c>
      <c r="G2397" s="8" t="s">
        <v>1378</v>
      </c>
      <c r="H2397" s="9">
        <v>-76804</v>
      </c>
      <c r="I2397" s="104"/>
      <c r="J2397" s="105"/>
      <c r="K2397" s="106"/>
      <c r="L2397" s="109"/>
      <c r="M2397" s="110"/>
      <c r="N2397" s="15" t="str">
        <f t="shared" si="205"/>
        <v>00414</v>
      </c>
      <c r="O2397" t="str">
        <f t="shared" si="206"/>
        <v>HT</v>
      </c>
      <c r="Q2397">
        <f t="shared" si="207"/>
        <v>414</v>
      </c>
      <c r="R2397" s="14">
        <f t="shared" si="208"/>
        <v>-731467</v>
      </c>
    </row>
    <row r="2398" spans="1:18" ht="25.5" x14ac:dyDescent="0.25">
      <c r="A2398" s="12">
        <v>692</v>
      </c>
      <c r="B2398" s="12" t="s">
        <v>3286</v>
      </c>
      <c r="C2398" s="6" t="s">
        <v>3287</v>
      </c>
      <c r="D2398" s="7">
        <v>44965</v>
      </c>
      <c r="E2398" s="8" t="s">
        <v>248</v>
      </c>
      <c r="F2398" s="9">
        <v>1318312</v>
      </c>
      <c r="G2398" s="8" t="s">
        <v>1378</v>
      </c>
      <c r="H2398" s="9">
        <v>138423</v>
      </c>
      <c r="I2398" s="94">
        <v>1179889</v>
      </c>
      <c r="J2398" s="95"/>
      <c r="K2398" s="96"/>
      <c r="L2398" s="97" t="s">
        <v>1347</v>
      </c>
      <c r="M2398" s="98"/>
      <c r="N2398" s="15" t="str">
        <f t="shared" si="205"/>
        <v>03160</v>
      </c>
      <c r="O2398" t="str">
        <f t="shared" si="206"/>
        <v/>
      </c>
      <c r="Q2398">
        <f t="shared" si="207"/>
        <v>3160</v>
      </c>
      <c r="R2398" s="14">
        <f t="shared" si="208"/>
        <v>1318312</v>
      </c>
    </row>
    <row r="2399" spans="1:18" ht="63.75" x14ac:dyDescent="0.25">
      <c r="A2399" s="12">
        <v>692</v>
      </c>
      <c r="B2399" s="12" t="s">
        <v>3288</v>
      </c>
      <c r="C2399" s="6" t="s">
        <v>1373</v>
      </c>
      <c r="D2399" s="7">
        <v>44992</v>
      </c>
      <c r="E2399" s="8" t="s">
        <v>3289</v>
      </c>
      <c r="F2399" s="9">
        <v>-27970393</v>
      </c>
      <c r="G2399" s="8">
        <v>0</v>
      </c>
      <c r="H2399" s="8">
        <v>0</v>
      </c>
      <c r="I2399" s="94">
        <v>-27970393</v>
      </c>
      <c r="J2399" s="95"/>
      <c r="K2399" s="96"/>
      <c r="L2399" s="97" t="s">
        <v>0</v>
      </c>
      <c r="M2399" s="98"/>
      <c r="N2399" s="15" t="str">
        <f t="shared" si="205"/>
        <v>'</v>
      </c>
      <c r="O2399" t="str">
        <f t="shared" si="206"/>
        <v>HT</v>
      </c>
      <c r="Q2399" t="e">
        <f>RIGHT(N2399,LEN(N2399)-2)*1</f>
        <v>#VALUE!</v>
      </c>
      <c r="R2399" s="14">
        <f t="shared" si="208"/>
        <v>-27970393</v>
      </c>
    </row>
    <row r="2400" spans="1:18" ht="14.45" customHeight="1" x14ac:dyDescent="0.25">
      <c r="A2400" s="5">
        <v>1</v>
      </c>
      <c r="B2400" s="99" t="s">
        <v>3290</v>
      </c>
      <c r="C2400" s="6" t="s">
        <v>3291</v>
      </c>
      <c r="D2400" s="7">
        <v>45001</v>
      </c>
      <c r="E2400" s="8" t="s">
        <v>1380</v>
      </c>
      <c r="F2400" s="9">
        <v>1221638</v>
      </c>
      <c r="G2400" s="8" t="s">
        <v>1378</v>
      </c>
      <c r="H2400" s="9">
        <v>128272</v>
      </c>
      <c r="I2400" s="101">
        <v>9433961</v>
      </c>
      <c r="J2400" s="102"/>
      <c r="K2400" s="103"/>
      <c r="L2400" s="107" t="s">
        <v>30</v>
      </c>
      <c r="M2400" s="108"/>
      <c r="N2400" s="15" t="str">
        <f>+RIGHT(C2400,5)</f>
        <v>14960</v>
      </c>
      <c r="O2400" t="str">
        <f t="shared" si="206"/>
        <v/>
      </c>
      <c r="Q2400">
        <f>+N2400*1</f>
        <v>14960</v>
      </c>
      <c r="R2400" s="14">
        <f>+F2400</f>
        <v>1221638</v>
      </c>
    </row>
    <row r="2401" spans="1:18" ht="14.45" customHeight="1" x14ac:dyDescent="0.25">
      <c r="A2401" s="10">
        <v>2</v>
      </c>
      <c r="B2401" s="111"/>
      <c r="C2401" s="6" t="s">
        <v>3292</v>
      </c>
      <c r="D2401" s="7">
        <v>45008</v>
      </c>
      <c r="E2401" s="8" t="s">
        <v>1380</v>
      </c>
      <c r="F2401" s="9">
        <v>2226301</v>
      </c>
      <c r="G2401" s="8" t="s">
        <v>1378</v>
      </c>
      <c r="H2401" s="9">
        <v>233762</v>
      </c>
      <c r="I2401" s="112"/>
      <c r="J2401" s="113"/>
      <c r="K2401" s="114"/>
      <c r="L2401" s="115"/>
      <c r="M2401" s="116"/>
      <c r="N2401" s="15" t="str">
        <f>+RIGHT(C2401,5)</f>
        <v>17386</v>
      </c>
      <c r="O2401" t="str">
        <f t="shared" si="206"/>
        <v/>
      </c>
      <c r="Q2401">
        <f>+N2401*1</f>
        <v>17386</v>
      </c>
      <c r="R2401" s="14">
        <f t="shared" ref="R2401:R2464" si="209">+F2401</f>
        <v>2226301</v>
      </c>
    </row>
    <row r="2402" spans="1:18" ht="14.45" customHeight="1" x14ac:dyDescent="0.25">
      <c r="A2402" s="10">
        <v>3</v>
      </c>
      <c r="B2402" s="111"/>
      <c r="C2402" s="6" t="s">
        <v>3293</v>
      </c>
      <c r="D2402" s="7">
        <v>44994</v>
      </c>
      <c r="E2402" s="8" t="s">
        <v>1380</v>
      </c>
      <c r="F2402" s="9">
        <v>1418560</v>
      </c>
      <c r="G2402" s="8" t="s">
        <v>1378</v>
      </c>
      <c r="H2402" s="9">
        <v>148949</v>
      </c>
      <c r="I2402" s="112"/>
      <c r="J2402" s="113"/>
      <c r="K2402" s="114"/>
      <c r="L2402" s="115"/>
      <c r="M2402" s="116"/>
      <c r="N2402" s="15" t="str">
        <f>+RIGHT(C2402,5)</f>
        <v>13183</v>
      </c>
      <c r="O2402" t="str">
        <f t="shared" si="206"/>
        <v/>
      </c>
      <c r="Q2402">
        <f>+N2402*1</f>
        <v>13183</v>
      </c>
      <c r="R2402" s="14">
        <f t="shared" si="209"/>
        <v>1418560</v>
      </c>
    </row>
    <row r="2403" spans="1:18" ht="14.45" customHeight="1" x14ac:dyDescent="0.25">
      <c r="A2403" s="10">
        <v>4</v>
      </c>
      <c r="B2403" s="111"/>
      <c r="C2403" s="6" t="s">
        <v>3294</v>
      </c>
      <c r="D2403" s="7">
        <v>45015</v>
      </c>
      <c r="E2403" s="8" t="s">
        <v>1380</v>
      </c>
      <c r="F2403" s="9">
        <v>3644861</v>
      </c>
      <c r="G2403" s="8" t="s">
        <v>1378</v>
      </c>
      <c r="H2403" s="9">
        <v>382711</v>
      </c>
      <c r="I2403" s="112"/>
      <c r="J2403" s="113"/>
      <c r="K2403" s="114"/>
      <c r="L2403" s="115"/>
      <c r="M2403" s="116"/>
      <c r="N2403" s="15" t="str">
        <f>+RIGHT(C2403,5)</f>
        <v>18719</v>
      </c>
      <c r="O2403" t="str">
        <f t="shared" si="206"/>
        <v/>
      </c>
      <c r="Q2403">
        <f>+N2403*1</f>
        <v>18719</v>
      </c>
      <c r="R2403" s="14">
        <f t="shared" si="209"/>
        <v>3644861</v>
      </c>
    </row>
    <row r="2404" spans="1:18" ht="14.45" customHeight="1" x14ac:dyDescent="0.25">
      <c r="A2404" s="11">
        <v>5</v>
      </c>
      <c r="B2404" s="100"/>
      <c r="C2404" s="6" t="s">
        <v>3295</v>
      </c>
      <c r="D2404" s="7">
        <v>44987</v>
      </c>
      <c r="E2404" s="8" t="s">
        <v>1380</v>
      </c>
      <c r="F2404" s="9">
        <v>2029379</v>
      </c>
      <c r="G2404" s="8" t="s">
        <v>1378</v>
      </c>
      <c r="H2404" s="9">
        <v>213085</v>
      </c>
      <c r="I2404" s="104"/>
      <c r="J2404" s="105"/>
      <c r="K2404" s="106"/>
      <c r="L2404" s="109"/>
      <c r="M2404" s="110"/>
      <c r="N2404" s="15" t="str">
        <f>+RIGHT(C2404,5)</f>
        <v>10811</v>
      </c>
      <c r="O2404" t="str">
        <f t="shared" si="206"/>
        <v/>
      </c>
      <c r="Q2404">
        <f>+N2404*1</f>
        <v>10811</v>
      </c>
      <c r="R2404" s="14">
        <f t="shared" si="209"/>
        <v>2029379</v>
      </c>
    </row>
    <row r="2405" spans="1:18" ht="16.149999999999999" customHeight="1" x14ac:dyDescent="0.25">
      <c r="A2405" s="12">
        <v>6</v>
      </c>
      <c r="B2405" s="12" t="s">
        <v>3296</v>
      </c>
      <c r="C2405" s="6" t="s">
        <v>3297</v>
      </c>
      <c r="D2405" s="7">
        <v>44999</v>
      </c>
      <c r="E2405" s="8" t="s">
        <v>3298</v>
      </c>
      <c r="F2405" s="9">
        <v>-55200</v>
      </c>
      <c r="G2405" s="8" t="s">
        <v>1378</v>
      </c>
      <c r="H2405" s="9">
        <v>-5796</v>
      </c>
      <c r="I2405" s="94">
        <v>-49404</v>
      </c>
      <c r="J2405" s="95"/>
      <c r="K2405" s="96"/>
      <c r="L2405" s="97" t="s">
        <v>30</v>
      </c>
      <c r="M2405" s="98"/>
      <c r="N2405" t="str">
        <f>RIGHT(C2405,5)</f>
        <v>'377</v>
      </c>
      <c r="O2405" t="str">
        <f t="shared" si="206"/>
        <v>HT</v>
      </c>
      <c r="P2405" t="str">
        <f>+RIGHT(N2405,LEN(N2405)-1)</f>
        <v>377</v>
      </c>
      <c r="Q2405">
        <f>+P2405*1</f>
        <v>377</v>
      </c>
      <c r="R2405" s="14">
        <f t="shared" si="209"/>
        <v>-55200</v>
      </c>
    </row>
    <row r="2406" spans="1:18" ht="14.45" customHeight="1" x14ac:dyDescent="0.25">
      <c r="A2406" s="5">
        <v>7</v>
      </c>
      <c r="B2406" s="99" t="s">
        <v>3299</v>
      </c>
      <c r="C2406" s="6" t="s">
        <v>3300</v>
      </c>
      <c r="D2406" s="7">
        <v>44986</v>
      </c>
      <c r="E2406" s="8" t="s">
        <v>1380</v>
      </c>
      <c r="F2406" s="9">
        <v>1625509</v>
      </c>
      <c r="G2406" s="8" t="s">
        <v>1378</v>
      </c>
      <c r="H2406" s="9">
        <v>170678</v>
      </c>
      <c r="I2406" s="101">
        <v>11043133</v>
      </c>
      <c r="J2406" s="102"/>
      <c r="K2406" s="103"/>
      <c r="L2406" s="107" t="s">
        <v>40</v>
      </c>
      <c r="M2406" s="108"/>
      <c r="N2406" s="15" t="str">
        <f t="shared" ref="N2406:N2469" si="210">+RIGHT(C2406,5)</f>
        <v>09175</v>
      </c>
      <c r="O2406" t="str">
        <f t="shared" si="206"/>
        <v/>
      </c>
      <c r="P2406" t="s">
        <v>3301</v>
      </c>
      <c r="Q2406">
        <f>+N2406*1</f>
        <v>9175</v>
      </c>
      <c r="R2406" s="14">
        <f t="shared" si="209"/>
        <v>1625509</v>
      </c>
    </row>
    <row r="2407" spans="1:18" ht="14.45" customHeight="1" x14ac:dyDescent="0.25">
      <c r="A2407" s="10">
        <v>8</v>
      </c>
      <c r="B2407" s="111"/>
      <c r="C2407" s="6" t="s">
        <v>3302</v>
      </c>
      <c r="D2407" s="7">
        <v>45014</v>
      </c>
      <c r="E2407" s="8" t="s">
        <v>1380</v>
      </c>
      <c r="F2407" s="9">
        <v>2182015</v>
      </c>
      <c r="G2407" s="8" t="s">
        <v>1378</v>
      </c>
      <c r="H2407" s="9">
        <v>229112</v>
      </c>
      <c r="I2407" s="112"/>
      <c r="J2407" s="113"/>
      <c r="K2407" s="114"/>
      <c r="L2407" s="115"/>
      <c r="M2407" s="116"/>
      <c r="N2407" s="15" t="str">
        <f t="shared" si="210"/>
        <v>17792</v>
      </c>
      <c r="O2407" t="str">
        <f t="shared" si="206"/>
        <v/>
      </c>
      <c r="P2407" t="s">
        <v>3303</v>
      </c>
      <c r="Q2407">
        <f>+N2407*1</f>
        <v>17792</v>
      </c>
      <c r="R2407" s="14">
        <f t="shared" si="209"/>
        <v>2182015</v>
      </c>
    </row>
    <row r="2408" spans="1:18" ht="14.45" customHeight="1" x14ac:dyDescent="0.25">
      <c r="A2408" s="10">
        <v>9</v>
      </c>
      <c r="B2408" s="111"/>
      <c r="C2408" s="6" t="s">
        <v>3304</v>
      </c>
      <c r="D2408" s="7">
        <v>44993</v>
      </c>
      <c r="E2408" s="8" t="s">
        <v>1380</v>
      </c>
      <c r="F2408" s="9">
        <v>2177511</v>
      </c>
      <c r="G2408" s="8" t="s">
        <v>1378</v>
      </c>
      <c r="H2408" s="9">
        <v>228639</v>
      </c>
      <c r="I2408" s="112"/>
      <c r="J2408" s="113"/>
      <c r="K2408" s="114"/>
      <c r="L2408" s="115"/>
      <c r="M2408" s="116"/>
      <c r="N2408" s="15" t="str">
        <f t="shared" si="210"/>
        <v>12353</v>
      </c>
      <c r="O2408" t="str">
        <f t="shared" si="206"/>
        <v/>
      </c>
      <c r="P2408" t="s">
        <v>3305</v>
      </c>
      <c r="Q2408">
        <f>+N2408*1</f>
        <v>12353</v>
      </c>
      <c r="R2408" s="14">
        <f t="shared" si="209"/>
        <v>2177511</v>
      </c>
    </row>
    <row r="2409" spans="1:18" ht="14.45" customHeight="1" x14ac:dyDescent="0.25">
      <c r="A2409" s="10">
        <v>10</v>
      </c>
      <c r="B2409" s="111"/>
      <c r="C2409" s="6" t="s">
        <v>3306</v>
      </c>
      <c r="D2409" s="7">
        <v>45000</v>
      </c>
      <c r="E2409" s="8" t="s">
        <v>1380</v>
      </c>
      <c r="F2409" s="9">
        <v>2851651</v>
      </c>
      <c r="G2409" s="8" t="s">
        <v>1378</v>
      </c>
      <c r="H2409" s="9">
        <v>299423</v>
      </c>
      <c r="I2409" s="112"/>
      <c r="J2409" s="113"/>
      <c r="K2409" s="114"/>
      <c r="L2409" s="115"/>
      <c r="M2409" s="116"/>
      <c r="N2409" s="15" t="str">
        <f t="shared" si="210"/>
        <v>13699</v>
      </c>
      <c r="O2409" t="str">
        <f t="shared" si="206"/>
        <v/>
      </c>
      <c r="P2409" t="s">
        <v>3307</v>
      </c>
      <c r="Q2409">
        <f>+N2409*1</f>
        <v>13699</v>
      </c>
      <c r="R2409" s="14">
        <f t="shared" si="209"/>
        <v>2851651</v>
      </c>
    </row>
    <row r="2410" spans="1:18" ht="14.45" customHeight="1" x14ac:dyDescent="0.25">
      <c r="A2410" s="11">
        <v>11</v>
      </c>
      <c r="B2410" s="100"/>
      <c r="C2410" s="6" t="s">
        <v>3308</v>
      </c>
      <c r="D2410" s="7">
        <v>45007</v>
      </c>
      <c r="E2410" s="8" t="s">
        <v>1380</v>
      </c>
      <c r="F2410" s="9">
        <v>3502010</v>
      </c>
      <c r="G2410" s="8" t="s">
        <v>1378</v>
      </c>
      <c r="H2410" s="9">
        <v>367711</v>
      </c>
      <c r="I2410" s="104"/>
      <c r="J2410" s="105"/>
      <c r="K2410" s="106"/>
      <c r="L2410" s="109"/>
      <c r="M2410" s="110"/>
      <c r="N2410" s="15" t="str">
        <f t="shared" si="210"/>
        <v>15925</v>
      </c>
      <c r="O2410" t="str">
        <f t="shared" si="206"/>
        <v/>
      </c>
      <c r="P2410" t="s">
        <v>3309</v>
      </c>
      <c r="Q2410">
        <f>+N2410*1</f>
        <v>15925</v>
      </c>
      <c r="R2410" s="14">
        <f t="shared" si="209"/>
        <v>3502010</v>
      </c>
    </row>
    <row r="2411" spans="1:18" ht="14.65" customHeight="1" x14ac:dyDescent="0.25">
      <c r="A2411" s="5">
        <v>12</v>
      </c>
      <c r="B2411" s="99" t="s">
        <v>3310</v>
      </c>
      <c r="C2411" s="6" t="s">
        <v>3311</v>
      </c>
      <c r="D2411" s="7">
        <v>45005</v>
      </c>
      <c r="E2411" s="8" t="s">
        <v>3312</v>
      </c>
      <c r="F2411" s="9">
        <v>-587948</v>
      </c>
      <c r="G2411" s="8" t="s">
        <v>1378</v>
      </c>
      <c r="H2411" s="9">
        <v>-61735</v>
      </c>
      <c r="I2411" s="101">
        <v>-570677</v>
      </c>
      <c r="J2411" s="102"/>
      <c r="K2411" s="103"/>
      <c r="L2411" s="107" t="s">
        <v>40</v>
      </c>
      <c r="M2411" s="108"/>
      <c r="N2411" t="str">
        <f t="shared" si="210"/>
        <v>'198</v>
      </c>
      <c r="O2411" t="str">
        <f t="shared" si="206"/>
        <v>HT</v>
      </c>
      <c r="P2411" t="str">
        <f>+RIGHT(N2411,LEN(N2411)-1)</f>
        <v>198</v>
      </c>
      <c r="Q2411">
        <f>+P2411*1</f>
        <v>198</v>
      </c>
      <c r="R2411" s="14">
        <f t="shared" si="209"/>
        <v>-587948</v>
      </c>
    </row>
    <row r="2412" spans="1:18" ht="14.65" customHeight="1" x14ac:dyDescent="0.25">
      <c r="A2412" s="11">
        <v>13</v>
      </c>
      <c r="B2412" s="100"/>
      <c r="C2412" s="6" t="s">
        <v>3313</v>
      </c>
      <c r="D2412" s="7">
        <v>45005</v>
      </c>
      <c r="E2412" s="8" t="s">
        <v>3314</v>
      </c>
      <c r="F2412" s="9">
        <v>-49680</v>
      </c>
      <c r="G2412" s="8" t="s">
        <v>1378</v>
      </c>
      <c r="H2412" s="9">
        <v>-5216</v>
      </c>
      <c r="I2412" s="104"/>
      <c r="J2412" s="105"/>
      <c r="K2412" s="106"/>
      <c r="L2412" s="109"/>
      <c r="M2412" s="110"/>
      <c r="N2412" t="str">
        <f t="shared" si="210"/>
        <v>'197</v>
      </c>
      <c r="O2412" t="str">
        <f t="shared" si="206"/>
        <v>HT</v>
      </c>
      <c r="P2412" t="str">
        <f>+RIGHT(N2412,LEN(N2412)-1)</f>
        <v>197</v>
      </c>
      <c r="Q2412">
        <f>+P2412*1</f>
        <v>197</v>
      </c>
      <c r="R2412" s="14">
        <f t="shared" si="209"/>
        <v>-49680</v>
      </c>
    </row>
    <row r="2413" spans="1:18" ht="14.45" customHeight="1" x14ac:dyDescent="0.25">
      <c r="A2413" s="5">
        <v>14</v>
      </c>
      <c r="B2413" s="99" t="s">
        <v>3315</v>
      </c>
      <c r="C2413" s="6" t="s">
        <v>3316</v>
      </c>
      <c r="D2413" s="7">
        <v>45013</v>
      </c>
      <c r="E2413" s="8" t="s">
        <v>1377</v>
      </c>
      <c r="F2413" s="9">
        <v>5565406</v>
      </c>
      <c r="G2413" s="8" t="s">
        <v>1378</v>
      </c>
      <c r="H2413" s="9">
        <v>584368</v>
      </c>
      <c r="I2413" s="101">
        <v>35352815</v>
      </c>
      <c r="J2413" s="102"/>
      <c r="K2413" s="103"/>
      <c r="L2413" s="107" t="s">
        <v>47</v>
      </c>
      <c r="M2413" s="108"/>
      <c r="N2413" s="15" t="str">
        <f t="shared" si="210"/>
        <v>17694</v>
      </c>
      <c r="O2413" t="str">
        <f t="shared" si="206"/>
        <v/>
      </c>
      <c r="Q2413">
        <f t="shared" ref="Q2413:Q2476" si="211">+N2413*1</f>
        <v>17694</v>
      </c>
      <c r="R2413" s="14">
        <f t="shared" si="209"/>
        <v>5565406</v>
      </c>
    </row>
    <row r="2414" spans="1:18" ht="14.45" customHeight="1" x14ac:dyDescent="0.25">
      <c r="A2414" s="10">
        <v>15</v>
      </c>
      <c r="B2414" s="111"/>
      <c r="C2414" s="6" t="s">
        <v>3317</v>
      </c>
      <c r="D2414" s="7">
        <v>44992</v>
      </c>
      <c r="E2414" s="8" t="s">
        <v>1377</v>
      </c>
      <c r="F2414" s="9">
        <v>10963161</v>
      </c>
      <c r="G2414" s="8" t="s">
        <v>1378</v>
      </c>
      <c r="H2414" s="9">
        <v>1151132</v>
      </c>
      <c r="I2414" s="112"/>
      <c r="J2414" s="113"/>
      <c r="K2414" s="114"/>
      <c r="L2414" s="115"/>
      <c r="M2414" s="116"/>
      <c r="N2414" s="15" t="str">
        <f t="shared" si="210"/>
        <v>11519</v>
      </c>
      <c r="O2414" t="str">
        <f t="shared" si="206"/>
        <v/>
      </c>
      <c r="P2414" t="s">
        <v>3318</v>
      </c>
      <c r="Q2414">
        <f t="shared" si="211"/>
        <v>11519</v>
      </c>
      <c r="R2414" s="14">
        <f t="shared" si="209"/>
        <v>10963161</v>
      </c>
    </row>
    <row r="2415" spans="1:18" ht="14.45" customHeight="1" x14ac:dyDescent="0.25">
      <c r="A2415" s="10">
        <v>16</v>
      </c>
      <c r="B2415" s="111"/>
      <c r="C2415" s="6" t="s">
        <v>3319</v>
      </c>
      <c r="D2415" s="7">
        <v>45006</v>
      </c>
      <c r="E2415" s="8" t="s">
        <v>1380</v>
      </c>
      <c r="F2415" s="9">
        <v>7638829</v>
      </c>
      <c r="G2415" s="8" t="s">
        <v>1378</v>
      </c>
      <c r="H2415" s="9">
        <v>802077</v>
      </c>
      <c r="I2415" s="112"/>
      <c r="J2415" s="113"/>
      <c r="K2415" s="114"/>
      <c r="L2415" s="115"/>
      <c r="M2415" s="116"/>
      <c r="N2415" s="15" t="str">
        <f t="shared" si="210"/>
        <v>15852</v>
      </c>
      <c r="O2415" t="str">
        <f t="shared" si="206"/>
        <v/>
      </c>
      <c r="P2415" t="s">
        <v>3320</v>
      </c>
      <c r="Q2415">
        <f t="shared" si="211"/>
        <v>15852</v>
      </c>
      <c r="R2415" s="14">
        <f t="shared" si="209"/>
        <v>7638829</v>
      </c>
    </row>
    <row r="2416" spans="1:18" ht="14.45" customHeight="1" x14ac:dyDescent="0.25">
      <c r="A2416" s="10">
        <v>17</v>
      </c>
      <c r="B2416" s="111"/>
      <c r="C2416" s="6" t="s">
        <v>3321</v>
      </c>
      <c r="D2416" s="7">
        <v>44999</v>
      </c>
      <c r="E2416" s="8" t="s">
        <v>1380</v>
      </c>
      <c r="F2416" s="9">
        <v>9653435</v>
      </c>
      <c r="G2416" s="8" t="s">
        <v>1378</v>
      </c>
      <c r="H2416" s="9">
        <v>1013611</v>
      </c>
      <c r="I2416" s="112"/>
      <c r="J2416" s="113"/>
      <c r="K2416" s="114"/>
      <c r="L2416" s="115"/>
      <c r="M2416" s="116"/>
      <c r="N2416" s="15" t="str">
        <f t="shared" si="210"/>
        <v>13579</v>
      </c>
      <c r="O2416" t="str">
        <f t="shared" si="206"/>
        <v/>
      </c>
      <c r="P2416" t="s">
        <v>3322</v>
      </c>
      <c r="Q2416">
        <f t="shared" si="211"/>
        <v>13579</v>
      </c>
      <c r="R2416" s="14">
        <f t="shared" si="209"/>
        <v>9653435</v>
      </c>
    </row>
    <row r="2417" spans="1:18" ht="14.45" customHeight="1" x14ac:dyDescent="0.25">
      <c r="A2417" s="10">
        <v>18</v>
      </c>
      <c r="B2417" s="111"/>
      <c r="C2417" s="6" t="s">
        <v>3323</v>
      </c>
      <c r="D2417" s="7">
        <v>44986</v>
      </c>
      <c r="E2417" s="8" t="s">
        <v>1377</v>
      </c>
      <c r="F2417" s="9">
        <v>2995278</v>
      </c>
      <c r="G2417" s="8" t="s">
        <v>1378</v>
      </c>
      <c r="H2417" s="9">
        <v>314504</v>
      </c>
      <c r="I2417" s="112"/>
      <c r="J2417" s="113"/>
      <c r="K2417" s="114"/>
      <c r="L2417" s="115"/>
      <c r="M2417" s="116"/>
      <c r="N2417" s="15" t="str">
        <f t="shared" si="210"/>
        <v>09118</v>
      </c>
      <c r="O2417" t="str">
        <f t="shared" si="206"/>
        <v/>
      </c>
      <c r="P2417" t="s">
        <v>3324</v>
      </c>
      <c r="Q2417">
        <f t="shared" si="211"/>
        <v>9118</v>
      </c>
      <c r="R2417" s="14">
        <f t="shared" si="209"/>
        <v>2995278</v>
      </c>
    </row>
    <row r="2418" spans="1:18" ht="14.45" customHeight="1" x14ac:dyDescent="0.25">
      <c r="A2418" s="10">
        <v>19</v>
      </c>
      <c r="B2418" s="111"/>
      <c r="C2418" s="6" t="s">
        <v>3325</v>
      </c>
      <c r="D2418" s="7">
        <v>45013</v>
      </c>
      <c r="E2418" s="8" t="s">
        <v>1380</v>
      </c>
      <c r="F2418" s="9">
        <v>1669553</v>
      </c>
      <c r="G2418" s="8" t="s">
        <v>1378</v>
      </c>
      <c r="H2418" s="9">
        <v>175303</v>
      </c>
      <c r="I2418" s="112"/>
      <c r="J2418" s="113"/>
      <c r="K2418" s="114"/>
      <c r="L2418" s="115"/>
      <c r="M2418" s="116"/>
      <c r="N2418" s="15" t="str">
        <f t="shared" si="210"/>
        <v>17695</v>
      </c>
      <c r="O2418" t="str">
        <f t="shared" si="206"/>
        <v/>
      </c>
      <c r="Q2418">
        <f t="shared" si="211"/>
        <v>17695</v>
      </c>
      <c r="R2418" s="14">
        <f t="shared" si="209"/>
        <v>1669553</v>
      </c>
    </row>
    <row r="2419" spans="1:18" ht="14.45" customHeight="1" x14ac:dyDescent="0.25">
      <c r="A2419" s="11">
        <v>20</v>
      </c>
      <c r="B2419" s="100"/>
      <c r="C2419" s="6" t="s">
        <v>3326</v>
      </c>
      <c r="D2419" s="7">
        <v>44999</v>
      </c>
      <c r="E2419" s="8" t="s">
        <v>1380</v>
      </c>
      <c r="F2419" s="9">
        <v>1014690</v>
      </c>
      <c r="G2419" s="8" t="s">
        <v>1378</v>
      </c>
      <c r="H2419" s="9">
        <v>106542</v>
      </c>
      <c r="I2419" s="104"/>
      <c r="J2419" s="105"/>
      <c r="K2419" s="106"/>
      <c r="L2419" s="109"/>
      <c r="M2419" s="110"/>
      <c r="N2419" s="15" t="str">
        <f t="shared" si="210"/>
        <v>13580</v>
      </c>
      <c r="O2419" t="str">
        <f t="shared" si="206"/>
        <v/>
      </c>
      <c r="Q2419">
        <f t="shared" si="211"/>
        <v>13580</v>
      </c>
      <c r="R2419" s="14">
        <f t="shared" si="209"/>
        <v>1014690</v>
      </c>
    </row>
    <row r="2420" spans="1:18" ht="16.149999999999999" customHeight="1" x14ac:dyDescent="0.25">
      <c r="A2420" s="12">
        <v>21</v>
      </c>
      <c r="B2420" s="12" t="s">
        <v>3327</v>
      </c>
      <c r="C2420" s="6" t="s">
        <v>3328</v>
      </c>
      <c r="D2420" s="7">
        <v>44933</v>
      </c>
      <c r="E2420" s="8" t="s">
        <v>2378</v>
      </c>
      <c r="F2420" s="9">
        <v>791870</v>
      </c>
      <c r="G2420" s="8" t="s">
        <v>1378</v>
      </c>
      <c r="H2420" s="9">
        <v>83146</v>
      </c>
      <c r="I2420" s="94">
        <v>708724</v>
      </c>
      <c r="J2420" s="95"/>
      <c r="K2420" s="96"/>
      <c r="L2420" s="97" t="s">
        <v>60</v>
      </c>
      <c r="M2420" s="98"/>
      <c r="N2420" s="15" t="str">
        <f t="shared" si="210"/>
        <v>00856</v>
      </c>
      <c r="O2420" t="str">
        <f t="shared" si="206"/>
        <v/>
      </c>
      <c r="Q2420">
        <f t="shared" si="211"/>
        <v>856</v>
      </c>
      <c r="R2420" s="14">
        <f t="shared" si="209"/>
        <v>791870</v>
      </c>
    </row>
    <row r="2421" spans="1:18" ht="14.45" customHeight="1" x14ac:dyDescent="0.25">
      <c r="A2421" s="5">
        <v>22</v>
      </c>
      <c r="B2421" s="99" t="s">
        <v>3329</v>
      </c>
      <c r="C2421" s="6" t="s">
        <v>3330</v>
      </c>
      <c r="D2421" s="7">
        <v>44942</v>
      </c>
      <c r="E2421" s="8" t="s">
        <v>2376</v>
      </c>
      <c r="F2421" s="9">
        <v>1001744</v>
      </c>
      <c r="G2421" s="8" t="s">
        <v>1378</v>
      </c>
      <c r="H2421" s="9">
        <v>105183</v>
      </c>
      <c r="I2421" s="101">
        <v>2342417</v>
      </c>
      <c r="J2421" s="102"/>
      <c r="K2421" s="103"/>
      <c r="L2421" s="107" t="s">
        <v>60</v>
      </c>
      <c r="M2421" s="108"/>
      <c r="N2421" s="15" t="str">
        <f t="shared" si="210"/>
        <v>01624</v>
      </c>
      <c r="O2421" t="str">
        <f t="shared" si="206"/>
        <v/>
      </c>
      <c r="Q2421">
        <f t="shared" si="211"/>
        <v>1624</v>
      </c>
      <c r="R2421" s="14">
        <f t="shared" si="209"/>
        <v>1001744</v>
      </c>
    </row>
    <row r="2422" spans="1:18" ht="14.45" customHeight="1" x14ac:dyDescent="0.25">
      <c r="A2422" s="10">
        <v>23</v>
      </c>
      <c r="B2422" s="111"/>
      <c r="C2422" s="6" t="s">
        <v>3331</v>
      </c>
      <c r="D2422" s="7">
        <v>44931</v>
      </c>
      <c r="E2422" s="8" t="s">
        <v>2376</v>
      </c>
      <c r="F2422" s="9">
        <v>807741</v>
      </c>
      <c r="G2422" s="8" t="s">
        <v>1378</v>
      </c>
      <c r="H2422" s="9">
        <v>84813</v>
      </c>
      <c r="I2422" s="112"/>
      <c r="J2422" s="113"/>
      <c r="K2422" s="114"/>
      <c r="L2422" s="115"/>
      <c r="M2422" s="116"/>
      <c r="N2422" s="15" t="str">
        <f t="shared" si="210"/>
        <v>00509</v>
      </c>
      <c r="O2422" t="str">
        <f t="shared" si="206"/>
        <v/>
      </c>
      <c r="Q2422">
        <f t="shared" si="211"/>
        <v>509</v>
      </c>
      <c r="R2422" s="14">
        <f t="shared" si="209"/>
        <v>807741</v>
      </c>
    </row>
    <row r="2423" spans="1:18" ht="14.45" customHeight="1" x14ac:dyDescent="0.25">
      <c r="A2423" s="11">
        <v>24</v>
      </c>
      <c r="B2423" s="100"/>
      <c r="C2423" s="6" t="s">
        <v>3332</v>
      </c>
      <c r="D2423" s="7">
        <v>44932</v>
      </c>
      <c r="E2423" s="8" t="s">
        <v>2418</v>
      </c>
      <c r="F2423" s="9">
        <v>807741</v>
      </c>
      <c r="G2423" s="8" t="s">
        <v>1378</v>
      </c>
      <c r="H2423" s="9">
        <v>84813</v>
      </c>
      <c r="I2423" s="104"/>
      <c r="J2423" s="105"/>
      <c r="K2423" s="106"/>
      <c r="L2423" s="109"/>
      <c r="M2423" s="110"/>
      <c r="N2423" s="15" t="str">
        <f t="shared" si="210"/>
        <v>00635</v>
      </c>
      <c r="O2423" t="str">
        <f t="shared" si="206"/>
        <v/>
      </c>
      <c r="P2423" t="s">
        <v>3333</v>
      </c>
      <c r="Q2423">
        <f t="shared" si="211"/>
        <v>635</v>
      </c>
      <c r="R2423" s="14">
        <f t="shared" si="209"/>
        <v>807741</v>
      </c>
    </row>
    <row r="2424" spans="1:18" ht="14.45" customHeight="1" x14ac:dyDescent="0.25">
      <c r="A2424" s="5">
        <v>25</v>
      </c>
      <c r="B2424" s="99" t="s">
        <v>3334</v>
      </c>
      <c r="C2424" s="6" t="s">
        <v>3335</v>
      </c>
      <c r="D2424" s="7">
        <v>44982</v>
      </c>
      <c r="E2424" s="8" t="s">
        <v>2376</v>
      </c>
      <c r="F2424" s="9">
        <v>886820</v>
      </c>
      <c r="G2424" s="8" t="s">
        <v>1378</v>
      </c>
      <c r="H2424" s="9">
        <v>93116</v>
      </c>
      <c r="I2424" s="101">
        <v>4292329</v>
      </c>
      <c r="J2424" s="102"/>
      <c r="K2424" s="103"/>
      <c r="L2424" s="107" t="s">
        <v>60</v>
      </c>
      <c r="M2424" s="108"/>
      <c r="N2424" s="15" t="str">
        <f t="shared" si="210"/>
        <v>09010</v>
      </c>
      <c r="O2424" t="str">
        <f t="shared" si="206"/>
        <v/>
      </c>
      <c r="P2424" t="s">
        <v>3336</v>
      </c>
      <c r="Q2424">
        <f t="shared" si="211"/>
        <v>9010</v>
      </c>
      <c r="R2424" s="14">
        <f t="shared" si="209"/>
        <v>886820</v>
      </c>
    </row>
    <row r="2425" spans="1:18" ht="14.45" customHeight="1" x14ac:dyDescent="0.25">
      <c r="A2425" s="10">
        <v>26</v>
      </c>
      <c r="B2425" s="111"/>
      <c r="C2425" s="6" t="s">
        <v>3337</v>
      </c>
      <c r="D2425" s="7">
        <v>44975</v>
      </c>
      <c r="E2425" s="8" t="s">
        <v>2426</v>
      </c>
      <c r="F2425" s="9">
        <v>532092</v>
      </c>
      <c r="G2425" s="8" t="s">
        <v>1378</v>
      </c>
      <c r="H2425" s="9">
        <v>55870</v>
      </c>
      <c r="I2425" s="112"/>
      <c r="J2425" s="113"/>
      <c r="K2425" s="114"/>
      <c r="L2425" s="115"/>
      <c r="M2425" s="116"/>
      <c r="N2425" s="15" t="str">
        <f t="shared" si="210"/>
        <v>06689</v>
      </c>
      <c r="O2425" t="str">
        <f t="shared" si="206"/>
        <v/>
      </c>
      <c r="P2425" t="s">
        <v>3338</v>
      </c>
      <c r="Q2425">
        <f t="shared" si="211"/>
        <v>6689</v>
      </c>
      <c r="R2425" s="14">
        <f t="shared" si="209"/>
        <v>532092</v>
      </c>
    </row>
    <row r="2426" spans="1:18" ht="14.45" customHeight="1" x14ac:dyDescent="0.25">
      <c r="A2426" s="10">
        <v>27</v>
      </c>
      <c r="B2426" s="111"/>
      <c r="C2426" s="6" t="s">
        <v>3339</v>
      </c>
      <c r="D2426" s="7">
        <v>44981</v>
      </c>
      <c r="E2426" s="8" t="s">
        <v>2413</v>
      </c>
      <c r="F2426" s="9">
        <v>1863113</v>
      </c>
      <c r="G2426" s="8" t="s">
        <v>1378</v>
      </c>
      <c r="H2426" s="9">
        <v>195627</v>
      </c>
      <c r="I2426" s="112"/>
      <c r="J2426" s="113"/>
      <c r="K2426" s="114"/>
      <c r="L2426" s="115"/>
      <c r="M2426" s="116"/>
      <c r="N2426" s="15" t="str">
        <f t="shared" si="210"/>
        <v>08982</v>
      </c>
      <c r="O2426" t="str">
        <f t="shared" si="206"/>
        <v/>
      </c>
      <c r="P2426" t="s">
        <v>3340</v>
      </c>
      <c r="Q2426">
        <f t="shared" si="211"/>
        <v>8982</v>
      </c>
      <c r="R2426" s="14">
        <f t="shared" si="209"/>
        <v>1863113</v>
      </c>
    </row>
    <row r="2427" spans="1:18" ht="14.45" customHeight="1" x14ac:dyDescent="0.25">
      <c r="A2427" s="11">
        <v>28</v>
      </c>
      <c r="B2427" s="100"/>
      <c r="C2427" s="6" t="s">
        <v>3341</v>
      </c>
      <c r="D2427" s="7">
        <v>44981</v>
      </c>
      <c r="E2427" s="8" t="s">
        <v>2418</v>
      </c>
      <c r="F2427" s="9">
        <v>1513873</v>
      </c>
      <c r="G2427" s="8" t="s">
        <v>1378</v>
      </c>
      <c r="H2427" s="9">
        <v>158957</v>
      </c>
      <c r="I2427" s="104"/>
      <c r="J2427" s="105"/>
      <c r="K2427" s="106"/>
      <c r="L2427" s="109"/>
      <c r="M2427" s="110"/>
      <c r="N2427" s="15" t="str">
        <f t="shared" si="210"/>
        <v>08980</v>
      </c>
      <c r="O2427" t="str">
        <f t="shared" si="206"/>
        <v/>
      </c>
      <c r="P2427" t="s">
        <v>3342</v>
      </c>
      <c r="Q2427">
        <f t="shared" si="211"/>
        <v>8980</v>
      </c>
      <c r="R2427" s="14">
        <f t="shared" si="209"/>
        <v>1513873</v>
      </c>
    </row>
    <row r="2428" spans="1:18" ht="14.65" customHeight="1" x14ac:dyDescent="0.25">
      <c r="A2428" s="5">
        <v>29</v>
      </c>
      <c r="B2428" s="99" t="s">
        <v>3343</v>
      </c>
      <c r="C2428" s="6" t="s">
        <v>3344</v>
      </c>
      <c r="D2428" s="7">
        <v>44967</v>
      </c>
      <c r="E2428" s="8" t="s">
        <v>2376</v>
      </c>
      <c r="F2428" s="9">
        <v>1014690</v>
      </c>
      <c r="G2428" s="8" t="s">
        <v>1378</v>
      </c>
      <c r="H2428" s="9">
        <v>106543</v>
      </c>
      <c r="I2428" s="101">
        <v>2653943</v>
      </c>
      <c r="J2428" s="102"/>
      <c r="K2428" s="103"/>
      <c r="L2428" s="107" t="s">
        <v>60</v>
      </c>
      <c r="M2428" s="108"/>
      <c r="N2428" s="15" t="str">
        <f t="shared" si="210"/>
        <v>03798</v>
      </c>
      <c r="O2428" t="str">
        <f t="shared" si="206"/>
        <v/>
      </c>
      <c r="P2428" t="s">
        <v>3345</v>
      </c>
      <c r="Q2428">
        <f t="shared" si="211"/>
        <v>3798</v>
      </c>
      <c r="R2428" s="14">
        <f t="shared" si="209"/>
        <v>1014690</v>
      </c>
    </row>
    <row r="2429" spans="1:18" ht="14.65" customHeight="1" x14ac:dyDescent="0.25">
      <c r="A2429" s="11">
        <v>30</v>
      </c>
      <c r="B2429" s="100"/>
      <c r="C2429" s="6" t="s">
        <v>3346</v>
      </c>
      <c r="D2429" s="7">
        <v>44981</v>
      </c>
      <c r="E2429" s="8" t="s">
        <v>2413</v>
      </c>
      <c r="F2429" s="9">
        <v>1950610</v>
      </c>
      <c r="G2429" s="8" t="s">
        <v>1378</v>
      </c>
      <c r="H2429" s="9">
        <v>204814</v>
      </c>
      <c r="I2429" s="104"/>
      <c r="J2429" s="105"/>
      <c r="K2429" s="106"/>
      <c r="L2429" s="109"/>
      <c r="M2429" s="110"/>
      <c r="N2429" s="15" t="str">
        <f t="shared" si="210"/>
        <v>08849</v>
      </c>
      <c r="O2429" t="str">
        <f t="shared" si="206"/>
        <v/>
      </c>
      <c r="Q2429">
        <f t="shared" si="211"/>
        <v>8849</v>
      </c>
      <c r="R2429" s="14">
        <f t="shared" si="209"/>
        <v>1950610</v>
      </c>
    </row>
    <row r="2430" spans="1:18" ht="16.149999999999999" customHeight="1" x14ac:dyDescent="0.25">
      <c r="A2430" s="12">
        <v>31</v>
      </c>
      <c r="B2430" s="12" t="s">
        <v>3347</v>
      </c>
      <c r="C2430" s="6" t="s">
        <v>3348</v>
      </c>
      <c r="D2430" s="7">
        <v>44978</v>
      </c>
      <c r="E2430" s="8" t="s">
        <v>2413</v>
      </c>
      <c r="F2430" s="9">
        <v>1535716</v>
      </c>
      <c r="G2430" s="8" t="s">
        <v>1378</v>
      </c>
      <c r="H2430" s="9">
        <v>161250</v>
      </c>
      <c r="I2430" s="94">
        <v>1374466</v>
      </c>
      <c r="J2430" s="95"/>
      <c r="K2430" s="96"/>
      <c r="L2430" s="97" t="s">
        <v>60</v>
      </c>
      <c r="M2430" s="98"/>
      <c r="N2430" s="15" t="str">
        <f t="shared" si="210"/>
        <v>06763</v>
      </c>
      <c r="O2430" t="str">
        <f t="shared" si="206"/>
        <v/>
      </c>
      <c r="Q2430">
        <f t="shared" si="211"/>
        <v>6763</v>
      </c>
      <c r="R2430" s="14">
        <f t="shared" si="209"/>
        <v>1535716</v>
      </c>
    </row>
    <row r="2431" spans="1:18" ht="14.65" customHeight="1" x14ac:dyDescent="0.25">
      <c r="A2431" s="5">
        <v>32</v>
      </c>
      <c r="B2431" s="99" t="s">
        <v>3349</v>
      </c>
      <c r="C2431" s="6" t="s">
        <v>3350</v>
      </c>
      <c r="D2431" s="7">
        <v>44968</v>
      </c>
      <c r="E2431" s="8" t="s">
        <v>2426</v>
      </c>
      <c r="F2431" s="9">
        <v>925010</v>
      </c>
      <c r="G2431" s="8" t="s">
        <v>1378</v>
      </c>
      <c r="H2431" s="9">
        <v>97126</v>
      </c>
      <c r="I2431" s="101">
        <v>1304106</v>
      </c>
      <c r="J2431" s="102"/>
      <c r="K2431" s="103"/>
      <c r="L2431" s="107" t="s">
        <v>60</v>
      </c>
      <c r="M2431" s="108"/>
      <c r="N2431" s="15" t="str">
        <f t="shared" si="210"/>
        <v>03897</v>
      </c>
      <c r="O2431" t="str">
        <f t="shared" si="206"/>
        <v/>
      </c>
      <c r="Q2431">
        <f t="shared" si="211"/>
        <v>3897</v>
      </c>
      <c r="R2431" s="14">
        <f t="shared" si="209"/>
        <v>925010</v>
      </c>
    </row>
    <row r="2432" spans="1:18" ht="14.65" customHeight="1" x14ac:dyDescent="0.25">
      <c r="A2432" s="11">
        <v>33</v>
      </c>
      <c r="B2432" s="100"/>
      <c r="C2432" s="6" t="s">
        <v>3351</v>
      </c>
      <c r="D2432" s="7">
        <v>44973</v>
      </c>
      <c r="E2432" s="8" t="s">
        <v>2426</v>
      </c>
      <c r="F2432" s="9">
        <v>532092</v>
      </c>
      <c r="G2432" s="8" t="s">
        <v>1378</v>
      </c>
      <c r="H2432" s="9">
        <v>55870</v>
      </c>
      <c r="I2432" s="104"/>
      <c r="J2432" s="105"/>
      <c r="K2432" s="106"/>
      <c r="L2432" s="109"/>
      <c r="M2432" s="110"/>
      <c r="N2432" s="15" t="str">
        <f t="shared" si="210"/>
        <v>05500</v>
      </c>
      <c r="O2432" t="str">
        <f t="shared" si="206"/>
        <v/>
      </c>
      <c r="Q2432">
        <f t="shared" si="211"/>
        <v>5500</v>
      </c>
      <c r="R2432" s="14">
        <f t="shared" si="209"/>
        <v>532092</v>
      </c>
    </row>
    <row r="2433" spans="1:18" ht="14.45" customHeight="1" x14ac:dyDescent="0.25">
      <c r="A2433" s="5">
        <v>34</v>
      </c>
      <c r="B2433" s="99" t="s">
        <v>3352</v>
      </c>
      <c r="C2433" s="6" t="s">
        <v>3353</v>
      </c>
      <c r="D2433" s="7">
        <v>44973</v>
      </c>
      <c r="E2433" s="8" t="s">
        <v>2376</v>
      </c>
      <c r="F2433" s="9">
        <v>1694561</v>
      </c>
      <c r="G2433" s="8" t="s">
        <v>1378</v>
      </c>
      <c r="H2433" s="9">
        <v>177929</v>
      </c>
      <c r="I2433" s="101">
        <v>7562677</v>
      </c>
      <c r="J2433" s="102"/>
      <c r="K2433" s="103"/>
      <c r="L2433" s="107" t="s">
        <v>60</v>
      </c>
      <c r="M2433" s="108"/>
      <c r="N2433" s="15" t="str">
        <f t="shared" si="210"/>
        <v>05496</v>
      </c>
      <c r="O2433" t="str">
        <f t="shared" si="206"/>
        <v/>
      </c>
      <c r="Q2433">
        <f t="shared" si="211"/>
        <v>5496</v>
      </c>
      <c r="R2433" s="14">
        <f t="shared" si="209"/>
        <v>1694561</v>
      </c>
    </row>
    <row r="2434" spans="1:18" ht="14.45" customHeight="1" x14ac:dyDescent="0.25">
      <c r="A2434" s="10">
        <v>35</v>
      </c>
      <c r="B2434" s="111"/>
      <c r="C2434" s="6" t="s">
        <v>3354</v>
      </c>
      <c r="D2434" s="7">
        <v>44963</v>
      </c>
      <c r="E2434" s="8" t="s">
        <v>2418</v>
      </c>
      <c r="F2434" s="9">
        <v>925010</v>
      </c>
      <c r="G2434" s="8" t="s">
        <v>1378</v>
      </c>
      <c r="H2434" s="9">
        <v>97126</v>
      </c>
      <c r="I2434" s="112"/>
      <c r="J2434" s="113"/>
      <c r="K2434" s="114"/>
      <c r="L2434" s="115"/>
      <c r="M2434" s="116"/>
      <c r="N2434" s="15" t="str">
        <f t="shared" si="210"/>
        <v>02988</v>
      </c>
      <c r="O2434" t="str">
        <f t="shared" si="206"/>
        <v/>
      </c>
      <c r="Q2434">
        <f t="shared" si="211"/>
        <v>2988</v>
      </c>
      <c r="R2434" s="14">
        <f t="shared" si="209"/>
        <v>925010</v>
      </c>
    </row>
    <row r="2435" spans="1:18" ht="14.45" customHeight="1" x14ac:dyDescent="0.25">
      <c r="A2435" s="10">
        <v>36</v>
      </c>
      <c r="B2435" s="111"/>
      <c r="C2435" s="6" t="s">
        <v>3355</v>
      </c>
      <c r="D2435" s="7">
        <v>44963</v>
      </c>
      <c r="E2435" s="8" t="s">
        <v>2376</v>
      </c>
      <c r="F2435" s="9">
        <v>700257</v>
      </c>
      <c r="G2435" s="8" t="s">
        <v>1378</v>
      </c>
      <c r="H2435" s="9">
        <v>73527</v>
      </c>
      <c r="I2435" s="112"/>
      <c r="J2435" s="113"/>
      <c r="K2435" s="114"/>
      <c r="L2435" s="115"/>
      <c r="M2435" s="116"/>
      <c r="N2435" s="15" t="str">
        <f t="shared" si="210"/>
        <v>03018</v>
      </c>
      <c r="O2435" t="str">
        <f t="shared" si="206"/>
        <v/>
      </c>
      <c r="Q2435">
        <f t="shared" si="211"/>
        <v>3018</v>
      </c>
      <c r="R2435" s="14">
        <f t="shared" si="209"/>
        <v>700257</v>
      </c>
    </row>
    <row r="2436" spans="1:18" ht="14.45" customHeight="1" x14ac:dyDescent="0.25">
      <c r="A2436" s="10">
        <v>37</v>
      </c>
      <c r="B2436" s="111"/>
      <c r="C2436" s="6" t="s">
        <v>3356</v>
      </c>
      <c r="D2436" s="7">
        <v>44973</v>
      </c>
      <c r="E2436" s="8" t="s">
        <v>2376</v>
      </c>
      <c r="F2436" s="9">
        <v>1290691</v>
      </c>
      <c r="G2436" s="8" t="s">
        <v>1378</v>
      </c>
      <c r="H2436" s="9">
        <v>135522</v>
      </c>
      <c r="I2436" s="112"/>
      <c r="J2436" s="113"/>
      <c r="K2436" s="114"/>
      <c r="L2436" s="115"/>
      <c r="M2436" s="116"/>
      <c r="N2436" s="15" t="str">
        <f t="shared" si="210"/>
        <v>05494</v>
      </c>
      <c r="O2436" t="str">
        <f t="shared" si="206"/>
        <v/>
      </c>
      <c r="Q2436">
        <f t="shared" si="211"/>
        <v>5494</v>
      </c>
      <c r="R2436" s="14">
        <f t="shared" si="209"/>
        <v>1290691</v>
      </c>
    </row>
    <row r="2437" spans="1:18" ht="14.45" customHeight="1" x14ac:dyDescent="0.25">
      <c r="A2437" s="10">
        <v>38</v>
      </c>
      <c r="B2437" s="111"/>
      <c r="C2437" s="6" t="s">
        <v>3357</v>
      </c>
      <c r="D2437" s="7">
        <v>44964</v>
      </c>
      <c r="E2437" s="13"/>
      <c r="F2437" s="9">
        <v>1669553</v>
      </c>
      <c r="G2437" s="8" t="s">
        <v>1378</v>
      </c>
      <c r="H2437" s="9">
        <v>175303</v>
      </c>
      <c r="I2437" s="112"/>
      <c r="J2437" s="113"/>
      <c r="K2437" s="114"/>
      <c r="L2437" s="115"/>
      <c r="M2437" s="116"/>
      <c r="N2437" s="15" t="str">
        <f t="shared" si="210"/>
        <v>03077</v>
      </c>
      <c r="O2437" t="str">
        <f t="shared" si="206"/>
        <v/>
      </c>
      <c r="Q2437">
        <f t="shared" si="211"/>
        <v>3077</v>
      </c>
      <c r="R2437" s="14">
        <f t="shared" si="209"/>
        <v>1669553</v>
      </c>
    </row>
    <row r="2438" spans="1:18" ht="14.45" customHeight="1" x14ac:dyDescent="0.25">
      <c r="A2438" s="10">
        <v>39</v>
      </c>
      <c r="B2438" s="111"/>
      <c r="C2438" s="6" t="s">
        <v>3358</v>
      </c>
      <c r="D2438" s="7">
        <v>44974</v>
      </c>
      <c r="E2438" s="8" t="s">
        <v>2418</v>
      </c>
      <c r="F2438" s="9">
        <v>730978</v>
      </c>
      <c r="G2438" s="8" t="s">
        <v>1378</v>
      </c>
      <c r="H2438" s="9">
        <v>76753</v>
      </c>
      <c r="I2438" s="112"/>
      <c r="J2438" s="113"/>
      <c r="K2438" s="114"/>
      <c r="L2438" s="115"/>
      <c r="M2438" s="116"/>
      <c r="N2438" s="15" t="str">
        <f t="shared" si="210"/>
        <v>06387</v>
      </c>
      <c r="O2438" t="str">
        <f t="shared" si="206"/>
        <v/>
      </c>
      <c r="P2438" t="s">
        <v>3359</v>
      </c>
      <c r="Q2438">
        <f t="shared" si="211"/>
        <v>6387</v>
      </c>
      <c r="R2438" s="14">
        <f t="shared" si="209"/>
        <v>730978</v>
      </c>
    </row>
    <row r="2439" spans="1:18" ht="14.45" customHeight="1" x14ac:dyDescent="0.25">
      <c r="A2439" s="10">
        <v>40</v>
      </c>
      <c r="B2439" s="111"/>
      <c r="C2439" s="6" t="s">
        <v>3360</v>
      </c>
      <c r="D2439" s="7">
        <v>44963</v>
      </c>
      <c r="E2439" s="8" t="s">
        <v>2426</v>
      </c>
      <c r="F2439" s="9">
        <v>476892</v>
      </c>
      <c r="G2439" s="8" t="s">
        <v>1378</v>
      </c>
      <c r="H2439" s="9">
        <v>50074</v>
      </c>
      <c r="I2439" s="112"/>
      <c r="J2439" s="113"/>
      <c r="K2439" s="114"/>
      <c r="L2439" s="115"/>
      <c r="M2439" s="116"/>
      <c r="N2439" s="15" t="str">
        <f>RIGHT(C2439,5)</f>
        <v>b2939</v>
      </c>
      <c r="O2439" t="str">
        <f t="shared" si="206"/>
        <v/>
      </c>
      <c r="P2439" t="s">
        <v>3361</v>
      </c>
      <c r="Q2439">
        <v>2939</v>
      </c>
      <c r="R2439" s="14">
        <f t="shared" si="209"/>
        <v>476892</v>
      </c>
    </row>
    <row r="2440" spans="1:18" ht="14.45" customHeight="1" x14ac:dyDescent="0.25">
      <c r="A2440" s="11">
        <v>41</v>
      </c>
      <c r="B2440" s="100"/>
      <c r="C2440" s="6" t="s">
        <v>3362</v>
      </c>
      <c r="D2440" s="7">
        <v>44984</v>
      </c>
      <c r="E2440" s="8" t="s">
        <v>2413</v>
      </c>
      <c r="F2440" s="9">
        <v>961976</v>
      </c>
      <c r="G2440" s="8" t="s">
        <v>1378</v>
      </c>
      <c r="H2440" s="9">
        <v>101007</v>
      </c>
      <c r="I2440" s="104"/>
      <c r="J2440" s="105"/>
      <c r="K2440" s="106"/>
      <c r="L2440" s="109"/>
      <c r="M2440" s="110"/>
      <c r="N2440" s="15" t="str">
        <f t="shared" si="210"/>
        <v>09036</v>
      </c>
      <c r="O2440" t="str">
        <f t="shared" si="206"/>
        <v/>
      </c>
      <c r="Q2440">
        <f t="shared" si="211"/>
        <v>9036</v>
      </c>
      <c r="R2440" s="14">
        <f t="shared" si="209"/>
        <v>961976</v>
      </c>
    </row>
    <row r="2441" spans="1:18" ht="16.149999999999999" customHeight="1" x14ac:dyDescent="0.25">
      <c r="A2441" s="12">
        <v>42</v>
      </c>
      <c r="B2441" s="12" t="s">
        <v>3363</v>
      </c>
      <c r="C2441" s="6" t="s">
        <v>3364</v>
      </c>
      <c r="D2441" s="7">
        <v>44979</v>
      </c>
      <c r="E2441" s="8" t="s">
        <v>2418</v>
      </c>
      <c r="F2441" s="9">
        <v>1866046</v>
      </c>
      <c r="G2441" s="8" t="s">
        <v>1378</v>
      </c>
      <c r="H2441" s="9">
        <v>195935</v>
      </c>
      <c r="I2441" s="94">
        <v>1670111</v>
      </c>
      <c r="J2441" s="95"/>
      <c r="K2441" s="96"/>
      <c r="L2441" s="97" t="s">
        <v>60</v>
      </c>
      <c r="M2441" s="98"/>
      <c r="N2441" s="15" t="str">
        <f t="shared" si="210"/>
        <v>06853</v>
      </c>
      <c r="O2441" t="str">
        <f t="shared" si="206"/>
        <v/>
      </c>
      <c r="Q2441">
        <f t="shared" si="211"/>
        <v>6853</v>
      </c>
      <c r="R2441" s="14">
        <f t="shared" si="209"/>
        <v>1866046</v>
      </c>
    </row>
    <row r="2442" spans="1:18" ht="14.45" customHeight="1" x14ac:dyDescent="0.25">
      <c r="A2442" s="5">
        <v>43</v>
      </c>
      <c r="B2442" s="99" t="s">
        <v>3365</v>
      </c>
      <c r="C2442" s="6" t="s">
        <v>3366</v>
      </c>
      <c r="D2442" s="7">
        <v>44998</v>
      </c>
      <c r="E2442" s="8" t="s">
        <v>3367</v>
      </c>
      <c r="F2442" s="9">
        <v>2272254</v>
      </c>
      <c r="G2442" s="8" t="s">
        <v>1378</v>
      </c>
      <c r="H2442" s="9">
        <v>238587</v>
      </c>
      <c r="I2442" s="101">
        <v>287745313</v>
      </c>
      <c r="J2442" s="102"/>
      <c r="K2442" s="103"/>
      <c r="L2442" s="107" t="s">
        <v>60</v>
      </c>
      <c r="M2442" s="108"/>
      <c r="N2442" s="15" t="str">
        <f t="shared" si="210"/>
        <v>13476</v>
      </c>
      <c r="O2442" t="str">
        <f t="shared" si="206"/>
        <v/>
      </c>
      <c r="Q2442">
        <f t="shared" si="211"/>
        <v>13476</v>
      </c>
      <c r="R2442" s="14">
        <f t="shared" si="209"/>
        <v>2272254</v>
      </c>
    </row>
    <row r="2443" spans="1:18" ht="14.45" customHeight="1" x14ac:dyDescent="0.25">
      <c r="A2443" s="10">
        <v>44</v>
      </c>
      <c r="B2443" s="111"/>
      <c r="C2443" s="6" t="s">
        <v>3368</v>
      </c>
      <c r="D2443" s="7">
        <v>45014</v>
      </c>
      <c r="E2443" s="8" t="s">
        <v>3367</v>
      </c>
      <c r="F2443" s="9">
        <v>1669553</v>
      </c>
      <c r="G2443" s="8" t="s">
        <v>1378</v>
      </c>
      <c r="H2443" s="9">
        <v>175303</v>
      </c>
      <c r="I2443" s="112"/>
      <c r="J2443" s="113"/>
      <c r="K2443" s="114"/>
      <c r="L2443" s="115"/>
      <c r="M2443" s="116"/>
      <c r="N2443" s="15" t="str">
        <f t="shared" si="210"/>
        <v>17735</v>
      </c>
      <c r="O2443" t="str">
        <f t="shared" si="206"/>
        <v/>
      </c>
      <c r="Q2443">
        <f t="shared" si="211"/>
        <v>17735</v>
      </c>
      <c r="R2443" s="14">
        <f t="shared" si="209"/>
        <v>1669553</v>
      </c>
    </row>
    <row r="2444" spans="1:18" ht="14.45" customHeight="1" x14ac:dyDescent="0.25">
      <c r="A2444" s="10">
        <v>45</v>
      </c>
      <c r="B2444" s="111"/>
      <c r="C2444" s="6" t="s">
        <v>3369</v>
      </c>
      <c r="D2444" s="7">
        <v>45012</v>
      </c>
      <c r="E2444" s="8" t="s">
        <v>2380</v>
      </c>
      <c r="F2444" s="9">
        <v>479160</v>
      </c>
      <c r="G2444" s="8" t="s">
        <v>1378</v>
      </c>
      <c r="H2444" s="9">
        <v>50312</v>
      </c>
      <c r="I2444" s="112"/>
      <c r="J2444" s="113"/>
      <c r="K2444" s="114"/>
      <c r="L2444" s="115"/>
      <c r="M2444" s="116"/>
      <c r="N2444" s="15" t="str">
        <f t="shared" si="210"/>
        <v>17525</v>
      </c>
      <c r="O2444" t="str">
        <f t="shared" si="206"/>
        <v/>
      </c>
      <c r="Q2444">
        <f t="shared" si="211"/>
        <v>17525</v>
      </c>
      <c r="R2444" s="14">
        <f t="shared" si="209"/>
        <v>479160</v>
      </c>
    </row>
    <row r="2445" spans="1:18" ht="14.45" customHeight="1" x14ac:dyDescent="0.25">
      <c r="A2445" s="10">
        <v>46</v>
      </c>
      <c r="B2445" s="111"/>
      <c r="C2445" s="6" t="s">
        <v>3370</v>
      </c>
      <c r="D2445" s="7">
        <v>45009</v>
      </c>
      <c r="E2445" s="8" t="s">
        <v>2413</v>
      </c>
      <c r="F2445" s="9">
        <v>1060739</v>
      </c>
      <c r="G2445" s="8" t="s">
        <v>1378</v>
      </c>
      <c r="H2445" s="9">
        <v>111378</v>
      </c>
      <c r="I2445" s="112"/>
      <c r="J2445" s="113"/>
      <c r="K2445" s="114"/>
      <c r="L2445" s="115"/>
      <c r="M2445" s="116"/>
      <c r="N2445" s="15" t="str">
        <f t="shared" si="210"/>
        <v>17464</v>
      </c>
      <c r="O2445" t="str">
        <f t="shared" si="206"/>
        <v/>
      </c>
      <c r="Q2445">
        <f t="shared" si="211"/>
        <v>17464</v>
      </c>
      <c r="R2445" s="14">
        <f t="shared" si="209"/>
        <v>1060739</v>
      </c>
    </row>
    <row r="2446" spans="1:18" ht="14.45" customHeight="1" x14ac:dyDescent="0.25">
      <c r="A2446" s="10">
        <v>47</v>
      </c>
      <c r="B2446" s="111"/>
      <c r="C2446" s="6" t="s">
        <v>3371</v>
      </c>
      <c r="D2446" s="7">
        <v>45013</v>
      </c>
      <c r="E2446" s="8" t="s">
        <v>2413</v>
      </c>
      <c r="F2446" s="9">
        <v>610819</v>
      </c>
      <c r="G2446" s="8" t="s">
        <v>1378</v>
      </c>
      <c r="H2446" s="9">
        <v>64136</v>
      </c>
      <c r="I2446" s="112"/>
      <c r="J2446" s="113"/>
      <c r="K2446" s="114"/>
      <c r="L2446" s="115"/>
      <c r="M2446" s="116"/>
      <c r="N2446" s="15" t="str">
        <f t="shared" si="210"/>
        <v>17654</v>
      </c>
      <c r="O2446" t="str">
        <f t="shared" si="206"/>
        <v/>
      </c>
      <c r="P2446" t="s">
        <v>3372</v>
      </c>
      <c r="Q2446">
        <f t="shared" si="211"/>
        <v>17654</v>
      </c>
      <c r="R2446" s="14">
        <f t="shared" si="209"/>
        <v>610819</v>
      </c>
    </row>
    <row r="2447" spans="1:18" ht="14.45" customHeight="1" x14ac:dyDescent="0.25">
      <c r="A2447" s="10">
        <v>48</v>
      </c>
      <c r="B2447" s="111"/>
      <c r="C2447" s="6" t="s">
        <v>3373</v>
      </c>
      <c r="D2447" s="7">
        <v>45015</v>
      </c>
      <c r="E2447" s="8" t="s">
        <v>2413</v>
      </c>
      <c r="F2447" s="9">
        <v>853839</v>
      </c>
      <c r="G2447" s="8" t="s">
        <v>1378</v>
      </c>
      <c r="H2447" s="9">
        <v>89653</v>
      </c>
      <c r="I2447" s="112"/>
      <c r="J2447" s="113"/>
      <c r="K2447" s="114"/>
      <c r="L2447" s="115"/>
      <c r="M2447" s="116"/>
      <c r="N2447" s="15" t="str">
        <f t="shared" si="210"/>
        <v>17810</v>
      </c>
      <c r="O2447" t="str">
        <f t="shared" si="206"/>
        <v/>
      </c>
      <c r="P2447" t="s">
        <v>3374</v>
      </c>
      <c r="Q2447">
        <f t="shared" si="211"/>
        <v>17810</v>
      </c>
      <c r="R2447" s="14">
        <f t="shared" si="209"/>
        <v>853839</v>
      </c>
    </row>
    <row r="2448" spans="1:18" ht="14.45" customHeight="1" x14ac:dyDescent="0.25">
      <c r="A2448" s="10">
        <v>49</v>
      </c>
      <c r="B2448" s="111"/>
      <c r="C2448" s="6" t="s">
        <v>3375</v>
      </c>
      <c r="D2448" s="7">
        <v>44998</v>
      </c>
      <c r="E2448" s="8" t="s">
        <v>2413</v>
      </c>
      <c r="F2448" s="9">
        <v>721219</v>
      </c>
      <c r="G2448" s="8" t="s">
        <v>1378</v>
      </c>
      <c r="H2448" s="9">
        <v>75728</v>
      </c>
      <c r="I2448" s="112"/>
      <c r="J2448" s="113"/>
      <c r="K2448" s="114"/>
      <c r="L2448" s="115"/>
      <c r="M2448" s="116"/>
      <c r="N2448" s="15" t="str">
        <f t="shared" si="210"/>
        <v>13449</v>
      </c>
      <c r="O2448" t="str">
        <f t="shared" si="206"/>
        <v/>
      </c>
      <c r="P2448" t="s">
        <v>3376</v>
      </c>
      <c r="Q2448">
        <f t="shared" si="211"/>
        <v>13449</v>
      </c>
      <c r="R2448" s="14">
        <f t="shared" si="209"/>
        <v>721219</v>
      </c>
    </row>
    <row r="2449" spans="1:18" ht="14.45" customHeight="1" x14ac:dyDescent="0.25">
      <c r="A2449" s="10">
        <v>50</v>
      </c>
      <c r="B2449" s="111"/>
      <c r="C2449" s="6" t="s">
        <v>3377</v>
      </c>
      <c r="D2449" s="7">
        <v>45013</v>
      </c>
      <c r="E2449" s="8" t="s">
        <v>2413</v>
      </c>
      <c r="F2449" s="9">
        <v>2468153</v>
      </c>
      <c r="G2449" s="8" t="s">
        <v>1378</v>
      </c>
      <c r="H2449" s="9">
        <v>259156</v>
      </c>
      <c r="I2449" s="112"/>
      <c r="J2449" s="113"/>
      <c r="K2449" s="114"/>
      <c r="L2449" s="115"/>
      <c r="M2449" s="116"/>
      <c r="N2449" s="15" t="str">
        <f t="shared" si="210"/>
        <v>17657</v>
      </c>
      <c r="O2449" t="str">
        <f t="shared" si="206"/>
        <v/>
      </c>
      <c r="P2449" t="s">
        <v>3378</v>
      </c>
      <c r="Q2449">
        <f t="shared" si="211"/>
        <v>17657</v>
      </c>
      <c r="R2449" s="14">
        <f t="shared" si="209"/>
        <v>2468153</v>
      </c>
    </row>
    <row r="2450" spans="1:18" ht="14.45" customHeight="1" x14ac:dyDescent="0.25">
      <c r="A2450" s="10">
        <v>51</v>
      </c>
      <c r="B2450" s="111"/>
      <c r="C2450" s="6" t="s">
        <v>3379</v>
      </c>
      <c r="D2450" s="7">
        <v>45015</v>
      </c>
      <c r="E2450" s="8" t="s">
        <v>2426</v>
      </c>
      <c r="F2450" s="9">
        <v>1326868</v>
      </c>
      <c r="G2450" s="8" t="s">
        <v>1378</v>
      </c>
      <c r="H2450" s="9">
        <v>139321</v>
      </c>
      <c r="I2450" s="112"/>
      <c r="J2450" s="113"/>
      <c r="K2450" s="114"/>
      <c r="L2450" s="115"/>
      <c r="M2450" s="116"/>
      <c r="N2450" s="15" t="str">
        <f t="shared" si="210"/>
        <v>18104</v>
      </c>
      <c r="O2450" t="str">
        <f t="shared" si="206"/>
        <v/>
      </c>
      <c r="P2450" t="s">
        <v>3380</v>
      </c>
      <c r="Q2450">
        <f t="shared" si="211"/>
        <v>18104</v>
      </c>
      <c r="R2450" s="14">
        <f t="shared" si="209"/>
        <v>1326868</v>
      </c>
    </row>
    <row r="2451" spans="1:18" ht="14.45" customHeight="1" x14ac:dyDescent="0.25">
      <c r="A2451" s="10">
        <v>52</v>
      </c>
      <c r="B2451" s="111"/>
      <c r="C2451" s="6" t="s">
        <v>3381</v>
      </c>
      <c r="D2451" s="7">
        <v>45010</v>
      </c>
      <c r="E2451" s="8" t="s">
        <v>2380</v>
      </c>
      <c r="F2451" s="9">
        <v>668919</v>
      </c>
      <c r="G2451" s="8" t="s">
        <v>1378</v>
      </c>
      <c r="H2451" s="9">
        <v>70236</v>
      </c>
      <c r="I2451" s="112"/>
      <c r="J2451" s="113"/>
      <c r="K2451" s="114"/>
      <c r="L2451" s="115"/>
      <c r="M2451" s="116"/>
      <c r="N2451" s="15" t="str">
        <f t="shared" si="210"/>
        <v>17488</v>
      </c>
      <c r="O2451" t="str">
        <f t="shared" si="206"/>
        <v/>
      </c>
      <c r="P2451" t="s">
        <v>3382</v>
      </c>
      <c r="Q2451">
        <f t="shared" si="211"/>
        <v>17488</v>
      </c>
      <c r="R2451" s="14">
        <f t="shared" si="209"/>
        <v>668919</v>
      </c>
    </row>
    <row r="2452" spans="1:18" ht="14.45" customHeight="1" x14ac:dyDescent="0.25">
      <c r="A2452" s="10">
        <v>53</v>
      </c>
      <c r="B2452" s="111"/>
      <c r="C2452" s="6" t="s">
        <v>3383</v>
      </c>
      <c r="D2452" s="7">
        <v>45006</v>
      </c>
      <c r="E2452" s="8" t="s">
        <v>2418</v>
      </c>
      <c r="F2452" s="9">
        <v>1290691</v>
      </c>
      <c r="G2452" s="8" t="s">
        <v>1378</v>
      </c>
      <c r="H2452" s="9">
        <v>135523</v>
      </c>
      <c r="I2452" s="112"/>
      <c r="J2452" s="113"/>
      <c r="K2452" s="114"/>
      <c r="L2452" s="115"/>
      <c r="M2452" s="116"/>
      <c r="N2452" s="15" t="str">
        <f t="shared" si="210"/>
        <v>15824</v>
      </c>
      <c r="O2452" t="str">
        <f t="shared" ref="O2452:O2515" si="212">+IF(F2452&gt;0,"","HT")</f>
        <v/>
      </c>
      <c r="Q2452">
        <f t="shared" si="211"/>
        <v>15824</v>
      </c>
      <c r="R2452" s="14">
        <f t="shared" si="209"/>
        <v>1290691</v>
      </c>
    </row>
    <row r="2453" spans="1:18" ht="14.45" customHeight="1" x14ac:dyDescent="0.25">
      <c r="A2453" s="10">
        <v>54</v>
      </c>
      <c r="B2453" s="111"/>
      <c r="C2453" s="6" t="s">
        <v>3384</v>
      </c>
      <c r="D2453" s="7">
        <v>45000</v>
      </c>
      <c r="E2453" s="8" t="s">
        <v>2380</v>
      </c>
      <c r="F2453" s="9">
        <v>374347</v>
      </c>
      <c r="G2453" s="8" t="s">
        <v>1378</v>
      </c>
      <c r="H2453" s="9">
        <v>39306</v>
      </c>
      <c r="I2453" s="112"/>
      <c r="J2453" s="113"/>
      <c r="K2453" s="114"/>
      <c r="L2453" s="115"/>
      <c r="M2453" s="116"/>
      <c r="N2453" s="15" t="str">
        <f t="shared" si="210"/>
        <v>13658</v>
      </c>
      <c r="O2453" t="str">
        <f t="shared" si="212"/>
        <v/>
      </c>
      <c r="Q2453">
        <f t="shared" si="211"/>
        <v>13658</v>
      </c>
      <c r="R2453" s="14">
        <f t="shared" si="209"/>
        <v>374347</v>
      </c>
    </row>
    <row r="2454" spans="1:18" ht="14.45" customHeight="1" x14ac:dyDescent="0.25">
      <c r="A2454" s="10">
        <v>55</v>
      </c>
      <c r="B2454" s="111"/>
      <c r="C2454" s="6" t="s">
        <v>3385</v>
      </c>
      <c r="D2454" s="7">
        <v>44998</v>
      </c>
      <c r="E2454" s="8" t="s">
        <v>2380</v>
      </c>
      <c r="F2454" s="9">
        <v>374347</v>
      </c>
      <c r="G2454" s="8" t="s">
        <v>1378</v>
      </c>
      <c r="H2454" s="9">
        <v>39306</v>
      </c>
      <c r="I2454" s="112"/>
      <c r="J2454" s="113"/>
      <c r="K2454" s="114"/>
      <c r="L2454" s="115"/>
      <c r="M2454" s="116"/>
      <c r="N2454" s="15" t="str">
        <f t="shared" si="210"/>
        <v>13436</v>
      </c>
      <c r="O2454" t="str">
        <f t="shared" si="212"/>
        <v/>
      </c>
      <c r="P2454" t="s">
        <v>3386</v>
      </c>
      <c r="Q2454">
        <f t="shared" si="211"/>
        <v>13436</v>
      </c>
      <c r="R2454" s="14">
        <f t="shared" si="209"/>
        <v>374347</v>
      </c>
    </row>
    <row r="2455" spans="1:18" ht="14.45" customHeight="1" x14ac:dyDescent="0.25">
      <c r="A2455" s="10">
        <v>56</v>
      </c>
      <c r="B2455" s="111"/>
      <c r="C2455" s="6" t="s">
        <v>3387</v>
      </c>
      <c r="D2455" s="7">
        <v>45010</v>
      </c>
      <c r="E2455" s="8" t="s">
        <v>2380</v>
      </c>
      <c r="F2455" s="9">
        <v>851668</v>
      </c>
      <c r="G2455" s="8" t="s">
        <v>1378</v>
      </c>
      <c r="H2455" s="9">
        <v>89425</v>
      </c>
      <c r="I2455" s="112"/>
      <c r="J2455" s="113"/>
      <c r="K2455" s="114"/>
      <c r="L2455" s="115"/>
      <c r="M2455" s="116"/>
      <c r="N2455" s="15" t="str">
        <f t="shared" si="210"/>
        <v>17519</v>
      </c>
      <c r="O2455" t="str">
        <f t="shared" si="212"/>
        <v/>
      </c>
      <c r="Q2455">
        <f t="shared" si="211"/>
        <v>17519</v>
      </c>
      <c r="R2455" s="14">
        <f t="shared" si="209"/>
        <v>851668</v>
      </c>
    </row>
    <row r="2456" spans="1:18" ht="14.45" customHeight="1" x14ac:dyDescent="0.25">
      <c r="A2456" s="10">
        <v>57</v>
      </c>
      <c r="B2456" s="111"/>
      <c r="C2456" s="6" t="s">
        <v>3388</v>
      </c>
      <c r="D2456" s="7">
        <v>45008</v>
      </c>
      <c r="E2456" s="8" t="s">
        <v>2413</v>
      </c>
      <c r="F2456" s="9">
        <v>642492</v>
      </c>
      <c r="G2456" s="8" t="s">
        <v>1378</v>
      </c>
      <c r="H2456" s="9">
        <v>67462</v>
      </c>
      <c r="I2456" s="112"/>
      <c r="J2456" s="113"/>
      <c r="K2456" s="114"/>
      <c r="L2456" s="115"/>
      <c r="M2456" s="116"/>
      <c r="N2456" s="15" t="str">
        <f t="shared" si="210"/>
        <v>16377</v>
      </c>
      <c r="O2456" t="str">
        <f t="shared" si="212"/>
        <v/>
      </c>
      <c r="P2456" t="s">
        <v>3389</v>
      </c>
      <c r="Q2456">
        <f t="shared" si="211"/>
        <v>16377</v>
      </c>
      <c r="R2456" s="14">
        <f t="shared" si="209"/>
        <v>642492</v>
      </c>
    </row>
    <row r="2457" spans="1:18" ht="14.45" customHeight="1" x14ac:dyDescent="0.25">
      <c r="A2457" s="10">
        <v>58</v>
      </c>
      <c r="B2457" s="111"/>
      <c r="C2457" s="6" t="s">
        <v>3390</v>
      </c>
      <c r="D2457" s="7">
        <v>45006</v>
      </c>
      <c r="E2457" s="8" t="s">
        <v>2418</v>
      </c>
      <c r="F2457" s="9">
        <v>642492</v>
      </c>
      <c r="G2457" s="8" t="s">
        <v>1378</v>
      </c>
      <c r="H2457" s="9">
        <v>67462</v>
      </c>
      <c r="I2457" s="112"/>
      <c r="J2457" s="113"/>
      <c r="K2457" s="114"/>
      <c r="L2457" s="115"/>
      <c r="M2457" s="116"/>
      <c r="N2457" s="15" t="str">
        <f t="shared" si="210"/>
        <v>15854</v>
      </c>
      <c r="O2457" t="str">
        <f t="shared" si="212"/>
        <v/>
      </c>
      <c r="P2457" t="s">
        <v>3391</v>
      </c>
      <c r="Q2457">
        <f t="shared" si="211"/>
        <v>15854</v>
      </c>
      <c r="R2457" s="14">
        <f t="shared" si="209"/>
        <v>642492</v>
      </c>
    </row>
    <row r="2458" spans="1:18" ht="14.45" customHeight="1" x14ac:dyDescent="0.25">
      <c r="A2458" s="10">
        <v>59</v>
      </c>
      <c r="B2458" s="111"/>
      <c r="C2458" s="6" t="s">
        <v>3392</v>
      </c>
      <c r="D2458" s="7">
        <v>45006</v>
      </c>
      <c r="E2458" s="8" t="s">
        <v>2426</v>
      </c>
      <c r="F2458" s="9">
        <v>569471</v>
      </c>
      <c r="G2458" s="8" t="s">
        <v>1378</v>
      </c>
      <c r="H2458" s="9">
        <v>59794</v>
      </c>
      <c r="I2458" s="112"/>
      <c r="J2458" s="113"/>
      <c r="K2458" s="114"/>
      <c r="L2458" s="115"/>
      <c r="M2458" s="116"/>
      <c r="N2458" s="15" t="str">
        <f t="shared" si="210"/>
        <v>15837</v>
      </c>
      <c r="O2458" t="str">
        <f t="shared" si="212"/>
        <v/>
      </c>
      <c r="Q2458">
        <f t="shared" si="211"/>
        <v>15837</v>
      </c>
      <c r="R2458" s="14">
        <f t="shared" si="209"/>
        <v>569471</v>
      </c>
    </row>
    <row r="2459" spans="1:18" ht="14.45" customHeight="1" x14ac:dyDescent="0.25">
      <c r="A2459" s="10">
        <v>60</v>
      </c>
      <c r="B2459" s="111"/>
      <c r="C2459" s="6" t="s">
        <v>3393</v>
      </c>
      <c r="D2459" s="7">
        <v>45003</v>
      </c>
      <c r="E2459" s="8" t="s">
        <v>2426</v>
      </c>
      <c r="F2459" s="9">
        <v>1046363</v>
      </c>
      <c r="G2459" s="8" t="s">
        <v>1378</v>
      </c>
      <c r="H2459" s="9">
        <v>109868</v>
      </c>
      <c r="I2459" s="112"/>
      <c r="J2459" s="113"/>
      <c r="K2459" s="114"/>
      <c r="L2459" s="115"/>
      <c r="M2459" s="116"/>
      <c r="N2459" s="15" t="str">
        <f t="shared" si="210"/>
        <v>15697</v>
      </c>
      <c r="O2459" t="str">
        <f t="shared" si="212"/>
        <v/>
      </c>
      <c r="Q2459">
        <f t="shared" si="211"/>
        <v>15697</v>
      </c>
      <c r="R2459" s="14">
        <f t="shared" si="209"/>
        <v>1046363</v>
      </c>
    </row>
    <row r="2460" spans="1:18" ht="14.45" customHeight="1" x14ac:dyDescent="0.25">
      <c r="A2460" s="10">
        <v>61</v>
      </c>
      <c r="B2460" s="111"/>
      <c r="C2460" s="6" t="s">
        <v>3394</v>
      </c>
      <c r="D2460" s="7">
        <v>45003</v>
      </c>
      <c r="E2460" s="8" t="s">
        <v>2413</v>
      </c>
      <c r="F2460" s="9">
        <v>552367</v>
      </c>
      <c r="G2460" s="8" t="s">
        <v>1378</v>
      </c>
      <c r="H2460" s="9">
        <v>57999</v>
      </c>
      <c r="I2460" s="112"/>
      <c r="J2460" s="113"/>
      <c r="K2460" s="114"/>
      <c r="L2460" s="115"/>
      <c r="M2460" s="116"/>
      <c r="N2460" s="15" t="str">
        <f t="shared" si="210"/>
        <v>15684</v>
      </c>
      <c r="O2460" t="str">
        <f t="shared" si="212"/>
        <v/>
      </c>
      <c r="Q2460">
        <f t="shared" si="211"/>
        <v>15684</v>
      </c>
      <c r="R2460" s="14">
        <f t="shared" si="209"/>
        <v>552367</v>
      </c>
    </row>
    <row r="2461" spans="1:18" ht="14.45" customHeight="1" x14ac:dyDescent="0.25">
      <c r="A2461" s="10">
        <v>62</v>
      </c>
      <c r="B2461" s="111"/>
      <c r="C2461" s="6" t="s">
        <v>3395</v>
      </c>
      <c r="D2461" s="7">
        <v>44987</v>
      </c>
      <c r="E2461" s="8" t="s">
        <v>2413</v>
      </c>
      <c r="F2461" s="9">
        <v>756855</v>
      </c>
      <c r="G2461" s="8" t="s">
        <v>1378</v>
      </c>
      <c r="H2461" s="9">
        <v>79470</v>
      </c>
      <c r="I2461" s="112"/>
      <c r="J2461" s="113"/>
      <c r="K2461" s="114"/>
      <c r="L2461" s="115"/>
      <c r="M2461" s="116"/>
      <c r="N2461" s="15" t="str">
        <f t="shared" si="210"/>
        <v>09788</v>
      </c>
      <c r="O2461" t="str">
        <f t="shared" si="212"/>
        <v/>
      </c>
      <c r="Q2461">
        <f t="shared" si="211"/>
        <v>9788</v>
      </c>
      <c r="R2461" s="14">
        <f t="shared" si="209"/>
        <v>756855</v>
      </c>
    </row>
    <row r="2462" spans="1:18" ht="14.45" customHeight="1" x14ac:dyDescent="0.25">
      <c r="A2462" s="10">
        <v>63</v>
      </c>
      <c r="B2462" s="111"/>
      <c r="C2462" s="6" t="s">
        <v>3396</v>
      </c>
      <c r="D2462" s="7">
        <v>45007</v>
      </c>
      <c r="E2462" s="8" t="s">
        <v>2426</v>
      </c>
      <c r="F2462" s="9">
        <v>366491</v>
      </c>
      <c r="G2462" s="8" t="s">
        <v>1378</v>
      </c>
      <c r="H2462" s="9">
        <v>38482</v>
      </c>
      <c r="I2462" s="112"/>
      <c r="J2462" s="113"/>
      <c r="K2462" s="114"/>
      <c r="L2462" s="115"/>
      <c r="M2462" s="116"/>
      <c r="N2462" s="15" t="str">
        <f t="shared" si="210"/>
        <v>15894</v>
      </c>
      <c r="O2462" t="str">
        <f t="shared" si="212"/>
        <v/>
      </c>
      <c r="Q2462">
        <f t="shared" si="211"/>
        <v>15894</v>
      </c>
      <c r="R2462" s="14">
        <f t="shared" si="209"/>
        <v>366491</v>
      </c>
    </row>
    <row r="2463" spans="1:18" ht="14.45" customHeight="1" x14ac:dyDescent="0.25">
      <c r="A2463" s="10">
        <v>64</v>
      </c>
      <c r="B2463" s="111"/>
      <c r="C2463" s="6" t="s">
        <v>3397</v>
      </c>
      <c r="D2463" s="7">
        <v>45003</v>
      </c>
      <c r="E2463" s="8" t="s">
        <v>2426</v>
      </c>
      <c r="F2463" s="9">
        <v>886820</v>
      </c>
      <c r="G2463" s="8" t="s">
        <v>1378</v>
      </c>
      <c r="H2463" s="9">
        <v>93116</v>
      </c>
      <c r="I2463" s="112"/>
      <c r="J2463" s="113"/>
      <c r="K2463" s="114"/>
      <c r="L2463" s="115"/>
      <c r="M2463" s="116"/>
      <c r="N2463" s="15" t="str">
        <f t="shared" si="210"/>
        <v>15695</v>
      </c>
      <c r="O2463" t="str">
        <f t="shared" si="212"/>
        <v/>
      </c>
      <c r="Q2463">
        <f t="shared" si="211"/>
        <v>15695</v>
      </c>
      <c r="R2463" s="14">
        <f t="shared" si="209"/>
        <v>886820</v>
      </c>
    </row>
    <row r="2464" spans="1:18" ht="14.45" customHeight="1" x14ac:dyDescent="0.25">
      <c r="A2464" s="10">
        <v>65</v>
      </c>
      <c r="B2464" s="111"/>
      <c r="C2464" s="6" t="s">
        <v>3398</v>
      </c>
      <c r="D2464" s="7">
        <v>45001</v>
      </c>
      <c r="E2464" s="8" t="s">
        <v>2426</v>
      </c>
      <c r="F2464" s="9">
        <v>1295195</v>
      </c>
      <c r="G2464" s="8" t="s">
        <v>1378</v>
      </c>
      <c r="H2464" s="9">
        <v>135995</v>
      </c>
      <c r="I2464" s="112"/>
      <c r="J2464" s="113"/>
      <c r="K2464" s="114"/>
      <c r="L2464" s="115"/>
      <c r="M2464" s="116"/>
      <c r="N2464" s="15" t="str">
        <f t="shared" si="210"/>
        <v>14196</v>
      </c>
      <c r="O2464" t="str">
        <f t="shared" si="212"/>
        <v/>
      </c>
      <c r="P2464" t="s">
        <v>3399</v>
      </c>
      <c r="Q2464">
        <f t="shared" si="211"/>
        <v>14196</v>
      </c>
      <c r="R2464" s="14">
        <f t="shared" si="209"/>
        <v>1295195</v>
      </c>
    </row>
    <row r="2465" spans="1:18" ht="14.45" customHeight="1" x14ac:dyDescent="0.25">
      <c r="A2465" s="10">
        <v>66</v>
      </c>
      <c r="B2465" s="111"/>
      <c r="C2465" s="6" t="s">
        <v>3400</v>
      </c>
      <c r="D2465" s="7">
        <v>44998</v>
      </c>
      <c r="E2465" s="8" t="s">
        <v>2418</v>
      </c>
      <c r="F2465" s="9">
        <v>374347</v>
      </c>
      <c r="G2465" s="8" t="s">
        <v>1378</v>
      </c>
      <c r="H2465" s="9">
        <v>39306</v>
      </c>
      <c r="I2465" s="112"/>
      <c r="J2465" s="113"/>
      <c r="K2465" s="114"/>
      <c r="L2465" s="115"/>
      <c r="M2465" s="116"/>
      <c r="N2465" s="15" t="str">
        <f t="shared" si="210"/>
        <v>13472</v>
      </c>
      <c r="O2465" t="str">
        <f t="shared" si="212"/>
        <v/>
      </c>
      <c r="P2465" t="s">
        <v>3401</v>
      </c>
      <c r="Q2465">
        <f t="shared" si="211"/>
        <v>13472</v>
      </c>
      <c r="R2465" s="14">
        <f t="shared" ref="R2465:R2528" si="213">+F2465</f>
        <v>374347</v>
      </c>
    </row>
    <row r="2466" spans="1:18" ht="14.45" customHeight="1" x14ac:dyDescent="0.25">
      <c r="A2466" s="10">
        <v>67</v>
      </c>
      <c r="B2466" s="111"/>
      <c r="C2466" s="6" t="s">
        <v>3402</v>
      </c>
      <c r="D2466" s="7">
        <v>44996</v>
      </c>
      <c r="E2466" s="8" t="s">
        <v>2413</v>
      </c>
      <c r="F2466" s="9">
        <v>374347</v>
      </c>
      <c r="G2466" s="8" t="s">
        <v>1378</v>
      </c>
      <c r="H2466" s="9">
        <v>39306</v>
      </c>
      <c r="I2466" s="112"/>
      <c r="J2466" s="113"/>
      <c r="K2466" s="114"/>
      <c r="L2466" s="115"/>
      <c r="M2466" s="116"/>
      <c r="N2466" s="15" t="str">
        <f t="shared" si="210"/>
        <v>13340</v>
      </c>
      <c r="O2466" t="str">
        <f t="shared" si="212"/>
        <v/>
      </c>
      <c r="P2466" t="s">
        <v>3403</v>
      </c>
      <c r="Q2466">
        <f t="shared" si="211"/>
        <v>13340</v>
      </c>
      <c r="R2466" s="14">
        <f t="shared" si="213"/>
        <v>374347</v>
      </c>
    </row>
    <row r="2467" spans="1:18" ht="14.45" customHeight="1" x14ac:dyDescent="0.25">
      <c r="A2467" s="10">
        <v>68</v>
      </c>
      <c r="B2467" s="111"/>
      <c r="C2467" s="6" t="s">
        <v>3404</v>
      </c>
      <c r="D2467" s="7">
        <v>45001</v>
      </c>
      <c r="E2467" s="8" t="s">
        <v>3367</v>
      </c>
      <c r="F2467" s="9">
        <v>374347</v>
      </c>
      <c r="G2467" s="8" t="s">
        <v>1378</v>
      </c>
      <c r="H2467" s="9">
        <v>39306</v>
      </c>
      <c r="I2467" s="112"/>
      <c r="J2467" s="113"/>
      <c r="K2467" s="114"/>
      <c r="L2467" s="115"/>
      <c r="M2467" s="116"/>
      <c r="N2467" s="15" t="str">
        <f t="shared" si="210"/>
        <v>13791</v>
      </c>
      <c r="O2467" t="str">
        <f t="shared" si="212"/>
        <v/>
      </c>
      <c r="Q2467">
        <f t="shared" si="211"/>
        <v>13791</v>
      </c>
      <c r="R2467" s="14">
        <f t="shared" si="213"/>
        <v>374347</v>
      </c>
    </row>
    <row r="2468" spans="1:18" ht="14.45" customHeight="1" x14ac:dyDescent="0.25">
      <c r="A2468" s="10">
        <v>69</v>
      </c>
      <c r="B2468" s="111"/>
      <c r="C2468" s="6" t="s">
        <v>3405</v>
      </c>
      <c r="D2468" s="7">
        <v>44998</v>
      </c>
      <c r="E2468" s="8" t="s">
        <v>2380</v>
      </c>
      <c r="F2468" s="9">
        <v>374347</v>
      </c>
      <c r="G2468" s="8" t="s">
        <v>1378</v>
      </c>
      <c r="H2468" s="9">
        <v>39306</v>
      </c>
      <c r="I2468" s="112"/>
      <c r="J2468" s="113"/>
      <c r="K2468" s="114"/>
      <c r="L2468" s="115"/>
      <c r="M2468" s="116"/>
      <c r="N2468" s="15" t="str">
        <f t="shared" si="210"/>
        <v>13439</v>
      </c>
      <c r="O2468" t="str">
        <f t="shared" si="212"/>
        <v/>
      </c>
      <c r="Q2468">
        <f t="shared" si="211"/>
        <v>13439</v>
      </c>
      <c r="R2468" s="14">
        <f t="shared" si="213"/>
        <v>374347</v>
      </c>
    </row>
    <row r="2469" spans="1:18" ht="14.45" customHeight="1" x14ac:dyDescent="0.25">
      <c r="A2469" s="10">
        <v>70</v>
      </c>
      <c r="B2469" s="111"/>
      <c r="C2469" s="6" t="s">
        <v>3406</v>
      </c>
      <c r="D2469" s="7">
        <v>44999</v>
      </c>
      <c r="E2469" s="8" t="s">
        <v>2426</v>
      </c>
      <c r="F2469" s="9">
        <v>922947</v>
      </c>
      <c r="G2469" s="8" t="s">
        <v>1378</v>
      </c>
      <c r="H2469" s="9">
        <v>96909</v>
      </c>
      <c r="I2469" s="112"/>
      <c r="J2469" s="113"/>
      <c r="K2469" s="114"/>
      <c r="L2469" s="115"/>
      <c r="M2469" s="116"/>
      <c r="N2469" s="15" t="str">
        <f t="shared" si="210"/>
        <v>13572</v>
      </c>
      <c r="O2469" t="str">
        <f t="shared" si="212"/>
        <v/>
      </c>
      <c r="Q2469">
        <f t="shared" si="211"/>
        <v>13572</v>
      </c>
      <c r="R2469" s="14">
        <f t="shared" si="213"/>
        <v>922947</v>
      </c>
    </row>
    <row r="2470" spans="1:18" ht="14.45" customHeight="1" x14ac:dyDescent="0.25">
      <c r="A2470" s="10">
        <v>71</v>
      </c>
      <c r="B2470" s="111"/>
      <c r="C2470" s="6" t="s">
        <v>3407</v>
      </c>
      <c r="D2470" s="7">
        <v>44996</v>
      </c>
      <c r="E2470" s="8" t="s">
        <v>2413</v>
      </c>
      <c r="F2470" s="9">
        <v>1017189</v>
      </c>
      <c r="G2470" s="8" t="s">
        <v>1378</v>
      </c>
      <c r="H2470" s="9">
        <v>106805</v>
      </c>
      <c r="I2470" s="112"/>
      <c r="J2470" s="113"/>
      <c r="K2470" s="114"/>
      <c r="L2470" s="115"/>
      <c r="M2470" s="116"/>
      <c r="N2470" s="15" t="str">
        <f t="shared" ref="N2470:N2533" si="214">+RIGHT(C2470,5)</f>
        <v>13401</v>
      </c>
      <c r="O2470" t="str">
        <f t="shared" si="212"/>
        <v/>
      </c>
      <c r="Q2470">
        <f t="shared" si="211"/>
        <v>13401</v>
      </c>
      <c r="R2470" s="14">
        <f t="shared" si="213"/>
        <v>1017189</v>
      </c>
    </row>
    <row r="2471" spans="1:18" ht="14.45" customHeight="1" x14ac:dyDescent="0.25">
      <c r="A2471" s="10">
        <v>72</v>
      </c>
      <c r="B2471" s="111"/>
      <c r="C2471" s="6" t="s">
        <v>3408</v>
      </c>
      <c r="D2471" s="7">
        <v>45000</v>
      </c>
      <c r="E2471" s="8" t="s">
        <v>2418</v>
      </c>
      <c r="F2471" s="9">
        <v>403871</v>
      </c>
      <c r="G2471" s="8" t="s">
        <v>1378</v>
      </c>
      <c r="H2471" s="9">
        <v>42406</v>
      </c>
      <c r="I2471" s="112"/>
      <c r="J2471" s="113"/>
      <c r="K2471" s="114"/>
      <c r="L2471" s="115"/>
      <c r="M2471" s="116"/>
      <c r="N2471" s="15" t="str">
        <f t="shared" si="214"/>
        <v>13645</v>
      </c>
      <c r="O2471" t="str">
        <f t="shared" si="212"/>
        <v/>
      </c>
      <c r="Q2471">
        <f t="shared" si="211"/>
        <v>13645</v>
      </c>
      <c r="R2471" s="14">
        <f t="shared" si="213"/>
        <v>403871</v>
      </c>
    </row>
    <row r="2472" spans="1:18" ht="14.45" customHeight="1" x14ac:dyDescent="0.25">
      <c r="A2472" s="10">
        <v>73</v>
      </c>
      <c r="B2472" s="111"/>
      <c r="C2472" s="6" t="s">
        <v>3409</v>
      </c>
      <c r="D2472" s="7">
        <v>44998</v>
      </c>
      <c r="E2472" s="8" t="s">
        <v>2418</v>
      </c>
      <c r="F2472" s="9">
        <v>374347</v>
      </c>
      <c r="G2472" s="8" t="s">
        <v>1378</v>
      </c>
      <c r="H2472" s="9">
        <v>39306</v>
      </c>
      <c r="I2472" s="112"/>
      <c r="J2472" s="113"/>
      <c r="K2472" s="114"/>
      <c r="L2472" s="115"/>
      <c r="M2472" s="116"/>
      <c r="N2472" s="15" t="str">
        <f t="shared" si="214"/>
        <v>13474</v>
      </c>
      <c r="O2472" t="str">
        <f t="shared" si="212"/>
        <v/>
      </c>
      <c r="Q2472">
        <f t="shared" si="211"/>
        <v>13474</v>
      </c>
      <c r="R2472" s="14">
        <f t="shared" si="213"/>
        <v>374347</v>
      </c>
    </row>
    <row r="2473" spans="1:18" ht="14.45" customHeight="1" x14ac:dyDescent="0.25">
      <c r="A2473" s="10">
        <v>74</v>
      </c>
      <c r="B2473" s="111"/>
      <c r="C2473" s="6" t="s">
        <v>3410</v>
      </c>
      <c r="D2473" s="7">
        <v>44998</v>
      </c>
      <c r="E2473" s="8" t="s">
        <v>2418</v>
      </c>
      <c r="F2473" s="9">
        <v>374347</v>
      </c>
      <c r="G2473" s="8" t="s">
        <v>1378</v>
      </c>
      <c r="H2473" s="9">
        <v>39306</v>
      </c>
      <c r="I2473" s="112"/>
      <c r="J2473" s="113"/>
      <c r="K2473" s="114"/>
      <c r="L2473" s="115"/>
      <c r="M2473" s="116"/>
      <c r="N2473" s="15" t="str">
        <f t="shared" si="214"/>
        <v>13467</v>
      </c>
      <c r="O2473" t="str">
        <f t="shared" si="212"/>
        <v/>
      </c>
      <c r="P2473" t="s">
        <v>3411</v>
      </c>
      <c r="Q2473">
        <f t="shared" si="211"/>
        <v>13467</v>
      </c>
      <c r="R2473" s="14">
        <f t="shared" si="213"/>
        <v>374347</v>
      </c>
    </row>
    <row r="2474" spans="1:18" ht="14.45" customHeight="1" x14ac:dyDescent="0.25">
      <c r="A2474" s="10">
        <v>75</v>
      </c>
      <c r="B2474" s="111"/>
      <c r="C2474" s="6" t="s">
        <v>3412</v>
      </c>
      <c r="D2474" s="7">
        <v>45000</v>
      </c>
      <c r="E2474" s="8" t="s">
        <v>2426</v>
      </c>
      <c r="F2474" s="9">
        <v>374347</v>
      </c>
      <c r="G2474" s="8" t="s">
        <v>1378</v>
      </c>
      <c r="H2474" s="9">
        <v>39306</v>
      </c>
      <c r="I2474" s="112"/>
      <c r="J2474" s="113"/>
      <c r="K2474" s="114"/>
      <c r="L2474" s="115"/>
      <c r="M2474" s="116"/>
      <c r="N2474" s="15" t="str">
        <f t="shared" si="214"/>
        <v>13682</v>
      </c>
      <c r="O2474" t="str">
        <f t="shared" si="212"/>
        <v/>
      </c>
      <c r="P2474" t="s">
        <v>3413</v>
      </c>
      <c r="Q2474">
        <f t="shared" si="211"/>
        <v>13682</v>
      </c>
      <c r="R2474" s="14">
        <f t="shared" si="213"/>
        <v>374347</v>
      </c>
    </row>
    <row r="2475" spans="1:18" ht="14.45" customHeight="1" x14ac:dyDescent="0.25">
      <c r="A2475" s="10">
        <v>76</v>
      </c>
      <c r="B2475" s="111"/>
      <c r="C2475" s="6" t="s">
        <v>3414</v>
      </c>
      <c r="D2475" s="7">
        <v>44996</v>
      </c>
      <c r="E2475" s="8" t="s">
        <v>3367</v>
      </c>
      <c r="F2475" s="9">
        <v>374347</v>
      </c>
      <c r="G2475" s="8" t="s">
        <v>1378</v>
      </c>
      <c r="H2475" s="9">
        <v>39306</v>
      </c>
      <c r="I2475" s="112"/>
      <c r="J2475" s="113"/>
      <c r="K2475" s="114"/>
      <c r="L2475" s="115"/>
      <c r="M2475" s="116"/>
      <c r="N2475" s="15" t="str">
        <f t="shared" si="214"/>
        <v>13418</v>
      </c>
      <c r="O2475" t="str">
        <f t="shared" si="212"/>
        <v/>
      </c>
      <c r="P2475" t="s">
        <v>3415</v>
      </c>
      <c r="Q2475">
        <f t="shared" si="211"/>
        <v>13418</v>
      </c>
      <c r="R2475" s="14">
        <f t="shared" si="213"/>
        <v>374347</v>
      </c>
    </row>
    <row r="2476" spans="1:18" ht="14.45" customHeight="1" x14ac:dyDescent="0.25">
      <c r="A2476" s="10">
        <v>77</v>
      </c>
      <c r="B2476" s="111"/>
      <c r="C2476" s="6" t="s">
        <v>3416</v>
      </c>
      <c r="D2476" s="7">
        <v>44998</v>
      </c>
      <c r="E2476" s="8" t="s">
        <v>2418</v>
      </c>
      <c r="F2476" s="9">
        <v>374347</v>
      </c>
      <c r="G2476" s="8" t="s">
        <v>1378</v>
      </c>
      <c r="H2476" s="9">
        <v>39306</v>
      </c>
      <c r="I2476" s="112"/>
      <c r="J2476" s="113"/>
      <c r="K2476" s="114"/>
      <c r="L2476" s="115"/>
      <c r="M2476" s="116"/>
      <c r="N2476" s="15" t="str">
        <f t="shared" si="214"/>
        <v>13469</v>
      </c>
      <c r="O2476" t="str">
        <f t="shared" si="212"/>
        <v/>
      </c>
      <c r="P2476" t="s">
        <v>3417</v>
      </c>
      <c r="Q2476">
        <f t="shared" si="211"/>
        <v>13469</v>
      </c>
      <c r="R2476" s="14">
        <f t="shared" si="213"/>
        <v>374347</v>
      </c>
    </row>
    <row r="2477" spans="1:18" ht="14.45" customHeight="1" x14ac:dyDescent="0.25">
      <c r="A2477" s="10">
        <v>78</v>
      </c>
      <c r="B2477" s="111"/>
      <c r="C2477" s="6" t="s">
        <v>3418</v>
      </c>
      <c r="D2477" s="7">
        <v>44994</v>
      </c>
      <c r="E2477" s="8" t="s">
        <v>2426</v>
      </c>
      <c r="F2477" s="9">
        <v>1110978</v>
      </c>
      <c r="G2477" s="8" t="s">
        <v>1378</v>
      </c>
      <c r="H2477" s="9">
        <v>116653</v>
      </c>
      <c r="I2477" s="112"/>
      <c r="J2477" s="113"/>
      <c r="K2477" s="114"/>
      <c r="L2477" s="115"/>
      <c r="M2477" s="116"/>
      <c r="N2477" s="15" t="str">
        <f t="shared" si="214"/>
        <v>13151</v>
      </c>
      <c r="O2477" t="str">
        <f t="shared" si="212"/>
        <v/>
      </c>
      <c r="P2477" t="s">
        <v>3419</v>
      </c>
      <c r="Q2477">
        <f t="shared" ref="Q2477:Q2540" si="215">+N2477*1</f>
        <v>13151</v>
      </c>
      <c r="R2477" s="14">
        <f t="shared" si="213"/>
        <v>1110978</v>
      </c>
    </row>
    <row r="2478" spans="1:18" ht="14.45" customHeight="1" x14ac:dyDescent="0.25">
      <c r="A2478" s="10">
        <v>79</v>
      </c>
      <c r="B2478" s="111"/>
      <c r="C2478" s="6" t="s">
        <v>3420</v>
      </c>
      <c r="D2478" s="7">
        <v>44994</v>
      </c>
      <c r="E2478" s="8" t="s">
        <v>2413</v>
      </c>
      <c r="F2478" s="9">
        <v>1548338</v>
      </c>
      <c r="G2478" s="8" t="s">
        <v>1378</v>
      </c>
      <c r="H2478" s="9">
        <v>162575</v>
      </c>
      <c r="I2478" s="112"/>
      <c r="J2478" s="113"/>
      <c r="K2478" s="114"/>
      <c r="L2478" s="115"/>
      <c r="M2478" s="116"/>
      <c r="N2478" s="15" t="str">
        <f t="shared" si="214"/>
        <v>13175</v>
      </c>
      <c r="O2478" t="str">
        <f t="shared" si="212"/>
        <v/>
      </c>
      <c r="Q2478">
        <f t="shared" si="215"/>
        <v>13175</v>
      </c>
      <c r="R2478" s="14">
        <f t="shared" si="213"/>
        <v>1548338</v>
      </c>
    </row>
    <row r="2479" spans="1:18" ht="14.45" customHeight="1" x14ac:dyDescent="0.25">
      <c r="A2479" s="10">
        <v>80</v>
      </c>
      <c r="B2479" s="111"/>
      <c r="C2479" s="6" t="s">
        <v>3421</v>
      </c>
      <c r="D2479" s="7">
        <v>44994</v>
      </c>
      <c r="E2479" s="8" t="s">
        <v>2413</v>
      </c>
      <c r="F2479" s="9">
        <v>853141</v>
      </c>
      <c r="G2479" s="8" t="s">
        <v>1378</v>
      </c>
      <c r="H2479" s="9">
        <v>89580</v>
      </c>
      <c r="I2479" s="112"/>
      <c r="J2479" s="113"/>
      <c r="K2479" s="114"/>
      <c r="L2479" s="115"/>
      <c r="M2479" s="116"/>
      <c r="N2479" s="15" t="str">
        <f t="shared" si="214"/>
        <v>13152</v>
      </c>
      <c r="O2479" t="str">
        <f t="shared" si="212"/>
        <v/>
      </c>
      <c r="Q2479">
        <f t="shared" si="215"/>
        <v>13152</v>
      </c>
      <c r="R2479" s="14">
        <f t="shared" si="213"/>
        <v>853141</v>
      </c>
    </row>
    <row r="2480" spans="1:18" ht="14.45" customHeight="1" x14ac:dyDescent="0.25">
      <c r="A2480" s="10">
        <v>81</v>
      </c>
      <c r="B2480" s="111"/>
      <c r="C2480" s="6" t="s">
        <v>3422</v>
      </c>
      <c r="D2480" s="7">
        <v>45000</v>
      </c>
      <c r="E2480" s="8" t="s">
        <v>3367</v>
      </c>
      <c r="F2480" s="9">
        <v>374347</v>
      </c>
      <c r="G2480" s="8" t="s">
        <v>1378</v>
      </c>
      <c r="H2480" s="9">
        <v>39306</v>
      </c>
      <c r="I2480" s="112"/>
      <c r="J2480" s="113"/>
      <c r="K2480" s="114"/>
      <c r="L2480" s="115"/>
      <c r="M2480" s="116"/>
      <c r="N2480" s="15" t="str">
        <f t="shared" si="214"/>
        <v>13665</v>
      </c>
      <c r="O2480" t="str">
        <f t="shared" si="212"/>
        <v/>
      </c>
      <c r="Q2480">
        <f t="shared" si="215"/>
        <v>13665</v>
      </c>
      <c r="R2480" s="14">
        <f t="shared" si="213"/>
        <v>374347</v>
      </c>
    </row>
    <row r="2481" spans="1:18" ht="14.45" customHeight="1" x14ac:dyDescent="0.25">
      <c r="A2481" s="10">
        <v>82</v>
      </c>
      <c r="B2481" s="111"/>
      <c r="C2481" s="6" t="s">
        <v>3423</v>
      </c>
      <c r="D2481" s="7">
        <v>44998</v>
      </c>
      <c r="E2481" s="8" t="s">
        <v>2426</v>
      </c>
      <c r="F2481" s="9">
        <v>374347</v>
      </c>
      <c r="G2481" s="8" t="s">
        <v>1378</v>
      </c>
      <c r="H2481" s="9">
        <v>39306</v>
      </c>
      <c r="I2481" s="112"/>
      <c r="J2481" s="113"/>
      <c r="K2481" s="114"/>
      <c r="L2481" s="115"/>
      <c r="M2481" s="116"/>
      <c r="N2481" s="15" t="str">
        <f t="shared" si="214"/>
        <v>13460</v>
      </c>
      <c r="O2481" t="str">
        <f t="shared" si="212"/>
        <v/>
      </c>
      <c r="Q2481">
        <f t="shared" si="215"/>
        <v>13460</v>
      </c>
      <c r="R2481" s="14">
        <f t="shared" si="213"/>
        <v>374347</v>
      </c>
    </row>
    <row r="2482" spans="1:18" ht="14.45" customHeight="1" x14ac:dyDescent="0.25">
      <c r="A2482" s="10">
        <v>83</v>
      </c>
      <c r="B2482" s="111"/>
      <c r="C2482" s="6" t="s">
        <v>3424</v>
      </c>
      <c r="D2482" s="7">
        <v>44998</v>
      </c>
      <c r="E2482" s="8" t="s">
        <v>2426</v>
      </c>
      <c r="F2482" s="9">
        <v>374347</v>
      </c>
      <c r="G2482" s="8" t="s">
        <v>1378</v>
      </c>
      <c r="H2482" s="9">
        <v>39306</v>
      </c>
      <c r="I2482" s="112"/>
      <c r="J2482" s="113"/>
      <c r="K2482" s="114"/>
      <c r="L2482" s="115"/>
      <c r="M2482" s="116"/>
      <c r="N2482" s="15" t="str">
        <f t="shared" si="214"/>
        <v>13461</v>
      </c>
      <c r="O2482" t="str">
        <f t="shared" si="212"/>
        <v/>
      </c>
      <c r="Q2482">
        <f t="shared" si="215"/>
        <v>13461</v>
      </c>
      <c r="R2482" s="14">
        <f t="shared" si="213"/>
        <v>374347</v>
      </c>
    </row>
    <row r="2483" spans="1:18" ht="14.45" customHeight="1" x14ac:dyDescent="0.25">
      <c r="A2483" s="10">
        <v>84</v>
      </c>
      <c r="B2483" s="111"/>
      <c r="C2483" s="6" t="s">
        <v>3425</v>
      </c>
      <c r="D2483" s="7">
        <v>44989</v>
      </c>
      <c r="E2483" s="8" t="s">
        <v>2376</v>
      </c>
      <c r="F2483" s="9">
        <v>774414</v>
      </c>
      <c r="G2483" s="8" t="s">
        <v>1378</v>
      </c>
      <c r="H2483" s="9">
        <v>81313</v>
      </c>
      <c r="I2483" s="112"/>
      <c r="J2483" s="113"/>
      <c r="K2483" s="114"/>
      <c r="L2483" s="115"/>
      <c r="M2483" s="116"/>
      <c r="N2483" s="15" t="str">
        <f t="shared" si="214"/>
        <v>11336</v>
      </c>
      <c r="O2483" t="str">
        <f t="shared" si="212"/>
        <v/>
      </c>
      <c r="Q2483">
        <f t="shared" si="215"/>
        <v>11336</v>
      </c>
      <c r="R2483" s="14">
        <f t="shared" si="213"/>
        <v>774414</v>
      </c>
    </row>
    <row r="2484" spans="1:18" ht="14.45" customHeight="1" x14ac:dyDescent="0.25">
      <c r="A2484" s="10">
        <v>85</v>
      </c>
      <c r="B2484" s="111"/>
      <c r="C2484" s="6" t="s">
        <v>3426</v>
      </c>
      <c r="D2484" s="7">
        <v>44986</v>
      </c>
      <c r="E2484" s="8" t="s">
        <v>2418</v>
      </c>
      <c r="F2484" s="9">
        <v>444675</v>
      </c>
      <c r="G2484" s="8" t="s">
        <v>1378</v>
      </c>
      <c r="H2484" s="9">
        <v>46691</v>
      </c>
      <c r="I2484" s="112"/>
      <c r="J2484" s="113"/>
      <c r="K2484" s="114"/>
      <c r="L2484" s="115"/>
      <c r="M2484" s="116"/>
      <c r="N2484" s="15" t="str">
        <f t="shared" si="214"/>
        <v>09106</v>
      </c>
      <c r="O2484" t="str">
        <f t="shared" si="212"/>
        <v/>
      </c>
      <c r="P2484" t="s">
        <v>3427</v>
      </c>
      <c r="Q2484">
        <f t="shared" si="215"/>
        <v>9106</v>
      </c>
      <c r="R2484" s="14">
        <f t="shared" si="213"/>
        <v>444675</v>
      </c>
    </row>
    <row r="2485" spans="1:18" ht="14.45" customHeight="1" x14ac:dyDescent="0.25">
      <c r="A2485" s="10">
        <v>86</v>
      </c>
      <c r="B2485" s="111"/>
      <c r="C2485" s="6" t="s">
        <v>3428</v>
      </c>
      <c r="D2485" s="7">
        <v>44993</v>
      </c>
      <c r="E2485" s="8" t="s">
        <v>2380</v>
      </c>
      <c r="F2485" s="9">
        <v>1421371</v>
      </c>
      <c r="G2485" s="8" t="s">
        <v>1378</v>
      </c>
      <c r="H2485" s="9">
        <v>149244</v>
      </c>
      <c r="I2485" s="112"/>
      <c r="J2485" s="113"/>
      <c r="K2485" s="114"/>
      <c r="L2485" s="115"/>
      <c r="M2485" s="116"/>
      <c r="N2485" s="15" t="str">
        <f t="shared" si="214"/>
        <v>11551</v>
      </c>
      <c r="O2485" t="str">
        <f t="shared" si="212"/>
        <v/>
      </c>
      <c r="P2485" t="s">
        <v>3429</v>
      </c>
      <c r="Q2485">
        <f t="shared" si="215"/>
        <v>11551</v>
      </c>
      <c r="R2485" s="14">
        <f t="shared" si="213"/>
        <v>1421371</v>
      </c>
    </row>
    <row r="2486" spans="1:18" ht="14.45" customHeight="1" x14ac:dyDescent="0.25">
      <c r="A2486" s="10">
        <v>87</v>
      </c>
      <c r="B2486" s="111"/>
      <c r="C2486" s="6" t="s">
        <v>3430</v>
      </c>
      <c r="D2486" s="7">
        <v>44991</v>
      </c>
      <c r="E2486" s="8" t="s">
        <v>2363</v>
      </c>
      <c r="F2486" s="9">
        <v>755161</v>
      </c>
      <c r="G2486" s="8" t="s">
        <v>1378</v>
      </c>
      <c r="H2486" s="9">
        <v>79292</v>
      </c>
      <c r="I2486" s="112"/>
      <c r="J2486" s="113"/>
      <c r="K2486" s="114"/>
      <c r="L2486" s="115"/>
      <c r="M2486" s="116"/>
      <c r="N2486" s="15" t="str">
        <f t="shared" si="214"/>
        <v>11348</v>
      </c>
      <c r="O2486" t="str">
        <f t="shared" si="212"/>
        <v/>
      </c>
      <c r="Q2486">
        <f t="shared" si="215"/>
        <v>11348</v>
      </c>
      <c r="R2486" s="14">
        <f t="shared" si="213"/>
        <v>755161</v>
      </c>
    </row>
    <row r="2487" spans="1:18" ht="14.45" customHeight="1" x14ac:dyDescent="0.25">
      <c r="A2487" s="10">
        <v>88</v>
      </c>
      <c r="B2487" s="111"/>
      <c r="C2487" s="6" t="s">
        <v>3431</v>
      </c>
      <c r="D2487" s="7">
        <v>44993</v>
      </c>
      <c r="E2487" s="8" t="s">
        <v>2418</v>
      </c>
      <c r="F2487" s="9">
        <v>642492</v>
      </c>
      <c r="G2487" s="8" t="s">
        <v>1378</v>
      </c>
      <c r="H2487" s="9">
        <v>67462</v>
      </c>
      <c r="I2487" s="112"/>
      <c r="J2487" s="113"/>
      <c r="K2487" s="114"/>
      <c r="L2487" s="115"/>
      <c r="M2487" s="116"/>
      <c r="N2487" s="15" t="str">
        <f t="shared" si="214"/>
        <v>11542</v>
      </c>
      <c r="O2487" t="str">
        <f t="shared" si="212"/>
        <v/>
      </c>
      <c r="Q2487">
        <f t="shared" si="215"/>
        <v>11542</v>
      </c>
      <c r="R2487" s="14">
        <f t="shared" si="213"/>
        <v>642492</v>
      </c>
    </row>
    <row r="2488" spans="1:18" ht="14.45" customHeight="1" x14ac:dyDescent="0.25">
      <c r="A2488" s="10">
        <v>89</v>
      </c>
      <c r="B2488" s="111"/>
      <c r="C2488" s="6" t="s">
        <v>3432</v>
      </c>
      <c r="D2488" s="7">
        <v>44987</v>
      </c>
      <c r="E2488" s="8" t="s">
        <v>2423</v>
      </c>
      <c r="F2488" s="9">
        <v>608814</v>
      </c>
      <c r="G2488" s="8" t="s">
        <v>1378</v>
      </c>
      <c r="H2488" s="9">
        <v>63925</v>
      </c>
      <c r="I2488" s="112"/>
      <c r="J2488" s="113"/>
      <c r="K2488" s="114"/>
      <c r="L2488" s="115"/>
      <c r="M2488" s="116"/>
      <c r="N2488" s="15" t="str">
        <f t="shared" si="214"/>
        <v>09772</v>
      </c>
      <c r="O2488" t="str">
        <f t="shared" si="212"/>
        <v/>
      </c>
      <c r="P2488" t="s">
        <v>3433</v>
      </c>
      <c r="Q2488">
        <f t="shared" si="215"/>
        <v>9772</v>
      </c>
      <c r="R2488" s="14">
        <f t="shared" si="213"/>
        <v>608814</v>
      </c>
    </row>
    <row r="2489" spans="1:18" ht="14.45" customHeight="1" x14ac:dyDescent="0.25">
      <c r="A2489" s="10">
        <v>90</v>
      </c>
      <c r="B2489" s="111"/>
      <c r="C2489" s="6" t="s">
        <v>3434</v>
      </c>
      <c r="D2489" s="7">
        <v>44989</v>
      </c>
      <c r="E2489" s="8" t="s">
        <v>2426</v>
      </c>
      <c r="F2489" s="9">
        <v>855188</v>
      </c>
      <c r="G2489" s="8" t="s">
        <v>1378</v>
      </c>
      <c r="H2489" s="9">
        <v>89795</v>
      </c>
      <c r="I2489" s="112"/>
      <c r="J2489" s="113"/>
      <c r="K2489" s="114"/>
      <c r="L2489" s="115"/>
      <c r="M2489" s="116"/>
      <c r="N2489" s="15" t="str">
        <f t="shared" si="214"/>
        <v>11307</v>
      </c>
      <c r="O2489" t="str">
        <f t="shared" si="212"/>
        <v/>
      </c>
      <c r="P2489" t="s">
        <v>3435</v>
      </c>
      <c r="Q2489">
        <f t="shared" si="215"/>
        <v>11307</v>
      </c>
      <c r="R2489" s="14">
        <f t="shared" si="213"/>
        <v>855188</v>
      </c>
    </row>
    <row r="2490" spans="1:18" ht="14.45" customHeight="1" x14ac:dyDescent="0.25">
      <c r="A2490" s="10">
        <v>91</v>
      </c>
      <c r="B2490" s="111"/>
      <c r="C2490" s="6" t="s">
        <v>3436</v>
      </c>
      <c r="D2490" s="7">
        <v>44986</v>
      </c>
      <c r="E2490" s="8" t="s">
        <v>2376</v>
      </c>
      <c r="F2490" s="9">
        <v>878702</v>
      </c>
      <c r="G2490" s="8" t="s">
        <v>1378</v>
      </c>
      <c r="H2490" s="9">
        <v>92264</v>
      </c>
      <c r="I2490" s="112"/>
      <c r="J2490" s="113"/>
      <c r="K2490" s="114"/>
      <c r="L2490" s="115"/>
      <c r="M2490" s="116"/>
      <c r="N2490" s="15" t="str">
        <f t="shared" si="214"/>
        <v>09104</v>
      </c>
      <c r="O2490" t="str">
        <f t="shared" si="212"/>
        <v/>
      </c>
      <c r="P2490" t="s">
        <v>3437</v>
      </c>
      <c r="Q2490">
        <f t="shared" si="215"/>
        <v>9104</v>
      </c>
      <c r="R2490" s="14">
        <f t="shared" si="213"/>
        <v>878702</v>
      </c>
    </row>
    <row r="2491" spans="1:18" ht="14.45" customHeight="1" x14ac:dyDescent="0.25">
      <c r="A2491" s="10">
        <v>92</v>
      </c>
      <c r="B2491" s="111"/>
      <c r="C2491" s="6" t="s">
        <v>3438</v>
      </c>
      <c r="D2491" s="7">
        <v>45000</v>
      </c>
      <c r="E2491" s="8" t="s">
        <v>2418</v>
      </c>
      <c r="F2491" s="9">
        <v>374347</v>
      </c>
      <c r="G2491" s="8" t="s">
        <v>1378</v>
      </c>
      <c r="H2491" s="9">
        <v>39306</v>
      </c>
      <c r="I2491" s="112"/>
      <c r="J2491" s="113"/>
      <c r="K2491" s="114"/>
      <c r="L2491" s="115"/>
      <c r="M2491" s="116"/>
      <c r="N2491" s="15" t="str">
        <f t="shared" si="214"/>
        <v>13649</v>
      </c>
      <c r="O2491" t="str">
        <f t="shared" si="212"/>
        <v/>
      </c>
      <c r="P2491" t="s">
        <v>3439</v>
      </c>
      <c r="Q2491">
        <f t="shared" si="215"/>
        <v>13649</v>
      </c>
      <c r="R2491" s="14">
        <f t="shared" si="213"/>
        <v>374347</v>
      </c>
    </row>
    <row r="2492" spans="1:18" ht="14.45" customHeight="1" x14ac:dyDescent="0.25">
      <c r="A2492" s="10">
        <v>93</v>
      </c>
      <c r="B2492" s="111"/>
      <c r="C2492" s="6" t="s">
        <v>3440</v>
      </c>
      <c r="D2492" s="7">
        <v>45014</v>
      </c>
      <c r="E2492" s="8" t="s">
        <v>2418</v>
      </c>
      <c r="F2492" s="9">
        <v>1014690</v>
      </c>
      <c r="G2492" s="8" t="s">
        <v>1378</v>
      </c>
      <c r="H2492" s="9">
        <v>106542</v>
      </c>
      <c r="I2492" s="112"/>
      <c r="J2492" s="113"/>
      <c r="K2492" s="114"/>
      <c r="L2492" s="115"/>
      <c r="M2492" s="116"/>
      <c r="N2492" s="15" t="str">
        <f t="shared" si="214"/>
        <v>17743</v>
      </c>
      <c r="O2492" t="str">
        <f t="shared" si="212"/>
        <v/>
      </c>
      <c r="P2492" t="s">
        <v>3441</v>
      </c>
      <c r="Q2492">
        <f t="shared" si="215"/>
        <v>17743</v>
      </c>
      <c r="R2492" s="14">
        <f t="shared" si="213"/>
        <v>1014690</v>
      </c>
    </row>
    <row r="2493" spans="1:18" ht="14.45" customHeight="1" x14ac:dyDescent="0.25">
      <c r="A2493" s="10">
        <v>94</v>
      </c>
      <c r="B2493" s="111"/>
      <c r="C2493" s="6" t="s">
        <v>3442</v>
      </c>
      <c r="D2493" s="7">
        <v>44999</v>
      </c>
      <c r="E2493" s="8" t="s">
        <v>2413</v>
      </c>
      <c r="F2493" s="9">
        <v>244328</v>
      </c>
      <c r="G2493" s="8" t="s">
        <v>1378</v>
      </c>
      <c r="H2493" s="9">
        <v>25654</v>
      </c>
      <c r="I2493" s="112"/>
      <c r="J2493" s="113"/>
      <c r="K2493" s="114"/>
      <c r="L2493" s="115"/>
      <c r="M2493" s="116"/>
      <c r="N2493" s="15" t="str">
        <f t="shared" si="214"/>
        <v>13537</v>
      </c>
      <c r="O2493" t="str">
        <f t="shared" si="212"/>
        <v/>
      </c>
      <c r="Q2493">
        <f t="shared" si="215"/>
        <v>13537</v>
      </c>
      <c r="R2493" s="14">
        <f t="shared" si="213"/>
        <v>244328</v>
      </c>
    </row>
    <row r="2494" spans="1:18" ht="14.45" customHeight="1" x14ac:dyDescent="0.25">
      <c r="A2494" s="10">
        <v>95</v>
      </c>
      <c r="B2494" s="111"/>
      <c r="C2494" s="6" t="s">
        <v>3443</v>
      </c>
      <c r="D2494" s="7">
        <v>45014</v>
      </c>
      <c r="E2494" s="8" t="s">
        <v>2413</v>
      </c>
      <c r="F2494" s="9">
        <v>374347</v>
      </c>
      <c r="G2494" s="8" t="s">
        <v>1378</v>
      </c>
      <c r="H2494" s="9">
        <v>39306</v>
      </c>
      <c r="I2494" s="112"/>
      <c r="J2494" s="113"/>
      <c r="K2494" s="114"/>
      <c r="L2494" s="115"/>
      <c r="M2494" s="116"/>
      <c r="N2494" s="15" t="str">
        <f t="shared" si="214"/>
        <v>17726</v>
      </c>
      <c r="O2494" t="str">
        <f t="shared" si="212"/>
        <v/>
      </c>
      <c r="Q2494">
        <f t="shared" si="215"/>
        <v>17726</v>
      </c>
      <c r="R2494" s="14">
        <f t="shared" si="213"/>
        <v>374347</v>
      </c>
    </row>
    <row r="2495" spans="1:18" ht="14.45" customHeight="1" x14ac:dyDescent="0.25">
      <c r="A2495" s="10">
        <v>96</v>
      </c>
      <c r="B2495" s="111"/>
      <c r="C2495" s="6" t="s">
        <v>3444</v>
      </c>
      <c r="D2495" s="7">
        <v>45001</v>
      </c>
      <c r="E2495" s="8" t="s">
        <v>2426</v>
      </c>
      <c r="F2495" s="9">
        <v>831567</v>
      </c>
      <c r="G2495" s="8" t="s">
        <v>1378</v>
      </c>
      <c r="H2495" s="9">
        <v>87315</v>
      </c>
      <c r="I2495" s="112"/>
      <c r="J2495" s="113"/>
      <c r="K2495" s="114"/>
      <c r="L2495" s="115"/>
      <c r="M2495" s="116"/>
      <c r="N2495" s="15" t="str">
        <f t="shared" si="214"/>
        <v>14202</v>
      </c>
      <c r="O2495" t="str">
        <f t="shared" si="212"/>
        <v/>
      </c>
      <c r="P2495" t="s">
        <v>3445</v>
      </c>
      <c r="Q2495">
        <f t="shared" si="215"/>
        <v>14202</v>
      </c>
      <c r="R2495" s="14">
        <f t="shared" si="213"/>
        <v>831567</v>
      </c>
    </row>
    <row r="2496" spans="1:18" ht="14.45" customHeight="1" x14ac:dyDescent="0.25">
      <c r="A2496" s="10">
        <v>97</v>
      </c>
      <c r="B2496" s="111"/>
      <c r="C2496" s="6" t="s">
        <v>3446</v>
      </c>
      <c r="D2496" s="7">
        <v>45015</v>
      </c>
      <c r="E2496" s="8" t="s">
        <v>2413</v>
      </c>
      <c r="F2496" s="9">
        <v>732983</v>
      </c>
      <c r="G2496" s="8" t="s">
        <v>1378</v>
      </c>
      <c r="H2496" s="9">
        <v>76963</v>
      </c>
      <c r="I2496" s="112"/>
      <c r="J2496" s="113"/>
      <c r="K2496" s="114"/>
      <c r="L2496" s="115"/>
      <c r="M2496" s="116"/>
      <c r="N2496" s="15" t="str">
        <f t="shared" si="214"/>
        <v>17827</v>
      </c>
      <c r="O2496" t="str">
        <f t="shared" si="212"/>
        <v/>
      </c>
      <c r="Q2496">
        <f t="shared" si="215"/>
        <v>17827</v>
      </c>
      <c r="R2496" s="14">
        <f t="shared" si="213"/>
        <v>732983</v>
      </c>
    </row>
    <row r="2497" spans="1:18" ht="14.45" customHeight="1" x14ac:dyDescent="0.25">
      <c r="A2497" s="10">
        <v>98</v>
      </c>
      <c r="B2497" s="111"/>
      <c r="C2497" s="6" t="s">
        <v>3447</v>
      </c>
      <c r="D2497" s="7">
        <v>45000</v>
      </c>
      <c r="E2497" s="8" t="s">
        <v>3367</v>
      </c>
      <c r="F2497" s="9">
        <v>374347</v>
      </c>
      <c r="G2497" s="8" t="s">
        <v>1378</v>
      </c>
      <c r="H2497" s="9">
        <v>39306</v>
      </c>
      <c r="I2497" s="112"/>
      <c r="J2497" s="113"/>
      <c r="K2497" s="114"/>
      <c r="L2497" s="115"/>
      <c r="M2497" s="116"/>
      <c r="N2497" s="15" t="str">
        <f t="shared" si="214"/>
        <v>13657</v>
      </c>
      <c r="O2497" t="str">
        <f t="shared" si="212"/>
        <v/>
      </c>
      <c r="Q2497">
        <f t="shared" si="215"/>
        <v>13657</v>
      </c>
      <c r="R2497" s="14">
        <f t="shared" si="213"/>
        <v>374347</v>
      </c>
    </row>
    <row r="2498" spans="1:18" ht="14.45" customHeight="1" x14ac:dyDescent="0.25">
      <c r="A2498" s="10">
        <v>99</v>
      </c>
      <c r="B2498" s="111"/>
      <c r="C2498" s="6" t="s">
        <v>3448</v>
      </c>
      <c r="D2498" s="7">
        <v>45014</v>
      </c>
      <c r="E2498" s="8" t="s">
        <v>2376</v>
      </c>
      <c r="F2498" s="9">
        <v>770362</v>
      </c>
      <c r="G2498" s="8" t="s">
        <v>1378</v>
      </c>
      <c r="H2498" s="9">
        <v>80888</v>
      </c>
      <c r="I2498" s="112"/>
      <c r="J2498" s="113"/>
      <c r="K2498" s="114"/>
      <c r="L2498" s="115"/>
      <c r="M2498" s="116"/>
      <c r="N2498" s="15" t="str">
        <f t="shared" si="214"/>
        <v>17736</v>
      </c>
      <c r="O2498" t="str">
        <f t="shared" si="212"/>
        <v/>
      </c>
      <c r="Q2498">
        <f t="shared" si="215"/>
        <v>17736</v>
      </c>
      <c r="R2498" s="14">
        <f t="shared" si="213"/>
        <v>770362</v>
      </c>
    </row>
    <row r="2499" spans="1:18" ht="14.45" customHeight="1" x14ac:dyDescent="0.25">
      <c r="A2499" s="10">
        <v>100</v>
      </c>
      <c r="B2499" s="111"/>
      <c r="C2499" s="6" t="s">
        <v>3449</v>
      </c>
      <c r="D2499" s="7">
        <v>45013</v>
      </c>
      <c r="E2499" s="8" t="s">
        <v>3367</v>
      </c>
      <c r="F2499" s="9">
        <v>665816</v>
      </c>
      <c r="G2499" s="8" t="s">
        <v>1378</v>
      </c>
      <c r="H2499" s="9">
        <v>69911</v>
      </c>
      <c r="I2499" s="112"/>
      <c r="J2499" s="113"/>
      <c r="K2499" s="114"/>
      <c r="L2499" s="115"/>
      <c r="M2499" s="116"/>
      <c r="N2499" s="15" t="str">
        <f t="shared" si="214"/>
        <v>17645</v>
      </c>
      <c r="O2499" t="str">
        <f t="shared" si="212"/>
        <v/>
      </c>
      <c r="Q2499">
        <f t="shared" si="215"/>
        <v>17645</v>
      </c>
      <c r="R2499" s="14">
        <f t="shared" si="213"/>
        <v>665816</v>
      </c>
    </row>
    <row r="2500" spans="1:18" ht="14.45" customHeight="1" x14ac:dyDescent="0.25">
      <c r="A2500" s="10">
        <v>101</v>
      </c>
      <c r="B2500" s="111"/>
      <c r="C2500" s="6" t="s">
        <v>3450</v>
      </c>
      <c r="D2500" s="7">
        <v>45010</v>
      </c>
      <c r="E2500" s="8" t="s">
        <v>2380</v>
      </c>
      <c r="F2500" s="9">
        <v>886826</v>
      </c>
      <c r="G2500" s="8" t="s">
        <v>1378</v>
      </c>
      <c r="H2500" s="9">
        <v>93117</v>
      </c>
      <c r="I2500" s="112"/>
      <c r="J2500" s="113"/>
      <c r="K2500" s="114"/>
      <c r="L2500" s="115"/>
      <c r="M2500" s="116"/>
      <c r="N2500" s="15" t="str">
        <f t="shared" si="214"/>
        <v>17491</v>
      </c>
      <c r="O2500" t="str">
        <f t="shared" si="212"/>
        <v/>
      </c>
      <c r="Q2500">
        <f t="shared" si="215"/>
        <v>17491</v>
      </c>
      <c r="R2500" s="14">
        <f t="shared" si="213"/>
        <v>886826</v>
      </c>
    </row>
    <row r="2501" spans="1:18" ht="14.45" customHeight="1" x14ac:dyDescent="0.25">
      <c r="A2501" s="10">
        <v>102</v>
      </c>
      <c r="B2501" s="111"/>
      <c r="C2501" s="6" t="s">
        <v>3451</v>
      </c>
      <c r="D2501" s="7">
        <v>45005</v>
      </c>
      <c r="E2501" s="8" t="s">
        <v>2418</v>
      </c>
      <c r="F2501" s="9">
        <v>611516</v>
      </c>
      <c r="G2501" s="8" t="s">
        <v>1378</v>
      </c>
      <c r="H2501" s="9">
        <v>64209</v>
      </c>
      <c r="I2501" s="112"/>
      <c r="J2501" s="113"/>
      <c r="K2501" s="114"/>
      <c r="L2501" s="115"/>
      <c r="M2501" s="116"/>
      <c r="N2501" s="15" t="str">
        <f t="shared" si="214"/>
        <v>15745</v>
      </c>
      <c r="O2501" t="str">
        <f t="shared" si="212"/>
        <v/>
      </c>
      <c r="Q2501">
        <f t="shared" si="215"/>
        <v>15745</v>
      </c>
      <c r="R2501" s="14">
        <f t="shared" si="213"/>
        <v>611516</v>
      </c>
    </row>
    <row r="2502" spans="1:18" ht="14.45" customHeight="1" x14ac:dyDescent="0.25">
      <c r="A2502" s="10">
        <v>103</v>
      </c>
      <c r="B2502" s="111"/>
      <c r="C2502" s="6" t="s">
        <v>3452</v>
      </c>
      <c r="D2502" s="7">
        <v>45003</v>
      </c>
      <c r="E2502" s="8" t="s">
        <v>2413</v>
      </c>
      <c r="F2502" s="9">
        <v>610819</v>
      </c>
      <c r="G2502" s="8" t="s">
        <v>1378</v>
      </c>
      <c r="H2502" s="9">
        <v>64136</v>
      </c>
      <c r="I2502" s="112"/>
      <c r="J2502" s="113"/>
      <c r="K2502" s="114"/>
      <c r="L2502" s="115"/>
      <c r="M2502" s="116"/>
      <c r="N2502" s="15" t="str">
        <f t="shared" si="214"/>
        <v>15671</v>
      </c>
      <c r="O2502" t="str">
        <f t="shared" si="212"/>
        <v/>
      </c>
      <c r="Q2502">
        <f t="shared" si="215"/>
        <v>15671</v>
      </c>
      <c r="R2502" s="14">
        <f t="shared" si="213"/>
        <v>610819</v>
      </c>
    </row>
    <row r="2503" spans="1:18" ht="14.45" customHeight="1" x14ac:dyDescent="0.25">
      <c r="A2503" s="10">
        <v>104</v>
      </c>
      <c r="B2503" s="111"/>
      <c r="C2503" s="6" t="s">
        <v>3453</v>
      </c>
      <c r="D2503" s="7">
        <v>45006</v>
      </c>
      <c r="E2503" s="8" t="s">
        <v>2426</v>
      </c>
      <c r="F2503" s="9">
        <v>1221638</v>
      </c>
      <c r="G2503" s="8" t="s">
        <v>1378</v>
      </c>
      <c r="H2503" s="9">
        <v>128272</v>
      </c>
      <c r="I2503" s="112"/>
      <c r="J2503" s="113"/>
      <c r="K2503" s="114"/>
      <c r="L2503" s="115"/>
      <c r="M2503" s="116"/>
      <c r="N2503" s="15" t="str">
        <f t="shared" si="214"/>
        <v>15838</v>
      </c>
      <c r="O2503" t="str">
        <f t="shared" si="212"/>
        <v/>
      </c>
      <c r="Q2503">
        <f t="shared" si="215"/>
        <v>15838</v>
      </c>
      <c r="R2503" s="14">
        <f t="shared" si="213"/>
        <v>1221638</v>
      </c>
    </row>
    <row r="2504" spans="1:18" ht="14.45" customHeight="1" x14ac:dyDescent="0.25">
      <c r="A2504" s="10">
        <v>105</v>
      </c>
      <c r="B2504" s="111"/>
      <c r="C2504" s="6" t="s">
        <v>3454</v>
      </c>
      <c r="D2504" s="7">
        <v>45005</v>
      </c>
      <c r="E2504" s="8" t="s">
        <v>2376</v>
      </c>
      <c r="F2504" s="9">
        <v>608814</v>
      </c>
      <c r="G2504" s="8" t="s">
        <v>1378</v>
      </c>
      <c r="H2504" s="9">
        <v>63925</v>
      </c>
      <c r="I2504" s="112"/>
      <c r="J2504" s="113"/>
      <c r="K2504" s="114"/>
      <c r="L2504" s="115"/>
      <c r="M2504" s="116"/>
      <c r="N2504" s="15" t="str">
        <f t="shared" si="214"/>
        <v>15741</v>
      </c>
      <c r="O2504" t="str">
        <f t="shared" si="212"/>
        <v/>
      </c>
      <c r="P2504" t="s">
        <v>3455</v>
      </c>
      <c r="Q2504">
        <f t="shared" si="215"/>
        <v>15741</v>
      </c>
      <c r="R2504" s="14">
        <f t="shared" si="213"/>
        <v>608814</v>
      </c>
    </row>
    <row r="2505" spans="1:18" ht="14.45" customHeight="1" x14ac:dyDescent="0.25">
      <c r="A2505" s="10">
        <v>106</v>
      </c>
      <c r="B2505" s="111"/>
      <c r="C2505" s="6" t="s">
        <v>3456</v>
      </c>
      <c r="D2505" s="7">
        <v>45006</v>
      </c>
      <c r="E2505" s="8" t="s">
        <v>2413</v>
      </c>
      <c r="F2505" s="9">
        <v>482790</v>
      </c>
      <c r="G2505" s="8" t="s">
        <v>1378</v>
      </c>
      <c r="H2505" s="9">
        <v>50693</v>
      </c>
      <c r="I2505" s="112"/>
      <c r="J2505" s="113"/>
      <c r="K2505" s="114"/>
      <c r="L2505" s="115"/>
      <c r="M2505" s="116"/>
      <c r="N2505" s="15" t="str">
        <f t="shared" si="214"/>
        <v>15820</v>
      </c>
      <c r="O2505" t="str">
        <f t="shared" si="212"/>
        <v/>
      </c>
      <c r="P2505" t="s">
        <v>3457</v>
      </c>
      <c r="Q2505">
        <f t="shared" si="215"/>
        <v>15820</v>
      </c>
      <c r="R2505" s="14">
        <f t="shared" si="213"/>
        <v>482790</v>
      </c>
    </row>
    <row r="2506" spans="1:18" ht="14.45" customHeight="1" x14ac:dyDescent="0.25">
      <c r="A2506" s="10">
        <v>107</v>
      </c>
      <c r="B2506" s="111"/>
      <c r="C2506" s="6" t="s">
        <v>3458</v>
      </c>
      <c r="D2506" s="7">
        <v>45005</v>
      </c>
      <c r="E2506" s="8" t="s">
        <v>2418</v>
      </c>
      <c r="F2506" s="9">
        <v>479160</v>
      </c>
      <c r="G2506" s="8" t="s">
        <v>1378</v>
      </c>
      <c r="H2506" s="9">
        <v>50312</v>
      </c>
      <c r="I2506" s="112"/>
      <c r="J2506" s="113"/>
      <c r="K2506" s="114"/>
      <c r="L2506" s="115"/>
      <c r="M2506" s="116"/>
      <c r="N2506" s="15" t="str">
        <f t="shared" si="214"/>
        <v>15744</v>
      </c>
      <c r="O2506" t="str">
        <f t="shared" si="212"/>
        <v/>
      </c>
      <c r="P2506" t="s">
        <v>3459</v>
      </c>
      <c r="Q2506">
        <f t="shared" si="215"/>
        <v>15744</v>
      </c>
      <c r="R2506" s="14">
        <f t="shared" si="213"/>
        <v>479160</v>
      </c>
    </row>
    <row r="2507" spans="1:18" ht="14.45" customHeight="1" x14ac:dyDescent="0.25">
      <c r="A2507" s="10">
        <v>108</v>
      </c>
      <c r="B2507" s="111"/>
      <c r="C2507" s="6" t="s">
        <v>3460</v>
      </c>
      <c r="D2507" s="7">
        <v>45010</v>
      </c>
      <c r="E2507" s="8" t="s">
        <v>2380</v>
      </c>
      <c r="F2507" s="9">
        <v>1014690</v>
      </c>
      <c r="G2507" s="8" t="s">
        <v>1378</v>
      </c>
      <c r="H2507" s="9">
        <v>106542</v>
      </c>
      <c r="I2507" s="112"/>
      <c r="J2507" s="113"/>
      <c r="K2507" s="114"/>
      <c r="L2507" s="115"/>
      <c r="M2507" s="116"/>
      <c r="N2507" s="15" t="str">
        <f t="shared" si="214"/>
        <v>17490</v>
      </c>
      <c r="O2507" t="str">
        <f t="shared" si="212"/>
        <v/>
      </c>
      <c r="P2507" t="s">
        <v>3461</v>
      </c>
      <c r="Q2507">
        <f t="shared" si="215"/>
        <v>17490</v>
      </c>
      <c r="R2507" s="14">
        <f t="shared" si="213"/>
        <v>1014690</v>
      </c>
    </row>
    <row r="2508" spans="1:18" ht="14.45" customHeight="1" x14ac:dyDescent="0.25">
      <c r="A2508" s="10">
        <v>109</v>
      </c>
      <c r="B2508" s="111"/>
      <c r="C2508" s="6" t="s">
        <v>3462</v>
      </c>
      <c r="D2508" s="7">
        <v>45006</v>
      </c>
      <c r="E2508" s="8" t="s">
        <v>2413</v>
      </c>
      <c r="F2508" s="9">
        <v>648198</v>
      </c>
      <c r="G2508" s="8" t="s">
        <v>1378</v>
      </c>
      <c r="H2508" s="9">
        <v>68061</v>
      </c>
      <c r="I2508" s="112"/>
      <c r="J2508" s="113"/>
      <c r="K2508" s="114"/>
      <c r="L2508" s="115"/>
      <c r="M2508" s="116"/>
      <c r="N2508" s="15" t="str">
        <f t="shared" si="214"/>
        <v>15835</v>
      </c>
      <c r="O2508" t="str">
        <f t="shared" si="212"/>
        <v/>
      </c>
      <c r="Q2508">
        <f t="shared" si="215"/>
        <v>15835</v>
      </c>
      <c r="R2508" s="14">
        <f t="shared" si="213"/>
        <v>648198</v>
      </c>
    </row>
    <row r="2509" spans="1:18" ht="14.45" customHeight="1" x14ac:dyDescent="0.25">
      <c r="A2509" s="10">
        <v>110</v>
      </c>
      <c r="B2509" s="111"/>
      <c r="C2509" s="6" t="s">
        <v>3463</v>
      </c>
      <c r="D2509" s="7">
        <v>44996</v>
      </c>
      <c r="E2509" s="8" t="s">
        <v>2413</v>
      </c>
      <c r="F2509" s="9">
        <v>326700</v>
      </c>
      <c r="G2509" s="8" t="s">
        <v>1378</v>
      </c>
      <c r="H2509" s="9">
        <v>34303</v>
      </c>
      <c r="I2509" s="112"/>
      <c r="J2509" s="113"/>
      <c r="K2509" s="114"/>
      <c r="L2509" s="115"/>
      <c r="M2509" s="116"/>
      <c r="N2509" s="15" t="str">
        <f t="shared" si="214"/>
        <v>13351</v>
      </c>
      <c r="O2509" t="str">
        <f t="shared" si="212"/>
        <v/>
      </c>
      <c r="P2509" t="s">
        <v>3464</v>
      </c>
      <c r="Q2509">
        <f t="shared" si="215"/>
        <v>13351</v>
      </c>
      <c r="R2509" s="14">
        <f t="shared" si="213"/>
        <v>326700</v>
      </c>
    </row>
    <row r="2510" spans="1:18" ht="14.45" customHeight="1" x14ac:dyDescent="0.25">
      <c r="A2510" s="10">
        <v>111</v>
      </c>
      <c r="B2510" s="111"/>
      <c r="C2510" s="6" t="s">
        <v>3465</v>
      </c>
      <c r="D2510" s="7">
        <v>45005</v>
      </c>
      <c r="E2510" s="8" t="s">
        <v>2426</v>
      </c>
      <c r="F2510" s="9">
        <v>1216116</v>
      </c>
      <c r="G2510" s="8" t="s">
        <v>1378</v>
      </c>
      <c r="H2510" s="9">
        <v>127692</v>
      </c>
      <c r="I2510" s="112"/>
      <c r="J2510" s="113"/>
      <c r="K2510" s="114"/>
      <c r="L2510" s="115"/>
      <c r="M2510" s="116"/>
      <c r="N2510" s="15" t="str">
        <f t="shared" si="214"/>
        <v>15758</v>
      </c>
      <c r="O2510" t="str">
        <f t="shared" si="212"/>
        <v/>
      </c>
      <c r="P2510" t="s">
        <v>3466</v>
      </c>
      <c r="Q2510">
        <f t="shared" si="215"/>
        <v>15758</v>
      </c>
      <c r="R2510" s="14">
        <f t="shared" si="213"/>
        <v>1216116</v>
      </c>
    </row>
    <row r="2511" spans="1:18" ht="14.45" customHeight="1" x14ac:dyDescent="0.25">
      <c r="A2511" s="10">
        <v>112</v>
      </c>
      <c r="B2511" s="111"/>
      <c r="C2511" s="6" t="s">
        <v>3467</v>
      </c>
      <c r="D2511" s="7">
        <v>45002</v>
      </c>
      <c r="E2511" s="8" t="s">
        <v>2380</v>
      </c>
      <c r="F2511" s="9">
        <v>403871</v>
      </c>
      <c r="G2511" s="8" t="s">
        <v>1378</v>
      </c>
      <c r="H2511" s="9">
        <v>42406</v>
      </c>
      <c r="I2511" s="112"/>
      <c r="J2511" s="113"/>
      <c r="K2511" s="114"/>
      <c r="L2511" s="115"/>
      <c r="M2511" s="116"/>
      <c r="N2511" s="15" t="str">
        <f t="shared" si="214"/>
        <v>15636</v>
      </c>
      <c r="O2511" t="str">
        <f t="shared" si="212"/>
        <v/>
      </c>
      <c r="P2511" t="s">
        <v>3468</v>
      </c>
      <c r="Q2511">
        <f t="shared" si="215"/>
        <v>15636</v>
      </c>
      <c r="R2511" s="14">
        <f t="shared" si="213"/>
        <v>403871</v>
      </c>
    </row>
    <row r="2512" spans="1:18" ht="14.45" customHeight="1" x14ac:dyDescent="0.25">
      <c r="A2512" s="10">
        <v>113</v>
      </c>
      <c r="B2512" s="111"/>
      <c r="C2512" s="6" t="s">
        <v>3469</v>
      </c>
      <c r="D2512" s="7">
        <v>44993</v>
      </c>
      <c r="E2512" s="8" t="s">
        <v>2380</v>
      </c>
      <c r="F2512" s="9">
        <v>1290691</v>
      </c>
      <c r="G2512" s="8" t="s">
        <v>1378</v>
      </c>
      <c r="H2512" s="9">
        <v>135523</v>
      </c>
      <c r="I2512" s="112"/>
      <c r="J2512" s="113"/>
      <c r="K2512" s="114"/>
      <c r="L2512" s="115"/>
      <c r="M2512" s="116"/>
      <c r="N2512" s="15" t="str">
        <f t="shared" si="214"/>
        <v>11553</v>
      </c>
      <c r="O2512" t="str">
        <f t="shared" si="212"/>
        <v/>
      </c>
      <c r="P2512" t="s">
        <v>3470</v>
      </c>
      <c r="Q2512">
        <f t="shared" si="215"/>
        <v>11553</v>
      </c>
      <c r="R2512" s="14">
        <f t="shared" si="213"/>
        <v>1290691</v>
      </c>
    </row>
    <row r="2513" spans="1:18" ht="14.45" customHeight="1" x14ac:dyDescent="0.25">
      <c r="A2513" s="10">
        <v>114</v>
      </c>
      <c r="B2513" s="111"/>
      <c r="C2513" s="6" t="s">
        <v>3471</v>
      </c>
      <c r="D2513" s="7">
        <v>45003</v>
      </c>
      <c r="E2513" s="8" t="s">
        <v>2376</v>
      </c>
      <c r="F2513" s="9">
        <v>774414</v>
      </c>
      <c r="G2513" s="8" t="s">
        <v>1378</v>
      </c>
      <c r="H2513" s="9">
        <v>81313</v>
      </c>
      <c r="I2513" s="112"/>
      <c r="J2513" s="113"/>
      <c r="K2513" s="114"/>
      <c r="L2513" s="115"/>
      <c r="M2513" s="116"/>
      <c r="N2513" s="15" t="str">
        <f t="shared" si="214"/>
        <v>15703</v>
      </c>
      <c r="O2513" t="str">
        <f t="shared" si="212"/>
        <v/>
      </c>
      <c r="P2513" t="s">
        <v>3472</v>
      </c>
      <c r="Q2513">
        <f t="shared" si="215"/>
        <v>15703</v>
      </c>
      <c r="R2513" s="14">
        <f t="shared" si="213"/>
        <v>774414</v>
      </c>
    </row>
    <row r="2514" spans="1:18" ht="14.45" customHeight="1" x14ac:dyDescent="0.25">
      <c r="A2514" s="10">
        <v>115</v>
      </c>
      <c r="B2514" s="111"/>
      <c r="C2514" s="6" t="s">
        <v>3473</v>
      </c>
      <c r="D2514" s="7">
        <v>45002</v>
      </c>
      <c r="E2514" s="8" t="s">
        <v>2413</v>
      </c>
      <c r="F2514" s="9">
        <v>374347</v>
      </c>
      <c r="G2514" s="8" t="s">
        <v>1378</v>
      </c>
      <c r="H2514" s="9">
        <v>39306</v>
      </c>
      <c r="I2514" s="112"/>
      <c r="J2514" s="113"/>
      <c r="K2514" s="114"/>
      <c r="L2514" s="115"/>
      <c r="M2514" s="116"/>
      <c r="N2514" s="15" t="str">
        <f t="shared" si="214"/>
        <v>15622</v>
      </c>
      <c r="O2514" t="str">
        <f t="shared" si="212"/>
        <v/>
      </c>
      <c r="P2514" t="s">
        <v>3474</v>
      </c>
      <c r="Q2514">
        <f t="shared" si="215"/>
        <v>15622</v>
      </c>
      <c r="R2514" s="14">
        <f t="shared" si="213"/>
        <v>374347</v>
      </c>
    </row>
    <row r="2515" spans="1:18" ht="14.45" customHeight="1" x14ac:dyDescent="0.25">
      <c r="A2515" s="10">
        <v>116</v>
      </c>
      <c r="B2515" s="111"/>
      <c r="C2515" s="6" t="s">
        <v>3475</v>
      </c>
      <c r="D2515" s="7">
        <v>44988</v>
      </c>
      <c r="E2515" s="8" t="s">
        <v>2413</v>
      </c>
      <c r="F2515" s="9">
        <v>642492</v>
      </c>
      <c r="G2515" s="8" t="s">
        <v>1378</v>
      </c>
      <c r="H2515" s="9">
        <v>67462</v>
      </c>
      <c r="I2515" s="112"/>
      <c r="J2515" s="113"/>
      <c r="K2515" s="114"/>
      <c r="L2515" s="115"/>
      <c r="M2515" s="116"/>
      <c r="N2515" s="15" t="str">
        <f t="shared" si="214"/>
        <v>11238</v>
      </c>
      <c r="O2515" t="str">
        <f t="shared" si="212"/>
        <v/>
      </c>
      <c r="P2515" t="s">
        <v>3476</v>
      </c>
      <c r="Q2515">
        <f t="shared" si="215"/>
        <v>11238</v>
      </c>
      <c r="R2515" s="14">
        <f t="shared" si="213"/>
        <v>642492</v>
      </c>
    </row>
    <row r="2516" spans="1:18" ht="14.45" customHeight="1" x14ac:dyDescent="0.25">
      <c r="A2516" s="10">
        <v>117</v>
      </c>
      <c r="B2516" s="111"/>
      <c r="C2516" s="6" t="s">
        <v>3477</v>
      </c>
      <c r="D2516" s="7">
        <v>45005</v>
      </c>
      <c r="E2516" s="8" t="s">
        <v>2426</v>
      </c>
      <c r="F2516" s="9">
        <v>854413</v>
      </c>
      <c r="G2516" s="8" t="s">
        <v>1378</v>
      </c>
      <c r="H2516" s="9">
        <v>89713</v>
      </c>
      <c r="I2516" s="112"/>
      <c r="J2516" s="113"/>
      <c r="K2516" s="114"/>
      <c r="L2516" s="115"/>
      <c r="M2516" s="116"/>
      <c r="N2516" s="15" t="str">
        <f t="shared" si="214"/>
        <v>15759</v>
      </c>
      <c r="O2516" t="str">
        <f t="shared" ref="O2516:O2579" si="216">+IF(F2516&gt;0,"","HT")</f>
        <v/>
      </c>
      <c r="P2516" t="s">
        <v>3478</v>
      </c>
      <c r="Q2516">
        <f t="shared" si="215"/>
        <v>15759</v>
      </c>
      <c r="R2516" s="14">
        <f t="shared" si="213"/>
        <v>854413</v>
      </c>
    </row>
    <row r="2517" spans="1:18" ht="14.45" customHeight="1" x14ac:dyDescent="0.25">
      <c r="A2517" s="10">
        <v>118</v>
      </c>
      <c r="B2517" s="111"/>
      <c r="C2517" s="6" t="s">
        <v>3479</v>
      </c>
      <c r="D2517" s="7">
        <v>45000</v>
      </c>
      <c r="E2517" s="8" t="s">
        <v>2418</v>
      </c>
      <c r="F2517" s="9">
        <v>374347</v>
      </c>
      <c r="G2517" s="8" t="s">
        <v>1378</v>
      </c>
      <c r="H2517" s="9">
        <v>39306</v>
      </c>
      <c r="I2517" s="112"/>
      <c r="J2517" s="113"/>
      <c r="K2517" s="114"/>
      <c r="L2517" s="115"/>
      <c r="M2517" s="116"/>
      <c r="N2517" s="15" t="str">
        <f t="shared" si="214"/>
        <v>13675</v>
      </c>
      <c r="O2517" t="str">
        <f t="shared" si="216"/>
        <v/>
      </c>
      <c r="P2517" t="s">
        <v>3480</v>
      </c>
      <c r="Q2517">
        <f t="shared" si="215"/>
        <v>13675</v>
      </c>
      <c r="R2517" s="14">
        <f t="shared" si="213"/>
        <v>374347</v>
      </c>
    </row>
    <row r="2518" spans="1:18" ht="14.45" customHeight="1" x14ac:dyDescent="0.25">
      <c r="A2518" s="10">
        <v>119</v>
      </c>
      <c r="B2518" s="111"/>
      <c r="C2518" s="6" t="s">
        <v>3481</v>
      </c>
      <c r="D2518" s="7">
        <v>45000</v>
      </c>
      <c r="E2518" s="8" t="s">
        <v>2418</v>
      </c>
      <c r="F2518" s="9">
        <v>374347</v>
      </c>
      <c r="G2518" s="8" t="s">
        <v>1378</v>
      </c>
      <c r="H2518" s="9">
        <v>39306</v>
      </c>
      <c r="I2518" s="112"/>
      <c r="J2518" s="113"/>
      <c r="K2518" s="114"/>
      <c r="L2518" s="115"/>
      <c r="M2518" s="116"/>
      <c r="N2518" s="15" t="str">
        <f t="shared" si="214"/>
        <v>13672</v>
      </c>
      <c r="O2518" t="str">
        <f t="shared" si="216"/>
        <v/>
      </c>
      <c r="Q2518">
        <f t="shared" si="215"/>
        <v>13672</v>
      </c>
      <c r="R2518" s="14">
        <f t="shared" si="213"/>
        <v>374347</v>
      </c>
    </row>
    <row r="2519" spans="1:18" ht="14.45" customHeight="1" x14ac:dyDescent="0.25">
      <c r="A2519" s="10">
        <v>120</v>
      </c>
      <c r="B2519" s="111"/>
      <c r="C2519" s="6" t="s">
        <v>3482</v>
      </c>
      <c r="D2519" s="7">
        <v>45002</v>
      </c>
      <c r="E2519" s="8" t="s">
        <v>2413</v>
      </c>
      <c r="F2519" s="9">
        <v>374347</v>
      </c>
      <c r="G2519" s="8" t="s">
        <v>1378</v>
      </c>
      <c r="H2519" s="9">
        <v>39306</v>
      </c>
      <c r="I2519" s="112"/>
      <c r="J2519" s="113"/>
      <c r="K2519" s="114"/>
      <c r="L2519" s="115"/>
      <c r="M2519" s="116"/>
      <c r="N2519" s="15" t="str">
        <f t="shared" si="214"/>
        <v>15588</v>
      </c>
      <c r="O2519" t="str">
        <f t="shared" si="216"/>
        <v/>
      </c>
      <c r="P2519" t="s">
        <v>3483</v>
      </c>
      <c r="Q2519">
        <f t="shared" si="215"/>
        <v>15588</v>
      </c>
      <c r="R2519" s="14">
        <f t="shared" si="213"/>
        <v>374347</v>
      </c>
    </row>
    <row r="2520" spans="1:18" ht="14.45" customHeight="1" x14ac:dyDescent="0.25">
      <c r="A2520" s="10">
        <v>121</v>
      </c>
      <c r="B2520" s="111"/>
      <c r="C2520" s="6" t="s">
        <v>3484</v>
      </c>
      <c r="D2520" s="7">
        <v>44995</v>
      </c>
      <c r="E2520" s="8" t="s">
        <v>2426</v>
      </c>
      <c r="F2520" s="9">
        <v>1014690</v>
      </c>
      <c r="G2520" s="8" t="s">
        <v>1378</v>
      </c>
      <c r="H2520" s="9">
        <v>106542</v>
      </c>
      <c r="I2520" s="112"/>
      <c r="J2520" s="113"/>
      <c r="K2520" s="114"/>
      <c r="L2520" s="115"/>
      <c r="M2520" s="116"/>
      <c r="N2520" s="15" t="str">
        <f t="shared" si="214"/>
        <v>13273</v>
      </c>
      <c r="O2520" t="str">
        <f t="shared" si="216"/>
        <v/>
      </c>
      <c r="P2520" t="s">
        <v>3485</v>
      </c>
      <c r="Q2520">
        <f t="shared" si="215"/>
        <v>13273</v>
      </c>
      <c r="R2520" s="14">
        <f t="shared" si="213"/>
        <v>1014690</v>
      </c>
    </row>
    <row r="2521" spans="1:18" ht="14.45" customHeight="1" x14ac:dyDescent="0.25">
      <c r="A2521" s="10">
        <v>122</v>
      </c>
      <c r="B2521" s="111"/>
      <c r="C2521" s="6" t="s">
        <v>3486</v>
      </c>
      <c r="D2521" s="7">
        <v>45002</v>
      </c>
      <c r="E2521" s="8" t="s">
        <v>2380</v>
      </c>
      <c r="F2521" s="9">
        <v>354728</v>
      </c>
      <c r="G2521" s="8" t="s">
        <v>1378</v>
      </c>
      <c r="H2521" s="9">
        <v>37246</v>
      </c>
      <c r="I2521" s="112"/>
      <c r="J2521" s="113"/>
      <c r="K2521" s="114"/>
      <c r="L2521" s="115"/>
      <c r="M2521" s="116"/>
      <c r="N2521" s="15" t="str">
        <f t="shared" si="214"/>
        <v>15638</v>
      </c>
      <c r="O2521" t="str">
        <f t="shared" si="216"/>
        <v/>
      </c>
      <c r="P2521" t="s">
        <v>3487</v>
      </c>
      <c r="Q2521">
        <f t="shared" si="215"/>
        <v>15638</v>
      </c>
      <c r="R2521" s="14">
        <f t="shared" si="213"/>
        <v>354728</v>
      </c>
    </row>
    <row r="2522" spans="1:18" ht="14.45" customHeight="1" x14ac:dyDescent="0.25">
      <c r="A2522" s="10">
        <v>123</v>
      </c>
      <c r="B2522" s="111"/>
      <c r="C2522" s="6" t="s">
        <v>3488</v>
      </c>
      <c r="D2522" s="7">
        <v>45000</v>
      </c>
      <c r="E2522" s="8" t="s">
        <v>2426</v>
      </c>
      <c r="F2522" s="9">
        <v>405876</v>
      </c>
      <c r="G2522" s="8" t="s">
        <v>1378</v>
      </c>
      <c r="H2522" s="9">
        <v>42617</v>
      </c>
      <c r="I2522" s="112"/>
      <c r="J2522" s="113"/>
      <c r="K2522" s="114"/>
      <c r="L2522" s="115"/>
      <c r="M2522" s="116"/>
      <c r="N2522" s="15" t="str">
        <f t="shared" si="214"/>
        <v>13618</v>
      </c>
      <c r="O2522" t="str">
        <f t="shared" si="216"/>
        <v/>
      </c>
      <c r="P2522" t="s">
        <v>3489</v>
      </c>
      <c r="Q2522">
        <f t="shared" si="215"/>
        <v>13618</v>
      </c>
      <c r="R2522" s="14">
        <f t="shared" si="213"/>
        <v>405876</v>
      </c>
    </row>
    <row r="2523" spans="1:18" ht="14.45" customHeight="1" x14ac:dyDescent="0.25">
      <c r="A2523" s="10">
        <v>124</v>
      </c>
      <c r="B2523" s="111"/>
      <c r="C2523" s="6" t="s">
        <v>3490</v>
      </c>
      <c r="D2523" s="7">
        <v>45001</v>
      </c>
      <c r="E2523" s="8" t="s">
        <v>2413</v>
      </c>
      <c r="F2523" s="9">
        <v>319440</v>
      </c>
      <c r="G2523" s="8" t="s">
        <v>1378</v>
      </c>
      <c r="H2523" s="9">
        <v>33541</v>
      </c>
      <c r="I2523" s="112"/>
      <c r="J2523" s="113"/>
      <c r="K2523" s="114"/>
      <c r="L2523" s="115"/>
      <c r="M2523" s="116"/>
      <c r="N2523" s="15" t="str">
        <f t="shared" si="214"/>
        <v>14200</v>
      </c>
      <c r="O2523" t="str">
        <f t="shared" si="216"/>
        <v/>
      </c>
      <c r="P2523" t="s">
        <v>3491</v>
      </c>
      <c r="Q2523">
        <f t="shared" si="215"/>
        <v>14200</v>
      </c>
      <c r="R2523" s="14">
        <f t="shared" si="213"/>
        <v>319440</v>
      </c>
    </row>
    <row r="2524" spans="1:18" ht="14.45" customHeight="1" x14ac:dyDescent="0.25">
      <c r="A2524" s="10">
        <v>125</v>
      </c>
      <c r="B2524" s="111"/>
      <c r="C2524" s="6" t="s">
        <v>3492</v>
      </c>
      <c r="D2524" s="7">
        <v>44989</v>
      </c>
      <c r="E2524" s="8" t="s">
        <v>2413</v>
      </c>
      <c r="F2524" s="9">
        <v>732983</v>
      </c>
      <c r="G2524" s="8" t="s">
        <v>1378</v>
      </c>
      <c r="H2524" s="9">
        <v>76963</v>
      </c>
      <c r="I2524" s="112"/>
      <c r="J2524" s="113"/>
      <c r="K2524" s="114"/>
      <c r="L2524" s="115"/>
      <c r="M2524" s="116"/>
      <c r="N2524" s="15" t="str">
        <f t="shared" si="214"/>
        <v>11300</v>
      </c>
      <c r="O2524" t="str">
        <f t="shared" si="216"/>
        <v/>
      </c>
      <c r="P2524" t="s">
        <v>3493</v>
      </c>
      <c r="Q2524">
        <f t="shared" si="215"/>
        <v>11300</v>
      </c>
      <c r="R2524" s="14">
        <f t="shared" si="213"/>
        <v>732983</v>
      </c>
    </row>
    <row r="2525" spans="1:18" ht="14.45" customHeight="1" x14ac:dyDescent="0.25">
      <c r="A2525" s="10">
        <v>126</v>
      </c>
      <c r="B2525" s="111"/>
      <c r="C2525" s="6" t="s">
        <v>3494</v>
      </c>
      <c r="D2525" s="7">
        <v>44994</v>
      </c>
      <c r="E2525" s="8" t="s">
        <v>2413</v>
      </c>
      <c r="F2525" s="9">
        <v>770362</v>
      </c>
      <c r="G2525" s="8" t="s">
        <v>1378</v>
      </c>
      <c r="H2525" s="9">
        <v>80888</v>
      </c>
      <c r="I2525" s="112"/>
      <c r="J2525" s="113"/>
      <c r="K2525" s="114"/>
      <c r="L2525" s="115"/>
      <c r="M2525" s="116"/>
      <c r="N2525" s="15" t="str">
        <f t="shared" si="214"/>
        <v>13150</v>
      </c>
      <c r="O2525" t="str">
        <f t="shared" si="216"/>
        <v/>
      </c>
      <c r="P2525" t="s">
        <v>3495</v>
      </c>
      <c r="Q2525">
        <f t="shared" si="215"/>
        <v>13150</v>
      </c>
      <c r="R2525" s="14">
        <f t="shared" si="213"/>
        <v>770362</v>
      </c>
    </row>
    <row r="2526" spans="1:18" ht="14.45" customHeight="1" x14ac:dyDescent="0.25">
      <c r="A2526" s="10">
        <v>127</v>
      </c>
      <c r="B2526" s="111"/>
      <c r="C2526" s="6" t="s">
        <v>3496</v>
      </c>
      <c r="D2526" s="7">
        <v>44996</v>
      </c>
      <c r="E2526" s="8" t="s">
        <v>2376</v>
      </c>
      <c r="F2526" s="9">
        <v>374347</v>
      </c>
      <c r="G2526" s="8" t="s">
        <v>1378</v>
      </c>
      <c r="H2526" s="9">
        <v>39306</v>
      </c>
      <c r="I2526" s="112"/>
      <c r="J2526" s="113"/>
      <c r="K2526" s="114"/>
      <c r="L2526" s="115"/>
      <c r="M2526" s="116"/>
      <c r="N2526" s="15" t="str">
        <f t="shared" si="214"/>
        <v>13427</v>
      </c>
      <c r="O2526" t="str">
        <f t="shared" si="216"/>
        <v/>
      </c>
      <c r="P2526" t="s">
        <v>3497</v>
      </c>
      <c r="Q2526">
        <f t="shared" si="215"/>
        <v>13427</v>
      </c>
      <c r="R2526" s="14">
        <f t="shared" si="213"/>
        <v>374347</v>
      </c>
    </row>
    <row r="2527" spans="1:18" ht="14.45" customHeight="1" x14ac:dyDescent="0.25">
      <c r="A2527" s="10">
        <v>128</v>
      </c>
      <c r="B2527" s="111"/>
      <c r="C2527" s="6" t="s">
        <v>3498</v>
      </c>
      <c r="D2527" s="7">
        <v>44996</v>
      </c>
      <c r="E2527" s="8" t="s">
        <v>2376</v>
      </c>
      <c r="F2527" s="9">
        <v>374347</v>
      </c>
      <c r="G2527" s="8" t="s">
        <v>1378</v>
      </c>
      <c r="H2527" s="9">
        <v>39306</v>
      </c>
      <c r="I2527" s="112"/>
      <c r="J2527" s="113"/>
      <c r="K2527" s="114"/>
      <c r="L2527" s="115"/>
      <c r="M2527" s="116"/>
      <c r="N2527" s="15" t="str">
        <f t="shared" si="214"/>
        <v>13414</v>
      </c>
      <c r="O2527" t="str">
        <f t="shared" si="216"/>
        <v/>
      </c>
      <c r="P2527" t="s">
        <v>3499</v>
      </c>
      <c r="Q2527">
        <f t="shared" si="215"/>
        <v>13414</v>
      </c>
      <c r="R2527" s="14">
        <f t="shared" si="213"/>
        <v>374347</v>
      </c>
    </row>
    <row r="2528" spans="1:18" ht="14.45" customHeight="1" x14ac:dyDescent="0.25">
      <c r="A2528" s="10">
        <v>129</v>
      </c>
      <c r="B2528" s="111"/>
      <c r="C2528" s="6" t="s">
        <v>3500</v>
      </c>
      <c r="D2528" s="7">
        <v>44994</v>
      </c>
      <c r="E2528" s="8" t="s">
        <v>3367</v>
      </c>
      <c r="F2528" s="9">
        <v>1418560</v>
      </c>
      <c r="G2528" s="8" t="s">
        <v>1378</v>
      </c>
      <c r="H2528" s="9">
        <v>148949</v>
      </c>
      <c r="I2528" s="112"/>
      <c r="J2528" s="113"/>
      <c r="K2528" s="114"/>
      <c r="L2528" s="115"/>
      <c r="M2528" s="116"/>
      <c r="N2528" s="15" t="str">
        <f t="shared" si="214"/>
        <v>12696</v>
      </c>
      <c r="O2528" t="str">
        <f t="shared" si="216"/>
        <v/>
      </c>
      <c r="P2528" t="s">
        <v>3501</v>
      </c>
      <c r="Q2528">
        <f t="shared" si="215"/>
        <v>12696</v>
      </c>
      <c r="R2528" s="14">
        <f t="shared" si="213"/>
        <v>1418560</v>
      </c>
    </row>
    <row r="2529" spans="1:18" ht="14.45" customHeight="1" x14ac:dyDescent="0.25">
      <c r="A2529" s="10">
        <v>130</v>
      </c>
      <c r="B2529" s="111"/>
      <c r="C2529" s="6" t="s">
        <v>3502</v>
      </c>
      <c r="D2529" s="7">
        <v>44991</v>
      </c>
      <c r="E2529" s="8" t="s">
        <v>2376</v>
      </c>
      <c r="F2529" s="9">
        <v>1881671</v>
      </c>
      <c r="G2529" s="8" t="s">
        <v>1378</v>
      </c>
      <c r="H2529" s="9">
        <v>197575</v>
      </c>
      <c r="I2529" s="112"/>
      <c r="J2529" s="113"/>
      <c r="K2529" s="114"/>
      <c r="L2529" s="115"/>
      <c r="M2529" s="116"/>
      <c r="N2529" s="15" t="str">
        <f t="shared" si="214"/>
        <v>11351</v>
      </c>
      <c r="O2529" t="str">
        <f t="shared" si="216"/>
        <v/>
      </c>
      <c r="P2529" t="s">
        <v>3503</v>
      </c>
      <c r="Q2529">
        <f t="shared" si="215"/>
        <v>11351</v>
      </c>
      <c r="R2529" s="14">
        <f t="shared" ref="R2529:R2592" si="217">+F2529</f>
        <v>1881671</v>
      </c>
    </row>
    <row r="2530" spans="1:18" ht="14.45" customHeight="1" x14ac:dyDescent="0.25">
      <c r="A2530" s="10">
        <v>131</v>
      </c>
      <c r="B2530" s="111"/>
      <c r="C2530" s="6" t="s">
        <v>3504</v>
      </c>
      <c r="D2530" s="7">
        <v>44996</v>
      </c>
      <c r="E2530" s="8" t="s">
        <v>2413</v>
      </c>
      <c r="F2530" s="9">
        <v>374347</v>
      </c>
      <c r="G2530" s="8" t="s">
        <v>1378</v>
      </c>
      <c r="H2530" s="9">
        <v>39306</v>
      </c>
      <c r="I2530" s="112"/>
      <c r="J2530" s="113"/>
      <c r="K2530" s="114"/>
      <c r="L2530" s="115"/>
      <c r="M2530" s="116"/>
      <c r="N2530" s="15" t="str">
        <f t="shared" si="214"/>
        <v>13344</v>
      </c>
      <c r="O2530" t="str">
        <f t="shared" si="216"/>
        <v/>
      </c>
      <c r="P2530" t="s">
        <v>3474</v>
      </c>
      <c r="Q2530">
        <f t="shared" si="215"/>
        <v>13344</v>
      </c>
      <c r="R2530" s="14">
        <f t="shared" si="217"/>
        <v>374347</v>
      </c>
    </row>
    <row r="2531" spans="1:18" ht="14.45" customHeight="1" x14ac:dyDescent="0.25">
      <c r="A2531" s="10">
        <v>132</v>
      </c>
      <c r="B2531" s="111"/>
      <c r="C2531" s="6" t="s">
        <v>3505</v>
      </c>
      <c r="D2531" s="7">
        <v>44988</v>
      </c>
      <c r="E2531" s="8" t="s">
        <v>3367</v>
      </c>
      <c r="F2531" s="9">
        <v>1367535</v>
      </c>
      <c r="G2531" s="8" t="s">
        <v>1378</v>
      </c>
      <c r="H2531" s="9">
        <v>143591</v>
      </c>
      <c r="I2531" s="112"/>
      <c r="J2531" s="113"/>
      <c r="K2531" s="114"/>
      <c r="L2531" s="115"/>
      <c r="M2531" s="116"/>
      <c r="N2531" s="15" t="str">
        <f t="shared" si="214"/>
        <v>11234</v>
      </c>
      <c r="O2531" t="str">
        <f t="shared" si="216"/>
        <v/>
      </c>
      <c r="P2531" t="s">
        <v>3506</v>
      </c>
      <c r="Q2531">
        <f t="shared" si="215"/>
        <v>11234</v>
      </c>
      <c r="R2531" s="14">
        <f t="shared" si="217"/>
        <v>1367535</v>
      </c>
    </row>
    <row r="2532" spans="1:18" ht="14.45" customHeight="1" x14ac:dyDescent="0.25">
      <c r="A2532" s="10">
        <v>133</v>
      </c>
      <c r="B2532" s="111"/>
      <c r="C2532" s="6" t="s">
        <v>3507</v>
      </c>
      <c r="D2532" s="7">
        <v>44991</v>
      </c>
      <c r="E2532" s="8" t="s">
        <v>2418</v>
      </c>
      <c r="F2532" s="9">
        <v>1094603</v>
      </c>
      <c r="G2532" s="8" t="s">
        <v>1378</v>
      </c>
      <c r="H2532" s="9">
        <v>114933</v>
      </c>
      <c r="I2532" s="112"/>
      <c r="J2532" s="113"/>
      <c r="K2532" s="114"/>
      <c r="L2532" s="115"/>
      <c r="M2532" s="116"/>
      <c r="N2532" s="15" t="str">
        <f t="shared" si="214"/>
        <v>11357</v>
      </c>
      <c r="O2532" t="str">
        <f t="shared" si="216"/>
        <v/>
      </c>
      <c r="P2532" t="s">
        <v>3508</v>
      </c>
      <c r="Q2532">
        <f t="shared" si="215"/>
        <v>11357</v>
      </c>
      <c r="R2532" s="14">
        <f t="shared" si="217"/>
        <v>1094603</v>
      </c>
    </row>
    <row r="2533" spans="1:18" ht="14.45" customHeight="1" x14ac:dyDescent="0.25">
      <c r="A2533" s="10">
        <v>134</v>
      </c>
      <c r="B2533" s="111"/>
      <c r="C2533" s="6" t="s">
        <v>3509</v>
      </c>
      <c r="D2533" s="7">
        <v>44991</v>
      </c>
      <c r="E2533" s="8" t="s">
        <v>2418</v>
      </c>
      <c r="F2533" s="9">
        <v>1290691</v>
      </c>
      <c r="G2533" s="8" t="s">
        <v>1378</v>
      </c>
      <c r="H2533" s="9">
        <v>135523</v>
      </c>
      <c r="I2533" s="112"/>
      <c r="J2533" s="113"/>
      <c r="K2533" s="114"/>
      <c r="L2533" s="115"/>
      <c r="M2533" s="116"/>
      <c r="N2533" s="15" t="str">
        <f t="shared" si="214"/>
        <v>11392</v>
      </c>
      <c r="O2533" t="str">
        <f t="shared" si="216"/>
        <v/>
      </c>
      <c r="P2533" t="s">
        <v>3510</v>
      </c>
      <c r="Q2533">
        <f t="shared" si="215"/>
        <v>11392</v>
      </c>
      <c r="R2533" s="14">
        <f t="shared" si="217"/>
        <v>1290691</v>
      </c>
    </row>
    <row r="2534" spans="1:18" ht="14.45" customHeight="1" x14ac:dyDescent="0.25">
      <c r="A2534" s="10">
        <v>135</v>
      </c>
      <c r="B2534" s="111"/>
      <c r="C2534" s="6" t="s">
        <v>3511</v>
      </c>
      <c r="D2534" s="7">
        <v>44994</v>
      </c>
      <c r="E2534" s="8" t="s">
        <v>2429</v>
      </c>
      <c r="F2534" s="9">
        <v>1046363</v>
      </c>
      <c r="G2534" s="8" t="s">
        <v>1378</v>
      </c>
      <c r="H2534" s="9">
        <v>109868</v>
      </c>
      <c r="I2534" s="112"/>
      <c r="J2534" s="113"/>
      <c r="K2534" s="114"/>
      <c r="L2534" s="115"/>
      <c r="M2534" s="116"/>
      <c r="N2534" s="15" t="str">
        <f t="shared" ref="N2534:N2597" si="218">+RIGHT(C2534,5)</f>
        <v>13177</v>
      </c>
      <c r="O2534" t="str">
        <f t="shared" si="216"/>
        <v/>
      </c>
      <c r="P2534" t="s">
        <v>3512</v>
      </c>
      <c r="Q2534">
        <f t="shared" si="215"/>
        <v>13177</v>
      </c>
      <c r="R2534" s="14">
        <f t="shared" si="217"/>
        <v>1046363</v>
      </c>
    </row>
    <row r="2535" spans="1:18" ht="14.45" customHeight="1" x14ac:dyDescent="0.25">
      <c r="A2535" s="10">
        <v>136</v>
      </c>
      <c r="B2535" s="111"/>
      <c r="C2535" s="6" t="s">
        <v>3513</v>
      </c>
      <c r="D2535" s="7">
        <v>44992</v>
      </c>
      <c r="E2535" s="8" t="s">
        <v>2426</v>
      </c>
      <c r="F2535" s="9">
        <v>693640</v>
      </c>
      <c r="G2535" s="8" t="s">
        <v>1378</v>
      </c>
      <c r="H2535" s="9">
        <v>72832</v>
      </c>
      <c r="I2535" s="112"/>
      <c r="J2535" s="113"/>
      <c r="K2535" s="114"/>
      <c r="L2535" s="115"/>
      <c r="M2535" s="116"/>
      <c r="N2535" s="15" t="str">
        <f t="shared" si="218"/>
        <v>11514</v>
      </c>
      <c r="O2535" t="str">
        <f t="shared" si="216"/>
        <v/>
      </c>
      <c r="P2535" t="s">
        <v>3514</v>
      </c>
      <c r="Q2535">
        <f t="shared" si="215"/>
        <v>11514</v>
      </c>
      <c r="R2535" s="14">
        <f t="shared" si="217"/>
        <v>693640</v>
      </c>
    </row>
    <row r="2536" spans="1:18" ht="14.45" customHeight="1" x14ac:dyDescent="0.25">
      <c r="A2536" s="10">
        <v>137</v>
      </c>
      <c r="B2536" s="111"/>
      <c r="C2536" s="6" t="s">
        <v>3515</v>
      </c>
      <c r="D2536" s="7">
        <v>45013</v>
      </c>
      <c r="E2536" s="8" t="s">
        <v>2413</v>
      </c>
      <c r="F2536" s="9">
        <v>812246</v>
      </c>
      <c r="G2536" s="8" t="s">
        <v>1378</v>
      </c>
      <c r="H2536" s="9">
        <v>85286</v>
      </c>
      <c r="I2536" s="112"/>
      <c r="J2536" s="113"/>
      <c r="K2536" s="114"/>
      <c r="L2536" s="115"/>
      <c r="M2536" s="116"/>
      <c r="N2536" s="15" t="str">
        <f t="shared" si="218"/>
        <v>17655</v>
      </c>
      <c r="O2536" t="str">
        <f t="shared" si="216"/>
        <v/>
      </c>
      <c r="P2536" t="s">
        <v>3516</v>
      </c>
      <c r="Q2536">
        <f t="shared" si="215"/>
        <v>17655</v>
      </c>
      <c r="R2536" s="14">
        <f t="shared" si="217"/>
        <v>812246</v>
      </c>
    </row>
    <row r="2537" spans="1:18" ht="14.45" customHeight="1" x14ac:dyDescent="0.25">
      <c r="A2537" s="10">
        <v>138</v>
      </c>
      <c r="B2537" s="111"/>
      <c r="C2537" s="6" t="s">
        <v>3517</v>
      </c>
      <c r="D2537" s="7">
        <v>45000</v>
      </c>
      <c r="E2537" s="8" t="s">
        <v>2376</v>
      </c>
      <c r="F2537" s="9">
        <v>592053</v>
      </c>
      <c r="G2537" s="8" t="s">
        <v>1378</v>
      </c>
      <c r="H2537" s="9">
        <v>62166</v>
      </c>
      <c r="I2537" s="112"/>
      <c r="J2537" s="113"/>
      <c r="K2537" s="114"/>
      <c r="L2537" s="115"/>
      <c r="M2537" s="116"/>
      <c r="N2537" s="15" t="str">
        <f t="shared" si="218"/>
        <v>13711</v>
      </c>
      <c r="O2537" t="str">
        <f t="shared" si="216"/>
        <v/>
      </c>
      <c r="P2537" t="s">
        <v>3518</v>
      </c>
      <c r="Q2537">
        <f t="shared" si="215"/>
        <v>13711</v>
      </c>
      <c r="R2537" s="14">
        <f t="shared" si="217"/>
        <v>592053</v>
      </c>
    </row>
    <row r="2538" spans="1:18" ht="14.45" customHeight="1" x14ac:dyDescent="0.25">
      <c r="A2538" s="10">
        <v>139</v>
      </c>
      <c r="B2538" s="111"/>
      <c r="C2538" s="6" t="s">
        <v>3519</v>
      </c>
      <c r="D2538" s="7">
        <v>45014</v>
      </c>
      <c r="E2538" s="8" t="s">
        <v>2426</v>
      </c>
      <c r="F2538" s="9">
        <v>810279</v>
      </c>
      <c r="G2538" s="8" t="s">
        <v>1378</v>
      </c>
      <c r="H2538" s="9">
        <v>85079</v>
      </c>
      <c r="I2538" s="112"/>
      <c r="J2538" s="113"/>
      <c r="K2538" s="114"/>
      <c r="L2538" s="115"/>
      <c r="M2538" s="116"/>
      <c r="N2538" s="15" t="str">
        <f t="shared" si="218"/>
        <v>17758</v>
      </c>
      <c r="O2538" t="str">
        <f t="shared" si="216"/>
        <v/>
      </c>
      <c r="P2538" t="s">
        <v>3520</v>
      </c>
      <c r="Q2538">
        <f t="shared" si="215"/>
        <v>17758</v>
      </c>
      <c r="R2538" s="14">
        <f t="shared" si="217"/>
        <v>810279</v>
      </c>
    </row>
    <row r="2539" spans="1:18" ht="14.45" customHeight="1" x14ac:dyDescent="0.25">
      <c r="A2539" s="10">
        <v>140</v>
      </c>
      <c r="B2539" s="111"/>
      <c r="C2539" s="6" t="s">
        <v>3521</v>
      </c>
      <c r="D2539" s="7">
        <v>44993</v>
      </c>
      <c r="E2539" s="8" t="s">
        <v>3367</v>
      </c>
      <c r="F2539" s="9">
        <v>1531738</v>
      </c>
      <c r="G2539" s="8" t="s">
        <v>1378</v>
      </c>
      <c r="H2539" s="9">
        <v>160832</v>
      </c>
      <c r="I2539" s="112"/>
      <c r="J2539" s="113"/>
      <c r="K2539" s="114"/>
      <c r="L2539" s="115"/>
      <c r="M2539" s="116"/>
      <c r="N2539" s="15" t="str">
        <f t="shared" si="218"/>
        <v>11829</v>
      </c>
      <c r="O2539" t="str">
        <f t="shared" si="216"/>
        <v/>
      </c>
      <c r="P2539" t="s">
        <v>3522</v>
      </c>
      <c r="Q2539">
        <f t="shared" si="215"/>
        <v>11829</v>
      </c>
      <c r="R2539" s="14">
        <f t="shared" si="217"/>
        <v>1531738</v>
      </c>
    </row>
    <row r="2540" spans="1:18" ht="14.45" customHeight="1" x14ac:dyDescent="0.25">
      <c r="A2540" s="10">
        <v>141</v>
      </c>
      <c r="B2540" s="111"/>
      <c r="C2540" s="6" t="s">
        <v>3523</v>
      </c>
      <c r="D2540" s="7">
        <v>45014</v>
      </c>
      <c r="E2540" s="8" t="s">
        <v>2413</v>
      </c>
      <c r="F2540" s="9">
        <v>812246</v>
      </c>
      <c r="G2540" s="8" t="s">
        <v>1378</v>
      </c>
      <c r="H2540" s="9">
        <v>85286</v>
      </c>
      <c r="I2540" s="112"/>
      <c r="J2540" s="113"/>
      <c r="K2540" s="114"/>
      <c r="L2540" s="115"/>
      <c r="M2540" s="116"/>
      <c r="N2540" s="15" t="str">
        <f t="shared" si="218"/>
        <v>17759</v>
      </c>
      <c r="O2540" t="str">
        <f t="shared" si="216"/>
        <v/>
      </c>
      <c r="P2540" t="s">
        <v>3524</v>
      </c>
      <c r="Q2540">
        <f t="shared" si="215"/>
        <v>17759</v>
      </c>
      <c r="R2540" s="14">
        <f t="shared" si="217"/>
        <v>812246</v>
      </c>
    </row>
    <row r="2541" spans="1:18" ht="14.45" customHeight="1" x14ac:dyDescent="0.25">
      <c r="A2541" s="10">
        <v>142</v>
      </c>
      <c r="B2541" s="111"/>
      <c r="C2541" s="6" t="s">
        <v>3525</v>
      </c>
      <c r="D2541" s="7">
        <v>45006</v>
      </c>
      <c r="E2541" s="8" t="s">
        <v>2413</v>
      </c>
      <c r="F2541" s="9">
        <v>1797864</v>
      </c>
      <c r="G2541" s="8" t="s">
        <v>1378</v>
      </c>
      <c r="H2541" s="9">
        <v>188776</v>
      </c>
      <c r="I2541" s="112"/>
      <c r="J2541" s="113"/>
      <c r="K2541" s="114"/>
      <c r="L2541" s="115"/>
      <c r="M2541" s="116"/>
      <c r="N2541" s="15" t="str">
        <f t="shared" si="218"/>
        <v>15822</v>
      </c>
      <c r="O2541" t="str">
        <f t="shared" si="216"/>
        <v/>
      </c>
      <c r="P2541" t="s">
        <v>3526</v>
      </c>
      <c r="Q2541">
        <f t="shared" ref="Q2541:Q2604" si="219">+N2541*1</f>
        <v>15822</v>
      </c>
      <c r="R2541" s="14">
        <f t="shared" si="217"/>
        <v>1797864</v>
      </c>
    </row>
    <row r="2542" spans="1:18" ht="14.45" customHeight="1" x14ac:dyDescent="0.25">
      <c r="A2542" s="10">
        <v>143</v>
      </c>
      <c r="B2542" s="111"/>
      <c r="C2542" s="6" t="s">
        <v>3527</v>
      </c>
      <c r="D2542" s="7">
        <v>45012</v>
      </c>
      <c r="E2542" s="8" t="s">
        <v>2376</v>
      </c>
      <c r="F2542" s="9">
        <v>1774166</v>
      </c>
      <c r="G2542" s="8" t="s">
        <v>1378</v>
      </c>
      <c r="H2542" s="9">
        <v>186287</v>
      </c>
      <c r="I2542" s="112"/>
      <c r="J2542" s="113"/>
      <c r="K2542" s="114"/>
      <c r="L2542" s="115"/>
      <c r="M2542" s="116"/>
      <c r="N2542" s="15" t="str">
        <f t="shared" si="218"/>
        <v>17528</v>
      </c>
      <c r="O2542" t="str">
        <f t="shared" si="216"/>
        <v/>
      </c>
      <c r="P2542" t="s">
        <v>3528</v>
      </c>
      <c r="Q2542">
        <f t="shared" si="219"/>
        <v>17528</v>
      </c>
      <c r="R2542" s="14">
        <f t="shared" si="217"/>
        <v>1774166</v>
      </c>
    </row>
    <row r="2543" spans="1:18" ht="14.45" customHeight="1" x14ac:dyDescent="0.25">
      <c r="A2543" s="10">
        <v>144</v>
      </c>
      <c r="B2543" s="111"/>
      <c r="C2543" s="6" t="s">
        <v>3529</v>
      </c>
      <c r="D2543" s="7">
        <v>45000</v>
      </c>
      <c r="E2543" s="8" t="s">
        <v>2426</v>
      </c>
      <c r="F2543" s="9">
        <v>374347</v>
      </c>
      <c r="G2543" s="8" t="s">
        <v>1378</v>
      </c>
      <c r="H2543" s="9">
        <v>39306</v>
      </c>
      <c r="I2543" s="112"/>
      <c r="J2543" s="113"/>
      <c r="K2543" s="114"/>
      <c r="L2543" s="115"/>
      <c r="M2543" s="116"/>
      <c r="N2543" s="15" t="str">
        <f t="shared" si="218"/>
        <v>13636</v>
      </c>
      <c r="O2543" t="str">
        <f t="shared" si="216"/>
        <v/>
      </c>
      <c r="P2543" t="s">
        <v>3530</v>
      </c>
      <c r="Q2543">
        <f t="shared" si="219"/>
        <v>13636</v>
      </c>
      <c r="R2543" s="14">
        <f t="shared" si="217"/>
        <v>374347</v>
      </c>
    </row>
    <row r="2544" spans="1:18" ht="14.45" customHeight="1" x14ac:dyDescent="0.25">
      <c r="A2544" s="10">
        <v>145</v>
      </c>
      <c r="B2544" s="111"/>
      <c r="C2544" s="6" t="s">
        <v>3531</v>
      </c>
      <c r="D2544" s="7">
        <v>45001</v>
      </c>
      <c r="E2544" s="8" t="s">
        <v>2426</v>
      </c>
      <c r="F2544" s="9">
        <v>794096</v>
      </c>
      <c r="G2544" s="8" t="s">
        <v>1378</v>
      </c>
      <c r="H2544" s="9">
        <v>83380</v>
      </c>
      <c r="I2544" s="112"/>
      <c r="J2544" s="113"/>
      <c r="K2544" s="114"/>
      <c r="L2544" s="115"/>
      <c r="M2544" s="116"/>
      <c r="N2544" s="15" t="str">
        <f t="shared" si="218"/>
        <v>14837</v>
      </c>
      <c r="O2544" t="str">
        <f t="shared" si="216"/>
        <v/>
      </c>
      <c r="P2544" t="s">
        <v>3532</v>
      </c>
      <c r="Q2544">
        <f t="shared" si="219"/>
        <v>14837</v>
      </c>
      <c r="R2544" s="14">
        <f t="shared" si="217"/>
        <v>794096</v>
      </c>
    </row>
    <row r="2545" spans="1:18" ht="14.45" customHeight="1" x14ac:dyDescent="0.25">
      <c r="A2545" s="10">
        <v>146</v>
      </c>
      <c r="B2545" s="111"/>
      <c r="C2545" s="6" t="s">
        <v>3533</v>
      </c>
      <c r="D2545" s="7">
        <v>45016</v>
      </c>
      <c r="E2545" s="8" t="s">
        <v>2413</v>
      </c>
      <c r="F2545" s="9">
        <v>774414</v>
      </c>
      <c r="G2545" s="8" t="s">
        <v>1378</v>
      </c>
      <c r="H2545" s="9">
        <v>81313</v>
      </c>
      <c r="I2545" s="112"/>
      <c r="J2545" s="113"/>
      <c r="K2545" s="114"/>
      <c r="L2545" s="115"/>
      <c r="M2545" s="116"/>
      <c r="N2545" s="15" t="str">
        <f t="shared" si="218"/>
        <v>18785</v>
      </c>
      <c r="O2545" t="str">
        <f t="shared" si="216"/>
        <v/>
      </c>
      <c r="P2545" t="s">
        <v>3534</v>
      </c>
      <c r="Q2545">
        <f t="shared" si="219"/>
        <v>18785</v>
      </c>
      <c r="R2545" s="14">
        <f t="shared" si="217"/>
        <v>774414</v>
      </c>
    </row>
    <row r="2546" spans="1:18" ht="14.45" customHeight="1" x14ac:dyDescent="0.25">
      <c r="A2546" s="10">
        <v>147</v>
      </c>
      <c r="B2546" s="111"/>
      <c r="C2546" s="6" t="s">
        <v>3535</v>
      </c>
      <c r="D2546" s="7">
        <v>45008</v>
      </c>
      <c r="E2546" s="8" t="s">
        <v>2426</v>
      </c>
      <c r="F2546" s="9">
        <v>405876</v>
      </c>
      <c r="G2546" s="8" t="s">
        <v>1378</v>
      </c>
      <c r="H2546" s="9">
        <v>42617</v>
      </c>
      <c r="I2546" s="112"/>
      <c r="J2546" s="113"/>
      <c r="K2546" s="114"/>
      <c r="L2546" s="115"/>
      <c r="M2546" s="116"/>
      <c r="N2546" s="15" t="str">
        <f t="shared" si="218"/>
        <v>16361</v>
      </c>
      <c r="O2546" t="str">
        <f t="shared" si="216"/>
        <v/>
      </c>
      <c r="P2546" t="s">
        <v>3536</v>
      </c>
      <c r="Q2546">
        <f t="shared" si="219"/>
        <v>16361</v>
      </c>
      <c r="R2546" s="14">
        <f t="shared" si="217"/>
        <v>405876</v>
      </c>
    </row>
    <row r="2547" spans="1:18" ht="14.45" customHeight="1" x14ac:dyDescent="0.25">
      <c r="A2547" s="10">
        <v>148</v>
      </c>
      <c r="B2547" s="111"/>
      <c r="C2547" s="6" t="s">
        <v>3537</v>
      </c>
      <c r="D2547" s="7">
        <v>45015</v>
      </c>
      <c r="E2547" s="8" t="s">
        <v>2426</v>
      </c>
      <c r="F2547" s="9">
        <v>777117</v>
      </c>
      <c r="G2547" s="8" t="s">
        <v>1378</v>
      </c>
      <c r="H2547" s="9">
        <v>81597</v>
      </c>
      <c r="I2547" s="112"/>
      <c r="J2547" s="113"/>
      <c r="K2547" s="114"/>
      <c r="L2547" s="115"/>
      <c r="M2547" s="116"/>
      <c r="N2547" s="15" t="str">
        <f t="shared" si="218"/>
        <v>18102</v>
      </c>
      <c r="O2547" t="str">
        <f t="shared" si="216"/>
        <v/>
      </c>
      <c r="P2547" t="s">
        <v>3538</v>
      </c>
      <c r="Q2547">
        <f t="shared" si="219"/>
        <v>18102</v>
      </c>
      <c r="R2547" s="14">
        <f t="shared" si="217"/>
        <v>777117</v>
      </c>
    </row>
    <row r="2548" spans="1:18" ht="14.45" customHeight="1" x14ac:dyDescent="0.25">
      <c r="A2548" s="10">
        <v>149</v>
      </c>
      <c r="B2548" s="111"/>
      <c r="C2548" s="6" t="s">
        <v>3539</v>
      </c>
      <c r="D2548" s="7">
        <v>45015</v>
      </c>
      <c r="E2548" s="8" t="s">
        <v>2413</v>
      </c>
      <c r="F2548" s="9">
        <v>479160</v>
      </c>
      <c r="G2548" s="8" t="s">
        <v>1378</v>
      </c>
      <c r="H2548" s="9">
        <v>50312</v>
      </c>
      <c r="I2548" s="112"/>
      <c r="J2548" s="113"/>
      <c r="K2548" s="114"/>
      <c r="L2548" s="115"/>
      <c r="M2548" s="116"/>
      <c r="N2548" s="15" t="str">
        <f t="shared" si="218"/>
        <v>17809</v>
      </c>
      <c r="O2548" t="str">
        <f t="shared" si="216"/>
        <v/>
      </c>
      <c r="P2548" t="s">
        <v>3540</v>
      </c>
      <c r="Q2548">
        <f t="shared" si="219"/>
        <v>17809</v>
      </c>
      <c r="R2548" s="14">
        <f t="shared" si="217"/>
        <v>479160</v>
      </c>
    </row>
    <row r="2549" spans="1:18" ht="14.45" customHeight="1" x14ac:dyDescent="0.25">
      <c r="A2549" s="10">
        <v>150</v>
      </c>
      <c r="B2549" s="111"/>
      <c r="C2549" s="6" t="s">
        <v>3541</v>
      </c>
      <c r="D2549" s="7">
        <v>45003</v>
      </c>
      <c r="E2549" s="8" t="s">
        <v>2413</v>
      </c>
      <c r="F2549" s="9">
        <v>928704</v>
      </c>
      <c r="G2549" s="8" t="s">
        <v>1378</v>
      </c>
      <c r="H2549" s="9">
        <v>97514</v>
      </c>
      <c r="I2549" s="112"/>
      <c r="J2549" s="113"/>
      <c r="K2549" s="114"/>
      <c r="L2549" s="115"/>
      <c r="M2549" s="116"/>
      <c r="N2549" s="15" t="str">
        <f t="shared" si="218"/>
        <v>15670</v>
      </c>
      <c r="O2549" t="str">
        <f t="shared" si="216"/>
        <v/>
      </c>
      <c r="P2549" t="s">
        <v>3542</v>
      </c>
      <c r="Q2549">
        <f t="shared" si="219"/>
        <v>15670</v>
      </c>
      <c r="R2549" s="14">
        <f t="shared" si="217"/>
        <v>928704</v>
      </c>
    </row>
    <row r="2550" spans="1:18" ht="14.45" customHeight="1" x14ac:dyDescent="0.25">
      <c r="A2550" s="10">
        <v>151</v>
      </c>
      <c r="B2550" s="111"/>
      <c r="C2550" s="6" t="s">
        <v>3543</v>
      </c>
      <c r="D2550" s="7">
        <v>44996</v>
      </c>
      <c r="E2550" s="8" t="s">
        <v>3367</v>
      </c>
      <c r="F2550" s="9">
        <v>374347</v>
      </c>
      <c r="G2550" s="8" t="s">
        <v>1378</v>
      </c>
      <c r="H2550" s="9">
        <v>39306</v>
      </c>
      <c r="I2550" s="112"/>
      <c r="J2550" s="113"/>
      <c r="K2550" s="114"/>
      <c r="L2550" s="115"/>
      <c r="M2550" s="116"/>
      <c r="N2550" s="15" t="str">
        <f t="shared" si="218"/>
        <v>13415</v>
      </c>
      <c r="O2550" t="str">
        <f t="shared" si="216"/>
        <v/>
      </c>
      <c r="P2550" t="s">
        <v>3544</v>
      </c>
      <c r="Q2550">
        <f t="shared" si="219"/>
        <v>13415</v>
      </c>
      <c r="R2550" s="14">
        <f t="shared" si="217"/>
        <v>374347</v>
      </c>
    </row>
    <row r="2551" spans="1:18" ht="14.45" customHeight="1" x14ac:dyDescent="0.25">
      <c r="A2551" s="10">
        <v>152</v>
      </c>
      <c r="B2551" s="111"/>
      <c r="C2551" s="6" t="s">
        <v>3545</v>
      </c>
      <c r="D2551" s="7">
        <v>45014</v>
      </c>
      <c r="E2551" s="8" t="s">
        <v>2380</v>
      </c>
      <c r="F2551" s="9">
        <v>1041126</v>
      </c>
      <c r="G2551" s="8" t="s">
        <v>1378</v>
      </c>
      <c r="H2551" s="9">
        <v>109318</v>
      </c>
      <c r="I2551" s="112"/>
      <c r="J2551" s="113"/>
      <c r="K2551" s="114"/>
      <c r="L2551" s="115"/>
      <c r="M2551" s="116"/>
      <c r="N2551" s="15" t="str">
        <f t="shared" si="218"/>
        <v>17737</v>
      </c>
      <c r="O2551" t="str">
        <f t="shared" si="216"/>
        <v/>
      </c>
      <c r="P2551" t="s">
        <v>3546</v>
      </c>
      <c r="Q2551">
        <f t="shared" si="219"/>
        <v>17737</v>
      </c>
      <c r="R2551" s="14">
        <f t="shared" si="217"/>
        <v>1041126</v>
      </c>
    </row>
    <row r="2552" spans="1:18" ht="14.45" customHeight="1" x14ac:dyDescent="0.25">
      <c r="A2552" s="10">
        <v>153</v>
      </c>
      <c r="B2552" s="111"/>
      <c r="C2552" s="6" t="s">
        <v>3547</v>
      </c>
      <c r="D2552" s="7">
        <v>45010</v>
      </c>
      <c r="E2552" s="8" t="s">
        <v>2380</v>
      </c>
      <c r="F2552" s="9">
        <v>1294063</v>
      </c>
      <c r="G2552" s="8" t="s">
        <v>1378</v>
      </c>
      <c r="H2552" s="9">
        <v>135877</v>
      </c>
      <c r="I2552" s="112"/>
      <c r="J2552" s="113"/>
      <c r="K2552" s="114"/>
      <c r="L2552" s="115"/>
      <c r="M2552" s="116"/>
      <c r="N2552" s="15" t="str">
        <f t="shared" si="218"/>
        <v>17486</v>
      </c>
      <c r="O2552" t="str">
        <f t="shared" si="216"/>
        <v/>
      </c>
      <c r="P2552" t="s">
        <v>3548</v>
      </c>
      <c r="Q2552">
        <f t="shared" si="219"/>
        <v>17486</v>
      </c>
      <c r="R2552" s="14">
        <f t="shared" si="217"/>
        <v>1294063</v>
      </c>
    </row>
    <row r="2553" spans="1:18" ht="14.45" customHeight="1" x14ac:dyDescent="0.25">
      <c r="A2553" s="10">
        <v>154</v>
      </c>
      <c r="B2553" s="111"/>
      <c r="C2553" s="6" t="s">
        <v>3549</v>
      </c>
      <c r="D2553" s="7">
        <v>45000</v>
      </c>
      <c r="E2553" s="8" t="s">
        <v>3367</v>
      </c>
      <c r="F2553" s="9">
        <v>374347</v>
      </c>
      <c r="G2553" s="8" t="s">
        <v>1378</v>
      </c>
      <c r="H2553" s="9">
        <v>39306</v>
      </c>
      <c r="I2553" s="112"/>
      <c r="J2553" s="113"/>
      <c r="K2553" s="114"/>
      <c r="L2553" s="115"/>
      <c r="M2553" s="116"/>
      <c r="N2553" s="15" t="str">
        <f t="shared" si="218"/>
        <v>13666</v>
      </c>
      <c r="O2553" t="str">
        <f t="shared" si="216"/>
        <v/>
      </c>
      <c r="P2553" t="s">
        <v>3550</v>
      </c>
      <c r="Q2553">
        <f t="shared" si="219"/>
        <v>13666</v>
      </c>
      <c r="R2553" s="14">
        <f t="shared" si="217"/>
        <v>374347</v>
      </c>
    </row>
    <row r="2554" spans="1:18" ht="14.45" customHeight="1" x14ac:dyDescent="0.25">
      <c r="A2554" s="10">
        <v>155</v>
      </c>
      <c r="B2554" s="111"/>
      <c r="C2554" s="6" t="s">
        <v>3551</v>
      </c>
      <c r="D2554" s="7">
        <v>45002</v>
      </c>
      <c r="E2554" s="8" t="s">
        <v>2413</v>
      </c>
      <c r="F2554" s="9">
        <v>374347</v>
      </c>
      <c r="G2554" s="8" t="s">
        <v>1378</v>
      </c>
      <c r="H2554" s="9">
        <v>39306</v>
      </c>
      <c r="I2554" s="112"/>
      <c r="J2554" s="113"/>
      <c r="K2554" s="114"/>
      <c r="L2554" s="115"/>
      <c r="M2554" s="116"/>
      <c r="N2554" s="15" t="str">
        <f t="shared" si="218"/>
        <v>15619</v>
      </c>
      <c r="O2554" t="str">
        <f t="shared" si="216"/>
        <v/>
      </c>
      <c r="P2554" t="s">
        <v>3552</v>
      </c>
      <c r="Q2554">
        <f t="shared" si="219"/>
        <v>15619</v>
      </c>
      <c r="R2554" s="14">
        <f t="shared" si="217"/>
        <v>374347</v>
      </c>
    </row>
    <row r="2555" spans="1:18" ht="14.45" customHeight="1" x14ac:dyDescent="0.25">
      <c r="A2555" s="10">
        <v>156</v>
      </c>
      <c r="B2555" s="111"/>
      <c r="C2555" s="6" t="s">
        <v>3553</v>
      </c>
      <c r="D2555" s="7">
        <v>45000</v>
      </c>
      <c r="E2555" s="8" t="s">
        <v>2413</v>
      </c>
      <c r="F2555" s="9">
        <v>374347</v>
      </c>
      <c r="G2555" s="8" t="s">
        <v>1378</v>
      </c>
      <c r="H2555" s="9">
        <v>39306</v>
      </c>
      <c r="I2555" s="112"/>
      <c r="J2555" s="113"/>
      <c r="K2555" s="114"/>
      <c r="L2555" s="115"/>
      <c r="M2555" s="116"/>
      <c r="N2555" s="15" t="str">
        <f t="shared" si="218"/>
        <v>13621</v>
      </c>
      <c r="O2555" t="str">
        <f t="shared" si="216"/>
        <v/>
      </c>
      <c r="P2555" t="s">
        <v>3554</v>
      </c>
      <c r="Q2555">
        <f t="shared" si="219"/>
        <v>13621</v>
      </c>
      <c r="R2555" s="14">
        <f t="shared" si="217"/>
        <v>374347</v>
      </c>
    </row>
    <row r="2556" spans="1:18" ht="14.45" customHeight="1" x14ac:dyDescent="0.25">
      <c r="A2556" s="10">
        <v>157</v>
      </c>
      <c r="B2556" s="111"/>
      <c r="C2556" s="6" t="s">
        <v>3555</v>
      </c>
      <c r="D2556" s="7">
        <v>45006</v>
      </c>
      <c r="E2556" s="8" t="s">
        <v>2413</v>
      </c>
      <c r="F2556" s="9">
        <v>244328</v>
      </c>
      <c r="G2556" s="8" t="s">
        <v>1378</v>
      </c>
      <c r="H2556" s="9">
        <v>25654</v>
      </c>
      <c r="I2556" s="112"/>
      <c r="J2556" s="113"/>
      <c r="K2556" s="114"/>
      <c r="L2556" s="115"/>
      <c r="M2556" s="116"/>
      <c r="N2556" s="15" t="str">
        <f t="shared" si="218"/>
        <v>15811</v>
      </c>
      <c r="O2556" t="str">
        <f t="shared" si="216"/>
        <v/>
      </c>
      <c r="P2556" t="s">
        <v>3556</v>
      </c>
      <c r="Q2556">
        <f t="shared" si="219"/>
        <v>15811</v>
      </c>
      <c r="R2556" s="14">
        <f t="shared" si="217"/>
        <v>244328</v>
      </c>
    </row>
    <row r="2557" spans="1:18" ht="14.45" customHeight="1" x14ac:dyDescent="0.25">
      <c r="A2557" s="10">
        <v>158</v>
      </c>
      <c r="B2557" s="111"/>
      <c r="C2557" s="6" t="s">
        <v>3557</v>
      </c>
      <c r="D2557" s="7">
        <v>45003</v>
      </c>
      <c r="E2557" s="8" t="s">
        <v>2413</v>
      </c>
      <c r="F2557" s="9">
        <v>774414</v>
      </c>
      <c r="G2557" s="8" t="s">
        <v>1378</v>
      </c>
      <c r="H2557" s="9">
        <v>81313</v>
      </c>
      <c r="I2557" s="112"/>
      <c r="J2557" s="113"/>
      <c r="K2557" s="114"/>
      <c r="L2557" s="115"/>
      <c r="M2557" s="116"/>
      <c r="N2557" s="15" t="str">
        <f t="shared" si="218"/>
        <v>15686</v>
      </c>
      <c r="O2557" t="str">
        <f t="shared" si="216"/>
        <v/>
      </c>
      <c r="P2557" t="s">
        <v>3558</v>
      </c>
      <c r="Q2557">
        <f t="shared" si="219"/>
        <v>15686</v>
      </c>
      <c r="R2557" s="14">
        <f t="shared" si="217"/>
        <v>774414</v>
      </c>
    </row>
    <row r="2558" spans="1:18" ht="14.45" customHeight="1" x14ac:dyDescent="0.25">
      <c r="A2558" s="10">
        <v>159</v>
      </c>
      <c r="B2558" s="111"/>
      <c r="C2558" s="6" t="s">
        <v>3559</v>
      </c>
      <c r="D2558" s="7">
        <v>45002</v>
      </c>
      <c r="E2558" s="8" t="s">
        <v>3367</v>
      </c>
      <c r="F2558" s="9">
        <v>679872</v>
      </c>
      <c r="G2558" s="8" t="s">
        <v>1378</v>
      </c>
      <c r="H2558" s="9">
        <v>71387</v>
      </c>
      <c r="I2558" s="112"/>
      <c r="J2558" s="113"/>
      <c r="K2558" s="114"/>
      <c r="L2558" s="115"/>
      <c r="M2558" s="116"/>
      <c r="N2558" s="15" t="str">
        <f t="shared" si="218"/>
        <v>15641</v>
      </c>
      <c r="O2558" t="str">
        <f t="shared" si="216"/>
        <v/>
      </c>
      <c r="P2558" t="s">
        <v>3560</v>
      </c>
      <c r="Q2558">
        <f t="shared" si="219"/>
        <v>15641</v>
      </c>
      <c r="R2558" s="14">
        <f t="shared" si="217"/>
        <v>679872</v>
      </c>
    </row>
    <row r="2559" spans="1:18" ht="14.45" customHeight="1" x14ac:dyDescent="0.25">
      <c r="A2559" s="10">
        <v>160</v>
      </c>
      <c r="B2559" s="111"/>
      <c r="C2559" s="6" t="s">
        <v>3561</v>
      </c>
      <c r="D2559" s="7">
        <v>45007</v>
      </c>
      <c r="E2559" s="8" t="s">
        <v>3367</v>
      </c>
      <c r="F2559" s="9">
        <v>366491</v>
      </c>
      <c r="G2559" s="8" t="s">
        <v>1378</v>
      </c>
      <c r="H2559" s="9">
        <v>38482</v>
      </c>
      <c r="I2559" s="112"/>
      <c r="J2559" s="113"/>
      <c r="K2559" s="114"/>
      <c r="L2559" s="115"/>
      <c r="M2559" s="116"/>
      <c r="N2559" s="15" t="str">
        <f t="shared" si="218"/>
        <v>15908</v>
      </c>
      <c r="O2559" t="str">
        <f t="shared" si="216"/>
        <v/>
      </c>
      <c r="P2559" t="s">
        <v>3562</v>
      </c>
      <c r="Q2559">
        <f t="shared" si="219"/>
        <v>15908</v>
      </c>
      <c r="R2559" s="14">
        <f t="shared" si="217"/>
        <v>366491</v>
      </c>
    </row>
    <row r="2560" spans="1:18" ht="14.45" customHeight="1" x14ac:dyDescent="0.25">
      <c r="A2560" s="10">
        <v>161</v>
      </c>
      <c r="B2560" s="111"/>
      <c r="C2560" s="6" t="s">
        <v>3563</v>
      </c>
      <c r="D2560" s="7">
        <v>45007</v>
      </c>
      <c r="E2560" s="8" t="s">
        <v>2413</v>
      </c>
      <c r="F2560" s="9">
        <v>649796</v>
      </c>
      <c r="G2560" s="8" t="s">
        <v>1378</v>
      </c>
      <c r="H2560" s="9">
        <v>68229</v>
      </c>
      <c r="I2560" s="112"/>
      <c r="J2560" s="113"/>
      <c r="K2560" s="114"/>
      <c r="L2560" s="115"/>
      <c r="M2560" s="116"/>
      <c r="N2560" s="15" t="str">
        <f t="shared" si="218"/>
        <v>15910</v>
      </c>
      <c r="O2560" t="str">
        <f t="shared" si="216"/>
        <v/>
      </c>
      <c r="P2560" t="s">
        <v>3564</v>
      </c>
      <c r="Q2560">
        <f t="shared" si="219"/>
        <v>15910</v>
      </c>
      <c r="R2560" s="14">
        <f t="shared" si="217"/>
        <v>649796</v>
      </c>
    </row>
    <row r="2561" spans="1:18" ht="14.45" customHeight="1" x14ac:dyDescent="0.25">
      <c r="A2561" s="10">
        <v>162</v>
      </c>
      <c r="B2561" s="111"/>
      <c r="C2561" s="6" t="s">
        <v>3565</v>
      </c>
      <c r="D2561" s="7">
        <v>45007</v>
      </c>
      <c r="E2561" s="8" t="s">
        <v>3367</v>
      </c>
      <c r="F2561" s="9">
        <v>331201</v>
      </c>
      <c r="G2561" s="8" t="s">
        <v>1378</v>
      </c>
      <c r="H2561" s="9">
        <v>34776</v>
      </c>
      <c r="I2561" s="112"/>
      <c r="J2561" s="113"/>
      <c r="K2561" s="114"/>
      <c r="L2561" s="115"/>
      <c r="M2561" s="116"/>
      <c r="N2561" s="15" t="str">
        <f t="shared" si="218"/>
        <v>15873</v>
      </c>
      <c r="O2561" t="str">
        <f t="shared" si="216"/>
        <v/>
      </c>
      <c r="P2561" t="s">
        <v>3566</v>
      </c>
      <c r="Q2561">
        <f t="shared" si="219"/>
        <v>15873</v>
      </c>
      <c r="R2561" s="14">
        <f t="shared" si="217"/>
        <v>331201</v>
      </c>
    </row>
    <row r="2562" spans="1:18" ht="14.45" customHeight="1" x14ac:dyDescent="0.25">
      <c r="A2562" s="10">
        <v>163</v>
      </c>
      <c r="B2562" s="111"/>
      <c r="C2562" s="6" t="s">
        <v>3567</v>
      </c>
      <c r="D2562" s="7">
        <v>45006</v>
      </c>
      <c r="E2562" s="8" t="s">
        <v>2426</v>
      </c>
      <c r="F2562" s="9">
        <v>855844</v>
      </c>
      <c r="G2562" s="8" t="s">
        <v>1378</v>
      </c>
      <c r="H2562" s="9">
        <v>89864</v>
      </c>
      <c r="I2562" s="112"/>
      <c r="J2562" s="113"/>
      <c r="K2562" s="114"/>
      <c r="L2562" s="115"/>
      <c r="M2562" s="116"/>
      <c r="N2562" s="15" t="str">
        <f t="shared" si="218"/>
        <v>15840</v>
      </c>
      <c r="O2562" t="str">
        <f t="shared" si="216"/>
        <v/>
      </c>
      <c r="P2562" t="s">
        <v>3568</v>
      </c>
      <c r="Q2562">
        <f t="shared" si="219"/>
        <v>15840</v>
      </c>
      <c r="R2562" s="14">
        <f t="shared" si="217"/>
        <v>855844</v>
      </c>
    </row>
    <row r="2563" spans="1:18" ht="14.45" customHeight="1" x14ac:dyDescent="0.25">
      <c r="A2563" s="10">
        <v>164</v>
      </c>
      <c r="B2563" s="111"/>
      <c r="C2563" s="6" t="s">
        <v>3569</v>
      </c>
      <c r="D2563" s="7">
        <v>45006</v>
      </c>
      <c r="E2563" s="8" t="s">
        <v>2426</v>
      </c>
      <c r="F2563" s="9">
        <v>610819</v>
      </c>
      <c r="G2563" s="8" t="s">
        <v>1378</v>
      </c>
      <c r="H2563" s="9">
        <v>64136</v>
      </c>
      <c r="I2563" s="112"/>
      <c r="J2563" s="113"/>
      <c r="K2563" s="114"/>
      <c r="L2563" s="115"/>
      <c r="M2563" s="116"/>
      <c r="N2563" s="15" t="str">
        <f t="shared" si="218"/>
        <v>15845</v>
      </c>
      <c r="O2563" t="str">
        <f t="shared" si="216"/>
        <v/>
      </c>
      <c r="P2563" t="s">
        <v>3570</v>
      </c>
      <c r="Q2563">
        <f t="shared" si="219"/>
        <v>15845</v>
      </c>
      <c r="R2563" s="14">
        <f t="shared" si="217"/>
        <v>610819</v>
      </c>
    </row>
    <row r="2564" spans="1:18" ht="14.45" customHeight="1" x14ac:dyDescent="0.25">
      <c r="A2564" s="10">
        <v>165</v>
      </c>
      <c r="B2564" s="111"/>
      <c r="C2564" s="6" t="s">
        <v>3571</v>
      </c>
      <c r="D2564" s="7">
        <v>44998</v>
      </c>
      <c r="E2564" s="8" t="s">
        <v>2418</v>
      </c>
      <c r="F2564" s="9">
        <v>992808</v>
      </c>
      <c r="G2564" s="8" t="s">
        <v>1378</v>
      </c>
      <c r="H2564" s="9">
        <v>104245</v>
      </c>
      <c r="I2564" s="112"/>
      <c r="J2564" s="113"/>
      <c r="K2564" s="114"/>
      <c r="L2564" s="115"/>
      <c r="M2564" s="116"/>
      <c r="N2564" s="15" t="str">
        <f t="shared" si="218"/>
        <v>13471</v>
      </c>
      <c r="O2564" t="str">
        <f t="shared" si="216"/>
        <v/>
      </c>
      <c r="P2564" t="s">
        <v>3572</v>
      </c>
      <c r="Q2564">
        <f t="shared" si="219"/>
        <v>13471</v>
      </c>
      <c r="R2564" s="14">
        <f t="shared" si="217"/>
        <v>992808</v>
      </c>
    </row>
    <row r="2565" spans="1:18" ht="14.45" customHeight="1" x14ac:dyDescent="0.25">
      <c r="A2565" s="10">
        <v>166</v>
      </c>
      <c r="B2565" s="111"/>
      <c r="C2565" s="6" t="s">
        <v>3573</v>
      </c>
      <c r="D2565" s="7">
        <v>44998</v>
      </c>
      <c r="E2565" s="8" t="s">
        <v>2418</v>
      </c>
      <c r="F2565" s="9">
        <v>374347</v>
      </c>
      <c r="G2565" s="8" t="s">
        <v>1378</v>
      </c>
      <c r="H2565" s="9">
        <v>39306</v>
      </c>
      <c r="I2565" s="112"/>
      <c r="J2565" s="113"/>
      <c r="K2565" s="114"/>
      <c r="L2565" s="115"/>
      <c r="M2565" s="116"/>
      <c r="N2565" s="15" t="str">
        <f t="shared" si="218"/>
        <v>13464</v>
      </c>
      <c r="O2565" t="str">
        <f t="shared" si="216"/>
        <v/>
      </c>
      <c r="P2565" t="s">
        <v>3574</v>
      </c>
      <c r="Q2565">
        <f t="shared" si="219"/>
        <v>13464</v>
      </c>
      <c r="R2565" s="14">
        <f t="shared" si="217"/>
        <v>374347</v>
      </c>
    </row>
    <row r="2566" spans="1:18" ht="14.45" customHeight="1" x14ac:dyDescent="0.25">
      <c r="A2566" s="10">
        <v>167</v>
      </c>
      <c r="B2566" s="111"/>
      <c r="C2566" s="6" t="s">
        <v>3575</v>
      </c>
      <c r="D2566" s="7">
        <v>44996</v>
      </c>
      <c r="E2566" s="8" t="s">
        <v>2376</v>
      </c>
      <c r="F2566" s="9">
        <v>1539760</v>
      </c>
      <c r="G2566" s="8" t="s">
        <v>1378</v>
      </c>
      <c r="H2566" s="9">
        <v>161675</v>
      </c>
      <c r="I2566" s="112"/>
      <c r="J2566" s="113"/>
      <c r="K2566" s="114"/>
      <c r="L2566" s="115"/>
      <c r="M2566" s="116"/>
      <c r="N2566" s="15" t="str">
        <f t="shared" si="218"/>
        <v>13421</v>
      </c>
      <c r="O2566" t="str">
        <f t="shared" si="216"/>
        <v/>
      </c>
      <c r="Q2566">
        <f t="shared" si="219"/>
        <v>13421</v>
      </c>
      <c r="R2566" s="14">
        <f t="shared" si="217"/>
        <v>1539760</v>
      </c>
    </row>
    <row r="2567" spans="1:18" ht="14.45" customHeight="1" x14ac:dyDescent="0.25">
      <c r="A2567" s="10">
        <v>168</v>
      </c>
      <c r="B2567" s="111"/>
      <c r="C2567" s="6" t="s">
        <v>3576</v>
      </c>
      <c r="D2567" s="7">
        <v>45007</v>
      </c>
      <c r="E2567" s="8" t="s">
        <v>2380</v>
      </c>
      <c r="F2567" s="9">
        <v>486650</v>
      </c>
      <c r="G2567" s="8" t="s">
        <v>1378</v>
      </c>
      <c r="H2567" s="9">
        <v>51098</v>
      </c>
      <c r="I2567" s="112"/>
      <c r="J2567" s="113"/>
      <c r="K2567" s="114"/>
      <c r="L2567" s="115"/>
      <c r="M2567" s="116"/>
      <c r="N2567" s="15" t="str">
        <f t="shared" si="218"/>
        <v>15901</v>
      </c>
      <c r="O2567" t="str">
        <f t="shared" si="216"/>
        <v/>
      </c>
      <c r="Q2567">
        <f t="shared" si="219"/>
        <v>15901</v>
      </c>
      <c r="R2567" s="14">
        <f t="shared" si="217"/>
        <v>486650</v>
      </c>
    </row>
    <row r="2568" spans="1:18" ht="14.45" customHeight="1" x14ac:dyDescent="0.25">
      <c r="A2568" s="10">
        <v>169</v>
      </c>
      <c r="B2568" s="111"/>
      <c r="C2568" s="6" t="s">
        <v>3577</v>
      </c>
      <c r="D2568" s="7">
        <v>45002</v>
      </c>
      <c r="E2568" s="8" t="s">
        <v>3367</v>
      </c>
      <c r="F2568" s="9">
        <v>608814</v>
      </c>
      <c r="G2568" s="8" t="s">
        <v>1378</v>
      </c>
      <c r="H2568" s="9">
        <v>63925</v>
      </c>
      <c r="I2568" s="112"/>
      <c r="J2568" s="113"/>
      <c r="K2568" s="114"/>
      <c r="L2568" s="115"/>
      <c r="M2568" s="116"/>
      <c r="N2568" s="15" t="str">
        <f t="shared" si="218"/>
        <v>15637</v>
      </c>
      <c r="O2568" t="str">
        <f t="shared" si="216"/>
        <v/>
      </c>
      <c r="Q2568">
        <f t="shared" si="219"/>
        <v>15637</v>
      </c>
      <c r="R2568" s="14">
        <f t="shared" si="217"/>
        <v>608814</v>
      </c>
    </row>
    <row r="2569" spans="1:18" ht="14.45" customHeight="1" x14ac:dyDescent="0.25">
      <c r="A2569" s="10">
        <v>170</v>
      </c>
      <c r="B2569" s="111"/>
      <c r="C2569" s="6" t="s">
        <v>3578</v>
      </c>
      <c r="D2569" s="7">
        <v>45000</v>
      </c>
      <c r="E2569" s="8" t="s">
        <v>2380</v>
      </c>
      <c r="F2569" s="9">
        <v>798600</v>
      </c>
      <c r="G2569" s="8" t="s">
        <v>1378</v>
      </c>
      <c r="H2569" s="9">
        <v>83853</v>
      </c>
      <c r="I2569" s="112"/>
      <c r="J2569" s="113"/>
      <c r="K2569" s="114"/>
      <c r="L2569" s="115"/>
      <c r="M2569" s="116"/>
      <c r="N2569" s="15" t="str">
        <f t="shared" si="218"/>
        <v>13659</v>
      </c>
      <c r="O2569" t="str">
        <f t="shared" si="216"/>
        <v/>
      </c>
      <c r="Q2569">
        <f t="shared" si="219"/>
        <v>13659</v>
      </c>
      <c r="R2569" s="14">
        <f t="shared" si="217"/>
        <v>798600</v>
      </c>
    </row>
    <row r="2570" spans="1:18" ht="14.45" customHeight="1" x14ac:dyDescent="0.25">
      <c r="A2570" s="10">
        <v>171</v>
      </c>
      <c r="B2570" s="111"/>
      <c r="C2570" s="6" t="s">
        <v>3579</v>
      </c>
      <c r="D2570" s="7">
        <v>44994</v>
      </c>
      <c r="E2570" s="8" t="s">
        <v>3367</v>
      </c>
      <c r="F2570" s="9">
        <v>642058</v>
      </c>
      <c r="G2570" s="8" t="s">
        <v>1378</v>
      </c>
      <c r="H2570" s="9">
        <v>67416</v>
      </c>
      <c r="I2570" s="112"/>
      <c r="J2570" s="113"/>
      <c r="K2570" s="114"/>
      <c r="L2570" s="115"/>
      <c r="M2570" s="116"/>
      <c r="N2570" s="15" t="str">
        <f t="shared" si="218"/>
        <v>12621</v>
      </c>
      <c r="O2570" t="str">
        <f t="shared" si="216"/>
        <v/>
      </c>
      <c r="Q2570">
        <f t="shared" si="219"/>
        <v>12621</v>
      </c>
      <c r="R2570" s="14">
        <f t="shared" si="217"/>
        <v>642058</v>
      </c>
    </row>
    <row r="2571" spans="1:18" ht="14.45" customHeight="1" x14ac:dyDescent="0.25">
      <c r="A2571" s="10">
        <v>172</v>
      </c>
      <c r="B2571" s="111"/>
      <c r="C2571" s="6" t="s">
        <v>3580</v>
      </c>
      <c r="D2571" s="7">
        <v>44988</v>
      </c>
      <c r="E2571" s="8" t="s">
        <v>2413</v>
      </c>
      <c r="F2571" s="9">
        <v>1660555</v>
      </c>
      <c r="G2571" s="8" t="s">
        <v>1378</v>
      </c>
      <c r="H2571" s="9">
        <v>174358</v>
      </c>
      <c r="I2571" s="112"/>
      <c r="J2571" s="113"/>
      <c r="K2571" s="114"/>
      <c r="L2571" s="115"/>
      <c r="M2571" s="116"/>
      <c r="N2571" s="15" t="str">
        <f t="shared" si="218"/>
        <v>11246</v>
      </c>
      <c r="O2571" t="str">
        <f t="shared" si="216"/>
        <v/>
      </c>
      <c r="Q2571">
        <f t="shared" si="219"/>
        <v>11246</v>
      </c>
      <c r="R2571" s="14">
        <f t="shared" si="217"/>
        <v>1660555</v>
      </c>
    </row>
    <row r="2572" spans="1:18" ht="14.45" customHeight="1" x14ac:dyDescent="0.25">
      <c r="A2572" s="10">
        <v>173</v>
      </c>
      <c r="B2572" s="111"/>
      <c r="C2572" s="6" t="s">
        <v>3581</v>
      </c>
      <c r="D2572" s="7">
        <v>45000</v>
      </c>
      <c r="E2572" s="8" t="s">
        <v>2418</v>
      </c>
      <c r="F2572" s="9">
        <v>374347</v>
      </c>
      <c r="G2572" s="8" t="s">
        <v>1378</v>
      </c>
      <c r="H2572" s="9">
        <v>39306</v>
      </c>
      <c r="I2572" s="112"/>
      <c r="J2572" s="113"/>
      <c r="K2572" s="114"/>
      <c r="L2572" s="115"/>
      <c r="M2572" s="116"/>
      <c r="N2572" s="15" t="str">
        <f t="shared" si="218"/>
        <v>13677</v>
      </c>
      <c r="O2572" t="str">
        <f t="shared" si="216"/>
        <v/>
      </c>
      <c r="Q2572">
        <f t="shared" si="219"/>
        <v>13677</v>
      </c>
      <c r="R2572" s="14">
        <f t="shared" si="217"/>
        <v>374347</v>
      </c>
    </row>
    <row r="2573" spans="1:18" ht="14.45" customHeight="1" x14ac:dyDescent="0.25">
      <c r="A2573" s="10">
        <v>174</v>
      </c>
      <c r="B2573" s="111"/>
      <c r="C2573" s="6" t="s">
        <v>3582</v>
      </c>
      <c r="D2573" s="7">
        <v>45000</v>
      </c>
      <c r="E2573" s="8" t="s">
        <v>2418</v>
      </c>
      <c r="F2573" s="9">
        <v>374347</v>
      </c>
      <c r="G2573" s="8" t="s">
        <v>1378</v>
      </c>
      <c r="H2573" s="9">
        <v>39306</v>
      </c>
      <c r="I2573" s="112"/>
      <c r="J2573" s="113"/>
      <c r="K2573" s="114"/>
      <c r="L2573" s="115"/>
      <c r="M2573" s="116"/>
      <c r="N2573" s="15" t="str">
        <f t="shared" si="218"/>
        <v>13673</v>
      </c>
      <c r="O2573" t="str">
        <f t="shared" si="216"/>
        <v/>
      </c>
      <c r="Q2573">
        <f t="shared" si="219"/>
        <v>13673</v>
      </c>
      <c r="R2573" s="14">
        <f t="shared" si="217"/>
        <v>374347</v>
      </c>
    </row>
    <row r="2574" spans="1:18" ht="14.45" customHeight="1" x14ac:dyDescent="0.25">
      <c r="A2574" s="10">
        <v>175</v>
      </c>
      <c r="B2574" s="111"/>
      <c r="C2574" s="6" t="s">
        <v>3583</v>
      </c>
      <c r="D2574" s="7">
        <v>45000</v>
      </c>
      <c r="E2574" s="8" t="s">
        <v>2426</v>
      </c>
      <c r="F2574" s="9">
        <v>608814</v>
      </c>
      <c r="G2574" s="8" t="s">
        <v>1378</v>
      </c>
      <c r="H2574" s="9">
        <v>63925</v>
      </c>
      <c r="I2574" s="112"/>
      <c r="J2574" s="113"/>
      <c r="K2574" s="114"/>
      <c r="L2574" s="115"/>
      <c r="M2574" s="116"/>
      <c r="N2574" s="15" t="str">
        <f t="shared" si="218"/>
        <v>13652</v>
      </c>
      <c r="O2574" t="str">
        <f t="shared" si="216"/>
        <v/>
      </c>
      <c r="Q2574">
        <f t="shared" si="219"/>
        <v>13652</v>
      </c>
      <c r="R2574" s="14">
        <f t="shared" si="217"/>
        <v>608814</v>
      </c>
    </row>
    <row r="2575" spans="1:18" ht="14.45" customHeight="1" x14ac:dyDescent="0.25">
      <c r="A2575" s="10">
        <v>176</v>
      </c>
      <c r="B2575" s="111"/>
      <c r="C2575" s="6" t="s">
        <v>3584</v>
      </c>
      <c r="D2575" s="7">
        <v>45001</v>
      </c>
      <c r="E2575" s="8" t="s">
        <v>2380</v>
      </c>
      <c r="F2575" s="9">
        <v>2131872</v>
      </c>
      <c r="G2575" s="8" t="s">
        <v>1378</v>
      </c>
      <c r="H2575" s="9">
        <v>223847</v>
      </c>
      <c r="I2575" s="112"/>
      <c r="J2575" s="113"/>
      <c r="K2575" s="114"/>
      <c r="L2575" s="115"/>
      <c r="M2575" s="116"/>
      <c r="N2575" s="15" t="str">
        <f t="shared" si="218"/>
        <v>14110</v>
      </c>
      <c r="O2575" t="str">
        <f t="shared" si="216"/>
        <v/>
      </c>
      <c r="Q2575">
        <f t="shared" si="219"/>
        <v>14110</v>
      </c>
      <c r="R2575" s="14">
        <f t="shared" si="217"/>
        <v>2131872</v>
      </c>
    </row>
    <row r="2576" spans="1:18" ht="14.45" customHeight="1" x14ac:dyDescent="0.25">
      <c r="A2576" s="10">
        <v>177</v>
      </c>
      <c r="B2576" s="111"/>
      <c r="C2576" s="6" t="s">
        <v>3585</v>
      </c>
      <c r="D2576" s="7">
        <v>44999</v>
      </c>
      <c r="E2576" s="8" t="s">
        <v>2376</v>
      </c>
      <c r="F2576" s="9">
        <v>1221583</v>
      </c>
      <c r="G2576" s="8" t="s">
        <v>1378</v>
      </c>
      <c r="H2576" s="9">
        <v>128266</v>
      </c>
      <c r="I2576" s="112"/>
      <c r="J2576" s="113"/>
      <c r="K2576" s="114"/>
      <c r="L2576" s="115"/>
      <c r="M2576" s="116"/>
      <c r="N2576" s="15" t="str">
        <f t="shared" si="218"/>
        <v>13549</v>
      </c>
      <c r="O2576" t="str">
        <f t="shared" si="216"/>
        <v/>
      </c>
      <c r="Q2576">
        <f t="shared" si="219"/>
        <v>13549</v>
      </c>
      <c r="R2576" s="14">
        <f t="shared" si="217"/>
        <v>1221583</v>
      </c>
    </row>
    <row r="2577" spans="1:18" ht="14.45" customHeight="1" x14ac:dyDescent="0.25">
      <c r="A2577" s="10">
        <v>178</v>
      </c>
      <c r="B2577" s="111"/>
      <c r="C2577" s="6" t="s">
        <v>3586</v>
      </c>
      <c r="D2577" s="7">
        <v>44996</v>
      </c>
      <c r="E2577" s="8" t="s">
        <v>2376</v>
      </c>
      <c r="F2577" s="9">
        <v>374347</v>
      </c>
      <c r="G2577" s="8" t="s">
        <v>1378</v>
      </c>
      <c r="H2577" s="9">
        <v>39306</v>
      </c>
      <c r="I2577" s="112"/>
      <c r="J2577" s="113"/>
      <c r="K2577" s="114"/>
      <c r="L2577" s="115"/>
      <c r="M2577" s="116"/>
      <c r="N2577" s="15" t="str">
        <f t="shared" si="218"/>
        <v>13322</v>
      </c>
      <c r="O2577" t="str">
        <f t="shared" si="216"/>
        <v/>
      </c>
      <c r="Q2577">
        <f>+N2577*1</f>
        <v>13322</v>
      </c>
      <c r="R2577" s="14">
        <f t="shared" si="217"/>
        <v>374347</v>
      </c>
    </row>
    <row r="2578" spans="1:18" ht="14.45" customHeight="1" x14ac:dyDescent="0.25">
      <c r="A2578" s="10">
        <v>179</v>
      </c>
      <c r="B2578" s="111"/>
      <c r="C2578" s="6" t="s">
        <v>3587</v>
      </c>
      <c r="D2578" s="7">
        <v>45002</v>
      </c>
      <c r="E2578" s="8" t="s">
        <v>2426</v>
      </c>
      <c r="F2578" s="9">
        <v>610819</v>
      </c>
      <c r="G2578" s="8" t="s">
        <v>1378</v>
      </c>
      <c r="H2578" s="9">
        <v>64136</v>
      </c>
      <c r="I2578" s="112"/>
      <c r="J2578" s="113"/>
      <c r="K2578" s="114"/>
      <c r="L2578" s="115"/>
      <c r="M2578" s="116"/>
      <c r="N2578" s="15" t="str">
        <f t="shared" si="218"/>
        <v>15615</v>
      </c>
      <c r="O2578" t="str">
        <f t="shared" si="216"/>
        <v/>
      </c>
      <c r="Q2578">
        <f t="shared" si="219"/>
        <v>15615</v>
      </c>
      <c r="R2578" s="14">
        <f t="shared" si="217"/>
        <v>610819</v>
      </c>
    </row>
    <row r="2579" spans="1:18" ht="14.45" customHeight="1" x14ac:dyDescent="0.25">
      <c r="A2579" s="10">
        <v>180</v>
      </c>
      <c r="B2579" s="111"/>
      <c r="C2579" s="6" t="s">
        <v>3588</v>
      </c>
      <c r="D2579" s="7">
        <v>44996</v>
      </c>
      <c r="E2579" s="8" t="s">
        <v>2376</v>
      </c>
      <c r="F2579" s="9">
        <v>374347</v>
      </c>
      <c r="G2579" s="8" t="s">
        <v>1378</v>
      </c>
      <c r="H2579" s="9">
        <v>39306</v>
      </c>
      <c r="I2579" s="112"/>
      <c r="J2579" s="113"/>
      <c r="K2579" s="114"/>
      <c r="L2579" s="115"/>
      <c r="M2579" s="116"/>
      <c r="N2579" s="15" t="str">
        <f t="shared" si="218"/>
        <v>13327</v>
      </c>
      <c r="O2579" t="str">
        <f t="shared" si="216"/>
        <v/>
      </c>
      <c r="Q2579">
        <f t="shared" si="219"/>
        <v>13327</v>
      </c>
      <c r="R2579" s="14">
        <f t="shared" si="217"/>
        <v>374347</v>
      </c>
    </row>
    <row r="2580" spans="1:18" ht="14.45" customHeight="1" x14ac:dyDescent="0.25">
      <c r="A2580" s="10">
        <v>181</v>
      </c>
      <c r="B2580" s="111"/>
      <c r="C2580" s="6" t="s">
        <v>3589</v>
      </c>
      <c r="D2580" s="7">
        <v>45001</v>
      </c>
      <c r="E2580" s="8" t="s">
        <v>2380</v>
      </c>
      <c r="F2580" s="9">
        <v>924199</v>
      </c>
      <c r="G2580" s="8" t="s">
        <v>1378</v>
      </c>
      <c r="H2580" s="9">
        <v>97041</v>
      </c>
      <c r="I2580" s="112"/>
      <c r="J2580" s="113"/>
      <c r="K2580" s="114"/>
      <c r="L2580" s="115"/>
      <c r="M2580" s="116"/>
      <c r="N2580" s="15" t="str">
        <f t="shared" si="218"/>
        <v>14835</v>
      </c>
      <c r="O2580" t="str">
        <f t="shared" ref="O2580:O2643" si="220">+IF(F2580&gt;0,"","HT")</f>
        <v/>
      </c>
      <c r="Q2580">
        <f t="shared" si="219"/>
        <v>14835</v>
      </c>
      <c r="R2580" s="14">
        <f t="shared" si="217"/>
        <v>924199</v>
      </c>
    </row>
    <row r="2581" spans="1:18" ht="14.45" customHeight="1" x14ac:dyDescent="0.25">
      <c r="A2581" s="10">
        <v>182</v>
      </c>
      <c r="B2581" s="111"/>
      <c r="C2581" s="6" t="s">
        <v>3590</v>
      </c>
      <c r="D2581" s="7">
        <v>44987</v>
      </c>
      <c r="E2581" s="8" t="s">
        <v>2426</v>
      </c>
      <c r="F2581" s="9">
        <v>503318</v>
      </c>
      <c r="G2581" s="8" t="s">
        <v>1378</v>
      </c>
      <c r="H2581" s="9">
        <v>52848</v>
      </c>
      <c r="I2581" s="112"/>
      <c r="J2581" s="113"/>
      <c r="K2581" s="114"/>
      <c r="L2581" s="115"/>
      <c r="M2581" s="116"/>
      <c r="N2581" s="15" t="str">
        <f t="shared" si="218"/>
        <v>10632</v>
      </c>
      <c r="O2581" t="str">
        <f t="shared" si="220"/>
        <v/>
      </c>
      <c r="Q2581">
        <f t="shared" si="219"/>
        <v>10632</v>
      </c>
      <c r="R2581" s="14">
        <f t="shared" si="217"/>
        <v>503318</v>
      </c>
    </row>
    <row r="2582" spans="1:18" ht="14.45" customHeight="1" x14ac:dyDescent="0.25">
      <c r="A2582" s="10">
        <v>183</v>
      </c>
      <c r="B2582" s="111"/>
      <c r="C2582" s="6" t="s">
        <v>3591</v>
      </c>
      <c r="D2582" s="7">
        <v>44988</v>
      </c>
      <c r="E2582" s="8" t="s">
        <v>2418</v>
      </c>
      <c r="F2582" s="9">
        <v>403871</v>
      </c>
      <c r="G2582" s="8" t="s">
        <v>1378</v>
      </c>
      <c r="H2582" s="9">
        <v>42406</v>
      </c>
      <c r="I2582" s="112"/>
      <c r="J2582" s="113"/>
      <c r="K2582" s="114"/>
      <c r="L2582" s="115"/>
      <c r="M2582" s="116"/>
      <c r="N2582" s="15" t="str">
        <f t="shared" si="218"/>
        <v>11253</v>
      </c>
      <c r="O2582" t="str">
        <f t="shared" si="220"/>
        <v/>
      </c>
      <c r="Q2582">
        <f t="shared" si="219"/>
        <v>11253</v>
      </c>
      <c r="R2582" s="14">
        <f t="shared" si="217"/>
        <v>403871</v>
      </c>
    </row>
    <row r="2583" spans="1:18" ht="14.45" customHeight="1" x14ac:dyDescent="0.25">
      <c r="A2583" s="10">
        <v>184</v>
      </c>
      <c r="B2583" s="111"/>
      <c r="C2583" s="6" t="s">
        <v>3592</v>
      </c>
      <c r="D2583" s="7">
        <v>45000</v>
      </c>
      <c r="E2583" s="8" t="s">
        <v>3367</v>
      </c>
      <c r="F2583" s="9">
        <v>407923</v>
      </c>
      <c r="G2583" s="8" t="s">
        <v>1378</v>
      </c>
      <c r="H2583" s="9">
        <v>42832</v>
      </c>
      <c r="I2583" s="112"/>
      <c r="J2583" s="113"/>
      <c r="K2583" s="114"/>
      <c r="L2583" s="115"/>
      <c r="M2583" s="116"/>
      <c r="N2583" s="15" t="str">
        <f t="shared" si="218"/>
        <v>13664</v>
      </c>
      <c r="O2583" t="str">
        <f t="shared" si="220"/>
        <v/>
      </c>
      <c r="Q2583">
        <f t="shared" si="219"/>
        <v>13664</v>
      </c>
      <c r="R2583" s="14">
        <f t="shared" si="217"/>
        <v>407923</v>
      </c>
    </row>
    <row r="2584" spans="1:18" ht="14.45" customHeight="1" x14ac:dyDescent="0.25">
      <c r="A2584" s="10">
        <v>185</v>
      </c>
      <c r="B2584" s="111"/>
      <c r="C2584" s="6" t="s">
        <v>3593</v>
      </c>
      <c r="D2584" s="7">
        <v>44999</v>
      </c>
      <c r="E2584" s="8" t="s">
        <v>2413</v>
      </c>
      <c r="F2584" s="9">
        <v>1221638</v>
      </c>
      <c r="G2584" s="8" t="s">
        <v>1378</v>
      </c>
      <c r="H2584" s="9">
        <v>128272</v>
      </c>
      <c r="I2584" s="112"/>
      <c r="J2584" s="113"/>
      <c r="K2584" s="114"/>
      <c r="L2584" s="115"/>
      <c r="M2584" s="116"/>
      <c r="N2584" s="15" t="str">
        <f t="shared" si="218"/>
        <v>13559</v>
      </c>
      <c r="O2584" t="str">
        <f t="shared" si="220"/>
        <v/>
      </c>
      <c r="Q2584">
        <f t="shared" si="219"/>
        <v>13559</v>
      </c>
      <c r="R2584" s="14">
        <f t="shared" si="217"/>
        <v>1221638</v>
      </c>
    </row>
    <row r="2585" spans="1:18" ht="14.45" customHeight="1" x14ac:dyDescent="0.25">
      <c r="A2585" s="10">
        <v>186</v>
      </c>
      <c r="B2585" s="111"/>
      <c r="C2585" s="6" t="s">
        <v>3594</v>
      </c>
      <c r="D2585" s="7">
        <v>44988</v>
      </c>
      <c r="E2585" s="8" t="s">
        <v>2413</v>
      </c>
      <c r="F2585" s="9">
        <v>689588</v>
      </c>
      <c r="G2585" s="8" t="s">
        <v>1378</v>
      </c>
      <c r="H2585" s="9">
        <v>72407</v>
      </c>
      <c r="I2585" s="112"/>
      <c r="J2585" s="113"/>
      <c r="K2585" s="114"/>
      <c r="L2585" s="115"/>
      <c r="M2585" s="116"/>
      <c r="N2585" s="15" t="str">
        <f t="shared" si="218"/>
        <v>11236</v>
      </c>
      <c r="O2585" t="str">
        <f t="shared" si="220"/>
        <v/>
      </c>
      <c r="Q2585">
        <f t="shared" si="219"/>
        <v>11236</v>
      </c>
      <c r="R2585" s="14">
        <f t="shared" si="217"/>
        <v>689588</v>
      </c>
    </row>
    <row r="2586" spans="1:18" ht="14.45" customHeight="1" x14ac:dyDescent="0.25">
      <c r="A2586" s="10">
        <v>187</v>
      </c>
      <c r="B2586" s="111"/>
      <c r="C2586" s="6" t="s">
        <v>3595</v>
      </c>
      <c r="D2586" s="7">
        <v>44998</v>
      </c>
      <c r="E2586" s="8" t="s">
        <v>2380</v>
      </c>
      <c r="F2586" s="9">
        <v>374347</v>
      </c>
      <c r="G2586" s="8" t="s">
        <v>1378</v>
      </c>
      <c r="H2586" s="9">
        <v>39306</v>
      </c>
      <c r="I2586" s="112"/>
      <c r="J2586" s="113"/>
      <c r="K2586" s="114"/>
      <c r="L2586" s="115"/>
      <c r="M2586" s="116"/>
      <c r="N2586" s="15" t="str">
        <f t="shared" si="218"/>
        <v>13442</v>
      </c>
      <c r="O2586" t="str">
        <f t="shared" si="220"/>
        <v/>
      </c>
      <c r="Q2586">
        <f t="shared" si="219"/>
        <v>13442</v>
      </c>
      <c r="R2586" s="14">
        <f t="shared" si="217"/>
        <v>374347</v>
      </c>
    </row>
    <row r="2587" spans="1:18" ht="14.45" customHeight="1" x14ac:dyDescent="0.25">
      <c r="A2587" s="10">
        <v>188</v>
      </c>
      <c r="B2587" s="111"/>
      <c r="C2587" s="6" t="s">
        <v>3596</v>
      </c>
      <c r="D2587" s="7">
        <v>44994</v>
      </c>
      <c r="E2587" s="8" t="s">
        <v>2380</v>
      </c>
      <c r="F2587" s="9">
        <v>1828768</v>
      </c>
      <c r="G2587" s="8" t="s">
        <v>1378</v>
      </c>
      <c r="H2587" s="9">
        <v>192021</v>
      </c>
      <c r="I2587" s="112"/>
      <c r="J2587" s="113"/>
      <c r="K2587" s="114"/>
      <c r="L2587" s="115"/>
      <c r="M2587" s="116"/>
      <c r="N2587" s="15" t="str">
        <f t="shared" si="218"/>
        <v>13170</v>
      </c>
      <c r="O2587" t="str">
        <f t="shared" si="220"/>
        <v/>
      </c>
      <c r="Q2587">
        <f t="shared" si="219"/>
        <v>13170</v>
      </c>
      <c r="R2587" s="14">
        <f t="shared" si="217"/>
        <v>1828768</v>
      </c>
    </row>
    <row r="2588" spans="1:18" ht="14.45" customHeight="1" x14ac:dyDescent="0.25">
      <c r="A2588" s="10">
        <v>189</v>
      </c>
      <c r="B2588" s="111"/>
      <c r="C2588" s="6" t="s">
        <v>3597</v>
      </c>
      <c r="D2588" s="7">
        <v>44996</v>
      </c>
      <c r="E2588" s="8" t="s">
        <v>3367</v>
      </c>
      <c r="F2588" s="9">
        <v>748693</v>
      </c>
      <c r="G2588" s="8" t="s">
        <v>1378</v>
      </c>
      <c r="H2588" s="9">
        <v>78613</v>
      </c>
      <c r="I2588" s="112"/>
      <c r="J2588" s="113"/>
      <c r="K2588" s="114"/>
      <c r="L2588" s="115"/>
      <c r="M2588" s="116"/>
      <c r="N2588" s="15" t="str">
        <f t="shared" si="218"/>
        <v>13420</v>
      </c>
      <c r="O2588" t="str">
        <f t="shared" si="220"/>
        <v/>
      </c>
      <c r="Q2588">
        <f t="shared" si="219"/>
        <v>13420</v>
      </c>
      <c r="R2588" s="14">
        <f t="shared" si="217"/>
        <v>748693</v>
      </c>
    </row>
    <row r="2589" spans="1:18" ht="14.45" customHeight="1" x14ac:dyDescent="0.25">
      <c r="A2589" s="10">
        <v>190</v>
      </c>
      <c r="B2589" s="111"/>
      <c r="C2589" s="6" t="s">
        <v>3598</v>
      </c>
      <c r="D2589" s="7">
        <v>44996</v>
      </c>
      <c r="E2589" s="8" t="s">
        <v>2380</v>
      </c>
      <c r="F2589" s="9">
        <v>374347</v>
      </c>
      <c r="G2589" s="8" t="s">
        <v>1378</v>
      </c>
      <c r="H2589" s="9">
        <v>39306</v>
      </c>
      <c r="I2589" s="112"/>
      <c r="J2589" s="113"/>
      <c r="K2589" s="114"/>
      <c r="L2589" s="115"/>
      <c r="M2589" s="116"/>
      <c r="N2589" s="15" t="str">
        <f t="shared" si="218"/>
        <v>13413</v>
      </c>
      <c r="O2589" t="str">
        <f t="shared" si="220"/>
        <v/>
      </c>
      <c r="Q2589">
        <f t="shared" si="219"/>
        <v>13413</v>
      </c>
      <c r="R2589" s="14">
        <f t="shared" si="217"/>
        <v>374347</v>
      </c>
    </row>
    <row r="2590" spans="1:18" ht="14.45" customHeight="1" x14ac:dyDescent="0.25">
      <c r="A2590" s="10">
        <v>191</v>
      </c>
      <c r="B2590" s="111"/>
      <c r="C2590" s="6" t="s">
        <v>3599</v>
      </c>
      <c r="D2590" s="7">
        <v>44996</v>
      </c>
      <c r="E2590" s="8" t="s">
        <v>2426</v>
      </c>
      <c r="F2590" s="9">
        <v>354728</v>
      </c>
      <c r="G2590" s="8" t="s">
        <v>1378</v>
      </c>
      <c r="H2590" s="9">
        <v>37246</v>
      </c>
      <c r="I2590" s="112"/>
      <c r="J2590" s="113"/>
      <c r="K2590" s="114"/>
      <c r="L2590" s="115"/>
      <c r="M2590" s="116"/>
      <c r="N2590" s="15" t="str">
        <f t="shared" si="218"/>
        <v>13347</v>
      </c>
      <c r="O2590" t="str">
        <f t="shared" si="220"/>
        <v/>
      </c>
      <c r="Q2590">
        <f t="shared" si="219"/>
        <v>13347</v>
      </c>
      <c r="R2590" s="14">
        <f t="shared" si="217"/>
        <v>354728</v>
      </c>
    </row>
    <row r="2591" spans="1:18" ht="14.45" customHeight="1" x14ac:dyDescent="0.25">
      <c r="A2591" s="10">
        <v>192</v>
      </c>
      <c r="B2591" s="111"/>
      <c r="C2591" s="6" t="s">
        <v>3600</v>
      </c>
      <c r="D2591" s="7">
        <v>44993</v>
      </c>
      <c r="E2591" s="8" t="s">
        <v>2413</v>
      </c>
      <c r="F2591" s="9">
        <v>884832</v>
      </c>
      <c r="G2591" s="8" t="s">
        <v>1378</v>
      </c>
      <c r="H2591" s="9">
        <v>92907</v>
      </c>
      <c r="I2591" s="112"/>
      <c r="J2591" s="113"/>
      <c r="K2591" s="114"/>
      <c r="L2591" s="115"/>
      <c r="M2591" s="116"/>
      <c r="N2591" s="15" t="str">
        <f t="shared" si="218"/>
        <v>11546</v>
      </c>
      <c r="O2591" t="str">
        <f t="shared" si="220"/>
        <v/>
      </c>
      <c r="Q2591">
        <f t="shared" si="219"/>
        <v>11546</v>
      </c>
      <c r="R2591" s="14">
        <f t="shared" si="217"/>
        <v>884832</v>
      </c>
    </row>
    <row r="2592" spans="1:18" ht="14.45" customHeight="1" x14ac:dyDescent="0.25">
      <c r="A2592" s="10">
        <v>193</v>
      </c>
      <c r="B2592" s="111"/>
      <c r="C2592" s="6" t="s">
        <v>3601</v>
      </c>
      <c r="D2592" s="7">
        <v>44992</v>
      </c>
      <c r="E2592" s="8" t="s">
        <v>2426</v>
      </c>
      <c r="F2592" s="9">
        <v>488655</v>
      </c>
      <c r="G2592" s="8" t="s">
        <v>1378</v>
      </c>
      <c r="H2592" s="9">
        <v>51309</v>
      </c>
      <c r="I2592" s="112"/>
      <c r="J2592" s="113"/>
      <c r="K2592" s="114"/>
      <c r="L2592" s="115"/>
      <c r="M2592" s="116"/>
      <c r="N2592" s="15" t="str">
        <f t="shared" si="218"/>
        <v>11512</v>
      </c>
      <c r="O2592" t="str">
        <f t="shared" si="220"/>
        <v/>
      </c>
      <c r="Q2592">
        <f t="shared" si="219"/>
        <v>11512</v>
      </c>
      <c r="R2592" s="14">
        <f t="shared" si="217"/>
        <v>488655</v>
      </c>
    </row>
    <row r="2593" spans="1:18" ht="14.45" customHeight="1" x14ac:dyDescent="0.25">
      <c r="A2593" s="10">
        <v>194</v>
      </c>
      <c r="B2593" s="111"/>
      <c r="C2593" s="6" t="s">
        <v>3602</v>
      </c>
      <c r="D2593" s="7">
        <v>44986</v>
      </c>
      <c r="E2593" s="8" t="s">
        <v>2426</v>
      </c>
      <c r="F2593" s="9">
        <v>1086088</v>
      </c>
      <c r="G2593" s="8" t="s">
        <v>1378</v>
      </c>
      <c r="H2593" s="9">
        <v>114039</v>
      </c>
      <c r="I2593" s="112"/>
      <c r="J2593" s="113"/>
      <c r="K2593" s="114"/>
      <c r="L2593" s="115"/>
      <c r="M2593" s="116"/>
      <c r="N2593" s="15" t="str">
        <f t="shared" si="218"/>
        <v>09130</v>
      </c>
      <c r="O2593" t="str">
        <f t="shared" si="220"/>
        <v/>
      </c>
      <c r="Q2593">
        <f t="shared" si="219"/>
        <v>9130</v>
      </c>
      <c r="R2593" s="14">
        <f t="shared" ref="R2593:R2656" si="221">+F2593</f>
        <v>1086088</v>
      </c>
    </row>
    <row r="2594" spans="1:18" ht="14.45" customHeight="1" x14ac:dyDescent="0.25">
      <c r="A2594" s="10">
        <v>195</v>
      </c>
      <c r="B2594" s="111"/>
      <c r="C2594" s="6" t="s">
        <v>3603</v>
      </c>
      <c r="D2594" s="7">
        <v>44992</v>
      </c>
      <c r="E2594" s="8" t="s">
        <v>2418</v>
      </c>
      <c r="F2594" s="9">
        <v>1455773</v>
      </c>
      <c r="G2594" s="8" t="s">
        <v>1378</v>
      </c>
      <c r="H2594" s="9">
        <v>152856</v>
      </c>
      <c r="I2594" s="112"/>
      <c r="J2594" s="113"/>
      <c r="K2594" s="114"/>
      <c r="L2594" s="115"/>
      <c r="M2594" s="116"/>
      <c r="N2594" s="15" t="str">
        <f t="shared" si="218"/>
        <v>11539</v>
      </c>
      <c r="O2594" t="str">
        <f t="shared" si="220"/>
        <v/>
      </c>
      <c r="Q2594">
        <f t="shared" si="219"/>
        <v>11539</v>
      </c>
      <c r="R2594" s="14">
        <f t="shared" si="221"/>
        <v>1455773</v>
      </c>
    </row>
    <row r="2595" spans="1:18" ht="14.45" customHeight="1" x14ac:dyDescent="0.25">
      <c r="A2595" s="10">
        <v>196</v>
      </c>
      <c r="B2595" s="111"/>
      <c r="C2595" s="6" t="s">
        <v>3604</v>
      </c>
      <c r="D2595" s="7">
        <v>44987</v>
      </c>
      <c r="E2595" s="8" t="s">
        <v>2426</v>
      </c>
      <c r="F2595" s="9">
        <v>610819</v>
      </c>
      <c r="G2595" s="8" t="s">
        <v>1378</v>
      </c>
      <c r="H2595" s="9">
        <v>64136</v>
      </c>
      <c r="I2595" s="112"/>
      <c r="J2595" s="113"/>
      <c r="K2595" s="114"/>
      <c r="L2595" s="115"/>
      <c r="M2595" s="116"/>
      <c r="N2595" s="15" t="str">
        <f t="shared" si="218"/>
        <v>09790</v>
      </c>
      <c r="O2595" t="str">
        <f t="shared" si="220"/>
        <v/>
      </c>
      <c r="Q2595">
        <f t="shared" si="219"/>
        <v>9790</v>
      </c>
      <c r="R2595" s="14">
        <f t="shared" si="221"/>
        <v>610819</v>
      </c>
    </row>
    <row r="2596" spans="1:18" ht="14.45" customHeight="1" x14ac:dyDescent="0.25">
      <c r="A2596" s="10">
        <v>197</v>
      </c>
      <c r="B2596" s="111"/>
      <c r="C2596" s="6" t="s">
        <v>3605</v>
      </c>
      <c r="D2596" s="7">
        <v>44989</v>
      </c>
      <c r="E2596" s="8" t="s">
        <v>2413</v>
      </c>
      <c r="F2596" s="9">
        <v>642492</v>
      </c>
      <c r="G2596" s="8" t="s">
        <v>1378</v>
      </c>
      <c r="H2596" s="9">
        <v>67462</v>
      </c>
      <c r="I2596" s="112"/>
      <c r="J2596" s="113"/>
      <c r="K2596" s="114"/>
      <c r="L2596" s="115"/>
      <c r="M2596" s="116"/>
      <c r="N2596" s="15" t="str">
        <f t="shared" si="218"/>
        <v>11306</v>
      </c>
      <c r="O2596" t="str">
        <f t="shared" si="220"/>
        <v/>
      </c>
      <c r="Q2596">
        <f t="shared" si="219"/>
        <v>11306</v>
      </c>
      <c r="R2596" s="14">
        <f t="shared" si="221"/>
        <v>642492</v>
      </c>
    </row>
    <row r="2597" spans="1:18" ht="14.45" customHeight="1" x14ac:dyDescent="0.25">
      <c r="A2597" s="10">
        <v>198</v>
      </c>
      <c r="B2597" s="111"/>
      <c r="C2597" s="6" t="s">
        <v>3606</v>
      </c>
      <c r="D2597" s="7">
        <v>44988</v>
      </c>
      <c r="E2597" s="8" t="s">
        <v>2426</v>
      </c>
      <c r="F2597" s="9">
        <v>1206268</v>
      </c>
      <c r="G2597" s="8" t="s">
        <v>1378</v>
      </c>
      <c r="H2597" s="9">
        <v>126658</v>
      </c>
      <c r="I2597" s="112"/>
      <c r="J2597" s="113"/>
      <c r="K2597" s="114"/>
      <c r="L2597" s="115"/>
      <c r="M2597" s="116"/>
      <c r="N2597" s="15" t="str">
        <f t="shared" si="218"/>
        <v>11255</v>
      </c>
      <c r="O2597" t="str">
        <f t="shared" si="220"/>
        <v/>
      </c>
      <c r="Q2597">
        <f t="shared" si="219"/>
        <v>11255</v>
      </c>
      <c r="R2597" s="14">
        <f t="shared" si="221"/>
        <v>1206268</v>
      </c>
    </row>
    <row r="2598" spans="1:18" ht="14.45" customHeight="1" x14ac:dyDescent="0.25">
      <c r="A2598" s="10">
        <v>199</v>
      </c>
      <c r="B2598" s="111"/>
      <c r="C2598" s="6" t="s">
        <v>3607</v>
      </c>
      <c r="D2598" s="7">
        <v>45007</v>
      </c>
      <c r="E2598" s="8" t="s">
        <v>2380</v>
      </c>
      <c r="F2598" s="9">
        <v>571476</v>
      </c>
      <c r="G2598" s="8" t="s">
        <v>1378</v>
      </c>
      <c r="H2598" s="9">
        <v>60005</v>
      </c>
      <c r="I2598" s="112"/>
      <c r="J2598" s="113"/>
      <c r="K2598" s="114"/>
      <c r="L2598" s="115"/>
      <c r="M2598" s="116"/>
      <c r="N2598" s="15" t="str">
        <f t="shared" ref="N2598:N2661" si="222">+RIGHT(C2598,5)</f>
        <v>15874</v>
      </c>
      <c r="O2598" t="str">
        <f t="shared" si="220"/>
        <v/>
      </c>
      <c r="Q2598">
        <f t="shared" si="219"/>
        <v>15874</v>
      </c>
      <c r="R2598" s="14">
        <f t="shared" si="221"/>
        <v>571476</v>
      </c>
    </row>
    <row r="2599" spans="1:18" ht="14.45" customHeight="1" x14ac:dyDescent="0.25">
      <c r="A2599" s="10">
        <v>200</v>
      </c>
      <c r="B2599" s="111"/>
      <c r="C2599" s="6" t="s">
        <v>3608</v>
      </c>
      <c r="D2599" s="7">
        <v>45014</v>
      </c>
      <c r="E2599" s="8" t="s">
        <v>2426</v>
      </c>
      <c r="F2599" s="9">
        <v>776420</v>
      </c>
      <c r="G2599" s="8" t="s">
        <v>1378</v>
      </c>
      <c r="H2599" s="9">
        <v>81524</v>
      </c>
      <c r="I2599" s="112"/>
      <c r="J2599" s="113"/>
      <c r="K2599" s="114"/>
      <c r="L2599" s="115"/>
      <c r="M2599" s="116"/>
      <c r="N2599" s="15" t="str">
        <f t="shared" si="222"/>
        <v>17762</v>
      </c>
      <c r="O2599" t="str">
        <f t="shared" si="220"/>
        <v/>
      </c>
      <c r="Q2599">
        <f t="shared" si="219"/>
        <v>17762</v>
      </c>
      <c r="R2599" s="14">
        <f t="shared" si="221"/>
        <v>776420</v>
      </c>
    </row>
    <row r="2600" spans="1:18" ht="14.45" customHeight="1" x14ac:dyDescent="0.25">
      <c r="A2600" s="10">
        <v>201</v>
      </c>
      <c r="B2600" s="111"/>
      <c r="C2600" s="6" t="s">
        <v>3609</v>
      </c>
      <c r="D2600" s="7">
        <v>45007</v>
      </c>
      <c r="E2600" s="8" t="s">
        <v>2413</v>
      </c>
      <c r="F2600" s="9">
        <v>1561445</v>
      </c>
      <c r="G2600" s="8" t="s">
        <v>1378</v>
      </c>
      <c r="H2600" s="9">
        <v>163952</v>
      </c>
      <c r="I2600" s="112"/>
      <c r="J2600" s="113"/>
      <c r="K2600" s="114"/>
      <c r="L2600" s="115"/>
      <c r="M2600" s="116"/>
      <c r="N2600" s="15" t="str">
        <f t="shared" si="222"/>
        <v>15898</v>
      </c>
      <c r="O2600" t="str">
        <f t="shared" si="220"/>
        <v/>
      </c>
      <c r="Q2600">
        <f t="shared" si="219"/>
        <v>15898</v>
      </c>
      <c r="R2600" s="14">
        <f t="shared" si="221"/>
        <v>1561445</v>
      </c>
    </row>
    <row r="2601" spans="1:18" ht="14.45" customHeight="1" x14ac:dyDescent="0.25">
      <c r="A2601" s="10">
        <v>202</v>
      </c>
      <c r="B2601" s="111"/>
      <c r="C2601" s="6" t="s">
        <v>3610</v>
      </c>
      <c r="D2601" s="7">
        <v>45007</v>
      </c>
      <c r="E2601" s="8" t="s">
        <v>3367</v>
      </c>
      <c r="F2601" s="9">
        <v>1406376</v>
      </c>
      <c r="G2601" s="8" t="s">
        <v>1378</v>
      </c>
      <c r="H2601" s="9">
        <v>147669</v>
      </c>
      <c r="I2601" s="112"/>
      <c r="J2601" s="113"/>
      <c r="K2601" s="114"/>
      <c r="L2601" s="115"/>
      <c r="M2601" s="116"/>
      <c r="N2601" s="15" t="str">
        <f t="shared" si="222"/>
        <v>15888</v>
      </c>
      <c r="O2601" t="str">
        <f t="shared" si="220"/>
        <v/>
      </c>
      <c r="Q2601">
        <f t="shared" si="219"/>
        <v>15888</v>
      </c>
      <c r="R2601" s="14">
        <f t="shared" si="221"/>
        <v>1406376</v>
      </c>
    </row>
    <row r="2602" spans="1:18" ht="14.45" customHeight="1" x14ac:dyDescent="0.25">
      <c r="A2602" s="10">
        <v>203</v>
      </c>
      <c r="B2602" s="111"/>
      <c r="C2602" s="6" t="s">
        <v>3611</v>
      </c>
      <c r="D2602" s="7">
        <v>45007</v>
      </c>
      <c r="E2602" s="8" t="s">
        <v>3367</v>
      </c>
      <c r="F2602" s="9">
        <v>374347</v>
      </c>
      <c r="G2602" s="8" t="s">
        <v>1378</v>
      </c>
      <c r="H2602" s="9">
        <v>39306</v>
      </c>
      <c r="I2602" s="112"/>
      <c r="J2602" s="113"/>
      <c r="K2602" s="114"/>
      <c r="L2602" s="115"/>
      <c r="M2602" s="116"/>
      <c r="N2602" s="15" t="str">
        <f t="shared" si="222"/>
        <v>15887</v>
      </c>
      <c r="O2602" t="str">
        <f t="shared" si="220"/>
        <v/>
      </c>
      <c r="Q2602">
        <f t="shared" si="219"/>
        <v>15887</v>
      </c>
      <c r="R2602" s="14">
        <f t="shared" si="221"/>
        <v>374347</v>
      </c>
    </row>
    <row r="2603" spans="1:18" ht="14.45" customHeight="1" x14ac:dyDescent="0.25">
      <c r="A2603" s="10">
        <v>204</v>
      </c>
      <c r="B2603" s="111"/>
      <c r="C2603" s="6" t="s">
        <v>3612</v>
      </c>
      <c r="D2603" s="7">
        <v>45015</v>
      </c>
      <c r="E2603" s="8" t="s">
        <v>2413</v>
      </c>
      <c r="F2603" s="9">
        <v>1003737</v>
      </c>
      <c r="G2603" s="8" t="s">
        <v>1378</v>
      </c>
      <c r="H2603" s="9">
        <v>105392</v>
      </c>
      <c r="I2603" s="112"/>
      <c r="J2603" s="113"/>
      <c r="K2603" s="114"/>
      <c r="L2603" s="115"/>
      <c r="M2603" s="116"/>
      <c r="N2603" s="15" t="str">
        <f t="shared" si="222"/>
        <v>17808</v>
      </c>
      <c r="O2603" t="str">
        <f t="shared" si="220"/>
        <v/>
      </c>
      <c r="Q2603">
        <f t="shared" si="219"/>
        <v>17808</v>
      </c>
      <c r="R2603" s="14">
        <f t="shared" si="221"/>
        <v>1003737</v>
      </c>
    </row>
    <row r="2604" spans="1:18" ht="14.45" customHeight="1" x14ac:dyDescent="0.25">
      <c r="A2604" s="10">
        <v>205</v>
      </c>
      <c r="B2604" s="111"/>
      <c r="C2604" s="6" t="s">
        <v>3613</v>
      </c>
      <c r="D2604" s="7">
        <v>45016</v>
      </c>
      <c r="E2604" s="8" t="s">
        <v>2380</v>
      </c>
      <c r="F2604" s="9">
        <v>745978</v>
      </c>
      <c r="G2604" s="8" t="s">
        <v>1378</v>
      </c>
      <c r="H2604" s="9">
        <v>78328</v>
      </c>
      <c r="I2604" s="112"/>
      <c r="J2604" s="113"/>
      <c r="K2604" s="114"/>
      <c r="L2604" s="115"/>
      <c r="M2604" s="116"/>
      <c r="N2604" s="15" t="str">
        <f t="shared" si="222"/>
        <v>18754</v>
      </c>
      <c r="O2604" t="str">
        <f t="shared" si="220"/>
        <v/>
      </c>
      <c r="Q2604">
        <f t="shared" si="219"/>
        <v>18754</v>
      </c>
      <c r="R2604" s="14">
        <f t="shared" si="221"/>
        <v>745978</v>
      </c>
    </row>
    <row r="2605" spans="1:18" ht="14.45" customHeight="1" x14ac:dyDescent="0.25">
      <c r="A2605" s="10">
        <v>206</v>
      </c>
      <c r="B2605" s="111"/>
      <c r="C2605" s="6" t="s">
        <v>3614</v>
      </c>
      <c r="D2605" s="7">
        <v>45008</v>
      </c>
      <c r="E2605" s="8" t="s">
        <v>3367</v>
      </c>
      <c r="F2605" s="9">
        <v>886820</v>
      </c>
      <c r="G2605" s="8" t="s">
        <v>1378</v>
      </c>
      <c r="H2605" s="9">
        <v>93116</v>
      </c>
      <c r="I2605" s="112"/>
      <c r="J2605" s="113"/>
      <c r="K2605" s="114"/>
      <c r="L2605" s="115"/>
      <c r="M2605" s="116"/>
      <c r="N2605" s="15" t="str">
        <f t="shared" si="222"/>
        <v>16919</v>
      </c>
      <c r="O2605" t="str">
        <f t="shared" si="220"/>
        <v/>
      </c>
      <c r="Q2605">
        <f t="shared" ref="Q2605:Q2668" si="223">+N2605*1</f>
        <v>16919</v>
      </c>
      <c r="R2605" s="14">
        <f t="shared" si="221"/>
        <v>886820</v>
      </c>
    </row>
    <row r="2606" spans="1:18" ht="14.45" customHeight="1" x14ac:dyDescent="0.25">
      <c r="A2606" s="10">
        <v>207</v>
      </c>
      <c r="B2606" s="111"/>
      <c r="C2606" s="6" t="s">
        <v>3615</v>
      </c>
      <c r="D2606" s="7">
        <v>45014</v>
      </c>
      <c r="E2606" s="8" t="s">
        <v>2380</v>
      </c>
      <c r="F2606" s="9">
        <v>810444</v>
      </c>
      <c r="G2606" s="8" t="s">
        <v>1378</v>
      </c>
      <c r="H2606" s="9">
        <v>85097</v>
      </c>
      <c r="I2606" s="112"/>
      <c r="J2606" s="113"/>
      <c r="K2606" s="114"/>
      <c r="L2606" s="115"/>
      <c r="M2606" s="116"/>
      <c r="N2606" s="15" t="str">
        <f t="shared" si="222"/>
        <v>17716</v>
      </c>
      <c r="O2606" t="str">
        <f t="shared" si="220"/>
        <v/>
      </c>
      <c r="Q2606">
        <f t="shared" si="223"/>
        <v>17716</v>
      </c>
      <c r="R2606" s="14">
        <f t="shared" si="221"/>
        <v>810444</v>
      </c>
    </row>
    <row r="2607" spans="1:18" ht="14.45" customHeight="1" x14ac:dyDescent="0.25">
      <c r="A2607" s="10">
        <v>208</v>
      </c>
      <c r="B2607" s="111"/>
      <c r="C2607" s="6" t="s">
        <v>3616</v>
      </c>
      <c r="D2607" s="7">
        <v>45010</v>
      </c>
      <c r="E2607" s="8" t="s">
        <v>2380</v>
      </c>
      <c r="F2607" s="9">
        <v>811752</v>
      </c>
      <c r="G2607" s="8" t="s">
        <v>1378</v>
      </c>
      <c r="H2607" s="9">
        <v>85234</v>
      </c>
      <c r="I2607" s="112"/>
      <c r="J2607" s="113"/>
      <c r="K2607" s="114"/>
      <c r="L2607" s="115"/>
      <c r="M2607" s="116"/>
      <c r="N2607" s="15" t="str">
        <f t="shared" si="222"/>
        <v>17484</v>
      </c>
      <c r="O2607" t="str">
        <f t="shared" si="220"/>
        <v/>
      </c>
      <c r="Q2607">
        <f t="shared" si="223"/>
        <v>17484</v>
      </c>
      <c r="R2607" s="14">
        <f t="shared" si="221"/>
        <v>811752</v>
      </c>
    </row>
    <row r="2608" spans="1:18" ht="14.45" customHeight="1" x14ac:dyDescent="0.25">
      <c r="A2608" s="10">
        <v>209</v>
      </c>
      <c r="B2608" s="111"/>
      <c r="C2608" s="6" t="s">
        <v>3617</v>
      </c>
      <c r="D2608" s="7">
        <v>44998</v>
      </c>
      <c r="E2608" s="8" t="s">
        <v>2418</v>
      </c>
      <c r="F2608" s="9">
        <v>770362</v>
      </c>
      <c r="G2608" s="8" t="s">
        <v>1378</v>
      </c>
      <c r="H2608" s="9">
        <v>80888</v>
      </c>
      <c r="I2608" s="112"/>
      <c r="J2608" s="113"/>
      <c r="K2608" s="114"/>
      <c r="L2608" s="115"/>
      <c r="M2608" s="116"/>
      <c r="N2608" s="15" t="str">
        <f t="shared" si="222"/>
        <v>13450</v>
      </c>
      <c r="O2608" t="str">
        <f t="shared" si="220"/>
        <v/>
      </c>
      <c r="Q2608">
        <f t="shared" si="223"/>
        <v>13450</v>
      </c>
      <c r="R2608" s="14">
        <f t="shared" si="221"/>
        <v>770362</v>
      </c>
    </row>
    <row r="2609" spans="1:18" ht="14.45" customHeight="1" x14ac:dyDescent="0.25">
      <c r="A2609" s="10">
        <v>210</v>
      </c>
      <c r="B2609" s="111"/>
      <c r="C2609" s="6" t="s">
        <v>3618</v>
      </c>
      <c r="D2609" s="7">
        <v>45002</v>
      </c>
      <c r="E2609" s="8" t="s">
        <v>2426</v>
      </c>
      <c r="F2609" s="9">
        <v>374347</v>
      </c>
      <c r="G2609" s="8" t="s">
        <v>1378</v>
      </c>
      <c r="H2609" s="9">
        <v>39306</v>
      </c>
      <c r="I2609" s="112"/>
      <c r="J2609" s="113"/>
      <c r="K2609" s="114"/>
      <c r="L2609" s="115"/>
      <c r="M2609" s="116"/>
      <c r="N2609" s="15" t="str">
        <f t="shared" si="222"/>
        <v>15595</v>
      </c>
      <c r="O2609" t="str">
        <f t="shared" si="220"/>
        <v/>
      </c>
      <c r="Q2609">
        <f t="shared" si="223"/>
        <v>15595</v>
      </c>
      <c r="R2609" s="14">
        <f t="shared" si="221"/>
        <v>374347</v>
      </c>
    </row>
    <row r="2610" spans="1:18" ht="14.45" customHeight="1" x14ac:dyDescent="0.25">
      <c r="A2610" s="10">
        <v>211</v>
      </c>
      <c r="B2610" s="111"/>
      <c r="C2610" s="6" t="s">
        <v>3619</v>
      </c>
      <c r="D2610" s="7">
        <v>45000</v>
      </c>
      <c r="E2610" s="8" t="s">
        <v>2418</v>
      </c>
      <c r="F2610" s="9">
        <v>374347</v>
      </c>
      <c r="G2610" s="8" t="s">
        <v>1378</v>
      </c>
      <c r="H2610" s="9">
        <v>39306</v>
      </c>
      <c r="I2610" s="112"/>
      <c r="J2610" s="113"/>
      <c r="K2610" s="114"/>
      <c r="L2610" s="115"/>
      <c r="M2610" s="116"/>
      <c r="N2610" s="15" t="str">
        <f t="shared" si="222"/>
        <v>13680</v>
      </c>
      <c r="O2610" t="str">
        <f t="shared" si="220"/>
        <v/>
      </c>
      <c r="Q2610">
        <f t="shared" si="223"/>
        <v>13680</v>
      </c>
      <c r="R2610" s="14">
        <f t="shared" si="221"/>
        <v>374347</v>
      </c>
    </row>
    <row r="2611" spans="1:18" ht="14.45" customHeight="1" x14ac:dyDescent="0.25">
      <c r="A2611" s="10">
        <v>212</v>
      </c>
      <c r="B2611" s="111"/>
      <c r="C2611" s="6" t="s">
        <v>3620</v>
      </c>
      <c r="D2611" s="7">
        <v>45009</v>
      </c>
      <c r="E2611" s="8" t="s">
        <v>2413</v>
      </c>
      <c r="F2611" s="9">
        <v>774414</v>
      </c>
      <c r="G2611" s="8" t="s">
        <v>1378</v>
      </c>
      <c r="H2611" s="9">
        <v>81313</v>
      </c>
      <c r="I2611" s="112"/>
      <c r="J2611" s="113"/>
      <c r="K2611" s="114"/>
      <c r="L2611" s="115"/>
      <c r="M2611" s="116"/>
      <c r="N2611" s="15" t="str">
        <f t="shared" si="222"/>
        <v>17463</v>
      </c>
      <c r="O2611" t="str">
        <f t="shared" si="220"/>
        <v/>
      </c>
      <c r="Q2611">
        <f t="shared" si="223"/>
        <v>17463</v>
      </c>
      <c r="R2611" s="14">
        <f t="shared" si="221"/>
        <v>774414</v>
      </c>
    </row>
    <row r="2612" spans="1:18" ht="14.45" customHeight="1" x14ac:dyDescent="0.25">
      <c r="A2612" s="10">
        <v>213</v>
      </c>
      <c r="B2612" s="111"/>
      <c r="C2612" s="6" t="s">
        <v>3621</v>
      </c>
      <c r="D2612" s="7">
        <v>45007</v>
      </c>
      <c r="E2612" s="8" t="s">
        <v>2380</v>
      </c>
      <c r="F2612" s="9">
        <v>856541</v>
      </c>
      <c r="G2612" s="8" t="s">
        <v>1378</v>
      </c>
      <c r="H2612" s="9">
        <v>89937</v>
      </c>
      <c r="I2612" s="112"/>
      <c r="J2612" s="113"/>
      <c r="K2612" s="114"/>
      <c r="L2612" s="115"/>
      <c r="M2612" s="116"/>
      <c r="N2612" s="15" t="str">
        <f t="shared" si="222"/>
        <v>15886</v>
      </c>
      <c r="O2612" t="str">
        <f t="shared" si="220"/>
        <v/>
      </c>
      <c r="Q2612">
        <f t="shared" si="223"/>
        <v>15886</v>
      </c>
      <c r="R2612" s="14">
        <f t="shared" si="221"/>
        <v>856541</v>
      </c>
    </row>
    <row r="2613" spans="1:18" ht="14.45" customHeight="1" x14ac:dyDescent="0.25">
      <c r="A2613" s="10">
        <v>214</v>
      </c>
      <c r="B2613" s="111"/>
      <c r="C2613" s="6" t="s">
        <v>3622</v>
      </c>
      <c r="D2613" s="7">
        <v>45009</v>
      </c>
      <c r="E2613" s="8" t="s">
        <v>3367</v>
      </c>
      <c r="F2613" s="9">
        <v>608814</v>
      </c>
      <c r="G2613" s="8" t="s">
        <v>1378</v>
      </c>
      <c r="H2613" s="9">
        <v>63925</v>
      </c>
      <c r="I2613" s="112"/>
      <c r="J2613" s="113"/>
      <c r="K2613" s="114"/>
      <c r="L2613" s="115"/>
      <c r="M2613" s="116"/>
      <c r="N2613" s="15" t="str">
        <f t="shared" si="222"/>
        <v>17439</v>
      </c>
      <c r="O2613" t="str">
        <f t="shared" si="220"/>
        <v/>
      </c>
      <c r="Q2613">
        <f t="shared" si="223"/>
        <v>17439</v>
      </c>
      <c r="R2613" s="14">
        <f t="shared" si="221"/>
        <v>608814</v>
      </c>
    </row>
    <row r="2614" spans="1:18" ht="14.45" customHeight="1" x14ac:dyDescent="0.25">
      <c r="A2614" s="10">
        <v>215</v>
      </c>
      <c r="B2614" s="111"/>
      <c r="C2614" s="6" t="s">
        <v>3623</v>
      </c>
      <c r="D2614" s="7">
        <v>45003</v>
      </c>
      <c r="E2614" s="8" t="s">
        <v>2413</v>
      </c>
      <c r="F2614" s="9">
        <v>610819</v>
      </c>
      <c r="G2614" s="8" t="s">
        <v>1378</v>
      </c>
      <c r="H2614" s="9">
        <v>64136</v>
      </c>
      <c r="I2614" s="112"/>
      <c r="J2614" s="113"/>
      <c r="K2614" s="114"/>
      <c r="L2614" s="115"/>
      <c r="M2614" s="116"/>
      <c r="N2614" s="15" t="str">
        <f t="shared" si="222"/>
        <v>15675</v>
      </c>
      <c r="O2614" t="str">
        <f t="shared" si="220"/>
        <v/>
      </c>
      <c r="Q2614">
        <f t="shared" si="223"/>
        <v>15675</v>
      </c>
      <c r="R2614" s="14">
        <f t="shared" si="221"/>
        <v>610819</v>
      </c>
    </row>
    <row r="2615" spans="1:18" ht="14.45" customHeight="1" x14ac:dyDescent="0.25">
      <c r="A2615" s="10">
        <v>216</v>
      </c>
      <c r="B2615" s="111"/>
      <c r="C2615" s="6" t="s">
        <v>3624</v>
      </c>
      <c r="D2615" s="7">
        <v>45007</v>
      </c>
      <c r="E2615" s="8" t="s">
        <v>2380</v>
      </c>
      <c r="F2615" s="9">
        <v>1046363</v>
      </c>
      <c r="G2615" s="8" t="s">
        <v>1378</v>
      </c>
      <c r="H2615" s="9">
        <v>109868</v>
      </c>
      <c r="I2615" s="112"/>
      <c r="J2615" s="113"/>
      <c r="K2615" s="114"/>
      <c r="L2615" s="115"/>
      <c r="M2615" s="116"/>
      <c r="N2615" s="15" t="str">
        <f t="shared" si="222"/>
        <v>15877</v>
      </c>
      <c r="O2615" t="str">
        <f t="shared" si="220"/>
        <v/>
      </c>
      <c r="Q2615">
        <f t="shared" si="223"/>
        <v>15877</v>
      </c>
      <c r="R2615" s="14">
        <f t="shared" si="221"/>
        <v>1046363</v>
      </c>
    </row>
    <row r="2616" spans="1:18" ht="14.45" customHeight="1" x14ac:dyDescent="0.25">
      <c r="A2616" s="10">
        <v>217</v>
      </c>
      <c r="B2616" s="111"/>
      <c r="C2616" s="6" t="s">
        <v>3625</v>
      </c>
      <c r="D2616" s="7">
        <v>45007</v>
      </c>
      <c r="E2616" s="8" t="s">
        <v>2426</v>
      </c>
      <c r="F2616" s="9">
        <v>1303061</v>
      </c>
      <c r="G2616" s="8" t="s">
        <v>1378</v>
      </c>
      <c r="H2616" s="9">
        <v>136821</v>
      </c>
      <c r="I2616" s="112"/>
      <c r="J2616" s="113"/>
      <c r="K2616" s="114"/>
      <c r="L2616" s="115"/>
      <c r="M2616" s="116"/>
      <c r="N2616" s="15" t="str">
        <f t="shared" si="222"/>
        <v>15896</v>
      </c>
      <c r="O2616" t="str">
        <f t="shared" si="220"/>
        <v/>
      </c>
      <c r="Q2616">
        <f t="shared" si="223"/>
        <v>15896</v>
      </c>
      <c r="R2616" s="14">
        <f t="shared" si="221"/>
        <v>1303061</v>
      </c>
    </row>
    <row r="2617" spans="1:18" ht="14.45" customHeight="1" x14ac:dyDescent="0.25">
      <c r="A2617" s="10">
        <v>218</v>
      </c>
      <c r="B2617" s="111"/>
      <c r="C2617" s="6" t="s">
        <v>3626</v>
      </c>
      <c r="D2617" s="7">
        <v>44995</v>
      </c>
      <c r="E2617" s="8" t="s">
        <v>3367</v>
      </c>
      <c r="F2617" s="9">
        <v>478463</v>
      </c>
      <c r="G2617" s="8" t="s">
        <v>1378</v>
      </c>
      <c r="H2617" s="9">
        <v>50239</v>
      </c>
      <c r="I2617" s="112"/>
      <c r="J2617" s="113"/>
      <c r="K2617" s="114"/>
      <c r="L2617" s="115"/>
      <c r="M2617" s="116"/>
      <c r="N2617" s="15" t="str">
        <f t="shared" si="222"/>
        <v>13279</v>
      </c>
      <c r="O2617" t="str">
        <f t="shared" si="220"/>
        <v/>
      </c>
      <c r="Q2617">
        <f t="shared" si="223"/>
        <v>13279</v>
      </c>
      <c r="R2617" s="14">
        <f t="shared" si="221"/>
        <v>478463</v>
      </c>
    </row>
    <row r="2618" spans="1:18" ht="14.45" customHeight="1" x14ac:dyDescent="0.25">
      <c r="A2618" s="10">
        <v>219</v>
      </c>
      <c r="B2618" s="111"/>
      <c r="C2618" s="6" t="s">
        <v>3627</v>
      </c>
      <c r="D2618" s="7">
        <v>45006</v>
      </c>
      <c r="E2618" s="8" t="s">
        <v>2426</v>
      </c>
      <c r="F2618" s="9">
        <v>366491</v>
      </c>
      <c r="G2618" s="8" t="s">
        <v>1378</v>
      </c>
      <c r="H2618" s="9">
        <v>38482</v>
      </c>
      <c r="I2618" s="112"/>
      <c r="J2618" s="113"/>
      <c r="K2618" s="114"/>
      <c r="L2618" s="115"/>
      <c r="M2618" s="116"/>
      <c r="N2618" s="15" t="str">
        <f t="shared" si="222"/>
        <v>15836</v>
      </c>
      <c r="O2618" t="str">
        <f t="shared" si="220"/>
        <v/>
      </c>
      <c r="Q2618">
        <f t="shared" si="223"/>
        <v>15836</v>
      </c>
      <c r="R2618" s="14">
        <f t="shared" si="221"/>
        <v>366491</v>
      </c>
    </row>
    <row r="2619" spans="1:18" ht="14.45" customHeight="1" x14ac:dyDescent="0.25">
      <c r="A2619" s="10">
        <v>220</v>
      </c>
      <c r="B2619" s="111"/>
      <c r="C2619" s="6" t="s">
        <v>3628</v>
      </c>
      <c r="D2619" s="7">
        <v>45007</v>
      </c>
      <c r="E2619" s="8" t="s">
        <v>2380</v>
      </c>
      <c r="F2619" s="9">
        <v>518323</v>
      </c>
      <c r="G2619" s="8" t="s">
        <v>1378</v>
      </c>
      <c r="H2619" s="9">
        <v>54424</v>
      </c>
      <c r="I2619" s="112"/>
      <c r="J2619" s="113"/>
      <c r="K2619" s="114"/>
      <c r="L2619" s="115"/>
      <c r="M2619" s="116"/>
      <c r="N2619" s="15" t="str">
        <f t="shared" si="222"/>
        <v>15903</v>
      </c>
      <c r="O2619" t="str">
        <f t="shared" si="220"/>
        <v/>
      </c>
      <c r="Q2619">
        <f t="shared" si="223"/>
        <v>15903</v>
      </c>
      <c r="R2619" s="14">
        <f t="shared" si="221"/>
        <v>518323</v>
      </c>
    </row>
    <row r="2620" spans="1:18" ht="14.45" customHeight="1" x14ac:dyDescent="0.25">
      <c r="A2620" s="10">
        <v>221</v>
      </c>
      <c r="B2620" s="111"/>
      <c r="C2620" s="6" t="s">
        <v>3629</v>
      </c>
      <c r="D2620" s="7">
        <v>45003</v>
      </c>
      <c r="E2620" s="8" t="s">
        <v>2426</v>
      </c>
      <c r="F2620" s="9">
        <v>774414</v>
      </c>
      <c r="G2620" s="8" t="s">
        <v>1378</v>
      </c>
      <c r="H2620" s="9">
        <v>81313</v>
      </c>
      <c r="I2620" s="112"/>
      <c r="J2620" s="113"/>
      <c r="K2620" s="114"/>
      <c r="L2620" s="115"/>
      <c r="M2620" s="116"/>
      <c r="N2620" s="15" t="str">
        <f t="shared" si="222"/>
        <v>15698</v>
      </c>
      <c r="O2620" t="str">
        <f t="shared" si="220"/>
        <v/>
      </c>
      <c r="Q2620">
        <f t="shared" si="223"/>
        <v>15698</v>
      </c>
      <c r="R2620" s="14">
        <f t="shared" si="221"/>
        <v>774414</v>
      </c>
    </row>
    <row r="2621" spans="1:18" ht="14.45" customHeight="1" x14ac:dyDescent="0.25">
      <c r="A2621" s="10">
        <v>222</v>
      </c>
      <c r="B2621" s="111"/>
      <c r="C2621" s="6" t="s">
        <v>3630</v>
      </c>
      <c r="D2621" s="7">
        <v>45000</v>
      </c>
      <c r="E2621" s="8" t="s">
        <v>2426</v>
      </c>
      <c r="F2621" s="9">
        <v>374347</v>
      </c>
      <c r="G2621" s="8" t="s">
        <v>1378</v>
      </c>
      <c r="H2621" s="9">
        <v>39306</v>
      </c>
      <c r="I2621" s="112"/>
      <c r="J2621" s="113"/>
      <c r="K2621" s="114"/>
      <c r="L2621" s="115"/>
      <c r="M2621" s="116"/>
      <c r="N2621" s="15" t="str">
        <f t="shared" si="222"/>
        <v>13632</v>
      </c>
      <c r="O2621" t="str">
        <f t="shared" si="220"/>
        <v/>
      </c>
      <c r="Q2621">
        <f t="shared" si="223"/>
        <v>13632</v>
      </c>
      <c r="R2621" s="14">
        <f t="shared" si="221"/>
        <v>374347</v>
      </c>
    </row>
    <row r="2622" spans="1:18" ht="14.45" customHeight="1" x14ac:dyDescent="0.25">
      <c r="A2622" s="10">
        <v>223</v>
      </c>
      <c r="B2622" s="111"/>
      <c r="C2622" s="6" t="s">
        <v>3631</v>
      </c>
      <c r="D2622" s="7">
        <v>45006</v>
      </c>
      <c r="E2622" s="8" t="s">
        <v>3367</v>
      </c>
      <c r="F2622" s="9">
        <v>1014690</v>
      </c>
      <c r="G2622" s="8" t="s">
        <v>1378</v>
      </c>
      <c r="H2622" s="9">
        <v>106542</v>
      </c>
      <c r="I2622" s="112"/>
      <c r="J2622" s="113"/>
      <c r="K2622" s="114"/>
      <c r="L2622" s="115"/>
      <c r="M2622" s="116"/>
      <c r="N2622" s="15" t="str">
        <f t="shared" si="222"/>
        <v>15814</v>
      </c>
      <c r="O2622" t="str">
        <f t="shared" si="220"/>
        <v/>
      </c>
      <c r="Q2622">
        <f t="shared" si="223"/>
        <v>15814</v>
      </c>
      <c r="R2622" s="14">
        <f t="shared" si="221"/>
        <v>1014690</v>
      </c>
    </row>
    <row r="2623" spans="1:18" ht="14.45" customHeight="1" x14ac:dyDescent="0.25">
      <c r="A2623" s="10">
        <v>224</v>
      </c>
      <c r="B2623" s="111"/>
      <c r="C2623" s="6" t="s">
        <v>3632</v>
      </c>
      <c r="D2623" s="7">
        <v>44999</v>
      </c>
      <c r="E2623" s="8" t="s">
        <v>2413</v>
      </c>
      <c r="F2623" s="9">
        <v>807741</v>
      </c>
      <c r="G2623" s="8" t="s">
        <v>1378</v>
      </c>
      <c r="H2623" s="9">
        <v>84813</v>
      </c>
      <c r="I2623" s="112"/>
      <c r="J2623" s="113"/>
      <c r="K2623" s="114"/>
      <c r="L2623" s="115"/>
      <c r="M2623" s="116"/>
      <c r="N2623" s="15" t="str">
        <f t="shared" si="222"/>
        <v>13567</v>
      </c>
      <c r="O2623" t="str">
        <f t="shared" si="220"/>
        <v/>
      </c>
      <c r="Q2623">
        <f t="shared" si="223"/>
        <v>13567</v>
      </c>
      <c r="R2623" s="14">
        <f t="shared" si="221"/>
        <v>807741</v>
      </c>
    </row>
    <row r="2624" spans="1:18" ht="14.45" customHeight="1" x14ac:dyDescent="0.25">
      <c r="A2624" s="10">
        <v>225</v>
      </c>
      <c r="B2624" s="111"/>
      <c r="C2624" s="6" t="s">
        <v>3633</v>
      </c>
      <c r="D2624" s="7">
        <v>44998</v>
      </c>
      <c r="E2624" s="8" t="s">
        <v>2380</v>
      </c>
      <c r="F2624" s="9">
        <v>374347</v>
      </c>
      <c r="G2624" s="8" t="s">
        <v>1378</v>
      </c>
      <c r="H2624" s="9">
        <v>39306</v>
      </c>
      <c r="I2624" s="112"/>
      <c r="J2624" s="113"/>
      <c r="K2624" s="114"/>
      <c r="L2624" s="115"/>
      <c r="M2624" s="116"/>
      <c r="N2624" s="15" t="str">
        <f t="shared" si="222"/>
        <v>13437</v>
      </c>
      <c r="O2624" t="str">
        <f t="shared" si="220"/>
        <v/>
      </c>
      <c r="Q2624">
        <f t="shared" si="223"/>
        <v>13437</v>
      </c>
      <c r="R2624" s="14">
        <f t="shared" si="221"/>
        <v>374347</v>
      </c>
    </row>
    <row r="2625" spans="1:18" ht="14.45" customHeight="1" x14ac:dyDescent="0.25">
      <c r="A2625" s="10">
        <v>226</v>
      </c>
      <c r="B2625" s="111"/>
      <c r="C2625" s="6" t="s">
        <v>3634</v>
      </c>
      <c r="D2625" s="7">
        <v>44996</v>
      </c>
      <c r="E2625" s="8" t="s">
        <v>2376</v>
      </c>
      <c r="F2625" s="9">
        <v>374347</v>
      </c>
      <c r="G2625" s="8" t="s">
        <v>1378</v>
      </c>
      <c r="H2625" s="9">
        <v>39306</v>
      </c>
      <c r="I2625" s="112"/>
      <c r="J2625" s="113"/>
      <c r="K2625" s="114"/>
      <c r="L2625" s="115"/>
      <c r="M2625" s="116"/>
      <c r="N2625" s="15" t="str">
        <f t="shared" si="222"/>
        <v>13423</v>
      </c>
      <c r="O2625" t="str">
        <f t="shared" si="220"/>
        <v/>
      </c>
      <c r="Q2625">
        <f t="shared" si="223"/>
        <v>13423</v>
      </c>
      <c r="R2625" s="14">
        <f t="shared" si="221"/>
        <v>374347</v>
      </c>
    </row>
    <row r="2626" spans="1:18" ht="14.45" customHeight="1" x14ac:dyDescent="0.25">
      <c r="A2626" s="10">
        <v>227</v>
      </c>
      <c r="B2626" s="111"/>
      <c r="C2626" s="6" t="s">
        <v>3635</v>
      </c>
      <c r="D2626" s="7">
        <v>45001</v>
      </c>
      <c r="E2626" s="8" t="s">
        <v>3367</v>
      </c>
      <c r="F2626" s="9">
        <v>374347</v>
      </c>
      <c r="G2626" s="8" t="s">
        <v>1378</v>
      </c>
      <c r="H2626" s="9">
        <v>39306</v>
      </c>
      <c r="I2626" s="112"/>
      <c r="J2626" s="113"/>
      <c r="K2626" s="114"/>
      <c r="L2626" s="115"/>
      <c r="M2626" s="116"/>
      <c r="N2626" s="15" t="str">
        <f t="shared" si="222"/>
        <v>13759</v>
      </c>
      <c r="O2626" t="str">
        <f t="shared" si="220"/>
        <v/>
      </c>
      <c r="Q2626">
        <f t="shared" si="223"/>
        <v>13759</v>
      </c>
      <c r="R2626" s="14">
        <f t="shared" si="221"/>
        <v>374347</v>
      </c>
    </row>
    <row r="2627" spans="1:18" ht="14.45" customHeight="1" x14ac:dyDescent="0.25">
      <c r="A2627" s="10">
        <v>228</v>
      </c>
      <c r="B2627" s="111"/>
      <c r="C2627" s="6" t="s">
        <v>3636</v>
      </c>
      <c r="D2627" s="7">
        <v>45002</v>
      </c>
      <c r="E2627" s="8" t="s">
        <v>2426</v>
      </c>
      <c r="F2627" s="9">
        <v>374347</v>
      </c>
      <c r="G2627" s="8" t="s">
        <v>1378</v>
      </c>
      <c r="H2627" s="9">
        <v>39306</v>
      </c>
      <c r="I2627" s="112"/>
      <c r="J2627" s="113"/>
      <c r="K2627" s="114"/>
      <c r="L2627" s="115"/>
      <c r="M2627" s="116"/>
      <c r="N2627" s="15" t="str">
        <f t="shared" si="222"/>
        <v>15597</v>
      </c>
      <c r="O2627" t="str">
        <f t="shared" si="220"/>
        <v/>
      </c>
      <c r="Q2627">
        <f t="shared" si="223"/>
        <v>15597</v>
      </c>
      <c r="R2627" s="14">
        <f t="shared" si="221"/>
        <v>374347</v>
      </c>
    </row>
    <row r="2628" spans="1:18" ht="14.45" customHeight="1" x14ac:dyDescent="0.25">
      <c r="A2628" s="10">
        <v>229</v>
      </c>
      <c r="B2628" s="111"/>
      <c r="C2628" s="6" t="s">
        <v>3637</v>
      </c>
      <c r="D2628" s="7">
        <v>45001</v>
      </c>
      <c r="E2628" s="8" t="s">
        <v>2426</v>
      </c>
      <c r="F2628" s="9">
        <v>1294186</v>
      </c>
      <c r="G2628" s="8" t="s">
        <v>1378</v>
      </c>
      <c r="H2628" s="9">
        <v>135890</v>
      </c>
      <c r="I2628" s="112"/>
      <c r="J2628" s="113"/>
      <c r="K2628" s="114"/>
      <c r="L2628" s="115"/>
      <c r="M2628" s="116"/>
      <c r="N2628" s="15" t="str">
        <f t="shared" si="222"/>
        <v>14201</v>
      </c>
      <c r="O2628" t="str">
        <f t="shared" si="220"/>
        <v/>
      </c>
      <c r="Q2628">
        <f t="shared" si="223"/>
        <v>14201</v>
      </c>
      <c r="R2628" s="14">
        <f t="shared" si="221"/>
        <v>1294186</v>
      </c>
    </row>
    <row r="2629" spans="1:18" ht="14.45" customHeight="1" x14ac:dyDescent="0.25">
      <c r="A2629" s="10">
        <v>230</v>
      </c>
      <c r="B2629" s="111"/>
      <c r="C2629" s="6" t="s">
        <v>3638</v>
      </c>
      <c r="D2629" s="7">
        <v>45000</v>
      </c>
      <c r="E2629" s="8" t="s">
        <v>2426</v>
      </c>
      <c r="F2629" s="9">
        <v>374347</v>
      </c>
      <c r="G2629" s="8" t="s">
        <v>1378</v>
      </c>
      <c r="H2629" s="9">
        <v>39306</v>
      </c>
      <c r="I2629" s="112"/>
      <c r="J2629" s="113"/>
      <c r="K2629" s="114"/>
      <c r="L2629" s="115"/>
      <c r="M2629" s="116"/>
      <c r="N2629" s="15" t="str">
        <f t="shared" si="222"/>
        <v>13634</v>
      </c>
      <c r="O2629" t="str">
        <f t="shared" si="220"/>
        <v/>
      </c>
      <c r="Q2629">
        <f t="shared" si="223"/>
        <v>13634</v>
      </c>
      <c r="R2629" s="14">
        <f t="shared" si="221"/>
        <v>374347</v>
      </c>
    </row>
    <row r="2630" spans="1:18" ht="14.45" customHeight="1" x14ac:dyDescent="0.25">
      <c r="A2630" s="10">
        <v>231</v>
      </c>
      <c r="B2630" s="111"/>
      <c r="C2630" s="6" t="s">
        <v>3639</v>
      </c>
      <c r="D2630" s="7">
        <v>45002</v>
      </c>
      <c r="E2630" s="8" t="s">
        <v>3367</v>
      </c>
      <c r="F2630" s="9">
        <v>374347</v>
      </c>
      <c r="G2630" s="8" t="s">
        <v>1378</v>
      </c>
      <c r="H2630" s="9">
        <v>39306</v>
      </c>
      <c r="I2630" s="112"/>
      <c r="J2630" s="113"/>
      <c r="K2630" s="114"/>
      <c r="L2630" s="115"/>
      <c r="M2630" s="116"/>
      <c r="N2630" s="15" t="str">
        <f t="shared" si="222"/>
        <v>15620</v>
      </c>
      <c r="O2630" t="str">
        <f t="shared" si="220"/>
        <v/>
      </c>
      <c r="Q2630">
        <f t="shared" si="223"/>
        <v>15620</v>
      </c>
      <c r="R2630" s="14">
        <f t="shared" si="221"/>
        <v>374347</v>
      </c>
    </row>
    <row r="2631" spans="1:18" ht="14.45" customHeight="1" x14ac:dyDescent="0.25">
      <c r="A2631" s="10">
        <v>232</v>
      </c>
      <c r="B2631" s="111"/>
      <c r="C2631" s="6" t="s">
        <v>3640</v>
      </c>
      <c r="D2631" s="7">
        <v>45001</v>
      </c>
      <c r="E2631" s="8" t="s">
        <v>3367</v>
      </c>
      <c r="F2631" s="9">
        <v>374347</v>
      </c>
      <c r="G2631" s="8" t="s">
        <v>1378</v>
      </c>
      <c r="H2631" s="9">
        <v>39306</v>
      </c>
      <c r="I2631" s="112"/>
      <c r="J2631" s="113"/>
      <c r="K2631" s="114"/>
      <c r="L2631" s="115"/>
      <c r="M2631" s="116"/>
      <c r="N2631" s="15" t="str">
        <f t="shared" si="222"/>
        <v>13776</v>
      </c>
      <c r="O2631" t="str">
        <f t="shared" si="220"/>
        <v/>
      </c>
      <c r="Q2631">
        <f t="shared" si="223"/>
        <v>13776</v>
      </c>
      <c r="R2631" s="14">
        <f t="shared" si="221"/>
        <v>374347</v>
      </c>
    </row>
    <row r="2632" spans="1:18" ht="14.45" customHeight="1" x14ac:dyDescent="0.25">
      <c r="A2632" s="10">
        <v>233</v>
      </c>
      <c r="B2632" s="111"/>
      <c r="C2632" s="6" t="s">
        <v>3641</v>
      </c>
      <c r="D2632" s="7">
        <v>45001</v>
      </c>
      <c r="E2632" s="8" t="s">
        <v>3367</v>
      </c>
      <c r="F2632" s="9">
        <v>366491</v>
      </c>
      <c r="G2632" s="8" t="s">
        <v>1378</v>
      </c>
      <c r="H2632" s="9">
        <v>38482</v>
      </c>
      <c r="I2632" s="112"/>
      <c r="J2632" s="113"/>
      <c r="K2632" s="114"/>
      <c r="L2632" s="115"/>
      <c r="M2632" s="116"/>
      <c r="N2632" s="15" t="str">
        <f t="shared" si="222"/>
        <v>13790</v>
      </c>
      <c r="O2632" t="str">
        <f t="shared" si="220"/>
        <v/>
      </c>
      <c r="Q2632">
        <f t="shared" si="223"/>
        <v>13790</v>
      </c>
      <c r="R2632" s="14">
        <f t="shared" si="221"/>
        <v>366491</v>
      </c>
    </row>
    <row r="2633" spans="1:18" ht="14.45" customHeight="1" x14ac:dyDescent="0.25">
      <c r="A2633" s="10">
        <v>234</v>
      </c>
      <c r="B2633" s="111"/>
      <c r="C2633" s="6" t="s">
        <v>3642</v>
      </c>
      <c r="D2633" s="7">
        <v>44996</v>
      </c>
      <c r="E2633" s="8" t="s">
        <v>2380</v>
      </c>
      <c r="F2633" s="9">
        <v>374347</v>
      </c>
      <c r="G2633" s="8" t="s">
        <v>1378</v>
      </c>
      <c r="H2633" s="9">
        <v>39306</v>
      </c>
      <c r="I2633" s="112"/>
      <c r="J2633" s="113"/>
      <c r="K2633" s="114"/>
      <c r="L2633" s="115"/>
      <c r="M2633" s="116"/>
      <c r="N2633" s="15" t="str">
        <f t="shared" si="222"/>
        <v>13410</v>
      </c>
      <c r="O2633" t="str">
        <f t="shared" si="220"/>
        <v/>
      </c>
      <c r="Q2633">
        <f t="shared" si="223"/>
        <v>13410</v>
      </c>
      <c r="R2633" s="14">
        <f t="shared" si="221"/>
        <v>374347</v>
      </c>
    </row>
    <row r="2634" spans="1:18" ht="14.45" customHeight="1" x14ac:dyDescent="0.25">
      <c r="A2634" s="10">
        <v>235</v>
      </c>
      <c r="B2634" s="111"/>
      <c r="C2634" s="6" t="s">
        <v>3643</v>
      </c>
      <c r="D2634" s="7">
        <v>45000</v>
      </c>
      <c r="E2634" s="8" t="s">
        <v>2418</v>
      </c>
      <c r="F2634" s="9">
        <v>374347</v>
      </c>
      <c r="G2634" s="8" t="s">
        <v>1378</v>
      </c>
      <c r="H2634" s="9">
        <v>39306</v>
      </c>
      <c r="I2634" s="112"/>
      <c r="J2634" s="113"/>
      <c r="K2634" s="114"/>
      <c r="L2634" s="115"/>
      <c r="M2634" s="116"/>
      <c r="N2634" s="15" t="str">
        <f t="shared" si="222"/>
        <v>13679</v>
      </c>
      <c r="O2634" t="str">
        <f t="shared" si="220"/>
        <v/>
      </c>
      <c r="Q2634">
        <f t="shared" si="223"/>
        <v>13679</v>
      </c>
      <c r="R2634" s="14">
        <f t="shared" si="221"/>
        <v>374347</v>
      </c>
    </row>
    <row r="2635" spans="1:18" ht="14.45" customHeight="1" x14ac:dyDescent="0.25">
      <c r="A2635" s="10">
        <v>236</v>
      </c>
      <c r="B2635" s="111"/>
      <c r="C2635" s="6" t="s">
        <v>3644</v>
      </c>
      <c r="D2635" s="7">
        <v>44999</v>
      </c>
      <c r="E2635" s="8" t="s">
        <v>2426</v>
      </c>
      <c r="F2635" s="9">
        <v>567424</v>
      </c>
      <c r="G2635" s="8" t="s">
        <v>1378</v>
      </c>
      <c r="H2635" s="9">
        <v>59580</v>
      </c>
      <c r="I2635" s="112"/>
      <c r="J2635" s="113"/>
      <c r="K2635" s="114"/>
      <c r="L2635" s="115"/>
      <c r="M2635" s="116"/>
      <c r="N2635" s="15" t="str">
        <f t="shared" si="222"/>
        <v>13555</v>
      </c>
      <c r="O2635" t="str">
        <f t="shared" si="220"/>
        <v/>
      </c>
      <c r="Q2635">
        <f t="shared" si="223"/>
        <v>13555</v>
      </c>
      <c r="R2635" s="14">
        <f t="shared" si="221"/>
        <v>567424</v>
      </c>
    </row>
    <row r="2636" spans="1:18" ht="14.45" customHeight="1" x14ac:dyDescent="0.25">
      <c r="A2636" s="10">
        <v>237</v>
      </c>
      <c r="B2636" s="111"/>
      <c r="C2636" s="6" t="s">
        <v>3645</v>
      </c>
      <c r="D2636" s="7">
        <v>45000</v>
      </c>
      <c r="E2636" s="8" t="s">
        <v>2380</v>
      </c>
      <c r="F2636" s="9">
        <v>679872</v>
      </c>
      <c r="G2636" s="8" t="s">
        <v>1378</v>
      </c>
      <c r="H2636" s="9">
        <v>71387</v>
      </c>
      <c r="I2636" s="112"/>
      <c r="J2636" s="113"/>
      <c r="K2636" s="114"/>
      <c r="L2636" s="115"/>
      <c r="M2636" s="116"/>
      <c r="N2636" s="15" t="str">
        <f t="shared" si="222"/>
        <v>13640</v>
      </c>
      <c r="O2636" t="str">
        <f t="shared" si="220"/>
        <v/>
      </c>
      <c r="Q2636">
        <f t="shared" si="223"/>
        <v>13640</v>
      </c>
      <c r="R2636" s="14">
        <f t="shared" si="221"/>
        <v>679872</v>
      </c>
    </row>
    <row r="2637" spans="1:18" ht="14.45" customHeight="1" x14ac:dyDescent="0.25">
      <c r="A2637" s="10">
        <v>238</v>
      </c>
      <c r="B2637" s="111"/>
      <c r="C2637" s="6" t="s">
        <v>3646</v>
      </c>
      <c r="D2637" s="7">
        <v>44998</v>
      </c>
      <c r="E2637" s="8" t="s">
        <v>2380</v>
      </c>
      <c r="F2637" s="9">
        <v>374347</v>
      </c>
      <c r="G2637" s="8" t="s">
        <v>1378</v>
      </c>
      <c r="H2637" s="9">
        <v>39306</v>
      </c>
      <c r="I2637" s="112"/>
      <c r="J2637" s="113"/>
      <c r="K2637" s="114"/>
      <c r="L2637" s="115"/>
      <c r="M2637" s="116"/>
      <c r="N2637" s="15" t="str">
        <f t="shared" si="222"/>
        <v>13444</v>
      </c>
      <c r="O2637" t="str">
        <f t="shared" si="220"/>
        <v/>
      </c>
      <c r="Q2637">
        <f t="shared" si="223"/>
        <v>13444</v>
      </c>
      <c r="R2637" s="14">
        <f t="shared" si="221"/>
        <v>374347</v>
      </c>
    </row>
    <row r="2638" spans="1:18" ht="14.45" customHeight="1" x14ac:dyDescent="0.25">
      <c r="A2638" s="10">
        <v>239</v>
      </c>
      <c r="B2638" s="111"/>
      <c r="C2638" s="6" t="s">
        <v>3647</v>
      </c>
      <c r="D2638" s="7">
        <v>44989</v>
      </c>
      <c r="E2638" s="8" t="s">
        <v>2413</v>
      </c>
      <c r="F2638" s="9">
        <v>2077928</v>
      </c>
      <c r="G2638" s="8" t="s">
        <v>1378</v>
      </c>
      <c r="H2638" s="9">
        <v>218182</v>
      </c>
      <c r="I2638" s="112"/>
      <c r="J2638" s="113"/>
      <c r="K2638" s="114"/>
      <c r="L2638" s="115"/>
      <c r="M2638" s="116"/>
      <c r="N2638" s="15" t="str">
        <f t="shared" si="222"/>
        <v>11301</v>
      </c>
      <c r="O2638" t="str">
        <f t="shared" si="220"/>
        <v/>
      </c>
      <c r="Q2638">
        <f t="shared" si="223"/>
        <v>11301</v>
      </c>
      <c r="R2638" s="14">
        <f t="shared" si="221"/>
        <v>2077928</v>
      </c>
    </row>
    <row r="2639" spans="1:18" ht="14.45" customHeight="1" x14ac:dyDescent="0.25">
      <c r="A2639" s="10">
        <v>240</v>
      </c>
      <c r="B2639" s="111"/>
      <c r="C2639" s="6" t="s">
        <v>3648</v>
      </c>
      <c r="D2639" s="7">
        <v>45000</v>
      </c>
      <c r="E2639" s="8" t="s">
        <v>2426</v>
      </c>
      <c r="F2639" s="9">
        <v>374347</v>
      </c>
      <c r="G2639" s="8" t="s">
        <v>1378</v>
      </c>
      <c r="H2639" s="9">
        <v>39306</v>
      </c>
      <c r="I2639" s="112"/>
      <c r="J2639" s="113"/>
      <c r="K2639" s="114"/>
      <c r="L2639" s="115"/>
      <c r="M2639" s="116"/>
      <c r="N2639" s="15" t="str">
        <f t="shared" si="222"/>
        <v>13653</v>
      </c>
      <c r="O2639" t="str">
        <f t="shared" si="220"/>
        <v/>
      </c>
      <c r="Q2639">
        <f t="shared" si="223"/>
        <v>13653</v>
      </c>
      <c r="R2639" s="14">
        <f t="shared" si="221"/>
        <v>374347</v>
      </c>
    </row>
    <row r="2640" spans="1:18" ht="14.45" customHeight="1" x14ac:dyDescent="0.25">
      <c r="A2640" s="10">
        <v>241</v>
      </c>
      <c r="B2640" s="111"/>
      <c r="C2640" s="6" t="s">
        <v>3649</v>
      </c>
      <c r="D2640" s="7">
        <v>44988</v>
      </c>
      <c r="E2640" s="8" t="s">
        <v>2376</v>
      </c>
      <c r="F2640" s="9">
        <v>1213783</v>
      </c>
      <c r="G2640" s="8" t="s">
        <v>1378</v>
      </c>
      <c r="H2640" s="9">
        <v>127447</v>
      </c>
      <c r="I2640" s="112"/>
      <c r="J2640" s="113"/>
      <c r="K2640" s="114"/>
      <c r="L2640" s="115"/>
      <c r="M2640" s="116"/>
      <c r="N2640" s="15" t="str">
        <f t="shared" si="222"/>
        <v>11257</v>
      </c>
      <c r="O2640" t="str">
        <f t="shared" si="220"/>
        <v/>
      </c>
      <c r="Q2640">
        <f t="shared" si="223"/>
        <v>11257</v>
      </c>
      <c r="R2640" s="14">
        <f t="shared" si="221"/>
        <v>1213783</v>
      </c>
    </row>
    <row r="2641" spans="1:18" ht="14.45" customHeight="1" x14ac:dyDescent="0.25">
      <c r="A2641" s="10">
        <v>242</v>
      </c>
      <c r="B2641" s="111"/>
      <c r="C2641" s="6" t="s">
        <v>3650</v>
      </c>
      <c r="D2641" s="7">
        <v>45001</v>
      </c>
      <c r="E2641" s="8" t="s">
        <v>2413</v>
      </c>
      <c r="F2641" s="9">
        <v>1018742</v>
      </c>
      <c r="G2641" s="8" t="s">
        <v>1378</v>
      </c>
      <c r="H2641" s="9">
        <v>106968</v>
      </c>
      <c r="I2641" s="112"/>
      <c r="J2641" s="113"/>
      <c r="K2641" s="114"/>
      <c r="L2641" s="115"/>
      <c r="M2641" s="116"/>
      <c r="N2641" s="15" t="str">
        <f t="shared" si="222"/>
        <v>13757</v>
      </c>
      <c r="O2641" t="str">
        <f t="shared" si="220"/>
        <v/>
      </c>
      <c r="Q2641">
        <f t="shared" si="223"/>
        <v>13757</v>
      </c>
      <c r="R2641" s="14">
        <f t="shared" si="221"/>
        <v>1018742</v>
      </c>
    </row>
    <row r="2642" spans="1:18" ht="14.45" customHeight="1" x14ac:dyDescent="0.25">
      <c r="A2642" s="10">
        <v>243</v>
      </c>
      <c r="B2642" s="111"/>
      <c r="C2642" s="6" t="s">
        <v>3651</v>
      </c>
      <c r="D2642" s="7">
        <v>45000</v>
      </c>
      <c r="E2642" s="8" t="s">
        <v>2380</v>
      </c>
      <c r="F2642" s="9">
        <v>374347</v>
      </c>
      <c r="G2642" s="8" t="s">
        <v>1378</v>
      </c>
      <c r="H2642" s="9">
        <v>39306</v>
      </c>
      <c r="I2642" s="112"/>
      <c r="J2642" s="113"/>
      <c r="K2642" s="114"/>
      <c r="L2642" s="115"/>
      <c r="M2642" s="116"/>
      <c r="N2642" s="15" t="str">
        <f t="shared" si="222"/>
        <v>13638</v>
      </c>
      <c r="O2642" t="str">
        <f t="shared" si="220"/>
        <v/>
      </c>
      <c r="Q2642">
        <f t="shared" si="223"/>
        <v>13638</v>
      </c>
      <c r="R2642" s="14">
        <f t="shared" si="221"/>
        <v>374347</v>
      </c>
    </row>
    <row r="2643" spans="1:18" ht="14.45" customHeight="1" x14ac:dyDescent="0.25">
      <c r="A2643" s="10">
        <v>244</v>
      </c>
      <c r="B2643" s="111"/>
      <c r="C2643" s="6" t="s">
        <v>3652</v>
      </c>
      <c r="D2643" s="7">
        <v>45001</v>
      </c>
      <c r="E2643" s="8" t="s">
        <v>2413</v>
      </c>
      <c r="F2643" s="9">
        <v>807741</v>
      </c>
      <c r="G2643" s="8" t="s">
        <v>1378</v>
      </c>
      <c r="H2643" s="9">
        <v>84813</v>
      </c>
      <c r="I2643" s="112"/>
      <c r="J2643" s="113"/>
      <c r="K2643" s="114"/>
      <c r="L2643" s="115"/>
      <c r="M2643" s="116"/>
      <c r="N2643" s="15" t="str">
        <f t="shared" si="222"/>
        <v>14166</v>
      </c>
      <c r="O2643" t="str">
        <f t="shared" si="220"/>
        <v/>
      </c>
      <c r="Q2643">
        <f t="shared" si="223"/>
        <v>14166</v>
      </c>
      <c r="R2643" s="14">
        <f t="shared" si="221"/>
        <v>807741</v>
      </c>
    </row>
    <row r="2644" spans="1:18" ht="14.45" customHeight="1" x14ac:dyDescent="0.25">
      <c r="A2644" s="10">
        <v>245</v>
      </c>
      <c r="B2644" s="111"/>
      <c r="C2644" s="6" t="s">
        <v>3653</v>
      </c>
      <c r="D2644" s="7">
        <v>44987</v>
      </c>
      <c r="E2644" s="8" t="s">
        <v>2413</v>
      </c>
      <c r="F2644" s="9">
        <v>1223033</v>
      </c>
      <c r="G2644" s="8" t="s">
        <v>1378</v>
      </c>
      <c r="H2644" s="9">
        <v>128418</v>
      </c>
      <c r="I2644" s="112"/>
      <c r="J2644" s="113"/>
      <c r="K2644" s="114"/>
      <c r="L2644" s="115"/>
      <c r="M2644" s="116"/>
      <c r="N2644" s="15" t="str">
        <f t="shared" si="222"/>
        <v>10631</v>
      </c>
      <c r="O2644" t="str">
        <f t="shared" ref="O2644:O2707" si="224">+IF(F2644&gt;0,"","HT")</f>
        <v/>
      </c>
      <c r="Q2644">
        <f t="shared" si="223"/>
        <v>10631</v>
      </c>
      <c r="R2644" s="14">
        <f t="shared" si="221"/>
        <v>1223033</v>
      </c>
    </row>
    <row r="2645" spans="1:18" ht="14.45" customHeight="1" x14ac:dyDescent="0.25">
      <c r="A2645" s="10">
        <v>246</v>
      </c>
      <c r="B2645" s="111"/>
      <c r="C2645" s="6" t="s">
        <v>3654</v>
      </c>
      <c r="D2645" s="7">
        <v>44996</v>
      </c>
      <c r="E2645" s="8" t="s">
        <v>3367</v>
      </c>
      <c r="F2645" s="9">
        <v>374347</v>
      </c>
      <c r="G2645" s="8" t="s">
        <v>1378</v>
      </c>
      <c r="H2645" s="9">
        <v>39306</v>
      </c>
      <c r="I2645" s="112"/>
      <c r="J2645" s="113"/>
      <c r="K2645" s="114"/>
      <c r="L2645" s="115"/>
      <c r="M2645" s="116"/>
      <c r="N2645" s="15" t="str">
        <f t="shared" si="222"/>
        <v>13333</v>
      </c>
      <c r="O2645" t="str">
        <f t="shared" si="224"/>
        <v/>
      </c>
      <c r="Q2645">
        <f t="shared" si="223"/>
        <v>13333</v>
      </c>
      <c r="R2645" s="14">
        <f t="shared" si="221"/>
        <v>374347</v>
      </c>
    </row>
    <row r="2646" spans="1:18" ht="14.45" customHeight="1" x14ac:dyDescent="0.25">
      <c r="A2646" s="10">
        <v>247</v>
      </c>
      <c r="B2646" s="111"/>
      <c r="C2646" s="6" t="s">
        <v>3655</v>
      </c>
      <c r="D2646" s="7">
        <v>44996</v>
      </c>
      <c r="E2646" s="8" t="s">
        <v>3367</v>
      </c>
      <c r="F2646" s="9">
        <v>374347</v>
      </c>
      <c r="G2646" s="8" t="s">
        <v>1378</v>
      </c>
      <c r="H2646" s="9">
        <v>39306</v>
      </c>
      <c r="I2646" s="112"/>
      <c r="J2646" s="113"/>
      <c r="K2646" s="114"/>
      <c r="L2646" s="115"/>
      <c r="M2646" s="116"/>
      <c r="N2646" s="15" t="str">
        <f t="shared" si="222"/>
        <v>13315</v>
      </c>
      <c r="O2646" t="str">
        <f t="shared" si="224"/>
        <v/>
      </c>
      <c r="Q2646">
        <f t="shared" si="223"/>
        <v>13315</v>
      </c>
      <c r="R2646" s="14">
        <f t="shared" si="221"/>
        <v>374347</v>
      </c>
    </row>
    <row r="2647" spans="1:18" ht="14.45" customHeight="1" x14ac:dyDescent="0.25">
      <c r="A2647" s="10">
        <v>248</v>
      </c>
      <c r="B2647" s="111"/>
      <c r="C2647" s="6" t="s">
        <v>3656</v>
      </c>
      <c r="D2647" s="7">
        <v>44995</v>
      </c>
      <c r="E2647" s="8" t="s">
        <v>2418</v>
      </c>
      <c r="F2647" s="9">
        <v>374347</v>
      </c>
      <c r="G2647" s="8" t="s">
        <v>1378</v>
      </c>
      <c r="H2647" s="9">
        <v>39306</v>
      </c>
      <c r="I2647" s="112"/>
      <c r="J2647" s="113"/>
      <c r="K2647" s="114"/>
      <c r="L2647" s="115"/>
      <c r="M2647" s="116"/>
      <c r="N2647" s="15" t="str">
        <f t="shared" si="222"/>
        <v>13312</v>
      </c>
      <c r="O2647" t="str">
        <f t="shared" si="224"/>
        <v/>
      </c>
      <c r="Q2647">
        <f t="shared" si="223"/>
        <v>13312</v>
      </c>
      <c r="R2647" s="14">
        <f t="shared" si="221"/>
        <v>374347</v>
      </c>
    </row>
    <row r="2648" spans="1:18" ht="14.45" customHeight="1" x14ac:dyDescent="0.25">
      <c r="A2648" s="10">
        <v>249</v>
      </c>
      <c r="B2648" s="111"/>
      <c r="C2648" s="6" t="s">
        <v>3657</v>
      </c>
      <c r="D2648" s="7">
        <v>44993</v>
      </c>
      <c r="E2648" s="8" t="s">
        <v>2418</v>
      </c>
      <c r="F2648" s="9">
        <v>1210054</v>
      </c>
      <c r="G2648" s="8" t="s">
        <v>1378</v>
      </c>
      <c r="H2648" s="9">
        <v>127056</v>
      </c>
      <c r="I2648" s="112"/>
      <c r="J2648" s="113"/>
      <c r="K2648" s="114"/>
      <c r="L2648" s="115"/>
      <c r="M2648" s="116"/>
      <c r="N2648" s="15" t="str">
        <f t="shared" si="222"/>
        <v>11782</v>
      </c>
      <c r="O2648" t="str">
        <f t="shared" si="224"/>
        <v/>
      </c>
      <c r="Q2648">
        <f t="shared" si="223"/>
        <v>11782</v>
      </c>
      <c r="R2648" s="14">
        <f t="shared" si="221"/>
        <v>1210054</v>
      </c>
    </row>
    <row r="2649" spans="1:18" ht="14.45" customHeight="1" x14ac:dyDescent="0.25">
      <c r="A2649" s="10">
        <v>250</v>
      </c>
      <c r="B2649" s="111"/>
      <c r="C2649" s="6" t="s">
        <v>3658</v>
      </c>
      <c r="D2649" s="7">
        <v>44991</v>
      </c>
      <c r="E2649" s="8" t="s">
        <v>2363</v>
      </c>
      <c r="F2649" s="9">
        <v>403871</v>
      </c>
      <c r="G2649" s="8" t="s">
        <v>1378</v>
      </c>
      <c r="H2649" s="9">
        <v>42406</v>
      </c>
      <c r="I2649" s="112"/>
      <c r="J2649" s="113"/>
      <c r="K2649" s="114"/>
      <c r="L2649" s="115"/>
      <c r="M2649" s="116"/>
      <c r="N2649" s="15" t="str">
        <f t="shared" si="222"/>
        <v>11349</v>
      </c>
      <c r="O2649" t="str">
        <f t="shared" si="224"/>
        <v/>
      </c>
      <c r="Q2649">
        <f t="shared" si="223"/>
        <v>11349</v>
      </c>
      <c r="R2649" s="14">
        <f t="shared" si="221"/>
        <v>403871</v>
      </c>
    </row>
    <row r="2650" spans="1:18" ht="14.45" customHeight="1" x14ac:dyDescent="0.25">
      <c r="A2650" s="10">
        <v>251</v>
      </c>
      <c r="B2650" s="111"/>
      <c r="C2650" s="6" t="s">
        <v>3659</v>
      </c>
      <c r="D2650" s="7">
        <v>44989</v>
      </c>
      <c r="E2650" s="8" t="s">
        <v>2423</v>
      </c>
      <c r="F2650" s="9">
        <v>1975067</v>
      </c>
      <c r="G2650" s="8" t="s">
        <v>1378</v>
      </c>
      <c r="H2650" s="9">
        <v>207382</v>
      </c>
      <c r="I2650" s="112"/>
      <c r="J2650" s="113"/>
      <c r="K2650" s="114"/>
      <c r="L2650" s="115"/>
      <c r="M2650" s="116"/>
      <c r="N2650" s="15" t="str">
        <f t="shared" si="222"/>
        <v>11329</v>
      </c>
      <c r="O2650" t="str">
        <f t="shared" si="224"/>
        <v/>
      </c>
      <c r="Q2650">
        <f t="shared" si="223"/>
        <v>11329</v>
      </c>
      <c r="R2650" s="14">
        <f t="shared" si="221"/>
        <v>1975067</v>
      </c>
    </row>
    <row r="2651" spans="1:18" ht="14.45" customHeight="1" x14ac:dyDescent="0.25">
      <c r="A2651" s="10">
        <v>252</v>
      </c>
      <c r="B2651" s="111"/>
      <c r="C2651" s="6" t="s">
        <v>3660</v>
      </c>
      <c r="D2651" s="7">
        <v>44987</v>
      </c>
      <c r="E2651" s="8" t="s">
        <v>2376</v>
      </c>
      <c r="F2651" s="9">
        <v>403871</v>
      </c>
      <c r="G2651" s="8" t="s">
        <v>1378</v>
      </c>
      <c r="H2651" s="9">
        <v>42406</v>
      </c>
      <c r="I2651" s="112"/>
      <c r="J2651" s="113"/>
      <c r="K2651" s="114"/>
      <c r="L2651" s="115"/>
      <c r="M2651" s="116"/>
      <c r="N2651" s="15" t="str">
        <f t="shared" si="222"/>
        <v>10571</v>
      </c>
      <c r="O2651" t="str">
        <f t="shared" si="224"/>
        <v/>
      </c>
      <c r="Q2651">
        <f t="shared" si="223"/>
        <v>10571</v>
      </c>
      <c r="R2651" s="14">
        <f t="shared" si="221"/>
        <v>403871</v>
      </c>
    </row>
    <row r="2652" spans="1:18" ht="14.45" customHeight="1" x14ac:dyDescent="0.25">
      <c r="A2652" s="10">
        <v>253</v>
      </c>
      <c r="B2652" s="111"/>
      <c r="C2652" s="6" t="s">
        <v>3661</v>
      </c>
      <c r="D2652" s="7">
        <v>44989</v>
      </c>
      <c r="E2652" s="8" t="s">
        <v>2426</v>
      </c>
      <c r="F2652" s="9">
        <v>774414</v>
      </c>
      <c r="G2652" s="8" t="s">
        <v>1378</v>
      </c>
      <c r="H2652" s="9">
        <v>81313</v>
      </c>
      <c r="I2652" s="112"/>
      <c r="J2652" s="113"/>
      <c r="K2652" s="114"/>
      <c r="L2652" s="115"/>
      <c r="M2652" s="116"/>
      <c r="N2652" s="15" t="str">
        <f t="shared" si="222"/>
        <v>11330</v>
      </c>
      <c r="O2652" t="str">
        <f t="shared" si="224"/>
        <v/>
      </c>
      <c r="Q2652">
        <f t="shared" si="223"/>
        <v>11330</v>
      </c>
      <c r="R2652" s="14">
        <f t="shared" si="221"/>
        <v>774414</v>
      </c>
    </row>
    <row r="2653" spans="1:18" ht="14.45" customHeight="1" x14ac:dyDescent="0.25">
      <c r="A2653" s="10">
        <v>254</v>
      </c>
      <c r="B2653" s="111"/>
      <c r="C2653" s="6" t="s">
        <v>3662</v>
      </c>
      <c r="D2653" s="7">
        <v>44989</v>
      </c>
      <c r="E2653" s="8" t="s">
        <v>2363</v>
      </c>
      <c r="F2653" s="9">
        <v>908289</v>
      </c>
      <c r="G2653" s="8" t="s">
        <v>1378</v>
      </c>
      <c r="H2653" s="9">
        <v>95370</v>
      </c>
      <c r="I2653" s="112"/>
      <c r="J2653" s="113"/>
      <c r="K2653" s="114"/>
      <c r="L2653" s="115"/>
      <c r="M2653" s="116"/>
      <c r="N2653" s="15" t="str">
        <f t="shared" si="222"/>
        <v>11334</v>
      </c>
      <c r="O2653" t="str">
        <f t="shared" si="224"/>
        <v/>
      </c>
      <c r="Q2653">
        <f t="shared" si="223"/>
        <v>11334</v>
      </c>
      <c r="R2653" s="14">
        <f t="shared" si="221"/>
        <v>908289</v>
      </c>
    </row>
    <row r="2654" spans="1:18" ht="14.45" customHeight="1" x14ac:dyDescent="0.25">
      <c r="A2654" s="10">
        <v>255</v>
      </c>
      <c r="B2654" s="111"/>
      <c r="C2654" s="6" t="s">
        <v>3663</v>
      </c>
      <c r="D2654" s="7">
        <v>44986</v>
      </c>
      <c r="E2654" s="8" t="s">
        <v>2363</v>
      </c>
      <c r="F2654" s="9">
        <v>1925941</v>
      </c>
      <c r="G2654" s="8" t="s">
        <v>1378</v>
      </c>
      <c r="H2654" s="9">
        <v>202224</v>
      </c>
      <c r="I2654" s="112"/>
      <c r="J2654" s="113"/>
      <c r="K2654" s="114"/>
      <c r="L2654" s="115"/>
      <c r="M2654" s="116"/>
      <c r="N2654" s="15" t="str">
        <f t="shared" si="222"/>
        <v>09134</v>
      </c>
      <c r="O2654" t="str">
        <f t="shared" si="224"/>
        <v/>
      </c>
      <c r="Q2654">
        <f t="shared" si="223"/>
        <v>9134</v>
      </c>
      <c r="R2654" s="14">
        <f t="shared" si="221"/>
        <v>1925941</v>
      </c>
    </row>
    <row r="2655" spans="1:18" ht="14.45" customHeight="1" x14ac:dyDescent="0.25">
      <c r="A2655" s="10">
        <v>256</v>
      </c>
      <c r="B2655" s="111"/>
      <c r="C2655" s="6" t="s">
        <v>3664</v>
      </c>
      <c r="D2655" s="7">
        <v>44988</v>
      </c>
      <c r="E2655" s="8" t="s">
        <v>2376</v>
      </c>
      <c r="F2655" s="9">
        <v>276007</v>
      </c>
      <c r="G2655" s="8" t="s">
        <v>1378</v>
      </c>
      <c r="H2655" s="9">
        <v>28981</v>
      </c>
      <c r="I2655" s="112"/>
      <c r="J2655" s="113"/>
      <c r="K2655" s="114"/>
      <c r="L2655" s="115"/>
      <c r="M2655" s="116"/>
      <c r="N2655" s="15" t="str">
        <f t="shared" si="222"/>
        <v>11251</v>
      </c>
      <c r="O2655" t="str">
        <f t="shared" si="224"/>
        <v/>
      </c>
      <c r="Q2655">
        <f t="shared" si="223"/>
        <v>11251</v>
      </c>
      <c r="R2655" s="14">
        <f t="shared" si="221"/>
        <v>276007</v>
      </c>
    </row>
    <row r="2656" spans="1:18" ht="14.45" customHeight="1" x14ac:dyDescent="0.25">
      <c r="A2656" s="10">
        <v>257</v>
      </c>
      <c r="B2656" s="111"/>
      <c r="C2656" s="6" t="s">
        <v>3665</v>
      </c>
      <c r="D2656" s="7">
        <v>45014</v>
      </c>
      <c r="E2656" s="8" t="s">
        <v>2413</v>
      </c>
      <c r="F2656" s="9">
        <v>637245</v>
      </c>
      <c r="G2656" s="8" t="s">
        <v>1378</v>
      </c>
      <c r="H2656" s="9">
        <v>66911</v>
      </c>
      <c r="I2656" s="112"/>
      <c r="J2656" s="113"/>
      <c r="K2656" s="114"/>
      <c r="L2656" s="115"/>
      <c r="M2656" s="116"/>
      <c r="N2656" s="15" t="str">
        <f t="shared" si="222"/>
        <v>17727</v>
      </c>
      <c r="O2656" t="str">
        <f t="shared" si="224"/>
        <v/>
      </c>
      <c r="Q2656">
        <f t="shared" si="223"/>
        <v>17727</v>
      </c>
      <c r="R2656" s="14">
        <f t="shared" si="221"/>
        <v>637245</v>
      </c>
    </row>
    <row r="2657" spans="1:18" ht="14.45" customHeight="1" x14ac:dyDescent="0.25">
      <c r="A2657" s="10">
        <v>258</v>
      </c>
      <c r="B2657" s="111"/>
      <c r="C2657" s="6" t="s">
        <v>3666</v>
      </c>
      <c r="D2657" s="7">
        <v>45013</v>
      </c>
      <c r="E2657" s="8" t="s">
        <v>2413</v>
      </c>
      <c r="F2657" s="9">
        <v>887517</v>
      </c>
      <c r="G2657" s="8" t="s">
        <v>1378</v>
      </c>
      <c r="H2657" s="9">
        <v>93189</v>
      </c>
      <c r="I2657" s="112"/>
      <c r="J2657" s="113"/>
      <c r="K2657" s="114"/>
      <c r="L2657" s="115"/>
      <c r="M2657" s="116"/>
      <c r="N2657" s="15" t="str">
        <f t="shared" si="222"/>
        <v>17656</v>
      </c>
      <c r="O2657" t="str">
        <f t="shared" si="224"/>
        <v/>
      </c>
      <c r="Q2657">
        <f t="shared" si="223"/>
        <v>17656</v>
      </c>
      <c r="R2657" s="14">
        <f t="shared" ref="R2657:R2720" si="225">+F2657</f>
        <v>887517</v>
      </c>
    </row>
    <row r="2658" spans="1:18" ht="14.45" customHeight="1" x14ac:dyDescent="0.25">
      <c r="A2658" s="10">
        <v>259</v>
      </c>
      <c r="B2658" s="111"/>
      <c r="C2658" s="6" t="s">
        <v>3667</v>
      </c>
      <c r="D2658" s="7">
        <v>45000</v>
      </c>
      <c r="E2658" s="8" t="s">
        <v>2376</v>
      </c>
      <c r="F2658" s="9">
        <v>1046363</v>
      </c>
      <c r="G2658" s="8" t="s">
        <v>1378</v>
      </c>
      <c r="H2658" s="9">
        <v>109868</v>
      </c>
      <c r="I2658" s="112"/>
      <c r="J2658" s="113"/>
      <c r="K2658" s="114"/>
      <c r="L2658" s="115"/>
      <c r="M2658" s="116"/>
      <c r="N2658" s="15" t="str">
        <f t="shared" si="222"/>
        <v>13667</v>
      </c>
      <c r="O2658" t="str">
        <f t="shared" si="224"/>
        <v/>
      </c>
      <c r="Q2658">
        <f t="shared" si="223"/>
        <v>13667</v>
      </c>
      <c r="R2658" s="14">
        <f t="shared" si="225"/>
        <v>1046363</v>
      </c>
    </row>
    <row r="2659" spans="1:18" ht="14.45" customHeight="1" x14ac:dyDescent="0.25">
      <c r="A2659" s="10">
        <v>260</v>
      </c>
      <c r="B2659" s="111"/>
      <c r="C2659" s="6" t="s">
        <v>3668</v>
      </c>
      <c r="D2659" s="7">
        <v>45010</v>
      </c>
      <c r="E2659" s="8" t="s">
        <v>2380</v>
      </c>
      <c r="F2659" s="9">
        <v>335775</v>
      </c>
      <c r="G2659" s="8" t="s">
        <v>1378</v>
      </c>
      <c r="H2659" s="9">
        <v>35256</v>
      </c>
      <c r="I2659" s="112"/>
      <c r="J2659" s="113"/>
      <c r="K2659" s="114"/>
      <c r="L2659" s="115"/>
      <c r="M2659" s="116"/>
      <c r="N2659" s="15" t="str">
        <f t="shared" si="222"/>
        <v>17479</v>
      </c>
      <c r="O2659" t="str">
        <f t="shared" si="224"/>
        <v/>
      </c>
      <c r="Q2659">
        <f t="shared" si="223"/>
        <v>17479</v>
      </c>
      <c r="R2659" s="14">
        <f t="shared" si="225"/>
        <v>335775</v>
      </c>
    </row>
    <row r="2660" spans="1:18" ht="14.45" customHeight="1" x14ac:dyDescent="0.25">
      <c r="A2660" s="10">
        <v>261</v>
      </c>
      <c r="B2660" s="111"/>
      <c r="C2660" s="6" t="s">
        <v>3669</v>
      </c>
      <c r="D2660" s="7">
        <v>45000</v>
      </c>
      <c r="E2660" s="8" t="s">
        <v>2418</v>
      </c>
      <c r="F2660" s="9">
        <v>644761</v>
      </c>
      <c r="G2660" s="8" t="s">
        <v>1378</v>
      </c>
      <c r="H2660" s="9">
        <v>67700</v>
      </c>
      <c r="I2660" s="112"/>
      <c r="J2660" s="113"/>
      <c r="K2660" s="114"/>
      <c r="L2660" s="115"/>
      <c r="M2660" s="116"/>
      <c r="N2660" s="15" t="str">
        <f t="shared" si="222"/>
        <v>13656</v>
      </c>
      <c r="O2660" t="str">
        <f t="shared" si="224"/>
        <v/>
      </c>
      <c r="Q2660">
        <f t="shared" si="223"/>
        <v>13656</v>
      </c>
      <c r="R2660" s="14">
        <f t="shared" si="225"/>
        <v>644761</v>
      </c>
    </row>
    <row r="2661" spans="1:18" ht="14.45" customHeight="1" x14ac:dyDescent="0.25">
      <c r="A2661" s="10">
        <v>262</v>
      </c>
      <c r="B2661" s="111"/>
      <c r="C2661" s="6" t="s">
        <v>3670</v>
      </c>
      <c r="D2661" s="7">
        <v>45014</v>
      </c>
      <c r="E2661" s="8" t="s">
        <v>2426</v>
      </c>
      <c r="F2661" s="9">
        <v>1440034</v>
      </c>
      <c r="G2661" s="8" t="s">
        <v>1378</v>
      </c>
      <c r="H2661" s="9">
        <v>151204</v>
      </c>
      <c r="I2661" s="112"/>
      <c r="J2661" s="113"/>
      <c r="K2661" s="114"/>
      <c r="L2661" s="115"/>
      <c r="M2661" s="116"/>
      <c r="N2661" s="15" t="str">
        <f t="shared" si="222"/>
        <v>17761</v>
      </c>
      <c r="O2661" t="str">
        <f t="shared" si="224"/>
        <v/>
      </c>
      <c r="Q2661">
        <f t="shared" si="223"/>
        <v>17761</v>
      </c>
      <c r="R2661" s="14">
        <f t="shared" si="225"/>
        <v>1440034</v>
      </c>
    </row>
    <row r="2662" spans="1:18" ht="14.45" customHeight="1" x14ac:dyDescent="0.25">
      <c r="A2662" s="10">
        <v>263</v>
      </c>
      <c r="B2662" s="111"/>
      <c r="C2662" s="6" t="s">
        <v>3671</v>
      </c>
      <c r="D2662" s="7">
        <v>45013</v>
      </c>
      <c r="E2662" s="8" t="s">
        <v>2426</v>
      </c>
      <c r="F2662" s="9">
        <v>608814</v>
      </c>
      <c r="G2662" s="8" t="s">
        <v>1378</v>
      </c>
      <c r="H2662" s="9">
        <v>63925</v>
      </c>
      <c r="I2662" s="112"/>
      <c r="J2662" s="113"/>
      <c r="K2662" s="114"/>
      <c r="L2662" s="115"/>
      <c r="M2662" s="116"/>
      <c r="N2662" s="15" t="str">
        <f t="shared" ref="N2662:N2725" si="226">+RIGHT(C2662,5)</f>
        <v>17706</v>
      </c>
      <c r="O2662" t="str">
        <f t="shared" si="224"/>
        <v/>
      </c>
      <c r="Q2662">
        <f t="shared" si="223"/>
        <v>17706</v>
      </c>
      <c r="R2662" s="14">
        <f t="shared" si="225"/>
        <v>608814</v>
      </c>
    </row>
    <row r="2663" spans="1:18" ht="14.45" customHeight="1" x14ac:dyDescent="0.25">
      <c r="A2663" s="10">
        <v>264</v>
      </c>
      <c r="B2663" s="111"/>
      <c r="C2663" s="6" t="s">
        <v>3672</v>
      </c>
      <c r="D2663" s="7">
        <v>45013</v>
      </c>
      <c r="E2663" s="8" t="s">
        <v>3367</v>
      </c>
      <c r="F2663" s="9">
        <v>2639824</v>
      </c>
      <c r="G2663" s="8" t="s">
        <v>1378</v>
      </c>
      <c r="H2663" s="9">
        <v>277182</v>
      </c>
      <c r="I2663" s="112"/>
      <c r="J2663" s="113"/>
      <c r="K2663" s="114"/>
      <c r="L2663" s="115"/>
      <c r="M2663" s="116"/>
      <c r="N2663" s="15" t="str">
        <f t="shared" si="226"/>
        <v>17647</v>
      </c>
      <c r="O2663" t="str">
        <f t="shared" si="224"/>
        <v/>
      </c>
      <c r="Q2663">
        <f t="shared" si="223"/>
        <v>17647</v>
      </c>
      <c r="R2663" s="14">
        <f t="shared" si="225"/>
        <v>2639824</v>
      </c>
    </row>
    <row r="2664" spans="1:18" ht="14.45" customHeight="1" x14ac:dyDescent="0.25">
      <c r="A2664" s="10">
        <v>265</v>
      </c>
      <c r="B2664" s="111"/>
      <c r="C2664" s="6" t="s">
        <v>3673</v>
      </c>
      <c r="D2664" s="7">
        <v>45014</v>
      </c>
      <c r="E2664" s="8" t="s">
        <v>2418</v>
      </c>
      <c r="F2664" s="9">
        <v>1724811</v>
      </c>
      <c r="G2664" s="8" t="s">
        <v>1378</v>
      </c>
      <c r="H2664" s="9">
        <v>181105</v>
      </c>
      <c r="I2664" s="112"/>
      <c r="J2664" s="113"/>
      <c r="K2664" s="114"/>
      <c r="L2664" s="115"/>
      <c r="M2664" s="116"/>
      <c r="N2664" s="15" t="str">
        <f t="shared" si="226"/>
        <v>17722</v>
      </c>
      <c r="O2664" t="str">
        <f t="shared" si="224"/>
        <v/>
      </c>
      <c r="Q2664">
        <f t="shared" si="223"/>
        <v>17722</v>
      </c>
      <c r="R2664" s="14">
        <f t="shared" si="225"/>
        <v>1724811</v>
      </c>
    </row>
    <row r="2665" spans="1:18" ht="14.45" customHeight="1" x14ac:dyDescent="0.25">
      <c r="A2665" s="10">
        <v>266</v>
      </c>
      <c r="B2665" s="111"/>
      <c r="C2665" s="6" t="s">
        <v>3674</v>
      </c>
      <c r="D2665" s="7">
        <v>45002</v>
      </c>
      <c r="E2665" s="8" t="s">
        <v>2426</v>
      </c>
      <c r="F2665" s="9">
        <v>374347</v>
      </c>
      <c r="G2665" s="8" t="s">
        <v>1378</v>
      </c>
      <c r="H2665" s="9">
        <v>39306</v>
      </c>
      <c r="I2665" s="112"/>
      <c r="J2665" s="113"/>
      <c r="K2665" s="114"/>
      <c r="L2665" s="115"/>
      <c r="M2665" s="116"/>
      <c r="N2665" s="15" t="str">
        <f t="shared" si="226"/>
        <v>15586</v>
      </c>
      <c r="O2665" t="str">
        <f t="shared" si="224"/>
        <v/>
      </c>
      <c r="Q2665">
        <f t="shared" si="223"/>
        <v>15586</v>
      </c>
      <c r="R2665" s="14">
        <f t="shared" si="225"/>
        <v>374347</v>
      </c>
    </row>
    <row r="2666" spans="1:18" ht="14.45" customHeight="1" x14ac:dyDescent="0.25">
      <c r="A2666" s="10">
        <v>267</v>
      </c>
      <c r="B2666" s="111"/>
      <c r="C2666" s="6" t="s">
        <v>3675</v>
      </c>
      <c r="D2666" s="7">
        <v>45008</v>
      </c>
      <c r="E2666" s="8" t="s">
        <v>2413</v>
      </c>
      <c r="F2666" s="9">
        <v>1633345</v>
      </c>
      <c r="G2666" s="8" t="s">
        <v>1378</v>
      </c>
      <c r="H2666" s="9">
        <v>171501</v>
      </c>
      <c r="I2666" s="112"/>
      <c r="J2666" s="113"/>
      <c r="K2666" s="114"/>
      <c r="L2666" s="115"/>
      <c r="M2666" s="116"/>
      <c r="N2666" s="15" t="str">
        <f t="shared" si="226"/>
        <v>16756</v>
      </c>
      <c r="O2666" t="str">
        <f t="shared" si="224"/>
        <v/>
      </c>
      <c r="Q2666">
        <f t="shared" si="223"/>
        <v>16756</v>
      </c>
      <c r="R2666" s="14">
        <f t="shared" si="225"/>
        <v>1633345</v>
      </c>
    </row>
    <row r="2667" spans="1:18" ht="14.45" customHeight="1" x14ac:dyDescent="0.25">
      <c r="A2667" s="10">
        <v>268</v>
      </c>
      <c r="B2667" s="111"/>
      <c r="C2667" s="6" t="s">
        <v>3676</v>
      </c>
      <c r="D2667" s="7">
        <v>45007</v>
      </c>
      <c r="E2667" s="8" t="s">
        <v>2380</v>
      </c>
      <c r="F2667" s="9">
        <v>571725</v>
      </c>
      <c r="G2667" s="8" t="s">
        <v>1378</v>
      </c>
      <c r="H2667" s="9">
        <v>60031</v>
      </c>
      <c r="I2667" s="112"/>
      <c r="J2667" s="113"/>
      <c r="K2667" s="114"/>
      <c r="L2667" s="115"/>
      <c r="M2667" s="116"/>
      <c r="N2667" s="15" t="str">
        <f t="shared" si="226"/>
        <v>15902</v>
      </c>
      <c r="O2667" t="str">
        <f t="shared" si="224"/>
        <v/>
      </c>
      <c r="Q2667">
        <f t="shared" si="223"/>
        <v>15902</v>
      </c>
      <c r="R2667" s="14">
        <f t="shared" si="225"/>
        <v>571725</v>
      </c>
    </row>
    <row r="2668" spans="1:18" ht="14.45" customHeight="1" x14ac:dyDescent="0.25">
      <c r="A2668" s="10">
        <v>269</v>
      </c>
      <c r="B2668" s="111"/>
      <c r="C2668" s="6" t="s">
        <v>3677</v>
      </c>
      <c r="D2668" s="7">
        <v>45003</v>
      </c>
      <c r="E2668" s="8" t="s">
        <v>2418</v>
      </c>
      <c r="F2668" s="9">
        <v>930864</v>
      </c>
      <c r="G2668" s="8" t="s">
        <v>1378</v>
      </c>
      <c r="H2668" s="9">
        <v>97741</v>
      </c>
      <c r="I2668" s="112"/>
      <c r="J2668" s="113"/>
      <c r="K2668" s="114"/>
      <c r="L2668" s="115"/>
      <c r="M2668" s="116"/>
      <c r="N2668" s="15" t="str">
        <f t="shared" si="226"/>
        <v>15678</v>
      </c>
      <c r="O2668" t="str">
        <f t="shared" si="224"/>
        <v/>
      </c>
      <c r="Q2668">
        <f t="shared" si="223"/>
        <v>15678</v>
      </c>
      <c r="R2668" s="14">
        <f t="shared" si="225"/>
        <v>930864</v>
      </c>
    </row>
    <row r="2669" spans="1:18" ht="14.45" customHeight="1" x14ac:dyDescent="0.25">
      <c r="A2669" s="10">
        <v>270</v>
      </c>
      <c r="B2669" s="111"/>
      <c r="C2669" s="6" t="s">
        <v>3678</v>
      </c>
      <c r="D2669" s="7">
        <v>44996</v>
      </c>
      <c r="E2669" s="8" t="s">
        <v>2413</v>
      </c>
      <c r="F2669" s="9">
        <v>374347</v>
      </c>
      <c r="G2669" s="8" t="s">
        <v>1378</v>
      </c>
      <c r="H2669" s="9">
        <v>39306</v>
      </c>
      <c r="I2669" s="112"/>
      <c r="J2669" s="113"/>
      <c r="K2669" s="114"/>
      <c r="L2669" s="115"/>
      <c r="M2669" s="116"/>
      <c r="N2669" s="15" t="str">
        <f t="shared" si="226"/>
        <v>13357</v>
      </c>
      <c r="O2669" t="str">
        <f t="shared" si="224"/>
        <v/>
      </c>
      <c r="Q2669">
        <f t="shared" ref="Q2669:Q2732" si="227">+N2669*1</f>
        <v>13357</v>
      </c>
      <c r="R2669" s="14">
        <f t="shared" si="225"/>
        <v>374347</v>
      </c>
    </row>
    <row r="2670" spans="1:18" ht="14.45" customHeight="1" x14ac:dyDescent="0.25">
      <c r="A2670" s="10">
        <v>271</v>
      </c>
      <c r="B2670" s="111"/>
      <c r="C2670" s="6" t="s">
        <v>3679</v>
      </c>
      <c r="D2670" s="7">
        <v>45010</v>
      </c>
      <c r="E2670" s="8" t="s">
        <v>2426</v>
      </c>
      <c r="F2670" s="9">
        <v>800841</v>
      </c>
      <c r="G2670" s="8" t="s">
        <v>1378</v>
      </c>
      <c r="H2670" s="9">
        <v>84088</v>
      </c>
      <c r="I2670" s="112"/>
      <c r="J2670" s="113"/>
      <c r="K2670" s="114"/>
      <c r="L2670" s="115"/>
      <c r="M2670" s="116"/>
      <c r="N2670" s="15" t="str">
        <f t="shared" si="226"/>
        <v>17510</v>
      </c>
      <c r="O2670" t="str">
        <f t="shared" si="224"/>
        <v/>
      </c>
      <c r="Q2670">
        <f t="shared" si="227"/>
        <v>17510</v>
      </c>
      <c r="R2670" s="14">
        <f t="shared" si="225"/>
        <v>800841</v>
      </c>
    </row>
    <row r="2671" spans="1:18" ht="14.45" customHeight="1" x14ac:dyDescent="0.25">
      <c r="A2671" s="10">
        <v>272</v>
      </c>
      <c r="B2671" s="111"/>
      <c r="C2671" s="6" t="s">
        <v>3680</v>
      </c>
      <c r="D2671" s="7">
        <v>45007</v>
      </c>
      <c r="E2671" s="8" t="s">
        <v>3367</v>
      </c>
      <c r="F2671" s="9">
        <v>853839</v>
      </c>
      <c r="G2671" s="8" t="s">
        <v>1378</v>
      </c>
      <c r="H2671" s="9">
        <v>89653</v>
      </c>
      <c r="I2671" s="112"/>
      <c r="J2671" s="113"/>
      <c r="K2671" s="114"/>
      <c r="L2671" s="115"/>
      <c r="M2671" s="116"/>
      <c r="N2671" s="15" t="str">
        <f t="shared" si="226"/>
        <v>15909</v>
      </c>
      <c r="O2671" t="str">
        <f t="shared" si="224"/>
        <v/>
      </c>
      <c r="Q2671">
        <f t="shared" si="227"/>
        <v>15909</v>
      </c>
      <c r="R2671" s="14">
        <f t="shared" si="225"/>
        <v>853839</v>
      </c>
    </row>
    <row r="2672" spans="1:18" ht="14.45" customHeight="1" x14ac:dyDescent="0.25">
      <c r="A2672" s="10">
        <v>273</v>
      </c>
      <c r="B2672" s="111"/>
      <c r="C2672" s="6" t="s">
        <v>3681</v>
      </c>
      <c r="D2672" s="7">
        <v>44998</v>
      </c>
      <c r="E2672" s="8" t="s">
        <v>3367</v>
      </c>
      <c r="F2672" s="9">
        <v>1708039</v>
      </c>
      <c r="G2672" s="8" t="s">
        <v>1378</v>
      </c>
      <c r="H2672" s="9">
        <v>179344</v>
      </c>
      <c r="I2672" s="112"/>
      <c r="J2672" s="113"/>
      <c r="K2672" s="114"/>
      <c r="L2672" s="115"/>
      <c r="M2672" s="116"/>
      <c r="N2672" s="15" t="str">
        <f t="shared" si="226"/>
        <v>13455</v>
      </c>
      <c r="O2672" t="str">
        <f t="shared" si="224"/>
        <v/>
      </c>
      <c r="Q2672">
        <f t="shared" si="227"/>
        <v>13455</v>
      </c>
      <c r="R2672" s="14">
        <f t="shared" si="225"/>
        <v>1708039</v>
      </c>
    </row>
    <row r="2673" spans="1:18" ht="14.45" customHeight="1" x14ac:dyDescent="0.25">
      <c r="A2673" s="10">
        <v>274</v>
      </c>
      <c r="B2673" s="111"/>
      <c r="C2673" s="6" t="s">
        <v>3682</v>
      </c>
      <c r="D2673" s="7">
        <v>44996</v>
      </c>
      <c r="E2673" s="8" t="s">
        <v>2413</v>
      </c>
      <c r="F2673" s="9">
        <v>374347</v>
      </c>
      <c r="G2673" s="8" t="s">
        <v>1378</v>
      </c>
      <c r="H2673" s="9">
        <v>39306</v>
      </c>
      <c r="I2673" s="112"/>
      <c r="J2673" s="113"/>
      <c r="K2673" s="114"/>
      <c r="L2673" s="115"/>
      <c r="M2673" s="116"/>
      <c r="N2673" s="15" t="str">
        <f t="shared" si="226"/>
        <v>13356</v>
      </c>
      <c r="O2673" t="str">
        <f t="shared" si="224"/>
        <v/>
      </c>
      <c r="Q2673">
        <f t="shared" si="227"/>
        <v>13356</v>
      </c>
      <c r="R2673" s="14">
        <f t="shared" si="225"/>
        <v>374347</v>
      </c>
    </row>
    <row r="2674" spans="1:18" ht="14.45" customHeight="1" x14ac:dyDescent="0.25">
      <c r="A2674" s="10">
        <v>275</v>
      </c>
      <c r="B2674" s="111"/>
      <c r="C2674" s="6" t="s">
        <v>3683</v>
      </c>
      <c r="D2674" s="7">
        <v>44993</v>
      </c>
      <c r="E2674" s="8" t="s">
        <v>2413</v>
      </c>
      <c r="F2674" s="9">
        <v>1014690</v>
      </c>
      <c r="G2674" s="8" t="s">
        <v>1378</v>
      </c>
      <c r="H2674" s="9">
        <v>106542</v>
      </c>
      <c r="I2674" s="112"/>
      <c r="J2674" s="113"/>
      <c r="K2674" s="114"/>
      <c r="L2674" s="115"/>
      <c r="M2674" s="116"/>
      <c r="N2674" s="15" t="str">
        <f t="shared" si="226"/>
        <v>11549</v>
      </c>
      <c r="O2674" t="str">
        <f t="shared" si="224"/>
        <v/>
      </c>
      <c r="Q2674">
        <f t="shared" si="227"/>
        <v>11549</v>
      </c>
      <c r="R2674" s="14">
        <f t="shared" si="225"/>
        <v>1014690</v>
      </c>
    </row>
    <row r="2675" spans="1:18" ht="14.45" customHeight="1" x14ac:dyDescent="0.25">
      <c r="A2675" s="10">
        <v>276</v>
      </c>
      <c r="B2675" s="111"/>
      <c r="C2675" s="6" t="s">
        <v>3684</v>
      </c>
      <c r="D2675" s="7">
        <v>44998</v>
      </c>
      <c r="E2675" s="8" t="s">
        <v>2418</v>
      </c>
      <c r="F2675" s="9">
        <v>374347</v>
      </c>
      <c r="G2675" s="8" t="s">
        <v>1378</v>
      </c>
      <c r="H2675" s="9">
        <v>39306</v>
      </c>
      <c r="I2675" s="112"/>
      <c r="J2675" s="113"/>
      <c r="K2675" s="114"/>
      <c r="L2675" s="115"/>
      <c r="M2675" s="116"/>
      <c r="N2675" s="15" t="str">
        <f t="shared" si="226"/>
        <v>13466</v>
      </c>
      <c r="O2675" t="str">
        <f t="shared" si="224"/>
        <v/>
      </c>
      <c r="Q2675">
        <f t="shared" si="227"/>
        <v>13466</v>
      </c>
      <c r="R2675" s="14">
        <f t="shared" si="225"/>
        <v>374347</v>
      </c>
    </row>
    <row r="2676" spans="1:18" ht="14.45" customHeight="1" x14ac:dyDescent="0.25">
      <c r="A2676" s="10">
        <v>277</v>
      </c>
      <c r="B2676" s="111"/>
      <c r="C2676" s="6" t="s">
        <v>3685</v>
      </c>
      <c r="D2676" s="7">
        <v>45000</v>
      </c>
      <c r="E2676" s="8" t="s">
        <v>2380</v>
      </c>
      <c r="F2676" s="9">
        <v>374347</v>
      </c>
      <c r="G2676" s="8" t="s">
        <v>1378</v>
      </c>
      <c r="H2676" s="9">
        <v>39306</v>
      </c>
      <c r="I2676" s="112"/>
      <c r="J2676" s="113"/>
      <c r="K2676" s="114"/>
      <c r="L2676" s="115"/>
      <c r="M2676" s="116"/>
      <c r="N2676" s="15" t="str">
        <f t="shared" si="226"/>
        <v>13639</v>
      </c>
      <c r="O2676" t="str">
        <f t="shared" si="224"/>
        <v/>
      </c>
      <c r="Q2676">
        <f t="shared" si="227"/>
        <v>13639</v>
      </c>
      <c r="R2676" s="14">
        <f t="shared" si="225"/>
        <v>374347</v>
      </c>
    </row>
    <row r="2677" spans="1:18" ht="14.45" customHeight="1" x14ac:dyDescent="0.25">
      <c r="A2677" s="10">
        <v>278</v>
      </c>
      <c r="B2677" s="111"/>
      <c r="C2677" s="6" t="s">
        <v>3686</v>
      </c>
      <c r="D2677" s="7">
        <v>45010</v>
      </c>
      <c r="E2677" s="8" t="s">
        <v>2380</v>
      </c>
      <c r="F2677" s="9">
        <v>1235490</v>
      </c>
      <c r="G2677" s="8" t="s">
        <v>1378</v>
      </c>
      <c r="H2677" s="9">
        <v>129726</v>
      </c>
      <c r="I2677" s="112"/>
      <c r="J2677" s="113"/>
      <c r="K2677" s="114"/>
      <c r="L2677" s="115"/>
      <c r="M2677" s="116"/>
      <c r="N2677" s="15" t="str">
        <f t="shared" si="226"/>
        <v>17480</v>
      </c>
      <c r="O2677" t="str">
        <f t="shared" si="224"/>
        <v/>
      </c>
      <c r="Q2677">
        <f t="shared" si="227"/>
        <v>17480</v>
      </c>
      <c r="R2677" s="14">
        <f t="shared" si="225"/>
        <v>1235490</v>
      </c>
    </row>
    <row r="2678" spans="1:18" ht="14.45" customHeight="1" x14ac:dyDescent="0.25">
      <c r="A2678" s="10">
        <v>279</v>
      </c>
      <c r="B2678" s="111"/>
      <c r="C2678" s="6" t="s">
        <v>3687</v>
      </c>
      <c r="D2678" s="7">
        <v>45000</v>
      </c>
      <c r="E2678" s="8" t="s">
        <v>2413</v>
      </c>
      <c r="F2678" s="9">
        <v>199650</v>
      </c>
      <c r="G2678" s="8" t="s">
        <v>1378</v>
      </c>
      <c r="H2678" s="9">
        <v>20963</v>
      </c>
      <c r="I2678" s="112"/>
      <c r="J2678" s="113"/>
      <c r="K2678" s="114"/>
      <c r="L2678" s="115"/>
      <c r="M2678" s="116"/>
      <c r="N2678" s="15" t="str">
        <f t="shared" si="226"/>
        <v>13669</v>
      </c>
      <c r="O2678" t="str">
        <f t="shared" si="224"/>
        <v/>
      </c>
      <c r="Q2678">
        <f t="shared" si="227"/>
        <v>13669</v>
      </c>
      <c r="R2678" s="14">
        <f t="shared" si="225"/>
        <v>199650</v>
      </c>
    </row>
    <row r="2679" spans="1:18" ht="14.45" customHeight="1" x14ac:dyDescent="0.25">
      <c r="A2679" s="10">
        <v>280</v>
      </c>
      <c r="B2679" s="111"/>
      <c r="C2679" s="6" t="s">
        <v>3688</v>
      </c>
      <c r="D2679" s="7">
        <v>45001</v>
      </c>
      <c r="E2679" s="8" t="s">
        <v>2413</v>
      </c>
      <c r="F2679" s="9">
        <v>1088247</v>
      </c>
      <c r="G2679" s="8" t="s">
        <v>1378</v>
      </c>
      <c r="H2679" s="9">
        <v>114266</v>
      </c>
      <c r="I2679" s="112"/>
      <c r="J2679" s="113"/>
      <c r="K2679" s="114"/>
      <c r="L2679" s="115"/>
      <c r="M2679" s="116"/>
      <c r="N2679" s="15" t="str">
        <f t="shared" si="226"/>
        <v>14199</v>
      </c>
      <c r="O2679" t="str">
        <f t="shared" si="224"/>
        <v/>
      </c>
      <c r="Q2679">
        <f t="shared" si="227"/>
        <v>14199</v>
      </c>
      <c r="R2679" s="14">
        <f t="shared" si="225"/>
        <v>1088247</v>
      </c>
    </row>
    <row r="2680" spans="1:18" ht="14.45" customHeight="1" x14ac:dyDescent="0.25">
      <c r="A2680" s="10">
        <v>281</v>
      </c>
      <c r="B2680" s="111"/>
      <c r="C2680" s="6" t="s">
        <v>3689</v>
      </c>
      <c r="D2680" s="7">
        <v>45002</v>
      </c>
      <c r="E2680" s="8" t="s">
        <v>2413</v>
      </c>
      <c r="F2680" s="9">
        <v>374347</v>
      </c>
      <c r="G2680" s="8" t="s">
        <v>1378</v>
      </c>
      <c r="H2680" s="9">
        <v>39306</v>
      </c>
      <c r="I2680" s="112"/>
      <c r="J2680" s="113"/>
      <c r="K2680" s="114"/>
      <c r="L2680" s="115"/>
      <c r="M2680" s="116"/>
      <c r="N2680" s="15" t="str">
        <f t="shared" si="226"/>
        <v>15590</v>
      </c>
      <c r="O2680" t="str">
        <f t="shared" si="224"/>
        <v/>
      </c>
      <c r="Q2680">
        <f t="shared" si="227"/>
        <v>15590</v>
      </c>
      <c r="R2680" s="14">
        <f t="shared" si="225"/>
        <v>374347</v>
      </c>
    </row>
    <row r="2681" spans="1:18" ht="14.45" customHeight="1" x14ac:dyDescent="0.25">
      <c r="A2681" s="10">
        <v>282</v>
      </c>
      <c r="B2681" s="111"/>
      <c r="C2681" s="6" t="s">
        <v>3690</v>
      </c>
      <c r="D2681" s="7">
        <v>44996</v>
      </c>
      <c r="E2681" s="8" t="s">
        <v>2376</v>
      </c>
      <c r="F2681" s="9">
        <v>374347</v>
      </c>
      <c r="G2681" s="8" t="s">
        <v>1378</v>
      </c>
      <c r="H2681" s="9">
        <v>39306</v>
      </c>
      <c r="I2681" s="112"/>
      <c r="J2681" s="113"/>
      <c r="K2681" s="114"/>
      <c r="L2681" s="115"/>
      <c r="M2681" s="116"/>
      <c r="N2681" s="15" t="str">
        <f t="shared" si="226"/>
        <v>13324</v>
      </c>
      <c r="O2681" t="str">
        <f t="shared" si="224"/>
        <v/>
      </c>
      <c r="Q2681">
        <f t="shared" si="227"/>
        <v>13324</v>
      </c>
      <c r="R2681" s="14">
        <f t="shared" si="225"/>
        <v>374347</v>
      </c>
    </row>
    <row r="2682" spans="1:18" ht="14.45" customHeight="1" x14ac:dyDescent="0.25">
      <c r="A2682" s="10">
        <v>283</v>
      </c>
      <c r="B2682" s="111"/>
      <c r="C2682" s="6" t="s">
        <v>3691</v>
      </c>
      <c r="D2682" s="7">
        <v>45008</v>
      </c>
      <c r="E2682" s="8" t="s">
        <v>2418</v>
      </c>
      <c r="F2682" s="9">
        <v>1418560</v>
      </c>
      <c r="G2682" s="8" t="s">
        <v>1378</v>
      </c>
      <c r="H2682" s="9">
        <v>148949</v>
      </c>
      <c r="I2682" s="112"/>
      <c r="J2682" s="113"/>
      <c r="K2682" s="114"/>
      <c r="L2682" s="115"/>
      <c r="M2682" s="116"/>
      <c r="N2682" s="15" t="str">
        <f t="shared" si="226"/>
        <v>15989</v>
      </c>
      <c r="O2682" t="str">
        <f t="shared" si="224"/>
        <v/>
      </c>
      <c r="Q2682">
        <f t="shared" si="227"/>
        <v>15989</v>
      </c>
      <c r="R2682" s="14">
        <f t="shared" si="225"/>
        <v>1418560</v>
      </c>
    </row>
    <row r="2683" spans="1:18" ht="14.45" customHeight="1" x14ac:dyDescent="0.25">
      <c r="A2683" s="10">
        <v>284</v>
      </c>
      <c r="B2683" s="111"/>
      <c r="C2683" s="6" t="s">
        <v>3692</v>
      </c>
      <c r="D2683" s="7">
        <v>45002</v>
      </c>
      <c r="E2683" s="8" t="s">
        <v>2426</v>
      </c>
      <c r="F2683" s="9">
        <v>374347</v>
      </c>
      <c r="G2683" s="8" t="s">
        <v>1378</v>
      </c>
      <c r="H2683" s="9">
        <v>39306</v>
      </c>
      <c r="I2683" s="112"/>
      <c r="J2683" s="113"/>
      <c r="K2683" s="114"/>
      <c r="L2683" s="115"/>
      <c r="M2683" s="116"/>
      <c r="N2683" s="15" t="str">
        <f t="shared" si="226"/>
        <v>15591</v>
      </c>
      <c r="O2683" t="str">
        <f t="shared" si="224"/>
        <v/>
      </c>
      <c r="Q2683">
        <f t="shared" si="227"/>
        <v>15591</v>
      </c>
      <c r="R2683" s="14">
        <f t="shared" si="225"/>
        <v>374347</v>
      </c>
    </row>
    <row r="2684" spans="1:18" ht="14.45" customHeight="1" x14ac:dyDescent="0.25">
      <c r="A2684" s="10">
        <v>285</v>
      </c>
      <c r="B2684" s="111"/>
      <c r="C2684" s="6" t="s">
        <v>3693</v>
      </c>
      <c r="D2684" s="7">
        <v>45001</v>
      </c>
      <c r="E2684" s="8" t="s">
        <v>2426</v>
      </c>
      <c r="F2684" s="9">
        <v>710122</v>
      </c>
      <c r="G2684" s="8" t="s">
        <v>1378</v>
      </c>
      <c r="H2684" s="9">
        <v>74563</v>
      </c>
      <c r="I2684" s="112"/>
      <c r="J2684" s="113"/>
      <c r="K2684" s="114"/>
      <c r="L2684" s="115"/>
      <c r="M2684" s="116"/>
      <c r="N2684" s="15" t="str">
        <f t="shared" si="226"/>
        <v>14198</v>
      </c>
      <c r="O2684" t="str">
        <f t="shared" si="224"/>
        <v/>
      </c>
      <c r="Q2684">
        <f t="shared" si="227"/>
        <v>14198</v>
      </c>
      <c r="R2684" s="14">
        <f t="shared" si="225"/>
        <v>710122</v>
      </c>
    </row>
    <row r="2685" spans="1:18" ht="14.45" customHeight="1" x14ac:dyDescent="0.25">
      <c r="A2685" s="10">
        <v>286</v>
      </c>
      <c r="B2685" s="111"/>
      <c r="C2685" s="6" t="s">
        <v>3694</v>
      </c>
      <c r="D2685" s="7">
        <v>45000</v>
      </c>
      <c r="E2685" s="8" t="s">
        <v>2413</v>
      </c>
      <c r="F2685" s="9">
        <v>366491</v>
      </c>
      <c r="G2685" s="8" t="s">
        <v>1378</v>
      </c>
      <c r="H2685" s="9">
        <v>38482</v>
      </c>
      <c r="I2685" s="112"/>
      <c r="J2685" s="113"/>
      <c r="K2685" s="114"/>
      <c r="L2685" s="115"/>
      <c r="M2685" s="116"/>
      <c r="N2685" s="15" t="str">
        <f t="shared" si="226"/>
        <v>13668</v>
      </c>
      <c r="O2685" t="str">
        <f t="shared" si="224"/>
        <v/>
      </c>
      <c r="Q2685">
        <f t="shared" si="227"/>
        <v>13668</v>
      </c>
      <c r="R2685" s="14">
        <f t="shared" si="225"/>
        <v>366491</v>
      </c>
    </row>
    <row r="2686" spans="1:18" ht="14.45" customHeight="1" x14ac:dyDescent="0.25">
      <c r="A2686" s="10">
        <v>287</v>
      </c>
      <c r="B2686" s="111"/>
      <c r="C2686" s="6" t="s">
        <v>3695</v>
      </c>
      <c r="D2686" s="7">
        <v>45000</v>
      </c>
      <c r="E2686" s="8" t="s">
        <v>2380</v>
      </c>
      <c r="F2686" s="9">
        <v>374347</v>
      </c>
      <c r="G2686" s="8" t="s">
        <v>1378</v>
      </c>
      <c r="H2686" s="9">
        <v>39306</v>
      </c>
      <c r="I2686" s="112"/>
      <c r="J2686" s="113"/>
      <c r="K2686" s="114"/>
      <c r="L2686" s="115"/>
      <c r="M2686" s="116"/>
      <c r="N2686" s="15" t="str">
        <f t="shared" si="226"/>
        <v>13642</v>
      </c>
      <c r="O2686" t="str">
        <f t="shared" si="224"/>
        <v/>
      </c>
      <c r="Q2686">
        <f t="shared" si="227"/>
        <v>13642</v>
      </c>
      <c r="R2686" s="14">
        <f t="shared" si="225"/>
        <v>374347</v>
      </c>
    </row>
    <row r="2687" spans="1:18" ht="14.45" customHeight="1" x14ac:dyDescent="0.25">
      <c r="A2687" s="10">
        <v>288</v>
      </c>
      <c r="B2687" s="111"/>
      <c r="C2687" s="6" t="s">
        <v>3696</v>
      </c>
      <c r="D2687" s="7">
        <v>45002</v>
      </c>
      <c r="E2687" s="8" t="s">
        <v>2418</v>
      </c>
      <c r="F2687" s="9">
        <v>1014690</v>
      </c>
      <c r="G2687" s="8" t="s">
        <v>1378</v>
      </c>
      <c r="H2687" s="9">
        <v>106542</v>
      </c>
      <c r="I2687" s="112"/>
      <c r="J2687" s="113"/>
      <c r="K2687" s="114"/>
      <c r="L2687" s="115"/>
      <c r="M2687" s="116"/>
      <c r="N2687" s="15" t="str">
        <f t="shared" si="226"/>
        <v>15603</v>
      </c>
      <c r="O2687" t="str">
        <f t="shared" si="224"/>
        <v/>
      </c>
      <c r="Q2687">
        <f t="shared" si="227"/>
        <v>15603</v>
      </c>
      <c r="R2687" s="14">
        <f t="shared" si="225"/>
        <v>1014690</v>
      </c>
    </row>
    <row r="2688" spans="1:18" ht="14.45" customHeight="1" x14ac:dyDescent="0.25">
      <c r="A2688" s="10">
        <v>289</v>
      </c>
      <c r="B2688" s="111"/>
      <c r="C2688" s="6" t="s">
        <v>3697</v>
      </c>
      <c r="D2688" s="7">
        <v>45002</v>
      </c>
      <c r="E2688" s="8" t="s">
        <v>3367</v>
      </c>
      <c r="F2688" s="9">
        <v>366491</v>
      </c>
      <c r="G2688" s="8" t="s">
        <v>1378</v>
      </c>
      <c r="H2688" s="9">
        <v>38482</v>
      </c>
      <c r="I2688" s="112"/>
      <c r="J2688" s="113"/>
      <c r="K2688" s="114"/>
      <c r="L2688" s="115"/>
      <c r="M2688" s="116"/>
      <c r="N2688" s="15" t="str">
        <f t="shared" si="226"/>
        <v>15639</v>
      </c>
      <c r="O2688" t="str">
        <f t="shared" si="224"/>
        <v/>
      </c>
      <c r="Q2688">
        <f t="shared" si="227"/>
        <v>15639</v>
      </c>
      <c r="R2688" s="14">
        <f t="shared" si="225"/>
        <v>366491</v>
      </c>
    </row>
    <row r="2689" spans="1:18" ht="14.45" customHeight="1" x14ac:dyDescent="0.25">
      <c r="A2689" s="10">
        <v>290</v>
      </c>
      <c r="B2689" s="111"/>
      <c r="C2689" s="6" t="s">
        <v>3698</v>
      </c>
      <c r="D2689" s="7">
        <v>45002</v>
      </c>
      <c r="E2689" s="8" t="s">
        <v>3367</v>
      </c>
      <c r="F2689" s="9">
        <v>1473967</v>
      </c>
      <c r="G2689" s="8" t="s">
        <v>1378</v>
      </c>
      <c r="H2689" s="9">
        <v>154767</v>
      </c>
      <c r="I2689" s="112"/>
      <c r="J2689" s="113"/>
      <c r="K2689" s="114"/>
      <c r="L2689" s="115"/>
      <c r="M2689" s="116"/>
      <c r="N2689" s="15" t="str">
        <f t="shared" si="226"/>
        <v>15621</v>
      </c>
      <c r="O2689" t="str">
        <f t="shared" si="224"/>
        <v/>
      </c>
      <c r="Q2689">
        <f t="shared" si="227"/>
        <v>15621</v>
      </c>
      <c r="R2689" s="14">
        <f t="shared" si="225"/>
        <v>1473967</v>
      </c>
    </row>
    <row r="2690" spans="1:18" ht="14.45" customHeight="1" x14ac:dyDescent="0.25">
      <c r="A2690" s="10">
        <v>291</v>
      </c>
      <c r="B2690" s="111"/>
      <c r="C2690" s="6" t="s">
        <v>3699</v>
      </c>
      <c r="D2690" s="7">
        <v>45000</v>
      </c>
      <c r="E2690" s="8" t="s">
        <v>2380</v>
      </c>
      <c r="F2690" s="9">
        <v>374347</v>
      </c>
      <c r="G2690" s="8" t="s">
        <v>1378</v>
      </c>
      <c r="H2690" s="9">
        <v>39306</v>
      </c>
      <c r="I2690" s="112"/>
      <c r="J2690" s="113"/>
      <c r="K2690" s="114"/>
      <c r="L2690" s="115"/>
      <c r="M2690" s="116"/>
      <c r="N2690" s="15" t="str">
        <f t="shared" si="226"/>
        <v>13635</v>
      </c>
      <c r="O2690" t="str">
        <f t="shared" si="224"/>
        <v/>
      </c>
      <c r="Q2690">
        <f t="shared" si="227"/>
        <v>13635</v>
      </c>
      <c r="R2690" s="14">
        <f t="shared" si="225"/>
        <v>374347</v>
      </c>
    </row>
    <row r="2691" spans="1:18" ht="14.45" customHeight="1" x14ac:dyDescent="0.25">
      <c r="A2691" s="10">
        <v>292</v>
      </c>
      <c r="B2691" s="111"/>
      <c r="C2691" s="6" t="s">
        <v>3700</v>
      </c>
      <c r="D2691" s="7">
        <v>44999</v>
      </c>
      <c r="E2691" s="8" t="s">
        <v>3367</v>
      </c>
      <c r="F2691" s="9">
        <v>245025</v>
      </c>
      <c r="G2691" s="8" t="s">
        <v>1378</v>
      </c>
      <c r="H2691" s="9">
        <v>25728</v>
      </c>
      <c r="I2691" s="112"/>
      <c r="J2691" s="113"/>
      <c r="K2691" s="114"/>
      <c r="L2691" s="115"/>
      <c r="M2691" s="116"/>
      <c r="N2691" s="15" t="str">
        <f t="shared" si="226"/>
        <v>13556</v>
      </c>
      <c r="O2691" t="str">
        <f t="shared" si="224"/>
        <v/>
      </c>
      <c r="Q2691">
        <f t="shared" si="227"/>
        <v>13556</v>
      </c>
      <c r="R2691" s="14">
        <f t="shared" si="225"/>
        <v>245025</v>
      </c>
    </row>
    <row r="2692" spans="1:18" ht="14.45" customHeight="1" x14ac:dyDescent="0.25">
      <c r="A2692" s="10">
        <v>293</v>
      </c>
      <c r="B2692" s="111"/>
      <c r="C2692" s="6" t="s">
        <v>3701</v>
      </c>
      <c r="D2692" s="7">
        <v>44988</v>
      </c>
      <c r="E2692" s="8" t="s">
        <v>2413</v>
      </c>
      <c r="F2692" s="9">
        <v>319440</v>
      </c>
      <c r="G2692" s="8" t="s">
        <v>1378</v>
      </c>
      <c r="H2692" s="9">
        <v>33541</v>
      </c>
      <c r="I2692" s="112"/>
      <c r="J2692" s="113"/>
      <c r="K2692" s="114"/>
      <c r="L2692" s="115"/>
      <c r="M2692" s="116"/>
      <c r="N2692" s="15" t="str">
        <f t="shared" si="226"/>
        <v>11237</v>
      </c>
      <c r="O2692" t="str">
        <f t="shared" si="224"/>
        <v/>
      </c>
      <c r="Q2692">
        <f t="shared" si="227"/>
        <v>11237</v>
      </c>
      <c r="R2692" s="14">
        <f t="shared" si="225"/>
        <v>319440</v>
      </c>
    </row>
    <row r="2693" spans="1:18" ht="14.45" customHeight="1" x14ac:dyDescent="0.25">
      <c r="A2693" s="10">
        <v>294</v>
      </c>
      <c r="B2693" s="111"/>
      <c r="C2693" s="6" t="s">
        <v>3702</v>
      </c>
      <c r="D2693" s="7">
        <v>44998</v>
      </c>
      <c r="E2693" s="8" t="s">
        <v>2418</v>
      </c>
      <c r="F2693" s="9">
        <v>520329</v>
      </c>
      <c r="G2693" s="8" t="s">
        <v>1378</v>
      </c>
      <c r="H2693" s="9">
        <v>54635</v>
      </c>
      <c r="I2693" s="112"/>
      <c r="J2693" s="113"/>
      <c r="K2693" s="114"/>
      <c r="L2693" s="115"/>
      <c r="M2693" s="116"/>
      <c r="N2693" s="15" t="str">
        <f t="shared" si="226"/>
        <v>13446</v>
      </c>
      <c r="O2693" t="str">
        <f t="shared" si="224"/>
        <v/>
      </c>
      <c r="Q2693">
        <f t="shared" si="227"/>
        <v>13446</v>
      </c>
      <c r="R2693" s="14">
        <f t="shared" si="225"/>
        <v>520329</v>
      </c>
    </row>
    <row r="2694" spans="1:18" ht="14.45" customHeight="1" x14ac:dyDescent="0.25">
      <c r="A2694" s="10">
        <v>295</v>
      </c>
      <c r="B2694" s="111"/>
      <c r="C2694" s="6" t="s">
        <v>3703</v>
      </c>
      <c r="D2694" s="7">
        <v>44999</v>
      </c>
      <c r="E2694" s="8" t="s">
        <v>2418</v>
      </c>
      <c r="F2694" s="9">
        <v>374347</v>
      </c>
      <c r="G2694" s="8" t="s">
        <v>1378</v>
      </c>
      <c r="H2694" s="9">
        <v>39306</v>
      </c>
      <c r="I2694" s="112"/>
      <c r="J2694" s="113"/>
      <c r="K2694" s="114"/>
      <c r="L2694" s="115"/>
      <c r="M2694" s="116"/>
      <c r="N2694" s="15" t="str">
        <f t="shared" si="226"/>
        <v>13596</v>
      </c>
      <c r="O2694" t="str">
        <f t="shared" si="224"/>
        <v/>
      </c>
      <c r="Q2694">
        <f t="shared" si="227"/>
        <v>13596</v>
      </c>
      <c r="R2694" s="14">
        <f t="shared" si="225"/>
        <v>374347</v>
      </c>
    </row>
    <row r="2695" spans="1:18" ht="14.45" customHeight="1" x14ac:dyDescent="0.25">
      <c r="A2695" s="10">
        <v>296</v>
      </c>
      <c r="B2695" s="111"/>
      <c r="C2695" s="6" t="s">
        <v>3704</v>
      </c>
      <c r="D2695" s="7">
        <v>44993</v>
      </c>
      <c r="E2695" s="8" t="s">
        <v>2413</v>
      </c>
      <c r="F2695" s="9">
        <v>1167332</v>
      </c>
      <c r="G2695" s="8" t="s">
        <v>1378</v>
      </c>
      <c r="H2695" s="9">
        <v>122570</v>
      </c>
      <c r="I2695" s="112"/>
      <c r="J2695" s="113"/>
      <c r="K2695" s="114"/>
      <c r="L2695" s="115"/>
      <c r="M2695" s="116"/>
      <c r="N2695" s="15" t="str">
        <f t="shared" si="226"/>
        <v>11807</v>
      </c>
      <c r="O2695" t="str">
        <f t="shared" si="224"/>
        <v/>
      </c>
      <c r="Q2695">
        <f t="shared" si="227"/>
        <v>11807</v>
      </c>
      <c r="R2695" s="14">
        <f t="shared" si="225"/>
        <v>1167332</v>
      </c>
    </row>
    <row r="2696" spans="1:18" ht="14.45" customHeight="1" x14ac:dyDescent="0.25">
      <c r="A2696" s="10">
        <v>297</v>
      </c>
      <c r="B2696" s="111"/>
      <c r="C2696" s="6" t="s">
        <v>3705</v>
      </c>
      <c r="D2696" s="7">
        <v>44998</v>
      </c>
      <c r="E2696" s="8" t="s">
        <v>2376</v>
      </c>
      <c r="F2696" s="9">
        <v>608814</v>
      </c>
      <c r="G2696" s="8" t="s">
        <v>1378</v>
      </c>
      <c r="H2696" s="9">
        <v>63925</v>
      </c>
      <c r="I2696" s="112"/>
      <c r="J2696" s="113"/>
      <c r="K2696" s="114"/>
      <c r="L2696" s="115"/>
      <c r="M2696" s="116"/>
      <c r="N2696" s="15" t="str">
        <f t="shared" si="226"/>
        <v>13454</v>
      </c>
      <c r="O2696" t="str">
        <f t="shared" si="224"/>
        <v/>
      </c>
      <c r="Q2696">
        <f t="shared" si="227"/>
        <v>13454</v>
      </c>
      <c r="R2696" s="14">
        <f t="shared" si="225"/>
        <v>608814</v>
      </c>
    </row>
    <row r="2697" spans="1:18" ht="14.45" customHeight="1" x14ac:dyDescent="0.25">
      <c r="A2697" s="10">
        <v>298</v>
      </c>
      <c r="B2697" s="111"/>
      <c r="C2697" s="6" t="s">
        <v>3706</v>
      </c>
      <c r="D2697" s="7">
        <v>44991</v>
      </c>
      <c r="E2697" s="8" t="s">
        <v>2376</v>
      </c>
      <c r="F2697" s="9">
        <v>2415991</v>
      </c>
      <c r="G2697" s="8" t="s">
        <v>1378</v>
      </c>
      <c r="H2697" s="9">
        <v>253679</v>
      </c>
      <c r="I2697" s="112"/>
      <c r="J2697" s="113"/>
      <c r="K2697" s="114"/>
      <c r="L2697" s="115"/>
      <c r="M2697" s="116"/>
      <c r="N2697" s="15" t="str">
        <f t="shared" si="226"/>
        <v>11364</v>
      </c>
      <c r="O2697" t="str">
        <f t="shared" si="224"/>
        <v/>
      </c>
      <c r="Q2697">
        <f t="shared" si="227"/>
        <v>11364</v>
      </c>
      <c r="R2697" s="14">
        <f t="shared" si="225"/>
        <v>2415991</v>
      </c>
    </row>
    <row r="2698" spans="1:18" ht="14.45" customHeight="1" x14ac:dyDescent="0.25">
      <c r="A2698" s="10">
        <v>299</v>
      </c>
      <c r="B2698" s="111"/>
      <c r="C2698" s="6" t="s">
        <v>3707</v>
      </c>
      <c r="D2698" s="7">
        <v>44998</v>
      </c>
      <c r="E2698" s="8" t="s">
        <v>3367</v>
      </c>
      <c r="F2698" s="9">
        <v>488655</v>
      </c>
      <c r="G2698" s="8" t="s">
        <v>1378</v>
      </c>
      <c r="H2698" s="9">
        <v>51309</v>
      </c>
      <c r="I2698" s="112"/>
      <c r="J2698" s="113"/>
      <c r="K2698" s="114"/>
      <c r="L2698" s="115"/>
      <c r="M2698" s="116"/>
      <c r="N2698" s="15" t="str">
        <f t="shared" si="226"/>
        <v>13456</v>
      </c>
      <c r="O2698" t="str">
        <f t="shared" si="224"/>
        <v/>
      </c>
      <c r="Q2698">
        <f t="shared" si="227"/>
        <v>13456</v>
      </c>
      <c r="R2698" s="14">
        <f t="shared" si="225"/>
        <v>488655</v>
      </c>
    </row>
    <row r="2699" spans="1:18" ht="14.45" customHeight="1" x14ac:dyDescent="0.25">
      <c r="A2699" s="10">
        <v>300</v>
      </c>
      <c r="B2699" s="111"/>
      <c r="C2699" s="6" t="s">
        <v>3708</v>
      </c>
      <c r="D2699" s="7">
        <v>44998</v>
      </c>
      <c r="E2699" s="8" t="s">
        <v>2380</v>
      </c>
      <c r="F2699" s="9">
        <v>374347</v>
      </c>
      <c r="G2699" s="8" t="s">
        <v>1378</v>
      </c>
      <c r="H2699" s="9">
        <v>39306</v>
      </c>
      <c r="I2699" s="112"/>
      <c r="J2699" s="113"/>
      <c r="K2699" s="114"/>
      <c r="L2699" s="115"/>
      <c r="M2699" s="116"/>
      <c r="N2699" s="15" t="str">
        <f t="shared" si="226"/>
        <v>13440</v>
      </c>
      <c r="O2699" t="str">
        <f t="shared" si="224"/>
        <v/>
      </c>
      <c r="Q2699">
        <f t="shared" si="227"/>
        <v>13440</v>
      </c>
      <c r="R2699" s="14">
        <f t="shared" si="225"/>
        <v>374347</v>
      </c>
    </row>
    <row r="2700" spans="1:18" ht="14.45" customHeight="1" x14ac:dyDescent="0.25">
      <c r="A2700" s="10">
        <v>301</v>
      </c>
      <c r="B2700" s="111"/>
      <c r="C2700" s="6" t="s">
        <v>3709</v>
      </c>
      <c r="D2700" s="7">
        <v>44996</v>
      </c>
      <c r="E2700" s="8" t="s">
        <v>2413</v>
      </c>
      <c r="F2700" s="9">
        <v>374347</v>
      </c>
      <c r="G2700" s="8" t="s">
        <v>1378</v>
      </c>
      <c r="H2700" s="9">
        <v>39306</v>
      </c>
      <c r="I2700" s="112"/>
      <c r="J2700" s="113"/>
      <c r="K2700" s="114"/>
      <c r="L2700" s="115"/>
      <c r="M2700" s="116"/>
      <c r="N2700" s="15" t="str">
        <f t="shared" si="226"/>
        <v>13342</v>
      </c>
      <c r="O2700" t="str">
        <f t="shared" si="224"/>
        <v/>
      </c>
      <c r="Q2700">
        <f t="shared" si="227"/>
        <v>13342</v>
      </c>
      <c r="R2700" s="14">
        <f t="shared" si="225"/>
        <v>374347</v>
      </c>
    </row>
    <row r="2701" spans="1:18" ht="14.45" customHeight="1" x14ac:dyDescent="0.25">
      <c r="A2701" s="10">
        <v>302</v>
      </c>
      <c r="B2701" s="111"/>
      <c r="C2701" s="6" t="s">
        <v>3710</v>
      </c>
      <c r="D2701" s="7">
        <v>44996</v>
      </c>
      <c r="E2701" s="8" t="s">
        <v>2413</v>
      </c>
      <c r="F2701" s="9">
        <v>374347</v>
      </c>
      <c r="G2701" s="8" t="s">
        <v>1378</v>
      </c>
      <c r="H2701" s="9">
        <v>39306</v>
      </c>
      <c r="I2701" s="112"/>
      <c r="J2701" s="113"/>
      <c r="K2701" s="114"/>
      <c r="L2701" s="115"/>
      <c r="M2701" s="116"/>
      <c r="N2701" s="15" t="str">
        <f t="shared" si="226"/>
        <v>13341</v>
      </c>
      <c r="O2701" t="str">
        <f t="shared" si="224"/>
        <v/>
      </c>
      <c r="Q2701">
        <f t="shared" si="227"/>
        <v>13341</v>
      </c>
      <c r="R2701" s="14">
        <f t="shared" si="225"/>
        <v>374347</v>
      </c>
    </row>
    <row r="2702" spans="1:18" ht="14.45" customHeight="1" x14ac:dyDescent="0.25">
      <c r="A2702" s="10">
        <v>303</v>
      </c>
      <c r="B2702" s="111"/>
      <c r="C2702" s="6" t="s">
        <v>3711</v>
      </c>
      <c r="D2702" s="7">
        <v>44995</v>
      </c>
      <c r="E2702" s="8" t="s">
        <v>3367</v>
      </c>
      <c r="F2702" s="9">
        <v>886820</v>
      </c>
      <c r="G2702" s="8" t="s">
        <v>1378</v>
      </c>
      <c r="H2702" s="9">
        <v>93116</v>
      </c>
      <c r="I2702" s="112"/>
      <c r="J2702" s="113"/>
      <c r="K2702" s="114"/>
      <c r="L2702" s="115"/>
      <c r="M2702" s="116"/>
      <c r="N2702" s="15" t="str">
        <f t="shared" si="226"/>
        <v>13211</v>
      </c>
      <c r="O2702" t="str">
        <f t="shared" si="224"/>
        <v/>
      </c>
      <c r="Q2702">
        <f t="shared" si="227"/>
        <v>13211</v>
      </c>
      <c r="R2702" s="14">
        <f t="shared" si="225"/>
        <v>886820</v>
      </c>
    </row>
    <row r="2703" spans="1:18" ht="14.45" customHeight="1" x14ac:dyDescent="0.25">
      <c r="A2703" s="10">
        <v>304</v>
      </c>
      <c r="B2703" s="111"/>
      <c r="C2703" s="6" t="s">
        <v>3712</v>
      </c>
      <c r="D2703" s="7">
        <v>44993</v>
      </c>
      <c r="E2703" s="8" t="s">
        <v>3367</v>
      </c>
      <c r="F2703" s="9">
        <v>1284116</v>
      </c>
      <c r="G2703" s="8" t="s">
        <v>1378</v>
      </c>
      <c r="H2703" s="9">
        <v>134832</v>
      </c>
      <c r="I2703" s="112"/>
      <c r="J2703" s="113"/>
      <c r="K2703" s="114"/>
      <c r="L2703" s="115"/>
      <c r="M2703" s="116"/>
      <c r="N2703" s="15" t="str">
        <f t="shared" si="226"/>
        <v>11806</v>
      </c>
      <c r="O2703" t="str">
        <f t="shared" si="224"/>
        <v/>
      </c>
      <c r="Q2703">
        <f t="shared" si="227"/>
        <v>11806</v>
      </c>
      <c r="R2703" s="14">
        <f t="shared" si="225"/>
        <v>1284116</v>
      </c>
    </row>
    <row r="2704" spans="1:18" ht="14.45" customHeight="1" x14ac:dyDescent="0.25">
      <c r="A2704" s="10">
        <v>305</v>
      </c>
      <c r="B2704" s="111"/>
      <c r="C2704" s="6" t="s">
        <v>3713</v>
      </c>
      <c r="D2704" s="7">
        <v>44992</v>
      </c>
      <c r="E2704" s="8" t="s">
        <v>2380</v>
      </c>
      <c r="F2704" s="9">
        <v>1014690</v>
      </c>
      <c r="G2704" s="8" t="s">
        <v>1378</v>
      </c>
      <c r="H2704" s="9">
        <v>106542</v>
      </c>
      <c r="I2704" s="112"/>
      <c r="J2704" s="113"/>
      <c r="K2704" s="114"/>
      <c r="L2704" s="115"/>
      <c r="M2704" s="116"/>
      <c r="N2704" s="15" t="str">
        <f t="shared" si="226"/>
        <v>11527</v>
      </c>
      <c r="O2704" t="str">
        <f t="shared" si="224"/>
        <v/>
      </c>
      <c r="Q2704">
        <f t="shared" si="227"/>
        <v>11527</v>
      </c>
      <c r="R2704" s="14">
        <f t="shared" si="225"/>
        <v>1014690</v>
      </c>
    </row>
    <row r="2705" spans="1:18" ht="14.45" customHeight="1" x14ac:dyDescent="0.25">
      <c r="A2705" s="10">
        <v>306</v>
      </c>
      <c r="B2705" s="111"/>
      <c r="C2705" s="6" t="s">
        <v>3714</v>
      </c>
      <c r="D2705" s="7">
        <v>44998</v>
      </c>
      <c r="E2705" s="8" t="s">
        <v>2418</v>
      </c>
      <c r="F2705" s="9">
        <v>374347</v>
      </c>
      <c r="G2705" s="8" t="s">
        <v>1378</v>
      </c>
      <c r="H2705" s="9">
        <v>39306</v>
      </c>
      <c r="I2705" s="112"/>
      <c r="J2705" s="113"/>
      <c r="K2705" s="114"/>
      <c r="L2705" s="115"/>
      <c r="M2705" s="116"/>
      <c r="N2705" s="15" t="str">
        <f t="shared" si="226"/>
        <v>13468</v>
      </c>
      <c r="O2705" t="str">
        <f t="shared" si="224"/>
        <v/>
      </c>
      <c r="Q2705">
        <f t="shared" si="227"/>
        <v>13468</v>
      </c>
      <c r="R2705" s="14">
        <f t="shared" si="225"/>
        <v>374347</v>
      </c>
    </row>
    <row r="2706" spans="1:18" ht="14.45" customHeight="1" x14ac:dyDescent="0.25">
      <c r="A2706" s="10">
        <v>307</v>
      </c>
      <c r="B2706" s="111"/>
      <c r="C2706" s="6" t="s">
        <v>3715</v>
      </c>
      <c r="D2706" s="7">
        <v>44996</v>
      </c>
      <c r="E2706" s="8" t="s">
        <v>2363</v>
      </c>
      <c r="F2706" s="9">
        <v>374347</v>
      </c>
      <c r="G2706" s="8" t="s">
        <v>1378</v>
      </c>
      <c r="H2706" s="9">
        <v>39306</v>
      </c>
      <c r="I2706" s="112"/>
      <c r="J2706" s="113"/>
      <c r="K2706" s="114"/>
      <c r="L2706" s="115"/>
      <c r="M2706" s="116"/>
      <c r="N2706" s="15" t="str">
        <f t="shared" si="226"/>
        <v>13325</v>
      </c>
      <c r="O2706" t="str">
        <f t="shared" si="224"/>
        <v/>
      </c>
      <c r="Q2706">
        <f t="shared" si="227"/>
        <v>13325</v>
      </c>
      <c r="R2706" s="14">
        <f t="shared" si="225"/>
        <v>374347</v>
      </c>
    </row>
    <row r="2707" spans="1:18" ht="14.45" customHeight="1" x14ac:dyDescent="0.25">
      <c r="A2707" s="10">
        <v>308</v>
      </c>
      <c r="B2707" s="111"/>
      <c r="C2707" s="6" t="s">
        <v>3716</v>
      </c>
      <c r="D2707" s="7">
        <v>44992</v>
      </c>
      <c r="E2707" s="8" t="s">
        <v>2376</v>
      </c>
      <c r="F2707" s="9">
        <v>518323</v>
      </c>
      <c r="G2707" s="8" t="s">
        <v>1378</v>
      </c>
      <c r="H2707" s="9">
        <v>54424</v>
      </c>
      <c r="I2707" s="112"/>
      <c r="J2707" s="113"/>
      <c r="K2707" s="114"/>
      <c r="L2707" s="115"/>
      <c r="M2707" s="116"/>
      <c r="N2707" s="15" t="str">
        <f t="shared" si="226"/>
        <v>11497</v>
      </c>
      <c r="O2707" t="str">
        <f t="shared" si="224"/>
        <v/>
      </c>
      <c r="Q2707">
        <f t="shared" si="227"/>
        <v>11497</v>
      </c>
      <c r="R2707" s="14">
        <f t="shared" si="225"/>
        <v>518323</v>
      </c>
    </row>
    <row r="2708" spans="1:18" ht="14.45" customHeight="1" x14ac:dyDescent="0.25">
      <c r="A2708" s="10">
        <v>309</v>
      </c>
      <c r="B2708" s="111"/>
      <c r="C2708" s="6" t="s">
        <v>3717</v>
      </c>
      <c r="D2708" s="7">
        <v>44992</v>
      </c>
      <c r="E2708" s="8" t="s">
        <v>2380</v>
      </c>
      <c r="F2708" s="9">
        <v>812246</v>
      </c>
      <c r="G2708" s="8" t="s">
        <v>1378</v>
      </c>
      <c r="H2708" s="9">
        <v>85286</v>
      </c>
      <c r="I2708" s="112"/>
      <c r="J2708" s="113"/>
      <c r="K2708" s="114"/>
      <c r="L2708" s="115"/>
      <c r="M2708" s="116"/>
      <c r="N2708" s="15" t="str">
        <f t="shared" si="226"/>
        <v>11516</v>
      </c>
      <c r="O2708" t="str">
        <f t="shared" ref="O2708:O2771" si="228">+IF(F2708&gt;0,"","HT")</f>
        <v/>
      </c>
      <c r="Q2708">
        <f t="shared" si="227"/>
        <v>11516</v>
      </c>
      <c r="R2708" s="14">
        <f t="shared" si="225"/>
        <v>812246</v>
      </c>
    </row>
    <row r="2709" spans="1:18" ht="14.45" customHeight="1" x14ac:dyDescent="0.25">
      <c r="A2709" s="10">
        <v>310</v>
      </c>
      <c r="B2709" s="111"/>
      <c r="C2709" s="6" t="s">
        <v>3718</v>
      </c>
      <c r="D2709" s="7">
        <v>44987</v>
      </c>
      <c r="E2709" s="8" t="s">
        <v>2426</v>
      </c>
      <c r="F2709" s="9">
        <v>800841</v>
      </c>
      <c r="G2709" s="8" t="s">
        <v>1378</v>
      </c>
      <c r="H2709" s="9">
        <v>84088</v>
      </c>
      <c r="I2709" s="112"/>
      <c r="J2709" s="113"/>
      <c r="K2709" s="114"/>
      <c r="L2709" s="115"/>
      <c r="M2709" s="116"/>
      <c r="N2709" s="15" t="str">
        <f t="shared" si="226"/>
        <v>11011</v>
      </c>
      <c r="O2709" t="str">
        <f t="shared" si="228"/>
        <v/>
      </c>
      <c r="Q2709">
        <f t="shared" si="227"/>
        <v>11011</v>
      </c>
      <c r="R2709" s="14">
        <f t="shared" si="225"/>
        <v>800841</v>
      </c>
    </row>
    <row r="2710" spans="1:18" ht="14.45" customHeight="1" x14ac:dyDescent="0.25">
      <c r="A2710" s="10">
        <v>311</v>
      </c>
      <c r="B2710" s="111"/>
      <c r="C2710" s="6" t="s">
        <v>3719</v>
      </c>
      <c r="D2710" s="7">
        <v>44986</v>
      </c>
      <c r="E2710" s="8" t="s">
        <v>2418</v>
      </c>
      <c r="F2710" s="9">
        <v>610819</v>
      </c>
      <c r="G2710" s="8" t="s">
        <v>1378</v>
      </c>
      <c r="H2710" s="9">
        <v>64136</v>
      </c>
      <c r="I2710" s="112"/>
      <c r="J2710" s="113"/>
      <c r="K2710" s="114"/>
      <c r="L2710" s="115"/>
      <c r="M2710" s="116"/>
      <c r="N2710" s="15" t="str">
        <f t="shared" si="226"/>
        <v>09137</v>
      </c>
      <c r="O2710" t="str">
        <f t="shared" si="228"/>
        <v/>
      </c>
      <c r="Q2710">
        <f t="shared" si="227"/>
        <v>9137</v>
      </c>
      <c r="R2710" s="14">
        <f t="shared" si="225"/>
        <v>610819</v>
      </c>
    </row>
    <row r="2711" spans="1:18" ht="14.45" customHeight="1" x14ac:dyDescent="0.25">
      <c r="A2711" s="10">
        <v>312</v>
      </c>
      <c r="B2711" s="111"/>
      <c r="C2711" s="6" t="s">
        <v>3720</v>
      </c>
      <c r="D2711" s="7">
        <v>44986</v>
      </c>
      <c r="E2711" s="8" t="s">
        <v>2363</v>
      </c>
      <c r="F2711" s="9">
        <v>764656</v>
      </c>
      <c r="G2711" s="8" t="s">
        <v>1378</v>
      </c>
      <c r="H2711" s="9">
        <v>80289</v>
      </c>
      <c r="I2711" s="112"/>
      <c r="J2711" s="113"/>
      <c r="K2711" s="114"/>
      <c r="L2711" s="115"/>
      <c r="M2711" s="116"/>
      <c r="N2711" s="15" t="str">
        <f t="shared" si="226"/>
        <v>09169</v>
      </c>
      <c r="O2711" t="str">
        <f t="shared" si="228"/>
        <v/>
      </c>
      <c r="Q2711">
        <f t="shared" si="227"/>
        <v>9169</v>
      </c>
      <c r="R2711" s="14">
        <f t="shared" si="225"/>
        <v>764656</v>
      </c>
    </row>
    <row r="2712" spans="1:18" ht="14.45" customHeight="1" x14ac:dyDescent="0.25">
      <c r="A2712" s="10">
        <v>313</v>
      </c>
      <c r="B2712" s="111"/>
      <c r="C2712" s="6" t="s">
        <v>3721</v>
      </c>
      <c r="D2712" s="7">
        <v>45005</v>
      </c>
      <c r="E2712" s="8" t="s">
        <v>3367</v>
      </c>
      <c r="F2712" s="9">
        <v>798600</v>
      </c>
      <c r="G2712" s="8" t="s">
        <v>1378</v>
      </c>
      <c r="H2712" s="9">
        <v>83853</v>
      </c>
      <c r="I2712" s="112"/>
      <c r="J2712" s="113"/>
      <c r="K2712" s="114"/>
      <c r="L2712" s="115"/>
      <c r="M2712" s="116"/>
      <c r="N2712" s="15" t="str">
        <f t="shared" si="226"/>
        <v>15760</v>
      </c>
      <c r="O2712" t="str">
        <f t="shared" si="228"/>
        <v/>
      </c>
      <c r="Q2712">
        <f t="shared" si="227"/>
        <v>15760</v>
      </c>
      <c r="R2712" s="14">
        <f t="shared" si="225"/>
        <v>798600</v>
      </c>
    </row>
    <row r="2713" spans="1:18" ht="14.45" customHeight="1" x14ac:dyDescent="0.25">
      <c r="A2713" s="10">
        <v>314</v>
      </c>
      <c r="B2713" s="111"/>
      <c r="C2713" s="6" t="s">
        <v>3722</v>
      </c>
      <c r="D2713" s="7">
        <v>45000</v>
      </c>
      <c r="E2713" s="8" t="s">
        <v>2418</v>
      </c>
      <c r="F2713" s="9">
        <v>1290691</v>
      </c>
      <c r="G2713" s="8" t="s">
        <v>1378</v>
      </c>
      <c r="H2713" s="9">
        <v>135523</v>
      </c>
      <c r="I2713" s="112"/>
      <c r="J2713" s="113"/>
      <c r="K2713" s="114"/>
      <c r="L2713" s="115"/>
      <c r="M2713" s="116"/>
      <c r="N2713" s="15" t="str">
        <f t="shared" si="226"/>
        <v>13654</v>
      </c>
      <c r="O2713" t="str">
        <f t="shared" si="228"/>
        <v/>
      </c>
      <c r="Q2713">
        <f t="shared" si="227"/>
        <v>13654</v>
      </c>
      <c r="R2713" s="14">
        <f t="shared" si="225"/>
        <v>1290691</v>
      </c>
    </row>
    <row r="2714" spans="1:18" ht="14.45" customHeight="1" x14ac:dyDescent="0.25">
      <c r="A2714" s="10">
        <v>315</v>
      </c>
      <c r="B2714" s="111"/>
      <c r="C2714" s="6" t="s">
        <v>3723</v>
      </c>
      <c r="D2714" s="7">
        <v>44996</v>
      </c>
      <c r="E2714" s="8" t="s">
        <v>2376</v>
      </c>
      <c r="F2714" s="9">
        <v>374347</v>
      </c>
      <c r="G2714" s="8" t="s">
        <v>1378</v>
      </c>
      <c r="H2714" s="9">
        <v>39306</v>
      </c>
      <c r="I2714" s="112"/>
      <c r="J2714" s="113"/>
      <c r="K2714" s="114"/>
      <c r="L2714" s="115"/>
      <c r="M2714" s="116"/>
      <c r="N2714" s="15" t="str">
        <f t="shared" si="226"/>
        <v>13326</v>
      </c>
      <c r="O2714" t="str">
        <f t="shared" si="228"/>
        <v/>
      </c>
      <c r="Q2714">
        <f t="shared" si="227"/>
        <v>13326</v>
      </c>
      <c r="R2714" s="14">
        <f t="shared" si="225"/>
        <v>374347</v>
      </c>
    </row>
    <row r="2715" spans="1:18" ht="14.45" customHeight="1" x14ac:dyDescent="0.25">
      <c r="A2715" s="10">
        <v>316</v>
      </c>
      <c r="B2715" s="111"/>
      <c r="C2715" s="6" t="s">
        <v>3724</v>
      </c>
      <c r="D2715" s="7">
        <v>45002</v>
      </c>
      <c r="E2715" s="8" t="s">
        <v>2426</v>
      </c>
      <c r="F2715" s="9">
        <v>374347</v>
      </c>
      <c r="G2715" s="8" t="s">
        <v>1378</v>
      </c>
      <c r="H2715" s="9">
        <v>39306</v>
      </c>
      <c r="I2715" s="112"/>
      <c r="J2715" s="113"/>
      <c r="K2715" s="114"/>
      <c r="L2715" s="115"/>
      <c r="M2715" s="116"/>
      <c r="N2715" s="15" t="str">
        <f t="shared" si="226"/>
        <v>15600</v>
      </c>
      <c r="O2715" t="str">
        <f t="shared" si="228"/>
        <v/>
      </c>
      <c r="Q2715">
        <f t="shared" si="227"/>
        <v>15600</v>
      </c>
      <c r="R2715" s="14">
        <f t="shared" si="225"/>
        <v>374347</v>
      </c>
    </row>
    <row r="2716" spans="1:18" ht="14.45" customHeight="1" x14ac:dyDescent="0.25">
      <c r="A2716" s="10">
        <v>317</v>
      </c>
      <c r="B2716" s="111"/>
      <c r="C2716" s="6" t="s">
        <v>3725</v>
      </c>
      <c r="D2716" s="7">
        <v>45013</v>
      </c>
      <c r="E2716" s="8" t="s">
        <v>2413</v>
      </c>
      <c r="F2716" s="9">
        <v>654256</v>
      </c>
      <c r="G2716" s="8" t="s">
        <v>1378</v>
      </c>
      <c r="H2716" s="9">
        <v>68697</v>
      </c>
      <c r="I2716" s="112"/>
      <c r="J2716" s="113"/>
      <c r="K2716" s="114"/>
      <c r="L2716" s="115"/>
      <c r="M2716" s="116"/>
      <c r="N2716" s="15" t="str">
        <f t="shared" si="226"/>
        <v>17652</v>
      </c>
      <c r="O2716" t="str">
        <f t="shared" si="228"/>
        <v/>
      </c>
      <c r="Q2716">
        <f t="shared" si="227"/>
        <v>17652</v>
      </c>
      <c r="R2716" s="14">
        <f t="shared" si="225"/>
        <v>654256</v>
      </c>
    </row>
    <row r="2717" spans="1:18" ht="14.45" customHeight="1" x14ac:dyDescent="0.25">
      <c r="A2717" s="10">
        <v>318</v>
      </c>
      <c r="B2717" s="111"/>
      <c r="C2717" s="6" t="s">
        <v>3726</v>
      </c>
      <c r="D2717" s="7">
        <v>45014</v>
      </c>
      <c r="E2717" s="8" t="s">
        <v>2426</v>
      </c>
      <c r="F2717" s="9">
        <v>1275040</v>
      </c>
      <c r="G2717" s="8" t="s">
        <v>1378</v>
      </c>
      <c r="H2717" s="9">
        <v>133879</v>
      </c>
      <c r="I2717" s="112"/>
      <c r="J2717" s="113"/>
      <c r="K2717" s="114"/>
      <c r="L2717" s="115"/>
      <c r="M2717" s="116"/>
      <c r="N2717" s="15" t="str">
        <f t="shared" si="226"/>
        <v>17757</v>
      </c>
      <c r="O2717" t="str">
        <f t="shared" si="228"/>
        <v/>
      </c>
      <c r="Q2717">
        <f t="shared" si="227"/>
        <v>17757</v>
      </c>
      <c r="R2717" s="14">
        <f t="shared" si="225"/>
        <v>1275040</v>
      </c>
    </row>
    <row r="2718" spans="1:18" ht="14.45" customHeight="1" x14ac:dyDescent="0.25">
      <c r="A2718" s="10">
        <v>319</v>
      </c>
      <c r="B2718" s="111"/>
      <c r="C2718" s="6" t="s">
        <v>3727</v>
      </c>
      <c r="D2718" s="7">
        <v>45005</v>
      </c>
      <c r="E2718" s="8" t="s">
        <v>2426</v>
      </c>
      <c r="F2718" s="9">
        <v>1014690</v>
      </c>
      <c r="G2718" s="8" t="s">
        <v>1378</v>
      </c>
      <c r="H2718" s="9">
        <v>106542</v>
      </c>
      <c r="I2718" s="112"/>
      <c r="J2718" s="113"/>
      <c r="K2718" s="114"/>
      <c r="L2718" s="115"/>
      <c r="M2718" s="116"/>
      <c r="N2718" s="15" t="str">
        <f t="shared" si="226"/>
        <v>15756</v>
      </c>
      <c r="O2718" t="str">
        <f t="shared" si="228"/>
        <v/>
      </c>
      <c r="Q2718">
        <f t="shared" si="227"/>
        <v>15756</v>
      </c>
      <c r="R2718" s="14">
        <f t="shared" si="225"/>
        <v>1014690</v>
      </c>
    </row>
    <row r="2719" spans="1:18" ht="14.45" customHeight="1" x14ac:dyDescent="0.25">
      <c r="A2719" s="10">
        <v>320</v>
      </c>
      <c r="B2719" s="111"/>
      <c r="C2719" s="6" t="s">
        <v>3728</v>
      </c>
      <c r="D2719" s="7">
        <v>45015</v>
      </c>
      <c r="E2719" s="8" t="s">
        <v>2413</v>
      </c>
      <c r="F2719" s="9">
        <v>911241</v>
      </c>
      <c r="G2719" s="8" t="s">
        <v>1378</v>
      </c>
      <c r="H2719" s="9">
        <v>95680</v>
      </c>
      <c r="I2719" s="112"/>
      <c r="J2719" s="113"/>
      <c r="K2719" s="114"/>
      <c r="L2719" s="115"/>
      <c r="M2719" s="116"/>
      <c r="N2719" s="15" t="str">
        <f t="shared" si="226"/>
        <v>18696</v>
      </c>
      <c r="O2719" t="str">
        <f t="shared" si="228"/>
        <v/>
      </c>
      <c r="Q2719">
        <f t="shared" si="227"/>
        <v>18696</v>
      </c>
      <c r="R2719" s="14">
        <f t="shared" si="225"/>
        <v>911241</v>
      </c>
    </row>
    <row r="2720" spans="1:18" ht="14.45" customHeight="1" x14ac:dyDescent="0.25">
      <c r="A2720" s="10">
        <v>321</v>
      </c>
      <c r="B2720" s="111"/>
      <c r="C2720" s="6" t="s">
        <v>3729</v>
      </c>
      <c r="D2720" s="7">
        <v>45015</v>
      </c>
      <c r="E2720" s="8" t="s">
        <v>2413</v>
      </c>
      <c r="F2720" s="9">
        <v>1248064</v>
      </c>
      <c r="G2720" s="8" t="s">
        <v>1378</v>
      </c>
      <c r="H2720" s="9">
        <v>131047</v>
      </c>
      <c r="I2720" s="112"/>
      <c r="J2720" s="113"/>
      <c r="K2720" s="114"/>
      <c r="L2720" s="115"/>
      <c r="M2720" s="116"/>
      <c r="N2720" s="15" t="str">
        <f t="shared" si="226"/>
        <v>18686</v>
      </c>
      <c r="O2720" t="str">
        <f t="shared" si="228"/>
        <v/>
      </c>
      <c r="Q2720">
        <f t="shared" si="227"/>
        <v>18686</v>
      </c>
      <c r="R2720" s="14">
        <f t="shared" si="225"/>
        <v>1248064</v>
      </c>
    </row>
    <row r="2721" spans="1:18" ht="14.45" customHeight="1" x14ac:dyDescent="0.25">
      <c r="A2721" s="10">
        <v>322</v>
      </c>
      <c r="B2721" s="111"/>
      <c r="C2721" s="6" t="s">
        <v>3730</v>
      </c>
      <c r="D2721" s="7">
        <v>45000</v>
      </c>
      <c r="E2721" s="8" t="s">
        <v>2426</v>
      </c>
      <c r="F2721" s="9">
        <v>374347</v>
      </c>
      <c r="G2721" s="8" t="s">
        <v>1378</v>
      </c>
      <c r="H2721" s="9">
        <v>39306</v>
      </c>
      <c r="I2721" s="112"/>
      <c r="J2721" s="113"/>
      <c r="K2721" s="114"/>
      <c r="L2721" s="115"/>
      <c r="M2721" s="116"/>
      <c r="N2721" s="15" t="str">
        <f t="shared" si="226"/>
        <v>13686</v>
      </c>
      <c r="O2721" t="str">
        <f t="shared" si="228"/>
        <v/>
      </c>
      <c r="Q2721">
        <f t="shared" si="227"/>
        <v>13686</v>
      </c>
      <c r="R2721" s="14">
        <f t="shared" ref="R2721:R2784" si="229">+F2721</f>
        <v>374347</v>
      </c>
    </row>
    <row r="2722" spans="1:18" ht="14.45" customHeight="1" x14ac:dyDescent="0.25">
      <c r="A2722" s="10">
        <v>323</v>
      </c>
      <c r="B2722" s="111"/>
      <c r="C2722" s="6" t="s">
        <v>3731</v>
      </c>
      <c r="D2722" s="7">
        <v>45016</v>
      </c>
      <c r="E2722" s="8" t="s">
        <v>2376</v>
      </c>
      <c r="F2722" s="9">
        <v>610819</v>
      </c>
      <c r="G2722" s="8" t="s">
        <v>1378</v>
      </c>
      <c r="H2722" s="9">
        <v>64136</v>
      </c>
      <c r="I2722" s="112"/>
      <c r="J2722" s="113"/>
      <c r="K2722" s="114"/>
      <c r="L2722" s="115"/>
      <c r="M2722" s="116"/>
      <c r="N2722" s="15" t="str">
        <f t="shared" si="226"/>
        <v>18747</v>
      </c>
      <c r="O2722" t="str">
        <f t="shared" si="228"/>
        <v/>
      </c>
      <c r="Q2722">
        <f t="shared" si="227"/>
        <v>18747</v>
      </c>
      <c r="R2722" s="14">
        <f t="shared" si="229"/>
        <v>610819</v>
      </c>
    </row>
    <row r="2723" spans="1:18" ht="14.45" customHeight="1" x14ac:dyDescent="0.25">
      <c r="A2723" s="10">
        <v>324</v>
      </c>
      <c r="B2723" s="111"/>
      <c r="C2723" s="6" t="s">
        <v>3732</v>
      </c>
      <c r="D2723" s="7">
        <v>45014</v>
      </c>
      <c r="E2723" s="8" t="s">
        <v>2380</v>
      </c>
      <c r="F2723" s="9">
        <v>518323</v>
      </c>
      <c r="G2723" s="8" t="s">
        <v>1378</v>
      </c>
      <c r="H2723" s="9">
        <v>54424</v>
      </c>
      <c r="I2723" s="112"/>
      <c r="J2723" s="113"/>
      <c r="K2723" s="114"/>
      <c r="L2723" s="115"/>
      <c r="M2723" s="116"/>
      <c r="N2723" s="15" t="str">
        <f t="shared" si="226"/>
        <v>17750</v>
      </c>
      <c r="O2723" t="str">
        <f t="shared" si="228"/>
        <v/>
      </c>
      <c r="Q2723">
        <f t="shared" si="227"/>
        <v>17750</v>
      </c>
      <c r="R2723" s="14">
        <f t="shared" si="229"/>
        <v>518323</v>
      </c>
    </row>
    <row r="2724" spans="1:18" ht="14.45" customHeight="1" x14ac:dyDescent="0.25">
      <c r="A2724" s="10">
        <v>325</v>
      </c>
      <c r="B2724" s="111"/>
      <c r="C2724" s="6" t="s">
        <v>3733</v>
      </c>
      <c r="D2724" s="7">
        <v>45000</v>
      </c>
      <c r="E2724" s="8" t="s">
        <v>2418</v>
      </c>
      <c r="F2724" s="9">
        <v>374347</v>
      </c>
      <c r="G2724" s="8" t="s">
        <v>1378</v>
      </c>
      <c r="H2724" s="9">
        <v>39306</v>
      </c>
      <c r="I2724" s="112"/>
      <c r="J2724" s="113"/>
      <c r="K2724" s="114"/>
      <c r="L2724" s="115"/>
      <c r="M2724" s="116"/>
      <c r="N2724" s="15" t="str">
        <f t="shared" si="226"/>
        <v>13646</v>
      </c>
      <c r="O2724" t="str">
        <f t="shared" si="228"/>
        <v/>
      </c>
      <c r="Q2724">
        <f t="shared" si="227"/>
        <v>13646</v>
      </c>
      <c r="R2724" s="14">
        <f t="shared" si="229"/>
        <v>374347</v>
      </c>
    </row>
    <row r="2725" spans="1:18" ht="14.45" customHeight="1" x14ac:dyDescent="0.25">
      <c r="A2725" s="10">
        <v>326</v>
      </c>
      <c r="B2725" s="111"/>
      <c r="C2725" s="6" t="s">
        <v>3734</v>
      </c>
      <c r="D2725" s="7">
        <v>45014</v>
      </c>
      <c r="E2725" s="8" t="s">
        <v>2426</v>
      </c>
      <c r="F2725" s="9">
        <v>774414</v>
      </c>
      <c r="G2725" s="8" t="s">
        <v>1378</v>
      </c>
      <c r="H2725" s="9">
        <v>81313</v>
      </c>
      <c r="I2725" s="112"/>
      <c r="J2725" s="113"/>
      <c r="K2725" s="114"/>
      <c r="L2725" s="115"/>
      <c r="M2725" s="116"/>
      <c r="N2725" s="15" t="str">
        <f t="shared" si="226"/>
        <v>17723</v>
      </c>
      <c r="O2725" t="str">
        <f t="shared" si="228"/>
        <v/>
      </c>
      <c r="Q2725">
        <f t="shared" si="227"/>
        <v>17723</v>
      </c>
      <c r="R2725" s="14">
        <f t="shared" si="229"/>
        <v>774414</v>
      </c>
    </row>
    <row r="2726" spans="1:18" ht="14.45" customHeight="1" x14ac:dyDescent="0.25">
      <c r="A2726" s="10">
        <v>327</v>
      </c>
      <c r="B2726" s="111"/>
      <c r="C2726" s="6" t="s">
        <v>3735</v>
      </c>
      <c r="D2726" s="7">
        <v>45006</v>
      </c>
      <c r="E2726" s="8" t="s">
        <v>2426</v>
      </c>
      <c r="F2726" s="9">
        <v>610819</v>
      </c>
      <c r="G2726" s="8" t="s">
        <v>1378</v>
      </c>
      <c r="H2726" s="9">
        <v>64136</v>
      </c>
      <c r="I2726" s="112"/>
      <c r="J2726" s="113"/>
      <c r="K2726" s="114"/>
      <c r="L2726" s="115"/>
      <c r="M2726" s="116"/>
      <c r="N2726" s="15" t="str">
        <f t="shared" ref="N2726:N2789" si="230">+RIGHT(C2726,5)</f>
        <v>15853</v>
      </c>
      <c r="O2726" t="str">
        <f t="shared" si="228"/>
        <v/>
      </c>
      <c r="Q2726">
        <f t="shared" si="227"/>
        <v>15853</v>
      </c>
      <c r="R2726" s="14">
        <f t="shared" si="229"/>
        <v>610819</v>
      </c>
    </row>
    <row r="2727" spans="1:18" ht="14.45" customHeight="1" x14ac:dyDescent="0.25">
      <c r="A2727" s="10">
        <v>328</v>
      </c>
      <c r="B2727" s="111"/>
      <c r="C2727" s="6" t="s">
        <v>3736</v>
      </c>
      <c r="D2727" s="7">
        <v>45007</v>
      </c>
      <c r="E2727" s="8" t="s">
        <v>3367</v>
      </c>
      <c r="F2727" s="9">
        <v>709456</v>
      </c>
      <c r="G2727" s="8" t="s">
        <v>1378</v>
      </c>
      <c r="H2727" s="9">
        <v>74493</v>
      </c>
      <c r="I2727" s="112"/>
      <c r="J2727" s="113"/>
      <c r="K2727" s="114"/>
      <c r="L2727" s="115"/>
      <c r="M2727" s="116"/>
      <c r="N2727" s="15" t="str">
        <f t="shared" si="230"/>
        <v>15890</v>
      </c>
      <c r="O2727" t="str">
        <f t="shared" si="228"/>
        <v/>
      </c>
      <c r="Q2727">
        <f t="shared" si="227"/>
        <v>15890</v>
      </c>
      <c r="R2727" s="14">
        <f t="shared" si="229"/>
        <v>709456</v>
      </c>
    </row>
    <row r="2728" spans="1:18" ht="14.45" customHeight="1" x14ac:dyDescent="0.25">
      <c r="A2728" s="10">
        <v>329</v>
      </c>
      <c r="B2728" s="111"/>
      <c r="C2728" s="6" t="s">
        <v>3737</v>
      </c>
      <c r="D2728" s="7">
        <v>45010</v>
      </c>
      <c r="E2728" s="8" t="s">
        <v>2380</v>
      </c>
      <c r="F2728" s="9">
        <v>610819</v>
      </c>
      <c r="G2728" s="8" t="s">
        <v>1378</v>
      </c>
      <c r="H2728" s="9">
        <v>64136</v>
      </c>
      <c r="I2728" s="112"/>
      <c r="J2728" s="113"/>
      <c r="K2728" s="114"/>
      <c r="L2728" s="115"/>
      <c r="M2728" s="116"/>
      <c r="N2728" s="15" t="str">
        <f t="shared" si="230"/>
        <v>17501</v>
      </c>
      <c r="O2728" t="str">
        <f t="shared" si="228"/>
        <v/>
      </c>
      <c r="Q2728">
        <f t="shared" si="227"/>
        <v>17501</v>
      </c>
      <c r="R2728" s="14">
        <f t="shared" si="229"/>
        <v>610819</v>
      </c>
    </row>
    <row r="2729" spans="1:18" ht="14.45" customHeight="1" x14ac:dyDescent="0.25">
      <c r="A2729" s="10">
        <v>330</v>
      </c>
      <c r="B2729" s="111"/>
      <c r="C2729" s="6" t="s">
        <v>3738</v>
      </c>
      <c r="D2729" s="7">
        <v>45000</v>
      </c>
      <c r="E2729" s="8" t="s">
        <v>2418</v>
      </c>
      <c r="F2729" s="9">
        <v>652251</v>
      </c>
      <c r="G2729" s="8" t="s">
        <v>1378</v>
      </c>
      <c r="H2729" s="9">
        <v>68486</v>
      </c>
      <c r="I2729" s="112"/>
      <c r="J2729" s="113"/>
      <c r="K2729" s="114"/>
      <c r="L2729" s="115"/>
      <c r="M2729" s="116"/>
      <c r="N2729" s="15" t="str">
        <f t="shared" si="230"/>
        <v>13615</v>
      </c>
      <c r="O2729" t="str">
        <f t="shared" si="228"/>
        <v/>
      </c>
      <c r="Q2729">
        <f t="shared" si="227"/>
        <v>13615</v>
      </c>
      <c r="R2729" s="14">
        <f t="shared" si="229"/>
        <v>652251</v>
      </c>
    </row>
    <row r="2730" spans="1:18" ht="14.45" customHeight="1" x14ac:dyDescent="0.25">
      <c r="A2730" s="10">
        <v>331</v>
      </c>
      <c r="B2730" s="111"/>
      <c r="C2730" s="6" t="s">
        <v>3739</v>
      </c>
      <c r="D2730" s="7">
        <v>44996</v>
      </c>
      <c r="E2730" s="8" t="s">
        <v>2418</v>
      </c>
      <c r="F2730" s="9">
        <v>610819</v>
      </c>
      <c r="G2730" s="8" t="s">
        <v>1378</v>
      </c>
      <c r="H2730" s="9">
        <v>64136</v>
      </c>
      <c r="I2730" s="112"/>
      <c r="J2730" s="113"/>
      <c r="K2730" s="114"/>
      <c r="L2730" s="115"/>
      <c r="M2730" s="116"/>
      <c r="N2730" s="15" t="str">
        <f t="shared" si="230"/>
        <v>13409</v>
      </c>
      <c r="O2730" t="str">
        <f t="shared" si="228"/>
        <v/>
      </c>
      <c r="Q2730">
        <f t="shared" si="227"/>
        <v>13409</v>
      </c>
      <c r="R2730" s="14">
        <f t="shared" si="229"/>
        <v>610819</v>
      </c>
    </row>
    <row r="2731" spans="1:18" ht="14.45" customHeight="1" x14ac:dyDescent="0.25">
      <c r="A2731" s="10">
        <v>332</v>
      </c>
      <c r="B2731" s="111"/>
      <c r="C2731" s="6" t="s">
        <v>3740</v>
      </c>
      <c r="D2731" s="7">
        <v>45006</v>
      </c>
      <c r="E2731" s="8" t="s">
        <v>3367</v>
      </c>
      <c r="F2731" s="9">
        <v>1221638</v>
      </c>
      <c r="G2731" s="8" t="s">
        <v>1378</v>
      </c>
      <c r="H2731" s="9">
        <v>128272</v>
      </c>
      <c r="I2731" s="112"/>
      <c r="J2731" s="113"/>
      <c r="K2731" s="114"/>
      <c r="L2731" s="115"/>
      <c r="M2731" s="116"/>
      <c r="N2731" s="15" t="str">
        <f t="shared" si="230"/>
        <v>15812</v>
      </c>
      <c r="O2731" t="str">
        <f t="shared" si="228"/>
        <v/>
      </c>
      <c r="Q2731">
        <f t="shared" si="227"/>
        <v>15812</v>
      </c>
      <c r="R2731" s="14">
        <f t="shared" si="229"/>
        <v>1221638</v>
      </c>
    </row>
    <row r="2732" spans="1:18" ht="14.45" customHeight="1" x14ac:dyDescent="0.25">
      <c r="A2732" s="10">
        <v>333</v>
      </c>
      <c r="B2732" s="111"/>
      <c r="C2732" s="6" t="s">
        <v>3741</v>
      </c>
      <c r="D2732" s="7">
        <v>45006</v>
      </c>
      <c r="E2732" s="8" t="s">
        <v>3367</v>
      </c>
      <c r="F2732" s="9">
        <v>244328</v>
      </c>
      <c r="G2732" s="8" t="s">
        <v>1378</v>
      </c>
      <c r="H2732" s="9">
        <v>25654</v>
      </c>
      <c r="I2732" s="112"/>
      <c r="J2732" s="113"/>
      <c r="K2732" s="114"/>
      <c r="L2732" s="115"/>
      <c r="M2732" s="116"/>
      <c r="N2732" s="15" t="str">
        <f t="shared" si="230"/>
        <v>15813</v>
      </c>
      <c r="O2732" t="str">
        <f t="shared" si="228"/>
        <v/>
      </c>
      <c r="Q2732">
        <f t="shared" si="227"/>
        <v>15813</v>
      </c>
      <c r="R2732" s="14">
        <f t="shared" si="229"/>
        <v>244328</v>
      </c>
    </row>
    <row r="2733" spans="1:18" ht="14.45" customHeight="1" x14ac:dyDescent="0.25">
      <c r="A2733" s="10">
        <v>334</v>
      </c>
      <c r="B2733" s="111"/>
      <c r="C2733" s="6" t="s">
        <v>3742</v>
      </c>
      <c r="D2733" s="7">
        <v>45003</v>
      </c>
      <c r="E2733" s="8" t="s">
        <v>2413</v>
      </c>
      <c r="F2733" s="9">
        <v>684376</v>
      </c>
      <c r="G2733" s="8" t="s">
        <v>1378</v>
      </c>
      <c r="H2733" s="9">
        <v>71859</v>
      </c>
      <c r="I2733" s="112"/>
      <c r="J2733" s="113"/>
      <c r="K2733" s="114"/>
      <c r="L2733" s="115"/>
      <c r="M2733" s="116"/>
      <c r="N2733" s="15" t="str">
        <f t="shared" si="230"/>
        <v>15672</v>
      </c>
      <c r="O2733" t="str">
        <f t="shared" si="228"/>
        <v/>
      </c>
      <c r="Q2733">
        <f t="shared" ref="Q2733:Q2796" si="231">+N2733*1</f>
        <v>15672</v>
      </c>
      <c r="R2733" s="14">
        <f t="shared" si="229"/>
        <v>684376</v>
      </c>
    </row>
    <row r="2734" spans="1:18" ht="14.45" customHeight="1" x14ac:dyDescent="0.25">
      <c r="A2734" s="10">
        <v>335</v>
      </c>
      <c r="B2734" s="111"/>
      <c r="C2734" s="6" t="s">
        <v>3743</v>
      </c>
      <c r="D2734" s="7">
        <v>45000</v>
      </c>
      <c r="E2734" s="8" t="s">
        <v>2418</v>
      </c>
      <c r="F2734" s="9">
        <v>374347</v>
      </c>
      <c r="G2734" s="8" t="s">
        <v>1378</v>
      </c>
      <c r="H2734" s="9">
        <v>39306</v>
      </c>
      <c r="I2734" s="112"/>
      <c r="J2734" s="113"/>
      <c r="K2734" s="114"/>
      <c r="L2734" s="115"/>
      <c r="M2734" s="116"/>
      <c r="N2734" s="15" t="str">
        <f t="shared" si="230"/>
        <v>13681</v>
      </c>
      <c r="O2734" t="str">
        <f t="shared" si="228"/>
        <v/>
      </c>
      <c r="Q2734">
        <f t="shared" si="231"/>
        <v>13681</v>
      </c>
      <c r="R2734" s="14">
        <f t="shared" si="229"/>
        <v>374347</v>
      </c>
    </row>
    <row r="2735" spans="1:18" ht="14.45" customHeight="1" x14ac:dyDescent="0.25">
      <c r="A2735" s="10">
        <v>336</v>
      </c>
      <c r="B2735" s="111"/>
      <c r="C2735" s="6" t="s">
        <v>3744</v>
      </c>
      <c r="D2735" s="7">
        <v>45000</v>
      </c>
      <c r="E2735" s="8" t="s">
        <v>2380</v>
      </c>
      <c r="F2735" s="9">
        <v>374347</v>
      </c>
      <c r="G2735" s="8" t="s">
        <v>1378</v>
      </c>
      <c r="H2735" s="9">
        <v>39306</v>
      </c>
      <c r="I2735" s="112"/>
      <c r="J2735" s="113"/>
      <c r="K2735" s="114"/>
      <c r="L2735" s="115"/>
      <c r="M2735" s="116"/>
      <c r="N2735" s="15" t="str">
        <f t="shared" si="230"/>
        <v>13641</v>
      </c>
      <c r="O2735" t="str">
        <f t="shared" si="228"/>
        <v/>
      </c>
      <c r="Q2735">
        <f t="shared" si="231"/>
        <v>13641</v>
      </c>
      <c r="R2735" s="14">
        <f t="shared" si="229"/>
        <v>374347</v>
      </c>
    </row>
    <row r="2736" spans="1:18" ht="14.45" customHeight="1" x14ac:dyDescent="0.25">
      <c r="A2736" s="10">
        <v>337</v>
      </c>
      <c r="B2736" s="111"/>
      <c r="C2736" s="6" t="s">
        <v>3745</v>
      </c>
      <c r="D2736" s="7">
        <v>44999</v>
      </c>
      <c r="E2736" s="8" t="s">
        <v>2418</v>
      </c>
      <c r="F2736" s="9">
        <v>924199</v>
      </c>
      <c r="G2736" s="8" t="s">
        <v>1378</v>
      </c>
      <c r="H2736" s="9">
        <v>97041</v>
      </c>
      <c r="I2736" s="112"/>
      <c r="J2736" s="113"/>
      <c r="K2736" s="114"/>
      <c r="L2736" s="115"/>
      <c r="M2736" s="116"/>
      <c r="N2736" s="15" t="str">
        <f t="shared" si="230"/>
        <v>13592</v>
      </c>
      <c r="O2736" t="str">
        <f t="shared" si="228"/>
        <v/>
      </c>
      <c r="Q2736">
        <f t="shared" si="231"/>
        <v>13592</v>
      </c>
      <c r="R2736" s="14">
        <f t="shared" si="229"/>
        <v>924199</v>
      </c>
    </row>
    <row r="2737" spans="1:18" ht="14.45" customHeight="1" x14ac:dyDescent="0.25">
      <c r="A2737" s="10">
        <v>338</v>
      </c>
      <c r="B2737" s="111"/>
      <c r="C2737" s="6" t="s">
        <v>3746</v>
      </c>
      <c r="D2737" s="7">
        <v>45006</v>
      </c>
      <c r="E2737" s="8" t="s">
        <v>2418</v>
      </c>
      <c r="F2737" s="9">
        <v>730571</v>
      </c>
      <c r="G2737" s="8" t="s">
        <v>1378</v>
      </c>
      <c r="H2737" s="9">
        <v>76710</v>
      </c>
      <c r="I2737" s="112"/>
      <c r="J2737" s="113"/>
      <c r="K2737" s="114"/>
      <c r="L2737" s="115"/>
      <c r="M2737" s="116"/>
      <c r="N2737" s="15" t="str">
        <f t="shared" si="230"/>
        <v>15834</v>
      </c>
      <c r="O2737" t="str">
        <f t="shared" si="228"/>
        <v/>
      </c>
      <c r="Q2737">
        <f t="shared" si="231"/>
        <v>15834</v>
      </c>
      <c r="R2737" s="14">
        <f t="shared" si="229"/>
        <v>730571</v>
      </c>
    </row>
    <row r="2738" spans="1:18" ht="14.45" customHeight="1" x14ac:dyDescent="0.25">
      <c r="A2738" s="10">
        <v>339</v>
      </c>
      <c r="B2738" s="111"/>
      <c r="C2738" s="6" t="s">
        <v>3747</v>
      </c>
      <c r="D2738" s="7">
        <v>44996</v>
      </c>
      <c r="E2738" s="8" t="s">
        <v>2413</v>
      </c>
      <c r="F2738" s="9">
        <v>374347</v>
      </c>
      <c r="G2738" s="8" t="s">
        <v>1378</v>
      </c>
      <c r="H2738" s="9">
        <v>39306</v>
      </c>
      <c r="I2738" s="112"/>
      <c r="J2738" s="113"/>
      <c r="K2738" s="114"/>
      <c r="L2738" s="115"/>
      <c r="M2738" s="116"/>
      <c r="N2738" s="15" t="str">
        <f t="shared" si="230"/>
        <v>13352</v>
      </c>
      <c r="O2738" t="str">
        <f t="shared" si="228"/>
        <v/>
      </c>
      <c r="Q2738">
        <f t="shared" si="231"/>
        <v>13352</v>
      </c>
      <c r="R2738" s="14">
        <f t="shared" si="229"/>
        <v>374347</v>
      </c>
    </row>
    <row r="2739" spans="1:18" ht="14.45" customHeight="1" x14ac:dyDescent="0.25">
      <c r="A2739" s="10">
        <v>340</v>
      </c>
      <c r="B2739" s="111"/>
      <c r="C2739" s="6" t="s">
        <v>3748</v>
      </c>
      <c r="D2739" s="7">
        <v>45007</v>
      </c>
      <c r="E2739" s="8" t="s">
        <v>2376</v>
      </c>
      <c r="F2739" s="9">
        <v>283712</v>
      </c>
      <c r="G2739" s="8" t="s">
        <v>1378</v>
      </c>
      <c r="H2739" s="9">
        <v>29790</v>
      </c>
      <c r="I2739" s="112"/>
      <c r="J2739" s="113"/>
      <c r="K2739" s="114"/>
      <c r="L2739" s="115"/>
      <c r="M2739" s="116"/>
      <c r="N2739" s="15" t="str">
        <f t="shared" si="230"/>
        <v>15883</v>
      </c>
      <c r="O2739" t="str">
        <f t="shared" si="228"/>
        <v/>
      </c>
      <c r="Q2739">
        <f t="shared" si="231"/>
        <v>15883</v>
      </c>
      <c r="R2739" s="14">
        <f t="shared" si="229"/>
        <v>283712</v>
      </c>
    </row>
    <row r="2740" spans="1:18" ht="14.45" customHeight="1" x14ac:dyDescent="0.25">
      <c r="A2740" s="10">
        <v>341</v>
      </c>
      <c r="B2740" s="111"/>
      <c r="C2740" s="6" t="s">
        <v>3749</v>
      </c>
      <c r="D2740" s="7">
        <v>45001</v>
      </c>
      <c r="E2740" s="8" t="s">
        <v>2426</v>
      </c>
      <c r="F2740" s="9">
        <v>366491</v>
      </c>
      <c r="G2740" s="8" t="s">
        <v>1378</v>
      </c>
      <c r="H2740" s="9">
        <v>38482</v>
      </c>
      <c r="I2740" s="112"/>
      <c r="J2740" s="113"/>
      <c r="K2740" s="114"/>
      <c r="L2740" s="115"/>
      <c r="M2740" s="116"/>
      <c r="N2740" s="15" t="str">
        <f t="shared" si="230"/>
        <v>14197</v>
      </c>
      <c r="O2740" t="str">
        <f t="shared" si="228"/>
        <v/>
      </c>
      <c r="Q2740">
        <f t="shared" si="231"/>
        <v>14197</v>
      </c>
      <c r="R2740" s="14">
        <f t="shared" si="229"/>
        <v>366491</v>
      </c>
    </row>
    <row r="2741" spans="1:18" ht="14.45" customHeight="1" x14ac:dyDescent="0.25">
      <c r="A2741" s="10">
        <v>342</v>
      </c>
      <c r="B2741" s="111"/>
      <c r="C2741" s="6" t="s">
        <v>3750</v>
      </c>
      <c r="D2741" s="7">
        <v>45006</v>
      </c>
      <c r="E2741" s="8" t="s">
        <v>2426</v>
      </c>
      <c r="F2741" s="9">
        <v>890382</v>
      </c>
      <c r="G2741" s="8" t="s">
        <v>1378</v>
      </c>
      <c r="H2741" s="9">
        <v>93490</v>
      </c>
      <c r="I2741" s="112"/>
      <c r="J2741" s="113"/>
      <c r="K2741" s="114"/>
      <c r="L2741" s="115"/>
      <c r="M2741" s="116"/>
      <c r="N2741" s="15" t="str">
        <f t="shared" si="230"/>
        <v>15839</v>
      </c>
      <c r="O2741" t="str">
        <f t="shared" si="228"/>
        <v/>
      </c>
      <c r="Q2741">
        <f t="shared" si="231"/>
        <v>15839</v>
      </c>
      <c r="R2741" s="14">
        <f t="shared" si="229"/>
        <v>890382</v>
      </c>
    </row>
    <row r="2742" spans="1:18" ht="14.45" customHeight="1" x14ac:dyDescent="0.25">
      <c r="A2742" s="10">
        <v>343</v>
      </c>
      <c r="B2742" s="111"/>
      <c r="C2742" s="6" t="s">
        <v>3751</v>
      </c>
      <c r="D2742" s="7">
        <v>45001</v>
      </c>
      <c r="E2742" s="8" t="s">
        <v>2413</v>
      </c>
      <c r="F2742" s="9">
        <v>374347</v>
      </c>
      <c r="G2742" s="8" t="s">
        <v>1378</v>
      </c>
      <c r="H2742" s="9">
        <v>39306</v>
      </c>
      <c r="I2742" s="112"/>
      <c r="J2742" s="113"/>
      <c r="K2742" s="114"/>
      <c r="L2742" s="115"/>
      <c r="M2742" s="116"/>
      <c r="N2742" s="15" t="str">
        <f t="shared" si="230"/>
        <v>13753</v>
      </c>
      <c r="O2742" t="str">
        <f t="shared" si="228"/>
        <v/>
      </c>
      <c r="Q2742">
        <f t="shared" si="231"/>
        <v>13753</v>
      </c>
      <c r="R2742" s="14">
        <f t="shared" si="229"/>
        <v>374347</v>
      </c>
    </row>
    <row r="2743" spans="1:18" ht="14.45" customHeight="1" x14ac:dyDescent="0.25">
      <c r="A2743" s="10">
        <v>344</v>
      </c>
      <c r="B2743" s="111"/>
      <c r="C2743" s="6" t="s">
        <v>3752</v>
      </c>
      <c r="D2743" s="7">
        <v>45003</v>
      </c>
      <c r="E2743" s="8" t="s">
        <v>2413</v>
      </c>
      <c r="F2743" s="9">
        <v>403871</v>
      </c>
      <c r="G2743" s="8" t="s">
        <v>1378</v>
      </c>
      <c r="H2743" s="9">
        <v>42406</v>
      </c>
      <c r="I2743" s="112"/>
      <c r="J2743" s="113"/>
      <c r="K2743" s="114"/>
      <c r="L2743" s="115"/>
      <c r="M2743" s="116"/>
      <c r="N2743" s="15" t="str">
        <f t="shared" si="230"/>
        <v>15685</v>
      </c>
      <c r="O2743" t="str">
        <f t="shared" si="228"/>
        <v/>
      </c>
      <c r="Q2743">
        <f t="shared" si="231"/>
        <v>15685</v>
      </c>
      <c r="R2743" s="14">
        <f t="shared" si="229"/>
        <v>403871</v>
      </c>
    </row>
    <row r="2744" spans="1:18" ht="14.45" customHeight="1" x14ac:dyDescent="0.25">
      <c r="A2744" s="10">
        <v>345</v>
      </c>
      <c r="B2744" s="111"/>
      <c r="C2744" s="6" t="s">
        <v>3753</v>
      </c>
      <c r="D2744" s="7">
        <v>45000</v>
      </c>
      <c r="E2744" s="8" t="s">
        <v>2380</v>
      </c>
      <c r="F2744" s="9">
        <v>374347</v>
      </c>
      <c r="G2744" s="8" t="s">
        <v>1378</v>
      </c>
      <c r="H2744" s="9">
        <v>39306</v>
      </c>
      <c r="I2744" s="112"/>
      <c r="J2744" s="113"/>
      <c r="K2744" s="114"/>
      <c r="L2744" s="115"/>
      <c r="M2744" s="116"/>
      <c r="N2744" s="15" t="str">
        <f t="shared" si="230"/>
        <v>13660</v>
      </c>
      <c r="O2744" t="str">
        <f t="shared" si="228"/>
        <v/>
      </c>
      <c r="Q2744">
        <f t="shared" si="231"/>
        <v>13660</v>
      </c>
      <c r="R2744" s="14">
        <f t="shared" si="229"/>
        <v>374347</v>
      </c>
    </row>
    <row r="2745" spans="1:18" ht="14.45" customHeight="1" x14ac:dyDescent="0.25">
      <c r="A2745" s="10">
        <v>346</v>
      </c>
      <c r="B2745" s="111"/>
      <c r="C2745" s="6" t="s">
        <v>3754</v>
      </c>
      <c r="D2745" s="7">
        <v>44996</v>
      </c>
      <c r="E2745" s="8" t="s">
        <v>2413</v>
      </c>
      <c r="F2745" s="9">
        <v>374347</v>
      </c>
      <c r="G2745" s="8" t="s">
        <v>1378</v>
      </c>
      <c r="H2745" s="9">
        <v>39306</v>
      </c>
      <c r="I2745" s="112"/>
      <c r="J2745" s="113"/>
      <c r="K2745" s="114"/>
      <c r="L2745" s="115"/>
      <c r="M2745" s="116"/>
      <c r="N2745" s="15" t="str">
        <f t="shared" si="230"/>
        <v>13355</v>
      </c>
      <c r="O2745" t="str">
        <f t="shared" si="228"/>
        <v/>
      </c>
      <c r="Q2745">
        <f t="shared" si="231"/>
        <v>13355</v>
      </c>
      <c r="R2745" s="14">
        <f t="shared" si="229"/>
        <v>374347</v>
      </c>
    </row>
    <row r="2746" spans="1:18" ht="14.45" customHeight="1" x14ac:dyDescent="0.25">
      <c r="A2746" s="10">
        <v>347</v>
      </c>
      <c r="B2746" s="111"/>
      <c r="C2746" s="6" t="s">
        <v>3755</v>
      </c>
      <c r="D2746" s="7">
        <v>45002</v>
      </c>
      <c r="E2746" s="8" t="s">
        <v>2418</v>
      </c>
      <c r="F2746" s="9">
        <v>1455773</v>
      </c>
      <c r="G2746" s="8" t="s">
        <v>1378</v>
      </c>
      <c r="H2746" s="9">
        <v>152856</v>
      </c>
      <c r="I2746" s="112"/>
      <c r="J2746" s="113"/>
      <c r="K2746" s="114"/>
      <c r="L2746" s="115"/>
      <c r="M2746" s="116"/>
      <c r="N2746" s="15" t="str">
        <f t="shared" si="230"/>
        <v>15665</v>
      </c>
      <c r="O2746" t="str">
        <f t="shared" si="228"/>
        <v/>
      </c>
      <c r="Q2746">
        <f t="shared" si="231"/>
        <v>15665</v>
      </c>
      <c r="R2746" s="14">
        <f t="shared" si="229"/>
        <v>1455773</v>
      </c>
    </row>
    <row r="2747" spans="1:18" ht="14.45" customHeight="1" x14ac:dyDescent="0.25">
      <c r="A2747" s="10">
        <v>348</v>
      </c>
      <c r="B2747" s="111"/>
      <c r="C2747" s="6" t="s">
        <v>3756</v>
      </c>
      <c r="D2747" s="7">
        <v>45000</v>
      </c>
      <c r="E2747" s="8" t="s">
        <v>2426</v>
      </c>
      <c r="F2747" s="9">
        <v>374347</v>
      </c>
      <c r="G2747" s="8" t="s">
        <v>1378</v>
      </c>
      <c r="H2747" s="9">
        <v>39306</v>
      </c>
      <c r="I2747" s="112"/>
      <c r="J2747" s="113"/>
      <c r="K2747" s="114"/>
      <c r="L2747" s="115"/>
      <c r="M2747" s="116"/>
      <c r="N2747" s="15" t="str">
        <f t="shared" si="230"/>
        <v>13683</v>
      </c>
      <c r="O2747" t="str">
        <f t="shared" si="228"/>
        <v/>
      </c>
      <c r="Q2747">
        <f t="shared" si="231"/>
        <v>13683</v>
      </c>
      <c r="R2747" s="14">
        <f t="shared" si="229"/>
        <v>374347</v>
      </c>
    </row>
    <row r="2748" spans="1:18" ht="14.45" customHeight="1" x14ac:dyDescent="0.25">
      <c r="A2748" s="10">
        <v>349</v>
      </c>
      <c r="B2748" s="111"/>
      <c r="C2748" s="6" t="s">
        <v>3757</v>
      </c>
      <c r="D2748" s="7">
        <v>45000</v>
      </c>
      <c r="E2748" s="8" t="s">
        <v>2418</v>
      </c>
      <c r="F2748" s="9">
        <v>1418560</v>
      </c>
      <c r="G2748" s="8" t="s">
        <v>1378</v>
      </c>
      <c r="H2748" s="9">
        <v>148949</v>
      </c>
      <c r="I2748" s="112"/>
      <c r="J2748" s="113"/>
      <c r="K2748" s="114"/>
      <c r="L2748" s="115"/>
      <c r="M2748" s="116"/>
      <c r="N2748" s="15" t="str">
        <f t="shared" si="230"/>
        <v>13676</v>
      </c>
      <c r="O2748" t="str">
        <f t="shared" si="228"/>
        <v/>
      </c>
      <c r="Q2748">
        <f t="shared" si="231"/>
        <v>13676</v>
      </c>
      <c r="R2748" s="14">
        <f t="shared" si="229"/>
        <v>1418560</v>
      </c>
    </row>
    <row r="2749" spans="1:18" ht="14.45" customHeight="1" x14ac:dyDescent="0.25">
      <c r="A2749" s="10">
        <v>350</v>
      </c>
      <c r="B2749" s="111"/>
      <c r="C2749" s="6" t="s">
        <v>3758</v>
      </c>
      <c r="D2749" s="7">
        <v>45000</v>
      </c>
      <c r="E2749" s="8" t="s">
        <v>2426</v>
      </c>
      <c r="F2749" s="9">
        <v>374347</v>
      </c>
      <c r="G2749" s="8" t="s">
        <v>1378</v>
      </c>
      <c r="H2749" s="9">
        <v>39306</v>
      </c>
      <c r="I2749" s="112"/>
      <c r="J2749" s="113"/>
      <c r="K2749" s="114"/>
      <c r="L2749" s="115"/>
      <c r="M2749" s="116"/>
      <c r="N2749" s="15" t="str">
        <f t="shared" si="230"/>
        <v>13630</v>
      </c>
      <c r="O2749" t="str">
        <f t="shared" si="228"/>
        <v/>
      </c>
      <c r="Q2749">
        <f t="shared" si="231"/>
        <v>13630</v>
      </c>
      <c r="R2749" s="14">
        <f t="shared" si="229"/>
        <v>374347</v>
      </c>
    </row>
    <row r="2750" spans="1:18" ht="14.45" customHeight="1" x14ac:dyDescent="0.25">
      <c r="A2750" s="10">
        <v>351</v>
      </c>
      <c r="B2750" s="111"/>
      <c r="C2750" s="6" t="s">
        <v>3759</v>
      </c>
      <c r="D2750" s="7">
        <v>45002</v>
      </c>
      <c r="E2750" s="8" t="s">
        <v>3367</v>
      </c>
      <c r="F2750" s="9">
        <v>1046363</v>
      </c>
      <c r="G2750" s="8" t="s">
        <v>1378</v>
      </c>
      <c r="H2750" s="9">
        <v>109868</v>
      </c>
      <c r="I2750" s="112"/>
      <c r="J2750" s="113"/>
      <c r="K2750" s="114"/>
      <c r="L2750" s="115"/>
      <c r="M2750" s="116"/>
      <c r="N2750" s="15" t="str">
        <f t="shared" si="230"/>
        <v>15640</v>
      </c>
      <c r="O2750" t="str">
        <f t="shared" si="228"/>
        <v/>
      </c>
      <c r="Q2750">
        <f t="shared" si="231"/>
        <v>15640</v>
      </c>
      <c r="R2750" s="14">
        <f t="shared" si="229"/>
        <v>1046363</v>
      </c>
    </row>
    <row r="2751" spans="1:18" ht="14.45" customHeight="1" x14ac:dyDescent="0.25">
      <c r="A2751" s="10">
        <v>352</v>
      </c>
      <c r="B2751" s="111"/>
      <c r="C2751" s="6" t="s">
        <v>3760</v>
      </c>
      <c r="D2751" s="7">
        <v>45002</v>
      </c>
      <c r="E2751" s="8" t="s">
        <v>2413</v>
      </c>
      <c r="F2751" s="9">
        <v>374347</v>
      </c>
      <c r="G2751" s="8" t="s">
        <v>1378</v>
      </c>
      <c r="H2751" s="9">
        <v>39306</v>
      </c>
      <c r="I2751" s="112"/>
      <c r="J2751" s="113"/>
      <c r="K2751" s="114"/>
      <c r="L2751" s="115"/>
      <c r="M2751" s="116"/>
      <c r="N2751" s="15" t="str">
        <f t="shared" si="230"/>
        <v>15599</v>
      </c>
      <c r="O2751" t="str">
        <f t="shared" si="228"/>
        <v/>
      </c>
      <c r="Q2751">
        <f t="shared" si="231"/>
        <v>15599</v>
      </c>
      <c r="R2751" s="14">
        <f t="shared" si="229"/>
        <v>374347</v>
      </c>
    </row>
    <row r="2752" spans="1:18" ht="14.45" customHeight="1" x14ac:dyDescent="0.25">
      <c r="A2752" s="10">
        <v>353</v>
      </c>
      <c r="B2752" s="111"/>
      <c r="C2752" s="6" t="s">
        <v>3761</v>
      </c>
      <c r="D2752" s="7">
        <v>45002</v>
      </c>
      <c r="E2752" s="8" t="s">
        <v>2413</v>
      </c>
      <c r="F2752" s="9">
        <v>374347</v>
      </c>
      <c r="G2752" s="8" t="s">
        <v>1378</v>
      </c>
      <c r="H2752" s="9">
        <v>39306</v>
      </c>
      <c r="I2752" s="112"/>
      <c r="J2752" s="113"/>
      <c r="K2752" s="114"/>
      <c r="L2752" s="115"/>
      <c r="M2752" s="116"/>
      <c r="N2752" s="15" t="str">
        <f t="shared" si="230"/>
        <v>15596</v>
      </c>
      <c r="O2752" t="str">
        <f t="shared" si="228"/>
        <v/>
      </c>
      <c r="Q2752">
        <f t="shared" si="231"/>
        <v>15596</v>
      </c>
      <c r="R2752" s="14">
        <f t="shared" si="229"/>
        <v>374347</v>
      </c>
    </row>
    <row r="2753" spans="1:18" ht="14.45" customHeight="1" x14ac:dyDescent="0.25">
      <c r="A2753" s="10">
        <v>354</v>
      </c>
      <c r="B2753" s="111"/>
      <c r="C2753" s="6" t="s">
        <v>3762</v>
      </c>
      <c r="D2753" s="7">
        <v>45002</v>
      </c>
      <c r="E2753" s="8" t="s">
        <v>2413</v>
      </c>
      <c r="F2753" s="9">
        <v>374347</v>
      </c>
      <c r="G2753" s="8" t="s">
        <v>1378</v>
      </c>
      <c r="H2753" s="9">
        <v>39306</v>
      </c>
      <c r="I2753" s="112"/>
      <c r="J2753" s="113"/>
      <c r="K2753" s="114"/>
      <c r="L2753" s="115"/>
      <c r="M2753" s="116"/>
      <c r="N2753" s="15" t="str">
        <f t="shared" si="230"/>
        <v>15593</v>
      </c>
      <c r="O2753" t="str">
        <f t="shared" si="228"/>
        <v/>
      </c>
      <c r="Q2753">
        <f t="shared" si="231"/>
        <v>15593</v>
      </c>
      <c r="R2753" s="14">
        <f t="shared" si="229"/>
        <v>374347</v>
      </c>
    </row>
    <row r="2754" spans="1:18" ht="14.45" customHeight="1" x14ac:dyDescent="0.25">
      <c r="A2754" s="10">
        <v>355</v>
      </c>
      <c r="B2754" s="111"/>
      <c r="C2754" s="6" t="s">
        <v>3763</v>
      </c>
      <c r="D2754" s="7">
        <v>45000</v>
      </c>
      <c r="E2754" s="8" t="s">
        <v>2380</v>
      </c>
      <c r="F2754" s="9">
        <v>374347</v>
      </c>
      <c r="G2754" s="8" t="s">
        <v>1378</v>
      </c>
      <c r="H2754" s="9">
        <v>39306</v>
      </c>
      <c r="I2754" s="112"/>
      <c r="J2754" s="113"/>
      <c r="K2754" s="114"/>
      <c r="L2754" s="115"/>
      <c r="M2754" s="116"/>
      <c r="N2754" s="15" t="str">
        <f t="shared" si="230"/>
        <v>13625</v>
      </c>
      <c r="O2754" t="str">
        <f t="shared" si="228"/>
        <v/>
      </c>
      <c r="Q2754">
        <f t="shared" si="231"/>
        <v>13625</v>
      </c>
      <c r="R2754" s="14">
        <f t="shared" si="229"/>
        <v>374347</v>
      </c>
    </row>
    <row r="2755" spans="1:18" ht="14.45" customHeight="1" x14ac:dyDescent="0.25">
      <c r="A2755" s="10">
        <v>356</v>
      </c>
      <c r="B2755" s="111"/>
      <c r="C2755" s="6" t="s">
        <v>3764</v>
      </c>
      <c r="D2755" s="7">
        <v>45000</v>
      </c>
      <c r="E2755" s="8" t="s">
        <v>3367</v>
      </c>
      <c r="F2755" s="9">
        <v>853141</v>
      </c>
      <c r="G2755" s="8" t="s">
        <v>1378</v>
      </c>
      <c r="H2755" s="9">
        <v>89580</v>
      </c>
      <c r="I2755" s="112"/>
      <c r="J2755" s="113"/>
      <c r="K2755" s="114"/>
      <c r="L2755" s="115"/>
      <c r="M2755" s="116"/>
      <c r="N2755" s="15" t="str">
        <f t="shared" si="230"/>
        <v>13624</v>
      </c>
      <c r="O2755" t="str">
        <f t="shared" si="228"/>
        <v/>
      </c>
      <c r="Q2755">
        <f t="shared" si="231"/>
        <v>13624</v>
      </c>
      <c r="R2755" s="14">
        <f t="shared" si="229"/>
        <v>853141</v>
      </c>
    </row>
    <row r="2756" spans="1:18" ht="14.45" customHeight="1" x14ac:dyDescent="0.25">
      <c r="A2756" s="10">
        <v>357</v>
      </c>
      <c r="B2756" s="111"/>
      <c r="C2756" s="6" t="s">
        <v>3765</v>
      </c>
      <c r="D2756" s="7">
        <v>44998</v>
      </c>
      <c r="E2756" s="8" t="s">
        <v>2380</v>
      </c>
      <c r="F2756" s="9">
        <v>374347</v>
      </c>
      <c r="G2756" s="8" t="s">
        <v>1378</v>
      </c>
      <c r="H2756" s="9">
        <v>39306</v>
      </c>
      <c r="I2756" s="112"/>
      <c r="J2756" s="113"/>
      <c r="K2756" s="114"/>
      <c r="L2756" s="115"/>
      <c r="M2756" s="116"/>
      <c r="N2756" s="15" t="str">
        <f t="shared" si="230"/>
        <v>13445</v>
      </c>
      <c r="O2756" t="str">
        <f t="shared" si="228"/>
        <v/>
      </c>
      <c r="Q2756">
        <f t="shared" si="231"/>
        <v>13445</v>
      </c>
      <c r="R2756" s="14">
        <f t="shared" si="229"/>
        <v>374347</v>
      </c>
    </row>
    <row r="2757" spans="1:18" ht="14.45" customHeight="1" x14ac:dyDescent="0.25">
      <c r="A2757" s="10">
        <v>358</v>
      </c>
      <c r="B2757" s="111"/>
      <c r="C2757" s="6" t="s">
        <v>3766</v>
      </c>
      <c r="D2757" s="7">
        <v>45000</v>
      </c>
      <c r="E2757" s="8" t="s">
        <v>2418</v>
      </c>
      <c r="F2757" s="9">
        <v>610819</v>
      </c>
      <c r="G2757" s="8" t="s">
        <v>1378</v>
      </c>
      <c r="H2757" s="9">
        <v>64136</v>
      </c>
      <c r="I2757" s="112"/>
      <c r="J2757" s="113"/>
      <c r="K2757" s="114"/>
      <c r="L2757" s="115"/>
      <c r="M2757" s="116"/>
      <c r="N2757" s="15" t="str">
        <f t="shared" si="230"/>
        <v>13616</v>
      </c>
      <c r="O2757" t="str">
        <f t="shared" si="228"/>
        <v/>
      </c>
      <c r="Q2757">
        <f t="shared" si="231"/>
        <v>13616</v>
      </c>
      <c r="R2757" s="14">
        <f t="shared" si="229"/>
        <v>610819</v>
      </c>
    </row>
    <row r="2758" spans="1:18" ht="14.45" customHeight="1" x14ac:dyDescent="0.25">
      <c r="A2758" s="10">
        <v>359</v>
      </c>
      <c r="B2758" s="111"/>
      <c r="C2758" s="6" t="s">
        <v>3767</v>
      </c>
      <c r="D2758" s="7">
        <v>45002</v>
      </c>
      <c r="E2758" s="8" t="s">
        <v>2426</v>
      </c>
      <c r="F2758" s="9">
        <v>374347</v>
      </c>
      <c r="G2758" s="8" t="s">
        <v>1378</v>
      </c>
      <c r="H2758" s="9">
        <v>39306</v>
      </c>
      <c r="I2758" s="112"/>
      <c r="J2758" s="113"/>
      <c r="K2758" s="114"/>
      <c r="L2758" s="115"/>
      <c r="M2758" s="116"/>
      <c r="N2758" s="15" t="str">
        <f t="shared" si="230"/>
        <v>15616</v>
      </c>
      <c r="O2758" t="str">
        <f t="shared" si="228"/>
        <v/>
      </c>
      <c r="Q2758">
        <f t="shared" si="231"/>
        <v>15616</v>
      </c>
      <c r="R2758" s="14">
        <f t="shared" si="229"/>
        <v>374347</v>
      </c>
    </row>
    <row r="2759" spans="1:18" ht="14.45" customHeight="1" x14ac:dyDescent="0.25">
      <c r="A2759" s="10">
        <v>360</v>
      </c>
      <c r="B2759" s="111"/>
      <c r="C2759" s="6" t="s">
        <v>3768</v>
      </c>
      <c r="D2759" s="7">
        <v>45002</v>
      </c>
      <c r="E2759" s="8" t="s">
        <v>2426</v>
      </c>
      <c r="F2759" s="9">
        <v>374347</v>
      </c>
      <c r="G2759" s="8" t="s">
        <v>1378</v>
      </c>
      <c r="H2759" s="9">
        <v>39306</v>
      </c>
      <c r="I2759" s="112"/>
      <c r="J2759" s="113"/>
      <c r="K2759" s="114"/>
      <c r="L2759" s="115"/>
      <c r="M2759" s="116"/>
      <c r="N2759" s="15" t="str">
        <f t="shared" si="230"/>
        <v>15583</v>
      </c>
      <c r="O2759" t="str">
        <f t="shared" si="228"/>
        <v/>
      </c>
      <c r="Q2759">
        <f t="shared" si="231"/>
        <v>15583</v>
      </c>
      <c r="R2759" s="14">
        <f t="shared" si="229"/>
        <v>374347</v>
      </c>
    </row>
    <row r="2760" spans="1:18" ht="14.45" customHeight="1" x14ac:dyDescent="0.25">
      <c r="A2760" s="10">
        <v>361</v>
      </c>
      <c r="B2760" s="111"/>
      <c r="C2760" s="6" t="s">
        <v>3769</v>
      </c>
      <c r="D2760" s="7">
        <v>45000</v>
      </c>
      <c r="E2760" s="8" t="s">
        <v>2426</v>
      </c>
      <c r="F2760" s="9">
        <v>366491</v>
      </c>
      <c r="G2760" s="8" t="s">
        <v>1378</v>
      </c>
      <c r="H2760" s="9">
        <v>38482</v>
      </c>
      <c r="I2760" s="112"/>
      <c r="J2760" s="113"/>
      <c r="K2760" s="114"/>
      <c r="L2760" s="115"/>
      <c r="M2760" s="116"/>
      <c r="N2760" s="15" t="str">
        <f t="shared" si="230"/>
        <v>13619</v>
      </c>
      <c r="O2760" t="str">
        <f t="shared" si="228"/>
        <v/>
      </c>
      <c r="Q2760">
        <f t="shared" si="231"/>
        <v>13619</v>
      </c>
      <c r="R2760" s="14">
        <f t="shared" si="229"/>
        <v>366491</v>
      </c>
    </row>
    <row r="2761" spans="1:18" ht="14.45" customHeight="1" x14ac:dyDescent="0.25">
      <c r="A2761" s="10">
        <v>362</v>
      </c>
      <c r="B2761" s="111"/>
      <c r="C2761" s="6" t="s">
        <v>3770</v>
      </c>
      <c r="D2761" s="7">
        <v>45002</v>
      </c>
      <c r="E2761" s="8" t="s">
        <v>2413</v>
      </c>
      <c r="F2761" s="9">
        <v>374347</v>
      </c>
      <c r="G2761" s="8" t="s">
        <v>1378</v>
      </c>
      <c r="H2761" s="9">
        <v>39306</v>
      </c>
      <c r="I2761" s="112"/>
      <c r="J2761" s="113"/>
      <c r="K2761" s="114"/>
      <c r="L2761" s="115"/>
      <c r="M2761" s="116"/>
      <c r="N2761" s="15" t="str">
        <f t="shared" si="230"/>
        <v>15624</v>
      </c>
      <c r="O2761" t="str">
        <f t="shared" si="228"/>
        <v/>
      </c>
      <c r="Q2761">
        <f t="shared" si="231"/>
        <v>15624</v>
      </c>
      <c r="R2761" s="14">
        <f t="shared" si="229"/>
        <v>374347</v>
      </c>
    </row>
    <row r="2762" spans="1:18" ht="14.45" customHeight="1" x14ac:dyDescent="0.25">
      <c r="A2762" s="10">
        <v>363</v>
      </c>
      <c r="B2762" s="111"/>
      <c r="C2762" s="6" t="s">
        <v>3771</v>
      </c>
      <c r="D2762" s="7">
        <v>44999</v>
      </c>
      <c r="E2762" s="8" t="s">
        <v>2413</v>
      </c>
      <c r="F2762" s="9">
        <v>569226</v>
      </c>
      <c r="G2762" s="8" t="s">
        <v>1378</v>
      </c>
      <c r="H2762" s="9">
        <v>59769</v>
      </c>
      <c r="I2762" s="112"/>
      <c r="J2762" s="113"/>
      <c r="K2762" s="114"/>
      <c r="L2762" s="115"/>
      <c r="M2762" s="116"/>
      <c r="N2762" s="15" t="str">
        <f t="shared" si="230"/>
        <v>13564</v>
      </c>
      <c r="O2762" t="str">
        <f t="shared" si="228"/>
        <v/>
      </c>
      <c r="Q2762">
        <f t="shared" si="231"/>
        <v>13564</v>
      </c>
      <c r="R2762" s="14">
        <f t="shared" si="229"/>
        <v>569226</v>
      </c>
    </row>
    <row r="2763" spans="1:18" ht="14.45" customHeight="1" x14ac:dyDescent="0.25">
      <c r="A2763" s="10">
        <v>364</v>
      </c>
      <c r="B2763" s="111"/>
      <c r="C2763" s="6" t="s">
        <v>3772</v>
      </c>
      <c r="D2763" s="7">
        <v>44994</v>
      </c>
      <c r="E2763" s="8" t="s">
        <v>2413</v>
      </c>
      <c r="F2763" s="9">
        <v>890382</v>
      </c>
      <c r="G2763" s="8" t="s">
        <v>1378</v>
      </c>
      <c r="H2763" s="9">
        <v>93490</v>
      </c>
      <c r="I2763" s="112"/>
      <c r="J2763" s="113"/>
      <c r="K2763" s="114"/>
      <c r="L2763" s="115"/>
      <c r="M2763" s="116"/>
      <c r="N2763" s="15" t="str">
        <f t="shared" si="230"/>
        <v>12622</v>
      </c>
      <c r="O2763" t="str">
        <f t="shared" si="228"/>
        <v/>
      </c>
      <c r="Q2763">
        <f t="shared" si="231"/>
        <v>12622</v>
      </c>
      <c r="R2763" s="14">
        <f t="shared" si="229"/>
        <v>890382</v>
      </c>
    </row>
    <row r="2764" spans="1:18" ht="14.45" customHeight="1" x14ac:dyDescent="0.25">
      <c r="A2764" s="10">
        <v>365</v>
      </c>
      <c r="B2764" s="111"/>
      <c r="C2764" s="6" t="s">
        <v>3773</v>
      </c>
      <c r="D2764" s="7">
        <v>45000</v>
      </c>
      <c r="E2764" s="8" t="s">
        <v>2426</v>
      </c>
      <c r="F2764" s="9">
        <v>374347</v>
      </c>
      <c r="G2764" s="8" t="s">
        <v>1378</v>
      </c>
      <c r="H2764" s="9">
        <v>39306</v>
      </c>
      <c r="I2764" s="112"/>
      <c r="J2764" s="113"/>
      <c r="K2764" s="114"/>
      <c r="L2764" s="115"/>
      <c r="M2764" s="116"/>
      <c r="N2764" s="15" t="str">
        <f t="shared" si="230"/>
        <v>13620</v>
      </c>
      <c r="O2764" t="str">
        <f t="shared" si="228"/>
        <v/>
      </c>
      <c r="Q2764">
        <f t="shared" si="231"/>
        <v>13620</v>
      </c>
      <c r="R2764" s="14">
        <f t="shared" si="229"/>
        <v>374347</v>
      </c>
    </row>
    <row r="2765" spans="1:18" ht="14.45" customHeight="1" x14ac:dyDescent="0.25">
      <c r="A2765" s="10">
        <v>366</v>
      </c>
      <c r="B2765" s="111"/>
      <c r="C2765" s="6" t="s">
        <v>3774</v>
      </c>
      <c r="D2765" s="7">
        <v>44998</v>
      </c>
      <c r="E2765" s="8" t="s">
        <v>2380</v>
      </c>
      <c r="F2765" s="9">
        <v>374347</v>
      </c>
      <c r="G2765" s="8" t="s">
        <v>1378</v>
      </c>
      <c r="H2765" s="9">
        <v>39306</v>
      </c>
      <c r="I2765" s="112"/>
      <c r="J2765" s="113"/>
      <c r="K2765" s="114"/>
      <c r="L2765" s="115"/>
      <c r="M2765" s="116"/>
      <c r="N2765" s="15" t="str">
        <f t="shared" si="230"/>
        <v>13441</v>
      </c>
      <c r="O2765" t="str">
        <f t="shared" si="228"/>
        <v/>
      </c>
      <c r="Q2765">
        <f t="shared" si="231"/>
        <v>13441</v>
      </c>
      <c r="R2765" s="14">
        <f t="shared" si="229"/>
        <v>374347</v>
      </c>
    </row>
    <row r="2766" spans="1:18" ht="14.45" customHeight="1" x14ac:dyDescent="0.25">
      <c r="A2766" s="10">
        <v>367</v>
      </c>
      <c r="B2766" s="111"/>
      <c r="C2766" s="6" t="s">
        <v>3775</v>
      </c>
      <c r="D2766" s="7">
        <v>44992</v>
      </c>
      <c r="E2766" s="8" t="s">
        <v>3367</v>
      </c>
      <c r="F2766" s="9">
        <v>679872</v>
      </c>
      <c r="G2766" s="8" t="s">
        <v>1378</v>
      </c>
      <c r="H2766" s="9">
        <v>71387</v>
      </c>
      <c r="I2766" s="112"/>
      <c r="J2766" s="113"/>
      <c r="K2766" s="114"/>
      <c r="L2766" s="115"/>
      <c r="M2766" s="116"/>
      <c r="N2766" s="15" t="str">
        <f t="shared" si="230"/>
        <v>11526</v>
      </c>
      <c r="O2766" t="str">
        <f t="shared" si="228"/>
        <v/>
      </c>
      <c r="Q2766">
        <f t="shared" si="231"/>
        <v>11526</v>
      </c>
      <c r="R2766" s="14">
        <f t="shared" si="229"/>
        <v>679872</v>
      </c>
    </row>
    <row r="2767" spans="1:18" ht="14.45" customHeight="1" x14ac:dyDescent="0.25">
      <c r="A2767" s="10">
        <v>368</v>
      </c>
      <c r="B2767" s="111"/>
      <c r="C2767" s="6" t="s">
        <v>3776</v>
      </c>
      <c r="D2767" s="7">
        <v>44996</v>
      </c>
      <c r="E2767" s="8" t="s">
        <v>2376</v>
      </c>
      <c r="F2767" s="9">
        <v>374347</v>
      </c>
      <c r="G2767" s="8" t="s">
        <v>1378</v>
      </c>
      <c r="H2767" s="9">
        <v>39306</v>
      </c>
      <c r="I2767" s="112"/>
      <c r="J2767" s="113"/>
      <c r="K2767" s="114"/>
      <c r="L2767" s="115"/>
      <c r="M2767" s="116"/>
      <c r="N2767" s="15" t="str">
        <f t="shared" si="230"/>
        <v>13428</v>
      </c>
      <c r="O2767" t="str">
        <f t="shared" si="228"/>
        <v/>
      </c>
      <c r="Q2767">
        <f t="shared" si="231"/>
        <v>13428</v>
      </c>
      <c r="R2767" s="14">
        <f t="shared" si="229"/>
        <v>374347</v>
      </c>
    </row>
    <row r="2768" spans="1:18" ht="14.45" customHeight="1" x14ac:dyDescent="0.25">
      <c r="A2768" s="10">
        <v>369</v>
      </c>
      <c r="B2768" s="111"/>
      <c r="C2768" s="6" t="s">
        <v>3777</v>
      </c>
      <c r="D2768" s="7">
        <v>44996</v>
      </c>
      <c r="E2768" s="8" t="s">
        <v>2418</v>
      </c>
      <c r="F2768" s="9">
        <v>1699066</v>
      </c>
      <c r="G2768" s="8" t="s">
        <v>1378</v>
      </c>
      <c r="H2768" s="9">
        <v>178402</v>
      </c>
      <c r="I2768" s="112"/>
      <c r="J2768" s="113"/>
      <c r="K2768" s="114"/>
      <c r="L2768" s="115"/>
      <c r="M2768" s="116"/>
      <c r="N2768" s="15" t="str">
        <f t="shared" si="230"/>
        <v>13408</v>
      </c>
      <c r="O2768" t="str">
        <f t="shared" si="228"/>
        <v/>
      </c>
      <c r="Q2768">
        <f t="shared" si="231"/>
        <v>13408</v>
      </c>
      <c r="R2768" s="14">
        <f t="shared" si="229"/>
        <v>1699066</v>
      </c>
    </row>
    <row r="2769" spans="1:18" ht="14.45" customHeight="1" x14ac:dyDescent="0.25">
      <c r="A2769" s="10">
        <v>370</v>
      </c>
      <c r="B2769" s="111"/>
      <c r="C2769" s="6" t="s">
        <v>3778</v>
      </c>
      <c r="D2769" s="7">
        <v>44989</v>
      </c>
      <c r="E2769" s="8" t="s">
        <v>2426</v>
      </c>
      <c r="F2769" s="9">
        <v>1046363</v>
      </c>
      <c r="G2769" s="8" t="s">
        <v>1378</v>
      </c>
      <c r="H2769" s="9">
        <v>109868</v>
      </c>
      <c r="I2769" s="112"/>
      <c r="J2769" s="113"/>
      <c r="K2769" s="114"/>
      <c r="L2769" s="115"/>
      <c r="M2769" s="116"/>
      <c r="N2769" s="15" t="str">
        <f t="shared" si="230"/>
        <v>11327</v>
      </c>
      <c r="O2769" t="str">
        <f t="shared" si="228"/>
        <v/>
      </c>
      <c r="Q2769">
        <f t="shared" si="231"/>
        <v>11327</v>
      </c>
      <c r="R2769" s="14">
        <f t="shared" si="229"/>
        <v>1046363</v>
      </c>
    </row>
    <row r="2770" spans="1:18" ht="14.45" customHeight="1" x14ac:dyDescent="0.25">
      <c r="A2770" s="10">
        <v>371</v>
      </c>
      <c r="B2770" s="111"/>
      <c r="C2770" s="6" t="s">
        <v>3779</v>
      </c>
      <c r="D2770" s="7">
        <v>44987</v>
      </c>
      <c r="E2770" s="8" t="s">
        <v>2413</v>
      </c>
      <c r="F2770" s="9">
        <v>789985</v>
      </c>
      <c r="G2770" s="8" t="s">
        <v>1378</v>
      </c>
      <c r="H2770" s="9">
        <v>82948</v>
      </c>
      <c r="I2770" s="112"/>
      <c r="J2770" s="113"/>
      <c r="K2770" s="114"/>
      <c r="L2770" s="115"/>
      <c r="M2770" s="116"/>
      <c r="N2770" s="15" t="str">
        <f t="shared" si="230"/>
        <v>10630</v>
      </c>
      <c r="O2770" t="str">
        <f t="shared" si="228"/>
        <v/>
      </c>
      <c r="Q2770">
        <f t="shared" si="231"/>
        <v>10630</v>
      </c>
      <c r="R2770" s="14">
        <f t="shared" si="229"/>
        <v>789985</v>
      </c>
    </row>
    <row r="2771" spans="1:18" ht="14.45" customHeight="1" x14ac:dyDescent="0.25">
      <c r="A2771" s="10">
        <v>372</v>
      </c>
      <c r="B2771" s="111"/>
      <c r="C2771" s="6" t="s">
        <v>3780</v>
      </c>
      <c r="D2771" s="7">
        <v>44993</v>
      </c>
      <c r="E2771" s="8" t="s">
        <v>2418</v>
      </c>
      <c r="F2771" s="9">
        <v>642492</v>
      </c>
      <c r="G2771" s="8" t="s">
        <v>1378</v>
      </c>
      <c r="H2771" s="9">
        <v>67462</v>
      </c>
      <c r="I2771" s="112"/>
      <c r="J2771" s="113"/>
      <c r="K2771" s="114"/>
      <c r="L2771" s="115"/>
      <c r="M2771" s="116"/>
      <c r="N2771" s="15" t="str">
        <f t="shared" si="230"/>
        <v>11781</v>
      </c>
      <c r="O2771" t="str">
        <f t="shared" si="228"/>
        <v/>
      </c>
      <c r="Q2771">
        <f t="shared" si="231"/>
        <v>11781</v>
      </c>
      <c r="R2771" s="14">
        <f t="shared" si="229"/>
        <v>642492</v>
      </c>
    </row>
    <row r="2772" spans="1:18" ht="14.45" customHeight="1" x14ac:dyDescent="0.25">
      <c r="A2772" s="10">
        <v>373</v>
      </c>
      <c r="B2772" s="111"/>
      <c r="C2772" s="6" t="s">
        <v>3781</v>
      </c>
      <c r="D2772" s="7">
        <v>44996</v>
      </c>
      <c r="E2772" s="8" t="s">
        <v>2418</v>
      </c>
      <c r="F2772" s="9">
        <v>374347</v>
      </c>
      <c r="G2772" s="8" t="s">
        <v>1378</v>
      </c>
      <c r="H2772" s="9">
        <v>39306</v>
      </c>
      <c r="I2772" s="112"/>
      <c r="J2772" s="113"/>
      <c r="K2772" s="114"/>
      <c r="L2772" s="115"/>
      <c r="M2772" s="116"/>
      <c r="N2772" s="15" t="str">
        <f t="shared" si="230"/>
        <v>13350</v>
      </c>
      <c r="O2772" t="str">
        <f t="shared" ref="O2772:O2835" si="232">+IF(F2772&gt;0,"","HT")</f>
        <v/>
      </c>
      <c r="Q2772">
        <f t="shared" si="231"/>
        <v>13350</v>
      </c>
      <c r="R2772" s="14">
        <f t="shared" si="229"/>
        <v>374347</v>
      </c>
    </row>
    <row r="2773" spans="1:18" ht="14.45" customHeight="1" x14ac:dyDescent="0.25">
      <c r="A2773" s="10">
        <v>374</v>
      </c>
      <c r="B2773" s="111"/>
      <c r="C2773" s="6" t="s">
        <v>3782</v>
      </c>
      <c r="D2773" s="7">
        <v>44991</v>
      </c>
      <c r="E2773" s="8" t="s">
        <v>2429</v>
      </c>
      <c r="F2773" s="9">
        <v>1019194</v>
      </c>
      <c r="G2773" s="8" t="s">
        <v>1378</v>
      </c>
      <c r="H2773" s="9">
        <v>107015</v>
      </c>
      <c r="I2773" s="112"/>
      <c r="J2773" s="113"/>
      <c r="K2773" s="114"/>
      <c r="L2773" s="115"/>
      <c r="M2773" s="116"/>
      <c r="N2773" s="15" t="str">
        <f t="shared" si="230"/>
        <v>11390</v>
      </c>
      <c r="O2773" t="str">
        <f t="shared" si="232"/>
        <v/>
      </c>
      <c r="Q2773">
        <f t="shared" si="231"/>
        <v>11390</v>
      </c>
      <c r="R2773" s="14">
        <f t="shared" si="229"/>
        <v>1019194</v>
      </c>
    </row>
    <row r="2774" spans="1:18" ht="14.45" customHeight="1" x14ac:dyDescent="0.25">
      <c r="A2774" s="10">
        <v>375</v>
      </c>
      <c r="B2774" s="111"/>
      <c r="C2774" s="6" t="s">
        <v>3783</v>
      </c>
      <c r="D2774" s="7">
        <v>44986</v>
      </c>
      <c r="E2774" s="8" t="s">
        <v>2426</v>
      </c>
      <c r="F2774" s="9">
        <v>666226</v>
      </c>
      <c r="G2774" s="8" t="s">
        <v>1378</v>
      </c>
      <c r="H2774" s="9">
        <v>69954</v>
      </c>
      <c r="I2774" s="112"/>
      <c r="J2774" s="113"/>
      <c r="K2774" s="114"/>
      <c r="L2774" s="115"/>
      <c r="M2774" s="116"/>
      <c r="N2774" s="15" t="str">
        <f t="shared" si="230"/>
        <v>09127</v>
      </c>
      <c r="O2774" t="str">
        <f t="shared" si="232"/>
        <v/>
      </c>
      <c r="Q2774">
        <f t="shared" si="231"/>
        <v>9127</v>
      </c>
      <c r="R2774" s="14">
        <f t="shared" si="229"/>
        <v>666226</v>
      </c>
    </row>
    <row r="2775" spans="1:18" ht="14.45" customHeight="1" x14ac:dyDescent="0.25">
      <c r="A2775" s="10">
        <v>376</v>
      </c>
      <c r="B2775" s="111"/>
      <c r="C2775" s="6" t="s">
        <v>3784</v>
      </c>
      <c r="D2775" s="7">
        <v>44986</v>
      </c>
      <c r="E2775" s="8" t="s">
        <v>2376</v>
      </c>
      <c r="F2775" s="9">
        <v>642492</v>
      </c>
      <c r="G2775" s="8" t="s">
        <v>1378</v>
      </c>
      <c r="H2775" s="9">
        <v>67462</v>
      </c>
      <c r="I2775" s="112"/>
      <c r="J2775" s="113"/>
      <c r="K2775" s="114"/>
      <c r="L2775" s="115"/>
      <c r="M2775" s="116"/>
      <c r="N2775" s="15" t="str">
        <f t="shared" si="230"/>
        <v>09103</v>
      </c>
      <c r="O2775" t="str">
        <f t="shared" si="232"/>
        <v/>
      </c>
      <c r="Q2775">
        <f t="shared" si="231"/>
        <v>9103</v>
      </c>
      <c r="R2775" s="14">
        <f t="shared" si="229"/>
        <v>642492</v>
      </c>
    </row>
    <row r="2776" spans="1:18" ht="14.45" customHeight="1" x14ac:dyDescent="0.25">
      <c r="A2776" s="10">
        <v>377</v>
      </c>
      <c r="B2776" s="111"/>
      <c r="C2776" s="6" t="s">
        <v>3785</v>
      </c>
      <c r="D2776" s="7">
        <v>44987</v>
      </c>
      <c r="E2776" s="8" t="s">
        <v>2413</v>
      </c>
      <c r="F2776" s="9">
        <v>408375</v>
      </c>
      <c r="G2776" s="8" t="s">
        <v>1378</v>
      </c>
      <c r="H2776" s="9">
        <v>42879</v>
      </c>
      <c r="I2776" s="112"/>
      <c r="J2776" s="113"/>
      <c r="K2776" s="114"/>
      <c r="L2776" s="115"/>
      <c r="M2776" s="116"/>
      <c r="N2776" s="15" t="str">
        <f t="shared" si="230"/>
        <v>09752</v>
      </c>
      <c r="O2776" t="str">
        <f t="shared" si="232"/>
        <v/>
      </c>
      <c r="Q2776">
        <f t="shared" si="231"/>
        <v>9752</v>
      </c>
      <c r="R2776" s="14">
        <f t="shared" si="229"/>
        <v>408375</v>
      </c>
    </row>
    <row r="2777" spans="1:18" ht="14.45" customHeight="1" x14ac:dyDescent="0.25">
      <c r="A2777" s="10">
        <v>378</v>
      </c>
      <c r="B2777" s="111"/>
      <c r="C2777" s="6" t="s">
        <v>3786</v>
      </c>
      <c r="D2777" s="7">
        <v>44996</v>
      </c>
      <c r="E2777" s="8" t="s">
        <v>2378</v>
      </c>
      <c r="F2777" s="9">
        <v>374347</v>
      </c>
      <c r="G2777" s="8" t="s">
        <v>1378</v>
      </c>
      <c r="H2777" s="9">
        <v>39306</v>
      </c>
      <c r="I2777" s="112"/>
      <c r="J2777" s="113"/>
      <c r="K2777" s="114"/>
      <c r="L2777" s="115"/>
      <c r="M2777" s="116"/>
      <c r="N2777" s="15" t="str">
        <f t="shared" si="230"/>
        <v>13343</v>
      </c>
      <c r="O2777" t="str">
        <f t="shared" si="232"/>
        <v/>
      </c>
      <c r="Q2777">
        <f t="shared" si="231"/>
        <v>13343</v>
      </c>
      <c r="R2777" s="14">
        <f t="shared" si="229"/>
        <v>374347</v>
      </c>
    </row>
    <row r="2778" spans="1:18" ht="14.45" customHeight="1" x14ac:dyDescent="0.25">
      <c r="A2778" s="10">
        <v>379</v>
      </c>
      <c r="B2778" s="111"/>
      <c r="C2778" s="6" t="s">
        <v>3787</v>
      </c>
      <c r="D2778" s="7">
        <v>45015</v>
      </c>
      <c r="E2778" s="8" t="s">
        <v>2418</v>
      </c>
      <c r="F2778" s="9">
        <v>1823390</v>
      </c>
      <c r="G2778" s="8" t="s">
        <v>1378</v>
      </c>
      <c r="H2778" s="9">
        <v>191456</v>
      </c>
      <c r="I2778" s="112"/>
      <c r="J2778" s="113"/>
      <c r="K2778" s="114"/>
      <c r="L2778" s="115"/>
      <c r="M2778" s="116"/>
      <c r="N2778" s="15" t="str">
        <f t="shared" si="230"/>
        <v>18100</v>
      </c>
      <c r="O2778" t="str">
        <f t="shared" si="232"/>
        <v/>
      </c>
      <c r="Q2778">
        <f t="shared" si="231"/>
        <v>18100</v>
      </c>
      <c r="R2778" s="14">
        <f t="shared" si="229"/>
        <v>1823390</v>
      </c>
    </row>
    <row r="2779" spans="1:18" ht="14.45" customHeight="1" x14ac:dyDescent="0.25">
      <c r="A2779" s="10">
        <v>380</v>
      </c>
      <c r="B2779" s="111"/>
      <c r="C2779" s="6" t="s">
        <v>3788</v>
      </c>
      <c r="D2779" s="7">
        <v>45013</v>
      </c>
      <c r="E2779" s="8" t="s">
        <v>2418</v>
      </c>
      <c r="F2779" s="9">
        <v>820691</v>
      </c>
      <c r="G2779" s="8" t="s">
        <v>1378</v>
      </c>
      <c r="H2779" s="9">
        <v>86173</v>
      </c>
      <c r="I2779" s="112"/>
      <c r="J2779" s="113"/>
      <c r="K2779" s="114"/>
      <c r="L2779" s="115"/>
      <c r="M2779" s="116"/>
      <c r="N2779" s="15" t="str">
        <f t="shared" si="230"/>
        <v>17636</v>
      </c>
      <c r="O2779" t="str">
        <f t="shared" si="232"/>
        <v/>
      </c>
      <c r="Q2779">
        <f t="shared" si="231"/>
        <v>17636</v>
      </c>
      <c r="R2779" s="14">
        <f t="shared" si="229"/>
        <v>820691</v>
      </c>
    </row>
    <row r="2780" spans="1:18" ht="14.45" customHeight="1" x14ac:dyDescent="0.25">
      <c r="A2780" s="10">
        <v>381</v>
      </c>
      <c r="B2780" s="111"/>
      <c r="C2780" s="6" t="s">
        <v>3789</v>
      </c>
      <c r="D2780" s="7">
        <v>44999</v>
      </c>
      <c r="E2780" s="8" t="s">
        <v>2426</v>
      </c>
      <c r="F2780" s="9">
        <v>1323117</v>
      </c>
      <c r="G2780" s="8" t="s">
        <v>1378</v>
      </c>
      <c r="H2780" s="9">
        <v>138927</v>
      </c>
      <c r="I2780" s="112"/>
      <c r="J2780" s="113"/>
      <c r="K2780" s="114"/>
      <c r="L2780" s="115"/>
      <c r="M2780" s="116"/>
      <c r="N2780" s="15" t="str">
        <f t="shared" si="230"/>
        <v>13573</v>
      </c>
      <c r="O2780" t="str">
        <f t="shared" si="232"/>
        <v/>
      </c>
      <c r="Q2780">
        <f t="shared" si="231"/>
        <v>13573</v>
      </c>
      <c r="R2780" s="14">
        <f t="shared" si="229"/>
        <v>1323117</v>
      </c>
    </row>
    <row r="2781" spans="1:18" ht="14.45" customHeight="1" x14ac:dyDescent="0.25">
      <c r="A2781" s="10">
        <v>382</v>
      </c>
      <c r="B2781" s="111"/>
      <c r="C2781" s="6" t="s">
        <v>3790</v>
      </c>
      <c r="D2781" s="7">
        <v>45010</v>
      </c>
      <c r="E2781" s="8" t="s">
        <v>2380</v>
      </c>
      <c r="F2781" s="9">
        <v>1683608</v>
      </c>
      <c r="G2781" s="8" t="s">
        <v>1378</v>
      </c>
      <c r="H2781" s="9">
        <v>176779</v>
      </c>
      <c r="I2781" s="112"/>
      <c r="J2781" s="113"/>
      <c r="K2781" s="114"/>
      <c r="L2781" s="115"/>
      <c r="M2781" s="116"/>
      <c r="N2781" s="15" t="str">
        <f t="shared" si="230"/>
        <v>17493</v>
      </c>
      <c r="O2781" t="str">
        <f t="shared" si="232"/>
        <v/>
      </c>
      <c r="Q2781">
        <f t="shared" si="231"/>
        <v>17493</v>
      </c>
      <c r="R2781" s="14">
        <f t="shared" si="229"/>
        <v>1683608</v>
      </c>
    </row>
    <row r="2782" spans="1:18" ht="14.45" customHeight="1" x14ac:dyDescent="0.25">
      <c r="A2782" s="10">
        <v>383</v>
      </c>
      <c r="B2782" s="111"/>
      <c r="C2782" s="6" t="s">
        <v>3791</v>
      </c>
      <c r="D2782" s="7">
        <v>45014</v>
      </c>
      <c r="E2782" s="8" t="s">
        <v>2426</v>
      </c>
      <c r="F2782" s="9">
        <v>276001</v>
      </c>
      <c r="G2782" s="8" t="s">
        <v>1378</v>
      </c>
      <c r="H2782" s="9">
        <v>28980</v>
      </c>
      <c r="I2782" s="112"/>
      <c r="J2782" s="113"/>
      <c r="K2782" s="114"/>
      <c r="L2782" s="115"/>
      <c r="M2782" s="116"/>
      <c r="N2782" s="15" t="str">
        <f t="shared" si="230"/>
        <v>17746</v>
      </c>
      <c r="O2782" t="str">
        <f t="shared" si="232"/>
        <v/>
      </c>
      <c r="Q2782">
        <f t="shared" si="231"/>
        <v>17746</v>
      </c>
      <c r="R2782" s="14">
        <f t="shared" si="229"/>
        <v>276001</v>
      </c>
    </row>
    <row r="2783" spans="1:18" ht="14.45" customHeight="1" x14ac:dyDescent="0.25">
      <c r="A2783" s="10">
        <v>384</v>
      </c>
      <c r="B2783" s="111"/>
      <c r="C2783" s="6" t="s">
        <v>3792</v>
      </c>
      <c r="D2783" s="7">
        <v>45008</v>
      </c>
      <c r="E2783" s="8" t="s">
        <v>2413</v>
      </c>
      <c r="F2783" s="9">
        <v>610819</v>
      </c>
      <c r="G2783" s="8" t="s">
        <v>1378</v>
      </c>
      <c r="H2783" s="9">
        <v>64136</v>
      </c>
      <c r="I2783" s="112"/>
      <c r="J2783" s="113"/>
      <c r="K2783" s="114"/>
      <c r="L2783" s="115"/>
      <c r="M2783" s="116"/>
      <c r="N2783" s="15" t="str">
        <f t="shared" si="230"/>
        <v>16083</v>
      </c>
      <c r="O2783" t="str">
        <f t="shared" si="232"/>
        <v/>
      </c>
      <c r="Q2783">
        <f t="shared" si="231"/>
        <v>16083</v>
      </c>
      <c r="R2783" s="14">
        <f t="shared" si="229"/>
        <v>610819</v>
      </c>
    </row>
    <row r="2784" spans="1:18" ht="14.45" customHeight="1" x14ac:dyDescent="0.25">
      <c r="A2784" s="10">
        <v>385</v>
      </c>
      <c r="B2784" s="111"/>
      <c r="C2784" s="6" t="s">
        <v>3793</v>
      </c>
      <c r="D2784" s="7">
        <v>45014</v>
      </c>
      <c r="E2784" s="8" t="s">
        <v>3367</v>
      </c>
      <c r="F2784" s="9">
        <v>1392348</v>
      </c>
      <c r="G2784" s="8" t="s">
        <v>1378</v>
      </c>
      <c r="H2784" s="9">
        <v>146197</v>
      </c>
      <c r="I2784" s="112"/>
      <c r="J2784" s="113"/>
      <c r="K2784" s="114"/>
      <c r="L2784" s="115"/>
      <c r="M2784" s="116"/>
      <c r="N2784" s="15" t="str">
        <f t="shared" si="230"/>
        <v>17731</v>
      </c>
      <c r="O2784" t="str">
        <f t="shared" si="232"/>
        <v/>
      </c>
      <c r="Q2784">
        <f t="shared" si="231"/>
        <v>17731</v>
      </c>
      <c r="R2784" s="14">
        <f t="shared" si="229"/>
        <v>1392348</v>
      </c>
    </row>
    <row r="2785" spans="1:18" ht="14.45" customHeight="1" x14ac:dyDescent="0.25">
      <c r="A2785" s="10">
        <v>386</v>
      </c>
      <c r="B2785" s="111"/>
      <c r="C2785" s="6" t="s">
        <v>3794</v>
      </c>
      <c r="D2785" s="7">
        <v>45013</v>
      </c>
      <c r="E2785" s="8" t="s">
        <v>2413</v>
      </c>
      <c r="F2785" s="9">
        <v>650203</v>
      </c>
      <c r="G2785" s="8" t="s">
        <v>1378</v>
      </c>
      <c r="H2785" s="9">
        <v>68271</v>
      </c>
      <c r="I2785" s="112"/>
      <c r="J2785" s="113"/>
      <c r="K2785" s="114"/>
      <c r="L2785" s="115"/>
      <c r="M2785" s="116"/>
      <c r="N2785" s="15" t="str">
        <f t="shared" si="230"/>
        <v>17653</v>
      </c>
      <c r="O2785" t="str">
        <f t="shared" si="232"/>
        <v/>
      </c>
      <c r="Q2785">
        <f t="shared" si="231"/>
        <v>17653</v>
      </c>
      <c r="R2785" s="14">
        <f t="shared" ref="R2785:R2848" si="233">+F2785</f>
        <v>650203</v>
      </c>
    </row>
    <row r="2786" spans="1:18" ht="14.45" customHeight="1" x14ac:dyDescent="0.25">
      <c r="A2786" s="10">
        <v>387</v>
      </c>
      <c r="B2786" s="111"/>
      <c r="C2786" s="6" t="s">
        <v>3795</v>
      </c>
      <c r="D2786" s="7">
        <v>45013</v>
      </c>
      <c r="E2786" s="8" t="s">
        <v>2413</v>
      </c>
      <c r="F2786" s="9">
        <v>774418</v>
      </c>
      <c r="G2786" s="8" t="s">
        <v>1378</v>
      </c>
      <c r="H2786" s="9">
        <v>81314</v>
      </c>
      <c r="I2786" s="112"/>
      <c r="J2786" s="113"/>
      <c r="K2786" s="114"/>
      <c r="L2786" s="115"/>
      <c r="M2786" s="116"/>
      <c r="N2786" s="15" t="str">
        <f t="shared" si="230"/>
        <v>17639</v>
      </c>
      <c r="O2786" t="str">
        <f t="shared" si="232"/>
        <v/>
      </c>
      <c r="Q2786">
        <f t="shared" si="231"/>
        <v>17639</v>
      </c>
      <c r="R2786" s="14">
        <f t="shared" si="233"/>
        <v>774418</v>
      </c>
    </row>
    <row r="2787" spans="1:18" ht="14.45" customHeight="1" x14ac:dyDescent="0.25">
      <c r="A2787" s="10">
        <v>388</v>
      </c>
      <c r="B2787" s="111"/>
      <c r="C2787" s="6" t="s">
        <v>3796</v>
      </c>
      <c r="D2787" s="7">
        <v>45010</v>
      </c>
      <c r="E2787" s="8" t="s">
        <v>2380</v>
      </c>
      <c r="F2787" s="9">
        <v>1194142</v>
      </c>
      <c r="G2787" s="8" t="s">
        <v>1378</v>
      </c>
      <c r="H2787" s="9">
        <v>125385</v>
      </c>
      <c r="I2787" s="112"/>
      <c r="J2787" s="113"/>
      <c r="K2787" s="114"/>
      <c r="L2787" s="115"/>
      <c r="M2787" s="116"/>
      <c r="N2787" s="15" t="str">
        <f t="shared" si="230"/>
        <v>17500</v>
      </c>
      <c r="O2787" t="str">
        <f t="shared" si="232"/>
        <v/>
      </c>
      <c r="Q2787">
        <f t="shared" si="231"/>
        <v>17500</v>
      </c>
      <c r="R2787" s="14">
        <f t="shared" si="233"/>
        <v>1194142</v>
      </c>
    </row>
    <row r="2788" spans="1:18" ht="14.45" customHeight="1" x14ac:dyDescent="0.25">
      <c r="A2788" s="10">
        <v>389</v>
      </c>
      <c r="B2788" s="111"/>
      <c r="C2788" s="6" t="s">
        <v>3797</v>
      </c>
      <c r="D2788" s="7">
        <v>45005</v>
      </c>
      <c r="E2788" s="8" t="s">
        <v>2376</v>
      </c>
      <c r="F2788" s="9">
        <v>1127535</v>
      </c>
      <c r="G2788" s="8" t="s">
        <v>1378</v>
      </c>
      <c r="H2788" s="9">
        <v>118391</v>
      </c>
      <c r="I2788" s="112"/>
      <c r="J2788" s="113"/>
      <c r="K2788" s="114"/>
      <c r="L2788" s="115"/>
      <c r="M2788" s="116"/>
      <c r="N2788" s="15" t="str">
        <f t="shared" si="230"/>
        <v>15740</v>
      </c>
      <c r="O2788" t="str">
        <f t="shared" si="232"/>
        <v/>
      </c>
      <c r="Q2788">
        <f t="shared" si="231"/>
        <v>15740</v>
      </c>
      <c r="R2788" s="14">
        <f t="shared" si="233"/>
        <v>1127535</v>
      </c>
    </row>
    <row r="2789" spans="1:18" ht="14.45" customHeight="1" x14ac:dyDescent="0.25">
      <c r="A2789" s="10">
        <v>390</v>
      </c>
      <c r="B2789" s="111"/>
      <c r="C2789" s="6" t="s">
        <v>3798</v>
      </c>
      <c r="D2789" s="7">
        <v>45000</v>
      </c>
      <c r="E2789" s="8" t="s">
        <v>2413</v>
      </c>
      <c r="F2789" s="9">
        <v>1059072</v>
      </c>
      <c r="G2789" s="8" t="s">
        <v>1378</v>
      </c>
      <c r="H2789" s="9">
        <v>111203</v>
      </c>
      <c r="I2789" s="112"/>
      <c r="J2789" s="113"/>
      <c r="K2789" s="114"/>
      <c r="L2789" s="115"/>
      <c r="M2789" s="116"/>
      <c r="N2789" s="15" t="str">
        <f t="shared" si="230"/>
        <v>13622</v>
      </c>
      <c r="O2789" t="str">
        <f t="shared" si="232"/>
        <v/>
      </c>
      <c r="Q2789">
        <f t="shared" si="231"/>
        <v>13622</v>
      </c>
      <c r="R2789" s="14">
        <f t="shared" si="233"/>
        <v>1059072</v>
      </c>
    </row>
    <row r="2790" spans="1:18" ht="14.45" customHeight="1" x14ac:dyDescent="0.25">
      <c r="A2790" s="10">
        <v>391</v>
      </c>
      <c r="B2790" s="111"/>
      <c r="C2790" s="6" t="s">
        <v>3799</v>
      </c>
      <c r="D2790" s="7">
        <v>45007</v>
      </c>
      <c r="E2790" s="8" t="s">
        <v>2380</v>
      </c>
      <c r="F2790" s="9">
        <v>529841</v>
      </c>
      <c r="G2790" s="8" t="s">
        <v>1378</v>
      </c>
      <c r="H2790" s="9">
        <v>55633</v>
      </c>
      <c r="I2790" s="112"/>
      <c r="J2790" s="113"/>
      <c r="K2790" s="114"/>
      <c r="L2790" s="115"/>
      <c r="M2790" s="116"/>
      <c r="N2790" s="15" t="str">
        <f t="shared" ref="N2790:N2853" si="234">+RIGHT(C2790,5)</f>
        <v>15875</v>
      </c>
      <c r="O2790" t="str">
        <f t="shared" si="232"/>
        <v/>
      </c>
      <c r="Q2790">
        <f t="shared" si="231"/>
        <v>15875</v>
      </c>
      <c r="R2790" s="14">
        <f t="shared" si="233"/>
        <v>529841</v>
      </c>
    </row>
    <row r="2791" spans="1:18" ht="14.45" customHeight="1" x14ac:dyDescent="0.25">
      <c r="A2791" s="10">
        <v>392</v>
      </c>
      <c r="B2791" s="111"/>
      <c r="C2791" s="6" t="s">
        <v>3800</v>
      </c>
      <c r="D2791" s="7">
        <v>45000</v>
      </c>
      <c r="E2791" s="8" t="s">
        <v>2418</v>
      </c>
      <c r="F2791" s="9">
        <v>374347</v>
      </c>
      <c r="G2791" s="8" t="s">
        <v>1378</v>
      </c>
      <c r="H2791" s="9">
        <v>39306</v>
      </c>
      <c r="I2791" s="112"/>
      <c r="J2791" s="113"/>
      <c r="K2791" s="114"/>
      <c r="L2791" s="115"/>
      <c r="M2791" s="116"/>
      <c r="N2791" s="15" t="str">
        <f t="shared" si="234"/>
        <v>13678</v>
      </c>
      <c r="O2791" t="str">
        <f t="shared" si="232"/>
        <v/>
      </c>
      <c r="Q2791">
        <f t="shared" si="231"/>
        <v>13678</v>
      </c>
      <c r="R2791" s="14">
        <f t="shared" si="233"/>
        <v>374347</v>
      </c>
    </row>
    <row r="2792" spans="1:18" ht="14.45" customHeight="1" x14ac:dyDescent="0.25">
      <c r="A2792" s="10">
        <v>393</v>
      </c>
      <c r="B2792" s="111"/>
      <c r="C2792" s="6" t="s">
        <v>3801</v>
      </c>
      <c r="D2792" s="7">
        <v>44996</v>
      </c>
      <c r="E2792" s="8" t="s">
        <v>2413</v>
      </c>
      <c r="F2792" s="9">
        <v>374347</v>
      </c>
      <c r="G2792" s="8" t="s">
        <v>1378</v>
      </c>
      <c r="H2792" s="9">
        <v>39306</v>
      </c>
      <c r="I2792" s="112"/>
      <c r="J2792" s="113"/>
      <c r="K2792" s="114"/>
      <c r="L2792" s="115"/>
      <c r="M2792" s="116"/>
      <c r="N2792" s="15" t="str">
        <f t="shared" si="234"/>
        <v>13339</v>
      </c>
      <c r="O2792" t="str">
        <f t="shared" si="232"/>
        <v/>
      </c>
      <c r="Q2792">
        <f t="shared" si="231"/>
        <v>13339</v>
      </c>
      <c r="R2792" s="14">
        <f t="shared" si="233"/>
        <v>374347</v>
      </c>
    </row>
    <row r="2793" spans="1:18" ht="14.45" customHeight="1" x14ac:dyDescent="0.25">
      <c r="A2793" s="10">
        <v>394</v>
      </c>
      <c r="B2793" s="111"/>
      <c r="C2793" s="6" t="s">
        <v>3802</v>
      </c>
      <c r="D2793" s="7">
        <v>45001</v>
      </c>
      <c r="E2793" s="8" t="s">
        <v>2413</v>
      </c>
      <c r="F2793" s="9">
        <v>374347</v>
      </c>
      <c r="G2793" s="8" t="s">
        <v>1378</v>
      </c>
      <c r="H2793" s="9">
        <v>39306</v>
      </c>
      <c r="I2793" s="112"/>
      <c r="J2793" s="113"/>
      <c r="K2793" s="114"/>
      <c r="L2793" s="115"/>
      <c r="M2793" s="116"/>
      <c r="N2793" s="15" t="str">
        <f t="shared" si="234"/>
        <v>13806</v>
      </c>
      <c r="O2793" t="str">
        <f t="shared" si="232"/>
        <v/>
      </c>
      <c r="Q2793">
        <f t="shared" si="231"/>
        <v>13806</v>
      </c>
      <c r="R2793" s="14">
        <f t="shared" si="233"/>
        <v>374347</v>
      </c>
    </row>
    <row r="2794" spans="1:18" ht="14.45" customHeight="1" x14ac:dyDescent="0.25">
      <c r="A2794" s="10">
        <v>395</v>
      </c>
      <c r="B2794" s="111"/>
      <c r="C2794" s="6" t="s">
        <v>3803</v>
      </c>
      <c r="D2794" s="7">
        <v>45001</v>
      </c>
      <c r="E2794" s="8" t="s">
        <v>2413</v>
      </c>
      <c r="F2794" s="9">
        <v>770362</v>
      </c>
      <c r="G2794" s="8" t="s">
        <v>1378</v>
      </c>
      <c r="H2794" s="9">
        <v>80888</v>
      </c>
      <c r="I2794" s="112"/>
      <c r="J2794" s="113"/>
      <c r="K2794" s="114"/>
      <c r="L2794" s="115"/>
      <c r="M2794" s="116"/>
      <c r="N2794" s="15" t="str">
        <f t="shared" si="234"/>
        <v>13805</v>
      </c>
      <c r="O2794" t="str">
        <f t="shared" si="232"/>
        <v/>
      </c>
      <c r="Q2794">
        <f t="shared" si="231"/>
        <v>13805</v>
      </c>
      <c r="R2794" s="14">
        <f t="shared" si="233"/>
        <v>770362</v>
      </c>
    </row>
    <row r="2795" spans="1:18" ht="14.45" customHeight="1" x14ac:dyDescent="0.25">
      <c r="A2795" s="10">
        <v>396</v>
      </c>
      <c r="B2795" s="111"/>
      <c r="C2795" s="6" t="s">
        <v>3804</v>
      </c>
      <c r="D2795" s="7">
        <v>44996</v>
      </c>
      <c r="E2795" s="8" t="s">
        <v>3367</v>
      </c>
      <c r="F2795" s="9">
        <v>374347</v>
      </c>
      <c r="G2795" s="8" t="s">
        <v>1378</v>
      </c>
      <c r="H2795" s="9">
        <v>39306</v>
      </c>
      <c r="I2795" s="112"/>
      <c r="J2795" s="113"/>
      <c r="K2795" s="114"/>
      <c r="L2795" s="115"/>
      <c r="M2795" s="116"/>
      <c r="N2795" s="15" t="str">
        <f t="shared" si="234"/>
        <v>13316</v>
      </c>
      <c r="O2795" t="str">
        <f t="shared" si="232"/>
        <v/>
      </c>
      <c r="Q2795">
        <f t="shared" si="231"/>
        <v>13316</v>
      </c>
      <c r="R2795" s="14">
        <f t="shared" si="233"/>
        <v>374347</v>
      </c>
    </row>
    <row r="2796" spans="1:18" ht="14.45" customHeight="1" x14ac:dyDescent="0.25">
      <c r="A2796" s="10">
        <v>397</v>
      </c>
      <c r="B2796" s="111"/>
      <c r="C2796" s="6" t="s">
        <v>3805</v>
      </c>
      <c r="D2796" s="7">
        <v>45002</v>
      </c>
      <c r="E2796" s="8" t="s">
        <v>2426</v>
      </c>
      <c r="F2796" s="9">
        <v>374347</v>
      </c>
      <c r="G2796" s="8" t="s">
        <v>1378</v>
      </c>
      <c r="H2796" s="9">
        <v>39306</v>
      </c>
      <c r="I2796" s="112"/>
      <c r="J2796" s="113"/>
      <c r="K2796" s="114"/>
      <c r="L2796" s="115"/>
      <c r="M2796" s="116"/>
      <c r="N2796" s="15" t="str">
        <f t="shared" si="234"/>
        <v>15585</v>
      </c>
      <c r="O2796" t="str">
        <f t="shared" si="232"/>
        <v/>
      </c>
      <c r="Q2796">
        <f t="shared" si="231"/>
        <v>15585</v>
      </c>
      <c r="R2796" s="14">
        <f t="shared" si="233"/>
        <v>374347</v>
      </c>
    </row>
    <row r="2797" spans="1:18" ht="14.45" customHeight="1" x14ac:dyDescent="0.25">
      <c r="A2797" s="10">
        <v>398</v>
      </c>
      <c r="B2797" s="111"/>
      <c r="C2797" s="6" t="s">
        <v>3806</v>
      </c>
      <c r="D2797" s="7">
        <v>45001</v>
      </c>
      <c r="E2797" s="8" t="s">
        <v>3367</v>
      </c>
      <c r="F2797" s="9">
        <v>374347</v>
      </c>
      <c r="G2797" s="8" t="s">
        <v>1378</v>
      </c>
      <c r="H2797" s="9">
        <v>39306</v>
      </c>
      <c r="I2797" s="112"/>
      <c r="J2797" s="113"/>
      <c r="K2797" s="114"/>
      <c r="L2797" s="115"/>
      <c r="M2797" s="116"/>
      <c r="N2797" s="15" t="str">
        <f t="shared" si="234"/>
        <v>13803</v>
      </c>
      <c r="O2797" t="str">
        <f t="shared" si="232"/>
        <v/>
      </c>
      <c r="Q2797">
        <f t="shared" ref="Q2797:Q2860" si="235">+N2797*1</f>
        <v>13803</v>
      </c>
      <c r="R2797" s="14">
        <f t="shared" si="233"/>
        <v>374347</v>
      </c>
    </row>
    <row r="2798" spans="1:18" ht="14.45" customHeight="1" x14ac:dyDescent="0.25">
      <c r="A2798" s="10">
        <v>399</v>
      </c>
      <c r="B2798" s="111"/>
      <c r="C2798" s="6" t="s">
        <v>3807</v>
      </c>
      <c r="D2798" s="7">
        <v>45003</v>
      </c>
      <c r="E2798" s="8" t="s">
        <v>2418</v>
      </c>
      <c r="F2798" s="9">
        <v>807741</v>
      </c>
      <c r="G2798" s="8" t="s">
        <v>1378</v>
      </c>
      <c r="H2798" s="9">
        <v>84813</v>
      </c>
      <c r="I2798" s="112"/>
      <c r="J2798" s="113"/>
      <c r="K2798" s="114"/>
      <c r="L2798" s="115"/>
      <c r="M2798" s="116"/>
      <c r="N2798" s="15" t="str">
        <f t="shared" si="234"/>
        <v>15677</v>
      </c>
      <c r="O2798" t="str">
        <f t="shared" si="232"/>
        <v/>
      </c>
      <c r="Q2798">
        <f t="shared" si="235"/>
        <v>15677</v>
      </c>
      <c r="R2798" s="14">
        <f t="shared" si="233"/>
        <v>807741</v>
      </c>
    </row>
    <row r="2799" spans="1:18" ht="14.45" customHeight="1" x14ac:dyDescent="0.25">
      <c r="A2799" s="10">
        <v>400</v>
      </c>
      <c r="B2799" s="111"/>
      <c r="C2799" s="6" t="s">
        <v>3808</v>
      </c>
      <c r="D2799" s="7">
        <v>45001</v>
      </c>
      <c r="E2799" s="8" t="s">
        <v>2413</v>
      </c>
      <c r="F2799" s="9">
        <v>831416</v>
      </c>
      <c r="G2799" s="8" t="s">
        <v>1378</v>
      </c>
      <c r="H2799" s="9">
        <v>87299</v>
      </c>
      <c r="I2799" s="112"/>
      <c r="J2799" s="113"/>
      <c r="K2799" s="114"/>
      <c r="L2799" s="115"/>
      <c r="M2799" s="116"/>
      <c r="N2799" s="15" t="str">
        <f t="shared" si="234"/>
        <v>14180</v>
      </c>
      <c r="O2799" t="str">
        <f t="shared" si="232"/>
        <v/>
      </c>
      <c r="Q2799">
        <f t="shared" si="235"/>
        <v>14180</v>
      </c>
      <c r="R2799" s="14">
        <f t="shared" si="233"/>
        <v>831416</v>
      </c>
    </row>
    <row r="2800" spans="1:18" ht="14.45" customHeight="1" x14ac:dyDescent="0.25">
      <c r="A2800" s="10">
        <v>401</v>
      </c>
      <c r="B2800" s="111"/>
      <c r="C2800" s="6" t="s">
        <v>3809</v>
      </c>
      <c r="D2800" s="7">
        <v>45000</v>
      </c>
      <c r="E2800" s="8" t="s">
        <v>2380</v>
      </c>
      <c r="F2800" s="9">
        <v>374347</v>
      </c>
      <c r="G2800" s="8" t="s">
        <v>1378</v>
      </c>
      <c r="H2800" s="9">
        <v>39306</v>
      </c>
      <c r="I2800" s="112"/>
      <c r="J2800" s="113"/>
      <c r="K2800" s="114"/>
      <c r="L2800" s="115"/>
      <c r="M2800" s="116"/>
      <c r="N2800" s="15" t="str">
        <f t="shared" si="234"/>
        <v>13633</v>
      </c>
      <c r="O2800" t="str">
        <f t="shared" si="232"/>
        <v/>
      </c>
      <c r="Q2800">
        <f t="shared" si="235"/>
        <v>13633</v>
      </c>
      <c r="R2800" s="14">
        <f t="shared" si="233"/>
        <v>374347</v>
      </c>
    </row>
    <row r="2801" spans="1:18" ht="14.45" customHeight="1" x14ac:dyDescent="0.25">
      <c r="A2801" s="10">
        <v>402</v>
      </c>
      <c r="B2801" s="111"/>
      <c r="C2801" s="6" t="s">
        <v>3810</v>
      </c>
      <c r="D2801" s="7">
        <v>44996</v>
      </c>
      <c r="E2801" s="8" t="s">
        <v>3367</v>
      </c>
      <c r="F2801" s="9">
        <v>374347</v>
      </c>
      <c r="G2801" s="8" t="s">
        <v>1378</v>
      </c>
      <c r="H2801" s="9">
        <v>39306</v>
      </c>
      <c r="I2801" s="112"/>
      <c r="J2801" s="113"/>
      <c r="K2801" s="114"/>
      <c r="L2801" s="115"/>
      <c r="M2801" s="116"/>
      <c r="N2801" s="15" t="str">
        <f t="shared" si="234"/>
        <v>13336</v>
      </c>
      <c r="O2801" t="str">
        <f t="shared" si="232"/>
        <v/>
      </c>
      <c r="Q2801">
        <f t="shared" si="235"/>
        <v>13336</v>
      </c>
      <c r="R2801" s="14">
        <f t="shared" si="233"/>
        <v>374347</v>
      </c>
    </row>
    <row r="2802" spans="1:18" ht="14.45" customHeight="1" x14ac:dyDescent="0.25">
      <c r="A2802" s="10">
        <v>403</v>
      </c>
      <c r="B2802" s="111"/>
      <c r="C2802" s="6" t="s">
        <v>3811</v>
      </c>
      <c r="D2802" s="7">
        <v>44996</v>
      </c>
      <c r="E2802" s="8" t="s">
        <v>3367</v>
      </c>
      <c r="F2802" s="9">
        <v>374347</v>
      </c>
      <c r="G2802" s="8" t="s">
        <v>1378</v>
      </c>
      <c r="H2802" s="9">
        <v>39306</v>
      </c>
      <c r="I2802" s="112"/>
      <c r="J2802" s="113"/>
      <c r="K2802" s="114"/>
      <c r="L2802" s="115"/>
      <c r="M2802" s="116"/>
      <c r="N2802" s="15" t="str">
        <f t="shared" si="234"/>
        <v>13334</v>
      </c>
      <c r="O2802" t="str">
        <f t="shared" si="232"/>
        <v/>
      </c>
      <c r="Q2802">
        <f t="shared" si="235"/>
        <v>13334</v>
      </c>
      <c r="R2802" s="14">
        <f t="shared" si="233"/>
        <v>374347</v>
      </c>
    </row>
    <row r="2803" spans="1:18" ht="14.45" customHeight="1" x14ac:dyDescent="0.25">
      <c r="A2803" s="10">
        <v>404</v>
      </c>
      <c r="B2803" s="111"/>
      <c r="C2803" s="6" t="s">
        <v>3812</v>
      </c>
      <c r="D2803" s="7">
        <v>45000</v>
      </c>
      <c r="E2803" s="8" t="s">
        <v>2380</v>
      </c>
      <c r="F2803" s="9">
        <v>374347</v>
      </c>
      <c r="G2803" s="8" t="s">
        <v>1378</v>
      </c>
      <c r="H2803" s="9">
        <v>39306</v>
      </c>
      <c r="I2803" s="112"/>
      <c r="J2803" s="113"/>
      <c r="K2803" s="114"/>
      <c r="L2803" s="115"/>
      <c r="M2803" s="116"/>
      <c r="N2803" s="15" t="str">
        <f t="shared" si="234"/>
        <v>13644</v>
      </c>
      <c r="O2803" t="str">
        <f t="shared" si="232"/>
        <v/>
      </c>
      <c r="Q2803">
        <f t="shared" si="235"/>
        <v>13644</v>
      </c>
      <c r="R2803" s="14">
        <f t="shared" si="233"/>
        <v>374347</v>
      </c>
    </row>
    <row r="2804" spans="1:18" ht="14.45" customHeight="1" x14ac:dyDescent="0.25">
      <c r="A2804" s="10">
        <v>405</v>
      </c>
      <c r="B2804" s="111"/>
      <c r="C2804" s="6" t="s">
        <v>3813</v>
      </c>
      <c r="D2804" s="7">
        <v>44996</v>
      </c>
      <c r="E2804" s="8" t="s">
        <v>3367</v>
      </c>
      <c r="F2804" s="9">
        <v>1167332</v>
      </c>
      <c r="G2804" s="8" t="s">
        <v>1378</v>
      </c>
      <c r="H2804" s="9">
        <v>122570</v>
      </c>
      <c r="I2804" s="112"/>
      <c r="J2804" s="113"/>
      <c r="K2804" s="114"/>
      <c r="L2804" s="115"/>
      <c r="M2804" s="116"/>
      <c r="N2804" s="15" t="str">
        <f t="shared" si="234"/>
        <v>13417</v>
      </c>
      <c r="O2804" t="str">
        <f t="shared" si="232"/>
        <v/>
      </c>
      <c r="Q2804">
        <f t="shared" si="235"/>
        <v>13417</v>
      </c>
      <c r="R2804" s="14">
        <f t="shared" si="233"/>
        <v>1167332</v>
      </c>
    </row>
    <row r="2805" spans="1:18" ht="14.45" customHeight="1" x14ac:dyDescent="0.25">
      <c r="A2805" s="10">
        <v>406</v>
      </c>
      <c r="B2805" s="111"/>
      <c r="C2805" s="6" t="s">
        <v>3814</v>
      </c>
      <c r="D2805" s="7">
        <v>44996</v>
      </c>
      <c r="E2805" s="8" t="s">
        <v>2380</v>
      </c>
      <c r="F2805" s="9">
        <v>973300</v>
      </c>
      <c r="G2805" s="8" t="s">
        <v>1378</v>
      </c>
      <c r="H2805" s="9">
        <v>102196</v>
      </c>
      <c r="I2805" s="112"/>
      <c r="J2805" s="113"/>
      <c r="K2805" s="114"/>
      <c r="L2805" s="115"/>
      <c r="M2805" s="116"/>
      <c r="N2805" s="15" t="str">
        <f t="shared" si="234"/>
        <v>13412</v>
      </c>
      <c r="O2805" t="str">
        <f t="shared" si="232"/>
        <v/>
      </c>
      <c r="Q2805">
        <f t="shared" si="235"/>
        <v>13412</v>
      </c>
      <c r="R2805" s="14">
        <f t="shared" si="233"/>
        <v>973300</v>
      </c>
    </row>
    <row r="2806" spans="1:18" ht="14.45" customHeight="1" x14ac:dyDescent="0.25">
      <c r="A2806" s="10">
        <v>407</v>
      </c>
      <c r="B2806" s="111"/>
      <c r="C2806" s="6" t="s">
        <v>3815</v>
      </c>
      <c r="D2806" s="7">
        <v>44994</v>
      </c>
      <c r="E2806" s="8" t="s">
        <v>2426</v>
      </c>
      <c r="F2806" s="9">
        <v>681877</v>
      </c>
      <c r="G2806" s="8" t="s">
        <v>1378</v>
      </c>
      <c r="H2806" s="9">
        <v>71597</v>
      </c>
      <c r="I2806" s="112"/>
      <c r="J2806" s="113"/>
      <c r="K2806" s="114"/>
      <c r="L2806" s="115"/>
      <c r="M2806" s="116"/>
      <c r="N2806" s="15" t="str">
        <f t="shared" si="234"/>
        <v>13154</v>
      </c>
      <c r="O2806" t="str">
        <f t="shared" si="232"/>
        <v/>
      </c>
      <c r="Q2806">
        <f t="shared" si="235"/>
        <v>13154</v>
      </c>
      <c r="R2806" s="14">
        <f t="shared" si="233"/>
        <v>681877</v>
      </c>
    </row>
    <row r="2807" spans="1:18" ht="14.45" customHeight="1" x14ac:dyDescent="0.25">
      <c r="A2807" s="10">
        <v>408</v>
      </c>
      <c r="B2807" s="111"/>
      <c r="C2807" s="6" t="s">
        <v>3816</v>
      </c>
      <c r="D2807" s="7">
        <v>44999</v>
      </c>
      <c r="E2807" s="8" t="s">
        <v>2413</v>
      </c>
      <c r="F2807" s="9">
        <v>958337</v>
      </c>
      <c r="G2807" s="8" t="s">
        <v>1378</v>
      </c>
      <c r="H2807" s="9">
        <v>100625</v>
      </c>
      <c r="I2807" s="112"/>
      <c r="J2807" s="113"/>
      <c r="K2807" s="114"/>
      <c r="L2807" s="115"/>
      <c r="M2807" s="116"/>
      <c r="N2807" s="15" t="str">
        <f t="shared" si="234"/>
        <v>13563</v>
      </c>
      <c r="O2807" t="str">
        <f t="shared" si="232"/>
        <v/>
      </c>
      <c r="Q2807">
        <f t="shared" si="235"/>
        <v>13563</v>
      </c>
      <c r="R2807" s="14">
        <f t="shared" si="233"/>
        <v>958337</v>
      </c>
    </row>
    <row r="2808" spans="1:18" ht="14.45" customHeight="1" x14ac:dyDescent="0.25">
      <c r="A2808" s="10">
        <v>409</v>
      </c>
      <c r="B2808" s="111"/>
      <c r="C2808" s="6" t="s">
        <v>3817</v>
      </c>
      <c r="D2808" s="7">
        <v>44998</v>
      </c>
      <c r="E2808" s="8" t="s">
        <v>2380</v>
      </c>
      <c r="F2808" s="9">
        <v>374347</v>
      </c>
      <c r="G2808" s="8" t="s">
        <v>1378</v>
      </c>
      <c r="H2808" s="9">
        <v>39306</v>
      </c>
      <c r="I2808" s="112"/>
      <c r="J2808" s="113"/>
      <c r="K2808" s="114"/>
      <c r="L2808" s="115"/>
      <c r="M2808" s="116"/>
      <c r="N2808" s="15" t="str">
        <f t="shared" si="234"/>
        <v>13438</v>
      </c>
      <c r="O2808" t="str">
        <f t="shared" si="232"/>
        <v/>
      </c>
      <c r="Q2808">
        <f t="shared" si="235"/>
        <v>13438</v>
      </c>
      <c r="R2808" s="14">
        <f t="shared" si="233"/>
        <v>374347</v>
      </c>
    </row>
    <row r="2809" spans="1:18" ht="14.45" customHeight="1" x14ac:dyDescent="0.25">
      <c r="A2809" s="10">
        <v>410</v>
      </c>
      <c r="B2809" s="111"/>
      <c r="C2809" s="6" t="s">
        <v>3818</v>
      </c>
      <c r="D2809" s="7">
        <v>44998</v>
      </c>
      <c r="E2809" s="8" t="s">
        <v>2418</v>
      </c>
      <c r="F2809" s="9">
        <v>374347</v>
      </c>
      <c r="G2809" s="8" t="s">
        <v>1378</v>
      </c>
      <c r="H2809" s="9">
        <v>39306</v>
      </c>
      <c r="I2809" s="112"/>
      <c r="J2809" s="113"/>
      <c r="K2809" s="114"/>
      <c r="L2809" s="115"/>
      <c r="M2809" s="116"/>
      <c r="N2809" s="15" t="str">
        <f t="shared" si="234"/>
        <v>13465</v>
      </c>
      <c r="O2809" t="str">
        <f t="shared" si="232"/>
        <v/>
      </c>
      <c r="Q2809">
        <f t="shared" si="235"/>
        <v>13465</v>
      </c>
      <c r="R2809" s="14">
        <f t="shared" si="233"/>
        <v>374347</v>
      </c>
    </row>
    <row r="2810" spans="1:18" ht="14.45" customHeight="1" x14ac:dyDescent="0.25">
      <c r="A2810" s="10">
        <v>411</v>
      </c>
      <c r="B2810" s="111"/>
      <c r="C2810" s="6" t="s">
        <v>3819</v>
      </c>
      <c r="D2810" s="7">
        <v>44996</v>
      </c>
      <c r="E2810" s="8" t="s">
        <v>2376</v>
      </c>
      <c r="F2810" s="9">
        <v>374347</v>
      </c>
      <c r="G2810" s="8" t="s">
        <v>1378</v>
      </c>
      <c r="H2810" s="9">
        <v>39306</v>
      </c>
      <c r="I2810" s="112"/>
      <c r="J2810" s="113"/>
      <c r="K2810" s="114"/>
      <c r="L2810" s="115"/>
      <c r="M2810" s="116"/>
      <c r="N2810" s="15" t="str">
        <f t="shared" si="234"/>
        <v>13425</v>
      </c>
      <c r="O2810" t="str">
        <f t="shared" si="232"/>
        <v/>
      </c>
      <c r="Q2810">
        <f t="shared" si="235"/>
        <v>13425</v>
      </c>
      <c r="R2810" s="14">
        <f t="shared" si="233"/>
        <v>374347</v>
      </c>
    </row>
    <row r="2811" spans="1:18" ht="14.45" customHeight="1" x14ac:dyDescent="0.25">
      <c r="A2811" s="10">
        <v>412</v>
      </c>
      <c r="B2811" s="111"/>
      <c r="C2811" s="6" t="s">
        <v>3820</v>
      </c>
      <c r="D2811" s="7">
        <v>44996</v>
      </c>
      <c r="E2811" s="8" t="s">
        <v>3367</v>
      </c>
      <c r="F2811" s="9">
        <v>374347</v>
      </c>
      <c r="G2811" s="8" t="s">
        <v>1378</v>
      </c>
      <c r="H2811" s="9">
        <v>39306</v>
      </c>
      <c r="I2811" s="112"/>
      <c r="J2811" s="113"/>
      <c r="K2811" s="114"/>
      <c r="L2811" s="115"/>
      <c r="M2811" s="116"/>
      <c r="N2811" s="15" t="str">
        <f t="shared" si="234"/>
        <v>13414</v>
      </c>
      <c r="O2811" t="str">
        <f t="shared" si="232"/>
        <v/>
      </c>
      <c r="Q2811">
        <f t="shared" si="235"/>
        <v>13414</v>
      </c>
      <c r="R2811" s="14">
        <f t="shared" si="233"/>
        <v>374347</v>
      </c>
    </row>
    <row r="2812" spans="1:18" ht="14.45" customHeight="1" x14ac:dyDescent="0.25">
      <c r="A2812" s="10">
        <v>413</v>
      </c>
      <c r="B2812" s="111"/>
      <c r="C2812" s="6" t="s">
        <v>3821</v>
      </c>
      <c r="D2812" s="7">
        <v>44995</v>
      </c>
      <c r="E2812" s="8" t="s">
        <v>2426</v>
      </c>
      <c r="F2812" s="9">
        <v>488655</v>
      </c>
      <c r="G2812" s="8" t="s">
        <v>1378</v>
      </c>
      <c r="H2812" s="9">
        <v>51309</v>
      </c>
      <c r="I2812" s="112"/>
      <c r="J2812" s="113"/>
      <c r="K2812" s="114"/>
      <c r="L2812" s="115"/>
      <c r="M2812" s="116"/>
      <c r="N2812" s="15" t="str">
        <f t="shared" si="234"/>
        <v>13274</v>
      </c>
      <c r="O2812" t="str">
        <f t="shared" si="232"/>
        <v/>
      </c>
      <c r="Q2812">
        <f t="shared" si="235"/>
        <v>13274</v>
      </c>
      <c r="R2812" s="14">
        <f t="shared" si="233"/>
        <v>488655</v>
      </c>
    </row>
    <row r="2813" spans="1:18" ht="14.45" customHeight="1" x14ac:dyDescent="0.25">
      <c r="A2813" s="10">
        <v>414</v>
      </c>
      <c r="B2813" s="111"/>
      <c r="C2813" s="6" t="s">
        <v>3822</v>
      </c>
      <c r="D2813" s="7">
        <v>44994</v>
      </c>
      <c r="E2813" s="8" t="s">
        <v>2380</v>
      </c>
      <c r="F2813" s="9">
        <v>1444528</v>
      </c>
      <c r="G2813" s="8" t="s">
        <v>1378</v>
      </c>
      <c r="H2813" s="9">
        <v>151675</v>
      </c>
      <c r="I2813" s="112"/>
      <c r="J2813" s="113"/>
      <c r="K2813" s="114"/>
      <c r="L2813" s="115"/>
      <c r="M2813" s="116"/>
      <c r="N2813" s="15" t="str">
        <f t="shared" si="234"/>
        <v>13168</v>
      </c>
      <c r="O2813" t="str">
        <f t="shared" si="232"/>
        <v/>
      </c>
      <c r="Q2813">
        <f t="shared" si="235"/>
        <v>13168</v>
      </c>
      <c r="R2813" s="14">
        <f t="shared" si="233"/>
        <v>1444528</v>
      </c>
    </row>
    <row r="2814" spans="1:18" ht="14.45" customHeight="1" x14ac:dyDescent="0.25">
      <c r="A2814" s="10">
        <v>415</v>
      </c>
      <c r="B2814" s="111"/>
      <c r="C2814" s="6" t="s">
        <v>3823</v>
      </c>
      <c r="D2814" s="7">
        <v>44993</v>
      </c>
      <c r="E2814" s="8" t="s">
        <v>2380</v>
      </c>
      <c r="F2814" s="9">
        <v>796788</v>
      </c>
      <c r="G2814" s="8" t="s">
        <v>1378</v>
      </c>
      <c r="H2814" s="9">
        <v>83663</v>
      </c>
      <c r="I2814" s="112"/>
      <c r="J2814" s="113"/>
      <c r="K2814" s="114"/>
      <c r="L2814" s="115"/>
      <c r="M2814" s="116"/>
      <c r="N2814" s="15" t="str">
        <f t="shared" si="234"/>
        <v>11552</v>
      </c>
      <c r="O2814" t="str">
        <f t="shared" si="232"/>
        <v/>
      </c>
      <c r="Q2814">
        <f t="shared" si="235"/>
        <v>11552</v>
      </c>
      <c r="R2814" s="14">
        <f t="shared" si="233"/>
        <v>796788</v>
      </c>
    </row>
    <row r="2815" spans="1:18" ht="14.45" customHeight="1" x14ac:dyDescent="0.25">
      <c r="A2815" s="10">
        <v>416</v>
      </c>
      <c r="B2815" s="111"/>
      <c r="C2815" s="6" t="s">
        <v>3824</v>
      </c>
      <c r="D2815" s="7">
        <v>44987</v>
      </c>
      <c r="E2815" s="8" t="s">
        <v>2380</v>
      </c>
      <c r="F2815" s="9">
        <v>807741</v>
      </c>
      <c r="G2815" s="8" t="s">
        <v>1378</v>
      </c>
      <c r="H2815" s="9">
        <v>84813</v>
      </c>
      <c r="I2815" s="112"/>
      <c r="J2815" s="113"/>
      <c r="K2815" s="114"/>
      <c r="L2815" s="115"/>
      <c r="M2815" s="116"/>
      <c r="N2815" s="15" t="str">
        <f t="shared" si="234"/>
        <v>09789</v>
      </c>
      <c r="O2815" t="str">
        <f t="shared" si="232"/>
        <v/>
      </c>
      <c r="Q2815">
        <f t="shared" si="235"/>
        <v>9789</v>
      </c>
      <c r="R2815" s="14">
        <f t="shared" si="233"/>
        <v>807741</v>
      </c>
    </row>
    <row r="2816" spans="1:18" ht="14.45" customHeight="1" x14ac:dyDescent="0.25">
      <c r="A2816" s="10">
        <v>417</v>
      </c>
      <c r="B2816" s="111"/>
      <c r="C2816" s="6" t="s">
        <v>3825</v>
      </c>
      <c r="D2816" s="7">
        <v>44987</v>
      </c>
      <c r="E2816" s="8" t="s">
        <v>2426</v>
      </c>
      <c r="F2816" s="9">
        <v>1217627</v>
      </c>
      <c r="G2816" s="8" t="s">
        <v>1378</v>
      </c>
      <c r="H2816" s="9">
        <v>127851</v>
      </c>
      <c r="I2816" s="112"/>
      <c r="J2816" s="113"/>
      <c r="K2816" s="114"/>
      <c r="L2816" s="115"/>
      <c r="M2816" s="116"/>
      <c r="N2816" s="15" t="str">
        <f t="shared" si="234"/>
        <v>10651</v>
      </c>
      <c r="O2816" t="str">
        <f t="shared" si="232"/>
        <v/>
      </c>
      <c r="Q2816">
        <f t="shared" si="235"/>
        <v>10651</v>
      </c>
      <c r="R2816" s="14">
        <f t="shared" si="233"/>
        <v>1217627</v>
      </c>
    </row>
    <row r="2817" spans="1:18" ht="14.45" customHeight="1" x14ac:dyDescent="0.25">
      <c r="A2817" s="10">
        <v>418</v>
      </c>
      <c r="B2817" s="111"/>
      <c r="C2817" s="6" t="s">
        <v>3826</v>
      </c>
      <c r="D2817" s="7">
        <v>44989</v>
      </c>
      <c r="E2817" s="8" t="s">
        <v>2380</v>
      </c>
      <c r="F2817" s="9">
        <v>1014690</v>
      </c>
      <c r="G2817" s="8" t="s">
        <v>1378</v>
      </c>
      <c r="H2817" s="9">
        <v>106542</v>
      </c>
      <c r="I2817" s="112"/>
      <c r="J2817" s="113"/>
      <c r="K2817" s="114"/>
      <c r="L2817" s="115"/>
      <c r="M2817" s="116"/>
      <c r="N2817" s="15" t="str">
        <f t="shared" si="234"/>
        <v>11317</v>
      </c>
      <c r="O2817" t="str">
        <f t="shared" si="232"/>
        <v/>
      </c>
      <c r="Q2817">
        <f t="shared" si="235"/>
        <v>11317</v>
      </c>
      <c r="R2817" s="14">
        <f t="shared" si="233"/>
        <v>1014690</v>
      </c>
    </row>
    <row r="2818" spans="1:18" ht="14.45" customHeight="1" x14ac:dyDescent="0.25">
      <c r="A2818" s="10">
        <v>419</v>
      </c>
      <c r="B2818" s="111"/>
      <c r="C2818" s="6" t="s">
        <v>3827</v>
      </c>
      <c r="D2818" s="7">
        <v>44988</v>
      </c>
      <c r="E2818" s="8" t="s">
        <v>2413</v>
      </c>
      <c r="F2818" s="9">
        <v>1006979</v>
      </c>
      <c r="G2818" s="8" t="s">
        <v>1378</v>
      </c>
      <c r="H2818" s="9">
        <v>105733</v>
      </c>
      <c r="I2818" s="112"/>
      <c r="J2818" s="113"/>
      <c r="K2818" s="114"/>
      <c r="L2818" s="115"/>
      <c r="M2818" s="116"/>
      <c r="N2818" s="15" t="str">
        <f t="shared" si="234"/>
        <v>11235</v>
      </c>
      <c r="O2818" t="str">
        <f t="shared" si="232"/>
        <v/>
      </c>
      <c r="Q2818">
        <f t="shared" si="235"/>
        <v>11235</v>
      </c>
      <c r="R2818" s="14">
        <f t="shared" si="233"/>
        <v>1006979</v>
      </c>
    </row>
    <row r="2819" spans="1:18" ht="14.45" customHeight="1" x14ac:dyDescent="0.25">
      <c r="A2819" s="10">
        <v>420</v>
      </c>
      <c r="B2819" s="111"/>
      <c r="C2819" s="6" t="s">
        <v>3828</v>
      </c>
      <c r="D2819" s="7">
        <v>44986</v>
      </c>
      <c r="E2819" s="8" t="s">
        <v>2426</v>
      </c>
      <c r="F2819" s="9">
        <v>532092</v>
      </c>
      <c r="G2819" s="8" t="s">
        <v>1378</v>
      </c>
      <c r="H2819" s="9">
        <v>55870</v>
      </c>
      <c r="I2819" s="112"/>
      <c r="J2819" s="113"/>
      <c r="K2819" s="114"/>
      <c r="L2819" s="115"/>
      <c r="M2819" s="116"/>
      <c r="N2819" s="15" t="str">
        <f t="shared" si="234"/>
        <v>09128</v>
      </c>
      <c r="O2819" t="str">
        <f t="shared" si="232"/>
        <v/>
      </c>
      <c r="Q2819">
        <f t="shared" si="235"/>
        <v>9128</v>
      </c>
      <c r="R2819" s="14">
        <f t="shared" si="233"/>
        <v>532092</v>
      </c>
    </row>
    <row r="2820" spans="1:18" ht="14.45" customHeight="1" x14ac:dyDescent="0.25">
      <c r="A2820" s="10">
        <v>421</v>
      </c>
      <c r="B2820" s="111"/>
      <c r="C2820" s="6" t="s">
        <v>3829</v>
      </c>
      <c r="D2820" s="7">
        <v>45002</v>
      </c>
      <c r="E2820" s="8" t="s">
        <v>2413</v>
      </c>
      <c r="F2820" s="9">
        <v>374347</v>
      </c>
      <c r="G2820" s="8" t="s">
        <v>1378</v>
      </c>
      <c r="H2820" s="9">
        <v>39306</v>
      </c>
      <c r="I2820" s="112"/>
      <c r="J2820" s="113"/>
      <c r="K2820" s="114"/>
      <c r="L2820" s="115"/>
      <c r="M2820" s="116"/>
      <c r="N2820" s="15" t="str">
        <f t="shared" si="234"/>
        <v>15601</v>
      </c>
      <c r="O2820" t="str">
        <f t="shared" si="232"/>
        <v/>
      </c>
      <c r="Q2820">
        <f t="shared" si="235"/>
        <v>15601</v>
      </c>
      <c r="R2820" s="14">
        <f t="shared" si="233"/>
        <v>374347</v>
      </c>
    </row>
    <row r="2821" spans="1:18" ht="14.45" customHeight="1" x14ac:dyDescent="0.25">
      <c r="A2821" s="10">
        <v>422</v>
      </c>
      <c r="B2821" s="111"/>
      <c r="C2821" s="6" t="s">
        <v>3830</v>
      </c>
      <c r="D2821" s="7">
        <v>45013</v>
      </c>
      <c r="E2821" s="8" t="s">
        <v>2413</v>
      </c>
      <c r="F2821" s="9">
        <v>1290691</v>
      </c>
      <c r="G2821" s="8" t="s">
        <v>1378</v>
      </c>
      <c r="H2821" s="9">
        <v>135523</v>
      </c>
      <c r="I2821" s="112"/>
      <c r="J2821" s="113"/>
      <c r="K2821" s="114"/>
      <c r="L2821" s="115"/>
      <c r="M2821" s="116"/>
      <c r="N2821" s="15" t="str">
        <f t="shared" si="234"/>
        <v>17650</v>
      </c>
      <c r="O2821" t="str">
        <f t="shared" si="232"/>
        <v/>
      </c>
      <c r="Q2821">
        <f t="shared" si="235"/>
        <v>17650</v>
      </c>
      <c r="R2821" s="14">
        <f t="shared" si="233"/>
        <v>1290691</v>
      </c>
    </row>
    <row r="2822" spans="1:18" ht="14.45" customHeight="1" x14ac:dyDescent="0.25">
      <c r="A2822" s="10">
        <v>423</v>
      </c>
      <c r="B2822" s="111"/>
      <c r="C2822" s="6" t="s">
        <v>3831</v>
      </c>
      <c r="D2822" s="7">
        <v>45009</v>
      </c>
      <c r="E2822" s="8" t="s">
        <v>2380</v>
      </c>
      <c r="F2822" s="9">
        <v>437549</v>
      </c>
      <c r="G2822" s="8" t="s">
        <v>1378</v>
      </c>
      <c r="H2822" s="9">
        <v>45943</v>
      </c>
      <c r="I2822" s="112"/>
      <c r="J2822" s="113"/>
      <c r="K2822" s="114"/>
      <c r="L2822" s="115"/>
      <c r="M2822" s="116"/>
      <c r="N2822" s="15" t="str">
        <f t="shared" si="234"/>
        <v>17450</v>
      </c>
      <c r="O2822" t="str">
        <f t="shared" si="232"/>
        <v/>
      </c>
      <c r="Q2822">
        <f t="shared" si="235"/>
        <v>17450</v>
      </c>
      <c r="R2822" s="14">
        <f t="shared" si="233"/>
        <v>437549</v>
      </c>
    </row>
    <row r="2823" spans="1:18" ht="14.45" customHeight="1" x14ac:dyDescent="0.25">
      <c r="A2823" s="10">
        <v>424</v>
      </c>
      <c r="B2823" s="111"/>
      <c r="C2823" s="6" t="s">
        <v>3832</v>
      </c>
      <c r="D2823" s="7">
        <v>45008</v>
      </c>
      <c r="E2823" s="8" t="s">
        <v>2426</v>
      </c>
      <c r="F2823" s="9">
        <v>880762</v>
      </c>
      <c r="G2823" s="8" t="s">
        <v>1378</v>
      </c>
      <c r="H2823" s="9">
        <v>92480</v>
      </c>
      <c r="I2823" s="112"/>
      <c r="J2823" s="113"/>
      <c r="K2823" s="114"/>
      <c r="L2823" s="115"/>
      <c r="M2823" s="116"/>
      <c r="N2823" s="15" t="str">
        <f t="shared" si="234"/>
        <v>16372</v>
      </c>
      <c r="O2823" t="str">
        <f t="shared" si="232"/>
        <v/>
      </c>
      <c r="Q2823">
        <f t="shared" si="235"/>
        <v>16372</v>
      </c>
      <c r="R2823" s="14">
        <f t="shared" si="233"/>
        <v>880762</v>
      </c>
    </row>
    <row r="2824" spans="1:18" ht="14.45" customHeight="1" x14ac:dyDescent="0.25">
      <c r="A2824" s="10">
        <v>425</v>
      </c>
      <c r="B2824" s="111"/>
      <c r="C2824" s="6" t="s">
        <v>3833</v>
      </c>
      <c r="D2824" s="7">
        <v>45010</v>
      </c>
      <c r="E2824" s="8" t="s">
        <v>2380</v>
      </c>
      <c r="F2824" s="9">
        <v>1945554</v>
      </c>
      <c r="G2824" s="8" t="s">
        <v>1378</v>
      </c>
      <c r="H2824" s="9">
        <v>204283</v>
      </c>
      <c r="I2824" s="112"/>
      <c r="J2824" s="113"/>
      <c r="K2824" s="114"/>
      <c r="L2824" s="115"/>
      <c r="M2824" s="116"/>
      <c r="N2824" s="15" t="str">
        <f t="shared" si="234"/>
        <v>17521</v>
      </c>
      <c r="O2824" t="str">
        <f t="shared" si="232"/>
        <v/>
      </c>
      <c r="Q2824">
        <f t="shared" si="235"/>
        <v>17521</v>
      </c>
      <c r="R2824" s="14">
        <f t="shared" si="233"/>
        <v>1945554</v>
      </c>
    </row>
    <row r="2825" spans="1:18" ht="14.45" customHeight="1" x14ac:dyDescent="0.25">
      <c r="A2825" s="10">
        <v>426</v>
      </c>
      <c r="B2825" s="111"/>
      <c r="C2825" s="6" t="s">
        <v>3834</v>
      </c>
      <c r="D2825" s="7">
        <v>45015</v>
      </c>
      <c r="E2825" s="8" t="s">
        <v>2418</v>
      </c>
      <c r="F2825" s="9">
        <v>610819</v>
      </c>
      <c r="G2825" s="8" t="s">
        <v>1378</v>
      </c>
      <c r="H2825" s="9">
        <v>64136</v>
      </c>
      <c r="I2825" s="112"/>
      <c r="J2825" s="113"/>
      <c r="K2825" s="114"/>
      <c r="L2825" s="115"/>
      <c r="M2825" s="116"/>
      <c r="N2825" s="15" t="str">
        <f t="shared" si="234"/>
        <v>18682</v>
      </c>
      <c r="O2825" t="str">
        <f t="shared" si="232"/>
        <v/>
      </c>
      <c r="Q2825">
        <f t="shared" si="235"/>
        <v>18682</v>
      </c>
      <c r="R2825" s="14">
        <f t="shared" si="233"/>
        <v>610819</v>
      </c>
    </row>
    <row r="2826" spans="1:18" ht="14.45" customHeight="1" x14ac:dyDescent="0.25">
      <c r="A2826" s="10">
        <v>427</v>
      </c>
      <c r="B2826" s="111"/>
      <c r="C2826" s="6" t="s">
        <v>3835</v>
      </c>
      <c r="D2826" s="7">
        <v>45013</v>
      </c>
      <c r="E2826" s="8" t="s">
        <v>2426</v>
      </c>
      <c r="F2826" s="9">
        <v>532092</v>
      </c>
      <c r="G2826" s="8" t="s">
        <v>1378</v>
      </c>
      <c r="H2826" s="9">
        <v>55870</v>
      </c>
      <c r="I2826" s="112"/>
      <c r="J2826" s="113"/>
      <c r="K2826" s="114"/>
      <c r="L2826" s="115"/>
      <c r="M2826" s="116"/>
      <c r="N2826" s="15" t="str">
        <f t="shared" si="234"/>
        <v>17701</v>
      </c>
      <c r="O2826" t="str">
        <f t="shared" si="232"/>
        <v/>
      </c>
      <c r="Q2826">
        <f t="shared" si="235"/>
        <v>17701</v>
      </c>
      <c r="R2826" s="14">
        <f t="shared" si="233"/>
        <v>532092</v>
      </c>
    </row>
    <row r="2827" spans="1:18" ht="14.45" customHeight="1" x14ac:dyDescent="0.25">
      <c r="A2827" s="10">
        <v>428</v>
      </c>
      <c r="B2827" s="111"/>
      <c r="C2827" s="6" t="s">
        <v>3836</v>
      </c>
      <c r="D2827" s="7">
        <v>45009</v>
      </c>
      <c r="E2827" s="8" t="s">
        <v>3367</v>
      </c>
      <c r="F2827" s="9">
        <v>1832457</v>
      </c>
      <c r="G2827" s="8" t="s">
        <v>1378</v>
      </c>
      <c r="H2827" s="9">
        <v>192408</v>
      </c>
      <c r="I2827" s="112"/>
      <c r="J2827" s="113"/>
      <c r="K2827" s="114"/>
      <c r="L2827" s="115"/>
      <c r="M2827" s="116"/>
      <c r="N2827" s="15" t="str">
        <f t="shared" si="234"/>
        <v>17441</v>
      </c>
      <c r="O2827" t="str">
        <f t="shared" si="232"/>
        <v/>
      </c>
      <c r="Q2827">
        <f t="shared" si="235"/>
        <v>17441</v>
      </c>
      <c r="R2827" s="14">
        <f t="shared" si="233"/>
        <v>1832457</v>
      </c>
    </row>
    <row r="2828" spans="1:18" ht="14.45" customHeight="1" x14ac:dyDescent="0.25">
      <c r="A2828" s="10">
        <v>429</v>
      </c>
      <c r="B2828" s="111"/>
      <c r="C2828" s="6" t="s">
        <v>3837</v>
      </c>
      <c r="D2828" s="7">
        <v>45009</v>
      </c>
      <c r="E2828" s="8" t="s">
        <v>3367</v>
      </c>
      <c r="F2828" s="9">
        <v>900385</v>
      </c>
      <c r="G2828" s="8" t="s">
        <v>1378</v>
      </c>
      <c r="H2828" s="9">
        <v>94540</v>
      </c>
      <c r="I2828" s="112"/>
      <c r="J2828" s="113"/>
      <c r="K2828" s="114"/>
      <c r="L2828" s="115"/>
      <c r="M2828" s="116"/>
      <c r="N2828" s="15" t="str">
        <f t="shared" si="234"/>
        <v>17440</v>
      </c>
      <c r="O2828" t="str">
        <f t="shared" si="232"/>
        <v/>
      </c>
      <c r="Q2828">
        <f t="shared" si="235"/>
        <v>17440</v>
      </c>
      <c r="R2828" s="14">
        <f t="shared" si="233"/>
        <v>900385</v>
      </c>
    </row>
    <row r="2829" spans="1:18" ht="14.45" customHeight="1" x14ac:dyDescent="0.25">
      <c r="A2829" s="10">
        <v>430</v>
      </c>
      <c r="B2829" s="111"/>
      <c r="C2829" s="6" t="s">
        <v>3838</v>
      </c>
      <c r="D2829" s="7">
        <v>45016</v>
      </c>
      <c r="E2829" s="8" t="s">
        <v>2426</v>
      </c>
      <c r="F2829" s="9">
        <v>546315</v>
      </c>
      <c r="G2829" s="8" t="s">
        <v>1378</v>
      </c>
      <c r="H2829" s="9">
        <v>57363</v>
      </c>
      <c r="I2829" s="112"/>
      <c r="J2829" s="113"/>
      <c r="K2829" s="114"/>
      <c r="L2829" s="115"/>
      <c r="M2829" s="116"/>
      <c r="N2829" s="15" t="str">
        <f t="shared" si="234"/>
        <v>18755</v>
      </c>
      <c r="O2829" t="str">
        <f t="shared" si="232"/>
        <v/>
      </c>
      <c r="Q2829">
        <f t="shared" si="235"/>
        <v>18755</v>
      </c>
      <c r="R2829" s="14">
        <f t="shared" si="233"/>
        <v>546315</v>
      </c>
    </row>
    <row r="2830" spans="1:18" ht="14.45" customHeight="1" x14ac:dyDescent="0.25">
      <c r="A2830" s="10">
        <v>431</v>
      </c>
      <c r="B2830" s="111"/>
      <c r="C2830" s="6" t="s">
        <v>3839</v>
      </c>
      <c r="D2830" s="7">
        <v>44996</v>
      </c>
      <c r="E2830" s="8" t="s">
        <v>2380</v>
      </c>
      <c r="F2830" s="9">
        <v>374347</v>
      </c>
      <c r="G2830" s="8" t="s">
        <v>1378</v>
      </c>
      <c r="H2830" s="9">
        <v>39306</v>
      </c>
      <c r="I2830" s="112"/>
      <c r="J2830" s="113"/>
      <c r="K2830" s="114"/>
      <c r="L2830" s="115"/>
      <c r="M2830" s="116"/>
      <c r="N2830" s="15" t="str">
        <f t="shared" si="234"/>
        <v>13411</v>
      </c>
      <c r="O2830" t="str">
        <f t="shared" si="232"/>
        <v/>
      </c>
      <c r="Q2830">
        <f t="shared" si="235"/>
        <v>13411</v>
      </c>
      <c r="R2830" s="14">
        <f t="shared" si="233"/>
        <v>374347</v>
      </c>
    </row>
    <row r="2831" spans="1:18" ht="14.45" customHeight="1" x14ac:dyDescent="0.25">
      <c r="A2831" s="10">
        <v>432</v>
      </c>
      <c r="B2831" s="111"/>
      <c r="C2831" s="6" t="s">
        <v>3840</v>
      </c>
      <c r="D2831" s="7">
        <v>45010</v>
      </c>
      <c r="E2831" s="8" t="s">
        <v>3367</v>
      </c>
      <c r="F2831" s="9">
        <v>863955</v>
      </c>
      <c r="G2831" s="8" t="s">
        <v>1378</v>
      </c>
      <c r="H2831" s="9">
        <v>90715</v>
      </c>
      <c r="I2831" s="112"/>
      <c r="J2831" s="113"/>
      <c r="K2831" s="114"/>
      <c r="L2831" s="115"/>
      <c r="M2831" s="116"/>
      <c r="N2831" s="15" t="str">
        <f t="shared" si="234"/>
        <v>17509</v>
      </c>
      <c r="O2831" t="str">
        <f t="shared" si="232"/>
        <v/>
      </c>
      <c r="Q2831">
        <f t="shared" si="235"/>
        <v>17509</v>
      </c>
      <c r="R2831" s="14">
        <f t="shared" si="233"/>
        <v>863955</v>
      </c>
    </row>
    <row r="2832" spans="1:18" ht="14.45" customHeight="1" x14ac:dyDescent="0.25">
      <c r="A2832" s="10">
        <v>433</v>
      </c>
      <c r="B2832" s="111"/>
      <c r="C2832" s="6" t="s">
        <v>3841</v>
      </c>
      <c r="D2832" s="7">
        <v>45007</v>
      </c>
      <c r="E2832" s="8" t="s">
        <v>2413</v>
      </c>
      <c r="F2832" s="9">
        <v>532092</v>
      </c>
      <c r="G2832" s="8" t="s">
        <v>1378</v>
      </c>
      <c r="H2832" s="9">
        <v>55870</v>
      </c>
      <c r="I2832" s="112"/>
      <c r="J2832" s="113"/>
      <c r="K2832" s="114"/>
      <c r="L2832" s="115"/>
      <c r="M2832" s="116"/>
      <c r="N2832" s="15" t="str">
        <f t="shared" si="234"/>
        <v>15907</v>
      </c>
      <c r="O2832" t="str">
        <f t="shared" si="232"/>
        <v/>
      </c>
      <c r="Q2832">
        <f t="shared" si="235"/>
        <v>15907</v>
      </c>
      <c r="R2832" s="14">
        <f t="shared" si="233"/>
        <v>532092</v>
      </c>
    </row>
    <row r="2833" spans="1:18" ht="14.45" customHeight="1" x14ac:dyDescent="0.25">
      <c r="A2833" s="10">
        <v>434</v>
      </c>
      <c r="B2833" s="111"/>
      <c r="C2833" s="6" t="s">
        <v>3842</v>
      </c>
      <c r="D2833" s="7">
        <v>45010</v>
      </c>
      <c r="E2833" s="8" t="s">
        <v>2380</v>
      </c>
      <c r="F2833" s="9">
        <v>608814</v>
      </c>
      <c r="G2833" s="8" t="s">
        <v>1378</v>
      </c>
      <c r="H2833" s="9">
        <v>63925</v>
      </c>
      <c r="I2833" s="112"/>
      <c r="J2833" s="113"/>
      <c r="K2833" s="114"/>
      <c r="L2833" s="115"/>
      <c r="M2833" s="116"/>
      <c r="N2833" s="15" t="str">
        <f t="shared" si="234"/>
        <v>17485</v>
      </c>
      <c r="O2833" t="str">
        <f t="shared" si="232"/>
        <v/>
      </c>
      <c r="Q2833">
        <f t="shared" si="235"/>
        <v>17485</v>
      </c>
      <c r="R2833" s="14">
        <f t="shared" si="233"/>
        <v>608814</v>
      </c>
    </row>
    <row r="2834" spans="1:18" ht="14.45" customHeight="1" x14ac:dyDescent="0.25">
      <c r="A2834" s="10">
        <v>435</v>
      </c>
      <c r="B2834" s="111"/>
      <c r="C2834" s="6" t="s">
        <v>3843</v>
      </c>
      <c r="D2834" s="7">
        <v>45000</v>
      </c>
      <c r="E2834" s="8" t="s">
        <v>2413</v>
      </c>
      <c r="F2834" s="9">
        <v>374347</v>
      </c>
      <c r="G2834" s="8" t="s">
        <v>1378</v>
      </c>
      <c r="H2834" s="9">
        <v>39306</v>
      </c>
      <c r="I2834" s="112"/>
      <c r="J2834" s="113"/>
      <c r="K2834" s="114"/>
      <c r="L2834" s="115"/>
      <c r="M2834" s="116"/>
      <c r="N2834" s="15" t="str">
        <f t="shared" si="234"/>
        <v>13671</v>
      </c>
      <c r="O2834" t="str">
        <f t="shared" si="232"/>
        <v/>
      </c>
      <c r="Q2834">
        <f t="shared" si="235"/>
        <v>13671</v>
      </c>
      <c r="R2834" s="14">
        <f t="shared" si="233"/>
        <v>374347</v>
      </c>
    </row>
    <row r="2835" spans="1:18" ht="14.45" customHeight="1" x14ac:dyDescent="0.25">
      <c r="A2835" s="10">
        <v>436</v>
      </c>
      <c r="B2835" s="111"/>
      <c r="C2835" s="6" t="s">
        <v>3844</v>
      </c>
      <c r="D2835" s="7">
        <v>44999</v>
      </c>
      <c r="E2835" s="8" t="s">
        <v>2418</v>
      </c>
      <c r="F2835" s="9">
        <v>374347</v>
      </c>
      <c r="G2835" s="8" t="s">
        <v>1378</v>
      </c>
      <c r="H2835" s="9">
        <v>39306</v>
      </c>
      <c r="I2835" s="112"/>
      <c r="J2835" s="113"/>
      <c r="K2835" s="114"/>
      <c r="L2835" s="115"/>
      <c r="M2835" s="116"/>
      <c r="N2835" s="15" t="str">
        <f t="shared" si="234"/>
        <v>13593</v>
      </c>
      <c r="O2835" t="str">
        <f t="shared" si="232"/>
        <v/>
      </c>
      <c r="Q2835">
        <f t="shared" si="235"/>
        <v>13593</v>
      </c>
      <c r="R2835" s="14">
        <f t="shared" si="233"/>
        <v>374347</v>
      </c>
    </row>
    <row r="2836" spans="1:18" ht="14.45" customHeight="1" x14ac:dyDescent="0.25">
      <c r="A2836" s="10">
        <v>437</v>
      </c>
      <c r="B2836" s="111"/>
      <c r="C2836" s="6" t="s">
        <v>3845</v>
      </c>
      <c r="D2836" s="7">
        <v>44996</v>
      </c>
      <c r="E2836" s="8" t="s">
        <v>2413</v>
      </c>
      <c r="F2836" s="9">
        <v>374347</v>
      </c>
      <c r="G2836" s="8" t="s">
        <v>1378</v>
      </c>
      <c r="H2836" s="9">
        <v>39306</v>
      </c>
      <c r="I2836" s="112"/>
      <c r="J2836" s="113"/>
      <c r="K2836" s="114"/>
      <c r="L2836" s="115"/>
      <c r="M2836" s="116"/>
      <c r="N2836" s="15" t="str">
        <f t="shared" si="234"/>
        <v>13338</v>
      </c>
      <c r="O2836" t="str">
        <f t="shared" ref="O2836:O2899" si="236">+IF(F2836&gt;0,"","HT")</f>
        <v/>
      </c>
      <c r="Q2836">
        <f t="shared" si="235"/>
        <v>13338</v>
      </c>
      <c r="R2836" s="14">
        <f t="shared" si="233"/>
        <v>374347</v>
      </c>
    </row>
    <row r="2837" spans="1:18" ht="14.45" customHeight="1" x14ac:dyDescent="0.25">
      <c r="A2837" s="10">
        <v>438</v>
      </c>
      <c r="B2837" s="111"/>
      <c r="C2837" s="6" t="s">
        <v>3846</v>
      </c>
      <c r="D2837" s="7">
        <v>45005</v>
      </c>
      <c r="E2837" s="8" t="s">
        <v>2426</v>
      </c>
      <c r="F2837" s="9">
        <v>1544810</v>
      </c>
      <c r="G2837" s="8" t="s">
        <v>1378</v>
      </c>
      <c r="H2837" s="9">
        <v>162205</v>
      </c>
      <c r="I2837" s="112"/>
      <c r="J2837" s="113"/>
      <c r="K2837" s="114"/>
      <c r="L2837" s="115"/>
      <c r="M2837" s="116"/>
      <c r="N2837" s="15" t="str">
        <f t="shared" si="234"/>
        <v>15747</v>
      </c>
      <c r="O2837" t="str">
        <f t="shared" si="236"/>
        <v/>
      </c>
      <c r="Q2837">
        <f t="shared" si="235"/>
        <v>15747</v>
      </c>
      <c r="R2837" s="14">
        <f t="shared" si="233"/>
        <v>1544810</v>
      </c>
    </row>
    <row r="2838" spans="1:18" ht="14.45" customHeight="1" x14ac:dyDescent="0.25">
      <c r="A2838" s="10">
        <v>439</v>
      </c>
      <c r="B2838" s="111"/>
      <c r="C2838" s="6" t="s">
        <v>3847</v>
      </c>
      <c r="D2838" s="7">
        <v>44994</v>
      </c>
      <c r="E2838" s="8" t="s">
        <v>2413</v>
      </c>
      <c r="F2838" s="9">
        <v>709456</v>
      </c>
      <c r="G2838" s="8" t="s">
        <v>1378</v>
      </c>
      <c r="H2838" s="9">
        <v>74493</v>
      </c>
      <c r="I2838" s="112"/>
      <c r="J2838" s="113"/>
      <c r="K2838" s="114"/>
      <c r="L2838" s="115"/>
      <c r="M2838" s="116"/>
      <c r="N2838" s="15" t="str">
        <f t="shared" si="234"/>
        <v>13149</v>
      </c>
      <c r="O2838" t="str">
        <f t="shared" si="236"/>
        <v/>
      </c>
      <c r="Q2838">
        <f t="shared" si="235"/>
        <v>13149</v>
      </c>
      <c r="R2838" s="14">
        <f t="shared" si="233"/>
        <v>709456</v>
      </c>
    </row>
    <row r="2839" spans="1:18" ht="14.45" customHeight="1" x14ac:dyDescent="0.25">
      <c r="A2839" s="10">
        <v>440</v>
      </c>
      <c r="B2839" s="111"/>
      <c r="C2839" s="6" t="s">
        <v>3848</v>
      </c>
      <c r="D2839" s="7">
        <v>45002</v>
      </c>
      <c r="E2839" s="8" t="s">
        <v>2426</v>
      </c>
      <c r="F2839" s="9">
        <v>374347</v>
      </c>
      <c r="G2839" s="8" t="s">
        <v>1378</v>
      </c>
      <c r="H2839" s="9">
        <v>39306</v>
      </c>
      <c r="I2839" s="112"/>
      <c r="J2839" s="113"/>
      <c r="K2839" s="114"/>
      <c r="L2839" s="115"/>
      <c r="M2839" s="116"/>
      <c r="N2839" s="15" t="str">
        <f t="shared" si="234"/>
        <v>15589</v>
      </c>
      <c r="O2839" t="str">
        <f t="shared" si="236"/>
        <v/>
      </c>
      <c r="Q2839">
        <f t="shared" si="235"/>
        <v>15589</v>
      </c>
      <c r="R2839" s="14">
        <f t="shared" si="233"/>
        <v>374347</v>
      </c>
    </row>
    <row r="2840" spans="1:18" ht="14.45" customHeight="1" x14ac:dyDescent="0.25">
      <c r="A2840" s="10">
        <v>441</v>
      </c>
      <c r="B2840" s="111"/>
      <c r="C2840" s="6" t="s">
        <v>3849</v>
      </c>
      <c r="D2840" s="7">
        <v>44994</v>
      </c>
      <c r="E2840" s="8" t="s">
        <v>2376</v>
      </c>
      <c r="F2840" s="9">
        <v>1046363</v>
      </c>
      <c r="G2840" s="8" t="s">
        <v>1378</v>
      </c>
      <c r="H2840" s="9">
        <v>109868</v>
      </c>
      <c r="I2840" s="112"/>
      <c r="J2840" s="113"/>
      <c r="K2840" s="114"/>
      <c r="L2840" s="115"/>
      <c r="M2840" s="116"/>
      <c r="N2840" s="15" t="str">
        <f t="shared" si="234"/>
        <v>13179</v>
      </c>
      <c r="O2840" t="str">
        <f t="shared" si="236"/>
        <v/>
      </c>
      <c r="Q2840">
        <f t="shared" si="235"/>
        <v>13179</v>
      </c>
      <c r="R2840" s="14">
        <f t="shared" si="233"/>
        <v>1046363</v>
      </c>
    </row>
    <row r="2841" spans="1:18" ht="14.45" customHeight="1" x14ac:dyDescent="0.25">
      <c r="A2841" s="10">
        <v>442</v>
      </c>
      <c r="B2841" s="111"/>
      <c r="C2841" s="6" t="s">
        <v>3850</v>
      </c>
      <c r="D2841" s="7">
        <v>45000</v>
      </c>
      <c r="E2841" s="8" t="s">
        <v>2426</v>
      </c>
      <c r="F2841" s="9">
        <v>1220600</v>
      </c>
      <c r="G2841" s="8" t="s">
        <v>1378</v>
      </c>
      <c r="H2841" s="9">
        <v>128163</v>
      </c>
      <c r="I2841" s="112"/>
      <c r="J2841" s="113"/>
      <c r="K2841" s="114"/>
      <c r="L2841" s="115"/>
      <c r="M2841" s="116"/>
      <c r="N2841" s="15" t="str">
        <f t="shared" si="234"/>
        <v>13631</v>
      </c>
      <c r="O2841" t="str">
        <f t="shared" si="236"/>
        <v/>
      </c>
      <c r="Q2841">
        <f t="shared" si="235"/>
        <v>13631</v>
      </c>
      <c r="R2841" s="14">
        <f t="shared" si="233"/>
        <v>1220600</v>
      </c>
    </row>
    <row r="2842" spans="1:18" ht="14.45" customHeight="1" x14ac:dyDescent="0.25">
      <c r="A2842" s="10">
        <v>443</v>
      </c>
      <c r="B2842" s="111"/>
      <c r="C2842" s="6" t="s">
        <v>3851</v>
      </c>
      <c r="D2842" s="7">
        <v>45000</v>
      </c>
      <c r="E2842" s="8" t="s">
        <v>2426</v>
      </c>
      <c r="F2842" s="9">
        <v>374347</v>
      </c>
      <c r="G2842" s="8" t="s">
        <v>1378</v>
      </c>
      <c r="H2842" s="9">
        <v>39306</v>
      </c>
      <c r="I2842" s="112"/>
      <c r="J2842" s="113"/>
      <c r="K2842" s="114"/>
      <c r="L2842" s="115"/>
      <c r="M2842" s="116"/>
      <c r="N2842" s="15" t="str">
        <f t="shared" si="234"/>
        <v>13629</v>
      </c>
      <c r="O2842" t="str">
        <f t="shared" si="236"/>
        <v/>
      </c>
      <c r="Q2842">
        <f t="shared" si="235"/>
        <v>13629</v>
      </c>
      <c r="R2842" s="14">
        <f t="shared" si="233"/>
        <v>374347</v>
      </c>
    </row>
    <row r="2843" spans="1:18" ht="14.45" customHeight="1" x14ac:dyDescent="0.25">
      <c r="A2843" s="10">
        <v>444</v>
      </c>
      <c r="B2843" s="111"/>
      <c r="C2843" s="6" t="s">
        <v>3852</v>
      </c>
      <c r="D2843" s="7">
        <v>44998</v>
      </c>
      <c r="E2843" s="8" t="s">
        <v>2380</v>
      </c>
      <c r="F2843" s="9">
        <v>374347</v>
      </c>
      <c r="G2843" s="8" t="s">
        <v>1378</v>
      </c>
      <c r="H2843" s="9">
        <v>39306</v>
      </c>
      <c r="I2843" s="112"/>
      <c r="J2843" s="113"/>
      <c r="K2843" s="114"/>
      <c r="L2843" s="115"/>
      <c r="M2843" s="116"/>
      <c r="N2843" s="15" t="str">
        <f t="shared" si="234"/>
        <v>13443</v>
      </c>
      <c r="O2843" t="str">
        <f t="shared" si="236"/>
        <v/>
      </c>
      <c r="Q2843">
        <f t="shared" si="235"/>
        <v>13443</v>
      </c>
      <c r="R2843" s="14">
        <f t="shared" si="233"/>
        <v>374347</v>
      </c>
    </row>
    <row r="2844" spans="1:18" ht="14.45" customHeight="1" x14ac:dyDescent="0.25">
      <c r="A2844" s="10">
        <v>445</v>
      </c>
      <c r="B2844" s="111"/>
      <c r="C2844" s="6" t="s">
        <v>3853</v>
      </c>
      <c r="D2844" s="7">
        <v>44998</v>
      </c>
      <c r="E2844" s="8" t="s">
        <v>2413</v>
      </c>
      <c r="F2844" s="9">
        <v>374347</v>
      </c>
      <c r="G2844" s="8" t="s">
        <v>1378</v>
      </c>
      <c r="H2844" s="9">
        <v>39306</v>
      </c>
      <c r="I2844" s="112"/>
      <c r="J2844" s="113"/>
      <c r="K2844" s="114"/>
      <c r="L2844" s="115"/>
      <c r="M2844" s="116"/>
      <c r="N2844" s="15" t="str">
        <f t="shared" si="234"/>
        <v>13447</v>
      </c>
      <c r="O2844" t="str">
        <f t="shared" si="236"/>
        <v/>
      </c>
      <c r="Q2844">
        <f t="shared" si="235"/>
        <v>13447</v>
      </c>
      <c r="R2844" s="14">
        <f t="shared" si="233"/>
        <v>374347</v>
      </c>
    </row>
    <row r="2845" spans="1:18" ht="14.45" customHeight="1" x14ac:dyDescent="0.25">
      <c r="A2845" s="10">
        <v>446</v>
      </c>
      <c r="B2845" s="111"/>
      <c r="C2845" s="6" t="s">
        <v>3854</v>
      </c>
      <c r="D2845" s="7">
        <v>44995</v>
      </c>
      <c r="E2845" s="8" t="s">
        <v>2380</v>
      </c>
      <c r="F2845" s="9">
        <v>1099516</v>
      </c>
      <c r="G2845" s="8" t="s">
        <v>1378</v>
      </c>
      <c r="H2845" s="9">
        <v>115449</v>
      </c>
      <c r="I2845" s="112"/>
      <c r="J2845" s="113"/>
      <c r="K2845" s="114"/>
      <c r="L2845" s="115"/>
      <c r="M2845" s="116"/>
      <c r="N2845" s="15" t="str">
        <f t="shared" si="234"/>
        <v>13280</v>
      </c>
      <c r="O2845" t="str">
        <f t="shared" si="236"/>
        <v/>
      </c>
      <c r="Q2845">
        <f t="shared" si="235"/>
        <v>13280</v>
      </c>
      <c r="R2845" s="14">
        <f t="shared" si="233"/>
        <v>1099516</v>
      </c>
    </row>
    <row r="2846" spans="1:18" ht="14.45" customHeight="1" x14ac:dyDescent="0.25">
      <c r="A2846" s="10">
        <v>447</v>
      </c>
      <c r="B2846" s="111"/>
      <c r="C2846" s="6" t="s">
        <v>3855</v>
      </c>
      <c r="D2846" s="7">
        <v>44999</v>
      </c>
      <c r="E2846" s="8" t="s">
        <v>2426</v>
      </c>
      <c r="F2846" s="9">
        <v>374347</v>
      </c>
      <c r="G2846" s="8" t="s">
        <v>1378</v>
      </c>
      <c r="H2846" s="9">
        <v>39306</v>
      </c>
      <c r="I2846" s="112"/>
      <c r="J2846" s="113"/>
      <c r="K2846" s="114"/>
      <c r="L2846" s="115"/>
      <c r="M2846" s="116"/>
      <c r="N2846" s="15" t="str">
        <f t="shared" si="234"/>
        <v>13597</v>
      </c>
      <c r="O2846" t="str">
        <f t="shared" si="236"/>
        <v/>
      </c>
      <c r="Q2846">
        <f t="shared" si="235"/>
        <v>13597</v>
      </c>
      <c r="R2846" s="14">
        <f t="shared" si="233"/>
        <v>374347</v>
      </c>
    </row>
    <row r="2847" spans="1:18" ht="14.45" customHeight="1" x14ac:dyDescent="0.25">
      <c r="A2847" s="10">
        <v>448</v>
      </c>
      <c r="B2847" s="111"/>
      <c r="C2847" s="6" t="s">
        <v>3856</v>
      </c>
      <c r="D2847" s="7">
        <v>44998</v>
      </c>
      <c r="E2847" s="8" t="s">
        <v>2418</v>
      </c>
      <c r="F2847" s="9">
        <v>374347</v>
      </c>
      <c r="G2847" s="8" t="s">
        <v>1378</v>
      </c>
      <c r="H2847" s="9">
        <v>39306</v>
      </c>
      <c r="I2847" s="112"/>
      <c r="J2847" s="113"/>
      <c r="K2847" s="114"/>
      <c r="L2847" s="115"/>
      <c r="M2847" s="116"/>
      <c r="N2847" s="15" t="str">
        <f t="shared" si="234"/>
        <v>13470</v>
      </c>
      <c r="O2847" t="str">
        <f t="shared" si="236"/>
        <v/>
      </c>
      <c r="Q2847">
        <f t="shared" si="235"/>
        <v>13470</v>
      </c>
      <c r="R2847" s="14">
        <f t="shared" si="233"/>
        <v>374347</v>
      </c>
    </row>
    <row r="2848" spans="1:18" ht="14.45" customHeight="1" x14ac:dyDescent="0.25">
      <c r="A2848" s="10">
        <v>449</v>
      </c>
      <c r="B2848" s="111"/>
      <c r="C2848" s="6" t="s">
        <v>3857</v>
      </c>
      <c r="D2848" s="7">
        <v>45000</v>
      </c>
      <c r="E2848" s="8" t="s">
        <v>2413</v>
      </c>
      <c r="F2848" s="9">
        <v>374347</v>
      </c>
      <c r="G2848" s="8" t="s">
        <v>1378</v>
      </c>
      <c r="H2848" s="9">
        <v>39306</v>
      </c>
      <c r="I2848" s="112"/>
      <c r="J2848" s="113"/>
      <c r="K2848" s="114"/>
      <c r="L2848" s="115"/>
      <c r="M2848" s="116"/>
      <c r="N2848" s="15" t="str">
        <f t="shared" si="234"/>
        <v>13617</v>
      </c>
      <c r="O2848" t="str">
        <f t="shared" si="236"/>
        <v/>
      </c>
      <c r="Q2848">
        <f t="shared" si="235"/>
        <v>13617</v>
      </c>
      <c r="R2848" s="14">
        <f t="shared" si="233"/>
        <v>374347</v>
      </c>
    </row>
    <row r="2849" spans="1:18" ht="14.45" customHeight="1" x14ac:dyDescent="0.25">
      <c r="A2849" s="10">
        <v>450</v>
      </c>
      <c r="B2849" s="111"/>
      <c r="C2849" s="6" t="s">
        <v>3858</v>
      </c>
      <c r="D2849" s="7">
        <v>44992</v>
      </c>
      <c r="E2849" s="8" t="s">
        <v>2380</v>
      </c>
      <c r="F2849" s="9">
        <v>709456</v>
      </c>
      <c r="G2849" s="8" t="s">
        <v>1378</v>
      </c>
      <c r="H2849" s="9">
        <v>74493</v>
      </c>
      <c r="I2849" s="112"/>
      <c r="J2849" s="113"/>
      <c r="K2849" s="114"/>
      <c r="L2849" s="115"/>
      <c r="M2849" s="116"/>
      <c r="N2849" s="15" t="str">
        <f t="shared" si="234"/>
        <v>11513</v>
      </c>
      <c r="O2849" t="str">
        <f t="shared" si="236"/>
        <v/>
      </c>
      <c r="Q2849">
        <f t="shared" si="235"/>
        <v>11513</v>
      </c>
      <c r="R2849" s="14">
        <f t="shared" ref="R2849:R2912" si="237">+F2849</f>
        <v>709456</v>
      </c>
    </row>
    <row r="2850" spans="1:18" ht="14.45" customHeight="1" x14ac:dyDescent="0.25">
      <c r="A2850" s="10">
        <v>451</v>
      </c>
      <c r="B2850" s="111"/>
      <c r="C2850" s="6" t="s">
        <v>3859</v>
      </c>
      <c r="D2850" s="7">
        <v>45001</v>
      </c>
      <c r="E2850" s="8" t="s">
        <v>2376</v>
      </c>
      <c r="F2850" s="9">
        <v>1014690</v>
      </c>
      <c r="G2850" s="8" t="s">
        <v>1378</v>
      </c>
      <c r="H2850" s="9">
        <v>106542</v>
      </c>
      <c r="I2850" s="112"/>
      <c r="J2850" s="113"/>
      <c r="K2850" s="114"/>
      <c r="L2850" s="115"/>
      <c r="M2850" s="116"/>
      <c r="N2850" s="15" t="str">
        <f t="shared" si="234"/>
        <v>13824</v>
      </c>
      <c r="O2850" t="str">
        <f t="shared" si="236"/>
        <v/>
      </c>
      <c r="Q2850">
        <f t="shared" si="235"/>
        <v>13824</v>
      </c>
      <c r="R2850" s="14">
        <f t="shared" si="237"/>
        <v>1014690</v>
      </c>
    </row>
    <row r="2851" spans="1:18" ht="14.45" customHeight="1" x14ac:dyDescent="0.25">
      <c r="A2851" s="10">
        <v>452</v>
      </c>
      <c r="B2851" s="111"/>
      <c r="C2851" s="6" t="s">
        <v>3860</v>
      </c>
      <c r="D2851" s="7">
        <v>45000</v>
      </c>
      <c r="E2851" s="8" t="s">
        <v>2418</v>
      </c>
      <c r="F2851" s="9">
        <v>1744171</v>
      </c>
      <c r="G2851" s="8" t="s">
        <v>1378</v>
      </c>
      <c r="H2851" s="9">
        <v>183138</v>
      </c>
      <c r="I2851" s="112"/>
      <c r="J2851" s="113"/>
      <c r="K2851" s="114"/>
      <c r="L2851" s="115"/>
      <c r="M2851" s="116"/>
      <c r="N2851" s="15" t="str">
        <f t="shared" si="234"/>
        <v>13614</v>
      </c>
      <c r="O2851" t="str">
        <f t="shared" si="236"/>
        <v/>
      </c>
      <c r="Q2851">
        <f t="shared" si="235"/>
        <v>13614</v>
      </c>
      <c r="R2851" s="14">
        <f t="shared" si="237"/>
        <v>1744171</v>
      </c>
    </row>
    <row r="2852" spans="1:18" ht="14.45" customHeight="1" x14ac:dyDescent="0.25">
      <c r="A2852" s="10">
        <v>453</v>
      </c>
      <c r="B2852" s="111"/>
      <c r="C2852" s="6" t="s">
        <v>3861</v>
      </c>
      <c r="D2852" s="7">
        <v>44999</v>
      </c>
      <c r="E2852" s="8" t="s">
        <v>2418</v>
      </c>
      <c r="F2852" s="9">
        <v>1669553</v>
      </c>
      <c r="G2852" s="8" t="s">
        <v>1378</v>
      </c>
      <c r="H2852" s="9">
        <v>175303</v>
      </c>
      <c r="I2852" s="112"/>
      <c r="J2852" s="113"/>
      <c r="K2852" s="114"/>
      <c r="L2852" s="115"/>
      <c r="M2852" s="116"/>
      <c r="N2852" s="15" t="str">
        <f t="shared" si="234"/>
        <v>13595</v>
      </c>
      <c r="O2852" t="str">
        <f t="shared" si="236"/>
        <v/>
      </c>
      <c r="Q2852">
        <f t="shared" si="235"/>
        <v>13595</v>
      </c>
      <c r="R2852" s="14">
        <f t="shared" si="237"/>
        <v>1669553</v>
      </c>
    </row>
    <row r="2853" spans="1:18" ht="14.45" customHeight="1" x14ac:dyDescent="0.25">
      <c r="A2853" s="10">
        <v>454</v>
      </c>
      <c r="B2853" s="111"/>
      <c r="C2853" s="6" t="s">
        <v>3862</v>
      </c>
      <c r="D2853" s="7">
        <v>44999</v>
      </c>
      <c r="E2853" s="8" t="s">
        <v>2418</v>
      </c>
      <c r="F2853" s="9">
        <v>374347</v>
      </c>
      <c r="G2853" s="8" t="s">
        <v>1378</v>
      </c>
      <c r="H2853" s="9">
        <v>39306</v>
      </c>
      <c r="I2853" s="112"/>
      <c r="J2853" s="113"/>
      <c r="K2853" s="114"/>
      <c r="L2853" s="115"/>
      <c r="M2853" s="116"/>
      <c r="N2853" s="15" t="str">
        <f t="shared" si="234"/>
        <v>13594</v>
      </c>
      <c r="O2853" t="str">
        <f t="shared" si="236"/>
        <v/>
      </c>
      <c r="Q2853">
        <f t="shared" si="235"/>
        <v>13594</v>
      </c>
      <c r="R2853" s="14">
        <f t="shared" si="237"/>
        <v>374347</v>
      </c>
    </row>
    <row r="2854" spans="1:18" ht="14.45" customHeight="1" x14ac:dyDescent="0.25">
      <c r="A2854" s="10">
        <v>455</v>
      </c>
      <c r="B2854" s="111"/>
      <c r="C2854" s="6" t="s">
        <v>3863</v>
      </c>
      <c r="D2854" s="7">
        <v>45002</v>
      </c>
      <c r="E2854" s="8" t="s">
        <v>2426</v>
      </c>
      <c r="F2854" s="9">
        <v>812449</v>
      </c>
      <c r="G2854" s="8" t="s">
        <v>1378</v>
      </c>
      <c r="H2854" s="9">
        <v>85307</v>
      </c>
      <c r="I2854" s="112"/>
      <c r="J2854" s="113"/>
      <c r="K2854" s="114"/>
      <c r="L2854" s="115"/>
      <c r="M2854" s="116"/>
      <c r="N2854" s="15" t="str">
        <f t="shared" ref="N2854:N2917" si="238">+RIGHT(C2854,5)</f>
        <v>15584</v>
      </c>
      <c r="O2854" t="str">
        <f t="shared" si="236"/>
        <v/>
      </c>
      <c r="Q2854">
        <f t="shared" si="235"/>
        <v>15584</v>
      </c>
      <c r="R2854" s="14">
        <f t="shared" si="237"/>
        <v>812449</v>
      </c>
    </row>
    <row r="2855" spans="1:18" ht="14.45" customHeight="1" x14ac:dyDescent="0.25">
      <c r="A2855" s="10">
        <v>456</v>
      </c>
      <c r="B2855" s="111"/>
      <c r="C2855" s="6" t="s">
        <v>3864</v>
      </c>
      <c r="D2855" s="7">
        <v>44994</v>
      </c>
      <c r="E2855" s="8" t="s">
        <v>2380</v>
      </c>
      <c r="F2855" s="9">
        <v>679872</v>
      </c>
      <c r="G2855" s="8" t="s">
        <v>1378</v>
      </c>
      <c r="H2855" s="9">
        <v>71387</v>
      </c>
      <c r="I2855" s="112"/>
      <c r="J2855" s="113"/>
      <c r="K2855" s="114"/>
      <c r="L2855" s="115"/>
      <c r="M2855" s="116"/>
      <c r="N2855" s="15" t="str">
        <f t="shared" si="238"/>
        <v>12538</v>
      </c>
      <c r="O2855" t="str">
        <f t="shared" si="236"/>
        <v/>
      </c>
      <c r="Q2855">
        <f t="shared" si="235"/>
        <v>12538</v>
      </c>
      <c r="R2855" s="14">
        <f t="shared" si="237"/>
        <v>679872</v>
      </c>
    </row>
    <row r="2856" spans="1:18" ht="14.45" customHeight="1" x14ac:dyDescent="0.25">
      <c r="A2856" s="10">
        <v>457</v>
      </c>
      <c r="B2856" s="111"/>
      <c r="C2856" s="6" t="s">
        <v>3865</v>
      </c>
      <c r="D2856" s="7">
        <v>45000</v>
      </c>
      <c r="E2856" s="8" t="s">
        <v>2380</v>
      </c>
      <c r="F2856" s="9">
        <v>374347</v>
      </c>
      <c r="G2856" s="8" t="s">
        <v>1378</v>
      </c>
      <c r="H2856" s="9">
        <v>39306</v>
      </c>
      <c r="I2856" s="112"/>
      <c r="J2856" s="113"/>
      <c r="K2856" s="114"/>
      <c r="L2856" s="115"/>
      <c r="M2856" s="116"/>
      <c r="N2856" s="15" t="str">
        <f t="shared" si="238"/>
        <v>13637</v>
      </c>
      <c r="O2856" t="str">
        <f t="shared" si="236"/>
        <v/>
      </c>
      <c r="Q2856">
        <f t="shared" si="235"/>
        <v>13637</v>
      </c>
      <c r="R2856" s="14">
        <f t="shared" si="237"/>
        <v>374347</v>
      </c>
    </row>
    <row r="2857" spans="1:18" ht="14.45" customHeight="1" x14ac:dyDescent="0.25">
      <c r="A2857" s="10">
        <v>458</v>
      </c>
      <c r="B2857" s="111"/>
      <c r="C2857" s="6" t="s">
        <v>3866</v>
      </c>
      <c r="D2857" s="7">
        <v>44996</v>
      </c>
      <c r="E2857" s="8" t="s">
        <v>2380</v>
      </c>
      <c r="F2857" s="9">
        <v>609388</v>
      </c>
      <c r="G2857" s="8" t="s">
        <v>1378</v>
      </c>
      <c r="H2857" s="9">
        <v>63986</v>
      </c>
      <c r="I2857" s="112"/>
      <c r="J2857" s="113"/>
      <c r="K2857" s="114"/>
      <c r="L2857" s="115"/>
      <c r="M2857" s="116"/>
      <c r="N2857" s="15" t="str">
        <f t="shared" si="238"/>
        <v>13434</v>
      </c>
      <c r="O2857" t="str">
        <f t="shared" si="236"/>
        <v/>
      </c>
      <c r="Q2857">
        <f t="shared" si="235"/>
        <v>13434</v>
      </c>
      <c r="R2857" s="14">
        <f t="shared" si="237"/>
        <v>609388</v>
      </c>
    </row>
    <row r="2858" spans="1:18" ht="14.45" customHeight="1" x14ac:dyDescent="0.25">
      <c r="A2858" s="10">
        <v>459</v>
      </c>
      <c r="B2858" s="111"/>
      <c r="C2858" s="6" t="s">
        <v>3867</v>
      </c>
      <c r="D2858" s="7">
        <v>44996</v>
      </c>
      <c r="E2858" s="8" t="s">
        <v>3367</v>
      </c>
      <c r="F2858" s="9">
        <v>374347</v>
      </c>
      <c r="G2858" s="8" t="s">
        <v>1378</v>
      </c>
      <c r="H2858" s="9">
        <v>39306</v>
      </c>
      <c r="I2858" s="112"/>
      <c r="J2858" s="113"/>
      <c r="K2858" s="114"/>
      <c r="L2858" s="115"/>
      <c r="M2858" s="116"/>
      <c r="N2858" s="15" t="str">
        <f t="shared" si="238"/>
        <v>13419</v>
      </c>
      <c r="O2858" t="str">
        <f t="shared" si="236"/>
        <v/>
      </c>
      <c r="Q2858">
        <f t="shared" si="235"/>
        <v>13419</v>
      </c>
      <c r="R2858" s="14">
        <f t="shared" si="237"/>
        <v>374347</v>
      </c>
    </row>
    <row r="2859" spans="1:18" ht="14.45" customHeight="1" x14ac:dyDescent="0.25">
      <c r="A2859" s="10">
        <v>460</v>
      </c>
      <c r="B2859" s="111"/>
      <c r="C2859" s="6" t="s">
        <v>3868</v>
      </c>
      <c r="D2859" s="7">
        <v>44989</v>
      </c>
      <c r="E2859" s="8" t="s">
        <v>3367</v>
      </c>
      <c r="F2859" s="9">
        <v>714732</v>
      </c>
      <c r="G2859" s="8" t="s">
        <v>1378</v>
      </c>
      <c r="H2859" s="9">
        <v>75047</v>
      </c>
      <c r="I2859" s="112"/>
      <c r="J2859" s="113"/>
      <c r="K2859" s="114"/>
      <c r="L2859" s="115"/>
      <c r="M2859" s="116"/>
      <c r="N2859" s="15" t="str">
        <f t="shared" si="238"/>
        <v>11333</v>
      </c>
      <c r="O2859" t="str">
        <f t="shared" si="236"/>
        <v/>
      </c>
      <c r="Q2859">
        <f t="shared" si="235"/>
        <v>11333</v>
      </c>
      <c r="R2859" s="14">
        <f t="shared" si="237"/>
        <v>714732</v>
      </c>
    </row>
    <row r="2860" spans="1:18" ht="14.45" customHeight="1" x14ac:dyDescent="0.25">
      <c r="A2860" s="10">
        <v>461</v>
      </c>
      <c r="B2860" s="111"/>
      <c r="C2860" s="6" t="s">
        <v>3869</v>
      </c>
      <c r="D2860" s="7">
        <v>44996</v>
      </c>
      <c r="E2860" s="8" t="s">
        <v>2413</v>
      </c>
      <c r="F2860" s="9">
        <v>366491</v>
      </c>
      <c r="G2860" s="8" t="s">
        <v>1378</v>
      </c>
      <c r="H2860" s="9">
        <v>38482</v>
      </c>
      <c r="I2860" s="112"/>
      <c r="J2860" s="113"/>
      <c r="K2860" s="114"/>
      <c r="L2860" s="115"/>
      <c r="M2860" s="116"/>
      <c r="N2860" s="15" t="str">
        <f t="shared" si="238"/>
        <v>13345</v>
      </c>
      <c r="O2860" t="str">
        <f t="shared" si="236"/>
        <v/>
      </c>
      <c r="Q2860">
        <f t="shared" si="235"/>
        <v>13345</v>
      </c>
      <c r="R2860" s="14">
        <f t="shared" si="237"/>
        <v>366491</v>
      </c>
    </row>
    <row r="2861" spans="1:18" ht="14.45" customHeight="1" x14ac:dyDescent="0.25">
      <c r="A2861" s="10">
        <v>462</v>
      </c>
      <c r="B2861" s="111"/>
      <c r="C2861" s="6" t="s">
        <v>3870</v>
      </c>
      <c r="D2861" s="7">
        <v>44993</v>
      </c>
      <c r="E2861" s="8" t="s">
        <v>2413</v>
      </c>
      <c r="F2861" s="9">
        <v>608814</v>
      </c>
      <c r="G2861" s="8" t="s">
        <v>1378</v>
      </c>
      <c r="H2861" s="9">
        <v>63925</v>
      </c>
      <c r="I2861" s="112"/>
      <c r="J2861" s="113"/>
      <c r="K2861" s="114"/>
      <c r="L2861" s="115"/>
      <c r="M2861" s="116"/>
      <c r="N2861" s="15" t="str">
        <f t="shared" si="238"/>
        <v>11544</v>
      </c>
      <c r="O2861" t="str">
        <f t="shared" si="236"/>
        <v/>
      </c>
      <c r="Q2861">
        <f t="shared" ref="Q2861:Q2898" si="239">+N2861*1</f>
        <v>11544</v>
      </c>
      <c r="R2861" s="14">
        <f t="shared" si="237"/>
        <v>608814</v>
      </c>
    </row>
    <row r="2862" spans="1:18" ht="14.45" customHeight="1" x14ac:dyDescent="0.25">
      <c r="A2862" s="10">
        <v>463</v>
      </c>
      <c r="B2862" s="111"/>
      <c r="C2862" s="6" t="s">
        <v>3871</v>
      </c>
      <c r="D2862" s="7">
        <v>44998</v>
      </c>
      <c r="E2862" s="8" t="s">
        <v>2418</v>
      </c>
      <c r="F2862" s="9">
        <v>374347</v>
      </c>
      <c r="G2862" s="8" t="s">
        <v>1378</v>
      </c>
      <c r="H2862" s="9">
        <v>39306</v>
      </c>
      <c r="I2862" s="112"/>
      <c r="J2862" s="113"/>
      <c r="K2862" s="114"/>
      <c r="L2862" s="115"/>
      <c r="M2862" s="116"/>
      <c r="N2862" s="15" t="str">
        <f t="shared" si="238"/>
        <v>13473</v>
      </c>
      <c r="O2862" t="str">
        <f t="shared" si="236"/>
        <v/>
      </c>
      <c r="Q2862">
        <f t="shared" si="239"/>
        <v>13473</v>
      </c>
      <c r="R2862" s="14">
        <f t="shared" si="237"/>
        <v>374347</v>
      </c>
    </row>
    <row r="2863" spans="1:18" ht="14.45" customHeight="1" x14ac:dyDescent="0.25">
      <c r="A2863" s="10">
        <v>464</v>
      </c>
      <c r="B2863" s="111"/>
      <c r="C2863" s="6" t="s">
        <v>3872</v>
      </c>
      <c r="D2863" s="7">
        <v>44996</v>
      </c>
      <c r="E2863" s="8" t="s">
        <v>2376</v>
      </c>
      <c r="F2863" s="9">
        <v>374347</v>
      </c>
      <c r="G2863" s="8" t="s">
        <v>1378</v>
      </c>
      <c r="H2863" s="9">
        <v>39306</v>
      </c>
      <c r="I2863" s="112"/>
      <c r="J2863" s="113"/>
      <c r="K2863" s="114"/>
      <c r="L2863" s="115"/>
      <c r="M2863" s="116"/>
      <c r="N2863" s="15" t="str">
        <f t="shared" si="238"/>
        <v>13426</v>
      </c>
      <c r="O2863" t="str">
        <f t="shared" si="236"/>
        <v/>
      </c>
      <c r="Q2863">
        <f t="shared" si="239"/>
        <v>13426</v>
      </c>
      <c r="R2863" s="14">
        <f t="shared" si="237"/>
        <v>374347</v>
      </c>
    </row>
    <row r="2864" spans="1:18" ht="14.45" customHeight="1" x14ac:dyDescent="0.25">
      <c r="A2864" s="10">
        <v>465</v>
      </c>
      <c r="B2864" s="111"/>
      <c r="C2864" s="6" t="s">
        <v>3873</v>
      </c>
      <c r="D2864" s="7">
        <v>44996</v>
      </c>
      <c r="E2864" s="8" t="s">
        <v>2376</v>
      </c>
      <c r="F2864" s="9">
        <v>374347</v>
      </c>
      <c r="G2864" s="8" t="s">
        <v>1378</v>
      </c>
      <c r="H2864" s="9">
        <v>39306</v>
      </c>
      <c r="I2864" s="112"/>
      <c r="J2864" s="113"/>
      <c r="K2864" s="114"/>
      <c r="L2864" s="115"/>
      <c r="M2864" s="116"/>
      <c r="N2864" s="15" t="str">
        <f t="shared" si="238"/>
        <v>13321</v>
      </c>
      <c r="O2864" t="str">
        <f t="shared" si="236"/>
        <v/>
      </c>
      <c r="Q2864">
        <f t="shared" si="239"/>
        <v>13321</v>
      </c>
      <c r="R2864" s="14">
        <f t="shared" si="237"/>
        <v>374347</v>
      </c>
    </row>
    <row r="2865" spans="1:18" ht="14.45" customHeight="1" x14ac:dyDescent="0.25">
      <c r="A2865" s="10">
        <v>466</v>
      </c>
      <c r="B2865" s="111"/>
      <c r="C2865" s="6" t="s">
        <v>3874</v>
      </c>
      <c r="D2865" s="7">
        <v>44987</v>
      </c>
      <c r="E2865" s="8" t="s">
        <v>2418</v>
      </c>
      <c r="F2865" s="9">
        <v>892526</v>
      </c>
      <c r="G2865" s="8" t="s">
        <v>1378</v>
      </c>
      <c r="H2865" s="9">
        <v>93715</v>
      </c>
      <c r="I2865" s="112"/>
      <c r="J2865" s="113"/>
      <c r="K2865" s="114"/>
      <c r="L2865" s="115"/>
      <c r="M2865" s="116"/>
      <c r="N2865" s="15" t="str">
        <f t="shared" si="238"/>
        <v>09208</v>
      </c>
      <c r="O2865" t="str">
        <f t="shared" si="236"/>
        <v/>
      </c>
      <c r="Q2865">
        <f t="shared" si="239"/>
        <v>9208</v>
      </c>
      <c r="R2865" s="14">
        <f t="shared" si="237"/>
        <v>892526</v>
      </c>
    </row>
    <row r="2866" spans="1:18" ht="14.45" customHeight="1" x14ac:dyDescent="0.25">
      <c r="A2866" s="10">
        <v>467</v>
      </c>
      <c r="B2866" s="111"/>
      <c r="C2866" s="6" t="s">
        <v>3875</v>
      </c>
      <c r="D2866" s="7">
        <v>44993</v>
      </c>
      <c r="E2866" s="8" t="s">
        <v>2380</v>
      </c>
      <c r="F2866" s="9">
        <v>884832</v>
      </c>
      <c r="G2866" s="8" t="s">
        <v>1378</v>
      </c>
      <c r="H2866" s="9">
        <v>92907</v>
      </c>
      <c r="I2866" s="112"/>
      <c r="J2866" s="113"/>
      <c r="K2866" s="114"/>
      <c r="L2866" s="115"/>
      <c r="M2866" s="116"/>
      <c r="N2866" s="15" t="str">
        <f t="shared" si="238"/>
        <v>11825</v>
      </c>
      <c r="O2866" t="str">
        <f t="shared" si="236"/>
        <v/>
      </c>
      <c r="Q2866">
        <f t="shared" si="239"/>
        <v>11825</v>
      </c>
      <c r="R2866" s="14">
        <f t="shared" si="237"/>
        <v>884832</v>
      </c>
    </row>
    <row r="2867" spans="1:18" ht="14.45" customHeight="1" x14ac:dyDescent="0.25">
      <c r="A2867" s="10">
        <v>468</v>
      </c>
      <c r="B2867" s="111"/>
      <c r="C2867" s="6" t="s">
        <v>3876</v>
      </c>
      <c r="D2867" s="7">
        <v>44994</v>
      </c>
      <c r="E2867" s="8" t="s">
        <v>2423</v>
      </c>
      <c r="F2867" s="9">
        <v>532092</v>
      </c>
      <c r="G2867" s="8" t="s">
        <v>1378</v>
      </c>
      <c r="H2867" s="9">
        <v>55870</v>
      </c>
      <c r="I2867" s="112"/>
      <c r="J2867" s="113"/>
      <c r="K2867" s="114"/>
      <c r="L2867" s="115"/>
      <c r="M2867" s="116"/>
      <c r="N2867" s="15" t="str">
        <f t="shared" si="238"/>
        <v>13176</v>
      </c>
      <c r="O2867" t="str">
        <f t="shared" si="236"/>
        <v/>
      </c>
      <c r="Q2867">
        <f t="shared" si="239"/>
        <v>13176</v>
      </c>
      <c r="R2867" s="14">
        <f t="shared" si="237"/>
        <v>532092</v>
      </c>
    </row>
    <row r="2868" spans="1:18" ht="14.45" customHeight="1" x14ac:dyDescent="0.25">
      <c r="A2868" s="10">
        <v>469</v>
      </c>
      <c r="B2868" s="111"/>
      <c r="C2868" s="6" t="s">
        <v>3877</v>
      </c>
      <c r="D2868" s="7">
        <v>44989</v>
      </c>
      <c r="E2868" s="8" t="s">
        <v>2429</v>
      </c>
      <c r="F2868" s="9">
        <v>897185</v>
      </c>
      <c r="G2868" s="8" t="s">
        <v>1378</v>
      </c>
      <c r="H2868" s="9">
        <v>94204</v>
      </c>
      <c r="I2868" s="112"/>
      <c r="J2868" s="113"/>
      <c r="K2868" s="114"/>
      <c r="L2868" s="115"/>
      <c r="M2868" s="116"/>
      <c r="N2868" s="15" t="str">
        <f t="shared" si="238"/>
        <v>11332</v>
      </c>
      <c r="O2868" t="str">
        <f t="shared" si="236"/>
        <v/>
      </c>
      <c r="Q2868">
        <f t="shared" si="239"/>
        <v>11332</v>
      </c>
      <c r="R2868" s="14">
        <f t="shared" si="237"/>
        <v>897185</v>
      </c>
    </row>
    <row r="2869" spans="1:18" ht="14.45" customHeight="1" x14ac:dyDescent="0.25">
      <c r="A2869" s="10">
        <v>470</v>
      </c>
      <c r="B2869" s="111"/>
      <c r="C2869" s="6" t="s">
        <v>3878</v>
      </c>
      <c r="D2869" s="7">
        <v>44986</v>
      </c>
      <c r="E2869" s="8" t="s">
        <v>2429</v>
      </c>
      <c r="F2869" s="9">
        <v>798600</v>
      </c>
      <c r="G2869" s="8" t="s">
        <v>1378</v>
      </c>
      <c r="H2869" s="9">
        <v>83853</v>
      </c>
      <c r="I2869" s="112"/>
      <c r="J2869" s="113"/>
      <c r="K2869" s="114"/>
      <c r="L2869" s="115"/>
      <c r="M2869" s="116"/>
      <c r="N2869" s="15" t="str">
        <f t="shared" si="238"/>
        <v>09133</v>
      </c>
      <c r="O2869" t="str">
        <f t="shared" si="236"/>
        <v/>
      </c>
      <c r="Q2869">
        <f t="shared" si="239"/>
        <v>9133</v>
      </c>
      <c r="R2869" s="14">
        <f t="shared" si="237"/>
        <v>798600</v>
      </c>
    </row>
    <row r="2870" spans="1:18" ht="14.45" customHeight="1" x14ac:dyDescent="0.25">
      <c r="A2870" s="10">
        <v>471</v>
      </c>
      <c r="B2870" s="111"/>
      <c r="C2870" s="6" t="s">
        <v>3879</v>
      </c>
      <c r="D2870" s="7">
        <v>44987</v>
      </c>
      <c r="E2870" s="8" t="s">
        <v>2418</v>
      </c>
      <c r="F2870" s="9">
        <v>610819</v>
      </c>
      <c r="G2870" s="8" t="s">
        <v>1378</v>
      </c>
      <c r="H2870" s="9">
        <v>64136</v>
      </c>
      <c r="I2870" s="112"/>
      <c r="J2870" s="113"/>
      <c r="K2870" s="114"/>
      <c r="L2870" s="115"/>
      <c r="M2870" s="116"/>
      <c r="N2870" s="15" t="str">
        <f t="shared" si="238"/>
        <v>10590</v>
      </c>
      <c r="O2870" t="str">
        <f t="shared" si="236"/>
        <v/>
      </c>
      <c r="Q2870">
        <f t="shared" si="239"/>
        <v>10590</v>
      </c>
      <c r="R2870" s="14">
        <f t="shared" si="237"/>
        <v>610819</v>
      </c>
    </row>
    <row r="2871" spans="1:18" ht="14.45" customHeight="1" x14ac:dyDescent="0.25">
      <c r="A2871" s="10">
        <v>472</v>
      </c>
      <c r="B2871" s="111"/>
      <c r="C2871" s="6" t="s">
        <v>3880</v>
      </c>
      <c r="D2871" s="7">
        <v>44986</v>
      </c>
      <c r="E2871" s="8" t="s">
        <v>2363</v>
      </c>
      <c r="F2871" s="9">
        <v>610819</v>
      </c>
      <c r="G2871" s="8" t="s">
        <v>1378</v>
      </c>
      <c r="H2871" s="9">
        <v>64136</v>
      </c>
      <c r="I2871" s="112"/>
      <c r="J2871" s="113"/>
      <c r="K2871" s="114"/>
      <c r="L2871" s="115"/>
      <c r="M2871" s="116"/>
      <c r="N2871" s="15" t="str">
        <f t="shared" si="238"/>
        <v>09135</v>
      </c>
      <c r="O2871" t="str">
        <f t="shared" si="236"/>
        <v/>
      </c>
      <c r="Q2871">
        <f t="shared" si="239"/>
        <v>9135</v>
      </c>
      <c r="R2871" s="14">
        <f t="shared" si="237"/>
        <v>610819</v>
      </c>
    </row>
    <row r="2872" spans="1:18" ht="14.45" customHeight="1" x14ac:dyDescent="0.25">
      <c r="A2872" s="10">
        <v>473</v>
      </c>
      <c r="B2872" s="111"/>
      <c r="C2872" s="6" t="s">
        <v>3881</v>
      </c>
      <c r="D2872" s="7">
        <v>44986</v>
      </c>
      <c r="E2872" s="8" t="s">
        <v>2426</v>
      </c>
      <c r="F2872" s="9">
        <v>744953</v>
      </c>
      <c r="G2872" s="8" t="s">
        <v>1378</v>
      </c>
      <c r="H2872" s="9">
        <v>78220</v>
      </c>
      <c r="I2872" s="112"/>
      <c r="J2872" s="113"/>
      <c r="K2872" s="114"/>
      <c r="L2872" s="115"/>
      <c r="M2872" s="116"/>
      <c r="N2872" s="15" t="str">
        <f t="shared" si="238"/>
        <v>09154</v>
      </c>
      <c r="O2872" t="str">
        <f t="shared" si="236"/>
        <v/>
      </c>
      <c r="Q2872">
        <f t="shared" si="239"/>
        <v>9154</v>
      </c>
      <c r="R2872" s="14">
        <f t="shared" si="237"/>
        <v>744953</v>
      </c>
    </row>
    <row r="2873" spans="1:18" ht="14.45" customHeight="1" x14ac:dyDescent="0.25">
      <c r="A2873" s="10">
        <v>474</v>
      </c>
      <c r="B2873" s="111"/>
      <c r="C2873" s="6" t="s">
        <v>3882</v>
      </c>
      <c r="D2873" s="7">
        <v>44986</v>
      </c>
      <c r="E2873" s="8" t="s">
        <v>2376</v>
      </c>
      <c r="F2873" s="9">
        <v>2204158</v>
      </c>
      <c r="G2873" s="8" t="s">
        <v>1378</v>
      </c>
      <c r="H2873" s="9">
        <v>231437</v>
      </c>
      <c r="I2873" s="112"/>
      <c r="J2873" s="113"/>
      <c r="K2873" s="114"/>
      <c r="L2873" s="115"/>
      <c r="M2873" s="116"/>
      <c r="N2873" s="15" t="str">
        <f t="shared" si="238"/>
        <v>09105</v>
      </c>
      <c r="O2873" t="str">
        <f t="shared" si="236"/>
        <v/>
      </c>
      <c r="Q2873">
        <f t="shared" si="239"/>
        <v>9105</v>
      </c>
      <c r="R2873" s="14">
        <f t="shared" si="237"/>
        <v>2204158</v>
      </c>
    </row>
    <row r="2874" spans="1:18" ht="14.45" customHeight="1" x14ac:dyDescent="0.25">
      <c r="A2874" s="11">
        <v>475</v>
      </c>
      <c r="B2874" s="100"/>
      <c r="C2874" s="6" t="s">
        <v>3883</v>
      </c>
      <c r="D2874" s="7">
        <v>44995</v>
      </c>
      <c r="E2874" s="8" t="s">
        <v>2380</v>
      </c>
      <c r="F2874" s="9">
        <v>935963</v>
      </c>
      <c r="G2874" s="8" t="s">
        <v>1378</v>
      </c>
      <c r="H2874" s="9">
        <v>98276</v>
      </c>
      <c r="I2874" s="104"/>
      <c r="J2874" s="105"/>
      <c r="K2874" s="106"/>
      <c r="L2874" s="109"/>
      <c r="M2874" s="110"/>
      <c r="N2874" s="15" t="str">
        <f t="shared" si="238"/>
        <v>13215</v>
      </c>
      <c r="O2874" t="str">
        <f t="shared" si="236"/>
        <v/>
      </c>
      <c r="Q2874">
        <f t="shared" si="239"/>
        <v>13215</v>
      </c>
      <c r="R2874" s="14">
        <f t="shared" si="237"/>
        <v>935963</v>
      </c>
    </row>
    <row r="2875" spans="1:18" ht="14.45" customHeight="1" x14ac:dyDescent="0.25">
      <c r="A2875" s="5">
        <v>476</v>
      </c>
      <c r="B2875" s="99" t="s">
        <v>3884</v>
      </c>
      <c r="C2875" s="6" t="s">
        <v>3885</v>
      </c>
      <c r="D2875" s="7">
        <v>45010</v>
      </c>
      <c r="E2875" s="8" t="s">
        <v>2376</v>
      </c>
      <c r="F2875" s="9">
        <v>776420</v>
      </c>
      <c r="G2875" s="8" t="s">
        <v>1378</v>
      </c>
      <c r="H2875" s="9">
        <v>81524</v>
      </c>
      <c r="I2875" s="101">
        <v>1780404</v>
      </c>
      <c r="J2875" s="102"/>
      <c r="K2875" s="103"/>
      <c r="L2875" s="107" t="s">
        <v>60</v>
      </c>
      <c r="M2875" s="108"/>
      <c r="N2875" s="15" t="str">
        <f t="shared" si="238"/>
        <v>17496</v>
      </c>
      <c r="O2875" t="str">
        <f t="shared" si="236"/>
        <v/>
      </c>
      <c r="Q2875">
        <f t="shared" si="239"/>
        <v>17496</v>
      </c>
      <c r="R2875" s="14">
        <f t="shared" si="237"/>
        <v>776420</v>
      </c>
    </row>
    <row r="2876" spans="1:18" ht="14.45" customHeight="1" x14ac:dyDescent="0.25">
      <c r="A2876" s="10">
        <v>477</v>
      </c>
      <c r="B2876" s="111"/>
      <c r="C2876" s="6" t="s">
        <v>3886</v>
      </c>
      <c r="D2876" s="7">
        <v>45009</v>
      </c>
      <c r="E2876" s="8" t="s">
        <v>3367</v>
      </c>
      <c r="F2876" s="9">
        <v>679877</v>
      </c>
      <c r="G2876" s="8" t="s">
        <v>1378</v>
      </c>
      <c r="H2876" s="9">
        <v>71387</v>
      </c>
      <c r="I2876" s="112"/>
      <c r="J2876" s="113"/>
      <c r="K2876" s="114"/>
      <c r="L2876" s="115"/>
      <c r="M2876" s="116"/>
      <c r="N2876" s="15" t="str">
        <f t="shared" si="238"/>
        <v>17448</v>
      </c>
      <c r="O2876" t="str">
        <f t="shared" si="236"/>
        <v/>
      </c>
      <c r="Q2876">
        <f t="shared" si="239"/>
        <v>17448</v>
      </c>
      <c r="R2876" s="14">
        <f t="shared" si="237"/>
        <v>679877</v>
      </c>
    </row>
    <row r="2877" spans="1:18" ht="14.45" customHeight="1" x14ac:dyDescent="0.25">
      <c r="A2877" s="11">
        <v>478</v>
      </c>
      <c r="B2877" s="100"/>
      <c r="C2877" s="6" t="s">
        <v>3887</v>
      </c>
      <c r="D2877" s="7">
        <v>45008</v>
      </c>
      <c r="E2877" s="8" t="s">
        <v>2413</v>
      </c>
      <c r="F2877" s="9">
        <v>532981</v>
      </c>
      <c r="G2877" s="8" t="s">
        <v>1378</v>
      </c>
      <c r="H2877" s="9">
        <v>55963</v>
      </c>
      <c r="I2877" s="104"/>
      <c r="J2877" s="105"/>
      <c r="K2877" s="106"/>
      <c r="L2877" s="109"/>
      <c r="M2877" s="110"/>
      <c r="N2877" s="15" t="str">
        <f t="shared" si="238"/>
        <v>16757</v>
      </c>
      <c r="O2877" t="str">
        <f t="shared" si="236"/>
        <v/>
      </c>
      <c r="Q2877">
        <f t="shared" si="239"/>
        <v>16757</v>
      </c>
      <c r="R2877" s="14">
        <f t="shared" si="237"/>
        <v>532981</v>
      </c>
    </row>
    <row r="2878" spans="1:18" ht="14.45" customHeight="1" x14ac:dyDescent="0.25">
      <c r="A2878" s="5">
        <v>479</v>
      </c>
      <c r="B2878" s="99" t="s">
        <v>3888</v>
      </c>
      <c r="C2878" s="6" t="s">
        <v>3889</v>
      </c>
      <c r="D2878" s="7">
        <v>45013</v>
      </c>
      <c r="E2878" s="8" t="s">
        <v>2376</v>
      </c>
      <c r="F2878" s="9">
        <v>1542776</v>
      </c>
      <c r="G2878" s="8" t="s">
        <v>1378</v>
      </c>
      <c r="H2878" s="9">
        <v>161991</v>
      </c>
      <c r="I2878" s="101">
        <v>2891646</v>
      </c>
      <c r="J2878" s="102"/>
      <c r="K2878" s="103"/>
      <c r="L2878" s="107" t="s">
        <v>60</v>
      </c>
      <c r="M2878" s="108"/>
      <c r="N2878" s="15" t="str">
        <f t="shared" si="238"/>
        <v>17673</v>
      </c>
      <c r="O2878" t="str">
        <f t="shared" si="236"/>
        <v/>
      </c>
      <c r="Q2878">
        <f t="shared" si="239"/>
        <v>17673</v>
      </c>
      <c r="R2878" s="14">
        <f t="shared" si="237"/>
        <v>1542776</v>
      </c>
    </row>
    <row r="2879" spans="1:18" ht="14.45" customHeight="1" x14ac:dyDescent="0.25">
      <c r="A2879" s="10">
        <v>480</v>
      </c>
      <c r="B2879" s="111"/>
      <c r="C2879" s="6" t="s">
        <v>3890</v>
      </c>
      <c r="D2879" s="7">
        <v>45010</v>
      </c>
      <c r="E2879" s="8" t="s">
        <v>3891</v>
      </c>
      <c r="F2879" s="9">
        <v>668674</v>
      </c>
      <c r="G2879" s="8" t="s">
        <v>1378</v>
      </c>
      <c r="H2879" s="9">
        <v>70211</v>
      </c>
      <c r="I2879" s="112"/>
      <c r="J2879" s="113"/>
      <c r="K2879" s="114"/>
      <c r="L2879" s="115"/>
      <c r="M2879" s="116"/>
      <c r="N2879" s="15" t="str">
        <f t="shared" si="238"/>
        <v>10754</v>
      </c>
      <c r="O2879" t="str">
        <f t="shared" si="236"/>
        <v/>
      </c>
      <c r="Q2879">
        <f t="shared" si="239"/>
        <v>10754</v>
      </c>
      <c r="R2879" s="14">
        <f t="shared" si="237"/>
        <v>668674</v>
      </c>
    </row>
    <row r="2880" spans="1:18" ht="14.45" customHeight="1" x14ac:dyDescent="0.25">
      <c r="A2880" s="11">
        <v>481</v>
      </c>
      <c r="B2880" s="100"/>
      <c r="C2880" s="6" t="s">
        <v>3892</v>
      </c>
      <c r="D2880" s="7">
        <v>45013</v>
      </c>
      <c r="E2880" s="8" t="s">
        <v>2413</v>
      </c>
      <c r="F2880" s="9">
        <v>1019439</v>
      </c>
      <c r="G2880" s="8" t="s">
        <v>1378</v>
      </c>
      <c r="H2880" s="9">
        <v>107041</v>
      </c>
      <c r="I2880" s="104"/>
      <c r="J2880" s="105"/>
      <c r="K2880" s="106"/>
      <c r="L2880" s="109"/>
      <c r="M2880" s="110"/>
      <c r="N2880" s="15" t="str">
        <f t="shared" si="238"/>
        <v>17649</v>
      </c>
      <c r="O2880" t="str">
        <f t="shared" si="236"/>
        <v/>
      </c>
      <c r="Q2880">
        <f t="shared" si="239"/>
        <v>17649</v>
      </c>
      <c r="R2880" s="14">
        <f t="shared" si="237"/>
        <v>1019439</v>
      </c>
    </row>
    <row r="2881" spans="1:18" ht="16.149999999999999" customHeight="1" x14ac:dyDescent="0.25">
      <c r="A2881" s="12">
        <v>482</v>
      </c>
      <c r="B2881" s="12" t="s">
        <v>3893</v>
      </c>
      <c r="C2881" s="6" t="s">
        <v>3894</v>
      </c>
      <c r="D2881" s="7">
        <v>44792</v>
      </c>
      <c r="E2881" s="8" t="s">
        <v>1591</v>
      </c>
      <c r="F2881" s="9">
        <v>967859</v>
      </c>
      <c r="G2881" s="8" t="s">
        <v>1378</v>
      </c>
      <c r="H2881" s="9">
        <v>101625</v>
      </c>
      <c r="I2881" s="94">
        <v>866234</v>
      </c>
      <c r="J2881" s="95"/>
      <c r="K2881" s="96"/>
      <c r="L2881" s="97" t="s">
        <v>60</v>
      </c>
      <c r="M2881" s="98"/>
      <c r="N2881" s="15" t="str">
        <f t="shared" si="238"/>
        <v>33697</v>
      </c>
      <c r="O2881" t="str">
        <f t="shared" si="236"/>
        <v/>
      </c>
      <c r="Q2881">
        <f t="shared" si="239"/>
        <v>33697</v>
      </c>
      <c r="R2881" s="14">
        <f t="shared" si="237"/>
        <v>967859</v>
      </c>
    </row>
    <row r="2882" spans="1:18" ht="16.149999999999999" customHeight="1" x14ac:dyDescent="0.25">
      <c r="A2882" s="12">
        <v>483</v>
      </c>
      <c r="B2882" s="12" t="s">
        <v>3895</v>
      </c>
      <c r="C2882" s="6" t="s">
        <v>3896</v>
      </c>
      <c r="D2882" s="7">
        <v>44791</v>
      </c>
      <c r="E2882" s="8" t="s">
        <v>1591</v>
      </c>
      <c r="F2882" s="9">
        <v>705543</v>
      </c>
      <c r="G2882" s="8" t="s">
        <v>1378</v>
      </c>
      <c r="H2882" s="9">
        <v>74082</v>
      </c>
      <c r="I2882" s="94">
        <v>631461</v>
      </c>
      <c r="J2882" s="95"/>
      <c r="K2882" s="96"/>
      <c r="L2882" s="97" t="s">
        <v>60</v>
      </c>
      <c r="M2882" s="98"/>
      <c r="N2882" s="15" t="str">
        <f t="shared" si="238"/>
        <v>32523</v>
      </c>
      <c r="O2882" t="str">
        <f t="shared" si="236"/>
        <v/>
      </c>
      <c r="Q2882">
        <f t="shared" si="239"/>
        <v>32523</v>
      </c>
      <c r="R2882" s="14">
        <f t="shared" si="237"/>
        <v>705543</v>
      </c>
    </row>
    <row r="2883" spans="1:18" ht="16.149999999999999" customHeight="1" x14ac:dyDescent="0.25">
      <c r="A2883" s="12">
        <v>484</v>
      </c>
      <c r="B2883" s="12" t="s">
        <v>3897</v>
      </c>
      <c r="C2883" s="6" t="s">
        <v>3898</v>
      </c>
      <c r="D2883" s="7">
        <v>44831</v>
      </c>
      <c r="E2883" s="8" t="s">
        <v>1591</v>
      </c>
      <c r="F2883" s="9">
        <v>1155717</v>
      </c>
      <c r="G2883" s="8" t="s">
        <v>1378</v>
      </c>
      <c r="H2883" s="9">
        <v>121350</v>
      </c>
      <c r="I2883" s="94">
        <v>1034367</v>
      </c>
      <c r="J2883" s="95"/>
      <c r="K2883" s="96"/>
      <c r="L2883" s="97" t="s">
        <v>60</v>
      </c>
      <c r="M2883" s="98"/>
      <c r="N2883" s="15" t="str">
        <f t="shared" si="238"/>
        <v>44270</v>
      </c>
      <c r="O2883" t="str">
        <f t="shared" si="236"/>
        <v/>
      </c>
      <c r="Q2883">
        <f t="shared" si="239"/>
        <v>44270</v>
      </c>
      <c r="R2883" s="14">
        <f t="shared" si="237"/>
        <v>1155717</v>
      </c>
    </row>
    <row r="2884" spans="1:18" ht="16.149999999999999" customHeight="1" x14ac:dyDescent="0.25">
      <c r="A2884" s="12">
        <v>485</v>
      </c>
      <c r="B2884" s="12" t="s">
        <v>3899</v>
      </c>
      <c r="C2884" s="6" t="s">
        <v>3900</v>
      </c>
      <c r="D2884" s="7">
        <v>44852</v>
      </c>
      <c r="E2884" s="8" t="s">
        <v>2413</v>
      </c>
      <c r="F2884" s="9">
        <v>839598</v>
      </c>
      <c r="G2884" s="8" t="s">
        <v>1378</v>
      </c>
      <c r="H2884" s="9">
        <v>88158</v>
      </c>
      <c r="I2884" s="94">
        <v>751440</v>
      </c>
      <c r="J2884" s="95"/>
      <c r="K2884" s="96"/>
      <c r="L2884" s="97" t="s">
        <v>60</v>
      </c>
      <c r="M2884" s="98"/>
      <c r="N2884" s="15" t="str">
        <f t="shared" si="238"/>
        <v>47899</v>
      </c>
      <c r="O2884" t="str">
        <f t="shared" si="236"/>
        <v/>
      </c>
      <c r="Q2884">
        <f t="shared" si="239"/>
        <v>47899</v>
      </c>
      <c r="R2884" s="14">
        <f t="shared" si="237"/>
        <v>839598</v>
      </c>
    </row>
    <row r="2885" spans="1:18" ht="14.65" customHeight="1" x14ac:dyDescent="0.25">
      <c r="A2885" s="5">
        <v>486</v>
      </c>
      <c r="B2885" s="99" t="s">
        <v>3901</v>
      </c>
      <c r="C2885" s="6" t="s">
        <v>3902</v>
      </c>
      <c r="D2885" s="7">
        <v>44835</v>
      </c>
      <c r="E2885" s="8" t="s">
        <v>1591</v>
      </c>
      <c r="F2885" s="9">
        <v>2142342</v>
      </c>
      <c r="G2885" s="8" t="s">
        <v>1378</v>
      </c>
      <c r="H2885" s="9">
        <v>224946</v>
      </c>
      <c r="I2885" s="101">
        <v>2256938</v>
      </c>
      <c r="J2885" s="102"/>
      <c r="K2885" s="103"/>
      <c r="L2885" s="107" t="s">
        <v>60</v>
      </c>
      <c r="M2885" s="108"/>
      <c r="N2885" s="15" t="str">
        <f t="shared" si="238"/>
        <v>45713</v>
      </c>
      <c r="O2885" t="str">
        <f t="shared" si="236"/>
        <v/>
      </c>
      <c r="Q2885">
        <f t="shared" si="239"/>
        <v>45713</v>
      </c>
      <c r="R2885" s="14">
        <f t="shared" si="237"/>
        <v>2142342</v>
      </c>
    </row>
    <row r="2886" spans="1:18" ht="14.65" customHeight="1" x14ac:dyDescent="0.25">
      <c r="A2886" s="11">
        <v>487</v>
      </c>
      <c r="B2886" s="100"/>
      <c r="C2886" s="6" t="s">
        <v>3903</v>
      </c>
      <c r="D2886" s="7">
        <v>44860</v>
      </c>
      <c r="E2886" s="8" t="s">
        <v>1591</v>
      </c>
      <c r="F2886" s="9">
        <v>379376</v>
      </c>
      <c r="G2886" s="8" t="s">
        <v>1378</v>
      </c>
      <c r="H2886" s="9">
        <v>39834</v>
      </c>
      <c r="I2886" s="104"/>
      <c r="J2886" s="105"/>
      <c r="K2886" s="106"/>
      <c r="L2886" s="109"/>
      <c r="M2886" s="110"/>
      <c r="N2886" s="15" t="str">
        <f t="shared" si="238"/>
        <v>48917</v>
      </c>
      <c r="O2886" t="str">
        <f t="shared" si="236"/>
        <v/>
      </c>
      <c r="Q2886">
        <f t="shared" si="239"/>
        <v>48917</v>
      </c>
      <c r="R2886" s="14">
        <f t="shared" si="237"/>
        <v>379376</v>
      </c>
    </row>
    <row r="2887" spans="1:18" ht="14.45" customHeight="1" x14ac:dyDescent="0.25">
      <c r="A2887" s="5">
        <v>488</v>
      </c>
      <c r="B2887" s="99" t="s">
        <v>3904</v>
      </c>
      <c r="C2887" s="6" t="s">
        <v>3905</v>
      </c>
      <c r="D2887" s="7">
        <v>44852</v>
      </c>
      <c r="E2887" s="13"/>
      <c r="F2887" s="9">
        <v>419799</v>
      </c>
      <c r="G2887" s="8" t="s">
        <v>1378</v>
      </c>
      <c r="H2887" s="9">
        <v>44079</v>
      </c>
      <c r="I2887" s="101">
        <v>2963451</v>
      </c>
      <c r="J2887" s="102"/>
      <c r="K2887" s="103"/>
      <c r="L2887" s="107" t="s">
        <v>60</v>
      </c>
      <c r="M2887" s="108"/>
      <c r="N2887" s="15" t="str">
        <f t="shared" si="238"/>
        <v>48059</v>
      </c>
      <c r="O2887" t="str">
        <f t="shared" si="236"/>
        <v/>
      </c>
      <c r="Q2887">
        <f t="shared" si="239"/>
        <v>48059</v>
      </c>
      <c r="R2887" s="14">
        <f t="shared" si="237"/>
        <v>419799</v>
      </c>
    </row>
    <row r="2888" spans="1:18" ht="14.45" customHeight="1" x14ac:dyDescent="0.25">
      <c r="A2888" s="10">
        <v>489</v>
      </c>
      <c r="B2888" s="111"/>
      <c r="C2888" s="6" t="s">
        <v>3906</v>
      </c>
      <c r="D2888" s="7">
        <v>44852</v>
      </c>
      <c r="E2888" s="13"/>
      <c r="F2888" s="9">
        <v>419796</v>
      </c>
      <c r="G2888" s="8" t="s">
        <v>1378</v>
      </c>
      <c r="H2888" s="9">
        <v>44079</v>
      </c>
      <c r="I2888" s="112"/>
      <c r="J2888" s="113"/>
      <c r="K2888" s="114"/>
      <c r="L2888" s="115"/>
      <c r="M2888" s="116"/>
      <c r="N2888" s="15" t="str">
        <f t="shared" si="238"/>
        <v>47997</v>
      </c>
      <c r="O2888" t="str">
        <f t="shared" si="236"/>
        <v/>
      </c>
      <c r="Q2888">
        <f t="shared" si="239"/>
        <v>47997</v>
      </c>
      <c r="R2888" s="14">
        <f t="shared" si="237"/>
        <v>419796</v>
      </c>
    </row>
    <row r="2889" spans="1:18" ht="14.45" customHeight="1" x14ac:dyDescent="0.25">
      <c r="A2889" s="10">
        <v>490</v>
      </c>
      <c r="B2889" s="111"/>
      <c r="C2889" s="6" t="s">
        <v>3907</v>
      </c>
      <c r="D2889" s="7">
        <v>44841</v>
      </c>
      <c r="E2889" s="8" t="s">
        <v>2426</v>
      </c>
      <c r="F2889" s="9">
        <v>597744</v>
      </c>
      <c r="G2889" s="8" t="s">
        <v>1378</v>
      </c>
      <c r="H2889" s="9">
        <v>62763</v>
      </c>
      <c r="I2889" s="112"/>
      <c r="J2889" s="113"/>
      <c r="K2889" s="114"/>
      <c r="L2889" s="115"/>
      <c r="M2889" s="116"/>
      <c r="N2889" s="15" t="str">
        <f t="shared" si="238"/>
        <v>46607</v>
      </c>
      <c r="O2889" t="str">
        <f t="shared" si="236"/>
        <v/>
      </c>
      <c r="Q2889">
        <f t="shared" si="239"/>
        <v>46607</v>
      </c>
      <c r="R2889" s="14">
        <f t="shared" si="237"/>
        <v>597744</v>
      </c>
    </row>
    <row r="2890" spans="1:18" ht="14.45" customHeight="1" x14ac:dyDescent="0.25">
      <c r="A2890" s="10">
        <v>491</v>
      </c>
      <c r="B2890" s="111"/>
      <c r="C2890" s="6" t="s">
        <v>3908</v>
      </c>
      <c r="D2890" s="7">
        <v>44848</v>
      </c>
      <c r="E2890" s="13"/>
      <c r="F2890" s="9">
        <v>1034181</v>
      </c>
      <c r="G2890" s="8" t="s">
        <v>1378</v>
      </c>
      <c r="H2890" s="9">
        <v>108589</v>
      </c>
      <c r="I2890" s="112"/>
      <c r="J2890" s="113"/>
      <c r="K2890" s="114"/>
      <c r="L2890" s="115"/>
      <c r="M2890" s="116"/>
      <c r="N2890" s="15" t="str">
        <f t="shared" si="238"/>
        <v>47645</v>
      </c>
      <c r="O2890" t="str">
        <f t="shared" si="236"/>
        <v/>
      </c>
      <c r="Q2890">
        <f t="shared" si="239"/>
        <v>47645</v>
      </c>
      <c r="R2890" s="14">
        <f t="shared" si="237"/>
        <v>1034181</v>
      </c>
    </row>
    <row r="2891" spans="1:18" ht="14.45" customHeight="1" x14ac:dyDescent="0.25">
      <c r="A2891" s="10">
        <v>492</v>
      </c>
      <c r="B2891" s="111"/>
      <c r="C2891" s="6" t="s">
        <v>3909</v>
      </c>
      <c r="D2891" s="7">
        <v>44852</v>
      </c>
      <c r="E2891" s="13"/>
      <c r="F2891" s="9">
        <v>419799</v>
      </c>
      <c r="G2891" s="8" t="s">
        <v>1378</v>
      </c>
      <c r="H2891" s="9">
        <v>44079</v>
      </c>
      <c r="I2891" s="112"/>
      <c r="J2891" s="113"/>
      <c r="K2891" s="114"/>
      <c r="L2891" s="115"/>
      <c r="M2891" s="116"/>
      <c r="N2891" s="15" t="str">
        <f t="shared" si="238"/>
        <v>48005</v>
      </c>
      <c r="O2891" t="str">
        <f t="shared" si="236"/>
        <v/>
      </c>
      <c r="Q2891">
        <f t="shared" si="239"/>
        <v>48005</v>
      </c>
      <c r="R2891" s="14">
        <f t="shared" si="237"/>
        <v>419799</v>
      </c>
    </row>
    <row r="2892" spans="1:18" ht="14.45" customHeight="1" x14ac:dyDescent="0.25">
      <c r="A2892" s="11">
        <v>493</v>
      </c>
      <c r="B2892" s="100"/>
      <c r="C2892" s="6" t="s">
        <v>3910</v>
      </c>
      <c r="D2892" s="7">
        <v>44852</v>
      </c>
      <c r="E2892" s="13"/>
      <c r="F2892" s="9">
        <v>419799</v>
      </c>
      <c r="G2892" s="8" t="s">
        <v>1378</v>
      </c>
      <c r="H2892" s="9">
        <v>44079</v>
      </c>
      <c r="I2892" s="104"/>
      <c r="J2892" s="105"/>
      <c r="K2892" s="106"/>
      <c r="L2892" s="109"/>
      <c r="M2892" s="110"/>
      <c r="N2892" s="15" t="str">
        <f t="shared" si="238"/>
        <v>47918</v>
      </c>
      <c r="O2892" t="str">
        <f t="shared" si="236"/>
        <v/>
      </c>
      <c r="Q2892">
        <f t="shared" si="239"/>
        <v>47918</v>
      </c>
      <c r="R2892" s="14">
        <f t="shared" si="237"/>
        <v>419799</v>
      </c>
    </row>
    <row r="2893" spans="1:18" ht="16.149999999999999" customHeight="1" x14ac:dyDescent="0.25">
      <c r="A2893" s="12">
        <v>494</v>
      </c>
      <c r="B2893" s="12" t="s">
        <v>3911</v>
      </c>
      <c r="C2893" s="6" t="s">
        <v>3912</v>
      </c>
      <c r="D2893" s="7">
        <v>44883</v>
      </c>
      <c r="E2893" s="8" t="s">
        <v>2413</v>
      </c>
      <c r="F2893" s="9">
        <v>1392768</v>
      </c>
      <c r="G2893" s="8" t="s">
        <v>1378</v>
      </c>
      <c r="H2893" s="9">
        <v>146241</v>
      </c>
      <c r="I2893" s="94">
        <v>1246527</v>
      </c>
      <c r="J2893" s="95"/>
      <c r="K2893" s="96"/>
      <c r="L2893" s="97" t="s">
        <v>60</v>
      </c>
      <c r="M2893" s="98"/>
      <c r="N2893" s="15" t="str">
        <f t="shared" si="238"/>
        <v>51251</v>
      </c>
      <c r="O2893" t="str">
        <f t="shared" si="236"/>
        <v/>
      </c>
      <c r="Q2893">
        <f t="shared" si="239"/>
        <v>51251</v>
      </c>
      <c r="R2893" s="14">
        <f t="shared" si="237"/>
        <v>1392768</v>
      </c>
    </row>
    <row r="2894" spans="1:18" ht="16.149999999999999" customHeight="1" x14ac:dyDescent="0.25">
      <c r="A2894" s="12">
        <v>495</v>
      </c>
      <c r="B2894" s="12" t="s">
        <v>3913</v>
      </c>
      <c r="C2894" s="6" t="s">
        <v>3914</v>
      </c>
      <c r="D2894" s="7">
        <v>44868</v>
      </c>
      <c r="E2894" s="8" t="s">
        <v>1591</v>
      </c>
      <c r="F2894" s="9">
        <v>2150065</v>
      </c>
      <c r="G2894" s="8" t="s">
        <v>1378</v>
      </c>
      <c r="H2894" s="9">
        <v>225757</v>
      </c>
      <c r="I2894" s="94">
        <v>1924308</v>
      </c>
      <c r="J2894" s="95"/>
      <c r="K2894" s="96"/>
      <c r="L2894" s="97" t="s">
        <v>60</v>
      </c>
      <c r="M2894" s="98"/>
      <c r="N2894" s="15" t="str">
        <f t="shared" si="238"/>
        <v>49725</v>
      </c>
      <c r="O2894" t="str">
        <f t="shared" si="236"/>
        <v/>
      </c>
      <c r="Q2894">
        <f t="shared" si="239"/>
        <v>49725</v>
      </c>
      <c r="R2894" s="14">
        <f t="shared" si="237"/>
        <v>2150065</v>
      </c>
    </row>
    <row r="2895" spans="1:18" ht="14.65" customHeight="1" x14ac:dyDescent="0.25">
      <c r="A2895" s="5">
        <v>496</v>
      </c>
      <c r="B2895" s="99" t="s">
        <v>3915</v>
      </c>
      <c r="C2895" s="6" t="s">
        <v>3916</v>
      </c>
      <c r="D2895" s="7">
        <v>44884</v>
      </c>
      <c r="E2895" s="8" t="s">
        <v>3367</v>
      </c>
      <c r="F2895" s="9">
        <v>1392768</v>
      </c>
      <c r="G2895" s="8" t="s">
        <v>1378</v>
      </c>
      <c r="H2895" s="9">
        <v>146240</v>
      </c>
      <c r="I2895" s="101">
        <v>2912308</v>
      </c>
      <c r="J2895" s="102"/>
      <c r="K2895" s="103"/>
      <c r="L2895" s="107" t="s">
        <v>60</v>
      </c>
      <c r="M2895" s="108"/>
      <c r="N2895" s="15" t="str">
        <f t="shared" si="238"/>
        <v>51663</v>
      </c>
      <c r="O2895" t="str">
        <f t="shared" si="236"/>
        <v/>
      </c>
      <c r="Q2895">
        <f t="shared" si="239"/>
        <v>51663</v>
      </c>
      <c r="R2895" s="14">
        <f t="shared" si="237"/>
        <v>1392768</v>
      </c>
    </row>
    <row r="2896" spans="1:18" ht="14.65" customHeight="1" x14ac:dyDescent="0.25">
      <c r="A2896" s="11">
        <v>497</v>
      </c>
      <c r="B2896" s="100"/>
      <c r="C2896" s="6" t="s">
        <v>3917</v>
      </c>
      <c r="D2896" s="7">
        <v>44883</v>
      </c>
      <c r="E2896" s="8" t="s">
        <v>3367</v>
      </c>
      <c r="F2896" s="9">
        <v>1861207</v>
      </c>
      <c r="G2896" s="8" t="s">
        <v>1378</v>
      </c>
      <c r="H2896" s="9">
        <v>195427</v>
      </c>
      <c r="I2896" s="104"/>
      <c r="J2896" s="105"/>
      <c r="K2896" s="106"/>
      <c r="L2896" s="109"/>
      <c r="M2896" s="110"/>
      <c r="N2896" s="15" t="str">
        <f t="shared" si="238"/>
        <v>51301</v>
      </c>
      <c r="O2896" t="str">
        <f t="shared" si="236"/>
        <v/>
      </c>
      <c r="Q2896">
        <f t="shared" si="239"/>
        <v>51301</v>
      </c>
      <c r="R2896" s="14">
        <f t="shared" si="237"/>
        <v>1861207</v>
      </c>
    </row>
    <row r="2897" spans="1:18" ht="16.149999999999999" customHeight="1" x14ac:dyDescent="0.25">
      <c r="A2897" s="12">
        <v>498</v>
      </c>
      <c r="B2897" s="12" t="s">
        <v>3918</v>
      </c>
      <c r="C2897" s="6" t="s">
        <v>3919</v>
      </c>
      <c r="D2897" s="7">
        <v>44923</v>
      </c>
      <c r="E2897" s="8" t="s">
        <v>2376</v>
      </c>
      <c r="F2897" s="9">
        <v>688471</v>
      </c>
      <c r="G2897" s="8" t="s">
        <v>1378</v>
      </c>
      <c r="H2897" s="9">
        <v>72289</v>
      </c>
      <c r="I2897" s="94">
        <v>616182</v>
      </c>
      <c r="J2897" s="95"/>
      <c r="K2897" s="96"/>
      <c r="L2897" s="97" t="s">
        <v>60</v>
      </c>
      <c r="M2897" s="98"/>
      <c r="N2897" s="15" t="str">
        <f t="shared" si="238"/>
        <v>57066</v>
      </c>
      <c r="O2897" t="str">
        <f t="shared" si="236"/>
        <v/>
      </c>
      <c r="Q2897">
        <f t="shared" si="239"/>
        <v>57066</v>
      </c>
      <c r="R2897" s="14">
        <f t="shared" si="237"/>
        <v>688471</v>
      </c>
    </row>
    <row r="2898" spans="1:18" ht="16.149999999999999" customHeight="1" x14ac:dyDescent="0.25">
      <c r="A2898" s="12">
        <v>499</v>
      </c>
      <c r="B2898" s="12" t="s">
        <v>3920</v>
      </c>
      <c r="C2898" s="6" t="s">
        <v>3921</v>
      </c>
      <c r="D2898" s="7">
        <v>44907</v>
      </c>
      <c r="E2898" s="13"/>
      <c r="F2898" s="9">
        <v>1185030</v>
      </c>
      <c r="G2898" s="8" t="s">
        <v>1378</v>
      </c>
      <c r="H2898" s="9">
        <v>124428</v>
      </c>
      <c r="I2898" s="94">
        <v>1060602</v>
      </c>
      <c r="J2898" s="95"/>
      <c r="K2898" s="96"/>
      <c r="L2898" s="97" t="s">
        <v>60</v>
      </c>
      <c r="M2898" s="98"/>
      <c r="N2898" s="15" t="str">
        <f t="shared" si="238"/>
        <v>55290</v>
      </c>
      <c r="O2898" t="str">
        <f t="shared" si="236"/>
        <v/>
      </c>
      <c r="Q2898">
        <f t="shared" si="239"/>
        <v>55290</v>
      </c>
      <c r="R2898" s="14">
        <f t="shared" si="237"/>
        <v>1185030</v>
      </c>
    </row>
    <row r="2899" spans="1:18" ht="14.45" customHeight="1" x14ac:dyDescent="0.25">
      <c r="A2899" s="5">
        <v>500</v>
      </c>
      <c r="B2899" s="99" t="s">
        <v>3922</v>
      </c>
      <c r="C2899" s="6" t="s">
        <v>3923</v>
      </c>
      <c r="D2899" s="7">
        <v>44986</v>
      </c>
      <c r="E2899" s="8" t="s">
        <v>3924</v>
      </c>
      <c r="F2899" s="9">
        <v>-225390</v>
      </c>
      <c r="G2899" s="8" t="s">
        <v>1378</v>
      </c>
      <c r="H2899" s="9">
        <v>-23666</v>
      </c>
      <c r="I2899" s="101">
        <v>-1102404</v>
      </c>
      <c r="J2899" s="102"/>
      <c r="K2899" s="103"/>
      <c r="L2899" s="107" t="s">
        <v>60</v>
      </c>
      <c r="M2899" s="108"/>
      <c r="N2899" t="str">
        <f t="shared" si="238"/>
        <v>'6737</v>
      </c>
      <c r="O2899" t="str">
        <f t="shared" si="236"/>
        <v>HT</v>
      </c>
      <c r="P2899" t="str">
        <f t="shared" ref="P2899:P2957" si="240">+RIGHT(N2899,LEN(N2899)-1)</f>
        <v>6737</v>
      </c>
      <c r="Q2899">
        <f t="shared" ref="Q2899:Q2962" si="241">+P2899*1</f>
        <v>6737</v>
      </c>
      <c r="R2899" s="14">
        <f t="shared" si="237"/>
        <v>-225390</v>
      </c>
    </row>
    <row r="2900" spans="1:18" ht="14.45" customHeight="1" x14ac:dyDescent="0.25">
      <c r="A2900" s="10">
        <v>501</v>
      </c>
      <c r="B2900" s="111"/>
      <c r="C2900" s="6" t="s">
        <v>3925</v>
      </c>
      <c r="D2900" s="7">
        <v>44986</v>
      </c>
      <c r="E2900" s="8" t="s">
        <v>3926</v>
      </c>
      <c r="F2900" s="9">
        <v>-204059</v>
      </c>
      <c r="G2900" s="8" t="s">
        <v>1378</v>
      </c>
      <c r="H2900" s="9">
        <v>-21426</v>
      </c>
      <c r="I2900" s="112"/>
      <c r="J2900" s="113"/>
      <c r="K2900" s="114"/>
      <c r="L2900" s="115"/>
      <c r="M2900" s="116"/>
      <c r="N2900" t="str">
        <f t="shared" si="238"/>
        <v>'6811</v>
      </c>
      <c r="O2900" t="str">
        <f t="shared" ref="O2900:O2963" si="242">+IF(F2900&gt;0,"","HT")</f>
        <v>HT</v>
      </c>
      <c r="P2900" t="str">
        <f t="shared" si="240"/>
        <v>6811</v>
      </c>
      <c r="Q2900">
        <f t="shared" si="241"/>
        <v>6811</v>
      </c>
      <c r="R2900" s="14">
        <f t="shared" si="237"/>
        <v>-204059</v>
      </c>
    </row>
    <row r="2901" spans="1:18" ht="14.45" customHeight="1" x14ac:dyDescent="0.25">
      <c r="A2901" s="10">
        <v>502</v>
      </c>
      <c r="B2901" s="111"/>
      <c r="C2901" s="6" t="s">
        <v>3927</v>
      </c>
      <c r="D2901" s="7">
        <v>44986</v>
      </c>
      <c r="E2901" s="8" t="s">
        <v>3928</v>
      </c>
      <c r="F2901" s="9">
        <v>-313632</v>
      </c>
      <c r="G2901" s="8" t="s">
        <v>1378</v>
      </c>
      <c r="H2901" s="9">
        <v>-32931</v>
      </c>
      <c r="I2901" s="112"/>
      <c r="J2901" s="113"/>
      <c r="K2901" s="114"/>
      <c r="L2901" s="115"/>
      <c r="M2901" s="116"/>
      <c r="N2901" t="str">
        <f t="shared" si="238"/>
        <v>'6605</v>
      </c>
      <c r="O2901" t="str">
        <f t="shared" si="242"/>
        <v>HT</v>
      </c>
      <c r="P2901" t="str">
        <f t="shared" si="240"/>
        <v>6605</v>
      </c>
      <c r="Q2901">
        <f t="shared" si="241"/>
        <v>6605</v>
      </c>
      <c r="R2901" s="14">
        <f t="shared" si="237"/>
        <v>-313632</v>
      </c>
    </row>
    <row r="2902" spans="1:18" ht="14.45" customHeight="1" x14ac:dyDescent="0.25">
      <c r="A2902" s="11">
        <v>503</v>
      </c>
      <c r="B2902" s="100"/>
      <c r="C2902" s="6" t="s">
        <v>3929</v>
      </c>
      <c r="D2902" s="7">
        <v>44986</v>
      </c>
      <c r="E2902" s="8" t="s">
        <v>3930</v>
      </c>
      <c r="F2902" s="9">
        <v>-488655</v>
      </c>
      <c r="G2902" s="8" t="s">
        <v>1378</v>
      </c>
      <c r="H2902" s="9">
        <v>-51309</v>
      </c>
      <c r="I2902" s="104"/>
      <c r="J2902" s="105"/>
      <c r="K2902" s="106"/>
      <c r="L2902" s="109"/>
      <c r="M2902" s="110"/>
      <c r="N2902" t="str">
        <f t="shared" si="238"/>
        <v>'6796</v>
      </c>
      <c r="O2902" t="str">
        <f t="shared" si="242"/>
        <v>HT</v>
      </c>
      <c r="P2902" t="str">
        <f t="shared" si="240"/>
        <v>6796</v>
      </c>
      <c r="Q2902">
        <f t="shared" si="241"/>
        <v>6796</v>
      </c>
      <c r="R2902" s="14">
        <f t="shared" si="237"/>
        <v>-488655</v>
      </c>
    </row>
    <row r="2903" spans="1:18" ht="14.45" customHeight="1" x14ac:dyDescent="0.25">
      <c r="A2903" s="5">
        <v>504</v>
      </c>
      <c r="B2903" s="99" t="s">
        <v>3931</v>
      </c>
      <c r="C2903" s="6" t="s">
        <v>3932</v>
      </c>
      <c r="D2903" s="7">
        <v>44998</v>
      </c>
      <c r="E2903" s="8" t="s">
        <v>3933</v>
      </c>
      <c r="F2903" s="9">
        <v>-242322</v>
      </c>
      <c r="G2903" s="8" t="s">
        <v>1378</v>
      </c>
      <c r="H2903" s="9">
        <v>-25444</v>
      </c>
      <c r="I2903" s="101">
        <v>-2973593</v>
      </c>
      <c r="J2903" s="102"/>
      <c r="K2903" s="103"/>
      <c r="L2903" s="107" t="s">
        <v>60</v>
      </c>
      <c r="M2903" s="108"/>
      <c r="N2903" t="str">
        <f t="shared" si="238"/>
        <v>'8606</v>
      </c>
      <c r="O2903" t="str">
        <f t="shared" si="242"/>
        <v>HT</v>
      </c>
      <c r="P2903" t="str">
        <f t="shared" si="240"/>
        <v>8606</v>
      </c>
      <c r="Q2903">
        <f t="shared" si="241"/>
        <v>8606</v>
      </c>
      <c r="R2903" s="14">
        <f t="shared" si="237"/>
        <v>-242322</v>
      </c>
    </row>
    <row r="2904" spans="1:18" ht="14.45" customHeight="1" x14ac:dyDescent="0.25">
      <c r="A2904" s="10">
        <v>505</v>
      </c>
      <c r="B2904" s="111"/>
      <c r="C2904" s="6" t="s">
        <v>3934</v>
      </c>
      <c r="D2904" s="7">
        <v>45006</v>
      </c>
      <c r="E2904" s="8" t="s">
        <v>3935</v>
      </c>
      <c r="F2904" s="9">
        <v>-404670</v>
      </c>
      <c r="G2904" s="8" t="s">
        <v>1378</v>
      </c>
      <c r="H2904" s="9">
        <v>-42490</v>
      </c>
      <c r="I2904" s="112"/>
      <c r="J2904" s="113"/>
      <c r="K2904" s="114"/>
      <c r="L2904" s="115"/>
      <c r="M2904" s="116"/>
      <c r="N2904" t="str">
        <f t="shared" si="238"/>
        <v>09891</v>
      </c>
      <c r="O2904" t="str">
        <f t="shared" si="242"/>
        <v>HT</v>
      </c>
      <c r="P2904" t="str">
        <f t="shared" si="240"/>
        <v>9891</v>
      </c>
      <c r="Q2904">
        <f t="shared" si="241"/>
        <v>9891</v>
      </c>
      <c r="R2904" s="14">
        <f t="shared" si="237"/>
        <v>-404670</v>
      </c>
    </row>
    <row r="2905" spans="1:18" ht="14.45" customHeight="1" x14ac:dyDescent="0.25">
      <c r="A2905" s="10">
        <v>506</v>
      </c>
      <c r="B2905" s="111"/>
      <c r="C2905" s="6" t="s">
        <v>3936</v>
      </c>
      <c r="D2905" s="7">
        <v>44993</v>
      </c>
      <c r="E2905" s="8" t="s">
        <v>3937</v>
      </c>
      <c r="F2905" s="9">
        <v>-805992</v>
      </c>
      <c r="G2905" s="8" t="s">
        <v>1378</v>
      </c>
      <c r="H2905" s="9">
        <v>-84629</v>
      </c>
      <c r="I2905" s="112"/>
      <c r="J2905" s="113"/>
      <c r="K2905" s="114"/>
      <c r="L2905" s="115"/>
      <c r="M2905" s="116"/>
      <c r="N2905" t="str">
        <f t="shared" si="238"/>
        <v>'7747</v>
      </c>
      <c r="O2905" t="str">
        <f t="shared" si="242"/>
        <v>HT</v>
      </c>
      <c r="P2905" t="str">
        <f t="shared" si="240"/>
        <v>7747</v>
      </c>
      <c r="Q2905">
        <f t="shared" si="241"/>
        <v>7747</v>
      </c>
      <c r="R2905" s="14">
        <f t="shared" si="237"/>
        <v>-805992</v>
      </c>
    </row>
    <row r="2906" spans="1:18" ht="14.45" customHeight="1" x14ac:dyDescent="0.25">
      <c r="A2906" s="10">
        <v>507</v>
      </c>
      <c r="B2906" s="111"/>
      <c r="C2906" s="6" t="s">
        <v>3938</v>
      </c>
      <c r="D2906" s="7">
        <v>44995</v>
      </c>
      <c r="E2906" s="8" t="s">
        <v>3939</v>
      </c>
      <c r="F2906" s="9">
        <v>-622282</v>
      </c>
      <c r="G2906" s="8" t="s">
        <v>1378</v>
      </c>
      <c r="H2906" s="9">
        <v>-65340</v>
      </c>
      <c r="I2906" s="112"/>
      <c r="J2906" s="113"/>
      <c r="K2906" s="114"/>
      <c r="L2906" s="115"/>
      <c r="M2906" s="116"/>
      <c r="N2906" t="str">
        <f t="shared" si="238"/>
        <v>'8353</v>
      </c>
      <c r="O2906" t="str">
        <f t="shared" si="242"/>
        <v>HT</v>
      </c>
      <c r="P2906" t="str">
        <f t="shared" si="240"/>
        <v>8353</v>
      </c>
      <c r="Q2906">
        <f t="shared" si="241"/>
        <v>8353</v>
      </c>
      <c r="R2906" s="14">
        <f t="shared" si="237"/>
        <v>-622282</v>
      </c>
    </row>
    <row r="2907" spans="1:18" ht="14.45" customHeight="1" x14ac:dyDescent="0.25">
      <c r="A2907" s="10">
        <v>508</v>
      </c>
      <c r="B2907" s="111"/>
      <c r="C2907" s="6" t="s">
        <v>3940</v>
      </c>
      <c r="D2907" s="7">
        <v>44998</v>
      </c>
      <c r="E2907" s="8" t="s">
        <v>3941</v>
      </c>
      <c r="F2907" s="9">
        <v>-865370</v>
      </c>
      <c r="G2907" s="8" t="s">
        <v>1378</v>
      </c>
      <c r="H2907" s="9">
        <v>-90864</v>
      </c>
      <c r="I2907" s="112"/>
      <c r="J2907" s="113"/>
      <c r="K2907" s="114"/>
      <c r="L2907" s="115"/>
      <c r="M2907" s="116"/>
      <c r="N2907" t="str">
        <f t="shared" si="238"/>
        <v>'8595</v>
      </c>
      <c r="O2907" t="str">
        <f t="shared" si="242"/>
        <v>HT</v>
      </c>
      <c r="P2907" t="str">
        <f t="shared" si="240"/>
        <v>8595</v>
      </c>
      <c r="Q2907">
        <f t="shared" si="241"/>
        <v>8595</v>
      </c>
      <c r="R2907" s="14">
        <f t="shared" si="237"/>
        <v>-865370</v>
      </c>
    </row>
    <row r="2908" spans="1:18" ht="14.45" customHeight="1" x14ac:dyDescent="0.25">
      <c r="A2908" s="11">
        <v>509</v>
      </c>
      <c r="B2908" s="100"/>
      <c r="C2908" s="6" t="s">
        <v>3942</v>
      </c>
      <c r="D2908" s="7">
        <v>44993</v>
      </c>
      <c r="E2908" s="8" t="s">
        <v>3943</v>
      </c>
      <c r="F2908" s="9">
        <v>-381814</v>
      </c>
      <c r="G2908" s="8" t="s">
        <v>1378</v>
      </c>
      <c r="H2908" s="9">
        <v>-40090</v>
      </c>
      <c r="I2908" s="104"/>
      <c r="J2908" s="105"/>
      <c r="K2908" s="106"/>
      <c r="L2908" s="109"/>
      <c r="M2908" s="110"/>
      <c r="N2908" t="str">
        <f t="shared" si="238"/>
        <v>'7721</v>
      </c>
      <c r="O2908" t="str">
        <f t="shared" si="242"/>
        <v>HT</v>
      </c>
      <c r="P2908" t="str">
        <f t="shared" si="240"/>
        <v>7721</v>
      </c>
      <c r="Q2908">
        <f t="shared" si="241"/>
        <v>7721</v>
      </c>
      <c r="R2908" s="14">
        <f t="shared" si="237"/>
        <v>-381814</v>
      </c>
    </row>
    <row r="2909" spans="1:18" ht="14.45" customHeight="1" x14ac:dyDescent="0.25">
      <c r="A2909" s="5">
        <v>510</v>
      </c>
      <c r="B2909" s="99" t="s">
        <v>3944</v>
      </c>
      <c r="C2909" s="6" t="s">
        <v>3945</v>
      </c>
      <c r="D2909" s="7">
        <v>45016</v>
      </c>
      <c r="E2909" s="8" t="s">
        <v>3946</v>
      </c>
      <c r="F2909" s="9">
        <v>-365206</v>
      </c>
      <c r="G2909" s="8" t="s">
        <v>1378</v>
      </c>
      <c r="H2909" s="9">
        <v>-38347</v>
      </c>
      <c r="I2909" s="101">
        <v>-40279372</v>
      </c>
      <c r="J2909" s="102"/>
      <c r="K2909" s="103"/>
      <c r="L2909" s="107" t="s">
        <v>60</v>
      </c>
      <c r="M2909" s="108"/>
      <c r="N2909" t="str">
        <f t="shared" si="238"/>
        <v>11968</v>
      </c>
      <c r="O2909" t="str">
        <f t="shared" si="242"/>
        <v>HT</v>
      </c>
      <c r="P2909" t="str">
        <f>+N2909</f>
        <v>11968</v>
      </c>
      <c r="Q2909">
        <f t="shared" si="241"/>
        <v>11968</v>
      </c>
      <c r="R2909" s="14">
        <f t="shared" si="237"/>
        <v>-365206</v>
      </c>
    </row>
    <row r="2910" spans="1:18" ht="14.45" customHeight="1" x14ac:dyDescent="0.25">
      <c r="A2910" s="10">
        <v>511</v>
      </c>
      <c r="B2910" s="111"/>
      <c r="C2910" s="6" t="s">
        <v>3947</v>
      </c>
      <c r="D2910" s="7">
        <v>45009</v>
      </c>
      <c r="E2910" s="8" t="s">
        <v>3948</v>
      </c>
      <c r="F2910" s="9">
        <v>-817504</v>
      </c>
      <c r="G2910" s="8" t="s">
        <v>1378</v>
      </c>
      <c r="H2910" s="9">
        <v>-85838</v>
      </c>
      <c r="I2910" s="112"/>
      <c r="J2910" s="113"/>
      <c r="K2910" s="114"/>
      <c r="L2910" s="115"/>
      <c r="M2910" s="116"/>
      <c r="N2910" t="str">
        <f t="shared" si="238"/>
        <v>10610</v>
      </c>
      <c r="O2910" t="str">
        <f t="shared" si="242"/>
        <v>HT</v>
      </c>
      <c r="P2910" t="str">
        <f>+N2910</f>
        <v>10610</v>
      </c>
      <c r="Q2910">
        <f t="shared" si="241"/>
        <v>10610</v>
      </c>
      <c r="R2910" s="14">
        <f t="shared" si="237"/>
        <v>-817504</v>
      </c>
    </row>
    <row r="2911" spans="1:18" ht="14.45" customHeight="1" x14ac:dyDescent="0.25">
      <c r="A2911" s="10">
        <v>512</v>
      </c>
      <c r="B2911" s="111"/>
      <c r="C2911" s="6" t="s">
        <v>3949</v>
      </c>
      <c r="D2911" s="7">
        <v>45007</v>
      </c>
      <c r="E2911" s="8" t="s">
        <v>3950</v>
      </c>
      <c r="F2911" s="9">
        <v>-122164</v>
      </c>
      <c r="G2911" s="8" t="s">
        <v>1378</v>
      </c>
      <c r="H2911" s="9">
        <v>-12827</v>
      </c>
      <c r="I2911" s="112"/>
      <c r="J2911" s="113"/>
      <c r="K2911" s="114"/>
      <c r="L2911" s="115"/>
      <c r="M2911" s="116"/>
      <c r="N2911" t="str">
        <f t="shared" si="238"/>
        <v>10185</v>
      </c>
      <c r="O2911" t="str">
        <f t="shared" si="242"/>
        <v>HT</v>
      </c>
      <c r="P2911" t="str">
        <f>+N2911</f>
        <v>10185</v>
      </c>
      <c r="Q2911">
        <f t="shared" si="241"/>
        <v>10185</v>
      </c>
      <c r="R2911" s="14">
        <f t="shared" si="237"/>
        <v>-122164</v>
      </c>
    </row>
    <row r="2912" spans="1:18" ht="14.45" customHeight="1" x14ac:dyDescent="0.25">
      <c r="A2912" s="10">
        <v>513</v>
      </c>
      <c r="B2912" s="111"/>
      <c r="C2912" s="6" t="s">
        <v>3951</v>
      </c>
      <c r="D2912" s="7">
        <v>45007</v>
      </c>
      <c r="E2912" s="8" t="s">
        <v>3952</v>
      </c>
      <c r="F2912" s="9">
        <v>-610819</v>
      </c>
      <c r="G2912" s="8" t="s">
        <v>1378</v>
      </c>
      <c r="H2912" s="9">
        <v>-64136</v>
      </c>
      <c r="I2912" s="112"/>
      <c r="J2912" s="113"/>
      <c r="K2912" s="114"/>
      <c r="L2912" s="115"/>
      <c r="M2912" s="116"/>
      <c r="N2912" t="str">
        <f t="shared" si="238"/>
        <v>10181</v>
      </c>
      <c r="O2912" t="str">
        <f t="shared" si="242"/>
        <v>HT</v>
      </c>
      <c r="P2912" t="str">
        <f>+N2912</f>
        <v>10181</v>
      </c>
      <c r="Q2912">
        <f t="shared" si="241"/>
        <v>10181</v>
      </c>
      <c r="R2912" s="14">
        <f t="shared" si="237"/>
        <v>-610819</v>
      </c>
    </row>
    <row r="2913" spans="1:18" ht="14.45" customHeight="1" x14ac:dyDescent="0.25">
      <c r="A2913" s="10">
        <v>514</v>
      </c>
      <c r="B2913" s="111"/>
      <c r="C2913" s="6" t="s">
        <v>3953</v>
      </c>
      <c r="D2913" s="7">
        <v>45006</v>
      </c>
      <c r="E2913" s="8" t="s">
        <v>3954</v>
      </c>
      <c r="F2913" s="9">
        <v>-122164</v>
      </c>
      <c r="G2913" s="8" t="s">
        <v>1378</v>
      </c>
      <c r="H2913" s="9">
        <v>-12827</v>
      </c>
      <c r="I2913" s="112"/>
      <c r="J2913" s="113"/>
      <c r="K2913" s="114"/>
      <c r="L2913" s="115"/>
      <c r="M2913" s="116"/>
      <c r="N2913" t="str">
        <f t="shared" si="238"/>
        <v>10143</v>
      </c>
      <c r="O2913" t="str">
        <f t="shared" si="242"/>
        <v>HT</v>
      </c>
      <c r="P2913" t="str">
        <f>+N2913</f>
        <v>10143</v>
      </c>
      <c r="Q2913">
        <f t="shared" si="241"/>
        <v>10143</v>
      </c>
      <c r="R2913" s="14">
        <f t="shared" ref="R2913:R2976" si="243">+F2913</f>
        <v>-122164</v>
      </c>
    </row>
    <row r="2914" spans="1:18" ht="14.45" customHeight="1" x14ac:dyDescent="0.25">
      <c r="A2914" s="10">
        <v>515</v>
      </c>
      <c r="B2914" s="111"/>
      <c r="C2914" s="6" t="s">
        <v>3955</v>
      </c>
      <c r="D2914" s="7">
        <v>45003</v>
      </c>
      <c r="E2914" s="8" t="s">
        <v>3956</v>
      </c>
      <c r="F2914" s="9">
        <v>-110400</v>
      </c>
      <c r="G2914" s="8" t="s">
        <v>1378</v>
      </c>
      <c r="H2914" s="9">
        <v>-11592</v>
      </c>
      <c r="I2914" s="112"/>
      <c r="J2914" s="113"/>
      <c r="K2914" s="114"/>
      <c r="L2914" s="115"/>
      <c r="M2914" s="116"/>
      <c r="N2914" t="str">
        <f t="shared" si="238"/>
        <v>'9703</v>
      </c>
      <c r="O2914" t="str">
        <f t="shared" si="242"/>
        <v>HT</v>
      </c>
      <c r="P2914" t="str">
        <f t="shared" si="240"/>
        <v>9703</v>
      </c>
      <c r="Q2914">
        <f t="shared" si="241"/>
        <v>9703</v>
      </c>
      <c r="R2914" s="14">
        <f t="shared" si="243"/>
        <v>-110400</v>
      </c>
    </row>
    <row r="2915" spans="1:18" ht="14.45" customHeight="1" x14ac:dyDescent="0.25">
      <c r="A2915" s="10">
        <v>516</v>
      </c>
      <c r="B2915" s="111"/>
      <c r="C2915" s="6" t="s">
        <v>3957</v>
      </c>
      <c r="D2915" s="7">
        <v>44993</v>
      </c>
      <c r="E2915" s="8" t="s">
        <v>3958</v>
      </c>
      <c r="F2915" s="9">
        <v>-556635</v>
      </c>
      <c r="G2915" s="8" t="s">
        <v>1378</v>
      </c>
      <c r="H2915" s="9">
        <v>-58447</v>
      </c>
      <c r="I2915" s="112"/>
      <c r="J2915" s="113"/>
      <c r="K2915" s="114"/>
      <c r="L2915" s="115"/>
      <c r="M2915" s="116"/>
      <c r="N2915" t="str">
        <f t="shared" si="238"/>
        <v>'7831</v>
      </c>
      <c r="O2915" t="str">
        <f t="shared" si="242"/>
        <v>HT</v>
      </c>
      <c r="P2915" t="str">
        <f t="shared" si="240"/>
        <v>7831</v>
      </c>
      <c r="Q2915">
        <f t="shared" si="241"/>
        <v>7831</v>
      </c>
      <c r="R2915" s="14">
        <f t="shared" si="243"/>
        <v>-556635</v>
      </c>
    </row>
    <row r="2916" spans="1:18" ht="14.45" customHeight="1" x14ac:dyDescent="0.25">
      <c r="A2916" s="10">
        <v>517</v>
      </c>
      <c r="B2916" s="111"/>
      <c r="C2916" s="6" t="s">
        <v>3959</v>
      </c>
      <c r="D2916" s="7">
        <v>44993</v>
      </c>
      <c r="E2916" s="8" t="s">
        <v>3960</v>
      </c>
      <c r="F2916" s="9">
        <v>-470766</v>
      </c>
      <c r="G2916" s="8" t="s">
        <v>1378</v>
      </c>
      <c r="H2916" s="9">
        <v>-49430</v>
      </c>
      <c r="I2916" s="112"/>
      <c r="J2916" s="113"/>
      <c r="K2916" s="114"/>
      <c r="L2916" s="115"/>
      <c r="M2916" s="116"/>
      <c r="N2916" t="str">
        <f t="shared" si="238"/>
        <v>'7798</v>
      </c>
      <c r="O2916" t="str">
        <f t="shared" si="242"/>
        <v>HT</v>
      </c>
      <c r="P2916" t="str">
        <f t="shared" si="240"/>
        <v>7798</v>
      </c>
      <c r="Q2916">
        <f t="shared" si="241"/>
        <v>7798</v>
      </c>
      <c r="R2916" s="14">
        <f t="shared" si="243"/>
        <v>-470766</v>
      </c>
    </row>
    <row r="2917" spans="1:18" ht="14.45" customHeight="1" x14ac:dyDescent="0.25">
      <c r="A2917" s="10">
        <v>518</v>
      </c>
      <c r="B2917" s="111"/>
      <c r="C2917" s="6" t="s">
        <v>3961</v>
      </c>
      <c r="D2917" s="7">
        <v>44988</v>
      </c>
      <c r="E2917" s="8" t="s">
        <v>3962</v>
      </c>
      <c r="F2917" s="9">
        <v>-667933</v>
      </c>
      <c r="G2917" s="8" t="s">
        <v>1378</v>
      </c>
      <c r="H2917" s="9">
        <v>-70133</v>
      </c>
      <c r="I2917" s="112"/>
      <c r="J2917" s="113"/>
      <c r="K2917" s="114"/>
      <c r="L2917" s="115"/>
      <c r="M2917" s="116"/>
      <c r="N2917" t="str">
        <f t="shared" si="238"/>
        <v>'7221</v>
      </c>
      <c r="O2917" t="str">
        <f t="shared" si="242"/>
        <v>HT</v>
      </c>
      <c r="P2917" t="str">
        <f t="shared" si="240"/>
        <v>7221</v>
      </c>
      <c r="Q2917">
        <f t="shared" si="241"/>
        <v>7221</v>
      </c>
      <c r="R2917" s="14">
        <f t="shared" si="243"/>
        <v>-667933</v>
      </c>
    </row>
    <row r="2918" spans="1:18" ht="14.45" customHeight="1" x14ac:dyDescent="0.25">
      <c r="A2918" s="10">
        <v>519</v>
      </c>
      <c r="B2918" s="111"/>
      <c r="C2918" s="6" t="s">
        <v>3963</v>
      </c>
      <c r="D2918" s="7">
        <v>44999</v>
      </c>
      <c r="E2918" s="8" t="s">
        <v>3964</v>
      </c>
      <c r="F2918" s="9">
        <v>-1563453</v>
      </c>
      <c r="G2918" s="8" t="s">
        <v>1378</v>
      </c>
      <c r="H2918" s="9">
        <v>-164163</v>
      </c>
      <c r="I2918" s="112"/>
      <c r="J2918" s="113"/>
      <c r="K2918" s="114"/>
      <c r="L2918" s="115"/>
      <c r="M2918" s="116"/>
      <c r="N2918" t="str">
        <f t="shared" ref="N2918:N2981" si="244">+RIGHT(C2918,5)</f>
        <v>'8859</v>
      </c>
      <c r="O2918" t="str">
        <f t="shared" si="242"/>
        <v>HT</v>
      </c>
      <c r="P2918" t="str">
        <f t="shared" si="240"/>
        <v>8859</v>
      </c>
      <c r="Q2918">
        <f t="shared" si="241"/>
        <v>8859</v>
      </c>
      <c r="R2918" s="14">
        <f t="shared" si="243"/>
        <v>-1563453</v>
      </c>
    </row>
    <row r="2919" spans="1:18" ht="14.45" customHeight="1" x14ac:dyDescent="0.25">
      <c r="A2919" s="10">
        <v>520</v>
      </c>
      <c r="B2919" s="111"/>
      <c r="C2919" s="6" t="s">
        <v>3965</v>
      </c>
      <c r="D2919" s="7">
        <v>44991</v>
      </c>
      <c r="E2919" s="8" t="s">
        <v>3966</v>
      </c>
      <c r="F2919" s="9">
        <v>-1008234</v>
      </c>
      <c r="G2919" s="8" t="s">
        <v>1378</v>
      </c>
      <c r="H2919" s="9">
        <v>-105865</v>
      </c>
      <c r="I2919" s="112"/>
      <c r="J2919" s="113"/>
      <c r="K2919" s="114"/>
      <c r="L2919" s="115"/>
      <c r="M2919" s="116"/>
      <c r="N2919" t="str">
        <f t="shared" si="244"/>
        <v>'7506</v>
      </c>
      <c r="O2919" t="str">
        <f t="shared" si="242"/>
        <v>HT</v>
      </c>
      <c r="P2919" t="str">
        <f t="shared" si="240"/>
        <v>7506</v>
      </c>
      <c r="Q2919">
        <f t="shared" si="241"/>
        <v>7506</v>
      </c>
      <c r="R2919" s="14">
        <f t="shared" si="243"/>
        <v>-1008234</v>
      </c>
    </row>
    <row r="2920" spans="1:18" ht="14.45" customHeight="1" x14ac:dyDescent="0.25">
      <c r="A2920" s="10">
        <v>521</v>
      </c>
      <c r="B2920" s="111"/>
      <c r="C2920" s="6" t="s">
        <v>3967</v>
      </c>
      <c r="D2920" s="7">
        <v>45016</v>
      </c>
      <c r="E2920" s="8" t="s">
        <v>3968</v>
      </c>
      <c r="F2920" s="9">
        <v>-532092</v>
      </c>
      <c r="G2920" s="8" t="s">
        <v>1378</v>
      </c>
      <c r="H2920" s="9">
        <v>-55870</v>
      </c>
      <c r="I2920" s="112"/>
      <c r="J2920" s="113"/>
      <c r="K2920" s="114"/>
      <c r="L2920" s="115"/>
      <c r="M2920" s="116"/>
      <c r="N2920" t="str">
        <f t="shared" si="244"/>
        <v>11981</v>
      </c>
      <c r="O2920" t="str">
        <f t="shared" si="242"/>
        <v>HT</v>
      </c>
      <c r="P2920" t="str">
        <f>+N2920</f>
        <v>11981</v>
      </c>
      <c r="Q2920">
        <f t="shared" si="241"/>
        <v>11981</v>
      </c>
      <c r="R2920" s="14">
        <f t="shared" si="243"/>
        <v>-532092</v>
      </c>
    </row>
    <row r="2921" spans="1:18" ht="14.45" customHeight="1" x14ac:dyDescent="0.25">
      <c r="A2921" s="10">
        <v>522</v>
      </c>
      <c r="B2921" s="111"/>
      <c r="C2921" s="6" t="s">
        <v>3969</v>
      </c>
      <c r="D2921" s="7">
        <v>45013</v>
      </c>
      <c r="E2921" s="8" t="s">
        <v>3970</v>
      </c>
      <c r="F2921" s="9">
        <v>-381440</v>
      </c>
      <c r="G2921" s="8" t="s">
        <v>1378</v>
      </c>
      <c r="H2921" s="9">
        <v>-40051</v>
      </c>
      <c r="I2921" s="112"/>
      <c r="J2921" s="113"/>
      <c r="K2921" s="114"/>
      <c r="L2921" s="115"/>
      <c r="M2921" s="116"/>
      <c r="N2921" t="str">
        <f t="shared" si="244"/>
        <v>11088</v>
      </c>
      <c r="O2921" t="str">
        <f t="shared" si="242"/>
        <v>HT</v>
      </c>
      <c r="P2921" t="str">
        <f t="shared" ref="P2921:P2928" si="245">+N2921</f>
        <v>11088</v>
      </c>
      <c r="Q2921">
        <f t="shared" si="241"/>
        <v>11088</v>
      </c>
      <c r="R2921" s="14">
        <f t="shared" si="243"/>
        <v>-381440</v>
      </c>
    </row>
    <row r="2922" spans="1:18" ht="14.45" customHeight="1" x14ac:dyDescent="0.25">
      <c r="A2922" s="10">
        <v>523</v>
      </c>
      <c r="B2922" s="111"/>
      <c r="C2922" s="6" t="s">
        <v>3971</v>
      </c>
      <c r="D2922" s="7">
        <v>45013</v>
      </c>
      <c r="E2922" s="8" t="s">
        <v>3972</v>
      </c>
      <c r="F2922" s="9">
        <v>-244328</v>
      </c>
      <c r="G2922" s="8" t="s">
        <v>1378</v>
      </c>
      <c r="H2922" s="9">
        <v>-25654</v>
      </c>
      <c r="I2922" s="112"/>
      <c r="J2922" s="113"/>
      <c r="K2922" s="114"/>
      <c r="L2922" s="115"/>
      <c r="M2922" s="116"/>
      <c r="N2922" t="str">
        <f t="shared" si="244"/>
        <v>11079</v>
      </c>
      <c r="O2922" t="str">
        <f t="shared" si="242"/>
        <v>HT</v>
      </c>
      <c r="P2922" t="str">
        <f t="shared" si="245"/>
        <v>11079</v>
      </c>
      <c r="Q2922">
        <f t="shared" si="241"/>
        <v>11079</v>
      </c>
      <c r="R2922" s="14">
        <f t="shared" si="243"/>
        <v>-244328</v>
      </c>
    </row>
    <row r="2923" spans="1:18" ht="14.45" customHeight="1" x14ac:dyDescent="0.25">
      <c r="A2923" s="10">
        <v>524</v>
      </c>
      <c r="B2923" s="111"/>
      <c r="C2923" s="6" t="s">
        <v>3973</v>
      </c>
      <c r="D2923" s="7">
        <v>45013</v>
      </c>
      <c r="E2923" s="8" t="s">
        <v>3974</v>
      </c>
      <c r="F2923" s="9">
        <v>-122164</v>
      </c>
      <c r="G2923" s="8" t="s">
        <v>1378</v>
      </c>
      <c r="H2923" s="9">
        <v>-12827</v>
      </c>
      <c r="I2923" s="112"/>
      <c r="J2923" s="113"/>
      <c r="K2923" s="114"/>
      <c r="L2923" s="115"/>
      <c r="M2923" s="116"/>
      <c r="N2923" t="str">
        <f t="shared" si="244"/>
        <v>11154</v>
      </c>
      <c r="O2923" t="str">
        <f t="shared" si="242"/>
        <v>HT</v>
      </c>
      <c r="P2923" t="str">
        <f t="shared" si="245"/>
        <v>11154</v>
      </c>
      <c r="Q2923">
        <f t="shared" si="241"/>
        <v>11154</v>
      </c>
      <c r="R2923" s="14">
        <f t="shared" si="243"/>
        <v>-122164</v>
      </c>
    </row>
    <row r="2924" spans="1:18" ht="14.45" customHeight="1" x14ac:dyDescent="0.25">
      <c r="A2924" s="10">
        <v>525</v>
      </c>
      <c r="B2924" s="111"/>
      <c r="C2924" s="6" t="s">
        <v>3975</v>
      </c>
      <c r="D2924" s="7">
        <v>45013</v>
      </c>
      <c r="E2924" s="8" t="s">
        <v>3976</v>
      </c>
      <c r="F2924" s="9">
        <v>-541850</v>
      </c>
      <c r="G2924" s="8" t="s">
        <v>1378</v>
      </c>
      <c r="H2924" s="9">
        <v>-56894</v>
      </c>
      <c r="I2924" s="112"/>
      <c r="J2924" s="113"/>
      <c r="K2924" s="114"/>
      <c r="L2924" s="115"/>
      <c r="M2924" s="116"/>
      <c r="N2924" t="str">
        <f t="shared" si="244"/>
        <v>11275</v>
      </c>
      <c r="O2924" t="str">
        <f t="shared" si="242"/>
        <v>HT</v>
      </c>
      <c r="P2924" t="str">
        <f t="shared" si="245"/>
        <v>11275</v>
      </c>
      <c r="Q2924">
        <f t="shared" si="241"/>
        <v>11275</v>
      </c>
      <c r="R2924" s="14">
        <f t="shared" si="243"/>
        <v>-541850</v>
      </c>
    </row>
    <row r="2925" spans="1:18" ht="14.45" customHeight="1" x14ac:dyDescent="0.25">
      <c r="A2925" s="10">
        <v>526</v>
      </c>
      <c r="B2925" s="111"/>
      <c r="C2925" s="6" t="s">
        <v>3977</v>
      </c>
      <c r="D2925" s="7">
        <v>45008</v>
      </c>
      <c r="E2925" s="8" t="s">
        <v>3978</v>
      </c>
      <c r="F2925" s="9">
        <v>-490702</v>
      </c>
      <c r="G2925" s="8" t="s">
        <v>1378</v>
      </c>
      <c r="H2925" s="9">
        <v>-51524</v>
      </c>
      <c r="I2925" s="112"/>
      <c r="J2925" s="113"/>
      <c r="K2925" s="114"/>
      <c r="L2925" s="115"/>
      <c r="M2925" s="116"/>
      <c r="N2925" t="str">
        <f t="shared" si="244"/>
        <v>10466</v>
      </c>
      <c r="O2925" t="str">
        <f t="shared" si="242"/>
        <v>HT</v>
      </c>
      <c r="P2925" t="str">
        <f t="shared" si="245"/>
        <v>10466</v>
      </c>
      <c r="Q2925">
        <f t="shared" si="241"/>
        <v>10466</v>
      </c>
      <c r="R2925" s="14">
        <f t="shared" si="243"/>
        <v>-490702</v>
      </c>
    </row>
    <row r="2926" spans="1:18" ht="14.45" customHeight="1" x14ac:dyDescent="0.25">
      <c r="A2926" s="10">
        <v>527</v>
      </c>
      <c r="B2926" s="111"/>
      <c r="C2926" s="6" t="s">
        <v>3979</v>
      </c>
      <c r="D2926" s="7">
        <v>45009</v>
      </c>
      <c r="E2926" s="8" t="s">
        <v>3980</v>
      </c>
      <c r="F2926" s="9">
        <v>-777774</v>
      </c>
      <c r="G2926" s="8" t="s">
        <v>1378</v>
      </c>
      <c r="H2926" s="9">
        <v>-81666</v>
      </c>
      <c r="I2926" s="112"/>
      <c r="J2926" s="113"/>
      <c r="K2926" s="114"/>
      <c r="L2926" s="115"/>
      <c r="M2926" s="116"/>
      <c r="N2926" t="str">
        <f t="shared" si="244"/>
        <v>10487</v>
      </c>
      <c r="O2926" t="str">
        <f t="shared" si="242"/>
        <v>HT</v>
      </c>
      <c r="P2926" t="str">
        <f t="shared" si="245"/>
        <v>10487</v>
      </c>
      <c r="Q2926">
        <f t="shared" si="241"/>
        <v>10487</v>
      </c>
      <c r="R2926" s="14">
        <f t="shared" si="243"/>
        <v>-777774</v>
      </c>
    </row>
    <row r="2927" spans="1:18" ht="14.45" customHeight="1" x14ac:dyDescent="0.25">
      <c r="A2927" s="10">
        <v>528</v>
      </c>
      <c r="B2927" s="111"/>
      <c r="C2927" s="6" t="s">
        <v>3981</v>
      </c>
      <c r="D2927" s="7">
        <v>45008</v>
      </c>
      <c r="E2927" s="8" t="s">
        <v>3982</v>
      </c>
      <c r="F2927" s="9">
        <v>-135974</v>
      </c>
      <c r="G2927" s="8" t="s">
        <v>1378</v>
      </c>
      <c r="H2927" s="9">
        <v>-14277</v>
      </c>
      <c r="I2927" s="112"/>
      <c r="J2927" s="113"/>
      <c r="K2927" s="114"/>
      <c r="L2927" s="115"/>
      <c r="M2927" s="116"/>
      <c r="N2927" t="str">
        <f t="shared" si="244"/>
        <v>10383</v>
      </c>
      <c r="O2927" t="str">
        <f t="shared" si="242"/>
        <v>HT</v>
      </c>
      <c r="P2927" t="str">
        <f t="shared" si="245"/>
        <v>10383</v>
      </c>
      <c r="Q2927">
        <f t="shared" si="241"/>
        <v>10383</v>
      </c>
      <c r="R2927" s="14">
        <f t="shared" si="243"/>
        <v>-135974</v>
      </c>
    </row>
    <row r="2928" spans="1:18" ht="14.45" customHeight="1" x14ac:dyDescent="0.25">
      <c r="A2928" s="10">
        <v>529</v>
      </c>
      <c r="B2928" s="111"/>
      <c r="C2928" s="6" t="s">
        <v>3983</v>
      </c>
      <c r="D2928" s="7">
        <v>45008</v>
      </c>
      <c r="E2928" s="8" t="s">
        <v>3984</v>
      </c>
      <c r="F2928" s="9">
        <v>-488655</v>
      </c>
      <c r="G2928" s="8" t="s">
        <v>1378</v>
      </c>
      <c r="H2928" s="9">
        <v>-51309</v>
      </c>
      <c r="I2928" s="112"/>
      <c r="J2928" s="113"/>
      <c r="K2928" s="114"/>
      <c r="L2928" s="115"/>
      <c r="M2928" s="116"/>
      <c r="N2928" t="str">
        <f t="shared" si="244"/>
        <v>10371</v>
      </c>
      <c r="O2928" t="str">
        <f t="shared" si="242"/>
        <v>HT</v>
      </c>
      <c r="P2928" t="str">
        <f t="shared" si="245"/>
        <v>10371</v>
      </c>
      <c r="Q2928">
        <f t="shared" si="241"/>
        <v>10371</v>
      </c>
      <c r="R2928" s="14">
        <f t="shared" si="243"/>
        <v>-488655</v>
      </c>
    </row>
    <row r="2929" spans="1:18" ht="14.45" customHeight="1" x14ac:dyDescent="0.25">
      <c r="A2929" s="10">
        <v>530</v>
      </c>
      <c r="B2929" s="111"/>
      <c r="C2929" s="6" t="s">
        <v>3985</v>
      </c>
      <c r="D2929" s="7">
        <v>44992</v>
      </c>
      <c r="E2929" s="8" t="s">
        <v>3986</v>
      </c>
      <c r="F2929" s="9">
        <v>-130973</v>
      </c>
      <c r="G2929" s="8" t="s">
        <v>1378</v>
      </c>
      <c r="H2929" s="9">
        <v>-13752</v>
      </c>
      <c r="I2929" s="112"/>
      <c r="J2929" s="113"/>
      <c r="K2929" s="114"/>
      <c r="L2929" s="115"/>
      <c r="M2929" s="116"/>
      <c r="N2929" t="str">
        <f t="shared" si="244"/>
        <v>'7578</v>
      </c>
      <c r="O2929" t="str">
        <f t="shared" si="242"/>
        <v>HT</v>
      </c>
      <c r="P2929" t="str">
        <f t="shared" si="240"/>
        <v>7578</v>
      </c>
      <c r="Q2929">
        <f t="shared" si="241"/>
        <v>7578</v>
      </c>
      <c r="R2929" s="14">
        <f t="shared" si="243"/>
        <v>-130973</v>
      </c>
    </row>
    <row r="2930" spans="1:18" ht="14.45" customHeight="1" x14ac:dyDescent="0.25">
      <c r="A2930" s="10">
        <v>531</v>
      </c>
      <c r="B2930" s="111"/>
      <c r="C2930" s="6" t="s">
        <v>3987</v>
      </c>
      <c r="D2930" s="7">
        <v>44991</v>
      </c>
      <c r="E2930" s="8" t="s">
        <v>3988</v>
      </c>
      <c r="F2930" s="9">
        <v>-120540</v>
      </c>
      <c r="G2930" s="8" t="s">
        <v>1378</v>
      </c>
      <c r="H2930" s="9">
        <v>-12657</v>
      </c>
      <c r="I2930" s="112"/>
      <c r="J2930" s="113"/>
      <c r="K2930" s="114"/>
      <c r="L2930" s="115"/>
      <c r="M2930" s="116"/>
      <c r="N2930" t="str">
        <f t="shared" si="244"/>
        <v>'7477</v>
      </c>
      <c r="O2930" t="str">
        <f t="shared" si="242"/>
        <v>HT</v>
      </c>
      <c r="P2930" t="str">
        <f t="shared" si="240"/>
        <v>7477</v>
      </c>
      <c r="Q2930">
        <f t="shared" si="241"/>
        <v>7477</v>
      </c>
      <c r="R2930" s="14">
        <f t="shared" si="243"/>
        <v>-120540</v>
      </c>
    </row>
    <row r="2931" spans="1:18" ht="14.45" customHeight="1" x14ac:dyDescent="0.25">
      <c r="A2931" s="10">
        <v>532</v>
      </c>
      <c r="B2931" s="111"/>
      <c r="C2931" s="6" t="s">
        <v>3989</v>
      </c>
      <c r="D2931" s="7">
        <v>45016</v>
      </c>
      <c r="E2931" s="8" t="s">
        <v>3990</v>
      </c>
      <c r="F2931" s="9">
        <v>-301121</v>
      </c>
      <c r="G2931" s="8" t="s">
        <v>1378</v>
      </c>
      <c r="H2931" s="9">
        <v>-31618</v>
      </c>
      <c r="I2931" s="112"/>
      <c r="J2931" s="113"/>
      <c r="K2931" s="114"/>
      <c r="L2931" s="115"/>
      <c r="M2931" s="116"/>
      <c r="N2931" t="str">
        <f t="shared" si="244"/>
        <v>11967</v>
      </c>
      <c r="O2931" t="str">
        <f t="shared" si="242"/>
        <v>HT</v>
      </c>
      <c r="P2931" t="str">
        <f t="shared" ref="P2931:P2936" si="246">+N2931</f>
        <v>11967</v>
      </c>
      <c r="Q2931">
        <f t="shared" si="241"/>
        <v>11967</v>
      </c>
      <c r="R2931" s="14">
        <f t="shared" si="243"/>
        <v>-301121</v>
      </c>
    </row>
    <row r="2932" spans="1:18" ht="14.45" customHeight="1" x14ac:dyDescent="0.25">
      <c r="A2932" s="10">
        <v>533</v>
      </c>
      <c r="B2932" s="111"/>
      <c r="C2932" s="6" t="s">
        <v>3991</v>
      </c>
      <c r="D2932" s="7">
        <v>45015</v>
      </c>
      <c r="E2932" s="8" t="s">
        <v>3992</v>
      </c>
      <c r="F2932" s="9">
        <v>-603150</v>
      </c>
      <c r="G2932" s="8" t="s">
        <v>1378</v>
      </c>
      <c r="H2932" s="9">
        <v>-63331</v>
      </c>
      <c r="I2932" s="112"/>
      <c r="J2932" s="113"/>
      <c r="K2932" s="114"/>
      <c r="L2932" s="115"/>
      <c r="M2932" s="116"/>
      <c r="N2932" t="str">
        <f t="shared" si="244"/>
        <v>11731</v>
      </c>
      <c r="O2932" t="str">
        <f t="shared" si="242"/>
        <v>HT</v>
      </c>
      <c r="P2932" t="str">
        <f t="shared" si="246"/>
        <v>11731</v>
      </c>
      <c r="Q2932">
        <f t="shared" si="241"/>
        <v>11731</v>
      </c>
      <c r="R2932" s="14">
        <f t="shared" si="243"/>
        <v>-603150</v>
      </c>
    </row>
    <row r="2933" spans="1:18" ht="14.45" customHeight="1" x14ac:dyDescent="0.25">
      <c r="A2933" s="10">
        <v>534</v>
      </c>
      <c r="B2933" s="111"/>
      <c r="C2933" s="6" t="s">
        <v>3993</v>
      </c>
      <c r="D2933" s="7">
        <v>45012</v>
      </c>
      <c r="E2933" s="8" t="s">
        <v>3994</v>
      </c>
      <c r="F2933" s="9">
        <v>-226888</v>
      </c>
      <c r="G2933" s="8" t="s">
        <v>1378</v>
      </c>
      <c r="H2933" s="9">
        <v>-23823</v>
      </c>
      <c r="I2933" s="112"/>
      <c r="J2933" s="113"/>
      <c r="K2933" s="114"/>
      <c r="L2933" s="115"/>
      <c r="M2933" s="116"/>
      <c r="N2933" t="str">
        <f t="shared" si="244"/>
        <v>10885</v>
      </c>
      <c r="O2933" t="str">
        <f t="shared" si="242"/>
        <v>HT</v>
      </c>
      <c r="P2933" t="str">
        <f t="shared" si="246"/>
        <v>10885</v>
      </c>
      <c r="Q2933">
        <f t="shared" si="241"/>
        <v>10885</v>
      </c>
      <c r="R2933" s="14">
        <f t="shared" si="243"/>
        <v>-226888</v>
      </c>
    </row>
    <row r="2934" spans="1:18" ht="14.45" customHeight="1" x14ac:dyDescent="0.25">
      <c r="A2934" s="10">
        <v>535</v>
      </c>
      <c r="B2934" s="111"/>
      <c r="C2934" s="6" t="s">
        <v>3995</v>
      </c>
      <c r="D2934" s="7">
        <v>45013</v>
      </c>
      <c r="E2934" s="8" t="s">
        <v>3996</v>
      </c>
      <c r="F2934" s="9">
        <v>-366491</v>
      </c>
      <c r="G2934" s="8" t="s">
        <v>1378</v>
      </c>
      <c r="H2934" s="9">
        <v>-38482</v>
      </c>
      <c r="I2934" s="112"/>
      <c r="J2934" s="113"/>
      <c r="K2934" s="114"/>
      <c r="L2934" s="115"/>
      <c r="M2934" s="116"/>
      <c r="N2934" t="str">
        <f t="shared" si="244"/>
        <v>11036</v>
      </c>
      <c r="O2934" t="str">
        <f t="shared" si="242"/>
        <v>HT</v>
      </c>
      <c r="P2934" t="str">
        <f t="shared" si="246"/>
        <v>11036</v>
      </c>
      <c r="Q2934">
        <f t="shared" si="241"/>
        <v>11036</v>
      </c>
      <c r="R2934" s="14">
        <f t="shared" si="243"/>
        <v>-366491</v>
      </c>
    </row>
    <row r="2935" spans="1:18" ht="14.45" customHeight="1" x14ac:dyDescent="0.25">
      <c r="A2935" s="10">
        <v>536</v>
      </c>
      <c r="B2935" s="111"/>
      <c r="C2935" s="6" t="s">
        <v>3997</v>
      </c>
      <c r="D2935" s="7">
        <v>45012</v>
      </c>
      <c r="E2935" s="8" t="s">
        <v>3998</v>
      </c>
      <c r="F2935" s="9">
        <v>-528040</v>
      </c>
      <c r="G2935" s="8" t="s">
        <v>1378</v>
      </c>
      <c r="H2935" s="9">
        <v>-55444</v>
      </c>
      <c r="I2935" s="112"/>
      <c r="J2935" s="113"/>
      <c r="K2935" s="114"/>
      <c r="L2935" s="115"/>
      <c r="M2935" s="116"/>
      <c r="N2935" t="str">
        <f t="shared" si="244"/>
        <v>10967</v>
      </c>
      <c r="O2935" t="str">
        <f t="shared" si="242"/>
        <v>HT</v>
      </c>
      <c r="P2935" t="str">
        <f t="shared" si="246"/>
        <v>10967</v>
      </c>
      <c r="Q2935">
        <f t="shared" si="241"/>
        <v>10967</v>
      </c>
      <c r="R2935" s="14">
        <f t="shared" si="243"/>
        <v>-528040</v>
      </c>
    </row>
    <row r="2936" spans="1:18" ht="14.45" customHeight="1" x14ac:dyDescent="0.25">
      <c r="A2936" s="10">
        <v>537</v>
      </c>
      <c r="B2936" s="111"/>
      <c r="C2936" s="6" t="s">
        <v>3999</v>
      </c>
      <c r="D2936" s="7">
        <v>45008</v>
      </c>
      <c r="E2936" s="8" t="s">
        <v>4000</v>
      </c>
      <c r="F2936" s="9">
        <v>-244328</v>
      </c>
      <c r="G2936" s="8" t="s">
        <v>1378</v>
      </c>
      <c r="H2936" s="9">
        <v>-25654</v>
      </c>
      <c r="I2936" s="112"/>
      <c r="J2936" s="113"/>
      <c r="K2936" s="114"/>
      <c r="L2936" s="115"/>
      <c r="M2936" s="116"/>
      <c r="N2936" t="str">
        <f t="shared" si="244"/>
        <v>10413</v>
      </c>
      <c r="O2936" t="str">
        <f t="shared" si="242"/>
        <v>HT</v>
      </c>
      <c r="P2936" t="str">
        <f t="shared" si="246"/>
        <v>10413</v>
      </c>
      <c r="Q2936">
        <f t="shared" si="241"/>
        <v>10413</v>
      </c>
      <c r="R2936" s="14">
        <f t="shared" si="243"/>
        <v>-244328</v>
      </c>
    </row>
    <row r="2937" spans="1:18" ht="14.45" customHeight="1" x14ac:dyDescent="0.25">
      <c r="A2937" s="10">
        <v>538</v>
      </c>
      <c r="B2937" s="111"/>
      <c r="C2937" s="6" t="s">
        <v>4001</v>
      </c>
      <c r="D2937" s="7">
        <v>44998</v>
      </c>
      <c r="E2937" s="8" t="s">
        <v>4002</v>
      </c>
      <c r="F2937" s="9">
        <v>-366491</v>
      </c>
      <c r="G2937" s="8" t="s">
        <v>1378</v>
      </c>
      <c r="H2937" s="9">
        <v>-38482</v>
      </c>
      <c r="I2937" s="112"/>
      <c r="J2937" s="113"/>
      <c r="K2937" s="114"/>
      <c r="L2937" s="115"/>
      <c r="M2937" s="116"/>
      <c r="N2937" t="str">
        <f t="shared" si="244"/>
        <v>'8536</v>
      </c>
      <c r="O2937" t="str">
        <f t="shared" si="242"/>
        <v>HT</v>
      </c>
      <c r="P2937" t="str">
        <f t="shared" si="240"/>
        <v>8536</v>
      </c>
      <c r="Q2937">
        <f t="shared" si="241"/>
        <v>8536</v>
      </c>
      <c r="R2937" s="14">
        <f t="shared" si="243"/>
        <v>-366491</v>
      </c>
    </row>
    <row r="2938" spans="1:18" ht="14.45" customHeight="1" x14ac:dyDescent="0.25">
      <c r="A2938" s="10">
        <v>539</v>
      </c>
      <c r="B2938" s="111"/>
      <c r="C2938" s="6" t="s">
        <v>4003</v>
      </c>
      <c r="D2938" s="7">
        <v>44986</v>
      </c>
      <c r="E2938" s="8" t="s">
        <v>4004</v>
      </c>
      <c r="F2938" s="9">
        <v>-1933779</v>
      </c>
      <c r="G2938" s="8" t="s">
        <v>1378</v>
      </c>
      <c r="H2938" s="9">
        <v>-203047</v>
      </c>
      <c r="I2938" s="112"/>
      <c r="J2938" s="113"/>
      <c r="K2938" s="114"/>
      <c r="L2938" s="115"/>
      <c r="M2938" s="116"/>
      <c r="N2938" t="str">
        <f t="shared" si="244"/>
        <v>'6880</v>
      </c>
      <c r="O2938" t="str">
        <f t="shared" si="242"/>
        <v>HT</v>
      </c>
      <c r="P2938" t="str">
        <f t="shared" si="240"/>
        <v>6880</v>
      </c>
      <c r="Q2938">
        <f t="shared" si="241"/>
        <v>6880</v>
      </c>
      <c r="R2938" s="14">
        <f t="shared" si="243"/>
        <v>-1933779</v>
      </c>
    </row>
    <row r="2939" spans="1:18" ht="14.45" customHeight="1" x14ac:dyDescent="0.25">
      <c r="A2939" s="10">
        <v>540</v>
      </c>
      <c r="B2939" s="111"/>
      <c r="C2939" s="6" t="s">
        <v>4005</v>
      </c>
      <c r="D2939" s="7">
        <v>44991</v>
      </c>
      <c r="E2939" s="8" t="s">
        <v>4006</v>
      </c>
      <c r="F2939" s="9">
        <v>-1014690</v>
      </c>
      <c r="G2939" s="8" t="s">
        <v>1378</v>
      </c>
      <c r="H2939" s="9">
        <v>-106542</v>
      </c>
      <c r="I2939" s="112"/>
      <c r="J2939" s="113"/>
      <c r="K2939" s="114"/>
      <c r="L2939" s="115"/>
      <c r="M2939" s="116"/>
      <c r="N2939" t="str">
        <f t="shared" si="244"/>
        <v>'7363</v>
      </c>
      <c r="O2939" t="str">
        <f t="shared" si="242"/>
        <v>HT</v>
      </c>
      <c r="P2939" t="str">
        <f t="shared" si="240"/>
        <v>7363</v>
      </c>
      <c r="Q2939">
        <f t="shared" si="241"/>
        <v>7363</v>
      </c>
      <c r="R2939" s="14">
        <f t="shared" si="243"/>
        <v>-1014690</v>
      </c>
    </row>
    <row r="2940" spans="1:18" ht="14.45" customHeight="1" x14ac:dyDescent="0.25">
      <c r="A2940" s="10">
        <v>541</v>
      </c>
      <c r="B2940" s="111"/>
      <c r="C2940" s="6" t="s">
        <v>4007</v>
      </c>
      <c r="D2940" s="7">
        <v>44991</v>
      </c>
      <c r="E2940" s="8" t="s">
        <v>4008</v>
      </c>
      <c r="F2940" s="9">
        <v>-1438652</v>
      </c>
      <c r="G2940" s="8" t="s">
        <v>1378</v>
      </c>
      <c r="H2940" s="9">
        <v>-151058</v>
      </c>
      <c r="I2940" s="112"/>
      <c r="J2940" s="113"/>
      <c r="K2940" s="114"/>
      <c r="L2940" s="115"/>
      <c r="M2940" s="116"/>
      <c r="N2940" t="str">
        <f t="shared" si="244"/>
        <v>'7372</v>
      </c>
      <c r="O2940" t="str">
        <f t="shared" si="242"/>
        <v>HT</v>
      </c>
      <c r="P2940" t="str">
        <f t="shared" si="240"/>
        <v>7372</v>
      </c>
      <c r="Q2940">
        <f t="shared" si="241"/>
        <v>7372</v>
      </c>
      <c r="R2940" s="14">
        <f t="shared" si="243"/>
        <v>-1438652</v>
      </c>
    </row>
    <row r="2941" spans="1:18" ht="14.45" customHeight="1" x14ac:dyDescent="0.25">
      <c r="A2941" s="10">
        <v>542</v>
      </c>
      <c r="B2941" s="111"/>
      <c r="C2941" s="6" t="s">
        <v>4009</v>
      </c>
      <c r="D2941" s="7">
        <v>45001</v>
      </c>
      <c r="E2941" s="8" t="s">
        <v>4010</v>
      </c>
      <c r="F2941" s="9">
        <v>-201465</v>
      </c>
      <c r="G2941" s="8" t="s">
        <v>1378</v>
      </c>
      <c r="H2941" s="9">
        <v>-21154</v>
      </c>
      <c r="I2941" s="112"/>
      <c r="J2941" s="113"/>
      <c r="K2941" s="114"/>
      <c r="L2941" s="115"/>
      <c r="M2941" s="116"/>
      <c r="N2941" t="str">
        <f t="shared" si="244"/>
        <v>'9434</v>
      </c>
      <c r="O2941" t="str">
        <f t="shared" si="242"/>
        <v>HT</v>
      </c>
      <c r="P2941" t="str">
        <f t="shared" si="240"/>
        <v>9434</v>
      </c>
      <c r="Q2941">
        <f t="shared" si="241"/>
        <v>9434</v>
      </c>
      <c r="R2941" s="14">
        <f t="shared" si="243"/>
        <v>-201465</v>
      </c>
    </row>
    <row r="2942" spans="1:18" ht="14.45" customHeight="1" x14ac:dyDescent="0.25">
      <c r="A2942" s="10">
        <v>543</v>
      </c>
      <c r="B2942" s="111"/>
      <c r="C2942" s="6" t="s">
        <v>4011</v>
      </c>
      <c r="D2942" s="7">
        <v>45000</v>
      </c>
      <c r="E2942" s="8" t="s">
        <v>4012</v>
      </c>
      <c r="F2942" s="9">
        <v>-601713</v>
      </c>
      <c r="G2942" s="8" t="s">
        <v>1378</v>
      </c>
      <c r="H2942" s="9">
        <v>-63180</v>
      </c>
      <c r="I2942" s="112"/>
      <c r="J2942" s="113"/>
      <c r="K2942" s="114"/>
      <c r="L2942" s="115"/>
      <c r="M2942" s="116"/>
      <c r="N2942" t="str">
        <f t="shared" si="244"/>
        <v>'9213</v>
      </c>
      <c r="O2942" t="str">
        <f t="shared" si="242"/>
        <v>HT</v>
      </c>
      <c r="P2942" t="str">
        <f t="shared" si="240"/>
        <v>9213</v>
      </c>
      <c r="Q2942">
        <f t="shared" si="241"/>
        <v>9213</v>
      </c>
      <c r="R2942" s="14">
        <f t="shared" si="243"/>
        <v>-601713</v>
      </c>
    </row>
    <row r="2943" spans="1:18" ht="14.45" customHeight="1" x14ac:dyDescent="0.25">
      <c r="A2943" s="10">
        <v>544</v>
      </c>
      <c r="B2943" s="111"/>
      <c r="C2943" s="6" t="s">
        <v>4013</v>
      </c>
      <c r="D2943" s="7">
        <v>45015</v>
      </c>
      <c r="E2943" s="8" t="s">
        <v>598</v>
      </c>
      <c r="F2943" s="9">
        <v>-217939</v>
      </c>
      <c r="G2943" s="8" t="s">
        <v>1378</v>
      </c>
      <c r="H2943" s="9">
        <v>-22884</v>
      </c>
      <c r="I2943" s="112"/>
      <c r="J2943" s="113"/>
      <c r="K2943" s="114"/>
      <c r="L2943" s="115"/>
      <c r="M2943" s="116"/>
      <c r="N2943" t="str">
        <f t="shared" si="244"/>
        <v>11715</v>
      </c>
      <c r="O2943" t="str">
        <f t="shared" si="242"/>
        <v>HT</v>
      </c>
      <c r="P2943" t="str">
        <f>+N2943</f>
        <v>11715</v>
      </c>
      <c r="Q2943">
        <f t="shared" si="241"/>
        <v>11715</v>
      </c>
      <c r="R2943" s="14">
        <f t="shared" si="243"/>
        <v>-217939</v>
      </c>
    </row>
    <row r="2944" spans="1:18" ht="14.45" customHeight="1" x14ac:dyDescent="0.25">
      <c r="A2944" s="10">
        <v>545</v>
      </c>
      <c r="B2944" s="111"/>
      <c r="C2944" s="6" t="s">
        <v>4014</v>
      </c>
      <c r="D2944" s="7">
        <v>45007</v>
      </c>
      <c r="E2944" s="8" t="s">
        <v>4015</v>
      </c>
      <c r="F2944" s="9">
        <v>-704395</v>
      </c>
      <c r="G2944" s="8" t="s">
        <v>1378</v>
      </c>
      <c r="H2944" s="9">
        <v>-73961</v>
      </c>
      <c r="I2944" s="112"/>
      <c r="J2944" s="113"/>
      <c r="K2944" s="114"/>
      <c r="L2944" s="115"/>
      <c r="M2944" s="116"/>
      <c r="N2944" t="str">
        <f t="shared" si="244"/>
        <v>10240</v>
      </c>
      <c r="O2944" t="str">
        <f t="shared" si="242"/>
        <v>HT</v>
      </c>
      <c r="P2944" t="str">
        <f>+N2944</f>
        <v>10240</v>
      </c>
      <c r="Q2944">
        <f t="shared" si="241"/>
        <v>10240</v>
      </c>
      <c r="R2944" s="14">
        <f t="shared" si="243"/>
        <v>-704395</v>
      </c>
    </row>
    <row r="2945" spans="1:18" ht="14.45" customHeight="1" x14ac:dyDescent="0.25">
      <c r="A2945" s="10">
        <v>546</v>
      </c>
      <c r="B2945" s="111"/>
      <c r="C2945" s="6" t="s">
        <v>4016</v>
      </c>
      <c r="D2945" s="7">
        <v>44986</v>
      </c>
      <c r="E2945" s="8" t="s">
        <v>4017</v>
      </c>
      <c r="F2945" s="9">
        <v>-546909</v>
      </c>
      <c r="G2945" s="8" t="s">
        <v>1378</v>
      </c>
      <c r="H2945" s="9">
        <v>-57425</v>
      </c>
      <c r="I2945" s="112"/>
      <c r="J2945" s="113"/>
      <c r="K2945" s="114"/>
      <c r="L2945" s="115"/>
      <c r="M2945" s="116"/>
      <c r="N2945" t="str">
        <f t="shared" si="244"/>
        <v>'6665</v>
      </c>
      <c r="O2945" t="str">
        <f t="shared" si="242"/>
        <v>HT</v>
      </c>
      <c r="P2945" t="str">
        <f t="shared" si="240"/>
        <v>6665</v>
      </c>
      <c r="Q2945">
        <f t="shared" si="241"/>
        <v>6665</v>
      </c>
      <c r="R2945" s="14">
        <f t="shared" si="243"/>
        <v>-546909</v>
      </c>
    </row>
    <row r="2946" spans="1:18" ht="14.45" customHeight="1" x14ac:dyDescent="0.25">
      <c r="A2946" s="10">
        <v>547</v>
      </c>
      <c r="B2946" s="111"/>
      <c r="C2946" s="6" t="s">
        <v>4018</v>
      </c>
      <c r="D2946" s="7">
        <v>45010</v>
      </c>
      <c r="E2946" s="8" t="s">
        <v>4019</v>
      </c>
      <c r="F2946" s="9">
        <v>-367898</v>
      </c>
      <c r="G2946" s="8" t="s">
        <v>1378</v>
      </c>
      <c r="H2946" s="9">
        <v>-38629</v>
      </c>
      <c r="I2946" s="112"/>
      <c r="J2946" s="113"/>
      <c r="K2946" s="114"/>
      <c r="L2946" s="115"/>
      <c r="M2946" s="116"/>
      <c r="N2946" t="str">
        <f t="shared" si="244"/>
        <v>10721</v>
      </c>
      <c r="O2946" t="str">
        <f t="shared" si="242"/>
        <v>HT</v>
      </c>
      <c r="P2946" t="str">
        <f>+N2946</f>
        <v>10721</v>
      </c>
      <c r="Q2946">
        <f t="shared" si="241"/>
        <v>10721</v>
      </c>
      <c r="R2946" s="14">
        <f t="shared" si="243"/>
        <v>-367898</v>
      </c>
    </row>
    <row r="2947" spans="1:18" ht="14.45" customHeight="1" x14ac:dyDescent="0.25">
      <c r="A2947" s="10">
        <v>548</v>
      </c>
      <c r="B2947" s="111"/>
      <c r="C2947" s="6" t="s">
        <v>4020</v>
      </c>
      <c r="D2947" s="7">
        <v>44996</v>
      </c>
      <c r="E2947" s="8" t="s">
        <v>4021</v>
      </c>
      <c r="F2947" s="9">
        <v>-225390</v>
      </c>
      <c r="G2947" s="8" t="s">
        <v>1378</v>
      </c>
      <c r="H2947" s="9">
        <v>-23666</v>
      </c>
      <c r="I2947" s="112"/>
      <c r="J2947" s="113"/>
      <c r="K2947" s="114"/>
      <c r="L2947" s="115"/>
      <c r="M2947" s="116"/>
      <c r="N2947" t="str">
        <f t="shared" si="244"/>
        <v>'8462</v>
      </c>
      <c r="O2947" t="str">
        <f t="shared" si="242"/>
        <v>HT</v>
      </c>
      <c r="P2947" t="str">
        <f t="shared" si="240"/>
        <v>8462</v>
      </c>
      <c r="Q2947">
        <f t="shared" si="241"/>
        <v>8462</v>
      </c>
      <c r="R2947" s="14">
        <f t="shared" si="243"/>
        <v>-225390</v>
      </c>
    </row>
    <row r="2948" spans="1:18" ht="14.45" customHeight="1" x14ac:dyDescent="0.25">
      <c r="A2948" s="10">
        <v>549</v>
      </c>
      <c r="B2948" s="111"/>
      <c r="C2948" s="6" t="s">
        <v>4022</v>
      </c>
      <c r="D2948" s="7">
        <v>44998</v>
      </c>
      <c r="E2948" s="8" t="s">
        <v>4023</v>
      </c>
      <c r="F2948" s="9">
        <v>-1214041</v>
      </c>
      <c r="G2948" s="8" t="s">
        <v>1378</v>
      </c>
      <c r="H2948" s="9">
        <v>-127474</v>
      </c>
      <c r="I2948" s="112"/>
      <c r="J2948" s="113"/>
      <c r="K2948" s="114"/>
      <c r="L2948" s="115"/>
      <c r="M2948" s="116"/>
      <c r="N2948" t="str">
        <f t="shared" si="244"/>
        <v>'8704</v>
      </c>
      <c r="O2948" t="str">
        <f t="shared" si="242"/>
        <v>HT</v>
      </c>
      <c r="P2948" t="str">
        <f t="shared" si="240"/>
        <v>8704</v>
      </c>
      <c r="Q2948">
        <f t="shared" si="241"/>
        <v>8704</v>
      </c>
      <c r="R2948" s="14">
        <f t="shared" si="243"/>
        <v>-1214041</v>
      </c>
    </row>
    <row r="2949" spans="1:18" ht="14.45" customHeight="1" x14ac:dyDescent="0.25">
      <c r="A2949" s="10">
        <v>550</v>
      </c>
      <c r="B2949" s="111"/>
      <c r="C2949" s="6" t="s">
        <v>4024</v>
      </c>
      <c r="D2949" s="7">
        <v>44998</v>
      </c>
      <c r="E2949" s="8" t="s">
        <v>4025</v>
      </c>
      <c r="F2949" s="9">
        <v>-99825</v>
      </c>
      <c r="G2949" s="8" t="s">
        <v>1378</v>
      </c>
      <c r="H2949" s="9">
        <v>-10482</v>
      </c>
      <c r="I2949" s="112"/>
      <c r="J2949" s="113"/>
      <c r="K2949" s="114"/>
      <c r="L2949" s="115"/>
      <c r="M2949" s="116"/>
      <c r="N2949" t="str">
        <f t="shared" si="244"/>
        <v>-8724</v>
      </c>
      <c r="O2949" t="str">
        <f t="shared" si="242"/>
        <v>HT</v>
      </c>
      <c r="P2949" t="str">
        <f t="shared" si="240"/>
        <v>8724</v>
      </c>
      <c r="Q2949">
        <f t="shared" si="241"/>
        <v>8724</v>
      </c>
      <c r="R2949" s="14">
        <f t="shared" si="243"/>
        <v>-99825</v>
      </c>
    </row>
    <row r="2950" spans="1:18" ht="14.45" customHeight="1" x14ac:dyDescent="0.25">
      <c r="A2950" s="10">
        <v>551</v>
      </c>
      <c r="B2950" s="111"/>
      <c r="C2950" s="6" t="s">
        <v>4026</v>
      </c>
      <c r="D2950" s="7">
        <v>45016</v>
      </c>
      <c r="E2950" s="8" t="s">
        <v>4027</v>
      </c>
      <c r="F2950" s="9">
        <v>-445260</v>
      </c>
      <c r="G2950" s="8" t="s">
        <v>1378</v>
      </c>
      <c r="H2950" s="9">
        <v>-46752</v>
      </c>
      <c r="I2950" s="112"/>
      <c r="J2950" s="113"/>
      <c r="K2950" s="114"/>
      <c r="L2950" s="115"/>
      <c r="M2950" s="116"/>
      <c r="N2950" t="str">
        <f t="shared" si="244"/>
        <v>11939</v>
      </c>
      <c r="O2950" t="str">
        <f t="shared" si="242"/>
        <v>HT</v>
      </c>
      <c r="P2950" t="str">
        <f>+N2950</f>
        <v>11939</v>
      </c>
      <c r="Q2950">
        <f t="shared" si="241"/>
        <v>11939</v>
      </c>
      <c r="R2950" s="14">
        <f t="shared" si="243"/>
        <v>-445260</v>
      </c>
    </row>
    <row r="2951" spans="1:18" ht="14.45" customHeight="1" x14ac:dyDescent="0.25">
      <c r="A2951" s="10">
        <v>552</v>
      </c>
      <c r="B2951" s="111"/>
      <c r="C2951" s="6" t="s">
        <v>4028</v>
      </c>
      <c r="D2951" s="7">
        <v>45015</v>
      </c>
      <c r="E2951" s="8" t="s">
        <v>4029</v>
      </c>
      <c r="F2951" s="9">
        <v>-327103</v>
      </c>
      <c r="G2951" s="8" t="s">
        <v>1378</v>
      </c>
      <c r="H2951" s="9">
        <v>-34346</v>
      </c>
      <c r="I2951" s="112"/>
      <c r="J2951" s="113"/>
      <c r="K2951" s="114"/>
      <c r="L2951" s="115"/>
      <c r="M2951" s="116"/>
      <c r="N2951" t="str">
        <f t="shared" si="244"/>
        <v>11757</v>
      </c>
      <c r="O2951" t="str">
        <f t="shared" si="242"/>
        <v>HT</v>
      </c>
      <c r="P2951" t="str">
        <f>+N2951</f>
        <v>11757</v>
      </c>
      <c r="Q2951">
        <f t="shared" si="241"/>
        <v>11757</v>
      </c>
      <c r="R2951" s="14">
        <f t="shared" si="243"/>
        <v>-327103</v>
      </c>
    </row>
    <row r="2952" spans="1:18" ht="14.45" customHeight="1" x14ac:dyDescent="0.25">
      <c r="A2952" s="10">
        <v>553</v>
      </c>
      <c r="B2952" s="111"/>
      <c r="C2952" s="6" t="s">
        <v>4030</v>
      </c>
      <c r="D2952" s="7">
        <v>45012</v>
      </c>
      <c r="E2952" s="8" t="s">
        <v>4031</v>
      </c>
      <c r="F2952" s="9">
        <v>-678797</v>
      </c>
      <c r="G2952" s="8" t="s">
        <v>1378</v>
      </c>
      <c r="H2952" s="9">
        <v>-71274</v>
      </c>
      <c r="I2952" s="112"/>
      <c r="J2952" s="113"/>
      <c r="K2952" s="114"/>
      <c r="L2952" s="115"/>
      <c r="M2952" s="116"/>
      <c r="N2952" t="str">
        <f t="shared" si="244"/>
        <v>10874</v>
      </c>
      <c r="O2952" t="str">
        <f t="shared" si="242"/>
        <v>HT</v>
      </c>
      <c r="P2952" t="str">
        <f>+N2952</f>
        <v>10874</v>
      </c>
      <c r="Q2952">
        <f t="shared" si="241"/>
        <v>10874</v>
      </c>
      <c r="R2952" s="14">
        <f t="shared" si="243"/>
        <v>-678797</v>
      </c>
    </row>
    <row r="2953" spans="1:18" ht="14.45" customHeight="1" x14ac:dyDescent="0.25">
      <c r="A2953" s="10">
        <v>554</v>
      </c>
      <c r="B2953" s="111"/>
      <c r="C2953" s="6" t="s">
        <v>4032</v>
      </c>
      <c r="D2953" s="7">
        <v>45012</v>
      </c>
      <c r="E2953" s="8" t="s">
        <v>4033</v>
      </c>
      <c r="F2953" s="9">
        <v>-807741</v>
      </c>
      <c r="G2953" s="8" t="s">
        <v>1378</v>
      </c>
      <c r="H2953" s="9">
        <v>-84813</v>
      </c>
      <c r="I2953" s="112"/>
      <c r="J2953" s="113"/>
      <c r="K2953" s="114"/>
      <c r="L2953" s="115"/>
      <c r="M2953" s="116"/>
      <c r="N2953" t="str">
        <f t="shared" si="244"/>
        <v>10895</v>
      </c>
      <c r="O2953" t="str">
        <f t="shared" si="242"/>
        <v>HT</v>
      </c>
      <c r="P2953" t="str">
        <f>+N2953</f>
        <v>10895</v>
      </c>
      <c r="Q2953">
        <f t="shared" si="241"/>
        <v>10895</v>
      </c>
      <c r="R2953" s="14">
        <f t="shared" si="243"/>
        <v>-807741</v>
      </c>
    </row>
    <row r="2954" spans="1:18" ht="14.45" customHeight="1" x14ac:dyDescent="0.25">
      <c r="A2954" s="10">
        <v>555</v>
      </c>
      <c r="B2954" s="111"/>
      <c r="C2954" s="6" t="s">
        <v>4034</v>
      </c>
      <c r="D2954" s="7">
        <v>45009</v>
      </c>
      <c r="E2954" s="8" t="s">
        <v>4035</v>
      </c>
      <c r="F2954" s="9">
        <v>-325102</v>
      </c>
      <c r="G2954" s="8" t="s">
        <v>1378</v>
      </c>
      <c r="H2954" s="9">
        <v>-34136</v>
      </c>
      <c r="I2954" s="112"/>
      <c r="J2954" s="113"/>
      <c r="K2954" s="114"/>
      <c r="L2954" s="115"/>
      <c r="M2954" s="116"/>
      <c r="N2954" t="str">
        <f t="shared" si="244"/>
        <v>10640</v>
      </c>
      <c r="O2954" t="str">
        <f t="shared" si="242"/>
        <v>HT</v>
      </c>
      <c r="P2954" t="str">
        <f>+N2954</f>
        <v>10640</v>
      </c>
      <c r="Q2954">
        <f t="shared" si="241"/>
        <v>10640</v>
      </c>
      <c r="R2954" s="14">
        <f t="shared" si="243"/>
        <v>-325102</v>
      </c>
    </row>
    <row r="2955" spans="1:18" ht="14.45" customHeight="1" x14ac:dyDescent="0.25">
      <c r="A2955" s="10">
        <v>556</v>
      </c>
      <c r="B2955" s="111"/>
      <c r="C2955" s="6" t="s">
        <v>4036</v>
      </c>
      <c r="D2955" s="7">
        <v>45001</v>
      </c>
      <c r="E2955" s="8" t="s">
        <v>4037</v>
      </c>
      <c r="F2955" s="9">
        <v>-378829</v>
      </c>
      <c r="G2955" s="8" t="s">
        <v>1378</v>
      </c>
      <c r="H2955" s="9">
        <v>-39777</v>
      </c>
      <c r="I2955" s="112"/>
      <c r="J2955" s="113"/>
      <c r="K2955" s="114"/>
      <c r="L2955" s="115"/>
      <c r="M2955" s="116"/>
      <c r="N2955" t="str">
        <f t="shared" si="244"/>
        <v>'9439</v>
      </c>
      <c r="O2955" t="str">
        <f t="shared" si="242"/>
        <v>HT</v>
      </c>
      <c r="P2955" t="str">
        <f t="shared" si="240"/>
        <v>9439</v>
      </c>
      <c r="Q2955">
        <f t="shared" si="241"/>
        <v>9439</v>
      </c>
      <c r="R2955" s="14">
        <f t="shared" si="243"/>
        <v>-378829</v>
      </c>
    </row>
    <row r="2956" spans="1:18" s="21" customFormat="1" ht="14.45" customHeight="1" x14ac:dyDescent="0.25">
      <c r="A2956" s="16">
        <v>557</v>
      </c>
      <c r="B2956" s="111"/>
      <c r="C2956" s="17" t="s">
        <v>4038</v>
      </c>
      <c r="D2956" s="18">
        <v>45002</v>
      </c>
      <c r="E2956" s="19" t="s">
        <v>4039</v>
      </c>
      <c r="F2956" s="20">
        <v>-668674</v>
      </c>
      <c r="G2956" s="19" t="s">
        <v>1378</v>
      </c>
      <c r="H2956" s="20">
        <v>-70211</v>
      </c>
      <c r="I2956" s="112"/>
      <c r="J2956" s="113"/>
      <c r="K2956" s="114"/>
      <c r="L2956" s="115"/>
      <c r="M2956" s="116"/>
      <c r="N2956" s="21" t="str">
        <f t="shared" si="244"/>
        <v>'9472</v>
      </c>
      <c r="O2956" t="str">
        <f t="shared" si="242"/>
        <v>HT</v>
      </c>
      <c r="P2956" s="21" t="str">
        <f t="shared" si="240"/>
        <v>9472</v>
      </c>
      <c r="Q2956" s="21">
        <f t="shared" si="241"/>
        <v>9472</v>
      </c>
      <c r="R2956" s="22">
        <f t="shared" si="243"/>
        <v>-668674</v>
      </c>
    </row>
    <row r="2957" spans="1:18" ht="14.45" customHeight="1" x14ac:dyDescent="0.25">
      <c r="A2957" s="10">
        <v>558</v>
      </c>
      <c r="B2957" s="111"/>
      <c r="C2957" s="6" t="s">
        <v>4040</v>
      </c>
      <c r="D2957" s="7">
        <v>45000</v>
      </c>
      <c r="E2957" s="8" t="s">
        <v>4041</v>
      </c>
      <c r="F2957" s="9">
        <v>-1569641</v>
      </c>
      <c r="G2957" s="8" t="s">
        <v>1378</v>
      </c>
      <c r="H2957" s="9">
        <v>-164812</v>
      </c>
      <c r="I2957" s="112"/>
      <c r="J2957" s="113"/>
      <c r="K2957" s="114"/>
      <c r="L2957" s="115"/>
      <c r="M2957" s="116"/>
      <c r="N2957" t="str">
        <f t="shared" si="244"/>
        <v>'9241</v>
      </c>
      <c r="O2957" t="str">
        <f t="shared" si="242"/>
        <v>HT</v>
      </c>
      <c r="P2957" t="str">
        <f t="shared" si="240"/>
        <v>9241</v>
      </c>
      <c r="Q2957">
        <f t="shared" si="241"/>
        <v>9241</v>
      </c>
      <c r="R2957" s="14">
        <f t="shared" si="243"/>
        <v>-1569641</v>
      </c>
    </row>
    <row r="2958" spans="1:18" ht="14.45" customHeight="1" x14ac:dyDescent="0.25">
      <c r="A2958" s="10">
        <v>559</v>
      </c>
      <c r="B2958" s="111"/>
      <c r="C2958" s="6" t="s">
        <v>4042</v>
      </c>
      <c r="D2958" s="7">
        <v>45015</v>
      </c>
      <c r="E2958" s="8" t="s">
        <v>4043</v>
      </c>
      <c r="F2958" s="9">
        <v>-506273</v>
      </c>
      <c r="G2958" s="8" t="s">
        <v>1378</v>
      </c>
      <c r="H2958" s="9">
        <v>-53159</v>
      </c>
      <c r="I2958" s="112"/>
      <c r="J2958" s="113"/>
      <c r="K2958" s="114"/>
      <c r="L2958" s="115"/>
      <c r="M2958" s="116"/>
      <c r="N2958" t="str">
        <f t="shared" si="244"/>
        <v>11774</v>
      </c>
      <c r="O2958" t="str">
        <f t="shared" si="242"/>
        <v>HT</v>
      </c>
      <c r="P2958" t="str">
        <f t="shared" ref="P2958:P2963" si="247">+N2958</f>
        <v>11774</v>
      </c>
      <c r="Q2958">
        <f t="shared" si="241"/>
        <v>11774</v>
      </c>
      <c r="R2958" s="14">
        <f t="shared" si="243"/>
        <v>-506273</v>
      </c>
    </row>
    <row r="2959" spans="1:18" ht="14.45" customHeight="1" x14ac:dyDescent="0.25">
      <c r="A2959" s="10">
        <v>560</v>
      </c>
      <c r="B2959" s="111"/>
      <c r="C2959" s="6" t="s">
        <v>4044</v>
      </c>
      <c r="D2959" s="7">
        <v>45014</v>
      </c>
      <c r="E2959" s="8" t="s">
        <v>4045</v>
      </c>
      <c r="F2959" s="9">
        <v>-456672</v>
      </c>
      <c r="G2959" s="8" t="s">
        <v>1378</v>
      </c>
      <c r="H2959" s="9">
        <v>-47951</v>
      </c>
      <c r="I2959" s="112"/>
      <c r="J2959" s="113"/>
      <c r="K2959" s="114"/>
      <c r="L2959" s="115"/>
      <c r="M2959" s="116"/>
      <c r="N2959" t="str">
        <f t="shared" si="244"/>
        <v>11295</v>
      </c>
      <c r="O2959" t="str">
        <f t="shared" si="242"/>
        <v>HT</v>
      </c>
      <c r="P2959" t="str">
        <f t="shared" si="247"/>
        <v>11295</v>
      </c>
      <c r="Q2959">
        <f t="shared" si="241"/>
        <v>11295</v>
      </c>
      <c r="R2959" s="14">
        <f t="shared" si="243"/>
        <v>-456672</v>
      </c>
    </row>
    <row r="2960" spans="1:18" ht="14.45" customHeight="1" x14ac:dyDescent="0.25">
      <c r="A2960" s="10">
        <v>561</v>
      </c>
      <c r="B2960" s="111"/>
      <c r="C2960" s="6" t="s">
        <v>4046</v>
      </c>
      <c r="D2960" s="7">
        <v>45014</v>
      </c>
      <c r="E2960" s="8" t="s">
        <v>4047</v>
      </c>
      <c r="F2960" s="9">
        <v>-812844</v>
      </c>
      <c r="G2960" s="8" t="s">
        <v>1378</v>
      </c>
      <c r="H2960" s="9">
        <v>-85349</v>
      </c>
      <c r="I2960" s="112"/>
      <c r="J2960" s="113"/>
      <c r="K2960" s="114"/>
      <c r="L2960" s="115"/>
      <c r="M2960" s="116"/>
      <c r="N2960" t="str">
        <f t="shared" si="244"/>
        <v>11454</v>
      </c>
      <c r="O2960" t="str">
        <f t="shared" si="242"/>
        <v>HT</v>
      </c>
      <c r="P2960" t="str">
        <f t="shared" si="247"/>
        <v>11454</v>
      </c>
      <c r="Q2960">
        <f t="shared" si="241"/>
        <v>11454</v>
      </c>
      <c r="R2960" s="14">
        <f t="shared" si="243"/>
        <v>-812844</v>
      </c>
    </row>
    <row r="2961" spans="1:18" ht="14.45" customHeight="1" x14ac:dyDescent="0.25">
      <c r="A2961" s="10">
        <v>562</v>
      </c>
      <c r="B2961" s="111"/>
      <c r="C2961" s="6" t="s">
        <v>4048</v>
      </c>
      <c r="D2961" s="7">
        <v>45009</v>
      </c>
      <c r="E2961" s="8" t="s">
        <v>4049</v>
      </c>
      <c r="F2961" s="9">
        <v>-383524</v>
      </c>
      <c r="G2961" s="8" t="s">
        <v>1378</v>
      </c>
      <c r="H2961" s="9">
        <v>-40270</v>
      </c>
      <c r="I2961" s="112"/>
      <c r="J2961" s="113"/>
      <c r="K2961" s="114"/>
      <c r="L2961" s="115"/>
      <c r="M2961" s="116"/>
      <c r="N2961" t="str">
        <f t="shared" si="244"/>
        <v>10619</v>
      </c>
      <c r="O2961" t="str">
        <f t="shared" si="242"/>
        <v>HT</v>
      </c>
      <c r="P2961" t="str">
        <f t="shared" si="247"/>
        <v>10619</v>
      </c>
      <c r="Q2961">
        <f t="shared" si="241"/>
        <v>10619</v>
      </c>
      <c r="R2961" s="14">
        <f t="shared" si="243"/>
        <v>-383524</v>
      </c>
    </row>
    <row r="2962" spans="1:18" ht="14.45" customHeight="1" x14ac:dyDescent="0.25">
      <c r="A2962" s="10">
        <v>563</v>
      </c>
      <c r="B2962" s="111"/>
      <c r="C2962" s="6" t="s">
        <v>4050</v>
      </c>
      <c r="D2962" s="7">
        <v>45009</v>
      </c>
      <c r="E2962" s="8" t="s">
        <v>4051</v>
      </c>
      <c r="F2962" s="9">
        <v>-122164</v>
      </c>
      <c r="G2962" s="8" t="s">
        <v>1378</v>
      </c>
      <c r="H2962" s="9">
        <v>-12827</v>
      </c>
      <c r="I2962" s="112"/>
      <c r="J2962" s="113"/>
      <c r="K2962" s="114"/>
      <c r="L2962" s="115"/>
      <c r="M2962" s="116"/>
      <c r="N2962" t="str">
        <f t="shared" si="244"/>
        <v>10518</v>
      </c>
      <c r="O2962" t="str">
        <f t="shared" si="242"/>
        <v>HT</v>
      </c>
      <c r="P2962" t="str">
        <f t="shared" si="247"/>
        <v>10518</v>
      </c>
      <c r="Q2962">
        <f t="shared" si="241"/>
        <v>10518</v>
      </c>
      <c r="R2962" s="14">
        <f t="shared" si="243"/>
        <v>-122164</v>
      </c>
    </row>
    <row r="2963" spans="1:18" ht="14.45" customHeight="1" x14ac:dyDescent="0.25">
      <c r="A2963" s="10">
        <v>564</v>
      </c>
      <c r="B2963" s="111"/>
      <c r="C2963" s="6" t="s">
        <v>4052</v>
      </c>
      <c r="D2963" s="7">
        <v>45006</v>
      </c>
      <c r="E2963" s="8" t="s">
        <v>4053</v>
      </c>
      <c r="F2963" s="9">
        <v>-178134</v>
      </c>
      <c r="G2963" s="8" t="s">
        <v>1378</v>
      </c>
      <c r="H2963" s="9">
        <v>-18704</v>
      </c>
      <c r="I2963" s="112"/>
      <c r="J2963" s="113"/>
      <c r="K2963" s="114"/>
      <c r="L2963" s="115"/>
      <c r="M2963" s="116"/>
      <c r="N2963" t="str">
        <f t="shared" si="244"/>
        <v>10148</v>
      </c>
      <c r="O2963" t="str">
        <f t="shared" si="242"/>
        <v>HT</v>
      </c>
      <c r="P2963" t="str">
        <f t="shared" si="247"/>
        <v>10148</v>
      </c>
      <c r="Q2963">
        <f t="shared" ref="Q2963:Q2994" si="248">+P2963*1</f>
        <v>10148</v>
      </c>
      <c r="R2963" s="14">
        <f t="shared" si="243"/>
        <v>-178134</v>
      </c>
    </row>
    <row r="2964" spans="1:18" ht="14.45" customHeight="1" x14ac:dyDescent="0.25">
      <c r="A2964" s="10">
        <v>565</v>
      </c>
      <c r="B2964" s="111"/>
      <c r="C2964" s="6" t="s">
        <v>4054</v>
      </c>
      <c r="D2964" s="7">
        <v>44996</v>
      </c>
      <c r="E2964" s="8" t="s">
        <v>4055</v>
      </c>
      <c r="F2964" s="9">
        <v>-1073929</v>
      </c>
      <c r="G2964" s="8" t="s">
        <v>1378</v>
      </c>
      <c r="H2964" s="9">
        <v>-112763</v>
      </c>
      <c r="I2964" s="112"/>
      <c r="J2964" s="113"/>
      <c r="K2964" s="114"/>
      <c r="L2964" s="115"/>
      <c r="M2964" s="116"/>
      <c r="N2964" t="str">
        <f t="shared" si="244"/>
        <v>'8410</v>
      </c>
      <c r="O2964" t="str">
        <f t="shared" ref="O2964:O3027" si="249">+IF(F2964&gt;0,"","HT")</f>
        <v>HT</v>
      </c>
      <c r="P2964" t="str">
        <f t="shared" ref="P2964:P2986" si="250">+RIGHT(N2964,LEN(N2964)-1)</f>
        <v>8410</v>
      </c>
      <c r="Q2964">
        <f t="shared" si="248"/>
        <v>8410</v>
      </c>
      <c r="R2964" s="14">
        <f t="shared" si="243"/>
        <v>-1073929</v>
      </c>
    </row>
    <row r="2965" spans="1:18" ht="14.45" customHeight="1" x14ac:dyDescent="0.25">
      <c r="A2965" s="10">
        <v>566</v>
      </c>
      <c r="B2965" s="111"/>
      <c r="C2965" s="6" t="s">
        <v>4056</v>
      </c>
      <c r="D2965" s="7">
        <v>44993</v>
      </c>
      <c r="E2965" s="8" t="s">
        <v>4057</v>
      </c>
      <c r="F2965" s="9">
        <v>-652615</v>
      </c>
      <c r="G2965" s="8" t="s">
        <v>1378</v>
      </c>
      <c r="H2965" s="9">
        <v>-68525</v>
      </c>
      <c r="I2965" s="112"/>
      <c r="J2965" s="113"/>
      <c r="K2965" s="114"/>
      <c r="L2965" s="115"/>
      <c r="M2965" s="116"/>
      <c r="N2965" t="str">
        <f t="shared" si="244"/>
        <v>'7799</v>
      </c>
      <c r="O2965" t="str">
        <f t="shared" si="249"/>
        <v>HT</v>
      </c>
      <c r="P2965" t="str">
        <f t="shared" si="250"/>
        <v>7799</v>
      </c>
      <c r="Q2965">
        <f t="shared" si="248"/>
        <v>7799</v>
      </c>
      <c r="R2965" s="14">
        <f t="shared" si="243"/>
        <v>-652615</v>
      </c>
    </row>
    <row r="2966" spans="1:18" ht="14.45" customHeight="1" x14ac:dyDescent="0.25">
      <c r="A2966" s="10">
        <v>567</v>
      </c>
      <c r="B2966" s="111"/>
      <c r="C2966" s="6" t="s">
        <v>4058</v>
      </c>
      <c r="D2966" s="7">
        <v>44998</v>
      </c>
      <c r="E2966" s="8" t="s">
        <v>4059</v>
      </c>
      <c r="F2966" s="9">
        <v>-392918</v>
      </c>
      <c r="G2966" s="8" t="s">
        <v>1378</v>
      </c>
      <c r="H2966" s="9">
        <v>-41256</v>
      </c>
      <c r="I2966" s="112"/>
      <c r="J2966" s="113"/>
      <c r="K2966" s="114"/>
      <c r="L2966" s="115"/>
      <c r="M2966" s="116"/>
      <c r="N2966" t="str">
        <f t="shared" si="244"/>
        <v>'8716</v>
      </c>
      <c r="O2966" t="str">
        <f t="shared" si="249"/>
        <v>HT</v>
      </c>
      <c r="P2966" t="str">
        <f t="shared" si="250"/>
        <v>8716</v>
      </c>
      <c r="Q2966">
        <f t="shared" si="248"/>
        <v>8716</v>
      </c>
      <c r="R2966" s="14">
        <f t="shared" si="243"/>
        <v>-392918</v>
      </c>
    </row>
    <row r="2967" spans="1:18" ht="14.45" customHeight="1" x14ac:dyDescent="0.25">
      <c r="A2967" s="10">
        <v>568</v>
      </c>
      <c r="B2967" s="111"/>
      <c r="C2967" s="6" t="s">
        <v>4060</v>
      </c>
      <c r="D2967" s="7">
        <v>45001</v>
      </c>
      <c r="E2967" s="8" t="s">
        <v>4061</v>
      </c>
      <c r="F2967" s="9">
        <v>-1820084</v>
      </c>
      <c r="G2967" s="8" t="s">
        <v>1378</v>
      </c>
      <c r="H2967" s="9">
        <v>-191109</v>
      </c>
      <c r="I2967" s="112"/>
      <c r="J2967" s="113"/>
      <c r="K2967" s="114"/>
      <c r="L2967" s="115"/>
      <c r="M2967" s="116"/>
      <c r="N2967" t="str">
        <f t="shared" si="244"/>
        <v>'9466</v>
      </c>
      <c r="O2967" t="str">
        <f t="shared" si="249"/>
        <v>HT</v>
      </c>
      <c r="P2967" t="str">
        <f t="shared" si="250"/>
        <v>9466</v>
      </c>
      <c r="Q2967">
        <f t="shared" si="248"/>
        <v>9466</v>
      </c>
      <c r="R2967" s="14">
        <f t="shared" si="243"/>
        <v>-1820084</v>
      </c>
    </row>
    <row r="2968" spans="1:18" ht="14.45" customHeight="1" x14ac:dyDescent="0.25">
      <c r="A2968" s="10">
        <v>569</v>
      </c>
      <c r="B2968" s="111"/>
      <c r="C2968" s="6" t="s">
        <v>4062</v>
      </c>
      <c r="D2968" s="7">
        <v>44999</v>
      </c>
      <c r="E2968" s="8" t="s">
        <v>4063</v>
      </c>
      <c r="F2968" s="9">
        <v>-775773</v>
      </c>
      <c r="G2968" s="8" t="s">
        <v>1378</v>
      </c>
      <c r="H2968" s="9">
        <v>-81456</v>
      </c>
      <c r="I2968" s="112"/>
      <c r="J2968" s="113"/>
      <c r="K2968" s="114"/>
      <c r="L2968" s="115"/>
      <c r="M2968" s="116"/>
      <c r="N2968" t="str">
        <f t="shared" si="244"/>
        <v>'8844</v>
      </c>
      <c r="O2968" t="str">
        <f t="shared" si="249"/>
        <v>HT</v>
      </c>
      <c r="P2968" t="str">
        <f t="shared" si="250"/>
        <v>8844</v>
      </c>
      <c r="Q2968">
        <f t="shared" si="248"/>
        <v>8844</v>
      </c>
      <c r="R2968" s="14">
        <f t="shared" si="243"/>
        <v>-775773</v>
      </c>
    </row>
    <row r="2969" spans="1:18" ht="14.45" customHeight="1" x14ac:dyDescent="0.25">
      <c r="A2969" s="10">
        <v>570</v>
      </c>
      <c r="B2969" s="111"/>
      <c r="C2969" s="6" t="s">
        <v>4064</v>
      </c>
      <c r="D2969" s="7">
        <v>45014</v>
      </c>
      <c r="E2969" s="8" t="s">
        <v>4065</v>
      </c>
      <c r="F2969" s="9">
        <v>-275055</v>
      </c>
      <c r="G2969" s="8" t="s">
        <v>1378</v>
      </c>
      <c r="H2969" s="9">
        <v>-28881</v>
      </c>
      <c r="I2969" s="112"/>
      <c r="J2969" s="113"/>
      <c r="K2969" s="114"/>
      <c r="L2969" s="115"/>
      <c r="M2969" s="116"/>
      <c r="N2969" t="str">
        <f t="shared" si="244"/>
        <v>11374</v>
      </c>
      <c r="O2969" t="str">
        <f t="shared" si="249"/>
        <v>HT</v>
      </c>
      <c r="P2969" t="str">
        <f t="shared" ref="P2969:P2974" si="251">+N2969</f>
        <v>11374</v>
      </c>
      <c r="Q2969">
        <f t="shared" si="248"/>
        <v>11374</v>
      </c>
      <c r="R2969" s="14">
        <f t="shared" si="243"/>
        <v>-275055</v>
      </c>
    </row>
    <row r="2970" spans="1:18" ht="14.45" customHeight="1" x14ac:dyDescent="0.25">
      <c r="A2970" s="10">
        <v>571</v>
      </c>
      <c r="B2970" s="111"/>
      <c r="C2970" s="6" t="s">
        <v>4066</v>
      </c>
      <c r="D2970" s="7">
        <v>45012</v>
      </c>
      <c r="E2970" s="8" t="s">
        <v>4067</v>
      </c>
      <c r="F2970" s="9">
        <v>-80774</v>
      </c>
      <c r="G2970" s="8" t="s">
        <v>1378</v>
      </c>
      <c r="H2970" s="9">
        <v>-8481</v>
      </c>
      <c r="I2970" s="112"/>
      <c r="J2970" s="113"/>
      <c r="K2970" s="114"/>
      <c r="L2970" s="115"/>
      <c r="M2970" s="116"/>
      <c r="N2970" t="str">
        <f t="shared" si="244"/>
        <v>10851</v>
      </c>
      <c r="O2970" t="str">
        <f t="shared" si="249"/>
        <v>HT</v>
      </c>
      <c r="P2970" t="str">
        <f t="shared" si="251"/>
        <v>10851</v>
      </c>
      <c r="Q2970">
        <f t="shared" si="248"/>
        <v>10851</v>
      </c>
      <c r="R2970" s="14">
        <f t="shared" si="243"/>
        <v>-80774</v>
      </c>
    </row>
    <row r="2971" spans="1:18" ht="14.45" customHeight="1" x14ac:dyDescent="0.25">
      <c r="A2971" s="10">
        <v>572</v>
      </c>
      <c r="B2971" s="111"/>
      <c r="C2971" s="6" t="s">
        <v>4068</v>
      </c>
      <c r="D2971" s="7">
        <v>45014</v>
      </c>
      <c r="E2971" s="8" t="s">
        <v>4069</v>
      </c>
      <c r="F2971" s="9">
        <v>-55200</v>
      </c>
      <c r="G2971" s="8" t="s">
        <v>1378</v>
      </c>
      <c r="H2971" s="9">
        <v>-5796</v>
      </c>
      <c r="I2971" s="112"/>
      <c r="J2971" s="113"/>
      <c r="K2971" s="114"/>
      <c r="L2971" s="115"/>
      <c r="M2971" s="116"/>
      <c r="N2971" t="str">
        <f t="shared" si="244"/>
        <v>11429</v>
      </c>
      <c r="O2971" t="str">
        <f t="shared" si="249"/>
        <v>HT</v>
      </c>
      <c r="P2971" t="str">
        <f t="shared" si="251"/>
        <v>11429</v>
      </c>
      <c r="Q2971">
        <f t="shared" si="248"/>
        <v>11429</v>
      </c>
      <c r="R2971" s="14">
        <f t="shared" si="243"/>
        <v>-55200</v>
      </c>
    </row>
    <row r="2972" spans="1:18" ht="14.45" customHeight="1" x14ac:dyDescent="0.25">
      <c r="A2972" s="10">
        <v>573</v>
      </c>
      <c r="B2972" s="111"/>
      <c r="C2972" s="6" t="s">
        <v>4070</v>
      </c>
      <c r="D2972" s="7">
        <v>45012</v>
      </c>
      <c r="E2972" s="8" t="s">
        <v>4071</v>
      </c>
      <c r="F2972" s="9">
        <v>-607709</v>
      </c>
      <c r="G2972" s="8" t="s">
        <v>1378</v>
      </c>
      <c r="H2972" s="9">
        <v>-63809</v>
      </c>
      <c r="I2972" s="112"/>
      <c r="J2972" s="113"/>
      <c r="K2972" s="114"/>
      <c r="L2972" s="115"/>
      <c r="M2972" s="116"/>
      <c r="N2972" t="str">
        <f t="shared" si="244"/>
        <v>10946</v>
      </c>
      <c r="O2972" t="str">
        <f t="shared" si="249"/>
        <v>HT</v>
      </c>
      <c r="P2972" t="str">
        <f t="shared" si="251"/>
        <v>10946</v>
      </c>
      <c r="Q2972">
        <f t="shared" si="248"/>
        <v>10946</v>
      </c>
      <c r="R2972" s="14">
        <f t="shared" si="243"/>
        <v>-607709</v>
      </c>
    </row>
    <row r="2973" spans="1:18" ht="14.45" customHeight="1" x14ac:dyDescent="0.25">
      <c r="A2973" s="10">
        <v>574</v>
      </c>
      <c r="B2973" s="111"/>
      <c r="C2973" s="6" t="s">
        <v>4072</v>
      </c>
      <c r="D2973" s="7">
        <v>45008</v>
      </c>
      <c r="E2973" s="8" t="s">
        <v>4073</v>
      </c>
      <c r="F2973" s="9">
        <v>-990039</v>
      </c>
      <c r="G2973" s="8" t="s">
        <v>1378</v>
      </c>
      <c r="H2973" s="9">
        <v>-103954</v>
      </c>
      <c r="I2973" s="112"/>
      <c r="J2973" s="113"/>
      <c r="K2973" s="114"/>
      <c r="L2973" s="115"/>
      <c r="M2973" s="116"/>
      <c r="N2973" t="str">
        <f t="shared" si="244"/>
        <v>10472</v>
      </c>
      <c r="O2973" t="str">
        <f t="shared" si="249"/>
        <v>HT</v>
      </c>
      <c r="P2973" t="str">
        <f t="shared" si="251"/>
        <v>10472</v>
      </c>
      <c r="Q2973">
        <f t="shared" si="248"/>
        <v>10472</v>
      </c>
      <c r="R2973" s="14">
        <f t="shared" si="243"/>
        <v>-990039</v>
      </c>
    </row>
    <row r="2974" spans="1:18" ht="14.45" customHeight="1" x14ac:dyDescent="0.25">
      <c r="A2974" s="10">
        <v>575</v>
      </c>
      <c r="B2974" s="111"/>
      <c r="C2974" s="6" t="s">
        <v>4074</v>
      </c>
      <c r="D2974" s="7">
        <v>45006</v>
      </c>
      <c r="E2974" s="8" t="s">
        <v>4075</v>
      </c>
      <c r="F2974" s="9">
        <v>-232564</v>
      </c>
      <c r="G2974" s="8" t="s">
        <v>1378</v>
      </c>
      <c r="H2974" s="9">
        <v>-24419</v>
      </c>
      <c r="I2974" s="112"/>
      <c r="J2974" s="113"/>
      <c r="K2974" s="114"/>
      <c r="L2974" s="115"/>
      <c r="M2974" s="116"/>
      <c r="N2974" t="str">
        <f t="shared" si="244"/>
        <v>10008</v>
      </c>
      <c r="O2974" t="str">
        <f t="shared" si="249"/>
        <v>HT</v>
      </c>
      <c r="P2974" t="str">
        <f t="shared" si="251"/>
        <v>10008</v>
      </c>
      <c r="Q2974">
        <f t="shared" si="248"/>
        <v>10008</v>
      </c>
      <c r="R2974" s="14">
        <f t="shared" si="243"/>
        <v>-232564</v>
      </c>
    </row>
    <row r="2975" spans="1:18" ht="14.45" customHeight="1" x14ac:dyDescent="0.25">
      <c r="A2975" s="10">
        <v>576</v>
      </c>
      <c r="B2975" s="111"/>
      <c r="C2975" s="6" t="s">
        <v>4076</v>
      </c>
      <c r="D2975" s="7">
        <v>45005</v>
      </c>
      <c r="E2975" s="8" t="s">
        <v>4077</v>
      </c>
      <c r="F2975" s="9">
        <v>-80774</v>
      </c>
      <c r="G2975" s="8" t="s">
        <v>1378</v>
      </c>
      <c r="H2975" s="9">
        <v>-8481</v>
      </c>
      <c r="I2975" s="112"/>
      <c r="J2975" s="113"/>
      <c r="K2975" s="114"/>
      <c r="L2975" s="115"/>
      <c r="M2975" s="116"/>
      <c r="N2975" t="str">
        <f t="shared" si="244"/>
        <v>'9735</v>
      </c>
      <c r="O2975" t="str">
        <f t="shared" si="249"/>
        <v>HT</v>
      </c>
      <c r="P2975" t="str">
        <f t="shared" si="250"/>
        <v>9735</v>
      </c>
      <c r="Q2975">
        <f t="shared" si="248"/>
        <v>9735</v>
      </c>
      <c r="R2975" s="14">
        <f t="shared" si="243"/>
        <v>-80774</v>
      </c>
    </row>
    <row r="2976" spans="1:18" ht="14.45" customHeight="1" x14ac:dyDescent="0.25">
      <c r="A2976" s="10">
        <v>577</v>
      </c>
      <c r="B2976" s="111"/>
      <c r="C2976" s="6" t="s">
        <v>4078</v>
      </c>
      <c r="D2976" s="7">
        <v>44987</v>
      </c>
      <c r="E2976" s="8" t="s">
        <v>4079</v>
      </c>
      <c r="F2976" s="9">
        <v>-202938</v>
      </c>
      <c r="G2976" s="8" t="s">
        <v>1378</v>
      </c>
      <c r="H2976" s="9">
        <v>-21308</v>
      </c>
      <c r="I2976" s="112"/>
      <c r="J2976" s="113"/>
      <c r="K2976" s="114"/>
      <c r="L2976" s="115"/>
      <c r="M2976" s="116"/>
      <c r="N2976" t="str">
        <f t="shared" si="244"/>
        <v>'7052</v>
      </c>
      <c r="O2976" t="str">
        <f t="shared" si="249"/>
        <v>HT</v>
      </c>
      <c r="P2976" t="str">
        <f t="shared" si="250"/>
        <v>7052</v>
      </c>
      <c r="Q2976">
        <f t="shared" si="248"/>
        <v>7052</v>
      </c>
      <c r="R2976" s="14">
        <f t="shared" si="243"/>
        <v>-202938</v>
      </c>
    </row>
    <row r="2977" spans="1:18" ht="14.45" customHeight="1" x14ac:dyDescent="0.25">
      <c r="A2977" s="10">
        <v>578</v>
      </c>
      <c r="B2977" s="111"/>
      <c r="C2977" s="6" t="s">
        <v>4080</v>
      </c>
      <c r="D2977" s="7">
        <v>45010</v>
      </c>
      <c r="E2977" s="8" t="s">
        <v>4081</v>
      </c>
      <c r="F2977" s="9">
        <v>-366491</v>
      </c>
      <c r="G2977" s="8" t="s">
        <v>1378</v>
      </c>
      <c r="H2977" s="9">
        <v>-38482</v>
      </c>
      <c r="I2977" s="112"/>
      <c r="J2977" s="113"/>
      <c r="K2977" s="114"/>
      <c r="L2977" s="115"/>
      <c r="M2977" s="116"/>
      <c r="N2977" t="str">
        <f t="shared" si="244"/>
        <v>10723</v>
      </c>
      <c r="O2977" t="str">
        <f t="shared" si="249"/>
        <v>HT</v>
      </c>
      <c r="P2977" t="str">
        <f>+N2977</f>
        <v>10723</v>
      </c>
      <c r="Q2977">
        <f t="shared" si="248"/>
        <v>10723</v>
      </c>
      <c r="R2977" s="14">
        <f t="shared" ref="R2977:R3040" si="252">+F2977</f>
        <v>-366491</v>
      </c>
    </row>
    <row r="2978" spans="1:18" ht="14.45" customHeight="1" x14ac:dyDescent="0.25">
      <c r="A2978" s="10">
        <v>579</v>
      </c>
      <c r="B2978" s="111"/>
      <c r="C2978" s="6" t="s">
        <v>4082</v>
      </c>
      <c r="D2978" s="7">
        <v>45006</v>
      </c>
      <c r="E2978" s="8" t="s">
        <v>4083</v>
      </c>
      <c r="F2978" s="9">
        <v>-122164</v>
      </c>
      <c r="G2978" s="8" t="s">
        <v>1378</v>
      </c>
      <c r="H2978" s="9">
        <v>-12827</v>
      </c>
      <c r="I2978" s="112"/>
      <c r="J2978" s="113"/>
      <c r="K2978" s="114"/>
      <c r="L2978" s="115"/>
      <c r="M2978" s="116"/>
      <c r="N2978" t="str">
        <f t="shared" si="244"/>
        <v>10077</v>
      </c>
      <c r="O2978" t="str">
        <f t="shared" si="249"/>
        <v>HT</v>
      </c>
      <c r="P2978" t="str">
        <f>+N2978</f>
        <v>10077</v>
      </c>
      <c r="Q2978">
        <f t="shared" si="248"/>
        <v>10077</v>
      </c>
      <c r="R2978" s="14">
        <f t="shared" si="252"/>
        <v>-122164</v>
      </c>
    </row>
    <row r="2979" spans="1:18" ht="14.45" customHeight="1" x14ac:dyDescent="0.25">
      <c r="A2979" s="10">
        <v>580</v>
      </c>
      <c r="B2979" s="111"/>
      <c r="C2979" s="6" t="s">
        <v>4084</v>
      </c>
      <c r="D2979" s="7">
        <v>44994</v>
      </c>
      <c r="E2979" s="8" t="s">
        <v>4085</v>
      </c>
      <c r="F2979" s="9">
        <v>-876115</v>
      </c>
      <c r="G2979" s="8" t="s">
        <v>1378</v>
      </c>
      <c r="H2979" s="9">
        <v>-91992</v>
      </c>
      <c r="I2979" s="112"/>
      <c r="J2979" s="113"/>
      <c r="K2979" s="114"/>
      <c r="L2979" s="115"/>
      <c r="M2979" s="116"/>
      <c r="N2979" t="str">
        <f t="shared" si="244"/>
        <v>'8043</v>
      </c>
      <c r="O2979" t="str">
        <f t="shared" si="249"/>
        <v>HT</v>
      </c>
      <c r="P2979" t="str">
        <f t="shared" si="250"/>
        <v>8043</v>
      </c>
      <c r="Q2979">
        <f t="shared" si="248"/>
        <v>8043</v>
      </c>
      <c r="R2979" s="14">
        <f t="shared" si="252"/>
        <v>-876115</v>
      </c>
    </row>
    <row r="2980" spans="1:18" ht="14.45" customHeight="1" x14ac:dyDescent="0.25">
      <c r="A2980" s="10">
        <v>581</v>
      </c>
      <c r="B2980" s="111"/>
      <c r="C2980" s="6" t="s">
        <v>4086</v>
      </c>
      <c r="D2980" s="7">
        <v>44994</v>
      </c>
      <c r="E2980" s="8" t="s">
        <v>4087</v>
      </c>
      <c r="F2980" s="9">
        <v>-122164</v>
      </c>
      <c r="G2980" s="8" t="s">
        <v>1378</v>
      </c>
      <c r="H2980" s="9">
        <v>-12827</v>
      </c>
      <c r="I2980" s="112"/>
      <c r="J2980" s="113"/>
      <c r="K2980" s="114"/>
      <c r="L2980" s="115"/>
      <c r="M2980" s="116"/>
      <c r="N2980" t="str">
        <f t="shared" si="244"/>
        <v>'8077</v>
      </c>
      <c r="O2980" t="str">
        <f t="shared" si="249"/>
        <v>HT</v>
      </c>
      <c r="P2980" t="str">
        <f t="shared" si="250"/>
        <v>8077</v>
      </c>
      <c r="Q2980">
        <f t="shared" si="248"/>
        <v>8077</v>
      </c>
      <c r="R2980" s="14">
        <f t="shared" si="252"/>
        <v>-122164</v>
      </c>
    </row>
    <row r="2981" spans="1:18" ht="14.45" customHeight="1" x14ac:dyDescent="0.25">
      <c r="A2981" s="10">
        <v>582</v>
      </c>
      <c r="B2981" s="111"/>
      <c r="C2981" s="6" t="s">
        <v>4088</v>
      </c>
      <c r="D2981" s="7">
        <v>44998</v>
      </c>
      <c r="E2981" s="8" t="s">
        <v>4089</v>
      </c>
      <c r="F2981" s="9">
        <v>-619027</v>
      </c>
      <c r="G2981" s="8" t="s">
        <v>1378</v>
      </c>
      <c r="H2981" s="9">
        <v>-64998</v>
      </c>
      <c r="I2981" s="112"/>
      <c r="J2981" s="113"/>
      <c r="K2981" s="114"/>
      <c r="L2981" s="115"/>
      <c r="M2981" s="116"/>
      <c r="N2981" t="str">
        <f t="shared" si="244"/>
        <v>'8682</v>
      </c>
      <c r="O2981" t="str">
        <f t="shared" si="249"/>
        <v>HT</v>
      </c>
      <c r="P2981" t="str">
        <f t="shared" si="250"/>
        <v>8682</v>
      </c>
      <c r="Q2981">
        <f t="shared" si="248"/>
        <v>8682</v>
      </c>
      <c r="R2981" s="14">
        <f t="shared" si="252"/>
        <v>-619027</v>
      </c>
    </row>
    <row r="2982" spans="1:18" ht="14.45" customHeight="1" x14ac:dyDescent="0.25">
      <c r="A2982" s="10">
        <v>583</v>
      </c>
      <c r="B2982" s="111"/>
      <c r="C2982" s="6" t="s">
        <v>4090</v>
      </c>
      <c r="D2982" s="7">
        <v>44998</v>
      </c>
      <c r="E2982" s="8" t="s">
        <v>4091</v>
      </c>
      <c r="F2982" s="9">
        <v>-608380</v>
      </c>
      <c r="G2982" s="8" t="s">
        <v>1378</v>
      </c>
      <c r="H2982" s="9">
        <v>-63880</v>
      </c>
      <c r="I2982" s="112"/>
      <c r="J2982" s="113"/>
      <c r="K2982" s="114"/>
      <c r="L2982" s="115"/>
      <c r="M2982" s="116"/>
      <c r="N2982" t="str">
        <f t="shared" ref="N2982:N3045" si="253">+RIGHT(C2982,5)</f>
        <v>'8688</v>
      </c>
      <c r="O2982" t="str">
        <f t="shared" si="249"/>
        <v>HT</v>
      </c>
      <c r="P2982" t="str">
        <f t="shared" si="250"/>
        <v>8688</v>
      </c>
      <c r="Q2982">
        <f t="shared" si="248"/>
        <v>8688</v>
      </c>
      <c r="R2982" s="14">
        <f t="shared" si="252"/>
        <v>-608380</v>
      </c>
    </row>
    <row r="2983" spans="1:18" ht="14.45" customHeight="1" x14ac:dyDescent="0.25">
      <c r="A2983" s="10">
        <v>584</v>
      </c>
      <c r="B2983" s="111"/>
      <c r="C2983" s="6" t="s">
        <v>4092</v>
      </c>
      <c r="D2983" s="7">
        <v>44991</v>
      </c>
      <c r="E2983" s="8" t="s">
        <v>4093</v>
      </c>
      <c r="F2983" s="9">
        <v>-461652</v>
      </c>
      <c r="G2983" s="8" t="s">
        <v>1378</v>
      </c>
      <c r="H2983" s="9">
        <v>-48473</v>
      </c>
      <c r="I2983" s="112"/>
      <c r="J2983" s="113"/>
      <c r="K2983" s="114"/>
      <c r="L2983" s="115"/>
      <c r="M2983" s="116"/>
      <c r="N2983" t="str">
        <f t="shared" si="253"/>
        <v>'7502</v>
      </c>
      <c r="O2983" t="str">
        <f t="shared" si="249"/>
        <v>HT</v>
      </c>
      <c r="P2983" t="str">
        <f t="shared" si="250"/>
        <v>7502</v>
      </c>
      <c r="Q2983">
        <f t="shared" si="248"/>
        <v>7502</v>
      </c>
      <c r="R2983" s="14">
        <f t="shared" si="252"/>
        <v>-461652</v>
      </c>
    </row>
    <row r="2984" spans="1:18" ht="14.45" customHeight="1" x14ac:dyDescent="0.25">
      <c r="A2984" s="10">
        <v>585</v>
      </c>
      <c r="B2984" s="111"/>
      <c r="C2984" s="6" t="s">
        <v>4094</v>
      </c>
      <c r="D2984" s="7">
        <v>45013</v>
      </c>
      <c r="E2984" s="8" t="s">
        <v>4095</v>
      </c>
      <c r="F2984" s="9">
        <v>-538562</v>
      </c>
      <c r="G2984" s="8" t="s">
        <v>1378</v>
      </c>
      <c r="H2984" s="9">
        <v>-56549</v>
      </c>
      <c r="I2984" s="112"/>
      <c r="J2984" s="113"/>
      <c r="K2984" s="114"/>
      <c r="L2984" s="115"/>
      <c r="M2984" s="116"/>
      <c r="N2984" t="str">
        <f t="shared" si="253"/>
        <v>11106</v>
      </c>
      <c r="O2984" t="str">
        <f t="shared" si="249"/>
        <v>HT</v>
      </c>
      <c r="P2984" t="str">
        <f>+N2984</f>
        <v>11106</v>
      </c>
      <c r="Q2984">
        <f t="shared" si="248"/>
        <v>11106</v>
      </c>
      <c r="R2984" s="14">
        <f t="shared" si="252"/>
        <v>-538562</v>
      </c>
    </row>
    <row r="2985" spans="1:18" ht="14.45" customHeight="1" x14ac:dyDescent="0.25">
      <c r="A2985" s="10">
        <v>586</v>
      </c>
      <c r="B2985" s="111"/>
      <c r="C2985" s="6" t="s">
        <v>4096</v>
      </c>
      <c r="D2985" s="7">
        <v>45013</v>
      </c>
      <c r="E2985" s="8" t="s">
        <v>4097</v>
      </c>
      <c r="F2985" s="9">
        <v>-192357</v>
      </c>
      <c r="G2985" s="8" t="s">
        <v>1378</v>
      </c>
      <c r="H2985" s="9">
        <v>-20197</v>
      </c>
      <c r="I2985" s="112"/>
      <c r="J2985" s="113"/>
      <c r="K2985" s="114"/>
      <c r="L2985" s="115"/>
      <c r="M2985" s="116"/>
      <c r="N2985" t="str">
        <f t="shared" si="253"/>
        <v>11253</v>
      </c>
      <c r="O2985" t="str">
        <f t="shared" si="249"/>
        <v>HT</v>
      </c>
      <c r="P2985" t="str">
        <f>+N2985</f>
        <v>11253</v>
      </c>
      <c r="Q2985">
        <f t="shared" si="248"/>
        <v>11253</v>
      </c>
      <c r="R2985" s="14">
        <f t="shared" si="252"/>
        <v>-192357</v>
      </c>
    </row>
    <row r="2986" spans="1:18" ht="14.45" customHeight="1" x14ac:dyDescent="0.25">
      <c r="A2986" s="11">
        <v>587</v>
      </c>
      <c r="B2986" s="100"/>
      <c r="C2986" s="6" t="s">
        <v>4098</v>
      </c>
      <c r="D2986" s="7">
        <v>44986</v>
      </c>
      <c r="E2986" s="8" t="s">
        <v>4099</v>
      </c>
      <c r="F2986" s="9">
        <v>-4611868</v>
      </c>
      <c r="G2986" s="8" t="s">
        <v>1378</v>
      </c>
      <c r="H2986" s="9">
        <v>-484246</v>
      </c>
      <c r="I2986" s="104"/>
      <c r="J2986" s="105"/>
      <c r="K2986" s="106"/>
      <c r="L2986" s="109"/>
      <c r="M2986" s="110"/>
      <c r="N2986" t="str">
        <f t="shared" si="253"/>
        <v>'6890</v>
      </c>
      <c r="O2986" t="str">
        <f t="shared" si="249"/>
        <v>HT</v>
      </c>
      <c r="P2986" t="str">
        <f t="shared" si="250"/>
        <v>6890</v>
      </c>
      <c r="Q2986">
        <f t="shared" si="248"/>
        <v>6890</v>
      </c>
      <c r="R2986" s="14">
        <f t="shared" si="252"/>
        <v>-4611868</v>
      </c>
    </row>
    <row r="2987" spans="1:18" ht="14.45" customHeight="1" x14ac:dyDescent="0.25">
      <c r="A2987" s="5">
        <v>588</v>
      </c>
      <c r="B2987" s="99" t="s">
        <v>4100</v>
      </c>
      <c r="C2987" s="6" t="s">
        <v>4101</v>
      </c>
      <c r="D2987" s="7">
        <v>45026</v>
      </c>
      <c r="E2987" s="8" t="s">
        <v>4102</v>
      </c>
      <c r="F2987" s="9">
        <v>-80774</v>
      </c>
      <c r="G2987" s="8" t="s">
        <v>1378</v>
      </c>
      <c r="H2987" s="9">
        <v>-8481</v>
      </c>
      <c r="I2987" s="101">
        <v>-2762487</v>
      </c>
      <c r="J2987" s="102"/>
      <c r="K2987" s="103"/>
      <c r="L2987" s="107" t="s">
        <v>60</v>
      </c>
      <c r="M2987" s="108"/>
      <c r="N2987" t="str">
        <f t="shared" si="253"/>
        <v>12779</v>
      </c>
      <c r="O2987" t="str">
        <f t="shared" si="249"/>
        <v>HT</v>
      </c>
      <c r="P2987" t="str">
        <f>+N2987</f>
        <v>12779</v>
      </c>
      <c r="Q2987">
        <f t="shared" si="248"/>
        <v>12779</v>
      </c>
      <c r="R2987" s="14">
        <f t="shared" si="252"/>
        <v>-80774</v>
      </c>
    </row>
    <row r="2988" spans="1:18" ht="14.45" customHeight="1" x14ac:dyDescent="0.25">
      <c r="A2988" s="10">
        <v>589</v>
      </c>
      <c r="B2988" s="111"/>
      <c r="C2988" s="6" t="s">
        <v>4103</v>
      </c>
      <c r="D2988" s="7">
        <v>45023</v>
      </c>
      <c r="E2988" s="8" t="s">
        <v>4104</v>
      </c>
      <c r="F2988" s="9">
        <v>-200209</v>
      </c>
      <c r="G2988" s="8" t="s">
        <v>1378</v>
      </c>
      <c r="H2988" s="9">
        <v>-21022</v>
      </c>
      <c r="I2988" s="112"/>
      <c r="J2988" s="113"/>
      <c r="K2988" s="114"/>
      <c r="L2988" s="115"/>
      <c r="M2988" s="116"/>
      <c r="N2988" t="str">
        <f t="shared" si="253"/>
        <v>12765</v>
      </c>
      <c r="O2988" t="str">
        <f t="shared" si="249"/>
        <v>HT</v>
      </c>
      <c r="P2988" t="str">
        <f t="shared" ref="P2988:P2994" si="254">+N2988</f>
        <v>12765</v>
      </c>
      <c r="Q2988">
        <f t="shared" si="248"/>
        <v>12765</v>
      </c>
      <c r="R2988" s="14">
        <f t="shared" si="252"/>
        <v>-200209</v>
      </c>
    </row>
    <row r="2989" spans="1:18" ht="14.45" customHeight="1" x14ac:dyDescent="0.25">
      <c r="A2989" s="10">
        <v>590</v>
      </c>
      <c r="B2989" s="111"/>
      <c r="C2989" s="6" t="s">
        <v>4105</v>
      </c>
      <c r="D2989" s="7">
        <v>45026</v>
      </c>
      <c r="E2989" s="8" t="s">
        <v>4106</v>
      </c>
      <c r="F2989" s="9">
        <v>-949780</v>
      </c>
      <c r="G2989" s="8" t="s">
        <v>1378</v>
      </c>
      <c r="H2989" s="9">
        <v>-99727</v>
      </c>
      <c r="I2989" s="112"/>
      <c r="J2989" s="113"/>
      <c r="K2989" s="114"/>
      <c r="L2989" s="115"/>
      <c r="M2989" s="116"/>
      <c r="N2989" t="str">
        <f t="shared" si="253"/>
        <v>12828</v>
      </c>
      <c r="O2989" t="str">
        <f t="shared" si="249"/>
        <v>HT</v>
      </c>
      <c r="P2989" t="str">
        <f t="shared" si="254"/>
        <v>12828</v>
      </c>
      <c r="Q2989">
        <f t="shared" si="248"/>
        <v>12828</v>
      </c>
      <c r="R2989" s="14">
        <f t="shared" si="252"/>
        <v>-949780</v>
      </c>
    </row>
    <row r="2990" spans="1:18" ht="14.45" customHeight="1" x14ac:dyDescent="0.25">
      <c r="A2990" s="10">
        <v>591</v>
      </c>
      <c r="B2990" s="111"/>
      <c r="C2990" s="6" t="s">
        <v>4107</v>
      </c>
      <c r="D2990" s="7">
        <v>45026</v>
      </c>
      <c r="E2990" s="8" t="s">
        <v>4108</v>
      </c>
      <c r="F2990" s="9">
        <v>-162449</v>
      </c>
      <c r="G2990" s="8" t="s">
        <v>1378</v>
      </c>
      <c r="H2990" s="9">
        <v>-17057</v>
      </c>
      <c r="I2990" s="112"/>
      <c r="J2990" s="113"/>
      <c r="K2990" s="114"/>
      <c r="L2990" s="115"/>
      <c r="M2990" s="116"/>
      <c r="N2990" t="str">
        <f t="shared" si="253"/>
        <v>12862</v>
      </c>
      <c r="O2990" t="str">
        <f t="shared" si="249"/>
        <v>HT</v>
      </c>
      <c r="P2990" t="str">
        <f t="shared" si="254"/>
        <v>12862</v>
      </c>
      <c r="Q2990">
        <f t="shared" si="248"/>
        <v>12862</v>
      </c>
      <c r="R2990" s="14">
        <f t="shared" si="252"/>
        <v>-162449</v>
      </c>
    </row>
    <row r="2991" spans="1:18" ht="14.45" customHeight="1" x14ac:dyDescent="0.25">
      <c r="A2991" s="10">
        <v>592</v>
      </c>
      <c r="B2991" s="111"/>
      <c r="C2991" s="6" t="s">
        <v>4109</v>
      </c>
      <c r="D2991" s="7">
        <v>45023</v>
      </c>
      <c r="E2991" s="8" t="s">
        <v>4110</v>
      </c>
      <c r="F2991" s="9">
        <v>-890520</v>
      </c>
      <c r="G2991" s="8" t="s">
        <v>1378</v>
      </c>
      <c r="H2991" s="9">
        <v>-93505</v>
      </c>
      <c r="I2991" s="112"/>
      <c r="J2991" s="113"/>
      <c r="K2991" s="114"/>
      <c r="L2991" s="115"/>
      <c r="M2991" s="116"/>
      <c r="N2991" t="str">
        <f t="shared" si="253"/>
        <v>12741</v>
      </c>
      <c r="O2991" t="str">
        <f t="shared" si="249"/>
        <v>HT</v>
      </c>
      <c r="P2991" t="str">
        <f t="shared" si="254"/>
        <v>12741</v>
      </c>
      <c r="Q2991">
        <f t="shared" si="248"/>
        <v>12741</v>
      </c>
      <c r="R2991" s="14">
        <f t="shared" si="252"/>
        <v>-890520</v>
      </c>
    </row>
    <row r="2992" spans="1:18" ht="14.45" customHeight="1" x14ac:dyDescent="0.25">
      <c r="A2992" s="11">
        <v>593</v>
      </c>
      <c r="B2992" s="100"/>
      <c r="C2992" s="6" t="s">
        <v>4111</v>
      </c>
      <c r="D2992" s="7">
        <v>45021</v>
      </c>
      <c r="E2992" s="8" t="s">
        <v>4112</v>
      </c>
      <c r="F2992" s="9">
        <v>-802846</v>
      </c>
      <c r="G2992" s="8" t="s">
        <v>1378</v>
      </c>
      <c r="H2992" s="9">
        <v>-84299</v>
      </c>
      <c r="I2992" s="104"/>
      <c r="J2992" s="105"/>
      <c r="K2992" s="106"/>
      <c r="L2992" s="109"/>
      <c r="M2992" s="110"/>
      <c r="N2992" t="str">
        <f t="shared" si="253"/>
        <v>12427</v>
      </c>
      <c r="O2992" t="str">
        <f t="shared" si="249"/>
        <v>HT</v>
      </c>
      <c r="P2992" t="str">
        <f t="shared" si="254"/>
        <v>12427</v>
      </c>
      <c r="Q2992">
        <f t="shared" si="248"/>
        <v>12427</v>
      </c>
      <c r="R2992" s="14">
        <f t="shared" si="252"/>
        <v>-802846</v>
      </c>
    </row>
    <row r="2993" spans="1:18" ht="14.65" customHeight="1" x14ac:dyDescent="0.25">
      <c r="A2993" s="5">
        <v>594</v>
      </c>
      <c r="B2993" s="99" t="s">
        <v>4113</v>
      </c>
      <c r="C2993" s="6" t="s">
        <v>4114</v>
      </c>
      <c r="D2993" s="7">
        <v>45027</v>
      </c>
      <c r="E2993" s="8" t="s">
        <v>4115</v>
      </c>
      <c r="F2993" s="9">
        <v>-606808</v>
      </c>
      <c r="G2993" s="8" t="s">
        <v>1378</v>
      </c>
      <c r="H2993" s="9">
        <v>-63715</v>
      </c>
      <c r="I2993" s="101">
        <v>-615386</v>
      </c>
      <c r="J2993" s="102"/>
      <c r="K2993" s="103"/>
      <c r="L2993" s="107" t="s">
        <v>60</v>
      </c>
      <c r="M2993" s="108"/>
      <c r="N2993" t="str">
        <f t="shared" si="253"/>
        <v>13033</v>
      </c>
      <c r="O2993" t="str">
        <f t="shared" si="249"/>
        <v>HT</v>
      </c>
      <c r="P2993" t="str">
        <f t="shared" si="254"/>
        <v>13033</v>
      </c>
      <c r="Q2993">
        <f t="shared" si="248"/>
        <v>13033</v>
      </c>
      <c r="R2993" s="14">
        <f t="shared" si="252"/>
        <v>-606808</v>
      </c>
    </row>
    <row r="2994" spans="1:18" ht="14.65" customHeight="1" x14ac:dyDescent="0.25">
      <c r="A2994" s="11">
        <v>595</v>
      </c>
      <c r="B2994" s="100"/>
      <c r="C2994" s="6" t="s">
        <v>4116</v>
      </c>
      <c r="D2994" s="7">
        <v>45027</v>
      </c>
      <c r="E2994" s="8" t="s">
        <v>4117</v>
      </c>
      <c r="F2994" s="9">
        <v>-80774</v>
      </c>
      <c r="G2994" s="8" t="s">
        <v>1378</v>
      </c>
      <c r="H2994" s="9">
        <v>-8481</v>
      </c>
      <c r="I2994" s="104"/>
      <c r="J2994" s="105"/>
      <c r="K2994" s="106"/>
      <c r="L2994" s="109"/>
      <c r="M2994" s="110"/>
      <c r="N2994" t="str">
        <f t="shared" si="253"/>
        <v>13023</v>
      </c>
      <c r="O2994" t="str">
        <f t="shared" si="249"/>
        <v>HT</v>
      </c>
      <c r="P2994" t="str">
        <f t="shared" si="254"/>
        <v>13023</v>
      </c>
      <c r="Q2994">
        <f t="shared" si="248"/>
        <v>13023</v>
      </c>
      <c r="R2994" s="14">
        <f t="shared" si="252"/>
        <v>-80774</v>
      </c>
    </row>
    <row r="2995" spans="1:18" ht="14.45" customHeight="1" x14ac:dyDescent="0.25">
      <c r="A2995" s="5">
        <v>596</v>
      </c>
      <c r="B2995" s="99" t="s">
        <v>4118</v>
      </c>
      <c r="C2995" s="6" t="s">
        <v>4119</v>
      </c>
      <c r="D2995" s="7">
        <v>44992</v>
      </c>
      <c r="E2995" s="8" t="s">
        <v>1377</v>
      </c>
      <c r="F2995" s="9">
        <v>4778605</v>
      </c>
      <c r="G2995" s="8" t="s">
        <v>1378</v>
      </c>
      <c r="H2995" s="9">
        <v>501754</v>
      </c>
      <c r="I2995" s="101">
        <v>9821964</v>
      </c>
      <c r="J2995" s="102"/>
      <c r="K2995" s="103"/>
      <c r="L2995" s="107" t="s">
        <v>603</v>
      </c>
      <c r="M2995" s="108"/>
      <c r="N2995" s="15" t="str">
        <f t="shared" si="253"/>
        <v>11508</v>
      </c>
      <c r="O2995" t="str">
        <f t="shared" si="249"/>
        <v/>
      </c>
      <c r="Q2995">
        <f t="shared" ref="Q2995:Q3001" si="255">+N2995*1</f>
        <v>11508</v>
      </c>
      <c r="R2995" s="14">
        <f t="shared" si="252"/>
        <v>4778605</v>
      </c>
    </row>
    <row r="2996" spans="1:18" ht="14.45" customHeight="1" x14ac:dyDescent="0.25">
      <c r="A2996" s="10">
        <v>597</v>
      </c>
      <c r="B2996" s="111"/>
      <c r="C2996" s="6" t="s">
        <v>4120</v>
      </c>
      <c r="D2996" s="7">
        <v>45002</v>
      </c>
      <c r="E2996" s="8" t="s">
        <v>1380</v>
      </c>
      <c r="F2996" s="9">
        <v>3904863</v>
      </c>
      <c r="G2996" s="8" t="s">
        <v>1378</v>
      </c>
      <c r="H2996" s="9">
        <v>410011</v>
      </c>
      <c r="I2996" s="112"/>
      <c r="J2996" s="113"/>
      <c r="K2996" s="114"/>
      <c r="L2996" s="115"/>
      <c r="M2996" s="116"/>
      <c r="N2996" s="15" t="str">
        <f t="shared" si="253"/>
        <v>15630</v>
      </c>
      <c r="O2996" t="str">
        <f t="shared" si="249"/>
        <v/>
      </c>
      <c r="Q2996">
        <f t="shared" si="255"/>
        <v>15630</v>
      </c>
      <c r="R2996" s="14">
        <f t="shared" si="252"/>
        <v>3904863</v>
      </c>
    </row>
    <row r="2997" spans="1:18" ht="14.45" customHeight="1" x14ac:dyDescent="0.25">
      <c r="A2997" s="11">
        <v>598</v>
      </c>
      <c r="B2997" s="100"/>
      <c r="C2997" s="6" t="s">
        <v>4121</v>
      </c>
      <c r="D2997" s="7">
        <v>45013</v>
      </c>
      <c r="E2997" s="8" t="s">
        <v>1380</v>
      </c>
      <c r="F2997" s="9">
        <v>2290794</v>
      </c>
      <c r="G2997" s="8" t="s">
        <v>1378</v>
      </c>
      <c r="H2997" s="9">
        <v>240533</v>
      </c>
      <c r="I2997" s="104"/>
      <c r="J2997" s="105"/>
      <c r="K2997" s="106"/>
      <c r="L2997" s="109"/>
      <c r="M2997" s="110"/>
      <c r="N2997" s="15" t="str">
        <f t="shared" si="253"/>
        <v>17680</v>
      </c>
      <c r="O2997" t="str">
        <f t="shared" si="249"/>
        <v/>
      </c>
      <c r="Q2997">
        <f t="shared" si="255"/>
        <v>17680</v>
      </c>
      <c r="R2997" s="14">
        <f t="shared" si="252"/>
        <v>2290794</v>
      </c>
    </row>
    <row r="2998" spans="1:18" ht="14.45" customHeight="1" x14ac:dyDescent="0.25">
      <c r="A2998" s="5">
        <v>599</v>
      </c>
      <c r="B2998" s="99" t="s">
        <v>4122</v>
      </c>
      <c r="C2998" s="6" t="s">
        <v>4123</v>
      </c>
      <c r="D2998" s="7">
        <v>44999</v>
      </c>
      <c r="E2998" s="8" t="s">
        <v>2146</v>
      </c>
      <c r="F2998" s="9">
        <v>552002</v>
      </c>
      <c r="G2998" s="8" t="s">
        <v>1378</v>
      </c>
      <c r="H2998" s="9">
        <v>57960</v>
      </c>
      <c r="I2998" s="101">
        <v>5182571</v>
      </c>
      <c r="J2998" s="102"/>
      <c r="K2998" s="103"/>
      <c r="L2998" s="107" t="s">
        <v>608</v>
      </c>
      <c r="M2998" s="108"/>
      <c r="N2998" s="15" t="str">
        <f t="shared" si="253"/>
        <v>13546</v>
      </c>
      <c r="O2998" t="str">
        <f t="shared" si="249"/>
        <v/>
      </c>
      <c r="Q2998">
        <f t="shared" si="255"/>
        <v>13546</v>
      </c>
      <c r="R2998" s="14">
        <f t="shared" si="252"/>
        <v>552002</v>
      </c>
    </row>
    <row r="2999" spans="1:18" ht="14.45" customHeight="1" x14ac:dyDescent="0.25">
      <c r="A2999" s="10">
        <v>600</v>
      </c>
      <c r="B2999" s="111"/>
      <c r="C2999" s="6" t="s">
        <v>4124</v>
      </c>
      <c r="D2999" s="7">
        <v>45012</v>
      </c>
      <c r="E2999" s="8" t="s">
        <v>2146</v>
      </c>
      <c r="F2999" s="9">
        <v>1368752</v>
      </c>
      <c r="G2999" s="8" t="s">
        <v>1378</v>
      </c>
      <c r="H2999" s="9">
        <v>143719</v>
      </c>
      <c r="I2999" s="112"/>
      <c r="J2999" s="113"/>
      <c r="K2999" s="114"/>
      <c r="L2999" s="115"/>
      <c r="M2999" s="116"/>
      <c r="N2999" s="15" t="str">
        <f t="shared" si="253"/>
        <v>17527</v>
      </c>
      <c r="O2999" t="str">
        <f t="shared" si="249"/>
        <v/>
      </c>
      <c r="Q2999">
        <f t="shared" si="255"/>
        <v>17527</v>
      </c>
      <c r="R2999" s="14">
        <f t="shared" si="252"/>
        <v>1368752</v>
      </c>
    </row>
    <row r="3000" spans="1:18" ht="14.45" customHeight="1" x14ac:dyDescent="0.25">
      <c r="A3000" s="10">
        <v>601</v>
      </c>
      <c r="B3000" s="111"/>
      <c r="C3000" s="6" t="s">
        <v>4125</v>
      </c>
      <c r="D3000" s="7">
        <v>45008</v>
      </c>
      <c r="E3000" s="8" t="s">
        <v>1380</v>
      </c>
      <c r="F3000" s="9">
        <v>1427569</v>
      </c>
      <c r="G3000" s="8" t="s">
        <v>1378</v>
      </c>
      <c r="H3000" s="9">
        <v>149895</v>
      </c>
      <c r="I3000" s="112"/>
      <c r="J3000" s="113"/>
      <c r="K3000" s="114"/>
      <c r="L3000" s="115"/>
      <c r="M3000" s="116"/>
      <c r="N3000" s="15" t="str">
        <f t="shared" si="253"/>
        <v>16188</v>
      </c>
      <c r="O3000" t="str">
        <f t="shared" si="249"/>
        <v/>
      </c>
      <c r="Q3000">
        <f t="shared" si="255"/>
        <v>16188</v>
      </c>
      <c r="R3000" s="14">
        <f t="shared" si="252"/>
        <v>1427569</v>
      </c>
    </row>
    <row r="3001" spans="1:18" ht="14.45" customHeight="1" x14ac:dyDescent="0.25">
      <c r="A3001" s="11">
        <v>602</v>
      </c>
      <c r="B3001" s="100"/>
      <c r="C3001" s="6" t="s">
        <v>4126</v>
      </c>
      <c r="D3001" s="7">
        <v>44995</v>
      </c>
      <c r="E3001" s="8" t="s">
        <v>1380</v>
      </c>
      <c r="F3001" s="9">
        <v>2442259</v>
      </c>
      <c r="G3001" s="8" t="s">
        <v>1378</v>
      </c>
      <c r="H3001" s="9">
        <v>256437</v>
      </c>
      <c r="I3001" s="104"/>
      <c r="J3001" s="105"/>
      <c r="K3001" s="106"/>
      <c r="L3001" s="109"/>
      <c r="M3001" s="110"/>
      <c r="N3001" s="15" t="str">
        <f t="shared" si="253"/>
        <v>13270</v>
      </c>
      <c r="O3001" t="str">
        <f t="shared" si="249"/>
        <v/>
      </c>
      <c r="Q3001">
        <f t="shared" si="255"/>
        <v>13270</v>
      </c>
      <c r="R3001" s="14">
        <f t="shared" si="252"/>
        <v>2442259</v>
      </c>
    </row>
    <row r="3002" spans="1:18" ht="16.149999999999999" customHeight="1" x14ac:dyDescent="0.25">
      <c r="A3002" s="12">
        <v>603</v>
      </c>
      <c r="B3002" s="12" t="s">
        <v>4127</v>
      </c>
      <c r="C3002" s="6" t="s">
        <v>4128</v>
      </c>
      <c r="D3002" s="7">
        <v>45010</v>
      </c>
      <c r="E3002" s="8" t="s">
        <v>4129</v>
      </c>
      <c r="F3002" s="9">
        <v>-530710</v>
      </c>
      <c r="G3002" s="8" t="s">
        <v>1378</v>
      </c>
      <c r="H3002" s="9">
        <v>-55725</v>
      </c>
      <c r="I3002" s="94">
        <v>-474985</v>
      </c>
      <c r="J3002" s="95"/>
      <c r="K3002" s="96"/>
      <c r="L3002" s="97" t="s">
        <v>608</v>
      </c>
      <c r="M3002" s="98"/>
      <c r="N3002" t="str">
        <f t="shared" si="253"/>
        <v>'2658</v>
      </c>
      <c r="O3002" t="str">
        <f t="shared" si="249"/>
        <v>HT</v>
      </c>
      <c r="P3002" t="str">
        <f>+RIGHT(N3002,LEN(N3002)-1)</f>
        <v>2658</v>
      </c>
      <c r="Q3002">
        <f>+P3002*1</f>
        <v>2658</v>
      </c>
      <c r="R3002" s="14">
        <f t="shared" si="252"/>
        <v>-530710</v>
      </c>
    </row>
    <row r="3003" spans="1:18" ht="14.45" customHeight="1" x14ac:dyDescent="0.25">
      <c r="A3003" s="5">
        <v>604</v>
      </c>
      <c r="B3003" s="99" t="s">
        <v>4130</v>
      </c>
      <c r="C3003" s="6" t="s">
        <v>4131</v>
      </c>
      <c r="D3003" s="7">
        <v>45008</v>
      </c>
      <c r="E3003" s="8" t="s">
        <v>1380</v>
      </c>
      <c r="F3003" s="9">
        <v>3241876</v>
      </c>
      <c r="G3003" s="8" t="s">
        <v>1378</v>
      </c>
      <c r="H3003" s="9">
        <v>340397</v>
      </c>
      <c r="I3003" s="101">
        <v>9176284</v>
      </c>
      <c r="J3003" s="102"/>
      <c r="K3003" s="103"/>
      <c r="L3003" s="107" t="s">
        <v>616</v>
      </c>
      <c r="M3003" s="108"/>
      <c r="N3003" s="15" t="str">
        <f t="shared" si="253"/>
        <v>16360</v>
      </c>
      <c r="O3003" t="str">
        <f t="shared" si="249"/>
        <v/>
      </c>
      <c r="Q3003">
        <f t="shared" ref="Q3003:Q3009" si="256">+N3003*1</f>
        <v>16360</v>
      </c>
      <c r="R3003" s="14">
        <f t="shared" si="252"/>
        <v>3241876</v>
      </c>
    </row>
    <row r="3004" spans="1:18" ht="14.45" customHeight="1" x14ac:dyDescent="0.25">
      <c r="A3004" s="10">
        <v>605</v>
      </c>
      <c r="B3004" s="111"/>
      <c r="C3004" s="6" t="s">
        <v>4132</v>
      </c>
      <c r="D3004" s="7">
        <v>45002</v>
      </c>
      <c r="E3004" s="8" t="s">
        <v>1799</v>
      </c>
      <c r="F3004" s="9">
        <v>2970479</v>
      </c>
      <c r="G3004" s="8" t="s">
        <v>1378</v>
      </c>
      <c r="H3004" s="9">
        <v>311900</v>
      </c>
      <c r="I3004" s="112"/>
      <c r="J3004" s="113"/>
      <c r="K3004" s="114"/>
      <c r="L3004" s="115"/>
      <c r="M3004" s="116"/>
      <c r="N3004" s="15" t="str">
        <f t="shared" si="253"/>
        <v>15602</v>
      </c>
      <c r="O3004" t="str">
        <f t="shared" si="249"/>
        <v/>
      </c>
      <c r="Q3004">
        <f t="shared" si="256"/>
        <v>15602</v>
      </c>
      <c r="R3004" s="14">
        <f t="shared" si="252"/>
        <v>2970479</v>
      </c>
    </row>
    <row r="3005" spans="1:18" ht="14.45" customHeight="1" x14ac:dyDescent="0.25">
      <c r="A3005" s="11">
        <v>606</v>
      </c>
      <c r="B3005" s="100"/>
      <c r="C3005" s="6" t="s">
        <v>4133</v>
      </c>
      <c r="D3005" s="7">
        <v>44996</v>
      </c>
      <c r="E3005" s="8" t="s">
        <v>1377</v>
      </c>
      <c r="F3005" s="9">
        <v>4040476</v>
      </c>
      <c r="G3005" s="8" t="s">
        <v>1378</v>
      </c>
      <c r="H3005" s="9">
        <v>424250</v>
      </c>
      <c r="I3005" s="104"/>
      <c r="J3005" s="105"/>
      <c r="K3005" s="106"/>
      <c r="L3005" s="109"/>
      <c r="M3005" s="110"/>
      <c r="N3005" s="15" t="str">
        <f t="shared" si="253"/>
        <v>13380</v>
      </c>
      <c r="O3005" t="str">
        <f t="shared" si="249"/>
        <v/>
      </c>
      <c r="Q3005">
        <f t="shared" si="256"/>
        <v>13380</v>
      </c>
      <c r="R3005" s="14">
        <f t="shared" si="252"/>
        <v>4040476</v>
      </c>
    </row>
    <row r="3006" spans="1:18" ht="14.45" customHeight="1" x14ac:dyDescent="0.25">
      <c r="A3006" s="5">
        <v>607</v>
      </c>
      <c r="B3006" s="99" t="s">
        <v>4134</v>
      </c>
      <c r="C3006" s="6" t="s">
        <v>4135</v>
      </c>
      <c r="D3006" s="7">
        <v>44999</v>
      </c>
      <c r="E3006" s="8" t="s">
        <v>1380</v>
      </c>
      <c r="F3006" s="9">
        <v>3765702</v>
      </c>
      <c r="G3006" s="8" t="s">
        <v>1378</v>
      </c>
      <c r="H3006" s="9">
        <v>395399</v>
      </c>
      <c r="I3006" s="101">
        <v>9635002</v>
      </c>
      <c r="J3006" s="102"/>
      <c r="K3006" s="103"/>
      <c r="L3006" s="107" t="s">
        <v>627</v>
      </c>
      <c r="M3006" s="108"/>
      <c r="N3006" s="15" t="str">
        <f t="shared" si="253"/>
        <v>13575</v>
      </c>
      <c r="O3006" t="str">
        <f t="shared" si="249"/>
        <v/>
      </c>
      <c r="Q3006">
        <f t="shared" si="256"/>
        <v>13575</v>
      </c>
      <c r="R3006" s="14">
        <f t="shared" si="252"/>
        <v>3765702</v>
      </c>
    </row>
    <row r="3007" spans="1:18" ht="14.45" customHeight="1" x14ac:dyDescent="0.25">
      <c r="A3007" s="10">
        <v>608</v>
      </c>
      <c r="B3007" s="111"/>
      <c r="C3007" s="6" t="s">
        <v>4136</v>
      </c>
      <c r="D3007" s="7">
        <v>44986</v>
      </c>
      <c r="E3007" s="8" t="s">
        <v>1380</v>
      </c>
      <c r="F3007" s="9">
        <v>1773640</v>
      </c>
      <c r="G3007" s="8" t="s">
        <v>1378</v>
      </c>
      <c r="H3007" s="9">
        <v>186232</v>
      </c>
      <c r="I3007" s="112"/>
      <c r="J3007" s="113"/>
      <c r="K3007" s="114"/>
      <c r="L3007" s="115"/>
      <c r="M3007" s="116"/>
      <c r="N3007" s="15" t="str">
        <f t="shared" si="253"/>
        <v>09115</v>
      </c>
      <c r="O3007" t="str">
        <f t="shared" si="249"/>
        <v/>
      </c>
      <c r="Q3007">
        <f t="shared" si="256"/>
        <v>9115</v>
      </c>
      <c r="R3007" s="14">
        <f t="shared" si="252"/>
        <v>1773640</v>
      </c>
    </row>
    <row r="3008" spans="1:18" ht="14.45" customHeight="1" x14ac:dyDescent="0.25">
      <c r="A3008" s="10">
        <v>609</v>
      </c>
      <c r="B3008" s="111"/>
      <c r="C3008" s="6" t="s">
        <v>4137</v>
      </c>
      <c r="D3008" s="7">
        <v>45006</v>
      </c>
      <c r="E3008" s="8" t="s">
        <v>1380</v>
      </c>
      <c r="F3008" s="9">
        <v>3085830</v>
      </c>
      <c r="G3008" s="8" t="s">
        <v>1378</v>
      </c>
      <c r="H3008" s="9">
        <v>324012</v>
      </c>
      <c r="I3008" s="112"/>
      <c r="J3008" s="113"/>
      <c r="K3008" s="114"/>
      <c r="L3008" s="115"/>
      <c r="M3008" s="116"/>
      <c r="N3008" s="15" t="str">
        <f t="shared" si="253"/>
        <v>15850</v>
      </c>
      <c r="O3008" t="str">
        <f t="shared" si="249"/>
        <v/>
      </c>
      <c r="Q3008">
        <f t="shared" si="256"/>
        <v>15850</v>
      </c>
      <c r="R3008" s="14">
        <f t="shared" si="252"/>
        <v>3085830</v>
      </c>
    </row>
    <row r="3009" spans="1:18" ht="14.45" customHeight="1" x14ac:dyDescent="0.25">
      <c r="A3009" s="11">
        <v>610</v>
      </c>
      <c r="B3009" s="100"/>
      <c r="C3009" s="6" t="s">
        <v>4138</v>
      </c>
      <c r="D3009" s="7">
        <v>44992</v>
      </c>
      <c r="E3009" s="8" t="s">
        <v>1799</v>
      </c>
      <c r="F3009" s="9">
        <v>2140193</v>
      </c>
      <c r="G3009" s="8" t="s">
        <v>1378</v>
      </c>
      <c r="H3009" s="9">
        <v>224720</v>
      </c>
      <c r="I3009" s="104"/>
      <c r="J3009" s="105"/>
      <c r="K3009" s="106"/>
      <c r="L3009" s="109"/>
      <c r="M3009" s="110"/>
      <c r="N3009" s="15" t="str">
        <f t="shared" si="253"/>
        <v>11518</v>
      </c>
      <c r="O3009" t="str">
        <f t="shared" si="249"/>
        <v/>
      </c>
      <c r="Q3009">
        <f t="shared" si="256"/>
        <v>11518</v>
      </c>
      <c r="R3009" s="14">
        <f t="shared" si="252"/>
        <v>2140193</v>
      </c>
    </row>
    <row r="3010" spans="1:18" ht="16.149999999999999" customHeight="1" x14ac:dyDescent="0.25">
      <c r="A3010" s="12">
        <v>611</v>
      </c>
      <c r="B3010" s="12" t="s">
        <v>4139</v>
      </c>
      <c r="C3010" s="6" t="s">
        <v>4140</v>
      </c>
      <c r="D3010" s="7">
        <v>45026</v>
      </c>
      <c r="E3010" s="8" t="s">
        <v>4141</v>
      </c>
      <c r="F3010" s="9">
        <v>-394607</v>
      </c>
      <c r="G3010" s="8" t="s">
        <v>1378</v>
      </c>
      <c r="H3010" s="9">
        <v>-41434</v>
      </c>
      <c r="I3010" s="94">
        <v>-353173</v>
      </c>
      <c r="J3010" s="95"/>
      <c r="K3010" s="96"/>
      <c r="L3010" s="97" t="s">
        <v>627</v>
      </c>
      <c r="M3010" s="98"/>
      <c r="N3010" t="str">
        <f t="shared" si="253"/>
        <v>'484</v>
      </c>
      <c r="O3010" t="str">
        <f t="shared" si="249"/>
        <v>HT</v>
      </c>
      <c r="P3010" t="str">
        <f>+RIGHT(N3010,LEN(N3010)-1)</f>
        <v>484</v>
      </c>
      <c r="Q3010">
        <f>+P3010*1</f>
        <v>484</v>
      </c>
      <c r="R3010" s="14">
        <f t="shared" si="252"/>
        <v>-394607</v>
      </c>
    </row>
    <row r="3011" spans="1:18" ht="16.149999999999999" customHeight="1" x14ac:dyDescent="0.25">
      <c r="A3011" s="12">
        <v>612</v>
      </c>
      <c r="B3011" s="12" t="s">
        <v>4142</v>
      </c>
      <c r="C3011" s="6" t="s">
        <v>4143</v>
      </c>
      <c r="D3011" s="7">
        <v>44986</v>
      </c>
      <c r="E3011" s="8" t="s">
        <v>1799</v>
      </c>
      <c r="F3011" s="9">
        <v>807741</v>
      </c>
      <c r="G3011" s="8" t="s">
        <v>1378</v>
      </c>
      <c r="H3011" s="9">
        <v>84813</v>
      </c>
      <c r="I3011" s="94">
        <v>722928</v>
      </c>
      <c r="J3011" s="95"/>
      <c r="K3011" s="96"/>
      <c r="L3011" s="97" t="s">
        <v>635</v>
      </c>
      <c r="M3011" s="98"/>
      <c r="N3011" s="15" t="str">
        <f t="shared" si="253"/>
        <v>A9119</v>
      </c>
      <c r="O3011" t="str">
        <f t="shared" si="249"/>
        <v/>
      </c>
      <c r="Q3011">
        <v>9119</v>
      </c>
      <c r="R3011" s="14">
        <f t="shared" si="252"/>
        <v>807741</v>
      </c>
    </row>
    <row r="3012" spans="1:18" ht="14.45" customHeight="1" x14ac:dyDescent="0.25">
      <c r="A3012" s="5">
        <v>613</v>
      </c>
      <c r="B3012" s="99" t="s">
        <v>4144</v>
      </c>
      <c r="C3012" s="6" t="s">
        <v>4145</v>
      </c>
      <c r="D3012" s="7">
        <v>45008</v>
      </c>
      <c r="E3012" s="8" t="s">
        <v>1377</v>
      </c>
      <c r="F3012" s="9">
        <v>6256954</v>
      </c>
      <c r="G3012" s="8" t="s">
        <v>1378</v>
      </c>
      <c r="H3012" s="9">
        <v>656980</v>
      </c>
      <c r="I3012" s="101">
        <v>9726604</v>
      </c>
      <c r="J3012" s="102"/>
      <c r="K3012" s="103"/>
      <c r="L3012" s="107" t="s">
        <v>638</v>
      </c>
      <c r="M3012" s="108"/>
      <c r="N3012" s="15" t="str">
        <f t="shared" si="253"/>
        <v>15972</v>
      </c>
      <c r="O3012" t="str">
        <f t="shared" si="249"/>
        <v/>
      </c>
      <c r="Q3012">
        <f t="shared" ref="Q3012:Q3060" si="257">+N3012*1</f>
        <v>15972</v>
      </c>
      <c r="R3012" s="14">
        <f t="shared" si="252"/>
        <v>6256954</v>
      </c>
    </row>
    <row r="3013" spans="1:18" ht="14.45" customHeight="1" x14ac:dyDescent="0.25">
      <c r="A3013" s="10">
        <v>614</v>
      </c>
      <c r="B3013" s="111"/>
      <c r="C3013" s="6" t="s">
        <v>4146</v>
      </c>
      <c r="D3013" s="7">
        <v>44992</v>
      </c>
      <c r="E3013" s="8" t="s">
        <v>1380</v>
      </c>
      <c r="F3013" s="9">
        <v>2029379</v>
      </c>
      <c r="G3013" s="8" t="s">
        <v>1378</v>
      </c>
      <c r="H3013" s="9">
        <v>213085</v>
      </c>
      <c r="I3013" s="112"/>
      <c r="J3013" s="113"/>
      <c r="K3013" s="114"/>
      <c r="L3013" s="115"/>
      <c r="M3013" s="116"/>
      <c r="N3013" s="15" t="str">
        <f t="shared" si="253"/>
        <v>11482</v>
      </c>
      <c r="O3013" t="str">
        <f t="shared" si="249"/>
        <v/>
      </c>
      <c r="Q3013">
        <f t="shared" si="257"/>
        <v>11482</v>
      </c>
      <c r="R3013" s="14">
        <f t="shared" si="252"/>
        <v>2029379</v>
      </c>
    </row>
    <row r="3014" spans="1:18" ht="14.45" customHeight="1" x14ac:dyDescent="0.25">
      <c r="A3014" s="11">
        <v>615</v>
      </c>
      <c r="B3014" s="100"/>
      <c r="C3014" s="6" t="s">
        <v>4147</v>
      </c>
      <c r="D3014" s="7">
        <v>45003</v>
      </c>
      <c r="E3014" s="8" t="s">
        <v>1380</v>
      </c>
      <c r="F3014" s="9">
        <v>2581381</v>
      </c>
      <c r="G3014" s="8" t="s">
        <v>1378</v>
      </c>
      <c r="H3014" s="9">
        <v>271045</v>
      </c>
      <c r="I3014" s="104"/>
      <c r="J3014" s="105"/>
      <c r="K3014" s="106"/>
      <c r="L3014" s="109"/>
      <c r="M3014" s="110"/>
      <c r="N3014" s="15" t="str">
        <f t="shared" si="253"/>
        <v>15693</v>
      </c>
      <c r="O3014" t="str">
        <f t="shared" si="249"/>
        <v/>
      </c>
      <c r="Q3014">
        <f t="shared" si="257"/>
        <v>15693</v>
      </c>
      <c r="R3014" s="14">
        <f t="shared" si="252"/>
        <v>2581381</v>
      </c>
    </row>
    <row r="3015" spans="1:18" ht="14.45" customHeight="1" x14ac:dyDescent="0.25">
      <c r="A3015" s="5">
        <v>616</v>
      </c>
      <c r="B3015" s="99" t="s">
        <v>4148</v>
      </c>
      <c r="C3015" s="6" t="s">
        <v>4149</v>
      </c>
      <c r="D3015" s="7">
        <v>45000</v>
      </c>
      <c r="E3015" s="8" t="s">
        <v>1377</v>
      </c>
      <c r="F3015" s="9">
        <v>2458016</v>
      </c>
      <c r="G3015" s="8" t="s">
        <v>1378</v>
      </c>
      <c r="H3015" s="9">
        <v>258092</v>
      </c>
      <c r="I3015" s="101">
        <v>15833981</v>
      </c>
      <c r="J3015" s="102"/>
      <c r="K3015" s="103"/>
      <c r="L3015" s="107" t="s">
        <v>642</v>
      </c>
      <c r="M3015" s="108"/>
      <c r="N3015" s="15" t="str">
        <f t="shared" si="253"/>
        <v>13651</v>
      </c>
      <c r="O3015" t="str">
        <f t="shared" si="249"/>
        <v/>
      </c>
      <c r="Q3015">
        <f t="shared" si="257"/>
        <v>13651</v>
      </c>
      <c r="R3015" s="14">
        <f t="shared" si="252"/>
        <v>2458016</v>
      </c>
    </row>
    <row r="3016" spans="1:18" ht="14.45" customHeight="1" x14ac:dyDescent="0.25">
      <c r="A3016" s="10">
        <v>617</v>
      </c>
      <c r="B3016" s="111"/>
      <c r="C3016" s="6" t="s">
        <v>4150</v>
      </c>
      <c r="D3016" s="7">
        <v>45002</v>
      </c>
      <c r="E3016" s="8" t="s">
        <v>1390</v>
      </c>
      <c r="F3016" s="9">
        <v>1866475</v>
      </c>
      <c r="G3016" s="8" t="s">
        <v>1378</v>
      </c>
      <c r="H3016" s="9">
        <v>195980</v>
      </c>
      <c r="I3016" s="112"/>
      <c r="J3016" s="113"/>
      <c r="K3016" s="114"/>
      <c r="L3016" s="115"/>
      <c r="M3016" s="116"/>
      <c r="N3016" s="15" t="str">
        <f t="shared" si="253"/>
        <v>15634</v>
      </c>
      <c r="O3016" t="str">
        <f t="shared" si="249"/>
        <v/>
      </c>
      <c r="Q3016">
        <f t="shared" si="257"/>
        <v>15634</v>
      </c>
      <c r="R3016" s="14">
        <f t="shared" si="252"/>
        <v>1866475</v>
      </c>
    </row>
    <row r="3017" spans="1:18" ht="14.45" customHeight="1" x14ac:dyDescent="0.25">
      <c r="A3017" s="10">
        <v>618</v>
      </c>
      <c r="B3017" s="111"/>
      <c r="C3017" s="6" t="s">
        <v>4151</v>
      </c>
      <c r="D3017" s="7">
        <v>45009</v>
      </c>
      <c r="E3017" s="8" t="s">
        <v>1377</v>
      </c>
      <c r="F3017" s="9">
        <v>2374433</v>
      </c>
      <c r="G3017" s="8" t="s">
        <v>1378</v>
      </c>
      <c r="H3017" s="9">
        <v>249315</v>
      </c>
      <c r="I3017" s="112"/>
      <c r="J3017" s="113"/>
      <c r="K3017" s="114"/>
      <c r="L3017" s="115"/>
      <c r="M3017" s="116"/>
      <c r="N3017" s="15" t="str">
        <f t="shared" si="253"/>
        <v>17446</v>
      </c>
      <c r="O3017" t="str">
        <f t="shared" si="249"/>
        <v/>
      </c>
      <c r="Q3017">
        <f t="shared" si="257"/>
        <v>17446</v>
      </c>
      <c r="R3017" s="14">
        <f t="shared" si="252"/>
        <v>2374433</v>
      </c>
    </row>
    <row r="3018" spans="1:18" ht="14.45" customHeight="1" x14ac:dyDescent="0.25">
      <c r="A3018" s="10">
        <v>619</v>
      </c>
      <c r="B3018" s="111"/>
      <c r="C3018" s="6" t="s">
        <v>4152</v>
      </c>
      <c r="D3018" s="7">
        <v>44992</v>
      </c>
      <c r="E3018" s="8" t="s">
        <v>1377</v>
      </c>
      <c r="F3018" s="9">
        <v>1221638</v>
      </c>
      <c r="G3018" s="8" t="s">
        <v>1378</v>
      </c>
      <c r="H3018" s="9">
        <v>128272</v>
      </c>
      <c r="I3018" s="112"/>
      <c r="J3018" s="113"/>
      <c r="K3018" s="114"/>
      <c r="L3018" s="115"/>
      <c r="M3018" s="116"/>
      <c r="N3018" s="15" t="str">
        <f t="shared" si="253"/>
        <v>11541</v>
      </c>
      <c r="O3018" t="str">
        <f t="shared" si="249"/>
        <v/>
      </c>
      <c r="Q3018">
        <f t="shared" si="257"/>
        <v>11541</v>
      </c>
      <c r="R3018" s="14">
        <f t="shared" si="252"/>
        <v>1221638</v>
      </c>
    </row>
    <row r="3019" spans="1:18" ht="14.45" customHeight="1" x14ac:dyDescent="0.25">
      <c r="A3019" s="10">
        <v>620</v>
      </c>
      <c r="B3019" s="111"/>
      <c r="C3019" s="6" t="s">
        <v>4153</v>
      </c>
      <c r="D3019" s="7">
        <v>44988</v>
      </c>
      <c r="E3019" s="8" t="s">
        <v>1377</v>
      </c>
      <c r="F3019" s="9">
        <v>3846046</v>
      </c>
      <c r="G3019" s="8" t="s">
        <v>1378</v>
      </c>
      <c r="H3019" s="9">
        <v>403835</v>
      </c>
      <c r="I3019" s="112"/>
      <c r="J3019" s="113"/>
      <c r="K3019" s="114"/>
      <c r="L3019" s="115"/>
      <c r="M3019" s="116"/>
      <c r="N3019" s="15" t="str">
        <f t="shared" si="253"/>
        <v>11250</v>
      </c>
      <c r="O3019" t="str">
        <f t="shared" si="249"/>
        <v/>
      </c>
      <c r="Q3019">
        <f t="shared" si="257"/>
        <v>11250</v>
      </c>
      <c r="R3019" s="14">
        <f t="shared" si="252"/>
        <v>3846046</v>
      </c>
    </row>
    <row r="3020" spans="1:18" ht="14.45" customHeight="1" x14ac:dyDescent="0.25">
      <c r="A3020" s="10">
        <v>621</v>
      </c>
      <c r="B3020" s="111"/>
      <c r="C3020" s="6" t="s">
        <v>4154</v>
      </c>
      <c r="D3020" s="7">
        <v>45015</v>
      </c>
      <c r="E3020" s="8" t="s">
        <v>1377</v>
      </c>
      <c r="F3020" s="9">
        <v>2280372</v>
      </c>
      <c r="G3020" s="8" t="s">
        <v>1378</v>
      </c>
      <c r="H3020" s="9">
        <v>239439</v>
      </c>
      <c r="I3020" s="112"/>
      <c r="J3020" s="113"/>
      <c r="K3020" s="114"/>
      <c r="L3020" s="115"/>
      <c r="M3020" s="116"/>
      <c r="N3020" s="15" t="str">
        <f t="shared" si="253"/>
        <v>18689</v>
      </c>
      <c r="O3020" t="str">
        <f t="shared" si="249"/>
        <v/>
      </c>
      <c r="Q3020">
        <f t="shared" si="257"/>
        <v>18689</v>
      </c>
      <c r="R3020" s="14">
        <f t="shared" si="252"/>
        <v>2280372</v>
      </c>
    </row>
    <row r="3021" spans="1:18" ht="14.45" customHeight="1" x14ac:dyDescent="0.25">
      <c r="A3021" s="10">
        <v>622</v>
      </c>
      <c r="B3021" s="111"/>
      <c r="C3021" s="6" t="s">
        <v>4155</v>
      </c>
      <c r="D3021" s="7">
        <v>45013</v>
      </c>
      <c r="E3021" s="8" t="s">
        <v>1390</v>
      </c>
      <c r="F3021" s="9">
        <v>1768118</v>
      </c>
      <c r="G3021" s="8" t="s">
        <v>1378</v>
      </c>
      <c r="H3021" s="9">
        <v>185652</v>
      </c>
      <c r="I3021" s="112"/>
      <c r="J3021" s="113"/>
      <c r="K3021" s="114"/>
      <c r="L3021" s="115"/>
      <c r="M3021" s="116"/>
      <c r="N3021" s="15" t="str">
        <f t="shared" si="253"/>
        <v>17685</v>
      </c>
      <c r="O3021" t="str">
        <f t="shared" si="249"/>
        <v/>
      </c>
      <c r="Q3021">
        <f t="shared" si="257"/>
        <v>17685</v>
      </c>
      <c r="R3021" s="14">
        <f t="shared" si="252"/>
        <v>1768118</v>
      </c>
    </row>
    <row r="3022" spans="1:18" ht="14.45" customHeight="1" x14ac:dyDescent="0.25">
      <c r="A3022" s="11">
        <v>623</v>
      </c>
      <c r="B3022" s="100"/>
      <c r="C3022" s="6" t="s">
        <v>4156</v>
      </c>
      <c r="D3022" s="7">
        <v>45012</v>
      </c>
      <c r="E3022" s="8" t="s">
        <v>1377</v>
      </c>
      <c r="F3022" s="9">
        <v>1876501</v>
      </c>
      <c r="G3022" s="8" t="s">
        <v>1378</v>
      </c>
      <c r="H3022" s="9">
        <v>197033</v>
      </c>
      <c r="I3022" s="104"/>
      <c r="J3022" s="105"/>
      <c r="K3022" s="106"/>
      <c r="L3022" s="109"/>
      <c r="M3022" s="110"/>
      <c r="N3022" s="15" t="str">
        <f t="shared" si="253"/>
        <v>17544</v>
      </c>
      <c r="O3022" t="str">
        <f t="shared" si="249"/>
        <v/>
      </c>
      <c r="Q3022">
        <f t="shared" si="257"/>
        <v>17544</v>
      </c>
      <c r="R3022" s="14">
        <f t="shared" si="252"/>
        <v>1876501</v>
      </c>
    </row>
    <row r="3023" spans="1:18" ht="14.45" customHeight="1" x14ac:dyDescent="0.25">
      <c r="A3023" s="5">
        <v>624</v>
      </c>
      <c r="B3023" s="99" t="s">
        <v>4157</v>
      </c>
      <c r="C3023" s="6" t="s">
        <v>4158</v>
      </c>
      <c r="D3023" s="7">
        <v>45012</v>
      </c>
      <c r="E3023" s="8" t="s">
        <v>1799</v>
      </c>
      <c r="F3023" s="9">
        <v>1359743</v>
      </c>
      <c r="G3023" s="8" t="s">
        <v>1378</v>
      </c>
      <c r="H3023" s="9">
        <v>142773</v>
      </c>
      <c r="I3023" s="101">
        <v>7627305</v>
      </c>
      <c r="J3023" s="102"/>
      <c r="K3023" s="103"/>
      <c r="L3023" s="107" t="s">
        <v>652</v>
      </c>
      <c r="M3023" s="108"/>
      <c r="N3023" s="15" t="str">
        <f t="shared" si="253"/>
        <v>17540</v>
      </c>
      <c r="O3023" t="str">
        <f t="shared" si="249"/>
        <v/>
      </c>
      <c r="Q3023">
        <f t="shared" si="257"/>
        <v>17540</v>
      </c>
      <c r="R3023" s="14">
        <f t="shared" si="252"/>
        <v>1359743</v>
      </c>
    </row>
    <row r="3024" spans="1:18" ht="14.45" customHeight="1" x14ac:dyDescent="0.25">
      <c r="A3024" s="10">
        <v>625</v>
      </c>
      <c r="B3024" s="111"/>
      <c r="C3024" s="6" t="s">
        <v>4159</v>
      </c>
      <c r="D3024" s="7">
        <v>45009</v>
      </c>
      <c r="E3024" s="8" t="s">
        <v>1380</v>
      </c>
      <c r="F3024" s="9">
        <v>1773640</v>
      </c>
      <c r="G3024" s="8" t="s">
        <v>1378</v>
      </c>
      <c r="H3024" s="9">
        <v>186232</v>
      </c>
      <c r="I3024" s="112"/>
      <c r="J3024" s="113"/>
      <c r="K3024" s="114"/>
      <c r="L3024" s="115"/>
      <c r="M3024" s="116"/>
      <c r="N3024" s="15" t="str">
        <f t="shared" si="253"/>
        <v>17475</v>
      </c>
      <c r="O3024" t="str">
        <f t="shared" si="249"/>
        <v/>
      </c>
      <c r="Q3024">
        <f t="shared" si="257"/>
        <v>17475</v>
      </c>
      <c r="R3024" s="14">
        <f t="shared" si="252"/>
        <v>1773640</v>
      </c>
    </row>
    <row r="3025" spans="1:18" ht="14.45" customHeight="1" x14ac:dyDescent="0.25">
      <c r="A3025" s="10">
        <v>626</v>
      </c>
      <c r="B3025" s="111"/>
      <c r="C3025" s="6" t="s">
        <v>4160</v>
      </c>
      <c r="D3025" s="7">
        <v>44986</v>
      </c>
      <c r="E3025" s="8" t="s">
        <v>1380</v>
      </c>
      <c r="F3025" s="9">
        <v>1497639</v>
      </c>
      <c r="G3025" s="8" t="s">
        <v>1378</v>
      </c>
      <c r="H3025" s="9">
        <v>157252</v>
      </c>
      <c r="I3025" s="112"/>
      <c r="J3025" s="113"/>
      <c r="K3025" s="114"/>
      <c r="L3025" s="115"/>
      <c r="M3025" s="116"/>
      <c r="N3025" s="15" t="str">
        <f t="shared" si="253"/>
        <v>09108</v>
      </c>
      <c r="O3025" t="str">
        <f t="shared" si="249"/>
        <v/>
      </c>
      <c r="Q3025">
        <f t="shared" si="257"/>
        <v>9108</v>
      </c>
      <c r="R3025" s="14">
        <f t="shared" si="252"/>
        <v>1497639</v>
      </c>
    </row>
    <row r="3026" spans="1:18" ht="14.45" customHeight="1" x14ac:dyDescent="0.25">
      <c r="A3026" s="10">
        <v>627</v>
      </c>
      <c r="B3026" s="111"/>
      <c r="C3026" s="6" t="s">
        <v>4161</v>
      </c>
      <c r="D3026" s="7">
        <v>44994</v>
      </c>
      <c r="E3026" s="8" t="s">
        <v>1799</v>
      </c>
      <c r="F3026" s="9">
        <v>2117467</v>
      </c>
      <c r="G3026" s="8" t="s">
        <v>1378</v>
      </c>
      <c r="H3026" s="9">
        <v>222334</v>
      </c>
      <c r="I3026" s="112"/>
      <c r="J3026" s="113"/>
      <c r="K3026" s="114"/>
      <c r="L3026" s="115"/>
      <c r="M3026" s="116"/>
      <c r="N3026" s="15" t="str">
        <f t="shared" si="253"/>
        <v>13173</v>
      </c>
      <c r="O3026" t="str">
        <f t="shared" si="249"/>
        <v/>
      </c>
      <c r="Q3026">
        <f t="shared" si="257"/>
        <v>13173</v>
      </c>
      <c r="R3026" s="14">
        <f t="shared" si="252"/>
        <v>2117467</v>
      </c>
    </row>
    <row r="3027" spans="1:18" ht="14.45" customHeight="1" x14ac:dyDescent="0.25">
      <c r="A3027" s="11">
        <v>628</v>
      </c>
      <c r="B3027" s="100"/>
      <c r="C3027" s="6" t="s">
        <v>4162</v>
      </c>
      <c r="D3027" s="7">
        <v>44991</v>
      </c>
      <c r="E3027" s="8" t="s">
        <v>1380</v>
      </c>
      <c r="F3027" s="9">
        <v>1773640</v>
      </c>
      <c r="G3027" s="8" t="s">
        <v>1378</v>
      </c>
      <c r="H3027" s="9">
        <v>186232</v>
      </c>
      <c r="I3027" s="104"/>
      <c r="J3027" s="105"/>
      <c r="K3027" s="106"/>
      <c r="L3027" s="109"/>
      <c r="M3027" s="110"/>
      <c r="N3027" s="15" t="str">
        <f t="shared" si="253"/>
        <v>11355</v>
      </c>
      <c r="O3027" t="str">
        <f t="shared" si="249"/>
        <v/>
      </c>
      <c r="Q3027">
        <f t="shared" si="257"/>
        <v>11355</v>
      </c>
      <c r="R3027" s="14">
        <f t="shared" si="252"/>
        <v>1773640</v>
      </c>
    </row>
    <row r="3028" spans="1:18" ht="14.45" customHeight="1" x14ac:dyDescent="0.25">
      <c r="A3028" s="5">
        <v>629</v>
      </c>
      <c r="B3028" s="99" t="s">
        <v>4163</v>
      </c>
      <c r="C3028" s="6" t="s">
        <v>4164</v>
      </c>
      <c r="D3028" s="7">
        <v>44994</v>
      </c>
      <c r="E3028" s="8" t="s">
        <v>1799</v>
      </c>
      <c r="F3028" s="9">
        <v>2669469</v>
      </c>
      <c r="G3028" s="8" t="s">
        <v>1378</v>
      </c>
      <c r="H3028" s="9">
        <v>280294</v>
      </c>
      <c r="I3028" s="101">
        <v>12308495</v>
      </c>
      <c r="J3028" s="102"/>
      <c r="K3028" s="103"/>
      <c r="L3028" s="107" t="s">
        <v>664</v>
      </c>
      <c r="M3028" s="108"/>
      <c r="N3028" s="15" t="str">
        <f t="shared" si="253"/>
        <v>12699</v>
      </c>
      <c r="O3028" t="str">
        <f t="shared" ref="O3028:O3091" si="258">+IF(F3028&gt;0,"","HT")</f>
        <v/>
      </c>
      <c r="Q3028">
        <f t="shared" si="257"/>
        <v>12699</v>
      </c>
      <c r="R3028" s="14">
        <f t="shared" si="252"/>
        <v>2669469</v>
      </c>
    </row>
    <row r="3029" spans="1:18" ht="14.45" customHeight="1" x14ac:dyDescent="0.25">
      <c r="A3029" s="10">
        <v>630</v>
      </c>
      <c r="B3029" s="111"/>
      <c r="C3029" s="6" t="s">
        <v>4165</v>
      </c>
      <c r="D3029" s="7">
        <v>44987</v>
      </c>
      <c r="E3029" s="8" t="s">
        <v>1377</v>
      </c>
      <c r="F3029" s="9">
        <v>1221638</v>
      </c>
      <c r="G3029" s="8" t="s">
        <v>1378</v>
      </c>
      <c r="H3029" s="9">
        <v>128272</v>
      </c>
      <c r="I3029" s="112"/>
      <c r="J3029" s="113"/>
      <c r="K3029" s="114"/>
      <c r="L3029" s="115"/>
      <c r="M3029" s="116"/>
      <c r="N3029" s="15" t="str">
        <f t="shared" si="253"/>
        <v>10532</v>
      </c>
      <c r="O3029" t="str">
        <f t="shared" si="258"/>
        <v/>
      </c>
      <c r="Q3029">
        <f t="shared" si="257"/>
        <v>10532</v>
      </c>
      <c r="R3029" s="14">
        <f t="shared" si="252"/>
        <v>1221638</v>
      </c>
    </row>
    <row r="3030" spans="1:18" ht="14.45" customHeight="1" x14ac:dyDescent="0.25">
      <c r="A3030" s="10">
        <v>631</v>
      </c>
      <c r="B3030" s="111"/>
      <c r="C3030" s="6" t="s">
        <v>4166</v>
      </c>
      <c r="D3030" s="7">
        <v>45015</v>
      </c>
      <c r="E3030" s="8" t="s">
        <v>1380</v>
      </c>
      <c r="F3030" s="9">
        <v>1497639</v>
      </c>
      <c r="G3030" s="8" t="s">
        <v>1378</v>
      </c>
      <c r="H3030" s="9">
        <v>157252</v>
      </c>
      <c r="I3030" s="112"/>
      <c r="J3030" s="113"/>
      <c r="K3030" s="114"/>
      <c r="L3030" s="115"/>
      <c r="M3030" s="116"/>
      <c r="N3030" s="15" t="str">
        <f t="shared" si="253"/>
        <v>18098</v>
      </c>
      <c r="O3030" t="str">
        <f t="shared" si="258"/>
        <v/>
      </c>
      <c r="Q3030">
        <f t="shared" si="257"/>
        <v>18098</v>
      </c>
      <c r="R3030" s="14">
        <f t="shared" si="252"/>
        <v>1497639</v>
      </c>
    </row>
    <row r="3031" spans="1:18" ht="14.45" customHeight="1" x14ac:dyDescent="0.25">
      <c r="A3031" s="10">
        <v>632</v>
      </c>
      <c r="B3031" s="111"/>
      <c r="C3031" s="6" t="s">
        <v>4167</v>
      </c>
      <c r="D3031" s="7">
        <v>45000</v>
      </c>
      <c r="E3031" s="8" t="s">
        <v>1380</v>
      </c>
      <c r="F3031" s="9">
        <v>3803019</v>
      </c>
      <c r="G3031" s="8" t="s">
        <v>1378</v>
      </c>
      <c r="H3031" s="9">
        <v>399317</v>
      </c>
      <c r="I3031" s="112"/>
      <c r="J3031" s="113"/>
      <c r="K3031" s="114"/>
      <c r="L3031" s="115"/>
      <c r="M3031" s="116"/>
      <c r="N3031" s="15" t="str">
        <f t="shared" si="253"/>
        <v>13663</v>
      </c>
      <c r="O3031" t="str">
        <f t="shared" si="258"/>
        <v/>
      </c>
      <c r="Q3031">
        <f t="shared" si="257"/>
        <v>13663</v>
      </c>
      <c r="R3031" s="14">
        <f t="shared" si="252"/>
        <v>3803019</v>
      </c>
    </row>
    <row r="3032" spans="1:18" ht="14.45" customHeight="1" x14ac:dyDescent="0.25">
      <c r="A3032" s="11">
        <v>633</v>
      </c>
      <c r="B3032" s="100"/>
      <c r="C3032" s="6" t="s">
        <v>4168</v>
      </c>
      <c r="D3032" s="7">
        <v>45007</v>
      </c>
      <c r="E3032" s="8" t="s">
        <v>1380</v>
      </c>
      <c r="F3032" s="9">
        <v>4560743</v>
      </c>
      <c r="G3032" s="8" t="s">
        <v>1378</v>
      </c>
      <c r="H3032" s="9">
        <v>478878</v>
      </c>
      <c r="I3032" s="104"/>
      <c r="J3032" s="105"/>
      <c r="K3032" s="106"/>
      <c r="L3032" s="109"/>
      <c r="M3032" s="110"/>
      <c r="N3032" s="15" t="str">
        <f t="shared" si="253"/>
        <v>15911</v>
      </c>
      <c r="O3032" t="str">
        <f t="shared" si="258"/>
        <v/>
      </c>
      <c r="Q3032">
        <f t="shared" si="257"/>
        <v>15911</v>
      </c>
      <c r="R3032" s="14">
        <f t="shared" si="252"/>
        <v>4560743</v>
      </c>
    </row>
    <row r="3033" spans="1:18" ht="14.45" customHeight="1" x14ac:dyDescent="0.25">
      <c r="A3033" s="5">
        <v>634</v>
      </c>
      <c r="B3033" s="99" t="s">
        <v>4169</v>
      </c>
      <c r="C3033" s="6" t="s">
        <v>4170</v>
      </c>
      <c r="D3033" s="7">
        <v>45005</v>
      </c>
      <c r="E3033" s="8" t="s">
        <v>1380</v>
      </c>
      <c r="F3033" s="9">
        <v>1221638</v>
      </c>
      <c r="G3033" s="8" t="s">
        <v>1378</v>
      </c>
      <c r="H3033" s="9">
        <v>128272</v>
      </c>
      <c r="I3033" s="101">
        <v>4673313</v>
      </c>
      <c r="J3033" s="102"/>
      <c r="K3033" s="103"/>
      <c r="L3033" s="107" t="s">
        <v>670</v>
      </c>
      <c r="M3033" s="108"/>
      <c r="N3033" s="15" t="str">
        <f t="shared" si="253"/>
        <v>15767</v>
      </c>
      <c r="O3033" t="str">
        <f t="shared" si="258"/>
        <v/>
      </c>
      <c r="Q3033">
        <f t="shared" si="257"/>
        <v>15767</v>
      </c>
      <c r="R3033" s="14">
        <f t="shared" si="252"/>
        <v>1221638</v>
      </c>
    </row>
    <row r="3034" spans="1:18" ht="14.45" customHeight="1" x14ac:dyDescent="0.25">
      <c r="A3034" s="10">
        <v>635</v>
      </c>
      <c r="B3034" s="111"/>
      <c r="C3034" s="6" t="s">
        <v>4171</v>
      </c>
      <c r="D3034" s="7">
        <v>44995</v>
      </c>
      <c r="E3034" s="8" t="s">
        <v>1380</v>
      </c>
      <c r="F3034" s="9">
        <v>1970562</v>
      </c>
      <c r="G3034" s="8" t="s">
        <v>1378</v>
      </c>
      <c r="H3034" s="9">
        <v>206909</v>
      </c>
      <c r="I3034" s="112"/>
      <c r="J3034" s="113"/>
      <c r="K3034" s="114"/>
      <c r="L3034" s="115"/>
      <c r="M3034" s="116"/>
      <c r="N3034" s="15" t="str">
        <f t="shared" si="253"/>
        <v>13203</v>
      </c>
      <c r="O3034" t="str">
        <f t="shared" si="258"/>
        <v/>
      </c>
      <c r="Q3034">
        <f t="shared" si="257"/>
        <v>13203</v>
      </c>
      <c r="R3034" s="14">
        <f t="shared" si="252"/>
        <v>1970562</v>
      </c>
    </row>
    <row r="3035" spans="1:18" ht="14.45" customHeight="1" x14ac:dyDescent="0.25">
      <c r="A3035" s="11">
        <v>636</v>
      </c>
      <c r="B3035" s="100"/>
      <c r="C3035" s="6" t="s">
        <v>4172</v>
      </c>
      <c r="D3035" s="7">
        <v>45012</v>
      </c>
      <c r="E3035" s="8" t="s">
        <v>1380</v>
      </c>
      <c r="F3035" s="9">
        <v>2029379</v>
      </c>
      <c r="G3035" s="8" t="s">
        <v>1378</v>
      </c>
      <c r="H3035" s="9">
        <v>213085</v>
      </c>
      <c r="I3035" s="104"/>
      <c r="J3035" s="105"/>
      <c r="K3035" s="106"/>
      <c r="L3035" s="109"/>
      <c r="M3035" s="110"/>
      <c r="N3035" s="15" t="str">
        <f t="shared" si="253"/>
        <v>17529</v>
      </c>
      <c r="O3035" t="str">
        <f t="shared" si="258"/>
        <v/>
      </c>
      <c r="Q3035">
        <f t="shared" si="257"/>
        <v>17529</v>
      </c>
      <c r="R3035" s="14">
        <f t="shared" si="252"/>
        <v>2029379</v>
      </c>
    </row>
    <row r="3036" spans="1:18" ht="14.45" customHeight="1" x14ac:dyDescent="0.25">
      <c r="A3036" s="5">
        <v>637</v>
      </c>
      <c r="B3036" s="99" t="s">
        <v>4173</v>
      </c>
      <c r="C3036" s="6" t="s">
        <v>4174</v>
      </c>
      <c r="D3036" s="7">
        <v>45006</v>
      </c>
      <c r="E3036" s="8" t="s">
        <v>1380</v>
      </c>
      <c r="F3036" s="9">
        <v>4340149</v>
      </c>
      <c r="G3036" s="8" t="s">
        <v>1378</v>
      </c>
      <c r="H3036" s="9">
        <v>455715</v>
      </c>
      <c r="I3036" s="101">
        <v>11113893</v>
      </c>
      <c r="J3036" s="102"/>
      <c r="K3036" s="103"/>
      <c r="L3036" s="107" t="s">
        <v>676</v>
      </c>
      <c r="M3036" s="108"/>
      <c r="N3036" s="15" t="str">
        <f t="shared" si="253"/>
        <v>15843</v>
      </c>
      <c r="O3036" t="str">
        <f t="shared" si="258"/>
        <v/>
      </c>
      <c r="Q3036">
        <f t="shared" si="257"/>
        <v>15843</v>
      </c>
      <c r="R3036" s="14">
        <f t="shared" si="252"/>
        <v>4340149</v>
      </c>
    </row>
    <row r="3037" spans="1:18" ht="14.45" customHeight="1" x14ac:dyDescent="0.25">
      <c r="A3037" s="10">
        <v>638</v>
      </c>
      <c r="B3037" s="111"/>
      <c r="C3037" s="6" t="s">
        <v>4175</v>
      </c>
      <c r="D3037" s="7">
        <v>45002</v>
      </c>
      <c r="E3037" s="8" t="s">
        <v>1380</v>
      </c>
      <c r="F3037" s="9">
        <v>2581381</v>
      </c>
      <c r="G3037" s="8" t="s">
        <v>1378</v>
      </c>
      <c r="H3037" s="9">
        <v>271045</v>
      </c>
      <c r="I3037" s="112"/>
      <c r="J3037" s="113"/>
      <c r="K3037" s="114"/>
      <c r="L3037" s="115"/>
      <c r="M3037" s="116"/>
      <c r="N3037" s="15" t="str">
        <f t="shared" si="253"/>
        <v>15605</v>
      </c>
      <c r="O3037" t="str">
        <f t="shared" si="258"/>
        <v/>
      </c>
      <c r="Q3037">
        <f t="shared" si="257"/>
        <v>15605</v>
      </c>
      <c r="R3037" s="14">
        <f t="shared" si="252"/>
        <v>2581381</v>
      </c>
    </row>
    <row r="3038" spans="1:18" ht="14.45" customHeight="1" x14ac:dyDescent="0.25">
      <c r="A3038" s="10">
        <v>639</v>
      </c>
      <c r="B3038" s="111"/>
      <c r="C3038" s="6" t="s">
        <v>4176</v>
      </c>
      <c r="D3038" s="7">
        <v>44996</v>
      </c>
      <c r="E3038" s="8" t="s">
        <v>1380</v>
      </c>
      <c r="F3038" s="9">
        <v>2235310</v>
      </c>
      <c r="G3038" s="8" t="s">
        <v>1378</v>
      </c>
      <c r="H3038" s="9">
        <v>234707</v>
      </c>
      <c r="I3038" s="112"/>
      <c r="J3038" s="113"/>
      <c r="K3038" s="114"/>
      <c r="L3038" s="115"/>
      <c r="M3038" s="116"/>
      <c r="N3038" s="15" t="str">
        <f t="shared" si="253"/>
        <v>13313</v>
      </c>
      <c r="O3038" t="str">
        <f t="shared" si="258"/>
        <v/>
      </c>
      <c r="Q3038">
        <f t="shared" si="257"/>
        <v>13313</v>
      </c>
      <c r="R3038" s="14">
        <f t="shared" si="252"/>
        <v>2235310</v>
      </c>
    </row>
    <row r="3039" spans="1:18" ht="14.45" customHeight="1" x14ac:dyDescent="0.25">
      <c r="A3039" s="11">
        <v>640</v>
      </c>
      <c r="B3039" s="100"/>
      <c r="C3039" s="6" t="s">
        <v>4177</v>
      </c>
      <c r="D3039" s="7">
        <v>44992</v>
      </c>
      <c r="E3039" s="8" t="s">
        <v>1799</v>
      </c>
      <c r="F3039" s="9">
        <v>3260917</v>
      </c>
      <c r="G3039" s="8" t="s">
        <v>1378</v>
      </c>
      <c r="H3039" s="9">
        <v>342396</v>
      </c>
      <c r="I3039" s="104"/>
      <c r="J3039" s="105"/>
      <c r="K3039" s="106"/>
      <c r="L3039" s="109"/>
      <c r="M3039" s="110"/>
      <c r="N3039" s="15" t="str">
        <f t="shared" si="253"/>
        <v>11494</v>
      </c>
      <c r="O3039" t="str">
        <f t="shared" si="258"/>
        <v/>
      </c>
      <c r="Q3039">
        <f t="shared" si="257"/>
        <v>11494</v>
      </c>
      <c r="R3039" s="14">
        <f t="shared" si="252"/>
        <v>3260917</v>
      </c>
    </row>
    <row r="3040" spans="1:18" ht="14.45" customHeight="1" x14ac:dyDescent="0.25">
      <c r="A3040" s="5">
        <v>641</v>
      </c>
      <c r="B3040" s="99" t="s">
        <v>4178</v>
      </c>
      <c r="C3040" s="6" t="s">
        <v>4179</v>
      </c>
      <c r="D3040" s="7">
        <v>45000</v>
      </c>
      <c r="E3040" s="8" t="s">
        <v>1380</v>
      </c>
      <c r="F3040" s="9">
        <v>2778303</v>
      </c>
      <c r="G3040" s="8" t="s">
        <v>1378</v>
      </c>
      <c r="H3040" s="9">
        <v>291722</v>
      </c>
      <c r="I3040" s="101">
        <v>7688010</v>
      </c>
      <c r="J3040" s="102"/>
      <c r="K3040" s="103"/>
      <c r="L3040" s="107" t="s">
        <v>685</v>
      </c>
      <c r="M3040" s="108"/>
      <c r="N3040" s="15" t="str">
        <f t="shared" si="253"/>
        <v>13684</v>
      </c>
      <c r="O3040" t="str">
        <f t="shared" si="258"/>
        <v/>
      </c>
      <c r="Q3040">
        <f t="shared" si="257"/>
        <v>13684</v>
      </c>
      <c r="R3040" s="14">
        <f t="shared" si="252"/>
        <v>2778303</v>
      </c>
    </row>
    <row r="3041" spans="1:18" ht="14.45" customHeight="1" x14ac:dyDescent="0.25">
      <c r="A3041" s="10">
        <v>642</v>
      </c>
      <c r="B3041" s="111"/>
      <c r="C3041" s="6" t="s">
        <v>4180</v>
      </c>
      <c r="D3041" s="7">
        <v>44989</v>
      </c>
      <c r="E3041" s="8" t="s">
        <v>1377</v>
      </c>
      <c r="F3041" s="9">
        <v>2531364</v>
      </c>
      <c r="G3041" s="8" t="s">
        <v>1378</v>
      </c>
      <c r="H3041" s="9">
        <v>265793</v>
      </c>
      <c r="I3041" s="112"/>
      <c r="J3041" s="113"/>
      <c r="K3041" s="114"/>
      <c r="L3041" s="115"/>
      <c r="M3041" s="116"/>
      <c r="N3041" s="15" t="str">
        <f t="shared" si="253"/>
        <v>11331</v>
      </c>
      <c r="O3041" t="str">
        <f t="shared" si="258"/>
        <v/>
      </c>
      <c r="Q3041">
        <f t="shared" si="257"/>
        <v>11331</v>
      </c>
      <c r="R3041" s="14">
        <f t="shared" ref="R3041:R3104" si="259">+F3041</f>
        <v>2531364</v>
      </c>
    </row>
    <row r="3042" spans="1:18" ht="14.45" customHeight="1" x14ac:dyDescent="0.25">
      <c r="A3042" s="11">
        <v>643</v>
      </c>
      <c r="B3042" s="100"/>
      <c r="C3042" s="6" t="s">
        <v>4181</v>
      </c>
      <c r="D3042" s="7">
        <v>45014</v>
      </c>
      <c r="E3042" s="8" t="s">
        <v>1380</v>
      </c>
      <c r="F3042" s="9">
        <v>3280288</v>
      </c>
      <c r="G3042" s="8" t="s">
        <v>1378</v>
      </c>
      <c r="H3042" s="9">
        <v>344430</v>
      </c>
      <c r="I3042" s="104"/>
      <c r="J3042" s="105"/>
      <c r="K3042" s="106"/>
      <c r="L3042" s="109"/>
      <c r="M3042" s="110"/>
      <c r="N3042" s="15" t="str">
        <f t="shared" si="253"/>
        <v>17744</v>
      </c>
      <c r="O3042" t="str">
        <f t="shared" si="258"/>
        <v/>
      </c>
      <c r="Q3042">
        <f t="shared" si="257"/>
        <v>17744</v>
      </c>
      <c r="R3042" s="14">
        <f t="shared" si="259"/>
        <v>3280288</v>
      </c>
    </row>
    <row r="3043" spans="1:18" ht="14.45" customHeight="1" x14ac:dyDescent="0.25">
      <c r="A3043" s="5">
        <v>644</v>
      </c>
      <c r="B3043" s="99" t="s">
        <v>4182</v>
      </c>
      <c r="C3043" s="6" t="s">
        <v>4183</v>
      </c>
      <c r="D3043" s="7">
        <v>44999</v>
      </c>
      <c r="E3043" s="8" t="s">
        <v>1799</v>
      </c>
      <c r="F3043" s="9">
        <v>3890090</v>
      </c>
      <c r="G3043" s="8" t="s">
        <v>1378</v>
      </c>
      <c r="H3043" s="9">
        <v>408459</v>
      </c>
      <c r="I3043" s="101">
        <v>10110781</v>
      </c>
      <c r="J3043" s="102"/>
      <c r="K3043" s="103"/>
      <c r="L3043" s="107" t="s">
        <v>696</v>
      </c>
      <c r="M3043" s="108"/>
      <c r="N3043" s="15" t="str">
        <f t="shared" si="253"/>
        <v>13561</v>
      </c>
      <c r="O3043" t="str">
        <f t="shared" si="258"/>
        <v/>
      </c>
      <c r="Q3043">
        <f t="shared" si="257"/>
        <v>13561</v>
      </c>
      <c r="R3043" s="14">
        <f t="shared" si="259"/>
        <v>3890090</v>
      </c>
    </row>
    <row r="3044" spans="1:18" ht="14.45" customHeight="1" x14ac:dyDescent="0.25">
      <c r="A3044" s="10">
        <v>645</v>
      </c>
      <c r="B3044" s="111"/>
      <c r="C3044" s="6" t="s">
        <v>4184</v>
      </c>
      <c r="D3044" s="7">
        <v>45006</v>
      </c>
      <c r="E3044" s="8" t="s">
        <v>1380</v>
      </c>
      <c r="F3044" s="9">
        <v>2846129</v>
      </c>
      <c r="G3044" s="8" t="s">
        <v>1378</v>
      </c>
      <c r="H3044" s="9">
        <v>298844</v>
      </c>
      <c r="I3044" s="112"/>
      <c r="J3044" s="113"/>
      <c r="K3044" s="114"/>
      <c r="L3044" s="115"/>
      <c r="M3044" s="116"/>
      <c r="N3044" s="15" t="str">
        <f t="shared" si="253"/>
        <v>15823</v>
      </c>
      <c r="O3044" t="str">
        <f t="shared" si="258"/>
        <v/>
      </c>
      <c r="Q3044">
        <f t="shared" si="257"/>
        <v>15823</v>
      </c>
      <c r="R3044" s="14">
        <f t="shared" si="259"/>
        <v>2846129</v>
      </c>
    </row>
    <row r="3045" spans="1:18" ht="14.45" customHeight="1" x14ac:dyDescent="0.25">
      <c r="A3045" s="10">
        <v>646</v>
      </c>
      <c r="B3045" s="111"/>
      <c r="C3045" s="6" t="s">
        <v>4185</v>
      </c>
      <c r="D3045" s="7">
        <v>44991</v>
      </c>
      <c r="E3045" s="8" t="s">
        <v>1380</v>
      </c>
      <c r="F3045" s="9">
        <v>1876501</v>
      </c>
      <c r="G3045" s="8" t="s">
        <v>1378</v>
      </c>
      <c r="H3045" s="9">
        <v>197033</v>
      </c>
      <c r="I3045" s="112"/>
      <c r="J3045" s="113"/>
      <c r="K3045" s="114"/>
      <c r="L3045" s="115"/>
      <c r="M3045" s="116"/>
      <c r="N3045" s="15" t="str">
        <f t="shared" si="253"/>
        <v>11388</v>
      </c>
      <c r="O3045" t="str">
        <f t="shared" si="258"/>
        <v/>
      </c>
      <c r="Q3045">
        <f t="shared" si="257"/>
        <v>11388</v>
      </c>
      <c r="R3045" s="14">
        <f t="shared" si="259"/>
        <v>1876501</v>
      </c>
    </row>
    <row r="3046" spans="1:18" ht="14.45" customHeight="1" x14ac:dyDescent="0.25">
      <c r="A3046" s="11">
        <v>647</v>
      </c>
      <c r="B3046" s="100"/>
      <c r="C3046" s="6" t="s">
        <v>4186</v>
      </c>
      <c r="D3046" s="7">
        <v>45013</v>
      </c>
      <c r="E3046" s="8" t="s">
        <v>1380</v>
      </c>
      <c r="F3046" s="9">
        <v>2684242</v>
      </c>
      <c r="G3046" s="8" t="s">
        <v>1378</v>
      </c>
      <c r="H3046" s="9">
        <v>281845</v>
      </c>
      <c r="I3046" s="104"/>
      <c r="J3046" s="105"/>
      <c r="K3046" s="106"/>
      <c r="L3046" s="109"/>
      <c r="M3046" s="110"/>
      <c r="N3046" s="15" t="str">
        <f t="shared" ref="N3046:N3109" si="260">+RIGHT(C3046,5)</f>
        <v>17659</v>
      </c>
      <c r="O3046" t="str">
        <f t="shared" si="258"/>
        <v/>
      </c>
      <c r="Q3046">
        <f t="shared" si="257"/>
        <v>17659</v>
      </c>
      <c r="R3046" s="14">
        <f t="shared" si="259"/>
        <v>2684242</v>
      </c>
    </row>
    <row r="3047" spans="1:18" ht="14.45" customHeight="1" x14ac:dyDescent="0.25">
      <c r="A3047" s="5">
        <v>648</v>
      </c>
      <c r="B3047" s="99" t="s">
        <v>4187</v>
      </c>
      <c r="C3047" s="6" t="s">
        <v>4188</v>
      </c>
      <c r="D3047" s="7">
        <v>45015</v>
      </c>
      <c r="E3047" s="8" t="s">
        <v>1380</v>
      </c>
      <c r="F3047" s="9">
        <v>3905880</v>
      </c>
      <c r="G3047" s="8" t="s">
        <v>1378</v>
      </c>
      <c r="H3047" s="9">
        <v>410118</v>
      </c>
      <c r="I3047" s="101">
        <v>9288639</v>
      </c>
      <c r="J3047" s="102"/>
      <c r="K3047" s="103"/>
      <c r="L3047" s="107" t="s">
        <v>705</v>
      </c>
      <c r="M3047" s="108"/>
      <c r="N3047" s="15" t="str">
        <f t="shared" si="260"/>
        <v>17795</v>
      </c>
      <c r="O3047" t="str">
        <f t="shared" si="258"/>
        <v/>
      </c>
      <c r="Q3047">
        <f t="shared" si="257"/>
        <v>17795</v>
      </c>
      <c r="R3047" s="14">
        <f t="shared" si="259"/>
        <v>3905880</v>
      </c>
    </row>
    <row r="3048" spans="1:18" ht="14.45" customHeight="1" x14ac:dyDescent="0.25">
      <c r="A3048" s="10">
        <v>649</v>
      </c>
      <c r="B3048" s="111"/>
      <c r="C3048" s="6" t="s">
        <v>4189</v>
      </c>
      <c r="D3048" s="7">
        <v>44998</v>
      </c>
      <c r="E3048" s="8" t="s">
        <v>1380</v>
      </c>
      <c r="F3048" s="9">
        <v>3236244</v>
      </c>
      <c r="G3048" s="8" t="s">
        <v>1378</v>
      </c>
      <c r="H3048" s="9">
        <v>339806</v>
      </c>
      <c r="I3048" s="112"/>
      <c r="J3048" s="113"/>
      <c r="K3048" s="114"/>
      <c r="L3048" s="115"/>
      <c r="M3048" s="116"/>
      <c r="N3048" s="15" t="str">
        <f t="shared" si="260"/>
        <v>13475</v>
      </c>
      <c r="O3048" t="str">
        <f t="shared" si="258"/>
        <v/>
      </c>
      <c r="Q3048">
        <f t="shared" si="257"/>
        <v>13475</v>
      </c>
      <c r="R3048" s="14">
        <f t="shared" si="259"/>
        <v>3236244</v>
      </c>
    </row>
    <row r="3049" spans="1:18" ht="14.45" customHeight="1" x14ac:dyDescent="0.25">
      <c r="A3049" s="11">
        <v>650</v>
      </c>
      <c r="B3049" s="100"/>
      <c r="C3049" s="6" t="s">
        <v>4190</v>
      </c>
      <c r="D3049" s="7">
        <v>44991</v>
      </c>
      <c r="E3049" s="8" t="s">
        <v>1380</v>
      </c>
      <c r="F3049" s="9">
        <v>3236244</v>
      </c>
      <c r="G3049" s="8" t="s">
        <v>1378</v>
      </c>
      <c r="H3049" s="9">
        <v>339806</v>
      </c>
      <c r="I3049" s="104"/>
      <c r="J3049" s="105"/>
      <c r="K3049" s="106"/>
      <c r="L3049" s="109"/>
      <c r="M3049" s="110"/>
      <c r="N3049" s="15" t="str">
        <f t="shared" si="260"/>
        <v>11391</v>
      </c>
      <c r="O3049" t="str">
        <f t="shared" si="258"/>
        <v/>
      </c>
      <c r="Q3049">
        <f t="shared" si="257"/>
        <v>11391</v>
      </c>
      <c r="R3049" s="14">
        <f t="shared" si="259"/>
        <v>3236244</v>
      </c>
    </row>
    <row r="3050" spans="1:18" ht="14.45" customHeight="1" x14ac:dyDescent="0.25">
      <c r="A3050" s="5">
        <v>651</v>
      </c>
      <c r="B3050" s="99" t="s">
        <v>4191</v>
      </c>
      <c r="C3050" s="6" t="s">
        <v>4192</v>
      </c>
      <c r="D3050" s="7">
        <v>44986</v>
      </c>
      <c r="E3050" s="8" t="s">
        <v>1380</v>
      </c>
      <c r="F3050" s="9">
        <v>1014690</v>
      </c>
      <c r="G3050" s="8" t="s">
        <v>1378</v>
      </c>
      <c r="H3050" s="9">
        <v>106542</v>
      </c>
      <c r="I3050" s="101">
        <v>2724443</v>
      </c>
      <c r="J3050" s="102"/>
      <c r="K3050" s="103"/>
      <c r="L3050" s="107" t="s">
        <v>710</v>
      </c>
      <c r="M3050" s="108"/>
      <c r="N3050" s="15" t="str">
        <f t="shared" si="260"/>
        <v>09172</v>
      </c>
      <c r="O3050" t="str">
        <f t="shared" si="258"/>
        <v/>
      </c>
      <c r="Q3050">
        <f t="shared" si="257"/>
        <v>9172</v>
      </c>
      <c r="R3050" s="14">
        <f t="shared" si="259"/>
        <v>1014690</v>
      </c>
    </row>
    <row r="3051" spans="1:18" ht="14.45" customHeight="1" x14ac:dyDescent="0.25">
      <c r="A3051" s="10">
        <v>652</v>
      </c>
      <c r="B3051" s="111"/>
      <c r="C3051" s="6" t="s">
        <v>4193</v>
      </c>
      <c r="D3051" s="7">
        <v>45007</v>
      </c>
      <c r="E3051" s="8" t="s">
        <v>1380</v>
      </c>
      <c r="F3051" s="9">
        <v>1014690</v>
      </c>
      <c r="G3051" s="8" t="s">
        <v>1378</v>
      </c>
      <c r="H3051" s="9">
        <v>106542</v>
      </c>
      <c r="I3051" s="112"/>
      <c r="J3051" s="113"/>
      <c r="K3051" s="114"/>
      <c r="L3051" s="115"/>
      <c r="M3051" s="116"/>
      <c r="N3051" s="15" t="str">
        <f t="shared" si="260"/>
        <v>15928</v>
      </c>
      <c r="O3051" t="str">
        <f t="shared" si="258"/>
        <v/>
      </c>
      <c r="Q3051">
        <f t="shared" si="257"/>
        <v>15928</v>
      </c>
      <c r="R3051" s="14">
        <f t="shared" si="259"/>
        <v>1014690</v>
      </c>
    </row>
    <row r="3052" spans="1:18" ht="14.45" customHeight="1" x14ac:dyDescent="0.25">
      <c r="A3052" s="11">
        <v>653</v>
      </c>
      <c r="B3052" s="100"/>
      <c r="C3052" s="6" t="s">
        <v>4194</v>
      </c>
      <c r="D3052" s="7">
        <v>44993</v>
      </c>
      <c r="E3052" s="8" t="s">
        <v>1380</v>
      </c>
      <c r="F3052" s="9">
        <v>1014690</v>
      </c>
      <c r="G3052" s="8" t="s">
        <v>1378</v>
      </c>
      <c r="H3052" s="9">
        <v>106542</v>
      </c>
      <c r="I3052" s="104"/>
      <c r="J3052" s="105"/>
      <c r="K3052" s="106"/>
      <c r="L3052" s="109"/>
      <c r="M3052" s="110"/>
      <c r="N3052" s="15" t="str">
        <f t="shared" si="260"/>
        <v>12354</v>
      </c>
      <c r="O3052" t="str">
        <f t="shared" si="258"/>
        <v/>
      </c>
      <c r="Q3052">
        <f t="shared" si="257"/>
        <v>12354</v>
      </c>
      <c r="R3052" s="14">
        <f t="shared" si="259"/>
        <v>1014690</v>
      </c>
    </row>
    <row r="3053" spans="1:18" ht="14.65" customHeight="1" x14ac:dyDescent="0.25">
      <c r="A3053" s="5">
        <v>654</v>
      </c>
      <c r="B3053" s="99" t="s">
        <v>4195</v>
      </c>
      <c r="C3053" s="6" t="s">
        <v>4196</v>
      </c>
      <c r="D3053" s="7">
        <v>45010</v>
      </c>
      <c r="E3053" s="8" t="s">
        <v>1380</v>
      </c>
      <c r="F3053" s="9">
        <v>1221638</v>
      </c>
      <c r="G3053" s="8" t="s">
        <v>1378</v>
      </c>
      <c r="H3053" s="9">
        <v>128272</v>
      </c>
      <c r="I3053" s="101">
        <v>3279188</v>
      </c>
      <c r="J3053" s="102"/>
      <c r="K3053" s="103"/>
      <c r="L3053" s="107" t="s">
        <v>714</v>
      </c>
      <c r="M3053" s="108"/>
      <c r="N3053" s="15" t="str">
        <f t="shared" si="260"/>
        <v>17512</v>
      </c>
      <c r="O3053" t="str">
        <f t="shared" si="258"/>
        <v/>
      </c>
      <c r="Q3053">
        <f t="shared" si="257"/>
        <v>17512</v>
      </c>
      <c r="R3053" s="14">
        <f t="shared" si="259"/>
        <v>1221638</v>
      </c>
    </row>
    <row r="3054" spans="1:18" ht="14.65" customHeight="1" x14ac:dyDescent="0.25">
      <c r="A3054" s="11">
        <v>655</v>
      </c>
      <c r="B3054" s="100"/>
      <c r="C3054" s="6" t="s">
        <v>4197</v>
      </c>
      <c r="D3054" s="7">
        <v>45000</v>
      </c>
      <c r="E3054" s="8" t="s">
        <v>1380</v>
      </c>
      <c r="F3054" s="9">
        <v>2442259</v>
      </c>
      <c r="G3054" s="8" t="s">
        <v>1378</v>
      </c>
      <c r="H3054" s="9">
        <v>256437</v>
      </c>
      <c r="I3054" s="104"/>
      <c r="J3054" s="105"/>
      <c r="K3054" s="106"/>
      <c r="L3054" s="109"/>
      <c r="M3054" s="110"/>
      <c r="N3054" s="15" t="str">
        <f t="shared" si="260"/>
        <v>13706</v>
      </c>
      <c r="O3054" t="str">
        <f t="shared" si="258"/>
        <v/>
      </c>
      <c r="Q3054">
        <f t="shared" si="257"/>
        <v>13706</v>
      </c>
      <c r="R3054" s="14">
        <f t="shared" si="259"/>
        <v>2442259</v>
      </c>
    </row>
    <row r="3055" spans="1:18" ht="14.65" customHeight="1" x14ac:dyDescent="0.25">
      <c r="A3055" s="5">
        <v>656</v>
      </c>
      <c r="B3055" s="99" t="s">
        <v>4198</v>
      </c>
      <c r="C3055" s="6" t="s">
        <v>4199</v>
      </c>
      <c r="D3055" s="7">
        <v>44989</v>
      </c>
      <c r="E3055" s="8" t="s">
        <v>1377</v>
      </c>
      <c r="F3055" s="9">
        <v>2314389</v>
      </c>
      <c r="G3055" s="8" t="s">
        <v>1378</v>
      </c>
      <c r="H3055" s="9">
        <v>243011</v>
      </c>
      <c r="I3055" s="101">
        <v>3164744</v>
      </c>
      <c r="J3055" s="102"/>
      <c r="K3055" s="103"/>
      <c r="L3055" s="107" t="s">
        <v>720</v>
      </c>
      <c r="M3055" s="108"/>
      <c r="N3055" s="15" t="str">
        <f t="shared" si="260"/>
        <v>11304</v>
      </c>
      <c r="O3055" t="str">
        <f t="shared" si="258"/>
        <v/>
      </c>
      <c r="Q3055">
        <f t="shared" si="257"/>
        <v>11304</v>
      </c>
      <c r="R3055" s="14">
        <f t="shared" si="259"/>
        <v>2314389</v>
      </c>
    </row>
    <row r="3056" spans="1:18" ht="14.65" customHeight="1" x14ac:dyDescent="0.25">
      <c r="A3056" s="11">
        <v>657</v>
      </c>
      <c r="B3056" s="100"/>
      <c r="C3056" s="6" t="s">
        <v>4200</v>
      </c>
      <c r="D3056" s="7">
        <v>45012</v>
      </c>
      <c r="E3056" s="8" t="s">
        <v>1380</v>
      </c>
      <c r="F3056" s="9">
        <v>1221638</v>
      </c>
      <c r="G3056" s="8" t="s">
        <v>1378</v>
      </c>
      <c r="H3056" s="9">
        <v>128272</v>
      </c>
      <c r="I3056" s="104"/>
      <c r="J3056" s="105"/>
      <c r="K3056" s="106"/>
      <c r="L3056" s="109"/>
      <c r="M3056" s="110"/>
      <c r="N3056" s="15" t="str">
        <f t="shared" si="260"/>
        <v>17530</v>
      </c>
      <c r="O3056" t="str">
        <f t="shared" si="258"/>
        <v/>
      </c>
      <c r="Q3056">
        <f t="shared" si="257"/>
        <v>17530</v>
      </c>
      <c r="R3056" s="14">
        <f t="shared" si="259"/>
        <v>1221638</v>
      </c>
    </row>
    <row r="3057" spans="1:18" ht="14.45" customHeight="1" x14ac:dyDescent="0.25">
      <c r="A3057" s="5">
        <v>658</v>
      </c>
      <c r="B3057" s="99" t="s">
        <v>4201</v>
      </c>
      <c r="C3057" s="6" t="s">
        <v>4202</v>
      </c>
      <c r="D3057" s="7">
        <v>45006</v>
      </c>
      <c r="E3057" s="8" t="s">
        <v>1380</v>
      </c>
      <c r="F3057" s="9">
        <v>2651997</v>
      </c>
      <c r="G3057" s="8" t="s">
        <v>1378</v>
      </c>
      <c r="H3057" s="9">
        <v>278460</v>
      </c>
      <c r="I3057" s="101">
        <v>13794337</v>
      </c>
      <c r="J3057" s="102"/>
      <c r="K3057" s="103"/>
      <c r="L3057" s="107" t="s">
        <v>724</v>
      </c>
      <c r="M3057" s="108"/>
      <c r="N3057" s="15" t="str">
        <f t="shared" si="260"/>
        <v>15847</v>
      </c>
      <c r="O3057" t="str">
        <f t="shared" si="258"/>
        <v/>
      </c>
      <c r="Q3057">
        <f t="shared" si="257"/>
        <v>15847</v>
      </c>
      <c r="R3057" s="14">
        <f t="shared" si="259"/>
        <v>2651997</v>
      </c>
    </row>
    <row r="3058" spans="1:18" ht="14.45" customHeight="1" x14ac:dyDescent="0.25">
      <c r="A3058" s="10">
        <v>659</v>
      </c>
      <c r="B3058" s="111"/>
      <c r="C3058" s="6" t="s">
        <v>4203</v>
      </c>
      <c r="D3058" s="7">
        <v>44999</v>
      </c>
      <c r="E3058" s="8" t="s">
        <v>1380</v>
      </c>
      <c r="F3058" s="9">
        <v>4595987</v>
      </c>
      <c r="G3058" s="8" t="s">
        <v>1378</v>
      </c>
      <c r="H3058" s="9">
        <v>482579</v>
      </c>
      <c r="I3058" s="112"/>
      <c r="J3058" s="113"/>
      <c r="K3058" s="114"/>
      <c r="L3058" s="115"/>
      <c r="M3058" s="116"/>
      <c r="N3058" s="15" t="str">
        <f t="shared" si="260"/>
        <v>13577</v>
      </c>
      <c r="O3058" t="str">
        <f t="shared" si="258"/>
        <v/>
      </c>
      <c r="Q3058">
        <f t="shared" si="257"/>
        <v>13577</v>
      </c>
      <c r="R3058" s="14">
        <f t="shared" si="259"/>
        <v>4595987</v>
      </c>
    </row>
    <row r="3059" spans="1:18" ht="14.45" customHeight="1" x14ac:dyDescent="0.25">
      <c r="A3059" s="10">
        <v>660</v>
      </c>
      <c r="B3059" s="111"/>
      <c r="C3059" s="6" t="s">
        <v>4204</v>
      </c>
      <c r="D3059" s="7">
        <v>44992</v>
      </c>
      <c r="E3059" s="8" t="s">
        <v>1380</v>
      </c>
      <c r="F3059" s="9">
        <v>6168179</v>
      </c>
      <c r="G3059" s="8" t="s">
        <v>1378</v>
      </c>
      <c r="H3059" s="9">
        <v>647659</v>
      </c>
      <c r="I3059" s="112"/>
      <c r="J3059" s="113"/>
      <c r="K3059" s="114"/>
      <c r="L3059" s="115"/>
      <c r="M3059" s="116"/>
      <c r="N3059" s="15" t="str">
        <f t="shared" si="260"/>
        <v>11522</v>
      </c>
      <c r="O3059" t="str">
        <f t="shared" si="258"/>
        <v/>
      </c>
      <c r="Q3059">
        <f t="shared" si="257"/>
        <v>11522</v>
      </c>
      <c r="R3059" s="14">
        <f t="shared" si="259"/>
        <v>6168179</v>
      </c>
    </row>
    <row r="3060" spans="1:18" ht="14.45" customHeight="1" x14ac:dyDescent="0.25">
      <c r="A3060" s="11">
        <v>661</v>
      </c>
      <c r="B3060" s="100"/>
      <c r="C3060" s="6" t="s">
        <v>4205</v>
      </c>
      <c r="D3060" s="7">
        <v>45013</v>
      </c>
      <c r="E3060" s="8" t="s">
        <v>1380</v>
      </c>
      <c r="F3060" s="9">
        <v>1996504</v>
      </c>
      <c r="G3060" s="8" t="s">
        <v>1378</v>
      </c>
      <c r="H3060" s="9">
        <v>209633</v>
      </c>
      <c r="I3060" s="104"/>
      <c r="J3060" s="105"/>
      <c r="K3060" s="106"/>
      <c r="L3060" s="109"/>
      <c r="M3060" s="110"/>
      <c r="N3060" s="15" t="str">
        <f t="shared" si="260"/>
        <v>17700</v>
      </c>
      <c r="O3060" t="str">
        <f t="shared" si="258"/>
        <v/>
      </c>
      <c r="Q3060">
        <f t="shared" si="257"/>
        <v>17700</v>
      </c>
      <c r="R3060" s="14">
        <f t="shared" si="259"/>
        <v>1996504</v>
      </c>
    </row>
    <row r="3061" spans="1:18" ht="14.65" customHeight="1" x14ac:dyDescent="0.25">
      <c r="A3061" s="5">
        <v>662</v>
      </c>
      <c r="B3061" s="99" t="s">
        <v>4206</v>
      </c>
      <c r="C3061" s="6" t="s">
        <v>4207</v>
      </c>
      <c r="D3061" s="7">
        <v>45015</v>
      </c>
      <c r="E3061" s="8" t="s">
        <v>4208</v>
      </c>
      <c r="F3061" s="9">
        <v>-570580</v>
      </c>
      <c r="G3061" s="8" t="s">
        <v>1378</v>
      </c>
      <c r="H3061" s="9">
        <v>-59911</v>
      </c>
      <c r="I3061" s="101">
        <v>-640483</v>
      </c>
      <c r="J3061" s="102"/>
      <c r="K3061" s="103"/>
      <c r="L3061" s="107" t="s">
        <v>724</v>
      </c>
      <c r="M3061" s="108"/>
      <c r="N3061" t="str">
        <f t="shared" si="260"/>
        <v>'493</v>
      </c>
      <c r="O3061" t="str">
        <f t="shared" si="258"/>
        <v>HT</v>
      </c>
      <c r="P3061" t="str">
        <f>+RIGHT(N3061,LEN(N3061)-1)</f>
        <v>493</v>
      </c>
      <c r="Q3061">
        <f>+P3061*1</f>
        <v>493</v>
      </c>
      <c r="R3061" s="14">
        <f t="shared" si="259"/>
        <v>-570580</v>
      </c>
    </row>
    <row r="3062" spans="1:18" ht="14.65" customHeight="1" x14ac:dyDescent="0.25">
      <c r="A3062" s="11">
        <v>663</v>
      </c>
      <c r="B3062" s="100"/>
      <c r="C3062" s="6" t="s">
        <v>4209</v>
      </c>
      <c r="D3062" s="7">
        <v>45007</v>
      </c>
      <c r="E3062" s="8" t="s">
        <v>4210</v>
      </c>
      <c r="F3062" s="9">
        <v>-145043</v>
      </c>
      <c r="G3062" s="8" t="s">
        <v>1378</v>
      </c>
      <c r="H3062" s="9">
        <v>-15229</v>
      </c>
      <c r="I3062" s="104"/>
      <c r="J3062" s="105"/>
      <c r="K3062" s="106"/>
      <c r="L3062" s="109"/>
      <c r="M3062" s="110"/>
      <c r="N3062" t="str">
        <f t="shared" si="260"/>
        <v>'450</v>
      </c>
      <c r="O3062" t="str">
        <f t="shared" si="258"/>
        <v>HT</v>
      </c>
      <c r="P3062" t="str">
        <f>+RIGHT(N3062,LEN(N3062)-1)</f>
        <v>450</v>
      </c>
      <c r="Q3062">
        <f>+P3062*1</f>
        <v>450</v>
      </c>
      <c r="R3062" s="14">
        <f t="shared" si="259"/>
        <v>-145043</v>
      </c>
    </row>
    <row r="3063" spans="1:18" ht="14.45" customHeight="1" x14ac:dyDescent="0.25">
      <c r="A3063" s="5">
        <v>664</v>
      </c>
      <c r="B3063" s="99" t="s">
        <v>4211</v>
      </c>
      <c r="C3063" s="6" t="s">
        <v>4212</v>
      </c>
      <c r="D3063" s="7">
        <v>45005</v>
      </c>
      <c r="E3063" s="8" t="s">
        <v>1377</v>
      </c>
      <c r="F3063" s="9">
        <v>1931747</v>
      </c>
      <c r="G3063" s="8" t="s">
        <v>1378</v>
      </c>
      <c r="H3063" s="9">
        <v>202833</v>
      </c>
      <c r="I3063" s="101">
        <v>13777228</v>
      </c>
      <c r="J3063" s="102"/>
      <c r="K3063" s="103"/>
      <c r="L3063" s="107" t="s">
        <v>729</v>
      </c>
      <c r="M3063" s="108"/>
      <c r="N3063" s="15" t="str">
        <f t="shared" si="260"/>
        <v>15738</v>
      </c>
      <c r="O3063" t="str">
        <f t="shared" si="258"/>
        <v/>
      </c>
      <c r="Q3063">
        <f t="shared" ref="Q3063:Q3070" si="261">+N3063*1</f>
        <v>15738</v>
      </c>
      <c r="R3063" s="14">
        <f t="shared" si="259"/>
        <v>1931747</v>
      </c>
    </row>
    <row r="3064" spans="1:18" ht="14.45" customHeight="1" x14ac:dyDescent="0.25">
      <c r="A3064" s="10">
        <v>665</v>
      </c>
      <c r="B3064" s="111"/>
      <c r="C3064" s="6" t="s">
        <v>4213</v>
      </c>
      <c r="D3064" s="7">
        <v>44989</v>
      </c>
      <c r="E3064" s="8" t="s">
        <v>1377</v>
      </c>
      <c r="F3064" s="9">
        <v>1488381</v>
      </c>
      <c r="G3064" s="8" t="s">
        <v>1378</v>
      </c>
      <c r="H3064" s="9">
        <v>156280</v>
      </c>
      <c r="I3064" s="112"/>
      <c r="J3064" s="113"/>
      <c r="K3064" s="114"/>
      <c r="L3064" s="115"/>
      <c r="M3064" s="116"/>
      <c r="N3064" s="15" t="str">
        <f t="shared" si="260"/>
        <v>11325</v>
      </c>
      <c r="O3064" t="str">
        <f t="shared" si="258"/>
        <v/>
      </c>
      <c r="Q3064">
        <f t="shared" si="261"/>
        <v>11325</v>
      </c>
      <c r="R3064" s="14">
        <f t="shared" si="259"/>
        <v>1488381</v>
      </c>
    </row>
    <row r="3065" spans="1:18" ht="14.45" customHeight="1" x14ac:dyDescent="0.25">
      <c r="A3065" s="10">
        <v>666</v>
      </c>
      <c r="B3065" s="111"/>
      <c r="C3065" s="6" t="s">
        <v>4214</v>
      </c>
      <c r="D3065" s="7">
        <v>45013</v>
      </c>
      <c r="E3065" s="8" t="s">
        <v>1377</v>
      </c>
      <c r="F3065" s="9">
        <v>2034039</v>
      </c>
      <c r="G3065" s="8" t="s">
        <v>1378</v>
      </c>
      <c r="H3065" s="9">
        <v>213574</v>
      </c>
      <c r="I3065" s="112"/>
      <c r="J3065" s="113"/>
      <c r="K3065" s="114"/>
      <c r="L3065" s="115"/>
      <c r="M3065" s="116"/>
      <c r="N3065" s="15" t="str">
        <f t="shared" si="260"/>
        <v>17674</v>
      </c>
      <c r="O3065" t="str">
        <f t="shared" si="258"/>
        <v/>
      </c>
      <c r="Q3065">
        <f t="shared" si="261"/>
        <v>17674</v>
      </c>
      <c r="R3065" s="14">
        <f t="shared" si="259"/>
        <v>2034039</v>
      </c>
    </row>
    <row r="3066" spans="1:18" ht="14.45" customHeight="1" x14ac:dyDescent="0.25">
      <c r="A3066" s="10">
        <v>667</v>
      </c>
      <c r="B3066" s="111"/>
      <c r="C3066" s="6" t="s">
        <v>4215</v>
      </c>
      <c r="D3066" s="7">
        <v>45005</v>
      </c>
      <c r="E3066" s="8" t="s">
        <v>1377</v>
      </c>
      <c r="F3066" s="9">
        <v>2469427</v>
      </c>
      <c r="G3066" s="8" t="s">
        <v>1378</v>
      </c>
      <c r="H3066" s="9">
        <v>259290</v>
      </c>
      <c r="I3066" s="112"/>
      <c r="J3066" s="113"/>
      <c r="K3066" s="114"/>
      <c r="L3066" s="115"/>
      <c r="M3066" s="116"/>
      <c r="N3066" s="15" t="str">
        <f t="shared" si="260"/>
        <v>15739</v>
      </c>
      <c r="O3066" t="str">
        <f t="shared" si="258"/>
        <v/>
      </c>
      <c r="Q3066">
        <f t="shared" si="261"/>
        <v>15739</v>
      </c>
      <c r="R3066" s="14">
        <f t="shared" si="259"/>
        <v>2469427</v>
      </c>
    </row>
    <row r="3067" spans="1:18" ht="14.45" customHeight="1" x14ac:dyDescent="0.25">
      <c r="A3067" s="10">
        <v>668</v>
      </c>
      <c r="B3067" s="111"/>
      <c r="C3067" s="6" t="s">
        <v>4216</v>
      </c>
      <c r="D3067" s="7">
        <v>44989</v>
      </c>
      <c r="E3067" s="8" t="s">
        <v>1377</v>
      </c>
      <c r="F3067" s="9">
        <v>3286943</v>
      </c>
      <c r="G3067" s="8" t="s">
        <v>1378</v>
      </c>
      <c r="H3067" s="9">
        <v>345129</v>
      </c>
      <c r="I3067" s="112"/>
      <c r="J3067" s="113"/>
      <c r="K3067" s="114"/>
      <c r="L3067" s="115"/>
      <c r="M3067" s="116"/>
      <c r="N3067" s="15" t="str">
        <f t="shared" si="260"/>
        <v>11326</v>
      </c>
      <c r="O3067" t="str">
        <f t="shared" si="258"/>
        <v/>
      </c>
      <c r="Q3067">
        <f t="shared" si="261"/>
        <v>11326</v>
      </c>
      <c r="R3067" s="14">
        <f t="shared" si="259"/>
        <v>3286943</v>
      </c>
    </row>
    <row r="3068" spans="1:18" ht="14.45" customHeight="1" x14ac:dyDescent="0.25">
      <c r="A3068" s="11">
        <v>669</v>
      </c>
      <c r="B3068" s="100"/>
      <c r="C3068" s="6" t="s">
        <v>4217</v>
      </c>
      <c r="D3068" s="7">
        <v>45001</v>
      </c>
      <c r="E3068" s="8" t="s">
        <v>1380</v>
      </c>
      <c r="F3068" s="9">
        <v>4183014</v>
      </c>
      <c r="G3068" s="8" t="s">
        <v>1378</v>
      </c>
      <c r="H3068" s="9">
        <v>439217</v>
      </c>
      <c r="I3068" s="104"/>
      <c r="J3068" s="105"/>
      <c r="K3068" s="106"/>
      <c r="L3068" s="109"/>
      <c r="M3068" s="110"/>
      <c r="N3068" s="15" t="str">
        <f t="shared" si="260"/>
        <v>14836</v>
      </c>
      <c r="O3068" t="str">
        <f t="shared" si="258"/>
        <v/>
      </c>
      <c r="Q3068">
        <f t="shared" si="261"/>
        <v>14836</v>
      </c>
      <c r="R3068" s="14">
        <f t="shared" si="259"/>
        <v>4183014</v>
      </c>
    </row>
    <row r="3069" spans="1:18" ht="16.149999999999999" customHeight="1" x14ac:dyDescent="0.25">
      <c r="A3069" s="12">
        <v>670</v>
      </c>
      <c r="B3069" s="12" t="s">
        <v>4218</v>
      </c>
      <c r="C3069" s="6" t="s">
        <v>4219</v>
      </c>
      <c r="D3069" s="7">
        <v>45003</v>
      </c>
      <c r="E3069" s="8" t="s">
        <v>1380</v>
      </c>
      <c r="F3069" s="9">
        <v>3171221</v>
      </c>
      <c r="G3069" s="8" t="s">
        <v>1378</v>
      </c>
      <c r="H3069" s="9">
        <v>332978</v>
      </c>
      <c r="I3069" s="94">
        <v>2838243</v>
      </c>
      <c r="J3069" s="95"/>
      <c r="K3069" s="96"/>
      <c r="L3069" s="97" t="s">
        <v>1878</v>
      </c>
      <c r="M3069" s="98"/>
      <c r="N3069" s="15" t="str">
        <f t="shared" si="260"/>
        <v>15683</v>
      </c>
      <c r="O3069" t="str">
        <f t="shared" si="258"/>
        <v/>
      </c>
      <c r="Q3069">
        <f t="shared" si="261"/>
        <v>15683</v>
      </c>
      <c r="R3069" s="14">
        <f t="shared" si="259"/>
        <v>3171221</v>
      </c>
    </row>
    <row r="3070" spans="1:18" ht="16.149999999999999" customHeight="1" x14ac:dyDescent="0.25">
      <c r="A3070" s="12">
        <v>671</v>
      </c>
      <c r="B3070" s="12" t="s">
        <v>4220</v>
      </c>
      <c r="C3070" s="6" t="s">
        <v>4221</v>
      </c>
      <c r="D3070" s="7">
        <v>44998</v>
      </c>
      <c r="E3070" s="8" t="s">
        <v>1380</v>
      </c>
      <c r="F3070" s="9">
        <v>2762304</v>
      </c>
      <c r="G3070" s="8" t="s">
        <v>1378</v>
      </c>
      <c r="H3070" s="9">
        <v>290042</v>
      </c>
      <c r="I3070" s="94">
        <v>2472262</v>
      </c>
      <c r="J3070" s="95"/>
      <c r="K3070" s="96"/>
      <c r="L3070" s="97" t="s">
        <v>734</v>
      </c>
      <c r="M3070" s="98"/>
      <c r="N3070" s="15" t="str">
        <f t="shared" si="260"/>
        <v>13453</v>
      </c>
      <c r="O3070" t="str">
        <f t="shared" si="258"/>
        <v/>
      </c>
      <c r="Q3070">
        <f t="shared" si="261"/>
        <v>13453</v>
      </c>
      <c r="R3070" s="14">
        <f t="shared" si="259"/>
        <v>2762304</v>
      </c>
    </row>
    <row r="3071" spans="1:18" ht="16.149999999999999" customHeight="1" x14ac:dyDescent="0.25">
      <c r="A3071" s="12">
        <v>672</v>
      </c>
      <c r="B3071" s="12" t="s">
        <v>4222</v>
      </c>
      <c r="C3071" s="6" t="s">
        <v>4223</v>
      </c>
      <c r="D3071" s="7">
        <v>45019</v>
      </c>
      <c r="E3071" s="8" t="s">
        <v>4224</v>
      </c>
      <c r="F3071" s="9">
        <v>-841882</v>
      </c>
      <c r="G3071" s="8" t="s">
        <v>1378</v>
      </c>
      <c r="H3071" s="9">
        <v>-88398</v>
      </c>
      <c r="I3071" s="94">
        <v>-753484</v>
      </c>
      <c r="J3071" s="95"/>
      <c r="K3071" s="96"/>
      <c r="L3071" s="97" t="s">
        <v>734</v>
      </c>
      <c r="M3071" s="98"/>
      <c r="N3071" t="str">
        <f t="shared" si="260"/>
        <v>00526</v>
      </c>
      <c r="O3071" t="str">
        <f t="shared" si="258"/>
        <v>HT</v>
      </c>
      <c r="P3071" t="str">
        <f>+RIGHT(N3071,LEN(N3071)-1)</f>
        <v>0526</v>
      </c>
      <c r="Q3071">
        <f>+P3071*1</f>
        <v>526</v>
      </c>
      <c r="R3071" s="14">
        <f t="shared" si="259"/>
        <v>-841882</v>
      </c>
    </row>
    <row r="3072" spans="1:18" ht="14.45" customHeight="1" x14ac:dyDescent="0.25">
      <c r="A3072" s="5">
        <v>673</v>
      </c>
      <c r="B3072" s="99" t="s">
        <v>4225</v>
      </c>
      <c r="C3072" s="6" t="s">
        <v>4226</v>
      </c>
      <c r="D3072" s="7">
        <v>44987</v>
      </c>
      <c r="E3072" s="8" t="s">
        <v>1380</v>
      </c>
      <c r="F3072" s="9">
        <v>4008950</v>
      </c>
      <c r="G3072" s="8" t="s">
        <v>1378</v>
      </c>
      <c r="H3072" s="9">
        <v>420940</v>
      </c>
      <c r="I3072" s="101">
        <v>11249822</v>
      </c>
      <c r="J3072" s="102"/>
      <c r="K3072" s="103"/>
      <c r="L3072" s="107" t="s">
        <v>738</v>
      </c>
      <c r="M3072" s="108"/>
      <c r="N3072" s="15" t="str">
        <f t="shared" si="260"/>
        <v>10158</v>
      </c>
      <c r="O3072" t="str">
        <f t="shared" si="258"/>
        <v/>
      </c>
      <c r="Q3072">
        <f>+N3072*1</f>
        <v>10158</v>
      </c>
      <c r="R3072" s="14">
        <f t="shared" si="259"/>
        <v>4008950</v>
      </c>
    </row>
    <row r="3073" spans="1:18" ht="14.45" customHeight="1" x14ac:dyDescent="0.25">
      <c r="A3073" s="10">
        <v>674</v>
      </c>
      <c r="B3073" s="111"/>
      <c r="C3073" s="6" t="s">
        <v>4227</v>
      </c>
      <c r="D3073" s="7">
        <v>45008</v>
      </c>
      <c r="E3073" s="8" t="s">
        <v>1377</v>
      </c>
      <c r="F3073" s="9">
        <v>1832457</v>
      </c>
      <c r="G3073" s="8" t="s">
        <v>1378</v>
      </c>
      <c r="H3073" s="9">
        <v>192408</v>
      </c>
      <c r="I3073" s="112"/>
      <c r="J3073" s="113"/>
      <c r="K3073" s="114"/>
      <c r="L3073" s="115"/>
      <c r="M3073" s="116"/>
      <c r="N3073" s="15" t="str">
        <f t="shared" si="260"/>
        <v>16671</v>
      </c>
      <c r="O3073" t="str">
        <f t="shared" si="258"/>
        <v/>
      </c>
      <c r="Q3073">
        <f>+N3073*1</f>
        <v>16671</v>
      </c>
      <c r="R3073" s="14">
        <f t="shared" si="259"/>
        <v>1832457</v>
      </c>
    </row>
    <row r="3074" spans="1:18" ht="14.45" customHeight="1" x14ac:dyDescent="0.25">
      <c r="A3074" s="11">
        <v>675</v>
      </c>
      <c r="B3074" s="100"/>
      <c r="C3074" s="6" t="s">
        <v>4228</v>
      </c>
      <c r="D3074" s="7">
        <v>45007</v>
      </c>
      <c r="E3074" s="8" t="s">
        <v>1380</v>
      </c>
      <c r="F3074" s="9">
        <v>6728227</v>
      </c>
      <c r="G3074" s="8" t="s">
        <v>1378</v>
      </c>
      <c r="H3074" s="9">
        <v>706464</v>
      </c>
      <c r="I3074" s="104"/>
      <c r="J3074" s="105"/>
      <c r="K3074" s="106"/>
      <c r="L3074" s="109"/>
      <c r="M3074" s="110"/>
      <c r="N3074" s="15" t="str">
        <f t="shared" si="260"/>
        <v>15934</v>
      </c>
      <c r="O3074" t="str">
        <f t="shared" si="258"/>
        <v/>
      </c>
      <c r="Q3074">
        <f>+N3074*1</f>
        <v>15934</v>
      </c>
      <c r="R3074" s="14">
        <f t="shared" si="259"/>
        <v>6728227</v>
      </c>
    </row>
    <row r="3075" spans="1:18" ht="14.65" customHeight="1" x14ac:dyDescent="0.25">
      <c r="A3075" s="5">
        <v>676</v>
      </c>
      <c r="B3075" s="99" t="s">
        <v>4229</v>
      </c>
      <c r="C3075" s="6" t="s">
        <v>4230</v>
      </c>
      <c r="D3075" s="7">
        <v>44998</v>
      </c>
      <c r="E3075" s="8" t="s">
        <v>4231</v>
      </c>
      <c r="F3075" s="9">
        <v>-326700</v>
      </c>
      <c r="G3075" s="8" t="s">
        <v>1378</v>
      </c>
      <c r="H3075" s="9">
        <v>-34303</v>
      </c>
      <c r="I3075" s="101">
        <v>-673871</v>
      </c>
      <c r="J3075" s="102"/>
      <c r="K3075" s="103"/>
      <c r="L3075" s="107" t="s">
        <v>738</v>
      </c>
      <c r="M3075" s="108"/>
      <c r="N3075" t="str">
        <f t="shared" si="260"/>
        <v>'414</v>
      </c>
      <c r="O3075" t="str">
        <f t="shared" si="258"/>
        <v>HT</v>
      </c>
      <c r="P3075" t="str">
        <f>+RIGHT(N3075,LEN(N3075)-1)</f>
        <v>414</v>
      </c>
      <c r="Q3075">
        <f>+P3075*1</f>
        <v>414</v>
      </c>
      <c r="R3075" s="14">
        <f t="shared" si="259"/>
        <v>-326700</v>
      </c>
    </row>
    <row r="3076" spans="1:18" ht="14.65" customHeight="1" x14ac:dyDescent="0.25">
      <c r="A3076" s="11">
        <v>677</v>
      </c>
      <c r="B3076" s="100"/>
      <c r="C3076" s="6" t="s">
        <v>4232</v>
      </c>
      <c r="D3076" s="7">
        <v>45008</v>
      </c>
      <c r="E3076" s="8" t="s">
        <v>4233</v>
      </c>
      <c r="F3076" s="9">
        <v>-426228</v>
      </c>
      <c r="G3076" s="8" t="s">
        <v>1378</v>
      </c>
      <c r="H3076" s="9">
        <v>-44754</v>
      </c>
      <c r="I3076" s="104"/>
      <c r="J3076" s="105"/>
      <c r="K3076" s="106"/>
      <c r="L3076" s="109"/>
      <c r="M3076" s="110"/>
      <c r="N3076" t="str">
        <f t="shared" si="260"/>
        <v>'495</v>
      </c>
      <c r="O3076" t="str">
        <f t="shared" si="258"/>
        <v>HT</v>
      </c>
      <c r="P3076" t="str">
        <f>+RIGHT(N3076,LEN(N3076)-1)</f>
        <v>495</v>
      </c>
      <c r="Q3076">
        <f>+P3076*1</f>
        <v>495</v>
      </c>
      <c r="R3076" s="14">
        <f t="shared" si="259"/>
        <v>-426228</v>
      </c>
    </row>
    <row r="3077" spans="1:18" ht="14.45" customHeight="1" x14ac:dyDescent="0.25">
      <c r="A3077" s="5">
        <v>678</v>
      </c>
      <c r="B3077" s="99" t="s">
        <v>4234</v>
      </c>
      <c r="C3077" s="6" t="s">
        <v>4235</v>
      </c>
      <c r="D3077" s="7">
        <v>44993</v>
      </c>
      <c r="E3077" s="8" t="s">
        <v>1380</v>
      </c>
      <c r="F3077" s="9">
        <v>6678210</v>
      </c>
      <c r="G3077" s="8" t="s">
        <v>1378</v>
      </c>
      <c r="H3077" s="9">
        <v>701212</v>
      </c>
      <c r="I3077" s="101">
        <v>16775102</v>
      </c>
      <c r="J3077" s="102"/>
      <c r="K3077" s="103"/>
      <c r="L3077" s="107" t="s">
        <v>751</v>
      </c>
      <c r="M3077" s="108"/>
      <c r="N3077" s="15" t="str">
        <f t="shared" si="260"/>
        <v>12352</v>
      </c>
      <c r="O3077" t="str">
        <f t="shared" si="258"/>
        <v/>
      </c>
      <c r="Q3077">
        <f>+N3077*1</f>
        <v>12352</v>
      </c>
      <c r="R3077" s="14">
        <f t="shared" si="259"/>
        <v>6678210</v>
      </c>
    </row>
    <row r="3078" spans="1:18" ht="14.45" customHeight="1" x14ac:dyDescent="0.25">
      <c r="A3078" s="10">
        <v>679</v>
      </c>
      <c r="B3078" s="111"/>
      <c r="C3078" s="6" t="s">
        <v>4236</v>
      </c>
      <c r="D3078" s="7">
        <v>45014</v>
      </c>
      <c r="E3078" s="8" t="s">
        <v>1377</v>
      </c>
      <c r="F3078" s="9">
        <v>4161586</v>
      </c>
      <c r="G3078" s="8" t="s">
        <v>1378</v>
      </c>
      <c r="H3078" s="9">
        <v>436967</v>
      </c>
      <c r="I3078" s="112"/>
      <c r="J3078" s="113"/>
      <c r="K3078" s="114"/>
      <c r="L3078" s="115"/>
      <c r="M3078" s="116"/>
      <c r="N3078" s="15" t="str">
        <f t="shared" si="260"/>
        <v>17788</v>
      </c>
      <c r="O3078" t="str">
        <f t="shared" si="258"/>
        <v/>
      </c>
      <c r="Q3078">
        <f>+N3078*1</f>
        <v>17788</v>
      </c>
      <c r="R3078" s="14">
        <f t="shared" si="259"/>
        <v>4161586</v>
      </c>
    </row>
    <row r="3079" spans="1:18" ht="14.45" customHeight="1" x14ac:dyDescent="0.25">
      <c r="A3079" s="11">
        <v>680</v>
      </c>
      <c r="B3079" s="100"/>
      <c r="C3079" s="6" t="s">
        <v>4237</v>
      </c>
      <c r="D3079" s="7">
        <v>45000</v>
      </c>
      <c r="E3079" s="8" t="s">
        <v>1380</v>
      </c>
      <c r="F3079" s="9">
        <v>7903335</v>
      </c>
      <c r="G3079" s="8" t="s">
        <v>1378</v>
      </c>
      <c r="H3079" s="9">
        <v>829850</v>
      </c>
      <c r="I3079" s="104"/>
      <c r="J3079" s="105"/>
      <c r="K3079" s="106"/>
      <c r="L3079" s="109"/>
      <c r="M3079" s="110"/>
      <c r="N3079" s="15" t="str">
        <f t="shared" si="260"/>
        <v>13704</v>
      </c>
      <c r="O3079" t="str">
        <f t="shared" si="258"/>
        <v/>
      </c>
      <c r="Q3079">
        <f>+N3079*1</f>
        <v>13704</v>
      </c>
      <c r="R3079" s="14">
        <f t="shared" si="259"/>
        <v>7903335</v>
      </c>
    </row>
    <row r="3080" spans="1:18" ht="14.65" customHeight="1" x14ac:dyDescent="0.25">
      <c r="A3080" s="5">
        <v>681</v>
      </c>
      <c r="B3080" s="99" t="s">
        <v>4238</v>
      </c>
      <c r="C3080" s="6" t="s">
        <v>4239</v>
      </c>
      <c r="D3080" s="7">
        <v>45012</v>
      </c>
      <c r="E3080" s="8" t="s">
        <v>4240</v>
      </c>
      <c r="F3080" s="9">
        <v>-447259</v>
      </c>
      <c r="G3080" s="8" t="s">
        <v>1378</v>
      </c>
      <c r="H3080" s="9">
        <v>-46962</v>
      </c>
      <c r="I3080" s="101">
        <v>-970380</v>
      </c>
      <c r="J3080" s="102"/>
      <c r="K3080" s="103"/>
      <c r="L3080" s="107" t="s">
        <v>751</v>
      </c>
      <c r="M3080" s="108"/>
      <c r="N3080" t="str">
        <f t="shared" si="260"/>
        <v>'A315</v>
      </c>
      <c r="O3080" t="str">
        <f t="shared" si="258"/>
        <v>HT</v>
      </c>
      <c r="P3080">
        <v>315</v>
      </c>
      <c r="Q3080">
        <f>+P3080*1</f>
        <v>315</v>
      </c>
      <c r="R3080" s="14">
        <f t="shared" si="259"/>
        <v>-447259</v>
      </c>
    </row>
    <row r="3081" spans="1:18" ht="14.65" customHeight="1" x14ac:dyDescent="0.25">
      <c r="A3081" s="11">
        <v>682</v>
      </c>
      <c r="B3081" s="100"/>
      <c r="C3081" s="6" t="s">
        <v>4241</v>
      </c>
      <c r="D3081" s="7">
        <v>44994</v>
      </c>
      <c r="E3081" s="8" t="s">
        <v>4242</v>
      </c>
      <c r="F3081" s="9">
        <v>-636965</v>
      </c>
      <c r="G3081" s="8" t="s">
        <v>1378</v>
      </c>
      <c r="H3081" s="9">
        <v>-66882</v>
      </c>
      <c r="I3081" s="104"/>
      <c r="J3081" s="105"/>
      <c r="K3081" s="106"/>
      <c r="L3081" s="109"/>
      <c r="M3081" s="110"/>
      <c r="N3081" t="str">
        <f t="shared" si="260"/>
        <v>'A246</v>
      </c>
      <c r="O3081" t="str">
        <f t="shared" si="258"/>
        <v>HT</v>
      </c>
      <c r="P3081">
        <v>246</v>
      </c>
      <c r="Q3081">
        <f>+P3081*1</f>
        <v>246</v>
      </c>
      <c r="R3081" s="14">
        <f t="shared" si="259"/>
        <v>-636965</v>
      </c>
    </row>
    <row r="3082" spans="1:18" ht="14.45" customHeight="1" x14ac:dyDescent="0.25">
      <c r="A3082" s="5">
        <v>683</v>
      </c>
      <c r="B3082" s="99" t="s">
        <v>4243</v>
      </c>
      <c r="C3082" s="6" t="s">
        <v>4244</v>
      </c>
      <c r="D3082" s="7">
        <v>44993</v>
      </c>
      <c r="E3082" s="8" t="s">
        <v>1377</v>
      </c>
      <c r="F3082" s="9">
        <v>3339105</v>
      </c>
      <c r="G3082" s="8" t="s">
        <v>1378</v>
      </c>
      <c r="H3082" s="9">
        <v>350606</v>
      </c>
      <c r="I3082" s="101">
        <v>11231068</v>
      </c>
      <c r="J3082" s="102"/>
      <c r="K3082" s="103"/>
      <c r="L3082" s="107" t="s">
        <v>761</v>
      </c>
      <c r="M3082" s="108"/>
      <c r="N3082" s="15" t="str">
        <f t="shared" si="260"/>
        <v>12350</v>
      </c>
      <c r="O3082" t="str">
        <f t="shared" si="258"/>
        <v/>
      </c>
      <c r="Q3082">
        <f>+N3082*1</f>
        <v>12350</v>
      </c>
      <c r="R3082" s="14">
        <f t="shared" si="259"/>
        <v>3339105</v>
      </c>
    </row>
    <row r="3083" spans="1:18" ht="14.45" customHeight="1" x14ac:dyDescent="0.25">
      <c r="A3083" s="10">
        <v>684</v>
      </c>
      <c r="B3083" s="111"/>
      <c r="C3083" s="6" t="s">
        <v>4245</v>
      </c>
      <c r="D3083" s="7">
        <v>44986</v>
      </c>
      <c r="E3083" s="8" t="s">
        <v>1377</v>
      </c>
      <c r="F3083" s="9">
        <v>3339105</v>
      </c>
      <c r="G3083" s="8" t="s">
        <v>1378</v>
      </c>
      <c r="H3083" s="9">
        <v>350606</v>
      </c>
      <c r="I3083" s="112"/>
      <c r="J3083" s="113"/>
      <c r="K3083" s="114"/>
      <c r="L3083" s="115"/>
      <c r="M3083" s="116"/>
      <c r="N3083" s="15" t="str">
        <f t="shared" si="260"/>
        <v>'9171</v>
      </c>
      <c r="O3083" t="str">
        <f t="shared" si="258"/>
        <v/>
      </c>
      <c r="Q3083">
        <v>9171</v>
      </c>
      <c r="R3083" s="14">
        <f t="shared" si="259"/>
        <v>3339105</v>
      </c>
    </row>
    <row r="3084" spans="1:18" ht="14.45" customHeight="1" x14ac:dyDescent="0.25">
      <c r="A3084" s="10">
        <v>685</v>
      </c>
      <c r="B3084" s="111"/>
      <c r="C3084" s="6" t="s">
        <v>4246</v>
      </c>
      <c r="D3084" s="7">
        <v>45014</v>
      </c>
      <c r="E3084" s="8" t="s">
        <v>1390</v>
      </c>
      <c r="F3084" s="9">
        <v>1309726</v>
      </c>
      <c r="G3084" s="8" t="s">
        <v>1378</v>
      </c>
      <c r="H3084" s="9">
        <v>137521</v>
      </c>
      <c r="I3084" s="112"/>
      <c r="J3084" s="113"/>
      <c r="K3084" s="114"/>
      <c r="L3084" s="115"/>
      <c r="M3084" s="116"/>
      <c r="N3084" s="15" t="str">
        <f t="shared" si="260"/>
        <v>17791</v>
      </c>
      <c r="O3084" t="str">
        <f t="shared" si="258"/>
        <v/>
      </c>
      <c r="Q3084">
        <f>+N3084*1</f>
        <v>17791</v>
      </c>
      <c r="R3084" s="14">
        <f t="shared" si="259"/>
        <v>1309726</v>
      </c>
    </row>
    <row r="3085" spans="1:18" ht="14.45" customHeight="1" x14ac:dyDescent="0.25">
      <c r="A3085" s="10">
        <v>686</v>
      </c>
      <c r="B3085" s="111"/>
      <c r="C3085" s="6" t="s">
        <v>4247</v>
      </c>
      <c r="D3085" s="7">
        <v>45003</v>
      </c>
      <c r="E3085" s="8" t="s">
        <v>4248</v>
      </c>
      <c r="F3085" s="9">
        <v>1221638</v>
      </c>
      <c r="G3085" s="8" t="s">
        <v>1378</v>
      </c>
      <c r="H3085" s="9">
        <v>128272</v>
      </c>
      <c r="I3085" s="112"/>
      <c r="J3085" s="113"/>
      <c r="K3085" s="114"/>
      <c r="L3085" s="115"/>
      <c r="M3085" s="116"/>
      <c r="N3085" s="15" t="str">
        <f t="shared" si="260"/>
        <v>15725</v>
      </c>
      <c r="O3085" t="str">
        <f t="shared" si="258"/>
        <v/>
      </c>
      <c r="Q3085">
        <f>+N3085*1</f>
        <v>15725</v>
      </c>
      <c r="R3085" s="14">
        <f t="shared" si="259"/>
        <v>1221638</v>
      </c>
    </row>
    <row r="3086" spans="1:18" ht="14.45" customHeight="1" x14ac:dyDescent="0.25">
      <c r="A3086" s="11">
        <v>687</v>
      </c>
      <c r="B3086" s="100"/>
      <c r="C3086" s="6" t="s">
        <v>4249</v>
      </c>
      <c r="D3086" s="7">
        <v>45003</v>
      </c>
      <c r="E3086" s="8" t="s">
        <v>766</v>
      </c>
      <c r="F3086" s="9">
        <v>3339105</v>
      </c>
      <c r="G3086" s="8" t="s">
        <v>1378</v>
      </c>
      <c r="H3086" s="9">
        <v>350606</v>
      </c>
      <c r="I3086" s="104"/>
      <c r="J3086" s="105"/>
      <c r="K3086" s="106"/>
      <c r="L3086" s="109"/>
      <c r="M3086" s="110"/>
      <c r="N3086" s="15" t="str">
        <f t="shared" si="260"/>
        <v>15726</v>
      </c>
      <c r="O3086" t="str">
        <f t="shared" si="258"/>
        <v/>
      </c>
      <c r="Q3086">
        <f>+N3086*1</f>
        <v>15726</v>
      </c>
      <c r="R3086" s="14">
        <f t="shared" si="259"/>
        <v>3339105</v>
      </c>
    </row>
    <row r="3087" spans="1:18" ht="16.149999999999999" customHeight="1" x14ac:dyDescent="0.25">
      <c r="A3087" s="12">
        <v>688</v>
      </c>
      <c r="B3087" s="12" t="s">
        <v>4250</v>
      </c>
      <c r="C3087" s="6" t="s">
        <v>4251</v>
      </c>
      <c r="D3087" s="7">
        <v>45023</v>
      </c>
      <c r="E3087" s="8" t="s">
        <v>4252</v>
      </c>
      <c r="F3087" s="9">
        <v>-130973</v>
      </c>
      <c r="G3087" s="8" t="s">
        <v>1378</v>
      </c>
      <c r="H3087" s="9">
        <v>-13752</v>
      </c>
      <c r="I3087" s="94">
        <v>-117221</v>
      </c>
      <c r="J3087" s="95"/>
      <c r="K3087" s="96"/>
      <c r="L3087" s="97" t="s">
        <v>761</v>
      </c>
      <c r="M3087" s="98"/>
      <c r="N3087" t="str">
        <f t="shared" si="260"/>
        <v>'280</v>
      </c>
      <c r="O3087" t="str">
        <f t="shared" si="258"/>
        <v>HT</v>
      </c>
      <c r="P3087" t="str">
        <f>+RIGHT(N3087,LEN(N3087)-1)</f>
        <v>280</v>
      </c>
      <c r="Q3087">
        <f>+P3087*1</f>
        <v>280</v>
      </c>
      <c r="R3087" s="14">
        <f t="shared" si="259"/>
        <v>-130973</v>
      </c>
    </row>
    <row r="3088" spans="1:18" ht="14.45" customHeight="1" x14ac:dyDescent="0.25">
      <c r="A3088" s="5">
        <v>689</v>
      </c>
      <c r="B3088" s="99" t="s">
        <v>4253</v>
      </c>
      <c r="C3088" s="6" t="s">
        <v>4254</v>
      </c>
      <c r="D3088" s="7">
        <v>45013</v>
      </c>
      <c r="E3088" s="8" t="s">
        <v>1377</v>
      </c>
      <c r="F3088" s="9">
        <v>5354844</v>
      </c>
      <c r="G3088" s="8" t="s">
        <v>1378</v>
      </c>
      <c r="H3088" s="9">
        <v>562259</v>
      </c>
      <c r="I3088" s="101">
        <v>11808487</v>
      </c>
      <c r="J3088" s="102"/>
      <c r="K3088" s="103"/>
      <c r="L3088" s="107" t="s">
        <v>772</v>
      </c>
      <c r="M3088" s="108"/>
      <c r="N3088" s="15" t="str">
        <f t="shared" si="260"/>
        <v>17648</v>
      </c>
      <c r="O3088" t="str">
        <f t="shared" si="258"/>
        <v/>
      </c>
      <c r="Q3088">
        <f t="shared" ref="Q3088:Q3097" si="262">+N3088*1</f>
        <v>17648</v>
      </c>
      <c r="R3088" s="14">
        <f t="shared" si="259"/>
        <v>5354844</v>
      </c>
    </row>
    <row r="3089" spans="1:18" ht="14.45" customHeight="1" x14ac:dyDescent="0.25">
      <c r="A3089" s="10">
        <v>690</v>
      </c>
      <c r="B3089" s="111"/>
      <c r="C3089" s="6" t="s">
        <v>4255</v>
      </c>
      <c r="D3089" s="7">
        <v>44995</v>
      </c>
      <c r="E3089" s="8" t="s">
        <v>1390</v>
      </c>
      <c r="F3089" s="9">
        <v>4170595</v>
      </c>
      <c r="G3089" s="8" t="s">
        <v>1378</v>
      </c>
      <c r="H3089" s="9">
        <v>437912</v>
      </c>
      <c r="I3089" s="112"/>
      <c r="J3089" s="113"/>
      <c r="K3089" s="114"/>
      <c r="L3089" s="115"/>
      <c r="M3089" s="116"/>
      <c r="N3089" s="15" t="str">
        <f t="shared" si="260"/>
        <v>13208</v>
      </c>
      <c r="O3089" t="str">
        <f t="shared" si="258"/>
        <v/>
      </c>
      <c r="Q3089">
        <f t="shared" si="262"/>
        <v>13208</v>
      </c>
      <c r="R3089" s="14">
        <f t="shared" si="259"/>
        <v>4170595</v>
      </c>
    </row>
    <row r="3090" spans="1:18" ht="14.45" customHeight="1" x14ac:dyDescent="0.25">
      <c r="A3090" s="11">
        <v>691</v>
      </c>
      <c r="B3090" s="100"/>
      <c r="C3090" s="6" t="s">
        <v>4256</v>
      </c>
      <c r="D3090" s="7">
        <v>45006</v>
      </c>
      <c r="E3090" s="8" t="s">
        <v>1377</v>
      </c>
      <c r="F3090" s="9">
        <v>3668401</v>
      </c>
      <c r="G3090" s="8" t="s">
        <v>1378</v>
      </c>
      <c r="H3090" s="9">
        <v>385182</v>
      </c>
      <c r="I3090" s="104"/>
      <c r="J3090" s="105"/>
      <c r="K3090" s="106"/>
      <c r="L3090" s="109"/>
      <c r="M3090" s="110"/>
      <c r="N3090" s="15" t="str">
        <f t="shared" si="260"/>
        <v>15816</v>
      </c>
      <c r="O3090" t="str">
        <f t="shared" si="258"/>
        <v/>
      </c>
      <c r="Q3090">
        <f t="shared" si="262"/>
        <v>15816</v>
      </c>
      <c r="R3090" s="14">
        <f t="shared" si="259"/>
        <v>3668401</v>
      </c>
    </row>
    <row r="3091" spans="1:18" ht="14.45" customHeight="1" x14ac:dyDescent="0.25">
      <c r="A3091" s="5">
        <v>692</v>
      </c>
      <c r="B3091" s="99" t="s">
        <v>4257</v>
      </c>
      <c r="C3091" s="6" t="s">
        <v>4258</v>
      </c>
      <c r="D3091" s="7">
        <v>45005</v>
      </c>
      <c r="E3091" s="8" t="s">
        <v>1380</v>
      </c>
      <c r="F3091" s="9">
        <v>1832457</v>
      </c>
      <c r="G3091" s="8" t="s">
        <v>1378</v>
      </c>
      <c r="H3091" s="9">
        <v>192408</v>
      </c>
      <c r="I3091" s="101">
        <v>9830745</v>
      </c>
      <c r="J3091" s="102"/>
      <c r="K3091" s="103"/>
      <c r="L3091" s="107" t="s">
        <v>779</v>
      </c>
      <c r="M3091" s="108"/>
      <c r="N3091" s="15" t="str">
        <f t="shared" si="260"/>
        <v>15788</v>
      </c>
      <c r="O3091" t="str">
        <f t="shared" si="258"/>
        <v/>
      </c>
      <c r="Q3091">
        <f t="shared" si="262"/>
        <v>15788</v>
      </c>
      <c r="R3091" s="14">
        <f t="shared" si="259"/>
        <v>1832457</v>
      </c>
    </row>
    <row r="3092" spans="1:18" ht="14.45" customHeight="1" x14ac:dyDescent="0.25">
      <c r="A3092" s="10">
        <v>693</v>
      </c>
      <c r="B3092" s="111"/>
      <c r="C3092" s="6" t="s">
        <v>4259</v>
      </c>
      <c r="D3092" s="7">
        <v>45008</v>
      </c>
      <c r="E3092" s="8" t="s">
        <v>1380</v>
      </c>
      <c r="F3092" s="9">
        <v>1851630</v>
      </c>
      <c r="G3092" s="8" t="s">
        <v>1378</v>
      </c>
      <c r="H3092" s="9">
        <v>194421</v>
      </c>
      <c r="I3092" s="112"/>
      <c r="J3092" s="113"/>
      <c r="K3092" s="114"/>
      <c r="L3092" s="115"/>
      <c r="M3092" s="116"/>
      <c r="N3092" s="15" t="str">
        <f t="shared" si="260"/>
        <v>17387</v>
      </c>
      <c r="O3092" t="str">
        <f t="shared" ref="O3092:O3155" si="263">+IF(F3092&gt;0,"","HT")</f>
        <v/>
      </c>
      <c r="Q3092">
        <f t="shared" si="262"/>
        <v>17387</v>
      </c>
      <c r="R3092" s="14">
        <f t="shared" si="259"/>
        <v>1851630</v>
      </c>
    </row>
    <row r="3093" spans="1:18" ht="14.45" customHeight="1" x14ac:dyDescent="0.25">
      <c r="A3093" s="10">
        <v>694</v>
      </c>
      <c r="B3093" s="111"/>
      <c r="C3093" s="6" t="s">
        <v>4260</v>
      </c>
      <c r="D3093" s="7">
        <v>44991</v>
      </c>
      <c r="E3093" s="8" t="s">
        <v>1380</v>
      </c>
      <c r="F3093" s="9">
        <v>831620</v>
      </c>
      <c r="G3093" s="8" t="s">
        <v>1378</v>
      </c>
      <c r="H3093" s="9">
        <v>87320</v>
      </c>
      <c r="I3093" s="112"/>
      <c r="J3093" s="113"/>
      <c r="K3093" s="114"/>
      <c r="L3093" s="115"/>
      <c r="M3093" s="116"/>
      <c r="N3093" s="15" t="str">
        <f t="shared" si="260"/>
        <v>11420</v>
      </c>
      <c r="O3093" t="str">
        <f t="shared" si="263"/>
        <v/>
      </c>
      <c r="Q3093">
        <f t="shared" si="262"/>
        <v>11420</v>
      </c>
      <c r="R3093" s="14">
        <f t="shared" si="259"/>
        <v>831620</v>
      </c>
    </row>
    <row r="3094" spans="1:18" ht="14.45" customHeight="1" x14ac:dyDescent="0.25">
      <c r="A3094" s="10">
        <v>695</v>
      </c>
      <c r="B3094" s="111"/>
      <c r="C3094" s="6" t="s">
        <v>4261</v>
      </c>
      <c r="D3094" s="7">
        <v>44987</v>
      </c>
      <c r="E3094" s="8" t="s">
        <v>1380</v>
      </c>
      <c r="F3094" s="9">
        <v>599056</v>
      </c>
      <c r="G3094" s="8" t="s">
        <v>1378</v>
      </c>
      <c r="H3094" s="9">
        <v>62901</v>
      </c>
      <c r="I3094" s="112"/>
      <c r="J3094" s="113"/>
      <c r="K3094" s="114"/>
      <c r="L3094" s="115"/>
      <c r="M3094" s="116"/>
      <c r="N3094" s="15" t="str">
        <f t="shared" si="260"/>
        <v>10812</v>
      </c>
      <c r="O3094" t="str">
        <f t="shared" si="263"/>
        <v/>
      </c>
      <c r="Q3094">
        <f t="shared" si="262"/>
        <v>10812</v>
      </c>
      <c r="R3094" s="14">
        <f t="shared" si="259"/>
        <v>599056</v>
      </c>
    </row>
    <row r="3095" spans="1:18" ht="14.45" customHeight="1" x14ac:dyDescent="0.25">
      <c r="A3095" s="10">
        <v>696</v>
      </c>
      <c r="B3095" s="111"/>
      <c r="C3095" s="6" t="s">
        <v>4262</v>
      </c>
      <c r="D3095" s="7">
        <v>45012</v>
      </c>
      <c r="E3095" s="8" t="s">
        <v>1380</v>
      </c>
      <c r="F3095" s="9">
        <v>3426034</v>
      </c>
      <c r="G3095" s="8" t="s">
        <v>1378</v>
      </c>
      <c r="H3095" s="9">
        <v>359734</v>
      </c>
      <c r="I3095" s="112"/>
      <c r="J3095" s="113"/>
      <c r="K3095" s="114"/>
      <c r="L3095" s="115"/>
      <c r="M3095" s="116"/>
      <c r="N3095" s="15" t="str">
        <f t="shared" si="260"/>
        <v>17601</v>
      </c>
      <c r="O3095" t="str">
        <f t="shared" si="263"/>
        <v/>
      </c>
      <c r="Q3095">
        <f t="shared" si="262"/>
        <v>17601</v>
      </c>
      <c r="R3095" s="14">
        <f t="shared" si="259"/>
        <v>3426034</v>
      </c>
    </row>
    <row r="3096" spans="1:18" ht="14.45" customHeight="1" x14ac:dyDescent="0.25">
      <c r="A3096" s="10">
        <v>697</v>
      </c>
      <c r="B3096" s="111"/>
      <c r="C3096" s="6" t="s">
        <v>4263</v>
      </c>
      <c r="D3096" s="7">
        <v>45001</v>
      </c>
      <c r="E3096" s="8" t="s">
        <v>1380</v>
      </c>
      <c r="F3096" s="9">
        <v>1221638</v>
      </c>
      <c r="G3096" s="8" t="s">
        <v>1378</v>
      </c>
      <c r="H3096" s="9">
        <v>128272</v>
      </c>
      <c r="I3096" s="112"/>
      <c r="J3096" s="113"/>
      <c r="K3096" s="114"/>
      <c r="L3096" s="115"/>
      <c r="M3096" s="116"/>
      <c r="N3096" s="15" t="str">
        <f t="shared" si="260"/>
        <v>14959</v>
      </c>
      <c r="O3096" t="str">
        <f t="shared" si="263"/>
        <v/>
      </c>
      <c r="Q3096">
        <f t="shared" si="262"/>
        <v>14959</v>
      </c>
      <c r="R3096" s="14">
        <f t="shared" si="259"/>
        <v>1221638</v>
      </c>
    </row>
    <row r="3097" spans="1:18" ht="14.45" customHeight="1" x14ac:dyDescent="0.25">
      <c r="A3097" s="11">
        <v>698</v>
      </c>
      <c r="B3097" s="100"/>
      <c r="C3097" s="6" t="s">
        <v>4264</v>
      </c>
      <c r="D3097" s="7">
        <v>44998</v>
      </c>
      <c r="E3097" s="8" t="s">
        <v>1380</v>
      </c>
      <c r="F3097" s="9">
        <v>1221638</v>
      </c>
      <c r="G3097" s="8" t="s">
        <v>1378</v>
      </c>
      <c r="H3097" s="9">
        <v>128272</v>
      </c>
      <c r="I3097" s="104"/>
      <c r="J3097" s="105"/>
      <c r="K3097" s="106"/>
      <c r="L3097" s="109"/>
      <c r="M3097" s="110"/>
      <c r="N3097" s="15" t="str">
        <f t="shared" si="260"/>
        <v>13510</v>
      </c>
      <c r="O3097" t="str">
        <f t="shared" si="263"/>
        <v/>
      </c>
      <c r="Q3097">
        <f t="shared" si="262"/>
        <v>13510</v>
      </c>
      <c r="R3097" s="14">
        <f t="shared" si="259"/>
        <v>1221638</v>
      </c>
    </row>
    <row r="3098" spans="1:18" ht="16.149999999999999" customHeight="1" x14ac:dyDescent="0.25">
      <c r="A3098" s="12">
        <v>699</v>
      </c>
      <c r="B3098" s="12" t="s">
        <v>4265</v>
      </c>
      <c r="C3098" s="6" t="s">
        <v>4266</v>
      </c>
      <c r="D3098" s="7">
        <v>45012</v>
      </c>
      <c r="E3098" s="8" t="s">
        <v>4267</v>
      </c>
      <c r="F3098" s="9">
        <v>-260961</v>
      </c>
      <c r="G3098" s="8" t="s">
        <v>1378</v>
      </c>
      <c r="H3098" s="9">
        <v>-27401</v>
      </c>
      <c r="I3098" s="94">
        <v>-233560</v>
      </c>
      <c r="J3098" s="95"/>
      <c r="K3098" s="96"/>
      <c r="L3098" s="97" t="s">
        <v>779</v>
      </c>
      <c r="M3098" s="98"/>
      <c r="N3098" t="str">
        <f t="shared" si="260"/>
        <v>'419</v>
      </c>
      <c r="O3098" t="str">
        <f t="shared" si="263"/>
        <v>HT</v>
      </c>
      <c r="P3098" t="str">
        <f>+RIGHT(N3098,LEN(N3098)-1)</f>
        <v>419</v>
      </c>
      <c r="Q3098">
        <f>+P3098*1</f>
        <v>419</v>
      </c>
      <c r="R3098" s="14">
        <f t="shared" si="259"/>
        <v>-260961</v>
      </c>
    </row>
    <row r="3099" spans="1:18" ht="14.45" customHeight="1" x14ac:dyDescent="0.25">
      <c r="A3099" s="5">
        <v>700</v>
      </c>
      <c r="B3099" s="99" t="s">
        <v>4268</v>
      </c>
      <c r="C3099" s="6" t="s">
        <v>4269</v>
      </c>
      <c r="D3099" s="7">
        <v>45014</v>
      </c>
      <c r="E3099" s="8" t="s">
        <v>1380</v>
      </c>
      <c r="F3099" s="9">
        <v>4076776</v>
      </c>
      <c r="G3099" s="8" t="s">
        <v>1378</v>
      </c>
      <c r="H3099" s="9">
        <v>428061</v>
      </c>
      <c r="I3099" s="101">
        <v>9268103</v>
      </c>
      <c r="J3099" s="102"/>
      <c r="K3099" s="103"/>
      <c r="L3099" s="107" t="s">
        <v>789</v>
      </c>
      <c r="M3099" s="108"/>
      <c r="N3099" s="15" t="str">
        <f t="shared" si="260"/>
        <v>17732</v>
      </c>
      <c r="O3099" t="str">
        <f t="shared" si="263"/>
        <v/>
      </c>
      <c r="Q3099">
        <f t="shared" ref="Q3099:Q3107" si="264">+N3099*1</f>
        <v>17732</v>
      </c>
      <c r="R3099" s="14">
        <f t="shared" si="259"/>
        <v>4076776</v>
      </c>
    </row>
    <row r="3100" spans="1:18" ht="14.45" customHeight="1" x14ac:dyDescent="0.25">
      <c r="A3100" s="10">
        <v>701</v>
      </c>
      <c r="B3100" s="111"/>
      <c r="C3100" s="6" t="s">
        <v>4270</v>
      </c>
      <c r="D3100" s="7">
        <v>45005</v>
      </c>
      <c r="E3100" s="8" t="s">
        <v>1380</v>
      </c>
      <c r="F3100" s="9">
        <v>3441526</v>
      </c>
      <c r="G3100" s="8" t="s">
        <v>1378</v>
      </c>
      <c r="H3100" s="9">
        <v>361360</v>
      </c>
      <c r="I3100" s="112"/>
      <c r="J3100" s="113"/>
      <c r="K3100" s="114"/>
      <c r="L3100" s="115"/>
      <c r="M3100" s="116"/>
      <c r="N3100" s="15" t="str">
        <f t="shared" si="260"/>
        <v>15766</v>
      </c>
      <c r="O3100" t="str">
        <f t="shared" si="263"/>
        <v/>
      </c>
      <c r="Q3100">
        <f t="shared" si="264"/>
        <v>15766</v>
      </c>
      <c r="R3100" s="14">
        <f t="shared" si="259"/>
        <v>3441526</v>
      </c>
    </row>
    <row r="3101" spans="1:18" ht="14.45" customHeight="1" x14ac:dyDescent="0.25">
      <c r="A3101" s="11">
        <v>702</v>
      </c>
      <c r="B3101" s="100"/>
      <c r="C3101" s="6" t="s">
        <v>4271</v>
      </c>
      <c r="D3101" s="7">
        <v>44993</v>
      </c>
      <c r="E3101" s="8" t="s">
        <v>1380</v>
      </c>
      <c r="F3101" s="9">
        <v>2837120</v>
      </c>
      <c r="G3101" s="8" t="s">
        <v>1378</v>
      </c>
      <c r="H3101" s="9">
        <v>297898</v>
      </c>
      <c r="I3101" s="104"/>
      <c r="J3101" s="105"/>
      <c r="K3101" s="106"/>
      <c r="L3101" s="109"/>
      <c r="M3101" s="110"/>
      <c r="N3101" s="15" t="str">
        <f t="shared" si="260"/>
        <v>11828</v>
      </c>
      <c r="O3101" t="str">
        <f t="shared" si="263"/>
        <v/>
      </c>
      <c r="Q3101">
        <f t="shared" si="264"/>
        <v>11828</v>
      </c>
      <c r="R3101" s="14">
        <f t="shared" si="259"/>
        <v>2837120</v>
      </c>
    </row>
    <row r="3102" spans="1:18" ht="16.149999999999999" customHeight="1" x14ac:dyDescent="0.25">
      <c r="A3102" s="12">
        <v>703</v>
      </c>
      <c r="B3102" s="12" t="s">
        <v>4272</v>
      </c>
      <c r="C3102" s="6" t="s">
        <v>4273</v>
      </c>
      <c r="D3102" s="7">
        <v>45003</v>
      </c>
      <c r="E3102" s="8" t="s">
        <v>1380</v>
      </c>
      <c r="F3102" s="9">
        <v>2073423</v>
      </c>
      <c r="G3102" s="8" t="s">
        <v>1378</v>
      </c>
      <c r="H3102" s="9">
        <v>217709</v>
      </c>
      <c r="I3102" s="94">
        <v>1855714</v>
      </c>
      <c r="J3102" s="95"/>
      <c r="K3102" s="96"/>
      <c r="L3102" s="97" t="s">
        <v>1917</v>
      </c>
      <c r="M3102" s="98"/>
      <c r="N3102" s="15" t="str">
        <f t="shared" si="260"/>
        <v>15727</v>
      </c>
      <c r="O3102" t="str">
        <f t="shared" si="263"/>
        <v/>
      </c>
      <c r="Q3102">
        <f t="shared" si="264"/>
        <v>15727</v>
      </c>
      <c r="R3102" s="14">
        <f t="shared" si="259"/>
        <v>2073423</v>
      </c>
    </row>
    <row r="3103" spans="1:18" ht="14.65" customHeight="1" x14ac:dyDescent="0.25">
      <c r="A3103" s="5">
        <v>704</v>
      </c>
      <c r="B3103" s="99" t="s">
        <v>4274</v>
      </c>
      <c r="C3103" s="6" t="s">
        <v>4275</v>
      </c>
      <c r="D3103" s="7">
        <v>45006</v>
      </c>
      <c r="E3103" s="8" t="s">
        <v>1377</v>
      </c>
      <c r="F3103" s="9">
        <v>7397863</v>
      </c>
      <c r="G3103" s="8" t="s">
        <v>1378</v>
      </c>
      <c r="H3103" s="9">
        <v>776775</v>
      </c>
      <c r="I3103" s="101">
        <v>13321014</v>
      </c>
      <c r="J3103" s="102"/>
      <c r="K3103" s="103"/>
      <c r="L3103" s="107" t="s">
        <v>795</v>
      </c>
      <c r="M3103" s="108"/>
      <c r="N3103" s="15" t="str">
        <f t="shared" si="260"/>
        <v>15863</v>
      </c>
      <c r="O3103" t="str">
        <f t="shared" si="263"/>
        <v/>
      </c>
      <c r="Q3103">
        <f t="shared" si="264"/>
        <v>15863</v>
      </c>
      <c r="R3103" s="14">
        <f t="shared" si="259"/>
        <v>7397863</v>
      </c>
    </row>
    <row r="3104" spans="1:18" ht="14.65" customHeight="1" x14ac:dyDescent="0.25">
      <c r="A3104" s="11">
        <v>705</v>
      </c>
      <c r="B3104" s="100"/>
      <c r="C3104" s="6" t="s">
        <v>4276</v>
      </c>
      <c r="D3104" s="7">
        <v>44989</v>
      </c>
      <c r="E3104" s="8" t="s">
        <v>1377</v>
      </c>
      <c r="F3104" s="9">
        <v>7485951</v>
      </c>
      <c r="G3104" s="8" t="s">
        <v>1378</v>
      </c>
      <c r="H3104" s="9">
        <v>786025</v>
      </c>
      <c r="I3104" s="104"/>
      <c r="J3104" s="105"/>
      <c r="K3104" s="106"/>
      <c r="L3104" s="109"/>
      <c r="M3104" s="110"/>
      <c r="N3104" s="15" t="str">
        <f t="shared" si="260"/>
        <v>11299</v>
      </c>
      <c r="O3104" t="str">
        <f t="shared" si="263"/>
        <v/>
      </c>
      <c r="Q3104">
        <f t="shared" si="264"/>
        <v>11299</v>
      </c>
      <c r="R3104" s="14">
        <f t="shared" si="259"/>
        <v>7485951</v>
      </c>
    </row>
    <row r="3105" spans="1:18" ht="14.45" customHeight="1" x14ac:dyDescent="0.25">
      <c r="A3105" s="5">
        <v>706</v>
      </c>
      <c r="B3105" s="99" t="s">
        <v>4277</v>
      </c>
      <c r="C3105" s="6" t="s">
        <v>4278</v>
      </c>
      <c r="D3105" s="7">
        <v>44998</v>
      </c>
      <c r="E3105" s="8" t="s">
        <v>1380</v>
      </c>
      <c r="F3105" s="9">
        <v>4146846</v>
      </c>
      <c r="G3105" s="8" t="s">
        <v>1378</v>
      </c>
      <c r="H3105" s="9">
        <v>435419</v>
      </c>
      <c r="I3105" s="101">
        <v>11055443</v>
      </c>
      <c r="J3105" s="102"/>
      <c r="K3105" s="103"/>
      <c r="L3105" s="107" t="s">
        <v>799</v>
      </c>
      <c r="M3105" s="108"/>
      <c r="N3105" s="15" t="str">
        <f t="shared" si="260"/>
        <v>13480</v>
      </c>
      <c r="O3105" t="str">
        <f t="shared" si="263"/>
        <v/>
      </c>
      <c r="Q3105">
        <f t="shared" si="264"/>
        <v>13480</v>
      </c>
      <c r="R3105" s="14">
        <f t="shared" ref="R3105:R3168" si="265">+F3105</f>
        <v>4146846</v>
      </c>
    </row>
    <row r="3106" spans="1:18" ht="14.45" customHeight="1" x14ac:dyDescent="0.25">
      <c r="A3106" s="10">
        <v>707</v>
      </c>
      <c r="B3106" s="111"/>
      <c r="C3106" s="6" t="s">
        <v>4279</v>
      </c>
      <c r="D3106" s="7">
        <v>45005</v>
      </c>
      <c r="E3106" s="8" t="s">
        <v>1920</v>
      </c>
      <c r="F3106" s="9">
        <v>4146846</v>
      </c>
      <c r="G3106" s="8" t="s">
        <v>1378</v>
      </c>
      <c r="H3106" s="9">
        <v>435419</v>
      </c>
      <c r="I3106" s="112"/>
      <c r="J3106" s="113"/>
      <c r="K3106" s="114"/>
      <c r="L3106" s="115"/>
      <c r="M3106" s="116"/>
      <c r="N3106" s="15" t="str">
        <f t="shared" si="260"/>
        <v>15769</v>
      </c>
      <c r="O3106" t="str">
        <f t="shared" si="263"/>
        <v/>
      </c>
      <c r="Q3106">
        <f t="shared" si="264"/>
        <v>15769</v>
      </c>
      <c r="R3106" s="14">
        <f t="shared" si="265"/>
        <v>4146846</v>
      </c>
    </row>
    <row r="3107" spans="1:18" ht="14.45" customHeight="1" x14ac:dyDescent="0.25">
      <c r="A3107" s="11">
        <v>708</v>
      </c>
      <c r="B3107" s="100"/>
      <c r="C3107" s="6" t="s">
        <v>4280</v>
      </c>
      <c r="D3107" s="7">
        <v>45012</v>
      </c>
      <c r="E3107" s="8" t="s">
        <v>1380</v>
      </c>
      <c r="F3107" s="9">
        <v>4058758</v>
      </c>
      <c r="G3107" s="8" t="s">
        <v>1378</v>
      </c>
      <c r="H3107" s="9">
        <v>426170</v>
      </c>
      <c r="I3107" s="104"/>
      <c r="J3107" s="105"/>
      <c r="K3107" s="106"/>
      <c r="L3107" s="109"/>
      <c r="M3107" s="110"/>
      <c r="N3107" s="15" t="str">
        <f t="shared" si="260"/>
        <v>17597</v>
      </c>
      <c r="O3107" t="str">
        <f t="shared" si="263"/>
        <v/>
      </c>
      <c r="Q3107">
        <f t="shared" si="264"/>
        <v>17597</v>
      </c>
      <c r="R3107" s="14">
        <f t="shared" si="265"/>
        <v>4058758</v>
      </c>
    </row>
    <row r="3108" spans="1:18" ht="16.149999999999999" customHeight="1" x14ac:dyDescent="0.25">
      <c r="A3108" s="12">
        <v>709</v>
      </c>
      <c r="B3108" s="12" t="s">
        <v>4281</v>
      </c>
      <c r="C3108" s="6" t="s">
        <v>4282</v>
      </c>
      <c r="D3108" s="7">
        <v>44995</v>
      </c>
      <c r="E3108" s="8" t="s">
        <v>4283</v>
      </c>
      <c r="F3108" s="9">
        <v>-80774</v>
      </c>
      <c r="G3108" s="8" t="s">
        <v>1378</v>
      </c>
      <c r="H3108" s="9">
        <v>-8481</v>
      </c>
      <c r="I3108" s="94">
        <v>-72293</v>
      </c>
      <c r="J3108" s="95"/>
      <c r="K3108" s="96"/>
      <c r="L3108" s="97" t="s">
        <v>799</v>
      </c>
      <c r="M3108" s="98"/>
      <c r="N3108" t="str">
        <f t="shared" si="260"/>
        <v>'268</v>
      </c>
      <c r="O3108" t="str">
        <f t="shared" si="263"/>
        <v>HT</v>
      </c>
      <c r="P3108" t="str">
        <f>+RIGHT(N3108,LEN(N3108)-1)</f>
        <v>268</v>
      </c>
      <c r="Q3108">
        <f>+P3108*1</f>
        <v>268</v>
      </c>
      <c r="R3108" s="14">
        <f t="shared" si="265"/>
        <v>-80774</v>
      </c>
    </row>
    <row r="3109" spans="1:18" ht="14.65" customHeight="1" x14ac:dyDescent="0.25">
      <c r="A3109" s="5">
        <v>710</v>
      </c>
      <c r="B3109" s="99" t="s">
        <v>4284</v>
      </c>
      <c r="C3109" s="6" t="s">
        <v>4285</v>
      </c>
      <c r="D3109" s="7">
        <v>44999</v>
      </c>
      <c r="E3109" s="8" t="s">
        <v>1380</v>
      </c>
      <c r="F3109" s="9">
        <v>2305380</v>
      </c>
      <c r="G3109" s="8" t="s">
        <v>1378</v>
      </c>
      <c r="H3109" s="9">
        <v>242065</v>
      </c>
      <c r="I3109" s="101">
        <v>3443121</v>
      </c>
      <c r="J3109" s="102"/>
      <c r="K3109" s="103"/>
      <c r="L3109" s="107" t="s">
        <v>809</v>
      </c>
      <c r="M3109" s="108"/>
      <c r="N3109" s="15" t="str">
        <f t="shared" si="260"/>
        <v>13536</v>
      </c>
      <c r="O3109" t="str">
        <f t="shared" si="263"/>
        <v/>
      </c>
      <c r="Q3109">
        <f>+N3109*1</f>
        <v>13536</v>
      </c>
      <c r="R3109" s="14">
        <f t="shared" si="265"/>
        <v>2305380</v>
      </c>
    </row>
    <row r="3110" spans="1:18" ht="14.65" customHeight="1" x14ac:dyDescent="0.25">
      <c r="A3110" s="11">
        <v>711</v>
      </c>
      <c r="B3110" s="100"/>
      <c r="C3110" s="6" t="s">
        <v>4286</v>
      </c>
      <c r="D3110" s="7">
        <v>45014</v>
      </c>
      <c r="E3110" s="8" t="s">
        <v>1377</v>
      </c>
      <c r="F3110" s="9">
        <v>1541683</v>
      </c>
      <c r="G3110" s="8" t="s">
        <v>1378</v>
      </c>
      <c r="H3110" s="9">
        <v>161877</v>
      </c>
      <c r="I3110" s="104"/>
      <c r="J3110" s="105"/>
      <c r="K3110" s="106"/>
      <c r="L3110" s="109"/>
      <c r="M3110" s="110"/>
      <c r="N3110" s="15" t="str">
        <f t="shared" ref="N3110:N3173" si="266">+RIGHT(C3110,5)</f>
        <v>17724</v>
      </c>
      <c r="O3110" t="str">
        <f t="shared" si="263"/>
        <v/>
      </c>
      <c r="Q3110">
        <f>+N3110*1</f>
        <v>17724</v>
      </c>
      <c r="R3110" s="14">
        <f t="shared" si="265"/>
        <v>1541683</v>
      </c>
    </row>
    <row r="3111" spans="1:18" ht="14.45" customHeight="1" x14ac:dyDescent="0.25">
      <c r="A3111" s="5">
        <v>712</v>
      </c>
      <c r="B3111" s="99" t="s">
        <v>4287</v>
      </c>
      <c r="C3111" s="6" t="s">
        <v>4288</v>
      </c>
      <c r="D3111" s="7">
        <v>45005</v>
      </c>
      <c r="E3111" s="8" t="s">
        <v>1380</v>
      </c>
      <c r="F3111" s="9">
        <v>1068784</v>
      </c>
      <c r="G3111" s="8" t="s">
        <v>1378</v>
      </c>
      <c r="H3111" s="9">
        <v>112222</v>
      </c>
      <c r="I3111" s="101">
        <v>2717352</v>
      </c>
      <c r="J3111" s="102"/>
      <c r="K3111" s="103"/>
      <c r="L3111" s="107" t="s">
        <v>818</v>
      </c>
      <c r="M3111" s="108"/>
      <c r="N3111" s="15" t="str">
        <f t="shared" si="266"/>
        <v>15799</v>
      </c>
      <c r="O3111" t="str">
        <f t="shared" si="263"/>
        <v/>
      </c>
      <c r="Q3111">
        <f>+N3111*1</f>
        <v>15799</v>
      </c>
      <c r="R3111" s="14">
        <f t="shared" si="265"/>
        <v>1068784</v>
      </c>
    </row>
    <row r="3112" spans="1:18" ht="14.45" customHeight="1" x14ac:dyDescent="0.25">
      <c r="A3112" s="10">
        <v>713</v>
      </c>
      <c r="B3112" s="111"/>
      <c r="C3112" s="6" t="s">
        <v>4289</v>
      </c>
      <c r="D3112" s="7">
        <v>44998</v>
      </c>
      <c r="E3112" s="8" t="s">
        <v>2947</v>
      </c>
      <c r="F3112" s="9">
        <v>466455</v>
      </c>
      <c r="G3112" s="8" t="s">
        <v>1378</v>
      </c>
      <c r="H3112" s="9">
        <v>48978</v>
      </c>
      <c r="I3112" s="112"/>
      <c r="J3112" s="113"/>
      <c r="K3112" s="114"/>
      <c r="L3112" s="115"/>
      <c r="M3112" s="116"/>
      <c r="N3112" s="15" t="str">
        <f t="shared" si="266"/>
        <v>13511</v>
      </c>
      <c r="O3112" t="str">
        <f t="shared" si="263"/>
        <v/>
      </c>
      <c r="Q3112">
        <f>+N3112*1</f>
        <v>13511</v>
      </c>
      <c r="R3112" s="14">
        <f t="shared" si="265"/>
        <v>466455</v>
      </c>
    </row>
    <row r="3113" spans="1:18" ht="14.45" customHeight="1" x14ac:dyDescent="0.25">
      <c r="A3113" s="11">
        <v>714</v>
      </c>
      <c r="B3113" s="100"/>
      <c r="C3113" s="6" t="s">
        <v>4290</v>
      </c>
      <c r="D3113" s="7">
        <v>45012</v>
      </c>
      <c r="E3113" s="8" t="s">
        <v>1380</v>
      </c>
      <c r="F3113" s="9">
        <v>1500908</v>
      </c>
      <c r="G3113" s="8" t="s">
        <v>1378</v>
      </c>
      <c r="H3113" s="9">
        <v>157595</v>
      </c>
      <c r="I3113" s="104"/>
      <c r="J3113" s="105"/>
      <c r="K3113" s="106"/>
      <c r="L3113" s="109"/>
      <c r="M3113" s="110"/>
      <c r="N3113" s="15" t="str">
        <f t="shared" si="266"/>
        <v>17599</v>
      </c>
      <c r="O3113" t="str">
        <f t="shared" si="263"/>
        <v/>
      </c>
      <c r="Q3113">
        <f>+N3113*1</f>
        <v>17599</v>
      </c>
      <c r="R3113" s="14">
        <f t="shared" si="265"/>
        <v>1500908</v>
      </c>
    </row>
    <row r="3114" spans="1:18" ht="16.149999999999999" customHeight="1" x14ac:dyDescent="0.25">
      <c r="A3114" s="12">
        <v>715</v>
      </c>
      <c r="B3114" s="12" t="s">
        <v>4291</v>
      </c>
      <c r="C3114" s="6" t="s">
        <v>4292</v>
      </c>
      <c r="D3114" s="7">
        <v>45006</v>
      </c>
      <c r="E3114" s="8" t="s">
        <v>4293</v>
      </c>
      <c r="F3114" s="9">
        <v>-1016695</v>
      </c>
      <c r="G3114" s="8" t="s">
        <v>1378</v>
      </c>
      <c r="H3114" s="9">
        <v>-106753</v>
      </c>
      <c r="I3114" s="94">
        <v>-909942</v>
      </c>
      <c r="J3114" s="95"/>
      <c r="K3114" s="96"/>
      <c r="L3114" s="97" t="s">
        <v>818</v>
      </c>
      <c r="M3114" s="98"/>
      <c r="N3114" t="str">
        <f t="shared" si="266"/>
        <v>'235</v>
      </c>
      <c r="O3114" t="str">
        <f t="shared" si="263"/>
        <v>HT</v>
      </c>
      <c r="P3114" t="str">
        <f>+RIGHT(N3114,LEN(N3114)-1)</f>
        <v>235</v>
      </c>
      <c r="Q3114">
        <f>+P3114*1</f>
        <v>235</v>
      </c>
      <c r="R3114" s="14">
        <f t="shared" si="265"/>
        <v>-1016695</v>
      </c>
    </row>
    <row r="3115" spans="1:18" ht="16.149999999999999" customHeight="1" x14ac:dyDescent="0.25">
      <c r="A3115" s="12">
        <v>716</v>
      </c>
      <c r="B3115" s="12" t="s">
        <v>4294</v>
      </c>
      <c r="C3115" s="6" t="s">
        <v>4295</v>
      </c>
      <c r="D3115" s="7">
        <v>45028</v>
      </c>
      <c r="E3115" s="8" t="s">
        <v>4296</v>
      </c>
      <c r="F3115" s="9">
        <v>-244328</v>
      </c>
      <c r="G3115" s="8" t="s">
        <v>1378</v>
      </c>
      <c r="H3115" s="9">
        <v>-25654</v>
      </c>
      <c r="I3115" s="94">
        <v>-218674</v>
      </c>
      <c r="J3115" s="95"/>
      <c r="K3115" s="96"/>
      <c r="L3115" s="97" t="s">
        <v>818</v>
      </c>
      <c r="M3115" s="98"/>
      <c r="N3115" t="str">
        <f t="shared" si="266"/>
        <v>'335</v>
      </c>
      <c r="O3115" t="str">
        <f t="shared" si="263"/>
        <v>HT</v>
      </c>
      <c r="P3115" t="str">
        <f>+RIGHT(N3115,LEN(N3115)-1)</f>
        <v>335</v>
      </c>
      <c r="Q3115">
        <f>+P3115*1</f>
        <v>335</v>
      </c>
      <c r="R3115" s="14">
        <f t="shared" si="265"/>
        <v>-244328</v>
      </c>
    </row>
    <row r="3116" spans="1:18" ht="14.45" customHeight="1" x14ac:dyDescent="0.25">
      <c r="A3116" s="5">
        <v>717</v>
      </c>
      <c r="B3116" s="99" t="s">
        <v>4297</v>
      </c>
      <c r="C3116" s="6" t="s">
        <v>4298</v>
      </c>
      <c r="D3116" s="7">
        <v>45008</v>
      </c>
      <c r="E3116" s="8" t="s">
        <v>1380</v>
      </c>
      <c r="F3116" s="9">
        <v>4155855</v>
      </c>
      <c r="G3116" s="8" t="s">
        <v>1378</v>
      </c>
      <c r="H3116" s="9">
        <v>436365</v>
      </c>
      <c r="I3116" s="101">
        <v>7360142</v>
      </c>
      <c r="J3116" s="102"/>
      <c r="K3116" s="103"/>
      <c r="L3116" s="107" t="s">
        <v>823</v>
      </c>
      <c r="M3116" s="108"/>
      <c r="N3116" s="15" t="str">
        <f t="shared" si="266"/>
        <v>16009</v>
      </c>
      <c r="O3116" t="str">
        <f t="shared" si="263"/>
        <v/>
      </c>
      <c r="Q3116">
        <f t="shared" ref="Q3116:Q3135" si="267">+N3116*1</f>
        <v>16009</v>
      </c>
      <c r="R3116" s="14">
        <f t="shared" si="265"/>
        <v>4155855</v>
      </c>
    </row>
    <row r="3117" spans="1:18" ht="14.45" customHeight="1" x14ac:dyDescent="0.25">
      <c r="A3117" s="10">
        <v>718</v>
      </c>
      <c r="B3117" s="111"/>
      <c r="C3117" s="6" t="s">
        <v>4299</v>
      </c>
      <c r="D3117" s="7">
        <v>45003</v>
      </c>
      <c r="E3117" s="8" t="s">
        <v>1380</v>
      </c>
      <c r="F3117" s="9">
        <v>2029379</v>
      </c>
      <c r="G3117" s="8" t="s">
        <v>1378</v>
      </c>
      <c r="H3117" s="9">
        <v>213085</v>
      </c>
      <c r="I3117" s="112"/>
      <c r="J3117" s="113"/>
      <c r="K3117" s="114"/>
      <c r="L3117" s="115"/>
      <c r="M3117" s="116"/>
      <c r="N3117" s="15" t="str">
        <f t="shared" si="266"/>
        <v>15680</v>
      </c>
      <c r="O3117" t="str">
        <f t="shared" si="263"/>
        <v/>
      </c>
      <c r="Q3117">
        <f t="shared" si="267"/>
        <v>15680</v>
      </c>
      <c r="R3117" s="14">
        <f t="shared" si="265"/>
        <v>2029379</v>
      </c>
    </row>
    <row r="3118" spans="1:18" ht="14.45" customHeight="1" x14ac:dyDescent="0.25">
      <c r="A3118" s="11">
        <v>719</v>
      </c>
      <c r="B3118" s="100"/>
      <c r="C3118" s="6" t="s">
        <v>4300</v>
      </c>
      <c r="D3118" s="7">
        <v>44993</v>
      </c>
      <c r="E3118" s="8" t="s">
        <v>1380</v>
      </c>
      <c r="F3118" s="9">
        <v>2038388</v>
      </c>
      <c r="G3118" s="8" t="s">
        <v>1378</v>
      </c>
      <c r="H3118" s="9">
        <v>214031</v>
      </c>
      <c r="I3118" s="104"/>
      <c r="J3118" s="105"/>
      <c r="K3118" s="106"/>
      <c r="L3118" s="109"/>
      <c r="M3118" s="110"/>
      <c r="N3118" s="15" t="str">
        <f t="shared" si="266"/>
        <v>11780</v>
      </c>
      <c r="O3118" t="str">
        <f t="shared" si="263"/>
        <v/>
      </c>
      <c r="Q3118">
        <f t="shared" si="267"/>
        <v>11780</v>
      </c>
      <c r="R3118" s="14">
        <f t="shared" si="265"/>
        <v>2038388</v>
      </c>
    </row>
    <row r="3119" spans="1:18" ht="14.45" customHeight="1" x14ac:dyDescent="0.25">
      <c r="A3119" s="5">
        <v>720</v>
      </c>
      <c r="B3119" s="99" t="s">
        <v>4301</v>
      </c>
      <c r="C3119" s="6" t="s">
        <v>4302</v>
      </c>
      <c r="D3119" s="7">
        <v>44981</v>
      </c>
      <c r="E3119" s="8" t="s">
        <v>1799</v>
      </c>
      <c r="F3119" s="9">
        <v>2023615</v>
      </c>
      <c r="G3119" s="8" t="s">
        <v>1378</v>
      </c>
      <c r="H3119" s="9">
        <v>212480</v>
      </c>
      <c r="I3119" s="101">
        <v>12888240</v>
      </c>
      <c r="J3119" s="102"/>
      <c r="K3119" s="103"/>
      <c r="L3119" s="107" t="s">
        <v>827</v>
      </c>
      <c r="M3119" s="108"/>
      <c r="N3119" s="15" t="str">
        <f t="shared" si="266"/>
        <v>08619</v>
      </c>
      <c r="O3119" t="str">
        <f t="shared" si="263"/>
        <v/>
      </c>
      <c r="Q3119">
        <f t="shared" si="267"/>
        <v>8619</v>
      </c>
      <c r="R3119" s="14">
        <f t="shared" si="265"/>
        <v>2023615</v>
      </c>
    </row>
    <row r="3120" spans="1:18" ht="14.45" customHeight="1" x14ac:dyDescent="0.25">
      <c r="A3120" s="10">
        <v>721</v>
      </c>
      <c r="B3120" s="111"/>
      <c r="C3120" s="6" t="s">
        <v>4303</v>
      </c>
      <c r="D3120" s="7">
        <v>44975</v>
      </c>
      <c r="E3120" s="8" t="s">
        <v>1390</v>
      </c>
      <c r="F3120" s="9">
        <v>3049332</v>
      </c>
      <c r="G3120" s="8" t="s">
        <v>1378</v>
      </c>
      <c r="H3120" s="9">
        <v>320180</v>
      </c>
      <c r="I3120" s="112"/>
      <c r="J3120" s="113"/>
      <c r="K3120" s="114"/>
      <c r="L3120" s="115"/>
      <c r="M3120" s="116"/>
      <c r="N3120" s="15" t="str">
        <f t="shared" si="266"/>
        <v>06675</v>
      </c>
      <c r="O3120" t="str">
        <f t="shared" si="263"/>
        <v/>
      </c>
      <c r="Q3120">
        <f t="shared" si="267"/>
        <v>6675</v>
      </c>
      <c r="R3120" s="14">
        <f t="shared" si="265"/>
        <v>3049332</v>
      </c>
    </row>
    <row r="3121" spans="1:18" ht="14.45" customHeight="1" x14ac:dyDescent="0.25">
      <c r="A3121" s="10">
        <v>722</v>
      </c>
      <c r="B3121" s="111"/>
      <c r="C3121" s="6" t="s">
        <v>4304</v>
      </c>
      <c r="D3121" s="7">
        <v>44967</v>
      </c>
      <c r="E3121" s="8" t="s">
        <v>1377</v>
      </c>
      <c r="F3121" s="9">
        <v>3033800</v>
      </c>
      <c r="G3121" s="8" t="s">
        <v>1378</v>
      </c>
      <c r="H3121" s="9">
        <v>318549</v>
      </c>
      <c r="I3121" s="112"/>
      <c r="J3121" s="113"/>
      <c r="K3121" s="114"/>
      <c r="L3121" s="115"/>
      <c r="M3121" s="116"/>
      <c r="N3121" s="15" t="str">
        <f t="shared" si="266"/>
        <v>03769</v>
      </c>
      <c r="O3121" t="str">
        <f t="shared" si="263"/>
        <v/>
      </c>
      <c r="Q3121">
        <f t="shared" si="267"/>
        <v>3769</v>
      </c>
      <c r="R3121" s="14">
        <f t="shared" si="265"/>
        <v>3033800</v>
      </c>
    </row>
    <row r="3122" spans="1:18" ht="14.45" customHeight="1" x14ac:dyDescent="0.25">
      <c r="A3122" s="10">
        <v>723</v>
      </c>
      <c r="B3122" s="111"/>
      <c r="C3122" s="6" t="s">
        <v>4305</v>
      </c>
      <c r="D3122" s="7">
        <v>44971</v>
      </c>
      <c r="E3122" s="8" t="s">
        <v>1377</v>
      </c>
      <c r="F3122" s="9">
        <v>3177820</v>
      </c>
      <c r="G3122" s="8" t="s">
        <v>1378</v>
      </c>
      <c r="H3122" s="9">
        <v>333671</v>
      </c>
      <c r="I3122" s="112"/>
      <c r="J3122" s="113"/>
      <c r="K3122" s="114"/>
      <c r="L3122" s="115"/>
      <c r="M3122" s="116"/>
      <c r="N3122" s="15" t="str">
        <f t="shared" si="266"/>
        <v>04075</v>
      </c>
      <c r="O3122" t="str">
        <f t="shared" si="263"/>
        <v/>
      </c>
      <c r="Q3122">
        <f t="shared" si="267"/>
        <v>4075</v>
      </c>
      <c r="R3122" s="14">
        <f t="shared" si="265"/>
        <v>3177820</v>
      </c>
    </row>
    <row r="3123" spans="1:18" ht="14.45" customHeight="1" x14ac:dyDescent="0.25">
      <c r="A3123" s="11">
        <v>724</v>
      </c>
      <c r="B3123" s="100"/>
      <c r="C3123" s="6" t="s">
        <v>4306</v>
      </c>
      <c r="D3123" s="7">
        <v>44963</v>
      </c>
      <c r="E3123" s="8" t="s">
        <v>1390</v>
      </c>
      <c r="F3123" s="9">
        <v>3115701</v>
      </c>
      <c r="G3123" s="8" t="s">
        <v>1378</v>
      </c>
      <c r="H3123" s="9">
        <v>327149</v>
      </c>
      <c r="I3123" s="104"/>
      <c r="J3123" s="105"/>
      <c r="K3123" s="106"/>
      <c r="L3123" s="109"/>
      <c r="M3123" s="110"/>
      <c r="N3123" s="15" t="str">
        <f t="shared" si="266"/>
        <v>02975</v>
      </c>
      <c r="O3123" t="str">
        <f t="shared" si="263"/>
        <v/>
      </c>
      <c r="Q3123">
        <f t="shared" si="267"/>
        <v>2975</v>
      </c>
      <c r="R3123" s="14">
        <f t="shared" si="265"/>
        <v>3115701</v>
      </c>
    </row>
    <row r="3124" spans="1:18" ht="14.45" customHeight="1" x14ac:dyDescent="0.25">
      <c r="A3124" s="5">
        <v>725</v>
      </c>
      <c r="B3124" s="99" t="s">
        <v>4307</v>
      </c>
      <c r="C3124" s="6" t="s">
        <v>4308</v>
      </c>
      <c r="D3124" s="7">
        <v>45013</v>
      </c>
      <c r="E3124" s="8" t="s">
        <v>1380</v>
      </c>
      <c r="F3124" s="9">
        <v>2846129</v>
      </c>
      <c r="G3124" s="8" t="s">
        <v>1378</v>
      </c>
      <c r="H3124" s="9">
        <v>298843</v>
      </c>
      <c r="I3124" s="101">
        <v>12662625</v>
      </c>
      <c r="J3124" s="102"/>
      <c r="K3124" s="103"/>
      <c r="L3124" s="107" t="s">
        <v>827</v>
      </c>
      <c r="M3124" s="108"/>
      <c r="N3124" s="15" t="str">
        <f t="shared" si="266"/>
        <v>17672</v>
      </c>
      <c r="O3124" t="str">
        <f t="shared" si="263"/>
        <v/>
      </c>
      <c r="Q3124">
        <f t="shared" si="267"/>
        <v>17672</v>
      </c>
      <c r="R3124" s="14">
        <f t="shared" si="265"/>
        <v>2846129</v>
      </c>
    </row>
    <row r="3125" spans="1:18" ht="14.45" customHeight="1" x14ac:dyDescent="0.25">
      <c r="A3125" s="10">
        <v>726</v>
      </c>
      <c r="B3125" s="111"/>
      <c r="C3125" s="6" t="s">
        <v>4309</v>
      </c>
      <c r="D3125" s="7">
        <v>45002</v>
      </c>
      <c r="E3125" s="8" t="s">
        <v>1390</v>
      </c>
      <c r="F3125" s="9">
        <v>1866475</v>
      </c>
      <c r="G3125" s="8" t="s">
        <v>1378</v>
      </c>
      <c r="H3125" s="9">
        <v>195980</v>
      </c>
      <c r="I3125" s="112"/>
      <c r="J3125" s="113"/>
      <c r="K3125" s="114"/>
      <c r="L3125" s="115"/>
      <c r="M3125" s="116"/>
      <c r="N3125" s="15" t="str">
        <f t="shared" si="266"/>
        <v>15628</v>
      </c>
      <c r="O3125" t="str">
        <f t="shared" si="263"/>
        <v/>
      </c>
      <c r="Q3125">
        <f t="shared" si="267"/>
        <v>15628</v>
      </c>
      <c r="R3125" s="14">
        <f t="shared" si="265"/>
        <v>1866475</v>
      </c>
    </row>
    <row r="3126" spans="1:18" ht="14.45" customHeight="1" x14ac:dyDescent="0.25">
      <c r="A3126" s="10">
        <v>727</v>
      </c>
      <c r="B3126" s="111"/>
      <c r="C3126" s="6" t="s">
        <v>4310</v>
      </c>
      <c r="D3126" s="7">
        <v>44999</v>
      </c>
      <c r="E3126" s="8" t="s">
        <v>1380</v>
      </c>
      <c r="F3126" s="9">
        <v>2082432</v>
      </c>
      <c r="G3126" s="8" t="s">
        <v>1378</v>
      </c>
      <c r="H3126" s="9">
        <v>218655</v>
      </c>
      <c r="I3126" s="112"/>
      <c r="J3126" s="113"/>
      <c r="K3126" s="114"/>
      <c r="L3126" s="115"/>
      <c r="M3126" s="116"/>
      <c r="N3126" s="15" t="str">
        <f t="shared" si="266"/>
        <v>13545</v>
      </c>
      <c r="O3126" t="str">
        <f t="shared" si="263"/>
        <v/>
      </c>
      <c r="Q3126">
        <f t="shared" si="267"/>
        <v>13545</v>
      </c>
      <c r="R3126" s="14">
        <f t="shared" si="265"/>
        <v>2082432</v>
      </c>
    </row>
    <row r="3127" spans="1:18" ht="14.45" customHeight="1" x14ac:dyDescent="0.25">
      <c r="A3127" s="10">
        <v>728</v>
      </c>
      <c r="B3127" s="111"/>
      <c r="C3127" s="6" t="s">
        <v>4311</v>
      </c>
      <c r="D3127" s="7">
        <v>45003</v>
      </c>
      <c r="E3127" s="8" t="s">
        <v>4312</v>
      </c>
      <c r="F3127" s="9">
        <v>2350491</v>
      </c>
      <c r="G3127" s="8" t="s">
        <v>1378</v>
      </c>
      <c r="H3127" s="9">
        <v>246802</v>
      </c>
      <c r="I3127" s="112"/>
      <c r="J3127" s="113"/>
      <c r="K3127" s="114"/>
      <c r="L3127" s="115"/>
      <c r="M3127" s="116"/>
      <c r="N3127" s="15" t="str">
        <f t="shared" si="266"/>
        <v>15704</v>
      </c>
      <c r="O3127" t="str">
        <f t="shared" si="263"/>
        <v/>
      </c>
      <c r="Q3127">
        <f t="shared" si="267"/>
        <v>15704</v>
      </c>
      <c r="R3127" s="14">
        <f t="shared" si="265"/>
        <v>2350491</v>
      </c>
    </row>
    <row r="3128" spans="1:18" ht="14.45" customHeight="1" x14ac:dyDescent="0.25">
      <c r="A3128" s="10">
        <v>729</v>
      </c>
      <c r="B3128" s="111"/>
      <c r="C3128" s="6" t="s">
        <v>4313</v>
      </c>
      <c r="D3128" s="7">
        <v>45007</v>
      </c>
      <c r="E3128" s="8" t="s">
        <v>1390</v>
      </c>
      <c r="F3128" s="9">
        <v>1860265</v>
      </c>
      <c r="G3128" s="8" t="s">
        <v>1378</v>
      </c>
      <c r="H3128" s="9">
        <v>195328</v>
      </c>
      <c r="I3128" s="112"/>
      <c r="J3128" s="113"/>
      <c r="K3128" s="114"/>
      <c r="L3128" s="115"/>
      <c r="M3128" s="116"/>
      <c r="N3128" s="15" t="str">
        <f t="shared" si="266"/>
        <v>15879</v>
      </c>
      <c r="O3128" t="str">
        <f t="shared" si="263"/>
        <v/>
      </c>
      <c r="Q3128">
        <f t="shared" si="267"/>
        <v>15879</v>
      </c>
      <c r="R3128" s="14">
        <f t="shared" si="265"/>
        <v>1860265</v>
      </c>
    </row>
    <row r="3129" spans="1:18" ht="14.45" customHeight="1" x14ac:dyDescent="0.25">
      <c r="A3129" s="10">
        <v>730</v>
      </c>
      <c r="B3129" s="111"/>
      <c r="C3129" s="6" t="s">
        <v>4314</v>
      </c>
      <c r="D3129" s="7">
        <v>44986</v>
      </c>
      <c r="E3129" s="8" t="s">
        <v>1377</v>
      </c>
      <c r="F3129" s="9">
        <v>2038388</v>
      </c>
      <c r="G3129" s="8" t="s">
        <v>1378</v>
      </c>
      <c r="H3129" s="9">
        <v>214031</v>
      </c>
      <c r="I3129" s="112"/>
      <c r="J3129" s="113"/>
      <c r="K3129" s="114"/>
      <c r="L3129" s="115"/>
      <c r="M3129" s="116"/>
      <c r="N3129" s="15" t="str">
        <f t="shared" si="266"/>
        <v>09152</v>
      </c>
      <c r="O3129" t="str">
        <f t="shared" si="263"/>
        <v/>
      </c>
      <c r="Q3129">
        <f t="shared" si="267"/>
        <v>9152</v>
      </c>
      <c r="R3129" s="14">
        <f t="shared" si="265"/>
        <v>2038388</v>
      </c>
    </row>
    <row r="3130" spans="1:18" ht="14.45" customHeight="1" x14ac:dyDescent="0.25">
      <c r="A3130" s="11">
        <v>731</v>
      </c>
      <c r="B3130" s="100"/>
      <c r="C3130" s="6" t="s">
        <v>4315</v>
      </c>
      <c r="D3130" s="7">
        <v>44987</v>
      </c>
      <c r="E3130" s="8" t="s">
        <v>1783</v>
      </c>
      <c r="F3130" s="9">
        <v>1104004</v>
      </c>
      <c r="G3130" s="8" t="s">
        <v>1378</v>
      </c>
      <c r="H3130" s="9">
        <v>115920</v>
      </c>
      <c r="I3130" s="104"/>
      <c r="J3130" s="105"/>
      <c r="K3130" s="106"/>
      <c r="L3130" s="109"/>
      <c r="M3130" s="110"/>
      <c r="N3130" s="15" t="str">
        <f t="shared" si="266"/>
        <v>10570</v>
      </c>
      <c r="O3130" t="str">
        <f t="shared" si="263"/>
        <v/>
      </c>
      <c r="Q3130">
        <f t="shared" si="267"/>
        <v>10570</v>
      </c>
      <c r="R3130" s="14">
        <f t="shared" si="265"/>
        <v>1104004</v>
      </c>
    </row>
    <row r="3131" spans="1:18" ht="14.45" customHeight="1" x14ac:dyDescent="0.25">
      <c r="A3131" s="5">
        <v>732</v>
      </c>
      <c r="B3131" s="99" t="s">
        <v>4316</v>
      </c>
      <c r="C3131" s="6" t="s">
        <v>4317</v>
      </c>
      <c r="D3131" s="7">
        <v>44988</v>
      </c>
      <c r="E3131" s="8" t="s">
        <v>1799</v>
      </c>
      <c r="F3131" s="9">
        <v>1211612</v>
      </c>
      <c r="G3131" s="8" t="s">
        <v>1378</v>
      </c>
      <c r="H3131" s="9">
        <v>127219</v>
      </c>
      <c r="I3131" s="101">
        <v>2674835</v>
      </c>
      <c r="J3131" s="102"/>
      <c r="K3131" s="103"/>
      <c r="L3131" s="107" t="s">
        <v>840</v>
      </c>
      <c r="M3131" s="108"/>
      <c r="N3131" s="15" t="str">
        <f t="shared" si="266"/>
        <v>11254</v>
      </c>
      <c r="O3131" t="str">
        <f t="shared" si="263"/>
        <v/>
      </c>
      <c r="Q3131">
        <f t="shared" si="267"/>
        <v>11254</v>
      </c>
      <c r="R3131" s="14">
        <f t="shared" si="265"/>
        <v>1211612</v>
      </c>
    </row>
    <row r="3132" spans="1:18" ht="14.45" customHeight="1" x14ac:dyDescent="0.25">
      <c r="A3132" s="10">
        <v>733</v>
      </c>
      <c r="B3132" s="111"/>
      <c r="C3132" s="6" t="s">
        <v>4318</v>
      </c>
      <c r="D3132" s="7">
        <v>45013</v>
      </c>
      <c r="E3132" s="8" t="s">
        <v>1390</v>
      </c>
      <c r="F3132" s="9">
        <v>807741</v>
      </c>
      <c r="G3132" s="8" t="s">
        <v>1378</v>
      </c>
      <c r="H3132" s="9">
        <v>84813</v>
      </c>
      <c r="I3132" s="112"/>
      <c r="J3132" s="113"/>
      <c r="K3132" s="114"/>
      <c r="L3132" s="115"/>
      <c r="M3132" s="116"/>
      <c r="N3132" s="15" t="str">
        <f t="shared" si="266"/>
        <v>17678</v>
      </c>
      <c r="O3132" t="str">
        <f t="shared" si="263"/>
        <v/>
      </c>
      <c r="Q3132">
        <f t="shared" si="267"/>
        <v>17678</v>
      </c>
      <c r="R3132" s="14">
        <f t="shared" si="265"/>
        <v>807741</v>
      </c>
    </row>
    <row r="3133" spans="1:18" ht="14.45" customHeight="1" x14ac:dyDescent="0.25">
      <c r="A3133" s="11">
        <v>734</v>
      </c>
      <c r="B3133" s="100"/>
      <c r="C3133" s="6" t="s">
        <v>4319</v>
      </c>
      <c r="D3133" s="7">
        <v>45006</v>
      </c>
      <c r="E3133" s="8" t="s">
        <v>1799</v>
      </c>
      <c r="F3133" s="9">
        <v>969289</v>
      </c>
      <c r="G3133" s="8" t="s">
        <v>1378</v>
      </c>
      <c r="H3133" s="9">
        <v>101775</v>
      </c>
      <c r="I3133" s="104"/>
      <c r="J3133" s="105"/>
      <c r="K3133" s="106"/>
      <c r="L3133" s="109"/>
      <c r="M3133" s="110"/>
      <c r="N3133" s="15" t="str">
        <f t="shared" si="266"/>
        <v>15828</v>
      </c>
      <c r="O3133" t="str">
        <f t="shared" si="263"/>
        <v/>
      </c>
      <c r="Q3133">
        <f t="shared" si="267"/>
        <v>15828</v>
      </c>
      <c r="R3133" s="14">
        <f t="shared" si="265"/>
        <v>969289</v>
      </c>
    </row>
    <row r="3134" spans="1:18" ht="14.65" customHeight="1" x14ac:dyDescent="0.25">
      <c r="A3134" s="5">
        <v>735</v>
      </c>
      <c r="B3134" s="99" t="s">
        <v>4320</v>
      </c>
      <c r="C3134" s="6" t="s">
        <v>4321</v>
      </c>
      <c r="D3134" s="7">
        <v>44998</v>
      </c>
      <c r="E3134" s="8" t="s">
        <v>1380</v>
      </c>
      <c r="F3134" s="9">
        <v>1962984</v>
      </c>
      <c r="G3134" s="8" t="s">
        <v>1378</v>
      </c>
      <c r="H3134" s="9">
        <v>206113</v>
      </c>
      <c r="I3134" s="101">
        <v>5916329</v>
      </c>
      <c r="J3134" s="102"/>
      <c r="K3134" s="103"/>
      <c r="L3134" s="107" t="s">
        <v>1952</v>
      </c>
      <c r="M3134" s="108"/>
      <c r="N3134" s="15" t="str">
        <f t="shared" si="266"/>
        <v>13478</v>
      </c>
      <c r="O3134" t="str">
        <f t="shared" si="263"/>
        <v/>
      </c>
      <c r="Q3134">
        <f t="shared" si="267"/>
        <v>13478</v>
      </c>
      <c r="R3134" s="14">
        <f t="shared" si="265"/>
        <v>1962984</v>
      </c>
    </row>
    <row r="3135" spans="1:18" ht="14.65" customHeight="1" x14ac:dyDescent="0.25">
      <c r="A3135" s="11">
        <v>736</v>
      </c>
      <c r="B3135" s="100"/>
      <c r="C3135" s="6" t="s">
        <v>4322</v>
      </c>
      <c r="D3135" s="7">
        <v>44986</v>
      </c>
      <c r="E3135" s="8" t="s">
        <v>1380</v>
      </c>
      <c r="F3135" s="9">
        <v>4647440</v>
      </c>
      <c r="G3135" s="8" t="s">
        <v>1378</v>
      </c>
      <c r="H3135" s="9">
        <v>487982</v>
      </c>
      <c r="I3135" s="104"/>
      <c r="J3135" s="105"/>
      <c r="K3135" s="106"/>
      <c r="L3135" s="109"/>
      <c r="M3135" s="110"/>
      <c r="N3135" s="15" t="str">
        <f t="shared" si="266"/>
        <v>09149</v>
      </c>
      <c r="O3135" t="str">
        <f t="shared" si="263"/>
        <v/>
      </c>
      <c r="Q3135">
        <f t="shared" si="267"/>
        <v>9149</v>
      </c>
      <c r="R3135" s="14">
        <f t="shared" si="265"/>
        <v>4647440</v>
      </c>
    </row>
    <row r="3136" spans="1:18" ht="16.149999999999999" customHeight="1" x14ac:dyDescent="0.25">
      <c r="A3136" s="12">
        <v>737</v>
      </c>
      <c r="B3136" s="12" t="s">
        <v>4323</v>
      </c>
      <c r="C3136" s="6" t="s">
        <v>4324</v>
      </c>
      <c r="D3136" s="7">
        <v>44995</v>
      </c>
      <c r="E3136" s="8" t="s">
        <v>4325</v>
      </c>
      <c r="F3136" s="9">
        <v>-2412927</v>
      </c>
      <c r="G3136" s="8" t="s">
        <v>1378</v>
      </c>
      <c r="H3136" s="9">
        <v>-253357</v>
      </c>
      <c r="I3136" s="94">
        <v>-2159570</v>
      </c>
      <c r="J3136" s="95"/>
      <c r="K3136" s="96"/>
      <c r="L3136" s="97" t="s">
        <v>1952</v>
      </c>
      <c r="M3136" s="98"/>
      <c r="N3136" t="str">
        <f t="shared" si="266"/>
        <v>00260</v>
      </c>
      <c r="O3136" t="str">
        <f t="shared" si="263"/>
        <v>HT</v>
      </c>
      <c r="P3136" t="str">
        <f>+RIGHT(N3136,LEN(N3136)-1)</f>
        <v>0260</v>
      </c>
      <c r="Q3136">
        <f>+P3136*1</f>
        <v>260</v>
      </c>
      <c r="R3136" s="14">
        <f t="shared" si="265"/>
        <v>-2412927</v>
      </c>
    </row>
    <row r="3137" spans="1:18" ht="14.45" customHeight="1" x14ac:dyDescent="0.25">
      <c r="A3137" s="5">
        <v>738</v>
      </c>
      <c r="B3137" s="99" t="s">
        <v>4326</v>
      </c>
      <c r="C3137" s="6" t="s">
        <v>4327</v>
      </c>
      <c r="D3137" s="7">
        <v>44960</v>
      </c>
      <c r="E3137" s="8" t="s">
        <v>1380</v>
      </c>
      <c r="F3137" s="9">
        <v>3778154</v>
      </c>
      <c r="G3137" s="8" t="s">
        <v>1378</v>
      </c>
      <c r="H3137" s="9">
        <v>396706</v>
      </c>
      <c r="I3137" s="101">
        <v>11233325</v>
      </c>
      <c r="J3137" s="102"/>
      <c r="K3137" s="103"/>
      <c r="L3137" s="107" t="s">
        <v>844</v>
      </c>
      <c r="M3137" s="108"/>
      <c r="N3137" s="15" t="str">
        <f t="shared" si="266"/>
        <v>02833</v>
      </c>
      <c r="O3137" t="str">
        <f t="shared" si="263"/>
        <v/>
      </c>
      <c r="Q3137">
        <f t="shared" ref="Q3137:Q3145" si="268">+N3137*1</f>
        <v>2833</v>
      </c>
      <c r="R3137" s="14">
        <f t="shared" si="265"/>
        <v>3778154</v>
      </c>
    </row>
    <row r="3138" spans="1:18" ht="14.45" customHeight="1" x14ac:dyDescent="0.25">
      <c r="A3138" s="10">
        <v>739</v>
      </c>
      <c r="B3138" s="111"/>
      <c r="C3138" s="6" t="s">
        <v>4328</v>
      </c>
      <c r="D3138" s="7">
        <v>44961</v>
      </c>
      <c r="E3138" s="8" t="s">
        <v>1380</v>
      </c>
      <c r="F3138" s="9">
        <v>1221638</v>
      </c>
      <c r="G3138" s="8" t="s">
        <v>1378</v>
      </c>
      <c r="H3138" s="9">
        <v>128272</v>
      </c>
      <c r="I3138" s="112"/>
      <c r="J3138" s="113"/>
      <c r="K3138" s="114"/>
      <c r="L3138" s="115"/>
      <c r="M3138" s="116"/>
      <c r="N3138" s="15" t="str">
        <f t="shared" si="266"/>
        <v>02896</v>
      </c>
      <c r="O3138" t="str">
        <f t="shared" si="263"/>
        <v/>
      </c>
      <c r="Q3138">
        <f t="shared" si="268"/>
        <v>2896</v>
      </c>
      <c r="R3138" s="14">
        <f t="shared" si="265"/>
        <v>1221638</v>
      </c>
    </row>
    <row r="3139" spans="1:18" ht="14.45" customHeight="1" x14ac:dyDescent="0.25">
      <c r="A3139" s="10">
        <v>740</v>
      </c>
      <c r="B3139" s="111"/>
      <c r="C3139" s="6" t="s">
        <v>4329</v>
      </c>
      <c r="D3139" s="7">
        <v>44978</v>
      </c>
      <c r="E3139" s="8" t="s">
        <v>1380</v>
      </c>
      <c r="F3139" s="9">
        <v>3413126</v>
      </c>
      <c r="G3139" s="8" t="s">
        <v>1378</v>
      </c>
      <c r="H3139" s="9">
        <v>358378</v>
      </c>
      <c r="I3139" s="112"/>
      <c r="J3139" s="113"/>
      <c r="K3139" s="114"/>
      <c r="L3139" s="115"/>
      <c r="M3139" s="116"/>
      <c r="N3139" s="15" t="str">
        <f t="shared" si="266"/>
        <v>06810</v>
      </c>
      <c r="O3139" t="str">
        <f t="shared" si="263"/>
        <v/>
      </c>
      <c r="Q3139">
        <f t="shared" si="268"/>
        <v>6810</v>
      </c>
      <c r="R3139" s="14">
        <f t="shared" si="265"/>
        <v>3413126</v>
      </c>
    </row>
    <row r="3140" spans="1:18" ht="14.45" customHeight="1" x14ac:dyDescent="0.25">
      <c r="A3140" s="10">
        <v>741</v>
      </c>
      <c r="B3140" s="111"/>
      <c r="C3140" s="6" t="s">
        <v>4330</v>
      </c>
      <c r="D3140" s="7">
        <v>44975</v>
      </c>
      <c r="E3140" s="8" t="s">
        <v>1390</v>
      </c>
      <c r="F3140" s="9">
        <v>807741</v>
      </c>
      <c r="G3140" s="8" t="s">
        <v>1378</v>
      </c>
      <c r="H3140" s="9">
        <v>84813</v>
      </c>
      <c r="I3140" s="112"/>
      <c r="J3140" s="113"/>
      <c r="K3140" s="114"/>
      <c r="L3140" s="115"/>
      <c r="M3140" s="116"/>
      <c r="N3140" s="15" t="str">
        <f t="shared" si="266"/>
        <v>06709</v>
      </c>
      <c r="O3140" t="str">
        <f t="shared" si="263"/>
        <v/>
      </c>
      <c r="Q3140">
        <f t="shared" si="268"/>
        <v>6709</v>
      </c>
      <c r="R3140" s="14">
        <f t="shared" si="265"/>
        <v>807741</v>
      </c>
    </row>
    <row r="3141" spans="1:18" ht="14.45" customHeight="1" x14ac:dyDescent="0.25">
      <c r="A3141" s="10">
        <v>742</v>
      </c>
      <c r="B3141" s="111"/>
      <c r="C3141" s="6" t="s">
        <v>4331</v>
      </c>
      <c r="D3141" s="7">
        <v>44961</v>
      </c>
      <c r="E3141" s="8" t="s">
        <v>1380</v>
      </c>
      <c r="F3141" s="9">
        <v>2108904</v>
      </c>
      <c r="G3141" s="8" t="s">
        <v>1378</v>
      </c>
      <c r="H3141" s="9">
        <v>221435</v>
      </c>
      <c r="I3141" s="112"/>
      <c r="J3141" s="113"/>
      <c r="K3141" s="114"/>
      <c r="L3141" s="115"/>
      <c r="M3141" s="116"/>
      <c r="N3141" s="15" t="str">
        <f t="shared" si="266"/>
        <v>02898</v>
      </c>
      <c r="O3141" t="str">
        <f t="shared" si="263"/>
        <v/>
      </c>
      <c r="Q3141">
        <f t="shared" si="268"/>
        <v>2898</v>
      </c>
      <c r="R3141" s="14">
        <f t="shared" si="265"/>
        <v>2108904</v>
      </c>
    </row>
    <row r="3142" spans="1:18" ht="14.45" customHeight="1" x14ac:dyDescent="0.25">
      <c r="A3142" s="11">
        <v>743</v>
      </c>
      <c r="B3142" s="100"/>
      <c r="C3142" s="6" t="s">
        <v>4332</v>
      </c>
      <c r="D3142" s="7">
        <v>44982</v>
      </c>
      <c r="E3142" s="8" t="s">
        <v>1380</v>
      </c>
      <c r="F3142" s="9">
        <v>1221638</v>
      </c>
      <c r="G3142" s="8" t="s">
        <v>1378</v>
      </c>
      <c r="H3142" s="9">
        <v>128272</v>
      </c>
      <c r="I3142" s="104"/>
      <c r="J3142" s="105"/>
      <c r="K3142" s="106"/>
      <c r="L3142" s="109"/>
      <c r="M3142" s="110"/>
      <c r="N3142" s="15" t="str">
        <f t="shared" si="266"/>
        <v>09017</v>
      </c>
      <c r="O3142" t="str">
        <f t="shared" si="263"/>
        <v/>
      </c>
      <c r="Q3142">
        <f t="shared" si="268"/>
        <v>9017</v>
      </c>
      <c r="R3142" s="14">
        <f t="shared" si="265"/>
        <v>1221638</v>
      </c>
    </row>
    <row r="3143" spans="1:18" ht="14.45" customHeight="1" x14ac:dyDescent="0.25">
      <c r="A3143" s="5">
        <v>744</v>
      </c>
      <c r="B3143" s="99" t="s">
        <v>4333</v>
      </c>
      <c r="C3143" s="6" t="s">
        <v>4334</v>
      </c>
      <c r="D3143" s="7">
        <v>45001</v>
      </c>
      <c r="E3143" s="8" t="s">
        <v>1380</v>
      </c>
      <c r="F3143" s="9">
        <v>2778100</v>
      </c>
      <c r="G3143" s="8" t="s">
        <v>1378</v>
      </c>
      <c r="H3143" s="9">
        <v>291701</v>
      </c>
      <c r="I3143" s="101">
        <v>5818809</v>
      </c>
      <c r="J3143" s="102"/>
      <c r="K3143" s="103"/>
      <c r="L3143" s="107" t="s">
        <v>844</v>
      </c>
      <c r="M3143" s="108"/>
      <c r="N3143" s="15" t="str">
        <f t="shared" si="266"/>
        <v>13735</v>
      </c>
      <c r="O3143" t="str">
        <f t="shared" si="263"/>
        <v/>
      </c>
      <c r="Q3143">
        <f t="shared" si="268"/>
        <v>13735</v>
      </c>
      <c r="R3143" s="14">
        <f t="shared" si="265"/>
        <v>2778100</v>
      </c>
    </row>
    <row r="3144" spans="1:18" ht="14.45" customHeight="1" x14ac:dyDescent="0.25">
      <c r="A3144" s="10">
        <v>745</v>
      </c>
      <c r="B3144" s="111"/>
      <c r="C3144" s="6" t="s">
        <v>4335</v>
      </c>
      <c r="D3144" s="7">
        <v>44996</v>
      </c>
      <c r="E3144" s="8" t="s">
        <v>1380</v>
      </c>
      <c r="F3144" s="9">
        <v>1418560</v>
      </c>
      <c r="G3144" s="8" t="s">
        <v>1378</v>
      </c>
      <c r="H3144" s="9">
        <v>148949</v>
      </c>
      <c r="I3144" s="112"/>
      <c r="J3144" s="113"/>
      <c r="K3144" s="114"/>
      <c r="L3144" s="115"/>
      <c r="M3144" s="116"/>
      <c r="N3144" s="15" t="str">
        <f t="shared" si="266"/>
        <v>13348</v>
      </c>
      <c r="O3144" t="str">
        <f t="shared" si="263"/>
        <v/>
      </c>
      <c r="Q3144">
        <f t="shared" si="268"/>
        <v>13348</v>
      </c>
      <c r="R3144" s="14">
        <f t="shared" si="265"/>
        <v>1418560</v>
      </c>
    </row>
    <row r="3145" spans="1:18" ht="14.45" customHeight="1" x14ac:dyDescent="0.25">
      <c r="A3145" s="11">
        <v>746</v>
      </c>
      <c r="B3145" s="100"/>
      <c r="C3145" s="6" t="s">
        <v>4336</v>
      </c>
      <c r="D3145" s="7">
        <v>45012</v>
      </c>
      <c r="E3145" s="8" t="s">
        <v>1380</v>
      </c>
      <c r="F3145" s="9">
        <v>2304803</v>
      </c>
      <c r="G3145" s="8" t="s">
        <v>1378</v>
      </c>
      <c r="H3145" s="9">
        <v>242004</v>
      </c>
      <c r="I3145" s="104"/>
      <c r="J3145" s="105"/>
      <c r="K3145" s="106"/>
      <c r="L3145" s="109"/>
      <c r="M3145" s="110"/>
      <c r="N3145" s="15" t="str">
        <f t="shared" si="266"/>
        <v>17632</v>
      </c>
      <c r="O3145" t="str">
        <f t="shared" si="263"/>
        <v/>
      </c>
      <c r="Q3145">
        <f t="shared" si="268"/>
        <v>17632</v>
      </c>
      <c r="R3145" s="14">
        <f t="shared" si="265"/>
        <v>2304803</v>
      </c>
    </row>
    <row r="3146" spans="1:18" ht="16.149999999999999" customHeight="1" x14ac:dyDescent="0.25">
      <c r="A3146" s="12">
        <v>747</v>
      </c>
      <c r="B3146" s="12" t="s">
        <v>4337</v>
      </c>
      <c r="C3146" s="6" t="s">
        <v>4338</v>
      </c>
      <c r="D3146" s="7">
        <v>45008</v>
      </c>
      <c r="E3146" s="8" t="s">
        <v>4339</v>
      </c>
      <c r="F3146" s="9">
        <v>-190720</v>
      </c>
      <c r="G3146" s="8" t="s">
        <v>1378</v>
      </c>
      <c r="H3146" s="9">
        <v>-20026</v>
      </c>
      <c r="I3146" s="94">
        <v>-170694</v>
      </c>
      <c r="J3146" s="95"/>
      <c r="K3146" s="96"/>
      <c r="L3146" s="97" t="s">
        <v>844</v>
      </c>
      <c r="M3146" s="98"/>
      <c r="N3146" t="str">
        <f t="shared" si="266"/>
        <v>'671</v>
      </c>
      <c r="O3146" t="str">
        <f t="shared" si="263"/>
        <v>HT</v>
      </c>
      <c r="P3146" t="str">
        <f>+RIGHT(N3146,LEN(N3146)-1)</f>
        <v>671</v>
      </c>
      <c r="Q3146">
        <f>+P3146*1</f>
        <v>671</v>
      </c>
      <c r="R3146" s="14">
        <f t="shared" si="265"/>
        <v>-190720</v>
      </c>
    </row>
    <row r="3147" spans="1:18" ht="16.149999999999999" customHeight="1" x14ac:dyDescent="0.25">
      <c r="A3147" s="12">
        <v>748</v>
      </c>
      <c r="B3147" s="12" t="s">
        <v>4340</v>
      </c>
      <c r="C3147" s="6" t="s">
        <v>4341</v>
      </c>
      <c r="D3147" s="7">
        <v>45028</v>
      </c>
      <c r="E3147" s="8" t="s">
        <v>4342</v>
      </c>
      <c r="F3147" s="9">
        <v>-374812</v>
      </c>
      <c r="G3147" s="8" t="s">
        <v>1378</v>
      </c>
      <c r="H3147" s="9">
        <v>-39355</v>
      </c>
      <c r="I3147" s="94">
        <v>-335457</v>
      </c>
      <c r="J3147" s="95"/>
      <c r="K3147" s="96"/>
      <c r="L3147" s="97" t="s">
        <v>844</v>
      </c>
      <c r="M3147" s="98"/>
      <c r="N3147" t="str">
        <f t="shared" si="266"/>
        <v>'838</v>
      </c>
      <c r="O3147" t="str">
        <f t="shared" si="263"/>
        <v>HT</v>
      </c>
      <c r="P3147" t="str">
        <f>+RIGHT(N3147,LEN(N3147)-1)</f>
        <v>838</v>
      </c>
      <c r="Q3147">
        <f>+P3147*1</f>
        <v>838</v>
      </c>
      <c r="R3147" s="14">
        <f t="shared" si="265"/>
        <v>-374812</v>
      </c>
    </row>
    <row r="3148" spans="1:18" ht="16.149999999999999" customHeight="1" x14ac:dyDescent="0.25">
      <c r="A3148" s="12">
        <v>749</v>
      </c>
      <c r="B3148" s="12" t="s">
        <v>4343</v>
      </c>
      <c r="C3148" s="6" t="s">
        <v>4344</v>
      </c>
      <c r="D3148" s="7">
        <v>44982</v>
      </c>
      <c r="E3148" s="8" t="s">
        <v>4345</v>
      </c>
      <c r="F3148" s="9">
        <v>-1574511</v>
      </c>
      <c r="G3148" s="8" t="s">
        <v>1378</v>
      </c>
      <c r="H3148" s="9">
        <v>-165324</v>
      </c>
      <c r="I3148" s="94">
        <v>-1409187</v>
      </c>
      <c r="J3148" s="95"/>
      <c r="K3148" s="96"/>
      <c r="L3148" s="97" t="s">
        <v>851</v>
      </c>
      <c r="M3148" s="98"/>
      <c r="N3148" t="str">
        <f t="shared" si="266"/>
        <v>'303</v>
      </c>
      <c r="O3148" t="str">
        <f t="shared" si="263"/>
        <v>HT</v>
      </c>
      <c r="P3148" t="str">
        <f>+RIGHT(N3148,LEN(N3148)-1)</f>
        <v>303</v>
      </c>
      <c r="Q3148">
        <f>+P3148*1</f>
        <v>303</v>
      </c>
      <c r="R3148" s="14">
        <f t="shared" si="265"/>
        <v>-1574511</v>
      </c>
    </row>
    <row r="3149" spans="1:18" ht="14.45" customHeight="1" x14ac:dyDescent="0.25">
      <c r="A3149" s="5">
        <v>750</v>
      </c>
      <c r="B3149" s="99" t="s">
        <v>4346</v>
      </c>
      <c r="C3149" s="6" t="s">
        <v>4347</v>
      </c>
      <c r="D3149" s="7">
        <v>45015</v>
      </c>
      <c r="E3149" s="8" t="s">
        <v>1380</v>
      </c>
      <c r="F3149" s="9">
        <v>1540724</v>
      </c>
      <c r="G3149" s="8" t="s">
        <v>1378</v>
      </c>
      <c r="H3149" s="9">
        <v>161776</v>
      </c>
      <c r="I3149" s="101">
        <v>7099510</v>
      </c>
      <c r="J3149" s="102"/>
      <c r="K3149" s="103"/>
      <c r="L3149" s="107" t="s">
        <v>857</v>
      </c>
      <c r="M3149" s="108"/>
      <c r="N3149" s="15" t="str">
        <f t="shared" si="266"/>
        <v>18099</v>
      </c>
      <c r="O3149" t="str">
        <f t="shared" si="263"/>
        <v/>
      </c>
      <c r="Q3149">
        <f t="shared" ref="Q3149:Q3160" si="269">+N3149*1</f>
        <v>18099</v>
      </c>
      <c r="R3149" s="14">
        <f t="shared" si="265"/>
        <v>1540724</v>
      </c>
    </row>
    <row r="3150" spans="1:18" ht="14.45" customHeight="1" x14ac:dyDescent="0.25">
      <c r="A3150" s="10">
        <v>751</v>
      </c>
      <c r="B3150" s="111"/>
      <c r="C3150" s="6" t="s">
        <v>4348</v>
      </c>
      <c r="D3150" s="7">
        <v>44994</v>
      </c>
      <c r="E3150" s="8" t="s">
        <v>1380</v>
      </c>
      <c r="F3150" s="9">
        <v>2430402</v>
      </c>
      <c r="G3150" s="8" t="s">
        <v>1378</v>
      </c>
      <c r="H3150" s="9">
        <v>255192</v>
      </c>
      <c r="I3150" s="112"/>
      <c r="J3150" s="113"/>
      <c r="K3150" s="114"/>
      <c r="L3150" s="115"/>
      <c r="M3150" s="116"/>
      <c r="N3150" s="15" t="str">
        <f t="shared" si="266"/>
        <v>12698</v>
      </c>
      <c r="O3150" t="str">
        <f t="shared" si="263"/>
        <v/>
      </c>
      <c r="Q3150">
        <f t="shared" si="269"/>
        <v>12698</v>
      </c>
      <c r="R3150" s="14">
        <f t="shared" si="265"/>
        <v>2430402</v>
      </c>
    </row>
    <row r="3151" spans="1:18" ht="14.45" customHeight="1" x14ac:dyDescent="0.25">
      <c r="A3151" s="10">
        <v>752</v>
      </c>
      <c r="B3151" s="111"/>
      <c r="C3151" s="6" t="s">
        <v>4349</v>
      </c>
      <c r="D3151" s="7">
        <v>44991</v>
      </c>
      <c r="E3151" s="8" t="s">
        <v>1380</v>
      </c>
      <c r="F3151" s="9">
        <v>1611863</v>
      </c>
      <c r="G3151" s="8" t="s">
        <v>1378</v>
      </c>
      <c r="H3151" s="9">
        <v>169246</v>
      </c>
      <c r="I3151" s="112"/>
      <c r="J3151" s="113"/>
      <c r="K3151" s="114"/>
      <c r="L3151" s="115"/>
      <c r="M3151" s="116"/>
      <c r="N3151" s="15" t="str">
        <f t="shared" si="266"/>
        <v>11381</v>
      </c>
      <c r="O3151" t="str">
        <f t="shared" si="263"/>
        <v/>
      </c>
      <c r="Q3151">
        <f t="shared" si="269"/>
        <v>11381</v>
      </c>
      <c r="R3151" s="14">
        <f t="shared" si="265"/>
        <v>1611863</v>
      </c>
    </row>
    <row r="3152" spans="1:18" ht="14.45" customHeight="1" x14ac:dyDescent="0.25">
      <c r="A3152" s="11">
        <v>753</v>
      </c>
      <c r="B3152" s="100"/>
      <c r="C3152" s="6" t="s">
        <v>4350</v>
      </c>
      <c r="D3152" s="7">
        <v>44986</v>
      </c>
      <c r="E3152" s="8" t="s">
        <v>1380</v>
      </c>
      <c r="F3152" s="9">
        <v>2349424</v>
      </c>
      <c r="G3152" s="8" t="s">
        <v>1378</v>
      </c>
      <c r="H3152" s="9">
        <v>246689</v>
      </c>
      <c r="I3152" s="104"/>
      <c r="J3152" s="105"/>
      <c r="K3152" s="106"/>
      <c r="L3152" s="109"/>
      <c r="M3152" s="110"/>
      <c r="N3152" s="15" t="str">
        <f t="shared" si="266"/>
        <v>09147</v>
      </c>
      <c r="O3152" t="str">
        <f t="shared" si="263"/>
        <v/>
      </c>
      <c r="Q3152">
        <f t="shared" si="269"/>
        <v>9147</v>
      </c>
      <c r="R3152" s="14">
        <f t="shared" si="265"/>
        <v>2349424</v>
      </c>
    </row>
    <row r="3153" spans="1:21" ht="14.65" customHeight="1" x14ac:dyDescent="0.25">
      <c r="A3153" s="5">
        <v>754</v>
      </c>
      <c r="B3153" s="99" t="s">
        <v>4351</v>
      </c>
      <c r="C3153" s="6" t="s">
        <v>4352</v>
      </c>
      <c r="D3153" s="7">
        <v>44992</v>
      </c>
      <c r="E3153" s="8" t="s">
        <v>1380</v>
      </c>
      <c r="F3153" s="9">
        <v>4247857</v>
      </c>
      <c r="G3153" s="8" t="s">
        <v>1378</v>
      </c>
      <c r="H3153" s="9">
        <v>446025</v>
      </c>
      <c r="I3153" s="101">
        <v>7669535</v>
      </c>
      <c r="J3153" s="102"/>
      <c r="K3153" s="103"/>
      <c r="L3153" s="107" t="s">
        <v>865</v>
      </c>
      <c r="M3153" s="108"/>
      <c r="N3153" s="15" t="str">
        <f t="shared" si="266"/>
        <v>11492</v>
      </c>
      <c r="O3153" t="str">
        <f t="shared" si="263"/>
        <v/>
      </c>
      <c r="Q3153">
        <f t="shared" si="269"/>
        <v>11492</v>
      </c>
      <c r="R3153" s="14">
        <f t="shared" si="265"/>
        <v>4247857</v>
      </c>
    </row>
    <row r="3154" spans="1:21" ht="14.65" customHeight="1" x14ac:dyDescent="0.25">
      <c r="A3154" s="11">
        <v>755</v>
      </c>
      <c r="B3154" s="100"/>
      <c r="C3154" s="6" t="s">
        <v>4353</v>
      </c>
      <c r="D3154" s="7">
        <v>45013</v>
      </c>
      <c r="E3154" s="8" t="s">
        <v>1380</v>
      </c>
      <c r="F3154" s="9">
        <v>4321456</v>
      </c>
      <c r="G3154" s="8" t="s">
        <v>1378</v>
      </c>
      <c r="H3154" s="9">
        <v>453753</v>
      </c>
      <c r="I3154" s="104"/>
      <c r="J3154" s="105"/>
      <c r="K3154" s="106"/>
      <c r="L3154" s="109"/>
      <c r="M3154" s="110"/>
      <c r="N3154" s="15" t="str">
        <f t="shared" si="266"/>
        <v>17688</v>
      </c>
      <c r="O3154" t="str">
        <f t="shared" si="263"/>
        <v/>
      </c>
      <c r="Q3154">
        <f t="shared" si="269"/>
        <v>17688</v>
      </c>
      <c r="R3154" s="14">
        <f t="shared" si="265"/>
        <v>4321456</v>
      </c>
    </row>
    <row r="3155" spans="1:21" ht="14.65" customHeight="1" x14ac:dyDescent="0.25">
      <c r="A3155" s="5">
        <v>756</v>
      </c>
      <c r="B3155" s="99" t="s">
        <v>4354</v>
      </c>
      <c r="C3155" s="6" t="s">
        <v>4355</v>
      </c>
      <c r="D3155" s="7">
        <v>44999</v>
      </c>
      <c r="E3155" s="8" t="s">
        <v>1380</v>
      </c>
      <c r="F3155" s="9">
        <v>2954963</v>
      </c>
      <c r="G3155" s="8" t="s">
        <v>1378</v>
      </c>
      <c r="H3155" s="9">
        <v>310271</v>
      </c>
      <c r="I3155" s="101">
        <v>5633191</v>
      </c>
      <c r="J3155" s="102"/>
      <c r="K3155" s="103"/>
      <c r="L3155" s="107" t="s">
        <v>868</v>
      </c>
      <c r="M3155" s="108"/>
      <c r="N3155" s="15" t="str">
        <f t="shared" si="266"/>
        <v>13574</v>
      </c>
      <c r="O3155" t="str">
        <f t="shared" si="263"/>
        <v/>
      </c>
      <c r="Q3155">
        <f t="shared" si="269"/>
        <v>13574</v>
      </c>
      <c r="R3155" s="14">
        <f t="shared" si="265"/>
        <v>2954963</v>
      </c>
    </row>
    <row r="3156" spans="1:21" ht="14.65" customHeight="1" x14ac:dyDescent="0.25">
      <c r="A3156" s="11">
        <v>757</v>
      </c>
      <c r="B3156" s="100"/>
      <c r="C3156" s="6" t="s">
        <v>4356</v>
      </c>
      <c r="D3156" s="7">
        <v>45006</v>
      </c>
      <c r="E3156" s="8" t="s">
        <v>1380</v>
      </c>
      <c r="F3156" s="9">
        <v>3339105</v>
      </c>
      <c r="G3156" s="8" t="s">
        <v>1378</v>
      </c>
      <c r="H3156" s="9">
        <v>350606</v>
      </c>
      <c r="I3156" s="104"/>
      <c r="J3156" s="105"/>
      <c r="K3156" s="106"/>
      <c r="L3156" s="109"/>
      <c r="M3156" s="110"/>
      <c r="N3156" s="15" t="str">
        <f t="shared" si="266"/>
        <v>15849</v>
      </c>
      <c r="O3156" t="str">
        <f t="shared" ref="O3156:O3219" si="270">+IF(F3156&gt;0,"","HT")</f>
        <v/>
      </c>
      <c r="Q3156">
        <f t="shared" si="269"/>
        <v>15849</v>
      </c>
      <c r="R3156" s="14">
        <f t="shared" si="265"/>
        <v>3339105</v>
      </c>
    </row>
    <row r="3157" spans="1:21" ht="14.65" customHeight="1" x14ac:dyDescent="0.25">
      <c r="A3157" s="5">
        <v>758</v>
      </c>
      <c r="B3157" s="99" t="s">
        <v>4357</v>
      </c>
      <c r="C3157" s="6" t="s">
        <v>4358</v>
      </c>
      <c r="D3157" s="7">
        <v>45001</v>
      </c>
      <c r="E3157" s="8" t="s">
        <v>1377</v>
      </c>
      <c r="F3157" s="9">
        <v>2807365</v>
      </c>
      <c r="G3157" s="8" t="s">
        <v>1378</v>
      </c>
      <c r="H3157" s="9">
        <v>294773</v>
      </c>
      <c r="I3157" s="101">
        <v>4178838</v>
      </c>
      <c r="J3157" s="102"/>
      <c r="K3157" s="103"/>
      <c r="L3157" s="107" t="s">
        <v>877</v>
      </c>
      <c r="M3157" s="108"/>
      <c r="N3157" s="15" t="str">
        <f t="shared" si="266"/>
        <v>14194</v>
      </c>
      <c r="O3157" t="str">
        <f t="shared" si="270"/>
        <v/>
      </c>
      <c r="Q3157">
        <f t="shared" si="269"/>
        <v>14194</v>
      </c>
      <c r="R3157" s="14">
        <f t="shared" si="265"/>
        <v>2807365</v>
      </c>
    </row>
    <row r="3158" spans="1:21" ht="14.65" customHeight="1" x14ac:dyDescent="0.25">
      <c r="A3158" s="11">
        <v>759</v>
      </c>
      <c r="B3158" s="100"/>
      <c r="C3158" s="6" t="s">
        <v>4359</v>
      </c>
      <c r="D3158" s="7">
        <v>44992</v>
      </c>
      <c r="E3158" s="8" t="s">
        <v>1390</v>
      </c>
      <c r="F3158" s="9">
        <v>1861728</v>
      </c>
      <c r="G3158" s="8" t="s">
        <v>1378</v>
      </c>
      <c r="H3158" s="9">
        <v>195482</v>
      </c>
      <c r="I3158" s="104"/>
      <c r="J3158" s="105"/>
      <c r="K3158" s="106"/>
      <c r="L3158" s="109"/>
      <c r="M3158" s="110"/>
      <c r="N3158" s="15" t="str">
        <f t="shared" si="266"/>
        <v>11477</v>
      </c>
      <c r="O3158" t="str">
        <f t="shared" si="270"/>
        <v/>
      </c>
      <c r="Q3158">
        <f t="shared" si="269"/>
        <v>11477</v>
      </c>
      <c r="R3158" s="14">
        <f t="shared" si="265"/>
        <v>1861728</v>
      </c>
    </row>
    <row r="3159" spans="1:21" ht="14.65" customHeight="1" x14ac:dyDescent="0.25">
      <c r="A3159" s="5">
        <v>760</v>
      </c>
      <c r="B3159" s="99" t="s">
        <v>4360</v>
      </c>
      <c r="C3159" s="6" t="s">
        <v>4361</v>
      </c>
      <c r="D3159" s="7">
        <v>45006</v>
      </c>
      <c r="E3159" s="8" t="s">
        <v>1377</v>
      </c>
      <c r="F3159" s="9">
        <v>1749765</v>
      </c>
      <c r="G3159" s="8" t="s">
        <v>1378</v>
      </c>
      <c r="H3159" s="9">
        <v>183725</v>
      </c>
      <c r="I3159" s="101">
        <v>3188934</v>
      </c>
      <c r="J3159" s="102"/>
      <c r="K3159" s="103"/>
      <c r="L3159" s="107" t="s">
        <v>880</v>
      </c>
      <c r="M3159" s="108"/>
      <c r="N3159" s="15" t="str">
        <f t="shared" si="266"/>
        <v>15868</v>
      </c>
      <c r="O3159" t="str">
        <f t="shared" si="270"/>
        <v/>
      </c>
      <c r="Q3159">
        <f t="shared" si="269"/>
        <v>15868</v>
      </c>
      <c r="R3159" s="14">
        <f t="shared" si="265"/>
        <v>1749765</v>
      </c>
    </row>
    <row r="3160" spans="1:21" ht="14.65" customHeight="1" x14ac:dyDescent="0.25">
      <c r="A3160" s="11">
        <v>761</v>
      </c>
      <c r="B3160" s="100"/>
      <c r="C3160" s="6" t="s">
        <v>4362</v>
      </c>
      <c r="D3160" s="7">
        <v>44992</v>
      </c>
      <c r="E3160" s="8" t="s">
        <v>1377</v>
      </c>
      <c r="F3160" s="9">
        <v>1813290</v>
      </c>
      <c r="G3160" s="8" t="s">
        <v>1378</v>
      </c>
      <c r="H3160" s="9">
        <v>190396</v>
      </c>
      <c r="I3160" s="104"/>
      <c r="J3160" s="105"/>
      <c r="K3160" s="106"/>
      <c r="L3160" s="109"/>
      <c r="M3160" s="110"/>
      <c r="N3160" s="15" t="str">
        <f t="shared" si="266"/>
        <v>11537</v>
      </c>
      <c r="O3160" t="str">
        <f t="shared" si="270"/>
        <v/>
      </c>
      <c r="Q3160">
        <f t="shared" si="269"/>
        <v>11537</v>
      </c>
      <c r="R3160" s="14">
        <f t="shared" si="265"/>
        <v>1813290</v>
      </c>
    </row>
    <row r="3161" spans="1:21" s="28" customFormat="1" ht="14.65" customHeight="1" x14ac:dyDescent="0.25">
      <c r="A3161" s="23">
        <v>762</v>
      </c>
      <c r="B3161" s="99" t="s">
        <v>4363</v>
      </c>
      <c r="C3161" s="24" t="s">
        <v>1867</v>
      </c>
      <c r="D3161" s="25">
        <v>45008</v>
      </c>
      <c r="E3161" s="26" t="s">
        <v>4364</v>
      </c>
      <c r="F3161" s="27">
        <v>-874400</v>
      </c>
      <c r="G3161" s="26" t="s">
        <v>1378</v>
      </c>
      <c r="H3161" s="27">
        <v>-91812</v>
      </c>
      <c r="I3161" s="101">
        <v>-1395270</v>
      </c>
      <c r="J3161" s="102"/>
      <c r="K3161" s="103"/>
      <c r="L3161" s="107" t="s">
        <v>880</v>
      </c>
      <c r="M3161" s="108"/>
      <c r="N3161" s="28" t="str">
        <f t="shared" si="266"/>
        <v>'178</v>
      </c>
      <c r="O3161" t="str">
        <f t="shared" si="270"/>
        <v>HT</v>
      </c>
      <c r="P3161" s="28" t="str">
        <f>+RIGHT(N3161,LEN(N3161)-1)</f>
        <v>178</v>
      </c>
      <c r="Q3161" s="28">
        <f>+P3161*1</f>
        <v>178</v>
      </c>
      <c r="R3161" s="29">
        <f t="shared" si="265"/>
        <v>-874400</v>
      </c>
      <c r="T3161" s="28" t="s">
        <v>4365</v>
      </c>
    </row>
    <row r="3162" spans="1:21" s="28" customFormat="1" ht="14.65" customHeight="1" x14ac:dyDescent="0.25">
      <c r="A3162" s="30">
        <v>763</v>
      </c>
      <c r="B3162" s="100"/>
      <c r="C3162" s="24" t="s">
        <v>4366</v>
      </c>
      <c r="D3162" s="25">
        <v>45008</v>
      </c>
      <c r="E3162" s="26" t="s">
        <v>4367</v>
      </c>
      <c r="F3162" s="27">
        <v>-684561</v>
      </c>
      <c r="G3162" s="26" t="s">
        <v>1378</v>
      </c>
      <c r="H3162" s="27">
        <v>-71879</v>
      </c>
      <c r="I3162" s="104"/>
      <c r="J3162" s="105"/>
      <c r="K3162" s="106"/>
      <c r="L3162" s="109"/>
      <c r="M3162" s="110"/>
      <c r="N3162" s="28" t="str">
        <f t="shared" si="266"/>
        <v>'180</v>
      </c>
      <c r="O3162" t="str">
        <f t="shared" si="270"/>
        <v>HT</v>
      </c>
      <c r="P3162" s="28" t="str">
        <f>+RIGHT(N3162,LEN(N3162)-1)</f>
        <v>180</v>
      </c>
      <c r="Q3162" s="28">
        <f>+P3162*1</f>
        <v>180</v>
      </c>
      <c r="R3162" s="29">
        <f t="shared" si="265"/>
        <v>-684561</v>
      </c>
      <c r="U3162" s="28" t="s">
        <v>4368</v>
      </c>
    </row>
    <row r="3163" spans="1:21" ht="16.149999999999999" customHeight="1" x14ac:dyDescent="0.25">
      <c r="A3163" s="12">
        <v>764</v>
      </c>
      <c r="B3163" s="12" t="s">
        <v>4369</v>
      </c>
      <c r="C3163" s="6" t="s">
        <v>4370</v>
      </c>
      <c r="D3163" s="7">
        <v>44998</v>
      </c>
      <c r="E3163" s="8" t="s">
        <v>1390</v>
      </c>
      <c r="F3163" s="9">
        <v>4234934</v>
      </c>
      <c r="G3163" s="8" t="s">
        <v>1378</v>
      </c>
      <c r="H3163" s="9">
        <v>444668</v>
      </c>
      <c r="I3163" s="94">
        <v>3790266</v>
      </c>
      <c r="J3163" s="95"/>
      <c r="K3163" s="96"/>
      <c r="L3163" s="97" t="s">
        <v>885</v>
      </c>
      <c r="M3163" s="98"/>
      <c r="N3163" s="15" t="str">
        <f t="shared" si="266"/>
        <v>13524</v>
      </c>
      <c r="O3163" t="str">
        <f t="shared" si="270"/>
        <v/>
      </c>
      <c r="Q3163">
        <f t="shared" ref="Q3163:Q3169" si="271">+N3163*1</f>
        <v>13524</v>
      </c>
      <c r="R3163" s="14">
        <f t="shared" si="265"/>
        <v>4234934</v>
      </c>
    </row>
    <row r="3164" spans="1:21" ht="14.45" customHeight="1" x14ac:dyDescent="0.25">
      <c r="A3164" s="5">
        <v>765</v>
      </c>
      <c r="B3164" s="99" t="s">
        <v>4371</v>
      </c>
      <c r="C3164" s="6" t="s">
        <v>4372</v>
      </c>
      <c r="D3164" s="7">
        <v>45007</v>
      </c>
      <c r="E3164" s="8" t="s">
        <v>1380</v>
      </c>
      <c r="F3164" s="9">
        <v>1625509</v>
      </c>
      <c r="G3164" s="8" t="s">
        <v>1378</v>
      </c>
      <c r="H3164" s="9">
        <v>170679</v>
      </c>
      <c r="I3164" s="101">
        <v>7723428</v>
      </c>
      <c r="J3164" s="102"/>
      <c r="K3164" s="103"/>
      <c r="L3164" s="107" t="s">
        <v>890</v>
      </c>
      <c r="M3164" s="108"/>
      <c r="N3164" s="15" t="str">
        <f t="shared" si="266"/>
        <v>15929</v>
      </c>
      <c r="O3164" t="str">
        <f t="shared" si="270"/>
        <v/>
      </c>
      <c r="Q3164">
        <f t="shared" si="271"/>
        <v>15929</v>
      </c>
      <c r="R3164" s="14">
        <f t="shared" si="265"/>
        <v>1625509</v>
      </c>
    </row>
    <row r="3165" spans="1:21" ht="14.45" customHeight="1" x14ac:dyDescent="0.25">
      <c r="A3165" s="10">
        <v>766</v>
      </c>
      <c r="B3165" s="111"/>
      <c r="C3165" s="6" t="s">
        <v>4373</v>
      </c>
      <c r="D3165" s="7">
        <v>45014</v>
      </c>
      <c r="E3165" s="8" t="s">
        <v>1380</v>
      </c>
      <c r="F3165" s="9">
        <v>1221638</v>
      </c>
      <c r="G3165" s="8" t="s">
        <v>1378</v>
      </c>
      <c r="H3165" s="9">
        <v>128272</v>
      </c>
      <c r="I3165" s="112"/>
      <c r="J3165" s="113"/>
      <c r="K3165" s="114"/>
      <c r="L3165" s="115"/>
      <c r="M3165" s="116"/>
      <c r="N3165" s="15" t="str">
        <f t="shared" si="266"/>
        <v>17793</v>
      </c>
      <c r="O3165" t="str">
        <f t="shared" si="270"/>
        <v/>
      </c>
      <c r="Q3165">
        <f t="shared" si="271"/>
        <v>17793</v>
      </c>
      <c r="R3165" s="14">
        <f t="shared" si="265"/>
        <v>1221638</v>
      </c>
    </row>
    <row r="3166" spans="1:21" ht="14.45" customHeight="1" x14ac:dyDescent="0.25">
      <c r="A3166" s="10">
        <v>767</v>
      </c>
      <c r="B3166" s="111"/>
      <c r="C3166" s="6" t="s">
        <v>4374</v>
      </c>
      <c r="D3166" s="7">
        <v>45000</v>
      </c>
      <c r="E3166" s="8" t="s">
        <v>1799</v>
      </c>
      <c r="F3166" s="9">
        <v>403871</v>
      </c>
      <c r="G3166" s="8" t="s">
        <v>1378</v>
      </c>
      <c r="H3166" s="9">
        <v>42406</v>
      </c>
      <c r="I3166" s="112"/>
      <c r="J3166" s="113"/>
      <c r="K3166" s="114"/>
      <c r="L3166" s="115"/>
      <c r="M3166" s="116"/>
      <c r="N3166" s="15" t="str">
        <f t="shared" si="266"/>
        <v>13723</v>
      </c>
      <c r="O3166" t="str">
        <f t="shared" si="270"/>
        <v/>
      </c>
      <c r="Q3166">
        <f t="shared" si="271"/>
        <v>13723</v>
      </c>
      <c r="R3166" s="14">
        <f t="shared" si="265"/>
        <v>403871</v>
      </c>
    </row>
    <row r="3167" spans="1:21" ht="14.45" customHeight="1" x14ac:dyDescent="0.25">
      <c r="A3167" s="10">
        <v>768</v>
      </c>
      <c r="B3167" s="111"/>
      <c r="C3167" s="6" t="s">
        <v>4375</v>
      </c>
      <c r="D3167" s="7">
        <v>44993</v>
      </c>
      <c r="E3167" s="8" t="s">
        <v>1380</v>
      </c>
      <c r="F3167" s="9">
        <v>2280372</v>
      </c>
      <c r="G3167" s="8" t="s">
        <v>1378</v>
      </c>
      <c r="H3167" s="9">
        <v>239439</v>
      </c>
      <c r="I3167" s="112"/>
      <c r="J3167" s="113"/>
      <c r="K3167" s="114"/>
      <c r="L3167" s="115"/>
      <c r="M3167" s="116"/>
      <c r="N3167" s="15" t="str">
        <f t="shared" si="266"/>
        <v>12347</v>
      </c>
      <c r="O3167" t="str">
        <f t="shared" si="270"/>
        <v/>
      </c>
      <c r="Q3167">
        <f t="shared" si="271"/>
        <v>12347</v>
      </c>
      <c r="R3167" s="14">
        <f t="shared" si="265"/>
        <v>2280372</v>
      </c>
    </row>
    <row r="3168" spans="1:21" ht="14.45" customHeight="1" x14ac:dyDescent="0.25">
      <c r="A3168" s="10">
        <v>769</v>
      </c>
      <c r="B3168" s="111"/>
      <c r="C3168" s="6" t="s">
        <v>4376</v>
      </c>
      <c r="D3168" s="7">
        <v>45000</v>
      </c>
      <c r="E3168" s="8" t="s">
        <v>1380</v>
      </c>
      <c r="F3168" s="9">
        <v>1876501</v>
      </c>
      <c r="G3168" s="8" t="s">
        <v>1378</v>
      </c>
      <c r="H3168" s="9">
        <v>197033</v>
      </c>
      <c r="I3168" s="112"/>
      <c r="J3168" s="113"/>
      <c r="K3168" s="114"/>
      <c r="L3168" s="115"/>
      <c r="M3168" s="116"/>
      <c r="N3168" s="15" t="str">
        <f t="shared" si="266"/>
        <v>13708</v>
      </c>
      <c r="O3168" t="str">
        <f t="shared" si="270"/>
        <v/>
      </c>
      <c r="Q3168">
        <f t="shared" si="271"/>
        <v>13708</v>
      </c>
      <c r="R3168" s="14">
        <f t="shared" si="265"/>
        <v>1876501</v>
      </c>
    </row>
    <row r="3169" spans="1:18" ht="14.45" customHeight="1" x14ac:dyDescent="0.25">
      <c r="A3169" s="11">
        <v>770</v>
      </c>
      <c r="B3169" s="100"/>
      <c r="C3169" s="6" t="s">
        <v>4377</v>
      </c>
      <c r="D3169" s="7">
        <v>44995</v>
      </c>
      <c r="E3169" s="8" t="s">
        <v>1380</v>
      </c>
      <c r="F3169" s="9">
        <v>1221638</v>
      </c>
      <c r="G3169" s="8" t="s">
        <v>1378</v>
      </c>
      <c r="H3169" s="9">
        <v>128272</v>
      </c>
      <c r="I3169" s="104"/>
      <c r="J3169" s="105"/>
      <c r="K3169" s="106"/>
      <c r="L3169" s="109"/>
      <c r="M3169" s="110"/>
      <c r="N3169" s="15" t="str">
        <f t="shared" si="266"/>
        <v>13300</v>
      </c>
      <c r="O3169" t="str">
        <f t="shared" si="270"/>
        <v/>
      </c>
      <c r="Q3169">
        <f t="shared" si="271"/>
        <v>13300</v>
      </c>
      <c r="R3169" s="14">
        <f t="shared" ref="R3169:R3232" si="272">+F3169</f>
        <v>1221638</v>
      </c>
    </row>
    <row r="3170" spans="1:18" ht="16.149999999999999" customHeight="1" x14ac:dyDescent="0.25">
      <c r="A3170" s="12">
        <v>771</v>
      </c>
      <c r="B3170" s="12" t="s">
        <v>4378</v>
      </c>
      <c r="C3170" s="6" t="s">
        <v>4379</v>
      </c>
      <c r="D3170" s="7">
        <v>45005</v>
      </c>
      <c r="E3170" s="8" t="s">
        <v>4380</v>
      </c>
      <c r="F3170" s="9">
        <v>-654863</v>
      </c>
      <c r="G3170" s="8" t="s">
        <v>1378</v>
      </c>
      <c r="H3170" s="9">
        <v>-68761</v>
      </c>
      <c r="I3170" s="94">
        <v>-586102</v>
      </c>
      <c r="J3170" s="95"/>
      <c r="K3170" s="96"/>
      <c r="L3170" s="97" t="s">
        <v>890</v>
      </c>
      <c r="M3170" s="98"/>
      <c r="N3170" t="str">
        <f t="shared" si="266"/>
        <v>'308</v>
      </c>
      <c r="O3170" t="str">
        <f t="shared" si="270"/>
        <v>HT</v>
      </c>
      <c r="P3170" t="str">
        <f>+RIGHT(N3170,LEN(N3170)-1)</f>
        <v>308</v>
      </c>
      <c r="Q3170">
        <f>+P3170*1</f>
        <v>308</v>
      </c>
      <c r="R3170" s="14">
        <f t="shared" si="272"/>
        <v>-654863</v>
      </c>
    </row>
    <row r="3171" spans="1:18" ht="14.45" customHeight="1" x14ac:dyDescent="0.25">
      <c r="A3171" s="5">
        <v>772</v>
      </c>
      <c r="B3171" s="99" t="s">
        <v>4381</v>
      </c>
      <c r="C3171" s="6" t="s">
        <v>4382</v>
      </c>
      <c r="D3171" s="7">
        <v>45014</v>
      </c>
      <c r="E3171" s="8" t="s">
        <v>1380</v>
      </c>
      <c r="F3171" s="9">
        <v>1221638</v>
      </c>
      <c r="G3171" s="8" t="s">
        <v>1378</v>
      </c>
      <c r="H3171" s="9">
        <v>128272</v>
      </c>
      <c r="I3171" s="101">
        <v>9966802</v>
      </c>
      <c r="J3171" s="102"/>
      <c r="K3171" s="103"/>
      <c r="L3171" s="107" t="s">
        <v>902</v>
      </c>
      <c r="M3171" s="108"/>
      <c r="N3171" s="15" t="str">
        <f t="shared" si="266"/>
        <v>17787</v>
      </c>
      <c r="O3171" t="str">
        <f t="shared" si="270"/>
        <v/>
      </c>
      <c r="Q3171">
        <f t="shared" ref="Q3171:Q3179" si="273">+N3171*1</f>
        <v>17787</v>
      </c>
      <c r="R3171" s="14">
        <f t="shared" si="272"/>
        <v>1221638</v>
      </c>
    </row>
    <row r="3172" spans="1:18" ht="14.45" customHeight="1" x14ac:dyDescent="0.25">
      <c r="A3172" s="10">
        <v>773</v>
      </c>
      <c r="B3172" s="111"/>
      <c r="C3172" s="6" t="s">
        <v>4383</v>
      </c>
      <c r="D3172" s="7">
        <v>45007</v>
      </c>
      <c r="E3172" s="8" t="s">
        <v>1380</v>
      </c>
      <c r="F3172" s="9">
        <v>2684242</v>
      </c>
      <c r="G3172" s="8" t="s">
        <v>1378</v>
      </c>
      <c r="H3172" s="9">
        <v>281845</v>
      </c>
      <c r="I3172" s="112"/>
      <c r="J3172" s="113"/>
      <c r="K3172" s="114"/>
      <c r="L3172" s="115"/>
      <c r="M3172" s="116"/>
      <c r="N3172" s="15" t="str">
        <f t="shared" si="266"/>
        <v>15926</v>
      </c>
      <c r="O3172" t="str">
        <f t="shared" si="270"/>
        <v/>
      </c>
      <c r="Q3172">
        <f t="shared" si="273"/>
        <v>15926</v>
      </c>
      <c r="R3172" s="14">
        <f t="shared" si="272"/>
        <v>2684242</v>
      </c>
    </row>
    <row r="3173" spans="1:18" ht="14.45" customHeight="1" x14ac:dyDescent="0.25">
      <c r="A3173" s="10">
        <v>774</v>
      </c>
      <c r="B3173" s="111"/>
      <c r="C3173" s="6" t="s">
        <v>4384</v>
      </c>
      <c r="D3173" s="7">
        <v>45000</v>
      </c>
      <c r="E3173" s="8" t="s">
        <v>1380</v>
      </c>
      <c r="F3173" s="9">
        <v>3339105</v>
      </c>
      <c r="G3173" s="8" t="s">
        <v>1378</v>
      </c>
      <c r="H3173" s="9">
        <v>350606</v>
      </c>
      <c r="I3173" s="112"/>
      <c r="J3173" s="113"/>
      <c r="K3173" s="114"/>
      <c r="L3173" s="115"/>
      <c r="M3173" s="116"/>
      <c r="N3173" s="15" t="str">
        <f t="shared" si="266"/>
        <v>13703</v>
      </c>
      <c r="O3173" t="str">
        <f t="shared" si="270"/>
        <v/>
      </c>
      <c r="Q3173">
        <f t="shared" si="273"/>
        <v>13703</v>
      </c>
      <c r="R3173" s="14">
        <f t="shared" si="272"/>
        <v>3339105</v>
      </c>
    </row>
    <row r="3174" spans="1:18" ht="14.45" customHeight="1" x14ac:dyDescent="0.25">
      <c r="A3174" s="11">
        <v>775</v>
      </c>
      <c r="B3174" s="100"/>
      <c r="C3174" s="6" t="s">
        <v>4385</v>
      </c>
      <c r="D3174" s="7">
        <v>44986</v>
      </c>
      <c r="E3174" s="8" t="s">
        <v>1380</v>
      </c>
      <c r="F3174" s="9">
        <v>3891107</v>
      </c>
      <c r="G3174" s="8" t="s">
        <v>1378</v>
      </c>
      <c r="H3174" s="9">
        <v>408566</v>
      </c>
      <c r="I3174" s="104"/>
      <c r="J3174" s="105"/>
      <c r="K3174" s="106"/>
      <c r="L3174" s="109"/>
      <c r="M3174" s="110"/>
      <c r="N3174" s="15" t="str">
        <f t="shared" ref="N3174:N3237" si="274">+RIGHT(C3174,5)</f>
        <v>09174</v>
      </c>
      <c r="O3174" t="str">
        <f t="shared" si="270"/>
        <v/>
      </c>
      <c r="Q3174">
        <f t="shared" si="273"/>
        <v>9174</v>
      </c>
      <c r="R3174" s="14">
        <f t="shared" si="272"/>
        <v>3891107</v>
      </c>
    </row>
    <row r="3175" spans="1:18" ht="14.45" customHeight="1" x14ac:dyDescent="0.25">
      <c r="A3175" s="5">
        <v>776</v>
      </c>
      <c r="B3175" s="99" t="s">
        <v>4386</v>
      </c>
      <c r="C3175" s="6" t="s">
        <v>4387</v>
      </c>
      <c r="D3175" s="7">
        <v>45000</v>
      </c>
      <c r="E3175" s="8" t="s">
        <v>1380</v>
      </c>
      <c r="F3175" s="9">
        <v>3092617</v>
      </c>
      <c r="G3175" s="8" t="s">
        <v>1378</v>
      </c>
      <c r="H3175" s="9">
        <v>324725</v>
      </c>
      <c r="I3175" s="101">
        <v>7360143</v>
      </c>
      <c r="J3175" s="102"/>
      <c r="K3175" s="103"/>
      <c r="L3175" s="107" t="s">
        <v>912</v>
      </c>
      <c r="M3175" s="108"/>
      <c r="N3175" s="15" t="str">
        <f t="shared" si="274"/>
        <v>13702</v>
      </c>
      <c r="O3175" t="str">
        <f t="shared" si="270"/>
        <v/>
      </c>
      <c r="Q3175">
        <f t="shared" si="273"/>
        <v>13702</v>
      </c>
      <c r="R3175" s="14">
        <f t="shared" si="272"/>
        <v>3092617</v>
      </c>
    </row>
    <row r="3176" spans="1:18" ht="14.45" customHeight="1" x14ac:dyDescent="0.25">
      <c r="A3176" s="10">
        <v>777</v>
      </c>
      <c r="B3176" s="111"/>
      <c r="C3176" s="6" t="s">
        <v>4388</v>
      </c>
      <c r="D3176" s="7">
        <v>44993</v>
      </c>
      <c r="E3176" s="8" t="s">
        <v>1380</v>
      </c>
      <c r="F3176" s="9">
        <v>610819</v>
      </c>
      <c r="G3176" s="8" t="s">
        <v>1378</v>
      </c>
      <c r="H3176" s="9">
        <v>64136</v>
      </c>
      <c r="I3176" s="112"/>
      <c r="J3176" s="113"/>
      <c r="K3176" s="114"/>
      <c r="L3176" s="115"/>
      <c r="M3176" s="116"/>
      <c r="N3176" s="15" t="str">
        <f t="shared" si="274"/>
        <v>12351</v>
      </c>
      <c r="O3176" t="str">
        <f t="shared" si="270"/>
        <v/>
      </c>
      <c r="Q3176">
        <f t="shared" si="273"/>
        <v>12351</v>
      </c>
      <c r="R3176" s="14">
        <f t="shared" si="272"/>
        <v>610819</v>
      </c>
    </row>
    <row r="3177" spans="1:18" ht="14.45" customHeight="1" x14ac:dyDescent="0.25">
      <c r="A3177" s="10">
        <v>778</v>
      </c>
      <c r="B3177" s="111"/>
      <c r="C3177" s="6" t="s">
        <v>4389</v>
      </c>
      <c r="D3177" s="7">
        <v>45014</v>
      </c>
      <c r="E3177" s="8" t="s">
        <v>1380</v>
      </c>
      <c r="F3177" s="9">
        <v>1019194</v>
      </c>
      <c r="G3177" s="8" t="s">
        <v>1378</v>
      </c>
      <c r="H3177" s="9">
        <v>107015</v>
      </c>
      <c r="I3177" s="112"/>
      <c r="J3177" s="113"/>
      <c r="K3177" s="114"/>
      <c r="L3177" s="115"/>
      <c r="M3177" s="116"/>
      <c r="N3177" s="15" t="str">
        <f t="shared" si="274"/>
        <v>17790</v>
      </c>
      <c r="O3177" t="str">
        <f t="shared" si="270"/>
        <v/>
      </c>
      <c r="Q3177">
        <f t="shared" si="273"/>
        <v>17790</v>
      </c>
      <c r="R3177" s="14">
        <f t="shared" si="272"/>
        <v>1019194</v>
      </c>
    </row>
    <row r="3178" spans="1:18" ht="14.45" customHeight="1" x14ac:dyDescent="0.25">
      <c r="A3178" s="10">
        <v>779</v>
      </c>
      <c r="B3178" s="111"/>
      <c r="C3178" s="6" t="s">
        <v>4390</v>
      </c>
      <c r="D3178" s="7">
        <v>45007</v>
      </c>
      <c r="E3178" s="8" t="s">
        <v>1380</v>
      </c>
      <c r="F3178" s="9">
        <v>2077928</v>
      </c>
      <c r="G3178" s="8" t="s">
        <v>1378</v>
      </c>
      <c r="H3178" s="9">
        <v>218182</v>
      </c>
      <c r="I3178" s="112"/>
      <c r="J3178" s="113"/>
      <c r="K3178" s="114"/>
      <c r="L3178" s="115"/>
      <c r="M3178" s="116"/>
      <c r="N3178" s="15" t="str">
        <f t="shared" si="274"/>
        <v>15924</v>
      </c>
      <c r="O3178" t="str">
        <f t="shared" si="270"/>
        <v/>
      </c>
      <c r="Q3178">
        <f t="shared" si="273"/>
        <v>15924</v>
      </c>
      <c r="R3178" s="14">
        <f t="shared" si="272"/>
        <v>2077928</v>
      </c>
    </row>
    <row r="3179" spans="1:18" ht="14.45" customHeight="1" x14ac:dyDescent="0.25">
      <c r="A3179" s="11">
        <v>780</v>
      </c>
      <c r="B3179" s="100"/>
      <c r="C3179" s="6" t="s">
        <v>4391</v>
      </c>
      <c r="D3179" s="7">
        <v>44986</v>
      </c>
      <c r="E3179" s="8" t="s">
        <v>1377</v>
      </c>
      <c r="F3179" s="9">
        <v>1423065</v>
      </c>
      <c r="G3179" s="8" t="s">
        <v>1378</v>
      </c>
      <c r="H3179" s="9">
        <v>149422</v>
      </c>
      <c r="I3179" s="104"/>
      <c r="J3179" s="105"/>
      <c r="K3179" s="106"/>
      <c r="L3179" s="109"/>
      <c r="M3179" s="110"/>
      <c r="N3179" s="15" t="str">
        <f t="shared" si="274"/>
        <v>09180</v>
      </c>
      <c r="O3179" t="str">
        <f t="shared" si="270"/>
        <v/>
      </c>
      <c r="Q3179">
        <f t="shared" si="273"/>
        <v>9180</v>
      </c>
      <c r="R3179" s="14">
        <f t="shared" si="272"/>
        <v>1423065</v>
      </c>
    </row>
    <row r="3180" spans="1:18" ht="16.149999999999999" customHeight="1" x14ac:dyDescent="0.25">
      <c r="A3180" s="12">
        <v>781</v>
      </c>
      <c r="B3180" s="12" t="s">
        <v>4392</v>
      </c>
      <c r="C3180" s="6" t="s">
        <v>4393</v>
      </c>
      <c r="D3180" s="7">
        <v>45012</v>
      </c>
      <c r="E3180" s="8" t="s">
        <v>4394</v>
      </c>
      <c r="F3180" s="9">
        <v>-130973</v>
      </c>
      <c r="G3180" s="8" t="s">
        <v>1378</v>
      </c>
      <c r="H3180" s="9">
        <v>-13752</v>
      </c>
      <c r="I3180" s="94">
        <v>-117221</v>
      </c>
      <c r="J3180" s="95"/>
      <c r="K3180" s="96"/>
      <c r="L3180" s="97" t="s">
        <v>912</v>
      </c>
      <c r="M3180" s="98"/>
      <c r="N3180" t="str">
        <f t="shared" si="274"/>
        <v>'A343</v>
      </c>
      <c r="O3180" t="str">
        <f t="shared" si="270"/>
        <v>HT</v>
      </c>
      <c r="P3180">
        <v>343</v>
      </c>
      <c r="Q3180">
        <f>+P3180*1</f>
        <v>343</v>
      </c>
      <c r="R3180" s="14">
        <f t="shared" si="272"/>
        <v>-130973</v>
      </c>
    </row>
    <row r="3181" spans="1:18" ht="16.149999999999999" customHeight="1" x14ac:dyDescent="0.25">
      <c r="A3181" s="12">
        <v>782</v>
      </c>
      <c r="B3181" s="12" t="s">
        <v>4395</v>
      </c>
      <c r="C3181" s="6" t="s">
        <v>4396</v>
      </c>
      <c r="D3181" s="7">
        <v>45027</v>
      </c>
      <c r="E3181" s="8" t="s">
        <v>4397</v>
      </c>
      <c r="F3181" s="9">
        <v>-122164</v>
      </c>
      <c r="G3181" s="8" t="s">
        <v>1378</v>
      </c>
      <c r="H3181" s="9">
        <v>-12827</v>
      </c>
      <c r="I3181" s="94">
        <v>-109337</v>
      </c>
      <c r="J3181" s="95"/>
      <c r="K3181" s="96"/>
      <c r="L3181" s="97" t="s">
        <v>912</v>
      </c>
      <c r="M3181" s="98"/>
      <c r="N3181" t="str">
        <f t="shared" si="274"/>
        <v>'A442</v>
      </c>
      <c r="O3181" t="str">
        <f t="shared" si="270"/>
        <v>HT</v>
      </c>
      <c r="P3181">
        <v>442</v>
      </c>
      <c r="Q3181">
        <f>+P3181*1</f>
        <v>442</v>
      </c>
      <c r="R3181" s="14">
        <f t="shared" si="272"/>
        <v>-122164</v>
      </c>
    </row>
    <row r="3182" spans="1:18" ht="14.45" customHeight="1" x14ac:dyDescent="0.25">
      <c r="A3182" s="5">
        <v>783</v>
      </c>
      <c r="B3182" s="99" t="s">
        <v>4398</v>
      </c>
      <c r="C3182" s="6" t="s">
        <v>4399</v>
      </c>
      <c r="D3182" s="7">
        <v>44996</v>
      </c>
      <c r="E3182" s="8" t="s">
        <v>1799</v>
      </c>
      <c r="F3182" s="9">
        <v>7036777</v>
      </c>
      <c r="G3182" s="8" t="s">
        <v>1378</v>
      </c>
      <c r="H3182" s="9">
        <v>738862</v>
      </c>
      <c r="I3182" s="101">
        <v>18194948</v>
      </c>
      <c r="J3182" s="102"/>
      <c r="K3182" s="103"/>
      <c r="L3182" s="107" t="s">
        <v>921</v>
      </c>
      <c r="M3182" s="108"/>
      <c r="N3182" s="15" t="str">
        <f t="shared" si="274"/>
        <v>13429</v>
      </c>
      <c r="O3182" t="str">
        <f t="shared" si="270"/>
        <v/>
      </c>
      <c r="Q3182">
        <f t="shared" ref="Q3182:Q3201" si="275">+N3182*1</f>
        <v>13429</v>
      </c>
      <c r="R3182" s="14">
        <f t="shared" si="272"/>
        <v>7036777</v>
      </c>
    </row>
    <row r="3183" spans="1:18" ht="14.45" customHeight="1" x14ac:dyDescent="0.25">
      <c r="A3183" s="10">
        <v>784</v>
      </c>
      <c r="B3183" s="111"/>
      <c r="C3183" s="6" t="s">
        <v>4400</v>
      </c>
      <c r="D3183" s="7">
        <v>45013</v>
      </c>
      <c r="E3183" s="8" t="s">
        <v>1380</v>
      </c>
      <c r="F3183" s="9">
        <v>2502302</v>
      </c>
      <c r="G3183" s="8" t="s">
        <v>1378</v>
      </c>
      <c r="H3183" s="9">
        <v>262742</v>
      </c>
      <c r="I3183" s="112"/>
      <c r="J3183" s="113"/>
      <c r="K3183" s="114"/>
      <c r="L3183" s="115"/>
      <c r="M3183" s="116"/>
      <c r="N3183" s="15" t="str">
        <f t="shared" si="274"/>
        <v>17698</v>
      </c>
      <c r="O3183" t="str">
        <f t="shared" si="270"/>
        <v/>
      </c>
      <c r="Q3183">
        <f t="shared" si="275"/>
        <v>17698</v>
      </c>
      <c r="R3183" s="14">
        <f t="shared" si="272"/>
        <v>2502302</v>
      </c>
    </row>
    <row r="3184" spans="1:18" ht="14.45" customHeight="1" x14ac:dyDescent="0.25">
      <c r="A3184" s="10">
        <v>785</v>
      </c>
      <c r="B3184" s="111"/>
      <c r="C3184" s="6" t="s">
        <v>4401</v>
      </c>
      <c r="D3184" s="7">
        <v>45006</v>
      </c>
      <c r="E3184" s="8" t="s">
        <v>1380</v>
      </c>
      <c r="F3184" s="9">
        <v>2649207</v>
      </c>
      <c r="G3184" s="8" t="s">
        <v>1378</v>
      </c>
      <c r="H3184" s="9">
        <v>278167</v>
      </c>
      <c r="I3184" s="112"/>
      <c r="J3184" s="113"/>
      <c r="K3184" s="114"/>
      <c r="L3184" s="115"/>
      <c r="M3184" s="116"/>
      <c r="N3184" s="15" t="str">
        <f t="shared" si="274"/>
        <v>15848</v>
      </c>
      <c r="O3184" t="str">
        <f t="shared" si="270"/>
        <v/>
      </c>
      <c r="Q3184">
        <f t="shared" si="275"/>
        <v>15848</v>
      </c>
      <c r="R3184" s="14">
        <f t="shared" si="272"/>
        <v>2649207</v>
      </c>
    </row>
    <row r="3185" spans="1:18" ht="14.45" customHeight="1" x14ac:dyDescent="0.25">
      <c r="A3185" s="10">
        <v>786</v>
      </c>
      <c r="B3185" s="111"/>
      <c r="C3185" s="6" t="s">
        <v>4402</v>
      </c>
      <c r="D3185" s="7">
        <v>44999</v>
      </c>
      <c r="E3185" s="8" t="s">
        <v>1380</v>
      </c>
      <c r="F3185" s="9">
        <v>4422847</v>
      </c>
      <c r="G3185" s="8" t="s">
        <v>1378</v>
      </c>
      <c r="H3185" s="9">
        <v>464399</v>
      </c>
      <c r="I3185" s="112"/>
      <c r="J3185" s="113"/>
      <c r="K3185" s="114"/>
      <c r="L3185" s="115"/>
      <c r="M3185" s="116"/>
      <c r="N3185" s="15" t="str">
        <f t="shared" si="274"/>
        <v>13576</v>
      </c>
      <c r="O3185" t="str">
        <f t="shared" si="270"/>
        <v/>
      </c>
      <c r="Q3185">
        <f t="shared" si="275"/>
        <v>13576</v>
      </c>
      <c r="R3185" s="14">
        <f t="shared" si="272"/>
        <v>4422847</v>
      </c>
    </row>
    <row r="3186" spans="1:18" ht="14.45" customHeight="1" x14ac:dyDescent="0.25">
      <c r="A3186" s="11">
        <v>787</v>
      </c>
      <c r="B3186" s="100"/>
      <c r="C3186" s="6" t="s">
        <v>4403</v>
      </c>
      <c r="D3186" s="7">
        <v>44989</v>
      </c>
      <c r="E3186" s="8" t="s">
        <v>1380</v>
      </c>
      <c r="F3186" s="9">
        <v>3718418</v>
      </c>
      <c r="G3186" s="8" t="s">
        <v>1378</v>
      </c>
      <c r="H3186" s="9">
        <v>390434</v>
      </c>
      <c r="I3186" s="104"/>
      <c r="J3186" s="105"/>
      <c r="K3186" s="106"/>
      <c r="L3186" s="109"/>
      <c r="M3186" s="110"/>
      <c r="N3186" s="15" t="str">
        <f t="shared" si="274"/>
        <v>11337</v>
      </c>
      <c r="O3186" t="str">
        <f t="shared" si="270"/>
        <v/>
      </c>
      <c r="Q3186">
        <f t="shared" si="275"/>
        <v>11337</v>
      </c>
      <c r="R3186" s="14">
        <f t="shared" si="272"/>
        <v>3718418</v>
      </c>
    </row>
    <row r="3187" spans="1:18" ht="14.45" customHeight="1" x14ac:dyDescent="0.25">
      <c r="A3187" s="5">
        <v>788</v>
      </c>
      <c r="B3187" s="99" t="s">
        <v>4404</v>
      </c>
      <c r="C3187" s="6" t="s">
        <v>4405</v>
      </c>
      <c r="D3187" s="7">
        <v>45005</v>
      </c>
      <c r="E3187" s="8" t="s">
        <v>1380</v>
      </c>
      <c r="F3187" s="9">
        <v>1290691</v>
      </c>
      <c r="G3187" s="8" t="s">
        <v>1378</v>
      </c>
      <c r="H3187" s="9">
        <v>135523</v>
      </c>
      <c r="I3187" s="101">
        <v>4351270</v>
      </c>
      <c r="J3187" s="102"/>
      <c r="K3187" s="103"/>
      <c r="L3187" s="107" t="s">
        <v>931</v>
      </c>
      <c r="M3187" s="108"/>
      <c r="N3187" s="15" t="str">
        <f t="shared" si="274"/>
        <v>15789</v>
      </c>
      <c r="O3187" t="str">
        <f t="shared" si="270"/>
        <v/>
      </c>
      <c r="Q3187">
        <f t="shared" si="275"/>
        <v>15789</v>
      </c>
      <c r="R3187" s="14">
        <f t="shared" si="272"/>
        <v>1290691</v>
      </c>
    </row>
    <row r="3188" spans="1:18" ht="14.45" customHeight="1" x14ac:dyDescent="0.25">
      <c r="A3188" s="10">
        <v>789</v>
      </c>
      <c r="B3188" s="111"/>
      <c r="C3188" s="6" t="s">
        <v>4406</v>
      </c>
      <c r="D3188" s="7">
        <v>44991</v>
      </c>
      <c r="E3188" s="8" t="s">
        <v>1380</v>
      </c>
      <c r="F3188" s="9">
        <v>1901510</v>
      </c>
      <c r="G3188" s="8" t="s">
        <v>1378</v>
      </c>
      <c r="H3188" s="9">
        <v>199658</v>
      </c>
      <c r="I3188" s="112"/>
      <c r="J3188" s="113"/>
      <c r="K3188" s="114"/>
      <c r="L3188" s="115"/>
      <c r="M3188" s="116"/>
      <c r="N3188" s="15" t="str">
        <f t="shared" si="274"/>
        <v>11422</v>
      </c>
      <c r="O3188" t="str">
        <f t="shared" si="270"/>
        <v/>
      </c>
      <c r="Q3188">
        <f t="shared" si="275"/>
        <v>11422</v>
      </c>
      <c r="R3188" s="14">
        <f t="shared" si="272"/>
        <v>1901510</v>
      </c>
    </row>
    <row r="3189" spans="1:18" ht="14.45" customHeight="1" x14ac:dyDescent="0.25">
      <c r="A3189" s="11">
        <v>790</v>
      </c>
      <c r="B3189" s="100"/>
      <c r="C3189" s="6" t="s">
        <v>4407</v>
      </c>
      <c r="D3189" s="7">
        <v>44998</v>
      </c>
      <c r="E3189" s="8" t="s">
        <v>1380</v>
      </c>
      <c r="F3189" s="9">
        <v>1669553</v>
      </c>
      <c r="G3189" s="8" t="s">
        <v>1378</v>
      </c>
      <c r="H3189" s="9">
        <v>175303</v>
      </c>
      <c r="I3189" s="104"/>
      <c r="J3189" s="105"/>
      <c r="K3189" s="106"/>
      <c r="L3189" s="109"/>
      <c r="M3189" s="110"/>
      <c r="N3189" s="15" t="str">
        <f t="shared" si="274"/>
        <v>13509</v>
      </c>
      <c r="O3189" t="str">
        <f t="shared" si="270"/>
        <v/>
      </c>
      <c r="Q3189">
        <f t="shared" si="275"/>
        <v>13509</v>
      </c>
      <c r="R3189" s="14">
        <f t="shared" si="272"/>
        <v>1669553</v>
      </c>
    </row>
    <row r="3190" spans="1:18" ht="14.65" customHeight="1" x14ac:dyDescent="0.25">
      <c r="A3190" s="5">
        <v>791</v>
      </c>
      <c r="B3190" s="99" t="s">
        <v>4408</v>
      </c>
      <c r="C3190" s="6" t="s">
        <v>4409</v>
      </c>
      <c r="D3190" s="7">
        <v>45003</v>
      </c>
      <c r="E3190" s="8" t="s">
        <v>1377</v>
      </c>
      <c r="F3190" s="9">
        <v>2033884</v>
      </c>
      <c r="G3190" s="8" t="s">
        <v>1378</v>
      </c>
      <c r="H3190" s="9">
        <v>213558</v>
      </c>
      <c r="I3190" s="101">
        <v>5474839</v>
      </c>
      <c r="J3190" s="102"/>
      <c r="K3190" s="103"/>
      <c r="L3190" s="107" t="s">
        <v>938</v>
      </c>
      <c r="M3190" s="108"/>
      <c r="N3190" s="15" t="str">
        <f t="shared" si="274"/>
        <v>15702</v>
      </c>
      <c r="O3190" t="str">
        <f t="shared" si="270"/>
        <v/>
      </c>
      <c r="Q3190">
        <f t="shared" si="275"/>
        <v>15702</v>
      </c>
      <c r="R3190" s="14">
        <f t="shared" si="272"/>
        <v>2033884</v>
      </c>
    </row>
    <row r="3191" spans="1:18" ht="14.65" customHeight="1" x14ac:dyDescent="0.25">
      <c r="A3191" s="11">
        <v>792</v>
      </c>
      <c r="B3191" s="100"/>
      <c r="C3191" s="6" t="s">
        <v>4410</v>
      </c>
      <c r="D3191" s="7">
        <v>44988</v>
      </c>
      <c r="E3191" s="8" t="s">
        <v>1377</v>
      </c>
      <c r="F3191" s="9">
        <v>4083255</v>
      </c>
      <c r="G3191" s="8" t="s">
        <v>1378</v>
      </c>
      <c r="H3191" s="9">
        <v>428742</v>
      </c>
      <c r="I3191" s="104"/>
      <c r="J3191" s="105"/>
      <c r="K3191" s="106"/>
      <c r="L3191" s="109"/>
      <c r="M3191" s="110"/>
      <c r="N3191" s="15" t="str">
        <f t="shared" si="274"/>
        <v>11241</v>
      </c>
      <c r="O3191" t="str">
        <f t="shared" si="270"/>
        <v/>
      </c>
      <c r="Q3191">
        <f t="shared" si="275"/>
        <v>11241</v>
      </c>
      <c r="R3191" s="14">
        <f t="shared" si="272"/>
        <v>4083255</v>
      </c>
    </row>
    <row r="3192" spans="1:18" ht="16.149999999999999" customHeight="1" x14ac:dyDescent="0.25">
      <c r="A3192" s="12">
        <v>793</v>
      </c>
      <c r="B3192" s="12" t="s">
        <v>4411</v>
      </c>
      <c r="C3192" s="6" t="s">
        <v>4412</v>
      </c>
      <c r="D3192" s="7">
        <v>44932</v>
      </c>
      <c r="E3192" s="8" t="s">
        <v>4413</v>
      </c>
      <c r="F3192" s="9">
        <v>3987110</v>
      </c>
      <c r="G3192" s="8" t="s">
        <v>1378</v>
      </c>
      <c r="H3192" s="9">
        <v>418647</v>
      </c>
      <c r="I3192" s="94">
        <v>3568463</v>
      </c>
      <c r="J3192" s="95"/>
      <c r="K3192" s="96"/>
      <c r="L3192" s="97" t="s">
        <v>943</v>
      </c>
      <c r="M3192" s="98"/>
      <c r="N3192" s="15" t="str">
        <f t="shared" si="274"/>
        <v>00721</v>
      </c>
      <c r="O3192" t="str">
        <f t="shared" si="270"/>
        <v/>
      </c>
      <c r="Q3192">
        <f t="shared" si="275"/>
        <v>721</v>
      </c>
      <c r="R3192" s="14">
        <f t="shared" si="272"/>
        <v>3987110</v>
      </c>
    </row>
    <row r="3193" spans="1:18" ht="14.45" customHeight="1" x14ac:dyDescent="0.25">
      <c r="A3193" s="5">
        <v>794</v>
      </c>
      <c r="B3193" s="99" t="s">
        <v>4414</v>
      </c>
      <c r="C3193" s="6" t="s">
        <v>4415</v>
      </c>
      <c r="D3193" s="7">
        <v>45002</v>
      </c>
      <c r="E3193" s="8" t="s">
        <v>1380</v>
      </c>
      <c r="F3193" s="9">
        <v>2208832</v>
      </c>
      <c r="G3193" s="8" t="s">
        <v>1378</v>
      </c>
      <c r="H3193" s="9">
        <v>231927</v>
      </c>
      <c r="I3193" s="101">
        <v>17085622</v>
      </c>
      <c r="J3193" s="102"/>
      <c r="K3193" s="103"/>
      <c r="L3193" s="107" t="s">
        <v>943</v>
      </c>
      <c r="M3193" s="108"/>
      <c r="N3193" s="15" t="str">
        <f t="shared" si="274"/>
        <v>15657</v>
      </c>
      <c r="O3193" t="str">
        <f t="shared" si="270"/>
        <v/>
      </c>
      <c r="Q3193">
        <f t="shared" si="275"/>
        <v>15657</v>
      </c>
      <c r="R3193" s="14">
        <f t="shared" si="272"/>
        <v>2208832</v>
      </c>
    </row>
    <row r="3194" spans="1:18" ht="14.45" customHeight="1" x14ac:dyDescent="0.25">
      <c r="A3194" s="10">
        <v>795</v>
      </c>
      <c r="B3194" s="111"/>
      <c r="C3194" s="6" t="s">
        <v>4416</v>
      </c>
      <c r="D3194" s="7">
        <v>44995</v>
      </c>
      <c r="E3194" s="8" t="s">
        <v>1380</v>
      </c>
      <c r="F3194" s="9">
        <v>2453160</v>
      </c>
      <c r="G3194" s="8" t="s">
        <v>1378</v>
      </c>
      <c r="H3194" s="9">
        <v>257582</v>
      </c>
      <c r="I3194" s="112"/>
      <c r="J3194" s="113"/>
      <c r="K3194" s="114"/>
      <c r="L3194" s="115"/>
      <c r="M3194" s="116"/>
      <c r="N3194" s="15" t="str">
        <f t="shared" si="274"/>
        <v>13301</v>
      </c>
      <c r="O3194" t="str">
        <f t="shared" si="270"/>
        <v/>
      </c>
      <c r="Q3194">
        <f t="shared" si="275"/>
        <v>13301</v>
      </c>
      <c r="R3194" s="14">
        <f t="shared" si="272"/>
        <v>2453160</v>
      </c>
    </row>
    <row r="3195" spans="1:18" ht="14.45" customHeight="1" x14ac:dyDescent="0.25">
      <c r="A3195" s="10">
        <v>796</v>
      </c>
      <c r="B3195" s="111"/>
      <c r="C3195" s="6" t="s">
        <v>4417</v>
      </c>
      <c r="D3195" s="7">
        <v>45009</v>
      </c>
      <c r="E3195" s="8" t="s">
        <v>1380</v>
      </c>
      <c r="F3195" s="9">
        <v>1682798</v>
      </c>
      <c r="G3195" s="8" t="s">
        <v>1378</v>
      </c>
      <c r="H3195" s="9">
        <v>176694</v>
      </c>
      <c r="I3195" s="112"/>
      <c r="J3195" s="113"/>
      <c r="K3195" s="114"/>
      <c r="L3195" s="115"/>
      <c r="M3195" s="116"/>
      <c r="N3195" s="15" t="str">
        <f t="shared" si="274"/>
        <v>17472</v>
      </c>
      <c r="O3195" t="str">
        <f t="shared" si="270"/>
        <v/>
      </c>
      <c r="Q3195">
        <f t="shared" si="275"/>
        <v>17472</v>
      </c>
      <c r="R3195" s="14">
        <f t="shared" si="272"/>
        <v>1682798</v>
      </c>
    </row>
    <row r="3196" spans="1:18" ht="14.45" customHeight="1" x14ac:dyDescent="0.25">
      <c r="A3196" s="10">
        <v>797</v>
      </c>
      <c r="B3196" s="111"/>
      <c r="C3196" s="6" t="s">
        <v>4418</v>
      </c>
      <c r="D3196" s="7">
        <v>44986</v>
      </c>
      <c r="E3196" s="8" t="s">
        <v>1380</v>
      </c>
      <c r="F3196" s="9">
        <v>1822431</v>
      </c>
      <c r="G3196" s="8" t="s">
        <v>1378</v>
      </c>
      <c r="H3196" s="9">
        <v>191355</v>
      </c>
      <c r="I3196" s="112"/>
      <c r="J3196" s="113"/>
      <c r="K3196" s="114"/>
      <c r="L3196" s="115"/>
      <c r="M3196" s="116"/>
      <c r="N3196" s="15" t="str">
        <f t="shared" si="274"/>
        <v>09114</v>
      </c>
      <c r="O3196" t="str">
        <f t="shared" si="270"/>
        <v/>
      </c>
      <c r="Q3196">
        <f t="shared" si="275"/>
        <v>9114</v>
      </c>
      <c r="R3196" s="14">
        <f t="shared" si="272"/>
        <v>1822431</v>
      </c>
    </row>
    <row r="3197" spans="1:18" ht="14.45" customHeight="1" x14ac:dyDescent="0.25">
      <c r="A3197" s="10">
        <v>798</v>
      </c>
      <c r="B3197" s="111"/>
      <c r="C3197" s="6" t="s">
        <v>4419</v>
      </c>
      <c r="D3197" s="7">
        <v>45013</v>
      </c>
      <c r="E3197" s="8" t="s">
        <v>1380</v>
      </c>
      <c r="F3197" s="9">
        <v>2621711</v>
      </c>
      <c r="G3197" s="8" t="s">
        <v>1378</v>
      </c>
      <c r="H3197" s="9">
        <v>275280</v>
      </c>
      <c r="I3197" s="112"/>
      <c r="J3197" s="113"/>
      <c r="K3197" s="114"/>
      <c r="L3197" s="115"/>
      <c r="M3197" s="116"/>
      <c r="N3197" s="15" t="str">
        <f t="shared" si="274"/>
        <v>17699</v>
      </c>
      <c r="O3197" t="str">
        <f t="shared" si="270"/>
        <v/>
      </c>
      <c r="Q3197">
        <f t="shared" si="275"/>
        <v>17699</v>
      </c>
      <c r="R3197" s="14">
        <f t="shared" si="272"/>
        <v>2621711</v>
      </c>
    </row>
    <row r="3198" spans="1:18" ht="14.45" customHeight="1" x14ac:dyDescent="0.25">
      <c r="A3198" s="10">
        <v>799</v>
      </c>
      <c r="B3198" s="111"/>
      <c r="C3198" s="6" t="s">
        <v>4420</v>
      </c>
      <c r="D3198" s="7">
        <v>44992</v>
      </c>
      <c r="E3198" s="8" t="s">
        <v>1380</v>
      </c>
      <c r="F3198" s="9">
        <v>2453160</v>
      </c>
      <c r="G3198" s="8" t="s">
        <v>1378</v>
      </c>
      <c r="H3198" s="9">
        <v>257582</v>
      </c>
      <c r="I3198" s="112"/>
      <c r="J3198" s="113"/>
      <c r="K3198" s="114"/>
      <c r="L3198" s="115"/>
      <c r="M3198" s="116"/>
      <c r="N3198" s="15" t="str">
        <f t="shared" si="274"/>
        <v>11517</v>
      </c>
      <c r="O3198" t="str">
        <f t="shared" si="270"/>
        <v/>
      </c>
      <c r="Q3198">
        <f t="shared" si="275"/>
        <v>11517</v>
      </c>
      <c r="R3198" s="14">
        <f t="shared" si="272"/>
        <v>2453160</v>
      </c>
    </row>
    <row r="3199" spans="1:18" ht="14.45" customHeight="1" x14ac:dyDescent="0.25">
      <c r="A3199" s="10">
        <v>800</v>
      </c>
      <c r="B3199" s="111"/>
      <c r="C3199" s="6" t="s">
        <v>4421</v>
      </c>
      <c r="D3199" s="7">
        <v>44988</v>
      </c>
      <c r="E3199" s="8" t="s">
        <v>1380</v>
      </c>
      <c r="F3199" s="9">
        <v>1662888</v>
      </c>
      <c r="G3199" s="8" t="s">
        <v>1378</v>
      </c>
      <c r="H3199" s="9">
        <v>174603</v>
      </c>
      <c r="I3199" s="112"/>
      <c r="J3199" s="113"/>
      <c r="K3199" s="114"/>
      <c r="L3199" s="115"/>
      <c r="M3199" s="116"/>
      <c r="N3199" s="15" t="str">
        <f t="shared" si="274"/>
        <v>11262</v>
      </c>
      <c r="O3199" t="str">
        <f t="shared" si="270"/>
        <v/>
      </c>
      <c r="Q3199">
        <f t="shared" si="275"/>
        <v>11262</v>
      </c>
      <c r="R3199" s="14">
        <f t="shared" si="272"/>
        <v>1662888</v>
      </c>
    </row>
    <row r="3200" spans="1:18" ht="14.45" customHeight="1" x14ac:dyDescent="0.25">
      <c r="A3200" s="10">
        <v>801</v>
      </c>
      <c r="B3200" s="111"/>
      <c r="C3200" s="6" t="s">
        <v>4422</v>
      </c>
      <c r="D3200" s="7">
        <v>45006</v>
      </c>
      <c r="E3200" s="8" t="s">
        <v>1380</v>
      </c>
      <c r="F3200" s="9">
        <v>2086668</v>
      </c>
      <c r="G3200" s="8" t="s">
        <v>1378</v>
      </c>
      <c r="H3200" s="9">
        <v>219100</v>
      </c>
      <c r="I3200" s="112"/>
      <c r="J3200" s="113"/>
      <c r="K3200" s="114"/>
      <c r="L3200" s="115"/>
      <c r="M3200" s="116"/>
      <c r="N3200" s="15" t="str">
        <f t="shared" si="274"/>
        <v>15851</v>
      </c>
      <c r="O3200" t="str">
        <f t="shared" si="270"/>
        <v/>
      </c>
      <c r="Q3200">
        <f t="shared" si="275"/>
        <v>15851</v>
      </c>
      <c r="R3200" s="14">
        <f t="shared" si="272"/>
        <v>2086668</v>
      </c>
    </row>
    <row r="3201" spans="1:18" ht="14.45" customHeight="1" x14ac:dyDescent="0.25">
      <c r="A3201" s="11">
        <v>802</v>
      </c>
      <c r="B3201" s="100"/>
      <c r="C3201" s="6" t="s">
        <v>4423</v>
      </c>
      <c r="D3201" s="7">
        <v>44999</v>
      </c>
      <c r="E3201" s="8" t="s">
        <v>1380</v>
      </c>
      <c r="F3201" s="9">
        <v>2098432</v>
      </c>
      <c r="G3201" s="8" t="s">
        <v>1378</v>
      </c>
      <c r="H3201" s="9">
        <v>220335</v>
      </c>
      <c r="I3201" s="104"/>
      <c r="J3201" s="105"/>
      <c r="K3201" s="106"/>
      <c r="L3201" s="109"/>
      <c r="M3201" s="110"/>
      <c r="N3201" s="15" t="str">
        <f t="shared" si="274"/>
        <v>13582</v>
      </c>
      <c r="O3201" t="str">
        <f t="shared" si="270"/>
        <v/>
      </c>
      <c r="Q3201">
        <f t="shared" si="275"/>
        <v>13582</v>
      </c>
      <c r="R3201" s="14">
        <f t="shared" si="272"/>
        <v>2098432</v>
      </c>
    </row>
    <row r="3202" spans="1:18" ht="16.149999999999999" customHeight="1" x14ac:dyDescent="0.25">
      <c r="A3202" s="12">
        <v>803</v>
      </c>
      <c r="B3202" s="12" t="s">
        <v>4424</v>
      </c>
      <c r="C3202" s="6" t="s">
        <v>4425</v>
      </c>
      <c r="D3202" s="7">
        <v>45000</v>
      </c>
      <c r="E3202" s="8" t="s">
        <v>4426</v>
      </c>
      <c r="F3202" s="9">
        <v>-486650</v>
      </c>
      <c r="G3202" s="8" t="s">
        <v>1378</v>
      </c>
      <c r="H3202" s="9">
        <v>-51098</v>
      </c>
      <c r="I3202" s="94">
        <v>-435552</v>
      </c>
      <c r="J3202" s="95"/>
      <c r="K3202" s="96"/>
      <c r="L3202" s="97" t="s">
        <v>943</v>
      </c>
      <c r="M3202" s="98"/>
      <c r="N3202" t="str">
        <f t="shared" si="274"/>
        <v>TV184</v>
      </c>
      <c r="O3202" t="str">
        <f t="shared" si="270"/>
        <v>HT</v>
      </c>
      <c r="P3202">
        <v>184</v>
      </c>
      <c r="Q3202">
        <f>+P3202*1</f>
        <v>184</v>
      </c>
      <c r="R3202" s="14">
        <f t="shared" si="272"/>
        <v>-486650</v>
      </c>
    </row>
    <row r="3203" spans="1:18" ht="16.149999999999999" customHeight="1" x14ac:dyDescent="0.25">
      <c r="A3203" s="12">
        <v>804</v>
      </c>
      <c r="B3203" s="12" t="s">
        <v>4427</v>
      </c>
      <c r="C3203" s="6" t="s">
        <v>4428</v>
      </c>
      <c r="D3203" s="7">
        <v>45020</v>
      </c>
      <c r="E3203" s="8" t="s">
        <v>4429</v>
      </c>
      <c r="F3203" s="9">
        <v>-816750</v>
      </c>
      <c r="G3203" s="8" t="s">
        <v>1378</v>
      </c>
      <c r="H3203" s="9">
        <v>-85759</v>
      </c>
      <c r="I3203" s="94">
        <v>-730991</v>
      </c>
      <c r="J3203" s="95"/>
      <c r="K3203" s="96"/>
      <c r="L3203" s="97" t="s">
        <v>943</v>
      </c>
      <c r="M3203" s="98"/>
      <c r="N3203" t="str">
        <f t="shared" si="274"/>
        <v>TV230</v>
      </c>
      <c r="O3203" t="str">
        <f t="shared" si="270"/>
        <v>HT</v>
      </c>
      <c r="P3203">
        <v>230</v>
      </c>
      <c r="Q3203">
        <f>+P3203*1</f>
        <v>230</v>
      </c>
      <c r="R3203" s="14">
        <f t="shared" si="272"/>
        <v>-816750</v>
      </c>
    </row>
    <row r="3204" spans="1:18" ht="14.45" customHeight="1" x14ac:dyDescent="0.25">
      <c r="A3204" s="5">
        <v>805</v>
      </c>
      <c r="B3204" s="99" t="s">
        <v>4430</v>
      </c>
      <c r="C3204" s="6" t="s">
        <v>4431</v>
      </c>
      <c r="D3204" s="7">
        <v>44986</v>
      </c>
      <c r="E3204" s="8" t="s">
        <v>1380</v>
      </c>
      <c r="F3204" s="9">
        <v>1625509</v>
      </c>
      <c r="G3204" s="8" t="s">
        <v>1378</v>
      </c>
      <c r="H3204" s="9">
        <v>170678</v>
      </c>
      <c r="I3204" s="101">
        <v>6551224</v>
      </c>
      <c r="J3204" s="102"/>
      <c r="K3204" s="103"/>
      <c r="L3204" s="107" t="s">
        <v>960</v>
      </c>
      <c r="M3204" s="108"/>
      <c r="N3204" s="15" t="str">
        <f t="shared" si="274"/>
        <v>09179</v>
      </c>
      <c r="O3204" t="str">
        <f t="shared" si="270"/>
        <v/>
      </c>
      <c r="Q3204">
        <f t="shared" ref="Q3204:Q3216" si="276">+N3204*1</f>
        <v>9179</v>
      </c>
      <c r="R3204" s="14">
        <f t="shared" si="272"/>
        <v>1625509</v>
      </c>
    </row>
    <row r="3205" spans="1:18" ht="14.45" customHeight="1" x14ac:dyDescent="0.25">
      <c r="A3205" s="10">
        <v>806</v>
      </c>
      <c r="B3205" s="111"/>
      <c r="C3205" s="6" t="s">
        <v>4432</v>
      </c>
      <c r="D3205" s="7">
        <v>45005</v>
      </c>
      <c r="E3205" s="8" t="s">
        <v>1380</v>
      </c>
      <c r="F3205" s="9">
        <v>2847147</v>
      </c>
      <c r="G3205" s="8" t="s">
        <v>1378</v>
      </c>
      <c r="H3205" s="9">
        <v>298950</v>
      </c>
      <c r="I3205" s="112"/>
      <c r="J3205" s="113"/>
      <c r="K3205" s="114"/>
      <c r="L3205" s="115"/>
      <c r="M3205" s="116"/>
      <c r="N3205" s="15" t="str">
        <f t="shared" si="274"/>
        <v>15790</v>
      </c>
      <c r="O3205" t="str">
        <f t="shared" si="270"/>
        <v/>
      </c>
      <c r="Q3205">
        <f t="shared" si="276"/>
        <v>15790</v>
      </c>
      <c r="R3205" s="14">
        <f t="shared" si="272"/>
        <v>2847147</v>
      </c>
    </row>
    <row r="3206" spans="1:18" ht="14.45" customHeight="1" x14ac:dyDescent="0.25">
      <c r="A3206" s="10">
        <v>807</v>
      </c>
      <c r="B3206" s="111"/>
      <c r="C3206" s="6" t="s">
        <v>4433</v>
      </c>
      <c r="D3206" s="7">
        <v>44998</v>
      </c>
      <c r="E3206" s="8" t="s">
        <v>1380</v>
      </c>
      <c r="F3206" s="9">
        <v>1221638</v>
      </c>
      <c r="G3206" s="8" t="s">
        <v>1378</v>
      </c>
      <c r="H3206" s="9">
        <v>128272</v>
      </c>
      <c r="I3206" s="112"/>
      <c r="J3206" s="113"/>
      <c r="K3206" s="114"/>
      <c r="L3206" s="115"/>
      <c r="M3206" s="116"/>
      <c r="N3206" s="15" t="str">
        <f t="shared" si="274"/>
        <v>13507</v>
      </c>
      <c r="O3206" t="str">
        <f t="shared" si="270"/>
        <v/>
      </c>
      <c r="Q3206">
        <f t="shared" si="276"/>
        <v>13507</v>
      </c>
      <c r="R3206" s="14">
        <f t="shared" si="272"/>
        <v>1221638</v>
      </c>
    </row>
    <row r="3207" spans="1:18" ht="14.45" customHeight="1" x14ac:dyDescent="0.25">
      <c r="A3207" s="11">
        <v>808</v>
      </c>
      <c r="B3207" s="100"/>
      <c r="C3207" s="6" t="s">
        <v>4434</v>
      </c>
      <c r="D3207" s="7">
        <v>44991</v>
      </c>
      <c r="E3207" s="8" t="s">
        <v>1380</v>
      </c>
      <c r="F3207" s="9">
        <v>1625509</v>
      </c>
      <c r="G3207" s="8" t="s">
        <v>1378</v>
      </c>
      <c r="H3207" s="9">
        <v>170678</v>
      </c>
      <c r="I3207" s="104"/>
      <c r="J3207" s="105"/>
      <c r="K3207" s="106"/>
      <c r="L3207" s="109"/>
      <c r="M3207" s="110"/>
      <c r="N3207" s="15" t="str">
        <f t="shared" si="274"/>
        <v>11419</v>
      </c>
      <c r="O3207" t="str">
        <f t="shared" si="270"/>
        <v/>
      </c>
      <c r="Q3207">
        <f t="shared" si="276"/>
        <v>11419</v>
      </c>
      <c r="R3207" s="14">
        <f t="shared" si="272"/>
        <v>1625509</v>
      </c>
    </row>
    <row r="3208" spans="1:18" ht="14.45" customHeight="1" x14ac:dyDescent="0.25">
      <c r="A3208" s="5">
        <v>809</v>
      </c>
      <c r="B3208" s="99" t="s">
        <v>4435</v>
      </c>
      <c r="C3208" s="6" t="s">
        <v>4436</v>
      </c>
      <c r="D3208" s="7">
        <v>44989</v>
      </c>
      <c r="E3208" s="8" t="s">
        <v>1380</v>
      </c>
      <c r="F3208" s="9">
        <v>1097469</v>
      </c>
      <c r="G3208" s="8" t="s">
        <v>1378</v>
      </c>
      <c r="H3208" s="9">
        <v>115234</v>
      </c>
      <c r="I3208" s="101">
        <v>4799301</v>
      </c>
      <c r="J3208" s="102"/>
      <c r="K3208" s="103"/>
      <c r="L3208" s="107" t="s">
        <v>972</v>
      </c>
      <c r="M3208" s="108"/>
      <c r="N3208" s="15" t="str">
        <f t="shared" si="274"/>
        <v>11339</v>
      </c>
      <c r="O3208" t="str">
        <f t="shared" si="270"/>
        <v/>
      </c>
      <c r="Q3208">
        <f t="shared" si="276"/>
        <v>11339</v>
      </c>
      <c r="R3208" s="14">
        <f t="shared" si="272"/>
        <v>1097469</v>
      </c>
    </row>
    <row r="3209" spans="1:18" ht="14.45" customHeight="1" x14ac:dyDescent="0.25">
      <c r="A3209" s="10">
        <v>810</v>
      </c>
      <c r="B3209" s="111"/>
      <c r="C3209" s="6" t="s">
        <v>4437</v>
      </c>
      <c r="D3209" s="7">
        <v>45010</v>
      </c>
      <c r="E3209" s="8" t="s">
        <v>1380</v>
      </c>
      <c r="F3209" s="9">
        <v>1020747</v>
      </c>
      <c r="G3209" s="8" t="s">
        <v>1378</v>
      </c>
      <c r="H3209" s="9">
        <v>107178</v>
      </c>
      <c r="I3209" s="112"/>
      <c r="J3209" s="113"/>
      <c r="K3209" s="114"/>
      <c r="L3209" s="115"/>
      <c r="M3209" s="116"/>
      <c r="N3209" s="15" t="str">
        <f t="shared" si="274"/>
        <v>17511</v>
      </c>
      <c r="O3209" t="str">
        <f t="shared" si="270"/>
        <v/>
      </c>
      <c r="Q3209">
        <f t="shared" si="276"/>
        <v>17511</v>
      </c>
      <c r="R3209" s="14">
        <f t="shared" si="272"/>
        <v>1020747</v>
      </c>
    </row>
    <row r="3210" spans="1:18" ht="14.45" customHeight="1" x14ac:dyDescent="0.25">
      <c r="A3210" s="10">
        <v>811</v>
      </c>
      <c r="B3210" s="111"/>
      <c r="C3210" s="6" t="s">
        <v>4438</v>
      </c>
      <c r="D3210" s="7">
        <v>45003</v>
      </c>
      <c r="E3210" s="8" t="s">
        <v>1380</v>
      </c>
      <c r="F3210" s="9">
        <v>2171717</v>
      </c>
      <c r="G3210" s="8" t="s">
        <v>1378</v>
      </c>
      <c r="H3210" s="9">
        <v>228030</v>
      </c>
      <c r="I3210" s="112"/>
      <c r="J3210" s="113"/>
      <c r="K3210" s="114"/>
      <c r="L3210" s="115"/>
      <c r="M3210" s="116"/>
      <c r="N3210" s="15" t="str">
        <f t="shared" si="274"/>
        <v>15728</v>
      </c>
      <c r="O3210" t="str">
        <f t="shared" si="270"/>
        <v/>
      </c>
      <c r="Q3210">
        <f t="shared" si="276"/>
        <v>15728</v>
      </c>
      <c r="R3210" s="14">
        <f t="shared" si="272"/>
        <v>2171717</v>
      </c>
    </row>
    <row r="3211" spans="1:18" ht="14.45" customHeight="1" x14ac:dyDescent="0.25">
      <c r="A3211" s="11">
        <v>812</v>
      </c>
      <c r="B3211" s="100"/>
      <c r="C3211" s="6" t="s">
        <v>4439</v>
      </c>
      <c r="D3211" s="7">
        <v>44996</v>
      </c>
      <c r="E3211" s="8" t="s">
        <v>1380</v>
      </c>
      <c r="F3211" s="9">
        <v>1072414</v>
      </c>
      <c r="G3211" s="8" t="s">
        <v>1378</v>
      </c>
      <c r="H3211" s="9">
        <v>112603</v>
      </c>
      <c r="I3211" s="104"/>
      <c r="J3211" s="105"/>
      <c r="K3211" s="106"/>
      <c r="L3211" s="109"/>
      <c r="M3211" s="110"/>
      <c r="N3211" s="15" t="str">
        <f t="shared" si="274"/>
        <v>13432</v>
      </c>
      <c r="O3211" t="str">
        <f t="shared" si="270"/>
        <v/>
      </c>
      <c r="Q3211">
        <f t="shared" si="276"/>
        <v>13432</v>
      </c>
      <c r="R3211" s="14">
        <f t="shared" si="272"/>
        <v>1072414</v>
      </c>
    </row>
    <row r="3212" spans="1:18" ht="14.45" customHeight="1" x14ac:dyDescent="0.25">
      <c r="A3212" s="5">
        <v>813</v>
      </c>
      <c r="B3212" s="99" t="s">
        <v>4440</v>
      </c>
      <c r="C3212" s="6" t="s">
        <v>4441</v>
      </c>
      <c r="D3212" s="7">
        <v>44989</v>
      </c>
      <c r="E3212" s="8" t="s">
        <v>1799</v>
      </c>
      <c r="F3212" s="9">
        <v>4846446</v>
      </c>
      <c r="G3212" s="8" t="s">
        <v>1378</v>
      </c>
      <c r="H3212" s="9">
        <v>508877</v>
      </c>
      <c r="I3212" s="101">
        <v>18578042</v>
      </c>
      <c r="J3212" s="102"/>
      <c r="K3212" s="103"/>
      <c r="L3212" s="107" t="s">
        <v>989</v>
      </c>
      <c r="M3212" s="108"/>
      <c r="N3212" s="15" t="str">
        <f t="shared" si="274"/>
        <v>11343</v>
      </c>
      <c r="O3212" t="str">
        <f t="shared" si="270"/>
        <v/>
      </c>
      <c r="Q3212">
        <f t="shared" si="276"/>
        <v>11343</v>
      </c>
      <c r="R3212" s="14">
        <f t="shared" si="272"/>
        <v>4846446</v>
      </c>
    </row>
    <row r="3213" spans="1:18" ht="14.45" customHeight="1" x14ac:dyDescent="0.25">
      <c r="A3213" s="10">
        <v>814</v>
      </c>
      <c r="B3213" s="111"/>
      <c r="C3213" s="6" t="s">
        <v>4442</v>
      </c>
      <c r="D3213" s="7">
        <v>44993</v>
      </c>
      <c r="E3213" s="8" t="s">
        <v>1380</v>
      </c>
      <c r="F3213" s="9">
        <v>2881164</v>
      </c>
      <c r="G3213" s="8" t="s">
        <v>1378</v>
      </c>
      <c r="H3213" s="9">
        <v>302522</v>
      </c>
      <c r="I3213" s="112"/>
      <c r="J3213" s="113"/>
      <c r="K3213" s="114"/>
      <c r="L3213" s="115"/>
      <c r="M3213" s="116"/>
      <c r="N3213" s="15" t="str">
        <f t="shared" si="274"/>
        <v>12348</v>
      </c>
      <c r="O3213" t="str">
        <f t="shared" si="270"/>
        <v/>
      </c>
      <c r="Q3213">
        <f t="shared" si="276"/>
        <v>12348</v>
      </c>
      <c r="R3213" s="14">
        <f t="shared" si="272"/>
        <v>2881164</v>
      </c>
    </row>
    <row r="3214" spans="1:18" ht="14.45" customHeight="1" x14ac:dyDescent="0.25">
      <c r="A3214" s="10">
        <v>815</v>
      </c>
      <c r="B3214" s="111"/>
      <c r="C3214" s="6" t="s">
        <v>4443</v>
      </c>
      <c r="D3214" s="7">
        <v>45014</v>
      </c>
      <c r="E3214" s="8" t="s">
        <v>1390</v>
      </c>
      <c r="F3214" s="9">
        <v>6007491</v>
      </c>
      <c r="G3214" s="8" t="s">
        <v>1378</v>
      </c>
      <c r="H3214" s="9">
        <v>630787</v>
      </c>
      <c r="I3214" s="112"/>
      <c r="J3214" s="113"/>
      <c r="K3214" s="114"/>
      <c r="L3214" s="115"/>
      <c r="M3214" s="116"/>
      <c r="N3214" s="15" t="str">
        <f t="shared" si="274"/>
        <v>17783</v>
      </c>
      <c r="O3214" t="str">
        <f t="shared" si="270"/>
        <v/>
      </c>
      <c r="Q3214">
        <f t="shared" si="276"/>
        <v>17783</v>
      </c>
      <c r="R3214" s="14">
        <f t="shared" si="272"/>
        <v>6007491</v>
      </c>
    </row>
    <row r="3215" spans="1:18" ht="14.45" customHeight="1" x14ac:dyDescent="0.25">
      <c r="A3215" s="10">
        <v>816</v>
      </c>
      <c r="B3215" s="111"/>
      <c r="C3215" s="6" t="s">
        <v>4444</v>
      </c>
      <c r="D3215" s="7">
        <v>44986</v>
      </c>
      <c r="E3215" s="8" t="s">
        <v>1799</v>
      </c>
      <c r="F3215" s="9">
        <v>2678720</v>
      </c>
      <c r="G3215" s="8" t="s">
        <v>1378</v>
      </c>
      <c r="H3215" s="9">
        <v>281266</v>
      </c>
      <c r="I3215" s="112"/>
      <c r="J3215" s="113"/>
      <c r="K3215" s="114"/>
      <c r="L3215" s="115"/>
      <c r="M3215" s="116"/>
      <c r="N3215" s="15" t="str">
        <f t="shared" si="274"/>
        <v>09178</v>
      </c>
      <c r="O3215" t="str">
        <f t="shared" si="270"/>
        <v/>
      </c>
      <c r="Q3215">
        <f t="shared" si="276"/>
        <v>9178</v>
      </c>
      <c r="R3215" s="14">
        <f t="shared" si="272"/>
        <v>2678720</v>
      </c>
    </row>
    <row r="3216" spans="1:18" ht="14.45" customHeight="1" x14ac:dyDescent="0.25">
      <c r="A3216" s="11">
        <v>817</v>
      </c>
      <c r="B3216" s="100"/>
      <c r="C3216" s="6" t="s">
        <v>4445</v>
      </c>
      <c r="D3216" s="7">
        <v>45000</v>
      </c>
      <c r="E3216" s="8" t="s">
        <v>1380</v>
      </c>
      <c r="F3216" s="9">
        <v>4343768</v>
      </c>
      <c r="G3216" s="8" t="s">
        <v>1378</v>
      </c>
      <c r="H3216" s="9">
        <v>456096</v>
      </c>
      <c r="I3216" s="104"/>
      <c r="J3216" s="105"/>
      <c r="K3216" s="106"/>
      <c r="L3216" s="109"/>
      <c r="M3216" s="110"/>
      <c r="N3216" s="15" t="str">
        <f t="shared" si="274"/>
        <v>13705</v>
      </c>
      <c r="O3216" t="str">
        <f t="shared" si="270"/>
        <v/>
      </c>
      <c r="Q3216">
        <f t="shared" si="276"/>
        <v>13705</v>
      </c>
      <c r="R3216" s="14">
        <f t="shared" si="272"/>
        <v>4343768</v>
      </c>
    </row>
    <row r="3217" spans="1:18" ht="14.65" customHeight="1" x14ac:dyDescent="0.25">
      <c r="A3217" s="5">
        <v>818</v>
      </c>
      <c r="B3217" s="99" t="s">
        <v>4446</v>
      </c>
      <c r="C3217" s="6" t="s">
        <v>4447</v>
      </c>
      <c r="D3217" s="7">
        <v>45001</v>
      </c>
      <c r="E3217" s="8" t="s">
        <v>4448</v>
      </c>
      <c r="F3217" s="9">
        <v>-366491</v>
      </c>
      <c r="G3217" s="8" t="s">
        <v>1378</v>
      </c>
      <c r="H3217" s="9">
        <v>-38482</v>
      </c>
      <c r="I3217" s="101">
        <v>-546683</v>
      </c>
      <c r="J3217" s="102"/>
      <c r="K3217" s="103"/>
      <c r="L3217" s="107" t="s">
        <v>989</v>
      </c>
      <c r="M3217" s="108"/>
      <c r="N3217" t="str">
        <f t="shared" si="274"/>
        <v>'344</v>
      </c>
      <c r="O3217" t="str">
        <f t="shared" si="270"/>
        <v>HT</v>
      </c>
      <c r="P3217" t="str">
        <f>+RIGHT(N3217,LEN(N3217)-1)</f>
        <v>344</v>
      </c>
      <c r="Q3217">
        <f>+P3217*1</f>
        <v>344</v>
      </c>
      <c r="R3217" s="14">
        <f t="shared" si="272"/>
        <v>-366491</v>
      </c>
    </row>
    <row r="3218" spans="1:18" ht="14.65" customHeight="1" x14ac:dyDescent="0.25">
      <c r="A3218" s="11">
        <v>819</v>
      </c>
      <c r="B3218" s="100"/>
      <c r="C3218" s="6" t="s">
        <v>4266</v>
      </c>
      <c r="D3218" s="7">
        <v>45014</v>
      </c>
      <c r="E3218" s="8" t="s">
        <v>4449</v>
      </c>
      <c r="F3218" s="9">
        <v>-244328</v>
      </c>
      <c r="G3218" s="8" t="s">
        <v>1378</v>
      </c>
      <c r="H3218" s="9">
        <v>-25654</v>
      </c>
      <c r="I3218" s="104"/>
      <c r="J3218" s="105"/>
      <c r="K3218" s="106"/>
      <c r="L3218" s="109"/>
      <c r="M3218" s="110"/>
      <c r="N3218" t="str">
        <f t="shared" si="274"/>
        <v>'419</v>
      </c>
      <c r="O3218" t="str">
        <f t="shared" si="270"/>
        <v>HT</v>
      </c>
      <c r="P3218" t="str">
        <f>+RIGHT(N3218,LEN(N3218)-1)</f>
        <v>419</v>
      </c>
      <c r="Q3218">
        <f>+P3218*1</f>
        <v>419</v>
      </c>
      <c r="R3218" s="14">
        <f t="shared" si="272"/>
        <v>-244328</v>
      </c>
    </row>
    <row r="3219" spans="1:18" ht="14.45" customHeight="1" x14ac:dyDescent="0.25">
      <c r="A3219" s="5">
        <v>820</v>
      </c>
      <c r="B3219" s="99" t="s">
        <v>4450</v>
      </c>
      <c r="C3219" s="6" t="s">
        <v>4451</v>
      </c>
      <c r="D3219" s="7">
        <v>44993</v>
      </c>
      <c r="E3219" s="8" t="s">
        <v>1377</v>
      </c>
      <c r="F3219" s="9">
        <v>366491</v>
      </c>
      <c r="G3219" s="8" t="s">
        <v>1378</v>
      </c>
      <c r="H3219" s="9">
        <v>38482</v>
      </c>
      <c r="I3219" s="101">
        <v>1923277</v>
      </c>
      <c r="J3219" s="102"/>
      <c r="K3219" s="103"/>
      <c r="L3219" s="107" t="s">
        <v>997</v>
      </c>
      <c r="M3219" s="108"/>
      <c r="N3219" s="15" t="str">
        <f t="shared" si="274"/>
        <v>12346</v>
      </c>
      <c r="O3219" t="str">
        <f t="shared" si="270"/>
        <v/>
      </c>
      <c r="Q3219">
        <f t="shared" ref="Q3219:Q3228" si="277">+N3219*1</f>
        <v>12346</v>
      </c>
      <c r="R3219" s="14">
        <f t="shared" si="272"/>
        <v>366491</v>
      </c>
    </row>
    <row r="3220" spans="1:18" ht="14.45" customHeight="1" x14ac:dyDescent="0.25">
      <c r="A3220" s="10">
        <v>821</v>
      </c>
      <c r="B3220" s="111"/>
      <c r="C3220" s="6" t="s">
        <v>4452</v>
      </c>
      <c r="D3220" s="7">
        <v>45014</v>
      </c>
      <c r="E3220" s="8" t="s">
        <v>2947</v>
      </c>
      <c r="F3220" s="9">
        <v>384780</v>
      </c>
      <c r="G3220" s="8" t="s">
        <v>1378</v>
      </c>
      <c r="H3220" s="9">
        <v>40402</v>
      </c>
      <c r="I3220" s="112"/>
      <c r="J3220" s="113"/>
      <c r="K3220" s="114"/>
      <c r="L3220" s="115"/>
      <c r="M3220" s="116"/>
      <c r="N3220" s="15" t="str">
        <f t="shared" si="274"/>
        <v>17784</v>
      </c>
      <c r="O3220" t="str">
        <f t="shared" ref="O3220:O3283" si="278">+IF(F3220&gt;0,"","HT")</f>
        <v/>
      </c>
      <c r="Q3220">
        <f t="shared" si="277"/>
        <v>17784</v>
      </c>
      <c r="R3220" s="14">
        <f t="shared" si="272"/>
        <v>384780</v>
      </c>
    </row>
    <row r="3221" spans="1:18" ht="14.45" customHeight="1" x14ac:dyDescent="0.25">
      <c r="A3221" s="10">
        <v>822</v>
      </c>
      <c r="B3221" s="111"/>
      <c r="C3221" s="6" t="s">
        <v>4453</v>
      </c>
      <c r="D3221" s="7">
        <v>44986</v>
      </c>
      <c r="E3221" s="8" t="s">
        <v>1380</v>
      </c>
      <c r="F3221" s="9">
        <v>833874</v>
      </c>
      <c r="G3221" s="8" t="s">
        <v>1378</v>
      </c>
      <c r="H3221" s="9">
        <v>87557</v>
      </c>
      <c r="I3221" s="112"/>
      <c r="J3221" s="113"/>
      <c r="K3221" s="114"/>
      <c r="L3221" s="115"/>
      <c r="M3221" s="116"/>
      <c r="N3221" s="15" t="str">
        <f t="shared" si="274"/>
        <v>A9173</v>
      </c>
      <c r="O3221" t="str">
        <f t="shared" si="278"/>
        <v/>
      </c>
      <c r="Q3221">
        <v>9173</v>
      </c>
      <c r="R3221" s="14">
        <f t="shared" si="272"/>
        <v>833874</v>
      </c>
    </row>
    <row r="3222" spans="1:18" ht="14.45" customHeight="1" x14ac:dyDescent="0.25">
      <c r="A3222" s="11">
        <v>823</v>
      </c>
      <c r="B3222" s="100"/>
      <c r="C3222" s="6" t="s">
        <v>4454</v>
      </c>
      <c r="D3222" s="7">
        <v>45000</v>
      </c>
      <c r="E3222" s="8" t="s">
        <v>1380</v>
      </c>
      <c r="F3222" s="9">
        <v>563768</v>
      </c>
      <c r="G3222" s="8" t="s">
        <v>1378</v>
      </c>
      <c r="H3222" s="9">
        <v>59196</v>
      </c>
      <c r="I3222" s="104"/>
      <c r="J3222" s="105"/>
      <c r="K3222" s="106"/>
      <c r="L3222" s="109"/>
      <c r="M3222" s="110"/>
      <c r="N3222" s="15" t="str">
        <f t="shared" si="274"/>
        <v>13700</v>
      </c>
      <c r="O3222" t="str">
        <f t="shared" si="278"/>
        <v/>
      </c>
      <c r="Q3222">
        <f t="shared" si="277"/>
        <v>13700</v>
      </c>
      <c r="R3222" s="14">
        <f t="shared" si="272"/>
        <v>563768</v>
      </c>
    </row>
    <row r="3223" spans="1:18" ht="14.45" customHeight="1" x14ac:dyDescent="0.25">
      <c r="A3223" s="5">
        <v>824</v>
      </c>
      <c r="B3223" s="99" t="s">
        <v>4455</v>
      </c>
      <c r="C3223" s="6" t="s">
        <v>4456</v>
      </c>
      <c r="D3223" s="7">
        <v>45007</v>
      </c>
      <c r="E3223" s="8" t="s">
        <v>1377</v>
      </c>
      <c r="F3223" s="9">
        <v>1625509</v>
      </c>
      <c r="G3223" s="8" t="s">
        <v>1378</v>
      </c>
      <c r="H3223" s="9">
        <v>170679</v>
      </c>
      <c r="I3223" s="101">
        <v>4179272</v>
      </c>
      <c r="J3223" s="102"/>
      <c r="K3223" s="103"/>
      <c r="L3223" s="107" t="s">
        <v>1002</v>
      </c>
      <c r="M3223" s="108"/>
      <c r="N3223" s="15" t="str">
        <f t="shared" si="274"/>
        <v>15876</v>
      </c>
      <c r="O3223" t="str">
        <f t="shared" si="278"/>
        <v/>
      </c>
      <c r="Q3223">
        <f t="shared" si="277"/>
        <v>15876</v>
      </c>
      <c r="R3223" s="14">
        <f t="shared" si="272"/>
        <v>1625509</v>
      </c>
    </row>
    <row r="3224" spans="1:18" ht="14.45" customHeight="1" x14ac:dyDescent="0.25">
      <c r="A3224" s="10">
        <v>825</v>
      </c>
      <c r="B3224" s="111"/>
      <c r="C3224" s="6" t="s">
        <v>4457</v>
      </c>
      <c r="D3224" s="7">
        <v>45003</v>
      </c>
      <c r="E3224" s="8" t="s">
        <v>1377</v>
      </c>
      <c r="F3224" s="9">
        <v>1625509</v>
      </c>
      <c r="G3224" s="8" t="s">
        <v>1378</v>
      </c>
      <c r="H3224" s="9">
        <v>170679</v>
      </c>
      <c r="I3224" s="112"/>
      <c r="J3224" s="113"/>
      <c r="K3224" s="114"/>
      <c r="L3224" s="115"/>
      <c r="M3224" s="116"/>
      <c r="N3224" s="15" t="str">
        <f t="shared" si="274"/>
        <v>15699</v>
      </c>
      <c r="O3224" t="str">
        <f t="shared" si="278"/>
        <v/>
      </c>
      <c r="Q3224">
        <f t="shared" si="277"/>
        <v>15699</v>
      </c>
      <c r="R3224" s="14">
        <f t="shared" si="272"/>
        <v>1625509</v>
      </c>
    </row>
    <row r="3225" spans="1:18" ht="14.45" customHeight="1" x14ac:dyDescent="0.25">
      <c r="A3225" s="11">
        <v>826</v>
      </c>
      <c r="B3225" s="100"/>
      <c r="C3225" s="6" t="s">
        <v>4458</v>
      </c>
      <c r="D3225" s="7">
        <v>44993</v>
      </c>
      <c r="E3225" s="8" t="s">
        <v>1377</v>
      </c>
      <c r="F3225" s="9">
        <v>1418560</v>
      </c>
      <c r="G3225" s="8" t="s">
        <v>1378</v>
      </c>
      <c r="H3225" s="9">
        <v>148949</v>
      </c>
      <c r="I3225" s="104"/>
      <c r="J3225" s="105"/>
      <c r="K3225" s="106"/>
      <c r="L3225" s="109"/>
      <c r="M3225" s="110"/>
      <c r="N3225" s="15" t="str">
        <f t="shared" si="274"/>
        <v>11826</v>
      </c>
      <c r="O3225" t="str">
        <f t="shared" si="278"/>
        <v/>
      </c>
      <c r="Q3225">
        <f t="shared" si="277"/>
        <v>11826</v>
      </c>
      <c r="R3225" s="14">
        <f t="shared" si="272"/>
        <v>1418560</v>
      </c>
    </row>
    <row r="3226" spans="1:18" ht="14.45" customHeight="1" x14ac:dyDescent="0.25">
      <c r="A3226" s="5">
        <v>827</v>
      </c>
      <c r="B3226" s="99" t="s">
        <v>4459</v>
      </c>
      <c r="C3226" s="6" t="s">
        <v>4460</v>
      </c>
      <c r="D3226" s="7">
        <v>44991</v>
      </c>
      <c r="E3226" s="8" t="s">
        <v>1380</v>
      </c>
      <c r="F3226" s="9">
        <v>611516</v>
      </c>
      <c r="G3226" s="8" t="s">
        <v>1378</v>
      </c>
      <c r="H3226" s="9">
        <v>64209</v>
      </c>
      <c r="I3226" s="101">
        <v>2586930</v>
      </c>
      <c r="J3226" s="102"/>
      <c r="K3226" s="103"/>
      <c r="L3226" s="107" t="s">
        <v>1007</v>
      </c>
      <c r="M3226" s="108"/>
      <c r="N3226" s="15" t="str">
        <f t="shared" si="274"/>
        <v>11421</v>
      </c>
      <c r="O3226" t="str">
        <f t="shared" si="278"/>
        <v/>
      </c>
      <c r="Q3226">
        <f t="shared" si="277"/>
        <v>11421</v>
      </c>
      <c r="R3226" s="14">
        <f t="shared" si="272"/>
        <v>611516</v>
      </c>
    </row>
    <row r="3227" spans="1:18" ht="14.45" customHeight="1" x14ac:dyDescent="0.25">
      <c r="A3227" s="10">
        <v>828</v>
      </c>
      <c r="B3227" s="111"/>
      <c r="C3227" s="6" t="s">
        <v>4461</v>
      </c>
      <c r="D3227" s="7">
        <v>45005</v>
      </c>
      <c r="E3227" s="8" t="s">
        <v>1380</v>
      </c>
      <c r="F3227" s="9">
        <v>1423065</v>
      </c>
      <c r="G3227" s="8" t="s">
        <v>1378</v>
      </c>
      <c r="H3227" s="9">
        <v>149422</v>
      </c>
      <c r="I3227" s="112"/>
      <c r="J3227" s="113"/>
      <c r="K3227" s="114"/>
      <c r="L3227" s="115"/>
      <c r="M3227" s="116"/>
      <c r="N3227" s="15" t="str">
        <f t="shared" si="274"/>
        <v>15791</v>
      </c>
      <c r="O3227" t="str">
        <f t="shared" si="278"/>
        <v/>
      </c>
      <c r="Q3227">
        <f t="shared" si="277"/>
        <v>15791</v>
      </c>
      <c r="R3227" s="14">
        <f t="shared" si="272"/>
        <v>1423065</v>
      </c>
    </row>
    <row r="3228" spans="1:18" ht="14.45" customHeight="1" x14ac:dyDescent="0.25">
      <c r="A3228" s="11">
        <v>829</v>
      </c>
      <c r="B3228" s="100"/>
      <c r="C3228" s="6" t="s">
        <v>4462</v>
      </c>
      <c r="D3228" s="7">
        <v>44998</v>
      </c>
      <c r="E3228" s="8" t="s">
        <v>1380</v>
      </c>
      <c r="F3228" s="9">
        <v>855844</v>
      </c>
      <c r="G3228" s="8" t="s">
        <v>1378</v>
      </c>
      <c r="H3228" s="9">
        <v>89864</v>
      </c>
      <c r="I3228" s="104"/>
      <c r="J3228" s="105"/>
      <c r="K3228" s="106"/>
      <c r="L3228" s="109"/>
      <c r="M3228" s="110"/>
      <c r="N3228" s="15" t="str">
        <f t="shared" si="274"/>
        <v>13508</v>
      </c>
      <c r="O3228" t="str">
        <f t="shared" si="278"/>
        <v/>
      </c>
      <c r="Q3228">
        <f t="shared" si="277"/>
        <v>13508</v>
      </c>
      <c r="R3228" s="14">
        <f t="shared" si="272"/>
        <v>855844</v>
      </c>
    </row>
    <row r="3229" spans="1:18" ht="16.149999999999999" customHeight="1" x14ac:dyDescent="0.25">
      <c r="A3229" s="12">
        <v>830</v>
      </c>
      <c r="B3229" s="12" t="s">
        <v>4463</v>
      </c>
      <c r="C3229" s="6" t="s">
        <v>4464</v>
      </c>
      <c r="D3229" s="7">
        <v>45014</v>
      </c>
      <c r="E3229" s="8" t="s">
        <v>4465</v>
      </c>
      <c r="F3229" s="9">
        <v>-464372</v>
      </c>
      <c r="G3229" s="8" t="s">
        <v>1378</v>
      </c>
      <c r="H3229" s="9">
        <v>-48759</v>
      </c>
      <c r="I3229" s="94">
        <v>-415613</v>
      </c>
      <c r="J3229" s="95"/>
      <c r="K3229" s="96"/>
      <c r="L3229" s="97" t="s">
        <v>1007</v>
      </c>
      <c r="M3229" s="98"/>
      <c r="N3229" t="str">
        <f t="shared" si="274"/>
        <v>'428</v>
      </c>
      <c r="O3229" t="str">
        <f t="shared" si="278"/>
        <v>HT</v>
      </c>
      <c r="P3229" t="str">
        <f>+RIGHT(N3229,LEN(N3229)-1)</f>
        <v>428</v>
      </c>
      <c r="Q3229">
        <f>+P3229*1</f>
        <v>428</v>
      </c>
      <c r="R3229" s="14">
        <f t="shared" si="272"/>
        <v>-464372</v>
      </c>
    </row>
    <row r="3230" spans="1:18" ht="14.65" customHeight="1" x14ac:dyDescent="0.25">
      <c r="A3230" s="5">
        <v>831</v>
      </c>
      <c r="B3230" s="99" t="s">
        <v>4466</v>
      </c>
      <c r="C3230" s="6" t="s">
        <v>4467</v>
      </c>
      <c r="D3230" s="7">
        <v>45014</v>
      </c>
      <c r="E3230" s="8" t="s">
        <v>1377</v>
      </c>
      <c r="F3230" s="9">
        <v>4314255</v>
      </c>
      <c r="G3230" s="8" t="s">
        <v>1378</v>
      </c>
      <c r="H3230" s="9">
        <v>452997</v>
      </c>
      <c r="I3230" s="101">
        <v>8074790</v>
      </c>
      <c r="J3230" s="102"/>
      <c r="K3230" s="103"/>
      <c r="L3230" s="107" t="s">
        <v>1015</v>
      </c>
      <c r="M3230" s="108"/>
      <c r="N3230" s="15" t="str">
        <f t="shared" si="274"/>
        <v>17789</v>
      </c>
      <c r="O3230" t="str">
        <f t="shared" si="278"/>
        <v/>
      </c>
      <c r="Q3230">
        <f t="shared" ref="Q3230:Q3251" si="279">+N3230*1</f>
        <v>17789</v>
      </c>
      <c r="R3230" s="14">
        <f t="shared" si="272"/>
        <v>4314255</v>
      </c>
    </row>
    <row r="3231" spans="1:18" ht="14.65" customHeight="1" x14ac:dyDescent="0.25">
      <c r="A3231" s="11">
        <v>832</v>
      </c>
      <c r="B3231" s="100"/>
      <c r="C3231" s="6" t="s">
        <v>4468</v>
      </c>
      <c r="D3231" s="7">
        <v>45000</v>
      </c>
      <c r="E3231" s="8" t="s">
        <v>1380</v>
      </c>
      <c r="F3231" s="9">
        <v>4707857</v>
      </c>
      <c r="G3231" s="8" t="s">
        <v>1378</v>
      </c>
      <c r="H3231" s="9">
        <v>494325</v>
      </c>
      <c r="I3231" s="104"/>
      <c r="J3231" s="105"/>
      <c r="K3231" s="106"/>
      <c r="L3231" s="109"/>
      <c r="M3231" s="110"/>
      <c r="N3231" s="15" t="str">
        <f t="shared" si="274"/>
        <v>13707</v>
      </c>
      <c r="O3231" t="str">
        <f t="shared" si="278"/>
        <v/>
      </c>
      <c r="Q3231">
        <f t="shared" si="279"/>
        <v>13707</v>
      </c>
      <c r="R3231" s="14">
        <f t="shared" si="272"/>
        <v>4707857</v>
      </c>
    </row>
    <row r="3232" spans="1:18" ht="14.65" customHeight="1" x14ac:dyDescent="0.25">
      <c r="A3232" s="5">
        <v>833</v>
      </c>
      <c r="B3232" s="99" t="s">
        <v>4469</v>
      </c>
      <c r="C3232" s="6" t="s">
        <v>4470</v>
      </c>
      <c r="D3232" s="7">
        <v>44986</v>
      </c>
      <c r="E3232" s="8" t="s">
        <v>1799</v>
      </c>
      <c r="F3232" s="9">
        <v>2014606</v>
      </c>
      <c r="G3232" s="8" t="s">
        <v>1378</v>
      </c>
      <c r="H3232" s="9">
        <v>211533</v>
      </c>
      <c r="I3232" s="101">
        <v>3619367</v>
      </c>
      <c r="J3232" s="102"/>
      <c r="K3232" s="103"/>
      <c r="L3232" s="107" t="s">
        <v>1022</v>
      </c>
      <c r="M3232" s="108"/>
      <c r="N3232" s="15" t="str">
        <f t="shared" si="274"/>
        <v>09121</v>
      </c>
      <c r="O3232" t="str">
        <f t="shared" si="278"/>
        <v/>
      </c>
      <c r="Q3232">
        <f t="shared" si="279"/>
        <v>9121</v>
      </c>
      <c r="R3232" s="14">
        <f t="shared" si="272"/>
        <v>2014606</v>
      </c>
    </row>
    <row r="3233" spans="1:18" ht="14.65" customHeight="1" x14ac:dyDescent="0.25">
      <c r="A3233" s="11">
        <v>834</v>
      </c>
      <c r="B3233" s="100"/>
      <c r="C3233" s="6" t="s">
        <v>4471</v>
      </c>
      <c r="D3233" s="7">
        <v>45013</v>
      </c>
      <c r="E3233" s="8" t="s">
        <v>1380</v>
      </c>
      <c r="F3233" s="9">
        <v>2029379</v>
      </c>
      <c r="G3233" s="8" t="s">
        <v>1378</v>
      </c>
      <c r="H3233" s="9">
        <v>213085</v>
      </c>
      <c r="I3233" s="104"/>
      <c r="J3233" s="105"/>
      <c r="K3233" s="106"/>
      <c r="L3233" s="109"/>
      <c r="M3233" s="110"/>
      <c r="N3233" s="15" t="str">
        <f t="shared" si="274"/>
        <v>17697</v>
      </c>
      <c r="O3233" t="str">
        <f t="shared" si="278"/>
        <v/>
      </c>
      <c r="Q3233">
        <f t="shared" si="279"/>
        <v>17697</v>
      </c>
      <c r="R3233" s="14">
        <f t="shared" ref="R3233:R3296" si="280">+F3233</f>
        <v>2029379</v>
      </c>
    </row>
    <row r="3234" spans="1:18" ht="16.149999999999999" customHeight="1" x14ac:dyDescent="0.25">
      <c r="A3234" s="12">
        <v>835</v>
      </c>
      <c r="B3234" s="12" t="s">
        <v>4472</v>
      </c>
      <c r="C3234" s="6" t="s">
        <v>4473</v>
      </c>
      <c r="D3234" s="7">
        <v>45016</v>
      </c>
      <c r="E3234" s="8" t="s">
        <v>1377</v>
      </c>
      <c r="F3234" s="9">
        <v>2872023</v>
      </c>
      <c r="G3234" s="8" t="s">
        <v>1378</v>
      </c>
      <c r="H3234" s="9">
        <v>301562</v>
      </c>
      <c r="I3234" s="94">
        <v>2570461</v>
      </c>
      <c r="J3234" s="95"/>
      <c r="K3234" s="96"/>
      <c r="L3234" s="97" t="s">
        <v>1025</v>
      </c>
      <c r="M3234" s="98"/>
      <c r="N3234" s="15" t="str">
        <f t="shared" si="274"/>
        <v>18753</v>
      </c>
      <c r="O3234" t="str">
        <f t="shared" si="278"/>
        <v/>
      </c>
      <c r="Q3234">
        <f t="shared" si="279"/>
        <v>18753</v>
      </c>
      <c r="R3234" s="14">
        <f t="shared" si="280"/>
        <v>2872023</v>
      </c>
    </row>
    <row r="3235" spans="1:18" ht="16.149999999999999" customHeight="1" x14ac:dyDescent="0.25">
      <c r="A3235" s="12">
        <v>836</v>
      </c>
      <c r="B3235" s="12" t="s">
        <v>4474</v>
      </c>
      <c r="C3235" s="6" t="s">
        <v>4475</v>
      </c>
      <c r="D3235" s="7">
        <v>44986</v>
      </c>
      <c r="E3235" s="8" t="s">
        <v>2089</v>
      </c>
      <c r="F3235" s="9">
        <v>552002</v>
      </c>
      <c r="G3235" s="8" t="s">
        <v>1378</v>
      </c>
      <c r="H3235" s="9">
        <v>57960</v>
      </c>
      <c r="I3235" s="94">
        <v>494042</v>
      </c>
      <c r="J3235" s="95"/>
      <c r="K3235" s="96"/>
      <c r="L3235" s="97" t="s">
        <v>1030</v>
      </c>
      <c r="M3235" s="98"/>
      <c r="N3235" s="15" t="str">
        <f t="shared" si="274"/>
        <v>09117</v>
      </c>
      <c r="O3235" t="str">
        <f t="shared" si="278"/>
        <v/>
      </c>
      <c r="Q3235">
        <f t="shared" si="279"/>
        <v>9117</v>
      </c>
      <c r="R3235" s="14">
        <f t="shared" si="280"/>
        <v>552002</v>
      </c>
    </row>
    <row r="3236" spans="1:18" ht="14.65" customHeight="1" x14ac:dyDescent="0.25">
      <c r="A3236" s="5">
        <v>837</v>
      </c>
      <c r="B3236" s="99" t="s">
        <v>4476</v>
      </c>
      <c r="C3236" s="6" t="s">
        <v>4477</v>
      </c>
      <c r="D3236" s="7">
        <v>44993</v>
      </c>
      <c r="E3236" s="8" t="s">
        <v>1380</v>
      </c>
      <c r="F3236" s="9">
        <v>2771890</v>
      </c>
      <c r="G3236" s="8" t="s">
        <v>1378</v>
      </c>
      <c r="H3236" s="9">
        <v>291048</v>
      </c>
      <c r="I3236" s="101">
        <v>4297136</v>
      </c>
      <c r="J3236" s="102"/>
      <c r="K3236" s="103"/>
      <c r="L3236" s="107" t="s">
        <v>1035</v>
      </c>
      <c r="M3236" s="108"/>
      <c r="N3236" s="15" t="str">
        <f t="shared" si="274"/>
        <v>11809</v>
      </c>
      <c r="O3236" t="str">
        <f t="shared" si="278"/>
        <v/>
      </c>
      <c r="Q3236">
        <f t="shared" si="279"/>
        <v>11809</v>
      </c>
      <c r="R3236" s="14">
        <f t="shared" si="280"/>
        <v>2771890</v>
      </c>
    </row>
    <row r="3237" spans="1:18" ht="14.65" customHeight="1" x14ac:dyDescent="0.25">
      <c r="A3237" s="11">
        <v>838</v>
      </c>
      <c r="B3237" s="100"/>
      <c r="C3237" s="6" t="s">
        <v>4478</v>
      </c>
      <c r="D3237" s="7">
        <v>45002</v>
      </c>
      <c r="E3237" s="8" t="s">
        <v>1799</v>
      </c>
      <c r="F3237" s="9">
        <v>2029379</v>
      </c>
      <c r="G3237" s="8" t="s">
        <v>1378</v>
      </c>
      <c r="H3237" s="9">
        <v>213085</v>
      </c>
      <c r="I3237" s="104"/>
      <c r="J3237" s="105"/>
      <c r="K3237" s="106"/>
      <c r="L3237" s="109"/>
      <c r="M3237" s="110"/>
      <c r="N3237" s="15" t="str">
        <f t="shared" si="274"/>
        <v>15668</v>
      </c>
      <c r="O3237" t="str">
        <f t="shared" si="278"/>
        <v/>
      </c>
      <c r="Q3237">
        <f t="shared" si="279"/>
        <v>15668</v>
      </c>
      <c r="R3237" s="14">
        <f t="shared" si="280"/>
        <v>2029379</v>
      </c>
    </row>
    <row r="3238" spans="1:18" ht="14.45" customHeight="1" x14ac:dyDescent="0.25">
      <c r="A3238" s="5">
        <v>839</v>
      </c>
      <c r="B3238" s="99" t="s">
        <v>4479</v>
      </c>
      <c r="C3238" s="6" t="s">
        <v>4480</v>
      </c>
      <c r="D3238" s="7">
        <v>44999</v>
      </c>
      <c r="E3238" s="8" t="s">
        <v>1799</v>
      </c>
      <c r="F3238" s="9">
        <v>2117467</v>
      </c>
      <c r="G3238" s="8" t="s">
        <v>1378</v>
      </c>
      <c r="H3238" s="9">
        <v>222334</v>
      </c>
      <c r="I3238" s="101">
        <v>5685399</v>
      </c>
      <c r="J3238" s="102"/>
      <c r="K3238" s="103"/>
      <c r="L3238" s="107" t="s">
        <v>1042</v>
      </c>
      <c r="M3238" s="108"/>
      <c r="N3238" s="15" t="str">
        <f t="shared" ref="N3238:N3301" si="281">+RIGHT(C3238,5)</f>
        <v>13578</v>
      </c>
      <c r="O3238" t="str">
        <f t="shared" si="278"/>
        <v/>
      </c>
      <c r="Q3238">
        <f t="shared" si="279"/>
        <v>13578</v>
      </c>
      <c r="R3238" s="14">
        <f t="shared" si="280"/>
        <v>2117467</v>
      </c>
    </row>
    <row r="3239" spans="1:18" ht="14.45" customHeight="1" x14ac:dyDescent="0.25">
      <c r="A3239" s="10">
        <v>840</v>
      </c>
      <c r="B3239" s="111"/>
      <c r="C3239" s="6" t="s">
        <v>4481</v>
      </c>
      <c r="D3239" s="7">
        <v>44992</v>
      </c>
      <c r="E3239" s="8" t="s">
        <v>1799</v>
      </c>
      <c r="F3239" s="9">
        <v>2117467</v>
      </c>
      <c r="G3239" s="8" t="s">
        <v>1378</v>
      </c>
      <c r="H3239" s="9">
        <v>222334</v>
      </c>
      <c r="I3239" s="112"/>
      <c r="J3239" s="113"/>
      <c r="K3239" s="114"/>
      <c r="L3239" s="115"/>
      <c r="M3239" s="116"/>
      <c r="N3239" s="15" t="str">
        <f t="shared" si="281"/>
        <v>11521</v>
      </c>
      <c r="O3239" t="str">
        <f t="shared" si="278"/>
        <v/>
      </c>
      <c r="Q3239">
        <f t="shared" si="279"/>
        <v>11521</v>
      </c>
      <c r="R3239" s="14">
        <f t="shared" si="280"/>
        <v>2117467</v>
      </c>
    </row>
    <row r="3240" spans="1:18" ht="14.45" customHeight="1" x14ac:dyDescent="0.25">
      <c r="A3240" s="11">
        <v>841</v>
      </c>
      <c r="B3240" s="100"/>
      <c r="C3240" s="6" t="s">
        <v>4482</v>
      </c>
      <c r="D3240" s="7">
        <v>44986</v>
      </c>
      <c r="E3240" s="8" t="s">
        <v>1799</v>
      </c>
      <c r="F3240" s="9">
        <v>2117467</v>
      </c>
      <c r="G3240" s="8" t="s">
        <v>1378</v>
      </c>
      <c r="H3240" s="9">
        <v>222334</v>
      </c>
      <c r="I3240" s="104"/>
      <c r="J3240" s="105"/>
      <c r="K3240" s="106"/>
      <c r="L3240" s="109"/>
      <c r="M3240" s="110"/>
      <c r="N3240" s="15" t="str">
        <f t="shared" si="281"/>
        <v>09116</v>
      </c>
      <c r="O3240" t="str">
        <f t="shared" si="278"/>
        <v/>
      </c>
      <c r="Q3240">
        <f t="shared" si="279"/>
        <v>9116</v>
      </c>
      <c r="R3240" s="14">
        <f t="shared" si="280"/>
        <v>2117467</v>
      </c>
    </row>
    <row r="3241" spans="1:18" ht="14.45" customHeight="1" x14ac:dyDescent="0.25">
      <c r="A3241" s="5">
        <v>842</v>
      </c>
      <c r="B3241" s="99" t="s">
        <v>4483</v>
      </c>
      <c r="C3241" s="6" t="s">
        <v>4484</v>
      </c>
      <c r="D3241" s="7">
        <v>45002</v>
      </c>
      <c r="E3241" s="8" t="s">
        <v>1380</v>
      </c>
      <c r="F3241" s="9">
        <v>2029379</v>
      </c>
      <c r="G3241" s="8" t="s">
        <v>1378</v>
      </c>
      <c r="H3241" s="9">
        <v>213085</v>
      </c>
      <c r="I3241" s="101">
        <v>14230258</v>
      </c>
      <c r="J3241" s="102"/>
      <c r="K3241" s="103"/>
      <c r="L3241" s="107" t="s">
        <v>1047</v>
      </c>
      <c r="M3241" s="108"/>
      <c r="N3241" s="15" t="str">
        <f t="shared" si="281"/>
        <v>15655</v>
      </c>
      <c r="O3241" t="str">
        <f t="shared" si="278"/>
        <v/>
      </c>
      <c r="Q3241">
        <f t="shared" si="279"/>
        <v>15655</v>
      </c>
      <c r="R3241" s="14">
        <f t="shared" si="280"/>
        <v>2029379</v>
      </c>
    </row>
    <row r="3242" spans="1:18" ht="14.45" customHeight="1" x14ac:dyDescent="0.25">
      <c r="A3242" s="10">
        <v>843</v>
      </c>
      <c r="B3242" s="111"/>
      <c r="C3242" s="6" t="s">
        <v>4485</v>
      </c>
      <c r="D3242" s="7">
        <v>45002</v>
      </c>
      <c r="E3242" s="8" t="s">
        <v>1380</v>
      </c>
      <c r="F3242" s="9">
        <v>3339105</v>
      </c>
      <c r="G3242" s="8" t="s">
        <v>1378</v>
      </c>
      <c r="H3242" s="9">
        <v>350606</v>
      </c>
      <c r="I3242" s="112"/>
      <c r="J3242" s="113"/>
      <c r="K3242" s="114"/>
      <c r="L3242" s="115"/>
      <c r="M3242" s="116"/>
      <c r="N3242" s="15" t="str">
        <f t="shared" si="281"/>
        <v>15656</v>
      </c>
      <c r="O3242" t="str">
        <f t="shared" si="278"/>
        <v/>
      </c>
      <c r="Q3242">
        <f t="shared" si="279"/>
        <v>15656</v>
      </c>
      <c r="R3242" s="14">
        <f t="shared" si="280"/>
        <v>3339105</v>
      </c>
    </row>
    <row r="3243" spans="1:18" ht="14.45" customHeight="1" x14ac:dyDescent="0.25">
      <c r="A3243" s="10">
        <v>844</v>
      </c>
      <c r="B3243" s="111"/>
      <c r="C3243" s="6" t="s">
        <v>4486</v>
      </c>
      <c r="D3243" s="7">
        <v>44992</v>
      </c>
      <c r="E3243" s="8" t="s">
        <v>1380</v>
      </c>
      <c r="F3243" s="9">
        <v>3339105</v>
      </c>
      <c r="G3243" s="8" t="s">
        <v>1378</v>
      </c>
      <c r="H3243" s="9">
        <v>350606</v>
      </c>
      <c r="I3243" s="112"/>
      <c r="J3243" s="113"/>
      <c r="K3243" s="114"/>
      <c r="L3243" s="115"/>
      <c r="M3243" s="116"/>
      <c r="N3243" s="15" t="str">
        <f t="shared" si="281"/>
        <v>11520</v>
      </c>
      <c r="O3243" t="str">
        <f t="shared" si="278"/>
        <v/>
      </c>
      <c r="Q3243">
        <f t="shared" si="279"/>
        <v>11520</v>
      </c>
      <c r="R3243" s="14">
        <f t="shared" si="280"/>
        <v>3339105</v>
      </c>
    </row>
    <row r="3244" spans="1:18" ht="14.45" customHeight="1" x14ac:dyDescent="0.25">
      <c r="A3244" s="10">
        <v>845</v>
      </c>
      <c r="B3244" s="111"/>
      <c r="C3244" s="6" t="s">
        <v>4487</v>
      </c>
      <c r="D3244" s="7">
        <v>45013</v>
      </c>
      <c r="E3244" s="8" t="s">
        <v>1380</v>
      </c>
      <c r="F3244" s="9">
        <v>3389122</v>
      </c>
      <c r="G3244" s="8" t="s">
        <v>1378</v>
      </c>
      <c r="H3244" s="9">
        <v>355858</v>
      </c>
      <c r="I3244" s="112"/>
      <c r="J3244" s="113"/>
      <c r="K3244" s="114"/>
      <c r="L3244" s="115"/>
      <c r="M3244" s="116"/>
      <c r="N3244" s="15" t="str">
        <f t="shared" si="281"/>
        <v>17693</v>
      </c>
      <c r="O3244" t="str">
        <f t="shared" si="278"/>
        <v/>
      </c>
      <c r="Q3244">
        <f t="shared" si="279"/>
        <v>17693</v>
      </c>
      <c r="R3244" s="14">
        <f t="shared" si="280"/>
        <v>3389122</v>
      </c>
    </row>
    <row r="3245" spans="1:18" ht="14.45" customHeight="1" x14ac:dyDescent="0.25">
      <c r="A3245" s="11">
        <v>846</v>
      </c>
      <c r="B3245" s="100"/>
      <c r="C3245" s="6" t="s">
        <v>4488</v>
      </c>
      <c r="D3245" s="7">
        <v>44986</v>
      </c>
      <c r="E3245" s="8" t="s">
        <v>1377</v>
      </c>
      <c r="F3245" s="9">
        <v>3803019</v>
      </c>
      <c r="G3245" s="8" t="s">
        <v>1378</v>
      </c>
      <c r="H3245" s="9">
        <v>399317</v>
      </c>
      <c r="I3245" s="104"/>
      <c r="J3245" s="105"/>
      <c r="K3245" s="106"/>
      <c r="L3245" s="109"/>
      <c r="M3245" s="110"/>
      <c r="N3245" s="15" t="str">
        <f t="shared" si="281"/>
        <v>09120</v>
      </c>
      <c r="O3245" t="str">
        <f t="shared" si="278"/>
        <v/>
      </c>
      <c r="Q3245">
        <f t="shared" si="279"/>
        <v>9120</v>
      </c>
      <c r="R3245" s="14">
        <f t="shared" si="280"/>
        <v>3803019</v>
      </c>
    </row>
    <row r="3246" spans="1:18" ht="14.45" customHeight="1" x14ac:dyDescent="0.25">
      <c r="A3246" s="5">
        <v>847</v>
      </c>
      <c r="B3246" s="99" t="s">
        <v>4489</v>
      </c>
      <c r="C3246" s="6" t="s">
        <v>4490</v>
      </c>
      <c r="D3246" s="7">
        <v>44989</v>
      </c>
      <c r="E3246" s="8" t="s">
        <v>1799</v>
      </c>
      <c r="F3246" s="9">
        <v>2117467</v>
      </c>
      <c r="G3246" s="8" t="s">
        <v>1378</v>
      </c>
      <c r="H3246" s="9">
        <v>222334</v>
      </c>
      <c r="I3246" s="101">
        <v>10860630</v>
      </c>
      <c r="J3246" s="102"/>
      <c r="K3246" s="103"/>
      <c r="L3246" s="107" t="s">
        <v>1053</v>
      </c>
      <c r="M3246" s="108"/>
      <c r="N3246" s="15" t="str">
        <f t="shared" si="281"/>
        <v>11338</v>
      </c>
      <c r="O3246" t="str">
        <f t="shared" si="278"/>
        <v/>
      </c>
      <c r="Q3246">
        <f t="shared" si="279"/>
        <v>11338</v>
      </c>
      <c r="R3246" s="14">
        <f t="shared" si="280"/>
        <v>2117467</v>
      </c>
    </row>
    <row r="3247" spans="1:18" ht="14.45" customHeight="1" x14ac:dyDescent="0.25">
      <c r="A3247" s="10">
        <v>848</v>
      </c>
      <c r="B3247" s="111"/>
      <c r="C3247" s="6" t="s">
        <v>4491</v>
      </c>
      <c r="D3247" s="7">
        <v>45007</v>
      </c>
      <c r="E3247" s="8" t="s">
        <v>1380</v>
      </c>
      <c r="F3247" s="9">
        <v>3339105</v>
      </c>
      <c r="G3247" s="8" t="s">
        <v>1378</v>
      </c>
      <c r="H3247" s="9">
        <v>350606</v>
      </c>
      <c r="I3247" s="112"/>
      <c r="J3247" s="113"/>
      <c r="K3247" s="114"/>
      <c r="L3247" s="115"/>
      <c r="M3247" s="116"/>
      <c r="N3247" s="15" t="str">
        <f t="shared" si="281"/>
        <v>15923</v>
      </c>
      <c r="O3247" t="str">
        <f t="shared" si="278"/>
        <v/>
      </c>
      <c r="Q3247">
        <f t="shared" si="279"/>
        <v>15923</v>
      </c>
      <c r="R3247" s="14">
        <f t="shared" si="280"/>
        <v>3339105</v>
      </c>
    </row>
    <row r="3248" spans="1:18" ht="14.45" customHeight="1" x14ac:dyDescent="0.25">
      <c r="A3248" s="10">
        <v>849</v>
      </c>
      <c r="B3248" s="111"/>
      <c r="C3248" s="6" t="s">
        <v>4492</v>
      </c>
      <c r="D3248" s="7">
        <v>45014</v>
      </c>
      <c r="E3248" s="8" t="s">
        <v>1380</v>
      </c>
      <c r="F3248" s="9">
        <v>3339105</v>
      </c>
      <c r="G3248" s="8" t="s">
        <v>1378</v>
      </c>
      <c r="H3248" s="9">
        <v>350606</v>
      </c>
      <c r="I3248" s="112"/>
      <c r="J3248" s="113"/>
      <c r="K3248" s="114"/>
      <c r="L3248" s="115"/>
      <c r="M3248" s="116"/>
      <c r="N3248" s="15" t="str">
        <f t="shared" si="281"/>
        <v>17782</v>
      </c>
      <c r="O3248" t="str">
        <f t="shared" si="278"/>
        <v/>
      </c>
      <c r="Q3248">
        <f t="shared" si="279"/>
        <v>17782</v>
      </c>
      <c r="R3248" s="14">
        <f t="shared" si="280"/>
        <v>3339105</v>
      </c>
    </row>
    <row r="3249" spans="1:18" ht="14.45" customHeight="1" x14ac:dyDescent="0.25">
      <c r="A3249" s="11">
        <v>850</v>
      </c>
      <c r="B3249" s="100"/>
      <c r="C3249" s="6" t="s">
        <v>4493</v>
      </c>
      <c r="D3249" s="7">
        <v>44996</v>
      </c>
      <c r="E3249" s="8" t="s">
        <v>1380</v>
      </c>
      <c r="F3249" s="9">
        <v>3339105</v>
      </c>
      <c r="G3249" s="8" t="s">
        <v>1378</v>
      </c>
      <c r="H3249" s="9">
        <v>350606</v>
      </c>
      <c r="I3249" s="104"/>
      <c r="J3249" s="105"/>
      <c r="K3249" s="106"/>
      <c r="L3249" s="109"/>
      <c r="M3249" s="110"/>
      <c r="N3249" s="15" t="str">
        <f t="shared" si="281"/>
        <v>13430</v>
      </c>
      <c r="O3249" t="str">
        <f t="shared" si="278"/>
        <v/>
      </c>
      <c r="Q3249">
        <f t="shared" si="279"/>
        <v>13430</v>
      </c>
      <c r="R3249" s="14">
        <f t="shared" si="280"/>
        <v>3339105</v>
      </c>
    </row>
    <row r="3250" spans="1:18" ht="14.65" customHeight="1" x14ac:dyDescent="0.25">
      <c r="A3250" s="5">
        <v>851</v>
      </c>
      <c r="B3250" s="99" t="s">
        <v>4494</v>
      </c>
      <c r="C3250" s="6" t="s">
        <v>4495</v>
      </c>
      <c r="D3250" s="7">
        <v>45005</v>
      </c>
      <c r="E3250" s="8" t="s">
        <v>1380</v>
      </c>
      <c r="F3250" s="9">
        <v>2029379</v>
      </c>
      <c r="G3250" s="8" t="s">
        <v>1378</v>
      </c>
      <c r="H3250" s="9">
        <v>213085</v>
      </c>
      <c r="I3250" s="101">
        <v>3632588</v>
      </c>
      <c r="J3250" s="102"/>
      <c r="K3250" s="103"/>
      <c r="L3250" s="107" t="s">
        <v>1058</v>
      </c>
      <c r="M3250" s="108"/>
      <c r="N3250" s="15" t="str">
        <f t="shared" si="281"/>
        <v>15787</v>
      </c>
      <c r="O3250" t="str">
        <f t="shared" si="278"/>
        <v/>
      </c>
      <c r="Q3250">
        <f t="shared" si="279"/>
        <v>15787</v>
      </c>
      <c r="R3250" s="14">
        <f t="shared" si="280"/>
        <v>2029379</v>
      </c>
    </row>
    <row r="3251" spans="1:18" ht="14.65" customHeight="1" x14ac:dyDescent="0.25">
      <c r="A3251" s="11">
        <v>852</v>
      </c>
      <c r="B3251" s="100"/>
      <c r="C3251" s="6" t="s">
        <v>4496</v>
      </c>
      <c r="D3251" s="7">
        <v>44991</v>
      </c>
      <c r="E3251" s="8" t="s">
        <v>1380</v>
      </c>
      <c r="F3251" s="9">
        <v>2029379</v>
      </c>
      <c r="G3251" s="8" t="s">
        <v>1378</v>
      </c>
      <c r="H3251" s="9">
        <v>213085</v>
      </c>
      <c r="I3251" s="104"/>
      <c r="J3251" s="105"/>
      <c r="K3251" s="106"/>
      <c r="L3251" s="109"/>
      <c r="M3251" s="110"/>
      <c r="N3251" s="15" t="str">
        <f t="shared" si="281"/>
        <v>11418</v>
      </c>
      <c r="O3251" t="str">
        <f t="shared" si="278"/>
        <v/>
      </c>
      <c r="Q3251">
        <f t="shared" si="279"/>
        <v>11418</v>
      </c>
      <c r="R3251" s="14">
        <f t="shared" si="280"/>
        <v>2029379</v>
      </c>
    </row>
    <row r="3252" spans="1:18" ht="16.149999999999999" customHeight="1" x14ac:dyDescent="0.25">
      <c r="A3252" s="12">
        <v>853</v>
      </c>
      <c r="B3252" s="12" t="s">
        <v>4497</v>
      </c>
      <c r="C3252" s="6" t="s">
        <v>4498</v>
      </c>
      <c r="D3252" s="7">
        <v>45019</v>
      </c>
      <c r="E3252" s="8" t="s">
        <v>4499</v>
      </c>
      <c r="F3252" s="9">
        <v>-591879</v>
      </c>
      <c r="G3252" s="8" t="s">
        <v>1378</v>
      </c>
      <c r="H3252" s="9">
        <v>-62147</v>
      </c>
      <c r="I3252" s="94">
        <v>-529732</v>
      </c>
      <c r="J3252" s="95"/>
      <c r="K3252" s="96"/>
      <c r="L3252" s="97" t="s">
        <v>1058</v>
      </c>
      <c r="M3252" s="98"/>
      <c r="N3252" t="str">
        <f t="shared" si="281"/>
        <v>'322</v>
      </c>
      <c r="O3252" t="str">
        <f t="shared" si="278"/>
        <v>HT</v>
      </c>
      <c r="P3252" t="str">
        <f>+RIGHT(N3252,LEN(N3252)-1)</f>
        <v>322</v>
      </c>
      <c r="Q3252">
        <f>+P3252*1</f>
        <v>322</v>
      </c>
      <c r="R3252" s="14">
        <f t="shared" si="280"/>
        <v>-591879</v>
      </c>
    </row>
    <row r="3253" spans="1:18" ht="14.45" customHeight="1" x14ac:dyDescent="0.25">
      <c r="A3253" s="5">
        <v>854</v>
      </c>
      <c r="B3253" s="99" t="s">
        <v>4500</v>
      </c>
      <c r="C3253" s="6" t="s">
        <v>4501</v>
      </c>
      <c r="D3253" s="7">
        <v>45014</v>
      </c>
      <c r="E3253" s="8" t="s">
        <v>4502</v>
      </c>
      <c r="F3253" s="9">
        <v>1597200</v>
      </c>
      <c r="G3253" s="8" t="s">
        <v>1378</v>
      </c>
      <c r="H3253" s="9">
        <v>167706</v>
      </c>
      <c r="I3253" s="101">
        <v>7467383</v>
      </c>
      <c r="J3253" s="102"/>
      <c r="K3253" s="103"/>
      <c r="L3253" s="107" t="s">
        <v>1066</v>
      </c>
      <c r="M3253" s="108"/>
      <c r="N3253" s="15" t="str">
        <f t="shared" si="281"/>
        <v>17747</v>
      </c>
      <c r="O3253" t="str">
        <f t="shared" si="278"/>
        <v/>
      </c>
      <c r="Q3253">
        <f t="shared" ref="Q3253:Q3264" si="282">+N3253*1</f>
        <v>17747</v>
      </c>
      <c r="R3253" s="14">
        <f t="shared" si="280"/>
        <v>1597200</v>
      </c>
    </row>
    <row r="3254" spans="1:18" ht="14.45" customHeight="1" x14ac:dyDescent="0.25">
      <c r="A3254" s="10">
        <v>855</v>
      </c>
      <c r="B3254" s="111"/>
      <c r="C3254" s="6" t="s">
        <v>4503</v>
      </c>
      <c r="D3254" s="7">
        <v>45005</v>
      </c>
      <c r="E3254" s="8" t="s">
        <v>1380</v>
      </c>
      <c r="F3254" s="9">
        <v>1773640</v>
      </c>
      <c r="G3254" s="8" t="s">
        <v>1378</v>
      </c>
      <c r="H3254" s="9">
        <v>186232</v>
      </c>
      <c r="I3254" s="112"/>
      <c r="J3254" s="113"/>
      <c r="K3254" s="114"/>
      <c r="L3254" s="115"/>
      <c r="M3254" s="116"/>
      <c r="N3254" s="15" t="str">
        <f t="shared" si="281"/>
        <v>15746</v>
      </c>
      <c r="O3254" t="str">
        <f t="shared" si="278"/>
        <v/>
      </c>
      <c r="Q3254">
        <f t="shared" si="282"/>
        <v>15746</v>
      </c>
      <c r="R3254" s="14">
        <f t="shared" si="280"/>
        <v>1773640</v>
      </c>
    </row>
    <row r="3255" spans="1:18" ht="14.45" customHeight="1" x14ac:dyDescent="0.25">
      <c r="A3255" s="10">
        <v>856</v>
      </c>
      <c r="B3255" s="111"/>
      <c r="C3255" s="6" t="s">
        <v>4504</v>
      </c>
      <c r="D3255" s="7">
        <v>45003</v>
      </c>
      <c r="E3255" s="8" t="s">
        <v>1799</v>
      </c>
      <c r="F3255" s="9">
        <v>1624491</v>
      </c>
      <c r="G3255" s="8" t="s">
        <v>1378</v>
      </c>
      <c r="H3255" s="9">
        <v>170572</v>
      </c>
      <c r="I3255" s="112"/>
      <c r="J3255" s="113"/>
      <c r="K3255" s="114"/>
      <c r="L3255" s="115"/>
      <c r="M3255" s="116"/>
      <c r="N3255" s="15" t="str">
        <f t="shared" si="281"/>
        <v>15694</v>
      </c>
      <c r="O3255" t="str">
        <f t="shared" si="278"/>
        <v/>
      </c>
      <c r="Q3255">
        <f t="shared" si="282"/>
        <v>15694</v>
      </c>
      <c r="R3255" s="14">
        <f t="shared" si="280"/>
        <v>1624491</v>
      </c>
    </row>
    <row r="3256" spans="1:18" ht="14.45" customHeight="1" x14ac:dyDescent="0.25">
      <c r="A3256" s="11">
        <v>857</v>
      </c>
      <c r="B3256" s="100"/>
      <c r="C3256" s="6" t="s">
        <v>4505</v>
      </c>
      <c r="D3256" s="7">
        <v>44993</v>
      </c>
      <c r="E3256" s="8" t="s">
        <v>1380</v>
      </c>
      <c r="F3256" s="9">
        <v>3348114</v>
      </c>
      <c r="G3256" s="8" t="s">
        <v>1378</v>
      </c>
      <c r="H3256" s="9">
        <v>351552</v>
      </c>
      <c r="I3256" s="104"/>
      <c r="J3256" s="105"/>
      <c r="K3256" s="106"/>
      <c r="L3256" s="109"/>
      <c r="M3256" s="110"/>
      <c r="N3256" s="15" t="str">
        <f t="shared" si="281"/>
        <v>11830</v>
      </c>
      <c r="O3256" t="str">
        <f t="shared" si="278"/>
        <v/>
      </c>
      <c r="Q3256">
        <f t="shared" si="282"/>
        <v>11830</v>
      </c>
      <c r="R3256" s="14">
        <f t="shared" si="280"/>
        <v>3348114</v>
      </c>
    </row>
    <row r="3257" spans="1:18" ht="14.45" customHeight="1" x14ac:dyDescent="0.25">
      <c r="A3257" s="5">
        <v>858</v>
      </c>
      <c r="B3257" s="99" t="s">
        <v>4506</v>
      </c>
      <c r="C3257" s="6" t="s">
        <v>4507</v>
      </c>
      <c r="D3257" s="7">
        <v>44995</v>
      </c>
      <c r="E3257" s="8" t="s">
        <v>1380</v>
      </c>
      <c r="F3257" s="9">
        <v>2266707</v>
      </c>
      <c r="G3257" s="8" t="s">
        <v>1378</v>
      </c>
      <c r="H3257" s="9">
        <v>238004</v>
      </c>
      <c r="I3257" s="101">
        <v>8989359</v>
      </c>
      <c r="J3257" s="102"/>
      <c r="K3257" s="103"/>
      <c r="L3257" s="107" t="s">
        <v>1076</v>
      </c>
      <c r="M3257" s="108"/>
      <c r="N3257" s="15" t="str">
        <f t="shared" si="281"/>
        <v>13214</v>
      </c>
      <c r="O3257" t="str">
        <f t="shared" si="278"/>
        <v/>
      </c>
      <c r="Q3257">
        <f t="shared" si="282"/>
        <v>13214</v>
      </c>
      <c r="R3257" s="14">
        <f t="shared" si="280"/>
        <v>2266707</v>
      </c>
    </row>
    <row r="3258" spans="1:18" ht="14.45" customHeight="1" x14ac:dyDescent="0.25">
      <c r="A3258" s="10">
        <v>859</v>
      </c>
      <c r="B3258" s="111"/>
      <c r="C3258" s="6" t="s">
        <v>4508</v>
      </c>
      <c r="D3258" s="7">
        <v>45009</v>
      </c>
      <c r="E3258" s="8" t="s">
        <v>1377</v>
      </c>
      <c r="F3258" s="9">
        <v>4294539</v>
      </c>
      <c r="G3258" s="8" t="s">
        <v>1378</v>
      </c>
      <c r="H3258" s="9">
        <v>450926</v>
      </c>
      <c r="I3258" s="112"/>
      <c r="J3258" s="113"/>
      <c r="K3258" s="114"/>
      <c r="L3258" s="115"/>
      <c r="M3258" s="116"/>
      <c r="N3258" s="15" t="str">
        <f t="shared" si="281"/>
        <v>17455</v>
      </c>
      <c r="O3258" t="str">
        <f t="shared" si="278"/>
        <v/>
      </c>
      <c r="Q3258">
        <f t="shared" si="282"/>
        <v>17455</v>
      </c>
      <c r="R3258" s="14">
        <f t="shared" si="280"/>
        <v>4294539</v>
      </c>
    </row>
    <row r="3259" spans="1:18" ht="14.45" customHeight="1" x14ac:dyDescent="0.25">
      <c r="A3259" s="11">
        <v>860</v>
      </c>
      <c r="B3259" s="100"/>
      <c r="C3259" s="6" t="s">
        <v>4509</v>
      </c>
      <c r="D3259" s="7">
        <v>44987</v>
      </c>
      <c r="E3259" s="8" t="s">
        <v>1380</v>
      </c>
      <c r="F3259" s="9">
        <v>3482730</v>
      </c>
      <c r="G3259" s="8" t="s">
        <v>1378</v>
      </c>
      <c r="H3259" s="9">
        <v>365686</v>
      </c>
      <c r="I3259" s="104"/>
      <c r="J3259" s="105"/>
      <c r="K3259" s="106"/>
      <c r="L3259" s="109"/>
      <c r="M3259" s="110"/>
      <c r="N3259" s="15" t="str">
        <f t="shared" si="281"/>
        <v>09893</v>
      </c>
      <c r="O3259" t="str">
        <f t="shared" si="278"/>
        <v/>
      </c>
      <c r="Q3259">
        <f t="shared" si="282"/>
        <v>9893</v>
      </c>
      <c r="R3259" s="14">
        <f t="shared" si="280"/>
        <v>3482730</v>
      </c>
    </row>
    <row r="3260" spans="1:18" ht="16.149999999999999" customHeight="1" x14ac:dyDescent="0.25">
      <c r="A3260" s="12">
        <v>861</v>
      </c>
      <c r="B3260" s="12" t="s">
        <v>4510</v>
      </c>
      <c r="C3260" s="6" t="s">
        <v>4511</v>
      </c>
      <c r="D3260" s="7">
        <v>44992</v>
      </c>
      <c r="E3260" s="8" t="s">
        <v>1380</v>
      </c>
      <c r="F3260" s="9">
        <v>2581381</v>
      </c>
      <c r="G3260" s="8" t="s">
        <v>1378</v>
      </c>
      <c r="H3260" s="9">
        <v>271045</v>
      </c>
      <c r="I3260" s="94">
        <v>2310336</v>
      </c>
      <c r="J3260" s="95"/>
      <c r="K3260" s="96"/>
      <c r="L3260" s="97" t="s">
        <v>1087</v>
      </c>
      <c r="M3260" s="98"/>
      <c r="N3260" s="15" t="str">
        <f t="shared" si="281"/>
        <v>11498</v>
      </c>
      <c r="O3260" t="str">
        <f t="shared" si="278"/>
        <v/>
      </c>
      <c r="Q3260">
        <f t="shared" si="282"/>
        <v>11498</v>
      </c>
      <c r="R3260" s="14">
        <f t="shared" si="280"/>
        <v>2581381</v>
      </c>
    </row>
    <row r="3261" spans="1:18" ht="14.45" customHeight="1" x14ac:dyDescent="0.25">
      <c r="A3261" s="5">
        <v>862</v>
      </c>
      <c r="B3261" s="99" t="s">
        <v>4512</v>
      </c>
      <c r="C3261" s="6" t="s">
        <v>4513</v>
      </c>
      <c r="D3261" s="7">
        <v>45014</v>
      </c>
      <c r="E3261" s="8" t="s">
        <v>1380</v>
      </c>
      <c r="F3261" s="9">
        <v>9007339</v>
      </c>
      <c r="G3261" s="8" t="s">
        <v>1378</v>
      </c>
      <c r="H3261" s="9">
        <v>945771</v>
      </c>
      <c r="I3261" s="101">
        <v>46788648</v>
      </c>
      <c r="J3261" s="102"/>
      <c r="K3261" s="103"/>
      <c r="L3261" s="107" t="s">
        <v>1091</v>
      </c>
      <c r="M3261" s="108"/>
      <c r="N3261" s="15" t="str">
        <f t="shared" si="281"/>
        <v>17786</v>
      </c>
      <c r="O3261" t="str">
        <f t="shared" si="278"/>
        <v/>
      </c>
      <c r="Q3261">
        <f t="shared" si="282"/>
        <v>17786</v>
      </c>
      <c r="R3261" s="14">
        <f t="shared" si="280"/>
        <v>9007339</v>
      </c>
    </row>
    <row r="3262" spans="1:18" ht="14.45" customHeight="1" x14ac:dyDescent="0.25">
      <c r="A3262" s="10">
        <v>863</v>
      </c>
      <c r="B3262" s="111"/>
      <c r="C3262" s="6" t="s">
        <v>4514</v>
      </c>
      <c r="D3262" s="7">
        <v>44993</v>
      </c>
      <c r="E3262" s="8" t="s">
        <v>1380</v>
      </c>
      <c r="F3262" s="9">
        <v>14474757</v>
      </c>
      <c r="G3262" s="8" t="s">
        <v>1378</v>
      </c>
      <c r="H3262" s="9">
        <v>1519849</v>
      </c>
      <c r="I3262" s="112"/>
      <c r="J3262" s="113"/>
      <c r="K3262" s="114"/>
      <c r="L3262" s="115"/>
      <c r="M3262" s="116"/>
      <c r="N3262" s="15" t="str">
        <f t="shared" si="281"/>
        <v>12349</v>
      </c>
      <c r="O3262" t="str">
        <f t="shared" si="278"/>
        <v/>
      </c>
      <c r="Q3262">
        <f t="shared" si="282"/>
        <v>12349</v>
      </c>
      <c r="R3262" s="14">
        <f t="shared" si="280"/>
        <v>14474757</v>
      </c>
    </row>
    <row r="3263" spans="1:18" ht="14.45" customHeight="1" x14ac:dyDescent="0.25">
      <c r="A3263" s="10">
        <v>864</v>
      </c>
      <c r="B3263" s="111"/>
      <c r="C3263" s="6" t="s">
        <v>4515</v>
      </c>
      <c r="D3263" s="7">
        <v>45007</v>
      </c>
      <c r="E3263" s="8" t="s">
        <v>1380</v>
      </c>
      <c r="F3263" s="9">
        <v>10346611</v>
      </c>
      <c r="G3263" s="8" t="s">
        <v>1378</v>
      </c>
      <c r="H3263" s="9">
        <v>1086394</v>
      </c>
      <c r="I3263" s="112"/>
      <c r="J3263" s="113"/>
      <c r="K3263" s="114"/>
      <c r="L3263" s="115"/>
      <c r="M3263" s="116"/>
      <c r="N3263" s="15" t="str">
        <f t="shared" si="281"/>
        <v>15927</v>
      </c>
      <c r="O3263" t="str">
        <f t="shared" si="278"/>
        <v/>
      </c>
      <c r="Q3263">
        <f t="shared" si="282"/>
        <v>15927</v>
      </c>
      <c r="R3263" s="14">
        <f t="shared" si="280"/>
        <v>10346611</v>
      </c>
    </row>
    <row r="3264" spans="1:18" ht="14.45" customHeight="1" x14ac:dyDescent="0.25">
      <c r="A3264" s="11">
        <v>865</v>
      </c>
      <c r="B3264" s="100"/>
      <c r="C3264" s="6" t="s">
        <v>4516</v>
      </c>
      <c r="D3264" s="7">
        <v>44986</v>
      </c>
      <c r="E3264" s="8" t="s">
        <v>1380</v>
      </c>
      <c r="F3264" s="9">
        <v>18449112</v>
      </c>
      <c r="G3264" s="8" t="s">
        <v>1378</v>
      </c>
      <c r="H3264" s="9">
        <v>1937157</v>
      </c>
      <c r="I3264" s="104"/>
      <c r="J3264" s="105"/>
      <c r="K3264" s="106"/>
      <c r="L3264" s="109"/>
      <c r="M3264" s="110"/>
      <c r="N3264" s="15" t="str">
        <f t="shared" si="281"/>
        <v>09176</v>
      </c>
      <c r="O3264" t="str">
        <f t="shared" si="278"/>
        <v/>
      </c>
      <c r="Q3264">
        <f t="shared" si="282"/>
        <v>9176</v>
      </c>
      <c r="R3264" s="14">
        <f t="shared" si="280"/>
        <v>18449112</v>
      </c>
    </row>
    <row r="3265" spans="1:18" ht="14.65" customHeight="1" x14ac:dyDescent="0.25">
      <c r="A3265" s="5">
        <v>866</v>
      </c>
      <c r="B3265" s="99" t="s">
        <v>4517</v>
      </c>
      <c r="C3265" s="6" t="s">
        <v>4518</v>
      </c>
      <c r="D3265" s="7">
        <v>44999</v>
      </c>
      <c r="E3265" s="8" t="s">
        <v>4519</v>
      </c>
      <c r="F3265" s="9">
        <v>-55200</v>
      </c>
      <c r="G3265" s="8" t="s">
        <v>1378</v>
      </c>
      <c r="H3265" s="9">
        <v>-5796</v>
      </c>
      <c r="I3265" s="101">
        <v>-158741</v>
      </c>
      <c r="J3265" s="102"/>
      <c r="K3265" s="103"/>
      <c r="L3265" s="107" t="s">
        <v>1091</v>
      </c>
      <c r="M3265" s="108"/>
      <c r="N3265" t="str">
        <f t="shared" si="281"/>
        <v>'380</v>
      </c>
      <c r="O3265" t="str">
        <f t="shared" si="278"/>
        <v>HT</v>
      </c>
      <c r="P3265" t="str">
        <f>+RIGHT(N3265,LEN(N3265)-1)</f>
        <v>380</v>
      </c>
      <c r="Q3265">
        <f>+P3265*1</f>
        <v>380</v>
      </c>
      <c r="R3265" s="14">
        <f t="shared" si="280"/>
        <v>-55200</v>
      </c>
    </row>
    <row r="3266" spans="1:18" ht="14.65" customHeight="1" x14ac:dyDescent="0.25">
      <c r="A3266" s="11">
        <v>867</v>
      </c>
      <c r="B3266" s="100"/>
      <c r="C3266" s="6" t="s">
        <v>4520</v>
      </c>
      <c r="D3266" s="7">
        <v>45000</v>
      </c>
      <c r="E3266" s="8" t="s">
        <v>4521</v>
      </c>
      <c r="F3266" s="9">
        <v>-122164</v>
      </c>
      <c r="G3266" s="8" t="s">
        <v>1378</v>
      </c>
      <c r="H3266" s="9">
        <v>-12827</v>
      </c>
      <c r="I3266" s="104"/>
      <c r="J3266" s="105"/>
      <c r="K3266" s="106"/>
      <c r="L3266" s="109"/>
      <c r="M3266" s="110"/>
      <c r="N3266" t="str">
        <f t="shared" si="281"/>
        <v>'392</v>
      </c>
      <c r="O3266" t="str">
        <f t="shared" si="278"/>
        <v>HT</v>
      </c>
      <c r="P3266" t="str">
        <f>+RIGHT(N3266,LEN(N3266)-1)</f>
        <v>392</v>
      </c>
      <c r="Q3266">
        <f>+P3266*1</f>
        <v>392</v>
      </c>
      <c r="R3266" s="14">
        <f t="shared" si="280"/>
        <v>-122164</v>
      </c>
    </row>
    <row r="3267" spans="1:18" ht="16.149999999999999" customHeight="1" x14ac:dyDescent="0.25">
      <c r="A3267" s="12">
        <v>868</v>
      </c>
      <c r="B3267" s="12" t="s">
        <v>4522</v>
      </c>
      <c r="C3267" s="6" t="s">
        <v>4523</v>
      </c>
      <c r="D3267" s="7">
        <v>45022</v>
      </c>
      <c r="E3267" s="8" t="s">
        <v>4524</v>
      </c>
      <c r="F3267" s="9">
        <v>-130973</v>
      </c>
      <c r="G3267" s="8" t="s">
        <v>1378</v>
      </c>
      <c r="H3267" s="9">
        <v>-13752</v>
      </c>
      <c r="I3267" s="94">
        <v>-117221</v>
      </c>
      <c r="J3267" s="95"/>
      <c r="K3267" s="96"/>
      <c r="L3267" s="97" t="s">
        <v>1091</v>
      </c>
      <c r="M3267" s="98"/>
      <c r="N3267" t="str">
        <f t="shared" si="281"/>
        <v>'507</v>
      </c>
      <c r="O3267" t="str">
        <f t="shared" si="278"/>
        <v>HT</v>
      </c>
      <c r="P3267" t="str">
        <f>+RIGHT(N3267,LEN(N3267)-1)</f>
        <v>507</v>
      </c>
      <c r="Q3267">
        <f>+P3267*1</f>
        <v>507</v>
      </c>
      <c r="R3267" s="14">
        <f t="shared" si="280"/>
        <v>-130973</v>
      </c>
    </row>
    <row r="3268" spans="1:18" ht="16.149999999999999" customHeight="1" x14ac:dyDescent="0.25">
      <c r="A3268" s="12">
        <v>869</v>
      </c>
      <c r="B3268" s="12" t="s">
        <v>4525</v>
      </c>
      <c r="C3268" s="6" t="s">
        <v>4526</v>
      </c>
      <c r="D3268" s="7">
        <v>44988</v>
      </c>
      <c r="E3268" s="8" t="s">
        <v>2146</v>
      </c>
      <c r="F3268" s="9">
        <v>1104004</v>
      </c>
      <c r="G3268" s="8" t="s">
        <v>1378</v>
      </c>
      <c r="H3268" s="9">
        <v>115920</v>
      </c>
      <c r="I3268" s="94">
        <v>988084</v>
      </c>
      <c r="J3268" s="95"/>
      <c r="K3268" s="96"/>
      <c r="L3268" s="97" t="s">
        <v>1100</v>
      </c>
      <c r="M3268" s="98"/>
      <c r="N3268" s="15" t="str">
        <f t="shared" si="281"/>
        <v>11261</v>
      </c>
      <c r="O3268" t="str">
        <f t="shared" si="278"/>
        <v/>
      </c>
      <c r="Q3268">
        <f t="shared" ref="Q3268:Q3326" si="283">+N3268*1</f>
        <v>11261</v>
      </c>
      <c r="R3268" s="14">
        <f t="shared" si="280"/>
        <v>1104004</v>
      </c>
    </row>
    <row r="3269" spans="1:18" ht="14.45" customHeight="1" x14ac:dyDescent="0.25">
      <c r="A3269" s="5">
        <v>870</v>
      </c>
      <c r="B3269" s="99" t="s">
        <v>4527</v>
      </c>
      <c r="C3269" s="6" t="s">
        <v>4528</v>
      </c>
      <c r="D3269" s="7">
        <v>44996</v>
      </c>
      <c r="E3269" s="8" t="s">
        <v>1380</v>
      </c>
      <c r="F3269" s="9">
        <v>3339105</v>
      </c>
      <c r="G3269" s="8" t="s">
        <v>1378</v>
      </c>
      <c r="H3269" s="9">
        <v>350606</v>
      </c>
      <c r="I3269" s="101">
        <v>5792877</v>
      </c>
      <c r="J3269" s="102"/>
      <c r="K3269" s="103"/>
      <c r="L3269" s="107" t="s">
        <v>1103</v>
      </c>
      <c r="M3269" s="108"/>
      <c r="N3269" s="15" t="str">
        <f t="shared" si="281"/>
        <v>13433</v>
      </c>
      <c r="O3269" t="str">
        <f t="shared" si="278"/>
        <v/>
      </c>
      <c r="Q3269">
        <f t="shared" si="283"/>
        <v>13433</v>
      </c>
      <c r="R3269" s="14">
        <f t="shared" si="280"/>
        <v>3339105</v>
      </c>
    </row>
    <row r="3270" spans="1:18" ht="14.45" customHeight="1" x14ac:dyDescent="0.25">
      <c r="A3270" s="10">
        <v>871</v>
      </c>
      <c r="B3270" s="111"/>
      <c r="C3270" s="6" t="s">
        <v>4529</v>
      </c>
      <c r="D3270" s="7">
        <v>45010</v>
      </c>
      <c r="E3270" s="8" t="s">
        <v>1799</v>
      </c>
      <c r="F3270" s="9">
        <v>1359743</v>
      </c>
      <c r="G3270" s="8" t="s">
        <v>1378</v>
      </c>
      <c r="H3270" s="9">
        <v>142773</v>
      </c>
      <c r="I3270" s="112"/>
      <c r="J3270" s="113"/>
      <c r="K3270" s="114"/>
      <c r="L3270" s="115"/>
      <c r="M3270" s="116"/>
      <c r="N3270" s="15" t="str">
        <f t="shared" si="281"/>
        <v>17513</v>
      </c>
      <c r="O3270" t="str">
        <f t="shared" si="278"/>
        <v/>
      </c>
      <c r="Q3270">
        <f t="shared" si="283"/>
        <v>17513</v>
      </c>
      <c r="R3270" s="14">
        <f t="shared" si="280"/>
        <v>1359743</v>
      </c>
    </row>
    <row r="3271" spans="1:18" ht="14.45" customHeight="1" x14ac:dyDescent="0.25">
      <c r="A3271" s="11">
        <v>872</v>
      </c>
      <c r="B3271" s="100"/>
      <c r="C3271" s="6" t="s">
        <v>4530</v>
      </c>
      <c r="D3271" s="7">
        <v>44989</v>
      </c>
      <c r="E3271" s="8" t="s">
        <v>1380</v>
      </c>
      <c r="F3271" s="9">
        <v>1773640</v>
      </c>
      <c r="G3271" s="8" t="s">
        <v>1378</v>
      </c>
      <c r="H3271" s="9">
        <v>186232</v>
      </c>
      <c r="I3271" s="104"/>
      <c r="J3271" s="105"/>
      <c r="K3271" s="106"/>
      <c r="L3271" s="109"/>
      <c r="M3271" s="110"/>
      <c r="N3271" s="15" t="str">
        <f t="shared" si="281"/>
        <v>11340</v>
      </c>
      <c r="O3271" t="str">
        <f t="shared" si="278"/>
        <v/>
      </c>
      <c r="Q3271">
        <f t="shared" si="283"/>
        <v>11340</v>
      </c>
      <c r="R3271" s="14">
        <f t="shared" si="280"/>
        <v>1773640</v>
      </c>
    </row>
    <row r="3272" spans="1:18" ht="14.45" customHeight="1" x14ac:dyDescent="0.25">
      <c r="A3272" s="5">
        <v>873</v>
      </c>
      <c r="B3272" s="99" t="s">
        <v>4531</v>
      </c>
      <c r="C3272" s="6" t="s">
        <v>4532</v>
      </c>
      <c r="D3272" s="7">
        <v>44996</v>
      </c>
      <c r="E3272" s="8" t="s">
        <v>1377</v>
      </c>
      <c r="F3272" s="9">
        <v>2437754</v>
      </c>
      <c r="G3272" s="8" t="s">
        <v>1378</v>
      </c>
      <c r="H3272" s="9">
        <v>255964</v>
      </c>
      <c r="I3272" s="101">
        <v>10059267</v>
      </c>
      <c r="J3272" s="102"/>
      <c r="K3272" s="103"/>
      <c r="L3272" s="107" t="s">
        <v>1109</v>
      </c>
      <c r="M3272" s="108"/>
      <c r="N3272" s="15" t="str">
        <f t="shared" si="281"/>
        <v>13391</v>
      </c>
      <c r="O3272" t="str">
        <f t="shared" si="278"/>
        <v/>
      </c>
      <c r="Q3272">
        <f t="shared" si="283"/>
        <v>13391</v>
      </c>
      <c r="R3272" s="14">
        <f t="shared" si="280"/>
        <v>2437754</v>
      </c>
    </row>
    <row r="3273" spans="1:18" ht="14.45" customHeight="1" x14ac:dyDescent="0.25">
      <c r="A3273" s="10">
        <v>874</v>
      </c>
      <c r="B3273" s="111"/>
      <c r="C3273" s="6" t="s">
        <v>4533</v>
      </c>
      <c r="D3273" s="7">
        <v>44994</v>
      </c>
      <c r="E3273" s="8" t="s">
        <v>1380</v>
      </c>
      <c r="F3273" s="9">
        <v>2073423</v>
      </c>
      <c r="G3273" s="8" t="s">
        <v>1378</v>
      </c>
      <c r="H3273" s="9">
        <v>217709</v>
      </c>
      <c r="I3273" s="112"/>
      <c r="J3273" s="113"/>
      <c r="K3273" s="114"/>
      <c r="L3273" s="115"/>
      <c r="M3273" s="116"/>
      <c r="N3273" s="15" t="str">
        <f t="shared" si="281"/>
        <v>13155</v>
      </c>
      <c r="O3273" t="str">
        <f t="shared" si="278"/>
        <v/>
      </c>
      <c r="Q3273">
        <f t="shared" si="283"/>
        <v>13155</v>
      </c>
      <c r="R3273" s="14">
        <f t="shared" si="280"/>
        <v>2073423</v>
      </c>
    </row>
    <row r="3274" spans="1:18" ht="14.45" customHeight="1" x14ac:dyDescent="0.25">
      <c r="A3274" s="10">
        <v>875</v>
      </c>
      <c r="B3274" s="111"/>
      <c r="C3274" s="6" t="s">
        <v>4534</v>
      </c>
      <c r="D3274" s="7">
        <v>45009</v>
      </c>
      <c r="E3274" s="8" t="s">
        <v>1380</v>
      </c>
      <c r="F3274" s="9">
        <v>1571196</v>
      </c>
      <c r="G3274" s="8" t="s">
        <v>1378</v>
      </c>
      <c r="H3274" s="9">
        <v>164976</v>
      </c>
      <c r="I3274" s="112"/>
      <c r="J3274" s="113"/>
      <c r="K3274" s="114"/>
      <c r="L3274" s="115"/>
      <c r="M3274" s="116"/>
      <c r="N3274" s="15" t="str">
        <f t="shared" si="281"/>
        <v>17462</v>
      </c>
      <c r="O3274" t="str">
        <f t="shared" si="278"/>
        <v/>
      </c>
      <c r="Q3274">
        <f t="shared" si="283"/>
        <v>17462</v>
      </c>
      <c r="R3274" s="14">
        <f t="shared" si="280"/>
        <v>1571196</v>
      </c>
    </row>
    <row r="3275" spans="1:18" ht="14.45" customHeight="1" x14ac:dyDescent="0.25">
      <c r="A3275" s="10">
        <v>876</v>
      </c>
      <c r="B3275" s="111"/>
      <c r="C3275" s="6" t="s">
        <v>4535</v>
      </c>
      <c r="D3275" s="7">
        <v>45003</v>
      </c>
      <c r="E3275" s="8" t="s">
        <v>1380</v>
      </c>
      <c r="F3275" s="9">
        <v>1906014</v>
      </c>
      <c r="G3275" s="8" t="s">
        <v>1378</v>
      </c>
      <c r="H3275" s="9">
        <v>200131</v>
      </c>
      <c r="I3275" s="112"/>
      <c r="J3275" s="113"/>
      <c r="K3275" s="114"/>
      <c r="L3275" s="115"/>
      <c r="M3275" s="116"/>
      <c r="N3275" s="15" t="str">
        <f t="shared" si="281"/>
        <v>15676</v>
      </c>
      <c r="O3275" t="str">
        <f t="shared" si="278"/>
        <v/>
      </c>
      <c r="Q3275">
        <f t="shared" si="283"/>
        <v>15676</v>
      </c>
      <c r="R3275" s="14">
        <f t="shared" si="280"/>
        <v>1906014</v>
      </c>
    </row>
    <row r="3276" spans="1:18" ht="14.45" customHeight="1" x14ac:dyDescent="0.25">
      <c r="A3276" s="11">
        <v>877</v>
      </c>
      <c r="B3276" s="100"/>
      <c r="C3276" s="6" t="s">
        <v>4536</v>
      </c>
      <c r="D3276" s="7">
        <v>44988</v>
      </c>
      <c r="E3276" s="8" t="s">
        <v>1380</v>
      </c>
      <c r="F3276" s="9">
        <v>3251017</v>
      </c>
      <c r="G3276" s="8" t="s">
        <v>1378</v>
      </c>
      <c r="H3276" s="9">
        <v>341357</v>
      </c>
      <c r="I3276" s="104"/>
      <c r="J3276" s="105"/>
      <c r="K3276" s="106"/>
      <c r="L3276" s="109"/>
      <c r="M3276" s="110"/>
      <c r="N3276" s="15" t="str">
        <f t="shared" si="281"/>
        <v>11232</v>
      </c>
      <c r="O3276" t="str">
        <f t="shared" si="278"/>
        <v/>
      </c>
      <c r="Q3276">
        <f t="shared" si="283"/>
        <v>11232</v>
      </c>
      <c r="R3276" s="14">
        <f t="shared" si="280"/>
        <v>3251017</v>
      </c>
    </row>
    <row r="3277" spans="1:18" ht="14.65" customHeight="1" x14ac:dyDescent="0.25">
      <c r="A3277" s="5">
        <v>878</v>
      </c>
      <c r="B3277" s="99" t="s">
        <v>4537</v>
      </c>
      <c r="C3277" s="6" t="s">
        <v>4538</v>
      </c>
      <c r="D3277" s="7">
        <v>44932</v>
      </c>
      <c r="E3277" s="8" t="s">
        <v>1119</v>
      </c>
      <c r="F3277" s="9">
        <v>1738605</v>
      </c>
      <c r="G3277" s="8" t="s">
        <v>1378</v>
      </c>
      <c r="H3277" s="9">
        <v>182553</v>
      </c>
      <c r="I3277" s="101">
        <v>3001908</v>
      </c>
      <c r="J3277" s="102"/>
      <c r="K3277" s="103"/>
      <c r="L3277" s="107" t="s">
        <v>1120</v>
      </c>
      <c r="M3277" s="108"/>
      <c r="N3277" s="15" t="str">
        <f t="shared" si="281"/>
        <v>00712</v>
      </c>
      <c r="O3277" t="str">
        <f t="shared" si="278"/>
        <v/>
      </c>
      <c r="Q3277">
        <f t="shared" si="283"/>
        <v>712</v>
      </c>
      <c r="R3277" s="14">
        <f t="shared" si="280"/>
        <v>1738605</v>
      </c>
    </row>
    <row r="3278" spans="1:18" ht="14.65" customHeight="1" x14ac:dyDescent="0.25">
      <c r="A3278" s="11">
        <v>879</v>
      </c>
      <c r="B3278" s="100"/>
      <c r="C3278" s="6" t="s">
        <v>4539</v>
      </c>
      <c r="D3278" s="7">
        <v>44930</v>
      </c>
      <c r="E3278" s="8" t="s">
        <v>1119</v>
      </c>
      <c r="F3278" s="9">
        <v>1615482</v>
      </c>
      <c r="G3278" s="8" t="s">
        <v>1378</v>
      </c>
      <c r="H3278" s="9">
        <v>169626</v>
      </c>
      <c r="I3278" s="104"/>
      <c r="J3278" s="105"/>
      <c r="K3278" s="106"/>
      <c r="L3278" s="109"/>
      <c r="M3278" s="110"/>
      <c r="N3278" s="15" t="str">
        <f t="shared" si="281"/>
        <v>00378</v>
      </c>
      <c r="O3278" t="str">
        <f t="shared" si="278"/>
        <v/>
      </c>
      <c r="Q3278">
        <f t="shared" si="283"/>
        <v>378</v>
      </c>
      <c r="R3278" s="14">
        <f t="shared" si="280"/>
        <v>1615482</v>
      </c>
    </row>
    <row r="3279" spans="1:18" ht="14.45" customHeight="1" x14ac:dyDescent="0.25">
      <c r="A3279" s="5">
        <v>880</v>
      </c>
      <c r="B3279" s="99" t="s">
        <v>4540</v>
      </c>
      <c r="C3279" s="6" t="s">
        <v>4541</v>
      </c>
      <c r="D3279" s="7">
        <v>44961</v>
      </c>
      <c r="E3279" s="8" t="s">
        <v>1119</v>
      </c>
      <c r="F3279" s="9">
        <v>1472655</v>
      </c>
      <c r="G3279" s="8" t="s">
        <v>1378</v>
      </c>
      <c r="H3279" s="9">
        <v>154629</v>
      </c>
      <c r="I3279" s="101">
        <v>8643818</v>
      </c>
      <c r="J3279" s="102"/>
      <c r="K3279" s="103"/>
      <c r="L3279" s="107" t="s">
        <v>1120</v>
      </c>
      <c r="M3279" s="108"/>
      <c r="N3279" s="15" t="str">
        <f t="shared" si="281"/>
        <v>02895</v>
      </c>
      <c r="O3279" t="str">
        <f t="shared" si="278"/>
        <v/>
      </c>
      <c r="Q3279">
        <f t="shared" si="283"/>
        <v>2895</v>
      </c>
      <c r="R3279" s="14">
        <f t="shared" si="280"/>
        <v>1472655</v>
      </c>
    </row>
    <row r="3280" spans="1:18" ht="14.45" customHeight="1" x14ac:dyDescent="0.25">
      <c r="A3280" s="10">
        <v>881</v>
      </c>
      <c r="B3280" s="111"/>
      <c r="C3280" s="6" t="s">
        <v>4542</v>
      </c>
      <c r="D3280" s="7">
        <v>44970</v>
      </c>
      <c r="E3280" s="8" t="s">
        <v>1119</v>
      </c>
      <c r="F3280" s="9">
        <v>1254009</v>
      </c>
      <c r="G3280" s="8" t="s">
        <v>1378</v>
      </c>
      <c r="H3280" s="9">
        <v>131671</v>
      </c>
      <c r="I3280" s="112"/>
      <c r="J3280" s="113"/>
      <c r="K3280" s="114"/>
      <c r="L3280" s="115"/>
      <c r="M3280" s="116"/>
      <c r="N3280" s="15" t="str">
        <f t="shared" si="281"/>
        <v>04053</v>
      </c>
      <c r="O3280" t="str">
        <f t="shared" si="278"/>
        <v/>
      </c>
      <c r="Q3280">
        <f t="shared" si="283"/>
        <v>4053</v>
      </c>
      <c r="R3280" s="14">
        <f t="shared" si="280"/>
        <v>1254009</v>
      </c>
    </row>
    <row r="3281" spans="1:18" ht="14.45" customHeight="1" x14ac:dyDescent="0.25">
      <c r="A3281" s="10">
        <v>882</v>
      </c>
      <c r="B3281" s="111"/>
      <c r="C3281" s="6" t="s">
        <v>4543</v>
      </c>
      <c r="D3281" s="7">
        <v>44960</v>
      </c>
      <c r="E3281" s="8" t="s">
        <v>1119</v>
      </c>
      <c r="F3281" s="9">
        <v>2184521</v>
      </c>
      <c r="G3281" s="8" t="s">
        <v>1378</v>
      </c>
      <c r="H3281" s="9">
        <v>229375</v>
      </c>
      <c r="I3281" s="112"/>
      <c r="J3281" s="113"/>
      <c r="K3281" s="114"/>
      <c r="L3281" s="115"/>
      <c r="M3281" s="116"/>
      <c r="N3281" s="15" t="str">
        <f t="shared" si="281"/>
        <v>02847</v>
      </c>
      <c r="O3281" t="str">
        <f t="shared" si="278"/>
        <v/>
      </c>
      <c r="Q3281">
        <f t="shared" si="283"/>
        <v>2847</v>
      </c>
      <c r="R3281" s="14">
        <f t="shared" si="280"/>
        <v>2184521</v>
      </c>
    </row>
    <row r="3282" spans="1:18" ht="14.45" customHeight="1" x14ac:dyDescent="0.25">
      <c r="A3282" s="10">
        <v>883</v>
      </c>
      <c r="B3282" s="111"/>
      <c r="C3282" s="6" t="s">
        <v>4544</v>
      </c>
      <c r="D3282" s="7">
        <v>44960</v>
      </c>
      <c r="E3282" s="8" t="s">
        <v>1119</v>
      </c>
      <c r="F3282" s="9">
        <v>3339105</v>
      </c>
      <c r="G3282" s="8" t="s">
        <v>1378</v>
      </c>
      <c r="H3282" s="9">
        <v>350606</v>
      </c>
      <c r="I3282" s="112"/>
      <c r="J3282" s="113"/>
      <c r="K3282" s="114"/>
      <c r="L3282" s="115"/>
      <c r="M3282" s="116"/>
      <c r="N3282" s="15" t="str">
        <f t="shared" si="281"/>
        <v>02846</v>
      </c>
      <c r="O3282" t="str">
        <f t="shared" si="278"/>
        <v/>
      </c>
      <c r="Q3282">
        <f t="shared" si="283"/>
        <v>2846</v>
      </c>
      <c r="R3282" s="14">
        <f t="shared" si="280"/>
        <v>3339105</v>
      </c>
    </row>
    <row r="3283" spans="1:18" ht="14.45" customHeight="1" x14ac:dyDescent="0.25">
      <c r="A3283" s="11">
        <v>884</v>
      </c>
      <c r="B3283" s="100"/>
      <c r="C3283" s="6" t="s">
        <v>4545</v>
      </c>
      <c r="D3283" s="7">
        <v>44971</v>
      </c>
      <c r="E3283" s="8" t="s">
        <v>1119</v>
      </c>
      <c r="F3283" s="9">
        <v>1407607</v>
      </c>
      <c r="G3283" s="8" t="s">
        <v>1378</v>
      </c>
      <c r="H3283" s="9">
        <v>147799</v>
      </c>
      <c r="I3283" s="104"/>
      <c r="J3283" s="105"/>
      <c r="K3283" s="106"/>
      <c r="L3283" s="109"/>
      <c r="M3283" s="110"/>
      <c r="N3283" s="15" t="str">
        <f t="shared" si="281"/>
        <v>04100</v>
      </c>
      <c r="O3283" t="str">
        <f t="shared" si="278"/>
        <v/>
      </c>
      <c r="Q3283">
        <f t="shared" si="283"/>
        <v>4100</v>
      </c>
      <c r="R3283" s="14">
        <f t="shared" si="280"/>
        <v>1407607</v>
      </c>
    </row>
    <row r="3284" spans="1:18" ht="14.45" customHeight="1" x14ac:dyDescent="0.25">
      <c r="A3284" s="5">
        <v>885</v>
      </c>
      <c r="B3284" s="99" t="s">
        <v>4546</v>
      </c>
      <c r="C3284" s="6" t="s">
        <v>4547</v>
      </c>
      <c r="D3284" s="7">
        <v>44971</v>
      </c>
      <c r="E3284" s="8" t="s">
        <v>1119</v>
      </c>
      <c r="F3284" s="9">
        <v>2274404</v>
      </c>
      <c r="G3284" s="8" t="s">
        <v>1378</v>
      </c>
      <c r="H3284" s="9">
        <v>238812</v>
      </c>
      <c r="I3284" s="101">
        <v>10311050</v>
      </c>
      <c r="J3284" s="102"/>
      <c r="K3284" s="103"/>
      <c r="L3284" s="107" t="s">
        <v>1120</v>
      </c>
      <c r="M3284" s="108"/>
      <c r="N3284" s="15" t="str">
        <f t="shared" si="281"/>
        <v>04098</v>
      </c>
      <c r="O3284" t="str">
        <f t="shared" ref="O3284:O3347" si="284">+IF(F3284&gt;0,"","HT")</f>
        <v/>
      </c>
      <c r="Q3284">
        <f t="shared" si="283"/>
        <v>4098</v>
      </c>
      <c r="R3284" s="14">
        <f t="shared" si="280"/>
        <v>2274404</v>
      </c>
    </row>
    <row r="3285" spans="1:18" ht="14.45" customHeight="1" x14ac:dyDescent="0.25">
      <c r="A3285" s="10">
        <v>886</v>
      </c>
      <c r="B3285" s="111"/>
      <c r="C3285" s="6" t="s">
        <v>4548</v>
      </c>
      <c r="D3285" s="7">
        <v>44960</v>
      </c>
      <c r="E3285" s="8" t="s">
        <v>1119</v>
      </c>
      <c r="F3285" s="9">
        <v>1610342</v>
      </c>
      <c r="G3285" s="8" t="s">
        <v>1378</v>
      </c>
      <c r="H3285" s="9">
        <v>169086</v>
      </c>
      <c r="I3285" s="112"/>
      <c r="J3285" s="113"/>
      <c r="K3285" s="114"/>
      <c r="L3285" s="115"/>
      <c r="M3285" s="116"/>
      <c r="N3285" s="15" t="str">
        <f t="shared" si="281"/>
        <v>02851</v>
      </c>
      <c r="O3285" t="str">
        <f t="shared" si="284"/>
        <v/>
      </c>
      <c r="Q3285">
        <f t="shared" si="283"/>
        <v>2851</v>
      </c>
      <c r="R3285" s="14">
        <f t="shared" si="280"/>
        <v>1610342</v>
      </c>
    </row>
    <row r="3286" spans="1:18" ht="14.45" customHeight="1" x14ac:dyDescent="0.25">
      <c r="A3286" s="10">
        <v>887</v>
      </c>
      <c r="B3286" s="111"/>
      <c r="C3286" s="6" t="s">
        <v>4549</v>
      </c>
      <c r="D3286" s="7">
        <v>44964</v>
      </c>
      <c r="E3286" s="8" t="s">
        <v>1119</v>
      </c>
      <c r="F3286" s="9">
        <v>4404738</v>
      </c>
      <c r="G3286" s="8" t="s">
        <v>1378</v>
      </c>
      <c r="H3286" s="9">
        <v>462497</v>
      </c>
      <c r="I3286" s="112"/>
      <c r="J3286" s="113"/>
      <c r="K3286" s="114"/>
      <c r="L3286" s="115"/>
      <c r="M3286" s="116"/>
      <c r="N3286" s="15" t="str">
        <f t="shared" si="281"/>
        <v>03109</v>
      </c>
      <c r="O3286" t="str">
        <f t="shared" si="284"/>
        <v/>
      </c>
      <c r="Q3286">
        <f t="shared" si="283"/>
        <v>3109</v>
      </c>
      <c r="R3286" s="14">
        <f t="shared" si="280"/>
        <v>4404738</v>
      </c>
    </row>
    <row r="3287" spans="1:18" ht="14.45" customHeight="1" x14ac:dyDescent="0.25">
      <c r="A3287" s="10">
        <v>888</v>
      </c>
      <c r="B3287" s="111"/>
      <c r="C3287" s="6" t="s">
        <v>4550</v>
      </c>
      <c r="D3287" s="7">
        <v>44960</v>
      </c>
      <c r="E3287" s="8" t="s">
        <v>1119</v>
      </c>
      <c r="F3287" s="9">
        <v>1625954</v>
      </c>
      <c r="G3287" s="8" t="s">
        <v>1378</v>
      </c>
      <c r="H3287" s="9">
        <v>170725</v>
      </c>
      <c r="I3287" s="112"/>
      <c r="J3287" s="113"/>
      <c r="K3287" s="114"/>
      <c r="L3287" s="115"/>
      <c r="M3287" s="116"/>
      <c r="N3287" s="15" t="str">
        <f t="shared" si="281"/>
        <v>02838</v>
      </c>
      <c r="O3287" t="str">
        <f t="shared" si="284"/>
        <v/>
      </c>
      <c r="Q3287">
        <f t="shared" si="283"/>
        <v>2838</v>
      </c>
      <c r="R3287" s="14">
        <f t="shared" si="280"/>
        <v>1625954</v>
      </c>
    </row>
    <row r="3288" spans="1:18" ht="14.45" customHeight="1" x14ac:dyDescent="0.25">
      <c r="A3288" s="10">
        <v>889</v>
      </c>
      <c r="B3288" s="111"/>
      <c r="C3288" s="6" t="s">
        <v>4551</v>
      </c>
      <c r="D3288" s="7">
        <v>44964</v>
      </c>
      <c r="E3288" s="8" t="s">
        <v>1119</v>
      </c>
      <c r="F3288" s="9">
        <v>1319209</v>
      </c>
      <c r="G3288" s="8" t="s">
        <v>1378</v>
      </c>
      <c r="H3288" s="9">
        <v>138517</v>
      </c>
      <c r="I3288" s="112"/>
      <c r="J3288" s="113"/>
      <c r="K3288" s="114"/>
      <c r="L3288" s="115"/>
      <c r="M3288" s="116"/>
      <c r="N3288" s="15" t="str">
        <f t="shared" si="281"/>
        <v>03108</v>
      </c>
      <c r="O3288" t="str">
        <f t="shared" si="284"/>
        <v/>
      </c>
      <c r="Q3288">
        <f t="shared" si="283"/>
        <v>3108</v>
      </c>
      <c r="R3288" s="14">
        <f t="shared" si="280"/>
        <v>1319209</v>
      </c>
    </row>
    <row r="3289" spans="1:18" ht="14.45" customHeight="1" x14ac:dyDescent="0.25">
      <c r="A3289" s="11">
        <v>890</v>
      </c>
      <c r="B3289" s="100"/>
      <c r="C3289" s="6" t="s">
        <v>4552</v>
      </c>
      <c r="D3289" s="7">
        <v>44972</v>
      </c>
      <c r="E3289" s="8" t="s">
        <v>1119</v>
      </c>
      <c r="F3289" s="9">
        <v>286079</v>
      </c>
      <c r="G3289" s="8" t="s">
        <v>1378</v>
      </c>
      <c r="H3289" s="9">
        <v>30038</v>
      </c>
      <c r="I3289" s="104"/>
      <c r="J3289" s="105"/>
      <c r="K3289" s="106"/>
      <c r="L3289" s="109"/>
      <c r="M3289" s="110"/>
      <c r="N3289" s="15" t="str">
        <f t="shared" si="281"/>
        <v>04188</v>
      </c>
      <c r="O3289" t="str">
        <f t="shared" si="284"/>
        <v/>
      </c>
      <c r="Q3289">
        <f t="shared" si="283"/>
        <v>4188</v>
      </c>
      <c r="R3289" s="14">
        <f t="shared" si="280"/>
        <v>286079</v>
      </c>
    </row>
    <row r="3290" spans="1:18" ht="14.65" customHeight="1" x14ac:dyDescent="0.25">
      <c r="A3290" s="5">
        <v>891</v>
      </c>
      <c r="B3290" s="99" t="s">
        <v>4553</v>
      </c>
      <c r="C3290" s="6" t="s">
        <v>4554</v>
      </c>
      <c r="D3290" s="7">
        <v>44967</v>
      </c>
      <c r="E3290" s="8" t="s">
        <v>1119</v>
      </c>
      <c r="F3290" s="9">
        <v>1505999</v>
      </c>
      <c r="G3290" s="8" t="s">
        <v>1378</v>
      </c>
      <c r="H3290" s="9">
        <v>158130</v>
      </c>
      <c r="I3290" s="101">
        <v>2570671</v>
      </c>
      <c r="J3290" s="102"/>
      <c r="K3290" s="103"/>
      <c r="L3290" s="107" t="s">
        <v>1120</v>
      </c>
      <c r="M3290" s="108"/>
      <c r="N3290" s="15" t="str">
        <f t="shared" si="281"/>
        <v>03851</v>
      </c>
      <c r="O3290" t="str">
        <f t="shared" si="284"/>
        <v/>
      </c>
      <c r="Q3290">
        <f t="shared" si="283"/>
        <v>3851</v>
      </c>
      <c r="R3290" s="14">
        <f t="shared" si="280"/>
        <v>1505999</v>
      </c>
    </row>
    <row r="3291" spans="1:18" ht="14.65" customHeight="1" x14ac:dyDescent="0.25">
      <c r="A3291" s="11">
        <v>892</v>
      </c>
      <c r="B3291" s="100"/>
      <c r="C3291" s="6" t="s">
        <v>4555</v>
      </c>
      <c r="D3291" s="7">
        <v>44978</v>
      </c>
      <c r="E3291" s="8" t="s">
        <v>1119</v>
      </c>
      <c r="F3291" s="9">
        <v>1366259</v>
      </c>
      <c r="G3291" s="8" t="s">
        <v>1378</v>
      </c>
      <c r="H3291" s="9">
        <v>143457</v>
      </c>
      <c r="I3291" s="104"/>
      <c r="J3291" s="105"/>
      <c r="K3291" s="106"/>
      <c r="L3291" s="109"/>
      <c r="M3291" s="110"/>
      <c r="N3291" s="15" t="str">
        <f t="shared" si="281"/>
        <v>06807</v>
      </c>
      <c r="O3291" t="str">
        <f t="shared" si="284"/>
        <v/>
      </c>
      <c r="Q3291">
        <f t="shared" si="283"/>
        <v>6807</v>
      </c>
      <c r="R3291" s="14">
        <f t="shared" si="280"/>
        <v>1366259</v>
      </c>
    </row>
    <row r="3292" spans="1:18" ht="16.149999999999999" customHeight="1" x14ac:dyDescent="0.25">
      <c r="A3292" s="12">
        <v>893</v>
      </c>
      <c r="B3292" s="12" t="s">
        <v>4556</v>
      </c>
      <c r="C3292" s="6" t="s">
        <v>4557</v>
      </c>
      <c r="D3292" s="7">
        <v>44984</v>
      </c>
      <c r="E3292" s="8" t="s">
        <v>1119</v>
      </c>
      <c r="F3292" s="9">
        <v>1034312</v>
      </c>
      <c r="G3292" s="8" t="s">
        <v>1378</v>
      </c>
      <c r="H3292" s="9">
        <v>108603</v>
      </c>
      <c r="I3292" s="94">
        <v>925709</v>
      </c>
      <c r="J3292" s="95"/>
      <c r="K3292" s="96"/>
      <c r="L3292" s="97" t="s">
        <v>1120</v>
      </c>
      <c r="M3292" s="98"/>
      <c r="N3292" s="15" t="str">
        <f t="shared" si="281"/>
        <v>09045</v>
      </c>
      <c r="O3292" t="str">
        <f t="shared" si="284"/>
        <v/>
      </c>
      <c r="Q3292">
        <f t="shared" si="283"/>
        <v>9045</v>
      </c>
      <c r="R3292" s="14">
        <f t="shared" si="280"/>
        <v>1034312</v>
      </c>
    </row>
    <row r="3293" spans="1:18" ht="14.65" customHeight="1" x14ac:dyDescent="0.25">
      <c r="A3293" s="5">
        <v>894</v>
      </c>
      <c r="B3293" s="99" t="s">
        <v>4558</v>
      </c>
      <c r="C3293" s="6" t="s">
        <v>4559</v>
      </c>
      <c r="D3293" s="7">
        <v>44978</v>
      </c>
      <c r="E3293" s="8" t="s">
        <v>1119</v>
      </c>
      <c r="F3293" s="9">
        <v>3816571</v>
      </c>
      <c r="G3293" s="8" t="s">
        <v>1378</v>
      </c>
      <c r="H3293" s="9">
        <v>400740</v>
      </c>
      <c r="I3293" s="101">
        <v>4894937</v>
      </c>
      <c r="J3293" s="102"/>
      <c r="K3293" s="103"/>
      <c r="L3293" s="107" t="s">
        <v>1120</v>
      </c>
      <c r="M3293" s="108"/>
      <c r="N3293" s="15" t="str">
        <f t="shared" si="281"/>
        <v>06808</v>
      </c>
      <c r="O3293" t="str">
        <f t="shared" si="284"/>
        <v/>
      </c>
      <c r="Q3293">
        <f t="shared" si="283"/>
        <v>6808</v>
      </c>
      <c r="R3293" s="14">
        <f t="shared" si="280"/>
        <v>3816571</v>
      </c>
    </row>
    <row r="3294" spans="1:18" ht="14.65" customHeight="1" x14ac:dyDescent="0.25">
      <c r="A3294" s="11">
        <v>895</v>
      </c>
      <c r="B3294" s="100"/>
      <c r="C3294" s="6" t="s">
        <v>4560</v>
      </c>
      <c r="D3294" s="7">
        <v>44984</v>
      </c>
      <c r="E3294" s="8" t="s">
        <v>1119</v>
      </c>
      <c r="F3294" s="9">
        <v>1652632</v>
      </c>
      <c r="G3294" s="8" t="s">
        <v>1378</v>
      </c>
      <c r="H3294" s="9">
        <v>173526</v>
      </c>
      <c r="I3294" s="104"/>
      <c r="J3294" s="105"/>
      <c r="K3294" s="106"/>
      <c r="L3294" s="109"/>
      <c r="M3294" s="110"/>
      <c r="N3294" s="15" t="str">
        <f t="shared" si="281"/>
        <v>09046</v>
      </c>
      <c r="O3294" t="str">
        <f t="shared" si="284"/>
        <v/>
      </c>
      <c r="Q3294">
        <f t="shared" si="283"/>
        <v>9046</v>
      </c>
      <c r="R3294" s="14">
        <f t="shared" si="280"/>
        <v>1652632</v>
      </c>
    </row>
    <row r="3295" spans="1:18" ht="16.149999999999999" customHeight="1" x14ac:dyDescent="0.25">
      <c r="A3295" s="12">
        <v>896</v>
      </c>
      <c r="B3295" s="12" t="s">
        <v>4561</v>
      </c>
      <c r="C3295" s="6" t="s">
        <v>4562</v>
      </c>
      <c r="D3295" s="7">
        <v>44971</v>
      </c>
      <c r="E3295" s="8" t="s">
        <v>1119</v>
      </c>
      <c r="F3295" s="9">
        <v>1423065</v>
      </c>
      <c r="G3295" s="8" t="s">
        <v>1378</v>
      </c>
      <c r="H3295" s="9">
        <v>149422</v>
      </c>
      <c r="I3295" s="94">
        <v>1273643</v>
      </c>
      <c r="J3295" s="95"/>
      <c r="K3295" s="96"/>
      <c r="L3295" s="97" t="s">
        <v>1120</v>
      </c>
      <c r="M3295" s="98"/>
      <c r="N3295" s="15" t="str">
        <f t="shared" si="281"/>
        <v>04099</v>
      </c>
      <c r="O3295" t="str">
        <f t="shared" si="284"/>
        <v/>
      </c>
      <c r="Q3295">
        <f t="shared" si="283"/>
        <v>4099</v>
      </c>
      <c r="R3295" s="14">
        <f t="shared" si="280"/>
        <v>1423065</v>
      </c>
    </row>
    <row r="3296" spans="1:18" ht="16.149999999999999" customHeight="1" x14ac:dyDescent="0.25">
      <c r="A3296" s="12">
        <v>897</v>
      </c>
      <c r="B3296" s="12" t="s">
        <v>4563</v>
      </c>
      <c r="C3296" s="6" t="s">
        <v>4564</v>
      </c>
      <c r="D3296" s="7">
        <v>44960</v>
      </c>
      <c r="E3296" s="8" t="s">
        <v>1119</v>
      </c>
      <c r="F3296" s="9">
        <v>2056503</v>
      </c>
      <c r="G3296" s="8" t="s">
        <v>1378</v>
      </c>
      <c r="H3296" s="9">
        <v>215933</v>
      </c>
      <c r="I3296" s="94">
        <v>1840570</v>
      </c>
      <c r="J3296" s="95"/>
      <c r="K3296" s="96"/>
      <c r="L3296" s="97" t="s">
        <v>1120</v>
      </c>
      <c r="M3296" s="98"/>
      <c r="N3296" s="15" t="str">
        <f t="shared" si="281"/>
        <v>02839</v>
      </c>
      <c r="O3296" t="str">
        <f t="shared" si="284"/>
        <v/>
      </c>
      <c r="Q3296">
        <f t="shared" si="283"/>
        <v>2839</v>
      </c>
      <c r="R3296" s="14">
        <f t="shared" si="280"/>
        <v>2056503</v>
      </c>
    </row>
    <row r="3297" spans="1:18" ht="14.45" customHeight="1" x14ac:dyDescent="0.25">
      <c r="A3297" s="5">
        <v>898</v>
      </c>
      <c r="B3297" s="99" t="s">
        <v>4565</v>
      </c>
      <c r="C3297" s="6" t="s">
        <v>4566</v>
      </c>
      <c r="D3297" s="7">
        <v>45010</v>
      </c>
      <c r="E3297" s="8" t="s">
        <v>1119</v>
      </c>
      <c r="F3297" s="9">
        <v>886820</v>
      </c>
      <c r="G3297" s="8" t="s">
        <v>1378</v>
      </c>
      <c r="H3297" s="9">
        <v>93116</v>
      </c>
      <c r="I3297" s="101">
        <v>48107065</v>
      </c>
      <c r="J3297" s="102"/>
      <c r="K3297" s="103"/>
      <c r="L3297" s="107" t="s">
        <v>1120</v>
      </c>
      <c r="M3297" s="108"/>
      <c r="N3297" s="15" t="str">
        <f t="shared" si="281"/>
        <v>17523</v>
      </c>
      <c r="O3297" t="str">
        <f t="shared" si="284"/>
        <v/>
      </c>
      <c r="Q3297">
        <f t="shared" si="283"/>
        <v>17523</v>
      </c>
      <c r="R3297" s="14">
        <f t="shared" ref="R3297:R3360" si="285">+F3297</f>
        <v>886820</v>
      </c>
    </row>
    <row r="3298" spans="1:18" ht="14.45" customHeight="1" x14ac:dyDescent="0.25">
      <c r="A3298" s="10">
        <v>899</v>
      </c>
      <c r="B3298" s="111"/>
      <c r="C3298" s="6" t="s">
        <v>4567</v>
      </c>
      <c r="D3298" s="7">
        <v>44995</v>
      </c>
      <c r="E3298" s="8" t="s">
        <v>1119</v>
      </c>
      <c r="F3298" s="9">
        <v>2118800</v>
      </c>
      <c r="G3298" s="8" t="s">
        <v>1378</v>
      </c>
      <c r="H3298" s="9">
        <v>222474</v>
      </c>
      <c r="I3298" s="112"/>
      <c r="J3298" s="113"/>
      <c r="K3298" s="114"/>
      <c r="L3298" s="115"/>
      <c r="M3298" s="116"/>
      <c r="N3298" s="15" t="str">
        <f t="shared" si="281"/>
        <v>13288</v>
      </c>
      <c r="O3298" t="str">
        <f t="shared" si="284"/>
        <v/>
      </c>
      <c r="Q3298">
        <f t="shared" si="283"/>
        <v>13288</v>
      </c>
      <c r="R3298" s="14">
        <f t="shared" si="285"/>
        <v>2118800</v>
      </c>
    </row>
    <row r="3299" spans="1:18" ht="14.45" customHeight="1" x14ac:dyDescent="0.25">
      <c r="A3299" s="10">
        <v>900</v>
      </c>
      <c r="B3299" s="111"/>
      <c r="C3299" s="6" t="s">
        <v>4568</v>
      </c>
      <c r="D3299" s="7">
        <v>44998</v>
      </c>
      <c r="E3299" s="8" t="s">
        <v>1119</v>
      </c>
      <c r="F3299" s="9">
        <v>1401543</v>
      </c>
      <c r="G3299" s="8" t="s">
        <v>1378</v>
      </c>
      <c r="H3299" s="9">
        <v>147162</v>
      </c>
      <c r="I3299" s="112"/>
      <c r="J3299" s="113"/>
      <c r="K3299" s="114"/>
      <c r="L3299" s="115"/>
      <c r="M3299" s="116"/>
      <c r="N3299" s="15" t="str">
        <f t="shared" si="281"/>
        <v>13481</v>
      </c>
      <c r="O3299" t="str">
        <f t="shared" si="284"/>
        <v/>
      </c>
      <c r="Q3299">
        <f t="shared" si="283"/>
        <v>13481</v>
      </c>
      <c r="R3299" s="14">
        <f t="shared" si="285"/>
        <v>1401543</v>
      </c>
    </row>
    <row r="3300" spans="1:18" ht="14.45" customHeight="1" x14ac:dyDescent="0.25">
      <c r="A3300" s="10">
        <v>901</v>
      </c>
      <c r="B3300" s="111"/>
      <c r="C3300" s="6" t="s">
        <v>4569</v>
      </c>
      <c r="D3300" s="7">
        <v>45014</v>
      </c>
      <c r="E3300" s="8" t="s">
        <v>1119</v>
      </c>
      <c r="F3300" s="9">
        <v>1418560</v>
      </c>
      <c r="G3300" s="8" t="s">
        <v>1378</v>
      </c>
      <c r="H3300" s="9">
        <v>148949</v>
      </c>
      <c r="I3300" s="112"/>
      <c r="J3300" s="113"/>
      <c r="K3300" s="114"/>
      <c r="L3300" s="115"/>
      <c r="M3300" s="116"/>
      <c r="N3300" s="15" t="str">
        <f t="shared" si="281"/>
        <v>17767</v>
      </c>
      <c r="O3300" t="str">
        <f t="shared" si="284"/>
        <v/>
      </c>
      <c r="Q3300">
        <f t="shared" si="283"/>
        <v>17767</v>
      </c>
      <c r="R3300" s="14">
        <f t="shared" si="285"/>
        <v>1418560</v>
      </c>
    </row>
    <row r="3301" spans="1:18" ht="14.45" customHeight="1" x14ac:dyDescent="0.25">
      <c r="A3301" s="10">
        <v>902</v>
      </c>
      <c r="B3301" s="111"/>
      <c r="C3301" s="6" t="s">
        <v>4570</v>
      </c>
      <c r="D3301" s="7">
        <v>45006</v>
      </c>
      <c r="E3301" s="8" t="s">
        <v>1119</v>
      </c>
      <c r="F3301" s="9">
        <v>807741</v>
      </c>
      <c r="G3301" s="8" t="s">
        <v>1378</v>
      </c>
      <c r="H3301" s="9">
        <v>84813</v>
      </c>
      <c r="I3301" s="112"/>
      <c r="J3301" s="113"/>
      <c r="K3301" s="114"/>
      <c r="L3301" s="115"/>
      <c r="M3301" s="116"/>
      <c r="N3301" s="15" t="str">
        <f t="shared" si="281"/>
        <v>15831</v>
      </c>
      <c r="O3301" t="str">
        <f t="shared" si="284"/>
        <v/>
      </c>
      <c r="Q3301">
        <f t="shared" si="283"/>
        <v>15831</v>
      </c>
      <c r="R3301" s="14">
        <f t="shared" si="285"/>
        <v>807741</v>
      </c>
    </row>
    <row r="3302" spans="1:18" ht="14.45" customHeight="1" x14ac:dyDescent="0.25">
      <c r="A3302" s="10">
        <v>903</v>
      </c>
      <c r="B3302" s="111"/>
      <c r="C3302" s="6" t="s">
        <v>4571</v>
      </c>
      <c r="D3302" s="7">
        <v>44998</v>
      </c>
      <c r="E3302" s="8" t="s">
        <v>1119</v>
      </c>
      <c r="F3302" s="9">
        <v>2853257</v>
      </c>
      <c r="G3302" s="8" t="s">
        <v>1378</v>
      </c>
      <c r="H3302" s="9">
        <v>299592</v>
      </c>
      <c r="I3302" s="112"/>
      <c r="J3302" s="113"/>
      <c r="K3302" s="114"/>
      <c r="L3302" s="115"/>
      <c r="M3302" s="116"/>
      <c r="N3302" s="15" t="str">
        <f t="shared" ref="N3302:N3365" si="286">+RIGHT(C3302,5)</f>
        <v>13459</v>
      </c>
      <c r="O3302" t="str">
        <f t="shared" si="284"/>
        <v/>
      </c>
      <c r="Q3302">
        <f t="shared" si="283"/>
        <v>13459</v>
      </c>
      <c r="R3302" s="14">
        <f t="shared" si="285"/>
        <v>2853257</v>
      </c>
    </row>
    <row r="3303" spans="1:18" ht="14.45" customHeight="1" x14ac:dyDescent="0.25">
      <c r="A3303" s="10">
        <v>904</v>
      </c>
      <c r="B3303" s="111"/>
      <c r="C3303" s="6" t="s">
        <v>4572</v>
      </c>
      <c r="D3303" s="7">
        <v>44995</v>
      </c>
      <c r="E3303" s="8" t="s">
        <v>1119</v>
      </c>
      <c r="F3303" s="9">
        <v>1493628</v>
      </c>
      <c r="G3303" s="8" t="s">
        <v>1378</v>
      </c>
      <c r="H3303" s="9">
        <v>156831</v>
      </c>
      <c r="I3303" s="112"/>
      <c r="J3303" s="113"/>
      <c r="K3303" s="114"/>
      <c r="L3303" s="115"/>
      <c r="M3303" s="116"/>
      <c r="N3303" s="15" t="str">
        <f t="shared" si="286"/>
        <v>13287</v>
      </c>
      <c r="O3303" t="str">
        <f t="shared" si="284"/>
        <v/>
      </c>
      <c r="Q3303">
        <f t="shared" si="283"/>
        <v>13287</v>
      </c>
      <c r="R3303" s="14">
        <f t="shared" si="285"/>
        <v>1493628</v>
      </c>
    </row>
    <row r="3304" spans="1:18" ht="14.45" customHeight="1" x14ac:dyDescent="0.25">
      <c r="A3304" s="10">
        <v>905</v>
      </c>
      <c r="B3304" s="111"/>
      <c r="C3304" s="6" t="s">
        <v>4573</v>
      </c>
      <c r="D3304" s="7">
        <v>44988</v>
      </c>
      <c r="E3304" s="8" t="s">
        <v>1119</v>
      </c>
      <c r="F3304" s="9">
        <v>1402124</v>
      </c>
      <c r="G3304" s="8" t="s">
        <v>1378</v>
      </c>
      <c r="H3304" s="9">
        <v>147223</v>
      </c>
      <c r="I3304" s="112"/>
      <c r="J3304" s="113"/>
      <c r="K3304" s="114"/>
      <c r="L3304" s="115"/>
      <c r="M3304" s="116"/>
      <c r="N3304" s="15" t="str">
        <f t="shared" si="286"/>
        <v>11233</v>
      </c>
      <c r="O3304" t="str">
        <f t="shared" si="284"/>
        <v/>
      </c>
      <c r="Q3304">
        <f t="shared" si="283"/>
        <v>11233</v>
      </c>
      <c r="R3304" s="14">
        <f t="shared" si="285"/>
        <v>1402124</v>
      </c>
    </row>
    <row r="3305" spans="1:18" ht="14.45" customHeight="1" x14ac:dyDescent="0.25">
      <c r="A3305" s="10">
        <v>906</v>
      </c>
      <c r="B3305" s="111"/>
      <c r="C3305" s="6" t="s">
        <v>4574</v>
      </c>
      <c r="D3305" s="7">
        <v>44991</v>
      </c>
      <c r="E3305" s="8" t="s">
        <v>1119</v>
      </c>
      <c r="F3305" s="9">
        <v>1056573</v>
      </c>
      <c r="G3305" s="8" t="s">
        <v>1378</v>
      </c>
      <c r="H3305" s="9">
        <v>110940</v>
      </c>
      <c r="I3305" s="112"/>
      <c r="J3305" s="113"/>
      <c r="K3305" s="114"/>
      <c r="L3305" s="115"/>
      <c r="M3305" s="116"/>
      <c r="N3305" s="15" t="str">
        <f t="shared" si="286"/>
        <v>11385</v>
      </c>
      <c r="O3305" t="str">
        <f t="shared" si="284"/>
        <v/>
      </c>
      <c r="Q3305">
        <f t="shared" si="283"/>
        <v>11385</v>
      </c>
      <c r="R3305" s="14">
        <f t="shared" si="285"/>
        <v>1056573</v>
      </c>
    </row>
    <row r="3306" spans="1:18" ht="14.45" customHeight="1" x14ac:dyDescent="0.25">
      <c r="A3306" s="10">
        <v>907</v>
      </c>
      <c r="B3306" s="111"/>
      <c r="C3306" s="6" t="s">
        <v>4575</v>
      </c>
      <c r="D3306" s="7">
        <v>45009</v>
      </c>
      <c r="E3306" s="8" t="s">
        <v>1119</v>
      </c>
      <c r="F3306" s="9">
        <v>2521338</v>
      </c>
      <c r="G3306" s="8" t="s">
        <v>1378</v>
      </c>
      <c r="H3306" s="9">
        <v>264741</v>
      </c>
      <c r="I3306" s="112"/>
      <c r="J3306" s="113"/>
      <c r="K3306" s="114"/>
      <c r="L3306" s="115"/>
      <c r="M3306" s="116"/>
      <c r="N3306" s="15" t="str">
        <f t="shared" si="286"/>
        <v>17471</v>
      </c>
      <c r="O3306" t="str">
        <f t="shared" si="284"/>
        <v/>
      </c>
      <c r="Q3306">
        <f t="shared" si="283"/>
        <v>17471</v>
      </c>
      <c r="R3306" s="14">
        <f t="shared" si="285"/>
        <v>2521338</v>
      </c>
    </row>
    <row r="3307" spans="1:18" ht="14.45" customHeight="1" x14ac:dyDescent="0.25">
      <c r="A3307" s="10">
        <v>908</v>
      </c>
      <c r="B3307" s="111"/>
      <c r="C3307" s="6" t="s">
        <v>4576</v>
      </c>
      <c r="D3307" s="7">
        <v>45009</v>
      </c>
      <c r="E3307" s="8" t="s">
        <v>1119</v>
      </c>
      <c r="F3307" s="9">
        <v>1481620</v>
      </c>
      <c r="G3307" s="8" t="s">
        <v>1378</v>
      </c>
      <c r="H3307" s="9">
        <v>155570</v>
      </c>
      <c r="I3307" s="112"/>
      <c r="J3307" s="113"/>
      <c r="K3307" s="114"/>
      <c r="L3307" s="115"/>
      <c r="M3307" s="116"/>
      <c r="N3307" s="15" t="str">
        <f t="shared" si="286"/>
        <v>17436</v>
      </c>
      <c r="O3307" t="str">
        <f t="shared" si="284"/>
        <v/>
      </c>
      <c r="Q3307">
        <f t="shared" si="283"/>
        <v>17436</v>
      </c>
      <c r="R3307" s="14">
        <f t="shared" si="285"/>
        <v>1481620</v>
      </c>
    </row>
    <row r="3308" spans="1:18" ht="14.45" customHeight="1" x14ac:dyDescent="0.25">
      <c r="A3308" s="10">
        <v>909</v>
      </c>
      <c r="B3308" s="111"/>
      <c r="C3308" s="6" t="s">
        <v>4577</v>
      </c>
      <c r="D3308" s="7">
        <v>45005</v>
      </c>
      <c r="E3308" s="8" t="s">
        <v>1119</v>
      </c>
      <c r="F3308" s="9">
        <v>2306077</v>
      </c>
      <c r="G3308" s="8" t="s">
        <v>1378</v>
      </c>
      <c r="H3308" s="9">
        <v>242138</v>
      </c>
      <c r="I3308" s="112"/>
      <c r="J3308" s="113"/>
      <c r="K3308" s="114"/>
      <c r="L3308" s="115"/>
      <c r="M3308" s="116"/>
      <c r="N3308" s="15" t="str">
        <f t="shared" si="286"/>
        <v>15773</v>
      </c>
      <c r="O3308" t="str">
        <f t="shared" si="284"/>
        <v/>
      </c>
      <c r="Q3308">
        <f t="shared" si="283"/>
        <v>15773</v>
      </c>
      <c r="R3308" s="14">
        <f t="shared" si="285"/>
        <v>2306077</v>
      </c>
    </row>
    <row r="3309" spans="1:18" ht="14.45" customHeight="1" x14ac:dyDescent="0.25">
      <c r="A3309" s="10">
        <v>910</v>
      </c>
      <c r="B3309" s="111"/>
      <c r="C3309" s="6" t="s">
        <v>4578</v>
      </c>
      <c r="D3309" s="7">
        <v>44987</v>
      </c>
      <c r="E3309" s="8" t="s">
        <v>1119</v>
      </c>
      <c r="F3309" s="9">
        <v>1755795</v>
      </c>
      <c r="G3309" s="8" t="s">
        <v>1378</v>
      </c>
      <c r="H3309" s="9">
        <v>184358</v>
      </c>
      <c r="I3309" s="112"/>
      <c r="J3309" s="113"/>
      <c r="K3309" s="114"/>
      <c r="L3309" s="115"/>
      <c r="M3309" s="116"/>
      <c r="N3309" s="15" t="str">
        <f t="shared" si="286"/>
        <v>09218</v>
      </c>
      <c r="O3309" t="str">
        <f t="shared" si="284"/>
        <v/>
      </c>
      <c r="Q3309">
        <f t="shared" si="283"/>
        <v>9218</v>
      </c>
      <c r="R3309" s="14">
        <f t="shared" si="285"/>
        <v>1755795</v>
      </c>
    </row>
    <row r="3310" spans="1:18" ht="14.45" customHeight="1" x14ac:dyDescent="0.25">
      <c r="A3310" s="10">
        <v>911</v>
      </c>
      <c r="B3310" s="111"/>
      <c r="C3310" s="6" t="s">
        <v>4579</v>
      </c>
      <c r="D3310" s="7">
        <v>44986</v>
      </c>
      <c r="E3310" s="8" t="s">
        <v>1119</v>
      </c>
      <c r="F3310" s="9">
        <v>1686377</v>
      </c>
      <c r="G3310" s="8" t="s">
        <v>1378</v>
      </c>
      <c r="H3310" s="9">
        <v>177070</v>
      </c>
      <c r="I3310" s="112"/>
      <c r="J3310" s="113"/>
      <c r="K3310" s="114"/>
      <c r="L3310" s="115"/>
      <c r="M3310" s="116"/>
      <c r="N3310" s="15" t="str">
        <f t="shared" si="286"/>
        <v>09162</v>
      </c>
      <c r="O3310" t="str">
        <f t="shared" si="284"/>
        <v/>
      </c>
      <c r="Q3310">
        <f t="shared" si="283"/>
        <v>9162</v>
      </c>
      <c r="R3310" s="14">
        <f t="shared" si="285"/>
        <v>1686377</v>
      </c>
    </row>
    <row r="3311" spans="1:18" ht="14.45" customHeight="1" x14ac:dyDescent="0.25">
      <c r="A3311" s="10">
        <v>912</v>
      </c>
      <c r="B3311" s="111"/>
      <c r="C3311" s="6" t="s">
        <v>4580</v>
      </c>
      <c r="D3311" s="7">
        <v>45006</v>
      </c>
      <c r="E3311" s="8" t="s">
        <v>1119</v>
      </c>
      <c r="F3311" s="9">
        <v>1462604</v>
      </c>
      <c r="G3311" s="8" t="s">
        <v>1378</v>
      </c>
      <c r="H3311" s="9">
        <v>153573</v>
      </c>
      <c r="I3311" s="112"/>
      <c r="J3311" s="113"/>
      <c r="K3311" s="114"/>
      <c r="L3311" s="115"/>
      <c r="M3311" s="116"/>
      <c r="N3311" s="15" t="str">
        <f t="shared" si="286"/>
        <v>15861</v>
      </c>
      <c r="O3311" t="str">
        <f t="shared" si="284"/>
        <v/>
      </c>
      <c r="Q3311">
        <f t="shared" si="283"/>
        <v>15861</v>
      </c>
      <c r="R3311" s="14">
        <f t="shared" si="285"/>
        <v>1462604</v>
      </c>
    </row>
    <row r="3312" spans="1:18" ht="14.45" customHeight="1" x14ac:dyDescent="0.25">
      <c r="A3312" s="10">
        <v>913</v>
      </c>
      <c r="B3312" s="111"/>
      <c r="C3312" s="6" t="s">
        <v>4581</v>
      </c>
      <c r="D3312" s="7">
        <v>44995</v>
      </c>
      <c r="E3312" s="8" t="s">
        <v>1119</v>
      </c>
      <c r="F3312" s="9">
        <v>3896290</v>
      </c>
      <c r="G3312" s="8" t="s">
        <v>1378</v>
      </c>
      <c r="H3312" s="9">
        <v>409110</v>
      </c>
      <c r="I3312" s="112"/>
      <c r="J3312" s="113"/>
      <c r="K3312" s="114"/>
      <c r="L3312" s="115"/>
      <c r="M3312" s="116"/>
      <c r="N3312" s="15" t="str">
        <f t="shared" si="286"/>
        <v>13289</v>
      </c>
      <c r="O3312" t="str">
        <f t="shared" si="284"/>
        <v/>
      </c>
      <c r="Q3312">
        <f t="shared" si="283"/>
        <v>13289</v>
      </c>
      <c r="R3312" s="14">
        <f t="shared" si="285"/>
        <v>3896290</v>
      </c>
    </row>
    <row r="3313" spans="1:18" ht="14.45" customHeight="1" x14ac:dyDescent="0.25">
      <c r="A3313" s="10">
        <v>914</v>
      </c>
      <c r="B3313" s="111"/>
      <c r="C3313" s="6" t="s">
        <v>4582</v>
      </c>
      <c r="D3313" s="7">
        <v>44995</v>
      </c>
      <c r="E3313" s="8" t="s">
        <v>1119</v>
      </c>
      <c r="F3313" s="9">
        <v>1379176</v>
      </c>
      <c r="G3313" s="8" t="s">
        <v>1378</v>
      </c>
      <c r="H3313" s="9">
        <v>144813</v>
      </c>
      <c r="I3313" s="112"/>
      <c r="J3313" s="113"/>
      <c r="K3313" s="114"/>
      <c r="L3313" s="115"/>
      <c r="M3313" s="116"/>
      <c r="N3313" s="15" t="str">
        <f t="shared" si="286"/>
        <v>13285</v>
      </c>
      <c r="O3313" t="str">
        <f t="shared" si="284"/>
        <v/>
      </c>
      <c r="Q3313">
        <f t="shared" si="283"/>
        <v>13285</v>
      </c>
      <c r="R3313" s="14">
        <f t="shared" si="285"/>
        <v>1379176</v>
      </c>
    </row>
    <row r="3314" spans="1:18" ht="14.45" customHeight="1" x14ac:dyDescent="0.25">
      <c r="A3314" s="10">
        <v>915</v>
      </c>
      <c r="B3314" s="111"/>
      <c r="C3314" s="6" t="s">
        <v>4583</v>
      </c>
      <c r="D3314" s="7">
        <v>45005</v>
      </c>
      <c r="E3314" s="8" t="s">
        <v>1119</v>
      </c>
      <c r="F3314" s="9">
        <v>3816571</v>
      </c>
      <c r="G3314" s="8" t="s">
        <v>1378</v>
      </c>
      <c r="H3314" s="9">
        <v>400740</v>
      </c>
      <c r="I3314" s="112"/>
      <c r="J3314" s="113"/>
      <c r="K3314" s="114"/>
      <c r="L3314" s="115"/>
      <c r="M3314" s="116"/>
      <c r="N3314" s="15" t="str">
        <f t="shared" si="286"/>
        <v>15768</v>
      </c>
      <c r="O3314" t="str">
        <f t="shared" si="284"/>
        <v/>
      </c>
      <c r="Q3314">
        <f t="shared" si="283"/>
        <v>15768</v>
      </c>
      <c r="R3314" s="14">
        <f t="shared" si="285"/>
        <v>3816571</v>
      </c>
    </row>
    <row r="3315" spans="1:18" ht="14.45" customHeight="1" x14ac:dyDescent="0.25">
      <c r="A3315" s="10">
        <v>916</v>
      </c>
      <c r="B3315" s="111"/>
      <c r="C3315" s="6" t="s">
        <v>4584</v>
      </c>
      <c r="D3315" s="7">
        <v>44995</v>
      </c>
      <c r="E3315" s="8" t="s">
        <v>1119</v>
      </c>
      <c r="F3315" s="9">
        <v>1811478</v>
      </c>
      <c r="G3315" s="8" t="s">
        <v>1378</v>
      </c>
      <c r="H3315" s="9">
        <v>190205</v>
      </c>
      <c r="I3315" s="112"/>
      <c r="J3315" s="113"/>
      <c r="K3315" s="114"/>
      <c r="L3315" s="115"/>
      <c r="M3315" s="116"/>
      <c r="N3315" s="15" t="str">
        <f t="shared" si="286"/>
        <v>13286</v>
      </c>
      <c r="O3315" t="str">
        <f t="shared" si="284"/>
        <v/>
      </c>
      <c r="Q3315">
        <f t="shared" si="283"/>
        <v>13286</v>
      </c>
      <c r="R3315" s="14">
        <f t="shared" si="285"/>
        <v>1811478</v>
      </c>
    </row>
    <row r="3316" spans="1:18" ht="14.45" customHeight="1" x14ac:dyDescent="0.25">
      <c r="A3316" s="10">
        <v>917</v>
      </c>
      <c r="B3316" s="111"/>
      <c r="C3316" s="6" t="s">
        <v>4585</v>
      </c>
      <c r="D3316" s="7">
        <v>44989</v>
      </c>
      <c r="E3316" s="8" t="s">
        <v>1119</v>
      </c>
      <c r="F3316" s="9">
        <v>1345687</v>
      </c>
      <c r="G3316" s="8" t="s">
        <v>1378</v>
      </c>
      <c r="H3316" s="9">
        <v>141297</v>
      </c>
      <c r="I3316" s="112"/>
      <c r="J3316" s="113"/>
      <c r="K3316" s="114"/>
      <c r="L3316" s="115"/>
      <c r="M3316" s="116"/>
      <c r="N3316" s="15" t="str">
        <f t="shared" si="286"/>
        <v>11341</v>
      </c>
      <c r="O3316" t="str">
        <f t="shared" si="284"/>
        <v/>
      </c>
      <c r="Q3316">
        <f t="shared" si="283"/>
        <v>11341</v>
      </c>
      <c r="R3316" s="14">
        <f t="shared" si="285"/>
        <v>1345687</v>
      </c>
    </row>
    <row r="3317" spans="1:18" ht="14.45" customHeight="1" x14ac:dyDescent="0.25">
      <c r="A3317" s="10">
        <v>918</v>
      </c>
      <c r="B3317" s="111"/>
      <c r="C3317" s="6" t="s">
        <v>4586</v>
      </c>
      <c r="D3317" s="7">
        <v>45009</v>
      </c>
      <c r="E3317" s="8" t="s">
        <v>1119</v>
      </c>
      <c r="F3317" s="9">
        <v>1304256</v>
      </c>
      <c r="G3317" s="8" t="s">
        <v>1378</v>
      </c>
      <c r="H3317" s="9">
        <v>136947</v>
      </c>
      <c r="I3317" s="112"/>
      <c r="J3317" s="113"/>
      <c r="K3317" s="114"/>
      <c r="L3317" s="115"/>
      <c r="M3317" s="116"/>
      <c r="N3317" s="15" t="str">
        <f t="shared" si="286"/>
        <v>17454</v>
      </c>
      <c r="O3317" t="str">
        <f t="shared" si="284"/>
        <v/>
      </c>
      <c r="Q3317">
        <f t="shared" si="283"/>
        <v>17454</v>
      </c>
      <c r="R3317" s="14">
        <f t="shared" si="285"/>
        <v>1304256</v>
      </c>
    </row>
    <row r="3318" spans="1:18" ht="14.45" customHeight="1" x14ac:dyDescent="0.25">
      <c r="A3318" s="10">
        <v>919</v>
      </c>
      <c r="B3318" s="111"/>
      <c r="C3318" s="6" t="s">
        <v>4587</v>
      </c>
      <c r="D3318" s="7">
        <v>44999</v>
      </c>
      <c r="E3318" s="8" t="s">
        <v>1119</v>
      </c>
      <c r="F3318" s="9">
        <v>1960478</v>
      </c>
      <c r="G3318" s="8" t="s">
        <v>1378</v>
      </c>
      <c r="H3318" s="9">
        <v>205850</v>
      </c>
      <c r="I3318" s="112"/>
      <c r="J3318" s="113"/>
      <c r="K3318" s="114"/>
      <c r="L3318" s="115"/>
      <c r="M3318" s="116"/>
      <c r="N3318" s="15" t="str">
        <f t="shared" si="286"/>
        <v>13601</v>
      </c>
      <c r="O3318" t="str">
        <f t="shared" si="284"/>
        <v/>
      </c>
      <c r="Q3318">
        <f t="shared" si="283"/>
        <v>13601</v>
      </c>
      <c r="R3318" s="14">
        <f t="shared" si="285"/>
        <v>1960478</v>
      </c>
    </row>
    <row r="3319" spans="1:18" ht="14.45" customHeight="1" x14ac:dyDescent="0.25">
      <c r="A3319" s="10">
        <v>920</v>
      </c>
      <c r="B3319" s="111"/>
      <c r="C3319" s="6" t="s">
        <v>4588</v>
      </c>
      <c r="D3319" s="7">
        <v>44986</v>
      </c>
      <c r="E3319" s="8" t="s">
        <v>1119</v>
      </c>
      <c r="F3319" s="9">
        <v>2684242</v>
      </c>
      <c r="G3319" s="8" t="s">
        <v>1378</v>
      </c>
      <c r="H3319" s="9">
        <v>281845</v>
      </c>
      <c r="I3319" s="112"/>
      <c r="J3319" s="113"/>
      <c r="K3319" s="114"/>
      <c r="L3319" s="115"/>
      <c r="M3319" s="116"/>
      <c r="N3319" s="15" t="str">
        <f t="shared" si="286"/>
        <v>09163</v>
      </c>
      <c r="O3319" t="str">
        <f t="shared" si="284"/>
        <v/>
      </c>
      <c r="Q3319">
        <f t="shared" si="283"/>
        <v>9163</v>
      </c>
      <c r="R3319" s="14">
        <f t="shared" si="285"/>
        <v>2684242</v>
      </c>
    </row>
    <row r="3320" spans="1:18" ht="14.45" customHeight="1" x14ac:dyDescent="0.25">
      <c r="A3320" s="10">
        <v>921</v>
      </c>
      <c r="B3320" s="111"/>
      <c r="C3320" s="6" t="s">
        <v>4589</v>
      </c>
      <c r="D3320" s="7">
        <v>45010</v>
      </c>
      <c r="E3320" s="8" t="s">
        <v>1119</v>
      </c>
      <c r="F3320" s="9">
        <v>2454668</v>
      </c>
      <c r="G3320" s="8" t="s">
        <v>1378</v>
      </c>
      <c r="H3320" s="9">
        <v>257740</v>
      </c>
      <c r="I3320" s="112"/>
      <c r="J3320" s="113"/>
      <c r="K3320" s="114"/>
      <c r="L3320" s="115"/>
      <c r="M3320" s="116"/>
      <c r="N3320" s="15" t="str">
        <f t="shared" si="286"/>
        <v>17502</v>
      </c>
      <c r="O3320" t="str">
        <f t="shared" si="284"/>
        <v/>
      </c>
      <c r="Q3320">
        <f t="shared" si="283"/>
        <v>17502</v>
      </c>
      <c r="R3320" s="14">
        <f t="shared" si="285"/>
        <v>2454668</v>
      </c>
    </row>
    <row r="3321" spans="1:18" ht="14.45" customHeight="1" x14ac:dyDescent="0.25">
      <c r="A3321" s="10">
        <v>922</v>
      </c>
      <c r="B3321" s="111"/>
      <c r="C3321" s="6" t="s">
        <v>4590</v>
      </c>
      <c r="D3321" s="7">
        <v>44993</v>
      </c>
      <c r="E3321" s="8" t="s">
        <v>1119</v>
      </c>
      <c r="F3321" s="9">
        <v>1586162</v>
      </c>
      <c r="G3321" s="8" t="s">
        <v>1378</v>
      </c>
      <c r="H3321" s="9">
        <v>166547</v>
      </c>
      <c r="I3321" s="112"/>
      <c r="J3321" s="113"/>
      <c r="K3321" s="114"/>
      <c r="L3321" s="115"/>
      <c r="M3321" s="116"/>
      <c r="N3321" s="15" t="str">
        <f t="shared" si="286"/>
        <v>12340</v>
      </c>
      <c r="O3321" t="str">
        <f t="shared" si="284"/>
        <v/>
      </c>
      <c r="Q3321">
        <f t="shared" si="283"/>
        <v>12340</v>
      </c>
      <c r="R3321" s="14">
        <f t="shared" si="285"/>
        <v>1586162</v>
      </c>
    </row>
    <row r="3322" spans="1:18" ht="14.45" customHeight="1" x14ac:dyDescent="0.25">
      <c r="A3322" s="10">
        <v>923</v>
      </c>
      <c r="B3322" s="111"/>
      <c r="C3322" s="6" t="s">
        <v>4591</v>
      </c>
      <c r="D3322" s="7">
        <v>44998</v>
      </c>
      <c r="E3322" s="8" t="s">
        <v>1119</v>
      </c>
      <c r="F3322" s="9">
        <v>1822431</v>
      </c>
      <c r="G3322" s="8" t="s">
        <v>1378</v>
      </c>
      <c r="H3322" s="9">
        <v>191355</v>
      </c>
      <c r="I3322" s="112"/>
      <c r="J3322" s="113"/>
      <c r="K3322" s="114"/>
      <c r="L3322" s="115"/>
      <c r="M3322" s="116"/>
      <c r="N3322" s="15" t="str">
        <f t="shared" si="286"/>
        <v>13479</v>
      </c>
      <c r="O3322" t="str">
        <f t="shared" si="284"/>
        <v/>
      </c>
      <c r="Q3322">
        <f t="shared" si="283"/>
        <v>13479</v>
      </c>
      <c r="R3322" s="14">
        <f t="shared" si="285"/>
        <v>1822431</v>
      </c>
    </row>
    <row r="3323" spans="1:18" ht="14.45" customHeight="1" x14ac:dyDescent="0.25">
      <c r="A3323" s="10">
        <v>924</v>
      </c>
      <c r="B3323" s="111"/>
      <c r="C3323" s="6" t="s">
        <v>4592</v>
      </c>
      <c r="D3323" s="7">
        <v>44992</v>
      </c>
      <c r="E3323" s="8" t="s">
        <v>1119</v>
      </c>
      <c r="F3323" s="9">
        <v>2120829</v>
      </c>
      <c r="G3323" s="8" t="s">
        <v>1378</v>
      </c>
      <c r="H3323" s="9">
        <v>222687</v>
      </c>
      <c r="I3323" s="112"/>
      <c r="J3323" s="113"/>
      <c r="K3323" s="114"/>
      <c r="L3323" s="115"/>
      <c r="M3323" s="116"/>
      <c r="N3323" s="15" t="str">
        <f t="shared" si="286"/>
        <v>11489</v>
      </c>
      <c r="O3323" t="str">
        <f t="shared" si="284"/>
        <v/>
      </c>
      <c r="Q3323">
        <f t="shared" si="283"/>
        <v>11489</v>
      </c>
      <c r="R3323" s="14">
        <f t="shared" si="285"/>
        <v>2120829</v>
      </c>
    </row>
    <row r="3324" spans="1:18" ht="14.45" customHeight="1" x14ac:dyDescent="0.25">
      <c r="A3324" s="10">
        <v>925</v>
      </c>
      <c r="B3324" s="111"/>
      <c r="C3324" s="6" t="s">
        <v>4593</v>
      </c>
      <c r="D3324" s="7">
        <v>44987</v>
      </c>
      <c r="E3324" s="8" t="s">
        <v>1119</v>
      </c>
      <c r="F3324" s="9">
        <v>648896</v>
      </c>
      <c r="G3324" s="8" t="s">
        <v>1378</v>
      </c>
      <c r="H3324" s="9">
        <v>68134</v>
      </c>
      <c r="I3324" s="112"/>
      <c r="J3324" s="113"/>
      <c r="K3324" s="114"/>
      <c r="L3324" s="115"/>
      <c r="M3324" s="116"/>
      <c r="N3324" s="15" t="str">
        <f t="shared" si="286"/>
        <v>11230</v>
      </c>
      <c r="O3324" t="str">
        <f t="shared" si="284"/>
        <v/>
      </c>
      <c r="Q3324">
        <f t="shared" si="283"/>
        <v>11230</v>
      </c>
      <c r="R3324" s="14">
        <f t="shared" si="285"/>
        <v>648896</v>
      </c>
    </row>
    <row r="3325" spans="1:18" ht="14.45" customHeight="1" x14ac:dyDescent="0.25">
      <c r="A3325" s="10">
        <v>926</v>
      </c>
      <c r="B3325" s="111"/>
      <c r="C3325" s="6" t="s">
        <v>4594</v>
      </c>
      <c r="D3325" s="7">
        <v>45008</v>
      </c>
      <c r="E3325" s="8" t="s">
        <v>1119</v>
      </c>
      <c r="F3325" s="9">
        <v>679872</v>
      </c>
      <c r="G3325" s="8" t="s">
        <v>1378</v>
      </c>
      <c r="H3325" s="9">
        <v>71387</v>
      </c>
      <c r="I3325" s="112"/>
      <c r="J3325" s="113"/>
      <c r="K3325" s="114"/>
      <c r="L3325" s="115"/>
      <c r="M3325" s="116"/>
      <c r="N3325" s="15" t="str">
        <f t="shared" si="286"/>
        <v>17431</v>
      </c>
      <c r="O3325" t="str">
        <f t="shared" si="284"/>
        <v/>
      </c>
      <c r="Q3325">
        <f t="shared" si="283"/>
        <v>17431</v>
      </c>
      <c r="R3325" s="14">
        <f t="shared" si="285"/>
        <v>679872</v>
      </c>
    </row>
    <row r="3326" spans="1:18" ht="14.45" customHeight="1" x14ac:dyDescent="0.25">
      <c r="A3326" s="11">
        <v>927</v>
      </c>
      <c r="B3326" s="100"/>
      <c r="C3326" s="6" t="s">
        <v>4595</v>
      </c>
      <c r="D3326" s="7">
        <v>44987</v>
      </c>
      <c r="E3326" s="8" t="s">
        <v>1119</v>
      </c>
      <c r="F3326" s="9">
        <v>1587018</v>
      </c>
      <c r="G3326" s="8" t="s">
        <v>1378</v>
      </c>
      <c r="H3326" s="9">
        <v>166637</v>
      </c>
      <c r="I3326" s="104"/>
      <c r="J3326" s="105"/>
      <c r="K3326" s="106"/>
      <c r="L3326" s="109"/>
      <c r="M3326" s="110"/>
      <c r="N3326" s="15" t="str">
        <f t="shared" si="286"/>
        <v>11229</v>
      </c>
      <c r="O3326" t="str">
        <f t="shared" si="284"/>
        <v/>
      </c>
      <c r="Q3326">
        <f t="shared" si="283"/>
        <v>11229</v>
      </c>
      <c r="R3326" s="14">
        <f t="shared" si="285"/>
        <v>1587018</v>
      </c>
    </row>
    <row r="3327" spans="1:18" ht="14.45" customHeight="1" x14ac:dyDescent="0.25">
      <c r="A3327" s="5">
        <v>928</v>
      </c>
      <c r="B3327" s="99" t="s">
        <v>4596</v>
      </c>
      <c r="C3327" s="6" t="s">
        <v>4597</v>
      </c>
      <c r="D3327" s="7">
        <v>45010</v>
      </c>
      <c r="E3327" s="8" t="s">
        <v>4598</v>
      </c>
      <c r="F3327" s="9">
        <v>-95360</v>
      </c>
      <c r="G3327" s="8" t="s">
        <v>1378</v>
      </c>
      <c r="H3327" s="9">
        <v>-10013</v>
      </c>
      <c r="I3327" s="101">
        <v>-5797985</v>
      </c>
      <c r="J3327" s="102"/>
      <c r="K3327" s="103"/>
      <c r="L3327" s="107" t="s">
        <v>1120</v>
      </c>
      <c r="M3327" s="108"/>
      <c r="N3327" t="str">
        <f t="shared" si="286"/>
        <v>'1147</v>
      </c>
      <c r="O3327" t="str">
        <f t="shared" si="284"/>
        <v>HT</v>
      </c>
      <c r="P3327" t="str">
        <f t="shared" ref="P3327:P3344" si="287">+RIGHT(N3327,LEN(N3327)-1)</f>
        <v>1147</v>
      </c>
      <c r="Q3327">
        <f t="shared" ref="Q3327:Q3344" si="288">+P3327*1</f>
        <v>1147</v>
      </c>
      <c r="R3327" s="14">
        <f t="shared" si="285"/>
        <v>-95360</v>
      </c>
    </row>
    <row r="3328" spans="1:18" ht="14.45" customHeight="1" x14ac:dyDescent="0.25">
      <c r="A3328" s="10">
        <v>929</v>
      </c>
      <c r="B3328" s="111"/>
      <c r="C3328" s="6" t="s">
        <v>4599</v>
      </c>
      <c r="D3328" s="7">
        <v>45002</v>
      </c>
      <c r="E3328" s="8" t="s">
        <v>4600</v>
      </c>
      <c r="F3328" s="9">
        <v>-352723</v>
      </c>
      <c r="G3328" s="8" t="s">
        <v>1378</v>
      </c>
      <c r="H3328" s="9">
        <v>-37036</v>
      </c>
      <c r="I3328" s="112"/>
      <c r="J3328" s="113"/>
      <c r="K3328" s="114"/>
      <c r="L3328" s="115"/>
      <c r="M3328" s="116"/>
      <c r="N3328" t="str">
        <f t="shared" si="286"/>
        <v>'1040</v>
      </c>
      <c r="O3328" t="str">
        <f t="shared" si="284"/>
        <v>HT</v>
      </c>
      <c r="P3328" t="str">
        <f t="shared" si="287"/>
        <v>1040</v>
      </c>
      <c r="Q3328">
        <f t="shared" si="288"/>
        <v>1040</v>
      </c>
      <c r="R3328" s="14">
        <f t="shared" si="285"/>
        <v>-352723</v>
      </c>
    </row>
    <row r="3329" spans="1:21" ht="14.45" customHeight="1" x14ac:dyDescent="0.25">
      <c r="A3329" s="10">
        <v>930</v>
      </c>
      <c r="B3329" s="111"/>
      <c r="C3329" s="6" t="s">
        <v>4601</v>
      </c>
      <c r="D3329" s="7">
        <v>44988</v>
      </c>
      <c r="E3329" s="8" t="s">
        <v>4602</v>
      </c>
      <c r="F3329" s="9">
        <v>-174139</v>
      </c>
      <c r="G3329" s="8" t="s">
        <v>1378</v>
      </c>
      <c r="H3329" s="9">
        <v>-18285</v>
      </c>
      <c r="I3329" s="112"/>
      <c r="J3329" s="113"/>
      <c r="K3329" s="114"/>
      <c r="L3329" s="115"/>
      <c r="M3329" s="116"/>
      <c r="N3329" t="str">
        <f t="shared" si="286"/>
        <v>'848</v>
      </c>
      <c r="O3329" t="str">
        <f t="shared" si="284"/>
        <v>HT</v>
      </c>
      <c r="P3329" t="str">
        <f t="shared" si="287"/>
        <v>848</v>
      </c>
      <c r="Q3329">
        <f t="shared" si="288"/>
        <v>848</v>
      </c>
      <c r="R3329" s="14">
        <f t="shared" si="285"/>
        <v>-174139</v>
      </c>
    </row>
    <row r="3330" spans="1:21" ht="14.45" customHeight="1" x14ac:dyDescent="0.25">
      <c r="A3330" s="10">
        <v>931</v>
      </c>
      <c r="B3330" s="111"/>
      <c r="C3330" s="6" t="s">
        <v>4603</v>
      </c>
      <c r="D3330" s="7">
        <v>44999</v>
      </c>
      <c r="E3330" s="8" t="s">
        <v>4604</v>
      </c>
      <c r="F3330" s="9">
        <v>-270653</v>
      </c>
      <c r="G3330" s="8" t="s">
        <v>1378</v>
      </c>
      <c r="H3330" s="9">
        <v>-28419</v>
      </c>
      <c r="I3330" s="112"/>
      <c r="J3330" s="113"/>
      <c r="K3330" s="114"/>
      <c r="L3330" s="115"/>
      <c r="M3330" s="116"/>
      <c r="N3330" t="str">
        <f t="shared" si="286"/>
        <v>'1011</v>
      </c>
      <c r="O3330" t="str">
        <f t="shared" si="284"/>
        <v>HT</v>
      </c>
      <c r="P3330" t="str">
        <f t="shared" si="287"/>
        <v>1011</v>
      </c>
      <c r="Q3330">
        <f t="shared" si="288"/>
        <v>1011</v>
      </c>
      <c r="R3330" s="14">
        <f t="shared" si="285"/>
        <v>-270653</v>
      </c>
    </row>
    <row r="3331" spans="1:21" ht="14.45" customHeight="1" x14ac:dyDescent="0.25">
      <c r="A3331" s="10">
        <v>932</v>
      </c>
      <c r="B3331" s="111"/>
      <c r="C3331" s="6" t="s">
        <v>4605</v>
      </c>
      <c r="D3331" s="7">
        <v>44991</v>
      </c>
      <c r="E3331" s="8" t="s">
        <v>4606</v>
      </c>
      <c r="F3331" s="9">
        <v>-374633</v>
      </c>
      <c r="G3331" s="8" t="s">
        <v>1378</v>
      </c>
      <c r="H3331" s="9">
        <v>-39336</v>
      </c>
      <c r="I3331" s="112"/>
      <c r="J3331" s="113"/>
      <c r="K3331" s="114"/>
      <c r="L3331" s="115"/>
      <c r="M3331" s="116"/>
      <c r="N3331" t="str">
        <f t="shared" si="286"/>
        <v>'890</v>
      </c>
      <c r="O3331" t="str">
        <f t="shared" si="284"/>
        <v>HT</v>
      </c>
      <c r="P3331" t="str">
        <f t="shared" si="287"/>
        <v>890</v>
      </c>
      <c r="Q3331">
        <f t="shared" si="288"/>
        <v>890</v>
      </c>
      <c r="R3331" s="14">
        <f t="shared" si="285"/>
        <v>-374633</v>
      </c>
    </row>
    <row r="3332" spans="1:21" s="28" customFormat="1" ht="14.45" customHeight="1" x14ac:dyDescent="0.25">
      <c r="A3332" s="31">
        <v>933</v>
      </c>
      <c r="B3332" s="111"/>
      <c r="C3332" s="24" t="s">
        <v>4607</v>
      </c>
      <c r="D3332" s="25">
        <v>44991</v>
      </c>
      <c r="E3332" s="26" t="s">
        <v>4608</v>
      </c>
      <c r="F3332" s="27">
        <v>-290453</v>
      </c>
      <c r="G3332" s="26" t="s">
        <v>1378</v>
      </c>
      <c r="H3332" s="27">
        <v>-30498</v>
      </c>
      <c r="I3332" s="112"/>
      <c r="J3332" s="113"/>
      <c r="K3332" s="114"/>
      <c r="L3332" s="115"/>
      <c r="M3332" s="116"/>
      <c r="N3332" s="28" t="str">
        <f t="shared" si="286"/>
        <v>'888</v>
      </c>
      <c r="O3332" t="str">
        <f t="shared" si="284"/>
        <v>HT</v>
      </c>
      <c r="P3332" s="28" t="str">
        <f t="shared" si="287"/>
        <v>888</v>
      </c>
      <c r="Q3332" s="28">
        <f t="shared" si="288"/>
        <v>888</v>
      </c>
      <c r="R3332" s="29">
        <f t="shared" si="285"/>
        <v>-290453</v>
      </c>
      <c r="U3332" s="28" t="s">
        <v>4609</v>
      </c>
    </row>
    <row r="3333" spans="1:21" ht="14.45" customHeight="1" x14ac:dyDescent="0.25">
      <c r="A3333" s="10">
        <v>934</v>
      </c>
      <c r="B3333" s="111"/>
      <c r="C3333" s="6" t="s">
        <v>4610</v>
      </c>
      <c r="D3333" s="7">
        <v>44987</v>
      </c>
      <c r="E3333" s="8" t="s">
        <v>4611</v>
      </c>
      <c r="F3333" s="9">
        <v>-240570</v>
      </c>
      <c r="G3333" s="8" t="s">
        <v>1378</v>
      </c>
      <c r="H3333" s="9">
        <v>-25260</v>
      </c>
      <c r="I3333" s="112"/>
      <c r="J3333" s="113"/>
      <c r="K3333" s="114"/>
      <c r="L3333" s="115"/>
      <c r="M3333" s="116"/>
      <c r="N3333" t="str">
        <f t="shared" si="286"/>
        <v>'791</v>
      </c>
      <c r="O3333" t="str">
        <f t="shared" si="284"/>
        <v>HT</v>
      </c>
      <c r="P3333" t="str">
        <f t="shared" si="287"/>
        <v>791</v>
      </c>
      <c r="Q3333">
        <f t="shared" si="288"/>
        <v>791</v>
      </c>
      <c r="R3333" s="14">
        <f t="shared" si="285"/>
        <v>-240570</v>
      </c>
    </row>
    <row r="3334" spans="1:21" ht="14.45" customHeight="1" x14ac:dyDescent="0.25">
      <c r="A3334" s="10">
        <v>935</v>
      </c>
      <c r="B3334" s="111"/>
      <c r="C3334" s="6" t="s">
        <v>4612</v>
      </c>
      <c r="D3334" s="7">
        <v>44991</v>
      </c>
      <c r="E3334" s="8" t="s">
        <v>4613</v>
      </c>
      <c r="F3334" s="9">
        <v>-407933</v>
      </c>
      <c r="G3334" s="8" t="s">
        <v>1378</v>
      </c>
      <c r="H3334" s="9">
        <v>-42833</v>
      </c>
      <c r="I3334" s="112"/>
      <c r="J3334" s="113"/>
      <c r="K3334" s="114"/>
      <c r="L3334" s="115"/>
      <c r="M3334" s="116"/>
      <c r="N3334" t="str">
        <f t="shared" si="286"/>
        <v>'889</v>
      </c>
      <c r="O3334" t="str">
        <f t="shared" si="284"/>
        <v>HT</v>
      </c>
      <c r="P3334" t="str">
        <f t="shared" si="287"/>
        <v>889</v>
      </c>
      <c r="Q3334">
        <f t="shared" si="288"/>
        <v>889</v>
      </c>
      <c r="R3334" s="14">
        <f t="shared" si="285"/>
        <v>-407933</v>
      </c>
    </row>
    <row r="3335" spans="1:21" ht="14.45" customHeight="1" x14ac:dyDescent="0.25">
      <c r="A3335" s="10">
        <v>936</v>
      </c>
      <c r="B3335" s="111"/>
      <c r="C3335" s="6" t="s">
        <v>4614</v>
      </c>
      <c r="D3335" s="7">
        <v>44991</v>
      </c>
      <c r="E3335" s="8" t="s">
        <v>4615</v>
      </c>
      <c r="F3335" s="9">
        <v>-431322</v>
      </c>
      <c r="G3335" s="8" t="s">
        <v>1378</v>
      </c>
      <c r="H3335" s="9">
        <v>-45289</v>
      </c>
      <c r="I3335" s="112"/>
      <c r="J3335" s="113"/>
      <c r="K3335" s="114"/>
      <c r="L3335" s="115"/>
      <c r="M3335" s="116"/>
      <c r="N3335" t="str">
        <f t="shared" si="286"/>
        <v>'887</v>
      </c>
      <c r="O3335" t="str">
        <f t="shared" si="284"/>
        <v>HT</v>
      </c>
      <c r="P3335" t="str">
        <f t="shared" si="287"/>
        <v>887</v>
      </c>
      <c r="Q3335">
        <f t="shared" si="288"/>
        <v>887</v>
      </c>
      <c r="R3335" s="14">
        <f t="shared" si="285"/>
        <v>-431322</v>
      </c>
    </row>
    <row r="3336" spans="1:21" ht="14.45" customHeight="1" x14ac:dyDescent="0.25">
      <c r="A3336" s="10">
        <v>937</v>
      </c>
      <c r="B3336" s="111"/>
      <c r="C3336" s="6" t="s">
        <v>4616</v>
      </c>
      <c r="D3336" s="7">
        <v>45015</v>
      </c>
      <c r="E3336" s="8" t="s">
        <v>4617</v>
      </c>
      <c r="F3336" s="9">
        <v>-129138</v>
      </c>
      <c r="G3336" s="8" t="s">
        <v>1378</v>
      </c>
      <c r="H3336" s="9">
        <v>-13559</v>
      </c>
      <c r="I3336" s="112"/>
      <c r="J3336" s="113"/>
      <c r="K3336" s="114"/>
      <c r="L3336" s="115"/>
      <c r="M3336" s="116"/>
      <c r="N3336" t="str">
        <f t="shared" si="286"/>
        <v>'1203</v>
      </c>
      <c r="O3336" t="str">
        <f t="shared" si="284"/>
        <v>HT</v>
      </c>
      <c r="P3336" t="str">
        <f t="shared" si="287"/>
        <v>1203</v>
      </c>
      <c r="Q3336">
        <f t="shared" si="288"/>
        <v>1203</v>
      </c>
      <c r="R3336" s="14">
        <f t="shared" si="285"/>
        <v>-129138</v>
      </c>
    </row>
    <row r="3337" spans="1:21" ht="14.45" customHeight="1" x14ac:dyDescent="0.25">
      <c r="A3337" s="10">
        <v>938</v>
      </c>
      <c r="B3337" s="111"/>
      <c r="C3337" s="6" t="s">
        <v>4618</v>
      </c>
      <c r="D3337" s="7">
        <v>44996</v>
      </c>
      <c r="E3337" s="8" t="s">
        <v>4619</v>
      </c>
      <c r="F3337" s="9">
        <v>-105800</v>
      </c>
      <c r="G3337" s="8" t="s">
        <v>1378</v>
      </c>
      <c r="H3337" s="9">
        <v>-11109</v>
      </c>
      <c r="I3337" s="112"/>
      <c r="J3337" s="113"/>
      <c r="K3337" s="114"/>
      <c r="L3337" s="115"/>
      <c r="M3337" s="116"/>
      <c r="N3337" t="str">
        <f t="shared" si="286"/>
        <v>'974</v>
      </c>
      <c r="O3337" t="str">
        <f t="shared" si="284"/>
        <v>HT</v>
      </c>
      <c r="P3337" t="str">
        <f t="shared" si="287"/>
        <v>974</v>
      </c>
      <c r="Q3337">
        <f t="shared" si="288"/>
        <v>974</v>
      </c>
      <c r="R3337" s="14">
        <f t="shared" si="285"/>
        <v>-105800</v>
      </c>
    </row>
    <row r="3338" spans="1:21" ht="14.45" customHeight="1" x14ac:dyDescent="0.25">
      <c r="A3338" s="10">
        <v>939</v>
      </c>
      <c r="B3338" s="111"/>
      <c r="C3338" s="6" t="s">
        <v>4620</v>
      </c>
      <c r="D3338" s="7">
        <v>44986</v>
      </c>
      <c r="E3338" s="8" t="s">
        <v>4621</v>
      </c>
      <c r="F3338" s="9">
        <v>-238335</v>
      </c>
      <c r="G3338" s="8" t="s">
        <v>1378</v>
      </c>
      <c r="H3338" s="9">
        <v>-25025</v>
      </c>
      <c r="I3338" s="112"/>
      <c r="J3338" s="113"/>
      <c r="K3338" s="114"/>
      <c r="L3338" s="115"/>
      <c r="M3338" s="116"/>
      <c r="N3338" t="str">
        <f t="shared" si="286"/>
        <v>'747</v>
      </c>
      <c r="O3338" t="str">
        <f t="shared" si="284"/>
        <v>HT</v>
      </c>
      <c r="P3338" t="str">
        <f t="shared" si="287"/>
        <v>747</v>
      </c>
      <c r="Q3338">
        <f t="shared" si="288"/>
        <v>747</v>
      </c>
      <c r="R3338" s="14">
        <f t="shared" si="285"/>
        <v>-238335</v>
      </c>
    </row>
    <row r="3339" spans="1:21" ht="14.45" customHeight="1" x14ac:dyDescent="0.25">
      <c r="A3339" s="10">
        <v>940</v>
      </c>
      <c r="B3339" s="111"/>
      <c r="C3339" s="6" t="s">
        <v>4622</v>
      </c>
      <c r="D3339" s="7">
        <v>44986</v>
      </c>
      <c r="E3339" s="8" t="s">
        <v>4623</v>
      </c>
      <c r="F3339" s="9">
        <v>-1499255</v>
      </c>
      <c r="G3339" s="8" t="s">
        <v>1378</v>
      </c>
      <c r="H3339" s="9">
        <v>-157422</v>
      </c>
      <c r="I3339" s="112"/>
      <c r="J3339" s="113"/>
      <c r="K3339" s="114"/>
      <c r="L3339" s="115"/>
      <c r="M3339" s="116"/>
      <c r="N3339" t="str">
        <f t="shared" si="286"/>
        <v>'749</v>
      </c>
      <c r="O3339" t="str">
        <f t="shared" si="284"/>
        <v>HT</v>
      </c>
      <c r="P3339" t="str">
        <f t="shared" si="287"/>
        <v>749</v>
      </c>
      <c r="Q3339">
        <f t="shared" si="288"/>
        <v>749</v>
      </c>
      <c r="R3339" s="14">
        <f t="shared" si="285"/>
        <v>-1499255</v>
      </c>
    </row>
    <row r="3340" spans="1:21" ht="14.45" customHeight="1" x14ac:dyDescent="0.25">
      <c r="A3340" s="10">
        <v>941</v>
      </c>
      <c r="B3340" s="111"/>
      <c r="C3340" s="6" t="s">
        <v>4624</v>
      </c>
      <c r="D3340" s="7">
        <v>44986</v>
      </c>
      <c r="E3340" s="8" t="s">
        <v>4625</v>
      </c>
      <c r="F3340" s="9">
        <v>-234986</v>
      </c>
      <c r="G3340" s="8" t="s">
        <v>1378</v>
      </c>
      <c r="H3340" s="9">
        <v>-24674</v>
      </c>
      <c r="I3340" s="112"/>
      <c r="J3340" s="113"/>
      <c r="K3340" s="114"/>
      <c r="L3340" s="115"/>
      <c r="M3340" s="116"/>
      <c r="N3340" t="str">
        <f t="shared" si="286"/>
        <v>'748</v>
      </c>
      <c r="O3340" t="str">
        <f t="shared" si="284"/>
        <v>HT</v>
      </c>
      <c r="P3340" t="str">
        <f t="shared" si="287"/>
        <v>748</v>
      </c>
      <c r="Q3340">
        <f t="shared" si="288"/>
        <v>748</v>
      </c>
      <c r="R3340" s="14">
        <f t="shared" si="285"/>
        <v>-234986</v>
      </c>
    </row>
    <row r="3341" spans="1:21" ht="14.45" customHeight="1" x14ac:dyDescent="0.25">
      <c r="A3341" s="10">
        <v>942</v>
      </c>
      <c r="B3341" s="111"/>
      <c r="C3341" s="6" t="s">
        <v>4626</v>
      </c>
      <c r="D3341" s="7">
        <v>45002</v>
      </c>
      <c r="E3341" s="8" t="s">
        <v>4627</v>
      </c>
      <c r="F3341" s="9">
        <v>-163404</v>
      </c>
      <c r="G3341" s="8" t="s">
        <v>1378</v>
      </c>
      <c r="H3341" s="9">
        <v>-17157</v>
      </c>
      <c r="I3341" s="112"/>
      <c r="J3341" s="113"/>
      <c r="K3341" s="114"/>
      <c r="L3341" s="115"/>
      <c r="M3341" s="116"/>
      <c r="N3341" t="str">
        <f t="shared" si="286"/>
        <v>'1039</v>
      </c>
      <c r="O3341" t="str">
        <f t="shared" si="284"/>
        <v>HT</v>
      </c>
      <c r="P3341" t="str">
        <f t="shared" si="287"/>
        <v>1039</v>
      </c>
      <c r="Q3341">
        <f t="shared" si="288"/>
        <v>1039</v>
      </c>
      <c r="R3341" s="14">
        <f t="shared" si="285"/>
        <v>-163404</v>
      </c>
    </row>
    <row r="3342" spans="1:21" ht="14.45" customHeight="1" x14ac:dyDescent="0.25">
      <c r="A3342" s="10">
        <v>943</v>
      </c>
      <c r="B3342" s="111"/>
      <c r="C3342" s="6" t="s">
        <v>4628</v>
      </c>
      <c r="D3342" s="7">
        <v>44999</v>
      </c>
      <c r="E3342" s="8" t="s">
        <v>4629</v>
      </c>
      <c r="F3342" s="9">
        <v>-81675</v>
      </c>
      <c r="G3342" s="8" t="s">
        <v>1378</v>
      </c>
      <c r="H3342" s="9">
        <v>-8576</v>
      </c>
      <c r="I3342" s="112"/>
      <c r="J3342" s="113"/>
      <c r="K3342" s="114"/>
      <c r="L3342" s="115"/>
      <c r="M3342" s="116"/>
      <c r="N3342" t="str">
        <f t="shared" si="286"/>
        <v>'1009</v>
      </c>
      <c r="O3342" t="str">
        <f t="shared" si="284"/>
        <v>HT</v>
      </c>
      <c r="P3342" t="str">
        <f t="shared" si="287"/>
        <v>1009</v>
      </c>
      <c r="Q3342">
        <f t="shared" si="288"/>
        <v>1009</v>
      </c>
      <c r="R3342" s="14">
        <f t="shared" si="285"/>
        <v>-81675</v>
      </c>
    </row>
    <row r="3343" spans="1:21" ht="14.45" customHeight="1" x14ac:dyDescent="0.25">
      <c r="A3343" s="10">
        <v>944</v>
      </c>
      <c r="B3343" s="111"/>
      <c r="C3343" s="6" t="s">
        <v>4630</v>
      </c>
      <c r="D3343" s="7">
        <v>44996</v>
      </c>
      <c r="E3343" s="8" t="s">
        <v>4631</v>
      </c>
      <c r="F3343" s="9">
        <v>-361360</v>
      </c>
      <c r="G3343" s="8" t="s">
        <v>1378</v>
      </c>
      <c r="H3343" s="9">
        <v>-37943</v>
      </c>
      <c r="I3343" s="112"/>
      <c r="J3343" s="113"/>
      <c r="K3343" s="114"/>
      <c r="L3343" s="115"/>
      <c r="M3343" s="116"/>
      <c r="N3343" t="str">
        <f t="shared" si="286"/>
        <v>'973</v>
      </c>
      <c r="O3343" t="str">
        <f t="shared" si="284"/>
        <v>HT</v>
      </c>
      <c r="P3343" t="str">
        <f t="shared" si="287"/>
        <v>973</v>
      </c>
      <c r="Q3343">
        <f t="shared" si="288"/>
        <v>973</v>
      </c>
      <c r="R3343" s="14">
        <f t="shared" si="285"/>
        <v>-361360</v>
      </c>
    </row>
    <row r="3344" spans="1:21" ht="14.45" customHeight="1" x14ac:dyDescent="0.25">
      <c r="A3344" s="11">
        <v>945</v>
      </c>
      <c r="B3344" s="100"/>
      <c r="C3344" s="6" t="s">
        <v>4632</v>
      </c>
      <c r="D3344" s="7">
        <v>45005</v>
      </c>
      <c r="E3344" s="8" t="s">
        <v>4633</v>
      </c>
      <c r="F3344" s="9">
        <v>-1026456</v>
      </c>
      <c r="G3344" s="8" t="s">
        <v>1378</v>
      </c>
      <c r="H3344" s="9">
        <v>-107778</v>
      </c>
      <c r="I3344" s="104"/>
      <c r="J3344" s="105"/>
      <c r="K3344" s="106"/>
      <c r="L3344" s="109"/>
      <c r="M3344" s="110"/>
      <c r="N3344" t="str">
        <f t="shared" si="286"/>
        <v>'1052</v>
      </c>
      <c r="O3344" t="str">
        <f t="shared" si="284"/>
        <v>HT</v>
      </c>
      <c r="P3344" t="str">
        <f t="shared" si="287"/>
        <v>1052</v>
      </c>
      <c r="Q3344">
        <f t="shared" si="288"/>
        <v>1052</v>
      </c>
      <c r="R3344" s="14">
        <f t="shared" si="285"/>
        <v>-1026456</v>
      </c>
    </row>
    <row r="3345" spans="1:18" ht="16.149999999999999" customHeight="1" x14ac:dyDescent="0.25">
      <c r="A3345" s="12">
        <v>946</v>
      </c>
      <c r="B3345" s="12" t="s">
        <v>4634</v>
      </c>
      <c r="C3345" s="6" t="s">
        <v>4635</v>
      </c>
      <c r="D3345" s="7">
        <v>44964</v>
      </c>
      <c r="E3345" s="8" t="s">
        <v>2376</v>
      </c>
      <c r="F3345" s="9">
        <v>774414</v>
      </c>
      <c r="G3345" s="8" t="s">
        <v>1378</v>
      </c>
      <c r="H3345" s="9">
        <v>81313</v>
      </c>
      <c r="I3345" s="94">
        <v>693101</v>
      </c>
      <c r="J3345" s="95"/>
      <c r="K3345" s="96"/>
      <c r="L3345" s="97" t="s">
        <v>1234</v>
      </c>
      <c r="M3345" s="98"/>
      <c r="N3345" s="15" t="str">
        <f t="shared" si="286"/>
        <v>03063</v>
      </c>
      <c r="O3345" t="str">
        <f t="shared" si="284"/>
        <v/>
      </c>
      <c r="Q3345">
        <f t="shared" ref="Q3345:Q3357" si="289">+N3345*1</f>
        <v>3063</v>
      </c>
      <c r="R3345" s="14">
        <f t="shared" si="285"/>
        <v>774414</v>
      </c>
    </row>
    <row r="3346" spans="1:18" ht="14.45" customHeight="1" x14ac:dyDescent="0.25">
      <c r="A3346" s="5">
        <v>947</v>
      </c>
      <c r="B3346" s="99" t="s">
        <v>4636</v>
      </c>
      <c r="C3346" s="6" t="s">
        <v>4637</v>
      </c>
      <c r="D3346" s="7">
        <v>45015</v>
      </c>
      <c r="E3346" s="8" t="s">
        <v>2376</v>
      </c>
      <c r="F3346" s="9">
        <v>1409419</v>
      </c>
      <c r="G3346" s="8" t="s">
        <v>1378</v>
      </c>
      <c r="H3346" s="9">
        <v>147989</v>
      </c>
      <c r="I3346" s="101">
        <v>11670735</v>
      </c>
      <c r="J3346" s="102"/>
      <c r="K3346" s="103"/>
      <c r="L3346" s="107" t="s">
        <v>1234</v>
      </c>
      <c r="M3346" s="108"/>
      <c r="N3346" s="15" t="str">
        <f t="shared" si="286"/>
        <v>18094</v>
      </c>
      <c r="O3346" t="str">
        <f t="shared" si="284"/>
        <v/>
      </c>
      <c r="Q3346">
        <f t="shared" si="289"/>
        <v>18094</v>
      </c>
      <c r="R3346" s="14">
        <f t="shared" si="285"/>
        <v>1409419</v>
      </c>
    </row>
    <row r="3347" spans="1:18" ht="14.45" customHeight="1" x14ac:dyDescent="0.25">
      <c r="A3347" s="10">
        <v>948</v>
      </c>
      <c r="B3347" s="111"/>
      <c r="C3347" s="6" t="s">
        <v>4638</v>
      </c>
      <c r="D3347" s="7">
        <v>44996</v>
      </c>
      <c r="E3347" s="8" t="s">
        <v>2376</v>
      </c>
      <c r="F3347" s="9">
        <v>844954</v>
      </c>
      <c r="G3347" s="8" t="s">
        <v>1378</v>
      </c>
      <c r="H3347" s="9">
        <v>88720</v>
      </c>
      <c r="I3347" s="112"/>
      <c r="J3347" s="113"/>
      <c r="K3347" s="114"/>
      <c r="L3347" s="115"/>
      <c r="M3347" s="116"/>
      <c r="N3347" s="15" t="str">
        <f t="shared" si="286"/>
        <v>13328</v>
      </c>
      <c r="O3347" t="str">
        <f t="shared" si="284"/>
        <v/>
      </c>
      <c r="Q3347">
        <f t="shared" si="289"/>
        <v>13328</v>
      </c>
      <c r="R3347" s="14">
        <f t="shared" si="285"/>
        <v>844954</v>
      </c>
    </row>
    <row r="3348" spans="1:18" ht="14.45" customHeight="1" x14ac:dyDescent="0.25">
      <c r="A3348" s="10">
        <v>949</v>
      </c>
      <c r="B3348" s="111"/>
      <c r="C3348" s="6" t="s">
        <v>4639</v>
      </c>
      <c r="D3348" s="7">
        <v>45008</v>
      </c>
      <c r="E3348" s="8" t="s">
        <v>2376</v>
      </c>
      <c r="F3348" s="9">
        <v>654256</v>
      </c>
      <c r="G3348" s="8" t="s">
        <v>1378</v>
      </c>
      <c r="H3348" s="9">
        <v>68697</v>
      </c>
      <c r="I3348" s="112"/>
      <c r="J3348" s="113"/>
      <c r="K3348" s="114"/>
      <c r="L3348" s="115"/>
      <c r="M3348" s="116"/>
      <c r="N3348" s="15" t="str">
        <f t="shared" si="286"/>
        <v>15971</v>
      </c>
      <c r="O3348" t="str">
        <f t="shared" ref="O3348:O3411" si="290">+IF(F3348&gt;0,"","HT")</f>
        <v/>
      </c>
      <c r="Q3348">
        <f t="shared" si="289"/>
        <v>15971</v>
      </c>
      <c r="R3348" s="14">
        <f t="shared" si="285"/>
        <v>654256</v>
      </c>
    </row>
    <row r="3349" spans="1:18" ht="14.45" customHeight="1" x14ac:dyDescent="0.25">
      <c r="A3349" s="10">
        <v>950</v>
      </c>
      <c r="B3349" s="111"/>
      <c r="C3349" s="6" t="s">
        <v>4640</v>
      </c>
      <c r="D3349" s="7">
        <v>44996</v>
      </c>
      <c r="E3349" s="8" t="s">
        <v>2376</v>
      </c>
      <c r="F3349" s="9">
        <v>374347</v>
      </c>
      <c r="G3349" s="8" t="s">
        <v>1378</v>
      </c>
      <c r="H3349" s="9">
        <v>39306</v>
      </c>
      <c r="I3349" s="112"/>
      <c r="J3349" s="113"/>
      <c r="K3349" s="114"/>
      <c r="L3349" s="115"/>
      <c r="M3349" s="116"/>
      <c r="N3349" s="15" t="str">
        <f t="shared" si="286"/>
        <v>13329</v>
      </c>
      <c r="O3349" t="str">
        <f t="shared" si="290"/>
        <v/>
      </c>
      <c r="Q3349">
        <f t="shared" si="289"/>
        <v>13329</v>
      </c>
      <c r="R3349" s="14">
        <f t="shared" si="285"/>
        <v>374347</v>
      </c>
    </row>
    <row r="3350" spans="1:18" ht="14.45" customHeight="1" x14ac:dyDescent="0.25">
      <c r="A3350" s="10">
        <v>951</v>
      </c>
      <c r="B3350" s="111"/>
      <c r="C3350" s="6" t="s">
        <v>4641</v>
      </c>
      <c r="D3350" s="7">
        <v>45015</v>
      </c>
      <c r="E3350" s="8" t="s">
        <v>2376</v>
      </c>
      <c r="F3350" s="9">
        <v>1001044</v>
      </c>
      <c r="G3350" s="8" t="s">
        <v>1378</v>
      </c>
      <c r="H3350" s="9">
        <v>105110</v>
      </c>
      <c r="I3350" s="112"/>
      <c r="J3350" s="113"/>
      <c r="K3350" s="114"/>
      <c r="L3350" s="115"/>
      <c r="M3350" s="116"/>
      <c r="N3350" s="15" t="str">
        <f t="shared" si="286"/>
        <v>18092</v>
      </c>
      <c r="O3350" t="str">
        <f t="shared" si="290"/>
        <v/>
      </c>
      <c r="Q3350">
        <f t="shared" si="289"/>
        <v>18092</v>
      </c>
      <c r="R3350" s="14">
        <f t="shared" si="285"/>
        <v>1001044</v>
      </c>
    </row>
    <row r="3351" spans="1:18" ht="14.45" customHeight="1" x14ac:dyDescent="0.25">
      <c r="A3351" s="10">
        <v>952</v>
      </c>
      <c r="B3351" s="111"/>
      <c r="C3351" s="6" t="s">
        <v>4642</v>
      </c>
      <c r="D3351" s="7">
        <v>44986</v>
      </c>
      <c r="E3351" s="8" t="s">
        <v>2376</v>
      </c>
      <c r="F3351" s="9">
        <v>1899560</v>
      </c>
      <c r="G3351" s="8" t="s">
        <v>1378</v>
      </c>
      <c r="H3351" s="9">
        <v>199454</v>
      </c>
      <c r="I3351" s="112"/>
      <c r="J3351" s="113"/>
      <c r="K3351" s="114"/>
      <c r="L3351" s="115"/>
      <c r="M3351" s="116"/>
      <c r="N3351" s="15" t="str">
        <f t="shared" si="286"/>
        <v>09144</v>
      </c>
      <c r="O3351" t="str">
        <f t="shared" si="290"/>
        <v/>
      </c>
      <c r="Q3351">
        <f t="shared" si="289"/>
        <v>9144</v>
      </c>
      <c r="R3351" s="14">
        <f t="shared" si="285"/>
        <v>1899560</v>
      </c>
    </row>
    <row r="3352" spans="1:18" ht="14.45" customHeight="1" x14ac:dyDescent="0.25">
      <c r="A3352" s="10">
        <v>953</v>
      </c>
      <c r="B3352" s="111"/>
      <c r="C3352" s="6" t="s">
        <v>4643</v>
      </c>
      <c r="D3352" s="7">
        <v>44986</v>
      </c>
      <c r="E3352" s="8" t="s">
        <v>2376</v>
      </c>
      <c r="F3352" s="9">
        <v>1821508</v>
      </c>
      <c r="G3352" s="8" t="s">
        <v>1378</v>
      </c>
      <c r="H3352" s="9">
        <v>191258</v>
      </c>
      <c r="I3352" s="112"/>
      <c r="J3352" s="113"/>
      <c r="K3352" s="114"/>
      <c r="L3352" s="115"/>
      <c r="M3352" s="116"/>
      <c r="N3352" s="15" t="str">
        <f t="shared" si="286"/>
        <v>09145</v>
      </c>
      <c r="O3352" t="str">
        <f t="shared" si="290"/>
        <v/>
      </c>
      <c r="Q3352">
        <f t="shared" si="289"/>
        <v>9145</v>
      </c>
      <c r="R3352" s="14">
        <f t="shared" si="285"/>
        <v>1821508</v>
      </c>
    </row>
    <row r="3353" spans="1:18" ht="14.45" customHeight="1" x14ac:dyDescent="0.25">
      <c r="A3353" s="10">
        <v>954</v>
      </c>
      <c r="B3353" s="111"/>
      <c r="C3353" s="6" t="s">
        <v>4644</v>
      </c>
      <c r="D3353" s="7">
        <v>44996</v>
      </c>
      <c r="E3353" s="8" t="s">
        <v>2376</v>
      </c>
      <c r="F3353" s="9">
        <v>1288741</v>
      </c>
      <c r="G3353" s="8" t="s">
        <v>1378</v>
      </c>
      <c r="H3353" s="9">
        <v>135318</v>
      </c>
      <c r="I3353" s="112"/>
      <c r="J3353" s="113"/>
      <c r="K3353" s="114"/>
      <c r="L3353" s="115"/>
      <c r="M3353" s="116"/>
      <c r="N3353" s="15" t="str">
        <f t="shared" si="286"/>
        <v>13332</v>
      </c>
      <c r="O3353" t="str">
        <f t="shared" si="290"/>
        <v/>
      </c>
      <c r="Q3353">
        <f t="shared" si="289"/>
        <v>13332</v>
      </c>
      <c r="R3353" s="14">
        <f t="shared" si="285"/>
        <v>1288741</v>
      </c>
    </row>
    <row r="3354" spans="1:18" ht="14.45" customHeight="1" x14ac:dyDescent="0.25">
      <c r="A3354" s="10">
        <v>955</v>
      </c>
      <c r="B3354" s="111"/>
      <c r="C3354" s="6" t="s">
        <v>4645</v>
      </c>
      <c r="D3354" s="7">
        <v>44996</v>
      </c>
      <c r="E3354" s="8" t="s">
        <v>2376</v>
      </c>
      <c r="F3354" s="9">
        <v>374347</v>
      </c>
      <c r="G3354" s="8" t="s">
        <v>1378</v>
      </c>
      <c r="H3354" s="9">
        <v>39306</v>
      </c>
      <c r="I3354" s="112"/>
      <c r="J3354" s="113"/>
      <c r="K3354" s="114"/>
      <c r="L3354" s="115"/>
      <c r="M3354" s="116"/>
      <c r="N3354" s="15" t="str">
        <f t="shared" si="286"/>
        <v>13330</v>
      </c>
      <c r="O3354" t="str">
        <f t="shared" si="290"/>
        <v/>
      </c>
      <c r="Q3354">
        <f t="shared" si="289"/>
        <v>13330</v>
      </c>
      <c r="R3354" s="14">
        <f t="shared" si="285"/>
        <v>374347</v>
      </c>
    </row>
    <row r="3355" spans="1:18" ht="14.45" customHeight="1" x14ac:dyDescent="0.25">
      <c r="A3355" s="10">
        <v>956</v>
      </c>
      <c r="B3355" s="111"/>
      <c r="C3355" s="6" t="s">
        <v>4646</v>
      </c>
      <c r="D3355" s="7">
        <v>45015</v>
      </c>
      <c r="E3355" s="8" t="s">
        <v>2376</v>
      </c>
      <c r="F3355" s="9">
        <v>608814</v>
      </c>
      <c r="G3355" s="8" t="s">
        <v>1378</v>
      </c>
      <c r="H3355" s="9">
        <v>63925</v>
      </c>
      <c r="I3355" s="112"/>
      <c r="J3355" s="113"/>
      <c r="K3355" s="114"/>
      <c r="L3355" s="115"/>
      <c r="M3355" s="116"/>
      <c r="N3355" s="15" t="str">
        <f t="shared" si="286"/>
        <v>18093</v>
      </c>
      <c r="O3355" t="str">
        <f t="shared" si="290"/>
        <v/>
      </c>
      <c r="Q3355">
        <f t="shared" si="289"/>
        <v>18093</v>
      </c>
      <c r="R3355" s="14">
        <f t="shared" si="285"/>
        <v>608814</v>
      </c>
    </row>
    <row r="3356" spans="1:18" ht="14.45" customHeight="1" x14ac:dyDescent="0.25">
      <c r="A3356" s="10">
        <v>957</v>
      </c>
      <c r="B3356" s="111"/>
      <c r="C3356" s="6" t="s">
        <v>4647</v>
      </c>
      <c r="D3356" s="7">
        <v>44996</v>
      </c>
      <c r="E3356" s="8" t="s">
        <v>2376</v>
      </c>
      <c r="F3356" s="9">
        <v>1685420</v>
      </c>
      <c r="G3356" s="8" t="s">
        <v>1378</v>
      </c>
      <c r="H3356" s="9">
        <v>176969</v>
      </c>
      <c r="I3356" s="112"/>
      <c r="J3356" s="113"/>
      <c r="K3356" s="114"/>
      <c r="L3356" s="115"/>
      <c r="M3356" s="116"/>
      <c r="N3356" s="15" t="str">
        <f t="shared" si="286"/>
        <v>13331</v>
      </c>
      <c r="O3356" t="str">
        <f t="shared" si="290"/>
        <v/>
      </c>
      <c r="Q3356">
        <f t="shared" si="289"/>
        <v>13331</v>
      </c>
      <c r="R3356" s="14">
        <f t="shared" si="285"/>
        <v>1685420</v>
      </c>
    </row>
    <row r="3357" spans="1:18" ht="14.45" customHeight="1" x14ac:dyDescent="0.25">
      <c r="A3357" s="11">
        <v>958</v>
      </c>
      <c r="B3357" s="100"/>
      <c r="C3357" s="6" t="s">
        <v>4648</v>
      </c>
      <c r="D3357" s="7">
        <v>45003</v>
      </c>
      <c r="E3357" s="8" t="s">
        <v>2376</v>
      </c>
      <c r="F3357" s="9">
        <v>1077517</v>
      </c>
      <c r="G3357" s="8" t="s">
        <v>1378</v>
      </c>
      <c r="H3357" s="9">
        <v>113139</v>
      </c>
      <c r="I3357" s="104"/>
      <c r="J3357" s="105"/>
      <c r="K3357" s="106"/>
      <c r="L3357" s="109"/>
      <c r="M3357" s="110"/>
      <c r="N3357" s="15" t="str">
        <f t="shared" si="286"/>
        <v>15692</v>
      </c>
      <c r="O3357" t="str">
        <f t="shared" si="290"/>
        <v/>
      </c>
      <c r="Q3357">
        <f t="shared" si="289"/>
        <v>15692</v>
      </c>
      <c r="R3357" s="14">
        <f t="shared" si="285"/>
        <v>1077517</v>
      </c>
    </row>
    <row r="3358" spans="1:18" ht="16.149999999999999" customHeight="1" x14ac:dyDescent="0.25">
      <c r="A3358" s="12">
        <v>959</v>
      </c>
      <c r="B3358" s="12" t="s">
        <v>4649</v>
      </c>
      <c r="C3358" s="6" t="s">
        <v>4650</v>
      </c>
      <c r="D3358" s="7">
        <v>45002</v>
      </c>
      <c r="E3358" s="8" t="s">
        <v>4651</v>
      </c>
      <c r="F3358" s="9">
        <v>-391383</v>
      </c>
      <c r="G3358" s="8" t="s">
        <v>1378</v>
      </c>
      <c r="H3358" s="9">
        <v>-41095</v>
      </c>
      <c r="I3358" s="94">
        <v>-350288</v>
      </c>
      <c r="J3358" s="95"/>
      <c r="K3358" s="96"/>
      <c r="L3358" s="97" t="s">
        <v>1234</v>
      </c>
      <c r="M3358" s="98"/>
      <c r="N3358" t="str">
        <f t="shared" si="286"/>
        <v>'146</v>
      </c>
      <c r="O3358" t="str">
        <f t="shared" si="290"/>
        <v>HT</v>
      </c>
      <c r="P3358" t="str">
        <f>+RIGHT(N3358,LEN(N3358)-1)</f>
        <v>146</v>
      </c>
      <c r="Q3358">
        <f>+P3358*1</f>
        <v>146</v>
      </c>
      <c r="R3358" s="14">
        <f t="shared" si="285"/>
        <v>-391383</v>
      </c>
    </row>
    <row r="3359" spans="1:18" ht="16.149999999999999" customHeight="1" x14ac:dyDescent="0.25">
      <c r="A3359" s="12">
        <v>960</v>
      </c>
      <c r="B3359" s="12" t="s">
        <v>4652</v>
      </c>
      <c r="C3359" s="6" t="s">
        <v>4653</v>
      </c>
      <c r="D3359" s="7">
        <v>45013</v>
      </c>
      <c r="E3359" s="8" t="s">
        <v>4654</v>
      </c>
      <c r="F3359" s="9">
        <v>-199650</v>
      </c>
      <c r="G3359" s="8" t="s">
        <v>1378</v>
      </c>
      <c r="H3359" s="9">
        <v>-20963</v>
      </c>
      <c r="I3359" s="94">
        <v>-178687</v>
      </c>
      <c r="J3359" s="95"/>
      <c r="K3359" s="96"/>
      <c r="L3359" s="97" t="s">
        <v>1234</v>
      </c>
      <c r="M3359" s="98"/>
      <c r="N3359" t="str">
        <f t="shared" si="286"/>
        <v>'167</v>
      </c>
      <c r="O3359" t="str">
        <f t="shared" si="290"/>
        <v>HT</v>
      </c>
      <c r="P3359" t="str">
        <f>+RIGHT(N3359,LEN(N3359)-1)</f>
        <v>167</v>
      </c>
      <c r="Q3359">
        <f>+P3359*1</f>
        <v>167</v>
      </c>
      <c r="R3359" s="14">
        <f t="shared" si="285"/>
        <v>-199650</v>
      </c>
    </row>
    <row r="3360" spans="1:18" ht="16.149999999999999" customHeight="1" x14ac:dyDescent="0.25">
      <c r="A3360" s="12">
        <v>961</v>
      </c>
      <c r="B3360" s="12" t="s">
        <v>4655</v>
      </c>
      <c r="C3360" s="6" t="s">
        <v>4656</v>
      </c>
      <c r="D3360" s="7">
        <v>44971</v>
      </c>
      <c r="E3360" s="8" t="s">
        <v>2376</v>
      </c>
      <c r="F3360" s="9">
        <v>1734730</v>
      </c>
      <c r="G3360" s="8" t="s">
        <v>1378</v>
      </c>
      <c r="H3360" s="9">
        <v>182147</v>
      </c>
      <c r="I3360" s="94">
        <v>1552583</v>
      </c>
      <c r="J3360" s="95"/>
      <c r="K3360" s="96"/>
      <c r="L3360" s="97" t="s">
        <v>1259</v>
      </c>
      <c r="M3360" s="98"/>
      <c r="N3360" s="15" t="str">
        <f t="shared" si="286"/>
        <v>04079</v>
      </c>
      <c r="O3360" t="str">
        <f t="shared" si="290"/>
        <v/>
      </c>
      <c r="Q3360">
        <f t="shared" ref="Q3360:Q3388" si="291">+N3360*1</f>
        <v>4079</v>
      </c>
      <c r="R3360" s="14">
        <f t="shared" si="285"/>
        <v>1734730</v>
      </c>
    </row>
    <row r="3361" spans="1:18" ht="16.149999999999999" customHeight="1" x14ac:dyDescent="0.25">
      <c r="A3361" s="12">
        <v>962</v>
      </c>
      <c r="B3361" s="12" t="s">
        <v>4657</v>
      </c>
      <c r="C3361" s="6" t="s">
        <v>4658</v>
      </c>
      <c r="D3361" s="7">
        <v>44980</v>
      </c>
      <c r="E3361" s="8" t="s">
        <v>2376</v>
      </c>
      <c r="F3361" s="9">
        <v>1879628</v>
      </c>
      <c r="G3361" s="8" t="s">
        <v>1378</v>
      </c>
      <c r="H3361" s="9">
        <v>197361</v>
      </c>
      <c r="I3361" s="94">
        <v>1682267</v>
      </c>
      <c r="J3361" s="95"/>
      <c r="K3361" s="96"/>
      <c r="L3361" s="97" t="s">
        <v>1259</v>
      </c>
      <c r="M3361" s="98"/>
      <c r="N3361" s="15" t="str">
        <f t="shared" si="286"/>
        <v>07472</v>
      </c>
      <c r="O3361" t="str">
        <f t="shared" si="290"/>
        <v/>
      </c>
      <c r="Q3361">
        <f t="shared" si="291"/>
        <v>7472</v>
      </c>
      <c r="R3361" s="14">
        <f t="shared" ref="R3361:R3424" si="292">+F3361</f>
        <v>1879628</v>
      </c>
    </row>
    <row r="3362" spans="1:18" ht="14.45" customHeight="1" x14ac:dyDescent="0.25">
      <c r="A3362" s="5">
        <v>963</v>
      </c>
      <c r="B3362" s="99" t="s">
        <v>4659</v>
      </c>
      <c r="C3362" s="6" t="s">
        <v>4660</v>
      </c>
      <c r="D3362" s="7">
        <v>45013</v>
      </c>
      <c r="E3362" s="8" t="s">
        <v>2376</v>
      </c>
      <c r="F3362" s="9">
        <v>1259715</v>
      </c>
      <c r="G3362" s="8" t="s">
        <v>1378</v>
      </c>
      <c r="H3362" s="9">
        <v>132270</v>
      </c>
      <c r="I3362" s="101">
        <v>26146915</v>
      </c>
      <c r="J3362" s="102"/>
      <c r="K3362" s="103"/>
      <c r="L3362" s="107" t="s">
        <v>1259</v>
      </c>
      <c r="M3362" s="108"/>
      <c r="N3362" s="15" t="str">
        <f t="shared" si="286"/>
        <v>17667</v>
      </c>
      <c r="O3362" t="str">
        <f t="shared" si="290"/>
        <v/>
      </c>
      <c r="Q3362">
        <f t="shared" si="291"/>
        <v>17667</v>
      </c>
      <c r="R3362" s="14">
        <f t="shared" si="292"/>
        <v>1259715</v>
      </c>
    </row>
    <row r="3363" spans="1:18" ht="14.45" customHeight="1" x14ac:dyDescent="0.25">
      <c r="A3363" s="10">
        <v>964</v>
      </c>
      <c r="B3363" s="111"/>
      <c r="C3363" s="6" t="s">
        <v>4661</v>
      </c>
      <c r="D3363" s="7">
        <v>45002</v>
      </c>
      <c r="E3363" s="8" t="s">
        <v>2376</v>
      </c>
      <c r="F3363" s="9">
        <v>608814</v>
      </c>
      <c r="G3363" s="8" t="s">
        <v>1378</v>
      </c>
      <c r="H3363" s="9">
        <v>63925</v>
      </c>
      <c r="I3363" s="112"/>
      <c r="J3363" s="113"/>
      <c r="K3363" s="114"/>
      <c r="L3363" s="115"/>
      <c r="M3363" s="116"/>
      <c r="N3363" s="15" t="str">
        <f t="shared" si="286"/>
        <v>15610</v>
      </c>
      <c r="O3363" t="str">
        <f t="shared" si="290"/>
        <v/>
      </c>
      <c r="Q3363">
        <f t="shared" si="291"/>
        <v>15610</v>
      </c>
      <c r="R3363" s="14">
        <f t="shared" si="292"/>
        <v>608814</v>
      </c>
    </row>
    <row r="3364" spans="1:18" ht="14.45" customHeight="1" x14ac:dyDescent="0.25">
      <c r="A3364" s="10">
        <v>965</v>
      </c>
      <c r="B3364" s="111"/>
      <c r="C3364" s="6" t="s">
        <v>4662</v>
      </c>
      <c r="D3364" s="7">
        <v>45005</v>
      </c>
      <c r="E3364" s="8" t="s">
        <v>2376</v>
      </c>
      <c r="F3364" s="9">
        <v>1434297</v>
      </c>
      <c r="G3364" s="8" t="s">
        <v>1378</v>
      </c>
      <c r="H3364" s="9">
        <v>150601</v>
      </c>
      <c r="I3364" s="112"/>
      <c r="J3364" s="113"/>
      <c r="K3364" s="114"/>
      <c r="L3364" s="115"/>
      <c r="M3364" s="116"/>
      <c r="N3364" s="15" t="str">
        <f t="shared" si="286"/>
        <v>15749</v>
      </c>
      <c r="O3364" t="str">
        <f t="shared" si="290"/>
        <v/>
      </c>
      <c r="Q3364">
        <f t="shared" si="291"/>
        <v>15749</v>
      </c>
      <c r="R3364" s="14">
        <f t="shared" si="292"/>
        <v>1434297</v>
      </c>
    </row>
    <row r="3365" spans="1:18" ht="14.45" customHeight="1" x14ac:dyDescent="0.25">
      <c r="A3365" s="10">
        <v>966</v>
      </c>
      <c r="B3365" s="111"/>
      <c r="C3365" s="6" t="s">
        <v>4663</v>
      </c>
      <c r="D3365" s="7">
        <v>44999</v>
      </c>
      <c r="E3365" s="8" t="s">
        <v>2376</v>
      </c>
      <c r="F3365" s="9">
        <v>2031796</v>
      </c>
      <c r="G3365" s="8" t="s">
        <v>1378</v>
      </c>
      <c r="H3365" s="9">
        <v>213339</v>
      </c>
      <c r="I3365" s="112"/>
      <c r="J3365" s="113"/>
      <c r="K3365" s="114"/>
      <c r="L3365" s="115"/>
      <c r="M3365" s="116"/>
      <c r="N3365" s="15" t="str">
        <f t="shared" si="286"/>
        <v>13569</v>
      </c>
      <c r="O3365" t="str">
        <f t="shared" si="290"/>
        <v/>
      </c>
      <c r="Q3365">
        <f t="shared" si="291"/>
        <v>13569</v>
      </c>
      <c r="R3365" s="14">
        <f t="shared" si="292"/>
        <v>2031796</v>
      </c>
    </row>
    <row r="3366" spans="1:18" ht="14.45" customHeight="1" x14ac:dyDescent="0.25">
      <c r="A3366" s="10">
        <v>967</v>
      </c>
      <c r="B3366" s="111"/>
      <c r="C3366" s="6" t="s">
        <v>4664</v>
      </c>
      <c r="D3366" s="7">
        <v>45000</v>
      </c>
      <c r="E3366" s="8" t="s">
        <v>2376</v>
      </c>
      <c r="F3366" s="9">
        <v>374347</v>
      </c>
      <c r="G3366" s="8" t="s">
        <v>1378</v>
      </c>
      <c r="H3366" s="9">
        <v>39306</v>
      </c>
      <c r="I3366" s="112"/>
      <c r="J3366" s="113"/>
      <c r="K3366" s="114"/>
      <c r="L3366" s="115"/>
      <c r="M3366" s="116"/>
      <c r="N3366" s="15" t="str">
        <f t="shared" ref="N3366:N3428" si="293">+RIGHT(C3366,5)</f>
        <v>13696</v>
      </c>
      <c r="O3366" t="str">
        <f t="shared" si="290"/>
        <v/>
      </c>
      <c r="Q3366">
        <f t="shared" si="291"/>
        <v>13696</v>
      </c>
      <c r="R3366" s="14">
        <f t="shared" si="292"/>
        <v>374347</v>
      </c>
    </row>
    <row r="3367" spans="1:18" ht="14.45" customHeight="1" x14ac:dyDescent="0.25">
      <c r="A3367" s="10">
        <v>968</v>
      </c>
      <c r="B3367" s="111"/>
      <c r="C3367" s="6" t="s">
        <v>4665</v>
      </c>
      <c r="D3367" s="7">
        <v>45002</v>
      </c>
      <c r="E3367" s="8" t="s">
        <v>2376</v>
      </c>
      <c r="F3367" s="9">
        <v>1039995</v>
      </c>
      <c r="G3367" s="8" t="s">
        <v>1378</v>
      </c>
      <c r="H3367" s="9">
        <v>109199</v>
      </c>
      <c r="I3367" s="112"/>
      <c r="J3367" s="113"/>
      <c r="K3367" s="114"/>
      <c r="L3367" s="115"/>
      <c r="M3367" s="116"/>
      <c r="N3367" s="15" t="str">
        <f t="shared" si="293"/>
        <v>15613</v>
      </c>
      <c r="O3367" t="str">
        <f t="shared" si="290"/>
        <v/>
      </c>
      <c r="Q3367">
        <f t="shared" si="291"/>
        <v>15613</v>
      </c>
      <c r="R3367" s="14">
        <f t="shared" si="292"/>
        <v>1039995</v>
      </c>
    </row>
    <row r="3368" spans="1:18" ht="14.45" customHeight="1" x14ac:dyDescent="0.25">
      <c r="A3368" s="10">
        <v>969</v>
      </c>
      <c r="B3368" s="111"/>
      <c r="C3368" s="6" t="s">
        <v>4666</v>
      </c>
      <c r="D3368" s="7">
        <v>45000</v>
      </c>
      <c r="E3368" s="8" t="s">
        <v>2376</v>
      </c>
      <c r="F3368" s="9">
        <v>1350901</v>
      </c>
      <c r="G3368" s="8" t="s">
        <v>1378</v>
      </c>
      <c r="H3368" s="9">
        <v>141845</v>
      </c>
      <c r="I3368" s="112"/>
      <c r="J3368" s="113"/>
      <c r="K3368" s="114"/>
      <c r="L3368" s="115"/>
      <c r="M3368" s="116"/>
      <c r="N3368" s="15" t="str">
        <f t="shared" si="293"/>
        <v>13694</v>
      </c>
      <c r="O3368" t="str">
        <f t="shared" si="290"/>
        <v/>
      </c>
      <c r="Q3368">
        <f t="shared" si="291"/>
        <v>13694</v>
      </c>
      <c r="R3368" s="14">
        <f t="shared" si="292"/>
        <v>1350901</v>
      </c>
    </row>
    <row r="3369" spans="1:18" ht="14.45" customHeight="1" x14ac:dyDescent="0.25">
      <c r="A3369" s="10">
        <v>970</v>
      </c>
      <c r="B3369" s="111"/>
      <c r="C3369" s="6" t="s">
        <v>4667</v>
      </c>
      <c r="D3369" s="7">
        <v>45000</v>
      </c>
      <c r="E3369" s="8" t="s">
        <v>2376</v>
      </c>
      <c r="F3369" s="9">
        <v>374347</v>
      </c>
      <c r="G3369" s="8" t="s">
        <v>1378</v>
      </c>
      <c r="H3369" s="9">
        <v>39306</v>
      </c>
      <c r="I3369" s="112"/>
      <c r="J3369" s="113"/>
      <c r="K3369" s="114"/>
      <c r="L3369" s="115"/>
      <c r="M3369" s="116"/>
      <c r="N3369" s="15" t="str">
        <f t="shared" si="293"/>
        <v>13695</v>
      </c>
      <c r="O3369" t="str">
        <f t="shared" si="290"/>
        <v/>
      </c>
      <c r="Q3369">
        <f t="shared" si="291"/>
        <v>13695</v>
      </c>
      <c r="R3369" s="14">
        <f t="shared" si="292"/>
        <v>374347</v>
      </c>
    </row>
    <row r="3370" spans="1:18" ht="14.45" customHeight="1" x14ac:dyDescent="0.25">
      <c r="A3370" s="10">
        <v>971</v>
      </c>
      <c r="B3370" s="111"/>
      <c r="C3370" s="6" t="s">
        <v>4668</v>
      </c>
      <c r="D3370" s="7">
        <v>45002</v>
      </c>
      <c r="E3370" s="8" t="s">
        <v>2376</v>
      </c>
      <c r="F3370" s="9">
        <v>374347</v>
      </c>
      <c r="G3370" s="8" t="s">
        <v>1378</v>
      </c>
      <c r="H3370" s="9">
        <v>39306</v>
      </c>
      <c r="I3370" s="112"/>
      <c r="J3370" s="113"/>
      <c r="K3370" s="114"/>
      <c r="L3370" s="115"/>
      <c r="M3370" s="116"/>
      <c r="N3370" s="15" t="str">
        <f t="shared" si="293"/>
        <v>15608</v>
      </c>
      <c r="O3370" t="str">
        <f t="shared" si="290"/>
        <v/>
      </c>
      <c r="Q3370">
        <f t="shared" si="291"/>
        <v>15608</v>
      </c>
      <c r="R3370" s="14">
        <f t="shared" si="292"/>
        <v>374347</v>
      </c>
    </row>
    <row r="3371" spans="1:18" ht="14.45" customHeight="1" x14ac:dyDescent="0.25">
      <c r="A3371" s="10">
        <v>972</v>
      </c>
      <c r="B3371" s="111"/>
      <c r="C3371" s="6" t="s">
        <v>4669</v>
      </c>
      <c r="D3371" s="7">
        <v>45002</v>
      </c>
      <c r="E3371" s="8" t="s">
        <v>2376</v>
      </c>
      <c r="F3371" s="9">
        <v>1300614</v>
      </c>
      <c r="G3371" s="8" t="s">
        <v>1378</v>
      </c>
      <c r="H3371" s="9">
        <v>136564</v>
      </c>
      <c r="I3371" s="112"/>
      <c r="J3371" s="113"/>
      <c r="K3371" s="114"/>
      <c r="L3371" s="115"/>
      <c r="M3371" s="116"/>
      <c r="N3371" s="15" t="str">
        <f t="shared" si="293"/>
        <v>15612</v>
      </c>
      <c r="O3371" t="str">
        <f t="shared" si="290"/>
        <v/>
      </c>
      <c r="Q3371">
        <f t="shared" si="291"/>
        <v>15612</v>
      </c>
      <c r="R3371" s="14">
        <f t="shared" si="292"/>
        <v>1300614</v>
      </c>
    </row>
    <row r="3372" spans="1:18" ht="14.45" customHeight="1" x14ac:dyDescent="0.25">
      <c r="A3372" s="10">
        <v>973</v>
      </c>
      <c r="B3372" s="111"/>
      <c r="C3372" s="6" t="s">
        <v>4670</v>
      </c>
      <c r="D3372" s="7">
        <v>44999</v>
      </c>
      <c r="E3372" s="8" t="s">
        <v>2376</v>
      </c>
      <c r="F3372" s="9">
        <v>1595761</v>
      </c>
      <c r="G3372" s="8" t="s">
        <v>1378</v>
      </c>
      <c r="H3372" s="9">
        <v>167555</v>
      </c>
      <c r="I3372" s="112"/>
      <c r="J3372" s="113"/>
      <c r="K3372" s="114"/>
      <c r="L3372" s="115"/>
      <c r="M3372" s="116"/>
      <c r="N3372" s="15" t="str">
        <f t="shared" si="293"/>
        <v>13570</v>
      </c>
      <c r="O3372" t="str">
        <f t="shared" si="290"/>
        <v/>
      </c>
      <c r="Q3372">
        <f t="shared" si="291"/>
        <v>13570</v>
      </c>
      <c r="R3372" s="14">
        <f t="shared" si="292"/>
        <v>1595761</v>
      </c>
    </row>
    <row r="3373" spans="1:18" ht="14.45" customHeight="1" x14ac:dyDescent="0.25">
      <c r="A3373" s="10">
        <v>974</v>
      </c>
      <c r="B3373" s="111"/>
      <c r="C3373" s="6" t="s">
        <v>4671</v>
      </c>
      <c r="D3373" s="7">
        <v>44986</v>
      </c>
      <c r="E3373" s="8" t="s">
        <v>2376</v>
      </c>
      <c r="F3373" s="9">
        <v>2411861</v>
      </c>
      <c r="G3373" s="8" t="s">
        <v>1378</v>
      </c>
      <c r="H3373" s="9">
        <v>253245</v>
      </c>
      <c r="I3373" s="112"/>
      <c r="J3373" s="113"/>
      <c r="K3373" s="114"/>
      <c r="L3373" s="115"/>
      <c r="M3373" s="116"/>
      <c r="N3373" s="15" t="str">
        <f t="shared" si="293"/>
        <v>09143</v>
      </c>
      <c r="O3373" t="str">
        <f t="shared" si="290"/>
        <v/>
      </c>
      <c r="Q3373">
        <f t="shared" si="291"/>
        <v>9143</v>
      </c>
      <c r="R3373" s="14">
        <f t="shared" si="292"/>
        <v>2411861</v>
      </c>
    </row>
    <row r="3374" spans="1:18" ht="14.45" customHeight="1" x14ac:dyDescent="0.25">
      <c r="A3374" s="10">
        <v>975</v>
      </c>
      <c r="B3374" s="111"/>
      <c r="C3374" s="6" t="s">
        <v>4672</v>
      </c>
      <c r="D3374" s="7">
        <v>45000</v>
      </c>
      <c r="E3374" s="8" t="s">
        <v>2376</v>
      </c>
      <c r="F3374" s="9">
        <v>374347</v>
      </c>
      <c r="G3374" s="8" t="s">
        <v>1378</v>
      </c>
      <c r="H3374" s="9">
        <v>39306</v>
      </c>
      <c r="I3374" s="112"/>
      <c r="J3374" s="113"/>
      <c r="K3374" s="114"/>
      <c r="L3374" s="115"/>
      <c r="M3374" s="116"/>
      <c r="N3374" s="15" t="str">
        <f t="shared" si="293"/>
        <v>13692</v>
      </c>
      <c r="O3374" t="str">
        <f t="shared" si="290"/>
        <v/>
      </c>
      <c r="Q3374">
        <f t="shared" si="291"/>
        <v>13692</v>
      </c>
      <c r="R3374" s="14">
        <f t="shared" si="292"/>
        <v>374347</v>
      </c>
    </row>
    <row r="3375" spans="1:18" ht="14.45" customHeight="1" x14ac:dyDescent="0.25">
      <c r="A3375" s="10">
        <v>976</v>
      </c>
      <c r="B3375" s="111"/>
      <c r="C3375" s="6" t="s">
        <v>4673</v>
      </c>
      <c r="D3375" s="7">
        <v>45002</v>
      </c>
      <c r="E3375" s="8" t="s">
        <v>2376</v>
      </c>
      <c r="F3375" s="9">
        <v>374347</v>
      </c>
      <c r="G3375" s="8" t="s">
        <v>1378</v>
      </c>
      <c r="H3375" s="9">
        <v>39306</v>
      </c>
      <c r="I3375" s="112"/>
      <c r="J3375" s="113"/>
      <c r="K3375" s="114"/>
      <c r="L3375" s="115"/>
      <c r="M3375" s="116"/>
      <c r="N3375" s="15" t="str">
        <f t="shared" si="293"/>
        <v>15611</v>
      </c>
      <c r="O3375" t="str">
        <f t="shared" si="290"/>
        <v/>
      </c>
      <c r="Q3375">
        <f t="shared" si="291"/>
        <v>15611</v>
      </c>
      <c r="R3375" s="14">
        <f t="shared" si="292"/>
        <v>374347</v>
      </c>
    </row>
    <row r="3376" spans="1:18" ht="14.45" customHeight="1" x14ac:dyDescent="0.25">
      <c r="A3376" s="10">
        <v>977</v>
      </c>
      <c r="B3376" s="111"/>
      <c r="C3376" s="6" t="s">
        <v>4674</v>
      </c>
      <c r="D3376" s="7">
        <v>44986</v>
      </c>
      <c r="E3376" s="8" t="s">
        <v>2376</v>
      </c>
      <c r="F3376" s="9">
        <v>1649435</v>
      </c>
      <c r="G3376" s="8" t="s">
        <v>1378</v>
      </c>
      <c r="H3376" s="9">
        <v>173191</v>
      </c>
      <c r="I3376" s="112"/>
      <c r="J3376" s="113"/>
      <c r="K3376" s="114"/>
      <c r="L3376" s="115"/>
      <c r="M3376" s="116"/>
      <c r="N3376" s="15" t="str">
        <f t="shared" si="293"/>
        <v>09142</v>
      </c>
      <c r="O3376" t="str">
        <f t="shared" si="290"/>
        <v/>
      </c>
      <c r="Q3376">
        <f t="shared" si="291"/>
        <v>9142</v>
      </c>
      <c r="R3376" s="14">
        <f t="shared" si="292"/>
        <v>1649435</v>
      </c>
    </row>
    <row r="3377" spans="1:18" ht="14.45" customHeight="1" x14ac:dyDescent="0.25">
      <c r="A3377" s="10">
        <v>978</v>
      </c>
      <c r="B3377" s="111"/>
      <c r="C3377" s="6" t="s">
        <v>4675</v>
      </c>
      <c r="D3377" s="7">
        <v>45000</v>
      </c>
      <c r="E3377" s="8" t="s">
        <v>2376</v>
      </c>
      <c r="F3377" s="9">
        <v>374347</v>
      </c>
      <c r="G3377" s="8" t="s">
        <v>1378</v>
      </c>
      <c r="H3377" s="9">
        <v>39306</v>
      </c>
      <c r="I3377" s="112"/>
      <c r="J3377" s="113"/>
      <c r="K3377" s="114"/>
      <c r="L3377" s="115"/>
      <c r="M3377" s="116"/>
      <c r="N3377" s="15" t="str">
        <f t="shared" si="293"/>
        <v>13691</v>
      </c>
      <c r="O3377" t="str">
        <f t="shared" si="290"/>
        <v/>
      </c>
      <c r="Q3377">
        <f t="shared" si="291"/>
        <v>13691</v>
      </c>
      <c r="R3377" s="14">
        <f t="shared" si="292"/>
        <v>374347</v>
      </c>
    </row>
    <row r="3378" spans="1:18" ht="14.45" customHeight="1" x14ac:dyDescent="0.25">
      <c r="A3378" s="10">
        <v>979</v>
      </c>
      <c r="B3378" s="111"/>
      <c r="C3378" s="6" t="s">
        <v>4676</v>
      </c>
      <c r="D3378" s="7">
        <v>44989</v>
      </c>
      <c r="E3378" s="8" t="s">
        <v>2376</v>
      </c>
      <c r="F3378" s="9">
        <v>1762576</v>
      </c>
      <c r="G3378" s="8" t="s">
        <v>1378</v>
      </c>
      <c r="H3378" s="9">
        <v>185070</v>
      </c>
      <c r="I3378" s="112"/>
      <c r="J3378" s="113"/>
      <c r="K3378" s="114"/>
      <c r="L3378" s="115"/>
      <c r="M3378" s="116"/>
      <c r="N3378" s="15" t="str">
        <f t="shared" si="293"/>
        <v>11315</v>
      </c>
      <c r="O3378" t="str">
        <f t="shared" si="290"/>
        <v/>
      </c>
      <c r="Q3378">
        <f t="shared" si="291"/>
        <v>11315</v>
      </c>
      <c r="R3378" s="14">
        <f t="shared" si="292"/>
        <v>1762576</v>
      </c>
    </row>
    <row r="3379" spans="1:18" ht="14.45" customHeight="1" x14ac:dyDescent="0.25">
      <c r="A3379" s="10">
        <v>980</v>
      </c>
      <c r="B3379" s="111"/>
      <c r="C3379" s="6" t="s">
        <v>4677</v>
      </c>
      <c r="D3379" s="7">
        <v>45000</v>
      </c>
      <c r="E3379" s="8" t="s">
        <v>2376</v>
      </c>
      <c r="F3379" s="9">
        <v>1596417</v>
      </c>
      <c r="G3379" s="8" t="s">
        <v>1378</v>
      </c>
      <c r="H3379" s="9">
        <v>167624</v>
      </c>
      <c r="I3379" s="112"/>
      <c r="J3379" s="113"/>
      <c r="K3379" s="114"/>
      <c r="L3379" s="115"/>
      <c r="M3379" s="116"/>
      <c r="N3379" s="15" t="str">
        <f t="shared" si="293"/>
        <v>13693</v>
      </c>
      <c r="O3379" t="str">
        <f t="shared" si="290"/>
        <v/>
      </c>
      <c r="Q3379">
        <f t="shared" si="291"/>
        <v>13693</v>
      </c>
      <c r="R3379" s="14">
        <f t="shared" si="292"/>
        <v>1596417</v>
      </c>
    </row>
    <row r="3380" spans="1:18" ht="14.45" customHeight="1" x14ac:dyDescent="0.25">
      <c r="A3380" s="10">
        <v>981</v>
      </c>
      <c r="B3380" s="111"/>
      <c r="C3380" s="6" t="s">
        <v>4678</v>
      </c>
      <c r="D3380" s="7">
        <v>45002</v>
      </c>
      <c r="E3380" s="8" t="s">
        <v>2376</v>
      </c>
      <c r="F3380" s="9">
        <v>374347</v>
      </c>
      <c r="G3380" s="8" t="s">
        <v>1378</v>
      </c>
      <c r="H3380" s="9">
        <v>39306</v>
      </c>
      <c r="I3380" s="112"/>
      <c r="J3380" s="113"/>
      <c r="K3380" s="114"/>
      <c r="L3380" s="115"/>
      <c r="M3380" s="116"/>
      <c r="N3380" s="15" t="str">
        <f t="shared" si="293"/>
        <v>15609</v>
      </c>
      <c r="O3380" t="str">
        <f t="shared" si="290"/>
        <v/>
      </c>
      <c r="Q3380">
        <f t="shared" si="291"/>
        <v>15609</v>
      </c>
      <c r="R3380" s="14">
        <f t="shared" si="292"/>
        <v>374347</v>
      </c>
    </row>
    <row r="3381" spans="1:18" ht="14.45" customHeight="1" x14ac:dyDescent="0.25">
      <c r="A3381" s="10">
        <v>982</v>
      </c>
      <c r="B3381" s="111"/>
      <c r="C3381" s="6" t="s">
        <v>4679</v>
      </c>
      <c r="D3381" s="7">
        <v>44989</v>
      </c>
      <c r="E3381" s="8" t="s">
        <v>2376</v>
      </c>
      <c r="F3381" s="9">
        <v>812246</v>
      </c>
      <c r="G3381" s="8" t="s">
        <v>1378</v>
      </c>
      <c r="H3381" s="9">
        <v>85286</v>
      </c>
      <c r="I3381" s="112"/>
      <c r="J3381" s="113"/>
      <c r="K3381" s="114"/>
      <c r="L3381" s="115"/>
      <c r="M3381" s="116"/>
      <c r="N3381" s="15" t="str">
        <f t="shared" si="293"/>
        <v>11313</v>
      </c>
      <c r="O3381" t="str">
        <f t="shared" si="290"/>
        <v/>
      </c>
      <c r="Q3381">
        <f t="shared" si="291"/>
        <v>11313</v>
      </c>
      <c r="R3381" s="14">
        <f t="shared" si="292"/>
        <v>812246</v>
      </c>
    </row>
    <row r="3382" spans="1:18" ht="14.45" customHeight="1" x14ac:dyDescent="0.25">
      <c r="A3382" s="10">
        <v>983</v>
      </c>
      <c r="B3382" s="111"/>
      <c r="C3382" s="6" t="s">
        <v>4680</v>
      </c>
      <c r="D3382" s="7">
        <v>44988</v>
      </c>
      <c r="E3382" s="8" t="s">
        <v>2376</v>
      </c>
      <c r="F3382" s="9">
        <v>1334735</v>
      </c>
      <c r="G3382" s="8" t="s">
        <v>1378</v>
      </c>
      <c r="H3382" s="9">
        <v>140147</v>
      </c>
      <c r="I3382" s="112"/>
      <c r="J3382" s="113"/>
      <c r="K3382" s="114"/>
      <c r="L3382" s="115"/>
      <c r="M3382" s="116"/>
      <c r="N3382" s="15" t="str">
        <f t="shared" si="293"/>
        <v>11247</v>
      </c>
      <c r="O3382" t="str">
        <f t="shared" si="290"/>
        <v/>
      </c>
      <c r="Q3382">
        <f t="shared" si="291"/>
        <v>11247</v>
      </c>
      <c r="R3382" s="14">
        <f t="shared" si="292"/>
        <v>1334735</v>
      </c>
    </row>
    <row r="3383" spans="1:18" ht="14.45" customHeight="1" x14ac:dyDescent="0.25">
      <c r="A3383" s="10">
        <v>984</v>
      </c>
      <c r="B3383" s="111"/>
      <c r="C3383" s="6" t="s">
        <v>4681</v>
      </c>
      <c r="D3383" s="7">
        <v>45002</v>
      </c>
      <c r="E3383" s="8" t="s">
        <v>2376</v>
      </c>
      <c r="F3383" s="9">
        <v>1813805</v>
      </c>
      <c r="G3383" s="8" t="s">
        <v>1378</v>
      </c>
      <c r="H3383" s="9">
        <v>190450</v>
      </c>
      <c r="I3383" s="112"/>
      <c r="J3383" s="113"/>
      <c r="K3383" s="114"/>
      <c r="L3383" s="115"/>
      <c r="M3383" s="116"/>
      <c r="N3383" s="15" t="str">
        <f t="shared" si="293"/>
        <v>15617</v>
      </c>
      <c r="O3383" t="str">
        <f t="shared" si="290"/>
        <v/>
      </c>
      <c r="Q3383">
        <f t="shared" si="291"/>
        <v>15617</v>
      </c>
      <c r="R3383" s="14">
        <f t="shared" si="292"/>
        <v>1813805</v>
      </c>
    </row>
    <row r="3384" spans="1:18" ht="14.45" customHeight="1" x14ac:dyDescent="0.25">
      <c r="A3384" s="10">
        <v>985</v>
      </c>
      <c r="B3384" s="111"/>
      <c r="C3384" s="6" t="s">
        <v>4682</v>
      </c>
      <c r="D3384" s="7">
        <v>45012</v>
      </c>
      <c r="E3384" s="8" t="s">
        <v>2376</v>
      </c>
      <c r="F3384" s="9">
        <v>2215497</v>
      </c>
      <c r="G3384" s="8" t="s">
        <v>1378</v>
      </c>
      <c r="H3384" s="9">
        <v>232627</v>
      </c>
      <c r="I3384" s="112"/>
      <c r="J3384" s="113"/>
      <c r="K3384" s="114"/>
      <c r="L3384" s="115"/>
      <c r="M3384" s="116"/>
      <c r="N3384" s="15" t="str">
        <f t="shared" si="293"/>
        <v>17537</v>
      </c>
      <c r="O3384" t="str">
        <f t="shared" si="290"/>
        <v/>
      </c>
      <c r="Q3384">
        <f t="shared" si="291"/>
        <v>17537</v>
      </c>
      <c r="R3384" s="14">
        <f t="shared" si="292"/>
        <v>2215497</v>
      </c>
    </row>
    <row r="3385" spans="1:18" ht="14.45" customHeight="1" x14ac:dyDescent="0.25">
      <c r="A3385" s="10">
        <v>986</v>
      </c>
      <c r="B3385" s="111"/>
      <c r="C3385" s="6" t="s">
        <v>4683</v>
      </c>
      <c r="D3385" s="7">
        <v>45000</v>
      </c>
      <c r="E3385" s="8" t="s">
        <v>2376</v>
      </c>
      <c r="F3385" s="9">
        <v>374347</v>
      </c>
      <c r="G3385" s="8" t="s">
        <v>1378</v>
      </c>
      <c r="H3385" s="9">
        <v>39306</v>
      </c>
      <c r="I3385" s="112"/>
      <c r="J3385" s="113"/>
      <c r="K3385" s="114"/>
      <c r="L3385" s="115"/>
      <c r="M3385" s="116"/>
      <c r="N3385" s="15" t="str">
        <f t="shared" si="293"/>
        <v>13689</v>
      </c>
      <c r="O3385" t="str">
        <f t="shared" si="290"/>
        <v/>
      </c>
      <c r="Q3385">
        <f t="shared" si="291"/>
        <v>13689</v>
      </c>
      <c r="R3385" s="14">
        <f t="shared" si="292"/>
        <v>374347</v>
      </c>
    </row>
    <row r="3386" spans="1:18" ht="14.45" customHeight="1" x14ac:dyDescent="0.25">
      <c r="A3386" s="10">
        <v>987</v>
      </c>
      <c r="B3386" s="111"/>
      <c r="C3386" s="6" t="s">
        <v>4684</v>
      </c>
      <c r="D3386" s="7">
        <v>45013</v>
      </c>
      <c r="E3386" s="8" t="s">
        <v>2376</v>
      </c>
      <c r="F3386" s="9">
        <v>1188943</v>
      </c>
      <c r="G3386" s="8" t="s">
        <v>1378</v>
      </c>
      <c r="H3386" s="9">
        <v>124839</v>
      </c>
      <c r="I3386" s="112"/>
      <c r="J3386" s="113"/>
      <c r="K3386" s="114"/>
      <c r="L3386" s="115"/>
      <c r="M3386" s="116"/>
      <c r="N3386" s="15" t="str">
        <f t="shared" si="293"/>
        <v>17666</v>
      </c>
      <c r="O3386" t="str">
        <f t="shared" si="290"/>
        <v/>
      </c>
      <c r="Q3386">
        <f t="shared" si="291"/>
        <v>17666</v>
      </c>
      <c r="R3386" s="14">
        <f t="shared" si="292"/>
        <v>1188943</v>
      </c>
    </row>
    <row r="3387" spans="1:18" ht="14.45" customHeight="1" x14ac:dyDescent="0.25">
      <c r="A3387" s="11">
        <v>988</v>
      </c>
      <c r="B3387" s="100"/>
      <c r="C3387" s="6" t="s">
        <v>4685</v>
      </c>
      <c r="D3387" s="7">
        <v>44989</v>
      </c>
      <c r="E3387" s="8" t="s">
        <v>2376</v>
      </c>
      <c r="F3387" s="9">
        <v>812246</v>
      </c>
      <c r="G3387" s="8" t="s">
        <v>1378</v>
      </c>
      <c r="H3387" s="9">
        <v>85286</v>
      </c>
      <c r="I3387" s="104"/>
      <c r="J3387" s="105"/>
      <c r="K3387" s="106"/>
      <c r="L3387" s="109"/>
      <c r="M3387" s="110"/>
      <c r="N3387" s="15" t="str">
        <f t="shared" si="293"/>
        <v>11313</v>
      </c>
      <c r="O3387" t="str">
        <f t="shared" si="290"/>
        <v/>
      </c>
      <c r="Q3387">
        <f t="shared" si="291"/>
        <v>11313</v>
      </c>
      <c r="R3387" s="14">
        <f t="shared" si="292"/>
        <v>812246</v>
      </c>
    </row>
    <row r="3388" spans="1:18" ht="16.149999999999999" customHeight="1" x14ac:dyDescent="0.25">
      <c r="A3388" s="12">
        <v>989</v>
      </c>
      <c r="B3388" s="12" t="s">
        <v>4686</v>
      </c>
      <c r="C3388" s="6" t="s">
        <v>4687</v>
      </c>
      <c r="D3388" s="7">
        <v>45013</v>
      </c>
      <c r="E3388" s="8" t="s">
        <v>2376</v>
      </c>
      <c r="F3388" s="9">
        <v>1544327</v>
      </c>
      <c r="G3388" s="8" t="s">
        <v>1378</v>
      </c>
      <c r="H3388" s="9">
        <v>162154</v>
      </c>
      <c r="I3388" s="94">
        <v>1382173</v>
      </c>
      <c r="J3388" s="95"/>
      <c r="K3388" s="96"/>
      <c r="L3388" s="97" t="s">
        <v>1259</v>
      </c>
      <c r="M3388" s="98"/>
      <c r="N3388" s="15" t="str">
        <f t="shared" si="293"/>
        <v>17664</v>
      </c>
      <c r="O3388" t="str">
        <f t="shared" si="290"/>
        <v/>
      </c>
      <c r="Q3388">
        <f t="shared" si="291"/>
        <v>17664</v>
      </c>
      <c r="R3388" s="14">
        <f t="shared" si="292"/>
        <v>1544327</v>
      </c>
    </row>
    <row r="3389" spans="1:18" ht="16.149999999999999" customHeight="1" x14ac:dyDescent="0.25">
      <c r="A3389" s="12">
        <v>990</v>
      </c>
      <c r="B3389" s="12" t="s">
        <v>4688</v>
      </c>
      <c r="C3389" s="6" t="s">
        <v>4689</v>
      </c>
      <c r="D3389" s="7">
        <v>44999</v>
      </c>
      <c r="E3389" s="8" t="s">
        <v>4690</v>
      </c>
      <c r="F3389" s="9">
        <v>-811536</v>
      </c>
      <c r="G3389" s="8" t="s">
        <v>1378</v>
      </c>
      <c r="H3389" s="9">
        <v>-85211</v>
      </c>
      <c r="I3389" s="94">
        <v>-726325</v>
      </c>
      <c r="J3389" s="95"/>
      <c r="K3389" s="96"/>
      <c r="L3389" s="97" t="s">
        <v>1259</v>
      </c>
      <c r="M3389" s="98"/>
      <c r="N3389" t="str">
        <f t="shared" si="293"/>
        <v>'185</v>
      </c>
      <c r="O3389" t="str">
        <f t="shared" si="290"/>
        <v>HT</v>
      </c>
      <c r="P3389" t="str">
        <f t="shared" ref="P3389:P3398" si="294">+RIGHT(N3389,LEN(N3389)-1)</f>
        <v>185</v>
      </c>
      <c r="Q3389">
        <f t="shared" ref="Q3389:Q3399" si="295">+P3389*1</f>
        <v>185</v>
      </c>
      <c r="R3389" s="14">
        <f t="shared" si="292"/>
        <v>-811536</v>
      </c>
    </row>
    <row r="3390" spans="1:18" ht="14.45" customHeight="1" x14ac:dyDescent="0.25">
      <c r="A3390" s="5">
        <v>991</v>
      </c>
      <c r="B3390" s="99" t="s">
        <v>4691</v>
      </c>
      <c r="C3390" s="6" t="s">
        <v>4692</v>
      </c>
      <c r="D3390" s="7">
        <v>45012</v>
      </c>
      <c r="E3390" s="8" t="s">
        <v>4693</v>
      </c>
      <c r="F3390" s="9">
        <v>-523448</v>
      </c>
      <c r="G3390" s="8" t="s">
        <v>1378</v>
      </c>
      <c r="H3390" s="9">
        <v>-54962</v>
      </c>
      <c r="I3390" s="101">
        <v>-4989201</v>
      </c>
      <c r="J3390" s="102"/>
      <c r="K3390" s="103"/>
      <c r="L3390" s="107" t="s">
        <v>1259</v>
      </c>
      <c r="M3390" s="108"/>
      <c r="N3390" t="str">
        <f t="shared" si="293"/>
        <v>'231</v>
      </c>
      <c r="O3390" t="str">
        <f t="shared" si="290"/>
        <v>HT</v>
      </c>
      <c r="P3390" t="str">
        <f t="shared" si="294"/>
        <v>231</v>
      </c>
      <c r="Q3390">
        <f t="shared" si="295"/>
        <v>231</v>
      </c>
      <c r="R3390" s="14">
        <f t="shared" si="292"/>
        <v>-523448</v>
      </c>
    </row>
    <row r="3391" spans="1:18" ht="14.45" customHeight="1" x14ac:dyDescent="0.25">
      <c r="A3391" s="10">
        <v>992</v>
      </c>
      <c r="B3391" s="111"/>
      <c r="C3391" s="6" t="s">
        <v>4694</v>
      </c>
      <c r="D3391" s="7">
        <v>45012</v>
      </c>
      <c r="E3391" s="8" t="s">
        <v>4695</v>
      </c>
      <c r="F3391" s="9">
        <v>-508279</v>
      </c>
      <c r="G3391" s="8" t="s">
        <v>1378</v>
      </c>
      <c r="H3391" s="9">
        <v>-53369</v>
      </c>
      <c r="I3391" s="112"/>
      <c r="J3391" s="113"/>
      <c r="K3391" s="114"/>
      <c r="L3391" s="115"/>
      <c r="M3391" s="116"/>
      <c r="N3391" t="str">
        <f t="shared" si="293"/>
        <v>'225</v>
      </c>
      <c r="O3391" t="str">
        <f t="shared" si="290"/>
        <v>HT</v>
      </c>
      <c r="P3391" t="str">
        <f t="shared" si="294"/>
        <v>225</v>
      </c>
      <c r="Q3391">
        <f t="shared" si="295"/>
        <v>225</v>
      </c>
      <c r="R3391" s="14">
        <f t="shared" si="292"/>
        <v>-508279</v>
      </c>
    </row>
    <row r="3392" spans="1:18" ht="14.45" customHeight="1" x14ac:dyDescent="0.25">
      <c r="A3392" s="10">
        <v>993</v>
      </c>
      <c r="B3392" s="111"/>
      <c r="C3392" s="6" t="s">
        <v>4696</v>
      </c>
      <c r="D3392" s="7">
        <v>45006</v>
      </c>
      <c r="E3392" s="8" t="s">
        <v>4697</v>
      </c>
      <c r="F3392" s="9">
        <v>-662475</v>
      </c>
      <c r="G3392" s="8" t="s">
        <v>1378</v>
      </c>
      <c r="H3392" s="9">
        <v>-69560</v>
      </c>
      <c r="I3392" s="112"/>
      <c r="J3392" s="113"/>
      <c r="K3392" s="114"/>
      <c r="L3392" s="115"/>
      <c r="M3392" s="116"/>
      <c r="N3392" t="str">
        <f t="shared" si="293"/>
        <v>'205</v>
      </c>
      <c r="O3392" t="str">
        <f t="shared" si="290"/>
        <v>HT</v>
      </c>
      <c r="P3392" t="str">
        <f t="shared" si="294"/>
        <v>205</v>
      </c>
      <c r="Q3392">
        <f t="shared" si="295"/>
        <v>205</v>
      </c>
      <c r="R3392" s="14">
        <f t="shared" si="292"/>
        <v>-662475</v>
      </c>
    </row>
    <row r="3393" spans="1:18" ht="14.45" customHeight="1" x14ac:dyDescent="0.25">
      <c r="A3393" s="10">
        <v>994</v>
      </c>
      <c r="B3393" s="111"/>
      <c r="C3393" s="6" t="s">
        <v>4698</v>
      </c>
      <c r="D3393" s="7">
        <v>44992</v>
      </c>
      <c r="E3393" s="8" t="s">
        <v>4699</v>
      </c>
      <c r="F3393" s="9">
        <v>-421692</v>
      </c>
      <c r="G3393" s="8" t="s">
        <v>1378</v>
      </c>
      <c r="H3393" s="9">
        <v>-44278</v>
      </c>
      <c r="I3393" s="112"/>
      <c r="J3393" s="113"/>
      <c r="K3393" s="114"/>
      <c r="L3393" s="115"/>
      <c r="M3393" s="116"/>
      <c r="N3393" t="str">
        <f t="shared" si="293"/>
        <v>'166</v>
      </c>
      <c r="O3393" t="str">
        <f t="shared" si="290"/>
        <v>HT</v>
      </c>
      <c r="P3393" t="str">
        <f t="shared" si="294"/>
        <v>166</v>
      </c>
      <c r="Q3393">
        <f t="shared" si="295"/>
        <v>166</v>
      </c>
      <c r="R3393" s="14">
        <f t="shared" si="292"/>
        <v>-421692</v>
      </c>
    </row>
    <row r="3394" spans="1:18" ht="14.45" customHeight="1" x14ac:dyDescent="0.25">
      <c r="A3394" s="10">
        <v>995</v>
      </c>
      <c r="B3394" s="111"/>
      <c r="C3394" s="6" t="s">
        <v>4700</v>
      </c>
      <c r="D3394" s="7">
        <v>45014</v>
      </c>
      <c r="E3394" s="8" t="s">
        <v>4701</v>
      </c>
      <c r="F3394" s="9">
        <v>-366491</v>
      </c>
      <c r="G3394" s="8" t="s">
        <v>1378</v>
      </c>
      <c r="H3394" s="9">
        <v>-38482</v>
      </c>
      <c r="I3394" s="112"/>
      <c r="J3394" s="113"/>
      <c r="K3394" s="114"/>
      <c r="L3394" s="115"/>
      <c r="M3394" s="116"/>
      <c r="N3394" t="str">
        <f t="shared" si="293"/>
        <v>'242</v>
      </c>
      <c r="O3394" t="str">
        <f t="shared" si="290"/>
        <v>HT</v>
      </c>
      <c r="P3394" t="str">
        <f t="shared" si="294"/>
        <v>242</v>
      </c>
      <c r="Q3394">
        <f t="shared" si="295"/>
        <v>242</v>
      </c>
      <c r="R3394" s="14">
        <f t="shared" si="292"/>
        <v>-366491</v>
      </c>
    </row>
    <row r="3395" spans="1:18" ht="14.45" customHeight="1" x14ac:dyDescent="0.25">
      <c r="A3395" s="10">
        <v>996</v>
      </c>
      <c r="B3395" s="111"/>
      <c r="C3395" s="6" t="s">
        <v>4702</v>
      </c>
      <c r="D3395" s="7">
        <v>45012</v>
      </c>
      <c r="E3395" s="8" t="s">
        <v>4703</v>
      </c>
      <c r="F3395" s="9">
        <v>-972158</v>
      </c>
      <c r="G3395" s="8" t="s">
        <v>1378</v>
      </c>
      <c r="H3395" s="9">
        <v>-102077</v>
      </c>
      <c r="I3395" s="112"/>
      <c r="J3395" s="113"/>
      <c r="K3395" s="114"/>
      <c r="L3395" s="115"/>
      <c r="M3395" s="116"/>
      <c r="N3395" t="str">
        <f t="shared" si="293"/>
        <v>'230</v>
      </c>
      <c r="O3395" t="str">
        <f t="shared" si="290"/>
        <v>HT</v>
      </c>
      <c r="P3395" t="str">
        <f t="shared" si="294"/>
        <v>230</v>
      </c>
      <c r="Q3395">
        <f t="shared" si="295"/>
        <v>230</v>
      </c>
      <c r="R3395" s="14">
        <f t="shared" si="292"/>
        <v>-972158</v>
      </c>
    </row>
    <row r="3396" spans="1:18" ht="14.45" customHeight="1" x14ac:dyDescent="0.25">
      <c r="A3396" s="10">
        <v>997</v>
      </c>
      <c r="B3396" s="111"/>
      <c r="C3396" s="6" t="s">
        <v>4704</v>
      </c>
      <c r="D3396" s="7">
        <v>44987</v>
      </c>
      <c r="E3396" s="8" t="s">
        <v>4705</v>
      </c>
      <c r="F3396" s="9">
        <v>-1242217</v>
      </c>
      <c r="G3396" s="8" t="s">
        <v>1378</v>
      </c>
      <c r="H3396" s="9">
        <v>-130433</v>
      </c>
      <c r="I3396" s="112"/>
      <c r="J3396" s="113"/>
      <c r="K3396" s="114"/>
      <c r="L3396" s="115"/>
      <c r="M3396" s="116"/>
      <c r="N3396" t="str">
        <f t="shared" si="293"/>
        <v>'152</v>
      </c>
      <c r="O3396" t="str">
        <f t="shared" si="290"/>
        <v>HT</v>
      </c>
      <c r="P3396" t="str">
        <f t="shared" si="294"/>
        <v>152</v>
      </c>
      <c r="Q3396">
        <f t="shared" si="295"/>
        <v>152</v>
      </c>
      <c r="R3396" s="14">
        <f t="shared" si="292"/>
        <v>-1242217</v>
      </c>
    </row>
    <row r="3397" spans="1:18" ht="14.45" customHeight="1" x14ac:dyDescent="0.25">
      <c r="A3397" s="10">
        <v>998</v>
      </c>
      <c r="B3397" s="111"/>
      <c r="C3397" s="6" t="s">
        <v>4706</v>
      </c>
      <c r="D3397" s="7">
        <v>45014</v>
      </c>
      <c r="E3397" s="8" t="s">
        <v>4707</v>
      </c>
      <c r="F3397" s="9">
        <v>-380302</v>
      </c>
      <c r="G3397" s="8" t="s">
        <v>1378</v>
      </c>
      <c r="H3397" s="9">
        <v>-39932</v>
      </c>
      <c r="I3397" s="112"/>
      <c r="J3397" s="113"/>
      <c r="K3397" s="114"/>
      <c r="L3397" s="115"/>
      <c r="M3397" s="116"/>
      <c r="N3397" t="str">
        <f t="shared" si="293"/>
        <v>'241</v>
      </c>
      <c r="O3397" t="str">
        <f t="shared" si="290"/>
        <v>HT</v>
      </c>
      <c r="P3397" t="str">
        <f t="shared" si="294"/>
        <v>241</v>
      </c>
      <c r="Q3397">
        <f t="shared" si="295"/>
        <v>241</v>
      </c>
      <c r="R3397" s="14">
        <f t="shared" si="292"/>
        <v>-380302</v>
      </c>
    </row>
    <row r="3398" spans="1:18" ht="14.45" customHeight="1" x14ac:dyDescent="0.25">
      <c r="A3398" s="11">
        <v>999</v>
      </c>
      <c r="B3398" s="100"/>
      <c r="C3398" s="6" t="s">
        <v>4708</v>
      </c>
      <c r="D3398" s="7">
        <v>45014</v>
      </c>
      <c r="E3398" s="8" t="s">
        <v>4709</v>
      </c>
      <c r="F3398" s="9">
        <v>-497464</v>
      </c>
      <c r="G3398" s="8" t="s">
        <v>1378</v>
      </c>
      <c r="H3398" s="9">
        <v>-52234</v>
      </c>
      <c r="I3398" s="104"/>
      <c r="J3398" s="105"/>
      <c r="K3398" s="106"/>
      <c r="L3398" s="109"/>
      <c r="M3398" s="110"/>
      <c r="N3398" t="str">
        <f t="shared" si="293"/>
        <v>'240</v>
      </c>
      <c r="O3398" t="str">
        <f t="shared" si="290"/>
        <v>HT</v>
      </c>
      <c r="P3398" t="str">
        <f t="shared" si="294"/>
        <v>240</v>
      </c>
      <c r="Q3398">
        <f t="shared" si="295"/>
        <v>240</v>
      </c>
      <c r="R3398" s="14">
        <f t="shared" si="292"/>
        <v>-497464</v>
      </c>
    </row>
    <row r="3399" spans="1:18" s="21" customFormat="1" ht="16.149999999999999" customHeight="1" x14ac:dyDescent="0.25">
      <c r="A3399" s="32">
        <v>1000</v>
      </c>
      <c r="B3399" s="32" t="s">
        <v>4710</v>
      </c>
      <c r="C3399" s="17" t="s">
        <v>4711</v>
      </c>
      <c r="D3399" s="18">
        <v>44989</v>
      </c>
      <c r="E3399" s="19" t="s">
        <v>4712</v>
      </c>
      <c r="F3399" s="20">
        <v>-812246</v>
      </c>
      <c r="G3399" s="19" t="s">
        <v>1378</v>
      </c>
      <c r="H3399" s="20">
        <v>-85286</v>
      </c>
      <c r="I3399" s="117">
        <v>-726960</v>
      </c>
      <c r="J3399" s="118"/>
      <c r="K3399" s="119"/>
      <c r="L3399" s="120" t="s">
        <v>1259</v>
      </c>
      <c r="M3399" s="121"/>
      <c r="N3399" s="21" t="str">
        <f t="shared" si="293"/>
        <v>11313</v>
      </c>
      <c r="O3399" t="str">
        <f t="shared" si="290"/>
        <v>HT</v>
      </c>
      <c r="P3399" s="21" t="str">
        <f>+N3399</f>
        <v>11313</v>
      </c>
      <c r="Q3399" s="21">
        <f t="shared" si="295"/>
        <v>11313</v>
      </c>
      <c r="R3399" s="22">
        <f t="shared" si="292"/>
        <v>-812246</v>
      </c>
    </row>
    <row r="3400" spans="1:18" ht="14.45" customHeight="1" x14ac:dyDescent="0.25">
      <c r="A3400" s="5">
        <v>1001</v>
      </c>
      <c r="B3400" s="99" t="s">
        <v>4713</v>
      </c>
      <c r="C3400" s="6" t="s">
        <v>4714</v>
      </c>
      <c r="D3400" s="7">
        <v>45005</v>
      </c>
      <c r="E3400" s="8" t="s">
        <v>2294</v>
      </c>
      <c r="F3400" s="9">
        <v>374347</v>
      </c>
      <c r="G3400" s="8" t="s">
        <v>1378</v>
      </c>
      <c r="H3400" s="9">
        <v>39306</v>
      </c>
      <c r="I3400" s="101">
        <v>11180186</v>
      </c>
      <c r="J3400" s="102"/>
      <c r="K3400" s="103"/>
      <c r="L3400" s="107" t="s">
        <v>1285</v>
      </c>
      <c r="M3400" s="108"/>
      <c r="N3400" s="15" t="str">
        <f t="shared" si="293"/>
        <v>15793</v>
      </c>
      <c r="O3400" t="str">
        <f t="shared" si="290"/>
        <v/>
      </c>
      <c r="Q3400">
        <f t="shared" ref="Q3400:Q3417" si="296">+N3400*1</f>
        <v>15793</v>
      </c>
      <c r="R3400" s="14">
        <f t="shared" si="292"/>
        <v>374347</v>
      </c>
    </row>
    <row r="3401" spans="1:18" ht="14.45" customHeight="1" x14ac:dyDescent="0.25">
      <c r="A3401" s="10">
        <v>1002</v>
      </c>
      <c r="B3401" s="111"/>
      <c r="C3401" s="6" t="s">
        <v>4715</v>
      </c>
      <c r="D3401" s="7">
        <v>45012</v>
      </c>
      <c r="E3401" s="8" t="s">
        <v>2294</v>
      </c>
      <c r="F3401" s="9">
        <v>400418</v>
      </c>
      <c r="G3401" s="8" t="s">
        <v>1378</v>
      </c>
      <c r="H3401" s="9">
        <v>42044</v>
      </c>
      <c r="I3401" s="112"/>
      <c r="J3401" s="113"/>
      <c r="K3401" s="114"/>
      <c r="L3401" s="115"/>
      <c r="M3401" s="116"/>
      <c r="N3401" s="15" t="str">
        <f t="shared" si="293"/>
        <v>17611</v>
      </c>
      <c r="O3401" t="str">
        <f t="shared" si="290"/>
        <v/>
      </c>
      <c r="Q3401">
        <f t="shared" si="296"/>
        <v>17611</v>
      </c>
      <c r="R3401" s="14">
        <f t="shared" si="292"/>
        <v>400418</v>
      </c>
    </row>
    <row r="3402" spans="1:18" ht="14.45" customHeight="1" x14ac:dyDescent="0.25">
      <c r="A3402" s="10">
        <v>1003</v>
      </c>
      <c r="B3402" s="111"/>
      <c r="C3402" s="6" t="s">
        <v>4716</v>
      </c>
      <c r="D3402" s="7">
        <v>45005</v>
      </c>
      <c r="E3402" s="8" t="s">
        <v>2294</v>
      </c>
      <c r="F3402" s="9">
        <v>374347</v>
      </c>
      <c r="G3402" s="8" t="s">
        <v>1378</v>
      </c>
      <c r="H3402" s="9">
        <v>39306</v>
      </c>
      <c r="I3402" s="112"/>
      <c r="J3402" s="113"/>
      <c r="K3402" s="114"/>
      <c r="L3402" s="115"/>
      <c r="M3402" s="116"/>
      <c r="N3402" s="15" t="str">
        <f t="shared" si="293"/>
        <v>15794</v>
      </c>
      <c r="O3402" t="str">
        <f t="shared" si="290"/>
        <v/>
      </c>
      <c r="Q3402">
        <f t="shared" si="296"/>
        <v>15794</v>
      </c>
      <c r="R3402" s="14">
        <f t="shared" si="292"/>
        <v>374347</v>
      </c>
    </row>
    <row r="3403" spans="1:18" ht="14.45" customHeight="1" x14ac:dyDescent="0.25">
      <c r="A3403" s="10">
        <v>1004</v>
      </c>
      <c r="B3403" s="111"/>
      <c r="C3403" s="6" t="s">
        <v>4717</v>
      </c>
      <c r="D3403" s="7">
        <v>45012</v>
      </c>
      <c r="E3403" s="8" t="s">
        <v>2294</v>
      </c>
      <c r="F3403" s="9">
        <v>689588</v>
      </c>
      <c r="G3403" s="8" t="s">
        <v>1378</v>
      </c>
      <c r="H3403" s="9">
        <v>72407</v>
      </c>
      <c r="I3403" s="112"/>
      <c r="J3403" s="113"/>
      <c r="K3403" s="114"/>
      <c r="L3403" s="115"/>
      <c r="M3403" s="116"/>
      <c r="N3403" s="15" t="str">
        <f t="shared" si="293"/>
        <v>17612</v>
      </c>
      <c r="O3403" t="str">
        <f t="shared" si="290"/>
        <v/>
      </c>
      <c r="Q3403">
        <f t="shared" si="296"/>
        <v>17612</v>
      </c>
      <c r="R3403" s="14">
        <f t="shared" si="292"/>
        <v>689588</v>
      </c>
    </row>
    <row r="3404" spans="1:18" ht="14.45" customHeight="1" x14ac:dyDescent="0.25">
      <c r="A3404" s="10">
        <v>1005</v>
      </c>
      <c r="B3404" s="111"/>
      <c r="C3404" s="6" t="s">
        <v>4718</v>
      </c>
      <c r="D3404" s="7">
        <v>45005</v>
      </c>
      <c r="E3404" s="8" t="s">
        <v>2294</v>
      </c>
      <c r="F3404" s="9">
        <v>374347</v>
      </c>
      <c r="G3404" s="8" t="s">
        <v>1378</v>
      </c>
      <c r="H3404" s="9">
        <v>39306</v>
      </c>
      <c r="I3404" s="112"/>
      <c r="J3404" s="113"/>
      <c r="K3404" s="114"/>
      <c r="L3404" s="115"/>
      <c r="M3404" s="116"/>
      <c r="N3404" s="15" t="str">
        <f t="shared" si="293"/>
        <v>15796</v>
      </c>
      <c r="O3404" t="str">
        <f t="shared" si="290"/>
        <v/>
      </c>
      <c r="Q3404">
        <f t="shared" si="296"/>
        <v>15796</v>
      </c>
      <c r="R3404" s="14">
        <f t="shared" si="292"/>
        <v>374347</v>
      </c>
    </row>
    <row r="3405" spans="1:18" ht="14.45" customHeight="1" x14ac:dyDescent="0.25">
      <c r="A3405" s="10">
        <v>1006</v>
      </c>
      <c r="B3405" s="111"/>
      <c r="C3405" s="6" t="s">
        <v>4719</v>
      </c>
      <c r="D3405" s="7">
        <v>44991</v>
      </c>
      <c r="E3405" s="8" t="s">
        <v>2294</v>
      </c>
      <c r="F3405" s="9">
        <v>608814</v>
      </c>
      <c r="G3405" s="8" t="s">
        <v>1378</v>
      </c>
      <c r="H3405" s="9">
        <v>63925</v>
      </c>
      <c r="I3405" s="112"/>
      <c r="J3405" s="113"/>
      <c r="K3405" s="114"/>
      <c r="L3405" s="115"/>
      <c r="M3405" s="116"/>
      <c r="N3405" s="15" t="str">
        <f t="shared" si="293"/>
        <v>11416</v>
      </c>
      <c r="O3405" t="str">
        <f t="shared" si="290"/>
        <v/>
      </c>
      <c r="Q3405">
        <f t="shared" si="296"/>
        <v>11416</v>
      </c>
      <c r="R3405" s="14">
        <f t="shared" si="292"/>
        <v>608814</v>
      </c>
    </row>
    <row r="3406" spans="1:18" ht="14.45" customHeight="1" x14ac:dyDescent="0.25">
      <c r="A3406" s="10">
        <v>1007</v>
      </c>
      <c r="B3406" s="111"/>
      <c r="C3406" s="6" t="s">
        <v>4720</v>
      </c>
      <c r="D3406" s="7">
        <v>45005</v>
      </c>
      <c r="E3406" s="8" t="s">
        <v>2294</v>
      </c>
      <c r="F3406" s="9">
        <v>374347</v>
      </c>
      <c r="G3406" s="8" t="s">
        <v>1378</v>
      </c>
      <c r="H3406" s="9">
        <v>39306</v>
      </c>
      <c r="I3406" s="112"/>
      <c r="J3406" s="113"/>
      <c r="K3406" s="114"/>
      <c r="L3406" s="115"/>
      <c r="M3406" s="116"/>
      <c r="N3406" s="15" t="str">
        <f t="shared" si="293"/>
        <v>15792</v>
      </c>
      <c r="O3406" t="str">
        <f t="shared" si="290"/>
        <v/>
      </c>
      <c r="Q3406">
        <f t="shared" si="296"/>
        <v>15792</v>
      </c>
      <c r="R3406" s="14">
        <f t="shared" si="292"/>
        <v>374347</v>
      </c>
    </row>
    <row r="3407" spans="1:18" ht="14.45" customHeight="1" x14ac:dyDescent="0.25">
      <c r="A3407" s="10">
        <v>1008</v>
      </c>
      <c r="B3407" s="111"/>
      <c r="C3407" s="6" t="s">
        <v>4721</v>
      </c>
      <c r="D3407" s="7">
        <v>45005</v>
      </c>
      <c r="E3407" s="8" t="s">
        <v>2294</v>
      </c>
      <c r="F3407" s="9">
        <v>374347</v>
      </c>
      <c r="G3407" s="8" t="s">
        <v>1378</v>
      </c>
      <c r="H3407" s="9">
        <v>39306</v>
      </c>
      <c r="I3407" s="112"/>
      <c r="J3407" s="113"/>
      <c r="K3407" s="114"/>
      <c r="L3407" s="115"/>
      <c r="M3407" s="116"/>
      <c r="N3407" s="15" t="str">
        <f t="shared" si="293"/>
        <v>15795</v>
      </c>
      <c r="O3407" t="str">
        <f t="shared" si="290"/>
        <v/>
      </c>
      <c r="Q3407">
        <f t="shared" si="296"/>
        <v>15795</v>
      </c>
      <c r="R3407" s="14">
        <f t="shared" si="292"/>
        <v>374347</v>
      </c>
    </row>
    <row r="3408" spans="1:18" ht="14.45" customHeight="1" x14ac:dyDescent="0.25">
      <c r="A3408" s="10">
        <v>1009</v>
      </c>
      <c r="B3408" s="111"/>
      <c r="C3408" s="6" t="s">
        <v>4722</v>
      </c>
      <c r="D3408" s="7">
        <v>44998</v>
      </c>
      <c r="E3408" s="8" t="s">
        <v>2294</v>
      </c>
      <c r="F3408" s="9">
        <v>610819</v>
      </c>
      <c r="G3408" s="8" t="s">
        <v>1378</v>
      </c>
      <c r="H3408" s="9">
        <v>64136</v>
      </c>
      <c r="I3408" s="112"/>
      <c r="J3408" s="113"/>
      <c r="K3408" s="114"/>
      <c r="L3408" s="115"/>
      <c r="M3408" s="116"/>
      <c r="N3408" s="15" t="str">
        <f t="shared" si="293"/>
        <v>13505</v>
      </c>
      <c r="O3408" t="str">
        <f t="shared" si="290"/>
        <v/>
      </c>
      <c r="Q3408">
        <f t="shared" si="296"/>
        <v>13505</v>
      </c>
      <c r="R3408" s="14">
        <f t="shared" si="292"/>
        <v>610819</v>
      </c>
    </row>
    <row r="3409" spans="1:18" ht="14.45" customHeight="1" x14ac:dyDescent="0.25">
      <c r="A3409" s="10">
        <v>1010</v>
      </c>
      <c r="B3409" s="111"/>
      <c r="C3409" s="6" t="s">
        <v>4723</v>
      </c>
      <c r="D3409" s="7">
        <v>44998</v>
      </c>
      <c r="E3409" s="8" t="s">
        <v>2294</v>
      </c>
      <c r="F3409" s="9">
        <v>853141</v>
      </c>
      <c r="G3409" s="8" t="s">
        <v>1378</v>
      </c>
      <c r="H3409" s="9">
        <v>89580</v>
      </c>
      <c r="I3409" s="112"/>
      <c r="J3409" s="113"/>
      <c r="K3409" s="114"/>
      <c r="L3409" s="115"/>
      <c r="M3409" s="116"/>
      <c r="N3409" s="15" t="str">
        <f t="shared" si="293"/>
        <v>13506</v>
      </c>
      <c r="O3409" t="str">
        <f t="shared" si="290"/>
        <v/>
      </c>
      <c r="Q3409">
        <f t="shared" si="296"/>
        <v>13506</v>
      </c>
      <c r="R3409" s="14">
        <f t="shared" si="292"/>
        <v>853141</v>
      </c>
    </row>
    <row r="3410" spans="1:18" ht="14.45" customHeight="1" x14ac:dyDescent="0.25">
      <c r="A3410" s="10">
        <v>1011</v>
      </c>
      <c r="B3410" s="111"/>
      <c r="C3410" s="6" t="s">
        <v>4724</v>
      </c>
      <c r="D3410" s="7">
        <v>44991</v>
      </c>
      <c r="E3410" s="8" t="s">
        <v>2294</v>
      </c>
      <c r="F3410" s="9">
        <v>853839</v>
      </c>
      <c r="G3410" s="8" t="s">
        <v>1378</v>
      </c>
      <c r="H3410" s="9">
        <v>89653</v>
      </c>
      <c r="I3410" s="112"/>
      <c r="J3410" s="113"/>
      <c r="K3410" s="114"/>
      <c r="L3410" s="115"/>
      <c r="M3410" s="116"/>
      <c r="N3410" s="15" t="str">
        <f t="shared" si="293"/>
        <v>11415</v>
      </c>
      <c r="O3410" t="str">
        <f t="shared" si="290"/>
        <v/>
      </c>
      <c r="Q3410">
        <f t="shared" si="296"/>
        <v>11415</v>
      </c>
      <c r="R3410" s="14">
        <f t="shared" si="292"/>
        <v>853839</v>
      </c>
    </row>
    <row r="3411" spans="1:18" ht="14.45" customHeight="1" x14ac:dyDescent="0.25">
      <c r="A3411" s="10">
        <v>1012</v>
      </c>
      <c r="B3411" s="111"/>
      <c r="C3411" s="6" t="s">
        <v>4725</v>
      </c>
      <c r="D3411" s="7">
        <v>45005</v>
      </c>
      <c r="E3411" s="8" t="s">
        <v>2294</v>
      </c>
      <c r="F3411" s="9">
        <v>1099474</v>
      </c>
      <c r="G3411" s="8" t="s">
        <v>1378</v>
      </c>
      <c r="H3411" s="9">
        <v>115445</v>
      </c>
      <c r="I3411" s="112"/>
      <c r="J3411" s="113"/>
      <c r="K3411" s="114"/>
      <c r="L3411" s="115"/>
      <c r="M3411" s="116"/>
      <c r="N3411" s="15" t="str">
        <f t="shared" si="293"/>
        <v>15797</v>
      </c>
      <c r="O3411" t="str">
        <f t="shared" si="290"/>
        <v/>
      </c>
      <c r="Q3411">
        <f t="shared" si="296"/>
        <v>15797</v>
      </c>
      <c r="R3411" s="14">
        <f t="shared" si="292"/>
        <v>1099474</v>
      </c>
    </row>
    <row r="3412" spans="1:18" ht="14.45" customHeight="1" x14ac:dyDescent="0.25">
      <c r="A3412" s="10">
        <v>1013</v>
      </c>
      <c r="B3412" s="111"/>
      <c r="C3412" s="6" t="s">
        <v>4726</v>
      </c>
      <c r="D3412" s="7">
        <v>44991</v>
      </c>
      <c r="E3412" s="8" t="s">
        <v>2294</v>
      </c>
      <c r="F3412" s="9">
        <v>610412</v>
      </c>
      <c r="G3412" s="8" t="s">
        <v>1378</v>
      </c>
      <c r="H3412" s="9">
        <v>64093</v>
      </c>
      <c r="I3412" s="112"/>
      <c r="J3412" s="113"/>
      <c r="K3412" s="114"/>
      <c r="L3412" s="115"/>
      <c r="M3412" s="116"/>
      <c r="N3412" s="15" t="str">
        <f t="shared" si="293"/>
        <v>11417</v>
      </c>
      <c r="O3412" t="str">
        <f t="shared" ref="O3412:O3475" si="297">+IF(F3412&gt;0,"","HT")</f>
        <v/>
      </c>
      <c r="Q3412">
        <f t="shared" si="296"/>
        <v>11417</v>
      </c>
      <c r="R3412" s="14">
        <f t="shared" si="292"/>
        <v>610412</v>
      </c>
    </row>
    <row r="3413" spans="1:18" ht="14.45" customHeight="1" x14ac:dyDescent="0.25">
      <c r="A3413" s="10">
        <v>1014</v>
      </c>
      <c r="B3413" s="111"/>
      <c r="C3413" s="6" t="s">
        <v>4727</v>
      </c>
      <c r="D3413" s="7">
        <v>45012</v>
      </c>
      <c r="E3413" s="8" t="s">
        <v>2294</v>
      </c>
      <c r="F3413" s="9">
        <v>567956</v>
      </c>
      <c r="G3413" s="8" t="s">
        <v>1378</v>
      </c>
      <c r="H3413" s="9">
        <v>59635</v>
      </c>
      <c r="I3413" s="112"/>
      <c r="J3413" s="113"/>
      <c r="K3413" s="114"/>
      <c r="L3413" s="115"/>
      <c r="M3413" s="116"/>
      <c r="N3413" s="15" t="str">
        <f t="shared" si="293"/>
        <v>17613</v>
      </c>
      <c r="O3413" t="str">
        <f t="shared" si="297"/>
        <v/>
      </c>
      <c r="Q3413">
        <f t="shared" si="296"/>
        <v>17613</v>
      </c>
      <c r="R3413" s="14">
        <f t="shared" si="292"/>
        <v>567956</v>
      </c>
    </row>
    <row r="3414" spans="1:18" ht="14.45" customHeight="1" x14ac:dyDescent="0.25">
      <c r="A3414" s="10">
        <v>1015</v>
      </c>
      <c r="B3414" s="111"/>
      <c r="C3414" s="6" t="s">
        <v>4728</v>
      </c>
      <c r="D3414" s="7">
        <v>44991</v>
      </c>
      <c r="E3414" s="8" t="s">
        <v>2294</v>
      </c>
      <c r="F3414" s="9">
        <v>772367</v>
      </c>
      <c r="G3414" s="8" t="s">
        <v>1378</v>
      </c>
      <c r="H3414" s="9">
        <v>81099</v>
      </c>
      <c r="I3414" s="112"/>
      <c r="J3414" s="113"/>
      <c r="K3414" s="114"/>
      <c r="L3414" s="115"/>
      <c r="M3414" s="116"/>
      <c r="N3414" s="15" t="str">
        <f t="shared" si="293"/>
        <v>11412</v>
      </c>
      <c r="O3414" t="str">
        <f t="shared" si="297"/>
        <v/>
      </c>
      <c r="Q3414">
        <f t="shared" si="296"/>
        <v>11412</v>
      </c>
      <c r="R3414" s="14">
        <f t="shared" si="292"/>
        <v>772367</v>
      </c>
    </row>
    <row r="3415" spans="1:18" ht="14.45" customHeight="1" x14ac:dyDescent="0.25">
      <c r="A3415" s="10">
        <v>1016</v>
      </c>
      <c r="B3415" s="111"/>
      <c r="C3415" s="6" t="s">
        <v>4729</v>
      </c>
      <c r="D3415" s="7">
        <v>44991</v>
      </c>
      <c r="E3415" s="8" t="s">
        <v>2294</v>
      </c>
      <c r="F3415" s="9">
        <v>610819</v>
      </c>
      <c r="G3415" s="8" t="s">
        <v>1378</v>
      </c>
      <c r="H3415" s="9">
        <v>64136</v>
      </c>
      <c r="I3415" s="112"/>
      <c r="J3415" s="113"/>
      <c r="K3415" s="114"/>
      <c r="L3415" s="115"/>
      <c r="M3415" s="116"/>
      <c r="N3415" s="15" t="str">
        <f t="shared" si="293"/>
        <v>11414</v>
      </c>
      <c r="O3415" t="str">
        <f t="shared" si="297"/>
        <v/>
      </c>
      <c r="Q3415">
        <f t="shared" si="296"/>
        <v>11414</v>
      </c>
      <c r="R3415" s="14">
        <f t="shared" si="292"/>
        <v>610819</v>
      </c>
    </row>
    <row r="3416" spans="1:18" ht="14.45" customHeight="1" x14ac:dyDescent="0.25">
      <c r="A3416" s="10">
        <v>1017</v>
      </c>
      <c r="B3416" s="111"/>
      <c r="C3416" s="6" t="s">
        <v>4730</v>
      </c>
      <c r="D3416" s="7">
        <v>45005</v>
      </c>
      <c r="E3416" s="8" t="s">
        <v>2294</v>
      </c>
      <c r="F3416" s="9">
        <v>1423065</v>
      </c>
      <c r="G3416" s="8" t="s">
        <v>1378</v>
      </c>
      <c r="H3416" s="9">
        <v>149422</v>
      </c>
      <c r="I3416" s="112"/>
      <c r="J3416" s="113"/>
      <c r="K3416" s="114"/>
      <c r="L3416" s="115"/>
      <c r="M3416" s="116"/>
      <c r="N3416" s="15" t="str">
        <f t="shared" si="293"/>
        <v>15798</v>
      </c>
      <c r="O3416" t="str">
        <f t="shared" si="297"/>
        <v/>
      </c>
      <c r="Q3416">
        <f t="shared" si="296"/>
        <v>15798</v>
      </c>
      <c r="R3416" s="14">
        <f t="shared" si="292"/>
        <v>1423065</v>
      </c>
    </row>
    <row r="3417" spans="1:18" ht="14.45" customHeight="1" x14ac:dyDescent="0.25">
      <c r="A3417" s="11">
        <v>1018</v>
      </c>
      <c r="B3417" s="100"/>
      <c r="C3417" s="6" t="s">
        <v>4731</v>
      </c>
      <c r="D3417" s="7">
        <v>44991</v>
      </c>
      <c r="E3417" s="8" t="s">
        <v>2294</v>
      </c>
      <c r="F3417" s="9">
        <v>1519381</v>
      </c>
      <c r="G3417" s="8" t="s">
        <v>1378</v>
      </c>
      <c r="H3417" s="9">
        <v>159535</v>
      </c>
      <c r="I3417" s="104"/>
      <c r="J3417" s="105"/>
      <c r="K3417" s="106"/>
      <c r="L3417" s="109"/>
      <c r="M3417" s="110"/>
      <c r="N3417" s="15" t="str">
        <f t="shared" si="293"/>
        <v>11413</v>
      </c>
      <c r="O3417" t="str">
        <f t="shared" si="297"/>
        <v/>
      </c>
      <c r="Q3417">
        <f t="shared" si="296"/>
        <v>11413</v>
      </c>
      <c r="R3417" s="14">
        <f t="shared" si="292"/>
        <v>1519381</v>
      </c>
    </row>
    <row r="3418" spans="1:18" ht="14.45" customHeight="1" x14ac:dyDescent="0.25">
      <c r="A3418" s="5">
        <v>1019</v>
      </c>
      <c r="B3418" s="99" t="s">
        <v>4732</v>
      </c>
      <c r="C3418" s="6" t="s">
        <v>4733</v>
      </c>
      <c r="D3418" s="7">
        <v>45012</v>
      </c>
      <c r="E3418" s="8" t="s">
        <v>4734</v>
      </c>
      <c r="F3418" s="9">
        <v>-404993</v>
      </c>
      <c r="G3418" s="8" t="s">
        <v>1378</v>
      </c>
      <c r="H3418" s="9">
        <v>-42524</v>
      </c>
      <c r="I3418" s="101">
        <v>-919722</v>
      </c>
      <c r="J3418" s="102"/>
      <c r="K3418" s="103"/>
      <c r="L3418" s="107" t="s">
        <v>1285</v>
      </c>
      <c r="M3418" s="108"/>
      <c r="N3418" t="str">
        <f t="shared" si="293"/>
        <v>00540</v>
      </c>
      <c r="O3418" t="str">
        <f t="shared" si="297"/>
        <v>HT</v>
      </c>
      <c r="P3418">
        <f>+RIGHT(N3418,LEN(N3418)-1)*1</f>
        <v>540</v>
      </c>
      <c r="Q3418">
        <f t="shared" ref="Q3418:Q3428" si="298">+P3418*1</f>
        <v>540</v>
      </c>
      <c r="R3418" s="14">
        <f t="shared" si="292"/>
        <v>-404993</v>
      </c>
    </row>
    <row r="3419" spans="1:18" ht="14.45" customHeight="1" x14ac:dyDescent="0.25">
      <c r="A3419" s="10">
        <v>1020</v>
      </c>
      <c r="B3419" s="111"/>
      <c r="C3419" s="6" t="s">
        <v>4735</v>
      </c>
      <c r="D3419" s="7">
        <v>45005</v>
      </c>
      <c r="E3419" s="8" t="s">
        <v>4736</v>
      </c>
      <c r="F3419" s="9">
        <v>-244328</v>
      </c>
      <c r="G3419" s="8" t="s">
        <v>1378</v>
      </c>
      <c r="H3419" s="9">
        <v>-25654</v>
      </c>
      <c r="I3419" s="112"/>
      <c r="J3419" s="113"/>
      <c r="K3419" s="114"/>
      <c r="L3419" s="115"/>
      <c r="M3419" s="116"/>
      <c r="N3419" t="str">
        <f t="shared" si="293"/>
        <v>00495</v>
      </c>
      <c r="O3419" t="str">
        <f t="shared" si="297"/>
        <v>HT</v>
      </c>
      <c r="P3419">
        <f t="shared" ref="P3419:P3428" si="299">+RIGHT(N3419,LEN(N3419)-1)*1</f>
        <v>495</v>
      </c>
      <c r="Q3419">
        <f t="shared" si="298"/>
        <v>495</v>
      </c>
      <c r="R3419" s="14">
        <f t="shared" si="292"/>
        <v>-244328</v>
      </c>
    </row>
    <row r="3420" spans="1:18" ht="14.45" customHeight="1" x14ac:dyDescent="0.25">
      <c r="A3420" s="10">
        <v>1021</v>
      </c>
      <c r="B3420" s="111"/>
      <c r="C3420" s="6" t="s">
        <v>4737</v>
      </c>
      <c r="D3420" s="7">
        <v>45016</v>
      </c>
      <c r="E3420" s="8" t="s">
        <v>4738</v>
      </c>
      <c r="F3420" s="9">
        <v>-165601</v>
      </c>
      <c r="G3420" s="8" t="s">
        <v>1378</v>
      </c>
      <c r="H3420" s="9">
        <v>-17388</v>
      </c>
      <c r="I3420" s="112"/>
      <c r="J3420" s="113"/>
      <c r="K3420" s="114"/>
      <c r="L3420" s="115"/>
      <c r="M3420" s="116"/>
      <c r="N3420" t="str">
        <f t="shared" si="293"/>
        <v>00575</v>
      </c>
      <c r="O3420" t="str">
        <f t="shared" si="297"/>
        <v>HT</v>
      </c>
      <c r="P3420">
        <f t="shared" si="299"/>
        <v>575</v>
      </c>
      <c r="Q3420">
        <f t="shared" si="298"/>
        <v>575</v>
      </c>
      <c r="R3420" s="14">
        <f t="shared" si="292"/>
        <v>-165601</v>
      </c>
    </row>
    <row r="3421" spans="1:18" ht="14.45" customHeight="1" x14ac:dyDescent="0.25">
      <c r="A3421" s="11">
        <v>1022</v>
      </c>
      <c r="B3421" s="100"/>
      <c r="C3421" s="6" t="s">
        <v>4739</v>
      </c>
      <c r="D3421" s="7">
        <v>45007</v>
      </c>
      <c r="E3421" s="8" t="s">
        <v>4740</v>
      </c>
      <c r="F3421" s="9">
        <v>-212700</v>
      </c>
      <c r="G3421" s="8" t="s">
        <v>1378</v>
      </c>
      <c r="H3421" s="9">
        <v>-22333</v>
      </c>
      <c r="I3421" s="104"/>
      <c r="J3421" s="105"/>
      <c r="K3421" s="106"/>
      <c r="L3421" s="109"/>
      <c r="M3421" s="110"/>
      <c r="N3421" t="str">
        <f t="shared" si="293"/>
        <v>00512</v>
      </c>
      <c r="O3421" t="str">
        <f t="shared" si="297"/>
        <v>HT</v>
      </c>
      <c r="P3421">
        <f t="shared" si="299"/>
        <v>512</v>
      </c>
      <c r="Q3421">
        <f t="shared" si="298"/>
        <v>512</v>
      </c>
      <c r="R3421" s="14">
        <f t="shared" si="292"/>
        <v>-212700</v>
      </c>
    </row>
    <row r="3422" spans="1:18" ht="14.45" customHeight="1" x14ac:dyDescent="0.25">
      <c r="A3422" s="5">
        <v>1023</v>
      </c>
      <c r="B3422" s="99" t="s">
        <v>4741</v>
      </c>
      <c r="C3422" s="6" t="s">
        <v>4742</v>
      </c>
      <c r="D3422" s="7">
        <v>45023</v>
      </c>
      <c r="E3422" s="8" t="s">
        <v>4743</v>
      </c>
      <c r="F3422" s="9">
        <v>-255488</v>
      </c>
      <c r="G3422" s="8" t="s">
        <v>1378</v>
      </c>
      <c r="H3422" s="9">
        <v>-26826</v>
      </c>
      <c r="I3422" s="101">
        <v>-1527498</v>
      </c>
      <c r="J3422" s="102"/>
      <c r="K3422" s="103"/>
      <c r="L3422" s="107" t="s">
        <v>1285</v>
      </c>
      <c r="M3422" s="108"/>
      <c r="N3422" t="str">
        <f t="shared" si="293"/>
        <v>00627</v>
      </c>
      <c r="O3422" t="str">
        <f t="shared" si="297"/>
        <v>HT</v>
      </c>
      <c r="P3422">
        <f t="shared" si="299"/>
        <v>627</v>
      </c>
      <c r="Q3422">
        <f t="shared" si="298"/>
        <v>627</v>
      </c>
      <c r="R3422" s="14">
        <f t="shared" si="292"/>
        <v>-255488</v>
      </c>
    </row>
    <row r="3423" spans="1:18" ht="14.45" customHeight="1" x14ac:dyDescent="0.25">
      <c r="A3423" s="10">
        <v>1024</v>
      </c>
      <c r="B3423" s="111"/>
      <c r="C3423" s="6" t="s">
        <v>4744</v>
      </c>
      <c r="D3423" s="7">
        <v>45023</v>
      </c>
      <c r="E3423" s="8" t="s">
        <v>4745</v>
      </c>
      <c r="F3423" s="9">
        <v>-161548</v>
      </c>
      <c r="G3423" s="8" t="s">
        <v>1378</v>
      </c>
      <c r="H3423" s="9">
        <v>-16963</v>
      </c>
      <c r="I3423" s="112"/>
      <c r="J3423" s="113"/>
      <c r="K3423" s="114"/>
      <c r="L3423" s="115"/>
      <c r="M3423" s="116"/>
      <c r="N3423" t="str">
        <f t="shared" si="293"/>
        <v>00629</v>
      </c>
      <c r="O3423" t="str">
        <f t="shared" si="297"/>
        <v>HT</v>
      </c>
      <c r="P3423">
        <f t="shared" si="299"/>
        <v>629</v>
      </c>
      <c r="Q3423">
        <f t="shared" si="298"/>
        <v>629</v>
      </c>
      <c r="R3423" s="14">
        <f t="shared" si="292"/>
        <v>-161548</v>
      </c>
    </row>
    <row r="3424" spans="1:18" ht="14.45" customHeight="1" x14ac:dyDescent="0.25">
      <c r="A3424" s="10">
        <v>1025</v>
      </c>
      <c r="B3424" s="111"/>
      <c r="C3424" s="6" t="s">
        <v>4746</v>
      </c>
      <c r="D3424" s="7">
        <v>45027</v>
      </c>
      <c r="E3424" s="8" t="s">
        <v>4747</v>
      </c>
      <c r="F3424" s="9">
        <v>-331964</v>
      </c>
      <c r="G3424" s="8" t="s">
        <v>1378</v>
      </c>
      <c r="H3424" s="9">
        <v>-34856</v>
      </c>
      <c r="I3424" s="112"/>
      <c r="J3424" s="113"/>
      <c r="K3424" s="114"/>
      <c r="L3424" s="115"/>
      <c r="M3424" s="116"/>
      <c r="N3424" t="str">
        <f t="shared" si="293"/>
        <v>00660</v>
      </c>
      <c r="O3424" t="str">
        <f t="shared" si="297"/>
        <v>HT</v>
      </c>
      <c r="P3424">
        <f t="shared" si="299"/>
        <v>660</v>
      </c>
      <c r="Q3424">
        <f t="shared" si="298"/>
        <v>660</v>
      </c>
      <c r="R3424" s="14">
        <f t="shared" si="292"/>
        <v>-331964</v>
      </c>
    </row>
    <row r="3425" spans="1:18" ht="14.45" customHeight="1" x14ac:dyDescent="0.25">
      <c r="A3425" s="10">
        <v>1026</v>
      </c>
      <c r="B3425" s="111"/>
      <c r="C3425" s="6" t="s">
        <v>4748</v>
      </c>
      <c r="D3425" s="7">
        <v>45022</v>
      </c>
      <c r="E3425" s="8" t="s">
        <v>4749</v>
      </c>
      <c r="F3425" s="9">
        <v>-203839</v>
      </c>
      <c r="G3425" s="8" t="s">
        <v>1378</v>
      </c>
      <c r="H3425" s="9">
        <v>-21403</v>
      </c>
      <c r="I3425" s="112"/>
      <c r="J3425" s="113"/>
      <c r="K3425" s="114"/>
      <c r="L3425" s="115"/>
      <c r="M3425" s="116"/>
      <c r="N3425" t="str">
        <f t="shared" si="293"/>
        <v>00623</v>
      </c>
      <c r="O3425" t="str">
        <f t="shared" si="297"/>
        <v>HT</v>
      </c>
      <c r="P3425">
        <f t="shared" si="299"/>
        <v>623</v>
      </c>
      <c r="Q3425">
        <f t="shared" si="298"/>
        <v>623</v>
      </c>
      <c r="R3425" s="14">
        <f t="shared" ref="R3425:R3432" si="300">+F3425</f>
        <v>-203839</v>
      </c>
    </row>
    <row r="3426" spans="1:18" ht="14.45" customHeight="1" x14ac:dyDescent="0.25">
      <c r="A3426" s="10">
        <v>1027</v>
      </c>
      <c r="B3426" s="111"/>
      <c r="C3426" s="6" t="s">
        <v>4750</v>
      </c>
      <c r="D3426" s="7">
        <v>45022</v>
      </c>
      <c r="E3426" s="8" t="s">
        <v>4751</v>
      </c>
      <c r="F3426" s="9">
        <v>-347030</v>
      </c>
      <c r="G3426" s="8" t="s">
        <v>1378</v>
      </c>
      <c r="H3426" s="9">
        <v>-36438</v>
      </c>
      <c r="I3426" s="112"/>
      <c r="J3426" s="113"/>
      <c r="K3426" s="114"/>
      <c r="L3426" s="115"/>
      <c r="M3426" s="116"/>
      <c r="N3426" t="str">
        <f t="shared" si="293"/>
        <v>00616</v>
      </c>
      <c r="O3426" t="str">
        <f t="shared" si="297"/>
        <v>HT</v>
      </c>
      <c r="P3426">
        <f t="shared" si="299"/>
        <v>616</v>
      </c>
      <c r="Q3426">
        <f t="shared" si="298"/>
        <v>616</v>
      </c>
      <c r="R3426" s="14">
        <f t="shared" si="300"/>
        <v>-347030</v>
      </c>
    </row>
    <row r="3427" spans="1:18" ht="14.45" customHeight="1" x14ac:dyDescent="0.25">
      <c r="A3427" s="10">
        <v>1028</v>
      </c>
      <c r="B3427" s="111"/>
      <c r="C3427" s="6" t="s">
        <v>4752</v>
      </c>
      <c r="D3427" s="7">
        <v>45027</v>
      </c>
      <c r="E3427" s="8" t="s">
        <v>4753</v>
      </c>
      <c r="F3427" s="9">
        <v>-331964</v>
      </c>
      <c r="G3427" s="8" t="s">
        <v>1378</v>
      </c>
      <c r="H3427" s="9">
        <v>-34856</v>
      </c>
      <c r="I3427" s="112"/>
      <c r="J3427" s="113"/>
      <c r="K3427" s="114"/>
      <c r="L3427" s="115"/>
      <c r="M3427" s="116"/>
      <c r="N3427" t="str">
        <f t="shared" si="293"/>
        <v>00653</v>
      </c>
      <c r="O3427" t="str">
        <f t="shared" si="297"/>
        <v>HT</v>
      </c>
      <c r="P3427">
        <f t="shared" si="299"/>
        <v>653</v>
      </c>
      <c r="Q3427">
        <f t="shared" si="298"/>
        <v>653</v>
      </c>
      <c r="R3427" s="14">
        <f t="shared" si="300"/>
        <v>-331964</v>
      </c>
    </row>
    <row r="3428" spans="1:18" ht="14.45" customHeight="1" x14ac:dyDescent="0.25">
      <c r="A3428" s="11">
        <v>1029</v>
      </c>
      <c r="B3428" s="100"/>
      <c r="C3428" s="6" t="s">
        <v>4754</v>
      </c>
      <c r="D3428" s="7">
        <v>45027</v>
      </c>
      <c r="E3428" s="8" t="s">
        <v>4755</v>
      </c>
      <c r="F3428" s="9">
        <v>-74869</v>
      </c>
      <c r="G3428" s="8" t="s">
        <v>1378</v>
      </c>
      <c r="H3428" s="9">
        <v>-7861</v>
      </c>
      <c r="I3428" s="104"/>
      <c r="J3428" s="105"/>
      <c r="K3428" s="106"/>
      <c r="L3428" s="109"/>
      <c r="M3428" s="110"/>
      <c r="N3428" t="str">
        <f t="shared" si="293"/>
        <v>00645</v>
      </c>
      <c r="O3428" t="str">
        <f t="shared" si="297"/>
        <v>HT</v>
      </c>
      <c r="P3428">
        <f t="shared" si="299"/>
        <v>645</v>
      </c>
      <c r="Q3428">
        <f t="shared" si="298"/>
        <v>645</v>
      </c>
      <c r="R3428" s="14">
        <f t="shared" si="300"/>
        <v>-74869</v>
      </c>
    </row>
    <row r="3429" spans="1:18" ht="14.45" customHeight="1" x14ac:dyDescent="0.25">
      <c r="A3429" s="5">
        <v>1030</v>
      </c>
      <c r="B3429" s="99" t="s">
        <v>4756</v>
      </c>
      <c r="C3429" s="6" t="s">
        <v>4757</v>
      </c>
      <c r="D3429" s="7">
        <v>45006</v>
      </c>
      <c r="E3429" s="8" t="s">
        <v>2376</v>
      </c>
      <c r="F3429" s="9">
        <v>1454738</v>
      </c>
      <c r="G3429" s="8" t="s">
        <v>1378</v>
      </c>
      <c r="H3429" s="9">
        <v>152747</v>
      </c>
      <c r="I3429" s="101">
        <v>3162489</v>
      </c>
      <c r="J3429" s="102"/>
      <c r="K3429" s="103"/>
      <c r="L3429" s="107" t="s">
        <v>1347</v>
      </c>
      <c r="M3429" s="108"/>
      <c r="N3429" s="15" t="str">
        <f>+RIGHT(C3429,5)</f>
        <v>15867</v>
      </c>
      <c r="O3429" t="str">
        <f t="shared" si="297"/>
        <v/>
      </c>
      <c r="Q3429">
        <f>+N3429*1</f>
        <v>15867</v>
      </c>
      <c r="R3429" s="14">
        <f t="shared" si="300"/>
        <v>1454738</v>
      </c>
    </row>
    <row r="3430" spans="1:18" ht="14.45" customHeight="1" x14ac:dyDescent="0.25">
      <c r="A3430" s="10">
        <v>1031</v>
      </c>
      <c r="B3430" s="111"/>
      <c r="C3430" s="6" t="s">
        <v>4758</v>
      </c>
      <c r="D3430" s="7">
        <v>44995</v>
      </c>
      <c r="E3430" s="8" t="s">
        <v>2376</v>
      </c>
      <c r="F3430" s="9">
        <v>374347</v>
      </c>
      <c r="G3430" s="8" t="s">
        <v>1378</v>
      </c>
      <c r="H3430" s="9">
        <v>39306</v>
      </c>
      <c r="I3430" s="112"/>
      <c r="J3430" s="113"/>
      <c r="K3430" s="114"/>
      <c r="L3430" s="115"/>
      <c r="M3430" s="116"/>
      <c r="N3430" s="15" t="str">
        <f>+RIGHT(C3430,5)</f>
        <v>13311</v>
      </c>
      <c r="O3430" t="str">
        <f t="shared" si="297"/>
        <v/>
      </c>
      <c r="Q3430">
        <f>+N3430*1</f>
        <v>13311</v>
      </c>
      <c r="R3430" s="14">
        <f t="shared" si="300"/>
        <v>374347</v>
      </c>
    </row>
    <row r="3431" spans="1:18" ht="14.45" customHeight="1" x14ac:dyDescent="0.25">
      <c r="A3431" s="10">
        <v>1032</v>
      </c>
      <c r="B3431" s="111"/>
      <c r="C3431" s="6" t="s">
        <v>4759</v>
      </c>
      <c r="D3431" s="7">
        <v>45000</v>
      </c>
      <c r="E3431" s="8" t="s">
        <v>2376</v>
      </c>
      <c r="F3431" s="9">
        <v>374347</v>
      </c>
      <c r="G3431" s="8" t="s">
        <v>1378</v>
      </c>
      <c r="H3431" s="9">
        <v>39306</v>
      </c>
      <c r="I3431" s="112"/>
      <c r="J3431" s="113"/>
      <c r="K3431" s="114"/>
      <c r="L3431" s="115"/>
      <c r="M3431" s="116"/>
      <c r="N3431" s="15" t="str">
        <f>+RIGHT(C3431,5)</f>
        <v>13701</v>
      </c>
      <c r="O3431" t="str">
        <f t="shared" si="297"/>
        <v/>
      </c>
      <c r="Q3431">
        <f>+N3431*1</f>
        <v>13701</v>
      </c>
      <c r="R3431" s="14">
        <f t="shared" si="300"/>
        <v>374347</v>
      </c>
    </row>
    <row r="3432" spans="1:18" ht="14.45" customHeight="1" x14ac:dyDescent="0.25">
      <c r="A3432" s="11">
        <v>1033</v>
      </c>
      <c r="B3432" s="100"/>
      <c r="C3432" s="6" t="s">
        <v>4760</v>
      </c>
      <c r="D3432" s="7">
        <v>44986</v>
      </c>
      <c r="E3432" s="8" t="s">
        <v>2376</v>
      </c>
      <c r="F3432" s="9">
        <v>1330075</v>
      </c>
      <c r="G3432" s="8" t="s">
        <v>1378</v>
      </c>
      <c r="H3432" s="9">
        <v>139658</v>
      </c>
      <c r="I3432" s="104"/>
      <c r="J3432" s="105"/>
      <c r="K3432" s="106"/>
      <c r="L3432" s="109"/>
      <c r="M3432" s="110"/>
      <c r="N3432" s="15" t="str">
        <f>+RIGHT(C3432,5)</f>
        <v>09177</v>
      </c>
      <c r="O3432" t="str">
        <f t="shared" si="297"/>
        <v/>
      </c>
      <c r="Q3432">
        <f>+N3432*1</f>
        <v>9177</v>
      </c>
      <c r="R3432" s="14">
        <f t="shared" si="300"/>
        <v>1330075</v>
      </c>
    </row>
    <row r="3433" spans="1:18" ht="16.149999999999999" customHeight="1" x14ac:dyDescent="0.25">
      <c r="A3433" s="12">
        <v>1033</v>
      </c>
      <c r="B3433" s="12" t="s">
        <v>4761</v>
      </c>
      <c r="C3433" s="6" t="s">
        <v>1373</v>
      </c>
      <c r="D3433" s="7">
        <v>45027</v>
      </c>
      <c r="E3433" s="8" t="s">
        <v>4762</v>
      </c>
      <c r="F3433" s="9">
        <v>-31347125</v>
      </c>
      <c r="G3433" s="8">
        <v>0</v>
      </c>
      <c r="H3433" s="8">
        <v>0</v>
      </c>
      <c r="I3433" s="94">
        <v>-31347125</v>
      </c>
      <c r="J3433" s="95"/>
      <c r="K3433" s="96"/>
      <c r="L3433" s="97" t="s">
        <v>0</v>
      </c>
      <c r="M3433" s="98"/>
      <c r="N3433" s="15" t="str">
        <f t="shared" ref="N3433:N3496" si="301">+RIGHT(C3433,5)</f>
        <v>'</v>
      </c>
      <c r="O3433" t="str">
        <f t="shared" si="297"/>
        <v>HT</v>
      </c>
      <c r="Q3433" t="e">
        <f>RIGHT(N3433,LEN(N3433)-2)*1</f>
        <v>#VALUE!</v>
      </c>
      <c r="R3433" s="14">
        <f t="shared" ref="R3433:R3496" si="302">+F3433</f>
        <v>-31347125</v>
      </c>
    </row>
    <row r="3434" spans="1:18" ht="38.25" x14ac:dyDescent="0.25">
      <c r="A3434" s="12">
        <v>1</v>
      </c>
      <c r="B3434" s="12" t="s">
        <v>4763</v>
      </c>
      <c r="C3434" s="6" t="s">
        <v>4764</v>
      </c>
      <c r="D3434" s="7">
        <v>44970</v>
      </c>
      <c r="E3434" s="8" t="s">
        <v>4765</v>
      </c>
      <c r="F3434" s="9">
        <v>583275</v>
      </c>
      <c r="G3434" s="8" t="s">
        <v>1378</v>
      </c>
      <c r="H3434" s="9">
        <v>61244</v>
      </c>
      <c r="I3434" s="94">
        <v>522031</v>
      </c>
      <c r="J3434" s="95"/>
      <c r="K3434" s="96"/>
      <c r="L3434" s="97" t="s">
        <v>30</v>
      </c>
      <c r="M3434" s="98"/>
      <c r="N3434" s="15" t="str">
        <f t="shared" si="301"/>
        <v>04032</v>
      </c>
      <c r="O3434" t="str">
        <f t="shared" si="297"/>
        <v/>
      </c>
      <c r="Q3434">
        <f t="shared" ref="Q3434:Q3496" si="303">+N3434*1</f>
        <v>4032</v>
      </c>
      <c r="R3434" s="14">
        <f t="shared" si="302"/>
        <v>583275</v>
      </c>
    </row>
    <row r="3435" spans="1:18" ht="38.25" x14ac:dyDescent="0.25">
      <c r="A3435" s="12">
        <v>3</v>
      </c>
      <c r="B3435" s="12" t="s">
        <v>4767</v>
      </c>
      <c r="C3435" s="6" t="s">
        <v>4768</v>
      </c>
      <c r="D3435" s="7">
        <v>44930</v>
      </c>
      <c r="E3435" s="8" t="s">
        <v>4765</v>
      </c>
      <c r="F3435" s="9">
        <v>933240</v>
      </c>
      <c r="G3435" s="8" t="s">
        <v>1378</v>
      </c>
      <c r="H3435" s="9">
        <v>97990</v>
      </c>
      <c r="I3435" s="94">
        <v>835250</v>
      </c>
      <c r="J3435" s="95"/>
      <c r="K3435" s="96"/>
      <c r="L3435" s="97" t="s">
        <v>40</v>
      </c>
      <c r="M3435" s="98"/>
      <c r="N3435" s="15" t="str">
        <f t="shared" si="301"/>
        <v>00309</v>
      </c>
      <c r="O3435" t="str">
        <f t="shared" si="297"/>
        <v/>
      </c>
      <c r="Q3435">
        <f t="shared" si="303"/>
        <v>309</v>
      </c>
      <c r="R3435" s="14">
        <f t="shared" si="302"/>
        <v>933240</v>
      </c>
    </row>
    <row r="3436" spans="1:18" ht="38.25" x14ac:dyDescent="0.25">
      <c r="A3436" s="5">
        <v>4</v>
      </c>
      <c r="B3436" s="99" t="s">
        <v>4769</v>
      </c>
      <c r="C3436" s="6" t="s">
        <v>4770</v>
      </c>
      <c r="D3436" s="7">
        <v>44979</v>
      </c>
      <c r="E3436" s="8" t="s">
        <v>4771</v>
      </c>
      <c r="F3436" s="9">
        <v>1212750</v>
      </c>
      <c r="G3436" s="8" t="s">
        <v>1378</v>
      </c>
      <c r="H3436" s="9">
        <v>127339</v>
      </c>
      <c r="I3436" s="101">
        <v>3214885</v>
      </c>
      <c r="J3436" s="102"/>
      <c r="K3436" s="103"/>
      <c r="L3436" s="107" t="s">
        <v>40</v>
      </c>
      <c r="M3436" s="108"/>
      <c r="N3436" s="15" t="str">
        <f t="shared" si="301"/>
        <v>06874</v>
      </c>
      <c r="O3436" t="str">
        <f t="shared" si="297"/>
        <v/>
      </c>
      <c r="Q3436">
        <f t="shared" si="303"/>
        <v>6874</v>
      </c>
      <c r="R3436" s="14">
        <f t="shared" si="302"/>
        <v>1212750</v>
      </c>
    </row>
    <row r="3437" spans="1:18" ht="38.25" x14ac:dyDescent="0.25">
      <c r="A3437" s="11">
        <v>5</v>
      </c>
      <c r="B3437" s="100"/>
      <c r="C3437" s="6" t="s">
        <v>4772</v>
      </c>
      <c r="D3437" s="7">
        <v>44972</v>
      </c>
      <c r="E3437" s="8" t="s">
        <v>4765</v>
      </c>
      <c r="F3437" s="9">
        <v>2379300</v>
      </c>
      <c r="G3437" s="8" t="s">
        <v>1378</v>
      </c>
      <c r="H3437" s="9">
        <v>249826</v>
      </c>
      <c r="I3437" s="104"/>
      <c r="J3437" s="105"/>
      <c r="K3437" s="106"/>
      <c r="L3437" s="109"/>
      <c r="M3437" s="110"/>
      <c r="N3437" s="15" t="str">
        <f t="shared" si="301"/>
        <v>04201</v>
      </c>
      <c r="O3437" t="str">
        <f t="shared" si="297"/>
        <v/>
      </c>
      <c r="Q3437">
        <f t="shared" si="303"/>
        <v>4201</v>
      </c>
      <c r="R3437" s="14">
        <f t="shared" si="302"/>
        <v>2379300</v>
      </c>
    </row>
    <row r="3438" spans="1:18" ht="25.5" x14ac:dyDescent="0.25">
      <c r="A3438" s="12">
        <v>7</v>
      </c>
      <c r="B3438" s="12" t="s">
        <v>4773</v>
      </c>
      <c r="C3438" s="6" t="s">
        <v>4774</v>
      </c>
      <c r="D3438" s="7">
        <v>44928</v>
      </c>
      <c r="E3438" s="8" t="s">
        <v>192</v>
      </c>
      <c r="F3438" s="9">
        <v>951720</v>
      </c>
      <c r="G3438" s="8" t="s">
        <v>29</v>
      </c>
      <c r="H3438" s="9">
        <v>99931</v>
      </c>
      <c r="I3438" s="94">
        <v>851789</v>
      </c>
      <c r="J3438" s="95"/>
      <c r="K3438" s="96"/>
      <c r="L3438" s="97" t="s">
        <v>60</v>
      </c>
      <c r="M3438" s="98"/>
      <c r="N3438" s="15" t="str">
        <f t="shared" si="301"/>
        <v>00004</v>
      </c>
      <c r="O3438" t="str">
        <f t="shared" si="297"/>
        <v/>
      </c>
      <c r="Q3438">
        <f t="shared" si="303"/>
        <v>4</v>
      </c>
      <c r="R3438" s="14">
        <f t="shared" si="302"/>
        <v>951720</v>
      </c>
    </row>
    <row r="3439" spans="1:18" ht="25.5" x14ac:dyDescent="0.25">
      <c r="A3439" s="5">
        <v>8</v>
      </c>
      <c r="B3439" s="99" t="s">
        <v>4775</v>
      </c>
      <c r="C3439" s="6" t="s">
        <v>4776</v>
      </c>
      <c r="D3439" s="7">
        <v>44930</v>
      </c>
      <c r="E3439" s="8" t="s">
        <v>248</v>
      </c>
      <c r="F3439" s="9">
        <v>951720</v>
      </c>
      <c r="G3439" s="8" t="s">
        <v>1378</v>
      </c>
      <c r="H3439" s="9">
        <v>99931</v>
      </c>
      <c r="I3439" s="101">
        <v>93660447</v>
      </c>
      <c r="J3439" s="102"/>
      <c r="K3439" s="103"/>
      <c r="L3439" s="107" t="s">
        <v>60</v>
      </c>
      <c r="M3439" s="108"/>
      <c r="N3439" s="15" t="str">
        <f t="shared" si="301"/>
        <v>00388</v>
      </c>
      <c r="O3439" t="str">
        <f t="shared" si="297"/>
        <v/>
      </c>
      <c r="Q3439">
        <f t="shared" si="303"/>
        <v>388</v>
      </c>
      <c r="R3439" s="14">
        <f t="shared" si="302"/>
        <v>951720</v>
      </c>
    </row>
    <row r="3440" spans="1:18" ht="25.5" x14ac:dyDescent="0.25">
      <c r="A3440" s="10">
        <v>9</v>
      </c>
      <c r="B3440" s="111"/>
      <c r="C3440" s="6" t="s">
        <v>4777</v>
      </c>
      <c r="D3440" s="7">
        <v>44929</v>
      </c>
      <c r="E3440" s="8" t="s">
        <v>127</v>
      </c>
      <c r="F3440" s="9">
        <v>951720</v>
      </c>
      <c r="G3440" s="8" t="s">
        <v>1378</v>
      </c>
      <c r="H3440" s="9">
        <v>99931</v>
      </c>
      <c r="I3440" s="112"/>
      <c r="J3440" s="113"/>
      <c r="K3440" s="114"/>
      <c r="L3440" s="115"/>
      <c r="M3440" s="116"/>
      <c r="N3440" s="15" t="str">
        <f t="shared" si="301"/>
        <v>00218</v>
      </c>
      <c r="O3440" t="str">
        <f t="shared" si="297"/>
        <v/>
      </c>
      <c r="Q3440">
        <f t="shared" si="303"/>
        <v>218</v>
      </c>
      <c r="R3440" s="14">
        <f t="shared" si="302"/>
        <v>951720</v>
      </c>
    </row>
    <row r="3441" spans="1:18" ht="25.5" x14ac:dyDescent="0.25">
      <c r="A3441" s="10">
        <v>10</v>
      </c>
      <c r="B3441" s="111"/>
      <c r="C3441" s="6" t="s">
        <v>4778</v>
      </c>
      <c r="D3441" s="7">
        <v>44943</v>
      </c>
      <c r="E3441" s="8" t="s">
        <v>131</v>
      </c>
      <c r="F3441" s="9">
        <v>485100</v>
      </c>
      <c r="G3441" s="8" t="s">
        <v>1378</v>
      </c>
      <c r="H3441" s="9">
        <v>50935</v>
      </c>
      <c r="I3441" s="112"/>
      <c r="J3441" s="113"/>
      <c r="K3441" s="114"/>
      <c r="L3441" s="115"/>
      <c r="M3441" s="116"/>
      <c r="N3441" s="15" t="str">
        <f t="shared" si="301"/>
        <v>01735</v>
      </c>
      <c r="O3441" t="str">
        <f t="shared" si="297"/>
        <v/>
      </c>
      <c r="Q3441">
        <f t="shared" si="303"/>
        <v>1735</v>
      </c>
      <c r="R3441" s="14">
        <f t="shared" si="302"/>
        <v>485100</v>
      </c>
    </row>
    <row r="3442" spans="1:18" ht="25.5" x14ac:dyDescent="0.25">
      <c r="A3442" s="10">
        <v>11</v>
      </c>
      <c r="B3442" s="111"/>
      <c r="C3442" s="6" t="s">
        <v>4779</v>
      </c>
      <c r="D3442" s="7">
        <v>44929</v>
      </c>
      <c r="E3442" s="8" t="s">
        <v>131</v>
      </c>
      <c r="F3442" s="9">
        <v>951720</v>
      </c>
      <c r="G3442" s="8" t="s">
        <v>1378</v>
      </c>
      <c r="H3442" s="9">
        <v>99931</v>
      </c>
      <c r="I3442" s="112"/>
      <c r="J3442" s="113"/>
      <c r="K3442" s="114"/>
      <c r="L3442" s="115"/>
      <c r="M3442" s="116"/>
      <c r="N3442" s="15" t="str">
        <f t="shared" si="301"/>
        <v>00085</v>
      </c>
      <c r="O3442" t="str">
        <f t="shared" si="297"/>
        <v/>
      </c>
      <c r="Q3442">
        <f t="shared" si="303"/>
        <v>85</v>
      </c>
      <c r="R3442" s="14">
        <f t="shared" si="302"/>
        <v>951720</v>
      </c>
    </row>
    <row r="3443" spans="1:18" ht="25.5" x14ac:dyDescent="0.25">
      <c r="A3443" s="10">
        <v>12</v>
      </c>
      <c r="B3443" s="111"/>
      <c r="C3443" s="6" t="s">
        <v>4780</v>
      </c>
      <c r="D3443" s="7">
        <v>44929</v>
      </c>
      <c r="E3443" s="8" t="s">
        <v>192</v>
      </c>
      <c r="F3443" s="9">
        <v>951720</v>
      </c>
      <c r="G3443" s="8" t="s">
        <v>1378</v>
      </c>
      <c r="H3443" s="9">
        <v>99931</v>
      </c>
      <c r="I3443" s="112"/>
      <c r="J3443" s="113"/>
      <c r="K3443" s="114"/>
      <c r="L3443" s="115"/>
      <c r="M3443" s="116"/>
      <c r="N3443" s="15" t="str">
        <f t="shared" si="301"/>
        <v>00205</v>
      </c>
      <c r="O3443" t="str">
        <f t="shared" si="297"/>
        <v/>
      </c>
      <c r="Q3443">
        <f t="shared" si="303"/>
        <v>205</v>
      </c>
      <c r="R3443" s="14">
        <f t="shared" si="302"/>
        <v>951720</v>
      </c>
    </row>
    <row r="3444" spans="1:18" ht="25.5" x14ac:dyDescent="0.25">
      <c r="A3444" s="10">
        <v>13</v>
      </c>
      <c r="B3444" s="111"/>
      <c r="C3444" s="6" t="s">
        <v>4781</v>
      </c>
      <c r="D3444" s="7">
        <v>44929</v>
      </c>
      <c r="E3444" s="8" t="s">
        <v>514</v>
      </c>
      <c r="F3444" s="9">
        <v>951720</v>
      </c>
      <c r="G3444" s="8" t="s">
        <v>1378</v>
      </c>
      <c r="H3444" s="9">
        <v>99931</v>
      </c>
      <c r="I3444" s="112"/>
      <c r="J3444" s="113"/>
      <c r="K3444" s="114"/>
      <c r="L3444" s="115"/>
      <c r="M3444" s="116"/>
      <c r="N3444" s="15" t="str">
        <f t="shared" si="301"/>
        <v>-b183</v>
      </c>
      <c r="O3444" t="str">
        <f t="shared" si="297"/>
        <v/>
      </c>
      <c r="Q3444">
        <f>RIGHT(N3444,LEN(N3444)-2)*1</f>
        <v>183</v>
      </c>
      <c r="R3444" s="14">
        <f t="shared" si="302"/>
        <v>951720</v>
      </c>
    </row>
    <row r="3445" spans="1:18" ht="25.5" x14ac:dyDescent="0.25">
      <c r="A3445" s="10">
        <v>14</v>
      </c>
      <c r="B3445" s="111"/>
      <c r="C3445" s="6" t="s">
        <v>4782</v>
      </c>
      <c r="D3445" s="7">
        <v>44940</v>
      </c>
      <c r="E3445" s="8" t="s">
        <v>192</v>
      </c>
      <c r="F3445" s="9">
        <v>571032</v>
      </c>
      <c r="G3445" s="8" t="s">
        <v>1378</v>
      </c>
      <c r="H3445" s="9">
        <v>59958</v>
      </c>
      <c r="I3445" s="112"/>
      <c r="J3445" s="113"/>
      <c r="K3445" s="114"/>
      <c r="L3445" s="115"/>
      <c r="M3445" s="116"/>
      <c r="N3445" s="15" t="str">
        <f t="shared" si="301"/>
        <v>01558</v>
      </c>
      <c r="O3445" t="str">
        <f t="shared" si="297"/>
        <v/>
      </c>
      <c r="Q3445">
        <f t="shared" si="303"/>
        <v>1558</v>
      </c>
      <c r="R3445" s="14">
        <f t="shared" si="302"/>
        <v>571032</v>
      </c>
    </row>
    <row r="3446" spans="1:18" ht="25.5" x14ac:dyDescent="0.25">
      <c r="A3446" s="10">
        <v>15</v>
      </c>
      <c r="B3446" s="111"/>
      <c r="C3446" s="6" t="s">
        <v>4783</v>
      </c>
      <c r="D3446" s="7">
        <v>44929</v>
      </c>
      <c r="E3446" s="8" t="s">
        <v>131</v>
      </c>
      <c r="F3446" s="9">
        <v>951720</v>
      </c>
      <c r="G3446" s="8" t="s">
        <v>1378</v>
      </c>
      <c r="H3446" s="9">
        <v>99931</v>
      </c>
      <c r="I3446" s="112"/>
      <c r="J3446" s="113"/>
      <c r="K3446" s="114"/>
      <c r="L3446" s="115"/>
      <c r="M3446" s="116"/>
      <c r="N3446" s="15" t="str">
        <f t="shared" si="301"/>
        <v>00080</v>
      </c>
      <c r="O3446" t="str">
        <f t="shared" si="297"/>
        <v/>
      </c>
      <c r="Q3446">
        <f t="shared" si="303"/>
        <v>80</v>
      </c>
      <c r="R3446" s="14">
        <f t="shared" si="302"/>
        <v>951720</v>
      </c>
    </row>
    <row r="3447" spans="1:18" ht="25.5" x14ac:dyDescent="0.25">
      <c r="A3447" s="10">
        <v>16</v>
      </c>
      <c r="B3447" s="111"/>
      <c r="C3447" s="6" t="s">
        <v>4784</v>
      </c>
      <c r="D3447" s="7">
        <v>44928</v>
      </c>
      <c r="E3447" s="8" t="s">
        <v>192</v>
      </c>
      <c r="F3447" s="9">
        <v>951720</v>
      </c>
      <c r="G3447" s="8" t="s">
        <v>1378</v>
      </c>
      <c r="H3447" s="9">
        <v>99931</v>
      </c>
      <c r="I3447" s="112"/>
      <c r="J3447" s="113"/>
      <c r="K3447" s="114"/>
      <c r="L3447" s="115"/>
      <c r="M3447" s="116"/>
      <c r="N3447" s="15" t="str">
        <f t="shared" si="301"/>
        <v>00065</v>
      </c>
      <c r="O3447" t="str">
        <f t="shared" si="297"/>
        <v/>
      </c>
      <c r="Q3447">
        <f t="shared" si="303"/>
        <v>65</v>
      </c>
      <c r="R3447" s="14">
        <f t="shared" si="302"/>
        <v>951720</v>
      </c>
    </row>
    <row r="3448" spans="1:18" ht="25.5" x14ac:dyDescent="0.25">
      <c r="A3448" s="10">
        <v>17</v>
      </c>
      <c r="B3448" s="111"/>
      <c r="C3448" s="6" t="s">
        <v>4785</v>
      </c>
      <c r="D3448" s="7">
        <v>44929</v>
      </c>
      <c r="E3448" s="8" t="s">
        <v>514</v>
      </c>
      <c r="F3448" s="9">
        <v>951720</v>
      </c>
      <c r="G3448" s="8" t="s">
        <v>1378</v>
      </c>
      <c r="H3448" s="9">
        <v>99931</v>
      </c>
      <c r="I3448" s="112"/>
      <c r="J3448" s="113"/>
      <c r="K3448" s="114"/>
      <c r="L3448" s="115"/>
      <c r="M3448" s="116"/>
      <c r="N3448" s="15" t="str">
        <f t="shared" si="301"/>
        <v>-b134</v>
      </c>
      <c r="O3448" t="str">
        <f t="shared" si="297"/>
        <v/>
      </c>
      <c r="Q3448">
        <f>RIGHT(N3448,LEN(N3448)-2)*1</f>
        <v>134</v>
      </c>
      <c r="R3448" s="14">
        <f t="shared" si="302"/>
        <v>951720</v>
      </c>
    </row>
    <row r="3449" spans="1:18" ht="25.5" x14ac:dyDescent="0.25">
      <c r="A3449" s="10">
        <v>18</v>
      </c>
      <c r="B3449" s="111"/>
      <c r="C3449" s="6" t="s">
        <v>4786</v>
      </c>
      <c r="D3449" s="7">
        <v>44929</v>
      </c>
      <c r="E3449" s="8" t="s">
        <v>192</v>
      </c>
      <c r="F3449" s="9">
        <v>951720</v>
      </c>
      <c r="G3449" s="8" t="s">
        <v>1378</v>
      </c>
      <c r="H3449" s="9">
        <v>99931</v>
      </c>
      <c r="I3449" s="112"/>
      <c r="J3449" s="113"/>
      <c r="K3449" s="114"/>
      <c r="L3449" s="115"/>
      <c r="M3449" s="116"/>
      <c r="N3449" s="15" t="str">
        <f t="shared" si="301"/>
        <v>00216</v>
      </c>
      <c r="O3449" t="str">
        <f t="shared" si="297"/>
        <v/>
      </c>
      <c r="Q3449">
        <f t="shared" si="303"/>
        <v>216</v>
      </c>
      <c r="R3449" s="14">
        <f t="shared" si="302"/>
        <v>951720</v>
      </c>
    </row>
    <row r="3450" spans="1:18" ht="25.5" x14ac:dyDescent="0.25">
      <c r="A3450" s="10">
        <v>19</v>
      </c>
      <c r="B3450" s="111"/>
      <c r="C3450" s="6" t="s">
        <v>4787</v>
      </c>
      <c r="D3450" s="7">
        <v>44928</v>
      </c>
      <c r="E3450" s="8" t="s">
        <v>192</v>
      </c>
      <c r="F3450" s="9">
        <v>951720</v>
      </c>
      <c r="G3450" s="8" t="s">
        <v>1378</v>
      </c>
      <c r="H3450" s="9">
        <v>99931</v>
      </c>
      <c r="I3450" s="112"/>
      <c r="J3450" s="113"/>
      <c r="K3450" s="114"/>
      <c r="L3450" s="115"/>
      <c r="M3450" s="116"/>
      <c r="N3450" s="15" t="str">
        <f t="shared" si="301"/>
        <v>00059</v>
      </c>
      <c r="O3450" t="str">
        <f t="shared" si="297"/>
        <v/>
      </c>
      <c r="Q3450">
        <f t="shared" si="303"/>
        <v>59</v>
      </c>
      <c r="R3450" s="14">
        <f t="shared" si="302"/>
        <v>951720</v>
      </c>
    </row>
    <row r="3451" spans="1:18" ht="25.5" x14ac:dyDescent="0.25">
      <c r="A3451" s="10">
        <v>20</v>
      </c>
      <c r="B3451" s="111"/>
      <c r="C3451" s="6" t="s">
        <v>4788</v>
      </c>
      <c r="D3451" s="7">
        <v>44929</v>
      </c>
      <c r="E3451" s="8" t="s">
        <v>131</v>
      </c>
      <c r="F3451" s="9">
        <v>951720</v>
      </c>
      <c r="G3451" s="8" t="s">
        <v>1378</v>
      </c>
      <c r="H3451" s="9">
        <v>99931</v>
      </c>
      <c r="I3451" s="112"/>
      <c r="J3451" s="113"/>
      <c r="K3451" s="114"/>
      <c r="L3451" s="115"/>
      <c r="M3451" s="116"/>
      <c r="N3451" s="15" t="str">
        <f t="shared" si="301"/>
        <v>00083</v>
      </c>
      <c r="O3451" t="str">
        <f t="shared" si="297"/>
        <v/>
      </c>
      <c r="Q3451">
        <f t="shared" si="303"/>
        <v>83</v>
      </c>
      <c r="R3451" s="14">
        <f t="shared" si="302"/>
        <v>951720</v>
      </c>
    </row>
    <row r="3452" spans="1:18" ht="25.5" x14ac:dyDescent="0.25">
      <c r="A3452" s="10">
        <v>21</v>
      </c>
      <c r="B3452" s="111"/>
      <c r="C3452" s="6" t="s">
        <v>4789</v>
      </c>
      <c r="D3452" s="7">
        <v>44930</v>
      </c>
      <c r="E3452" s="8" t="s">
        <v>127</v>
      </c>
      <c r="F3452" s="9">
        <v>951720</v>
      </c>
      <c r="G3452" s="8" t="s">
        <v>1378</v>
      </c>
      <c r="H3452" s="9">
        <v>99931</v>
      </c>
      <c r="I3452" s="112"/>
      <c r="J3452" s="113"/>
      <c r="K3452" s="114"/>
      <c r="L3452" s="115"/>
      <c r="M3452" s="116"/>
      <c r="N3452" s="15" t="str">
        <f t="shared" si="301"/>
        <v>00254</v>
      </c>
      <c r="O3452" t="str">
        <f t="shared" si="297"/>
        <v/>
      </c>
      <c r="Q3452">
        <f t="shared" si="303"/>
        <v>254</v>
      </c>
      <c r="R3452" s="14">
        <f t="shared" si="302"/>
        <v>951720</v>
      </c>
    </row>
    <row r="3453" spans="1:18" ht="25.5" x14ac:dyDescent="0.25">
      <c r="A3453" s="10">
        <v>22</v>
      </c>
      <c r="B3453" s="111"/>
      <c r="C3453" s="6" t="s">
        <v>4790</v>
      </c>
      <c r="D3453" s="7">
        <v>44929</v>
      </c>
      <c r="E3453" s="8" t="s">
        <v>192</v>
      </c>
      <c r="F3453" s="9">
        <v>951720</v>
      </c>
      <c r="G3453" s="8" t="s">
        <v>1378</v>
      </c>
      <c r="H3453" s="9">
        <v>99931</v>
      </c>
      <c r="I3453" s="112"/>
      <c r="J3453" s="113"/>
      <c r="K3453" s="114"/>
      <c r="L3453" s="115"/>
      <c r="M3453" s="116"/>
      <c r="N3453" s="15" t="str">
        <f t="shared" si="301"/>
        <v>00204</v>
      </c>
      <c r="O3453" t="str">
        <f t="shared" si="297"/>
        <v/>
      </c>
      <c r="Q3453">
        <f t="shared" si="303"/>
        <v>204</v>
      </c>
      <c r="R3453" s="14">
        <f t="shared" si="302"/>
        <v>951720</v>
      </c>
    </row>
    <row r="3454" spans="1:18" ht="25.5" x14ac:dyDescent="0.25">
      <c r="A3454" s="10">
        <v>23</v>
      </c>
      <c r="B3454" s="111"/>
      <c r="C3454" s="6" t="s">
        <v>4791</v>
      </c>
      <c r="D3454" s="7">
        <v>44930</v>
      </c>
      <c r="E3454" s="8" t="s">
        <v>248</v>
      </c>
      <c r="F3454" s="9">
        <v>466620</v>
      </c>
      <c r="G3454" s="8" t="s">
        <v>1378</v>
      </c>
      <c r="H3454" s="9">
        <v>48995</v>
      </c>
      <c r="I3454" s="112"/>
      <c r="J3454" s="113"/>
      <c r="K3454" s="114"/>
      <c r="L3454" s="115"/>
      <c r="M3454" s="116"/>
      <c r="N3454" s="15" t="str">
        <f t="shared" si="301"/>
        <v>00386</v>
      </c>
      <c r="O3454" t="str">
        <f t="shared" si="297"/>
        <v/>
      </c>
      <c r="Q3454">
        <f t="shared" si="303"/>
        <v>386</v>
      </c>
      <c r="R3454" s="14">
        <f t="shared" si="302"/>
        <v>466620</v>
      </c>
    </row>
    <row r="3455" spans="1:18" ht="25.5" x14ac:dyDescent="0.25">
      <c r="A3455" s="10">
        <v>24</v>
      </c>
      <c r="B3455" s="111"/>
      <c r="C3455" s="6" t="s">
        <v>4792</v>
      </c>
      <c r="D3455" s="7">
        <v>44942</v>
      </c>
      <c r="E3455" s="8" t="s">
        <v>127</v>
      </c>
      <c r="F3455" s="9">
        <v>485100</v>
      </c>
      <c r="G3455" s="8" t="s">
        <v>1378</v>
      </c>
      <c r="H3455" s="9">
        <v>50935</v>
      </c>
      <c r="I3455" s="112"/>
      <c r="J3455" s="113"/>
      <c r="K3455" s="114"/>
      <c r="L3455" s="115"/>
      <c r="M3455" s="116"/>
      <c r="N3455" s="15" t="str">
        <f t="shared" si="301"/>
        <v>01627</v>
      </c>
      <c r="O3455" t="str">
        <f t="shared" si="297"/>
        <v/>
      </c>
      <c r="Q3455">
        <f t="shared" si="303"/>
        <v>1627</v>
      </c>
      <c r="R3455" s="14">
        <f t="shared" si="302"/>
        <v>485100</v>
      </c>
    </row>
    <row r="3456" spans="1:18" ht="25.5" x14ac:dyDescent="0.25">
      <c r="A3456" s="10">
        <v>25</v>
      </c>
      <c r="B3456" s="111"/>
      <c r="C3456" s="6" t="s">
        <v>4793</v>
      </c>
      <c r="D3456" s="7">
        <v>44930</v>
      </c>
      <c r="E3456" s="8" t="s">
        <v>127</v>
      </c>
      <c r="F3456" s="9">
        <v>951720</v>
      </c>
      <c r="G3456" s="8" t="s">
        <v>1378</v>
      </c>
      <c r="H3456" s="9">
        <v>99931</v>
      </c>
      <c r="I3456" s="112"/>
      <c r="J3456" s="113"/>
      <c r="K3456" s="114"/>
      <c r="L3456" s="115"/>
      <c r="M3456" s="116"/>
      <c r="N3456" s="15" t="str">
        <f t="shared" si="301"/>
        <v>00261</v>
      </c>
      <c r="O3456" t="str">
        <f t="shared" si="297"/>
        <v/>
      </c>
      <c r="Q3456">
        <f t="shared" si="303"/>
        <v>261</v>
      </c>
      <c r="R3456" s="14">
        <f t="shared" si="302"/>
        <v>951720</v>
      </c>
    </row>
    <row r="3457" spans="1:18" ht="25.5" x14ac:dyDescent="0.25">
      <c r="A3457" s="10">
        <v>26</v>
      </c>
      <c r="B3457" s="111"/>
      <c r="C3457" s="6" t="s">
        <v>4794</v>
      </c>
      <c r="D3457" s="7">
        <v>44929</v>
      </c>
      <c r="E3457" s="8" t="s">
        <v>514</v>
      </c>
      <c r="F3457" s="9">
        <v>951720</v>
      </c>
      <c r="G3457" s="8" t="s">
        <v>1378</v>
      </c>
      <c r="H3457" s="9">
        <v>99931</v>
      </c>
      <c r="I3457" s="112"/>
      <c r="J3457" s="113"/>
      <c r="K3457" s="114"/>
      <c r="L3457" s="115"/>
      <c r="M3457" s="116"/>
      <c r="N3457" s="15" t="str">
        <f t="shared" si="301"/>
        <v>-b142</v>
      </c>
      <c r="O3457" t="str">
        <f t="shared" si="297"/>
        <v/>
      </c>
      <c r="Q3457">
        <f>RIGHT(N3457,LEN(N3457)-2)*1</f>
        <v>142</v>
      </c>
      <c r="R3457" s="14">
        <f t="shared" si="302"/>
        <v>951720</v>
      </c>
    </row>
    <row r="3458" spans="1:18" ht="25.5" x14ac:dyDescent="0.25">
      <c r="A3458" s="10">
        <v>27</v>
      </c>
      <c r="B3458" s="111"/>
      <c r="C3458" s="6" t="s">
        <v>4795</v>
      </c>
      <c r="D3458" s="7">
        <v>44930</v>
      </c>
      <c r="E3458" s="8" t="s">
        <v>127</v>
      </c>
      <c r="F3458" s="9">
        <v>951720</v>
      </c>
      <c r="G3458" s="8" t="s">
        <v>1378</v>
      </c>
      <c r="H3458" s="9">
        <v>99931</v>
      </c>
      <c r="I3458" s="112"/>
      <c r="J3458" s="113"/>
      <c r="K3458" s="114"/>
      <c r="L3458" s="115"/>
      <c r="M3458" s="116"/>
      <c r="N3458" s="15" t="str">
        <f t="shared" si="301"/>
        <v>00262</v>
      </c>
      <c r="O3458" t="str">
        <f t="shared" si="297"/>
        <v/>
      </c>
      <c r="Q3458">
        <f t="shared" si="303"/>
        <v>262</v>
      </c>
      <c r="R3458" s="14">
        <f t="shared" si="302"/>
        <v>951720</v>
      </c>
    </row>
    <row r="3459" spans="1:18" ht="25.5" x14ac:dyDescent="0.25">
      <c r="A3459" s="10">
        <v>28</v>
      </c>
      <c r="B3459" s="111"/>
      <c r="C3459" s="6" t="s">
        <v>4796</v>
      </c>
      <c r="D3459" s="7">
        <v>44929</v>
      </c>
      <c r="E3459" s="8" t="s">
        <v>192</v>
      </c>
      <c r="F3459" s="9">
        <v>951720</v>
      </c>
      <c r="G3459" s="8" t="s">
        <v>1378</v>
      </c>
      <c r="H3459" s="9">
        <v>99931</v>
      </c>
      <c r="I3459" s="112"/>
      <c r="J3459" s="113"/>
      <c r="K3459" s="114"/>
      <c r="L3459" s="115"/>
      <c r="M3459" s="116"/>
      <c r="N3459" s="15" t="str">
        <f t="shared" si="301"/>
        <v>00215</v>
      </c>
      <c r="O3459" t="str">
        <f t="shared" si="297"/>
        <v/>
      </c>
      <c r="Q3459">
        <f t="shared" si="303"/>
        <v>215</v>
      </c>
      <c r="R3459" s="14">
        <f t="shared" si="302"/>
        <v>951720</v>
      </c>
    </row>
    <row r="3460" spans="1:18" ht="25.5" x14ac:dyDescent="0.25">
      <c r="A3460" s="10">
        <v>29</v>
      </c>
      <c r="B3460" s="111"/>
      <c r="C3460" s="6" t="s">
        <v>4797</v>
      </c>
      <c r="D3460" s="7">
        <v>44930</v>
      </c>
      <c r="E3460" s="8" t="s">
        <v>127</v>
      </c>
      <c r="F3460" s="9">
        <v>951720</v>
      </c>
      <c r="G3460" s="8" t="s">
        <v>1378</v>
      </c>
      <c r="H3460" s="9">
        <v>99931</v>
      </c>
      <c r="I3460" s="112"/>
      <c r="J3460" s="113"/>
      <c r="K3460" s="114"/>
      <c r="L3460" s="115"/>
      <c r="M3460" s="116"/>
      <c r="N3460" s="15" t="str">
        <f t="shared" si="301"/>
        <v>00284</v>
      </c>
      <c r="O3460" t="str">
        <f t="shared" si="297"/>
        <v/>
      </c>
      <c r="Q3460">
        <f t="shared" si="303"/>
        <v>284</v>
      </c>
      <c r="R3460" s="14">
        <f t="shared" si="302"/>
        <v>951720</v>
      </c>
    </row>
    <row r="3461" spans="1:18" ht="25.5" x14ac:dyDescent="0.25">
      <c r="A3461" s="10">
        <v>30</v>
      </c>
      <c r="B3461" s="111"/>
      <c r="C3461" s="6" t="s">
        <v>4798</v>
      </c>
      <c r="D3461" s="7">
        <v>44929</v>
      </c>
      <c r="E3461" s="8" t="s">
        <v>514</v>
      </c>
      <c r="F3461" s="9">
        <v>951720</v>
      </c>
      <c r="G3461" s="8" t="s">
        <v>1378</v>
      </c>
      <c r="H3461" s="9">
        <v>99931</v>
      </c>
      <c r="I3461" s="112"/>
      <c r="J3461" s="113"/>
      <c r="K3461" s="114"/>
      <c r="L3461" s="115"/>
      <c r="M3461" s="116"/>
      <c r="N3461" s="15" t="str">
        <f t="shared" si="301"/>
        <v>-b191</v>
      </c>
      <c r="O3461" t="str">
        <f t="shared" si="297"/>
        <v/>
      </c>
      <c r="Q3461">
        <f>RIGHT(N3461,LEN(N3461)-2)*1</f>
        <v>191</v>
      </c>
      <c r="R3461" s="14">
        <f t="shared" si="302"/>
        <v>951720</v>
      </c>
    </row>
    <row r="3462" spans="1:18" ht="25.5" x14ac:dyDescent="0.25">
      <c r="A3462" s="10">
        <v>31</v>
      </c>
      <c r="B3462" s="111"/>
      <c r="C3462" s="6" t="s">
        <v>4799</v>
      </c>
      <c r="D3462" s="7">
        <v>44929</v>
      </c>
      <c r="E3462" s="8" t="s">
        <v>192</v>
      </c>
      <c r="F3462" s="9">
        <v>951720</v>
      </c>
      <c r="G3462" s="8" t="s">
        <v>1378</v>
      </c>
      <c r="H3462" s="9">
        <v>99931</v>
      </c>
      <c r="I3462" s="112"/>
      <c r="J3462" s="113"/>
      <c r="K3462" s="114"/>
      <c r="L3462" s="115"/>
      <c r="M3462" s="116"/>
      <c r="N3462" s="15" t="str">
        <f t="shared" si="301"/>
        <v>00206</v>
      </c>
      <c r="O3462" t="str">
        <f t="shared" si="297"/>
        <v/>
      </c>
      <c r="Q3462">
        <f t="shared" si="303"/>
        <v>206</v>
      </c>
      <c r="R3462" s="14">
        <f t="shared" si="302"/>
        <v>951720</v>
      </c>
    </row>
    <row r="3463" spans="1:18" ht="25.5" x14ac:dyDescent="0.25">
      <c r="A3463" s="10">
        <v>32</v>
      </c>
      <c r="B3463" s="111"/>
      <c r="C3463" s="6" t="s">
        <v>4800</v>
      </c>
      <c r="D3463" s="7">
        <v>44929</v>
      </c>
      <c r="E3463" s="8" t="s">
        <v>127</v>
      </c>
      <c r="F3463" s="9">
        <v>951720</v>
      </c>
      <c r="G3463" s="8" t="s">
        <v>1378</v>
      </c>
      <c r="H3463" s="9">
        <v>99931</v>
      </c>
      <c r="I3463" s="112"/>
      <c r="J3463" s="113"/>
      <c r="K3463" s="114"/>
      <c r="L3463" s="115"/>
      <c r="M3463" s="116"/>
      <c r="N3463" s="15" t="str">
        <f t="shared" si="301"/>
        <v>00144</v>
      </c>
      <c r="O3463" t="str">
        <f t="shared" si="297"/>
        <v/>
      </c>
      <c r="Q3463">
        <f t="shared" si="303"/>
        <v>144</v>
      </c>
      <c r="R3463" s="14">
        <f t="shared" si="302"/>
        <v>951720</v>
      </c>
    </row>
    <row r="3464" spans="1:18" ht="25.5" x14ac:dyDescent="0.25">
      <c r="A3464" s="10">
        <v>33</v>
      </c>
      <c r="B3464" s="111"/>
      <c r="C3464" s="6" t="s">
        <v>4801</v>
      </c>
      <c r="D3464" s="7">
        <v>44929</v>
      </c>
      <c r="E3464" s="8" t="s">
        <v>131</v>
      </c>
      <c r="F3464" s="9">
        <v>951720</v>
      </c>
      <c r="G3464" s="8" t="s">
        <v>1378</v>
      </c>
      <c r="H3464" s="9">
        <v>99931</v>
      </c>
      <c r="I3464" s="112"/>
      <c r="J3464" s="113"/>
      <c r="K3464" s="114"/>
      <c r="L3464" s="115"/>
      <c r="M3464" s="116"/>
      <c r="N3464" s="15" t="str">
        <f t="shared" si="301"/>
        <v>00129</v>
      </c>
      <c r="O3464" t="str">
        <f t="shared" si="297"/>
        <v/>
      </c>
      <c r="Q3464">
        <f t="shared" si="303"/>
        <v>129</v>
      </c>
      <c r="R3464" s="14">
        <f t="shared" si="302"/>
        <v>951720</v>
      </c>
    </row>
    <row r="3465" spans="1:18" ht="25.5" x14ac:dyDescent="0.25">
      <c r="A3465" s="10">
        <v>34</v>
      </c>
      <c r="B3465" s="111"/>
      <c r="C3465" s="6" t="s">
        <v>4802</v>
      </c>
      <c r="D3465" s="7">
        <v>44929</v>
      </c>
      <c r="E3465" s="8" t="s">
        <v>131</v>
      </c>
      <c r="F3465" s="9">
        <v>951720</v>
      </c>
      <c r="G3465" s="8" t="s">
        <v>1378</v>
      </c>
      <c r="H3465" s="9">
        <v>99931</v>
      </c>
      <c r="I3465" s="112"/>
      <c r="J3465" s="113"/>
      <c r="K3465" s="114"/>
      <c r="L3465" s="115"/>
      <c r="M3465" s="116"/>
      <c r="N3465" s="15" t="str">
        <f t="shared" si="301"/>
        <v>00106</v>
      </c>
      <c r="O3465" t="str">
        <f t="shared" si="297"/>
        <v/>
      </c>
      <c r="Q3465">
        <f t="shared" si="303"/>
        <v>106</v>
      </c>
      <c r="R3465" s="14">
        <f t="shared" si="302"/>
        <v>951720</v>
      </c>
    </row>
    <row r="3466" spans="1:18" ht="25.5" x14ac:dyDescent="0.25">
      <c r="A3466" s="10">
        <v>35</v>
      </c>
      <c r="B3466" s="111"/>
      <c r="C3466" s="6" t="s">
        <v>4803</v>
      </c>
      <c r="D3466" s="7">
        <v>44930</v>
      </c>
      <c r="E3466" s="8" t="s">
        <v>248</v>
      </c>
      <c r="F3466" s="9">
        <v>951720</v>
      </c>
      <c r="G3466" s="8" t="s">
        <v>1378</v>
      </c>
      <c r="H3466" s="9">
        <v>99931</v>
      </c>
      <c r="I3466" s="112"/>
      <c r="J3466" s="113"/>
      <c r="K3466" s="114"/>
      <c r="L3466" s="115"/>
      <c r="M3466" s="116"/>
      <c r="N3466" s="15" t="str">
        <f t="shared" si="301"/>
        <v>00285</v>
      </c>
      <c r="O3466" t="str">
        <f t="shared" si="297"/>
        <v/>
      </c>
      <c r="Q3466">
        <f t="shared" si="303"/>
        <v>285</v>
      </c>
      <c r="R3466" s="14">
        <f t="shared" si="302"/>
        <v>951720</v>
      </c>
    </row>
    <row r="3467" spans="1:18" ht="25.5" x14ac:dyDescent="0.25">
      <c r="A3467" s="10">
        <v>36</v>
      </c>
      <c r="B3467" s="111"/>
      <c r="C3467" s="6" t="s">
        <v>4804</v>
      </c>
      <c r="D3467" s="7">
        <v>44929</v>
      </c>
      <c r="E3467" s="8" t="s">
        <v>192</v>
      </c>
      <c r="F3467" s="9">
        <v>951720</v>
      </c>
      <c r="G3467" s="8" t="s">
        <v>1378</v>
      </c>
      <c r="H3467" s="9">
        <v>99931</v>
      </c>
      <c r="I3467" s="112"/>
      <c r="J3467" s="113"/>
      <c r="K3467" s="114"/>
      <c r="L3467" s="115"/>
      <c r="M3467" s="116"/>
      <c r="N3467" s="15" t="str">
        <f t="shared" si="301"/>
        <v>00208</v>
      </c>
      <c r="O3467" t="str">
        <f t="shared" si="297"/>
        <v/>
      </c>
      <c r="Q3467">
        <f t="shared" si="303"/>
        <v>208</v>
      </c>
      <c r="R3467" s="14">
        <f t="shared" si="302"/>
        <v>951720</v>
      </c>
    </row>
    <row r="3468" spans="1:18" ht="25.5" x14ac:dyDescent="0.25">
      <c r="A3468" s="10">
        <v>37</v>
      </c>
      <c r="B3468" s="111"/>
      <c r="C3468" s="6" t="s">
        <v>4805</v>
      </c>
      <c r="D3468" s="7">
        <v>44929</v>
      </c>
      <c r="E3468" s="8" t="s">
        <v>192</v>
      </c>
      <c r="F3468" s="9">
        <v>951720</v>
      </c>
      <c r="G3468" s="8" t="s">
        <v>1378</v>
      </c>
      <c r="H3468" s="9">
        <v>99931</v>
      </c>
      <c r="I3468" s="112"/>
      <c r="J3468" s="113"/>
      <c r="K3468" s="114"/>
      <c r="L3468" s="115"/>
      <c r="M3468" s="116"/>
      <c r="N3468" s="15" t="str">
        <f t="shared" si="301"/>
        <v>00209</v>
      </c>
      <c r="O3468" t="str">
        <f t="shared" si="297"/>
        <v/>
      </c>
      <c r="Q3468">
        <f t="shared" si="303"/>
        <v>209</v>
      </c>
      <c r="R3468" s="14">
        <f t="shared" si="302"/>
        <v>951720</v>
      </c>
    </row>
    <row r="3469" spans="1:18" ht="25.5" x14ac:dyDescent="0.25">
      <c r="A3469" s="10">
        <v>38</v>
      </c>
      <c r="B3469" s="111"/>
      <c r="C3469" s="6" t="s">
        <v>4806</v>
      </c>
      <c r="D3469" s="7">
        <v>44928</v>
      </c>
      <c r="E3469" s="8" t="s">
        <v>514</v>
      </c>
      <c r="F3469" s="9">
        <v>951720</v>
      </c>
      <c r="G3469" s="8" t="s">
        <v>1378</v>
      </c>
      <c r="H3469" s="9">
        <v>99931</v>
      </c>
      <c r="I3469" s="112"/>
      <c r="J3469" s="113"/>
      <c r="K3469" s="114"/>
      <c r="L3469" s="115"/>
      <c r="M3469" s="116"/>
      <c r="N3469" s="15" t="str">
        <f t="shared" si="301"/>
        <v>00062</v>
      </c>
      <c r="O3469" t="str">
        <f t="shared" si="297"/>
        <v/>
      </c>
      <c r="Q3469">
        <f t="shared" si="303"/>
        <v>62</v>
      </c>
      <c r="R3469" s="14">
        <f t="shared" si="302"/>
        <v>951720</v>
      </c>
    </row>
    <row r="3470" spans="1:18" ht="25.5" x14ac:dyDescent="0.25">
      <c r="A3470" s="10">
        <v>39</v>
      </c>
      <c r="B3470" s="111"/>
      <c r="C3470" s="6" t="s">
        <v>4807</v>
      </c>
      <c r="D3470" s="7">
        <v>44930</v>
      </c>
      <c r="E3470" s="8" t="s">
        <v>127</v>
      </c>
      <c r="F3470" s="9">
        <v>951720</v>
      </c>
      <c r="G3470" s="8" t="s">
        <v>1378</v>
      </c>
      <c r="H3470" s="9">
        <v>99931</v>
      </c>
      <c r="I3470" s="112"/>
      <c r="J3470" s="113"/>
      <c r="K3470" s="114"/>
      <c r="L3470" s="115"/>
      <c r="M3470" s="116"/>
      <c r="N3470" s="15" t="str">
        <f t="shared" si="301"/>
        <v>00264</v>
      </c>
      <c r="O3470" t="str">
        <f t="shared" si="297"/>
        <v/>
      </c>
      <c r="Q3470">
        <f t="shared" si="303"/>
        <v>264</v>
      </c>
      <c r="R3470" s="14">
        <f t="shared" si="302"/>
        <v>951720</v>
      </c>
    </row>
    <row r="3471" spans="1:18" ht="25.5" x14ac:dyDescent="0.25">
      <c r="A3471" s="10">
        <v>40</v>
      </c>
      <c r="B3471" s="111"/>
      <c r="C3471" s="6" t="s">
        <v>4808</v>
      </c>
      <c r="D3471" s="7">
        <v>44928</v>
      </c>
      <c r="E3471" s="8" t="s">
        <v>131</v>
      </c>
      <c r="F3471" s="9">
        <v>951720</v>
      </c>
      <c r="G3471" s="8" t="s">
        <v>1378</v>
      </c>
      <c r="H3471" s="9">
        <v>99931</v>
      </c>
      <c r="I3471" s="112"/>
      <c r="J3471" s="113"/>
      <c r="K3471" s="114"/>
      <c r="L3471" s="115"/>
      <c r="M3471" s="116"/>
      <c r="N3471" s="15" t="str">
        <f t="shared" si="301"/>
        <v>00012</v>
      </c>
      <c r="O3471" t="str">
        <f t="shared" si="297"/>
        <v/>
      </c>
      <c r="Q3471">
        <f t="shared" si="303"/>
        <v>12</v>
      </c>
      <c r="R3471" s="14">
        <f t="shared" si="302"/>
        <v>951720</v>
      </c>
    </row>
    <row r="3472" spans="1:18" ht="25.5" x14ac:dyDescent="0.25">
      <c r="A3472" s="10">
        <v>41</v>
      </c>
      <c r="B3472" s="111"/>
      <c r="C3472" s="6" t="s">
        <v>4809</v>
      </c>
      <c r="D3472" s="7">
        <v>44930</v>
      </c>
      <c r="E3472" s="8" t="s">
        <v>131</v>
      </c>
      <c r="F3472" s="9">
        <v>951720</v>
      </c>
      <c r="G3472" s="8" t="s">
        <v>1378</v>
      </c>
      <c r="H3472" s="9">
        <v>99931</v>
      </c>
      <c r="I3472" s="112"/>
      <c r="J3472" s="113"/>
      <c r="K3472" s="114"/>
      <c r="L3472" s="115"/>
      <c r="M3472" s="116"/>
      <c r="N3472" s="15" t="str">
        <f t="shared" si="301"/>
        <v>00288</v>
      </c>
      <c r="O3472" t="str">
        <f t="shared" si="297"/>
        <v/>
      </c>
      <c r="Q3472">
        <f t="shared" si="303"/>
        <v>288</v>
      </c>
      <c r="R3472" s="14">
        <f t="shared" si="302"/>
        <v>951720</v>
      </c>
    </row>
    <row r="3473" spans="1:18" ht="25.5" x14ac:dyDescent="0.25">
      <c r="A3473" s="10">
        <v>42</v>
      </c>
      <c r="B3473" s="111"/>
      <c r="C3473" s="6" t="s">
        <v>4810</v>
      </c>
      <c r="D3473" s="7">
        <v>44928</v>
      </c>
      <c r="E3473" s="8" t="s">
        <v>131</v>
      </c>
      <c r="F3473" s="9">
        <v>951720</v>
      </c>
      <c r="G3473" s="8" t="s">
        <v>1378</v>
      </c>
      <c r="H3473" s="9">
        <v>99931</v>
      </c>
      <c r="I3473" s="112"/>
      <c r="J3473" s="113"/>
      <c r="K3473" s="114"/>
      <c r="L3473" s="115"/>
      <c r="M3473" s="116"/>
      <c r="N3473" s="15" t="str">
        <f t="shared" si="301"/>
        <v>00068</v>
      </c>
      <c r="O3473" t="str">
        <f t="shared" si="297"/>
        <v/>
      </c>
      <c r="Q3473">
        <f t="shared" si="303"/>
        <v>68</v>
      </c>
      <c r="R3473" s="14">
        <f t="shared" si="302"/>
        <v>951720</v>
      </c>
    </row>
    <row r="3474" spans="1:18" ht="25.5" x14ac:dyDescent="0.25">
      <c r="A3474" s="10">
        <v>43</v>
      </c>
      <c r="B3474" s="111"/>
      <c r="C3474" s="6" t="s">
        <v>4811</v>
      </c>
      <c r="D3474" s="7">
        <v>44930</v>
      </c>
      <c r="E3474" s="8" t="s">
        <v>127</v>
      </c>
      <c r="F3474" s="9">
        <v>951720</v>
      </c>
      <c r="G3474" s="8" t="s">
        <v>1378</v>
      </c>
      <c r="H3474" s="9">
        <v>99931</v>
      </c>
      <c r="I3474" s="112"/>
      <c r="J3474" s="113"/>
      <c r="K3474" s="114"/>
      <c r="L3474" s="115"/>
      <c r="M3474" s="116"/>
      <c r="N3474" s="15" t="str">
        <f t="shared" si="301"/>
        <v>00247</v>
      </c>
      <c r="O3474" t="str">
        <f t="shared" si="297"/>
        <v/>
      </c>
      <c r="Q3474">
        <f t="shared" si="303"/>
        <v>247</v>
      </c>
      <c r="R3474" s="14">
        <f t="shared" si="302"/>
        <v>951720</v>
      </c>
    </row>
    <row r="3475" spans="1:18" ht="25.5" x14ac:dyDescent="0.25">
      <c r="A3475" s="10">
        <v>44</v>
      </c>
      <c r="B3475" s="111"/>
      <c r="C3475" s="6" t="s">
        <v>4812</v>
      </c>
      <c r="D3475" s="7">
        <v>44929</v>
      </c>
      <c r="E3475" s="8" t="s">
        <v>192</v>
      </c>
      <c r="F3475" s="9">
        <v>951720</v>
      </c>
      <c r="G3475" s="8" t="s">
        <v>1378</v>
      </c>
      <c r="H3475" s="9">
        <v>99931</v>
      </c>
      <c r="I3475" s="112"/>
      <c r="J3475" s="113"/>
      <c r="K3475" s="114"/>
      <c r="L3475" s="115"/>
      <c r="M3475" s="116"/>
      <c r="N3475" s="15" t="str">
        <f t="shared" si="301"/>
        <v>00217</v>
      </c>
      <c r="O3475" t="str">
        <f t="shared" si="297"/>
        <v/>
      </c>
      <c r="Q3475">
        <f t="shared" si="303"/>
        <v>217</v>
      </c>
      <c r="R3475" s="14">
        <f t="shared" si="302"/>
        <v>951720</v>
      </c>
    </row>
    <row r="3476" spans="1:18" ht="25.5" x14ac:dyDescent="0.25">
      <c r="A3476" s="10">
        <v>45</v>
      </c>
      <c r="B3476" s="111"/>
      <c r="C3476" s="6" t="s">
        <v>4813</v>
      </c>
      <c r="D3476" s="7">
        <v>44929</v>
      </c>
      <c r="E3476" s="8" t="s">
        <v>127</v>
      </c>
      <c r="F3476" s="9">
        <v>951720</v>
      </c>
      <c r="G3476" s="8" t="s">
        <v>1378</v>
      </c>
      <c r="H3476" s="9">
        <v>99931</v>
      </c>
      <c r="I3476" s="112"/>
      <c r="J3476" s="113"/>
      <c r="K3476" s="114"/>
      <c r="L3476" s="115"/>
      <c r="M3476" s="116"/>
      <c r="N3476" s="15" t="str">
        <f t="shared" si="301"/>
        <v>00075</v>
      </c>
      <c r="O3476" t="str">
        <f t="shared" ref="O3476:O3539" si="304">+IF(F3476&gt;0,"","HT")</f>
        <v/>
      </c>
      <c r="Q3476">
        <f t="shared" si="303"/>
        <v>75</v>
      </c>
      <c r="R3476" s="14">
        <f t="shared" si="302"/>
        <v>951720</v>
      </c>
    </row>
    <row r="3477" spans="1:18" ht="25.5" x14ac:dyDescent="0.25">
      <c r="A3477" s="10">
        <v>46</v>
      </c>
      <c r="B3477" s="111"/>
      <c r="C3477" s="6" t="s">
        <v>4814</v>
      </c>
      <c r="D3477" s="7">
        <v>44930</v>
      </c>
      <c r="E3477" s="8" t="s">
        <v>127</v>
      </c>
      <c r="F3477" s="9">
        <v>951720</v>
      </c>
      <c r="G3477" s="8" t="s">
        <v>1378</v>
      </c>
      <c r="H3477" s="9">
        <v>99931</v>
      </c>
      <c r="I3477" s="112"/>
      <c r="J3477" s="113"/>
      <c r="K3477" s="114"/>
      <c r="L3477" s="115"/>
      <c r="M3477" s="116"/>
      <c r="N3477" s="15" t="str">
        <f t="shared" si="301"/>
        <v>00253</v>
      </c>
      <c r="O3477" t="str">
        <f t="shared" si="304"/>
        <v/>
      </c>
      <c r="Q3477">
        <f t="shared" si="303"/>
        <v>253</v>
      </c>
      <c r="R3477" s="14">
        <f t="shared" si="302"/>
        <v>951720</v>
      </c>
    </row>
    <row r="3478" spans="1:18" ht="25.5" x14ac:dyDescent="0.25">
      <c r="A3478" s="10">
        <v>47</v>
      </c>
      <c r="B3478" s="111"/>
      <c r="C3478" s="6" t="s">
        <v>4815</v>
      </c>
      <c r="D3478" s="7">
        <v>44930</v>
      </c>
      <c r="E3478" s="8" t="s">
        <v>127</v>
      </c>
      <c r="F3478" s="9">
        <v>951720</v>
      </c>
      <c r="G3478" s="8" t="s">
        <v>1378</v>
      </c>
      <c r="H3478" s="9">
        <v>99931</v>
      </c>
      <c r="I3478" s="112"/>
      <c r="J3478" s="113"/>
      <c r="K3478" s="114"/>
      <c r="L3478" s="115"/>
      <c r="M3478" s="116"/>
      <c r="N3478" s="15" t="str">
        <f t="shared" si="301"/>
        <v>00257</v>
      </c>
      <c r="O3478" t="str">
        <f t="shared" si="304"/>
        <v/>
      </c>
      <c r="Q3478">
        <f t="shared" si="303"/>
        <v>257</v>
      </c>
      <c r="R3478" s="14">
        <f t="shared" si="302"/>
        <v>951720</v>
      </c>
    </row>
    <row r="3479" spans="1:18" ht="25.5" x14ac:dyDescent="0.25">
      <c r="A3479" s="10">
        <v>48</v>
      </c>
      <c r="B3479" s="111"/>
      <c r="C3479" s="6" t="s">
        <v>4816</v>
      </c>
      <c r="D3479" s="7">
        <v>44931</v>
      </c>
      <c r="E3479" s="8" t="s">
        <v>514</v>
      </c>
      <c r="F3479" s="9">
        <v>951720</v>
      </c>
      <c r="G3479" s="8" t="s">
        <v>1378</v>
      </c>
      <c r="H3479" s="9">
        <v>99931</v>
      </c>
      <c r="I3479" s="112"/>
      <c r="J3479" s="113"/>
      <c r="K3479" s="114"/>
      <c r="L3479" s="115"/>
      <c r="M3479" s="116"/>
      <c r="N3479" s="15" t="str">
        <f t="shared" si="301"/>
        <v>-b419</v>
      </c>
      <c r="O3479" t="str">
        <f t="shared" si="304"/>
        <v/>
      </c>
      <c r="Q3479">
        <f>RIGHT(N3479,LEN(N3479)-2)*1</f>
        <v>419</v>
      </c>
      <c r="R3479" s="14">
        <f t="shared" si="302"/>
        <v>951720</v>
      </c>
    </row>
    <row r="3480" spans="1:18" ht="25.5" x14ac:dyDescent="0.25">
      <c r="A3480" s="10">
        <v>49</v>
      </c>
      <c r="B3480" s="111"/>
      <c r="C3480" s="6" t="s">
        <v>4817</v>
      </c>
      <c r="D3480" s="7">
        <v>44929</v>
      </c>
      <c r="E3480" s="8" t="s">
        <v>248</v>
      </c>
      <c r="F3480" s="9">
        <v>951720</v>
      </c>
      <c r="G3480" s="8" t="s">
        <v>1378</v>
      </c>
      <c r="H3480" s="9">
        <v>99931</v>
      </c>
      <c r="I3480" s="112"/>
      <c r="J3480" s="113"/>
      <c r="K3480" s="114"/>
      <c r="L3480" s="115"/>
      <c r="M3480" s="116"/>
      <c r="N3480" s="15" t="str">
        <f t="shared" si="301"/>
        <v>00099</v>
      </c>
      <c r="O3480" t="str">
        <f t="shared" si="304"/>
        <v/>
      </c>
      <c r="Q3480">
        <f t="shared" si="303"/>
        <v>99</v>
      </c>
      <c r="R3480" s="14">
        <f t="shared" si="302"/>
        <v>951720</v>
      </c>
    </row>
    <row r="3481" spans="1:18" ht="25.5" x14ac:dyDescent="0.25">
      <c r="A3481" s="10">
        <v>50</v>
      </c>
      <c r="B3481" s="111"/>
      <c r="C3481" s="6" t="s">
        <v>4818</v>
      </c>
      <c r="D3481" s="7">
        <v>44929</v>
      </c>
      <c r="E3481" s="8" t="s">
        <v>192</v>
      </c>
      <c r="F3481" s="9">
        <v>951720</v>
      </c>
      <c r="G3481" s="8" t="s">
        <v>1378</v>
      </c>
      <c r="H3481" s="9">
        <v>99931</v>
      </c>
      <c r="I3481" s="112"/>
      <c r="J3481" s="113"/>
      <c r="K3481" s="114"/>
      <c r="L3481" s="115"/>
      <c r="M3481" s="116"/>
      <c r="N3481" s="15" t="str">
        <f t="shared" si="301"/>
        <v>00207</v>
      </c>
      <c r="O3481" t="str">
        <f t="shared" si="304"/>
        <v/>
      </c>
      <c r="Q3481">
        <f t="shared" si="303"/>
        <v>207</v>
      </c>
      <c r="R3481" s="14">
        <f t="shared" si="302"/>
        <v>951720</v>
      </c>
    </row>
    <row r="3482" spans="1:18" ht="25.5" x14ac:dyDescent="0.25">
      <c r="A3482" s="10">
        <v>51</v>
      </c>
      <c r="B3482" s="111"/>
      <c r="C3482" s="6" t="s">
        <v>4819</v>
      </c>
      <c r="D3482" s="7">
        <v>44929</v>
      </c>
      <c r="E3482" s="8" t="s">
        <v>192</v>
      </c>
      <c r="F3482" s="9">
        <v>951720</v>
      </c>
      <c r="G3482" s="8" t="s">
        <v>1378</v>
      </c>
      <c r="H3482" s="9">
        <v>99931</v>
      </c>
      <c r="I3482" s="112"/>
      <c r="J3482" s="113"/>
      <c r="K3482" s="114"/>
      <c r="L3482" s="115"/>
      <c r="M3482" s="116"/>
      <c r="N3482" s="15" t="str">
        <f t="shared" si="301"/>
        <v>00212</v>
      </c>
      <c r="O3482" t="str">
        <f t="shared" si="304"/>
        <v/>
      </c>
      <c r="Q3482">
        <f t="shared" si="303"/>
        <v>212</v>
      </c>
      <c r="R3482" s="14">
        <f t="shared" si="302"/>
        <v>951720</v>
      </c>
    </row>
    <row r="3483" spans="1:18" ht="25.5" x14ac:dyDescent="0.25">
      <c r="A3483" s="10">
        <v>52</v>
      </c>
      <c r="B3483" s="111"/>
      <c r="C3483" s="6" t="s">
        <v>4820</v>
      </c>
      <c r="D3483" s="7">
        <v>44945</v>
      </c>
      <c r="E3483" s="8" t="s">
        <v>131</v>
      </c>
      <c r="F3483" s="9">
        <v>291060</v>
      </c>
      <c r="G3483" s="8" t="s">
        <v>1378</v>
      </c>
      <c r="H3483" s="9">
        <v>30561</v>
      </c>
      <c r="I3483" s="112"/>
      <c r="J3483" s="113"/>
      <c r="K3483" s="114"/>
      <c r="L3483" s="115"/>
      <c r="M3483" s="116"/>
      <c r="N3483" s="15" t="str">
        <f t="shared" si="301"/>
        <v>01827</v>
      </c>
      <c r="O3483" t="str">
        <f t="shared" si="304"/>
        <v/>
      </c>
      <c r="Q3483">
        <f t="shared" si="303"/>
        <v>1827</v>
      </c>
      <c r="R3483" s="14">
        <f t="shared" si="302"/>
        <v>291060</v>
      </c>
    </row>
    <row r="3484" spans="1:18" ht="25.5" x14ac:dyDescent="0.25">
      <c r="A3484" s="10">
        <v>53</v>
      </c>
      <c r="B3484" s="111"/>
      <c r="C3484" s="6" t="s">
        <v>4821</v>
      </c>
      <c r="D3484" s="7">
        <v>44930</v>
      </c>
      <c r="E3484" s="8" t="s">
        <v>192</v>
      </c>
      <c r="F3484" s="9">
        <v>951720</v>
      </c>
      <c r="G3484" s="8" t="s">
        <v>1378</v>
      </c>
      <c r="H3484" s="9">
        <v>99931</v>
      </c>
      <c r="I3484" s="112"/>
      <c r="J3484" s="113"/>
      <c r="K3484" s="114"/>
      <c r="L3484" s="115"/>
      <c r="M3484" s="116"/>
      <c r="N3484" s="15" t="str">
        <f t="shared" si="301"/>
        <v>00278</v>
      </c>
      <c r="O3484" t="str">
        <f t="shared" si="304"/>
        <v/>
      </c>
      <c r="Q3484">
        <f t="shared" si="303"/>
        <v>278</v>
      </c>
      <c r="R3484" s="14">
        <f t="shared" si="302"/>
        <v>951720</v>
      </c>
    </row>
    <row r="3485" spans="1:18" ht="25.5" x14ac:dyDescent="0.25">
      <c r="A3485" s="10">
        <v>54</v>
      </c>
      <c r="B3485" s="111"/>
      <c r="C3485" s="6" t="s">
        <v>4822</v>
      </c>
      <c r="D3485" s="7">
        <v>44929</v>
      </c>
      <c r="E3485" s="8" t="s">
        <v>192</v>
      </c>
      <c r="F3485" s="9">
        <v>951720</v>
      </c>
      <c r="G3485" s="8" t="s">
        <v>1378</v>
      </c>
      <c r="H3485" s="9">
        <v>99931</v>
      </c>
      <c r="I3485" s="112"/>
      <c r="J3485" s="113"/>
      <c r="K3485" s="114"/>
      <c r="L3485" s="115"/>
      <c r="M3485" s="116"/>
      <c r="N3485" s="15" t="str">
        <f t="shared" si="301"/>
        <v>00214</v>
      </c>
      <c r="O3485" t="str">
        <f t="shared" si="304"/>
        <v/>
      </c>
      <c r="Q3485">
        <f t="shared" si="303"/>
        <v>214</v>
      </c>
      <c r="R3485" s="14">
        <f t="shared" si="302"/>
        <v>951720</v>
      </c>
    </row>
    <row r="3486" spans="1:18" ht="25.5" x14ac:dyDescent="0.25">
      <c r="A3486" s="10">
        <v>55</v>
      </c>
      <c r="B3486" s="111"/>
      <c r="C3486" s="6" t="s">
        <v>4823</v>
      </c>
      <c r="D3486" s="7">
        <v>44929</v>
      </c>
      <c r="E3486" s="8" t="s">
        <v>248</v>
      </c>
      <c r="F3486" s="9">
        <v>951720</v>
      </c>
      <c r="G3486" s="8" t="s">
        <v>1378</v>
      </c>
      <c r="H3486" s="9">
        <v>99931</v>
      </c>
      <c r="I3486" s="112"/>
      <c r="J3486" s="113"/>
      <c r="K3486" s="114"/>
      <c r="L3486" s="115"/>
      <c r="M3486" s="116"/>
      <c r="N3486" s="15" t="str">
        <f t="shared" si="301"/>
        <v>00185</v>
      </c>
      <c r="O3486" t="str">
        <f t="shared" si="304"/>
        <v/>
      </c>
      <c r="Q3486">
        <f t="shared" si="303"/>
        <v>185</v>
      </c>
      <c r="R3486" s="14">
        <f t="shared" si="302"/>
        <v>951720</v>
      </c>
    </row>
    <row r="3487" spans="1:18" ht="25.5" x14ac:dyDescent="0.25">
      <c r="A3487" s="10">
        <v>56</v>
      </c>
      <c r="B3487" s="111"/>
      <c r="C3487" s="6" t="s">
        <v>4824</v>
      </c>
      <c r="D3487" s="7">
        <v>44929</v>
      </c>
      <c r="E3487" s="8" t="s">
        <v>192</v>
      </c>
      <c r="F3487" s="9">
        <v>951720</v>
      </c>
      <c r="G3487" s="8" t="s">
        <v>1378</v>
      </c>
      <c r="H3487" s="9">
        <v>99931</v>
      </c>
      <c r="I3487" s="112"/>
      <c r="J3487" s="113"/>
      <c r="K3487" s="114"/>
      <c r="L3487" s="115"/>
      <c r="M3487" s="116"/>
      <c r="N3487" s="15" t="str">
        <f t="shared" si="301"/>
        <v>00113</v>
      </c>
      <c r="O3487" t="str">
        <f t="shared" si="304"/>
        <v/>
      </c>
      <c r="Q3487">
        <f t="shared" si="303"/>
        <v>113</v>
      </c>
      <c r="R3487" s="14">
        <f t="shared" si="302"/>
        <v>951720</v>
      </c>
    </row>
    <row r="3488" spans="1:18" ht="25.5" x14ac:dyDescent="0.25">
      <c r="A3488" s="10">
        <v>57</v>
      </c>
      <c r="B3488" s="111"/>
      <c r="C3488" s="6" t="s">
        <v>4825</v>
      </c>
      <c r="D3488" s="7">
        <v>44929</v>
      </c>
      <c r="E3488" s="8" t="s">
        <v>131</v>
      </c>
      <c r="F3488" s="9">
        <v>951720</v>
      </c>
      <c r="G3488" s="8" t="s">
        <v>1378</v>
      </c>
      <c r="H3488" s="9">
        <v>99931</v>
      </c>
      <c r="I3488" s="112"/>
      <c r="J3488" s="113"/>
      <c r="K3488" s="114"/>
      <c r="L3488" s="115"/>
      <c r="M3488" s="116"/>
      <c r="N3488" s="15" t="str">
        <f t="shared" si="301"/>
        <v>00090</v>
      </c>
      <c r="O3488" t="str">
        <f t="shared" si="304"/>
        <v/>
      </c>
      <c r="Q3488">
        <f t="shared" si="303"/>
        <v>90</v>
      </c>
      <c r="R3488" s="14">
        <f t="shared" si="302"/>
        <v>951720</v>
      </c>
    </row>
    <row r="3489" spans="1:18" ht="25.5" x14ac:dyDescent="0.25">
      <c r="A3489" s="10">
        <v>58</v>
      </c>
      <c r="B3489" s="111"/>
      <c r="C3489" s="6" t="s">
        <v>4826</v>
      </c>
      <c r="D3489" s="7">
        <v>44929</v>
      </c>
      <c r="E3489" s="8" t="s">
        <v>127</v>
      </c>
      <c r="F3489" s="9">
        <v>951720</v>
      </c>
      <c r="G3489" s="8" t="s">
        <v>1378</v>
      </c>
      <c r="H3489" s="9">
        <v>99931</v>
      </c>
      <c r="I3489" s="112"/>
      <c r="J3489" s="113"/>
      <c r="K3489" s="114"/>
      <c r="L3489" s="115"/>
      <c r="M3489" s="116"/>
      <c r="N3489" s="15" t="str">
        <f t="shared" si="301"/>
        <v>00079</v>
      </c>
      <c r="O3489" t="str">
        <f t="shared" si="304"/>
        <v/>
      </c>
      <c r="Q3489">
        <f t="shared" si="303"/>
        <v>79</v>
      </c>
      <c r="R3489" s="14">
        <f t="shared" si="302"/>
        <v>951720</v>
      </c>
    </row>
    <row r="3490" spans="1:18" ht="25.5" x14ac:dyDescent="0.25">
      <c r="A3490" s="10">
        <v>59</v>
      </c>
      <c r="B3490" s="111"/>
      <c r="C3490" s="6" t="s">
        <v>4827</v>
      </c>
      <c r="D3490" s="7">
        <v>44931</v>
      </c>
      <c r="E3490" s="8" t="s">
        <v>248</v>
      </c>
      <c r="F3490" s="9">
        <v>466620</v>
      </c>
      <c r="G3490" s="8" t="s">
        <v>1378</v>
      </c>
      <c r="H3490" s="9">
        <v>48995</v>
      </c>
      <c r="I3490" s="112"/>
      <c r="J3490" s="113"/>
      <c r="K3490" s="114"/>
      <c r="L3490" s="115"/>
      <c r="M3490" s="116"/>
      <c r="N3490" s="15" t="str">
        <f t="shared" si="301"/>
        <v>00404</v>
      </c>
      <c r="O3490" t="str">
        <f t="shared" si="304"/>
        <v/>
      </c>
      <c r="Q3490">
        <f t="shared" si="303"/>
        <v>404</v>
      </c>
      <c r="R3490" s="14">
        <f t="shared" si="302"/>
        <v>466620</v>
      </c>
    </row>
    <row r="3491" spans="1:18" ht="25.5" x14ac:dyDescent="0.25">
      <c r="A3491" s="10">
        <v>60</v>
      </c>
      <c r="B3491" s="111"/>
      <c r="C3491" s="6" t="s">
        <v>4828</v>
      </c>
      <c r="D3491" s="7">
        <v>44928</v>
      </c>
      <c r="E3491" s="8" t="s">
        <v>192</v>
      </c>
      <c r="F3491" s="9">
        <v>951720</v>
      </c>
      <c r="G3491" s="8" t="s">
        <v>1378</v>
      </c>
      <c r="H3491" s="9">
        <v>99931</v>
      </c>
      <c r="I3491" s="112"/>
      <c r="J3491" s="113"/>
      <c r="K3491" s="114"/>
      <c r="L3491" s="115"/>
      <c r="M3491" s="116"/>
      <c r="N3491" s="15" t="str">
        <f t="shared" si="301"/>
        <v>00011</v>
      </c>
      <c r="O3491" t="str">
        <f t="shared" si="304"/>
        <v/>
      </c>
      <c r="Q3491">
        <f t="shared" si="303"/>
        <v>11</v>
      </c>
      <c r="R3491" s="14">
        <f t="shared" si="302"/>
        <v>951720</v>
      </c>
    </row>
    <row r="3492" spans="1:18" ht="25.5" x14ac:dyDescent="0.25">
      <c r="A3492" s="10">
        <v>61</v>
      </c>
      <c r="B3492" s="111"/>
      <c r="C3492" s="6" t="s">
        <v>4829</v>
      </c>
      <c r="D3492" s="7">
        <v>44929</v>
      </c>
      <c r="E3492" s="8" t="s">
        <v>514</v>
      </c>
      <c r="F3492" s="9">
        <v>951720</v>
      </c>
      <c r="G3492" s="8" t="s">
        <v>1378</v>
      </c>
      <c r="H3492" s="9">
        <v>99931</v>
      </c>
      <c r="I3492" s="112"/>
      <c r="J3492" s="113"/>
      <c r="K3492" s="114"/>
      <c r="L3492" s="115"/>
      <c r="M3492" s="116"/>
      <c r="N3492" s="15" t="str">
        <f t="shared" si="301"/>
        <v>00176</v>
      </c>
      <c r="O3492" t="str">
        <f t="shared" si="304"/>
        <v/>
      </c>
      <c r="Q3492">
        <f t="shared" si="303"/>
        <v>176</v>
      </c>
      <c r="R3492" s="14">
        <f t="shared" si="302"/>
        <v>951720</v>
      </c>
    </row>
    <row r="3493" spans="1:18" ht="25.5" x14ac:dyDescent="0.25">
      <c r="A3493" s="10">
        <v>62</v>
      </c>
      <c r="B3493" s="111"/>
      <c r="C3493" s="6" t="s">
        <v>4830</v>
      </c>
      <c r="D3493" s="7">
        <v>44929</v>
      </c>
      <c r="E3493" s="8" t="s">
        <v>248</v>
      </c>
      <c r="F3493" s="9">
        <v>951720</v>
      </c>
      <c r="G3493" s="8" t="s">
        <v>1378</v>
      </c>
      <c r="H3493" s="9">
        <v>99931</v>
      </c>
      <c r="I3493" s="112"/>
      <c r="J3493" s="113"/>
      <c r="K3493" s="114"/>
      <c r="L3493" s="115"/>
      <c r="M3493" s="116"/>
      <c r="N3493" s="15" t="str">
        <f t="shared" si="301"/>
        <v>00103</v>
      </c>
      <c r="O3493" t="str">
        <f t="shared" si="304"/>
        <v/>
      </c>
      <c r="Q3493">
        <f t="shared" si="303"/>
        <v>103</v>
      </c>
      <c r="R3493" s="14">
        <f t="shared" si="302"/>
        <v>951720</v>
      </c>
    </row>
    <row r="3494" spans="1:18" ht="25.5" x14ac:dyDescent="0.25">
      <c r="A3494" s="10">
        <v>63</v>
      </c>
      <c r="B3494" s="111"/>
      <c r="C3494" s="6" t="s">
        <v>4831</v>
      </c>
      <c r="D3494" s="7">
        <v>44930</v>
      </c>
      <c r="E3494" s="8" t="s">
        <v>248</v>
      </c>
      <c r="F3494" s="9">
        <v>951720</v>
      </c>
      <c r="G3494" s="8" t="s">
        <v>1378</v>
      </c>
      <c r="H3494" s="9">
        <v>99931</v>
      </c>
      <c r="I3494" s="112"/>
      <c r="J3494" s="113"/>
      <c r="K3494" s="114"/>
      <c r="L3494" s="115"/>
      <c r="M3494" s="116"/>
      <c r="N3494" s="15" t="str">
        <f t="shared" si="301"/>
        <v>00242</v>
      </c>
      <c r="O3494" t="str">
        <f t="shared" si="304"/>
        <v/>
      </c>
      <c r="Q3494">
        <f t="shared" si="303"/>
        <v>242</v>
      </c>
      <c r="R3494" s="14">
        <f t="shared" si="302"/>
        <v>951720</v>
      </c>
    </row>
    <row r="3495" spans="1:18" ht="25.5" x14ac:dyDescent="0.25">
      <c r="A3495" s="10">
        <v>64</v>
      </c>
      <c r="B3495" s="111"/>
      <c r="C3495" s="6" t="s">
        <v>4832</v>
      </c>
      <c r="D3495" s="7">
        <v>44942</v>
      </c>
      <c r="E3495" s="8" t="s">
        <v>127</v>
      </c>
      <c r="F3495" s="9">
        <v>951720</v>
      </c>
      <c r="G3495" s="8" t="s">
        <v>1378</v>
      </c>
      <c r="H3495" s="9">
        <v>99931</v>
      </c>
      <c r="I3495" s="112"/>
      <c r="J3495" s="113"/>
      <c r="K3495" s="114"/>
      <c r="L3495" s="115"/>
      <c r="M3495" s="116"/>
      <c r="N3495" s="15" t="str">
        <f t="shared" si="301"/>
        <v>01646</v>
      </c>
      <c r="O3495" t="str">
        <f t="shared" si="304"/>
        <v/>
      </c>
      <c r="Q3495">
        <f t="shared" si="303"/>
        <v>1646</v>
      </c>
      <c r="R3495" s="14">
        <f t="shared" si="302"/>
        <v>951720</v>
      </c>
    </row>
    <row r="3496" spans="1:18" ht="25.5" x14ac:dyDescent="0.25">
      <c r="A3496" s="10">
        <v>65</v>
      </c>
      <c r="B3496" s="111"/>
      <c r="C3496" s="6" t="s">
        <v>4833</v>
      </c>
      <c r="D3496" s="7">
        <v>44929</v>
      </c>
      <c r="E3496" s="8" t="s">
        <v>192</v>
      </c>
      <c r="F3496" s="9">
        <v>951720</v>
      </c>
      <c r="G3496" s="8" t="s">
        <v>1378</v>
      </c>
      <c r="H3496" s="9">
        <v>99931</v>
      </c>
      <c r="I3496" s="112"/>
      <c r="J3496" s="113"/>
      <c r="K3496" s="114"/>
      <c r="L3496" s="115"/>
      <c r="M3496" s="116"/>
      <c r="N3496" s="15" t="str">
        <f t="shared" si="301"/>
        <v>00120</v>
      </c>
      <c r="O3496" t="str">
        <f t="shared" si="304"/>
        <v/>
      </c>
      <c r="Q3496">
        <f t="shared" si="303"/>
        <v>120</v>
      </c>
      <c r="R3496" s="14">
        <f t="shared" si="302"/>
        <v>951720</v>
      </c>
    </row>
    <row r="3497" spans="1:18" ht="25.5" x14ac:dyDescent="0.25">
      <c r="A3497" s="10">
        <v>66</v>
      </c>
      <c r="B3497" s="111"/>
      <c r="C3497" s="6" t="s">
        <v>4834</v>
      </c>
      <c r="D3497" s="7">
        <v>44929</v>
      </c>
      <c r="E3497" s="8" t="s">
        <v>514</v>
      </c>
      <c r="F3497" s="9">
        <v>951720</v>
      </c>
      <c r="G3497" s="8" t="s">
        <v>1378</v>
      </c>
      <c r="H3497" s="9">
        <v>99931</v>
      </c>
      <c r="I3497" s="112"/>
      <c r="J3497" s="113"/>
      <c r="K3497" s="114"/>
      <c r="L3497" s="115"/>
      <c r="M3497" s="116"/>
      <c r="N3497" s="15" t="str">
        <f t="shared" ref="N3497:N3560" si="305">+RIGHT(C3497,5)</f>
        <v>-b133</v>
      </c>
      <c r="O3497" t="str">
        <f t="shared" si="304"/>
        <v/>
      </c>
      <c r="Q3497">
        <f>RIGHT(N3497,LEN(N3497)-2)*1</f>
        <v>133</v>
      </c>
      <c r="R3497" s="14">
        <f t="shared" ref="R3497:R3560" si="306">+F3497</f>
        <v>951720</v>
      </c>
    </row>
    <row r="3498" spans="1:18" ht="25.5" x14ac:dyDescent="0.25">
      <c r="A3498" s="10">
        <v>67</v>
      </c>
      <c r="B3498" s="111"/>
      <c r="C3498" s="6" t="s">
        <v>4835</v>
      </c>
      <c r="D3498" s="7">
        <v>44929</v>
      </c>
      <c r="E3498" s="8" t="s">
        <v>131</v>
      </c>
      <c r="F3498" s="9">
        <v>951720</v>
      </c>
      <c r="G3498" s="8" t="s">
        <v>1378</v>
      </c>
      <c r="H3498" s="9">
        <v>99931</v>
      </c>
      <c r="I3498" s="112"/>
      <c r="J3498" s="113"/>
      <c r="K3498" s="114"/>
      <c r="L3498" s="115"/>
      <c r="M3498" s="116"/>
      <c r="N3498" s="15" t="str">
        <f t="shared" si="305"/>
        <v>00087</v>
      </c>
      <c r="O3498" t="str">
        <f t="shared" si="304"/>
        <v/>
      </c>
      <c r="Q3498">
        <f t="shared" ref="Q3498:Q3560" si="307">+N3498*1</f>
        <v>87</v>
      </c>
      <c r="R3498" s="14">
        <f t="shared" si="306"/>
        <v>951720</v>
      </c>
    </row>
    <row r="3499" spans="1:18" ht="25.5" x14ac:dyDescent="0.25">
      <c r="A3499" s="10">
        <v>68</v>
      </c>
      <c r="B3499" s="111"/>
      <c r="C3499" s="6" t="s">
        <v>4836</v>
      </c>
      <c r="D3499" s="7">
        <v>44929</v>
      </c>
      <c r="E3499" s="8" t="s">
        <v>514</v>
      </c>
      <c r="F3499" s="9">
        <v>951720</v>
      </c>
      <c r="G3499" s="8" t="s">
        <v>1378</v>
      </c>
      <c r="H3499" s="9">
        <v>99931</v>
      </c>
      <c r="I3499" s="112"/>
      <c r="J3499" s="113"/>
      <c r="K3499" s="114"/>
      <c r="L3499" s="115"/>
      <c r="M3499" s="116"/>
      <c r="N3499" s="15" t="str">
        <f t="shared" si="305"/>
        <v>-b187</v>
      </c>
      <c r="O3499" t="str">
        <f t="shared" si="304"/>
        <v/>
      </c>
      <c r="Q3499">
        <f>RIGHT(N3499,LEN(N3499)-2)*1</f>
        <v>187</v>
      </c>
      <c r="R3499" s="14">
        <f t="shared" si="306"/>
        <v>951720</v>
      </c>
    </row>
    <row r="3500" spans="1:18" ht="25.5" x14ac:dyDescent="0.25">
      <c r="A3500" s="10">
        <v>69</v>
      </c>
      <c r="B3500" s="111"/>
      <c r="C3500" s="6" t="s">
        <v>4837</v>
      </c>
      <c r="D3500" s="7">
        <v>44930</v>
      </c>
      <c r="E3500" s="8" t="s">
        <v>514</v>
      </c>
      <c r="F3500" s="9">
        <v>951720</v>
      </c>
      <c r="G3500" s="8" t="s">
        <v>1378</v>
      </c>
      <c r="H3500" s="9">
        <v>99931</v>
      </c>
      <c r="I3500" s="112"/>
      <c r="J3500" s="113"/>
      <c r="K3500" s="114"/>
      <c r="L3500" s="115"/>
      <c r="M3500" s="116"/>
      <c r="N3500" s="15" t="str">
        <f t="shared" si="305"/>
        <v>00219</v>
      </c>
      <c r="O3500" t="str">
        <f t="shared" si="304"/>
        <v/>
      </c>
      <c r="Q3500">
        <f t="shared" si="307"/>
        <v>219</v>
      </c>
      <c r="R3500" s="14">
        <f t="shared" si="306"/>
        <v>951720</v>
      </c>
    </row>
    <row r="3501" spans="1:18" ht="25.5" x14ac:dyDescent="0.25">
      <c r="A3501" s="10">
        <v>70</v>
      </c>
      <c r="B3501" s="111"/>
      <c r="C3501" s="6" t="s">
        <v>4838</v>
      </c>
      <c r="D3501" s="7">
        <v>44929</v>
      </c>
      <c r="E3501" s="8" t="s">
        <v>192</v>
      </c>
      <c r="F3501" s="9">
        <v>951720</v>
      </c>
      <c r="G3501" s="8" t="s">
        <v>1378</v>
      </c>
      <c r="H3501" s="9">
        <v>99931</v>
      </c>
      <c r="I3501" s="112"/>
      <c r="J3501" s="113"/>
      <c r="K3501" s="114"/>
      <c r="L3501" s="115"/>
      <c r="M3501" s="116"/>
      <c r="N3501" s="15" t="str">
        <f t="shared" si="305"/>
        <v>00124</v>
      </c>
      <c r="O3501" t="str">
        <f t="shared" si="304"/>
        <v/>
      </c>
      <c r="Q3501">
        <f t="shared" si="307"/>
        <v>124</v>
      </c>
      <c r="R3501" s="14">
        <f t="shared" si="306"/>
        <v>951720</v>
      </c>
    </row>
    <row r="3502" spans="1:18" ht="25.5" x14ac:dyDescent="0.25">
      <c r="A3502" s="10">
        <v>71</v>
      </c>
      <c r="B3502" s="111"/>
      <c r="C3502" s="6" t="s">
        <v>4839</v>
      </c>
      <c r="D3502" s="7">
        <v>44928</v>
      </c>
      <c r="E3502" s="8" t="s">
        <v>131</v>
      </c>
      <c r="F3502" s="9">
        <v>485100</v>
      </c>
      <c r="G3502" s="8" t="s">
        <v>1378</v>
      </c>
      <c r="H3502" s="9">
        <v>50935</v>
      </c>
      <c r="I3502" s="112"/>
      <c r="J3502" s="113"/>
      <c r="K3502" s="114"/>
      <c r="L3502" s="115"/>
      <c r="M3502" s="116"/>
      <c r="N3502" s="15" t="str">
        <f t="shared" si="305"/>
        <v>00010</v>
      </c>
      <c r="O3502" t="str">
        <f t="shared" si="304"/>
        <v/>
      </c>
      <c r="Q3502">
        <f t="shared" si="307"/>
        <v>10</v>
      </c>
      <c r="R3502" s="14">
        <f t="shared" si="306"/>
        <v>485100</v>
      </c>
    </row>
    <row r="3503" spans="1:18" ht="25.5" x14ac:dyDescent="0.25">
      <c r="A3503" s="10">
        <v>72</v>
      </c>
      <c r="B3503" s="111"/>
      <c r="C3503" s="6" t="s">
        <v>4840</v>
      </c>
      <c r="D3503" s="7">
        <v>44930</v>
      </c>
      <c r="E3503" s="8" t="s">
        <v>127</v>
      </c>
      <c r="F3503" s="9">
        <v>466620</v>
      </c>
      <c r="G3503" s="8" t="s">
        <v>1378</v>
      </c>
      <c r="H3503" s="9">
        <v>48995</v>
      </c>
      <c r="I3503" s="112"/>
      <c r="J3503" s="113"/>
      <c r="K3503" s="114"/>
      <c r="L3503" s="115"/>
      <c r="M3503" s="116"/>
      <c r="N3503" s="15" t="str">
        <f t="shared" si="305"/>
        <v>00248</v>
      </c>
      <c r="O3503" t="str">
        <f t="shared" si="304"/>
        <v/>
      </c>
      <c r="Q3503">
        <f t="shared" si="307"/>
        <v>248</v>
      </c>
      <c r="R3503" s="14">
        <f t="shared" si="306"/>
        <v>466620</v>
      </c>
    </row>
    <row r="3504" spans="1:18" ht="25.5" x14ac:dyDescent="0.25">
      <c r="A3504" s="10">
        <v>73</v>
      </c>
      <c r="B3504" s="111"/>
      <c r="C3504" s="6" t="s">
        <v>4841</v>
      </c>
      <c r="D3504" s="7">
        <v>44929</v>
      </c>
      <c r="E3504" s="8" t="s">
        <v>131</v>
      </c>
      <c r="F3504" s="9">
        <v>951720</v>
      </c>
      <c r="G3504" s="8" t="s">
        <v>1378</v>
      </c>
      <c r="H3504" s="9">
        <v>99931</v>
      </c>
      <c r="I3504" s="112"/>
      <c r="J3504" s="113"/>
      <c r="K3504" s="114"/>
      <c r="L3504" s="115"/>
      <c r="M3504" s="116"/>
      <c r="N3504" s="15" t="str">
        <f t="shared" si="305"/>
        <v>00089</v>
      </c>
      <c r="O3504" t="str">
        <f t="shared" si="304"/>
        <v/>
      </c>
      <c r="Q3504">
        <f t="shared" si="307"/>
        <v>89</v>
      </c>
      <c r="R3504" s="14">
        <f t="shared" si="306"/>
        <v>951720</v>
      </c>
    </row>
    <row r="3505" spans="1:18" ht="25.5" x14ac:dyDescent="0.25">
      <c r="A3505" s="10">
        <v>74</v>
      </c>
      <c r="B3505" s="111"/>
      <c r="C3505" s="6" t="s">
        <v>4842</v>
      </c>
      <c r="D3505" s="7">
        <v>44929</v>
      </c>
      <c r="E3505" s="8" t="s">
        <v>127</v>
      </c>
      <c r="F3505" s="9">
        <v>1418340</v>
      </c>
      <c r="G3505" s="8" t="s">
        <v>1378</v>
      </c>
      <c r="H3505" s="9">
        <v>148926</v>
      </c>
      <c r="I3505" s="112"/>
      <c r="J3505" s="113"/>
      <c r="K3505" s="114"/>
      <c r="L3505" s="115"/>
      <c r="M3505" s="116"/>
      <c r="N3505" s="15" t="str">
        <f t="shared" si="305"/>
        <v>00102</v>
      </c>
      <c r="O3505" t="str">
        <f t="shared" si="304"/>
        <v/>
      </c>
      <c r="Q3505">
        <f t="shared" si="307"/>
        <v>102</v>
      </c>
      <c r="R3505" s="14">
        <f t="shared" si="306"/>
        <v>1418340</v>
      </c>
    </row>
    <row r="3506" spans="1:18" ht="25.5" x14ac:dyDescent="0.25">
      <c r="A3506" s="10">
        <v>75</v>
      </c>
      <c r="B3506" s="111"/>
      <c r="C3506" s="6" t="s">
        <v>4843</v>
      </c>
      <c r="D3506" s="7">
        <v>44929</v>
      </c>
      <c r="E3506" s="8" t="s">
        <v>131</v>
      </c>
      <c r="F3506" s="9">
        <v>951720</v>
      </c>
      <c r="G3506" s="8" t="s">
        <v>1378</v>
      </c>
      <c r="H3506" s="9">
        <v>99931</v>
      </c>
      <c r="I3506" s="112"/>
      <c r="J3506" s="113"/>
      <c r="K3506" s="114"/>
      <c r="L3506" s="115"/>
      <c r="M3506" s="116"/>
      <c r="N3506" s="15" t="str">
        <f t="shared" si="305"/>
        <v>00088</v>
      </c>
      <c r="O3506" t="str">
        <f t="shared" si="304"/>
        <v/>
      </c>
      <c r="Q3506">
        <f t="shared" si="307"/>
        <v>88</v>
      </c>
      <c r="R3506" s="14">
        <f t="shared" si="306"/>
        <v>951720</v>
      </c>
    </row>
    <row r="3507" spans="1:18" ht="25.5" x14ac:dyDescent="0.25">
      <c r="A3507" s="10">
        <v>76</v>
      </c>
      <c r="B3507" s="111"/>
      <c r="C3507" s="6" t="s">
        <v>4844</v>
      </c>
      <c r="D3507" s="7">
        <v>44928</v>
      </c>
      <c r="E3507" s="8" t="s">
        <v>127</v>
      </c>
      <c r="F3507" s="9">
        <v>951720</v>
      </c>
      <c r="G3507" s="8" t="s">
        <v>1378</v>
      </c>
      <c r="H3507" s="9">
        <v>99931</v>
      </c>
      <c r="I3507" s="112"/>
      <c r="J3507" s="113"/>
      <c r="K3507" s="114"/>
      <c r="L3507" s="115"/>
      <c r="M3507" s="116"/>
      <c r="N3507" s="15" t="str">
        <f t="shared" si="305"/>
        <v>00008</v>
      </c>
      <c r="O3507" t="str">
        <f t="shared" si="304"/>
        <v/>
      </c>
      <c r="Q3507">
        <f t="shared" si="307"/>
        <v>8</v>
      </c>
      <c r="R3507" s="14">
        <f t="shared" si="306"/>
        <v>951720</v>
      </c>
    </row>
    <row r="3508" spans="1:18" ht="25.5" x14ac:dyDescent="0.25">
      <c r="A3508" s="10">
        <v>77</v>
      </c>
      <c r="B3508" s="111"/>
      <c r="C3508" s="6" t="s">
        <v>4845</v>
      </c>
      <c r="D3508" s="7">
        <v>44928</v>
      </c>
      <c r="E3508" s="8" t="s">
        <v>127</v>
      </c>
      <c r="F3508" s="9">
        <v>951720</v>
      </c>
      <c r="G3508" s="8" t="s">
        <v>1378</v>
      </c>
      <c r="H3508" s="9">
        <v>99931</v>
      </c>
      <c r="I3508" s="112"/>
      <c r="J3508" s="113"/>
      <c r="K3508" s="114"/>
      <c r="L3508" s="115"/>
      <c r="M3508" s="116"/>
      <c r="N3508" s="15" t="str">
        <f t="shared" si="305"/>
        <v>00006</v>
      </c>
      <c r="O3508" t="str">
        <f t="shared" si="304"/>
        <v/>
      </c>
      <c r="Q3508">
        <f t="shared" si="307"/>
        <v>6</v>
      </c>
      <c r="R3508" s="14">
        <f t="shared" si="306"/>
        <v>951720</v>
      </c>
    </row>
    <row r="3509" spans="1:18" ht="25.5" x14ac:dyDescent="0.25">
      <c r="A3509" s="10">
        <v>78</v>
      </c>
      <c r="B3509" s="111"/>
      <c r="C3509" s="6" t="s">
        <v>4846</v>
      </c>
      <c r="D3509" s="7">
        <v>44930</v>
      </c>
      <c r="E3509" s="8" t="s">
        <v>248</v>
      </c>
      <c r="F3509" s="9">
        <v>951720</v>
      </c>
      <c r="G3509" s="8" t="s">
        <v>1378</v>
      </c>
      <c r="H3509" s="9">
        <v>99931</v>
      </c>
      <c r="I3509" s="112"/>
      <c r="J3509" s="113"/>
      <c r="K3509" s="114"/>
      <c r="L3509" s="115"/>
      <c r="M3509" s="116"/>
      <c r="N3509" s="15" t="str">
        <f t="shared" si="305"/>
        <v>00387</v>
      </c>
      <c r="O3509" t="str">
        <f t="shared" si="304"/>
        <v/>
      </c>
      <c r="Q3509">
        <f t="shared" si="307"/>
        <v>387</v>
      </c>
      <c r="R3509" s="14">
        <f t="shared" si="306"/>
        <v>951720</v>
      </c>
    </row>
    <row r="3510" spans="1:18" ht="25.5" x14ac:dyDescent="0.25">
      <c r="A3510" s="10">
        <v>79</v>
      </c>
      <c r="B3510" s="111"/>
      <c r="C3510" s="6" t="s">
        <v>4847</v>
      </c>
      <c r="D3510" s="7">
        <v>44929</v>
      </c>
      <c r="E3510" s="8" t="s">
        <v>248</v>
      </c>
      <c r="F3510" s="9">
        <v>951720</v>
      </c>
      <c r="G3510" s="8" t="s">
        <v>1378</v>
      </c>
      <c r="H3510" s="9">
        <v>99931</v>
      </c>
      <c r="I3510" s="112"/>
      <c r="J3510" s="113"/>
      <c r="K3510" s="114"/>
      <c r="L3510" s="115"/>
      <c r="M3510" s="116"/>
      <c r="N3510" s="15" t="str">
        <f t="shared" si="305"/>
        <v>00108</v>
      </c>
      <c r="O3510" t="str">
        <f t="shared" si="304"/>
        <v/>
      </c>
      <c r="Q3510">
        <f t="shared" si="307"/>
        <v>108</v>
      </c>
      <c r="R3510" s="14">
        <f t="shared" si="306"/>
        <v>951720</v>
      </c>
    </row>
    <row r="3511" spans="1:18" ht="25.5" x14ac:dyDescent="0.25">
      <c r="A3511" s="10">
        <v>80</v>
      </c>
      <c r="B3511" s="111"/>
      <c r="C3511" s="6" t="s">
        <v>4848</v>
      </c>
      <c r="D3511" s="7">
        <v>44929</v>
      </c>
      <c r="E3511" s="8" t="s">
        <v>514</v>
      </c>
      <c r="F3511" s="9">
        <v>951720</v>
      </c>
      <c r="G3511" s="8" t="s">
        <v>1378</v>
      </c>
      <c r="H3511" s="9">
        <v>99931</v>
      </c>
      <c r="I3511" s="112"/>
      <c r="J3511" s="113"/>
      <c r="K3511" s="114"/>
      <c r="L3511" s="115"/>
      <c r="M3511" s="116"/>
      <c r="N3511" s="15" t="str">
        <f t="shared" si="305"/>
        <v>-b179</v>
      </c>
      <c r="O3511" t="str">
        <f t="shared" si="304"/>
        <v/>
      </c>
      <c r="Q3511">
        <f t="shared" ref="Q3511:Q3512" si="308">RIGHT(N3511,LEN(N3511)-2)*1</f>
        <v>179</v>
      </c>
      <c r="R3511" s="14">
        <f t="shared" si="306"/>
        <v>951720</v>
      </c>
    </row>
    <row r="3512" spans="1:18" ht="25.5" x14ac:dyDescent="0.25">
      <c r="A3512" s="10">
        <v>81</v>
      </c>
      <c r="B3512" s="111"/>
      <c r="C3512" s="6" t="s">
        <v>4849</v>
      </c>
      <c r="D3512" s="7">
        <v>44929</v>
      </c>
      <c r="E3512" s="8" t="s">
        <v>514</v>
      </c>
      <c r="F3512" s="9">
        <v>951720</v>
      </c>
      <c r="G3512" s="8" t="s">
        <v>1378</v>
      </c>
      <c r="H3512" s="9">
        <v>99931</v>
      </c>
      <c r="I3512" s="112"/>
      <c r="J3512" s="113"/>
      <c r="K3512" s="114"/>
      <c r="L3512" s="115"/>
      <c r="M3512" s="116"/>
      <c r="N3512" s="15" t="str">
        <f t="shared" si="305"/>
        <v>-b178</v>
      </c>
      <c r="O3512" t="str">
        <f t="shared" si="304"/>
        <v/>
      </c>
      <c r="Q3512">
        <f t="shared" si="308"/>
        <v>178</v>
      </c>
      <c r="R3512" s="14">
        <f t="shared" si="306"/>
        <v>951720</v>
      </c>
    </row>
    <row r="3513" spans="1:18" ht="25.5" x14ac:dyDescent="0.25">
      <c r="A3513" s="10">
        <v>82</v>
      </c>
      <c r="B3513" s="111"/>
      <c r="C3513" s="6" t="s">
        <v>4850</v>
      </c>
      <c r="D3513" s="7">
        <v>44929</v>
      </c>
      <c r="E3513" s="8" t="s">
        <v>127</v>
      </c>
      <c r="F3513" s="9">
        <v>951720</v>
      </c>
      <c r="G3513" s="8" t="s">
        <v>1378</v>
      </c>
      <c r="H3513" s="9">
        <v>99931</v>
      </c>
      <c r="I3513" s="112"/>
      <c r="J3513" s="113"/>
      <c r="K3513" s="114"/>
      <c r="L3513" s="115"/>
      <c r="M3513" s="116"/>
      <c r="N3513" s="15" t="str">
        <f t="shared" si="305"/>
        <v>00078</v>
      </c>
      <c r="O3513" t="str">
        <f t="shared" si="304"/>
        <v/>
      </c>
      <c r="Q3513">
        <f t="shared" si="307"/>
        <v>78</v>
      </c>
      <c r="R3513" s="14">
        <f t="shared" si="306"/>
        <v>951720</v>
      </c>
    </row>
    <row r="3514" spans="1:18" ht="25.5" x14ac:dyDescent="0.25">
      <c r="A3514" s="10">
        <v>83</v>
      </c>
      <c r="B3514" s="111"/>
      <c r="C3514" s="6" t="s">
        <v>4851</v>
      </c>
      <c r="D3514" s="7">
        <v>44929</v>
      </c>
      <c r="E3514" s="8" t="s">
        <v>514</v>
      </c>
      <c r="F3514" s="9">
        <v>951720</v>
      </c>
      <c r="G3514" s="8" t="s">
        <v>1378</v>
      </c>
      <c r="H3514" s="9">
        <v>99931</v>
      </c>
      <c r="I3514" s="112"/>
      <c r="J3514" s="113"/>
      <c r="K3514" s="114"/>
      <c r="L3514" s="115"/>
      <c r="M3514" s="116"/>
      <c r="N3514" s="15" t="str">
        <f t="shared" si="305"/>
        <v>-b141</v>
      </c>
      <c r="O3514" t="str">
        <f t="shared" si="304"/>
        <v/>
      </c>
      <c r="Q3514">
        <f>RIGHT(N3514,LEN(N3514)-2)*1</f>
        <v>141</v>
      </c>
      <c r="R3514" s="14">
        <f t="shared" si="306"/>
        <v>951720</v>
      </c>
    </row>
    <row r="3515" spans="1:18" ht="25.5" x14ac:dyDescent="0.25">
      <c r="A3515" s="10">
        <v>84</v>
      </c>
      <c r="B3515" s="111"/>
      <c r="C3515" s="6" t="s">
        <v>4852</v>
      </c>
      <c r="D3515" s="7">
        <v>44938</v>
      </c>
      <c r="E3515" s="8" t="s">
        <v>248</v>
      </c>
      <c r="F3515" s="9">
        <v>571032</v>
      </c>
      <c r="G3515" s="8" t="s">
        <v>1378</v>
      </c>
      <c r="H3515" s="9">
        <v>59958</v>
      </c>
      <c r="I3515" s="112"/>
      <c r="J3515" s="113"/>
      <c r="K3515" s="114"/>
      <c r="L3515" s="115"/>
      <c r="M3515" s="116"/>
      <c r="N3515" s="15" t="str">
        <f t="shared" si="305"/>
        <v>01443</v>
      </c>
      <c r="O3515" t="str">
        <f t="shared" si="304"/>
        <v/>
      </c>
      <c r="Q3515">
        <f t="shared" si="307"/>
        <v>1443</v>
      </c>
      <c r="R3515" s="14">
        <f t="shared" si="306"/>
        <v>571032</v>
      </c>
    </row>
    <row r="3516" spans="1:18" ht="25.5" x14ac:dyDescent="0.25">
      <c r="A3516" s="10">
        <v>85</v>
      </c>
      <c r="B3516" s="111"/>
      <c r="C3516" s="6" t="s">
        <v>4853</v>
      </c>
      <c r="D3516" s="7">
        <v>44929</v>
      </c>
      <c r="E3516" s="8" t="s">
        <v>248</v>
      </c>
      <c r="F3516" s="9">
        <v>951720</v>
      </c>
      <c r="G3516" s="8" t="s">
        <v>1378</v>
      </c>
      <c r="H3516" s="9">
        <v>99931</v>
      </c>
      <c r="I3516" s="112"/>
      <c r="J3516" s="113"/>
      <c r="K3516" s="114"/>
      <c r="L3516" s="115"/>
      <c r="M3516" s="116"/>
      <c r="N3516" s="15" t="str">
        <f t="shared" si="305"/>
        <v>00101</v>
      </c>
      <c r="O3516" t="str">
        <f t="shared" si="304"/>
        <v/>
      </c>
      <c r="Q3516">
        <f t="shared" si="307"/>
        <v>101</v>
      </c>
      <c r="R3516" s="14">
        <f t="shared" si="306"/>
        <v>951720</v>
      </c>
    </row>
    <row r="3517" spans="1:18" ht="25.5" x14ac:dyDescent="0.25">
      <c r="A3517" s="10">
        <v>86</v>
      </c>
      <c r="B3517" s="111"/>
      <c r="C3517" s="6" t="s">
        <v>4854</v>
      </c>
      <c r="D3517" s="7">
        <v>44929</v>
      </c>
      <c r="E3517" s="8" t="s">
        <v>514</v>
      </c>
      <c r="F3517" s="9">
        <v>466620</v>
      </c>
      <c r="G3517" s="8" t="s">
        <v>1378</v>
      </c>
      <c r="H3517" s="9">
        <v>48995</v>
      </c>
      <c r="I3517" s="112"/>
      <c r="J3517" s="113"/>
      <c r="K3517" s="114"/>
      <c r="L3517" s="115"/>
      <c r="M3517" s="116"/>
      <c r="N3517" s="15" t="str">
        <f t="shared" si="305"/>
        <v>-b182</v>
      </c>
      <c r="O3517" t="str">
        <f t="shared" si="304"/>
        <v/>
      </c>
      <c r="Q3517">
        <f t="shared" ref="Q3517:Q3518" si="309">RIGHT(N3517,LEN(N3517)-2)*1</f>
        <v>182</v>
      </c>
      <c r="R3517" s="14">
        <f t="shared" si="306"/>
        <v>466620</v>
      </c>
    </row>
    <row r="3518" spans="1:18" ht="25.5" x14ac:dyDescent="0.25">
      <c r="A3518" s="10">
        <v>87</v>
      </c>
      <c r="B3518" s="111"/>
      <c r="C3518" s="6" t="s">
        <v>4855</v>
      </c>
      <c r="D3518" s="7">
        <v>44930</v>
      </c>
      <c r="E3518" s="8" t="s">
        <v>514</v>
      </c>
      <c r="F3518" s="9">
        <v>951720</v>
      </c>
      <c r="G3518" s="8" t="s">
        <v>1378</v>
      </c>
      <c r="H3518" s="9">
        <v>99931</v>
      </c>
      <c r="I3518" s="112"/>
      <c r="J3518" s="113"/>
      <c r="K3518" s="114"/>
      <c r="L3518" s="115"/>
      <c r="M3518" s="116"/>
      <c r="N3518" s="15" t="str">
        <f t="shared" si="305"/>
        <v>-b238</v>
      </c>
      <c r="O3518" t="str">
        <f t="shared" si="304"/>
        <v/>
      </c>
      <c r="Q3518">
        <f t="shared" si="309"/>
        <v>238</v>
      </c>
      <c r="R3518" s="14">
        <f t="shared" si="306"/>
        <v>951720</v>
      </c>
    </row>
    <row r="3519" spans="1:18" ht="25.5" x14ac:dyDescent="0.25">
      <c r="A3519" s="10">
        <v>88</v>
      </c>
      <c r="B3519" s="111"/>
      <c r="C3519" s="6" t="s">
        <v>4856</v>
      </c>
      <c r="D3519" s="7">
        <v>44930</v>
      </c>
      <c r="E3519" s="8" t="s">
        <v>127</v>
      </c>
      <c r="F3519" s="9">
        <v>951720</v>
      </c>
      <c r="G3519" s="8" t="s">
        <v>1378</v>
      </c>
      <c r="H3519" s="9">
        <v>99931</v>
      </c>
      <c r="I3519" s="112"/>
      <c r="J3519" s="113"/>
      <c r="K3519" s="114"/>
      <c r="L3519" s="115"/>
      <c r="M3519" s="116"/>
      <c r="N3519" s="15" t="str">
        <f t="shared" si="305"/>
        <v>00263</v>
      </c>
      <c r="O3519" t="str">
        <f t="shared" si="304"/>
        <v/>
      </c>
      <c r="Q3519">
        <f t="shared" si="307"/>
        <v>263</v>
      </c>
      <c r="R3519" s="14">
        <f t="shared" si="306"/>
        <v>951720</v>
      </c>
    </row>
    <row r="3520" spans="1:18" ht="25.5" x14ac:dyDescent="0.25">
      <c r="A3520" s="10">
        <v>89</v>
      </c>
      <c r="B3520" s="111"/>
      <c r="C3520" s="6" t="s">
        <v>4857</v>
      </c>
      <c r="D3520" s="7">
        <v>44929</v>
      </c>
      <c r="E3520" s="8" t="s">
        <v>248</v>
      </c>
      <c r="F3520" s="9">
        <v>951720</v>
      </c>
      <c r="G3520" s="8" t="s">
        <v>1378</v>
      </c>
      <c r="H3520" s="9">
        <v>99931</v>
      </c>
      <c r="I3520" s="112"/>
      <c r="J3520" s="113"/>
      <c r="K3520" s="114"/>
      <c r="L3520" s="115"/>
      <c r="M3520" s="116"/>
      <c r="N3520" s="15" t="str">
        <f t="shared" si="305"/>
        <v>00098</v>
      </c>
      <c r="O3520" t="str">
        <f t="shared" si="304"/>
        <v/>
      </c>
      <c r="Q3520">
        <f t="shared" si="307"/>
        <v>98</v>
      </c>
      <c r="R3520" s="14">
        <f t="shared" si="306"/>
        <v>951720</v>
      </c>
    </row>
    <row r="3521" spans="1:18" ht="25.5" x14ac:dyDescent="0.25">
      <c r="A3521" s="10">
        <v>90</v>
      </c>
      <c r="B3521" s="111"/>
      <c r="C3521" s="6" t="s">
        <v>4858</v>
      </c>
      <c r="D3521" s="7">
        <v>44929</v>
      </c>
      <c r="E3521" s="8" t="s">
        <v>248</v>
      </c>
      <c r="F3521" s="9">
        <v>951720</v>
      </c>
      <c r="G3521" s="8" t="s">
        <v>1378</v>
      </c>
      <c r="H3521" s="9">
        <v>99931</v>
      </c>
      <c r="I3521" s="112"/>
      <c r="J3521" s="113"/>
      <c r="K3521" s="114"/>
      <c r="L3521" s="115"/>
      <c r="M3521" s="116"/>
      <c r="N3521" s="15" t="str">
        <f t="shared" si="305"/>
        <v>00143</v>
      </c>
      <c r="O3521" t="str">
        <f t="shared" si="304"/>
        <v/>
      </c>
      <c r="Q3521">
        <f t="shared" si="307"/>
        <v>143</v>
      </c>
      <c r="R3521" s="14">
        <f t="shared" si="306"/>
        <v>951720</v>
      </c>
    </row>
    <row r="3522" spans="1:18" ht="25.5" x14ac:dyDescent="0.25">
      <c r="A3522" s="10">
        <v>91</v>
      </c>
      <c r="B3522" s="111"/>
      <c r="C3522" s="6" t="s">
        <v>4859</v>
      </c>
      <c r="D3522" s="7">
        <v>44929</v>
      </c>
      <c r="E3522" s="8" t="s">
        <v>514</v>
      </c>
      <c r="F3522" s="9">
        <v>951720</v>
      </c>
      <c r="G3522" s="8" t="s">
        <v>1378</v>
      </c>
      <c r="H3522" s="9">
        <v>99931</v>
      </c>
      <c r="I3522" s="112"/>
      <c r="J3522" s="113"/>
      <c r="K3522" s="114"/>
      <c r="L3522" s="115"/>
      <c r="M3522" s="116"/>
      <c r="N3522" s="15" t="str">
        <f t="shared" si="305"/>
        <v>-b135</v>
      </c>
      <c r="O3522" t="str">
        <f t="shared" si="304"/>
        <v/>
      </c>
      <c r="Q3522">
        <f>RIGHT(N3522,LEN(N3522)-2)*1</f>
        <v>135</v>
      </c>
      <c r="R3522" s="14">
        <f t="shared" si="306"/>
        <v>951720</v>
      </c>
    </row>
    <row r="3523" spans="1:18" ht="25.5" x14ac:dyDescent="0.25">
      <c r="A3523" s="10">
        <v>92</v>
      </c>
      <c r="B3523" s="111"/>
      <c r="C3523" s="6" t="s">
        <v>4860</v>
      </c>
      <c r="D3523" s="7">
        <v>44929</v>
      </c>
      <c r="E3523" s="8" t="s">
        <v>192</v>
      </c>
      <c r="F3523" s="9">
        <v>951720</v>
      </c>
      <c r="G3523" s="8" t="s">
        <v>1378</v>
      </c>
      <c r="H3523" s="9">
        <v>99931</v>
      </c>
      <c r="I3523" s="112"/>
      <c r="J3523" s="113"/>
      <c r="K3523" s="114"/>
      <c r="L3523" s="115"/>
      <c r="M3523" s="116"/>
      <c r="N3523" s="15" t="str">
        <f t="shared" si="305"/>
        <v>00125</v>
      </c>
      <c r="O3523" t="str">
        <f t="shared" si="304"/>
        <v/>
      </c>
      <c r="Q3523">
        <f t="shared" si="307"/>
        <v>125</v>
      </c>
      <c r="R3523" s="14">
        <f t="shared" si="306"/>
        <v>951720</v>
      </c>
    </row>
    <row r="3524" spans="1:18" ht="25.5" x14ac:dyDescent="0.25">
      <c r="A3524" s="10">
        <v>93</v>
      </c>
      <c r="B3524" s="111"/>
      <c r="C3524" s="6" t="s">
        <v>4861</v>
      </c>
      <c r="D3524" s="7">
        <v>44930</v>
      </c>
      <c r="E3524" s="8" t="s">
        <v>127</v>
      </c>
      <c r="F3524" s="9">
        <v>951720</v>
      </c>
      <c r="G3524" s="8" t="s">
        <v>1378</v>
      </c>
      <c r="H3524" s="9">
        <v>99931</v>
      </c>
      <c r="I3524" s="112"/>
      <c r="J3524" s="113"/>
      <c r="K3524" s="114"/>
      <c r="L3524" s="115"/>
      <c r="M3524" s="116"/>
      <c r="N3524" s="15" t="str">
        <f t="shared" si="305"/>
        <v>00251</v>
      </c>
      <c r="O3524" t="str">
        <f t="shared" si="304"/>
        <v/>
      </c>
      <c r="Q3524">
        <f t="shared" si="307"/>
        <v>251</v>
      </c>
      <c r="R3524" s="14">
        <f t="shared" si="306"/>
        <v>951720</v>
      </c>
    </row>
    <row r="3525" spans="1:18" ht="25.5" x14ac:dyDescent="0.25">
      <c r="A3525" s="10">
        <v>94</v>
      </c>
      <c r="B3525" s="111"/>
      <c r="C3525" s="6" t="s">
        <v>4862</v>
      </c>
      <c r="D3525" s="7">
        <v>44930</v>
      </c>
      <c r="E3525" s="8" t="s">
        <v>131</v>
      </c>
      <c r="F3525" s="9">
        <v>951720</v>
      </c>
      <c r="G3525" s="8" t="s">
        <v>1378</v>
      </c>
      <c r="H3525" s="9">
        <v>99931</v>
      </c>
      <c r="I3525" s="112"/>
      <c r="J3525" s="113"/>
      <c r="K3525" s="114"/>
      <c r="L3525" s="115"/>
      <c r="M3525" s="116"/>
      <c r="N3525" s="15" t="str">
        <f t="shared" si="305"/>
        <v>00241</v>
      </c>
      <c r="O3525" t="str">
        <f t="shared" si="304"/>
        <v/>
      </c>
      <c r="Q3525">
        <f t="shared" si="307"/>
        <v>241</v>
      </c>
      <c r="R3525" s="14">
        <f t="shared" si="306"/>
        <v>951720</v>
      </c>
    </row>
    <row r="3526" spans="1:18" ht="25.5" x14ac:dyDescent="0.25">
      <c r="A3526" s="10">
        <v>95</v>
      </c>
      <c r="B3526" s="111"/>
      <c r="C3526" s="6" t="s">
        <v>4863</v>
      </c>
      <c r="D3526" s="7">
        <v>44929</v>
      </c>
      <c r="E3526" s="8" t="s">
        <v>192</v>
      </c>
      <c r="F3526" s="9">
        <v>951720</v>
      </c>
      <c r="G3526" s="8" t="s">
        <v>1378</v>
      </c>
      <c r="H3526" s="9">
        <v>99931</v>
      </c>
      <c r="I3526" s="112"/>
      <c r="J3526" s="113"/>
      <c r="K3526" s="114"/>
      <c r="L3526" s="115"/>
      <c r="M3526" s="116"/>
      <c r="N3526" s="15" t="str">
        <f t="shared" si="305"/>
        <v>00123</v>
      </c>
      <c r="O3526" t="str">
        <f t="shared" si="304"/>
        <v/>
      </c>
      <c r="Q3526">
        <f t="shared" si="307"/>
        <v>123</v>
      </c>
      <c r="R3526" s="14">
        <f t="shared" si="306"/>
        <v>951720</v>
      </c>
    </row>
    <row r="3527" spans="1:18" ht="25.5" x14ac:dyDescent="0.25">
      <c r="A3527" s="10">
        <v>96</v>
      </c>
      <c r="B3527" s="111"/>
      <c r="C3527" s="6" t="s">
        <v>4864</v>
      </c>
      <c r="D3527" s="7">
        <v>44928</v>
      </c>
      <c r="E3527" s="8" t="s">
        <v>192</v>
      </c>
      <c r="F3527" s="9">
        <v>951720</v>
      </c>
      <c r="G3527" s="8" t="s">
        <v>1378</v>
      </c>
      <c r="H3527" s="9">
        <v>99931</v>
      </c>
      <c r="I3527" s="112"/>
      <c r="J3527" s="113"/>
      <c r="K3527" s="114"/>
      <c r="L3527" s="115"/>
      <c r="M3527" s="116"/>
      <c r="N3527" s="15" t="str">
        <f t="shared" si="305"/>
        <v>00005</v>
      </c>
      <c r="O3527" t="str">
        <f t="shared" si="304"/>
        <v/>
      </c>
      <c r="Q3527">
        <f t="shared" si="307"/>
        <v>5</v>
      </c>
      <c r="R3527" s="14">
        <f t="shared" si="306"/>
        <v>951720</v>
      </c>
    </row>
    <row r="3528" spans="1:18" ht="25.5" x14ac:dyDescent="0.25">
      <c r="A3528" s="10">
        <v>97</v>
      </c>
      <c r="B3528" s="111"/>
      <c r="C3528" s="6" t="s">
        <v>4865</v>
      </c>
      <c r="D3528" s="7">
        <v>44929</v>
      </c>
      <c r="E3528" s="8" t="s">
        <v>514</v>
      </c>
      <c r="F3528" s="9">
        <v>951720</v>
      </c>
      <c r="G3528" s="8" t="s">
        <v>1378</v>
      </c>
      <c r="H3528" s="9">
        <v>99931</v>
      </c>
      <c r="I3528" s="112"/>
      <c r="J3528" s="113"/>
      <c r="K3528" s="114"/>
      <c r="L3528" s="115"/>
      <c r="M3528" s="116"/>
      <c r="N3528" s="15" t="str">
        <f t="shared" si="305"/>
        <v>00184</v>
      </c>
      <c r="O3528" t="str">
        <f t="shared" si="304"/>
        <v/>
      </c>
      <c r="Q3528">
        <f t="shared" si="307"/>
        <v>184</v>
      </c>
      <c r="R3528" s="14">
        <f t="shared" si="306"/>
        <v>951720</v>
      </c>
    </row>
    <row r="3529" spans="1:18" ht="25.5" x14ac:dyDescent="0.25">
      <c r="A3529" s="10">
        <v>98</v>
      </c>
      <c r="B3529" s="111"/>
      <c r="C3529" s="6" t="s">
        <v>4866</v>
      </c>
      <c r="D3529" s="7">
        <v>44929</v>
      </c>
      <c r="E3529" s="8" t="s">
        <v>248</v>
      </c>
      <c r="F3529" s="9">
        <v>951720</v>
      </c>
      <c r="G3529" s="8" t="s">
        <v>1378</v>
      </c>
      <c r="H3529" s="9">
        <v>99931</v>
      </c>
      <c r="I3529" s="112"/>
      <c r="J3529" s="113"/>
      <c r="K3529" s="114"/>
      <c r="L3529" s="115"/>
      <c r="M3529" s="116"/>
      <c r="N3529" s="15" t="str">
        <f t="shared" si="305"/>
        <v>00112</v>
      </c>
      <c r="O3529" t="str">
        <f t="shared" si="304"/>
        <v/>
      </c>
      <c r="Q3529">
        <f t="shared" si="307"/>
        <v>112</v>
      </c>
      <c r="R3529" s="14">
        <f t="shared" si="306"/>
        <v>951720</v>
      </c>
    </row>
    <row r="3530" spans="1:18" ht="25.5" x14ac:dyDescent="0.25">
      <c r="A3530" s="10">
        <v>99</v>
      </c>
      <c r="B3530" s="111"/>
      <c r="C3530" s="6" t="s">
        <v>4867</v>
      </c>
      <c r="D3530" s="7">
        <v>44929</v>
      </c>
      <c r="E3530" s="8" t="s">
        <v>248</v>
      </c>
      <c r="F3530" s="9">
        <v>466620</v>
      </c>
      <c r="G3530" s="8" t="s">
        <v>1378</v>
      </c>
      <c r="H3530" s="9">
        <v>48995</v>
      </c>
      <c r="I3530" s="112"/>
      <c r="J3530" s="113"/>
      <c r="K3530" s="114"/>
      <c r="L3530" s="115"/>
      <c r="M3530" s="116"/>
      <c r="N3530" s="15" t="str">
        <f t="shared" si="305"/>
        <v>00077</v>
      </c>
      <c r="O3530" t="str">
        <f t="shared" si="304"/>
        <v/>
      </c>
      <c r="Q3530">
        <f t="shared" si="307"/>
        <v>77</v>
      </c>
      <c r="R3530" s="14">
        <f t="shared" si="306"/>
        <v>466620</v>
      </c>
    </row>
    <row r="3531" spans="1:18" ht="25.5" x14ac:dyDescent="0.25">
      <c r="A3531" s="10">
        <v>100</v>
      </c>
      <c r="B3531" s="111"/>
      <c r="C3531" s="6" t="s">
        <v>4868</v>
      </c>
      <c r="D3531" s="7">
        <v>44929</v>
      </c>
      <c r="E3531" s="8" t="s">
        <v>514</v>
      </c>
      <c r="F3531" s="9">
        <v>951720</v>
      </c>
      <c r="G3531" s="8" t="s">
        <v>1378</v>
      </c>
      <c r="H3531" s="9">
        <v>99931</v>
      </c>
      <c r="I3531" s="112"/>
      <c r="J3531" s="113"/>
      <c r="K3531" s="114"/>
      <c r="L3531" s="115"/>
      <c r="M3531" s="116"/>
      <c r="N3531" s="15" t="str">
        <f t="shared" si="305"/>
        <v>-b137</v>
      </c>
      <c r="O3531" t="str">
        <f t="shared" si="304"/>
        <v/>
      </c>
      <c r="Q3531">
        <f t="shared" ref="Q3531:Q3533" si="310">RIGHT(N3531,LEN(N3531)-2)*1</f>
        <v>137</v>
      </c>
      <c r="R3531" s="14">
        <f t="shared" si="306"/>
        <v>951720</v>
      </c>
    </row>
    <row r="3532" spans="1:18" ht="25.5" x14ac:dyDescent="0.25">
      <c r="A3532" s="10">
        <v>101</v>
      </c>
      <c r="B3532" s="111"/>
      <c r="C3532" s="6" t="s">
        <v>4869</v>
      </c>
      <c r="D3532" s="7">
        <v>44930</v>
      </c>
      <c r="E3532" s="8" t="s">
        <v>514</v>
      </c>
      <c r="F3532" s="9">
        <v>951720</v>
      </c>
      <c r="G3532" s="8" t="s">
        <v>1378</v>
      </c>
      <c r="H3532" s="9">
        <v>99931</v>
      </c>
      <c r="I3532" s="112"/>
      <c r="J3532" s="113"/>
      <c r="K3532" s="114"/>
      <c r="L3532" s="115"/>
      <c r="M3532" s="116"/>
      <c r="N3532" s="15" t="str">
        <f t="shared" si="305"/>
        <v>-b239</v>
      </c>
      <c r="O3532" t="str">
        <f t="shared" si="304"/>
        <v/>
      </c>
      <c r="Q3532">
        <f t="shared" si="310"/>
        <v>239</v>
      </c>
      <c r="R3532" s="14">
        <f t="shared" si="306"/>
        <v>951720</v>
      </c>
    </row>
    <row r="3533" spans="1:18" ht="25.5" x14ac:dyDescent="0.25">
      <c r="A3533" s="10">
        <v>102</v>
      </c>
      <c r="B3533" s="111"/>
      <c r="C3533" s="6" t="s">
        <v>4870</v>
      </c>
      <c r="D3533" s="7">
        <v>44929</v>
      </c>
      <c r="E3533" s="8" t="s">
        <v>514</v>
      </c>
      <c r="F3533" s="9">
        <v>951720</v>
      </c>
      <c r="G3533" s="8" t="s">
        <v>1378</v>
      </c>
      <c r="H3533" s="9">
        <v>99931</v>
      </c>
      <c r="I3533" s="112"/>
      <c r="J3533" s="113"/>
      <c r="K3533" s="114"/>
      <c r="L3533" s="115"/>
      <c r="M3533" s="116"/>
      <c r="N3533" s="15" t="str">
        <f t="shared" si="305"/>
        <v>-b190</v>
      </c>
      <c r="O3533" t="str">
        <f t="shared" si="304"/>
        <v/>
      </c>
      <c r="Q3533">
        <f t="shared" si="310"/>
        <v>190</v>
      </c>
      <c r="R3533" s="14">
        <f t="shared" si="306"/>
        <v>951720</v>
      </c>
    </row>
    <row r="3534" spans="1:18" ht="25.5" x14ac:dyDescent="0.25">
      <c r="A3534" s="10">
        <v>103</v>
      </c>
      <c r="B3534" s="111"/>
      <c r="C3534" s="6" t="s">
        <v>4871</v>
      </c>
      <c r="D3534" s="7">
        <v>44928</v>
      </c>
      <c r="E3534" s="8" t="s">
        <v>192</v>
      </c>
      <c r="F3534" s="9">
        <v>951720</v>
      </c>
      <c r="G3534" s="8" t="s">
        <v>1378</v>
      </c>
      <c r="H3534" s="9">
        <v>99931</v>
      </c>
      <c r="I3534" s="112"/>
      <c r="J3534" s="113"/>
      <c r="K3534" s="114"/>
      <c r="L3534" s="115"/>
      <c r="M3534" s="116"/>
      <c r="N3534" s="15" t="str">
        <f t="shared" si="305"/>
        <v>00003</v>
      </c>
      <c r="O3534" t="str">
        <f t="shared" si="304"/>
        <v/>
      </c>
      <c r="Q3534">
        <f t="shared" si="307"/>
        <v>3</v>
      </c>
      <c r="R3534" s="14">
        <f t="shared" si="306"/>
        <v>951720</v>
      </c>
    </row>
    <row r="3535" spans="1:18" ht="25.5" x14ac:dyDescent="0.25">
      <c r="A3535" s="10">
        <v>104</v>
      </c>
      <c r="B3535" s="111"/>
      <c r="C3535" s="6" t="s">
        <v>4872</v>
      </c>
      <c r="D3535" s="7">
        <v>44930</v>
      </c>
      <c r="E3535" s="8" t="s">
        <v>127</v>
      </c>
      <c r="F3535" s="9">
        <v>951720</v>
      </c>
      <c r="G3535" s="8" t="s">
        <v>1378</v>
      </c>
      <c r="H3535" s="9">
        <v>99931</v>
      </c>
      <c r="I3535" s="112"/>
      <c r="J3535" s="113"/>
      <c r="K3535" s="114"/>
      <c r="L3535" s="115"/>
      <c r="M3535" s="116"/>
      <c r="N3535" s="15" t="str">
        <f t="shared" si="305"/>
        <v>00260</v>
      </c>
      <c r="O3535" t="str">
        <f t="shared" si="304"/>
        <v/>
      </c>
      <c r="Q3535">
        <f t="shared" si="307"/>
        <v>260</v>
      </c>
      <c r="R3535" s="14">
        <f t="shared" si="306"/>
        <v>951720</v>
      </c>
    </row>
    <row r="3536" spans="1:18" ht="25.5" x14ac:dyDescent="0.25">
      <c r="A3536" s="10">
        <v>105</v>
      </c>
      <c r="B3536" s="111"/>
      <c r="C3536" s="6" t="s">
        <v>4873</v>
      </c>
      <c r="D3536" s="7">
        <v>44930</v>
      </c>
      <c r="E3536" s="8" t="s">
        <v>127</v>
      </c>
      <c r="F3536" s="9">
        <v>951720</v>
      </c>
      <c r="G3536" s="8" t="s">
        <v>1378</v>
      </c>
      <c r="H3536" s="9">
        <v>99931</v>
      </c>
      <c r="I3536" s="112"/>
      <c r="J3536" s="113"/>
      <c r="K3536" s="114"/>
      <c r="L3536" s="115"/>
      <c r="M3536" s="116"/>
      <c r="N3536" s="15" t="str">
        <f t="shared" si="305"/>
        <v>00256</v>
      </c>
      <c r="O3536" t="str">
        <f t="shared" si="304"/>
        <v/>
      </c>
      <c r="Q3536">
        <f t="shared" si="307"/>
        <v>256</v>
      </c>
      <c r="R3536" s="14">
        <f t="shared" si="306"/>
        <v>951720</v>
      </c>
    </row>
    <row r="3537" spans="1:18" ht="25.5" x14ac:dyDescent="0.25">
      <c r="A3537" s="10">
        <v>106</v>
      </c>
      <c r="B3537" s="111"/>
      <c r="C3537" s="6" t="s">
        <v>4874</v>
      </c>
      <c r="D3537" s="7">
        <v>44930</v>
      </c>
      <c r="E3537" s="8" t="s">
        <v>127</v>
      </c>
      <c r="F3537" s="9">
        <v>466620</v>
      </c>
      <c r="G3537" s="8" t="s">
        <v>1378</v>
      </c>
      <c r="H3537" s="9">
        <v>48995</v>
      </c>
      <c r="I3537" s="112"/>
      <c r="J3537" s="113"/>
      <c r="K3537" s="114"/>
      <c r="L3537" s="115"/>
      <c r="M3537" s="116"/>
      <c r="N3537" s="15" t="str">
        <f t="shared" si="305"/>
        <v>00255</v>
      </c>
      <c r="O3537" t="str">
        <f t="shared" si="304"/>
        <v/>
      </c>
      <c r="Q3537">
        <f t="shared" si="307"/>
        <v>255</v>
      </c>
      <c r="R3537" s="14">
        <f t="shared" si="306"/>
        <v>466620</v>
      </c>
    </row>
    <row r="3538" spans="1:18" ht="25.5" x14ac:dyDescent="0.25">
      <c r="A3538" s="10">
        <v>107</v>
      </c>
      <c r="B3538" s="111"/>
      <c r="C3538" s="6" t="s">
        <v>4875</v>
      </c>
      <c r="D3538" s="7">
        <v>44929</v>
      </c>
      <c r="E3538" s="8" t="s">
        <v>131</v>
      </c>
      <c r="F3538" s="9">
        <v>951720</v>
      </c>
      <c r="G3538" s="8" t="s">
        <v>1378</v>
      </c>
      <c r="H3538" s="9">
        <v>99931</v>
      </c>
      <c r="I3538" s="112"/>
      <c r="J3538" s="113"/>
      <c r="K3538" s="114"/>
      <c r="L3538" s="115"/>
      <c r="M3538" s="116"/>
      <c r="N3538" s="15" t="str">
        <f t="shared" si="305"/>
        <v>00081</v>
      </c>
      <c r="O3538" t="str">
        <f t="shared" si="304"/>
        <v/>
      </c>
      <c r="Q3538">
        <f t="shared" si="307"/>
        <v>81</v>
      </c>
      <c r="R3538" s="14">
        <f t="shared" si="306"/>
        <v>951720</v>
      </c>
    </row>
    <row r="3539" spans="1:18" ht="25.5" x14ac:dyDescent="0.25">
      <c r="A3539" s="10">
        <v>108</v>
      </c>
      <c r="B3539" s="111"/>
      <c r="C3539" s="6" t="s">
        <v>4876</v>
      </c>
      <c r="D3539" s="7">
        <v>44928</v>
      </c>
      <c r="E3539" s="8" t="s">
        <v>127</v>
      </c>
      <c r="F3539" s="9">
        <v>951720</v>
      </c>
      <c r="G3539" s="8" t="s">
        <v>1378</v>
      </c>
      <c r="H3539" s="9">
        <v>99931</v>
      </c>
      <c r="I3539" s="112"/>
      <c r="J3539" s="113"/>
      <c r="K3539" s="114"/>
      <c r="L3539" s="115"/>
      <c r="M3539" s="116"/>
      <c r="N3539" s="15" t="str">
        <f t="shared" si="305"/>
        <v>00007</v>
      </c>
      <c r="O3539" t="str">
        <f t="shared" si="304"/>
        <v/>
      </c>
      <c r="Q3539">
        <f t="shared" si="307"/>
        <v>7</v>
      </c>
      <c r="R3539" s="14">
        <f t="shared" si="306"/>
        <v>951720</v>
      </c>
    </row>
    <row r="3540" spans="1:18" ht="25.5" x14ac:dyDescent="0.25">
      <c r="A3540" s="10">
        <v>109</v>
      </c>
      <c r="B3540" s="111"/>
      <c r="C3540" s="6" t="s">
        <v>4877</v>
      </c>
      <c r="D3540" s="7">
        <v>44929</v>
      </c>
      <c r="E3540" s="8" t="s">
        <v>131</v>
      </c>
      <c r="F3540" s="9">
        <v>951720</v>
      </c>
      <c r="G3540" s="8" t="s">
        <v>1378</v>
      </c>
      <c r="H3540" s="9">
        <v>99931</v>
      </c>
      <c r="I3540" s="112"/>
      <c r="J3540" s="113"/>
      <c r="K3540" s="114"/>
      <c r="L3540" s="115"/>
      <c r="M3540" s="116"/>
      <c r="N3540" s="15" t="str">
        <f t="shared" si="305"/>
        <v>00130</v>
      </c>
      <c r="O3540" t="str">
        <f t="shared" ref="O3540:O3603" si="311">+IF(F3540&gt;0,"","HT")</f>
        <v/>
      </c>
      <c r="Q3540">
        <f t="shared" si="307"/>
        <v>130</v>
      </c>
      <c r="R3540" s="14">
        <f t="shared" si="306"/>
        <v>951720</v>
      </c>
    </row>
    <row r="3541" spans="1:18" ht="25.5" x14ac:dyDescent="0.25">
      <c r="A3541" s="10">
        <v>110</v>
      </c>
      <c r="B3541" s="111"/>
      <c r="C3541" s="6" t="s">
        <v>4878</v>
      </c>
      <c r="D3541" s="7">
        <v>44930</v>
      </c>
      <c r="E3541" s="8" t="s">
        <v>127</v>
      </c>
      <c r="F3541" s="9">
        <v>951720</v>
      </c>
      <c r="G3541" s="8" t="s">
        <v>1378</v>
      </c>
      <c r="H3541" s="9">
        <v>99931</v>
      </c>
      <c r="I3541" s="112"/>
      <c r="J3541" s="113"/>
      <c r="K3541" s="114"/>
      <c r="L3541" s="115"/>
      <c r="M3541" s="116"/>
      <c r="N3541" s="15" t="str">
        <f t="shared" si="305"/>
        <v>00246</v>
      </c>
      <c r="O3541" t="str">
        <f t="shared" si="311"/>
        <v/>
      </c>
      <c r="Q3541">
        <f t="shared" si="307"/>
        <v>246</v>
      </c>
      <c r="R3541" s="14">
        <f t="shared" si="306"/>
        <v>951720</v>
      </c>
    </row>
    <row r="3542" spans="1:18" ht="25.5" x14ac:dyDescent="0.25">
      <c r="A3542" s="10">
        <v>111</v>
      </c>
      <c r="B3542" s="111"/>
      <c r="C3542" s="6" t="s">
        <v>4879</v>
      </c>
      <c r="D3542" s="7">
        <v>44929</v>
      </c>
      <c r="E3542" s="8" t="s">
        <v>192</v>
      </c>
      <c r="F3542" s="9">
        <v>951720</v>
      </c>
      <c r="G3542" s="8" t="s">
        <v>1378</v>
      </c>
      <c r="H3542" s="9">
        <v>99931</v>
      </c>
      <c r="I3542" s="112"/>
      <c r="J3542" s="113"/>
      <c r="K3542" s="114"/>
      <c r="L3542" s="115"/>
      <c r="M3542" s="116"/>
      <c r="N3542" s="15" t="str">
        <f t="shared" si="305"/>
        <v>00126</v>
      </c>
      <c r="O3542" t="str">
        <f t="shared" si="311"/>
        <v/>
      </c>
      <c r="Q3542">
        <f t="shared" si="307"/>
        <v>126</v>
      </c>
      <c r="R3542" s="14">
        <f t="shared" si="306"/>
        <v>951720</v>
      </c>
    </row>
    <row r="3543" spans="1:18" ht="25.5" x14ac:dyDescent="0.25">
      <c r="A3543" s="10">
        <v>112</v>
      </c>
      <c r="B3543" s="111"/>
      <c r="C3543" s="6" t="s">
        <v>4880</v>
      </c>
      <c r="D3543" s="7">
        <v>44929</v>
      </c>
      <c r="E3543" s="8" t="s">
        <v>514</v>
      </c>
      <c r="F3543" s="9">
        <v>951720</v>
      </c>
      <c r="G3543" s="8" t="s">
        <v>1378</v>
      </c>
      <c r="H3543" s="9">
        <v>99931</v>
      </c>
      <c r="I3543" s="112"/>
      <c r="J3543" s="113"/>
      <c r="K3543" s="114"/>
      <c r="L3543" s="115"/>
      <c r="M3543" s="116"/>
      <c r="N3543" s="15" t="str">
        <f t="shared" si="305"/>
        <v>-b186</v>
      </c>
      <c r="O3543" t="str">
        <f t="shared" si="311"/>
        <v/>
      </c>
      <c r="Q3543">
        <f t="shared" ref="Q3543:Q3544" si="312">RIGHT(N3543,LEN(N3543)-2)*1</f>
        <v>186</v>
      </c>
      <c r="R3543" s="14">
        <f t="shared" si="306"/>
        <v>951720</v>
      </c>
    </row>
    <row r="3544" spans="1:18" ht="25.5" x14ac:dyDescent="0.25">
      <c r="A3544" s="10">
        <v>113</v>
      </c>
      <c r="B3544" s="111"/>
      <c r="C3544" s="6" t="s">
        <v>4881</v>
      </c>
      <c r="D3544" s="7">
        <v>44929</v>
      </c>
      <c r="E3544" s="8" t="s">
        <v>514</v>
      </c>
      <c r="F3544" s="9">
        <v>951720</v>
      </c>
      <c r="G3544" s="8" t="s">
        <v>1378</v>
      </c>
      <c r="H3544" s="9">
        <v>99931</v>
      </c>
      <c r="I3544" s="112"/>
      <c r="J3544" s="113"/>
      <c r="K3544" s="114"/>
      <c r="L3544" s="115"/>
      <c r="M3544" s="116"/>
      <c r="N3544" s="15" t="str">
        <f t="shared" si="305"/>
        <v>-b140</v>
      </c>
      <c r="O3544" t="str">
        <f t="shared" si="311"/>
        <v/>
      </c>
      <c r="Q3544">
        <f t="shared" si="312"/>
        <v>140</v>
      </c>
      <c r="R3544" s="14">
        <f t="shared" si="306"/>
        <v>951720</v>
      </c>
    </row>
    <row r="3545" spans="1:18" ht="25.5" x14ac:dyDescent="0.25">
      <c r="A3545" s="10">
        <v>114</v>
      </c>
      <c r="B3545" s="111"/>
      <c r="C3545" s="6" t="s">
        <v>4882</v>
      </c>
      <c r="D3545" s="7">
        <v>44931</v>
      </c>
      <c r="E3545" s="8" t="s">
        <v>248</v>
      </c>
      <c r="F3545" s="9">
        <v>466620</v>
      </c>
      <c r="G3545" s="8" t="s">
        <v>1378</v>
      </c>
      <c r="H3545" s="9">
        <v>48995</v>
      </c>
      <c r="I3545" s="112"/>
      <c r="J3545" s="113"/>
      <c r="K3545" s="114"/>
      <c r="L3545" s="115"/>
      <c r="M3545" s="116"/>
      <c r="N3545" s="15" t="str">
        <f t="shared" si="305"/>
        <v>00403</v>
      </c>
      <c r="O3545" t="str">
        <f t="shared" si="311"/>
        <v/>
      </c>
      <c r="Q3545">
        <f t="shared" si="307"/>
        <v>403</v>
      </c>
      <c r="R3545" s="14">
        <f t="shared" si="306"/>
        <v>466620</v>
      </c>
    </row>
    <row r="3546" spans="1:18" ht="25.5" x14ac:dyDescent="0.25">
      <c r="A3546" s="10">
        <v>115</v>
      </c>
      <c r="B3546" s="111"/>
      <c r="C3546" s="6" t="s">
        <v>4883</v>
      </c>
      <c r="D3546" s="7">
        <v>44928</v>
      </c>
      <c r="E3546" s="8" t="s">
        <v>514</v>
      </c>
      <c r="F3546" s="9">
        <v>951720</v>
      </c>
      <c r="G3546" s="8" t="s">
        <v>1378</v>
      </c>
      <c r="H3546" s="9">
        <v>99931</v>
      </c>
      <c r="I3546" s="112"/>
      <c r="J3546" s="113"/>
      <c r="K3546" s="114"/>
      <c r="L3546" s="115"/>
      <c r="M3546" s="116"/>
      <c r="N3546" s="15" t="str">
        <f t="shared" si="305"/>
        <v>3-b64</v>
      </c>
      <c r="O3546" t="str">
        <f t="shared" si="311"/>
        <v/>
      </c>
      <c r="Q3546">
        <f>RIGHT(N3546,LEN(N3546)-3)*1</f>
        <v>64</v>
      </c>
      <c r="R3546" s="14">
        <f t="shared" si="306"/>
        <v>951720</v>
      </c>
    </row>
    <row r="3547" spans="1:18" ht="25.5" x14ac:dyDescent="0.25">
      <c r="A3547" s="10">
        <v>116</v>
      </c>
      <c r="B3547" s="111"/>
      <c r="C3547" s="6" t="s">
        <v>4884</v>
      </c>
      <c r="D3547" s="7">
        <v>44929</v>
      </c>
      <c r="E3547" s="8" t="s">
        <v>514</v>
      </c>
      <c r="F3547" s="9">
        <v>951720</v>
      </c>
      <c r="G3547" s="8" t="s">
        <v>1378</v>
      </c>
      <c r="H3547" s="9">
        <v>99931</v>
      </c>
      <c r="I3547" s="112"/>
      <c r="J3547" s="113"/>
      <c r="K3547" s="114"/>
      <c r="L3547" s="115"/>
      <c r="M3547" s="116"/>
      <c r="N3547" s="15" t="str">
        <f t="shared" si="305"/>
        <v>-b181</v>
      </c>
      <c r="O3547" t="str">
        <f t="shared" si="311"/>
        <v/>
      </c>
      <c r="Q3547">
        <f t="shared" ref="Q3547:Q3548" si="313">RIGHT(N3547,LEN(N3547)-2)*1</f>
        <v>181</v>
      </c>
      <c r="R3547" s="14">
        <f t="shared" si="306"/>
        <v>951720</v>
      </c>
    </row>
    <row r="3548" spans="1:18" ht="25.5" x14ac:dyDescent="0.25">
      <c r="A3548" s="10">
        <v>117</v>
      </c>
      <c r="B3548" s="111"/>
      <c r="C3548" s="6" t="s">
        <v>4885</v>
      </c>
      <c r="D3548" s="7">
        <v>44929</v>
      </c>
      <c r="E3548" s="8" t="s">
        <v>514</v>
      </c>
      <c r="F3548" s="9">
        <v>951720</v>
      </c>
      <c r="G3548" s="8" t="s">
        <v>1378</v>
      </c>
      <c r="H3548" s="9">
        <v>99931</v>
      </c>
      <c r="I3548" s="112"/>
      <c r="J3548" s="113"/>
      <c r="K3548" s="114"/>
      <c r="L3548" s="115"/>
      <c r="M3548" s="116"/>
      <c r="N3548" s="15" t="str">
        <f t="shared" si="305"/>
        <v>-b139</v>
      </c>
      <c r="O3548" t="str">
        <f t="shared" si="311"/>
        <v/>
      </c>
      <c r="Q3548">
        <f t="shared" si="313"/>
        <v>139</v>
      </c>
      <c r="R3548" s="14">
        <f t="shared" si="306"/>
        <v>951720</v>
      </c>
    </row>
    <row r="3549" spans="1:18" ht="25.5" x14ac:dyDescent="0.25">
      <c r="A3549" s="10">
        <v>118</v>
      </c>
      <c r="B3549" s="111"/>
      <c r="C3549" s="6" t="s">
        <v>4886</v>
      </c>
      <c r="D3549" s="7">
        <v>44929</v>
      </c>
      <c r="E3549" s="8" t="s">
        <v>514</v>
      </c>
      <c r="F3549" s="9">
        <v>951720</v>
      </c>
      <c r="G3549" s="8" t="s">
        <v>1378</v>
      </c>
      <c r="H3549" s="9">
        <v>99931</v>
      </c>
      <c r="I3549" s="112"/>
      <c r="J3549" s="113"/>
      <c r="K3549" s="114"/>
      <c r="L3549" s="115"/>
      <c r="M3549" s="116"/>
      <c r="N3549" s="15" t="str">
        <f t="shared" si="305"/>
        <v>00138</v>
      </c>
      <c r="O3549" t="str">
        <f t="shared" si="311"/>
        <v/>
      </c>
      <c r="Q3549">
        <f t="shared" si="307"/>
        <v>138</v>
      </c>
      <c r="R3549" s="14">
        <f t="shared" si="306"/>
        <v>951720</v>
      </c>
    </row>
    <row r="3550" spans="1:18" ht="25.5" x14ac:dyDescent="0.25">
      <c r="A3550" s="10">
        <v>119</v>
      </c>
      <c r="B3550" s="111"/>
      <c r="C3550" s="6" t="s">
        <v>4887</v>
      </c>
      <c r="D3550" s="7">
        <v>44929</v>
      </c>
      <c r="E3550" s="8" t="s">
        <v>192</v>
      </c>
      <c r="F3550" s="9">
        <v>951720</v>
      </c>
      <c r="G3550" s="8" t="s">
        <v>1378</v>
      </c>
      <c r="H3550" s="9">
        <v>99931</v>
      </c>
      <c r="I3550" s="112"/>
      <c r="J3550" s="113"/>
      <c r="K3550" s="114"/>
      <c r="L3550" s="115"/>
      <c r="M3550" s="116"/>
      <c r="N3550" s="15" t="str">
        <f t="shared" si="305"/>
        <v>00213</v>
      </c>
      <c r="O3550" t="str">
        <f t="shared" si="311"/>
        <v/>
      </c>
      <c r="Q3550">
        <f t="shared" si="307"/>
        <v>213</v>
      </c>
      <c r="R3550" s="14">
        <f t="shared" si="306"/>
        <v>951720</v>
      </c>
    </row>
    <row r="3551" spans="1:18" ht="25.5" x14ac:dyDescent="0.25">
      <c r="A3551" s="10">
        <v>120</v>
      </c>
      <c r="B3551" s="111"/>
      <c r="C3551" s="6" t="s">
        <v>4888</v>
      </c>
      <c r="D3551" s="7">
        <v>44928</v>
      </c>
      <c r="E3551" s="8" t="s">
        <v>127</v>
      </c>
      <c r="F3551" s="9">
        <v>951720</v>
      </c>
      <c r="G3551" s="8" t="s">
        <v>1378</v>
      </c>
      <c r="H3551" s="9">
        <v>99931</v>
      </c>
      <c r="I3551" s="112"/>
      <c r="J3551" s="113"/>
      <c r="K3551" s="114"/>
      <c r="L3551" s="115"/>
      <c r="M3551" s="116"/>
      <c r="N3551" s="15" t="str">
        <f t="shared" si="305"/>
        <v>00067</v>
      </c>
      <c r="O3551" t="str">
        <f t="shared" si="311"/>
        <v/>
      </c>
      <c r="Q3551">
        <f t="shared" si="307"/>
        <v>67</v>
      </c>
      <c r="R3551" s="14">
        <f t="shared" si="306"/>
        <v>951720</v>
      </c>
    </row>
    <row r="3552" spans="1:18" ht="25.5" x14ac:dyDescent="0.25">
      <c r="A3552" s="10">
        <v>121</v>
      </c>
      <c r="B3552" s="111"/>
      <c r="C3552" s="6" t="s">
        <v>4889</v>
      </c>
      <c r="D3552" s="7">
        <v>44930</v>
      </c>
      <c r="E3552" s="8" t="s">
        <v>131</v>
      </c>
      <c r="F3552" s="9">
        <v>466620</v>
      </c>
      <c r="G3552" s="8" t="s">
        <v>1378</v>
      </c>
      <c r="H3552" s="9">
        <v>48995</v>
      </c>
      <c r="I3552" s="112"/>
      <c r="J3552" s="113"/>
      <c r="K3552" s="114"/>
      <c r="L3552" s="115"/>
      <c r="M3552" s="116"/>
      <c r="N3552" s="15" t="str">
        <f t="shared" si="305"/>
        <v>00289</v>
      </c>
      <c r="O3552" t="str">
        <f t="shared" si="311"/>
        <v/>
      </c>
      <c r="Q3552">
        <f t="shared" si="307"/>
        <v>289</v>
      </c>
      <c r="R3552" s="14">
        <f t="shared" si="306"/>
        <v>466620</v>
      </c>
    </row>
    <row r="3553" spans="1:18" ht="25.5" x14ac:dyDescent="0.25">
      <c r="A3553" s="10">
        <v>122</v>
      </c>
      <c r="B3553" s="111"/>
      <c r="C3553" s="6" t="s">
        <v>4890</v>
      </c>
      <c r="D3553" s="7">
        <v>44929</v>
      </c>
      <c r="E3553" s="8" t="s">
        <v>131</v>
      </c>
      <c r="F3553" s="9">
        <v>485100</v>
      </c>
      <c r="G3553" s="8" t="s">
        <v>1378</v>
      </c>
      <c r="H3553" s="9">
        <v>50935</v>
      </c>
      <c r="I3553" s="112"/>
      <c r="J3553" s="113"/>
      <c r="K3553" s="114"/>
      <c r="L3553" s="115"/>
      <c r="M3553" s="116"/>
      <c r="N3553" s="15" t="str">
        <f t="shared" si="305"/>
        <v>00091</v>
      </c>
      <c r="O3553" t="str">
        <f t="shared" si="311"/>
        <v/>
      </c>
      <c r="Q3553">
        <f t="shared" si="307"/>
        <v>91</v>
      </c>
      <c r="R3553" s="14">
        <f t="shared" si="306"/>
        <v>485100</v>
      </c>
    </row>
    <row r="3554" spans="1:18" ht="25.5" x14ac:dyDescent="0.25">
      <c r="A3554" s="10">
        <v>123</v>
      </c>
      <c r="B3554" s="111"/>
      <c r="C3554" s="6" t="s">
        <v>4891</v>
      </c>
      <c r="D3554" s="7">
        <v>44928</v>
      </c>
      <c r="E3554" s="8" t="s">
        <v>192</v>
      </c>
      <c r="F3554" s="9">
        <v>951720</v>
      </c>
      <c r="G3554" s="8" t="s">
        <v>1378</v>
      </c>
      <c r="H3554" s="9">
        <v>99931</v>
      </c>
      <c r="I3554" s="112"/>
      <c r="J3554" s="113"/>
      <c r="K3554" s="114"/>
      <c r="L3554" s="115"/>
      <c r="M3554" s="116"/>
      <c r="N3554" s="15" t="str">
        <f t="shared" si="305"/>
        <v>00063</v>
      </c>
      <c r="O3554" t="str">
        <f t="shared" si="311"/>
        <v/>
      </c>
      <c r="Q3554">
        <f t="shared" si="307"/>
        <v>63</v>
      </c>
      <c r="R3554" s="14">
        <f t="shared" si="306"/>
        <v>951720</v>
      </c>
    </row>
    <row r="3555" spans="1:18" ht="25.5" x14ac:dyDescent="0.25">
      <c r="A3555" s="11">
        <v>124</v>
      </c>
      <c r="B3555" s="100"/>
      <c r="C3555" s="6" t="s">
        <v>4892</v>
      </c>
      <c r="D3555" s="7">
        <v>44929</v>
      </c>
      <c r="E3555" s="8" t="s">
        <v>514</v>
      </c>
      <c r="F3555" s="9">
        <v>951720</v>
      </c>
      <c r="G3555" s="8" t="s">
        <v>1378</v>
      </c>
      <c r="H3555" s="9">
        <v>99931</v>
      </c>
      <c r="I3555" s="104"/>
      <c r="J3555" s="105"/>
      <c r="K3555" s="106"/>
      <c r="L3555" s="109"/>
      <c r="M3555" s="110"/>
      <c r="N3555" s="15" t="str">
        <f t="shared" si="305"/>
        <v>-b188</v>
      </c>
      <c r="O3555" t="str">
        <f t="shared" si="311"/>
        <v/>
      </c>
      <c r="Q3555">
        <f>RIGHT(N3555,LEN(N3555)-2)*1</f>
        <v>188</v>
      </c>
      <c r="R3555" s="14">
        <f t="shared" si="306"/>
        <v>951720</v>
      </c>
    </row>
    <row r="3556" spans="1:18" ht="25.5" x14ac:dyDescent="0.25">
      <c r="A3556" s="12">
        <v>125</v>
      </c>
      <c r="B3556" s="12" t="s">
        <v>4893</v>
      </c>
      <c r="C3556" s="6" t="s">
        <v>4894</v>
      </c>
      <c r="D3556" s="7">
        <v>44930</v>
      </c>
      <c r="E3556" s="8" t="s">
        <v>248</v>
      </c>
      <c r="F3556" s="9">
        <v>951720</v>
      </c>
      <c r="G3556" s="8" t="s">
        <v>1378</v>
      </c>
      <c r="H3556" s="9">
        <v>99931</v>
      </c>
      <c r="I3556" s="94">
        <v>851789</v>
      </c>
      <c r="J3556" s="95"/>
      <c r="K3556" s="96"/>
      <c r="L3556" s="97" t="s">
        <v>60</v>
      </c>
      <c r="M3556" s="98"/>
      <c r="N3556" s="15" t="str">
        <f t="shared" si="305"/>
        <v>00287</v>
      </c>
      <c r="O3556" t="str">
        <f t="shared" si="311"/>
        <v/>
      </c>
      <c r="Q3556">
        <f t="shared" si="307"/>
        <v>287</v>
      </c>
      <c r="R3556" s="14">
        <f t="shared" si="306"/>
        <v>951720</v>
      </c>
    </row>
    <row r="3557" spans="1:18" ht="25.5" x14ac:dyDescent="0.25">
      <c r="A3557" s="12">
        <v>126</v>
      </c>
      <c r="B3557" s="12" t="s">
        <v>4895</v>
      </c>
      <c r="C3557" s="6" t="s">
        <v>4896</v>
      </c>
      <c r="D3557" s="7">
        <v>44930</v>
      </c>
      <c r="E3557" s="8" t="s">
        <v>131</v>
      </c>
      <c r="F3557" s="9">
        <v>951720</v>
      </c>
      <c r="G3557" s="8" t="s">
        <v>1378</v>
      </c>
      <c r="H3557" s="9">
        <v>99931</v>
      </c>
      <c r="I3557" s="94">
        <v>851789</v>
      </c>
      <c r="J3557" s="95"/>
      <c r="K3557" s="96"/>
      <c r="L3557" s="97" t="s">
        <v>60</v>
      </c>
      <c r="M3557" s="98"/>
      <c r="N3557" s="15" t="str">
        <f t="shared" si="305"/>
        <v>00273</v>
      </c>
      <c r="O3557" t="str">
        <f t="shared" si="311"/>
        <v/>
      </c>
      <c r="Q3557">
        <f t="shared" si="307"/>
        <v>273</v>
      </c>
      <c r="R3557" s="14">
        <f t="shared" si="306"/>
        <v>951720</v>
      </c>
    </row>
    <row r="3558" spans="1:18" ht="25.5" x14ac:dyDescent="0.25">
      <c r="A3558" s="12">
        <v>127</v>
      </c>
      <c r="B3558" s="12" t="s">
        <v>4897</v>
      </c>
      <c r="C3558" s="6" t="s">
        <v>4898</v>
      </c>
      <c r="D3558" s="7">
        <v>44930</v>
      </c>
      <c r="E3558" s="8" t="s">
        <v>248</v>
      </c>
      <c r="F3558" s="9">
        <v>951720</v>
      </c>
      <c r="G3558" s="8" t="s">
        <v>1378</v>
      </c>
      <c r="H3558" s="9">
        <v>99931</v>
      </c>
      <c r="I3558" s="94">
        <v>851789</v>
      </c>
      <c r="J3558" s="95"/>
      <c r="K3558" s="96"/>
      <c r="L3558" s="97" t="s">
        <v>60</v>
      </c>
      <c r="M3558" s="98"/>
      <c r="N3558" s="15" t="str">
        <f t="shared" si="305"/>
        <v>00385</v>
      </c>
      <c r="O3558" t="str">
        <f t="shared" si="311"/>
        <v/>
      </c>
      <c r="Q3558">
        <f t="shared" si="307"/>
        <v>385</v>
      </c>
      <c r="R3558" s="14">
        <f t="shared" si="306"/>
        <v>951720</v>
      </c>
    </row>
    <row r="3559" spans="1:18" ht="25.5" x14ac:dyDescent="0.25">
      <c r="A3559" s="5">
        <v>128</v>
      </c>
      <c r="B3559" s="99" t="s">
        <v>4899</v>
      </c>
      <c r="C3559" s="6" t="s">
        <v>4900</v>
      </c>
      <c r="D3559" s="7">
        <v>44929</v>
      </c>
      <c r="E3559" s="8" t="s">
        <v>2363</v>
      </c>
      <c r="F3559" s="9">
        <v>951720</v>
      </c>
      <c r="G3559" s="8" t="s">
        <v>1378</v>
      </c>
      <c r="H3559" s="9">
        <v>99931</v>
      </c>
      <c r="I3559" s="101">
        <v>5962526</v>
      </c>
      <c r="J3559" s="102"/>
      <c r="K3559" s="103"/>
      <c r="L3559" s="107" t="s">
        <v>60</v>
      </c>
      <c r="M3559" s="108"/>
      <c r="N3559" s="15" t="str">
        <f t="shared" si="305"/>
        <v>00110</v>
      </c>
      <c r="O3559" t="str">
        <f t="shared" si="311"/>
        <v/>
      </c>
      <c r="Q3559">
        <f t="shared" si="307"/>
        <v>110</v>
      </c>
      <c r="R3559" s="14">
        <f t="shared" si="306"/>
        <v>951720</v>
      </c>
    </row>
    <row r="3560" spans="1:18" ht="25.5" x14ac:dyDescent="0.25">
      <c r="A3560" s="10">
        <v>129</v>
      </c>
      <c r="B3560" s="111"/>
      <c r="C3560" s="6" t="s">
        <v>4901</v>
      </c>
      <c r="D3560" s="7">
        <v>44929</v>
      </c>
      <c r="E3560" s="8" t="s">
        <v>2363</v>
      </c>
      <c r="F3560" s="9">
        <v>951720</v>
      </c>
      <c r="G3560" s="8" t="s">
        <v>1378</v>
      </c>
      <c r="H3560" s="9">
        <v>99931</v>
      </c>
      <c r="I3560" s="112"/>
      <c r="J3560" s="113"/>
      <c r="K3560" s="114"/>
      <c r="L3560" s="115"/>
      <c r="M3560" s="116"/>
      <c r="N3560" s="15" t="str">
        <f t="shared" si="305"/>
        <v>00107</v>
      </c>
      <c r="O3560" t="str">
        <f t="shared" si="311"/>
        <v/>
      </c>
      <c r="Q3560">
        <f t="shared" si="307"/>
        <v>107</v>
      </c>
      <c r="R3560" s="14">
        <f t="shared" si="306"/>
        <v>951720</v>
      </c>
    </row>
    <row r="3561" spans="1:18" ht="25.5" x14ac:dyDescent="0.25">
      <c r="A3561" s="10">
        <v>130</v>
      </c>
      <c r="B3561" s="111"/>
      <c r="C3561" s="6" t="s">
        <v>4902</v>
      </c>
      <c r="D3561" s="7">
        <v>44930</v>
      </c>
      <c r="E3561" s="8" t="s">
        <v>248</v>
      </c>
      <c r="F3561" s="9">
        <v>951720</v>
      </c>
      <c r="G3561" s="8" t="s">
        <v>1378</v>
      </c>
      <c r="H3561" s="9">
        <v>99931</v>
      </c>
      <c r="I3561" s="112"/>
      <c r="J3561" s="113"/>
      <c r="K3561" s="114"/>
      <c r="L3561" s="115"/>
      <c r="M3561" s="116"/>
      <c r="N3561" s="15" t="str">
        <f t="shared" ref="N3561:N3624" si="314">+RIGHT(C3561,5)</f>
        <v>00391</v>
      </c>
      <c r="O3561" t="str">
        <f t="shared" si="311"/>
        <v/>
      </c>
      <c r="Q3561">
        <f t="shared" ref="Q3561:Q3624" si="315">+N3561*1</f>
        <v>391</v>
      </c>
      <c r="R3561" s="14">
        <f t="shared" ref="R3561:R3624" si="316">+F3561</f>
        <v>951720</v>
      </c>
    </row>
    <row r="3562" spans="1:18" ht="25.5" x14ac:dyDescent="0.25">
      <c r="A3562" s="10">
        <v>131</v>
      </c>
      <c r="B3562" s="111"/>
      <c r="C3562" s="6" t="s">
        <v>4903</v>
      </c>
      <c r="D3562" s="7">
        <v>44928</v>
      </c>
      <c r="E3562" s="8" t="s">
        <v>248</v>
      </c>
      <c r="F3562" s="9">
        <v>951720</v>
      </c>
      <c r="G3562" s="8" t="s">
        <v>1378</v>
      </c>
      <c r="H3562" s="9">
        <v>99931</v>
      </c>
      <c r="I3562" s="112"/>
      <c r="J3562" s="113"/>
      <c r="K3562" s="114"/>
      <c r="L3562" s="115"/>
      <c r="M3562" s="116"/>
      <c r="N3562" s="15" t="str">
        <f t="shared" si="314"/>
        <v>00069</v>
      </c>
      <c r="O3562" t="str">
        <f t="shared" si="311"/>
        <v/>
      </c>
      <c r="Q3562">
        <f t="shared" si="315"/>
        <v>69</v>
      </c>
      <c r="R3562" s="14">
        <f t="shared" si="316"/>
        <v>951720</v>
      </c>
    </row>
    <row r="3563" spans="1:18" ht="25.5" x14ac:dyDescent="0.25">
      <c r="A3563" s="10">
        <v>132</v>
      </c>
      <c r="B3563" s="111"/>
      <c r="C3563" s="6" t="s">
        <v>4904</v>
      </c>
      <c r="D3563" s="7">
        <v>44930</v>
      </c>
      <c r="E3563" s="13"/>
      <c r="F3563" s="9">
        <v>951720</v>
      </c>
      <c r="G3563" s="8" t="s">
        <v>1378</v>
      </c>
      <c r="H3563" s="9">
        <v>99931</v>
      </c>
      <c r="I3563" s="112"/>
      <c r="J3563" s="113"/>
      <c r="K3563" s="114"/>
      <c r="L3563" s="115"/>
      <c r="M3563" s="116"/>
      <c r="N3563" s="15" t="str">
        <f t="shared" si="314"/>
        <v>b0389</v>
      </c>
      <c r="O3563" t="str">
        <f t="shared" si="311"/>
        <v/>
      </c>
      <c r="Q3563">
        <f>RIGHT(N3563,LEN(N3563)-1)*1</f>
        <v>389</v>
      </c>
      <c r="R3563" s="14">
        <f t="shared" si="316"/>
        <v>951720</v>
      </c>
    </row>
    <row r="3564" spans="1:18" ht="25.5" x14ac:dyDescent="0.25">
      <c r="A3564" s="10">
        <v>133</v>
      </c>
      <c r="B3564" s="111"/>
      <c r="C3564" s="6" t="s">
        <v>4905</v>
      </c>
      <c r="D3564" s="7">
        <v>44930</v>
      </c>
      <c r="E3564" s="13"/>
      <c r="F3564" s="9">
        <v>951720</v>
      </c>
      <c r="G3564" s="8" t="s">
        <v>1378</v>
      </c>
      <c r="H3564" s="9">
        <v>99931</v>
      </c>
      <c r="I3564" s="112"/>
      <c r="J3564" s="113"/>
      <c r="K3564" s="114"/>
      <c r="L3564" s="115"/>
      <c r="M3564" s="116"/>
      <c r="N3564" s="15" t="str">
        <f t="shared" si="314"/>
        <v>00384</v>
      </c>
      <c r="O3564" t="str">
        <f t="shared" si="311"/>
        <v/>
      </c>
      <c r="Q3564">
        <f t="shared" si="315"/>
        <v>384</v>
      </c>
      <c r="R3564" s="14">
        <f t="shared" si="316"/>
        <v>951720</v>
      </c>
    </row>
    <row r="3565" spans="1:18" ht="25.5" x14ac:dyDescent="0.25">
      <c r="A3565" s="11">
        <v>134</v>
      </c>
      <c r="B3565" s="100"/>
      <c r="C3565" s="6" t="s">
        <v>4906</v>
      </c>
      <c r="D3565" s="7">
        <v>44930</v>
      </c>
      <c r="E3565" s="13"/>
      <c r="F3565" s="9">
        <v>951720</v>
      </c>
      <c r="G3565" s="8" t="s">
        <v>1378</v>
      </c>
      <c r="H3565" s="9">
        <v>99931</v>
      </c>
      <c r="I3565" s="104"/>
      <c r="J3565" s="105"/>
      <c r="K3565" s="106"/>
      <c r="L3565" s="109"/>
      <c r="M3565" s="110"/>
      <c r="N3565" s="15" t="str">
        <f t="shared" si="314"/>
        <v>00390</v>
      </c>
      <c r="O3565" t="str">
        <f t="shared" si="311"/>
        <v/>
      </c>
      <c r="Q3565">
        <f t="shared" si="315"/>
        <v>390</v>
      </c>
      <c r="R3565" s="14">
        <f t="shared" si="316"/>
        <v>951720</v>
      </c>
    </row>
    <row r="3566" spans="1:18" ht="25.5" x14ac:dyDescent="0.25">
      <c r="A3566" s="5">
        <v>135</v>
      </c>
      <c r="B3566" s="99" t="s">
        <v>4907</v>
      </c>
      <c r="C3566" s="6" t="s">
        <v>4908</v>
      </c>
      <c r="D3566" s="7">
        <v>44928</v>
      </c>
      <c r="E3566" s="8" t="s">
        <v>2418</v>
      </c>
      <c r="F3566" s="9">
        <v>951720</v>
      </c>
      <c r="G3566" s="8" t="s">
        <v>1378</v>
      </c>
      <c r="H3566" s="9">
        <v>99931</v>
      </c>
      <c r="I3566" s="101">
        <v>1703579</v>
      </c>
      <c r="J3566" s="102"/>
      <c r="K3566" s="103"/>
      <c r="L3566" s="107" t="s">
        <v>60</v>
      </c>
      <c r="M3566" s="108"/>
      <c r="N3566" s="15" t="str">
        <f t="shared" si="314"/>
        <v>00066</v>
      </c>
      <c r="O3566" t="str">
        <f t="shared" si="311"/>
        <v/>
      </c>
      <c r="Q3566">
        <f t="shared" si="315"/>
        <v>66</v>
      </c>
      <c r="R3566" s="14">
        <f t="shared" si="316"/>
        <v>951720</v>
      </c>
    </row>
    <row r="3567" spans="1:18" ht="25.5" x14ac:dyDescent="0.25">
      <c r="A3567" s="11">
        <v>136</v>
      </c>
      <c r="B3567" s="100"/>
      <c r="C3567" s="6" t="s">
        <v>4909</v>
      </c>
      <c r="D3567" s="7">
        <v>44931</v>
      </c>
      <c r="E3567" s="8" t="s">
        <v>2376</v>
      </c>
      <c r="F3567" s="9">
        <v>951720</v>
      </c>
      <c r="G3567" s="8" t="s">
        <v>1378</v>
      </c>
      <c r="H3567" s="9">
        <v>99931</v>
      </c>
      <c r="I3567" s="104"/>
      <c r="J3567" s="105"/>
      <c r="K3567" s="106"/>
      <c r="L3567" s="109"/>
      <c r="M3567" s="110"/>
      <c r="N3567" s="15" t="str">
        <f t="shared" si="314"/>
        <v>00402</v>
      </c>
      <c r="O3567" t="str">
        <f t="shared" si="311"/>
        <v/>
      </c>
      <c r="Q3567">
        <f t="shared" si="315"/>
        <v>402</v>
      </c>
      <c r="R3567" s="14">
        <f t="shared" si="316"/>
        <v>951720</v>
      </c>
    </row>
    <row r="3568" spans="1:18" ht="25.5" x14ac:dyDescent="0.25">
      <c r="A3568" s="5">
        <v>137</v>
      </c>
      <c r="B3568" s="99" t="s">
        <v>4910</v>
      </c>
      <c r="C3568" s="6" t="s">
        <v>4911</v>
      </c>
      <c r="D3568" s="7">
        <v>44981</v>
      </c>
      <c r="E3568" s="8" t="s">
        <v>127</v>
      </c>
      <c r="F3568" s="9">
        <v>713790</v>
      </c>
      <c r="G3568" s="8" t="s">
        <v>1378</v>
      </c>
      <c r="H3568" s="9">
        <v>74948</v>
      </c>
      <c r="I3568" s="101">
        <v>11571518</v>
      </c>
      <c r="J3568" s="102"/>
      <c r="K3568" s="103"/>
      <c r="L3568" s="107" t="s">
        <v>60</v>
      </c>
      <c r="M3568" s="108"/>
      <c r="N3568" s="15" t="str">
        <f t="shared" si="314"/>
        <v>08981</v>
      </c>
      <c r="O3568" t="str">
        <f t="shared" si="311"/>
        <v/>
      </c>
      <c r="Q3568">
        <f t="shared" si="315"/>
        <v>8981</v>
      </c>
      <c r="R3568" s="14">
        <f t="shared" si="316"/>
        <v>713790</v>
      </c>
    </row>
    <row r="3569" spans="1:18" ht="25.5" x14ac:dyDescent="0.25">
      <c r="A3569" s="10">
        <v>138</v>
      </c>
      <c r="B3569" s="111"/>
      <c r="C3569" s="6" t="s">
        <v>4912</v>
      </c>
      <c r="D3569" s="7">
        <v>44974</v>
      </c>
      <c r="E3569" s="8" t="s">
        <v>2418</v>
      </c>
      <c r="F3569" s="9">
        <v>349965</v>
      </c>
      <c r="G3569" s="8" t="s">
        <v>1378</v>
      </c>
      <c r="H3569" s="9">
        <v>36746</v>
      </c>
      <c r="I3569" s="112"/>
      <c r="J3569" s="113"/>
      <c r="K3569" s="114"/>
      <c r="L3569" s="115"/>
      <c r="M3569" s="116"/>
      <c r="N3569" s="15" t="str">
        <f t="shared" si="314"/>
        <v>06378</v>
      </c>
      <c r="O3569" t="str">
        <f t="shared" si="311"/>
        <v/>
      </c>
      <c r="Q3569">
        <f t="shared" si="315"/>
        <v>6378</v>
      </c>
      <c r="R3569" s="14">
        <f t="shared" si="316"/>
        <v>349965</v>
      </c>
    </row>
    <row r="3570" spans="1:18" ht="25.5" x14ac:dyDescent="0.25">
      <c r="A3570" s="10">
        <v>139</v>
      </c>
      <c r="B3570" s="111"/>
      <c r="C3570" s="6" t="s">
        <v>4913</v>
      </c>
      <c r="D3570" s="7">
        <v>44966</v>
      </c>
      <c r="E3570" s="8" t="s">
        <v>2426</v>
      </c>
      <c r="F3570" s="9">
        <v>583275</v>
      </c>
      <c r="G3570" s="8" t="s">
        <v>1378</v>
      </c>
      <c r="H3570" s="9">
        <v>61244</v>
      </c>
      <c r="I3570" s="112"/>
      <c r="J3570" s="113"/>
      <c r="K3570" s="114"/>
      <c r="L3570" s="115"/>
      <c r="M3570" s="116"/>
      <c r="N3570" s="15" t="str">
        <f t="shared" si="314"/>
        <v>03556</v>
      </c>
      <c r="O3570" t="str">
        <f t="shared" si="311"/>
        <v/>
      </c>
      <c r="Q3570">
        <f t="shared" si="315"/>
        <v>3556</v>
      </c>
      <c r="R3570" s="14">
        <f t="shared" si="316"/>
        <v>583275</v>
      </c>
    </row>
    <row r="3571" spans="1:18" ht="25.5" x14ac:dyDescent="0.25">
      <c r="A3571" s="10">
        <v>140</v>
      </c>
      <c r="B3571" s="111"/>
      <c r="C3571" s="6" t="s">
        <v>4914</v>
      </c>
      <c r="D3571" s="7">
        <v>44975</v>
      </c>
      <c r="E3571" s="8" t="s">
        <v>2380</v>
      </c>
      <c r="F3571" s="9">
        <v>583275</v>
      </c>
      <c r="G3571" s="8" t="s">
        <v>1378</v>
      </c>
      <c r="H3571" s="9">
        <v>61244</v>
      </c>
      <c r="I3571" s="112"/>
      <c r="J3571" s="113"/>
      <c r="K3571" s="114"/>
      <c r="L3571" s="115"/>
      <c r="M3571" s="116"/>
      <c r="N3571" s="15" t="str">
        <f t="shared" si="314"/>
        <v>06669</v>
      </c>
      <c r="O3571" t="str">
        <f t="shared" si="311"/>
        <v/>
      </c>
      <c r="Q3571">
        <f t="shared" si="315"/>
        <v>6669</v>
      </c>
      <c r="R3571" s="14">
        <f t="shared" si="316"/>
        <v>583275</v>
      </c>
    </row>
    <row r="3572" spans="1:18" ht="25.5" x14ac:dyDescent="0.25">
      <c r="A3572" s="10">
        <v>141</v>
      </c>
      <c r="B3572" s="111"/>
      <c r="C3572" s="6" t="s">
        <v>4915</v>
      </c>
      <c r="D3572" s="7">
        <v>44975</v>
      </c>
      <c r="E3572" s="8" t="s">
        <v>127</v>
      </c>
      <c r="F3572" s="9">
        <v>349965</v>
      </c>
      <c r="G3572" s="8" t="s">
        <v>1378</v>
      </c>
      <c r="H3572" s="9">
        <v>36746</v>
      </c>
      <c r="I3572" s="112"/>
      <c r="J3572" s="113"/>
      <c r="K3572" s="114"/>
      <c r="L3572" s="115"/>
      <c r="M3572" s="116"/>
      <c r="N3572" s="15" t="str">
        <f t="shared" si="314"/>
        <v>06695</v>
      </c>
      <c r="O3572" t="str">
        <f t="shared" si="311"/>
        <v/>
      </c>
      <c r="Q3572">
        <f t="shared" si="315"/>
        <v>6695</v>
      </c>
      <c r="R3572" s="14">
        <f t="shared" si="316"/>
        <v>349965</v>
      </c>
    </row>
    <row r="3573" spans="1:18" ht="25.5" x14ac:dyDescent="0.25">
      <c r="A3573" s="10">
        <v>142</v>
      </c>
      <c r="B3573" s="111"/>
      <c r="C3573" s="6" t="s">
        <v>4916</v>
      </c>
      <c r="D3573" s="7">
        <v>44979</v>
      </c>
      <c r="E3573" s="8" t="s">
        <v>2376</v>
      </c>
      <c r="F3573" s="9">
        <v>713790</v>
      </c>
      <c r="G3573" s="8" t="s">
        <v>1378</v>
      </c>
      <c r="H3573" s="9">
        <v>74948</v>
      </c>
      <c r="I3573" s="112"/>
      <c r="J3573" s="113"/>
      <c r="K3573" s="114"/>
      <c r="L3573" s="115"/>
      <c r="M3573" s="116"/>
      <c r="N3573" s="15" t="str">
        <f t="shared" si="314"/>
        <v>06852</v>
      </c>
      <c r="O3573" t="str">
        <f t="shared" si="311"/>
        <v/>
      </c>
      <c r="Q3573">
        <f t="shared" si="315"/>
        <v>6852</v>
      </c>
      <c r="R3573" s="14">
        <f t="shared" si="316"/>
        <v>713790</v>
      </c>
    </row>
    <row r="3574" spans="1:18" ht="25.5" x14ac:dyDescent="0.25">
      <c r="A3574" s="10">
        <v>143</v>
      </c>
      <c r="B3574" s="111"/>
      <c r="C3574" s="6" t="s">
        <v>4917</v>
      </c>
      <c r="D3574" s="7">
        <v>44968</v>
      </c>
      <c r="E3574" s="8" t="s">
        <v>2376</v>
      </c>
      <c r="F3574" s="9">
        <v>1189650</v>
      </c>
      <c r="G3574" s="8" t="s">
        <v>1378</v>
      </c>
      <c r="H3574" s="9">
        <v>124913</v>
      </c>
      <c r="I3574" s="112"/>
      <c r="J3574" s="113"/>
      <c r="K3574" s="114"/>
      <c r="L3574" s="115"/>
      <c r="M3574" s="116"/>
      <c r="N3574" s="15" t="str">
        <f t="shared" si="314"/>
        <v>03915</v>
      </c>
      <c r="O3574" t="str">
        <f t="shared" si="311"/>
        <v/>
      </c>
      <c r="Q3574">
        <f t="shared" si="315"/>
        <v>3915</v>
      </c>
      <c r="R3574" s="14">
        <f t="shared" si="316"/>
        <v>1189650</v>
      </c>
    </row>
    <row r="3575" spans="1:18" ht="25.5" x14ac:dyDescent="0.25">
      <c r="A3575" s="10">
        <v>144</v>
      </c>
      <c r="B3575" s="111"/>
      <c r="C3575" s="6" t="s">
        <v>4918</v>
      </c>
      <c r="D3575" s="7">
        <v>44975</v>
      </c>
      <c r="E3575" s="8" t="s">
        <v>131</v>
      </c>
      <c r="F3575" s="9">
        <v>583275</v>
      </c>
      <c r="G3575" s="8" t="s">
        <v>1378</v>
      </c>
      <c r="H3575" s="9">
        <v>61244</v>
      </c>
      <c r="I3575" s="112"/>
      <c r="J3575" s="113"/>
      <c r="K3575" s="114"/>
      <c r="L3575" s="115"/>
      <c r="M3575" s="116"/>
      <c r="N3575" s="15" t="str">
        <f t="shared" si="314"/>
        <v>06673</v>
      </c>
      <c r="O3575" t="str">
        <f t="shared" si="311"/>
        <v/>
      </c>
      <c r="Q3575">
        <f t="shared" si="315"/>
        <v>6673</v>
      </c>
      <c r="R3575" s="14">
        <f t="shared" si="316"/>
        <v>583275</v>
      </c>
    </row>
    <row r="3576" spans="1:18" ht="25.5" x14ac:dyDescent="0.25">
      <c r="A3576" s="10">
        <v>145</v>
      </c>
      <c r="B3576" s="111"/>
      <c r="C3576" s="6" t="s">
        <v>4919</v>
      </c>
      <c r="D3576" s="7">
        <v>44970</v>
      </c>
      <c r="E3576" s="8" t="s">
        <v>127</v>
      </c>
      <c r="F3576" s="9">
        <v>1189650</v>
      </c>
      <c r="G3576" s="8" t="s">
        <v>1378</v>
      </c>
      <c r="H3576" s="9">
        <v>124913</v>
      </c>
      <c r="I3576" s="112"/>
      <c r="J3576" s="113"/>
      <c r="K3576" s="114"/>
      <c r="L3576" s="115"/>
      <c r="M3576" s="116"/>
      <c r="N3576" s="15" t="str">
        <f t="shared" si="314"/>
        <v>03974</v>
      </c>
      <c r="O3576" t="str">
        <f t="shared" si="311"/>
        <v/>
      </c>
      <c r="Q3576">
        <f t="shared" si="315"/>
        <v>3974</v>
      </c>
      <c r="R3576" s="14">
        <f t="shared" si="316"/>
        <v>1189650</v>
      </c>
    </row>
    <row r="3577" spans="1:18" ht="25.5" x14ac:dyDescent="0.25">
      <c r="A3577" s="10">
        <v>146</v>
      </c>
      <c r="B3577" s="111"/>
      <c r="C3577" s="6" t="s">
        <v>4920</v>
      </c>
      <c r="D3577" s="7">
        <v>44967</v>
      </c>
      <c r="E3577" s="8" t="s">
        <v>514</v>
      </c>
      <c r="F3577" s="9">
        <v>1189650</v>
      </c>
      <c r="G3577" s="8" t="s">
        <v>1378</v>
      </c>
      <c r="H3577" s="9">
        <v>124913</v>
      </c>
      <c r="I3577" s="112"/>
      <c r="J3577" s="113"/>
      <c r="K3577" s="114"/>
      <c r="L3577" s="115"/>
      <c r="M3577" s="116"/>
      <c r="N3577" s="15" t="str">
        <f t="shared" si="314"/>
        <v>03842</v>
      </c>
      <c r="O3577" t="str">
        <f t="shared" si="311"/>
        <v/>
      </c>
      <c r="Q3577">
        <f t="shared" si="315"/>
        <v>3842</v>
      </c>
      <c r="R3577" s="14">
        <f t="shared" si="316"/>
        <v>1189650</v>
      </c>
    </row>
    <row r="3578" spans="1:18" ht="25.5" x14ac:dyDescent="0.25">
      <c r="A3578" s="10">
        <v>147</v>
      </c>
      <c r="B3578" s="111"/>
      <c r="C3578" s="6" t="s">
        <v>4921</v>
      </c>
      <c r="D3578" s="7">
        <v>44966</v>
      </c>
      <c r="E3578" s="8" t="s">
        <v>514</v>
      </c>
      <c r="F3578" s="9">
        <v>583275</v>
      </c>
      <c r="G3578" s="8" t="s">
        <v>1378</v>
      </c>
      <c r="H3578" s="9">
        <v>61244</v>
      </c>
      <c r="I3578" s="112"/>
      <c r="J3578" s="113"/>
      <c r="K3578" s="114"/>
      <c r="L3578" s="115"/>
      <c r="M3578" s="116"/>
      <c r="N3578" s="15" t="str">
        <f t="shared" si="314"/>
        <v>03187</v>
      </c>
      <c r="O3578" t="str">
        <f t="shared" si="311"/>
        <v/>
      </c>
      <c r="Q3578">
        <f t="shared" si="315"/>
        <v>3187</v>
      </c>
      <c r="R3578" s="14">
        <f t="shared" si="316"/>
        <v>583275</v>
      </c>
    </row>
    <row r="3579" spans="1:18" ht="25.5" x14ac:dyDescent="0.25">
      <c r="A3579" s="10">
        <v>148</v>
      </c>
      <c r="B3579" s="111"/>
      <c r="C3579" s="6" t="s">
        <v>4922</v>
      </c>
      <c r="D3579" s="7">
        <v>44975</v>
      </c>
      <c r="E3579" s="8" t="s">
        <v>131</v>
      </c>
      <c r="F3579" s="9">
        <v>583275</v>
      </c>
      <c r="G3579" s="8" t="s">
        <v>1378</v>
      </c>
      <c r="H3579" s="9">
        <v>61244</v>
      </c>
      <c r="I3579" s="112"/>
      <c r="J3579" s="113"/>
      <c r="K3579" s="114"/>
      <c r="L3579" s="115"/>
      <c r="M3579" s="116"/>
      <c r="N3579" s="15" t="str">
        <f t="shared" si="314"/>
        <v>06667</v>
      </c>
      <c r="O3579" t="str">
        <f t="shared" si="311"/>
        <v/>
      </c>
      <c r="Q3579">
        <f t="shared" si="315"/>
        <v>6667</v>
      </c>
      <c r="R3579" s="14">
        <f t="shared" si="316"/>
        <v>583275</v>
      </c>
    </row>
    <row r="3580" spans="1:18" ht="25.5" x14ac:dyDescent="0.25">
      <c r="A3580" s="10">
        <v>149</v>
      </c>
      <c r="B3580" s="111"/>
      <c r="C3580" s="6" t="s">
        <v>4923</v>
      </c>
      <c r="D3580" s="7">
        <v>44981</v>
      </c>
      <c r="E3580" s="8" t="s">
        <v>2413</v>
      </c>
      <c r="F3580" s="9">
        <v>349965</v>
      </c>
      <c r="G3580" s="8" t="s">
        <v>1378</v>
      </c>
      <c r="H3580" s="9">
        <v>36746</v>
      </c>
      <c r="I3580" s="112"/>
      <c r="J3580" s="113"/>
      <c r="K3580" s="114"/>
      <c r="L3580" s="115"/>
      <c r="M3580" s="116"/>
      <c r="N3580" s="15" t="str">
        <f t="shared" si="314"/>
        <v>08983</v>
      </c>
      <c r="O3580" t="str">
        <f t="shared" si="311"/>
        <v/>
      </c>
      <c r="Q3580">
        <f t="shared" si="315"/>
        <v>8983</v>
      </c>
      <c r="R3580" s="14">
        <f t="shared" si="316"/>
        <v>349965</v>
      </c>
    </row>
    <row r="3581" spans="1:18" ht="25.5" x14ac:dyDescent="0.25">
      <c r="A3581" s="10">
        <v>150</v>
      </c>
      <c r="B3581" s="111"/>
      <c r="C3581" s="6" t="s">
        <v>4924</v>
      </c>
      <c r="D3581" s="7">
        <v>44975</v>
      </c>
      <c r="E3581" s="8" t="s">
        <v>131</v>
      </c>
      <c r="F3581" s="9">
        <v>349965</v>
      </c>
      <c r="G3581" s="8" t="s">
        <v>1378</v>
      </c>
      <c r="H3581" s="9">
        <v>36746</v>
      </c>
      <c r="I3581" s="112"/>
      <c r="J3581" s="113"/>
      <c r="K3581" s="114"/>
      <c r="L3581" s="115"/>
      <c r="M3581" s="116"/>
      <c r="N3581" s="15" t="str">
        <f t="shared" si="314"/>
        <v>06671</v>
      </c>
      <c r="O3581" t="str">
        <f t="shared" si="311"/>
        <v/>
      </c>
      <c r="Q3581">
        <f t="shared" si="315"/>
        <v>6671</v>
      </c>
      <c r="R3581" s="14">
        <f t="shared" si="316"/>
        <v>349965</v>
      </c>
    </row>
    <row r="3582" spans="1:18" ht="25.5" x14ac:dyDescent="0.25">
      <c r="A3582" s="10">
        <v>151</v>
      </c>
      <c r="B3582" s="111"/>
      <c r="C3582" s="6" t="s">
        <v>4925</v>
      </c>
      <c r="D3582" s="7">
        <v>44970</v>
      </c>
      <c r="E3582" s="8" t="s">
        <v>2413</v>
      </c>
      <c r="F3582" s="9">
        <v>349965</v>
      </c>
      <c r="G3582" s="8" t="s">
        <v>1378</v>
      </c>
      <c r="H3582" s="9">
        <v>36746</v>
      </c>
      <c r="I3582" s="112"/>
      <c r="J3582" s="113"/>
      <c r="K3582" s="114"/>
      <c r="L3582" s="115"/>
      <c r="M3582" s="116"/>
      <c r="N3582" s="15" t="str">
        <f t="shared" si="314"/>
        <v>03977</v>
      </c>
      <c r="O3582" t="str">
        <f t="shared" si="311"/>
        <v/>
      </c>
      <c r="Q3582">
        <f t="shared" si="315"/>
        <v>3977</v>
      </c>
      <c r="R3582" s="14">
        <f t="shared" si="316"/>
        <v>349965</v>
      </c>
    </row>
    <row r="3583" spans="1:18" ht="25.5" x14ac:dyDescent="0.25">
      <c r="A3583" s="10">
        <v>152</v>
      </c>
      <c r="B3583" s="111"/>
      <c r="C3583" s="6" t="s">
        <v>4926</v>
      </c>
      <c r="D3583" s="7">
        <v>44977</v>
      </c>
      <c r="E3583" s="8" t="s">
        <v>4927</v>
      </c>
      <c r="F3583" s="9">
        <v>583275</v>
      </c>
      <c r="G3583" s="8" t="s">
        <v>1378</v>
      </c>
      <c r="H3583" s="9">
        <v>61244</v>
      </c>
      <c r="I3583" s="112"/>
      <c r="J3583" s="113"/>
      <c r="K3583" s="114"/>
      <c r="L3583" s="115"/>
      <c r="M3583" s="116"/>
      <c r="N3583" s="15" t="str">
        <f t="shared" si="314"/>
        <v>b6718</v>
      </c>
      <c r="O3583" t="str">
        <f t="shared" si="311"/>
        <v/>
      </c>
      <c r="Q3583">
        <f>RIGHT(N3583,LEN(N3583)-1)*1</f>
        <v>6718</v>
      </c>
      <c r="R3583" s="14">
        <f t="shared" si="316"/>
        <v>583275</v>
      </c>
    </row>
    <row r="3584" spans="1:18" ht="25.5" x14ac:dyDescent="0.25">
      <c r="A3584" s="10">
        <v>153</v>
      </c>
      <c r="B3584" s="111"/>
      <c r="C3584" s="6" t="s">
        <v>4928</v>
      </c>
      <c r="D3584" s="7">
        <v>44978</v>
      </c>
      <c r="E3584" s="8" t="s">
        <v>127</v>
      </c>
      <c r="F3584" s="9">
        <v>583275</v>
      </c>
      <c r="G3584" s="8" t="s">
        <v>1378</v>
      </c>
      <c r="H3584" s="9">
        <v>61244</v>
      </c>
      <c r="I3584" s="112"/>
      <c r="J3584" s="113"/>
      <c r="K3584" s="114"/>
      <c r="L3584" s="115"/>
      <c r="M3584" s="116"/>
      <c r="N3584" s="15" t="str">
        <f t="shared" si="314"/>
        <v>06791</v>
      </c>
      <c r="O3584" t="str">
        <f t="shared" si="311"/>
        <v/>
      </c>
      <c r="Q3584">
        <f t="shared" si="315"/>
        <v>6791</v>
      </c>
      <c r="R3584" s="14">
        <f t="shared" si="316"/>
        <v>583275</v>
      </c>
    </row>
    <row r="3585" spans="1:18" ht="25.5" x14ac:dyDescent="0.25">
      <c r="A3585" s="10">
        <v>154</v>
      </c>
      <c r="B3585" s="111"/>
      <c r="C3585" s="6" t="s">
        <v>4929</v>
      </c>
      <c r="D3585" s="7">
        <v>44978</v>
      </c>
      <c r="E3585" s="8" t="s">
        <v>2454</v>
      </c>
      <c r="F3585" s="9">
        <v>1166550</v>
      </c>
      <c r="G3585" s="8" t="s">
        <v>1378</v>
      </c>
      <c r="H3585" s="9">
        <v>122488</v>
      </c>
      <c r="I3585" s="112"/>
      <c r="J3585" s="113"/>
      <c r="K3585" s="114"/>
      <c r="L3585" s="115"/>
      <c r="M3585" s="116"/>
      <c r="N3585" s="15" t="str">
        <f t="shared" si="314"/>
        <v>06822</v>
      </c>
      <c r="O3585" t="str">
        <f t="shared" si="311"/>
        <v/>
      </c>
      <c r="Q3585">
        <f t="shared" si="315"/>
        <v>6822</v>
      </c>
      <c r="R3585" s="14">
        <f t="shared" si="316"/>
        <v>1166550</v>
      </c>
    </row>
    <row r="3586" spans="1:18" ht="25.5" x14ac:dyDescent="0.25">
      <c r="A3586" s="10">
        <v>155</v>
      </c>
      <c r="B3586" s="111"/>
      <c r="C3586" s="6" t="s">
        <v>4930</v>
      </c>
      <c r="D3586" s="7">
        <v>44977</v>
      </c>
      <c r="E3586" s="8" t="s">
        <v>2376</v>
      </c>
      <c r="F3586" s="9">
        <v>349965</v>
      </c>
      <c r="G3586" s="8" t="s">
        <v>1378</v>
      </c>
      <c r="H3586" s="9">
        <v>36746</v>
      </c>
      <c r="I3586" s="112"/>
      <c r="J3586" s="113"/>
      <c r="K3586" s="114"/>
      <c r="L3586" s="115"/>
      <c r="M3586" s="116"/>
      <c r="N3586" s="15" t="str">
        <f t="shared" si="314"/>
        <v>06720</v>
      </c>
      <c r="O3586" t="str">
        <f t="shared" si="311"/>
        <v/>
      </c>
      <c r="Q3586">
        <f t="shared" si="315"/>
        <v>6720</v>
      </c>
      <c r="R3586" s="14">
        <f t="shared" si="316"/>
        <v>349965</v>
      </c>
    </row>
    <row r="3587" spans="1:18" ht="25.5" x14ac:dyDescent="0.25">
      <c r="A3587" s="11">
        <v>156</v>
      </c>
      <c r="B3587" s="100"/>
      <c r="C3587" s="6" t="s">
        <v>4931</v>
      </c>
      <c r="D3587" s="7">
        <v>44978</v>
      </c>
      <c r="E3587" s="8" t="s">
        <v>2376</v>
      </c>
      <c r="F3587" s="9">
        <v>583275</v>
      </c>
      <c r="G3587" s="8" t="s">
        <v>1378</v>
      </c>
      <c r="H3587" s="9">
        <v>61244</v>
      </c>
      <c r="I3587" s="104"/>
      <c r="J3587" s="105"/>
      <c r="K3587" s="106"/>
      <c r="L3587" s="109"/>
      <c r="M3587" s="110"/>
      <c r="N3587" s="15" t="str">
        <f t="shared" si="314"/>
        <v>06780</v>
      </c>
      <c r="O3587" t="str">
        <f t="shared" si="311"/>
        <v/>
      </c>
      <c r="Q3587">
        <f t="shared" si="315"/>
        <v>6780</v>
      </c>
      <c r="R3587" s="14">
        <f t="shared" si="316"/>
        <v>583275</v>
      </c>
    </row>
    <row r="3588" spans="1:18" ht="63.75" x14ac:dyDescent="0.25">
      <c r="A3588" s="5">
        <v>163</v>
      </c>
      <c r="B3588" s="99" t="s">
        <v>4932</v>
      </c>
      <c r="C3588" s="6" t="s">
        <v>4933</v>
      </c>
      <c r="D3588" s="7">
        <v>44943</v>
      </c>
      <c r="E3588" s="8" t="s">
        <v>4934</v>
      </c>
      <c r="F3588" s="9">
        <v>-357210</v>
      </c>
      <c r="G3588" s="8" t="s">
        <v>29</v>
      </c>
      <c r="H3588" s="9">
        <v>-38201</v>
      </c>
      <c r="I3588" s="101">
        <v>-425345</v>
      </c>
      <c r="J3588" s="102"/>
      <c r="K3588" s="103"/>
      <c r="L3588" s="107" t="s">
        <v>60</v>
      </c>
      <c r="M3588" s="108"/>
      <c r="N3588" s="15" t="str">
        <f t="shared" si="314"/>
        <v>'1334</v>
      </c>
      <c r="O3588" t="str">
        <f t="shared" si="311"/>
        <v>HT</v>
      </c>
      <c r="Q3588">
        <f t="shared" ref="Q3588:Q3602" si="317">RIGHT(N3588,LEN(N3588)-1)*1</f>
        <v>1334</v>
      </c>
      <c r="R3588" s="14">
        <f t="shared" si="316"/>
        <v>-357210</v>
      </c>
    </row>
    <row r="3589" spans="1:18" ht="51" x14ac:dyDescent="0.25">
      <c r="A3589" s="11">
        <v>164</v>
      </c>
      <c r="B3589" s="100"/>
      <c r="C3589" s="6" t="s">
        <v>4936</v>
      </c>
      <c r="D3589" s="7">
        <v>44939</v>
      </c>
      <c r="E3589" s="8" t="s">
        <v>4937</v>
      </c>
      <c r="F3589" s="9">
        <v>-119070</v>
      </c>
      <c r="G3589" s="8" t="s">
        <v>29</v>
      </c>
      <c r="H3589" s="9">
        <v>-12734</v>
      </c>
      <c r="I3589" s="104"/>
      <c r="J3589" s="105"/>
      <c r="K3589" s="106"/>
      <c r="L3589" s="109"/>
      <c r="M3589" s="110"/>
      <c r="N3589" s="15" t="str">
        <f t="shared" si="314"/>
        <v>'858</v>
      </c>
      <c r="O3589" t="str">
        <f t="shared" si="311"/>
        <v>HT</v>
      </c>
      <c r="Q3589">
        <f t="shared" si="317"/>
        <v>858</v>
      </c>
      <c r="R3589" s="14">
        <f t="shared" si="316"/>
        <v>-119070</v>
      </c>
    </row>
    <row r="3590" spans="1:18" ht="51" x14ac:dyDescent="0.25">
      <c r="A3590" s="5">
        <v>165</v>
      </c>
      <c r="B3590" s="99" t="s">
        <v>4938</v>
      </c>
      <c r="C3590" s="6" t="s">
        <v>4939</v>
      </c>
      <c r="D3590" s="7">
        <v>44936</v>
      </c>
      <c r="E3590" s="8" t="s">
        <v>4940</v>
      </c>
      <c r="F3590" s="9">
        <v>-357210</v>
      </c>
      <c r="G3590" s="8" t="s">
        <v>1378</v>
      </c>
      <c r="H3590" s="9">
        <v>-37507</v>
      </c>
      <c r="I3590" s="101">
        <v>-404957</v>
      </c>
      <c r="J3590" s="102"/>
      <c r="K3590" s="103"/>
      <c r="L3590" s="107" t="s">
        <v>60</v>
      </c>
      <c r="M3590" s="108"/>
      <c r="N3590" s="15" t="str">
        <f t="shared" si="314"/>
        <v>'642</v>
      </c>
      <c r="O3590" t="str">
        <f t="shared" si="311"/>
        <v>HT</v>
      </c>
      <c r="Q3590">
        <f t="shared" si="317"/>
        <v>642</v>
      </c>
      <c r="R3590" s="14">
        <f t="shared" si="316"/>
        <v>-357210</v>
      </c>
    </row>
    <row r="3591" spans="1:18" ht="63.75" x14ac:dyDescent="0.25">
      <c r="A3591" s="11">
        <v>166</v>
      </c>
      <c r="B3591" s="100"/>
      <c r="C3591" s="6" t="s">
        <v>4941</v>
      </c>
      <c r="D3591" s="7">
        <v>44943</v>
      </c>
      <c r="E3591" s="8" t="s">
        <v>4942</v>
      </c>
      <c r="F3591" s="9">
        <v>-95256</v>
      </c>
      <c r="G3591" s="8" t="s">
        <v>1378</v>
      </c>
      <c r="H3591" s="9">
        <v>-10002</v>
      </c>
      <c r="I3591" s="104"/>
      <c r="J3591" s="105"/>
      <c r="K3591" s="106"/>
      <c r="L3591" s="109"/>
      <c r="M3591" s="110"/>
      <c r="N3591" s="15" t="str">
        <f t="shared" si="314"/>
        <v>'1424</v>
      </c>
      <c r="O3591" t="str">
        <f t="shared" si="311"/>
        <v>HT</v>
      </c>
      <c r="Q3591">
        <f t="shared" si="317"/>
        <v>1424</v>
      </c>
      <c r="R3591" s="14">
        <f t="shared" si="316"/>
        <v>-95256</v>
      </c>
    </row>
    <row r="3592" spans="1:18" ht="63.75" x14ac:dyDescent="0.25">
      <c r="A3592" s="5">
        <v>167</v>
      </c>
      <c r="B3592" s="99" t="s">
        <v>4943</v>
      </c>
      <c r="C3592" s="6" t="s">
        <v>4944</v>
      </c>
      <c r="D3592" s="7">
        <v>44973</v>
      </c>
      <c r="E3592" s="8" t="s">
        <v>4945</v>
      </c>
      <c r="F3592" s="9">
        <v>-388080</v>
      </c>
      <c r="G3592" s="8" t="s">
        <v>1378</v>
      </c>
      <c r="H3592" s="9">
        <v>-40748</v>
      </c>
      <c r="I3592" s="101">
        <v>-3166510</v>
      </c>
      <c r="J3592" s="102"/>
      <c r="K3592" s="103"/>
      <c r="L3592" s="107" t="s">
        <v>60</v>
      </c>
      <c r="M3592" s="108"/>
      <c r="N3592" s="15" t="str">
        <f t="shared" si="314"/>
        <v>'4200</v>
      </c>
      <c r="O3592" t="str">
        <f t="shared" si="311"/>
        <v>HT</v>
      </c>
      <c r="Q3592">
        <f t="shared" si="317"/>
        <v>4200</v>
      </c>
      <c r="R3592" s="14">
        <f t="shared" si="316"/>
        <v>-388080</v>
      </c>
    </row>
    <row r="3593" spans="1:18" ht="63.75" x14ac:dyDescent="0.25">
      <c r="A3593" s="10">
        <v>168</v>
      </c>
      <c r="B3593" s="111"/>
      <c r="C3593" s="6" t="s">
        <v>4946</v>
      </c>
      <c r="D3593" s="7">
        <v>44958</v>
      </c>
      <c r="E3593" s="8" t="s">
        <v>4947</v>
      </c>
      <c r="F3593" s="9">
        <v>-595350</v>
      </c>
      <c r="G3593" s="8" t="s">
        <v>1378</v>
      </c>
      <c r="H3593" s="9">
        <v>-62512</v>
      </c>
      <c r="I3593" s="112"/>
      <c r="J3593" s="113"/>
      <c r="K3593" s="114"/>
      <c r="L3593" s="115"/>
      <c r="M3593" s="116"/>
      <c r="N3593" s="15" t="str">
        <f t="shared" si="314"/>
        <v>'2015</v>
      </c>
      <c r="O3593" t="str">
        <f t="shared" si="311"/>
        <v>HT</v>
      </c>
      <c r="Q3593">
        <f t="shared" si="317"/>
        <v>2015</v>
      </c>
      <c r="R3593" s="14">
        <f t="shared" si="316"/>
        <v>-595350</v>
      </c>
    </row>
    <row r="3594" spans="1:18" ht="51" x14ac:dyDescent="0.25">
      <c r="A3594" s="10">
        <v>169</v>
      </c>
      <c r="B3594" s="111"/>
      <c r="C3594" s="6" t="s">
        <v>4948</v>
      </c>
      <c r="D3594" s="7">
        <v>44985</v>
      </c>
      <c r="E3594" s="8" t="s">
        <v>4949</v>
      </c>
      <c r="F3594" s="9">
        <v>-233310</v>
      </c>
      <c r="G3594" s="8" t="s">
        <v>1378</v>
      </c>
      <c r="H3594" s="9">
        <v>-24498</v>
      </c>
      <c r="I3594" s="112"/>
      <c r="J3594" s="113"/>
      <c r="K3594" s="114"/>
      <c r="L3594" s="115"/>
      <c r="M3594" s="116"/>
      <c r="N3594" s="15" t="str">
        <f t="shared" si="314"/>
        <v>'6454</v>
      </c>
      <c r="O3594" t="str">
        <f t="shared" si="311"/>
        <v>HT</v>
      </c>
      <c r="Q3594">
        <f t="shared" si="317"/>
        <v>6454</v>
      </c>
      <c r="R3594" s="14">
        <f t="shared" si="316"/>
        <v>-233310</v>
      </c>
    </row>
    <row r="3595" spans="1:18" ht="63.75" x14ac:dyDescent="0.25">
      <c r="A3595" s="10">
        <v>170</v>
      </c>
      <c r="B3595" s="111"/>
      <c r="C3595" s="6" t="s">
        <v>4950</v>
      </c>
      <c r="D3595" s="7">
        <v>44974</v>
      </c>
      <c r="E3595" s="8" t="s">
        <v>4951</v>
      </c>
      <c r="F3595" s="9">
        <v>-279972</v>
      </c>
      <c r="G3595" s="8" t="s">
        <v>1378</v>
      </c>
      <c r="H3595" s="9">
        <v>-29397</v>
      </c>
      <c r="I3595" s="112"/>
      <c r="J3595" s="113"/>
      <c r="K3595" s="114"/>
      <c r="L3595" s="115"/>
      <c r="M3595" s="116"/>
      <c r="N3595" s="15" t="str">
        <f t="shared" si="314"/>
        <v>'4524</v>
      </c>
      <c r="O3595" t="str">
        <f t="shared" si="311"/>
        <v>HT</v>
      </c>
      <c r="Q3595">
        <f t="shared" si="317"/>
        <v>4524</v>
      </c>
      <c r="R3595" s="14">
        <f t="shared" si="316"/>
        <v>-279972</v>
      </c>
    </row>
    <row r="3596" spans="1:18" ht="63.75" x14ac:dyDescent="0.25">
      <c r="A3596" s="10">
        <v>171</v>
      </c>
      <c r="B3596" s="111"/>
      <c r="C3596" s="6" t="s">
        <v>4952</v>
      </c>
      <c r="D3596" s="7">
        <v>44964</v>
      </c>
      <c r="E3596" s="8" t="s">
        <v>4953</v>
      </c>
      <c r="F3596" s="9">
        <v>-194040</v>
      </c>
      <c r="G3596" s="8" t="s">
        <v>1378</v>
      </c>
      <c r="H3596" s="9">
        <v>-20374</v>
      </c>
      <c r="I3596" s="112"/>
      <c r="J3596" s="113"/>
      <c r="K3596" s="114"/>
      <c r="L3596" s="115"/>
      <c r="M3596" s="116"/>
      <c r="N3596" s="15" t="str">
        <f t="shared" si="314"/>
        <v>'2626</v>
      </c>
      <c r="O3596" t="str">
        <f t="shared" si="311"/>
        <v>HT</v>
      </c>
      <c r="Q3596">
        <f t="shared" si="317"/>
        <v>2626</v>
      </c>
      <c r="R3596" s="14">
        <f t="shared" si="316"/>
        <v>-194040</v>
      </c>
    </row>
    <row r="3597" spans="1:18" ht="51" x14ac:dyDescent="0.25">
      <c r="A3597" s="10">
        <v>172</v>
      </c>
      <c r="B3597" s="111"/>
      <c r="C3597" s="6" t="s">
        <v>4954</v>
      </c>
      <c r="D3597" s="7">
        <v>44978</v>
      </c>
      <c r="E3597" s="8" t="s">
        <v>4955</v>
      </c>
      <c r="F3597" s="9">
        <v>-485100</v>
      </c>
      <c r="G3597" s="8" t="s">
        <v>1378</v>
      </c>
      <c r="H3597" s="9">
        <v>-50936</v>
      </c>
      <c r="I3597" s="112"/>
      <c r="J3597" s="113"/>
      <c r="K3597" s="114"/>
      <c r="L3597" s="115"/>
      <c r="M3597" s="116"/>
      <c r="N3597" s="15" t="str">
        <f t="shared" si="314"/>
        <v>'5068</v>
      </c>
      <c r="O3597" t="str">
        <f t="shared" si="311"/>
        <v>HT</v>
      </c>
      <c r="Q3597">
        <f t="shared" si="317"/>
        <v>5068</v>
      </c>
      <c r="R3597" s="14">
        <f t="shared" si="316"/>
        <v>-485100</v>
      </c>
    </row>
    <row r="3598" spans="1:18" ht="63.75" x14ac:dyDescent="0.25">
      <c r="A3598" s="10">
        <v>173</v>
      </c>
      <c r="B3598" s="111"/>
      <c r="C3598" s="6" t="s">
        <v>4956</v>
      </c>
      <c r="D3598" s="7">
        <v>44967</v>
      </c>
      <c r="E3598" s="8" t="s">
        <v>4957</v>
      </c>
      <c r="F3598" s="9">
        <v>-363825</v>
      </c>
      <c r="G3598" s="8" t="s">
        <v>1378</v>
      </c>
      <c r="H3598" s="9">
        <v>-38202</v>
      </c>
      <c r="I3598" s="112"/>
      <c r="J3598" s="113"/>
      <c r="K3598" s="114"/>
      <c r="L3598" s="115"/>
      <c r="M3598" s="116"/>
      <c r="N3598" s="15" t="str">
        <f t="shared" si="314"/>
        <v>'3266</v>
      </c>
      <c r="O3598" t="str">
        <f t="shared" si="311"/>
        <v>HT</v>
      </c>
      <c r="Q3598">
        <f t="shared" si="317"/>
        <v>3266</v>
      </c>
      <c r="R3598" s="14">
        <f t="shared" si="316"/>
        <v>-363825</v>
      </c>
    </row>
    <row r="3599" spans="1:18" ht="63.75" x14ac:dyDescent="0.25">
      <c r="A3599" s="10">
        <v>174</v>
      </c>
      <c r="B3599" s="111"/>
      <c r="C3599" s="6" t="s">
        <v>4958</v>
      </c>
      <c r="D3599" s="7">
        <v>44972</v>
      </c>
      <c r="E3599" s="8" t="s">
        <v>4959</v>
      </c>
      <c r="F3599" s="9">
        <v>-97020</v>
      </c>
      <c r="G3599" s="8" t="s">
        <v>1378</v>
      </c>
      <c r="H3599" s="9">
        <v>-10187</v>
      </c>
      <c r="I3599" s="112"/>
      <c r="J3599" s="113"/>
      <c r="K3599" s="114"/>
      <c r="L3599" s="115"/>
      <c r="M3599" s="116"/>
      <c r="N3599" s="15" t="str">
        <f t="shared" si="314"/>
        <v>'3952</v>
      </c>
      <c r="O3599" t="str">
        <f t="shared" si="311"/>
        <v>HT</v>
      </c>
      <c r="Q3599">
        <f t="shared" si="317"/>
        <v>3952</v>
      </c>
      <c r="R3599" s="14">
        <f t="shared" si="316"/>
        <v>-97020</v>
      </c>
    </row>
    <row r="3600" spans="1:18" ht="63.75" x14ac:dyDescent="0.25">
      <c r="A3600" s="10">
        <v>175</v>
      </c>
      <c r="B3600" s="111"/>
      <c r="C3600" s="6" t="s">
        <v>4960</v>
      </c>
      <c r="D3600" s="7">
        <v>44959</v>
      </c>
      <c r="E3600" s="8" t="s">
        <v>4961</v>
      </c>
      <c r="F3600" s="9">
        <v>-186883</v>
      </c>
      <c r="G3600" s="8" t="s">
        <v>1378</v>
      </c>
      <c r="H3600" s="9">
        <v>-19623</v>
      </c>
      <c r="I3600" s="112"/>
      <c r="J3600" s="113"/>
      <c r="K3600" s="114"/>
      <c r="L3600" s="115"/>
      <c r="M3600" s="116"/>
      <c r="N3600" s="15" t="str">
        <f t="shared" si="314"/>
        <v>'2273</v>
      </c>
      <c r="O3600" t="str">
        <f t="shared" si="311"/>
        <v>HT</v>
      </c>
      <c r="Q3600">
        <f t="shared" si="317"/>
        <v>2273</v>
      </c>
      <c r="R3600" s="14">
        <f t="shared" si="316"/>
        <v>-186883</v>
      </c>
    </row>
    <row r="3601" spans="1:18" ht="63.75" x14ac:dyDescent="0.25">
      <c r="A3601" s="11">
        <v>176</v>
      </c>
      <c r="B3601" s="100"/>
      <c r="C3601" s="6" t="s">
        <v>4962</v>
      </c>
      <c r="D3601" s="7">
        <v>44958</v>
      </c>
      <c r="E3601" s="8" t="s">
        <v>4963</v>
      </c>
      <c r="F3601" s="9">
        <v>-714420</v>
      </c>
      <c r="G3601" s="8" t="s">
        <v>1378</v>
      </c>
      <c r="H3601" s="9">
        <v>-75014</v>
      </c>
      <c r="I3601" s="104"/>
      <c r="J3601" s="105"/>
      <c r="K3601" s="106"/>
      <c r="L3601" s="109"/>
      <c r="M3601" s="110"/>
      <c r="N3601" s="15" t="str">
        <f t="shared" si="314"/>
        <v>'1983</v>
      </c>
      <c r="O3601" t="str">
        <f t="shared" si="311"/>
        <v>HT</v>
      </c>
      <c r="Q3601">
        <f t="shared" si="317"/>
        <v>1983</v>
      </c>
      <c r="R3601" s="14">
        <f t="shared" si="316"/>
        <v>-714420</v>
      </c>
    </row>
    <row r="3602" spans="1:18" ht="63.75" x14ac:dyDescent="0.25">
      <c r="A3602" s="12">
        <v>177</v>
      </c>
      <c r="B3602" s="12" t="s">
        <v>4964</v>
      </c>
      <c r="C3602" s="6" t="s">
        <v>4965</v>
      </c>
      <c r="D3602" s="7">
        <v>45000</v>
      </c>
      <c r="E3602" s="8" t="s">
        <v>4966</v>
      </c>
      <c r="F3602" s="9">
        <v>-376992</v>
      </c>
      <c r="G3602" s="8" t="s">
        <v>1378</v>
      </c>
      <c r="H3602" s="9">
        <v>-39584</v>
      </c>
      <c r="I3602" s="94">
        <v>-337408</v>
      </c>
      <c r="J3602" s="95"/>
      <c r="K3602" s="96"/>
      <c r="L3602" s="97" t="s">
        <v>60</v>
      </c>
      <c r="M3602" s="98"/>
      <c r="N3602" s="15" t="str">
        <f t="shared" si="314"/>
        <v>'9261</v>
      </c>
      <c r="O3602" t="str">
        <f t="shared" si="311"/>
        <v>HT</v>
      </c>
      <c r="Q3602">
        <f t="shared" si="317"/>
        <v>9261</v>
      </c>
      <c r="R3602" s="14">
        <f t="shared" si="316"/>
        <v>-376992</v>
      </c>
    </row>
    <row r="3603" spans="1:18" ht="38.25" x14ac:dyDescent="0.25">
      <c r="A3603" s="5">
        <v>178</v>
      </c>
      <c r="B3603" s="99" t="s">
        <v>4967</v>
      </c>
      <c r="C3603" s="6" t="s">
        <v>4968</v>
      </c>
      <c r="D3603" s="7">
        <v>44945</v>
      </c>
      <c r="E3603" s="8" t="s">
        <v>4765</v>
      </c>
      <c r="F3603" s="9">
        <v>7576800</v>
      </c>
      <c r="G3603" s="8" t="s">
        <v>1378</v>
      </c>
      <c r="H3603" s="9">
        <v>795564</v>
      </c>
      <c r="I3603" s="101">
        <v>7649565</v>
      </c>
      <c r="J3603" s="102"/>
      <c r="K3603" s="103"/>
      <c r="L3603" s="107" t="s">
        <v>603</v>
      </c>
      <c r="M3603" s="108"/>
      <c r="N3603" s="15" t="str">
        <f t="shared" si="314"/>
        <v>01812</v>
      </c>
      <c r="O3603" t="str">
        <f t="shared" si="311"/>
        <v/>
      </c>
      <c r="Q3603">
        <f t="shared" si="315"/>
        <v>1812</v>
      </c>
      <c r="R3603" s="14">
        <f t="shared" si="316"/>
        <v>7576800</v>
      </c>
    </row>
    <row r="3604" spans="1:18" ht="38.25" x14ac:dyDescent="0.25">
      <c r="A3604" s="11">
        <v>179</v>
      </c>
      <c r="B3604" s="100"/>
      <c r="C3604" s="6" t="s">
        <v>4969</v>
      </c>
      <c r="D3604" s="7">
        <v>44933</v>
      </c>
      <c r="E3604" s="8" t="s">
        <v>4771</v>
      </c>
      <c r="F3604" s="9">
        <v>970200</v>
      </c>
      <c r="G3604" s="8" t="s">
        <v>1378</v>
      </c>
      <c r="H3604" s="9">
        <v>101871</v>
      </c>
      <c r="I3604" s="104"/>
      <c r="J3604" s="105"/>
      <c r="K3604" s="106"/>
      <c r="L3604" s="109"/>
      <c r="M3604" s="110"/>
      <c r="N3604" s="15" t="str">
        <f t="shared" si="314"/>
        <v>00827</v>
      </c>
      <c r="O3604" t="str">
        <f t="shared" ref="O3604:O3667" si="318">+IF(F3604&gt;0,"","HT")</f>
        <v/>
      </c>
      <c r="Q3604">
        <f t="shared" si="315"/>
        <v>827</v>
      </c>
      <c r="R3604" s="14">
        <f t="shared" si="316"/>
        <v>970200</v>
      </c>
    </row>
    <row r="3605" spans="1:18" ht="38.25" x14ac:dyDescent="0.25">
      <c r="A3605" s="12">
        <v>180</v>
      </c>
      <c r="B3605" s="12" t="s">
        <v>4970</v>
      </c>
      <c r="C3605" s="6" t="s">
        <v>4971</v>
      </c>
      <c r="D3605" s="7">
        <v>44968</v>
      </c>
      <c r="E3605" s="8" t="s">
        <v>4765</v>
      </c>
      <c r="F3605" s="9">
        <v>1189650</v>
      </c>
      <c r="G3605" s="8" t="s">
        <v>1378</v>
      </c>
      <c r="H3605" s="9">
        <v>124913</v>
      </c>
      <c r="I3605" s="94">
        <v>1064737</v>
      </c>
      <c r="J3605" s="95"/>
      <c r="K3605" s="96"/>
      <c r="L3605" s="97" t="s">
        <v>603</v>
      </c>
      <c r="M3605" s="98"/>
      <c r="N3605" s="15" t="str">
        <f t="shared" si="314"/>
        <v>03914</v>
      </c>
      <c r="O3605" t="str">
        <f t="shared" si="318"/>
        <v/>
      </c>
      <c r="Q3605">
        <f t="shared" si="315"/>
        <v>3914</v>
      </c>
      <c r="R3605" s="14">
        <f t="shared" si="316"/>
        <v>1189650</v>
      </c>
    </row>
    <row r="3606" spans="1:18" ht="38.25" x14ac:dyDescent="0.25">
      <c r="A3606" s="12">
        <v>182</v>
      </c>
      <c r="B3606" s="12" t="s">
        <v>4972</v>
      </c>
      <c r="C3606" s="6" t="s">
        <v>4973</v>
      </c>
      <c r="D3606" s="7">
        <v>44942</v>
      </c>
      <c r="E3606" s="8" t="s">
        <v>4765</v>
      </c>
      <c r="F3606" s="9">
        <v>1418340</v>
      </c>
      <c r="G3606" s="8" t="s">
        <v>1378</v>
      </c>
      <c r="H3606" s="9">
        <v>148926</v>
      </c>
      <c r="I3606" s="94">
        <v>1269414</v>
      </c>
      <c r="J3606" s="95"/>
      <c r="K3606" s="96"/>
      <c r="L3606" s="97" t="s">
        <v>608</v>
      </c>
      <c r="M3606" s="98"/>
      <c r="N3606" s="15" t="str">
        <f t="shared" si="314"/>
        <v>01639</v>
      </c>
      <c r="O3606" t="str">
        <f t="shared" si="318"/>
        <v/>
      </c>
      <c r="Q3606">
        <f t="shared" si="315"/>
        <v>1639</v>
      </c>
      <c r="R3606" s="14">
        <f t="shared" si="316"/>
        <v>1418340</v>
      </c>
    </row>
    <row r="3607" spans="1:18" ht="38.25" x14ac:dyDescent="0.25">
      <c r="A3607" s="5">
        <v>183</v>
      </c>
      <c r="B3607" s="99" t="s">
        <v>4974</v>
      </c>
      <c r="C3607" s="6" t="s">
        <v>4975</v>
      </c>
      <c r="D3607" s="7">
        <v>44970</v>
      </c>
      <c r="E3607" s="8" t="s">
        <v>4771</v>
      </c>
      <c r="F3607" s="9">
        <v>606375</v>
      </c>
      <c r="G3607" s="8" t="s">
        <v>1378</v>
      </c>
      <c r="H3607" s="9">
        <v>63669</v>
      </c>
      <c r="I3607" s="101">
        <v>2108799</v>
      </c>
      <c r="J3607" s="102"/>
      <c r="K3607" s="103"/>
      <c r="L3607" s="107" t="s">
        <v>608</v>
      </c>
      <c r="M3607" s="108"/>
      <c r="N3607" s="15" t="str">
        <f t="shared" si="314"/>
        <v>04006</v>
      </c>
      <c r="O3607" t="str">
        <f t="shared" si="318"/>
        <v/>
      </c>
      <c r="Q3607">
        <f t="shared" si="315"/>
        <v>4006</v>
      </c>
      <c r="R3607" s="14">
        <f t="shared" si="316"/>
        <v>606375</v>
      </c>
    </row>
    <row r="3608" spans="1:18" ht="38.25" x14ac:dyDescent="0.25">
      <c r="A3608" s="10">
        <v>184</v>
      </c>
      <c r="B3608" s="111"/>
      <c r="C3608" s="6" t="s">
        <v>4976</v>
      </c>
      <c r="D3608" s="7">
        <v>44984</v>
      </c>
      <c r="E3608" s="8" t="s">
        <v>4765</v>
      </c>
      <c r="F3608" s="9">
        <v>583275</v>
      </c>
      <c r="G3608" s="8" t="s">
        <v>1378</v>
      </c>
      <c r="H3608" s="9">
        <v>61244</v>
      </c>
      <c r="I3608" s="112"/>
      <c r="J3608" s="113"/>
      <c r="K3608" s="114"/>
      <c r="L3608" s="115"/>
      <c r="M3608" s="116"/>
      <c r="N3608" s="15" t="str">
        <f t="shared" si="314"/>
        <v>09038</v>
      </c>
      <c r="O3608" t="str">
        <f t="shared" si="318"/>
        <v/>
      </c>
      <c r="Q3608">
        <f t="shared" si="315"/>
        <v>9038</v>
      </c>
      <c r="R3608" s="14">
        <f t="shared" si="316"/>
        <v>583275</v>
      </c>
    </row>
    <row r="3609" spans="1:18" ht="38.25" x14ac:dyDescent="0.25">
      <c r="A3609" s="11">
        <v>185</v>
      </c>
      <c r="B3609" s="100"/>
      <c r="C3609" s="6" t="s">
        <v>4977</v>
      </c>
      <c r="D3609" s="7">
        <v>44970</v>
      </c>
      <c r="E3609" s="8" t="s">
        <v>4765</v>
      </c>
      <c r="F3609" s="9">
        <v>1166550</v>
      </c>
      <c r="G3609" s="8" t="s">
        <v>1378</v>
      </c>
      <c r="H3609" s="9">
        <v>122488</v>
      </c>
      <c r="I3609" s="104"/>
      <c r="J3609" s="105"/>
      <c r="K3609" s="106"/>
      <c r="L3609" s="109"/>
      <c r="M3609" s="110"/>
      <c r="N3609" s="15" t="str">
        <f t="shared" si="314"/>
        <v>04007</v>
      </c>
      <c r="O3609" t="str">
        <f t="shared" si="318"/>
        <v/>
      </c>
      <c r="Q3609">
        <f t="shared" si="315"/>
        <v>4007</v>
      </c>
      <c r="R3609" s="14">
        <f t="shared" si="316"/>
        <v>1166550</v>
      </c>
    </row>
    <row r="3610" spans="1:18" ht="38.25" x14ac:dyDescent="0.25">
      <c r="A3610" s="5">
        <v>187</v>
      </c>
      <c r="B3610" s="99" t="s">
        <v>4978</v>
      </c>
      <c r="C3610" s="6" t="s">
        <v>4979</v>
      </c>
      <c r="D3610" s="7">
        <v>44943</v>
      </c>
      <c r="E3610" s="8" t="s">
        <v>4765</v>
      </c>
      <c r="F3610" s="9">
        <v>3806880</v>
      </c>
      <c r="G3610" s="8" t="s">
        <v>1378</v>
      </c>
      <c r="H3610" s="9">
        <v>399722</v>
      </c>
      <c r="I3610" s="101">
        <v>13595551</v>
      </c>
      <c r="J3610" s="102"/>
      <c r="K3610" s="103"/>
      <c r="L3610" s="107" t="s">
        <v>616</v>
      </c>
      <c r="M3610" s="108"/>
      <c r="N3610" s="15" t="str">
        <f t="shared" si="314"/>
        <v>01718</v>
      </c>
      <c r="O3610" t="str">
        <f t="shared" si="318"/>
        <v/>
      </c>
      <c r="Q3610">
        <f t="shared" si="315"/>
        <v>1718</v>
      </c>
      <c r="R3610" s="14">
        <f t="shared" si="316"/>
        <v>3806880</v>
      </c>
    </row>
    <row r="3611" spans="1:18" ht="38.25" x14ac:dyDescent="0.25">
      <c r="A3611" s="10">
        <v>188</v>
      </c>
      <c r="B3611" s="111"/>
      <c r="C3611" s="6" t="s">
        <v>4980</v>
      </c>
      <c r="D3611" s="7">
        <v>44945</v>
      </c>
      <c r="E3611" s="8" t="s">
        <v>4765</v>
      </c>
      <c r="F3611" s="9">
        <v>7576800</v>
      </c>
      <c r="G3611" s="8" t="s">
        <v>1378</v>
      </c>
      <c r="H3611" s="9">
        <v>795564</v>
      </c>
      <c r="I3611" s="112"/>
      <c r="J3611" s="113"/>
      <c r="K3611" s="114"/>
      <c r="L3611" s="115"/>
      <c r="M3611" s="116"/>
      <c r="N3611" s="15" t="str">
        <f t="shared" si="314"/>
        <v>01793</v>
      </c>
      <c r="O3611" t="str">
        <f t="shared" si="318"/>
        <v/>
      </c>
      <c r="Q3611">
        <f t="shared" si="315"/>
        <v>1793</v>
      </c>
      <c r="R3611" s="14">
        <f t="shared" si="316"/>
        <v>7576800</v>
      </c>
    </row>
    <row r="3612" spans="1:18" ht="38.25" x14ac:dyDescent="0.25">
      <c r="A3612" s="11">
        <v>189</v>
      </c>
      <c r="B3612" s="100"/>
      <c r="C3612" s="6" t="s">
        <v>4981</v>
      </c>
      <c r="D3612" s="7">
        <v>44937</v>
      </c>
      <c r="E3612" s="8" t="s">
        <v>4765</v>
      </c>
      <c r="F3612" s="9">
        <v>3806880</v>
      </c>
      <c r="G3612" s="8" t="s">
        <v>1378</v>
      </c>
      <c r="H3612" s="9">
        <v>399722</v>
      </c>
      <c r="I3612" s="104"/>
      <c r="J3612" s="105"/>
      <c r="K3612" s="106"/>
      <c r="L3612" s="109"/>
      <c r="M3612" s="110"/>
      <c r="N3612" s="15" t="str">
        <f t="shared" si="314"/>
        <v>01055</v>
      </c>
      <c r="O3612" t="str">
        <f t="shared" si="318"/>
        <v/>
      </c>
      <c r="Q3612">
        <f t="shared" si="315"/>
        <v>1055</v>
      </c>
      <c r="R3612" s="14">
        <f t="shared" si="316"/>
        <v>3806880</v>
      </c>
    </row>
    <row r="3613" spans="1:18" ht="38.25" x14ac:dyDescent="0.25">
      <c r="A3613" s="5">
        <v>190</v>
      </c>
      <c r="B3613" s="99" t="s">
        <v>4982</v>
      </c>
      <c r="C3613" s="6" t="s">
        <v>4983</v>
      </c>
      <c r="D3613" s="7">
        <v>44970</v>
      </c>
      <c r="E3613" s="8" t="s">
        <v>4765</v>
      </c>
      <c r="F3613" s="9">
        <v>1189650</v>
      </c>
      <c r="G3613" s="8" t="s">
        <v>1378</v>
      </c>
      <c r="H3613" s="9">
        <v>124913</v>
      </c>
      <c r="I3613" s="101">
        <v>2108799</v>
      </c>
      <c r="J3613" s="102"/>
      <c r="K3613" s="103"/>
      <c r="L3613" s="107" t="s">
        <v>616</v>
      </c>
      <c r="M3613" s="108"/>
      <c r="N3613" s="15" t="str">
        <f t="shared" si="314"/>
        <v>03972</v>
      </c>
      <c r="O3613" t="str">
        <f t="shared" si="318"/>
        <v/>
      </c>
      <c r="Q3613">
        <f t="shared" si="315"/>
        <v>3972</v>
      </c>
      <c r="R3613" s="14">
        <f t="shared" si="316"/>
        <v>1189650</v>
      </c>
    </row>
    <row r="3614" spans="1:18" ht="38.25" x14ac:dyDescent="0.25">
      <c r="A3614" s="11">
        <v>191</v>
      </c>
      <c r="B3614" s="100"/>
      <c r="C3614" s="6" t="s">
        <v>4984</v>
      </c>
      <c r="D3614" s="7">
        <v>44966</v>
      </c>
      <c r="E3614" s="8" t="s">
        <v>4765</v>
      </c>
      <c r="F3614" s="9">
        <v>1166550</v>
      </c>
      <c r="G3614" s="8" t="s">
        <v>1378</v>
      </c>
      <c r="H3614" s="9">
        <v>122488</v>
      </c>
      <c r="I3614" s="104"/>
      <c r="J3614" s="105"/>
      <c r="K3614" s="106"/>
      <c r="L3614" s="109"/>
      <c r="M3614" s="110"/>
      <c r="N3614" s="15" t="str">
        <f t="shared" si="314"/>
        <v>03526</v>
      </c>
      <c r="O3614" t="str">
        <f t="shared" si="318"/>
        <v/>
      </c>
      <c r="Q3614">
        <f t="shared" si="315"/>
        <v>3526</v>
      </c>
      <c r="R3614" s="14">
        <f t="shared" si="316"/>
        <v>1166550</v>
      </c>
    </row>
    <row r="3615" spans="1:18" ht="38.25" x14ac:dyDescent="0.25">
      <c r="A3615" s="12">
        <v>193</v>
      </c>
      <c r="B3615" s="12" t="s">
        <v>4985</v>
      </c>
      <c r="C3615" s="6" t="s">
        <v>4986</v>
      </c>
      <c r="D3615" s="7">
        <v>44964</v>
      </c>
      <c r="E3615" s="8" t="s">
        <v>4765</v>
      </c>
      <c r="F3615" s="9">
        <v>583275</v>
      </c>
      <c r="G3615" s="8" t="s">
        <v>1378</v>
      </c>
      <c r="H3615" s="9">
        <v>61244</v>
      </c>
      <c r="I3615" s="94">
        <v>522031</v>
      </c>
      <c r="J3615" s="95"/>
      <c r="K3615" s="96"/>
      <c r="L3615" s="97" t="s">
        <v>627</v>
      </c>
      <c r="M3615" s="98"/>
      <c r="N3615" s="15" t="str">
        <f t="shared" si="314"/>
        <v>03083</v>
      </c>
      <c r="O3615" t="str">
        <f t="shared" si="318"/>
        <v/>
      </c>
      <c r="Q3615">
        <f t="shared" si="315"/>
        <v>3083</v>
      </c>
      <c r="R3615" s="14">
        <f t="shared" si="316"/>
        <v>583275</v>
      </c>
    </row>
    <row r="3616" spans="1:18" ht="51" x14ac:dyDescent="0.25">
      <c r="A3616" s="12">
        <v>194</v>
      </c>
      <c r="B3616" s="12" t="s">
        <v>4987</v>
      </c>
      <c r="C3616" s="6" t="s">
        <v>4988</v>
      </c>
      <c r="D3616" s="7">
        <v>44965</v>
      </c>
      <c r="E3616" s="8" t="s">
        <v>4989</v>
      </c>
      <c r="F3616" s="9">
        <v>-119070</v>
      </c>
      <c r="G3616" s="8" t="s">
        <v>1378</v>
      </c>
      <c r="H3616" s="9">
        <v>-12502</v>
      </c>
      <c r="I3616" s="94">
        <v>-106568</v>
      </c>
      <c r="J3616" s="95"/>
      <c r="K3616" s="96"/>
      <c r="L3616" s="97" t="s">
        <v>627</v>
      </c>
      <c r="M3616" s="98"/>
      <c r="N3616" s="15" t="str">
        <f t="shared" si="314"/>
        <v>'125</v>
      </c>
      <c r="O3616" t="str">
        <f t="shared" si="318"/>
        <v>HT</v>
      </c>
      <c r="Q3616">
        <f t="shared" ref="Q3616" si="319">RIGHT(N3616,LEN(N3616)-1)*1</f>
        <v>125</v>
      </c>
      <c r="R3616" s="14">
        <f t="shared" si="316"/>
        <v>-119070</v>
      </c>
    </row>
    <row r="3617" spans="1:18" ht="38.25" x14ac:dyDescent="0.25">
      <c r="A3617" s="12">
        <v>195</v>
      </c>
      <c r="B3617" s="12" t="s">
        <v>4990</v>
      </c>
      <c r="C3617" s="6" t="s">
        <v>4991</v>
      </c>
      <c r="D3617" s="7">
        <v>44929</v>
      </c>
      <c r="E3617" s="8" t="s">
        <v>4765</v>
      </c>
      <c r="F3617" s="9">
        <v>933240</v>
      </c>
      <c r="G3617" s="8" t="s">
        <v>1378</v>
      </c>
      <c r="H3617" s="9">
        <v>97990</v>
      </c>
      <c r="I3617" s="94">
        <v>835250</v>
      </c>
      <c r="J3617" s="95"/>
      <c r="K3617" s="96"/>
      <c r="L3617" s="97" t="s">
        <v>635</v>
      </c>
      <c r="M3617" s="98"/>
      <c r="N3617" s="15" t="str">
        <f t="shared" si="314"/>
        <v>'A168</v>
      </c>
      <c r="O3617" t="str">
        <f t="shared" si="318"/>
        <v/>
      </c>
      <c r="Q3617">
        <f>RIGHT(N3617,LEN(N3617)-2)*1</f>
        <v>168</v>
      </c>
      <c r="R3617" s="14">
        <f t="shared" si="316"/>
        <v>933240</v>
      </c>
    </row>
    <row r="3618" spans="1:18" ht="38.25" x14ac:dyDescent="0.25">
      <c r="A3618" s="12">
        <v>196</v>
      </c>
      <c r="B3618" s="12" t="s">
        <v>4992</v>
      </c>
      <c r="C3618" s="6" t="s">
        <v>4993</v>
      </c>
      <c r="D3618" s="7">
        <v>44967</v>
      </c>
      <c r="E3618" s="8" t="s">
        <v>4765</v>
      </c>
      <c r="F3618" s="9">
        <v>1189650</v>
      </c>
      <c r="G3618" s="8" t="s">
        <v>1378</v>
      </c>
      <c r="H3618" s="9">
        <v>124913</v>
      </c>
      <c r="I3618" s="94">
        <v>1064737</v>
      </c>
      <c r="J3618" s="95"/>
      <c r="K3618" s="96"/>
      <c r="L3618" s="97" t="s">
        <v>4994</v>
      </c>
      <c r="M3618" s="98"/>
      <c r="N3618" s="15" t="str">
        <f t="shared" si="314"/>
        <v>03859</v>
      </c>
      <c r="O3618" t="str">
        <f t="shared" si="318"/>
        <v/>
      </c>
      <c r="Q3618">
        <f t="shared" si="315"/>
        <v>3859</v>
      </c>
      <c r="R3618" s="14">
        <f t="shared" si="316"/>
        <v>1189650</v>
      </c>
    </row>
    <row r="3619" spans="1:18" ht="38.25" x14ac:dyDescent="0.25">
      <c r="A3619" s="12">
        <v>197</v>
      </c>
      <c r="B3619" s="12" t="s">
        <v>4995</v>
      </c>
      <c r="C3619" s="6" t="s">
        <v>4996</v>
      </c>
      <c r="D3619" s="7">
        <v>44970</v>
      </c>
      <c r="E3619" s="8" t="s">
        <v>4765</v>
      </c>
      <c r="F3619" s="9">
        <v>713790</v>
      </c>
      <c r="G3619" s="8" t="s">
        <v>1378</v>
      </c>
      <c r="H3619" s="9">
        <v>74948</v>
      </c>
      <c r="I3619" s="94">
        <v>638842</v>
      </c>
      <c r="J3619" s="95"/>
      <c r="K3619" s="96"/>
      <c r="L3619" s="97" t="s">
        <v>4997</v>
      </c>
      <c r="M3619" s="98"/>
      <c r="N3619" s="15" t="str">
        <f t="shared" si="314"/>
        <v>04024</v>
      </c>
      <c r="O3619" t="str">
        <f t="shared" si="318"/>
        <v/>
      </c>
      <c r="Q3619">
        <f t="shared" si="315"/>
        <v>4024</v>
      </c>
      <c r="R3619" s="14">
        <f t="shared" si="316"/>
        <v>713790</v>
      </c>
    </row>
    <row r="3620" spans="1:18" ht="25.5" x14ac:dyDescent="0.25">
      <c r="A3620" s="12">
        <v>198</v>
      </c>
      <c r="B3620" s="12" t="s">
        <v>4998</v>
      </c>
      <c r="C3620" s="6" t="s">
        <v>4999</v>
      </c>
      <c r="D3620" s="7">
        <v>44928</v>
      </c>
      <c r="E3620" s="8" t="s">
        <v>5000</v>
      </c>
      <c r="F3620" s="9">
        <v>1418340</v>
      </c>
      <c r="G3620" s="8" t="s">
        <v>1378</v>
      </c>
      <c r="H3620" s="9">
        <v>148926</v>
      </c>
      <c r="I3620" s="94">
        <v>1269414</v>
      </c>
      <c r="J3620" s="95"/>
      <c r="K3620" s="96"/>
      <c r="L3620" s="97" t="s">
        <v>638</v>
      </c>
      <c r="M3620" s="98"/>
      <c r="N3620" s="15" t="str">
        <f t="shared" si="314"/>
        <v>00060</v>
      </c>
      <c r="O3620" t="str">
        <f t="shared" si="318"/>
        <v/>
      </c>
      <c r="Q3620">
        <f t="shared" si="315"/>
        <v>60</v>
      </c>
      <c r="R3620" s="14">
        <f t="shared" si="316"/>
        <v>1418340</v>
      </c>
    </row>
    <row r="3621" spans="1:18" ht="38.25" x14ac:dyDescent="0.25">
      <c r="A3621" s="12">
        <v>199</v>
      </c>
      <c r="B3621" s="12" t="s">
        <v>5001</v>
      </c>
      <c r="C3621" s="6" t="s">
        <v>5002</v>
      </c>
      <c r="D3621" s="7">
        <v>44974</v>
      </c>
      <c r="E3621" s="8" t="s">
        <v>4765</v>
      </c>
      <c r="F3621" s="9">
        <v>1189650</v>
      </c>
      <c r="G3621" s="8" t="s">
        <v>1378</v>
      </c>
      <c r="H3621" s="9">
        <v>124913</v>
      </c>
      <c r="I3621" s="94">
        <v>1064737</v>
      </c>
      <c r="J3621" s="95"/>
      <c r="K3621" s="96"/>
      <c r="L3621" s="97" t="s">
        <v>638</v>
      </c>
      <c r="M3621" s="98"/>
      <c r="N3621" s="15" t="str">
        <f t="shared" si="314"/>
        <v>06395</v>
      </c>
      <c r="O3621" t="str">
        <f t="shared" si="318"/>
        <v/>
      </c>
      <c r="Q3621">
        <f t="shared" si="315"/>
        <v>6395</v>
      </c>
      <c r="R3621" s="14">
        <f t="shared" si="316"/>
        <v>1189650</v>
      </c>
    </row>
    <row r="3622" spans="1:18" ht="38.25" x14ac:dyDescent="0.25">
      <c r="A3622" s="12">
        <v>201</v>
      </c>
      <c r="B3622" s="12" t="s">
        <v>5003</v>
      </c>
      <c r="C3622" s="6" t="s">
        <v>5004</v>
      </c>
      <c r="D3622" s="7">
        <v>44972</v>
      </c>
      <c r="E3622" s="8" t="s">
        <v>4765</v>
      </c>
      <c r="F3622" s="9">
        <v>1656270</v>
      </c>
      <c r="G3622" s="8" t="s">
        <v>1378</v>
      </c>
      <c r="H3622" s="9">
        <v>173908</v>
      </c>
      <c r="I3622" s="94">
        <v>1482362</v>
      </c>
      <c r="J3622" s="95"/>
      <c r="K3622" s="96"/>
      <c r="L3622" s="97" t="s">
        <v>5005</v>
      </c>
      <c r="M3622" s="98"/>
      <c r="N3622" s="15" t="str">
        <f t="shared" si="314"/>
        <v>04204</v>
      </c>
      <c r="O3622" t="str">
        <f t="shared" si="318"/>
        <v/>
      </c>
      <c r="Q3622">
        <f t="shared" si="315"/>
        <v>4204</v>
      </c>
      <c r="R3622" s="14">
        <f t="shared" si="316"/>
        <v>1656270</v>
      </c>
    </row>
    <row r="3623" spans="1:18" ht="38.25" x14ac:dyDescent="0.25">
      <c r="A3623" s="5">
        <v>203</v>
      </c>
      <c r="B3623" s="99" t="s">
        <v>5006</v>
      </c>
      <c r="C3623" s="6" t="s">
        <v>5007</v>
      </c>
      <c r="D3623" s="7">
        <v>44942</v>
      </c>
      <c r="E3623" s="8" t="s">
        <v>4765</v>
      </c>
      <c r="F3623" s="9">
        <v>3806880</v>
      </c>
      <c r="G3623" s="8" t="s">
        <v>1378</v>
      </c>
      <c r="H3623" s="9">
        <v>399723</v>
      </c>
      <c r="I3623" s="101">
        <v>5110736</v>
      </c>
      <c r="J3623" s="102"/>
      <c r="K3623" s="103"/>
      <c r="L3623" s="107" t="s">
        <v>642</v>
      </c>
      <c r="M3623" s="108"/>
      <c r="N3623" s="15" t="str">
        <f t="shared" si="314"/>
        <v>01636</v>
      </c>
      <c r="O3623" t="str">
        <f t="shared" si="318"/>
        <v/>
      </c>
      <c r="Q3623">
        <f t="shared" si="315"/>
        <v>1636</v>
      </c>
      <c r="R3623" s="14">
        <f t="shared" si="316"/>
        <v>3806880</v>
      </c>
    </row>
    <row r="3624" spans="1:18" ht="38.25" x14ac:dyDescent="0.25">
      <c r="A3624" s="11">
        <v>204</v>
      </c>
      <c r="B3624" s="100"/>
      <c r="C3624" s="6" t="s">
        <v>5008</v>
      </c>
      <c r="D3624" s="7">
        <v>44932</v>
      </c>
      <c r="E3624" s="8" t="s">
        <v>4765</v>
      </c>
      <c r="F3624" s="9">
        <v>1903440</v>
      </c>
      <c r="G3624" s="8" t="s">
        <v>1378</v>
      </c>
      <c r="H3624" s="9">
        <v>199861</v>
      </c>
      <c r="I3624" s="104"/>
      <c r="J3624" s="105"/>
      <c r="K3624" s="106"/>
      <c r="L3624" s="109"/>
      <c r="M3624" s="110"/>
      <c r="N3624" s="15" t="str">
        <f t="shared" si="314"/>
        <v>00771</v>
      </c>
      <c r="O3624" t="str">
        <f t="shared" si="318"/>
        <v/>
      </c>
      <c r="Q3624">
        <f t="shared" si="315"/>
        <v>771</v>
      </c>
      <c r="R3624" s="14">
        <f t="shared" si="316"/>
        <v>1903440</v>
      </c>
    </row>
    <row r="3625" spans="1:18" ht="38.25" x14ac:dyDescent="0.25">
      <c r="A3625" s="5">
        <v>205</v>
      </c>
      <c r="B3625" s="99" t="s">
        <v>5009</v>
      </c>
      <c r="C3625" s="6" t="s">
        <v>5010</v>
      </c>
      <c r="D3625" s="7">
        <v>44967</v>
      </c>
      <c r="E3625" s="8" t="s">
        <v>4765</v>
      </c>
      <c r="F3625" s="9">
        <v>2379300</v>
      </c>
      <c r="G3625" s="8" t="s">
        <v>1378</v>
      </c>
      <c r="H3625" s="9">
        <v>249826</v>
      </c>
      <c r="I3625" s="101">
        <v>3736916</v>
      </c>
      <c r="J3625" s="102"/>
      <c r="K3625" s="103"/>
      <c r="L3625" s="107" t="s">
        <v>642</v>
      </c>
      <c r="M3625" s="108"/>
      <c r="N3625" s="15" t="str">
        <f t="shared" ref="N3625:N3688" si="320">+RIGHT(C3625,5)</f>
        <v>03841</v>
      </c>
      <c r="O3625" t="str">
        <f t="shared" si="318"/>
        <v/>
      </c>
      <c r="Q3625">
        <f t="shared" ref="Q3625:Q3688" si="321">+N3625*1</f>
        <v>3841</v>
      </c>
      <c r="R3625" s="14">
        <f t="shared" ref="R3625:R3688" si="322">+F3625</f>
        <v>2379300</v>
      </c>
    </row>
    <row r="3626" spans="1:18" ht="38.25" x14ac:dyDescent="0.25">
      <c r="A3626" s="11">
        <v>206</v>
      </c>
      <c r="B3626" s="100"/>
      <c r="C3626" s="6" t="s">
        <v>5011</v>
      </c>
      <c r="D3626" s="7">
        <v>44978</v>
      </c>
      <c r="E3626" s="8" t="s">
        <v>4765</v>
      </c>
      <c r="F3626" s="9">
        <v>1796025</v>
      </c>
      <c r="G3626" s="8" t="s">
        <v>1378</v>
      </c>
      <c r="H3626" s="9">
        <v>188583</v>
      </c>
      <c r="I3626" s="104"/>
      <c r="J3626" s="105"/>
      <c r="K3626" s="106"/>
      <c r="L3626" s="109"/>
      <c r="M3626" s="110"/>
      <c r="N3626" s="15" t="str">
        <f t="shared" si="320"/>
        <v>06770</v>
      </c>
      <c r="O3626" t="str">
        <f t="shared" si="318"/>
        <v/>
      </c>
      <c r="Q3626">
        <f t="shared" si="321"/>
        <v>6770</v>
      </c>
      <c r="R3626" s="14">
        <f t="shared" si="322"/>
        <v>1796025</v>
      </c>
    </row>
    <row r="3627" spans="1:18" ht="38.25" x14ac:dyDescent="0.25">
      <c r="A3627" s="12">
        <v>208</v>
      </c>
      <c r="B3627" s="12" t="s">
        <v>5012</v>
      </c>
      <c r="C3627" s="6" t="s">
        <v>5013</v>
      </c>
      <c r="D3627" s="7">
        <v>44944</v>
      </c>
      <c r="E3627" s="8" t="s">
        <v>4765</v>
      </c>
      <c r="F3627" s="9">
        <v>4740120</v>
      </c>
      <c r="G3627" s="8" t="s">
        <v>1378</v>
      </c>
      <c r="H3627" s="9">
        <v>497713</v>
      </c>
      <c r="I3627" s="94">
        <v>4242407</v>
      </c>
      <c r="J3627" s="95"/>
      <c r="K3627" s="96"/>
      <c r="L3627" s="97" t="s">
        <v>652</v>
      </c>
      <c r="M3627" s="98"/>
      <c r="N3627" s="15" t="str">
        <f t="shared" si="320"/>
        <v>01774</v>
      </c>
      <c r="O3627" t="str">
        <f t="shared" si="318"/>
        <v/>
      </c>
      <c r="Q3627">
        <f t="shared" si="321"/>
        <v>1774</v>
      </c>
      <c r="R3627" s="14">
        <f t="shared" si="322"/>
        <v>4740120</v>
      </c>
    </row>
    <row r="3628" spans="1:18" ht="38.25" x14ac:dyDescent="0.25">
      <c r="A3628" s="12">
        <v>209</v>
      </c>
      <c r="B3628" s="12" t="s">
        <v>5014</v>
      </c>
      <c r="C3628" s="6" t="s">
        <v>5015</v>
      </c>
      <c r="D3628" s="7">
        <v>44970</v>
      </c>
      <c r="E3628" s="8" t="s">
        <v>4765</v>
      </c>
      <c r="F3628" s="9">
        <v>1917300</v>
      </c>
      <c r="G3628" s="8" t="s">
        <v>1378</v>
      </c>
      <c r="H3628" s="9">
        <v>201317</v>
      </c>
      <c r="I3628" s="94">
        <v>1715983</v>
      </c>
      <c r="J3628" s="95"/>
      <c r="K3628" s="96"/>
      <c r="L3628" s="97" t="s">
        <v>652</v>
      </c>
      <c r="M3628" s="98"/>
      <c r="N3628" s="15" t="str">
        <f t="shared" si="320"/>
        <v>03980</v>
      </c>
      <c r="O3628" t="str">
        <f t="shared" si="318"/>
        <v/>
      </c>
      <c r="Q3628">
        <f t="shared" si="321"/>
        <v>3980</v>
      </c>
      <c r="R3628" s="14">
        <f t="shared" si="322"/>
        <v>1917300</v>
      </c>
    </row>
    <row r="3629" spans="1:18" ht="38.25" x14ac:dyDescent="0.25">
      <c r="A3629" s="12">
        <v>210</v>
      </c>
      <c r="B3629" s="12" t="s">
        <v>5016</v>
      </c>
      <c r="C3629" s="6" t="s">
        <v>5017</v>
      </c>
      <c r="D3629" s="7">
        <v>44929</v>
      </c>
      <c r="E3629" s="8" t="s">
        <v>4765</v>
      </c>
      <c r="F3629" s="9">
        <v>933240</v>
      </c>
      <c r="G3629" s="8" t="s">
        <v>29</v>
      </c>
      <c r="H3629" s="9">
        <v>97990</v>
      </c>
      <c r="I3629" s="94">
        <v>835250</v>
      </c>
      <c r="J3629" s="95"/>
      <c r="K3629" s="96"/>
      <c r="L3629" s="97" t="s">
        <v>664</v>
      </c>
      <c r="M3629" s="98"/>
      <c r="N3629" s="15" t="str">
        <f t="shared" si="320"/>
        <v>00111</v>
      </c>
      <c r="O3629" t="str">
        <f t="shared" si="318"/>
        <v/>
      </c>
      <c r="Q3629">
        <f t="shared" si="321"/>
        <v>111</v>
      </c>
      <c r="R3629" s="14">
        <f t="shared" si="322"/>
        <v>933240</v>
      </c>
    </row>
    <row r="3630" spans="1:18" ht="38.25" x14ac:dyDescent="0.25">
      <c r="A3630" s="5">
        <v>211</v>
      </c>
      <c r="B3630" s="99" t="s">
        <v>5018</v>
      </c>
      <c r="C3630" s="6" t="s">
        <v>5019</v>
      </c>
      <c r="D3630" s="7">
        <v>44930</v>
      </c>
      <c r="E3630" s="8" t="s">
        <v>4765</v>
      </c>
      <c r="F3630" s="9">
        <v>1418340</v>
      </c>
      <c r="G3630" s="8" t="s">
        <v>1378</v>
      </c>
      <c r="H3630" s="9">
        <v>148926</v>
      </c>
      <c r="I3630" s="101">
        <v>9754229</v>
      </c>
      <c r="J3630" s="102"/>
      <c r="K3630" s="103"/>
      <c r="L3630" s="107" t="s">
        <v>664</v>
      </c>
      <c r="M3630" s="108"/>
      <c r="N3630" s="15" t="str">
        <f t="shared" si="320"/>
        <v>00382</v>
      </c>
      <c r="O3630" t="str">
        <f t="shared" si="318"/>
        <v/>
      </c>
      <c r="Q3630">
        <f t="shared" si="321"/>
        <v>382</v>
      </c>
      <c r="R3630" s="14">
        <f t="shared" si="322"/>
        <v>1418340</v>
      </c>
    </row>
    <row r="3631" spans="1:18" ht="38.25" x14ac:dyDescent="0.25">
      <c r="A3631" s="10">
        <v>212</v>
      </c>
      <c r="B3631" s="111"/>
      <c r="C3631" s="6" t="s">
        <v>5020</v>
      </c>
      <c r="D3631" s="7">
        <v>44943</v>
      </c>
      <c r="E3631" s="8" t="s">
        <v>4765</v>
      </c>
      <c r="F3631" s="9">
        <v>7576800</v>
      </c>
      <c r="G3631" s="8" t="s">
        <v>1378</v>
      </c>
      <c r="H3631" s="9">
        <v>795564</v>
      </c>
      <c r="I3631" s="112"/>
      <c r="J3631" s="113"/>
      <c r="K3631" s="114"/>
      <c r="L3631" s="115"/>
      <c r="M3631" s="116"/>
      <c r="N3631" s="15" t="str">
        <f t="shared" si="320"/>
        <v>01741</v>
      </c>
      <c r="O3631" t="str">
        <f t="shared" si="318"/>
        <v/>
      </c>
      <c r="Q3631">
        <f t="shared" si="321"/>
        <v>1741</v>
      </c>
      <c r="R3631" s="14">
        <f t="shared" si="322"/>
        <v>7576800</v>
      </c>
    </row>
    <row r="3632" spans="1:18" ht="38.25" x14ac:dyDescent="0.25">
      <c r="A3632" s="11">
        <v>213</v>
      </c>
      <c r="B3632" s="100"/>
      <c r="C3632" s="6" t="s">
        <v>5021</v>
      </c>
      <c r="D3632" s="7">
        <v>44938</v>
      </c>
      <c r="E3632" s="8" t="s">
        <v>4765</v>
      </c>
      <c r="F3632" s="9">
        <v>1903440</v>
      </c>
      <c r="G3632" s="8" t="s">
        <v>1378</v>
      </c>
      <c r="H3632" s="9">
        <v>199861</v>
      </c>
      <c r="I3632" s="104"/>
      <c r="J3632" s="105"/>
      <c r="K3632" s="106"/>
      <c r="L3632" s="109"/>
      <c r="M3632" s="110"/>
      <c r="N3632" s="15" t="str">
        <f t="shared" si="320"/>
        <v>01388</v>
      </c>
      <c r="O3632" t="str">
        <f t="shared" si="318"/>
        <v/>
      </c>
      <c r="Q3632">
        <f t="shared" si="321"/>
        <v>1388</v>
      </c>
      <c r="R3632" s="14">
        <f t="shared" si="322"/>
        <v>1903440</v>
      </c>
    </row>
    <row r="3633" spans="1:18" ht="38.25" x14ac:dyDescent="0.25">
      <c r="A3633" s="5">
        <v>214</v>
      </c>
      <c r="B3633" s="99" t="s">
        <v>5022</v>
      </c>
      <c r="C3633" s="6" t="s">
        <v>5023</v>
      </c>
      <c r="D3633" s="7">
        <v>44971</v>
      </c>
      <c r="E3633" s="8" t="s">
        <v>5024</v>
      </c>
      <c r="F3633" s="9">
        <v>1166550</v>
      </c>
      <c r="G3633" s="8" t="s">
        <v>1378</v>
      </c>
      <c r="H3633" s="9">
        <v>122488</v>
      </c>
      <c r="I3633" s="101">
        <v>2108799</v>
      </c>
      <c r="J3633" s="102"/>
      <c r="K3633" s="103"/>
      <c r="L3633" s="107" t="s">
        <v>664</v>
      </c>
      <c r="M3633" s="108"/>
      <c r="N3633" s="15" t="str">
        <f t="shared" si="320"/>
        <v>04070</v>
      </c>
      <c r="O3633" t="str">
        <f t="shared" si="318"/>
        <v/>
      </c>
      <c r="Q3633">
        <f t="shared" si="321"/>
        <v>4070</v>
      </c>
      <c r="R3633" s="14">
        <f t="shared" si="322"/>
        <v>1166550</v>
      </c>
    </row>
    <row r="3634" spans="1:18" ht="38.25" x14ac:dyDescent="0.25">
      <c r="A3634" s="11">
        <v>215</v>
      </c>
      <c r="B3634" s="100"/>
      <c r="C3634" s="6" t="s">
        <v>5025</v>
      </c>
      <c r="D3634" s="7">
        <v>44967</v>
      </c>
      <c r="E3634" s="8" t="s">
        <v>4765</v>
      </c>
      <c r="F3634" s="9">
        <v>1189650</v>
      </c>
      <c r="G3634" s="8" t="s">
        <v>1378</v>
      </c>
      <c r="H3634" s="9">
        <v>124913</v>
      </c>
      <c r="I3634" s="104"/>
      <c r="J3634" s="105"/>
      <c r="K3634" s="106"/>
      <c r="L3634" s="109"/>
      <c r="M3634" s="110"/>
      <c r="N3634" s="15" t="str">
        <f t="shared" si="320"/>
        <v>03818</v>
      </c>
      <c r="O3634" t="str">
        <f t="shared" si="318"/>
        <v/>
      </c>
      <c r="Q3634">
        <f t="shared" si="321"/>
        <v>3818</v>
      </c>
      <c r="R3634" s="14">
        <f t="shared" si="322"/>
        <v>1189650</v>
      </c>
    </row>
    <row r="3635" spans="1:18" ht="38.25" x14ac:dyDescent="0.25">
      <c r="A3635" s="12">
        <v>217</v>
      </c>
      <c r="B3635" s="12" t="s">
        <v>5026</v>
      </c>
      <c r="C3635" s="6" t="s">
        <v>5027</v>
      </c>
      <c r="D3635" s="7">
        <v>44929</v>
      </c>
      <c r="E3635" s="8" t="s">
        <v>4765</v>
      </c>
      <c r="F3635" s="9">
        <v>933240</v>
      </c>
      <c r="G3635" s="8" t="s">
        <v>29</v>
      </c>
      <c r="H3635" s="9">
        <v>97990</v>
      </c>
      <c r="I3635" s="94">
        <v>835250</v>
      </c>
      <c r="J3635" s="95"/>
      <c r="K3635" s="96"/>
      <c r="L3635" s="97" t="s">
        <v>676</v>
      </c>
      <c r="M3635" s="98"/>
      <c r="N3635" s="15" t="str">
        <f t="shared" si="320"/>
        <v>00131</v>
      </c>
      <c r="O3635" t="str">
        <f t="shared" si="318"/>
        <v/>
      </c>
      <c r="Q3635">
        <f t="shared" si="321"/>
        <v>131</v>
      </c>
      <c r="R3635" s="14">
        <f t="shared" si="322"/>
        <v>933240</v>
      </c>
    </row>
    <row r="3636" spans="1:18" ht="38.25" x14ac:dyDescent="0.25">
      <c r="A3636" s="12">
        <v>218</v>
      </c>
      <c r="B3636" s="12" t="s">
        <v>5028</v>
      </c>
      <c r="C3636" s="6" t="s">
        <v>5029</v>
      </c>
      <c r="D3636" s="7">
        <v>44939</v>
      </c>
      <c r="E3636" s="8" t="s">
        <v>4765</v>
      </c>
      <c r="F3636" s="9">
        <v>1903440</v>
      </c>
      <c r="G3636" s="8" t="s">
        <v>1378</v>
      </c>
      <c r="H3636" s="9">
        <v>199861</v>
      </c>
      <c r="I3636" s="94">
        <v>1703579</v>
      </c>
      <c r="J3636" s="95"/>
      <c r="K3636" s="96"/>
      <c r="L3636" s="97" t="s">
        <v>676</v>
      </c>
      <c r="M3636" s="98"/>
      <c r="N3636" s="15" t="str">
        <f t="shared" si="320"/>
        <v>01524</v>
      </c>
      <c r="O3636" t="str">
        <f t="shared" si="318"/>
        <v/>
      </c>
      <c r="Q3636">
        <f t="shared" si="321"/>
        <v>1524</v>
      </c>
      <c r="R3636" s="14">
        <f t="shared" si="322"/>
        <v>1903440</v>
      </c>
    </row>
    <row r="3637" spans="1:18" ht="38.25" x14ac:dyDescent="0.25">
      <c r="A3637" s="5">
        <v>219</v>
      </c>
      <c r="B3637" s="99" t="s">
        <v>5030</v>
      </c>
      <c r="C3637" s="6" t="s">
        <v>5031</v>
      </c>
      <c r="D3637" s="7">
        <v>44968</v>
      </c>
      <c r="E3637" s="8" t="s">
        <v>4765</v>
      </c>
      <c r="F3637" s="9">
        <v>723030</v>
      </c>
      <c r="G3637" s="8" t="s">
        <v>1378</v>
      </c>
      <c r="H3637" s="9">
        <v>75918</v>
      </c>
      <c r="I3637" s="101">
        <v>2776585</v>
      </c>
      <c r="J3637" s="102"/>
      <c r="K3637" s="103"/>
      <c r="L3637" s="107" t="s">
        <v>676</v>
      </c>
      <c r="M3637" s="108"/>
      <c r="N3637" s="15" t="str">
        <f t="shared" si="320"/>
        <v>03912</v>
      </c>
      <c r="O3637" t="str">
        <f t="shared" si="318"/>
        <v/>
      </c>
      <c r="Q3637">
        <f t="shared" si="321"/>
        <v>3912</v>
      </c>
      <c r="R3637" s="14">
        <f t="shared" si="322"/>
        <v>723030</v>
      </c>
    </row>
    <row r="3638" spans="1:18" ht="38.25" x14ac:dyDescent="0.25">
      <c r="A3638" s="11">
        <v>220</v>
      </c>
      <c r="B3638" s="100"/>
      <c r="C3638" s="6" t="s">
        <v>5032</v>
      </c>
      <c r="D3638" s="7">
        <v>44978</v>
      </c>
      <c r="E3638" s="8" t="s">
        <v>4765</v>
      </c>
      <c r="F3638" s="9">
        <v>2379300</v>
      </c>
      <c r="G3638" s="8" t="s">
        <v>1378</v>
      </c>
      <c r="H3638" s="9">
        <v>249827</v>
      </c>
      <c r="I3638" s="104"/>
      <c r="J3638" s="105"/>
      <c r="K3638" s="106"/>
      <c r="L3638" s="109"/>
      <c r="M3638" s="110"/>
      <c r="N3638" s="15" t="str">
        <f t="shared" si="320"/>
        <v>06773</v>
      </c>
      <c r="O3638" t="str">
        <f t="shared" si="318"/>
        <v/>
      </c>
      <c r="Q3638">
        <f t="shared" si="321"/>
        <v>6773</v>
      </c>
      <c r="R3638" s="14">
        <f t="shared" si="322"/>
        <v>2379300</v>
      </c>
    </row>
    <row r="3639" spans="1:18" ht="38.25" x14ac:dyDescent="0.25">
      <c r="A3639" s="5">
        <v>222</v>
      </c>
      <c r="B3639" s="99" t="s">
        <v>5033</v>
      </c>
      <c r="C3639" s="6" t="s">
        <v>5034</v>
      </c>
      <c r="D3639" s="7">
        <v>44943</v>
      </c>
      <c r="E3639" s="8" t="s">
        <v>4765</v>
      </c>
      <c r="F3639" s="9">
        <v>11457600</v>
      </c>
      <c r="G3639" s="8" t="s">
        <v>1378</v>
      </c>
      <c r="H3639" s="9">
        <v>1203048</v>
      </c>
      <c r="I3639" s="101">
        <v>13661710</v>
      </c>
      <c r="J3639" s="102"/>
      <c r="K3639" s="103"/>
      <c r="L3639" s="107" t="s">
        <v>696</v>
      </c>
      <c r="M3639" s="108"/>
      <c r="N3639" s="15" t="str">
        <f t="shared" si="320"/>
        <v>01713</v>
      </c>
      <c r="O3639" t="str">
        <f t="shared" si="318"/>
        <v/>
      </c>
      <c r="Q3639">
        <f t="shared" si="321"/>
        <v>1713</v>
      </c>
      <c r="R3639" s="14">
        <f t="shared" si="322"/>
        <v>11457600</v>
      </c>
    </row>
    <row r="3640" spans="1:18" ht="38.25" x14ac:dyDescent="0.25">
      <c r="A3640" s="10">
        <v>223</v>
      </c>
      <c r="B3640" s="111"/>
      <c r="C3640" s="6" t="s">
        <v>5035</v>
      </c>
      <c r="D3640" s="7">
        <v>44937</v>
      </c>
      <c r="E3640" s="8" t="s">
        <v>4765</v>
      </c>
      <c r="F3640" s="9">
        <v>1903440</v>
      </c>
      <c r="G3640" s="8" t="s">
        <v>1378</v>
      </c>
      <c r="H3640" s="9">
        <v>199861</v>
      </c>
      <c r="I3640" s="112"/>
      <c r="J3640" s="113"/>
      <c r="K3640" s="114"/>
      <c r="L3640" s="115"/>
      <c r="M3640" s="116"/>
      <c r="N3640" s="15" t="str">
        <f t="shared" si="320"/>
        <v>01058</v>
      </c>
      <c r="O3640" t="str">
        <f t="shared" si="318"/>
        <v/>
      </c>
      <c r="Q3640">
        <f t="shared" si="321"/>
        <v>1058</v>
      </c>
      <c r="R3640" s="14">
        <f t="shared" si="322"/>
        <v>1903440</v>
      </c>
    </row>
    <row r="3641" spans="1:18" ht="38.25" x14ac:dyDescent="0.25">
      <c r="A3641" s="11">
        <v>224</v>
      </c>
      <c r="B3641" s="100"/>
      <c r="C3641" s="6" t="s">
        <v>5036</v>
      </c>
      <c r="D3641" s="7">
        <v>44935</v>
      </c>
      <c r="E3641" s="8" t="s">
        <v>4765</v>
      </c>
      <c r="F3641" s="9">
        <v>1903440</v>
      </c>
      <c r="G3641" s="8" t="s">
        <v>1378</v>
      </c>
      <c r="H3641" s="9">
        <v>199861</v>
      </c>
      <c r="I3641" s="104"/>
      <c r="J3641" s="105"/>
      <c r="K3641" s="106"/>
      <c r="L3641" s="109"/>
      <c r="M3641" s="110"/>
      <c r="N3641" s="15" t="str">
        <f t="shared" si="320"/>
        <v>00910</v>
      </c>
      <c r="O3641" t="str">
        <f t="shared" si="318"/>
        <v/>
      </c>
      <c r="Q3641">
        <f t="shared" si="321"/>
        <v>910</v>
      </c>
      <c r="R3641" s="14">
        <f t="shared" si="322"/>
        <v>1903440</v>
      </c>
    </row>
    <row r="3642" spans="1:18" ht="38.25" x14ac:dyDescent="0.25">
      <c r="A3642" s="5">
        <v>225</v>
      </c>
      <c r="B3642" s="99" t="s">
        <v>5037</v>
      </c>
      <c r="C3642" s="6" t="s">
        <v>5038</v>
      </c>
      <c r="D3642" s="7">
        <v>44970</v>
      </c>
      <c r="E3642" s="8" t="s">
        <v>4765</v>
      </c>
      <c r="F3642" s="9">
        <v>2379300</v>
      </c>
      <c r="G3642" s="8" t="s">
        <v>1378</v>
      </c>
      <c r="H3642" s="9">
        <v>249827</v>
      </c>
      <c r="I3642" s="101">
        <v>4258947</v>
      </c>
      <c r="J3642" s="102"/>
      <c r="K3642" s="103"/>
      <c r="L3642" s="107" t="s">
        <v>696</v>
      </c>
      <c r="M3642" s="108"/>
      <c r="N3642" s="15" t="str">
        <f t="shared" si="320"/>
        <v>03967</v>
      </c>
      <c r="O3642" t="str">
        <f t="shared" si="318"/>
        <v/>
      </c>
      <c r="Q3642">
        <f t="shared" si="321"/>
        <v>3967</v>
      </c>
      <c r="R3642" s="14">
        <f t="shared" si="322"/>
        <v>2379300</v>
      </c>
    </row>
    <row r="3643" spans="1:18" ht="38.25" x14ac:dyDescent="0.25">
      <c r="A3643" s="11">
        <v>226</v>
      </c>
      <c r="B3643" s="100"/>
      <c r="C3643" s="6" t="s">
        <v>5039</v>
      </c>
      <c r="D3643" s="7">
        <v>44984</v>
      </c>
      <c r="E3643" s="8" t="s">
        <v>4765</v>
      </c>
      <c r="F3643" s="9">
        <v>2379300</v>
      </c>
      <c r="G3643" s="8" t="s">
        <v>1378</v>
      </c>
      <c r="H3643" s="9">
        <v>249827</v>
      </c>
      <c r="I3643" s="104"/>
      <c r="J3643" s="105"/>
      <c r="K3643" s="106"/>
      <c r="L3643" s="109"/>
      <c r="M3643" s="110"/>
      <c r="N3643" s="15" t="str">
        <f t="shared" si="320"/>
        <v>09033</v>
      </c>
      <c r="O3643" t="str">
        <f t="shared" si="318"/>
        <v/>
      </c>
      <c r="Q3643">
        <f t="shared" si="321"/>
        <v>9033</v>
      </c>
      <c r="R3643" s="14">
        <f t="shared" si="322"/>
        <v>2379300</v>
      </c>
    </row>
    <row r="3644" spans="1:18" ht="38.25" x14ac:dyDescent="0.25">
      <c r="A3644" s="12">
        <v>227</v>
      </c>
      <c r="B3644" s="12" t="s">
        <v>5040</v>
      </c>
      <c r="C3644" s="6" t="s">
        <v>5041</v>
      </c>
      <c r="D3644" s="7">
        <v>44931</v>
      </c>
      <c r="E3644" s="8" t="s">
        <v>4765</v>
      </c>
      <c r="F3644" s="9">
        <v>951720</v>
      </c>
      <c r="G3644" s="8" t="s">
        <v>1378</v>
      </c>
      <c r="H3644" s="9">
        <v>99931</v>
      </c>
      <c r="I3644" s="94">
        <v>851789</v>
      </c>
      <c r="J3644" s="95"/>
      <c r="K3644" s="96"/>
      <c r="L3644" s="97" t="s">
        <v>705</v>
      </c>
      <c r="M3644" s="98"/>
      <c r="N3644" s="15" t="str">
        <f t="shared" si="320"/>
        <v>'408</v>
      </c>
      <c r="O3644" t="str">
        <f t="shared" si="318"/>
        <v/>
      </c>
      <c r="Q3644">
        <f t="shared" ref="Q3644:Q3645" si="323">RIGHT(N3644,LEN(N3644)-1)*1</f>
        <v>408</v>
      </c>
      <c r="R3644" s="14">
        <f t="shared" si="322"/>
        <v>951720</v>
      </c>
    </row>
    <row r="3645" spans="1:18" ht="38.25" x14ac:dyDescent="0.25">
      <c r="A3645" s="12">
        <v>228</v>
      </c>
      <c r="B3645" s="12" t="s">
        <v>5042</v>
      </c>
      <c r="C3645" s="6" t="s">
        <v>5043</v>
      </c>
      <c r="D3645" s="7">
        <v>44968</v>
      </c>
      <c r="E3645" s="8" t="s">
        <v>4765</v>
      </c>
      <c r="F3645" s="9">
        <v>1539615</v>
      </c>
      <c r="G3645" s="8" t="s">
        <v>1378</v>
      </c>
      <c r="H3645" s="9">
        <v>161660</v>
      </c>
      <c r="I3645" s="94">
        <v>1377955</v>
      </c>
      <c r="J3645" s="95"/>
      <c r="K3645" s="96"/>
      <c r="L3645" s="97" t="s">
        <v>705</v>
      </c>
      <c r="M3645" s="98"/>
      <c r="N3645" s="15" t="str">
        <f t="shared" si="320"/>
        <v>'3880</v>
      </c>
      <c r="O3645" t="str">
        <f t="shared" si="318"/>
        <v/>
      </c>
      <c r="Q3645">
        <f t="shared" si="323"/>
        <v>3880</v>
      </c>
      <c r="R3645" s="14">
        <f t="shared" si="322"/>
        <v>1539615</v>
      </c>
    </row>
    <row r="3646" spans="1:18" ht="38.25" x14ac:dyDescent="0.25">
      <c r="A3646" s="12">
        <v>230</v>
      </c>
      <c r="B3646" s="12" t="s">
        <v>5044</v>
      </c>
      <c r="C3646" s="6" t="s">
        <v>5045</v>
      </c>
      <c r="D3646" s="7">
        <v>44930</v>
      </c>
      <c r="E3646" s="8" t="s">
        <v>4765</v>
      </c>
      <c r="F3646" s="9">
        <v>933240</v>
      </c>
      <c r="G3646" s="8" t="s">
        <v>1378</v>
      </c>
      <c r="H3646" s="9">
        <v>97990</v>
      </c>
      <c r="I3646" s="94">
        <v>835250</v>
      </c>
      <c r="J3646" s="95"/>
      <c r="K3646" s="96"/>
      <c r="L3646" s="97" t="s">
        <v>710</v>
      </c>
      <c r="M3646" s="98"/>
      <c r="N3646" s="15" t="str">
        <f t="shared" si="320"/>
        <v>00302</v>
      </c>
      <c r="O3646" t="str">
        <f t="shared" si="318"/>
        <v/>
      </c>
      <c r="Q3646">
        <f t="shared" si="321"/>
        <v>302</v>
      </c>
      <c r="R3646" s="14">
        <f t="shared" si="322"/>
        <v>933240</v>
      </c>
    </row>
    <row r="3647" spans="1:18" ht="38.25" x14ac:dyDescent="0.25">
      <c r="A3647" s="5">
        <v>231</v>
      </c>
      <c r="B3647" s="99" t="s">
        <v>5046</v>
      </c>
      <c r="C3647" s="6" t="s">
        <v>5047</v>
      </c>
      <c r="D3647" s="7">
        <v>44979</v>
      </c>
      <c r="E3647" s="8" t="s">
        <v>5048</v>
      </c>
      <c r="F3647" s="9">
        <v>583275</v>
      </c>
      <c r="G3647" s="8" t="s">
        <v>1378</v>
      </c>
      <c r="H3647" s="9">
        <v>61244</v>
      </c>
      <c r="I3647" s="101">
        <v>1586768</v>
      </c>
      <c r="J3647" s="102"/>
      <c r="K3647" s="103"/>
      <c r="L3647" s="107" t="s">
        <v>710</v>
      </c>
      <c r="M3647" s="108"/>
      <c r="N3647" s="15" t="str">
        <f t="shared" si="320"/>
        <v>06873</v>
      </c>
      <c r="O3647" t="str">
        <f t="shared" si="318"/>
        <v/>
      </c>
      <c r="Q3647">
        <f t="shared" si="321"/>
        <v>6873</v>
      </c>
      <c r="R3647" s="14">
        <f t="shared" si="322"/>
        <v>583275</v>
      </c>
    </row>
    <row r="3648" spans="1:18" ht="38.25" x14ac:dyDescent="0.25">
      <c r="A3648" s="10">
        <v>232</v>
      </c>
      <c r="B3648" s="111"/>
      <c r="C3648" s="6" t="s">
        <v>5049</v>
      </c>
      <c r="D3648" s="7">
        <v>44965</v>
      </c>
      <c r="E3648" s="8" t="s">
        <v>4765</v>
      </c>
      <c r="F3648" s="9">
        <v>583275</v>
      </c>
      <c r="G3648" s="8" t="s">
        <v>1378</v>
      </c>
      <c r="H3648" s="9">
        <v>61244</v>
      </c>
      <c r="I3648" s="112"/>
      <c r="J3648" s="113"/>
      <c r="K3648" s="114"/>
      <c r="L3648" s="115"/>
      <c r="M3648" s="116"/>
      <c r="N3648" s="15" t="str">
        <f t="shared" si="320"/>
        <v>03152</v>
      </c>
      <c r="O3648" t="str">
        <f t="shared" si="318"/>
        <v/>
      </c>
      <c r="Q3648">
        <f t="shared" si="321"/>
        <v>3152</v>
      </c>
      <c r="R3648" s="14">
        <f t="shared" si="322"/>
        <v>583275</v>
      </c>
    </row>
    <row r="3649" spans="1:18" ht="38.25" x14ac:dyDescent="0.25">
      <c r="A3649" s="11">
        <v>233</v>
      </c>
      <c r="B3649" s="100"/>
      <c r="C3649" s="6" t="s">
        <v>5050</v>
      </c>
      <c r="D3649" s="7">
        <v>44972</v>
      </c>
      <c r="E3649" s="8" t="s">
        <v>4771</v>
      </c>
      <c r="F3649" s="9">
        <v>606375</v>
      </c>
      <c r="G3649" s="8" t="s">
        <v>1378</v>
      </c>
      <c r="H3649" s="9">
        <v>63669</v>
      </c>
      <c r="I3649" s="104"/>
      <c r="J3649" s="105"/>
      <c r="K3649" s="106"/>
      <c r="L3649" s="109"/>
      <c r="M3649" s="110"/>
      <c r="N3649" s="15" t="str">
        <f t="shared" si="320"/>
        <v>04200</v>
      </c>
      <c r="O3649" t="str">
        <f t="shared" si="318"/>
        <v/>
      </c>
      <c r="Q3649">
        <f t="shared" si="321"/>
        <v>4200</v>
      </c>
      <c r="R3649" s="14">
        <f t="shared" si="322"/>
        <v>606375</v>
      </c>
    </row>
    <row r="3650" spans="1:18" ht="25.5" x14ac:dyDescent="0.25">
      <c r="A3650" s="12">
        <v>234</v>
      </c>
      <c r="B3650" s="12" t="s">
        <v>5051</v>
      </c>
      <c r="C3650" s="6" t="s">
        <v>5052</v>
      </c>
      <c r="D3650" s="7">
        <v>44930</v>
      </c>
      <c r="E3650" s="8" t="s">
        <v>5053</v>
      </c>
      <c r="F3650" s="9">
        <v>933240</v>
      </c>
      <c r="G3650" s="8" t="s">
        <v>1378</v>
      </c>
      <c r="H3650" s="9">
        <v>97990</v>
      </c>
      <c r="I3650" s="94">
        <v>835250</v>
      </c>
      <c r="J3650" s="95"/>
      <c r="K3650" s="96"/>
      <c r="L3650" s="97" t="s">
        <v>714</v>
      </c>
      <c r="M3650" s="98"/>
      <c r="N3650" s="15" t="str">
        <f t="shared" si="320"/>
        <v>'A312</v>
      </c>
      <c r="O3650" t="str">
        <f t="shared" si="318"/>
        <v/>
      </c>
      <c r="Q3650">
        <f>RIGHT(N3650,LEN(N3650)-2)*1</f>
        <v>312</v>
      </c>
      <c r="R3650" s="14">
        <f t="shared" si="322"/>
        <v>933240</v>
      </c>
    </row>
    <row r="3651" spans="1:18" ht="38.25" x14ac:dyDescent="0.25">
      <c r="A3651" s="12">
        <v>235</v>
      </c>
      <c r="B3651" s="12" t="s">
        <v>5054</v>
      </c>
      <c r="C3651" s="6" t="s">
        <v>5055</v>
      </c>
      <c r="D3651" s="7">
        <v>44970</v>
      </c>
      <c r="E3651" s="8" t="s">
        <v>4765</v>
      </c>
      <c r="F3651" s="9">
        <v>1189650</v>
      </c>
      <c r="G3651" s="8" t="s">
        <v>1378</v>
      </c>
      <c r="H3651" s="9">
        <v>124913</v>
      </c>
      <c r="I3651" s="94">
        <v>1064737</v>
      </c>
      <c r="J3651" s="95"/>
      <c r="K3651" s="96"/>
      <c r="L3651" s="97" t="s">
        <v>714</v>
      </c>
      <c r="M3651" s="98"/>
      <c r="N3651" s="15" t="str">
        <f t="shared" si="320"/>
        <v>03958</v>
      </c>
      <c r="O3651" t="str">
        <f t="shared" si="318"/>
        <v/>
      </c>
      <c r="Q3651">
        <f t="shared" si="321"/>
        <v>3958</v>
      </c>
      <c r="R3651" s="14">
        <f t="shared" si="322"/>
        <v>1189650</v>
      </c>
    </row>
    <row r="3652" spans="1:18" ht="38.25" x14ac:dyDescent="0.25">
      <c r="A3652" s="12">
        <v>236</v>
      </c>
      <c r="B3652" s="12" t="s">
        <v>5056</v>
      </c>
      <c r="C3652" s="6" t="s">
        <v>5057</v>
      </c>
      <c r="D3652" s="7">
        <v>44929</v>
      </c>
      <c r="E3652" s="8" t="s">
        <v>4765</v>
      </c>
      <c r="F3652" s="9">
        <v>466620</v>
      </c>
      <c r="G3652" s="8" t="s">
        <v>29</v>
      </c>
      <c r="H3652" s="9">
        <v>48995</v>
      </c>
      <c r="I3652" s="94">
        <v>417625</v>
      </c>
      <c r="J3652" s="95"/>
      <c r="K3652" s="96"/>
      <c r="L3652" s="97" t="s">
        <v>720</v>
      </c>
      <c r="M3652" s="98"/>
      <c r="N3652" s="15" t="str">
        <f t="shared" si="320"/>
        <v>00128</v>
      </c>
      <c r="O3652" t="str">
        <f t="shared" si="318"/>
        <v/>
      </c>
      <c r="Q3652">
        <f t="shared" si="321"/>
        <v>128</v>
      </c>
      <c r="R3652" s="14">
        <f t="shared" si="322"/>
        <v>466620</v>
      </c>
    </row>
    <row r="3653" spans="1:18" ht="38.25" x14ac:dyDescent="0.25">
      <c r="A3653" s="12">
        <v>238</v>
      </c>
      <c r="B3653" s="12" t="s">
        <v>5058</v>
      </c>
      <c r="C3653" s="6" t="s">
        <v>5059</v>
      </c>
      <c r="D3653" s="7">
        <v>44929</v>
      </c>
      <c r="E3653" s="8" t="s">
        <v>4765</v>
      </c>
      <c r="F3653" s="9">
        <v>933240</v>
      </c>
      <c r="G3653" s="8" t="s">
        <v>1378</v>
      </c>
      <c r="H3653" s="9">
        <v>97990</v>
      </c>
      <c r="I3653" s="94">
        <v>835250</v>
      </c>
      <c r="J3653" s="95"/>
      <c r="K3653" s="96"/>
      <c r="L3653" s="97" t="s">
        <v>724</v>
      </c>
      <c r="M3653" s="98"/>
      <c r="N3653" s="15" t="str">
        <f t="shared" si="320"/>
        <v>00153</v>
      </c>
      <c r="O3653" t="str">
        <f t="shared" si="318"/>
        <v/>
      </c>
      <c r="Q3653">
        <f t="shared" si="321"/>
        <v>153</v>
      </c>
      <c r="R3653" s="14">
        <f t="shared" si="322"/>
        <v>933240</v>
      </c>
    </row>
    <row r="3654" spans="1:18" ht="38.25" x14ac:dyDescent="0.25">
      <c r="A3654" s="5">
        <v>239</v>
      </c>
      <c r="B3654" s="99" t="s">
        <v>5060</v>
      </c>
      <c r="C3654" s="6" t="s">
        <v>5061</v>
      </c>
      <c r="D3654" s="7">
        <v>44978</v>
      </c>
      <c r="E3654" s="8" t="s">
        <v>4765</v>
      </c>
      <c r="F3654" s="9">
        <v>583275</v>
      </c>
      <c r="G3654" s="8" t="s">
        <v>1378</v>
      </c>
      <c r="H3654" s="9">
        <v>61244</v>
      </c>
      <c r="I3654" s="101">
        <v>1607442</v>
      </c>
      <c r="J3654" s="102"/>
      <c r="K3654" s="103"/>
      <c r="L3654" s="107" t="s">
        <v>724</v>
      </c>
      <c r="M3654" s="108"/>
      <c r="N3654" s="15" t="str">
        <f t="shared" si="320"/>
        <v>06794</v>
      </c>
      <c r="O3654" t="str">
        <f t="shared" si="318"/>
        <v/>
      </c>
      <c r="Q3654">
        <f t="shared" si="321"/>
        <v>6794</v>
      </c>
      <c r="R3654" s="14">
        <f t="shared" si="322"/>
        <v>583275</v>
      </c>
    </row>
    <row r="3655" spans="1:18" ht="38.25" x14ac:dyDescent="0.25">
      <c r="A3655" s="11">
        <v>240</v>
      </c>
      <c r="B3655" s="100"/>
      <c r="C3655" s="6" t="s">
        <v>5062</v>
      </c>
      <c r="D3655" s="7">
        <v>44972</v>
      </c>
      <c r="E3655" s="8" t="s">
        <v>4771</v>
      </c>
      <c r="F3655" s="9">
        <v>1212750</v>
      </c>
      <c r="G3655" s="8" t="s">
        <v>1378</v>
      </c>
      <c r="H3655" s="9">
        <v>127339</v>
      </c>
      <c r="I3655" s="104"/>
      <c r="J3655" s="105"/>
      <c r="K3655" s="106"/>
      <c r="L3655" s="109"/>
      <c r="M3655" s="110"/>
      <c r="N3655" s="15" t="str">
        <f t="shared" si="320"/>
        <v>04116</v>
      </c>
      <c r="O3655" t="str">
        <f t="shared" si="318"/>
        <v/>
      </c>
      <c r="Q3655">
        <f t="shared" si="321"/>
        <v>4116</v>
      </c>
      <c r="R3655" s="14">
        <f t="shared" si="322"/>
        <v>1212750</v>
      </c>
    </row>
    <row r="3656" spans="1:18" ht="38.25" x14ac:dyDescent="0.25">
      <c r="A3656" s="12">
        <v>241</v>
      </c>
      <c r="B3656" s="12" t="s">
        <v>5063</v>
      </c>
      <c r="C3656" s="6" t="s">
        <v>5064</v>
      </c>
      <c r="D3656" s="7">
        <v>44932</v>
      </c>
      <c r="E3656" s="8" t="s">
        <v>4765</v>
      </c>
      <c r="F3656" s="9">
        <v>933240</v>
      </c>
      <c r="G3656" s="8" t="s">
        <v>1378</v>
      </c>
      <c r="H3656" s="9">
        <v>97990</v>
      </c>
      <c r="I3656" s="94">
        <v>835250</v>
      </c>
      <c r="J3656" s="95"/>
      <c r="K3656" s="96"/>
      <c r="L3656" s="97" t="s">
        <v>729</v>
      </c>
      <c r="M3656" s="98"/>
      <c r="N3656" s="15" t="str">
        <f t="shared" si="320"/>
        <v>'A763</v>
      </c>
      <c r="O3656" t="str">
        <f t="shared" si="318"/>
        <v/>
      </c>
      <c r="Q3656">
        <f>RIGHT(N3656,LEN(N3656)-2)*1</f>
        <v>763</v>
      </c>
      <c r="R3656" s="14">
        <f t="shared" si="322"/>
        <v>933240</v>
      </c>
    </row>
    <row r="3657" spans="1:18" ht="38.25" x14ac:dyDescent="0.25">
      <c r="A3657" s="12">
        <v>243</v>
      </c>
      <c r="B3657" s="12" t="s">
        <v>5065</v>
      </c>
      <c r="C3657" s="6" t="s">
        <v>5066</v>
      </c>
      <c r="D3657" s="7">
        <v>44968</v>
      </c>
      <c r="E3657" s="8" t="s">
        <v>4765</v>
      </c>
      <c r="F3657" s="9">
        <v>1189650</v>
      </c>
      <c r="G3657" s="8" t="s">
        <v>1378</v>
      </c>
      <c r="H3657" s="9">
        <v>124913</v>
      </c>
      <c r="I3657" s="94">
        <v>1064737</v>
      </c>
      <c r="J3657" s="95"/>
      <c r="K3657" s="96"/>
      <c r="L3657" s="97" t="s">
        <v>1878</v>
      </c>
      <c r="M3657" s="98"/>
      <c r="N3657" s="15" t="str">
        <f t="shared" si="320"/>
        <v>03872</v>
      </c>
      <c r="O3657" t="str">
        <f t="shared" si="318"/>
        <v/>
      </c>
      <c r="Q3657">
        <f t="shared" si="321"/>
        <v>3872</v>
      </c>
      <c r="R3657" s="14">
        <f t="shared" si="322"/>
        <v>1189650</v>
      </c>
    </row>
    <row r="3658" spans="1:18" ht="38.25" x14ac:dyDescent="0.25">
      <c r="A3658" s="12">
        <v>245</v>
      </c>
      <c r="B3658" s="12" t="s">
        <v>5067</v>
      </c>
      <c r="C3658" s="6" t="s">
        <v>5068</v>
      </c>
      <c r="D3658" s="7">
        <v>44930</v>
      </c>
      <c r="E3658" s="8" t="s">
        <v>4765</v>
      </c>
      <c r="F3658" s="9">
        <v>951720</v>
      </c>
      <c r="G3658" s="8" t="s">
        <v>1378</v>
      </c>
      <c r="H3658" s="9">
        <v>99931</v>
      </c>
      <c r="I3658" s="94">
        <v>851789</v>
      </c>
      <c r="J3658" s="95"/>
      <c r="K3658" s="96"/>
      <c r="L3658" s="97" t="s">
        <v>5069</v>
      </c>
      <c r="M3658" s="98"/>
      <c r="N3658" s="15" t="str">
        <f t="shared" si="320"/>
        <v>00313</v>
      </c>
      <c r="O3658" t="str">
        <f t="shared" si="318"/>
        <v/>
      </c>
      <c r="Q3658">
        <f t="shared" si="321"/>
        <v>313</v>
      </c>
      <c r="R3658" s="14">
        <f t="shared" si="322"/>
        <v>951720</v>
      </c>
    </row>
    <row r="3659" spans="1:18" ht="38.25" x14ac:dyDescent="0.25">
      <c r="A3659" s="12">
        <v>246</v>
      </c>
      <c r="B3659" s="12" t="s">
        <v>5070</v>
      </c>
      <c r="C3659" s="6" t="s">
        <v>5071</v>
      </c>
      <c r="D3659" s="7">
        <v>44972</v>
      </c>
      <c r="E3659" s="8" t="s">
        <v>4765</v>
      </c>
      <c r="F3659" s="9">
        <v>1189650</v>
      </c>
      <c r="G3659" s="8" t="s">
        <v>1378</v>
      </c>
      <c r="H3659" s="9">
        <v>124913</v>
      </c>
      <c r="I3659" s="94">
        <v>1064737</v>
      </c>
      <c r="J3659" s="95"/>
      <c r="K3659" s="96"/>
      <c r="L3659" s="97" t="s">
        <v>5069</v>
      </c>
      <c r="M3659" s="98"/>
      <c r="N3659" s="15" t="str">
        <f t="shared" si="320"/>
        <v>04202</v>
      </c>
      <c r="O3659" t="str">
        <f t="shared" si="318"/>
        <v/>
      </c>
      <c r="Q3659">
        <f t="shared" si="321"/>
        <v>4202</v>
      </c>
      <c r="R3659" s="14">
        <f t="shared" si="322"/>
        <v>1189650</v>
      </c>
    </row>
    <row r="3660" spans="1:18" ht="38.25" x14ac:dyDescent="0.25">
      <c r="A3660" s="12">
        <v>247</v>
      </c>
      <c r="B3660" s="12" t="s">
        <v>5072</v>
      </c>
      <c r="C3660" s="6" t="s">
        <v>5073</v>
      </c>
      <c r="D3660" s="7">
        <v>44931</v>
      </c>
      <c r="E3660" s="8" t="s">
        <v>4765</v>
      </c>
      <c r="F3660" s="9">
        <v>1903440</v>
      </c>
      <c r="G3660" s="8" t="s">
        <v>1378</v>
      </c>
      <c r="H3660" s="9">
        <v>199861</v>
      </c>
      <c r="I3660" s="94">
        <v>1703579</v>
      </c>
      <c r="J3660" s="95"/>
      <c r="K3660" s="96"/>
      <c r="L3660" s="97" t="s">
        <v>734</v>
      </c>
      <c r="M3660" s="98"/>
      <c r="N3660" s="15" t="str">
        <f t="shared" si="320"/>
        <v>00416</v>
      </c>
      <c r="O3660" t="str">
        <f t="shared" si="318"/>
        <v/>
      </c>
      <c r="Q3660">
        <f t="shared" si="321"/>
        <v>416</v>
      </c>
      <c r="R3660" s="14">
        <f t="shared" si="322"/>
        <v>1903440</v>
      </c>
    </row>
    <row r="3661" spans="1:18" ht="38.25" x14ac:dyDescent="0.25">
      <c r="A3661" s="12">
        <v>248</v>
      </c>
      <c r="B3661" s="12" t="s">
        <v>5074</v>
      </c>
      <c r="C3661" s="6" t="s">
        <v>5075</v>
      </c>
      <c r="D3661" s="7">
        <v>44973</v>
      </c>
      <c r="E3661" s="8" t="s">
        <v>4765</v>
      </c>
      <c r="F3661" s="9">
        <v>583275</v>
      </c>
      <c r="G3661" s="8" t="s">
        <v>1378</v>
      </c>
      <c r="H3661" s="9">
        <v>61244</v>
      </c>
      <c r="I3661" s="94">
        <v>522031</v>
      </c>
      <c r="J3661" s="95"/>
      <c r="K3661" s="96"/>
      <c r="L3661" s="97" t="s">
        <v>734</v>
      </c>
      <c r="M3661" s="98"/>
      <c r="N3661" s="15" t="str">
        <f t="shared" si="320"/>
        <v>04336</v>
      </c>
      <c r="O3661" t="str">
        <f t="shared" si="318"/>
        <v/>
      </c>
      <c r="Q3661">
        <f t="shared" si="321"/>
        <v>4336</v>
      </c>
      <c r="R3661" s="14">
        <f t="shared" si="322"/>
        <v>583275</v>
      </c>
    </row>
    <row r="3662" spans="1:18" ht="63.75" x14ac:dyDescent="0.25">
      <c r="A3662" s="12">
        <v>250</v>
      </c>
      <c r="B3662" s="12" t="s">
        <v>5076</v>
      </c>
      <c r="C3662" s="6" t="s">
        <v>5077</v>
      </c>
      <c r="D3662" s="7">
        <v>45019</v>
      </c>
      <c r="E3662" s="8" t="s">
        <v>5078</v>
      </c>
      <c r="F3662" s="9">
        <v>-102617</v>
      </c>
      <c r="G3662" s="8" t="s">
        <v>1378</v>
      </c>
      <c r="H3662" s="9">
        <v>-10775</v>
      </c>
      <c r="I3662" s="94">
        <v>-91842</v>
      </c>
      <c r="J3662" s="95"/>
      <c r="K3662" s="96"/>
      <c r="L3662" s="97" t="s">
        <v>734</v>
      </c>
      <c r="M3662" s="98"/>
      <c r="N3662" s="15" t="str">
        <f t="shared" si="320"/>
        <v>00527</v>
      </c>
      <c r="O3662" t="str">
        <f t="shared" si="318"/>
        <v>HT</v>
      </c>
      <c r="Q3662">
        <f t="shared" si="321"/>
        <v>527</v>
      </c>
      <c r="R3662" s="14">
        <f t="shared" si="322"/>
        <v>-102617</v>
      </c>
    </row>
    <row r="3663" spans="1:18" ht="38.25" x14ac:dyDescent="0.25">
      <c r="A3663" s="12">
        <v>251</v>
      </c>
      <c r="B3663" s="12" t="s">
        <v>5079</v>
      </c>
      <c r="C3663" s="6" t="s">
        <v>5080</v>
      </c>
      <c r="D3663" s="7">
        <v>44928</v>
      </c>
      <c r="E3663" s="8" t="s">
        <v>4765</v>
      </c>
      <c r="F3663" s="9">
        <v>1418340</v>
      </c>
      <c r="G3663" s="8" t="s">
        <v>29</v>
      </c>
      <c r="H3663" s="9">
        <v>148926</v>
      </c>
      <c r="I3663" s="94">
        <v>1269414</v>
      </c>
      <c r="J3663" s="95"/>
      <c r="K3663" s="96"/>
      <c r="L3663" s="97" t="s">
        <v>738</v>
      </c>
      <c r="M3663" s="98"/>
      <c r="N3663" s="15" t="str">
        <f t="shared" si="320"/>
        <v>00048</v>
      </c>
      <c r="O3663" t="str">
        <f t="shared" si="318"/>
        <v/>
      </c>
      <c r="Q3663">
        <f t="shared" si="321"/>
        <v>48</v>
      </c>
      <c r="R3663" s="14">
        <f t="shared" si="322"/>
        <v>1418340</v>
      </c>
    </row>
    <row r="3664" spans="1:18" ht="38.25" x14ac:dyDescent="0.25">
      <c r="A3664" s="12">
        <v>252</v>
      </c>
      <c r="B3664" s="12" t="s">
        <v>5081</v>
      </c>
      <c r="C3664" s="6" t="s">
        <v>5082</v>
      </c>
      <c r="D3664" s="7">
        <v>44937</v>
      </c>
      <c r="E3664" s="8" t="s">
        <v>4765</v>
      </c>
      <c r="F3664" s="9">
        <v>3806880</v>
      </c>
      <c r="G3664" s="8" t="s">
        <v>1378</v>
      </c>
      <c r="H3664" s="9">
        <v>399722</v>
      </c>
      <c r="I3664" s="94">
        <v>3407158</v>
      </c>
      <c r="J3664" s="95"/>
      <c r="K3664" s="96"/>
      <c r="L3664" s="97" t="s">
        <v>738</v>
      </c>
      <c r="M3664" s="98"/>
      <c r="N3664" s="15" t="str">
        <f t="shared" si="320"/>
        <v>01042</v>
      </c>
      <c r="O3664" t="str">
        <f t="shared" si="318"/>
        <v/>
      </c>
      <c r="Q3664">
        <f t="shared" si="321"/>
        <v>1042</v>
      </c>
      <c r="R3664" s="14">
        <f t="shared" si="322"/>
        <v>3806880</v>
      </c>
    </row>
    <row r="3665" spans="1:18" ht="25.5" x14ac:dyDescent="0.25">
      <c r="A3665" s="12">
        <v>253</v>
      </c>
      <c r="B3665" s="12" t="s">
        <v>5083</v>
      </c>
      <c r="C3665" s="6" t="s">
        <v>5084</v>
      </c>
      <c r="D3665" s="7">
        <v>44967</v>
      </c>
      <c r="E3665" s="8" t="s">
        <v>5000</v>
      </c>
      <c r="F3665" s="9">
        <v>2379300</v>
      </c>
      <c r="G3665" s="8" t="s">
        <v>1378</v>
      </c>
      <c r="H3665" s="9">
        <v>249827</v>
      </c>
      <c r="I3665" s="94">
        <v>2129473</v>
      </c>
      <c r="J3665" s="95"/>
      <c r="K3665" s="96"/>
      <c r="L3665" s="97" t="s">
        <v>738</v>
      </c>
      <c r="M3665" s="98"/>
      <c r="N3665" s="15" t="str">
        <f t="shared" si="320"/>
        <v>A3866</v>
      </c>
      <c r="O3665" t="str">
        <f t="shared" si="318"/>
        <v/>
      </c>
      <c r="Q3665">
        <f>RIGHT(N3665,LEN(N3665)-1)*1</f>
        <v>3866</v>
      </c>
      <c r="R3665" s="14">
        <f t="shared" si="322"/>
        <v>2379300</v>
      </c>
    </row>
    <row r="3666" spans="1:18" ht="38.25" x14ac:dyDescent="0.25">
      <c r="A3666" s="12">
        <v>256</v>
      </c>
      <c r="B3666" s="12" t="s">
        <v>5085</v>
      </c>
      <c r="C3666" s="6" t="s">
        <v>5086</v>
      </c>
      <c r="D3666" s="7">
        <v>44933</v>
      </c>
      <c r="E3666" s="8" t="s">
        <v>4765</v>
      </c>
      <c r="F3666" s="9">
        <v>951720</v>
      </c>
      <c r="G3666" s="8" t="s">
        <v>1378</v>
      </c>
      <c r="H3666" s="9">
        <v>99931</v>
      </c>
      <c r="I3666" s="94">
        <v>851789</v>
      </c>
      <c r="J3666" s="95"/>
      <c r="K3666" s="96"/>
      <c r="L3666" s="97" t="s">
        <v>747</v>
      </c>
      <c r="M3666" s="98"/>
      <c r="N3666" s="15" t="str">
        <f t="shared" si="320"/>
        <v>00866</v>
      </c>
      <c r="O3666" t="str">
        <f t="shared" si="318"/>
        <v/>
      </c>
      <c r="Q3666">
        <f t="shared" si="321"/>
        <v>866</v>
      </c>
      <c r="R3666" s="14">
        <f t="shared" si="322"/>
        <v>951720</v>
      </c>
    </row>
    <row r="3667" spans="1:18" ht="38.25" x14ac:dyDescent="0.25">
      <c r="A3667" s="5">
        <v>259</v>
      </c>
      <c r="B3667" s="99" t="s">
        <v>5087</v>
      </c>
      <c r="C3667" s="6" t="s">
        <v>5088</v>
      </c>
      <c r="D3667" s="7">
        <v>44943</v>
      </c>
      <c r="E3667" s="8" t="s">
        <v>5089</v>
      </c>
      <c r="F3667" s="9">
        <v>-471744</v>
      </c>
      <c r="G3667" s="8" t="s">
        <v>1378</v>
      </c>
      <c r="H3667" s="9">
        <v>-49533</v>
      </c>
      <c r="I3667" s="101">
        <v>-1053497</v>
      </c>
      <c r="J3667" s="102"/>
      <c r="K3667" s="103"/>
      <c r="L3667" s="107" t="s">
        <v>751</v>
      </c>
      <c r="M3667" s="108"/>
      <c r="N3667" s="15" t="str">
        <f t="shared" si="320"/>
        <v>'A49</v>
      </c>
      <c r="O3667" t="str">
        <f t="shared" si="318"/>
        <v>HT</v>
      </c>
      <c r="Q3667">
        <f t="shared" ref="Q3667:Q3668" si="324">RIGHT(N3667,LEN(N3667)-2)*1</f>
        <v>49</v>
      </c>
      <c r="R3667" s="14">
        <f t="shared" si="322"/>
        <v>-471744</v>
      </c>
    </row>
    <row r="3668" spans="1:18" ht="51" x14ac:dyDescent="0.25">
      <c r="A3668" s="11">
        <v>260</v>
      </c>
      <c r="B3668" s="100"/>
      <c r="C3668" s="6" t="s">
        <v>5090</v>
      </c>
      <c r="D3668" s="7">
        <v>44933</v>
      </c>
      <c r="E3668" s="8" t="s">
        <v>5091</v>
      </c>
      <c r="F3668" s="9">
        <v>-705348</v>
      </c>
      <c r="G3668" s="8" t="s">
        <v>1378</v>
      </c>
      <c r="H3668" s="9">
        <v>-74062</v>
      </c>
      <c r="I3668" s="104"/>
      <c r="J3668" s="105"/>
      <c r="K3668" s="106"/>
      <c r="L3668" s="109"/>
      <c r="M3668" s="110"/>
      <c r="N3668" s="15" t="str">
        <f t="shared" si="320"/>
        <v>'A29</v>
      </c>
      <c r="O3668" t="str">
        <f t="shared" ref="O3668:O3731" si="325">+IF(F3668&gt;0,"","HT")</f>
        <v>HT</v>
      </c>
      <c r="Q3668">
        <f t="shared" si="324"/>
        <v>29</v>
      </c>
      <c r="R3668" s="14">
        <f t="shared" si="322"/>
        <v>-705348</v>
      </c>
    </row>
    <row r="3669" spans="1:18" ht="38.25" x14ac:dyDescent="0.25">
      <c r="A3669" s="12">
        <v>261</v>
      </c>
      <c r="B3669" s="12" t="s">
        <v>5092</v>
      </c>
      <c r="C3669" s="6" t="s">
        <v>5093</v>
      </c>
      <c r="D3669" s="7">
        <v>44930</v>
      </c>
      <c r="E3669" s="8" t="s">
        <v>4765</v>
      </c>
      <c r="F3669" s="9">
        <v>933240</v>
      </c>
      <c r="G3669" s="8" t="s">
        <v>1378</v>
      </c>
      <c r="H3669" s="9">
        <v>97990</v>
      </c>
      <c r="I3669" s="94">
        <v>835250</v>
      </c>
      <c r="J3669" s="95"/>
      <c r="K3669" s="96"/>
      <c r="L3669" s="97" t="s">
        <v>761</v>
      </c>
      <c r="M3669" s="98"/>
      <c r="N3669" s="15" t="str">
        <f t="shared" si="320"/>
        <v>'311</v>
      </c>
      <c r="O3669" t="str">
        <f t="shared" si="325"/>
        <v/>
      </c>
      <c r="Q3669">
        <f t="shared" ref="Q3669:Q3671" si="326">RIGHT(N3669,LEN(N3669)-1)*1</f>
        <v>311</v>
      </c>
      <c r="R3669" s="14">
        <f t="shared" si="322"/>
        <v>933240</v>
      </c>
    </row>
    <row r="3670" spans="1:18" ht="38.25" x14ac:dyDescent="0.25">
      <c r="A3670" s="12">
        <v>262</v>
      </c>
      <c r="B3670" s="12" t="s">
        <v>5094</v>
      </c>
      <c r="C3670" s="6" t="s">
        <v>5095</v>
      </c>
      <c r="D3670" s="7">
        <v>44970</v>
      </c>
      <c r="E3670" s="8" t="s">
        <v>4765</v>
      </c>
      <c r="F3670" s="9">
        <v>1772925</v>
      </c>
      <c r="G3670" s="8" t="s">
        <v>1378</v>
      </c>
      <c r="H3670" s="9">
        <v>186157</v>
      </c>
      <c r="I3670" s="94">
        <v>1586768</v>
      </c>
      <c r="J3670" s="95"/>
      <c r="K3670" s="96"/>
      <c r="L3670" s="97" t="s">
        <v>761</v>
      </c>
      <c r="M3670" s="98"/>
      <c r="N3670" s="15" t="str">
        <f t="shared" si="320"/>
        <v>'3956</v>
      </c>
      <c r="O3670" t="str">
        <f t="shared" si="325"/>
        <v/>
      </c>
      <c r="Q3670">
        <f t="shared" si="326"/>
        <v>3956</v>
      </c>
      <c r="R3670" s="14">
        <f t="shared" si="322"/>
        <v>1772925</v>
      </c>
    </row>
    <row r="3671" spans="1:18" ht="63.75" x14ac:dyDescent="0.25">
      <c r="A3671" s="12">
        <v>263</v>
      </c>
      <c r="B3671" s="12" t="s">
        <v>5096</v>
      </c>
      <c r="C3671" s="6" t="s">
        <v>4650</v>
      </c>
      <c r="D3671" s="7">
        <v>44984</v>
      </c>
      <c r="E3671" s="8" t="s">
        <v>5097</v>
      </c>
      <c r="F3671" s="9">
        <v>-121275</v>
      </c>
      <c r="G3671" s="8" t="s">
        <v>1378</v>
      </c>
      <c r="H3671" s="9">
        <v>-12734</v>
      </c>
      <c r="I3671" s="94">
        <v>-108541</v>
      </c>
      <c r="J3671" s="95"/>
      <c r="K3671" s="96"/>
      <c r="L3671" s="97" t="s">
        <v>761</v>
      </c>
      <c r="M3671" s="98"/>
      <c r="N3671" s="15" t="str">
        <f t="shared" si="320"/>
        <v>'146</v>
      </c>
      <c r="O3671" t="str">
        <f t="shared" si="325"/>
        <v>HT</v>
      </c>
      <c r="Q3671">
        <f t="shared" si="326"/>
        <v>146</v>
      </c>
      <c r="R3671" s="14">
        <f t="shared" si="322"/>
        <v>-121275</v>
      </c>
    </row>
    <row r="3672" spans="1:18" ht="38.25" x14ac:dyDescent="0.25">
      <c r="A3672" s="12">
        <v>264</v>
      </c>
      <c r="B3672" s="12" t="s">
        <v>5098</v>
      </c>
      <c r="C3672" s="6" t="s">
        <v>5099</v>
      </c>
      <c r="D3672" s="7">
        <v>44931</v>
      </c>
      <c r="E3672" s="8" t="s">
        <v>4765</v>
      </c>
      <c r="F3672" s="9">
        <v>951720</v>
      </c>
      <c r="G3672" s="8" t="s">
        <v>29</v>
      </c>
      <c r="H3672" s="9">
        <v>101781</v>
      </c>
      <c r="I3672" s="94">
        <v>849939</v>
      </c>
      <c r="J3672" s="95"/>
      <c r="K3672" s="96"/>
      <c r="L3672" s="97" t="s">
        <v>772</v>
      </c>
      <c r="M3672" s="98"/>
      <c r="N3672" s="15" t="str">
        <f t="shared" si="320"/>
        <v>00406</v>
      </c>
      <c r="O3672" t="str">
        <f t="shared" si="325"/>
        <v/>
      </c>
      <c r="Q3672">
        <f t="shared" si="321"/>
        <v>406</v>
      </c>
      <c r="R3672" s="14">
        <f t="shared" si="322"/>
        <v>951720</v>
      </c>
    </row>
    <row r="3673" spans="1:18" ht="38.25" x14ac:dyDescent="0.25">
      <c r="A3673" s="12">
        <v>265</v>
      </c>
      <c r="B3673" s="12" t="s">
        <v>5100</v>
      </c>
      <c r="C3673" s="6" t="s">
        <v>5101</v>
      </c>
      <c r="D3673" s="7">
        <v>44945</v>
      </c>
      <c r="E3673" s="8" t="s">
        <v>4771</v>
      </c>
      <c r="F3673" s="9">
        <v>4851000</v>
      </c>
      <c r="G3673" s="8" t="s">
        <v>1378</v>
      </c>
      <c r="H3673" s="9">
        <v>509355</v>
      </c>
      <c r="I3673" s="94">
        <v>4341645</v>
      </c>
      <c r="J3673" s="95"/>
      <c r="K3673" s="96"/>
      <c r="L3673" s="97" t="s">
        <v>772</v>
      </c>
      <c r="M3673" s="98"/>
      <c r="N3673" s="15" t="str">
        <f t="shared" si="320"/>
        <v>01819</v>
      </c>
      <c r="O3673" t="str">
        <f t="shared" si="325"/>
        <v/>
      </c>
      <c r="Q3673">
        <f t="shared" si="321"/>
        <v>1819</v>
      </c>
      <c r="R3673" s="14">
        <f t="shared" si="322"/>
        <v>4851000</v>
      </c>
    </row>
    <row r="3674" spans="1:18" ht="38.25" x14ac:dyDescent="0.25">
      <c r="A3674" s="5">
        <v>266</v>
      </c>
      <c r="B3674" s="99" t="s">
        <v>5102</v>
      </c>
      <c r="C3674" s="6" t="s">
        <v>5103</v>
      </c>
      <c r="D3674" s="7">
        <v>44931</v>
      </c>
      <c r="E3674" s="8" t="s">
        <v>4771</v>
      </c>
      <c r="F3674" s="9">
        <v>485100</v>
      </c>
      <c r="G3674" s="8" t="s">
        <v>1378</v>
      </c>
      <c r="H3674" s="9">
        <v>50936</v>
      </c>
      <c r="I3674" s="101">
        <v>1199121</v>
      </c>
      <c r="J3674" s="102"/>
      <c r="K3674" s="103"/>
      <c r="L3674" s="107" t="s">
        <v>779</v>
      </c>
      <c r="M3674" s="108"/>
      <c r="N3674" s="15" t="str">
        <f t="shared" si="320"/>
        <v>00440</v>
      </c>
      <c r="O3674" t="str">
        <f t="shared" si="325"/>
        <v/>
      </c>
      <c r="Q3674">
        <f t="shared" si="321"/>
        <v>440</v>
      </c>
      <c r="R3674" s="14">
        <f t="shared" si="322"/>
        <v>485100</v>
      </c>
    </row>
    <row r="3675" spans="1:18" ht="38.25" x14ac:dyDescent="0.25">
      <c r="A3675" s="11">
        <v>267</v>
      </c>
      <c r="B3675" s="100"/>
      <c r="C3675" s="6" t="s">
        <v>5104</v>
      </c>
      <c r="D3675" s="7">
        <v>44935</v>
      </c>
      <c r="E3675" s="8" t="s">
        <v>4765</v>
      </c>
      <c r="F3675" s="9">
        <v>854700</v>
      </c>
      <c r="G3675" s="8" t="s">
        <v>1378</v>
      </c>
      <c r="H3675" s="9">
        <v>89744</v>
      </c>
      <c r="I3675" s="104"/>
      <c r="J3675" s="105"/>
      <c r="K3675" s="106"/>
      <c r="L3675" s="109"/>
      <c r="M3675" s="110"/>
      <c r="N3675" s="15" t="str">
        <f t="shared" si="320"/>
        <v>00930</v>
      </c>
      <c r="O3675" t="str">
        <f t="shared" si="325"/>
        <v/>
      </c>
      <c r="Q3675">
        <f t="shared" si="321"/>
        <v>930</v>
      </c>
      <c r="R3675" s="14">
        <f t="shared" si="322"/>
        <v>854700</v>
      </c>
    </row>
    <row r="3676" spans="1:18" ht="38.25" x14ac:dyDescent="0.25">
      <c r="A3676" s="12">
        <v>271</v>
      </c>
      <c r="B3676" s="12" t="s">
        <v>5105</v>
      </c>
      <c r="C3676" s="6" t="s">
        <v>5106</v>
      </c>
      <c r="D3676" s="7">
        <v>44933</v>
      </c>
      <c r="E3676" s="8" t="s">
        <v>4765</v>
      </c>
      <c r="F3676" s="9">
        <v>1903440</v>
      </c>
      <c r="G3676" s="8" t="s">
        <v>1378</v>
      </c>
      <c r="H3676" s="9">
        <v>199861</v>
      </c>
      <c r="I3676" s="94">
        <v>1703579</v>
      </c>
      <c r="J3676" s="95"/>
      <c r="K3676" s="96"/>
      <c r="L3676" s="97" t="s">
        <v>1917</v>
      </c>
      <c r="M3676" s="98"/>
      <c r="N3676" s="15" t="str">
        <f t="shared" si="320"/>
        <v>00858</v>
      </c>
      <c r="O3676" t="str">
        <f t="shared" si="325"/>
        <v/>
      </c>
      <c r="Q3676">
        <f t="shared" si="321"/>
        <v>858</v>
      </c>
      <c r="R3676" s="14">
        <f t="shared" si="322"/>
        <v>1903440</v>
      </c>
    </row>
    <row r="3677" spans="1:18" ht="38.25" x14ac:dyDescent="0.25">
      <c r="A3677" s="12">
        <v>273</v>
      </c>
      <c r="B3677" s="12" t="s">
        <v>5107</v>
      </c>
      <c r="C3677" s="6" t="s">
        <v>5108</v>
      </c>
      <c r="D3677" s="7">
        <v>44928</v>
      </c>
      <c r="E3677" s="8" t="s">
        <v>4765</v>
      </c>
      <c r="F3677" s="9">
        <v>1903440</v>
      </c>
      <c r="G3677" s="8" t="s">
        <v>29</v>
      </c>
      <c r="H3677" s="9">
        <v>199861</v>
      </c>
      <c r="I3677" s="94">
        <v>1703579</v>
      </c>
      <c r="J3677" s="95"/>
      <c r="K3677" s="96"/>
      <c r="L3677" s="97" t="s">
        <v>814</v>
      </c>
      <c r="M3677" s="98"/>
      <c r="N3677" s="15" t="str">
        <f t="shared" si="320"/>
        <v>00022</v>
      </c>
      <c r="O3677" t="str">
        <f t="shared" si="325"/>
        <v/>
      </c>
      <c r="Q3677">
        <f t="shared" si="321"/>
        <v>22</v>
      </c>
      <c r="R3677" s="14">
        <f t="shared" si="322"/>
        <v>1903440</v>
      </c>
    </row>
    <row r="3678" spans="1:18" ht="38.25" x14ac:dyDescent="0.25">
      <c r="A3678" s="12">
        <v>274</v>
      </c>
      <c r="B3678" s="12" t="s">
        <v>5109</v>
      </c>
      <c r="C3678" s="6" t="s">
        <v>5110</v>
      </c>
      <c r="D3678" s="7">
        <v>44938</v>
      </c>
      <c r="E3678" s="8" t="s">
        <v>4771</v>
      </c>
      <c r="F3678" s="9">
        <v>970200</v>
      </c>
      <c r="G3678" s="8" t="s">
        <v>1378</v>
      </c>
      <c r="H3678" s="9">
        <v>101871</v>
      </c>
      <c r="I3678" s="94">
        <v>868329</v>
      </c>
      <c r="J3678" s="95"/>
      <c r="K3678" s="96"/>
      <c r="L3678" s="97" t="s">
        <v>814</v>
      </c>
      <c r="M3678" s="98"/>
      <c r="N3678" s="15" t="str">
        <f t="shared" si="320"/>
        <v>01429</v>
      </c>
      <c r="O3678" t="str">
        <f t="shared" si="325"/>
        <v/>
      </c>
      <c r="Q3678">
        <f t="shared" si="321"/>
        <v>1429</v>
      </c>
      <c r="R3678" s="14">
        <f t="shared" si="322"/>
        <v>970200</v>
      </c>
    </row>
    <row r="3679" spans="1:18" ht="38.25" x14ac:dyDescent="0.25">
      <c r="A3679" s="12">
        <v>279</v>
      </c>
      <c r="B3679" s="12" t="s">
        <v>5111</v>
      </c>
      <c r="C3679" s="6" t="s">
        <v>5112</v>
      </c>
      <c r="D3679" s="7">
        <v>44929</v>
      </c>
      <c r="E3679" s="8" t="s">
        <v>4765</v>
      </c>
      <c r="F3679" s="9">
        <v>2836680</v>
      </c>
      <c r="G3679" s="8" t="s">
        <v>29</v>
      </c>
      <c r="H3679" s="9">
        <v>297851</v>
      </c>
      <c r="I3679" s="94">
        <v>2538829</v>
      </c>
      <c r="J3679" s="95"/>
      <c r="K3679" s="96"/>
      <c r="L3679" s="97" t="s">
        <v>827</v>
      </c>
      <c r="M3679" s="98"/>
      <c r="N3679" s="15" t="str">
        <f t="shared" si="320"/>
        <v>00119</v>
      </c>
      <c r="O3679" t="str">
        <f t="shared" si="325"/>
        <v/>
      </c>
      <c r="Q3679">
        <f t="shared" si="321"/>
        <v>119</v>
      </c>
      <c r="R3679" s="14">
        <f t="shared" si="322"/>
        <v>2836680</v>
      </c>
    </row>
    <row r="3680" spans="1:18" ht="38.25" x14ac:dyDescent="0.25">
      <c r="A3680" s="5">
        <v>280</v>
      </c>
      <c r="B3680" s="99" t="s">
        <v>5113</v>
      </c>
      <c r="C3680" s="6" t="s">
        <v>5114</v>
      </c>
      <c r="D3680" s="7">
        <v>44936</v>
      </c>
      <c r="E3680" s="8" t="s">
        <v>4765</v>
      </c>
      <c r="F3680" s="9">
        <v>2836680</v>
      </c>
      <c r="G3680" s="8" t="s">
        <v>1378</v>
      </c>
      <c r="H3680" s="9">
        <v>297852</v>
      </c>
      <c r="I3680" s="101">
        <v>9286985</v>
      </c>
      <c r="J3680" s="102"/>
      <c r="K3680" s="103"/>
      <c r="L3680" s="107" t="s">
        <v>827</v>
      </c>
      <c r="M3680" s="108"/>
      <c r="N3680" s="15" t="str">
        <f t="shared" si="320"/>
        <v>00993</v>
      </c>
      <c r="O3680" t="str">
        <f t="shared" si="325"/>
        <v/>
      </c>
      <c r="Q3680">
        <f t="shared" si="321"/>
        <v>993</v>
      </c>
      <c r="R3680" s="14">
        <f t="shared" si="322"/>
        <v>2836680</v>
      </c>
    </row>
    <row r="3681" spans="1:18" ht="38.25" x14ac:dyDescent="0.25">
      <c r="A3681" s="10">
        <v>281</v>
      </c>
      <c r="B3681" s="111"/>
      <c r="C3681" s="6" t="s">
        <v>5115</v>
      </c>
      <c r="D3681" s="7">
        <v>44938</v>
      </c>
      <c r="E3681" s="8" t="s">
        <v>4765</v>
      </c>
      <c r="F3681" s="9">
        <v>4740120</v>
      </c>
      <c r="G3681" s="8" t="s">
        <v>1378</v>
      </c>
      <c r="H3681" s="9">
        <v>497713</v>
      </c>
      <c r="I3681" s="112"/>
      <c r="J3681" s="113"/>
      <c r="K3681" s="114"/>
      <c r="L3681" s="115"/>
      <c r="M3681" s="116"/>
      <c r="N3681" s="15" t="str">
        <f t="shared" si="320"/>
        <v>01393</v>
      </c>
      <c r="O3681" t="str">
        <f t="shared" si="325"/>
        <v/>
      </c>
      <c r="Q3681">
        <f t="shared" si="321"/>
        <v>1393</v>
      </c>
      <c r="R3681" s="14">
        <f t="shared" si="322"/>
        <v>4740120</v>
      </c>
    </row>
    <row r="3682" spans="1:18" ht="38.25" x14ac:dyDescent="0.25">
      <c r="A3682" s="11">
        <v>282</v>
      </c>
      <c r="B3682" s="100"/>
      <c r="C3682" s="6" t="s">
        <v>5116</v>
      </c>
      <c r="D3682" s="7">
        <v>44943</v>
      </c>
      <c r="E3682" s="8" t="s">
        <v>4765</v>
      </c>
      <c r="F3682" s="9">
        <v>2799720</v>
      </c>
      <c r="G3682" s="8" t="s">
        <v>1378</v>
      </c>
      <c r="H3682" s="9">
        <v>293971</v>
      </c>
      <c r="I3682" s="104"/>
      <c r="J3682" s="105"/>
      <c r="K3682" s="106"/>
      <c r="L3682" s="109"/>
      <c r="M3682" s="110"/>
      <c r="N3682" s="15" t="str">
        <f t="shared" si="320"/>
        <v>01726</v>
      </c>
      <c r="O3682" t="str">
        <f t="shared" si="325"/>
        <v/>
      </c>
      <c r="Q3682">
        <f t="shared" si="321"/>
        <v>1726</v>
      </c>
      <c r="R3682" s="14">
        <f t="shared" si="322"/>
        <v>2799720</v>
      </c>
    </row>
    <row r="3683" spans="1:18" ht="38.25" x14ac:dyDescent="0.25">
      <c r="A3683" s="5">
        <v>283</v>
      </c>
      <c r="B3683" s="99" t="s">
        <v>5117</v>
      </c>
      <c r="C3683" s="6" t="s">
        <v>5118</v>
      </c>
      <c r="D3683" s="7">
        <v>44939</v>
      </c>
      <c r="E3683" s="8" t="s">
        <v>4765</v>
      </c>
      <c r="F3683" s="9">
        <v>1399860</v>
      </c>
      <c r="G3683" s="8" t="s">
        <v>1378</v>
      </c>
      <c r="H3683" s="9">
        <v>146985</v>
      </c>
      <c r="I3683" s="101">
        <v>4593874</v>
      </c>
      <c r="J3683" s="102"/>
      <c r="K3683" s="103"/>
      <c r="L3683" s="107" t="s">
        <v>836</v>
      </c>
      <c r="M3683" s="108"/>
      <c r="N3683" s="15" t="str">
        <f t="shared" si="320"/>
        <v>01516</v>
      </c>
      <c r="O3683" t="str">
        <f t="shared" si="325"/>
        <v/>
      </c>
      <c r="Q3683">
        <f t="shared" si="321"/>
        <v>1516</v>
      </c>
      <c r="R3683" s="14">
        <f t="shared" si="322"/>
        <v>1399860</v>
      </c>
    </row>
    <row r="3684" spans="1:18" ht="38.25" x14ac:dyDescent="0.25">
      <c r="A3684" s="11">
        <v>284</v>
      </c>
      <c r="B3684" s="100"/>
      <c r="C3684" s="6" t="s">
        <v>5119</v>
      </c>
      <c r="D3684" s="7">
        <v>44930</v>
      </c>
      <c r="E3684" s="8" t="s">
        <v>4765</v>
      </c>
      <c r="F3684" s="9">
        <v>3732960</v>
      </c>
      <c r="G3684" s="8" t="s">
        <v>1378</v>
      </c>
      <c r="H3684" s="9">
        <v>391961</v>
      </c>
      <c r="I3684" s="104"/>
      <c r="J3684" s="105"/>
      <c r="K3684" s="106"/>
      <c r="L3684" s="109"/>
      <c r="M3684" s="110"/>
      <c r="N3684" s="15" t="str">
        <f t="shared" si="320"/>
        <v>00296</v>
      </c>
      <c r="O3684" t="str">
        <f t="shared" si="325"/>
        <v/>
      </c>
      <c r="Q3684">
        <f t="shared" si="321"/>
        <v>296</v>
      </c>
      <c r="R3684" s="14">
        <f t="shared" si="322"/>
        <v>3732960</v>
      </c>
    </row>
    <row r="3685" spans="1:18" ht="38.25" x14ac:dyDescent="0.25">
      <c r="A3685" s="5">
        <v>285</v>
      </c>
      <c r="B3685" s="99" t="s">
        <v>5120</v>
      </c>
      <c r="C3685" s="6" t="s">
        <v>5121</v>
      </c>
      <c r="D3685" s="7">
        <v>44936</v>
      </c>
      <c r="E3685" s="8" t="s">
        <v>4765</v>
      </c>
      <c r="F3685" s="9">
        <v>1866480</v>
      </c>
      <c r="G3685" s="8" t="s">
        <v>1378</v>
      </c>
      <c r="H3685" s="9">
        <v>195980</v>
      </c>
      <c r="I3685" s="101">
        <v>5011499</v>
      </c>
      <c r="J3685" s="102"/>
      <c r="K3685" s="103"/>
      <c r="L3685" s="107" t="s">
        <v>5122</v>
      </c>
      <c r="M3685" s="108"/>
      <c r="N3685" s="15" t="str">
        <f t="shared" si="320"/>
        <v>01027</v>
      </c>
      <c r="O3685" t="str">
        <f t="shared" si="325"/>
        <v/>
      </c>
      <c r="Q3685">
        <f t="shared" si="321"/>
        <v>1027</v>
      </c>
      <c r="R3685" s="14">
        <f t="shared" si="322"/>
        <v>1866480</v>
      </c>
    </row>
    <row r="3686" spans="1:18" ht="38.25" x14ac:dyDescent="0.25">
      <c r="A3686" s="10">
        <v>286</v>
      </c>
      <c r="B3686" s="111"/>
      <c r="C3686" s="6" t="s">
        <v>5123</v>
      </c>
      <c r="D3686" s="7">
        <v>44929</v>
      </c>
      <c r="E3686" s="8" t="s">
        <v>4765</v>
      </c>
      <c r="F3686" s="9">
        <v>1866480</v>
      </c>
      <c r="G3686" s="8" t="s">
        <v>1378</v>
      </c>
      <c r="H3686" s="9">
        <v>195980</v>
      </c>
      <c r="I3686" s="112"/>
      <c r="J3686" s="113"/>
      <c r="K3686" s="114"/>
      <c r="L3686" s="115"/>
      <c r="M3686" s="116"/>
      <c r="N3686" s="15" t="str">
        <f t="shared" si="320"/>
        <v>00159</v>
      </c>
      <c r="O3686" t="str">
        <f t="shared" si="325"/>
        <v/>
      </c>
      <c r="Q3686">
        <f t="shared" si="321"/>
        <v>159</v>
      </c>
      <c r="R3686" s="14">
        <f t="shared" si="322"/>
        <v>1866480</v>
      </c>
    </row>
    <row r="3687" spans="1:18" ht="38.25" x14ac:dyDescent="0.25">
      <c r="A3687" s="11">
        <v>287</v>
      </c>
      <c r="B3687" s="100"/>
      <c r="C3687" s="6" t="s">
        <v>5124</v>
      </c>
      <c r="D3687" s="7">
        <v>44939</v>
      </c>
      <c r="E3687" s="8" t="s">
        <v>4765</v>
      </c>
      <c r="F3687" s="9">
        <v>1866480</v>
      </c>
      <c r="G3687" s="8" t="s">
        <v>1378</v>
      </c>
      <c r="H3687" s="9">
        <v>195980</v>
      </c>
      <c r="I3687" s="104"/>
      <c r="J3687" s="105"/>
      <c r="K3687" s="106"/>
      <c r="L3687" s="109"/>
      <c r="M3687" s="110"/>
      <c r="N3687" s="15" t="str">
        <f t="shared" si="320"/>
        <v>01515</v>
      </c>
      <c r="O3687" t="str">
        <f t="shared" si="325"/>
        <v/>
      </c>
      <c r="Q3687">
        <f t="shared" si="321"/>
        <v>1515</v>
      </c>
      <c r="R3687" s="14">
        <f t="shared" si="322"/>
        <v>1866480</v>
      </c>
    </row>
    <row r="3688" spans="1:18" ht="38.25" x14ac:dyDescent="0.25">
      <c r="A3688" s="12">
        <v>291</v>
      </c>
      <c r="B3688" s="12" t="s">
        <v>5125</v>
      </c>
      <c r="C3688" s="6" t="s">
        <v>5126</v>
      </c>
      <c r="D3688" s="7">
        <v>44937</v>
      </c>
      <c r="E3688" s="8" t="s">
        <v>4765</v>
      </c>
      <c r="F3688" s="9">
        <v>2855160</v>
      </c>
      <c r="G3688" s="8" t="s">
        <v>1378</v>
      </c>
      <c r="H3688" s="9">
        <v>299792</v>
      </c>
      <c r="I3688" s="94">
        <v>2555368</v>
      </c>
      <c r="J3688" s="95"/>
      <c r="K3688" s="96"/>
      <c r="L3688" s="97" t="s">
        <v>840</v>
      </c>
      <c r="M3688" s="98"/>
      <c r="N3688" s="15" t="str">
        <f t="shared" si="320"/>
        <v>01080</v>
      </c>
      <c r="O3688" t="str">
        <f t="shared" si="325"/>
        <v/>
      </c>
      <c r="Q3688">
        <f t="shared" si="321"/>
        <v>1080</v>
      </c>
      <c r="R3688" s="14">
        <f t="shared" si="322"/>
        <v>2855160</v>
      </c>
    </row>
    <row r="3689" spans="1:18" ht="51" x14ac:dyDescent="0.25">
      <c r="A3689" s="12">
        <v>292</v>
      </c>
      <c r="B3689" s="12" t="s">
        <v>5127</v>
      </c>
      <c r="C3689" s="6" t="s">
        <v>5128</v>
      </c>
      <c r="D3689" s="7">
        <v>44980</v>
      </c>
      <c r="E3689" s="8" t="s">
        <v>5129</v>
      </c>
      <c r="F3689" s="9">
        <v>-119070</v>
      </c>
      <c r="G3689" s="8" t="s">
        <v>1378</v>
      </c>
      <c r="H3689" s="9">
        <v>-12502</v>
      </c>
      <c r="I3689" s="94">
        <v>-106568</v>
      </c>
      <c r="J3689" s="95"/>
      <c r="K3689" s="96"/>
      <c r="L3689" s="97" t="s">
        <v>1952</v>
      </c>
      <c r="M3689" s="98"/>
      <c r="N3689" s="15" t="str">
        <f t="shared" ref="N3689:N3752" si="327">+RIGHT(C3689,5)</f>
        <v>00214</v>
      </c>
      <c r="O3689" t="str">
        <f t="shared" si="325"/>
        <v>HT</v>
      </c>
      <c r="Q3689">
        <f t="shared" ref="Q3689:Q3751" si="328">+N3689*1</f>
        <v>214</v>
      </c>
      <c r="R3689" s="14">
        <f t="shared" ref="R3689:R3752" si="329">+F3689</f>
        <v>-119070</v>
      </c>
    </row>
    <row r="3690" spans="1:18" ht="38.25" x14ac:dyDescent="0.25">
      <c r="A3690" s="12">
        <v>293</v>
      </c>
      <c r="B3690" s="12" t="s">
        <v>5130</v>
      </c>
      <c r="C3690" s="6" t="s">
        <v>5131</v>
      </c>
      <c r="D3690" s="7">
        <v>44928</v>
      </c>
      <c r="E3690" s="8" t="s">
        <v>4765</v>
      </c>
      <c r="F3690" s="9">
        <v>1884960</v>
      </c>
      <c r="G3690" s="8" t="s">
        <v>1378</v>
      </c>
      <c r="H3690" s="9">
        <v>197921</v>
      </c>
      <c r="I3690" s="94">
        <v>1687039</v>
      </c>
      <c r="J3690" s="95"/>
      <c r="K3690" s="96"/>
      <c r="L3690" s="97" t="s">
        <v>844</v>
      </c>
      <c r="M3690" s="98"/>
      <c r="N3690" s="15" t="str">
        <f t="shared" si="327"/>
        <v>00049</v>
      </c>
      <c r="O3690" t="str">
        <f t="shared" si="325"/>
        <v/>
      </c>
      <c r="Q3690">
        <f t="shared" si="328"/>
        <v>49</v>
      </c>
      <c r="R3690" s="14">
        <f t="shared" si="329"/>
        <v>1884960</v>
      </c>
    </row>
    <row r="3691" spans="1:18" ht="51" x14ac:dyDescent="0.25">
      <c r="A3691" s="12">
        <v>294</v>
      </c>
      <c r="B3691" s="12" t="s">
        <v>5132</v>
      </c>
      <c r="C3691" s="6" t="s">
        <v>3172</v>
      </c>
      <c r="D3691" s="7">
        <v>44963</v>
      </c>
      <c r="E3691" s="8" t="s">
        <v>5133</v>
      </c>
      <c r="F3691" s="9">
        <v>-207900</v>
      </c>
      <c r="G3691" s="8" t="s">
        <v>1378</v>
      </c>
      <c r="H3691" s="9">
        <v>-21830</v>
      </c>
      <c r="I3691" s="94">
        <v>-186070</v>
      </c>
      <c r="J3691" s="95"/>
      <c r="K3691" s="96"/>
      <c r="L3691" s="97" t="s">
        <v>844</v>
      </c>
      <c r="M3691" s="98"/>
      <c r="N3691" s="15" t="str">
        <f t="shared" si="327"/>
        <v>'155</v>
      </c>
      <c r="O3691" t="str">
        <f t="shared" si="325"/>
        <v>HT</v>
      </c>
      <c r="Q3691">
        <f>RIGHT(N3691,LEN(N3691)-1)*1</f>
        <v>155</v>
      </c>
      <c r="R3691" s="14">
        <f t="shared" si="329"/>
        <v>-207900</v>
      </c>
    </row>
    <row r="3692" spans="1:18" ht="38.25" x14ac:dyDescent="0.25">
      <c r="A3692" s="12">
        <v>295</v>
      </c>
      <c r="B3692" s="12" t="s">
        <v>5134</v>
      </c>
      <c r="C3692" s="6" t="s">
        <v>5135</v>
      </c>
      <c r="D3692" s="7">
        <v>44935</v>
      </c>
      <c r="E3692" s="8" t="s">
        <v>4765</v>
      </c>
      <c r="F3692" s="9">
        <v>1142064</v>
      </c>
      <c r="G3692" s="8" t="s">
        <v>1378</v>
      </c>
      <c r="H3692" s="9">
        <v>119917</v>
      </c>
      <c r="I3692" s="94">
        <v>1022147</v>
      </c>
      <c r="J3692" s="95"/>
      <c r="K3692" s="96"/>
      <c r="L3692" s="97" t="s">
        <v>865</v>
      </c>
      <c r="M3692" s="98"/>
      <c r="N3692" s="15" t="str">
        <f t="shared" si="327"/>
        <v>00971</v>
      </c>
      <c r="O3692" t="str">
        <f t="shared" si="325"/>
        <v/>
      </c>
      <c r="Q3692">
        <f t="shared" si="328"/>
        <v>971</v>
      </c>
      <c r="R3692" s="14">
        <f t="shared" si="329"/>
        <v>1142064</v>
      </c>
    </row>
    <row r="3693" spans="1:18" ht="38.25" x14ac:dyDescent="0.25">
      <c r="A3693" s="12">
        <v>297</v>
      </c>
      <c r="B3693" s="12" t="s">
        <v>5136</v>
      </c>
      <c r="C3693" s="6" t="s">
        <v>5137</v>
      </c>
      <c r="D3693" s="7">
        <v>44930</v>
      </c>
      <c r="E3693" s="8" t="s">
        <v>4765</v>
      </c>
      <c r="F3693" s="9">
        <v>951720</v>
      </c>
      <c r="G3693" s="8" t="s">
        <v>29</v>
      </c>
      <c r="H3693" s="9">
        <v>99931</v>
      </c>
      <c r="I3693" s="94">
        <v>851789</v>
      </c>
      <c r="J3693" s="95"/>
      <c r="K3693" s="96"/>
      <c r="L3693" s="97" t="s">
        <v>5138</v>
      </c>
      <c r="M3693" s="98"/>
      <c r="N3693" s="15" t="str">
        <f t="shared" si="327"/>
        <v>00270</v>
      </c>
      <c r="O3693" t="str">
        <f t="shared" si="325"/>
        <v/>
      </c>
      <c r="Q3693">
        <f t="shared" si="328"/>
        <v>270</v>
      </c>
      <c r="R3693" s="14">
        <f t="shared" si="329"/>
        <v>951720</v>
      </c>
    </row>
    <row r="3694" spans="1:18" ht="38.25" x14ac:dyDescent="0.25">
      <c r="A3694" s="12">
        <v>299</v>
      </c>
      <c r="B3694" s="12" t="s">
        <v>5139</v>
      </c>
      <c r="C3694" s="6" t="s">
        <v>5140</v>
      </c>
      <c r="D3694" s="7">
        <v>44980</v>
      </c>
      <c r="E3694" s="8" t="s">
        <v>5141</v>
      </c>
      <c r="F3694" s="9">
        <v>-476280</v>
      </c>
      <c r="G3694" s="8" t="s">
        <v>1378</v>
      </c>
      <c r="H3694" s="9">
        <v>-50009</v>
      </c>
      <c r="I3694" s="94">
        <v>-426271</v>
      </c>
      <c r="J3694" s="95"/>
      <c r="K3694" s="96"/>
      <c r="L3694" s="97" t="s">
        <v>868</v>
      </c>
      <c r="M3694" s="98"/>
      <c r="N3694" s="15" t="str">
        <f t="shared" si="327"/>
        <v>'113</v>
      </c>
      <c r="O3694" t="str">
        <f t="shared" si="325"/>
        <v>HT</v>
      </c>
      <c r="Q3694">
        <f>RIGHT(N3694,LEN(N3694)-1)*1</f>
        <v>113</v>
      </c>
      <c r="R3694" s="14">
        <f t="shared" si="329"/>
        <v>-476280</v>
      </c>
    </row>
    <row r="3695" spans="1:18" ht="38.25" x14ac:dyDescent="0.25">
      <c r="A3695" s="12">
        <v>300</v>
      </c>
      <c r="B3695" s="12" t="s">
        <v>5142</v>
      </c>
      <c r="C3695" s="6" t="s">
        <v>5143</v>
      </c>
      <c r="D3695" s="7">
        <v>44944</v>
      </c>
      <c r="E3695" s="8" t="s">
        <v>4765</v>
      </c>
      <c r="F3695" s="9">
        <v>5710320</v>
      </c>
      <c r="G3695" s="8" t="s">
        <v>1378</v>
      </c>
      <c r="H3695" s="9">
        <v>599584</v>
      </c>
      <c r="I3695" s="94">
        <v>5110736</v>
      </c>
      <c r="J3695" s="95"/>
      <c r="K3695" s="96"/>
      <c r="L3695" s="97" t="s">
        <v>885</v>
      </c>
      <c r="M3695" s="98"/>
      <c r="N3695" s="15" t="str">
        <f t="shared" si="327"/>
        <v>01769</v>
      </c>
      <c r="O3695" t="str">
        <f t="shared" si="325"/>
        <v/>
      </c>
      <c r="Q3695">
        <f t="shared" si="328"/>
        <v>1769</v>
      </c>
      <c r="R3695" s="14">
        <f t="shared" si="329"/>
        <v>5710320</v>
      </c>
    </row>
    <row r="3696" spans="1:18" ht="38.25" x14ac:dyDescent="0.25">
      <c r="A3696" s="5">
        <v>301</v>
      </c>
      <c r="B3696" s="99" t="s">
        <v>5144</v>
      </c>
      <c r="C3696" s="6" t="s">
        <v>5145</v>
      </c>
      <c r="D3696" s="7">
        <v>44930</v>
      </c>
      <c r="E3696" s="8" t="s">
        <v>4765</v>
      </c>
      <c r="F3696" s="9">
        <v>5710320</v>
      </c>
      <c r="G3696" s="8" t="s">
        <v>1378</v>
      </c>
      <c r="H3696" s="9">
        <v>599584</v>
      </c>
      <c r="I3696" s="101">
        <v>17035788</v>
      </c>
      <c r="J3696" s="102"/>
      <c r="K3696" s="103"/>
      <c r="L3696" s="107" t="s">
        <v>890</v>
      </c>
      <c r="M3696" s="108"/>
      <c r="N3696" s="15" t="str">
        <f t="shared" si="327"/>
        <v>00306</v>
      </c>
      <c r="O3696" t="str">
        <f t="shared" si="325"/>
        <v/>
      </c>
      <c r="Q3696">
        <f t="shared" si="328"/>
        <v>306</v>
      </c>
      <c r="R3696" s="14">
        <f t="shared" si="329"/>
        <v>5710320</v>
      </c>
    </row>
    <row r="3697" spans="1:18" ht="38.25" x14ac:dyDescent="0.25">
      <c r="A3697" s="10">
        <v>302</v>
      </c>
      <c r="B3697" s="111"/>
      <c r="C3697" s="6" t="s">
        <v>5146</v>
      </c>
      <c r="D3697" s="7">
        <v>44939</v>
      </c>
      <c r="E3697" s="8" t="s">
        <v>4765</v>
      </c>
      <c r="F3697" s="9">
        <v>3806880</v>
      </c>
      <c r="G3697" s="8" t="s">
        <v>1378</v>
      </c>
      <c r="H3697" s="9">
        <v>399722</v>
      </c>
      <c r="I3697" s="112"/>
      <c r="J3697" s="113"/>
      <c r="K3697" s="114"/>
      <c r="L3697" s="115"/>
      <c r="M3697" s="116"/>
      <c r="N3697" s="15" t="str">
        <f t="shared" si="327"/>
        <v>01510</v>
      </c>
      <c r="O3697" t="str">
        <f t="shared" si="325"/>
        <v/>
      </c>
      <c r="Q3697">
        <f t="shared" si="328"/>
        <v>1510</v>
      </c>
      <c r="R3697" s="14">
        <f t="shared" si="329"/>
        <v>3806880</v>
      </c>
    </row>
    <row r="3698" spans="1:18" ht="38.25" x14ac:dyDescent="0.25">
      <c r="A3698" s="11">
        <v>303</v>
      </c>
      <c r="B3698" s="100"/>
      <c r="C3698" s="6" t="s">
        <v>5147</v>
      </c>
      <c r="D3698" s="7">
        <v>44932</v>
      </c>
      <c r="E3698" s="8" t="s">
        <v>4765</v>
      </c>
      <c r="F3698" s="9">
        <v>9517200</v>
      </c>
      <c r="G3698" s="8" t="s">
        <v>1378</v>
      </c>
      <c r="H3698" s="9">
        <v>999306</v>
      </c>
      <c r="I3698" s="104"/>
      <c r="J3698" s="105"/>
      <c r="K3698" s="106"/>
      <c r="L3698" s="109"/>
      <c r="M3698" s="110"/>
      <c r="N3698" s="15" t="str">
        <f t="shared" si="327"/>
        <v>00719</v>
      </c>
      <c r="O3698" t="str">
        <f t="shared" si="325"/>
        <v/>
      </c>
      <c r="Q3698">
        <f t="shared" si="328"/>
        <v>719</v>
      </c>
      <c r="R3698" s="14">
        <f t="shared" si="329"/>
        <v>9517200</v>
      </c>
    </row>
    <row r="3699" spans="1:18" ht="38.25" x14ac:dyDescent="0.25">
      <c r="A3699" s="12">
        <v>304</v>
      </c>
      <c r="B3699" s="12" t="s">
        <v>5148</v>
      </c>
      <c r="C3699" s="6" t="s">
        <v>5149</v>
      </c>
      <c r="D3699" s="7">
        <v>44930</v>
      </c>
      <c r="E3699" s="8" t="s">
        <v>4771</v>
      </c>
      <c r="F3699" s="9">
        <v>970200</v>
      </c>
      <c r="G3699" s="8" t="s">
        <v>1378</v>
      </c>
      <c r="H3699" s="9">
        <v>101871</v>
      </c>
      <c r="I3699" s="94">
        <v>868329</v>
      </c>
      <c r="J3699" s="95"/>
      <c r="K3699" s="96"/>
      <c r="L3699" s="97" t="s">
        <v>902</v>
      </c>
      <c r="M3699" s="98"/>
      <c r="N3699" s="15" t="str">
        <f t="shared" si="327"/>
        <v>00298</v>
      </c>
      <c r="O3699" t="str">
        <f t="shared" si="325"/>
        <v/>
      </c>
      <c r="Q3699">
        <f t="shared" si="328"/>
        <v>298</v>
      </c>
      <c r="R3699" s="14">
        <f t="shared" si="329"/>
        <v>970200</v>
      </c>
    </row>
    <row r="3700" spans="1:18" ht="38.25" x14ac:dyDescent="0.25">
      <c r="A3700" s="12">
        <v>305</v>
      </c>
      <c r="B3700" s="12" t="s">
        <v>5150</v>
      </c>
      <c r="C3700" s="6" t="s">
        <v>5151</v>
      </c>
      <c r="D3700" s="7">
        <v>44930</v>
      </c>
      <c r="E3700" s="8" t="s">
        <v>4765</v>
      </c>
      <c r="F3700" s="9">
        <v>466620</v>
      </c>
      <c r="G3700" s="8" t="s">
        <v>1378</v>
      </c>
      <c r="H3700" s="9">
        <v>48995</v>
      </c>
      <c r="I3700" s="94">
        <v>417625</v>
      </c>
      <c r="J3700" s="95"/>
      <c r="K3700" s="96"/>
      <c r="L3700" s="97" t="s">
        <v>912</v>
      </c>
      <c r="M3700" s="98"/>
      <c r="N3700" s="15" t="str">
        <f t="shared" si="327"/>
        <v>00310</v>
      </c>
      <c r="O3700" t="str">
        <f t="shared" si="325"/>
        <v/>
      </c>
      <c r="Q3700">
        <f t="shared" si="328"/>
        <v>310</v>
      </c>
      <c r="R3700" s="14">
        <f t="shared" si="329"/>
        <v>466620</v>
      </c>
    </row>
    <row r="3701" spans="1:18" ht="51" x14ac:dyDescent="0.25">
      <c r="A3701" s="12">
        <v>306</v>
      </c>
      <c r="B3701" s="12" t="s">
        <v>5152</v>
      </c>
      <c r="C3701" s="6" t="s">
        <v>5153</v>
      </c>
      <c r="D3701" s="7">
        <v>44961</v>
      </c>
      <c r="E3701" s="8" t="s">
        <v>5154</v>
      </c>
      <c r="F3701" s="9">
        <v>-119070</v>
      </c>
      <c r="G3701" s="8" t="s">
        <v>1378</v>
      </c>
      <c r="H3701" s="9">
        <v>-12502</v>
      </c>
      <c r="I3701" s="94">
        <v>-106568</v>
      </c>
      <c r="J3701" s="95"/>
      <c r="K3701" s="96"/>
      <c r="L3701" s="97" t="s">
        <v>912</v>
      </c>
      <c r="M3701" s="98"/>
      <c r="N3701" s="15" t="str">
        <f t="shared" si="327"/>
        <v>'A145</v>
      </c>
      <c r="O3701" t="str">
        <f t="shared" si="325"/>
        <v>HT</v>
      </c>
      <c r="Q3701">
        <f>RIGHT(N3701,LEN(N3701)-2)*1</f>
        <v>145</v>
      </c>
      <c r="R3701" s="14">
        <f t="shared" si="329"/>
        <v>-119070</v>
      </c>
    </row>
    <row r="3702" spans="1:18" ht="38.25" x14ac:dyDescent="0.25">
      <c r="A3702" s="5">
        <v>308</v>
      </c>
      <c r="B3702" s="99" t="s">
        <v>5155</v>
      </c>
      <c r="C3702" s="6" t="s">
        <v>5156</v>
      </c>
      <c r="D3702" s="7">
        <v>44928</v>
      </c>
      <c r="E3702" s="8" t="s">
        <v>4771</v>
      </c>
      <c r="F3702" s="9">
        <v>970200</v>
      </c>
      <c r="G3702" s="8" t="s">
        <v>1378</v>
      </c>
      <c r="H3702" s="9">
        <v>101871</v>
      </c>
      <c r="I3702" s="101">
        <v>1736658</v>
      </c>
      <c r="J3702" s="102"/>
      <c r="K3702" s="103"/>
      <c r="L3702" s="107" t="s">
        <v>931</v>
      </c>
      <c r="M3702" s="108"/>
      <c r="N3702" s="15" t="str">
        <f t="shared" si="327"/>
        <v>00015</v>
      </c>
      <c r="O3702" t="str">
        <f t="shared" si="325"/>
        <v/>
      </c>
      <c r="Q3702">
        <f t="shared" si="328"/>
        <v>15</v>
      </c>
      <c r="R3702" s="14">
        <f t="shared" si="329"/>
        <v>970200</v>
      </c>
    </row>
    <row r="3703" spans="1:18" ht="38.25" x14ac:dyDescent="0.25">
      <c r="A3703" s="11">
        <v>309</v>
      </c>
      <c r="B3703" s="100"/>
      <c r="C3703" s="6" t="s">
        <v>5157</v>
      </c>
      <c r="D3703" s="7">
        <v>44942</v>
      </c>
      <c r="E3703" s="8" t="s">
        <v>4771</v>
      </c>
      <c r="F3703" s="9">
        <v>970200</v>
      </c>
      <c r="G3703" s="8" t="s">
        <v>1378</v>
      </c>
      <c r="H3703" s="9">
        <v>101871</v>
      </c>
      <c r="I3703" s="104"/>
      <c r="J3703" s="105"/>
      <c r="K3703" s="106"/>
      <c r="L3703" s="109"/>
      <c r="M3703" s="110"/>
      <c r="N3703" s="15" t="str">
        <f t="shared" si="327"/>
        <v>01691</v>
      </c>
      <c r="O3703" t="str">
        <f t="shared" si="325"/>
        <v/>
      </c>
      <c r="Q3703">
        <f t="shared" si="328"/>
        <v>1691</v>
      </c>
      <c r="R3703" s="14">
        <f t="shared" si="329"/>
        <v>970200</v>
      </c>
    </row>
    <row r="3704" spans="1:18" ht="51" x14ac:dyDescent="0.25">
      <c r="A3704" s="12">
        <v>310</v>
      </c>
      <c r="B3704" s="12" t="s">
        <v>5158</v>
      </c>
      <c r="C3704" s="6" t="s">
        <v>5159</v>
      </c>
      <c r="D3704" s="7">
        <v>44996</v>
      </c>
      <c r="E3704" s="8" t="s">
        <v>5160</v>
      </c>
      <c r="F3704" s="9">
        <v>-679140</v>
      </c>
      <c r="G3704" s="8" t="s">
        <v>1378</v>
      </c>
      <c r="H3704" s="9">
        <v>-71310</v>
      </c>
      <c r="I3704" s="94">
        <v>-607830</v>
      </c>
      <c r="J3704" s="95"/>
      <c r="K3704" s="96"/>
      <c r="L3704" s="97" t="s">
        <v>931</v>
      </c>
      <c r="M3704" s="98"/>
      <c r="N3704" s="15" t="str">
        <f t="shared" si="327"/>
        <v>'284</v>
      </c>
      <c r="O3704" t="str">
        <f t="shared" si="325"/>
        <v>HT</v>
      </c>
      <c r="Q3704">
        <f>RIGHT(N3704,LEN(N3704)-1)*1</f>
        <v>284</v>
      </c>
      <c r="R3704" s="14">
        <f t="shared" si="329"/>
        <v>-679140</v>
      </c>
    </row>
    <row r="3705" spans="1:18" ht="38.25" x14ac:dyDescent="0.25">
      <c r="A3705" s="12">
        <v>312</v>
      </c>
      <c r="B3705" s="12" t="s">
        <v>5161</v>
      </c>
      <c r="C3705" s="6" t="s">
        <v>5162</v>
      </c>
      <c r="D3705" s="7">
        <v>44928</v>
      </c>
      <c r="E3705" s="8" t="s">
        <v>4765</v>
      </c>
      <c r="F3705" s="9">
        <v>951720</v>
      </c>
      <c r="G3705" s="8" t="s">
        <v>1378</v>
      </c>
      <c r="H3705" s="9">
        <v>99931</v>
      </c>
      <c r="I3705" s="94">
        <v>851789</v>
      </c>
      <c r="J3705" s="95"/>
      <c r="K3705" s="96"/>
      <c r="L3705" s="97" t="s">
        <v>5163</v>
      </c>
      <c r="M3705" s="98"/>
      <c r="N3705" s="15" t="str">
        <f t="shared" si="327"/>
        <v>00019</v>
      </c>
      <c r="O3705" t="str">
        <f t="shared" si="325"/>
        <v/>
      </c>
      <c r="Q3705">
        <f t="shared" si="328"/>
        <v>19</v>
      </c>
      <c r="R3705" s="14">
        <f t="shared" si="329"/>
        <v>951720</v>
      </c>
    </row>
    <row r="3706" spans="1:18" ht="38.25" x14ac:dyDescent="0.25">
      <c r="A3706" s="5">
        <v>313</v>
      </c>
      <c r="B3706" s="99" t="s">
        <v>5164</v>
      </c>
      <c r="C3706" s="6" t="s">
        <v>5165</v>
      </c>
      <c r="D3706" s="7">
        <v>44929</v>
      </c>
      <c r="E3706" s="8" t="s">
        <v>4765</v>
      </c>
      <c r="F3706" s="9">
        <v>933240</v>
      </c>
      <c r="G3706" s="8" t="s">
        <v>1378</v>
      </c>
      <c r="H3706" s="9">
        <v>97990</v>
      </c>
      <c r="I3706" s="101">
        <v>2088124</v>
      </c>
      <c r="J3706" s="102"/>
      <c r="K3706" s="103"/>
      <c r="L3706" s="107" t="s">
        <v>943</v>
      </c>
      <c r="M3706" s="108"/>
      <c r="N3706" s="15" t="str">
        <f t="shared" si="327"/>
        <v>00161</v>
      </c>
      <c r="O3706" t="str">
        <f t="shared" si="325"/>
        <v/>
      </c>
      <c r="Q3706">
        <f t="shared" si="328"/>
        <v>161</v>
      </c>
      <c r="R3706" s="14">
        <f t="shared" si="329"/>
        <v>933240</v>
      </c>
    </row>
    <row r="3707" spans="1:18" ht="38.25" x14ac:dyDescent="0.25">
      <c r="A3707" s="11">
        <v>314</v>
      </c>
      <c r="B3707" s="100"/>
      <c r="C3707" s="6" t="s">
        <v>5166</v>
      </c>
      <c r="D3707" s="7">
        <v>44936</v>
      </c>
      <c r="E3707" s="8" t="s">
        <v>4765</v>
      </c>
      <c r="F3707" s="9">
        <v>1399860</v>
      </c>
      <c r="G3707" s="8" t="s">
        <v>1378</v>
      </c>
      <c r="H3707" s="9">
        <v>146986</v>
      </c>
      <c r="I3707" s="104"/>
      <c r="J3707" s="105"/>
      <c r="K3707" s="106"/>
      <c r="L3707" s="109"/>
      <c r="M3707" s="110"/>
      <c r="N3707" s="15" t="str">
        <f t="shared" si="327"/>
        <v>01025</v>
      </c>
      <c r="O3707" t="str">
        <f t="shared" si="325"/>
        <v/>
      </c>
      <c r="Q3707">
        <f t="shared" si="328"/>
        <v>1025</v>
      </c>
      <c r="R3707" s="14">
        <f t="shared" si="329"/>
        <v>1399860</v>
      </c>
    </row>
    <row r="3708" spans="1:18" ht="38.25" x14ac:dyDescent="0.25">
      <c r="A3708" s="5">
        <v>315</v>
      </c>
      <c r="B3708" s="99" t="s">
        <v>5167</v>
      </c>
      <c r="C3708" s="6" t="s">
        <v>5168</v>
      </c>
      <c r="D3708" s="7">
        <v>44937</v>
      </c>
      <c r="E3708" s="8" t="s">
        <v>4765</v>
      </c>
      <c r="F3708" s="9">
        <v>3806880</v>
      </c>
      <c r="G3708" s="8" t="s">
        <v>1378</v>
      </c>
      <c r="H3708" s="9">
        <v>399723</v>
      </c>
      <c r="I3708" s="101">
        <v>5945986</v>
      </c>
      <c r="J3708" s="102"/>
      <c r="K3708" s="103"/>
      <c r="L3708" s="107" t="s">
        <v>5169</v>
      </c>
      <c r="M3708" s="108"/>
      <c r="N3708" s="15" t="str">
        <f t="shared" si="327"/>
        <v>01098</v>
      </c>
      <c r="O3708" t="str">
        <f t="shared" si="325"/>
        <v/>
      </c>
      <c r="Q3708">
        <f t="shared" si="328"/>
        <v>1098</v>
      </c>
      <c r="R3708" s="14">
        <f t="shared" si="329"/>
        <v>3806880</v>
      </c>
    </row>
    <row r="3709" spans="1:18" ht="38.25" x14ac:dyDescent="0.25">
      <c r="A3709" s="10">
        <v>316</v>
      </c>
      <c r="B3709" s="111"/>
      <c r="C3709" s="6" t="s">
        <v>5170</v>
      </c>
      <c r="D3709" s="7">
        <v>44930</v>
      </c>
      <c r="E3709" s="8" t="s">
        <v>4765</v>
      </c>
      <c r="F3709" s="9">
        <v>933240</v>
      </c>
      <c r="G3709" s="8" t="s">
        <v>1378</v>
      </c>
      <c r="H3709" s="9">
        <v>97990</v>
      </c>
      <c r="I3709" s="112"/>
      <c r="J3709" s="113"/>
      <c r="K3709" s="114"/>
      <c r="L3709" s="115"/>
      <c r="M3709" s="116"/>
      <c r="N3709" s="15" t="str">
        <f t="shared" si="327"/>
        <v>00294</v>
      </c>
      <c r="O3709" t="str">
        <f t="shared" si="325"/>
        <v/>
      </c>
      <c r="Q3709">
        <f t="shared" si="328"/>
        <v>294</v>
      </c>
      <c r="R3709" s="14">
        <f t="shared" si="329"/>
        <v>933240</v>
      </c>
    </row>
    <row r="3710" spans="1:18" ht="38.25" x14ac:dyDescent="0.25">
      <c r="A3710" s="11">
        <v>317</v>
      </c>
      <c r="B3710" s="100"/>
      <c r="C3710" s="6" t="s">
        <v>5171</v>
      </c>
      <c r="D3710" s="7">
        <v>44930</v>
      </c>
      <c r="E3710" s="8" t="s">
        <v>4765</v>
      </c>
      <c r="F3710" s="9">
        <v>1903440</v>
      </c>
      <c r="G3710" s="8" t="s">
        <v>1378</v>
      </c>
      <c r="H3710" s="9">
        <v>199861</v>
      </c>
      <c r="I3710" s="104"/>
      <c r="J3710" s="105"/>
      <c r="K3710" s="106"/>
      <c r="L3710" s="109"/>
      <c r="M3710" s="110"/>
      <c r="N3710" s="15" t="str">
        <f t="shared" si="327"/>
        <v>00295</v>
      </c>
      <c r="O3710" t="str">
        <f t="shared" si="325"/>
        <v/>
      </c>
      <c r="Q3710">
        <f t="shared" si="328"/>
        <v>295</v>
      </c>
      <c r="R3710" s="14">
        <f t="shared" si="329"/>
        <v>1903440</v>
      </c>
    </row>
    <row r="3711" spans="1:18" ht="51" x14ac:dyDescent="0.25">
      <c r="A3711" s="12">
        <v>318</v>
      </c>
      <c r="B3711" s="12" t="s">
        <v>5172</v>
      </c>
      <c r="C3711" s="6" t="s">
        <v>1867</v>
      </c>
      <c r="D3711" s="7">
        <v>44989</v>
      </c>
      <c r="E3711" s="8" t="s">
        <v>5173</v>
      </c>
      <c r="F3711" s="9">
        <v>-287364</v>
      </c>
      <c r="G3711" s="8" t="s">
        <v>1378</v>
      </c>
      <c r="H3711" s="9">
        <v>-30173</v>
      </c>
      <c r="I3711" s="94">
        <v>-257191</v>
      </c>
      <c r="J3711" s="95"/>
      <c r="K3711" s="96"/>
      <c r="L3711" s="97" t="s">
        <v>5169</v>
      </c>
      <c r="M3711" s="98"/>
      <c r="N3711" s="15" t="str">
        <f t="shared" si="327"/>
        <v>'178</v>
      </c>
      <c r="O3711" t="str">
        <f t="shared" si="325"/>
        <v>HT</v>
      </c>
      <c r="Q3711">
        <f>RIGHT(N3711,LEN(N3711)-1)*1</f>
        <v>178</v>
      </c>
      <c r="R3711" s="14">
        <f t="shared" si="329"/>
        <v>-287364</v>
      </c>
    </row>
    <row r="3712" spans="1:18" ht="38.25" x14ac:dyDescent="0.25">
      <c r="A3712" s="12">
        <v>320</v>
      </c>
      <c r="B3712" s="12" t="s">
        <v>5174</v>
      </c>
      <c r="C3712" s="6" t="s">
        <v>5175</v>
      </c>
      <c r="D3712" s="7">
        <v>44929</v>
      </c>
      <c r="E3712" s="8" t="s">
        <v>4765</v>
      </c>
      <c r="F3712" s="9">
        <v>1530144</v>
      </c>
      <c r="G3712" s="8" t="s">
        <v>1378</v>
      </c>
      <c r="H3712" s="9">
        <v>160665</v>
      </c>
      <c r="I3712" s="94">
        <v>1369479</v>
      </c>
      <c r="J3712" s="95"/>
      <c r="K3712" s="96"/>
      <c r="L3712" s="97" t="s">
        <v>956</v>
      </c>
      <c r="M3712" s="98"/>
      <c r="N3712" s="15" t="str">
        <f t="shared" si="327"/>
        <v>00173</v>
      </c>
      <c r="O3712" t="str">
        <f t="shared" si="325"/>
        <v/>
      </c>
      <c r="Q3712">
        <f t="shared" si="328"/>
        <v>173</v>
      </c>
      <c r="R3712" s="14">
        <f t="shared" si="329"/>
        <v>1530144</v>
      </c>
    </row>
    <row r="3713" spans="1:18" ht="38.25" x14ac:dyDescent="0.25">
      <c r="A3713" s="5">
        <v>321</v>
      </c>
      <c r="B3713" s="99" t="s">
        <v>5176</v>
      </c>
      <c r="C3713" s="6" t="s">
        <v>5177</v>
      </c>
      <c r="D3713" s="7">
        <v>44930</v>
      </c>
      <c r="E3713" s="8" t="s">
        <v>4765</v>
      </c>
      <c r="F3713" s="9">
        <v>1903440</v>
      </c>
      <c r="G3713" s="8" t="s">
        <v>1378</v>
      </c>
      <c r="H3713" s="9">
        <v>199861</v>
      </c>
      <c r="I3713" s="101">
        <v>4693111</v>
      </c>
      <c r="J3713" s="102"/>
      <c r="K3713" s="103"/>
      <c r="L3713" s="107" t="s">
        <v>960</v>
      </c>
      <c r="M3713" s="108"/>
      <c r="N3713" s="15" t="str">
        <f t="shared" si="327"/>
        <v>00314</v>
      </c>
      <c r="O3713" t="str">
        <f t="shared" si="325"/>
        <v/>
      </c>
      <c r="Q3713">
        <f t="shared" si="328"/>
        <v>314</v>
      </c>
      <c r="R3713" s="14">
        <f t="shared" si="329"/>
        <v>1903440</v>
      </c>
    </row>
    <row r="3714" spans="1:18" ht="38.25" x14ac:dyDescent="0.25">
      <c r="A3714" s="11">
        <v>322</v>
      </c>
      <c r="B3714" s="100"/>
      <c r="C3714" s="6" t="s">
        <v>5178</v>
      </c>
      <c r="D3714" s="7">
        <v>44935</v>
      </c>
      <c r="E3714" s="8" t="s">
        <v>4765</v>
      </c>
      <c r="F3714" s="9">
        <v>3340260</v>
      </c>
      <c r="G3714" s="8" t="s">
        <v>1378</v>
      </c>
      <c r="H3714" s="9">
        <v>350728</v>
      </c>
      <c r="I3714" s="104"/>
      <c r="J3714" s="105"/>
      <c r="K3714" s="106"/>
      <c r="L3714" s="109"/>
      <c r="M3714" s="110"/>
      <c r="N3714" s="15" t="str">
        <f t="shared" si="327"/>
        <v>00943</v>
      </c>
      <c r="O3714" t="str">
        <f t="shared" si="325"/>
        <v/>
      </c>
      <c r="Q3714">
        <f t="shared" si="328"/>
        <v>943</v>
      </c>
      <c r="R3714" s="14">
        <f t="shared" si="329"/>
        <v>3340260</v>
      </c>
    </row>
    <row r="3715" spans="1:18" ht="51" x14ac:dyDescent="0.25">
      <c r="A3715" s="12">
        <v>323</v>
      </c>
      <c r="B3715" s="12" t="s">
        <v>5179</v>
      </c>
      <c r="C3715" s="6" t="s">
        <v>5180</v>
      </c>
      <c r="D3715" s="7">
        <v>44979</v>
      </c>
      <c r="E3715" s="8" t="s">
        <v>5181</v>
      </c>
      <c r="F3715" s="9">
        <v>-1334025</v>
      </c>
      <c r="G3715" s="8" t="s">
        <v>1378</v>
      </c>
      <c r="H3715" s="9">
        <v>-140073</v>
      </c>
      <c r="I3715" s="94">
        <v>-1193952</v>
      </c>
      <c r="J3715" s="95"/>
      <c r="K3715" s="96"/>
      <c r="L3715" s="97" t="s">
        <v>960</v>
      </c>
      <c r="M3715" s="98"/>
      <c r="N3715" s="15" t="str">
        <f t="shared" si="327"/>
        <v>'B248</v>
      </c>
      <c r="O3715" t="str">
        <f t="shared" si="325"/>
        <v>HT</v>
      </c>
      <c r="Q3715">
        <f t="shared" ref="Q3715:Q3717" si="330">RIGHT(N3715,LEN(N3715)-2)*1</f>
        <v>248</v>
      </c>
      <c r="R3715" s="14">
        <f t="shared" si="329"/>
        <v>-1334025</v>
      </c>
    </row>
    <row r="3716" spans="1:18" ht="51" x14ac:dyDescent="0.25">
      <c r="A3716" s="5">
        <v>324</v>
      </c>
      <c r="B3716" s="99" t="s">
        <v>5182</v>
      </c>
      <c r="C3716" s="6" t="s">
        <v>5183</v>
      </c>
      <c r="D3716" s="7">
        <v>44961</v>
      </c>
      <c r="E3716" s="8" t="s">
        <v>5184</v>
      </c>
      <c r="F3716" s="9">
        <v>-388080</v>
      </c>
      <c r="G3716" s="8" t="s">
        <v>1378</v>
      </c>
      <c r="H3716" s="9">
        <v>-40748</v>
      </c>
      <c r="I3716" s="101">
        <v>-672955</v>
      </c>
      <c r="J3716" s="102"/>
      <c r="K3716" s="103"/>
      <c r="L3716" s="107" t="s">
        <v>960</v>
      </c>
      <c r="M3716" s="108"/>
      <c r="N3716" s="15" t="str">
        <f t="shared" si="327"/>
        <v>'B130</v>
      </c>
      <c r="O3716" t="str">
        <f t="shared" si="325"/>
        <v>HT</v>
      </c>
      <c r="Q3716">
        <f t="shared" si="330"/>
        <v>130</v>
      </c>
      <c r="R3716" s="14">
        <f t="shared" si="329"/>
        <v>-388080</v>
      </c>
    </row>
    <row r="3717" spans="1:18" ht="51" x14ac:dyDescent="0.25">
      <c r="A3717" s="11">
        <v>325</v>
      </c>
      <c r="B3717" s="100"/>
      <c r="C3717" s="6" t="s">
        <v>5185</v>
      </c>
      <c r="D3717" s="7">
        <v>44977</v>
      </c>
      <c r="E3717" s="8" t="s">
        <v>5186</v>
      </c>
      <c r="F3717" s="9">
        <v>-363825</v>
      </c>
      <c r="G3717" s="8" t="s">
        <v>1378</v>
      </c>
      <c r="H3717" s="9">
        <v>-38202</v>
      </c>
      <c r="I3717" s="104"/>
      <c r="J3717" s="105"/>
      <c r="K3717" s="106"/>
      <c r="L3717" s="109"/>
      <c r="M3717" s="110"/>
      <c r="N3717" s="15" t="str">
        <f t="shared" si="327"/>
        <v>'B222</v>
      </c>
      <c r="O3717" t="str">
        <f t="shared" si="325"/>
        <v>HT</v>
      </c>
      <c r="Q3717">
        <f t="shared" si="330"/>
        <v>222</v>
      </c>
      <c r="R3717" s="14">
        <f t="shared" si="329"/>
        <v>-363825</v>
      </c>
    </row>
    <row r="3718" spans="1:18" ht="38.25" x14ac:dyDescent="0.25">
      <c r="A3718" s="12">
        <v>327</v>
      </c>
      <c r="B3718" s="12" t="s">
        <v>5187</v>
      </c>
      <c r="C3718" s="6" t="s">
        <v>5188</v>
      </c>
      <c r="D3718" s="7">
        <v>44928</v>
      </c>
      <c r="E3718" s="8" t="s">
        <v>4765</v>
      </c>
      <c r="F3718" s="9">
        <v>466620</v>
      </c>
      <c r="G3718" s="8" t="s">
        <v>1378</v>
      </c>
      <c r="H3718" s="9">
        <v>48995</v>
      </c>
      <c r="I3718" s="94">
        <v>417625</v>
      </c>
      <c r="J3718" s="95"/>
      <c r="K3718" s="96"/>
      <c r="L3718" s="97" t="s">
        <v>5189</v>
      </c>
      <c r="M3718" s="98"/>
      <c r="N3718" s="15" t="str">
        <f t="shared" si="327"/>
        <v>00021</v>
      </c>
      <c r="O3718" t="str">
        <f t="shared" si="325"/>
        <v/>
      </c>
      <c r="Q3718">
        <f t="shared" si="328"/>
        <v>21</v>
      </c>
      <c r="R3718" s="14">
        <f t="shared" si="329"/>
        <v>466620</v>
      </c>
    </row>
    <row r="3719" spans="1:18" ht="51" x14ac:dyDescent="0.25">
      <c r="A3719" s="12">
        <v>328</v>
      </c>
      <c r="B3719" s="12" t="s">
        <v>5190</v>
      </c>
      <c r="C3719" s="6" t="s">
        <v>5191</v>
      </c>
      <c r="D3719" s="7">
        <v>44976</v>
      </c>
      <c r="E3719" s="8" t="s">
        <v>5192</v>
      </c>
      <c r="F3719" s="9">
        <v>-242550</v>
      </c>
      <c r="G3719" s="8" t="s">
        <v>1378</v>
      </c>
      <c r="H3719" s="9">
        <v>-25468</v>
      </c>
      <c r="I3719" s="94">
        <v>-217082</v>
      </c>
      <c r="J3719" s="95"/>
      <c r="K3719" s="96"/>
      <c r="L3719" s="97" t="s">
        <v>5189</v>
      </c>
      <c r="M3719" s="98"/>
      <c r="N3719" s="15" t="str">
        <f t="shared" si="327"/>
        <v>'B62</v>
      </c>
      <c r="O3719" t="str">
        <f t="shared" si="325"/>
        <v>HT</v>
      </c>
      <c r="Q3719">
        <f>RIGHT(N3719,LEN(N3719)-2)*1</f>
        <v>62</v>
      </c>
      <c r="R3719" s="14">
        <f t="shared" si="329"/>
        <v>-242550</v>
      </c>
    </row>
    <row r="3720" spans="1:18" ht="51" x14ac:dyDescent="0.25">
      <c r="A3720" s="12">
        <v>329</v>
      </c>
      <c r="B3720" s="12" t="s">
        <v>5193</v>
      </c>
      <c r="C3720" s="6" t="s">
        <v>5194</v>
      </c>
      <c r="D3720" s="7">
        <v>44965</v>
      </c>
      <c r="E3720" s="8" t="s">
        <v>5195</v>
      </c>
      <c r="F3720" s="9">
        <v>-119070</v>
      </c>
      <c r="G3720" s="8" t="s">
        <v>1378</v>
      </c>
      <c r="H3720" s="9">
        <v>-12502</v>
      </c>
      <c r="I3720" s="94">
        <v>-106568</v>
      </c>
      <c r="J3720" s="95"/>
      <c r="K3720" s="96"/>
      <c r="L3720" s="97" t="s">
        <v>1002</v>
      </c>
      <c r="M3720" s="98"/>
      <c r="N3720" s="15" t="str">
        <f t="shared" si="327"/>
        <v>'98</v>
      </c>
      <c r="O3720" t="str">
        <f t="shared" si="325"/>
        <v>HT</v>
      </c>
      <c r="Q3720">
        <f t="shared" ref="Q3720" si="331">RIGHT(N3720,LEN(N3720)-1)*1</f>
        <v>98</v>
      </c>
      <c r="R3720" s="14">
        <f t="shared" si="329"/>
        <v>-119070</v>
      </c>
    </row>
    <row r="3721" spans="1:18" ht="38.25" x14ac:dyDescent="0.25">
      <c r="A3721" s="12">
        <v>330</v>
      </c>
      <c r="B3721" s="12" t="s">
        <v>5196</v>
      </c>
      <c r="C3721" s="6" t="s">
        <v>5197</v>
      </c>
      <c r="D3721" s="7">
        <v>44937</v>
      </c>
      <c r="E3721" s="8" t="s">
        <v>4765</v>
      </c>
      <c r="F3721" s="9">
        <v>466620</v>
      </c>
      <c r="G3721" s="8" t="s">
        <v>1378</v>
      </c>
      <c r="H3721" s="9">
        <v>48995</v>
      </c>
      <c r="I3721" s="94">
        <v>417625</v>
      </c>
      <c r="J3721" s="95"/>
      <c r="K3721" s="96"/>
      <c r="L3721" s="97" t="s">
        <v>5198</v>
      </c>
      <c r="M3721" s="98"/>
      <c r="N3721" s="15" t="str">
        <f t="shared" si="327"/>
        <v>01102</v>
      </c>
      <c r="O3721" t="str">
        <f t="shared" si="325"/>
        <v/>
      </c>
      <c r="Q3721">
        <f t="shared" si="328"/>
        <v>1102</v>
      </c>
      <c r="R3721" s="14">
        <f t="shared" si="329"/>
        <v>466620</v>
      </c>
    </row>
    <row r="3722" spans="1:18" ht="38.25" x14ac:dyDescent="0.25">
      <c r="A3722" s="12">
        <v>331</v>
      </c>
      <c r="B3722" s="12" t="s">
        <v>5199</v>
      </c>
      <c r="C3722" s="6" t="s">
        <v>5200</v>
      </c>
      <c r="D3722" s="7">
        <v>44937</v>
      </c>
      <c r="E3722" s="8" t="s">
        <v>4771</v>
      </c>
      <c r="F3722" s="9">
        <v>951720</v>
      </c>
      <c r="G3722" s="8" t="s">
        <v>1378</v>
      </c>
      <c r="H3722" s="9">
        <v>99931</v>
      </c>
      <c r="I3722" s="94">
        <v>851789</v>
      </c>
      <c r="J3722" s="95"/>
      <c r="K3722" s="96"/>
      <c r="L3722" s="97" t="s">
        <v>1015</v>
      </c>
      <c r="M3722" s="98"/>
      <c r="N3722" s="15" t="str">
        <f t="shared" si="327"/>
        <v>01095</v>
      </c>
      <c r="O3722" t="str">
        <f t="shared" si="325"/>
        <v/>
      </c>
      <c r="Q3722">
        <f t="shared" si="328"/>
        <v>1095</v>
      </c>
      <c r="R3722" s="14">
        <f t="shared" si="329"/>
        <v>951720</v>
      </c>
    </row>
    <row r="3723" spans="1:18" ht="38.25" x14ac:dyDescent="0.25">
      <c r="A3723" s="12">
        <v>332</v>
      </c>
      <c r="B3723" s="12" t="s">
        <v>5201</v>
      </c>
      <c r="C3723" s="6" t="s">
        <v>5202</v>
      </c>
      <c r="D3723" s="7">
        <v>44936</v>
      </c>
      <c r="E3723" s="8" t="s">
        <v>4765</v>
      </c>
      <c r="F3723" s="9">
        <v>2855160</v>
      </c>
      <c r="G3723" s="8" t="s">
        <v>1378</v>
      </c>
      <c r="H3723" s="9">
        <v>299792</v>
      </c>
      <c r="I3723" s="94">
        <v>2555368</v>
      </c>
      <c r="J3723" s="95"/>
      <c r="K3723" s="96"/>
      <c r="L3723" s="97" t="s">
        <v>1022</v>
      </c>
      <c r="M3723" s="98"/>
      <c r="N3723" s="15" t="str">
        <f t="shared" si="327"/>
        <v>01031</v>
      </c>
      <c r="O3723" t="str">
        <f t="shared" si="325"/>
        <v/>
      </c>
      <c r="Q3723">
        <f t="shared" si="328"/>
        <v>1031</v>
      </c>
      <c r="R3723" s="14">
        <f t="shared" si="329"/>
        <v>2855160</v>
      </c>
    </row>
    <row r="3724" spans="1:18" ht="38.25" x14ac:dyDescent="0.25">
      <c r="A3724" s="12">
        <v>333</v>
      </c>
      <c r="B3724" s="12" t="s">
        <v>5203</v>
      </c>
      <c r="C3724" s="6" t="s">
        <v>5204</v>
      </c>
      <c r="D3724" s="7">
        <v>44972</v>
      </c>
      <c r="E3724" s="8" t="s">
        <v>4765</v>
      </c>
      <c r="F3724" s="9">
        <v>466620</v>
      </c>
      <c r="G3724" s="8" t="s">
        <v>1378</v>
      </c>
      <c r="H3724" s="9">
        <v>48995</v>
      </c>
      <c r="I3724" s="94">
        <v>417625</v>
      </c>
      <c r="J3724" s="95"/>
      <c r="K3724" s="96"/>
      <c r="L3724" s="97" t="s">
        <v>1022</v>
      </c>
      <c r="M3724" s="98"/>
      <c r="N3724" s="15" t="str">
        <f t="shared" si="327"/>
        <v>04115</v>
      </c>
      <c r="O3724" t="str">
        <f t="shared" si="325"/>
        <v/>
      </c>
      <c r="Q3724">
        <f t="shared" si="328"/>
        <v>4115</v>
      </c>
      <c r="R3724" s="14">
        <f t="shared" si="329"/>
        <v>466620</v>
      </c>
    </row>
    <row r="3725" spans="1:18" ht="51" x14ac:dyDescent="0.25">
      <c r="A3725" s="12">
        <v>334</v>
      </c>
      <c r="B3725" s="12" t="s">
        <v>5205</v>
      </c>
      <c r="C3725" s="6" t="s">
        <v>5206</v>
      </c>
      <c r="D3725" s="7">
        <v>44981</v>
      </c>
      <c r="E3725" s="8" t="s">
        <v>5207</v>
      </c>
      <c r="F3725" s="9">
        <v>-388080</v>
      </c>
      <c r="G3725" s="8" t="s">
        <v>1378</v>
      </c>
      <c r="H3725" s="9">
        <v>-40748</v>
      </c>
      <c r="I3725" s="94">
        <v>-347332</v>
      </c>
      <c r="J3725" s="95"/>
      <c r="K3725" s="96"/>
      <c r="L3725" s="97" t="s">
        <v>1022</v>
      </c>
      <c r="M3725" s="98"/>
      <c r="N3725" s="15" t="str">
        <f t="shared" si="327"/>
        <v>'94</v>
      </c>
      <c r="O3725" t="str">
        <f t="shared" si="325"/>
        <v>HT</v>
      </c>
      <c r="Q3725">
        <f>RIGHT(N3725,LEN(N3725)-1)*1</f>
        <v>94</v>
      </c>
      <c r="R3725" s="14">
        <f t="shared" si="329"/>
        <v>-388080</v>
      </c>
    </row>
    <row r="3726" spans="1:18" ht="25.5" x14ac:dyDescent="0.25">
      <c r="A3726" s="12">
        <v>335</v>
      </c>
      <c r="B3726" s="12" t="s">
        <v>5208</v>
      </c>
      <c r="C3726" s="6" t="s">
        <v>5209</v>
      </c>
      <c r="D3726" s="7">
        <v>44936</v>
      </c>
      <c r="E3726" s="8" t="s">
        <v>2089</v>
      </c>
      <c r="F3726" s="9">
        <v>1903440</v>
      </c>
      <c r="G3726" s="8" t="s">
        <v>1378</v>
      </c>
      <c r="H3726" s="9">
        <v>199861</v>
      </c>
      <c r="I3726" s="94">
        <v>1703579</v>
      </c>
      <c r="J3726" s="95"/>
      <c r="K3726" s="96"/>
      <c r="L3726" s="97" t="s">
        <v>1030</v>
      </c>
      <c r="M3726" s="98"/>
      <c r="N3726" s="15" t="str">
        <f t="shared" si="327"/>
        <v>01019</v>
      </c>
      <c r="O3726" t="str">
        <f t="shared" si="325"/>
        <v/>
      </c>
      <c r="Q3726">
        <f t="shared" si="328"/>
        <v>1019</v>
      </c>
      <c r="R3726" s="14">
        <f t="shared" si="329"/>
        <v>1903440</v>
      </c>
    </row>
    <row r="3727" spans="1:18" ht="25.5" x14ac:dyDescent="0.25">
      <c r="A3727" s="12">
        <v>336</v>
      </c>
      <c r="B3727" s="12" t="s">
        <v>5210</v>
      </c>
      <c r="C3727" s="6" t="s">
        <v>5211</v>
      </c>
      <c r="D3727" s="7">
        <v>44972</v>
      </c>
      <c r="E3727" s="8" t="s">
        <v>2089</v>
      </c>
      <c r="F3727" s="9">
        <v>1796025</v>
      </c>
      <c r="G3727" s="8" t="s">
        <v>1378</v>
      </c>
      <c r="H3727" s="9">
        <v>188583</v>
      </c>
      <c r="I3727" s="94">
        <v>1607442</v>
      </c>
      <c r="J3727" s="95"/>
      <c r="K3727" s="96"/>
      <c r="L3727" s="97" t="s">
        <v>1030</v>
      </c>
      <c r="M3727" s="98"/>
      <c r="N3727" s="15" t="str">
        <f t="shared" si="327"/>
        <v>04117</v>
      </c>
      <c r="O3727" t="str">
        <f t="shared" si="325"/>
        <v/>
      </c>
      <c r="Q3727">
        <f t="shared" si="328"/>
        <v>4117</v>
      </c>
      <c r="R3727" s="14">
        <f t="shared" si="329"/>
        <v>1796025</v>
      </c>
    </row>
    <row r="3728" spans="1:18" ht="38.25" x14ac:dyDescent="0.25">
      <c r="A3728" s="12">
        <v>340</v>
      </c>
      <c r="B3728" s="12" t="s">
        <v>5212</v>
      </c>
      <c r="C3728" s="6" t="s">
        <v>5213</v>
      </c>
      <c r="D3728" s="7">
        <v>44929</v>
      </c>
      <c r="E3728" s="8" t="s">
        <v>4765</v>
      </c>
      <c r="F3728" s="9">
        <v>1866480</v>
      </c>
      <c r="G3728" s="8" t="s">
        <v>1378</v>
      </c>
      <c r="H3728" s="9">
        <v>195980</v>
      </c>
      <c r="I3728" s="94">
        <v>1670500</v>
      </c>
      <c r="J3728" s="95"/>
      <c r="K3728" s="96"/>
      <c r="L3728" s="97" t="s">
        <v>1047</v>
      </c>
      <c r="M3728" s="98"/>
      <c r="N3728" s="15" t="str">
        <f t="shared" si="327"/>
        <v>00167</v>
      </c>
      <c r="O3728" t="str">
        <f t="shared" si="325"/>
        <v/>
      </c>
      <c r="Q3728">
        <f t="shared" si="328"/>
        <v>167</v>
      </c>
      <c r="R3728" s="14">
        <f t="shared" si="329"/>
        <v>1866480</v>
      </c>
    </row>
    <row r="3729" spans="1:18" ht="38.25" x14ac:dyDescent="0.25">
      <c r="A3729" s="12">
        <v>341</v>
      </c>
      <c r="B3729" s="12" t="s">
        <v>5214</v>
      </c>
      <c r="C3729" s="6" t="s">
        <v>5215</v>
      </c>
      <c r="D3729" s="7">
        <v>44978</v>
      </c>
      <c r="E3729" s="8" t="s">
        <v>5216</v>
      </c>
      <c r="F3729" s="9">
        <v>606375</v>
      </c>
      <c r="G3729" s="8" t="s">
        <v>1378</v>
      </c>
      <c r="H3729" s="9">
        <v>63669</v>
      </c>
      <c r="I3729" s="94">
        <v>542706</v>
      </c>
      <c r="J3729" s="95"/>
      <c r="K3729" s="96"/>
      <c r="L3729" s="97" t="s">
        <v>1047</v>
      </c>
      <c r="M3729" s="98"/>
      <c r="N3729" s="15" t="str">
        <f t="shared" si="327"/>
        <v>06795</v>
      </c>
      <c r="O3729" t="str">
        <f t="shared" si="325"/>
        <v/>
      </c>
      <c r="Q3729">
        <f t="shared" si="328"/>
        <v>6795</v>
      </c>
      <c r="R3729" s="14">
        <f t="shared" si="329"/>
        <v>606375</v>
      </c>
    </row>
    <row r="3730" spans="1:18" ht="51" x14ac:dyDescent="0.25">
      <c r="A3730" s="12">
        <v>342</v>
      </c>
      <c r="B3730" s="12" t="s">
        <v>5217</v>
      </c>
      <c r="C3730" s="6" t="s">
        <v>5218</v>
      </c>
      <c r="D3730" s="7">
        <v>44967</v>
      </c>
      <c r="E3730" s="8" t="s">
        <v>5219</v>
      </c>
      <c r="F3730" s="9">
        <v>-119070</v>
      </c>
      <c r="G3730" s="8" t="s">
        <v>1378</v>
      </c>
      <c r="H3730" s="9">
        <v>-12502</v>
      </c>
      <c r="I3730" s="94">
        <v>-106568</v>
      </c>
      <c r="J3730" s="95"/>
      <c r="K3730" s="96"/>
      <c r="L3730" s="97" t="s">
        <v>1047</v>
      </c>
      <c r="M3730" s="98"/>
      <c r="N3730" s="15" t="str">
        <f t="shared" si="327"/>
        <v>'106</v>
      </c>
      <c r="O3730" t="str">
        <f t="shared" si="325"/>
        <v>HT</v>
      </c>
      <c r="Q3730">
        <f>RIGHT(N3730,LEN(N3730)-1)*1</f>
        <v>106</v>
      </c>
      <c r="R3730" s="14">
        <f t="shared" si="329"/>
        <v>-119070</v>
      </c>
    </row>
    <row r="3731" spans="1:18" ht="38.25" x14ac:dyDescent="0.25">
      <c r="A3731" s="12">
        <v>343</v>
      </c>
      <c r="B3731" s="12" t="s">
        <v>5220</v>
      </c>
      <c r="C3731" s="6" t="s">
        <v>5221</v>
      </c>
      <c r="D3731" s="7">
        <v>44930</v>
      </c>
      <c r="E3731" s="8" t="s">
        <v>4765</v>
      </c>
      <c r="F3731" s="9">
        <v>2351580</v>
      </c>
      <c r="G3731" s="8" t="s">
        <v>1378</v>
      </c>
      <c r="H3731" s="9">
        <v>246916</v>
      </c>
      <c r="I3731" s="94">
        <v>2104664</v>
      </c>
      <c r="J3731" s="95"/>
      <c r="K3731" s="96"/>
      <c r="L3731" s="97" t="s">
        <v>1053</v>
      </c>
      <c r="M3731" s="98"/>
      <c r="N3731" s="15" t="str">
        <f t="shared" si="327"/>
        <v>00304</v>
      </c>
      <c r="O3731" t="str">
        <f t="shared" si="325"/>
        <v/>
      </c>
      <c r="Q3731">
        <f t="shared" si="328"/>
        <v>304</v>
      </c>
      <c r="R3731" s="14">
        <f t="shared" si="329"/>
        <v>2351580</v>
      </c>
    </row>
    <row r="3732" spans="1:18" ht="38.25" x14ac:dyDescent="0.25">
      <c r="A3732" s="5">
        <v>345</v>
      </c>
      <c r="B3732" s="99" t="s">
        <v>5222</v>
      </c>
      <c r="C3732" s="6" t="s">
        <v>5223</v>
      </c>
      <c r="D3732" s="7">
        <v>44945</v>
      </c>
      <c r="E3732" s="8" t="s">
        <v>4771</v>
      </c>
      <c r="F3732" s="9">
        <v>2231460</v>
      </c>
      <c r="G3732" s="8" t="s">
        <v>1378</v>
      </c>
      <c r="H3732" s="9">
        <v>234304</v>
      </c>
      <c r="I3732" s="101">
        <v>3700735</v>
      </c>
      <c r="J3732" s="102"/>
      <c r="K3732" s="103"/>
      <c r="L3732" s="107" t="s">
        <v>1066</v>
      </c>
      <c r="M3732" s="108"/>
      <c r="N3732" s="15" t="str">
        <f t="shared" si="327"/>
        <v>01832</v>
      </c>
      <c r="O3732" t="str">
        <f t="shared" ref="O3732:O3763" si="332">+IF(F3732&gt;0,"","HT")</f>
        <v/>
      </c>
      <c r="Q3732">
        <f t="shared" si="328"/>
        <v>1832</v>
      </c>
      <c r="R3732" s="14">
        <f t="shared" si="329"/>
        <v>2231460</v>
      </c>
    </row>
    <row r="3733" spans="1:18" ht="38.25" x14ac:dyDescent="0.25">
      <c r="A3733" s="11">
        <v>346</v>
      </c>
      <c r="B3733" s="100"/>
      <c r="C3733" s="6" t="s">
        <v>5224</v>
      </c>
      <c r="D3733" s="7">
        <v>44931</v>
      </c>
      <c r="E3733" s="8" t="s">
        <v>4765</v>
      </c>
      <c r="F3733" s="9">
        <v>1903440</v>
      </c>
      <c r="G3733" s="8" t="s">
        <v>1378</v>
      </c>
      <c r="H3733" s="9">
        <v>199861</v>
      </c>
      <c r="I3733" s="104"/>
      <c r="J3733" s="105"/>
      <c r="K3733" s="106"/>
      <c r="L3733" s="109"/>
      <c r="M3733" s="110"/>
      <c r="N3733" s="15" t="str">
        <f t="shared" si="327"/>
        <v>00423</v>
      </c>
      <c r="O3733" t="str">
        <f t="shared" si="332"/>
        <v/>
      </c>
      <c r="Q3733">
        <f t="shared" si="328"/>
        <v>423</v>
      </c>
      <c r="R3733" s="14">
        <f t="shared" si="329"/>
        <v>1903440</v>
      </c>
    </row>
    <row r="3734" spans="1:18" ht="38.25" x14ac:dyDescent="0.25">
      <c r="A3734" s="12">
        <v>347</v>
      </c>
      <c r="B3734" s="12" t="s">
        <v>5225</v>
      </c>
      <c r="C3734" s="6" t="s">
        <v>5226</v>
      </c>
      <c r="D3734" s="7">
        <v>44967</v>
      </c>
      <c r="E3734" s="8" t="s">
        <v>4765</v>
      </c>
      <c r="F3734" s="9">
        <v>1189650</v>
      </c>
      <c r="G3734" s="8" t="s">
        <v>1378</v>
      </c>
      <c r="H3734" s="9">
        <v>124913</v>
      </c>
      <c r="I3734" s="94">
        <v>1064737</v>
      </c>
      <c r="J3734" s="95"/>
      <c r="K3734" s="96"/>
      <c r="L3734" s="97" t="s">
        <v>1066</v>
      </c>
      <c r="M3734" s="98"/>
      <c r="N3734" s="15" t="str">
        <f t="shared" si="327"/>
        <v>03854</v>
      </c>
      <c r="O3734" t="str">
        <f t="shared" si="332"/>
        <v/>
      </c>
      <c r="Q3734">
        <f t="shared" si="328"/>
        <v>3854</v>
      </c>
      <c r="R3734" s="14">
        <f t="shared" si="329"/>
        <v>1189650</v>
      </c>
    </row>
    <row r="3735" spans="1:18" ht="38.25" x14ac:dyDescent="0.25">
      <c r="A3735" s="5">
        <v>348</v>
      </c>
      <c r="B3735" s="99" t="s">
        <v>5227</v>
      </c>
      <c r="C3735" s="6" t="s">
        <v>5228</v>
      </c>
      <c r="D3735" s="7">
        <v>44929</v>
      </c>
      <c r="E3735" s="8" t="s">
        <v>4765</v>
      </c>
      <c r="F3735" s="9">
        <v>1866480</v>
      </c>
      <c r="G3735" s="8" t="s">
        <v>1378</v>
      </c>
      <c r="H3735" s="9">
        <v>195980</v>
      </c>
      <c r="I3735" s="101">
        <v>5846749</v>
      </c>
      <c r="J3735" s="102"/>
      <c r="K3735" s="103"/>
      <c r="L3735" s="107" t="s">
        <v>1071</v>
      </c>
      <c r="M3735" s="108"/>
      <c r="N3735" s="15" t="str">
        <f t="shared" si="327"/>
        <v>00163</v>
      </c>
      <c r="O3735" t="str">
        <f t="shared" si="332"/>
        <v/>
      </c>
      <c r="Q3735">
        <f t="shared" si="328"/>
        <v>163</v>
      </c>
      <c r="R3735" s="14">
        <f t="shared" si="329"/>
        <v>1866480</v>
      </c>
    </row>
    <row r="3736" spans="1:18" ht="38.25" x14ac:dyDescent="0.25">
      <c r="A3736" s="11">
        <v>349</v>
      </c>
      <c r="B3736" s="100"/>
      <c r="C3736" s="6" t="s">
        <v>5229</v>
      </c>
      <c r="D3736" s="7">
        <v>44938</v>
      </c>
      <c r="E3736" s="8" t="s">
        <v>5230</v>
      </c>
      <c r="F3736" s="9">
        <v>4666200</v>
      </c>
      <c r="G3736" s="8" t="s">
        <v>1378</v>
      </c>
      <c r="H3736" s="9">
        <v>489951</v>
      </c>
      <c r="I3736" s="104"/>
      <c r="J3736" s="105"/>
      <c r="K3736" s="106"/>
      <c r="L3736" s="109"/>
      <c r="M3736" s="110"/>
      <c r="N3736" s="15" t="str">
        <f t="shared" si="327"/>
        <v>01421</v>
      </c>
      <c r="O3736" t="str">
        <f t="shared" si="332"/>
        <v/>
      </c>
      <c r="Q3736">
        <f t="shared" si="328"/>
        <v>1421</v>
      </c>
      <c r="R3736" s="14">
        <f t="shared" si="329"/>
        <v>4666200</v>
      </c>
    </row>
    <row r="3737" spans="1:18" ht="38.25" x14ac:dyDescent="0.25">
      <c r="A3737" s="5">
        <v>350</v>
      </c>
      <c r="B3737" s="99" t="s">
        <v>5231</v>
      </c>
      <c r="C3737" s="6" t="s">
        <v>5232</v>
      </c>
      <c r="D3737" s="7">
        <v>44966</v>
      </c>
      <c r="E3737" s="8" t="s">
        <v>4765</v>
      </c>
      <c r="F3737" s="9">
        <v>1166550</v>
      </c>
      <c r="G3737" s="8" t="s">
        <v>1378</v>
      </c>
      <c r="H3737" s="9">
        <v>122488</v>
      </c>
      <c r="I3737" s="101">
        <v>2088124</v>
      </c>
      <c r="J3737" s="102"/>
      <c r="K3737" s="103"/>
      <c r="L3737" s="107" t="s">
        <v>1071</v>
      </c>
      <c r="M3737" s="108"/>
      <c r="N3737" s="15" t="str">
        <f t="shared" si="327"/>
        <v>03585</v>
      </c>
      <c r="O3737" t="str">
        <f t="shared" si="332"/>
        <v/>
      </c>
      <c r="Q3737">
        <f t="shared" si="328"/>
        <v>3585</v>
      </c>
      <c r="R3737" s="14">
        <f t="shared" si="329"/>
        <v>1166550</v>
      </c>
    </row>
    <row r="3738" spans="1:18" ht="38.25" x14ac:dyDescent="0.25">
      <c r="A3738" s="11">
        <v>351</v>
      </c>
      <c r="B3738" s="100"/>
      <c r="C3738" s="6" t="s">
        <v>5233</v>
      </c>
      <c r="D3738" s="7">
        <v>44978</v>
      </c>
      <c r="E3738" s="8" t="s">
        <v>4765</v>
      </c>
      <c r="F3738" s="9">
        <v>1166550</v>
      </c>
      <c r="G3738" s="8" t="s">
        <v>1378</v>
      </c>
      <c r="H3738" s="9">
        <v>122488</v>
      </c>
      <c r="I3738" s="104"/>
      <c r="J3738" s="105"/>
      <c r="K3738" s="106"/>
      <c r="L3738" s="109"/>
      <c r="M3738" s="110"/>
      <c r="N3738" s="15" t="str">
        <f t="shared" si="327"/>
        <v>06796</v>
      </c>
      <c r="O3738" t="str">
        <f t="shared" si="332"/>
        <v/>
      </c>
      <c r="Q3738">
        <f t="shared" si="328"/>
        <v>6796</v>
      </c>
      <c r="R3738" s="14">
        <f t="shared" si="329"/>
        <v>1166550</v>
      </c>
    </row>
    <row r="3739" spans="1:18" ht="38.25" x14ac:dyDescent="0.25">
      <c r="A3739" s="12">
        <v>352</v>
      </c>
      <c r="B3739" s="12" t="s">
        <v>5234</v>
      </c>
      <c r="C3739" s="6" t="s">
        <v>5235</v>
      </c>
      <c r="D3739" s="7">
        <v>44929</v>
      </c>
      <c r="E3739" s="8" t="s">
        <v>4765</v>
      </c>
      <c r="F3739" s="9">
        <v>933240</v>
      </c>
      <c r="G3739" s="8" t="s">
        <v>29</v>
      </c>
      <c r="H3739" s="9">
        <v>97990</v>
      </c>
      <c r="I3739" s="94">
        <v>835250</v>
      </c>
      <c r="J3739" s="95"/>
      <c r="K3739" s="96"/>
      <c r="L3739" s="97" t="s">
        <v>1076</v>
      </c>
      <c r="M3739" s="98"/>
      <c r="N3739" s="15" t="str">
        <f t="shared" si="327"/>
        <v>00145</v>
      </c>
      <c r="O3739" t="str">
        <f t="shared" si="332"/>
        <v/>
      </c>
      <c r="Q3739">
        <f t="shared" si="328"/>
        <v>145</v>
      </c>
      <c r="R3739" s="14">
        <f t="shared" si="329"/>
        <v>933240</v>
      </c>
    </row>
    <row r="3740" spans="1:18" ht="38.25" x14ac:dyDescent="0.25">
      <c r="A3740" s="12">
        <v>353</v>
      </c>
      <c r="B3740" s="12" t="s">
        <v>5236</v>
      </c>
      <c r="C3740" s="6" t="s">
        <v>5237</v>
      </c>
      <c r="D3740" s="7">
        <v>44968</v>
      </c>
      <c r="E3740" s="8" t="s">
        <v>4765</v>
      </c>
      <c r="F3740" s="9">
        <v>1166550</v>
      </c>
      <c r="G3740" s="8" t="s">
        <v>1378</v>
      </c>
      <c r="H3740" s="9">
        <v>122488</v>
      </c>
      <c r="I3740" s="94">
        <v>1044062</v>
      </c>
      <c r="J3740" s="95"/>
      <c r="K3740" s="96"/>
      <c r="L3740" s="97" t="s">
        <v>1076</v>
      </c>
      <c r="M3740" s="98"/>
      <c r="N3740" s="15" t="str">
        <f t="shared" si="327"/>
        <v>03875</v>
      </c>
      <c r="O3740" t="str">
        <f t="shared" si="332"/>
        <v/>
      </c>
      <c r="Q3740">
        <f t="shared" si="328"/>
        <v>3875</v>
      </c>
      <c r="R3740" s="14">
        <f t="shared" si="329"/>
        <v>1166550</v>
      </c>
    </row>
    <row r="3741" spans="1:18" ht="38.25" x14ac:dyDescent="0.25">
      <c r="A3741" s="12">
        <v>355</v>
      </c>
      <c r="B3741" s="12" t="s">
        <v>5238</v>
      </c>
      <c r="C3741" s="6" t="s">
        <v>5239</v>
      </c>
      <c r="D3741" s="7">
        <v>44975</v>
      </c>
      <c r="E3741" s="8" t="s">
        <v>4765</v>
      </c>
      <c r="F3741" s="9">
        <v>583275</v>
      </c>
      <c r="G3741" s="8" t="s">
        <v>1378</v>
      </c>
      <c r="H3741" s="9">
        <v>61244</v>
      </c>
      <c r="I3741" s="94">
        <v>522031</v>
      </c>
      <c r="J3741" s="95"/>
      <c r="K3741" s="96"/>
      <c r="L3741" s="97" t="s">
        <v>1084</v>
      </c>
      <c r="M3741" s="98"/>
      <c r="N3741" s="15" t="str">
        <f t="shared" si="327"/>
        <v>06681</v>
      </c>
      <c r="O3741" t="str">
        <f t="shared" si="332"/>
        <v/>
      </c>
      <c r="Q3741">
        <f t="shared" si="328"/>
        <v>6681</v>
      </c>
      <c r="R3741" s="14">
        <f t="shared" si="329"/>
        <v>583275</v>
      </c>
    </row>
    <row r="3742" spans="1:18" ht="51" x14ac:dyDescent="0.25">
      <c r="A3742" s="12">
        <v>356</v>
      </c>
      <c r="B3742" s="12" t="s">
        <v>5240</v>
      </c>
      <c r="C3742" s="6" t="s">
        <v>5241</v>
      </c>
      <c r="D3742" s="7">
        <v>44981</v>
      </c>
      <c r="E3742" s="8" t="s">
        <v>5242</v>
      </c>
      <c r="F3742" s="9">
        <v>-476280</v>
      </c>
      <c r="G3742" s="8" t="s">
        <v>1378</v>
      </c>
      <c r="H3742" s="9">
        <v>-50009</v>
      </c>
      <c r="I3742" s="94">
        <v>-426271</v>
      </c>
      <c r="J3742" s="95"/>
      <c r="K3742" s="96"/>
      <c r="L3742" s="97" t="s">
        <v>1084</v>
      </c>
      <c r="M3742" s="98"/>
      <c r="N3742" s="15" t="str">
        <f t="shared" si="327"/>
        <v>A0133</v>
      </c>
      <c r="O3742" t="str">
        <f t="shared" si="332"/>
        <v>HT</v>
      </c>
      <c r="Q3742">
        <f>RIGHT(N3742,LEN(N3742)-1)*1</f>
        <v>133</v>
      </c>
      <c r="R3742" s="14">
        <f t="shared" si="329"/>
        <v>-476280</v>
      </c>
    </row>
    <row r="3743" spans="1:18" ht="38.25" x14ac:dyDescent="0.25">
      <c r="A3743" s="12">
        <v>357</v>
      </c>
      <c r="B3743" s="12" t="s">
        <v>5243</v>
      </c>
      <c r="C3743" s="6" t="s">
        <v>5244</v>
      </c>
      <c r="D3743" s="7">
        <v>44945</v>
      </c>
      <c r="E3743" s="8" t="s">
        <v>4765</v>
      </c>
      <c r="F3743" s="9">
        <v>1866480</v>
      </c>
      <c r="G3743" s="8" t="s">
        <v>1378</v>
      </c>
      <c r="H3743" s="9">
        <v>195980</v>
      </c>
      <c r="I3743" s="94">
        <v>1670500</v>
      </c>
      <c r="J3743" s="95"/>
      <c r="K3743" s="96"/>
      <c r="L3743" s="97" t="s">
        <v>1087</v>
      </c>
      <c r="M3743" s="98"/>
      <c r="N3743" s="15" t="str">
        <f t="shared" si="327"/>
        <v>01778</v>
      </c>
      <c r="O3743" t="str">
        <f t="shared" si="332"/>
        <v/>
      </c>
      <c r="Q3743">
        <f t="shared" si="328"/>
        <v>1778</v>
      </c>
      <c r="R3743" s="14">
        <f t="shared" si="329"/>
        <v>1866480</v>
      </c>
    </row>
    <row r="3744" spans="1:18" ht="38.25" x14ac:dyDescent="0.25">
      <c r="A3744" s="12">
        <v>358</v>
      </c>
      <c r="B3744" s="12" t="s">
        <v>5245</v>
      </c>
      <c r="C3744" s="6" t="s">
        <v>5246</v>
      </c>
      <c r="D3744" s="7">
        <v>44970</v>
      </c>
      <c r="E3744" s="8" t="s">
        <v>4765</v>
      </c>
      <c r="F3744" s="9">
        <v>2379300</v>
      </c>
      <c r="G3744" s="8" t="s">
        <v>1378</v>
      </c>
      <c r="H3744" s="9">
        <v>249827</v>
      </c>
      <c r="I3744" s="94">
        <v>2129473</v>
      </c>
      <c r="J3744" s="95"/>
      <c r="K3744" s="96"/>
      <c r="L3744" s="97" t="s">
        <v>5247</v>
      </c>
      <c r="M3744" s="98"/>
      <c r="N3744" s="15" t="str">
        <f t="shared" si="327"/>
        <v>04023</v>
      </c>
      <c r="O3744" t="str">
        <f t="shared" si="332"/>
        <v/>
      </c>
      <c r="Q3744">
        <f t="shared" si="328"/>
        <v>4023</v>
      </c>
      <c r="R3744" s="14">
        <f t="shared" si="329"/>
        <v>2379300</v>
      </c>
    </row>
    <row r="3745" spans="1:18" ht="38.25" x14ac:dyDescent="0.25">
      <c r="A3745" s="12">
        <v>359</v>
      </c>
      <c r="B3745" s="12" t="s">
        <v>5248</v>
      </c>
      <c r="C3745" s="6" t="s">
        <v>5249</v>
      </c>
      <c r="D3745" s="7">
        <v>44930</v>
      </c>
      <c r="E3745" s="8" t="s">
        <v>4765</v>
      </c>
      <c r="F3745" s="9">
        <v>2821896</v>
      </c>
      <c r="G3745" s="8" t="s">
        <v>1378</v>
      </c>
      <c r="H3745" s="9">
        <v>296299</v>
      </c>
      <c r="I3745" s="94">
        <v>2525597</v>
      </c>
      <c r="J3745" s="95"/>
      <c r="K3745" s="96"/>
      <c r="L3745" s="97" t="s">
        <v>1091</v>
      </c>
      <c r="M3745" s="98"/>
      <c r="N3745" s="15" t="str">
        <f t="shared" si="327"/>
        <v>00301</v>
      </c>
      <c r="O3745" t="str">
        <f t="shared" si="332"/>
        <v/>
      </c>
      <c r="Q3745">
        <f t="shared" si="328"/>
        <v>301</v>
      </c>
      <c r="R3745" s="14">
        <f t="shared" si="329"/>
        <v>2821896</v>
      </c>
    </row>
    <row r="3746" spans="1:18" ht="38.25" x14ac:dyDescent="0.25">
      <c r="A3746" s="12">
        <v>361</v>
      </c>
      <c r="B3746" s="12" t="s">
        <v>5250</v>
      </c>
      <c r="C3746" s="6" t="s">
        <v>5251</v>
      </c>
      <c r="D3746" s="7">
        <v>44929</v>
      </c>
      <c r="E3746" s="8" t="s">
        <v>4771</v>
      </c>
      <c r="F3746" s="9">
        <v>485100</v>
      </c>
      <c r="G3746" s="8" t="s">
        <v>1378</v>
      </c>
      <c r="H3746" s="9">
        <v>50936</v>
      </c>
      <c r="I3746" s="94">
        <v>434164</v>
      </c>
      <c r="J3746" s="95"/>
      <c r="K3746" s="96"/>
      <c r="L3746" s="97" t="s">
        <v>5252</v>
      </c>
      <c r="M3746" s="98"/>
      <c r="N3746" s="15" t="str">
        <f t="shared" si="327"/>
        <v>00172</v>
      </c>
      <c r="O3746" t="str">
        <f t="shared" si="332"/>
        <v/>
      </c>
      <c r="Q3746">
        <f t="shared" si="328"/>
        <v>172</v>
      </c>
      <c r="R3746" s="14">
        <f t="shared" si="329"/>
        <v>485100</v>
      </c>
    </row>
    <row r="3747" spans="1:18" ht="38.25" x14ac:dyDescent="0.25">
      <c r="A3747" s="12">
        <v>362</v>
      </c>
      <c r="B3747" s="12" t="s">
        <v>5253</v>
      </c>
      <c r="C3747" s="6" t="s">
        <v>5254</v>
      </c>
      <c r="D3747" s="7">
        <v>44967</v>
      </c>
      <c r="E3747" s="8" t="s">
        <v>4765</v>
      </c>
      <c r="F3747" s="9">
        <v>1189650</v>
      </c>
      <c r="G3747" s="8" t="s">
        <v>1378</v>
      </c>
      <c r="H3747" s="9">
        <v>124913</v>
      </c>
      <c r="I3747" s="94">
        <v>1064737</v>
      </c>
      <c r="J3747" s="95"/>
      <c r="K3747" s="96"/>
      <c r="L3747" s="97" t="s">
        <v>5252</v>
      </c>
      <c r="M3747" s="98"/>
      <c r="N3747" s="15" t="str">
        <f t="shared" si="327"/>
        <v>03860</v>
      </c>
      <c r="O3747" t="str">
        <f t="shared" si="332"/>
        <v/>
      </c>
      <c r="Q3747">
        <f t="shared" si="328"/>
        <v>3860</v>
      </c>
      <c r="R3747" s="14">
        <f t="shared" si="329"/>
        <v>1189650</v>
      </c>
    </row>
    <row r="3748" spans="1:18" ht="38.25" x14ac:dyDescent="0.25">
      <c r="A3748" s="12">
        <v>364</v>
      </c>
      <c r="B3748" s="12" t="s">
        <v>5255</v>
      </c>
      <c r="C3748" s="6" t="s">
        <v>5256</v>
      </c>
      <c r="D3748" s="7">
        <v>44929</v>
      </c>
      <c r="E3748" s="8" t="s">
        <v>5257</v>
      </c>
      <c r="F3748" s="9">
        <v>466620</v>
      </c>
      <c r="G3748" s="8" t="s">
        <v>1378</v>
      </c>
      <c r="H3748" s="9">
        <v>48995</v>
      </c>
      <c r="I3748" s="94">
        <v>417625</v>
      </c>
      <c r="J3748" s="95"/>
      <c r="K3748" s="96"/>
      <c r="L3748" s="97" t="s">
        <v>1100</v>
      </c>
      <c r="M3748" s="98"/>
      <c r="N3748" s="15" t="str">
        <f t="shared" si="327"/>
        <v>00157</v>
      </c>
      <c r="O3748" t="str">
        <f t="shared" si="332"/>
        <v/>
      </c>
      <c r="Q3748">
        <f t="shared" si="328"/>
        <v>157</v>
      </c>
      <c r="R3748" s="14">
        <f t="shared" si="329"/>
        <v>466620</v>
      </c>
    </row>
    <row r="3749" spans="1:18" ht="38.25" x14ac:dyDescent="0.25">
      <c r="A3749" s="12">
        <v>365</v>
      </c>
      <c r="B3749" s="12" t="s">
        <v>5258</v>
      </c>
      <c r="C3749" s="6" t="s">
        <v>5259</v>
      </c>
      <c r="D3749" s="7">
        <v>44970</v>
      </c>
      <c r="E3749" s="8" t="s">
        <v>4765</v>
      </c>
      <c r="F3749" s="9">
        <v>2239545</v>
      </c>
      <c r="G3749" s="8" t="s">
        <v>1378</v>
      </c>
      <c r="H3749" s="9">
        <v>235152</v>
      </c>
      <c r="I3749" s="94">
        <v>2004393</v>
      </c>
      <c r="J3749" s="95"/>
      <c r="K3749" s="96"/>
      <c r="L3749" s="97" t="s">
        <v>1103</v>
      </c>
      <c r="M3749" s="98"/>
      <c r="N3749" s="15" t="str">
        <f t="shared" si="327"/>
        <v>A3957</v>
      </c>
      <c r="O3749" t="str">
        <f t="shared" si="332"/>
        <v/>
      </c>
      <c r="Q3749">
        <f>RIGHT(N3749,LEN(N3749)-1)*1</f>
        <v>3957</v>
      </c>
      <c r="R3749" s="14">
        <f t="shared" si="329"/>
        <v>2239545</v>
      </c>
    </row>
    <row r="3750" spans="1:18" ht="38.25" x14ac:dyDescent="0.25">
      <c r="A3750" s="12">
        <v>368</v>
      </c>
      <c r="B3750" s="12" t="s">
        <v>5260</v>
      </c>
      <c r="C3750" s="6" t="s">
        <v>5261</v>
      </c>
      <c r="D3750" s="7">
        <v>44939</v>
      </c>
      <c r="E3750" s="8" t="s">
        <v>4771</v>
      </c>
      <c r="F3750" s="9">
        <v>1940400</v>
      </c>
      <c r="G3750" s="8" t="s">
        <v>1378</v>
      </c>
      <c r="H3750" s="9">
        <v>203742</v>
      </c>
      <c r="I3750" s="94">
        <v>1736658</v>
      </c>
      <c r="J3750" s="95"/>
      <c r="K3750" s="96"/>
      <c r="L3750" s="97" t="s">
        <v>1109</v>
      </c>
      <c r="M3750" s="98"/>
      <c r="N3750" s="15" t="str">
        <f t="shared" si="327"/>
        <v>01486</v>
      </c>
      <c r="O3750" t="str">
        <f t="shared" si="332"/>
        <v/>
      </c>
      <c r="Q3750">
        <f t="shared" si="328"/>
        <v>1486</v>
      </c>
      <c r="R3750" s="14">
        <f t="shared" si="329"/>
        <v>1940400</v>
      </c>
    </row>
    <row r="3751" spans="1:18" ht="38.25" x14ac:dyDescent="0.25">
      <c r="A3751" s="12">
        <v>369</v>
      </c>
      <c r="B3751" s="12" t="s">
        <v>5262</v>
      </c>
      <c r="C3751" s="6" t="s">
        <v>5263</v>
      </c>
      <c r="D3751" s="7">
        <v>44970</v>
      </c>
      <c r="E3751" s="8" t="s">
        <v>4765</v>
      </c>
      <c r="F3751" s="9">
        <v>1189650</v>
      </c>
      <c r="G3751" s="8" t="s">
        <v>1378</v>
      </c>
      <c r="H3751" s="9">
        <v>124913</v>
      </c>
      <c r="I3751" s="94">
        <v>1064737</v>
      </c>
      <c r="J3751" s="95"/>
      <c r="K3751" s="96"/>
      <c r="L3751" s="97" t="s">
        <v>1109</v>
      </c>
      <c r="M3751" s="98"/>
      <c r="N3751" s="15" t="str">
        <f t="shared" si="327"/>
        <v>03971</v>
      </c>
      <c r="O3751" t="str">
        <f t="shared" si="332"/>
        <v/>
      </c>
      <c r="Q3751">
        <f t="shared" si="328"/>
        <v>3971</v>
      </c>
      <c r="R3751" s="14">
        <f t="shared" si="329"/>
        <v>1189650</v>
      </c>
    </row>
    <row r="3752" spans="1:18" ht="51" x14ac:dyDescent="0.25">
      <c r="A3752" s="12">
        <v>371</v>
      </c>
      <c r="B3752" s="12" t="s">
        <v>5264</v>
      </c>
      <c r="C3752" s="6" t="s">
        <v>5265</v>
      </c>
      <c r="D3752" s="7">
        <v>44937</v>
      </c>
      <c r="E3752" s="8" t="s">
        <v>5266</v>
      </c>
      <c r="F3752" s="9">
        <v>-1071630</v>
      </c>
      <c r="G3752" s="8" t="s">
        <v>1378</v>
      </c>
      <c r="H3752" s="9">
        <v>-112521</v>
      </c>
      <c r="I3752" s="94">
        <v>-959109</v>
      </c>
      <c r="J3752" s="95"/>
      <c r="K3752" s="96"/>
      <c r="L3752" s="97" t="s">
        <v>1109</v>
      </c>
      <c r="M3752" s="98"/>
      <c r="N3752" s="15" t="str">
        <f t="shared" si="327"/>
        <v>'168</v>
      </c>
      <c r="O3752" t="str">
        <f t="shared" si="332"/>
        <v>HT</v>
      </c>
      <c r="Q3752">
        <f>RIGHT(N3752,LEN(N3752)-1)*1</f>
        <v>168</v>
      </c>
      <c r="R3752" s="14">
        <f t="shared" si="329"/>
        <v>-1071630</v>
      </c>
    </row>
    <row r="3753" spans="1:18" ht="25.5" x14ac:dyDescent="0.25">
      <c r="A3753" s="12">
        <v>372</v>
      </c>
      <c r="B3753" s="12" t="s">
        <v>5267</v>
      </c>
      <c r="C3753" s="6" t="s">
        <v>5268</v>
      </c>
      <c r="D3753" s="7">
        <v>44936</v>
      </c>
      <c r="E3753" s="8" t="s">
        <v>1119</v>
      </c>
      <c r="F3753" s="9">
        <v>746592</v>
      </c>
      <c r="G3753" s="8" t="s">
        <v>1378</v>
      </c>
      <c r="H3753" s="9">
        <v>78392</v>
      </c>
      <c r="I3753" s="94">
        <v>668200</v>
      </c>
      <c r="J3753" s="95"/>
      <c r="K3753" s="96"/>
      <c r="L3753" s="97" t="s">
        <v>1120</v>
      </c>
      <c r="M3753" s="98"/>
      <c r="N3753" s="15" t="str">
        <f t="shared" ref="N3753:N3763" si="333">+RIGHT(C3753,5)</f>
        <v>01008</v>
      </c>
      <c r="O3753" t="str">
        <f t="shared" si="332"/>
        <v/>
      </c>
      <c r="Q3753">
        <f t="shared" ref="Q3753:Q3761" si="334">+N3753*1</f>
        <v>1008</v>
      </c>
      <c r="R3753" s="14">
        <f t="shared" ref="R3753:R3763" si="335">+F3753</f>
        <v>746592</v>
      </c>
    </row>
    <row r="3754" spans="1:18" ht="25.5" x14ac:dyDescent="0.25">
      <c r="A3754" s="5">
        <v>373</v>
      </c>
      <c r="B3754" s="99" t="s">
        <v>5269</v>
      </c>
      <c r="C3754" s="6" t="s">
        <v>5270</v>
      </c>
      <c r="D3754" s="7">
        <v>44967</v>
      </c>
      <c r="E3754" s="8" t="s">
        <v>59</v>
      </c>
      <c r="F3754" s="9">
        <v>592515</v>
      </c>
      <c r="G3754" s="8" t="s">
        <v>1378</v>
      </c>
      <c r="H3754" s="9">
        <v>62214</v>
      </c>
      <c r="I3754" s="101">
        <v>1595038</v>
      </c>
      <c r="J3754" s="102"/>
      <c r="K3754" s="103"/>
      <c r="L3754" s="107" t="s">
        <v>1120</v>
      </c>
      <c r="M3754" s="108"/>
      <c r="N3754" s="15" t="str">
        <f t="shared" si="333"/>
        <v>03867</v>
      </c>
      <c r="O3754" t="str">
        <f t="shared" si="332"/>
        <v/>
      </c>
      <c r="Q3754">
        <f t="shared" si="334"/>
        <v>3867</v>
      </c>
      <c r="R3754" s="14">
        <f t="shared" si="335"/>
        <v>592515</v>
      </c>
    </row>
    <row r="3755" spans="1:18" ht="25.5" x14ac:dyDescent="0.25">
      <c r="A3755" s="11">
        <v>374</v>
      </c>
      <c r="B3755" s="100"/>
      <c r="C3755" s="6" t="s">
        <v>5271</v>
      </c>
      <c r="D3755" s="7">
        <v>44960</v>
      </c>
      <c r="E3755" s="8" t="s">
        <v>1119</v>
      </c>
      <c r="F3755" s="9">
        <v>1189650</v>
      </c>
      <c r="G3755" s="8" t="s">
        <v>1378</v>
      </c>
      <c r="H3755" s="9">
        <v>124913</v>
      </c>
      <c r="I3755" s="104"/>
      <c r="J3755" s="105"/>
      <c r="K3755" s="106"/>
      <c r="L3755" s="109"/>
      <c r="M3755" s="110"/>
      <c r="N3755" s="15" t="str">
        <f t="shared" si="333"/>
        <v>02850</v>
      </c>
      <c r="O3755" t="str">
        <f t="shared" si="332"/>
        <v/>
      </c>
      <c r="Q3755">
        <f t="shared" si="334"/>
        <v>2850</v>
      </c>
      <c r="R3755" s="14">
        <f t="shared" si="335"/>
        <v>1189650</v>
      </c>
    </row>
    <row r="3756" spans="1:18" ht="51" x14ac:dyDescent="0.25">
      <c r="A3756" s="12">
        <v>385</v>
      </c>
      <c r="B3756" s="12" t="s">
        <v>5272</v>
      </c>
      <c r="C3756" s="6" t="s">
        <v>5273</v>
      </c>
      <c r="D3756" s="7">
        <v>44964</v>
      </c>
      <c r="E3756" s="8" t="s">
        <v>5274</v>
      </c>
      <c r="F3756" s="9">
        <v>-119070</v>
      </c>
      <c r="G3756" s="8" t="s">
        <v>1378</v>
      </c>
      <c r="H3756" s="9">
        <v>-12502</v>
      </c>
      <c r="I3756" s="94">
        <v>-106568</v>
      </c>
      <c r="J3756" s="95"/>
      <c r="K3756" s="96"/>
      <c r="L3756" s="97" t="s">
        <v>1120</v>
      </c>
      <c r="M3756" s="98"/>
      <c r="N3756" s="15" t="str">
        <f t="shared" si="333"/>
        <v>'156</v>
      </c>
      <c r="O3756" t="str">
        <f t="shared" si="332"/>
        <v>HT</v>
      </c>
      <c r="Q3756">
        <f t="shared" ref="Q3756:Q3757" si="336">RIGHT(N3756,LEN(N3756)-1)*1</f>
        <v>156</v>
      </c>
      <c r="R3756" s="14">
        <f t="shared" si="335"/>
        <v>-119070</v>
      </c>
    </row>
    <row r="3757" spans="1:18" ht="51" x14ac:dyDescent="0.25">
      <c r="A3757" s="12">
        <v>386</v>
      </c>
      <c r="B3757" s="12" t="s">
        <v>5275</v>
      </c>
      <c r="C3757" s="6" t="s">
        <v>5276</v>
      </c>
      <c r="D3757" s="7">
        <v>44935</v>
      </c>
      <c r="E3757" s="8" t="s">
        <v>5277</v>
      </c>
      <c r="F3757" s="9">
        <v>-952560</v>
      </c>
      <c r="G3757" s="8" t="s">
        <v>1378</v>
      </c>
      <c r="H3757" s="9">
        <v>-100019</v>
      </c>
      <c r="I3757" s="94">
        <v>-852541</v>
      </c>
      <c r="J3757" s="95"/>
      <c r="K3757" s="96"/>
      <c r="L3757" s="97" t="s">
        <v>1234</v>
      </c>
      <c r="M3757" s="98"/>
      <c r="N3757" s="15" t="str">
        <f t="shared" si="333"/>
        <v>'9</v>
      </c>
      <c r="O3757" t="str">
        <f t="shared" si="332"/>
        <v>HT</v>
      </c>
      <c r="Q3757">
        <f t="shared" si="336"/>
        <v>9</v>
      </c>
      <c r="R3757" s="14">
        <f t="shared" si="335"/>
        <v>-952560</v>
      </c>
    </row>
    <row r="3758" spans="1:18" ht="25.5" x14ac:dyDescent="0.25">
      <c r="A3758" s="12">
        <v>387</v>
      </c>
      <c r="B3758" s="12" t="s">
        <v>5278</v>
      </c>
      <c r="C3758" s="6" t="s">
        <v>5279</v>
      </c>
      <c r="D3758" s="7">
        <v>44929</v>
      </c>
      <c r="E3758" s="8" t="s">
        <v>248</v>
      </c>
      <c r="F3758" s="9">
        <v>951720</v>
      </c>
      <c r="G3758" s="8" t="s">
        <v>1378</v>
      </c>
      <c r="H3758" s="9">
        <v>99931</v>
      </c>
      <c r="I3758" s="94">
        <v>851789</v>
      </c>
      <c r="J3758" s="95"/>
      <c r="K3758" s="96"/>
      <c r="L3758" s="97" t="s">
        <v>1259</v>
      </c>
      <c r="M3758" s="98"/>
      <c r="N3758" s="15" t="str">
        <f t="shared" si="333"/>
        <v>00095</v>
      </c>
      <c r="O3758" t="str">
        <f t="shared" si="332"/>
        <v/>
      </c>
      <c r="Q3758">
        <f t="shared" si="334"/>
        <v>95</v>
      </c>
      <c r="R3758" s="14">
        <f t="shared" si="335"/>
        <v>951720</v>
      </c>
    </row>
    <row r="3759" spans="1:18" ht="25.5" x14ac:dyDescent="0.25">
      <c r="A3759" s="12">
        <v>388</v>
      </c>
      <c r="B3759" s="12" t="s">
        <v>5280</v>
      </c>
      <c r="C3759" s="6" t="s">
        <v>5281</v>
      </c>
      <c r="D3759" s="7">
        <v>44974</v>
      </c>
      <c r="E3759" s="8" t="s">
        <v>2376</v>
      </c>
      <c r="F3759" s="9">
        <v>1189650</v>
      </c>
      <c r="G3759" s="8" t="s">
        <v>1378</v>
      </c>
      <c r="H3759" s="9">
        <v>124913</v>
      </c>
      <c r="I3759" s="94">
        <v>1064737</v>
      </c>
      <c r="J3759" s="95"/>
      <c r="K3759" s="96"/>
      <c r="L3759" s="97" t="s">
        <v>1259</v>
      </c>
      <c r="M3759" s="98"/>
      <c r="N3759" s="15" t="str">
        <f t="shared" si="333"/>
        <v>06569</v>
      </c>
      <c r="O3759" t="str">
        <f t="shared" si="332"/>
        <v/>
      </c>
      <c r="Q3759">
        <f t="shared" si="334"/>
        <v>6569</v>
      </c>
      <c r="R3759" s="14">
        <f t="shared" si="335"/>
        <v>1189650</v>
      </c>
    </row>
    <row r="3760" spans="1:18" ht="38.25" x14ac:dyDescent="0.25">
      <c r="A3760" s="12">
        <v>389</v>
      </c>
      <c r="B3760" s="12" t="s">
        <v>5282</v>
      </c>
      <c r="C3760" s="6" t="s">
        <v>5283</v>
      </c>
      <c r="D3760" s="7">
        <v>44984</v>
      </c>
      <c r="E3760" s="8" t="s">
        <v>5284</v>
      </c>
      <c r="F3760" s="9">
        <v>-121275</v>
      </c>
      <c r="G3760" s="8" t="s">
        <v>1378</v>
      </c>
      <c r="H3760" s="9">
        <v>-12734</v>
      </c>
      <c r="I3760" s="94">
        <v>-108541</v>
      </c>
      <c r="J3760" s="95"/>
      <c r="K3760" s="96"/>
      <c r="L3760" s="97" t="s">
        <v>1259</v>
      </c>
      <c r="M3760" s="98"/>
      <c r="N3760" s="15" t="str">
        <f t="shared" si="333"/>
        <v>'126</v>
      </c>
      <c r="O3760" t="str">
        <f t="shared" si="332"/>
        <v>HT</v>
      </c>
      <c r="Q3760">
        <f>RIGHT(N3760,LEN(N3760)-1)*1</f>
        <v>126</v>
      </c>
      <c r="R3760" s="14">
        <f t="shared" si="335"/>
        <v>-121275</v>
      </c>
    </row>
    <row r="3761" spans="1:18" ht="25.5" x14ac:dyDescent="0.25">
      <c r="A3761" s="12">
        <v>390</v>
      </c>
      <c r="B3761" s="12" t="s">
        <v>5285</v>
      </c>
      <c r="C3761" s="6" t="s">
        <v>5286</v>
      </c>
      <c r="D3761" s="7">
        <v>44937</v>
      </c>
      <c r="E3761" s="8" t="s">
        <v>248</v>
      </c>
      <c r="F3761" s="9">
        <v>951720</v>
      </c>
      <c r="G3761" s="8" t="s">
        <v>1378</v>
      </c>
      <c r="H3761" s="9">
        <v>99931</v>
      </c>
      <c r="I3761" s="94">
        <v>851789</v>
      </c>
      <c r="J3761" s="95"/>
      <c r="K3761" s="96"/>
      <c r="L3761" s="97" t="s">
        <v>1347</v>
      </c>
      <c r="M3761" s="98"/>
      <c r="N3761" s="15" t="str">
        <f t="shared" si="333"/>
        <v>01104</v>
      </c>
      <c r="O3761" t="str">
        <f t="shared" si="332"/>
        <v/>
      </c>
      <c r="Q3761">
        <f t="shared" si="334"/>
        <v>1104</v>
      </c>
      <c r="R3761" s="14">
        <f t="shared" si="335"/>
        <v>951720</v>
      </c>
    </row>
    <row r="3762" spans="1:18" ht="63.75" x14ac:dyDescent="0.25">
      <c r="A3762" s="12">
        <v>390</v>
      </c>
      <c r="B3762" s="12" t="s">
        <v>5287</v>
      </c>
      <c r="C3762" s="6" t="s">
        <v>1373</v>
      </c>
      <c r="D3762" s="7">
        <v>44992</v>
      </c>
      <c r="E3762" s="8" t="s">
        <v>5288</v>
      </c>
      <c r="F3762" s="9">
        <v>-168168</v>
      </c>
      <c r="G3762" s="8">
        <v>0</v>
      </c>
      <c r="H3762" s="8">
        <v>0</v>
      </c>
      <c r="I3762" s="94">
        <v>-168168</v>
      </c>
      <c r="J3762" s="95"/>
      <c r="K3762" s="96"/>
      <c r="L3762" s="97" t="s">
        <v>0</v>
      </c>
      <c r="M3762" s="98"/>
      <c r="N3762" s="15" t="str">
        <f t="shared" si="333"/>
        <v>'</v>
      </c>
      <c r="O3762" t="str">
        <f t="shared" si="332"/>
        <v>HT</v>
      </c>
      <c r="Q3762" t="e">
        <f t="shared" ref="Q3762:Q3763" si="337">RIGHT(N3762,LEN(N3762)-2)*1</f>
        <v>#VALUE!</v>
      </c>
      <c r="R3762" s="14">
        <f t="shared" si="335"/>
        <v>-168168</v>
      </c>
    </row>
    <row r="3763" spans="1:18" ht="63.75" x14ac:dyDescent="0.25">
      <c r="A3763" s="12">
        <v>390</v>
      </c>
      <c r="B3763" s="12" t="s">
        <v>5289</v>
      </c>
      <c r="C3763" s="6" t="s">
        <v>1373</v>
      </c>
      <c r="D3763" s="7">
        <v>45027</v>
      </c>
      <c r="E3763" s="8" t="s">
        <v>5290</v>
      </c>
      <c r="F3763" s="9">
        <v>-2401245</v>
      </c>
      <c r="G3763" s="8">
        <v>0</v>
      </c>
      <c r="H3763" s="8">
        <v>0</v>
      </c>
      <c r="I3763" s="94">
        <v>-2401245</v>
      </c>
      <c r="J3763" s="95"/>
      <c r="K3763" s="96"/>
      <c r="L3763" s="97" t="s">
        <v>0</v>
      </c>
      <c r="M3763" s="98"/>
      <c r="N3763" s="15" t="str">
        <f t="shared" si="333"/>
        <v>'</v>
      </c>
      <c r="O3763" t="str">
        <f t="shared" si="332"/>
        <v>HT</v>
      </c>
      <c r="Q3763" t="e">
        <f t="shared" si="337"/>
        <v>#VALUE!</v>
      </c>
      <c r="R3763" s="14">
        <f t="shared" si="335"/>
        <v>-2401245</v>
      </c>
    </row>
  </sheetData>
  <autoFilter ref="A18:V3763" xr:uid="{00000000-0001-0000-0000-000000000000}">
    <filterColumn colId="2" showButton="0"/>
    <filterColumn colId="3" showButton="0"/>
    <filterColumn colId="4" showButton="0"/>
    <filterColumn colId="6" showButton="0"/>
    <filterColumn colId="8" showButton="0"/>
    <filterColumn colId="9" showButton="0"/>
    <filterColumn colId="11" showButton="0"/>
  </autoFilter>
  <mergeCells count="1992">
    <mergeCell ref="B962:B965"/>
    <mergeCell ref="I962:K965"/>
    <mergeCell ref="L962:M965"/>
    <mergeCell ref="I966:K966"/>
    <mergeCell ref="L966:M966"/>
    <mergeCell ref="I904:K908"/>
    <mergeCell ref="L904:M908"/>
    <mergeCell ref="B909:B928"/>
    <mergeCell ref="I909:K928"/>
    <mergeCell ref="L909:M928"/>
    <mergeCell ref="B929:B950"/>
    <mergeCell ref="I929:K950"/>
    <mergeCell ref="L929:M950"/>
    <mergeCell ref="B969:B971"/>
    <mergeCell ref="I969:K971"/>
    <mergeCell ref="L969:M971"/>
    <mergeCell ref="I801:K801"/>
    <mergeCell ref="L801:M801"/>
    <mergeCell ref="B802:B803"/>
    <mergeCell ref="I802:K803"/>
    <mergeCell ref="L802:M803"/>
    <mergeCell ref="B804:B807"/>
    <mergeCell ref="I804:K807"/>
    <mergeCell ref="L804:M807"/>
    <mergeCell ref="B954:B961"/>
    <mergeCell ref="I954:K961"/>
    <mergeCell ref="B951:B953"/>
    <mergeCell ref="I951:K953"/>
    <mergeCell ref="L951:M953"/>
    <mergeCell ref="B893:B903"/>
    <mergeCell ref="I893:K903"/>
    <mergeCell ref="L893:M903"/>
    <mergeCell ref="I781:K781"/>
    <mergeCell ref="L781:M781"/>
    <mergeCell ref="I782:K782"/>
    <mergeCell ref="L782:M782"/>
    <mergeCell ref="B783:B786"/>
    <mergeCell ref="I783:K786"/>
    <mergeCell ref="L783:M786"/>
    <mergeCell ref="B876:B884"/>
    <mergeCell ref="I876:K884"/>
    <mergeCell ref="L876:M884"/>
    <mergeCell ref="B809:B811"/>
    <mergeCell ref="I809:K811"/>
    <mergeCell ref="L809:M811"/>
    <mergeCell ref="B812:B853"/>
    <mergeCell ref="I812:K853"/>
    <mergeCell ref="L812:M853"/>
    <mergeCell ref="L755:M757"/>
    <mergeCell ref="B795:B800"/>
    <mergeCell ref="I795:K800"/>
    <mergeCell ref="B787:B794"/>
    <mergeCell ref="I787:K794"/>
    <mergeCell ref="L787:M794"/>
    <mergeCell ref="L795:M800"/>
    <mergeCell ref="B777:B780"/>
    <mergeCell ref="I777:K780"/>
    <mergeCell ref="L777:M780"/>
    <mergeCell ref="B742:B744"/>
    <mergeCell ref="I742:K744"/>
    <mergeCell ref="L742:M744"/>
    <mergeCell ref="B745:B746"/>
    <mergeCell ref="I745:K746"/>
    <mergeCell ref="L745:M746"/>
    <mergeCell ref="L769:M773"/>
    <mergeCell ref="I774:K774"/>
    <mergeCell ref="L774:M774"/>
    <mergeCell ref="B775:B776"/>
    <mergeCell ref="I775:K776"/>
    <mergeCell ref="L775:M776"/>
    <mergeCell ref="L762:M764"/>
    <mergeCell ref="B765:B767"/>
    <mergeCell ref="I765:K767"/>
    <mergeCell ref="L765:M767"/>
    <mergeCell ref="I768:K768"/>
    <mergeCell ref="L768:M768"/>
    <mergeCell ref="B769:B773"/>
    <mergeCell ref="I769:K773"/>
    <mergeCell ref="I716:K716"/>
    <mergeCell ref="L716:M716"/>
    <mergeCell ref="I701:K702"/>
    <mergeCell ref="L701:M702"/>
    <mergeCell ref="B703:B707"/>
    <mergeCell ref="I703:K707"/>
    <mergeCell ref="L703:M707"/>
    <mergeCell ref="I708:K708"/>
    <mergeCell ref="L708:M708"/>
    <mergeCell ref="B709:B711"/>
    <mergeCell ref="I709:K711"/>
    <mergeCell ref="B732:B734"/>
    <mergeCell ref="I732:K734"/>
    <mergeCell ref="L732:M734"/>
    <mergeCell ref="L717:M718"/>
    <mergeCell ref="I719:K719"/>
    <mergeCell ref="L719:M719"/>
    <mergeCell ref="B720:B725"/>
    <mergeCell ref="I720:K725"/>
    <mergeCell ref="L720:M725"/>
    <mergeCell ref="B726:B728"/>
    <mergeCell ref="I726:K728"/>
    <mergeCell ref="L726:M728"/>
    <mergeCell ref="B717:B718"/>
    <mergeCell ref="I717:K718"/>
    <mergeCell ref="L954:M961"/>
    <mergeCell ref="I808:K808"/>
    <mergeCell ref="L808:M808"/>
    <mergeCell ref="B630:B631"/>
    <mergeCell ref="I630:K631"/>
    <mergeCell ref="L630:M631"/>
    <mergeCell ref="B628:B629"/>
    <mergeCell ref="I628:K629"/>
    <mergeCell ref="L628:M629"/>
    <mergeCell ref="B622:B627"/>
    <mergeCell ref="I622:K627"/>
    <mergeCell ref="L622:M627"/>
    <mergeCell ref="L652:M652"/>
    <mergeCell ref="B656:B658"/>
    <mergeCell ref="I656:K658"/>
    <mergeCell ref="L656:M658"/>
    <mergeCell ref="B659:B665"/>
    <mergeCell ref="I659:K665"/>
    <mergeCell ref="L659:M665"/>
    <mergeCell ref="L639:M644"/>
    <mergeCell ref="I645:K645"/>
    <mergeCell ref="L645:M645"/>
    <mergeCell ref="I646:K646"/>
    <mergeCell ref="L646:M646"/>
    <mergeCell ref="B647:B650"/>
    <mergeCell ref="I647:K650"/>
    <mergeCell ref="L647:M650"/>
    <mergeCell ref="B639:B644"/>
    <mergeCell ref="I639:K644"/>
    <mergeCell ref="L677:M677"/>
    <mergeCell ref="L709:M711"/>
    <mergeCell ref="B712:B715"/>
    <mergeCell ref="B632:B636"/>
    <mergeCell ref="I632:K636"/>
    <mergeCell ref="L632:M636"/>
    <mergeCell ref="I637:K637"/>
    <mergeCell ref="L637:M637"/>
    <mergeCell ref="I638:K638"/>
    <mergeCell ref="L638:M638"/>
    <mergeCell ref="I615:K616"/>
    <mergeCell ref="L615:M616"/>
    <mergeCell ref="B617:B619"/>
    <mergeCell ref="I617:K619"/>
    <mergeCell ref="L617:M619"/>
    <mergeCell ref="B620:B621"/>
    <mergeCell ref="I620:K621"/>
    <mergeCell ref="L620:M621"/>
    <mergeCell ref="B904:B908"/>
    <mergeCell ref="B891:B892"/>
    <mergeCell ref="I891:K892"/>
    <mergeCell ref="L891:M892"/>
    <mergeCell ref="B856:B875"/>
    <mergeCell ref="I856:K875"/>
    <mergeCell ref="B854:B855"/>
    <mergeCell ref="I854:K855"/>
    <mergeCell ref="L854:M855"/>
    <mergeCell ref="L856:M875"/>
    <mergeCell ref="I885:K885"/>
    <mergeCell ref="L885:M885"/>
    <mergeCell ref="B886:B890"/>
    <mergeCell ref="I886:K890"/>
    <mergeCell ref="L886:M890"/>
    <mergeCell ref="I712:K715"/>
    <mergeCell ref="L712:M715"/>
    <mergeCell ref="B740:B741"/>
    <mergeCell ref="I740:K741"/>
    <mergeCell ref="I735:K735"/>
    <mergeCell ref="L735:M735"/>
    <mergeCell ref="B736:B737"/>
    <mergeCell ref="I736:K737"/>
    <mergeCell ref="L736:M737"/>
    <mergeCell ref="L740:M741"/>
    <mergeCell ref="B729:B731"/>
    <mergeCell ref="I729:K731"/>
    <mergeCell ref="L729:M731"/>
    <mergeCell ref="I761:K761"/>
    <mergeCell ref="L761:M761"/>
    <mergeCell ref="B762:B764"/>
    <mergeCell ref="I762:K764"/>
    <mergeCell ref="B758:B760"/>
    <mergeCell ref="I758:K760"/>
    <mergeCell ref="L758:M760"/>
    <mergeCell ref="I747:K747"/>
    <mergeCell ref="L747:M747"/>
    <mergeCell ref="B748:B750"/>
    <mergeCell ref="I748:K750"/>
    <mergeCell ref="I738:K738"/>
    <mergeCell ref="L738:M738"/>
    <mergeCell ref="I739:K739"/>
    <mergeCell ref="L739:M739"/>
    <mergeCell ref="L748:M750"/>
    <mergeCell ref="B751:B754"/>
    <mergeCell ref="I751:K754"/>
    <mergeCell ref="L751:M754"/>
    <mergeCell ref="B755:B757"/>
    <mergeCell ref="I755:K757"/>
    <mergeCell ref="B667:B671"/>
    <mergeCell ref="I667:K671"/>
    <mergeCell ref="I666:K666"/>
    <mergeCell ref="L666:M666"/>
    <mergeCell ref="L667:M671"/>
    <mergeCell ref="B653:B655"/>
    <mergeCell ref="I653:K655"/>
    <mergeCell ref="L653:M655"/>
    <mergeCell ref="I651:K651"/>
    <mergeCell ref="L651:M651"/>
    <mergeCell ref="I652:K652"/>
    <mergeCell ref="B692:B700"/>
    <mergeCell ref="I692:K700"/>
    <mergeCell ref="L692:M700"/>
    <mergeCell ref="B701:B702"/>
    <mergeCell ref="B689:B691"/>
    <mergeCell ref="I689:K691"/>
    <mergeCell ref="L689:M691"/>
    <mergeCell ref="B678:B682"/>
    <mergeCell ref="I678:K682"/>
    <mergeCell ref="L678:M682"/>
    <mergeCell ref="I683:K683"/>
    <mergeCell ref="L683:M683"/>
    <mergeCell ref="B684:B688"/>
    <mergeCell ref="I684:K688"/>
    <mergeCell ref="L684:M688"/>
    <mergeCell ref="I672:K672"/>
    <mergeCell ref="L672:M672"/>
    <mergeCell ref="B673:B676"/>
    <mergeCell ref="I673:K676"/>
    <mergeCell ref="L673:M676"/>
    <mergeCell ref="I677:K677"/>
    <mergeCell ref="B586:B590"/>
    <mergeCell ref="I586:K590"/>
    <mergeCell ref="L586:M590"/>
    <mergeCell ref="B591:B598"/>
    <mergeCell ref="I591:K598"/>
    <mergeCell ref="L591:M598"/>
    <mergeCell ref="B577:B578"/>
    <mergeCell ref="I577:K578"/>
    <mergeCell ref="L577:M578"/>
    <mergeCell ref="B579:B585"/>
    <mergeCell ref="I579:K585"/>
    <mergeCell ref="L579:M585"/>
    <mergeCell ref="B612:B614"/>
    <mergeCell ref="I612:K614"/>
    <mergeCell ref="L612:M614"/>
    <mergeCell ref="B615:B616"/>
    <mergeCell ref="I611:K611"/>
    <mergeCell ref="L611:M611"/>
    <mergeCell ref="B599:B602"/>
    <mergeCell ref="I599:K602"/>
    <mergeCell ref="L599:M602"/>
    <mergeCell ref="B603:B604"/>
    <mergeCell ref="I603:K604"/>
    <mergeCell ref="L603:M604"/>
    <mergeCell ref="B605:B606"/>
    <mergeCell ref="I605:K606"/>
    <mergeCell ref="L605:M606"/>
    <mergeCell ref="B607:B610"/>
    <mergeCell ref="I607:K610"/>
    <mergeCell ref="L607:M610"/>
    <mergeCell ref="B565:B566"/>
    <mergeCell ref="I565:K566"/>
    <mergeCell ref="L565:M566"/>
    <mergeCell ref="B557:B558"/>
    <mergeCell ref="I557:K558"/>
    <mergeCell ref="L557:M558"/>
    <mergeCell ref="B559:B561"/>
    <mergeCell ref="I559:K561"/>
    <mergeCell ref="L559:M561"/>
    <mergeCell ref="B572:B573"/>
    <mergeCell ref="I572:K573"/>
    <mergeCell ref="L572:M573"/>
    <mergeCell ref="B574:B576"/>
    <mergeCell ref="I574:K576"/>
    <mergeCell ref="L574:M576"/>
    <mergeCell ref="B567:B569"/>
    <mergeCell ref="I567:K569"/>
    <mergeCell ref="L567:M569"/>
    <mergeCell ref="B570:B571"/>
    <mergeCell ref="I570:K571"/>
    <mergeCell ref="L570:M571"/>
    <mergeCell ref="B552:B553"/>
    <mergeCell ref="I552:K553"/>
    <mergeCell ref="L552:M553"/>
    <mergeCell ref="B554:B556"/>
    <mergeCell ref="I554:K556"/>
    <mergeCell ref="L554:M556"/>
    <mergeCell ref="I541:K541"/>
    <mergeCell ref="L541:M541"/>
    <mergeCell ref="B542:B548"/>
    <mergeCell ref="I542:K548"/>
    <mergeCell ref="L542:M548"/>
    <mergeCell ref="B549:B551"/>
    <mergeCell ref="I549:K551"/>
    <mergeCell ref="L549:M551"/>
    <mergeCell ref="B562:B564"/>
    <mergeCell ref="I562:K564"/>
    <mergeCell ref="L562:M564"/>
    <mergeCell ref="B504:B511"/>
    <mergeCell ref="I504:K511"/>
    <mergeCell ref="L504:M511"/>
    <mergeCell ref="B512:B520"/>
    <mergeCell ref="I512:K520"/>
    <mergeCell ref="L512:M520"/>
    <mergeCell ref="I500:K500"/>
    <mergeCell ref="L500:M500"/>
    <mergeCell ref="I501:K501"/>
    <mergeCell ref="L501:M501"/>
    <mergeCell ref="B502:B503"/>
    <mergeCell ref="I502:K503"/>
    <mergeCell ref="L502:M503"/>
    <mergeCell ref="B529:B534"/>
    <mergeCell ref="I529:K534"/>
    <mergeCell ref="L529:M534"/>
    <mergeCell ref="B535:B540"/>
    <mergeCell ref="I535:K540"/>
    <mergeCell ref="L535:M540"/>
    <mergeCell ref="B521:B524"/>
    <mergeCell ref="I521:K524"/>
    <mergeCell ref="L521:M524"/>
    <mergeCell ref="B525:B528"/>
    <mergeCell ref="I525:K528"/>
    <mergeCell ref="L525:M528"/>
    <mergeCell ref="B478:B480"/>
    <mergeCell ref="I478:K480"/>
    <mergeCell ref="L478:M480"/>
    <mergeCell ref="B481:B483"/>
    <mergeCell ref="I481:K483"/>
    <mergeCell ref="L481:M483"/>
    <mergeCell ref="B452:B468"/>
    <mergeCell ref="I452:K468"/>
    <mergeCell ref="L452:M468"/>
    <mergeCell ref="B469:B477"/>
    <mergeCell ref="I469:K477"/>
    <mergeCell ref="L469:M477"/>
    <mergeCell ref="B494:B496"/>
    <mergeCell ref="I494:K496"/>
    <mergeCell ref="L494:M496"/>
    <mergeCell ref="B497:B499"/>
    <mergeCell ref="I497:K499"/>
    <mergeCell ref="L497:M499"/>
    <mergeCell ref="B484:B489"/>
    <mergeCell ref="I484:K489"/>
    <mergeCell ref="L484:M489"/>
    <mergeCell ref="B490:B493"/>
    <mergeCell ref="I490:K493"/>
    <mergeCell ref="L490:M493"/>
    <mergeCell ref="B140:B142"/>
    <mergeCell ref="I140:K142"/>
    <mergeCell ref="L140:M142"/>
    <mergeCell ref="B143:B144"/>
    <mergeCell ref="I143:K144"/>
    <mergeCell ref="L143:M144"/>
    <mergeCell ref="B135:B136"/>
    <mergeCell ref="I135:K136"/>
    <mergeCell ref="L135:M136"/>
    <mergeCell ref="B137:B139"/>
    <mergeCell ref="I137:K139"/>
    <mergeCell ref="L137:M139"/>
    <mergeCell ref="B153:B439"/>
    <mergeCell ref="I153:K439"/>
    <mergeCell ref="L153:M439"/>
    <mergeCell ref="B440:B451"/>
    <mergeCell ref="I440:K451"/>
    <mergeCell ref="L440:M451"/>
    <mergeCell ref="B145:B149"/>
    <mergeCell ref="I145:K149"/>
    <mergeCell ref="L145:M149"/>
    <mergeCell ref="B150:B152"/>
    <mergeCell ref="I150:K152"/>
    <mergeCell ref="L150:M152"/>
    <mergeCell ref="B105:B110"/>
    <mergeCell ref="I105:K110"/>
    <mergeCell ref="L105:M110"/>
    <mergeCell ref="B94:B95"/>
    <mergeCell ref="I94:K95"/>
    <mergeCell ref="L94:M95"/>
    <mergeCell ref="I96:K96"/>
    <mergeCell ref="L96:M96"/>
    <mergeCell ref="B97:B99"/>
    <mergeCell ref="I97:K99"/>
    <mergeCell ref="L97:M99"/>
    <mergeCell ref="B123:B129"/>
    <mergeCell ref="I123:K129"/>
    <mergeCell ref="L123:M129"/>
    <mergeCell ref="B130:B134"/>
    <mergeCell ref="I130:K134"/>
    <mergeCell ref="L130:M134"/>
    <mergeCell ref="B111:B120"/>
    <mergeCell ref="I111:K120"/>
    <mergeCell ref="L111:M120"/>
    <mergeCell ref="B121:B122"/>
    <mergeCell ref="I121:K122"/>
    <mergeCell ref="L121:M122"/>
    <mergeCell ref="B87:B89"/>
    <mergeCell ref="I87:K89"/>
    <mergeCell ref="L87:M89"/>
    <mergeCell ref="I90:K90"/>
    <mergeCell ref="L90:M90"/>
    <mergeCell ref="B91:B93"/>
    <mergeCell ref="I91:K93"/>
    <mergeCell ref="L91:M93"/>
    <mergeCell ref="B76:B78"/>
    <mergeCell ref="I76:K78"/>
    <mergeCell ref="L76:M78"/>
    <mergeCell ref="I79:K79"/>
    <mergeCell ref="L79:M79"/>
    <mergeCell ref="B80:B86"/>
    <mergeCell ref="I80:K86"/>
    <mergeCell ref="L80:M86"/>
    <mergeCell ref="B100:B104"/>
    <mergeCell ref="I100:K104"/>
    <mergeCell ref="L100:M104"/>
    <mergeCell ref="B65:B66"/>
    <mergeCell ref="I65:K66"/>
    <mergeCell ref="L65:M66"/>
    <mergeCell ref="I56:K56"/>
    <mergeCell ref="L56:M56"/>
    <mergeCell ref="B57:B58"/>
    <mergeCell ref="I57:K58"/>
    <mergeCell ref="L57:M58"/>
    <mergeCell ref="B59:B60"/>
    <mergeCell ref="I59:K60"/>
    <mergeCell ref="L59:M60"/>
    <mergeCell ref="B72:B73"/>
    <mergeCell ref="I72:K73"/>
    <mergeCell ref="L72:M73"/>
    <mergeCell ref="B74:B75"/>
    <mergeCell ref="I74:K75"/>
    <mergeCell ref="L74:M75"/>
    <mergeCell ref="I67:K67"/>
    <mergeCell ref="L67:M67"/>
    <mergeCell ref="B68:B69"/>
    <mergeCell ref="I68:K69"/>
    <mergeCell ref="L68:M69"/>
    <mergeCell ref="B70:B71"/>
    <mergeCell ref="I70:K71"/>
    <mergeCell ref="L70:M71"/>
    <mergeCell ref="B52:B53"/>
    <mergeCell ref="I52:K53"/>
    <mergeCell ref="L52:M53"/>
    <mergeCell ref="B54:B55"/>
    <mergeCell ref="I54:K55"/>
    <mergeCell ref="L54:M55"/>
    <mergeCell ref="I48:K48"/>
    <mergeCell ref="L48:M48"/>
    <mergeCell ref="B49:B50"/>
    <mergeCell ref="I49:K50"/>
    <mergeCell ref="L49:M50"/>
    <mergeCell ref="I51:K51"/>
    <mergeCell ref="L51:M51"/>
    <mergeCell ref="I61:K61"/>
    <mergeCell ref="L61:M61"/>
    <mergeCell ref="B62:B64"/>
    <mergeCell ref="I62:K64"/>
    <mergeCell ref="L62:M64"/>
    <mergeCell ref="I38:K38"/>
    <mergeCell ref="L38:M38"/>
    <mergeCell ref="B20:B24"/>
    <mergeCell ref="I20:K24"/>
    <mergeCell ref="L20:M24"/>
    <mergeCell ref="I25:K25"/>
    <mergeCell ref="L25:M25"/>
    <mergeCell ref="B26:B29"/>
    <mergeCell ref="I26:K29"/>
    <mergeCell ref="L26:M29"/>
    <mergeCell ref="B44:B45"/>
    <mergeCell ref="I44:K45"/>
    <mergeCell ref="L44:M45"/>
    <mergeCell ref="B46:B47"/>
    <mergeCell ref="I46:K47"/>
    <mergeCell ref="L46:M47"/>
    <mergeCell ref="B39:B40"/>
    <mergeCell ref="I39:K40"/>
    <mergeCell ref="L39:M40"/>
    <mergeCell ref="B41:B43"/>
    <mergeCell ref="I41:K43"/>
    <mergeCell ref="L41:M43"/>
    <mergeCell ref="D12:M12"/>
    <mergeCell ref="A13:H13"/>
    <mergeCell ref="J13:L13"/>
    <mergeCell ref="A17:C17"/>
    <mergeCell ref="D17:M17"/>
    <mergeCell ref="A18:A19"/>
    <mergeCell ref="B18:B19"/>
    <mergeCell ref="C18:F18"/>
    <mergeCell ref="G18:H18"/>
    <mergeCell ref="I18:K18"/>
    <mergeCell ref="L18:M19"/>
    <mergeCell ref="I19:K19"/>
    <mergeCell ref="B30:B36"/>
    <mergeCell ref="I30:K36"/>
    <mergeCell ref="L30:M36"/>
    <mergeCell ref="I37:K37"/>
    <mergeCell ref="L37:M37"/>
    <mergeCell ref="A1:H1"/>
    <mergeCell ref="I1:K1"/>
    <mergeCell ref="L1:M1"/>
    <mergeCell ref="A2:H2"/>
    <mergeCell ref="I2:K2"/>
    <mergeCell ref="L2:M2"/>
    <mergeCell ref="B967:B968"/>
    <mergeCell ref="I967:K968"/>
    <mergeCell ref="L967:M968"/>
    <mergeCell ref="A6:H6"/>
    <mergeCell ref="I6:M6"/>
    <mergeCell ref="A7:H7"/>
    <mergeCell ref="I7:M7"/>
    <mergeCell ref="A8:C8"/>
    <mergeCell ref="D8:M8"/>
    <mergeCell ref="A3:H3"/>
    <mergeCell ref="I3:K3"/>
    <mergeCell ref="L3:M3"/>
    <mergeCell ref="A4:H4"/>
    <mergeCell ref="I4:M4"/>
    <mergeCell ref="A5:H5"/>
    <mergeCell ref="I5:M5"/>
    <mergeCell ref="A14:H14"/>
    <mergeCell ref="J14:L14"/>
    <mergeCell ref="A15:H15"/>
    <mergeCell ref="J15:L15"/>
    <mergeCell ref="A16:C16"/>
    <mergeCell ref="D16:M16"/>
    <mergeCell ref="A9:M9"/>
    <mergeCell ref="A10:M10"/>
    <mergeCell ref="A11:M11"/>
    <mergeCell ref="A12:C12"/>
    <mergeCell ref="I1266:K1266"/>
    <mergeCell ref="L1266:M1266"/>
    <mergeCell ref="B1267:B1269"/>
    <mergeCell ref="I1267:K1269"/>
    <mergeCell ref="L1267:M1269"/>
    <mergeCell ref="B1270:B1274"/>
    <mergeCell ref="I1270:K1274"/>
    <mergeCell ref="L1270:M1274"/>
    <mergeCell ref="B1275:B1280"/>
    <mergeCell ref="I1275:K1280"/>
    <mergeCell ref="L1275:M1280"/>
    <mergeCell ref="B972:B976"/>
    <mergeCell ref="I972:K976"/>
    <mergeCell ref="L972:M976"/>
    <mergeCell ref="B977:B1263"/>
    <mergeCell ref="I977:K1263"/>
    <mergeCell ref="L977:M1263"/>
    <mergeCell ref="I1264:K1264"/>
    <mergeCell ref="L1264:M1264"/>
    <mergeCell ref="I1265:K1265"/>
    <mergeCell ref="L1265:M1265"/>
    <mergeCell ref="B1301:B1302"/>
    <mergeCell ref="I1301:K1302"/>
    <mergeCell ref="L1301:M1302"/>
    <mergeCell ref="I1303:K1303"/>
    <mergeCell ref="L1303:M1303"/>
    <mergeCell ref="B1304:B1324"/>
    <mergeCell ref="I1304:K1324"/>
    <mergeCell ref="L1304:M1324"/>
    <mergeCell ref="B1325:B1328"/>
    <mergeCell ref="I1325:K1328"/>
    <mergeCell ref="L1325:M1328"/>
    <mergeCell ref="B1281:B1285"/>
    <mergeCell ref="I1281:K1285"/>
    <mergeCell ref="L1281:M1285"/>
    <mergeCell ref="B1286:B1298"/>
    <mergeCell ref="I1286:K1298"/>
    <mergeCell ref="L1286:M1298"/>
    <mergeCell ref="I1299:K1299"/>
    <mergeCell ref="L1299:M1299"/>
    <mergeCell ref="I1300:K1300"/>
    <mergeCell ref="L1300:M1300"/>
    <mergeCell ref="B1339:B1341"/>
    <mergeCell ref="I1339:K1341"/>
    <mergeCell ref="L1339:M1341"/>
    <mergeCell ref="B1342:B1343"/>
    <mergeCell ref="I1342:K1343"/>
    <mergeCell ref="L1342:M1343"/>
    <mergeCell ref="B1344:B1350"/>
    <mergeCell ref="I1344:K1350"/>
    <mergeCell ref="L1344:M1350"/>
    <mergeCell ref="B1329:B1331"/>
    <mergeCell ref="I1329:K1331"/>
    <mergeCell ref="L1329:M1331"/>
    <mergeCell ref="B1332:B1334"/>
    <mergeCell ref="I1332:K1334"/>
    <mergeCell ref="L1332:M1334"/>
    <mergeCell ref="I1335:K1335"/>
    <mergeCell ref="L1335:M1335"/>
    <mergeCell ref="B1336:B1338"/>
    <mergeCell ref="I1336:K1338"/>
    <mergeCell ref="L1336:M1338"/>
    <mergeCell ref="B1361:B1365"/>
    <mergeCell ref="I1361:K1365"/>
    <mergeCell ref="L1361:M1365"/>
    <mergeCell ref="B1366:B1369"/>
    <mergeCell ref="I1366:K1369"/>
    <mergeCell ref="L1366:M1369"/>
    <mergeCell ref="B1370:B1375"/>
    <mergeCell ref="I1370:K1375"/>
    <mergeCell ref="L1370:M1375"/>
    <mergeCell ref="B1351:B1354"/>
    <mergeCell ref="I1351:K1354"/>
    <mergeCell ref="L1351:M1354"/>
    <mergeCell ref="B1355:B1357"/>
    <mergeCell ref="I1355:K1357"/>
    <mergeCell ref="L1355:M1357"/>
    <mergeCell ref="B1358:B1360"/>
    <mergeCell ref="I1358:K1360"/>
    <mergeCell ref="L1358:M1360"/>
    <mergeCell ref="B1384:B1385"/>
    <mergeCell ref="I1384:K1385"/>
    <mergeCell ref="L1384:M1385"/>
    <mergeCell ref="B1386:B1388"/>
    <mergeCell ref="I1386:K1388"/>
    <mergeCell ref="L1386:M1388"/>
    <mergeCell ref="B1389:B1390"/>
    <mergeCell ref="I1389:K1390"/>
    <mergeCell ref="L1389:M1390"/>
    <mergeCell ref="B1376:B1379"/>
    <mergeCell ref="I1376:K1379"/>
    <mergeCell ref="L1376:M1379"/>
    <mergeCell ref="B1380:B1381"/>
    <mergeCell ref="I1380:K1381"/>
    <mergeCell ref="L1380:M1381"/>
    <mergeCell ref="I1382:K1382"/>
    <mergeCell ref="L1382:M1382"/>
    <mergeCell ref="I1383:K1383"/>
    <mergeCell ref="L1383:M1383"/>
    <mergeCell ref="B1400:B1403"/>
    <mergeCell ref="I1400:K1403"/>
    <mergeCell ref="L1400:M1403"/>
    <mergeCell ref="B1404:B1405"/>
    <mergeCell ref="I1404:K1405"/>
    <mergeCell ref="L1404:M1405"/>
    <mergeCell ref="B1406:B1407"/>
    <mergeCell ref="I1406:K1407"/>
    <mergeCell ref="L1406:M1407"/>
    <mergeCell ref="B1391:B1395"/>
    <mergeCell ref="I1391:K1395"/>
    <mergeCell ref="L1391:M1395"/>
    <mergeCell ref="I1396:K1396"/>
    <mergeCell ref="L1396:M1396"/>
    <mergeCell ref="B1397:B1398"/>
    <mergeCell ref="I1397:K1398"/>
    <mergeCell ref="L1397:M1398"/>
    <mergeCell ref="I1399:K1399"/>
    <mergeCell ref="L1399:M1399"/>
    <mergeCell ref="B1417:B1419"/>
    <mergeCell ref="I1417:K1419"/>
    <mergeCell ref="L1417:M1419"/>
    <mergeCell ref="I1420:K1420"/>
    <mergeCell ref="L1420:M1420"/>
    <mergeCell ref="B1421:B1423"/>
    <mergeCell ref="I1421:K1423"/>
    <mergeCell ref="L1421:M1423"/>
    <mergeCell ref="B1424:B1428"/>
    <mergeCell ref="I1424:K1428"/>
    <mergeCell ref="L1424:M1428"/>
    <mergeCell ref="B1408:B1409"/>
    <mergeCell ref="I1408:K1409"/>
    <mergeCell ref="L1408:M1409"/>
    <mergeCell ref="B1410:B1412"/>
    <mergeCell ref="I1410:K1412"/>
    <mergeCell ref="L1410:M1412"/>
    <mergeCell ref="B1413:B1416"/>
    <mergeCell ref="I1413:K1416"/>
    <mergeCell ref="L1413:M1416"/>
    <mergeCell ref="B1439:B1440"/>
    <mergeCell ref="I1439:K1440"/>
    <mergeCell ref="L1439:M1440"/>
    <mergeCell ref="I1441:K1441"/>
    <mergeCell ref="L1441:M1441"/>
    <mergeCell ref="B1442:B1443"/>
    <mergeCell ref="I1442:K1443"/>
    <mergeCell ref="L1442:M1443"/>
    <mergeCell ref="I1444:K1444"/>
    <mergeCell ref="L1444:M1444"/>
    <mergeCell ref="I1429:K1429"/>
    <mergeCell ref="L1429:M1429"/>
    <mergeCell ref="I1430:K1430"/>
    <mergeCell ref="L1430:M1430"/>
    <mergeCell ref="B1431:B1432"/>
    <mergeCell ref="I1431:K1432"/>
    <mergeCell ref="L1431:M1432"/>
    <mergeCell ref="B1433:B1438"/>
    <mergeCell ref="I1433:K1438"/>
    <mergeCell ref="L1433:M1438"/>
    <mergeCell ref="B1451:B1456"/>
    <mergeCell ref="I1451:K1456"/>
    <mergeCell ref="L1451:M1456"/>
    <mergeCell ref="B1457:B1458"/>
    <mergeCell ref="I1457:K1458"/>
    <mergeCell ref="L1457:M1458"/>
    <mergeCell ref="I1459:K1459"/>
    <mergeCell ref="L1459:M1459"/>
    <mergeCell ref="B1460:B1462"/>
    <mergeCell ref="I1460:K1462"/>
    <mergeCell ref="L1460:M1462"/>
    <mergeCell ref="I1445:K1445"/>
    <mergeCell ref="L1445:M1445"/>
    <mergeCell ref="B1446:B1448"/>
    <mergeCell ref="I1446:K1448"/>
    <mergeCell ref="L1446:M1448"/>
    <mergeCell ref="I1449:K1449"/>
    <mergeCell ref="L1449:M1449"/>
    <mergeCell ref="I1450:K1450"/>
    <mergeCell ref="L1450:M1450"/>
    <mergeCell ref="I1471:K1471"/>
    <mergeCell ref="L1471:M1471"/>
    <mergeCell ref="B1472:B1474"/>
    <mergeCell ref="I1472:K1474"/>
    <mergeCell ref="L1472:M1474"/>
    <mergeCell ref="B1475:B1476"/>
    <mergeCell ref="I1475:K1476"/>
    <mergeCell ref="L1475:M1476"/>
    <mergeCell ref="I1477:K1477"/>
    <mergeCell ref="L1477:M1477"/>
    <mergeCell ref="I1463:K1463"/>
    <mergeCell ref="L1463:M1463"/>
    <mergeCell ref="I1464:K1464"/>
    <mergeCell ref="L1464:M1464"/>
    <mergeCell ref="B1465:B1467"/>
    <mergeCell ref="I1465:K1467"/>
    <mergeCell ref="L1465:M1467"/>
    <mergeCell ref="B1468:B1470"/>
    <mergeCell ref="I1468:K1470"/>
    <mergeCell ref="L1468:M1470"/>
    <mergeCell ref="B1491:B1493"/>
    <mergeCell ref="I1491:K1493"/>
    <mergeCell ref="L1491:M1493"/>
    <mergeCell ref="B1494:B1496"/>
    <mergeCell ref="I1494:K1496"/>
    <mergeCell ref="L1494:M1496"/>
    <mergeCell ref="I1497:K1497"/>
    <mergeCell ref="L1497:M1497"/>
    <mergeCell ref="I1498:K1498"/>
    <mergeCell ref="L1498:M1498"/>
    <mergeCell ref="B1478:B1483"/>
    <mergeCell ref="I1478:K1483"/>
    <mergeCell ref="L1478:M1483"/>
    <mergeCell ref="I1484:K1484"/>
    <mergeCell ref="L1484:M1484"/>
    <mergeCell ref="B1485:B1487"/>
    <mergeCell ref="I1485:K1487"/>
    <mergeCell ref="L1485:M1487"/>
    <mergeCell ref="B1488:B1490"/>
    <mergeCell ref="I1488:K1490"/>
    <mergeCell ref="L1488:M1490"/>
    <mergeCell ref="I1506:K1506"/>
    <mergeCell ref="L1506:M1506"/>
    <mergeCell ref="B1507:B1508"/>
    <mergeCell ref="I1507:K1508"/>
    <mergeCell ref="L1507:M1508"/>
    <mergeCell ref="I1509:K1509"/>
    <mergeCell ref="L1509:M1509"/>
    <mergeCell ref="B1510:B1513"/>
    <mergeCell ref="I1510:K1513"/>
    <mergeCell ref="L1510:M1513"/>
    <mergeCell ref="B1499:B1500"/>
    <mergeCell ref="I1499:K1500"/>
    <mergeCell ref="L1499:M1500"/>
    <mergeCell ref="B1501:B1503"/>
    <mergeCell ref="I1501:K1503"/>
    <mergeCell ref="L1501:M1503"/>
    <mergeCell ref="B1504:B1505"/>
    <mergeCell ref="I1504:K1505"/>
    <mergeCell ref="L1504:M1505"/>
    <mergeCell ref="I1519:K1519"/>
    <mergeCell ref="L1519:M1519"/>
    <mergeCell ref="I1520:K1520"/>
    <mergeCell ref="L1520:M1520"/>
    <mergeCell ref="I1521:K1521"/>
    <mergeCell ref="L1521:M1521"/>
    <mergeCell ref="B1522:B1524"/>
    <mergeCell ref="I1522:K1524"/>
    <mergeCell ref="L1522:M1524"/>
    <mergeCell ref="I1514:K1514"/>
    <mergeCell ref="L1514:M1514"/>
    <mergeCell ref="I1515:K1515"/>
    <mergeCell ref="L1515:M1515"/>
    <mergeCell ref="I1516:K1516"/>
    <mergeCell ref="L1516:M1516"/>
    <mergeCell ref="I1517:K1517"/>
    <mergeCell ref="L1517:M1517"/>
    <mergeCell ref="I1518:K1518"/>
    <mergeCell ref="L1518:M1518"/>
    <mergeCell ref="B1538:B1540"/>
    <mergeCell ref="I1538:K1540"/>
    <mergeCell ref="L1538:M1540"/>
    <mergeCell ref="B1541:B1544"/>
    <mergeCell ref="I1541:K1544"/>
    <mergeCell ref="L1541:M1544"/>
    <mergeCell ref="B1545:B1547"/>
    <mergeCell ref="I1545:K1547"/>
    <mergeCell ref="L1545:M1547"/>
    <mergeCell ref="B1525:B1529"/>
    <mergeCell ref="I1525:K1529"/>
    <mergeCell ref="L1525:M1529"/>
    <mergeCell ref="B1530:B1533"/>
    <mergeCell ref="I1530:K1533"/>
    <mergeCell ref="L1530:M1533"/>
    <mergeCell ref="B1534:B1537"/>
    <mergeCell ref="I1534:K1537"/>
    <mergeCell ref="L1534:M1537"/>
    <mergeCell ref="I1560:K1560"/>
    <mergeCell ref="L1560:M1560"/>
    <mergeCell ref="B1561:B1565"/>
    <mergeCell ref="I1561:K1565"/>
    <mergeCell ref="L1561:M1565"/>
    <mergeCell ref="B1566:B1567"/>
    <mergeCell ref="I1566:K1567"/>
    <mergeCell ref="L1566:M1567"/>
    <mergeCell ref="B1568:B1569"/>
    <mergeCell ref="I1568:K1569"/>
    <mergeCell ref="L1568:M1569"/>
    <mergeCell ref="I1548:K1548"/>
    <mergeCell ref="L1548:M1548"/>
    <mergeCell ref="B1549:B1551"/>
    <mergeCell ref="I1549:K1551"/>
    <mergeCell ref="L1549:M1551"/>
    <mergeCell ref="B1552:B1556"/>
    <mergeCell ref="I1552:K1556"/>
    <mergeCell ref="L1552:M1556"/>
    <mergeCell ref="B1557:B1559"/>
    <mergeCell ref="I1557:K1559"/>
    <mergeCell ref="L1557:M1559"/>
    <mergeCell ref="B1628:B1629"/>
    <mergeCell ref="I1628:K1629"/>
    <mergeCell ref="L1628:M1629"/>
    <mergeCell ref="B1630:B1640"/>
    <mergeCell ref="I1630:K1640"/>
    <mergeCell ref="L1630:M1640"/>
    <mergeCell ref="I1641:K1641"/>
    <mergeCell ref="L1641:M1641"/>
    <mergeCell ref="B1642:B1643"/>
    <mergeCell ref="I1642:K1643"/>
    <mergeCell ref="L1642:M1643"/>
    <mergeCell ref="B1570:B1574"/>
    <mergeCell ref="I1570:K1574"/>
    <mergeCell ref="L1570:M1574"/>
    <mergeCell ref="B1575:B1623"/>
    <mergeCell ref="I1575:K1623"/>
    <mergeCell ref="L1575:M1623"/>
    <mergeCell ref="I1624:K1624"/>
    <mergeCell ref="L1624:M1624"/>
    <mergeCell ref="B1625:B1627"/>
    <mergeCell ref="I1625:K1627"/>
    <mergeCell ref="L1625:M1627"/>
    <mergeCell ref="B1668:B1669"/>
    <mergeCell ref="I1668:K1669"/>
    <mergeCell ref="L1668:M1669"/>
    <mergeCell ref="I1670:K1670"/>
    <mergeCell ref="L1670:M1670"/>
    <mergeCell ref="I1671:K1671"/>
    <mergeCell ref="L1671:M1671"/>
    <mergeCell ref="I1672:K1672"/>
    <mergeCell ref="L1672:M1672"/>
    <mergeCell ref="B1644:B1646"/>
    <mergeCell ref="I1644:K1646"/>
    <mergeCell ref="L1644:M1646"/>
    <mergeCell ref="I1647:K1647"/>
    <mergeCell ref="L1647:M1647"/>
    <mergeCell ref="B1648:B1666"/>
    <mergeCell ref="I1648:K1666"/>
    <mergeCell ref="L1648:M1666"/>
    <mergeCell ref="I1667:K1667"/>
    <mergeCell ref="L1667:M1667"/>
    <mergeCell ref="B1678:B1690"/>
    <mergeCell ref="I1678:K1690"/>
    <mergeCell ref="L1678:M1690"/>
    <mergeCell ref="B1691:B1692"/>
    <mergeCell ref="I1691:K1692"/>
    <mergeCell ref="L1691:M1692"/>
    <mergeCell ref="B1693:B1701"/>
    <mergeCell ref="I1693:K1701"/>
    <mergeCell ref="L1693:M1701"/>
    <mergeCell ref="I1673:K1673"/>
    <mergeCell ref="L1673:M1673"/>
    <mergeCell ref="I1674:K1674"/>
    <mergeCell ref="L1674:M1674"/>
    <mergeCell ref="B1675:B1676"/>
    <mergeCell ref="I1675:K1676"/>
    <mergeCell ref="L1675:M1676"/>
    <mergeCell ref="I1677:K1677"/>
    <mergeCell ref="L1677:M1677"/>
    <mergeCell ref="B1714:B1717"/>
    <mergeCell ref="I1714:K1717"/>
    <mergeCell ref="L1714:M1717"/>
    <mergeCell ref="B1718:B1722"/>
    <mergeCell ref="I1718:K1722"/>
    <mergeCell ref="L1718:M1722"/>
    <mergeCell ref="B1707:B1711"/>
    <mergeCell ref="I1707:K1711"/>
    <mergeCell ref="L1707:M1711"/>
    <mergeCell ref="B1712:B1713"/>
    <mergeCell ref="I1712:K1713"/>
    <mergeCell ref="L1712:M1713"/>
    <mergeCell ref="B1723:B1725"/>
    <mergeCell ref="I1723:K1725"/>
    <mergeCell ref="L1723:M1725"/>
    <mergeCell ref="B1702:B1703"/>
    <mergeCell ref="I1702:K1703"/>
    <mergeCell ref="L1702:M1703"/>
    <mergeCell ref="I1704:K1704"/>
    <mergeCell ref="L1704:M1704"/>
    <mergeCell ref="I1705:K1705"/>
    <mergeCell ref="L1705:M1705"/>
    <mergeCell ref="I1706:K1706"/>
    <mergeCell ref="L1706:M1706"/>
    <mergeCell ref="B1736:B1994"/>
    <mergeCell ref="I1736:K1994"/>
    <mergeCell ref="L1736:M1994"/>
    <mergeCell ref="I1995:K1995"/>
    <mergeCell ref="L1995:M1995"/>
    <mergeCell ref="I1996:K1996"/>
    <mergeCell ref="L1996:M1996"/>
    <mergeCell ref="B1729:B1731"/>
    <mergeCell ref="I1729:K1731"/>
    <mergeCell ref="L1729:M1731"/>
    <mergeCell ref="B1732:B1735"/>
    <mergeCell ref="I1732:K1735"/>
    <mergeCell ref="L1732:M1735"/>
    <mergeCell ref="I1726:K1726"/>
    <mergeCell ref="L1726:M1726"/>
    <mergeCell ref="B1727:B1728"/>
    <mergeCell ref="I1727:K1728"/>
    <mergeCell ref="L1727:M1728"/>
    <mergeCell ref="B2006:B2007"/>
    <mergeCell ref="I2006:K2007"/>
    <mergeCell ref="L2006:M2007"/>
    <mergeCell ref="B2008:B2009"/>
    <mergeCell ref="I2008:K2009"/>
    <mergeCell ref="L2008:M2009"/>
    <mergeCell ref="I2002:K2002"/>
    <mergeCell ref="L2002:M2002"/>
    <mergeCell ref="I2003:K2003"/>
    <mergeCell ref="L2003:M2003"/>
    <mergeCell ref="B2004:B2005"/>
    <mergeCell ref="I2004:K2005"/>
    <mergeCell ref="L2004:M2005"/>
    <mergeCell ref="B1997:B1998"/>
    <mergeCell ref="I1997:K1998"/>
    <mergeCell ref="L1997:M1998"/>
    <mergeCell ref="B1999:B2001"/>
    <mergeCell ref="I1999:K2001"/>
    <mergeCell ref="L1999:M2001"/>
    <mergeCell ref="I2065:K2065"/>
    <mergeCell ref="L2065:M2065"/>
    <mergeCell ref="B2066:B2068"/>
    <mergeCell ref="I2066:K2068"/>
    <mergeCell ref="L2066:M2068"/>
    <mergeCell ref="B2069:B2072"/>
    <mergeCell ref="I2069:K2072"/>
    <mergeCell ref="L2069:M2072"/>
    <mergeCell ref="B2018:B2019"/>
    <mergeCell ref="I2018:K2019"/>
    <mergeCell ref="L2018:M2019"/>
    <mergeCell ref="B2020:B2064"/>
    <mergeCell ref="I2020:K2064"/>
    <mergeCell ref="L2020:M2064"/>
    <mergeCell ref="I2010:K2010"/>
    <mergeCell ref="L2010:M2010"/>
    <mergeCell ref="I2011:K2011"/>
    <mergeCell ref="L2011:M2011"/>
    <mergeCell ref="B2012:B2017"/>
    <mergeCell ref="I2012:K2017"/>
    <mergeCell ref="L2012:M2017"/>
    <mergeCell ref="B2083:B2084"/>
    <mergeCell ref="I2083:K2084"/>
    <mergeCell ref="L2083:M2084"/>
    <mergeCell ref="I2085:K2085"/>
    <mergeCell ref="L2085:M2085"/>
    <mergeCell ref="B2086:B2089"/>
    <mergeCell ref="I2086:K2089"/>
    <mergeCell ref="L2086:M2089"/>
    <mergeCell ref="B2078:B2080"/>
    <mergeCell ref="I2078:K2080"/>
    <mergeCell ref="L2078:M2080"/>
    <mergeCell ref="I2081:K2081"/>
    <mergeCell ref="L2081:M2081"/>
    <mergeCell ref="I2082:K2082"/>
    <mergeCell ref="L2082:M2082"/>
    <mergeCell ref="I2073:K2073"/>
    <mergeCell ref="L2073:M2073"/>
    <mergeCell ref="B2074:B2075"/>
    <mergeCell ref="I2074:K2075"/>
    <mergeCell ref="L2074:M2075"/>
    <mergeCell ref="B2076:B2077"/>
    <mergeCell ref="I2076:K2077"/>
    <mergeCell ref="L2076:M2077"/>
    <mergeCell ref="B2105:B2106"/>
    <mergeCell ref="I2105:K2106"/>
    <mergeCell ref="L2105:M2106"/>
    <mergeCell ref="B2107:B2110"/>
    <mergeCell ref="I2107:K2110"/>
    <mergeCell ref="L2107:M2110"/>
    <mergeCell ref="B2096:B2099"/>
    <mergeCell ref="I2096:K2099"/>
    <mergeCell ref="L2096:M2099"/>
    <mergeCell ref="B2100:B2104"/>
    <mergeCell ref="I2100:K2104"/>
    <mergeCell ref="L2100:M2104"/>
    <mergeCell ref="B2090:B2093"/>
    <mergeCell ref="I2090:K2093"/>
    <mergeCell ref="L2090:M2093"/>
    <mergeCell ref="B2094:B2095"/>
    <mergeCell ref="I2094:K2095"/>
    <mergeCell ref="L2094:M2095"/>
    <mergeCell ref="B2122:B2124"/>
    <mergeCell ref="I2122:K2124"/>
    <mergeCell ref="L2122:M2124"/>
    <mergeCell ref="B2125:B2127"/>
    <mergeCell ref="I2125:K2127"/>
    <mergeCell ref="L2125:M2127"/>
    <mergeCell ref="B2117:B2119"/>
    <mergeCell ref="I2117:K2119"/>
    <mergeCell ref="L2117:M2119"/>
    <mergeCell ref="B2120:B2121"/>
    <mergeCell ref="I2120:K2121"/>
    <mergeCell ref="L2120:M2121"/>
    <mergeCell ref="B2111:B2114"/>
    <mergeCell ref="I2111:K2114"/>
    <mergeCell ref="L2111:M2114"/>
    <mergeCell ref="B2115:B2116"/>
    <mergeCell ref="I2115:K2116"/>
    <mergeCell ref="L2115:M2116"/>
    <mergeCell ref="I2139:K2139"/>
    <mergeCell ref="L2139:M2139"/>
    <mergeCell ref="B2140:B2141"/>
    <mergeCell ref="I2140:K2141"/>
    <mergeCell ref="L2140:M2141"/>
    <mergeCell ref="B2142:B2143"/>
    <mergeCell ref="I2142:K2143"/>
    <mergeCell ref="L2142:M2143"/>
    <mergeCell ref="B2132:B2134"/>
    <mergeCell ref="I2132:K2134"/>
    <mergeCell ref="L2132:M2134"/>
    <mergeCell ref="I2135:K2135"/>
    <mergeCell ref="L2135:M2135"/>
    <mergeCell ref="B2136:B2138"/>
    <mergeCell ref="I2136:K2138"/>
    <mergeCell ref="L2136:M2138"/>
    <mergeCell ref="I2128:K2128"/>
    <mergeCell ref="L2128:M2128"/>
    <mergeCell ref="I2129:K2129"/>
    <mergeCell ref="L2129:M2129"/>
    <mergeCell ref="B2130:B2131"/>
    <mergeCell ref="I2130:K2131"/>
    <mergeCell ref="L2130:M2131"/>
    <mergeCell ref="I2157:K2157"/>
    <mergeCell ref="L2157:M2157"/>
    <mergeCell ref="I2158:K2158"/>
    <mergeCell ref="L2158:M2158"/>
    <mergeCell ref="B2159:B2160"/>
    <mergeCell ref="I2159:K2160"/>
    <mergeCell ref="L2159:M2160"/>
    <mergeCell ref="B2152:B2154"/>
    <mergeCell ref="I2152:K2154"/>
    <mergeCell ref="L2152:M2154"/>
    <mergeCell ref="B2155:B2156"/>
    <mergeCell ref="I2155:K2156"/>
    <mergeCell ref="L2155:M2156"/>
    <mergeCell ref="B2144:B2149"/>
    <mergeCell ref="I2144:K2149"/>
    <mergeCell ref="L2144:M2149"/>
    <mergeCell ref="B2150:B2151"/>
    <mergeCell ref="I2150:K2151"/>
    <mergeCell ref="L2150:M2151"/>
    <mergeCell ref="B2175:B2176"/>
    <mergeCell ref="I2175:K2176"/>
    <mergeCell ref="L2175:M2176"/>
    <mergeCell ref="I2177:K2177"/>
    <mergeCell ref="L2177:M2177"/>
    <mergeCell ref="B2178:B2179"/>
    <mergeCell ref="I2178:K2179"/>
    <mergeCell ref="L2178:M2179"/>
    <mergeCell ref="B2167:B2171"/>
    <mergeCell ref="I2167:K2171"/>
    <mergeCell ref="L2167:M2171"/>
    <mergeCell ref="B2172:B2174"/>
    <mergeCell ref="I2172:K2174"/>
    <mergeCell ref="L2172:M2174"/>
    <mergeCell ref="B2161:B2164"/>
    <mergeCell ref="I2161:K2164"/>
    <mergeCell ref="L2161:M2164"/>
    <mergeCell ref="B2165:B2166"/>
    <mergeCell ref="I2165:K2166"/>
    <mergeCell ref="L2165:M2166"/>
    <mergeCell ref="I2195:K2195"/>
    <mergeCell ref="L2195:M2195"/>
    <mergeCell ref="B2196:B2198"/>
    <mergeCell ref="I2196:K2198"/>
    <mergeCell ref="L2196:M2198"/>
    <mergeCell ref="B2199:B2200"/>
    <mergeCell ref="I2199:K2200"/>
    <mergeCell ref="L2199:M2200"/>
    <mergeCell ref="I2192:K2192"/>
    <mergeCell ref="L2192:M2192"/>
    <mergeCell ref="I2193:K2193"/>
    <mergeCell ref="L2193:M2193"/>
    <mergeCell ref="I2194:K2194"/>
    <mergeCell ref="L2194:M2194"/>
    <mergeCell ref="I2180:K2180"/>
    <mergeCell ref="L2180:M2180"/>
    <mergeCell ref="B2181:B2185"/>
    <mergeCell ref="I2181:K2185"/>
    <mergeCell ref="L2181:M2185"/>
    <mergeCell ref="B2186:B2191"/>
    <mergeCell ref="I2186:K2191"/>
    <mergeCell ref="L2186:M2191"/>
    <mergeCell ref="B2212:B2214"/>
    <mergeCell ref="I2212:K2214"/>
    <mergeCell ref="L2212:M2214"/>
    <mergeCell ref="I2215:K2215"/>
    <mergeCell ref="L2215:M2215"/>
    <mergeCell ref="B2216:B2219"/>
    <mergeCell ref="I2216:K2219"/>
    <mergeCell ref="L2216:M2219"/>
    <mergeCell ref="B2207:B2208"/>
    <mergeCell ref="I2207:K2208"/>
    <mergeCell ref="L2207:M2208"/>
    <mergeCell ref="B2209:B2211"/>
    <mergeCell ref="I2209:K2211"/>
    <mergeCell ref="L2209:M2211"/>
    <mergeCell ref="B2201:B2202"/>
    <mergeCell ref="I2201:K2202"/>
    <mergeCell ref="L2201:M2202"/>
    <mergeCell ref="B2203:B2206"/>
    <mergeCell ref="I2203:K2206"/>
    <mergeCell ref="L2203:M2206"/>
    <mergeCell ref="B2236:B2237"/>
    <mergeCell ref="I2236:K2237"/>
    <mergeCell ref="L2236:M2237"/>
    <mergeCell ref="I2238:K2238"/>
    <mergeCell ref="L2238:M2238"/>
    <mergeCell ref="I2239:K2239"/>
    <mergeCell ref="L2239:M2239"/>
    <mergeCell ref="B2227:B2233"/>
    <mergeCell ref="I2227:K2233"/>
    <mergeCell ref="L2227:M2233"/>
    <mergeCell ref="I2234:K2234"/>
    <mergeCell ref="L2234:M2234"/>
    <mergeCell ref="I2235:K2235"/>
    <mergeCell ref="L2235:M2235"/>
    <mergeCell ref="B2220:B2224"/>
    <mergeCell ref="I2220:K2224"/>
    <mergeCell ref="L2220:M2224"/>
    <mergeCell ref="I2225:K2225"/>
    <mergeCell ref="L2225:M2225"/>
    <mergeCell ref="I2226:K2226"/>
    <mergeCell ref="L2226:M2226"/>
    <mergeCell ref="B2253:B2255"/>
    <mergeCell ref="I2253:K2255"/>
    <mergeCell ref="L2253:M2255"/>
    <mergeCell ref="I2256:K2256"/>
    <mergeCell ref="L2256:M2256"/>
    <mergeCell ref="B2257:B2258"/>
    <mergeCell ref="I2257:K2258"/>
    <mergeCell ref="L2257:M2258"/>
    <mergeCell ref="B2247:B2249"/>
    <mergeCell ref="I2247:K2249"/>
    <mergeCell ref="L2247:M2249"/>
    <mergeCell ref="I2250:K2250"/>
    <mergeCell ref="L2250:M2250"/>
    <mergeCell ref="B2251:B2252"/>
    <mergeCell ref="I2251:K2252"/>
    <mergeCell ref="L2251:M2252"/>
    <mergeCell ref="B2240:B2242"/>
    <mergeCell ref="I2240:K2242"/>
    <mergeCell ref="L2240:M2242"/>
    <mergeCell ref="I2243:K2243"/>
    <mergeCell ref="L2243:M2243"/>
    <mergeCell ref="B2244:B2246"/>
    <mergeCell ref="I2244:K2246"/>
    <mergeCell ref="L2244:M2246"/>
    <mergeCell ref="B2268:B2270"/>
    <mergeCell ref="I2268:K2270"/>
    <mergeCell ref="L2268:M2270"/>
    <mergeCell ref="B2271:B2273"/>
    <mergeCell ref="I2271:K2273"/>
    <mergeCell ref="L2271:M2273"/>
    <mergeCell ref="B2262:B2264"/>
    <mergeCell ref="I2262:K2264"/>
    <mergeCell ref="L2262:M2264"/>
    <mergeCell ref="I2265:K2265"/>
    <mergeCell ref="L2265:M2265"/>
    <mergeCell ref="B2266:B2267"/>
    <mergeCell ref="I2266:K2267"/>
    <mergeCell ref="L2266:M2267"/>
    <mergeCell ref="I2259:K2259"/>
    <mergeCell ref="L2259:M2259"/>
    <mergeCell ref="I2260:K2260"/>
    <mergeCell ref="L2260:M2260"/>
    <mergeCell ref="I2261:K2261"/>
    <mergeCell ref="L2261:M2261"/>
    <mergeCell ref="B2286:B2287"/>
    <mergeCell ref="I2286:K2287"/>
    <mergeCell ref="L2286:M2287"/>
    <mergeCell ref="I2288:K2288"/>
    <mergeCell ref="L2288:M2288"/>
    <mergeCell ref="B2289:B2290"/>
    <mergeCell ref="I2289:K2290"/>
    <mergeCell ref="L2289:M2290"/>
    <mergeCell ref="B2279:B2281"/>
    <mergeCell ref="I2279:K2281"/>
    <mergeCell ref="L2279:M2281"/>
    <mergeCell ref="I2282:K2282"/>
    <mergeCell ref="L2282:M2282"/>
    <mergeCell ref="B2283:B2285"/>
    <mergeCell ref="I2283:K2285"/>
    <mergeCell ref="L2283:M2285"/>
    <mergeCell ref="B2274:B2275"/>
    <mergeCell ref="I2274:K2275"/>
    <mergeCell ref="L2274:M2275"/>
    <mergeCell ref="B2276:B2278"/>
    <mergeCell ref="I2276:K2278"/>
    <mergeCell ref="L2276:M2278"/>
    <mergeCell ref="I2339:K2339"/>
    <mergeCell ref="L2339:M2339"/>
    <mergeCell ref="B2340:B2349"/>
    <mergeCell ref="I2340:K2349"/>
    <mergeCell ref="L2340:M2349"/>
    <mergeCell ref="B2350:B2353"/>
    <mergeCell ref="I2350:K2353"/>
    <mergeCell ref="L2350:M2353"/>
    <mergeCell ref="B2297:B2322"/>
    <mergeCell ref="I2297:K2322"/>
    <mergeCell ref="L2297:M2322"/>
    <mergeCell ref="B2323:B2338"/>
    <mergeCell ref="I2323:K2338"/>
    <mergeCell ref="L2323:M2338"/>
    <mergeCell ref="B2291:B2293"/>
    <mergeCell ref="I2291:K2293"/>
    <mergeCell ref="L2291:M2293"/>
    <mergeCell ref="B2294:B2296"/>
    <mergeCell ref="I2294:K2296"/>
    <mergeCell ref="L2294:M2296"/>
    <mergeCell ref="B2396:B2397"/>
    <mergeCell ref="I2396:K2397"/>
    <mergeCell ref="L2396:M2397"/>
    <mergeCell ref="I2398:K2398"/>
    <mergeCell ref="L2398:M2398"/>
    <mergeCell ref="I2399:K2399"/>
    <mergeCell ref="L2399:M2399"/>
    <mergeCell ref="B2378:B2393"/>
    <mergeCell ref="I2378:K2393"/>
    <mergeCell ref="L2378:M2393"/>
    <mergeCell ref="B2394:B2395"/>
    <mergeCell ref="I2394:K2395"/>
    <mergeCell ref="L2394:M2395"/>
    <mergeCell ref="B2354:B2367"/>
    <mergeCell ref="I2354:K2367"/>
    <mergeCell ref="L2354:M2367"/>
    <mergeCell ref="B2368:B2377"/>
    <mergeCell ref="I2368:K2377"/>
    <mergeCell ref="L2368:M2377"/>
    <mergeCell ref="B2413:B2419"/>
    <mergeCell ref="I2413:K2419"/>
    <mergeCell ref="L2413:M2419"/>
    <mergeCell ref="I2420:K2420"/>
    <mergeCell ref="L2420:M2420"/>
    <mergeCell ref="B2421:B2423"/>
    <mergeCell ref="I2421:K2423"/>
    <mergeCell ref="L2421:M2423"/>
    <mergeCell ref="B2424:B2427"/>
    <mergeCell ref="I2424:K2427"/>
    <mergeCell ref="L2424:M2427"/>
    <mergeCell ref="B2400:B2404"/>
    <mergeCell ref="I2400:K2404"/>
    <mergeCell ref="L2400:M2404"/>
    <mergeCell ref="I2405:K2405"/>
    <mergeCell ref="L2405:M2405"/>
    <mergeCell ref="B2406:B2410"/>
    <mergeCell ref="I2406:K2410"/>
    <mergeCell ref="L2406:M2410"/>
    <mergeCell ref="B2411:B2412"/>
    <mergeCell ref="I2411:K2412"/>
    <mergeCell ref="L2411:M2412"/>
    <mergeCell ref="I2441:K2441"/>
    <mergeCell ref="L2441:M2441"/>
    <mergeCell ref="B2442:B2874"/>
    <mergeCell ref="I2442:K2874"/>
    <mergeCell ref="L2442:M2874"/>
    <mergeCell ref="B2875:B2877"/>
    <mergeCell ref="I2875:K2877"/>
    <mergeCell ref="L2875:M2877"/>
    <mergeCell ref="B2878:B2880"/>
    <mergeCell ref="I2878:K2880"/>
    <mergeCell ref="L2878:M2880"/>
    <mergeCell ref="B2428:B2429"/>
    <mergeCell ref="I2428:K2429"/>
    <mergeCell ref="L2428:M2429"/>
    <mergeCell ref="I2430:K2430"/>
    <mergeCell ref="L2430:M2430"/>
    <mergeCell ref="B2431:B2432"/>
    <mergeCell ref="I2431:K2432"/>
    <mergeCell ref="L2431:M2432"/>
    <mergeCell ref="B2433:B2440"/>
    <mergeCell ref="I2433:K2440"/>
    <mergeCell ref="L2433:M2440"/>
    <mergeCell ref="B2887:B2892"/>
    <mergeCell ref="I2887:K2892"/>
    <mergeCell ref="L2887:M2892"/>
    <mergeCell ref="I2893:K2893"/>
    <mergeCell ref="L2893:M2893"/>
    <mergeCell ref="I2894:K2894"/>
    <mergeCell ref="L2894:M2894"/>
    <mergeCell ref="B2895:B2896"/>
    <mergeCell ref="I2895:K2896"/>
    <mergeCell ref="L2895:M2896"/>
    <mergeCell ref="I2881:K2881"/>
    <mergeCell ref="L2881:M2881"/>
    <mergeCell ref="I2882:K2882"/>
    <mergeCell ref="L2882:M2882"/>
    <mergeCell ref="I2883:K2883"/>
    <mergeCell ref="L2883:M2883"/>
    <mergeCell ref="I2884:K2884"/>
    <mergeCell ref="L2884:M2884"/>
    <mergeCell ref="B2885:B2886"/>
    <mergeCell ref="I2885:K2886"/>
    <mergeCell ref="L2885:M2886"/>
    <mergeCell ref="B2909:B2986"/>
    <mergeCell ref="I2909:K2986"/>
    <mergeCell ref="L2909:M2986"/>
    <mergeCell ref="B2987:B2992"/>
    <mergeCell ref="I2987:K2992"/>
    <mergeCell ref="L2987:M2992"/>
    <mergeCell ref="B2993:B2994"/>
    <mergeCell ref="I2993:K2994"/>
    <mergeCell ref="L2993:M2994"/>
    <mergeCell ref="I2897:K2897"/>
    <mergeCell ref="L2897:M2897"/>
    <mergeCell ref="I2898:K2898"/>
    <mergeCell ref="L2898:M2898"/>
    <mergeCell ref="B2899:B2902"/>
    <mergeCell ref="I2899:K2902"/>
    <mergeCell ref="L2899:M2902"/>
    <mergeCell ref="B2903:B2908"/>
    <mergeCell ref="I2903:K2908"/>
    <mergeCell ref="L2903:M2908"/>
    <mergeCell ref="B3006:B3009"/>
    <mergeCell ref="I3006:K3009"/>
    <mergeCell ref="L3006:M3009"/>
    <mergeCell ref="I3010:K3010"/>
    <mergeCell ref="L3010:M3010"/>
    <mergeCell ref="I3011:K3011"/>
    <mergeCell ref="L3011:M3011"/>
    <mergeCell ref="B3012:B3014"/>
    <mergeCell ref="I3012:K3014"/>
    <mergeCell ref="L3012:M3014"/>
    <mergeCell ref="B2995:B2997"/>
    <mergeCell ref="I2995:K2997"/>
    <mergeCell ref="L2995:M2997"/>
    <mergeCell ref="B2998:B3001"/>
    <mergeCell ref="I2998:K3001"/>
    <mergeCell ref="L2998:M3001"/>
    <mergeCell ref="I3002:K3002"/>
    <mergeCell ref="L3002:M3002"/>
    <mergeCell ref="B3003:B3005"/>
    <mergeCell ref="I3003:K3005"/>
    <mergeCell ref="L3003:M3005"/>
    <mergeCell ref="B3033:B3035"/>
    <mergeCell ref="I3033:K3035"/>
    <mergeCell ref="L3033:M3035"/>
    <mergeCell ref="B3036:B3039"/>
    <mergeCell ref="I3036:K3039"/>
    <mergeCell ref="L3036:M3039"/>
    <mergeCell ref="B3040:B3042"/>
    <mergeCell ref="I3040:K3042"/>
    <mergeCell ref="L3040:M3042"/>
    <mergeCell ref="B3015:B3022"/>
    <mergeCell ref="I3015:K3022"/>
    <mergeCell ref="L3015:M3022"/>
    <mergeCell ref="B3023:B3027"/>
    <mergeCell ref="I3023:K3027"/>
    <mergeCell ref="L3023:M3027"/>
    <mergeCell ref="B3028:B3032"/>
    <mergeCell ref="I3028:K3032"/>
    <mergeCell ref="L3028:M3032"/>
    <mergeCell ref="B3053:B3054"/>
    <mergeCell ref="I3053:K3054"/>
    <mergeCell ref="L3053:M3054"/>
    <mergeCell ref="B3055:B3056"/>
    <mergeCell ref="I3055:K3056"/>
    <mergeCell ref="L3055:M3056"/>
    <mergeCell ref="B3057:B3060"/>
    <mergeCell ref="I3057:K3060"/>
    <mergeCell ref="L3057:M3060"/>
    <mergeCell ref="B3043:B3046"/>
    <mergeCell ref="I3043:K3046"/>
    <mergeCell ref="L3043:M3046"/>
    <mergeCell ref="B3047:B3049"/>
    <mergeCell ref="I3047:K3049"/>
    <mergeCell ref="L3047:M3049"/>
    <mergeCell ref="B3050:B3052"/>
    <mergeCell ref="I3050:K3052"/>
    <mergeCell ref="L3050:M3052"/>
    <mergeCell ref="I3071:K3071"/>
    <mergeCell ref="L3071:M3071"/>
    <mergeCell ref="B3072:B3074"/>
    <mergeCell ref="I3072:K3074"/>
    <mergeCell ref="L3072:M3074"/>
    <mergeCell ref="B3075:B3076"/>
    <mergeCell ref="I3075:K3076"/>
    <mergeCell ref="L3075:M3076"/>
    <mergeCell ref="B3077:B3079"/>
    <mergeCell ref="I3077:K3079"/>
    <mergeCell ref="L3077:M3079"/>
    <mergeCell ref="B3061:B3062"/>
    <mergeCell ref="I3061:K3062"/>
    <mergeCell ref="L3061:M3062"/>
    <mergeCell ref="B3063:B3068"/>
    <mergeCell ref="I3063:K3068"/>
    <mergeCell ref="L3063:M3068"/>
    <mergeCell ref="I3069:K3069"/>
    <mergeCell ref="L3069:M3069"/>
    <mergeCell ref="I3070:K3070"/>
    <mergeCell ref="L3070:M3070"/>
    <mergeCell ref="B3091:B3097"/>
    <mergeCell ref="I3091:K3097"/>
    <mergeCell ref="L3091:M3097"/>
    <mergeCell ref="I3098:K3098"/>
    <mergeCell ref="L3098:M3098"/>
    <mergeCell ref="B3099:B3101"/>
    <mergeCell ref="I3099:K3101"/>
    <mergeCell ref="L3099:M3101"/>
    <mergeCell ref="I3102:K3102"/>
    <mergeCell ref="L3102:M3102"/>
    <mergeCell ref="B3080:B3081"/>
    <mergeCell ref="I3080:K3081"/>
    <mergeCell ref="L3080:M3081"/>
    <mergeCell ref="B3082:B3086"/>
    <mergeCell ref="I3082:K3086"/>
    <mergeCell ref="L3082:M3086"/>
    <mergeCell ref="I3087:K3087"/>
    <mergeCell ref="L3087:M3087"/>
    <mergeCell ref="B3088:B3090"/>
    <mergeCell ref="I3088:K3090"/>
    <mergeCell ref="L3088:M3090"/>
    <mergeCell ref="B3111:B3113"/>
    <mergeCell ref="I3111:K3113"/>
    <mergeCell ref="L3111:M3113"/>
    <mergeCell ref="I3114:K3114"/>
    <mergeCell ref="L3114:M3114"/>
    <mergeCell ref="I3115:K3115"/>
    <mergeCell ref="L3115:M3115"/>
    <mergeCell ref="B3116:B3118"/>
    <mergeCell ref="I3116:K3118"/>
    <mergeCell ref="L3116:M3118"/>
    <mergeCell ref="B3103:B3104"/>
    <mergeCell ref="I3103:K3104"/>
    <mergeCell ref="L3103:M3104"/>
    <mergeCell ref="B3105:B3107"/>
    <mergeCell ref="I3105:K3107"/>
    <mergeCell ref="L3105:M3107"/>
    <mergeCell ref="I3108:K3108"/>
    <mergeCell ref="L3108:M3108"/>
    <mergeCell ref="B3109:B3110"/>
    <mergeCell ref="I3109:K3110"/>
    <mergeCell ref="L3109:M3110"/>
    <mergeCell ref="B3134:B3135"/>
    <mergeCell ref="I3134:K3135"/>
    <mergeCell ref="L3134:M3135"/>
    <mergeCell ref="I3136:K3136"/>
    <mergeCell ref="L3136:M3136"/>
    <mergeCell ref="B3137:B3142"/>
    <mergeCell ref="I3137:K3142"/>
    <mergeCell ref="L3137:M3142"/>
    <mergeCell ref="B3143:B3145"/>
    <mergeCell ref="I3143:K3145"/>
    <mergeCell ref="L3143:M3145"/>
    <mergeCell ref="B3119:B3123"/>
    <mergeCell ref="I3119:K3123"/>
    <mergeCell ref="L3119:M3123"/>
    <mergeCell ref="B3124:B3130"/>
    <mergeCell ref="I3124:K3130"/>
    <mergeCell ref="L3124:M3130"/>
    <mergeCell ref="B3131:B3133"/>
    <mergeCell ref="I3131:K3133"/>
    <mergeCell ref="L3131:M3133"/>
    <mergeCell ref="B3153:B3154"/>
    <mergeCell ref="I3153:K3154"/>
    <mergeCell ref="L3153:M3154"/>
    <mergeCell ref="B3155:B3156"/>
    <mergeCell ref="I3155:K3156"/>
    <mergeCell ref="L3155:M3156"/>
    <mergeCell ref="B3157:B3158"/>
    <mergeCell ref="I3157:K3158"/>
    <mergeCell ref="L3157:M3158"/>
    <mergeCell ref="I3146:K3146"/>
    <mergeCell ref="L3146:M3146"/>
    <mergeCell ref="I3147:K3147"/>
    <mergeCell ref="L3147:M3147"/>
    <mergeCell ref="I3148:K3148"/>
    <mergeCell ref="L3148:M3148"/>
    <mergeCell ref="B3149:B3152"/>
    <mergeCell ref="I3149:K3152"/>
    <mergeCell ref="L3149:M3152"/>
    <mergeCell ref="I3170:K3170"/>
    <mergeCell ref="L3170:M3170"/>
    <mergeCell ref="B3171:B3174"/>
    <mergeCell ref="I3171:K3174"/>
    <mergeCell ref="L3171:M3174"/>
    <mergeCell ref="B3175:B3179"/>
    <mergeCell ref="I3175:K3179"/>
    <mergeCell ref="L3175:M3179"/>
    <mergeCell ref="I3180:K3180"/>
    <mergeCell ref="L3180:M3180"/>
    <mergeCell ref="B3159:B3160"/>
    <mergeCell ref="I3159:K3160"/>
    <mergeCell ref="L3159:M3160"/>
    <mergeCell ref="B3161:B3162"/>
    <mergeCell ref="I3161:K3162"/>
    <mergeCell ref="L3161:M3162"/>
    <mergeCell ref="I3163:K3163"/>
    <mergeCell ref="L3163:M3163"/>
    <mergeCell ref="B3164:B3169"/>
    <mergeCell ref="I3164:K3169"/>
    <mergeCell ref="L3164:M3169"/>
    <mergeCell ref="I3192:K3192"/>
    <mergeCell ref="L3192:M3192"/>
    <mergeCell ref="B3193:B3201"/>
    <mergeCell ref="I3193:K3201"/>
    <mergeCell ref="L3193:M3201"/>
    <mergeCell ref="I3202:K3202"/>
    <mergeCell ref="L3202:M3202"/>
    <mergeCell ref="I3203:K3203"/>
    <mergeCell ref="L3203:M3203"/>
    <mergeCell ref="I3181:K3181"/>
    <mergeCell ref="L3181:M3181"/>
    <mergeCell ref="B3182:B3186"/>
    <mergeCell ref="I3182:K3186"/>
    <mergeCell ref="L3182:M3186"/>
    <mergeCell ref="B3187:B3189"/>
    <mergeCell ref="I3187:K3189"/>
    <mergeCell ref="L3187:M3189"/>
    <mergeCell ref="B3190:B3191"/>
    <mergeCell ref="I3190:K3191"/>
    <mergeCell ref="L3190:M3191"/>
    <mergeCell ref="B3217:B3218"/>
    <mergeCell ref="I3217:K3218"/>
    <mergeCell ref="L3217:M3218"/>
    <mergeCell ref="B3219:B3222"/>
    <mergeCell ref="I3219:K3222"/>
    <mergeCell ref="L3219:M3222"/>
    <mergeCell ref="B3223:B3225"/>
    <mergeCell ref="I3223:K3225"/>
    <mergeCell ref="L3223:M3225"/>
    <mergeCell ref="B3204:B3207"/>
    <mergeCell ref="I3204:K3207"/>
    <mergeCell ref="L3204:M3207"/>
    <mergeCell ref="B3208:B3211"/>
    <mergeCell ref="I3208:K3211"/>
    <mergeCell ref="L3208:M3211"/>
    <mergeCell ref="B3212:B3216"/>
    <mergeCell ref="I3212:K3216"/>
    <mergeCell ref="L3212:M3216"/>
    <mergeCell ref="I3234:K3234"/>
    <mergeCell ref="L3234:M3234"/>
    <mergeCell ref="I3235:K3235"/>
    <mergeCell ref="L3235:M3235"/>
    <mergeCell ref="B3236:B3237"/>
    <mergeCell ref="I3236:K3237"/>
    <mergeCell ref="L3236:M3237"/>
    <mergeCell ref="B3238:B3240"/>
    <mergeCell ref="I3238:K3240"/>
    <mergeCell ref="L3238:M3240"/>
    <mergeCell ref="B3226:B3228"/>
    <mergeCell ref="I3226:K3228"/>
    <mergeCell ref="L3226:M3228"/>
    <mergeCell ref="I3229:K3229"/>
    <mergeCell ref="L3229:M3229"/>
    <mergeCell ref="B3230:B3231"/>
    <mergeCell ref="I3230:K3231"/>
    <mergeCell ref="L3230:M3231"/>
    <mergeCell ref="B3232:B3233"/>
    <mergeCell ref="I3232:K3233"/>
    <mergeCell ref="L3232:M3233"/>
    <mergeCell ref="I3252:K3252"/>
    <mergeCell ref="L3252:M3252"/>
    <mergeCell ref="B3253:B3256"/>
    <mergeCell ref="I3253:K3256"/>
    <mergeCell ref="L3253:M3256"/>
    <mergeCell ref="B3257:B3259"/>
    <mergeCell ref="I3257:K3259"/>
    <mergeCell ref="L3257:M3259"/>
    <mergeCell ref="I3260:K3260"/>
    <mergeCell ref="L3260:M3260"/>
    <mergeCell ref="B3241:B3245"/>
    <mergeCell ref="I3241:K3245"/>
    <mergeCell ref="L3241:M3245"/>
    <mergeCell ref="B3246:B3249"/>
    <mergeCell ref="I3246:K3249"/>
    <mergeCell ref="L3246:M3249"/>
    <mergeCell ref="B3250:B3251"/>
    <mergeCell ref="I3250:K3251"/>
    <mergeCell ref="L3250:M3251"/>
    <mergeCell ref="B3269:B3271"/>
    <mergeCell ref="I3269:K3271"/>
    <mergeCell ref="L3269:M3271"/>
    <mergeCell ref="B3272:B3276"/>
    <mergeCell ref="I3272:K3276"/>
    <mergeCell ref="L3272:M3276"/>
    <mergeCell ref="B3277:B3278"/>
    <mergeCell ref="I3277:K3278"/>
    <mergeCell ref="L3277:M3278"/>
    <mergeCell ref="B3261:B3264"/>
    <mergeCell ref="I3261:K3264"/>
    <mergeCell ref="L3261:M3264"/>
    <mergeCell ref="B3265:B3266"/>
    <mergeCell ref="I3265:K3266"/>
    <mergeCell ref="L3265:M3266"/>
    <mergeCell ref="I3267:K3267"/>
    <mergeCell ref="L3267:M3267"/>
    <mergeCell ref="I3268:K3268"/>
    <mergeCell ref="L3268:M3268"/>
    <mergeCell ref="I3292:K3292"/>
    <mergeCell ref="L3292:M3292"/>
    <mergeCell ref="B3293:B3294"/>
    <mergeCell ref="I3293:K3294"/>
    <mergeCell ref="L3293:M3294"/>
    <mergeCell ref="I3295:K3295"/>
    <mergeCell ref="L3295:M3295"/>
    <mergeCell ref="I3296:K3296"/>
    <mergeCell ref="L3296:M3296"/>
    <mergeCell ref="B3279:B3283"/>
    <mergeCell ref="I3279:K3283"/>
    <mergeCell ref="L3279:M3283"/>
    <mergeCell ref="B3284:B3289"/>
    <mergeCell ref="I3284:K3289"/>
    <mergeCell ref="L3284:M3289"/>
    <mergeCell ref="B3290:B3291"/>
    <mergeCell ref="I3290:K3291"/>
    <mergeCell ref="L3290:M3291"/>
    <mergeCell ref="I3358:K3358"/>
    <mergeCell ref="L3358:M3358"/>
    <mergeCell ref="I3359:K3359"/>
    <mergeCell ref="L3359:M3359"/>
    <mergeCell ref="I3360:K3360"/>
    <mergeCell ref="L3360:M3360"/>
    <mergeCell ref="I3361:K3361"/>
    <mergeCell ref="L3361:M3361"/>
    <mergeCell ref="B3362:B3387"/>
    <mergeCell ref="I3362:K3387"/>
    <mergeCell ref="L3362:M3387"/>
    <mergeCell ref="B3297:B3326"/>
    <mergeCell ref="I3297:K3326"/>
    <mergeCell ref="L3297:M3326"/>
    <mergeCell ref="B3327:B3344"/>
    <mergeCell ref="I3327:K3344"/>
    <mergeCell ref="L3327:M3344"/>
    <mergeCell ref="I3345:K3345"/>
    <mergeCell ref="L3345:M3345"/>
    <mergeCell ref="B3346:B3357"/>
    <mergeCell ref="I3346:K3357"/>
    <mergeCell ref="L3346:M3357"/>
    <mergeCell ref="B3400:B3417"/>
    <mergeCell ref="I3400:K3417"/>
    <mergeCell ref="L3400:M3417"/>
    <mergeCell ref="B3418:B3421"/>
    <mergeCell ref="I3418:K3421"/>
    <mergeCell ref="L3418:M3421"/>
    <mergeCell ref="B3422:B3428"/>
    <mergeCell ref="I3422:K3428"/>
    <mergeCell ref="L3422:M3428"/>
    <mergeCell ref="I3388:K3388"/>
    <mergeCell ref="L3388:M3388"/>
    <mergeCell ref="I3389:K3389"/>
    <mergeCell ref="L3389:M3389"/>
    <mergeCell ref="B3390:B3398"/>
    <mergeCell ref="I3390:K3398"/>
    <mergeCell ref="L3390:M3398"/>
    <mergeCell ref="I3399:K3399"/>
    <mergeCell ref="L3399:M3399"/>
    <mergeCell ref="B3436:B3437"/>
    <mergeCell ref="I3436:K3437"/>
    <mergeCell ref="L3436:M3437"/>
    <mergeCell ref="I3438:K3438"/>
    <mergeCell ref="L3438:M3438"/>
    <mergeCell ref="B3439:B3555"/>
    <mergeCell ref="I3439:K3555"/>
    <mergeCell ref="L3439:M3555"/>
    <mergeCell ref="I3556:K3556"/>
    <mergeCell ref="L3556:M3556"/>
    <mergeCell ref="B3429:B3432"/>
    <mergeCell ref="I3429:K3432"/>
    <mergeCell ref="L3429:M3432"/>
    <mergeCell ref="I3433:K3433"/>
    <mergeCell ref="L3433:M3433"/>
    <mergeCell ref="I3434:K3434"/>
    <mergeCell ref="L3434:M3434"/>
    <mergeCell ref="I3435:K3435"/>
    <mergeCell ref="L3435:M3435"/>
    <mergeCell ref="B3568:B3587"/>
    <mergeCell ref="I3568:K3587"/>
    <mergeCell ref="L3568:M3587"/>
    <mergeCell ref="B3588:B3589"/>
    <mergeCell ref="I3588:K3589"/>
    <mergeCell ref="L3588:M3589"/>
    <mergeCell ref="B3590:B3591"/>
    <mergeCell ref="I3590:K3591"/>
    <mergeCell ref="L3590:M3591"/>
    <mergeCell ref="I3557:K3557"/>
    <mergeCell ref="L3557:M3557"/>
    <mergeCell ref="I3558:K3558"/>
    <mergeCell ref="L3558:M3558"/>
    <mergeCell ref="B3559:B3565"/>
    <mergeCell ref="I3559:K3565"/>
    <mergeCell ref="L3559:M3565"/>
    <mergeCell ref="B3566:B3567"/>
    <mergeCell ref="I3566:K3567"/>
    <mergeCell ref="L3566:M3567"/>
    <mergeCell ref="I3606:K3606"/>
    <mergeCell ref="L3606:M3606"/>
    <mergeCell ref="B3607:B3609"/>
    <mergeCell ref="I3607:K3609"/>
    <mergeCell ref="L3607:M3609"/>
    <mergeCell ref="B3610:B3612"/>
    <mergeCell ref="I3610:K3612"/>
    <mergeCell ref="L3610:M3612"/>
    <mergeCell ref="B3613:B3614"/>
    <mergeCell ref="I3613:K3614"/>
    <mergeCell ref="L3613:M3614"/>
    <mergeCell ref="B3592:B3601"/>
    <mergeCell ref="I3592:K3601"/>
    <mergeCell ref="L3592:M3601"/>
    <mergeCell ref="I3602:K3602"/>
    <mergeCell ref="L3602:M3602"/>
    <mergeCell ref="B3603:B3604"/>
    <mergeCell ref="I3603:K3604"/>
    <mergeCell ref="L3603:M3604"/>
    <mergeCell ref="I3605:K3605"/>
    <mergeCell ref="L3605:M3605"/>
    <mergeCell ref="I3620:K3620"/>
    <mergeCell ref="L3620:M3620"/>
    <mergeCell ref="I3621:K3621"/>
    <mergeCell ref="L3621:M3621"/>
    <mergeCell ref="I3622:K3622"/>
    <mergeCell ref="L3622:M3622"/>
    <mergeCell ref="B3623:B3624"/>
    <mergeCell ref="I3623:K3624"/>
    <mergeCell ref="L3623:M3624"/>
    <mergeCell ref="I3615:K3615"/>
    <mergeCell ref="L3615:M3615"/>
    <mergeCell ref="I3616:K3616"/>
    <mergeCell ref="L3616:M3616"/>
    <mergeCell ref="I3617:K3617"/>
    <mergeCell ref="L3617:M3617"/>
    <mergeCell ref="I3618:K3618"/>
    <mergeCell ref="L3618:M3618"/>
    <mergeCell ref="I3619:K3619"/>
    <mergeCell ref="L3619:M3619"/>
    <mergeCell ref="B3630:B3632"/>
    <mergeCell ref="I3630:K3632"/>
    <mergeCell ref="L3630:M3632"/>
    <mergeCell ref="B3633:B3634"/>
    <mergeCell ref="I3633:K3634"/>
    <mergeCell ref="L3633:M3634"/>
    <mergeCell ref="I3635:K3635"/>
    <mergeCell ref="L3635:M3635"/>
    <mergeCell ref="I3636:K3636"/>
    <mergeCell ref="L3636:M3636"/>
    <mergeCell ref="B3625:B3626"/>
    <mergeCell ref="I3625:K3626"/>
    <mergeCell ref="L3625:M3626"/>
    <mergeCell ref="I3627:K3627"/>
    <mergeCell ref="L3627:M3627"/>
    <mergeCell ref="I3628:K3628"/>
    <mergeCell ref="L3628:M3628"/>
    <mergeCell ref="I3629:K3629"/>
    <mergeCell ref="L3629:M3629"/>
    <mergeCell ref="B3654:B3655"/>
    <mergeCell ref="I3654:K3655"/>
    <mergeCell ref="L3654:M3655"/>
    <mergeCell ref="I3644:K3644"/>
    <mergeCell ref="L3644:M3644"/>
    <mergeCell ref="I3645:K3645"/>
    <mergeCell ref="L3645:M3645"/>
    <mergeCell ref="I3646:K3646"/>
    <mergeCell ref="L3646:M3646"/>
    <mergeCell ref="B3647:B3649"/>
    <mergeCell ref="I3647:K3649"/>
    <mergeCell ref="L3647:M3649"/>
    <mergeCell ref="B3637:B3638"/>
    <mergeCell ref="I3637:K3638"/>
    <mergeCell ref="L3637:M3638"/>
    <mergeCell ref="B3639:B3641"/>
    <mergeCell ref="I3639:K3641"/>
    <mergeCell ref="L3639:M3641"/>
    <mergeCell ref="B3642:B3643"/>
    <mergeCell ref="I3642:K3643"/>
    <mergeCell ref="L3642:M3643"/>
    <mergeCell ref="I3656:K3656"/>
    <mergeCell ref="L3656:M3656"/>
    <mergeCell ref="I3657:K3657"/>
    <mergeCell ref="L3657:M3657"/>
    <mergeCell ref="I3658:K3658"/>
    <mergeCell ref="L3658:M3658"/>
    <mergeCell ref="I3659:K3659"/>
    <mergeCell ref="L3659:M3659"/>
    <mergeCell ref="I3660:K3660"/>
    <mergeCell ref="L3660:M3660"/>
    <mergeCell ref="I3650:K3650"/>
    <mergeCell ref="L3650:M3650"/>
    <mergeCell ref="I3651:K3651"/>
    <mergeCell ref="L3651:M3651"/>
    <mergeCell ref="I3652:K3652"/>
    <mergeCell ref="L3652:M3652"/>
    <mergeCell ref="I3653:K3653"/>
    <mergeCell ref="L3653:M3653"/>
    <mergeCell ref="I3666:K3666"/>
    <mergeCell ref="L3666:M3666"/>
    <mergeCell ref="B3667:B3668"/>
    <mergeCell ref="I3667:K3668"/>
    <mergeCell ref="L3667:M3668"/>
    <mergeCell ref="I3669:K3669"/>
    <mergeCell ref="L3669:M3669"/>
    <mergeCell ref="I3670:K3670"/>
    <mergeCell ref="L3670:M3670"/>
    <mergeCell ref="I3661:K3661"/>
    <mergeCell ref="L3661:M3661"/>
    <mergeCell ref="I3662:K3662"/>
    <mergeCell ref="L3662:M3662"/>
    <mergeCell ref="I3663:K3663"/>
    <mergeCell ref="L3663:M3663"/>
    <mergeCell ref="I3664:K3664"/>
    <mergeCell ref="L3664:M3664"/>
    <mergeCell ref="I3665:K3665"/>
    <mergeCell ref="L3665:M3665"/>
    <mergeCell ref="I3676:K3676"/>
    <mergeCell ref="L3676:M3676"/>
    <mergeCell ref="I3677:K3677"/>
    <mergeCell ref="L3677:M3677"/>
    <mergeCell ref="I3678:K3678"/>
    <mergeCell ref="L3678:M3678"/>
    <mergeCell ref="I3679:K3679"/>
    <mergeCell ref="L3679:M3679"/>
    <mergeCell ref="B3680:B3682"/>
    <mergeCell ref="I3680:K3682"/>
    <mergeCell ref="L3680:M3682"/>
    <mergeCell ref="I3671:K3671"/>
    <mergeCell ref="L3671:M3671"/>
    <mergeCell ref="I3672:K3672"/>
    <mergeCell ref="L3672:M3672"/>
    <mergeCell ref="I3673:K3673"/>
    <mergeCell ref="L3673:M3673"/>
    <mergeCell ref="B3674:B3675"/>
    <mergeCell ref="I3674:K3675"/>
    <mergeCell ref="L3674:M3675"/>
    <mergeCell ref="I3690:K3690"/>
    <mergeCell ref="L3690:M3690"/>
    <mergeCell ref="I3691:K3691"/>
    <mergeCell ref="L3691:M3691"/>
    <mergeCell ref="I3692:K3692"/>
    <mergeCell ref="L3692:M3692"/>
    <mergeCell ref="I3693:K3693"/>
    <mergeCell ref="L3693:M3693"/>
    <mergeCell ref="I3694:K3694"/>
    <mergeCell ref="L3694:M3694"/>
    <mergeCell ref="B3683:B3684"/>
    <mergeCell ref="I3683:K3684"/>
    <mergeCell ref="L3683:M3684"/>
    <mergeCell ref="B3685:B3687"/>
    <mergeCell ref="I3685:K3687"/>
    <mergeCell ref="L3685:M3687"/>
    <mergeCell ref="I3688:K3688"/>
    <mergeCell ref="L3688:M3688"/>
    <mergeCell ref="I3689:K3689"/>
    <mergeCell ref="L3689:M3689"/>
    <mergeCell ref="I3701:K3701"/>
    <mergeCell ref="L3701:M3701"/>
    <mergeCell ref="B3702:B3703"/>
    <mergeCell ref="I3702:K3703"/>
    <mergeCell ref="L3702:M3703"/>
    <mergeCell ref="I3704:K3704"/>
    <mergeCell ref="L3704:M3704"/>
    <mergeCell ref="I3705:K3705"/>
    <mergeCell ref="L3705:M3705"/>
    <mergeCell ref="I3695:K3695"/>
    <mergeCell ref="L3695:M3695"/>
    <mergeCell ref="B3696:B3698"/>
    <mergeCell ref="I3696:K3698"/>
    <mergeCell ref="L3696:M3698"/>
    <mergeCell ref="I3699:K3699"/>
    <mergeCell ref="L3699:M3699"/>
    <mergeCell ref="I3700:K3700"/>
    <mergeCell ref="L3700:M3700"/>
    <mergeCell ref="B3713:B3714"/>
    <mergeCell ref="I3713:K3714"/>
    <mergeCell ref="L3713:M3714"/>
    <mergeCell ref="I3715:K3715"/>
    <mergeCell ref="L3715:M3715"/>
    <mergeCell ref="B3716:B3717"/>
    <mergeCell ref="I3716:K3717"/>
    <mergeCell ref="L3716:M3717"/>
    <mergeCell ref="I3718:K3718"/>
    <mergeCell ref="L3718:M3718"/>
    <mergeCell ref="B3706:B3707"/>
    <mergeCell ref="I3706:K3707"/>
    <mergeCell ref="L3706:M3707"/>
    <mergeCell ref="B3708:B3710"/>
    <mergeCell ref="I3708:K3710"/>
    <mergeCell ref="L3708:M3710"/>
    <mergeCell ref="I3711:K3711"/>
    <mergeCell ref="L3711:M3711"/>
    <mergeCell ref="I3712:K3712"/>
    <mergeCell ref="L3712:M3712"/>
    <mergeCell ref="I3724:K3724"/>
    <mergeCell ref="L3724:M3724"/>
    <mergeCell ref="I3725:K3725"/>
    <mergeCell ref="L3725:M3725"/>
    <mergeCell ref="I3726:K3726"/>
    <mergeCell ref="L3726:M3726"/>
    <mergeCell ref="I3727:K3727"/>
    <mergeCell ref="L3727:M3727"/>
    <mergeCell ref="I3728:K3728"/>
    <mergeCell ref="L3728:M3728"/>
    <mergeCell ref="I3719:K3719"/>
    <mergeCell ref="L3719:M3719"/>
    <mergeCell ref="I3720:K3720"/>
    <mergeCell ref="L3720:M3720"/>
    <mergeCell ref="I3721:K3721"/>
    <mergeCell ref="L3721:M3721"/>
    <mergeCell ref="I3722:K3722"/>
    <mergeCell ref="L3722:M3722"/>
    <mergeCell ref="I3723:K3723"/>
    <mergeCell ref="L3723:M3723"/>
    <mergeCell ref="I3734:K3734"/>
    <mergeCell ref="L3734:M3734"/>
    <mergeCell ref="B3735:B3736"/>
    <mergeCell ref="I3735:K3736"/>
    <mergeCell ref="L3735:M3736"/>
    <mergeCell ref="B3737:B3738"/>
    <mergeCell ref="I3737:K3738"/>
    <mergeCell ref="L3737:M3738"/>
    <mergeCell ref="I3739:K3739"/>
    <mergeCell ref="L3739:M3739"/>
    <mergeCell ref="I3729:K3729"/>
    <mergeCell ref="L3729:M3729"/>
    <mergeCell ref="I3730:K3730"/>
    <mergeCell ref="L3730:M3730"/>
    <mergeCell ref="I3731:K3731"/>
    <mergeCell ref="L3731:M3731"/>
    <mergeCell ref="B3732:B3733"/>
    <mergeCell ref="I3732:K3733"/>
    <mergeCell ref="L3732:M3733"/>
    <mergeCell ref="B3754:B3755"/>
    <mergeCell ref="I3754:K3755"/>
    <mergeCell ref="L3754:M3755"/>
    <mergeCell ref="I3745:K3745"/>
    <mergeCell ref="L3745:M3745"/>
    <mergeCell ref="I3746:K3746"/>
    <mergeCell ref="L3746:M3746"/>
    <mergeCell ref="I3747:K3747"/>
    <mergeCell ref="L3747:M3747"/>
    <mergeCell ref="I3748:K3748"/>
    <mergeCell ref="L3748:M3748"/>
    <mergeCell ref="I3749:K3749"/>
    <mergeCell ref="L3749:M3749"/>
    <mergeCell ref="I3740:K3740"/>
    <mergeCell ref="L3740:M3740"/>
    <mergeCell ref="I3741:K3741"/>
    <mergeCell ref="L3741:M3741"/>
    <mergeCell ref="I3742:K3742"/>
    <mergeCell ref="L3742:M3742"/>
    <mergeCell ref="I3743:K3743"/>
    <mergeCell ref="L3743:M3743"/>
    <mergeCell ref="I3744:K3744"/>
    <mergeCell ref="L3744:M3744"/>
    <mergeCell ref="I3761:K3761"/>
    <mergeCell ref="L3761:M3761"/>
    <mergeCell ref="I3762:K3762"/>
    <mergeCell ref="L3762:M3762"/>
    <mergeCell ref="I3763:K3763"/>
    <mergeCell ref="L3763:M3763"/>
    <mergeCell ref="I3756:K3756"/>
    <mergeCell ref="L3756:M3756"/>
    <mergeCell ref="I3757:K3757"/>
    <mergeCell ref="L3757:M3757"/>
    <mergeCell ref="I3758:K3758"/>
    <mergeCell ref="L3758:M3758"/>
    <mergeCell ref="I3759:K3759"/>
    <mergeCell ref="L3759:M3759"/>
    <mergeCell ref="I3760:K3760"/>
    <mergeCell ref="L3760:M3760"/>
    <mergeCell ref="I3750:K3750"/>
    <mergeCell ref="L3750:M3750"/>
    <mergeCell ref="I3751:K3751"/>
    <mergeCell ref="L3751:M3751"/>
    <mergeCell ref="I3752:K3752"/>
    <mergeCell ref="L3752:M3752"/>
    <mergeCell ref="I3753:K3753"/>
    <mergeCell ref="L3753:M375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7264A-6EFD-4F39-B4EE-EAA1F86ABB55}">
  <dimension ref="A1:K3976"/>
  <sheetViews>
    <sheetView workbookViewId="0">
      <selection activeCell="F3974" sqref="F3974"/>
    </sheetView>
  </sheetViews>
  <sheetFormatPr defaultRowHeight="15" x14ac:dyDescent="0.25"/>
  <cols>
    <col min="1" max="3" width="18.140625" customWidth="1"/>
    <col min="4" max="4" width="7.140625" customWidth="1"/>
    <col min="5" max="7" width="18.140625" customWidth="1"/>
    <col min="8" max="8" width="84.28515625" customWidth="1"/>
    <col min="9" max="9" width="18.140625" customWidth="1"/>
    <col min="10" max="10" width="4.42578125" customWidth="1"/>
  </cols>
  <sheetData>
    <row r="1" spans="1:11" ht="18.75" x14ac:dyDescent="0.3">
      <c r="A1" s="144" t="s">
        <v>8981</v>
      </c>
      <c r="B1" s="144"/>
      <c r="C1" s="144"/>
      <c r="D1" s="144"/>
      <c r="E1" s="144"/>
      <c r="F1" s="144"/>
      <c r="G1" s="144"/>
      <c r="H1" s="144"/>
      <c r="I1" s="144"/>
      <c r="J1" s="35"/>
    </row>
    <row r="2" spans="1:11" x14ac:dyDescent="0.25">
      <c r="A2" s="145" t="s">
        <v>8982</v>
      </c>
      <c r="B2" s="145"/>
      <c r="C2" s="145"/>
      <c r="D2" s="145"/>
      <c r="E2" s="145"/>
      <c r="F2" s="145"/>
      <c r="G2" s="145"/>
      <c r="H2" s="145"/>
      <c r="I2" s="145"/>
      <c r="J2" s="36"/>
    </row>
    <row r="3" spans="1:11" ht="21" x14ac:dyDescent="0.25">
      <c r="A3" s="41" t="s">
        <v>8983</v>
      </c>
      <c r="B3" s="39" t="s">
        <v>8984</v>
      </c>
      <c r="C3" s="39" t="s">
        <v>8985</v>
      </c>
      <c r="D3" s="39" t="s">
        <v>8986</v>
      </c>
      <c r="E3" s="37" t="s">
        <v>8987</v>
      </c>
      <c r="F3" s="39" t="s">
        <v>8988</v>
      </c>
      <c r="G3" s="37" t="s">
        <v>8989</v>
      </c>
      <c r="H3" s="39" t="s">
        <v>8990</v>
      </c>
      <c r="I3" s="39" t="s">
        <v>8991</v>
      </c>
      <c r="J3" s="44"/>
    </row>
    <row r="4" spans="1:11" x14ac:dyDescent="0.25">
      <c r="A4" s="43">
        <v>44928</v>
      </c>
      <c r="B4" s="40" t="s">
        <v>8999</v>
      </c>
      <c r="C4" s="40" t="s">
        <v>8992</v>
      </c>
      <c r="D4" s="40" t="s">
        <v>9000</v>
      </c>
      <c r="E4" s="38">
        <v>865200</v>
      </c>
      <c r="F4" s="42" t="s">
        <v>8998</v>
      </c>
      <c r="G4" s="38">
        <v>86520</v>
      </c>
      <c r="H4" s="40" t="s">
        <v>9001</v>
      </c>
      <c r="I4" s="40" t="s">
        <v>9002</v>
      </c>
      <c r="J4" s="45" t="str">
        <f>IF(E4&lt;0,"ht","")</f>
        <v/>
      </c>
      <c r="K4">
        <f>+B4*1</f>
        <v>3</v>
      </c>
    </row>
    <row r="5" spans="1:11" x14ac:dyDescent="0.25">
      <c r="A5" s="43">
        <v>44928</v>
      </c>
      <c r="B5" s="40" t="s">
        <v>9003</v>
      </c>
      <c r="C5" s="40" t="s">
        <v>8992</v>
      </c>
      <c r="D5" s="40" t="s">
        <v>9004</v>
      </c>
      <c r="E5" s="38">
        <v>865200</v>
      </c>
      <c r="F5" s="42" t="s">
        <v>8998</v>
      </c>
      <c r="G5" s="38">
        <v>86520</v>
      </c>
      <c r="H5" s="40" t="s">
        <v>9001</v>
      </c>
      <c r="I5" s="40" t="s">
        <v>9002</v>
      </c>
      <c r="J5" s="45" t="str">
        <f t="shared" ref="J5:J68" si="0">IF(E5&lt;0,"ht","")</f>
        <v/>
      </c>
    </row>
    <row r="6" spans="1:11" x14ac:dyDescent="0.25">
      <c r="A6" s="43">
        <v>44928</v>
      </c>
      <c r="B6" s="40" t="s">
        <v>9005</v>
      </c>
      <c r="C6" s="40" t="s">
        <v>8992</v>
      </c>
      <c r="D6" s="40" t="s">
        <v>9006</v>
      </c>
      <c r="E6" s="38">
        <v>865200</v>
      </c>
      <c r="F6" s="42" t="s">
        <v>8998</v>
      </c>
      <c r="G6" s="38">
        <v>86520</v>
      </c>
      <c r="H6" s="40" t="s">
        <v>9001</v>
      </c>
      <c r="I6" s="40" t="s">
        <v>9002</v>
      </c>
      <c r="J6" s="45" t="str">
        <f t="shared" si="0"/>
        <v/>
      </c>
    </row>
    <row r="7" spans="1:11" x14ac:dyDescent="0.25">
      <c r="A7" s="43">
        <v>44928</v>
      </c>
      <c r="B7" s="40" t="s">
        <v>9007</v>
      </c>
      <c r="C7" s="40" t="s">
        <v>8992</v>
      </c>
      <c r="D7" s="40" t="s">
        <v>9008</v>
      </c>
      <c r="E7" s="38">
        <v>865200</v>
      </c>
      <c r="F7" s="42" t="s">
        <v>8998</v>
      </c>
      <c r="G7" s="38">
        <v>86520</v>
      </c>
      <c r="H7" s="40" t="s">
        <v>9001</v>
      </c>
      <c r="I7" s="40" t="s">
        <v>9002</v>
      </c>
      <c r="J7" s="45" t="str">
        <f t="shared" si="0"/>
        <v/>
      </c>
    </row>
    <row r="8" spans="1:11" x14ac:dyDescent="0.25">
      <c r="A8" s="43">
        <v>44928</v>
      </c>
      <c r="B8" s="40" t="s">
        <v>9009</v>
      </c>
      <c r="C8" s="40" t="s">
        <v>8992</v>
      </c>
      <c r="D8" s="40" t="s">
        <v>9010</v>
      </c>
      <c r="E8" s="38">
        <v>865200</v>
      </c>
      <c r="F8" s="42" t="s">
        <v>8998</v>
      </c>
      <c r="G8" s="38">
        <v>86520</v>
      </c>
      <c r="H8" s="40" t="s">
        <v>9001</v>
      </c>
      <c r="I8" s="40" t="s">
        <v>9002</v>
      </c>
      <c r="J8" s="45" t="str">
        <f t="shared" si="0"/>
        <v/>
      </c>
    </row>
    <row r="9" spans="1:11" x14ac:dyDescent="0.25">
      <c r="A9" s="43">
        <v>44928</v>
      </c>
      <c r="B9" s="40" t="s">
        <v>9011</v>
      </c>
      <c r="C9" s="40" t="s">
        <v>8992</v>
      </c>
      <c r="D9" s="40" t="s">
        <v>9012</v>
      </c>
      <c r="E9" s="38">
        <v>865200</v>
      </c>
      <c r="F9" s="42" t="s">
        <v>8998</v>
      </c>
      <c r="G9" s="38">
        <v>86520</v>
      </c>
      <c r="H9" s="40" t="s">
        <v>9001</v>
      </c>
      <c r="I9" s="40" t="s">
        <v>9002</v>
      </c>
      <c r="J9" s="45" t="str">
        <f t="shared" si="0"/>
        <v/>
      </c>
    </row>
    <row r="10" spans="1:11" x14ac:dyDescent="0.25">
      <c r="A10" s="43">
        <v>44928</v>
      </c>
      <c r="B10" s="40" t="s">
        <v>9013</v>
      </c>
      <c r="C10" s="40" t="s">
        <v>8992</v>
      </c>
      <c r="D10" s="40" t="s">
        <v>9014</v>
      </c>
      <c r="E10" s="38">
        <v>865200</v>
      </c>
      <c r="F10" s="42" t="s">
        <v>8998</v>
      </c>
      <c r="G10" s="38">
        <v>86520</v>
      </c>
      <c r="H10" s="40" t="s">
        <v>9001</v>
      </c>
      <c r="I10" s="40" t="s">
        <v>9002</v>
      </c>
      <c r="J10" s="45" t="str">
        <f t="shared" si="0"/>
        <v/>
      </c>
    </row>
    <row r="11" spans="1:11" x14ac:dyDescent="0.25">
      <c r="A11" s="43">
        <v>44928</v>
      </c>
      <c r="B11" s="40" t="s">
        <v>9015</v>
      </c>
      <c r="C11" s="40" t="s">
        <v>8992</v>
      </c>
      <c r="D11" s="40" t="s">
        <v>9016</v>
      </c>
      <c r="E11" s="38">
        <v>441000</v>
      </c>
      <c r="F11" s="42" t="s">
        <v>8998</v>
      </c>
      <c r="G11" s="38">
        <v>44100</v>
      </c>
      <c r="H11" s="40" t="s">
        <v>9001</v>
      </c>
      <c r="I11" s="40" t="s">
        <v>9002</v>
      </c>
      <c r="J11" s="45" t="str">
        <f t="shared" si="0"/>
        <v/>
      </c>
    </row>
    <row r="12" spans="1:11" x14ac:dyDescent="0.25">
      <c r="A12" s="43">
        <v>44928</v>
      </c>
      <c r="B12" s="40" t="s">
        <v>9017</v>
      </c>
      <c r="C12" s="40" t="s">
        <v>8992</v>
      </c>
      <c r="D12" s="40" t="s">
        <v>9018</v>
      </c>
      <c r="E12" s="38">
        <v>865200</v>
      </c>
      <c r="F12" s="42" t="s">
        <v>8998</v>
      </c>
      <c r="G12" s="38">
        <v>86520</v>
      </c>
      <c r="H12" s="40" t="s">
        <v>9001</v>
      </c>
      <c r="I12" s="40" t="s">
        <v>9002</v>
      </c>
      <c r="J12" s="45" t="str">
        <f t="shared" si="0"/>
        <v/>
      </c>
    </row>
    <row r="13" spans="1:11" x14ac:dyDescent="0.25">
      <c r="A13" s="43">
        <v>44928</v>
      </c>
      <c r="B13" s="40" t="s">
        <v>9019</v>
      </c>
      <c r="C13" s="40" t="s">
        <v>8992</v>
      </c>
      <c r="D13" s="40" t="s">
        <v>9020</v>
      </c>
      <c r="E13" s="38">
        <v>865200</v>
      </c>
      <c r="F13" s="42" t="s">
        <v>8998</v>
      </c>
      <c r="G13" s="38">
        <v>86520</v>
      </c>
      <c r="H13" s="40" t="s">
        <v>9001</v>
      </c>
      <c r="I13" s="40" t="s">
        <v>9002</v>
      </c>
      <c r="J13" s="45" t="str">
        <f t="shared" si="0"/>
        <v/>
      </c>
    </row>
    <row r="14" spans="1:11" x14ac:dyDescent="0.25">
      <c r="A14" s="43">
        <v>44928</v>
      </c>
      <c r="B14" s="40" t="s">
        <v>8993</v>
      </c>
      <c r="C14" s="40" t="s">
        <v>8992</v>
      </c>
      <c r="D14" s="40" t="s">
        <v>9021</v>
      </c>
      <c r="E14" s="38">
        <v>865200</v>
      </c>
      <c r="F14" s="42" t="s">
        <v>8998</v>
      </c>
      <c r="G14" s="38">
        <v>86520</v>
      </c>
      <c r="H14" s="40" t="s">
        <v>9001</v>
      </c>
      <c r="I14" s="40" t="s">
        <v>9002</v>
      </c>
      <c r="J14" s="45" t="str">
        <f t="shared" si="0"/>
        <v/>
      </c>
    </row>
    <row r="15" spans="1:11" x14ac:dyDescent="0.25">
      <c r="A15" s="43">
        <v>44928</v>
      </c>
      <c r="B15" s="40" t="s">
        <v>9022</v>
      </c>
      <c r="C15" s="40" t="s">
        <v>8992</v>
      </c>
      <c r="D15" s="40" t="s">
        <v>9023</v>
      </c>
      <c r="E15" s="38">
        <v>2761171</v>
      </c>
      <c r="F15" s="42" t="s">
        <v>8998</v>
      </c>
      <c r="G15" s="38">
        <v>276117</v>
      </c>
      <c r="H15" s="40" t="s">
        <v>9024</v>
      </c>
      <c r="I15" s="40" t="s">
        <v>9025</v>
      </c>
      <c r="J15" s="45" t="str">
        <f t="shared" si="0"/>
        <v/>
      </c>
    </row>
    <row r="16" spans="1:11" x14ac:dyDescent="0.25">
      <c r="A16" s="43">
        <v>44928</v>
      </c>
      <c r="B16" s="40" t="s">
        <v>9026</v>
      </c>
      <c r="C16" s="40" t="s">
        <v>8992</v>
      </c>
      <c r="D16" s="40" t="s">
        <v>9027</v>
      </c>
      <c r="E16" s="38">
        <v>882000</v>
      </c>
      <c r="F16" s="42" t="s">
        <v>8998</v>
      </c>
      <c r="G16" s="38">
        <v>88200</v>
      </c>
      <c r="H16" s="40" t="s">
        <v>9024</v>
      </c>
      <c r="I16" s="40" t="s">
        <v>9025</v>
      </c>
      <c r="J16" s="45" t="str">
        <f t="shared" si="0"/>
        <v/>
      </c>
    </row>
    <row r="17" spans="1:10" x14ac:dyDescent="0.25">
      <c r="A17" s="43">
        <v>44928</v>
      </c>
      <c r="B17" s="40" t="s">
        <v>9028</v>
      </c>
      <c r="C17" s="40" t="s">
        <v>8992</v>
      </c>
      <c r="D17" s="40" t="s">
        <v>9029</v>
      </c>
      <c r="E17" s="38">
        <v>843246</v>
      </c>
      <c r="F17" s="42" t="s">
        <v>8998</v>
      </c>
      <c r="G17" s="38">
        <v>84325</v>
      </c>
      <c r="H17" s="40" t="s">
        <v>9030</v>
      </c>
      <c r="I17" s="40" t="s">
        <v>9031</v>
      </c>
      <c r="J17" s="45" t="str">
        <f t="shared" si="0"/>
        <v/>
      </c>
    </row>
    <row r="18" spans="1:10" x14ac:dyDescent="0.25">
      <c r="A18" s="43">
        <v>44928</v>
      </c>
      <c r="B18" s="40" t="s">
        <v>9032</v>
      </c>
      <c r="C18" s="40" t="s">
        <v>8992</v>
      </c>
      <c r="D18" s="40" t="s">
        <v>9033</v>
      </c>
      <c r="E18" s="38">
        <v>1614219</v>
      </c>
      <c r="F18" s="42" t="s">
        <v>8998</v>
      </c>
      <c r="G18" s="38">
        <v>161422</v>
      </c>
      <c r="H18" s="40" t="s">
        <v>9034</v>
      </c>
      <c r="I18" s="40" t="s">
        <v>9035</v>
      </c>
      <c r="J18" s="45" t="str">
        <f t="shared" si="0"/>
        <v/>
      </c>
    </row>
    <row r="19" spans="1:10" x14ac:dyDescent="0.25">
      <c r="A19" s="43">
        <v>44928</v>
      </c>
      <c r="B19" s="40" t="s">
        <v>9036</v>
      </c>
      <c r="C19" s="40" t="s">
        <v>8992</v>
      </c>
      <c r="D19" s="40" t="s">
        <v>9037</v>
      </c>
      <c r="E19" s="38">
        <v>720784</v>
      </c>
      <c r="F19" s="42" t="s">
        <v>8998</v>
      </c>
      <c r="G19" s="38">
        <v>72078</v>
      </c>
      <c r="H19" s="40" t="s">
        <v>9034</v>
      </c>
      <c r="I19" s="40" t="s">
        <v>9035</v>
      </c>
      <c r="J19" s="45" t="str">
        <f t="shared" si="0"/>
        <v/>
      </c>
    </row>
    <row r="20" spans="1:10" x14ac:dyDescent="0.25">
      <c r="A20" s="43">
        <v>44928</v>
      </c>
      <c r="B20" s="40" t="s">
        <v>9038</v>
      </c>
      <c r="C20" s="40" t="s">
        <v>8992</v>
      </c>
      <c r="D20" s="40" t="s">
        <v>9039</v>
      </c>
      <c r="E20" s="38">
        <v>865200</v>
      </c>
      <c r="F20" s="42" t="s">
        <v>8998</v>
      </c>
      <c r="G20" s="38">
        <v>86520</v>
      </c>
      <c r="H20" s="40" t="s">
        <v>9040</v>
      </c>
      <c r="I20" s="40" t="s">
        <v>9041</v>
      </c>
      <c r="J20" s="45" t="str">
        <f t="shared" si="0"/>
        <v/>
      </c>
    </row>
    <row r="21" spans="1:10" x14ac:dyDescent="0.25">
      <c r="A21" s="43">
        <v>44928</v>
      </c>
      <c r="B21" s="40" t="s">
        <v>9042</v>
      </c>
      <c r="C21" s="40" t="s">
        <v>8992</v>
      </c>
      <c r="D21" s="40" t="s">
        <v>9043</v>
      </c>
      <c r="E21" s="38">
        <v>424200</v>
      </c>
      <c r="F21" s="42" t="s">
        <v>8998</v>
      </c>
      <c r="G21" s="38">
        <v>42420</v>
      </c>
      <c r="H21" s="40" t="s">
        <v>9044</v>
      </c>
      <c r="I21" s="40" t="s">
        <v>9045</v>
      </c>
      <c r="J21" s="45" t="str">
        <f t="shared" si="0"/>
        <v/>
      </c>
    </row>
    <row r="22" spans="1:10" x14ac:dyDescent="0.25">
      <c r="A22" s="43">
        <v>44928</v>
      </c>
      <c r="B22" s="40" t="s">
        <v>9046</v>
      </c>
      <c r="C22" s="40" t="s">
        <v>8992</v>
      </c>
      <c r="D22" s="40" t="s">
        <v>9047</v>
      </c>
      <c r="E22" s="38">
        <v>424200</v>
      </c>
      <c r="F22" s="42" t="s">
        <v>8998</v>
      </c>
      <c r="G22" s="38">
        <v>42420</v>
      </c>
      <c r="H22" s="40" t="s">
        <v>9044</v>
      </c>
      <c r="I22" s="40" t="s">
        <v>9045</v>
      </c>
      <c r="J22" s="45" t="str">
        <f t="shared" si="0"/>
        <v/>
      </c>
    </row>
    <row r="23" spans="1:10" x14ac:dyDescent="0.25">
      <c r="A23" s="43">
        <v>44928</v>
      </c>
      <c r="B23" s="40" t="s">
        <v>9048</v>
      </c>
      <c r="C23" s="40" t="s">
        <v>8992</v>
      </c>
      <c r="D23" s="40" t="s">
        <v>9049</v>
      </c>
      <c r="E23" s="38">
        <v>1730400</v>
      </c>
      <c r="F23" s="42" t="s">
        <v>8998</v>
      </c>
      <c r="G23" s="38">
        <v>173040</v>
      </c>
      <c r="H23" s="40" t="s">
        <v>9050</v>
      </c>
      <c r="I23" s="40" t="s">
        <v>9051</v>
      </c>
      <c r="J23" s="45" t="str">
        <f t="shared" si="0"/>
        <v/>
      </c>
    </row>
    <row r="24" spans="1:10" x14ac:dyDescent="0.25">
      <c r="A24" s="43">
        <v>44928</v>
      </c>
      <c r="B24" s="40" t="s">
        <v>9052</v>
      </c>
      <c r="C24" s="40" t="s">
        <v>8992</v>
      </c>
      <c r="D24" s="40" t="s">
        <v>9053</v>
      </c>
      <c r="E24" s="38">
        <v>865200</v>
      </c>
      <c r="F24" s="42" t="s">
        <v>8998</v>
      </c>
      <c r="G24" s="38">
        <v>86520</v>
      </c>
      <c r="H24" s="40" t="s">
        <v>9054</v>
      </c>
      <c r="I24" s="40" t="s">
        <v>9055</v>
      </c>
      <c r="J24" s="45" t="str">
        <f t="shared" si="0"/>
        <v/>
      </c>
    </row>
    <row r="25" spans="1:10" x14ac:dyDescent="0.25">
      <c r="A25" s="43">
        <v>44928</v>
      </c>
      <c r="B25" s="40" t="s">
        <v>9056</v>
      </c>
      <c r="C25" s="40" t="s">
        <v>8992</v>
      </c>
      <c r="D25" s="40" t="s">
        <v>9057</v>
      </c>
      <c r="E25" s="38">
        <v>688800</v>
      </c>
      <c r="F25" s="42" t="s">
        <v>8998</v>
      </c>
      <c r="G25" s="38">
        <v>68880</v>
      </c>
      <c r="H25" s="40" t="s">
        <v>9058</v>
      </c>
      <c r="I25" s="40" t="s">
        <v>9059</v>
      </c>
      <c r="J25" s="45" t="str">
        <f t="shared" si="0"/>
        <v/>
      </c>
    </row>
    <row r="26" spans="1:10" x14ac:dyDescent="0.25">
      <c r="A26" s="43">
        <v>44928</v>
      </c>
      <c r="B26" s="40" t="s">
        <v>9066</v>
      </c>
      <c r="C26" s="40" t="s">
        <v>8992</v>
      </c>
      <c r="D26" s="40" t="s">
        <v>9067</v>
      </c>
      <c r="E26" s="38">
        <v>1289400</v>
      </c>
      <c r="F26" s="42" t="s">
        <v>8998</v>
      </c>
      <c r="G26" s="38">
        <v>128940</v>
      </c>
      <c r="H26" s="40" t="s">
        <v>9068</v>
      </c>
      <c r="I26" s="40" t="s">
        <v>9069</v>
      </c>
      <c r="J26" s="45" t="str">
        <f t="shared" si="0"/>
        <v/>
      </c>
    </row>
    <row r="27" spans="1:10" x14ac:dyDescent="0.25">
      <c r="A27" s="43">
        <v>44928</v>
      </c>
      <c r="B27" s="40" t="s">
        <v>9070</v>
      </c>
      <c r="C27" s="40" t="s">
        <v>8992</v>
      </c>
      <c r="D27" s="40" t="s">
        <v>9071</v>
      </c>
      <c r="E27" s="38">
        <v>1713600</v>
      </c>
      <c r="F27" s="42" t="s">
        <v>8998</v>
      </c>
      <c r="G27" s="38">
        <v>171360</v>
      </c>
      <c r="H27" s="40" t="s">
        <v>9072</v>
      </c>
      <c r="I27" s="40" t="s">
        <v>9073</v>
      </c>
      <c r="J27" s="45" t="str">
        <f t="shared" si="0"/>
        <v/>
      </c>
    </row>
    <row r="28" spans="1:10" x14ac:dyDescent="0.25">
      <c r="A28" s="43">
        <v>44928</v>
      </c>
      <c r="B28" s="40" t="s">
        <v>9076</v>
      </c>
      <c r="C28" s="40" t="s">
        <v>8992</v>
      </c>
      <c r="D28" s="40" t="s">
        <v>9077</v>
      </c>
      <c r="E28" s="38">
        <v>6405754</v>
      </c>
      <c r="F28" s="42" t="s">
        <v>8998</v>
      </c>
      <c r="G28" s="38">
        <v>640575</v>
      </c>
      <c r="H28" s="40" t="s">
        <v>9078</v>
      </c>
      <c r="I28" s="40" t="s">
        <v>9079</v>
      </c>
      <c r="J28" s="45" t="str">
        <f t="shared" si="0"/>
        <v/>
      </c>
    </row>
    <row r="29" spans="1:10" x14ac:dyDescent="0.25">
      <c r="A29" s="43">
        <v>44928</v>
      </c>
      <c r="B29" s="40" t="s">
        <v>9080</v>
      </c>
      <c r="C29" s="40" t="s">
        <v>8992</v>
      </c>
      <c r="D29" s="40" t="s">
        <v>9081</v>
      </c>
      <c r="E29" s="38">
        <v>8737334</v>
      </c>
      <c r="F29" s="42" t="s">
        <v>8998</v>
      </c>
      <c r="G29" s="38">
        <v>873733</v>
      </c>
      <c r="H29" s="40" t="s">
        <v>9082</v>
      </c>
      <c r="I29" s="40" t="s">
        <v>9083</v>
      </c>
      <c r="J29" s="45" t="str">
        <f t="shared" si="0"/>
        <v/>
      </c>
    </row>
    <row r="30" spans="1:10" x14ac:dyDescent="0.25">
      <c r="A30" s="43">
        <v>44928</v>
      </c>
      <c r="B30" s="40" t="s">
        <v>9087</v>
      </c>
      <c r="C30" s="40" t="s">
        <v>8992</v>
      </c>
      <c r="D30" s="40" t="s">
        <v>9088</v>
      </c>
      <c r="E30" s="38">
        <v>865200</v>
      </c>
      <c r="F30" s="42" t="s">
        <v>8998</v>
      </c>
      <c r="G30" s="38">
        <v>86520</v>
      </c>
      <c r="H30" s="40" t="s">
        <v>9001</v>
      </c>
      <c r="I30" s="40" t="s">
        <v>9002</v>
      </c>
      <c r="J30" s="45" t="str">
        <f t="shared" si="0"/>
        <v/>
      </c>
    </row>
    <row r="31" spans="1:10" x14ac:dyDescent="0.25">
      <c r="A31" s="43">
        <v>44928</v>
      </c>
      <c r="B31" s="40" t="s">
        <v>9089</v>
      </c>
      <c r="C31" s="40" t="s">
        <v>8992</v>
      </c>
      <c r="D31" s="40" t="s">
        <v>9090</v>
      </c>
      <c r="E31" s="38">
        <v>1289400</v>
      </c>
      <c r="F31" s="42" t="s">
        <v>8998</v>
      </c>
      <c r="G31" s="38">
        <v>128940</v>
      </c>
      <c r="H31" s="40" t="s">
        <v>9091</v>
      </c>
      <c r="I31" s="40" t="s">
        <v>9092</v>
      </c>
      <c r="J31" s="45" t="str">
        <f t="shared" si="0"/>
        <v/>
      </c>
    </row>
    <row r="32" spans="1:10" x14ac:dyDescent="0.25">
      <c r="A32" s="43">
        <v>44928</v>
      </c>
      <c r="B32" s="40" t="s">
        <v>9093</v>
      </c>
      <c r="C32" s="40" t="s">
        <v>8992</v>
      </c>
      <c r="D32" s="40" t="s">
        <v>9094</v>
      </c>
      <c r="E32" s="38">
        <v>2882671</v>
      </c>
      <c r="F32" s="42" t="s">
        <v>8998</v>
      </c>
      <c r="G32" s="38">
        <v>288267</v>
      </c>
      <c r="H32" s="40" t="s">
        <v>9091</v>
      </c>
      <c r="I32" s="40" t="s">
        <v>9092</v>
      </c>
      <c r="J32" s="45" t="str">
        <f t="shared" si="0"/>
        <v/>
      </c>
    </row>
    <row r="33" spans="1:10" x14ac:dyDescent="0.25">
      <c r="A33" s="43">
        <v>44928</v>
      </c>
      <c r="B33" s="40" t="s">
        <v>9095</v>
      </c>
      <c r="C33" s="40" t="s">
        <v>8992</v>
      </c>
      <c r="D33" s="40" t="s">
        <v>9096</v>
      </c>
      <c r="E33" s="38">
        <v>865200</v>
      </c>
      <c r="F33" s="42" t="s">
        <v>8998</v>
      </c>
      <c r="G33" s="38">
        <v>86520</v>
      </c>
      <c r="H33" s="40" t="s">
        <v>9001</v>
      </c>
      <c r="I33" s="40" t="s">
        <v>9002</v>
      </c>
      <c r="J33" s="45" t="str">
        <f t="shared" si="0"/>
        <v/>
      </c>
    </row>
    <row r="34" spans="1:10" x14ac:dyDescent="0.25">
      <c r="A34" s="43">
        <v>44928</v>
      </c>
      <c r="B34" s="40" t="s">
        <v>9097</v>
      </c>
      <c r="C34" s="40" t="s">
        <v>8992</v>
      </c>
      <c r="D34" s="40" t="s">
        <v>9098</v>
      </c>
      <c r="E34" s="38">
        <v>865200</v>
      </c>
      <c r="F34" s="42" t="s">
        <v>8998</v>
      </c>
      <c r="G34" s="38">
        <v>86520</v>
      </c>
      <c r="H34" s="40" t="s">
        <v>9001</v>
      </c>
      <c r="I34" s="40" t="s">
        <v>9002</v>
      </c>
      <c r="J34" s="45" t="str">
        <f t="shared" si="0"/>
        <v/>
      </c>
    </row>
    <row r="35" spans="1:10" x14ac:dyDescent="0.25">
      <c r="A35" s="43">
        <v>44928</v>
      </c>
      <c r="B35" s="40" t="s">
        <v>9099</v>
      </c>
      <c r="C35" s="40" t="s">
        <v>8992</v>
      </c>
      <c r="D35" s="40" t="s">
        <v>9100</v>
      </c>
      <c r="E35" s="38">
        <v>865200</v>
      </c>
      <c r="F35" s="42" t="s">
        <v>8998</v>
      </c>
      <c r="G35" s="38">
        <v>86520</v>
      </c>
      <c r="H35" s="40" t="s">
        <v>9001</v>
      </c>
      <c r="I35" s="40" t="s">
        <v>9002</v>
      </c>
      <c r="J35" s="45" t="str">
        <f t="shared" si="0"/>
        <v/>
      </c>
    </row>
    <row r="36" spans="1:10" x14ac:dyDescent="0.25">
      <c r="A36" s="43">
        <v>44928</v>
      </c>
      <c r="B36" s="40" t="s">
        <v>9101</v>
      </c>
      <c r="C36" s="40" t="s">
        <v>8992</v>
      </c>
      <c r="D36" s="40" t="s">
        <v>9102</v>
      </c>
      <c r="E36" s="38">
        <v>865200</v>
      </c>
      <c r="F36" s="42" t="s">
        <v>8998</v>
      </c>
      <c r="G36" s="38">
        <v>86520</v>
      </c>
      <c r="H36" s="40" t="s">
        <v>9001</v>
      </c>
      <c r="I36" s="40" t="s">
        <v>9002</v>
      </c>
      <c r="J36" s="45" t="str">
        <f t="shared" si="0"/>
        <v/>
      </c>
    </row>
    <row r="37" spans="1:10" x14ac:dyDescent="0.25">
      <c r="A37" s="43">
        <v>44928</v>
      </c>
      <c r="B37" s="40" t="s">
        <v>9103</v>
      </c>
      <c r="C37" s="40" t="s">
        <v>8992</v>
      </c>
      <c r="D37" s="40" t="s">
        <v>9104</v>
      </c>
      <c r="E37" s="38">
        <v>865200</v>
      </c>
      <c r="F37" s="42" t="s">
        <v>8998</v>
      </c>
      <c r="G37" s="38">
        <v>86520</v>
      </c>
      <c r="H37" s="40" t="s">
        <v>9001</v>
      </c>
      <c r="I37" s="40" t="s">
        <v>9002</v>
      </c>
      <c r="J37" s="45" t="str">
        <f t="shared" si="0"/>
        <v/>
      </c>
    </row>
    <row r="38" spans="1:10" x14ac:dyDescent="0.25">
      <c r="A38" s="43">
        <v>44928</v>
      </c>
      <c r="B38" s="40" t="s">
        <v>9105</v>
      </c>
      <c r="C38" s="40" t="s">
        <v>8992</v>
      </c>
      <c r="D38" s="40" t="s">
        <v>9106</v>
      </c>
      <c r="E38" s="38">
        <v>865200</v>
      </c>
      <c r="F38" s="42" t="s">
        <v>8998</v>
      </c>
      <c r="G38" s="38">
        <v>86520</v>
      </c>
      <c r="H38" s="40" t="s">
        <v>9001</v>
      </c>
      <c r="I38" s="40" t="s">
        <v>9002</v>
      </c>
      <c r="J38" s="45" t="str">
        <f t="shared" si="0"/>
        <v/>
      </c>
    </row>
    <row r="39" spans="1:10" x14ac:dyDescent="0.25">
      <c r="A39" s="43">
        <v>44928</v>
      </c>
      <c r="B39" s="40" t="s">
        <v>9107</v>
      </c>
      <c r="C39" s="40" t="s">
        <v>8992</v>
      </c>
      <c r="D39" s="40" t="s">
        <v>9108</v>
      </c>
      <c r="E39" s="38">
        <v>865200</v>
      </c>
      <c r="F39" s="42" t="s">
        <v>8998</v>
      </c>
      <c r="G39" s="38">
        <v>86520</v>
      </c>
      <c r="H39" s="40" t="s">
        <v>9001</v>
      </c>
      <c r="I39" s="40" t="s">
        <v>9002</v>
      </c>
      <c r="J39" s="45" t="str">
        <f t="shared" si="0"/>
        <v/>
      </c>
    </row>
    <row r="40" spans="1:10" x14ac:dyDescent="0.25">
      <c r="A40" s="43">
        <v>44928</v>
      </c>
      <c r="B40" s="40" t="s">
        <v>8995</v>
      </c>
      <c r="C40" s="40" t="s">
        <v>8992</v>
      </c>
      <c r="D40" s="40" t="s">
        <v>9109</v>
      </c>
      <c r="E40" s="38">
        <v>865200</v>
      </c>
      <c r="F40" s="42" t="s">
        <v>8998</v>
      </c>
      <c r="G40" s="38">
        <v>86520</v>
      </c>
      <c r="H40" s="40" t="s">
        <v>9001</v>
      </c>
      <c r="I40" s="40" t="s">
        <v>9002</v>
      </c>
      <c r="J40" s="45" t="str">
        <f t="shared" si="0"/>
        <v/>
      </c>
    </row>
    <row r="41" spans="1:10" x14ac:dyDescent="0.25">
      <c r="A41" s="43">
        <v>44928</v>
      </c>
      <c r="B41" s="40" t="s">
        <v>9110</v>
      </c>
      <c r="C41" s="40" t="s">
        <v>8992</v>
      </c>
      <c r="D41" s="40" t="s">
        <v>9111</v>
      </c>
      <c r="E41" s="38">
        <v>865200</v>
      </c>
      <c r="F41" s="42" t="s">
        <v>8998</v>
      </c>
      <c r="G41" s="38">
        <v>86520</v>
      </c>
      <c r="H41" s="40" t="s">
        <v>9001</v>
      </c>
      <c r="I41" s="40" t="s">
        <v>9002</v>
      </c>
      <c r="J41" s="45" t="str">
        <f t="shared" si="0"/>
        <v/>
      </c>
    </row>
    <row r="42" spans="1:10" x14ac:dyDescent="0.25">
      <c r="A42" s="43">
        <v>44928</v>
      </c>
      <c r="B42" s="40" t="s">
        <v>9112</v>
      </c>
      <c r="C42" s="40" t="s">
        <v>8992</v>
      </c>
      <c r="D42" s="40" t="s">
        <v>9113</v>
      </c>
      <c r="E42" s="38">
        <v>865200</v>
      </c>
      <c r="F42" s="42" t="s">
        <v>8998</v>
      </c>
      <c r="G42" s="38">
        <v>86520</v>
      </c>
      <c r="H42" s="40" t="s">
        <v>9001</v>
      </c>
      <c r="I42" s="40" t="s">
        <v>9002</v>
      </c>
      <c r="J42" s="45" t="str">
        <f t="shared" si="0"/>
        <v/>
      </c>
    </row>
    <row r="43" spans="1:10" x14ac:dyDescent="0.25">
      <c r="A43" s="43">
        <v>44929</v>
      </c>
      <c r="B43" s="40" t="s">
        <v>8999</v>
      </c>
      <c r="C43" s="40" t="s">
        <v>4766</v>
      </c>
      <c r="D43" s="40" t="s">
        <v>9115</v>
      </c>
      <c r="E43" s="38">
        <v>-181090</v>
      </c>
      <c r="F43" s="42" t="s">
        <v>9114</v>
      </c>
      <c r="G43" s="38">
        <v>-14487</v>
      </c>
      <c r="H43" s="40" t="s">
        <v>9116</v>
      </c>
      <c r="I43" s="40" t="s">
        <v>9117</v>
      </c>
      <c r="J43" s="45" t="str">
        <f t="shared" si="0"/>
        <v>ht</v>
      </c>
    </row>
    <row r="44" spans="1:10" x14ac:dyDescent="0.25">
      <c r="A44" s="43">
        <v>44929</v>
      </c>
      <c r="B44" s="40" t="s">
        <v>9118</v>
      </c>
      <c r="C44" s="40" t="s">
        <v>8992</v>
      </c>
      <c r="D44" s="40" t="s">
        <v>9119</v>
      </c>
      <c r="E44" s="38">
        <v>865200</v>
      </c>
      <c r="F44" s="42" t="s">
        <v>8998</v>
      </c>
      <c r="G44" s="38">
        <v>86520</v>
      </c>
      <c r="H44" s="40" t="s">
        <v>9001</v>
      </c>
      <c r="I44" s="40" t="s">
        <v>9002</v>
      </c>
      <c r="J44" s="45" t="str">
        <f t="shared" si="0"/>
        <v/>
      </c>
    </row>
    <row r="45" spans="1:10" x14ac:dyDescent="0.25">
      <c r="A45" s="43">
        <v>44929</v>
      </c>
      <c r="B45" s="40" t="s">
        <v>9120</v>
      </c>
      <c r="C45" s="40" t="s">
        <v>8992</v>
      </c>
      <c r="D45" s="40" t="s">
        <v>9121</v>
      </c>
      <c r="E45" s="38">
        <v>865200</v>
      </c>
      <c r="F45" s="42" t="s">
        <v>8998</v>
      </c>
      <c r="G45" s="38">
        <v>86520</v>
      </c>
      <c r="H45" s="40" t="s">
        <v>9001</v>
      </c>
      <c r="I45" s="40" t="s">
        <v>9002</v>
      </c>
      <c r="J45" s="45" t="str">
        <f t="shared" si="0"/>
        <v/>
      </c>
    </row>
    <row r="46" spans="1:10" x14ac:dyDescent="0.25">
      <c r="A46" s="43">
        <v>44929</v>
      </c>
      <c r="B46" s="40" t="s">
        <v>9122</v>
      </c>
      <c r="C46" s="40" t="s">
        <v>8992</v>
      </c>
      <c r="D46" s="40" t="s">
        <v>9123</v>
      </c>
      <c r="E46" s="38">
        <v>575775</v>
      </c>
      <c r="F46" s="42" t="s">
        <v>8998</v>
      </c>
      <c r="G46" s="38">
        <v>57578</v>
      </c>
      <c r="H46" s="40" t="s">
        <v>9001</v>
      </c>
      <c r="I46" s="40" t="s">
        <v>9002</v>
      </c>
      <c r="J46" s="45" t="str">
        <f t="shared" si="0"/>
        <v/>
      </c>
    </row>
    <row r="47" spans="1:10" x14ac:dyDescent="0.25">
      <c r="A47" s="43">
        <v>44929</v>
      </c>
      <c r="B47" s="40" t="s">
        <v>9124</v>
      </c>
      <c r="C47" s="40" t="s">
        <v>8992</v>
      </c>
      <c r="D47" s="40" t="s">
        <v>9125</v>
      </c>
      <c r="E47" s="38">
        <v>424200</v>
      </c>
      <c r="F47" s="42" t="s">
        <v>8998</v>
      </c>
      <c r="G47" s="38">
        <v>42420</v>
      </c>
      <c r="H47" s="40" t="s">
        <v>9001</v>
      </c>
      <c r="I47" s="40" t="s">
        <v>9002</v>
      </c>
      <c r="J47" s="45" t="str">
        <f t="shared" si="0"/>
        <v/>
      </c>
    </row>
    <row r="48" spans="1:10" x14ac:dyDescent="0.25">
      <c r="A48" s="43">
        <v>44929</v>
      </c>
      <c r="B48" s="40" t="s">
        <v>9126</v>
      </c>
      <c r="C48" s="40" t="s">
        <v>8992</v>
      </c>
      <c r="D48" s="40" t="s">
        <v>9127</v>
      </c>
      <c r="E48" s="38">
        <v>865200</v>
      </c>
      <c r="F48" s="42" t="s">
        <v>8998</v>
      </c>
      <c r="G48" s="38">
        <v>86520</v>
      </c>
      <c r="H48" s="40" t="s">
        <v>9001</v>
      </c>
      <c r="I48" s="40" t="s">
        <v>9002</v>
      </c>
      <c r="J48" s="45" t="str">
        <f t="shared" si="0"/>
        <v/>
      </c>
    </row>
    <row r="49" spans="1:10" x14ac:dyDescent="0.25">
      <c r="A49" s="43">
        <v>44929</v>
      </c>
      <c r="B49" s="40" t="s">
        <v>9128</v>
      </c>
      <c r="C49" s="40" t="s">
        <v>8992</v>
      </c>
      <c r="D49" s="40" t="s">
        <v>9129</v>
      </c>
      <c r="E49" s="38">
        <v>865200</v>
      </c>
      <c r="F49" s="42" t="s">
        <v>8998</v>
      </c>
      <c r="G49" s="38">
        <v>86520</v>
      </c>
      <c r="H49" s="40" t="s">
        <v>9001</v>
      </c>
      <c r="I49" s="40" t="s">
        <v>9002</v>
      </c>
      <c r="J49" s="45" t="str">
        <f t="shared" si="0"/>
        <v/>
      </c>
    </row>
    <row r="50" spans="1:10" x14ac:dyDescent="0.25">
      <c r="A50" s="43">
        <v>44929</v>
      </c>
      <c r="B50" s="40" t="s">
        <v>9130</v>
      </c>
      <c r="C50" s="40" t="s">
        <v>8992</v>
      </c>
      <c r="D50" s="40" t="s">
        <v>9131</v>
      </c>
      <c r="E50" s="38">
        <v>865200</v>
      </c>
      <c r="F50" s="42" t="s">
        <v>8998</v>
      </c>
      <c r="G50" s="38">
        <v>86520</v>
      </c>
      <c r="H50" s="40" t="s">
        <v>9001</v>
      </c>
      <c r="I50" s="40" t="s">
        <v>9002</v>
      </c>
      <c r="J50" s="45" t="str">
        <f t="shared" si="0"/>
        <v/>
      </c>
    </row>
    <row r="51" spans="1:10" x14ac:dyDescent="0.25">
      <c r="A51" s="43">
        <v>44929</v>
      </c>
      <c r="B51" s="40" t="s">
        <v>9132</v>
      </c>
      <c r="C51" s="40" t="s">
        <v>8992</v>
      </c>
      <c r="D51" s="40" t="s">
        <v>9133</v>
      </c>
      <c r="E51" s="38">
        <v>865200</v>
      </c>
      <c r="F51" s="42" t="s">
        <v>8998</v>
      </c>
      <c r="G51" s="38">
        <v>86520</v>
      </c>
      <c r="H51" s="40" t="s">
        <v>9001</v>
      </c>
      <c r="I51" s="40" t="s">
        <v>9002</v>
      </c>
      <c r="J51" s="45" t="str">
        <f t="shared" si="0"/>
        <v/>
      </c>
    </row>
    <row r="52" spans="1:10" x14ac:dyDescent="0.25">
      <c r="A52" s="43">
        <v>44929</v>
      </c>
      <c r="B52" s="40" t="s">
        <v>9135</v>
      </c>
      <c r="C52" s="40" t="s">
        <v>8992</v>
      </c>
      <c r="D52" s="40" t="s">
        <v>9136</v>
      </c>
      <c r="E52" s="38">
        <v>865200</v>
      </c>
      <c r="F52" s="42" t="s">
        <v>8998</v>
      </c>
      <c r="G52" s="38">
        <v>86520</v>
      </c>
      <c r="H52" s="40" t="s">
        <v>9001</v>
      </c>
      <c r="I52" s="40" t="s">
        <v>9002</v>
      </c>
      <c r="J52" s="45" t="str">
        <f t="shared" si="0"/>
        <v/>
      </c>
    </row>
    <row r="53" spans="1:10" x14ac:dyDescent="0.25">
      <c r="A53" s="43">
        <v>44929</v>
      </c>
      <c r="B53" s="40" t="s">
        <v>9137</v>
      </c>
      <c r="C53" s="40" t="s">
        <v>8992</v>
      </c>
      <c r="D53" s="40" t="s">
        <v>9138</v>
      </c>
      <c r="E53" s="38">
        <v>865200</v>
      </c>
      <c r="F53" s="42" t="s">
        <v>8998</v>
      </c>
      <c r="G53" s="38">
        <v>86520</v>
      </c>
      <c r="H53" s="40" t="s">
        <v>9001</v>
      </c>
      <c r="I53" s="40" t="s">
        <v>9002</v>
      </c>
      <c r="J53" s="45" t="str">
        <f t="shared" si="0"/>
        <v/>
      </c>
    </row>
    <row r="54" spans="1:10" x14ac:dyDescent="0.25">
      <c r="A54" s="43">
        <v>44929</v>
      </c>
      <c r="B54" s="40" t="s">
        <v>9139</v>
      </c>
      <c r="C54" s="40" t="s">
        <v>8992</v>
      </c>
      <c r="D54" s="40" t="s">
        <v>9140</v>
      </c>
      <c r="E54" s="38">
        <v>2690364</v>
      </c>
      <c r="F54" s="42" t="s">
        <v>8998</v>
      </c>
      <c r="G54" s="38">
        <v>269036</v>
      </c>
      <c r="H54" s="40" t="s">
        <v>9141</v>
      </c>
      <c r="I54" s="40" t="s">
        <v>9142</v>
      </c>
      <c r="J54" s="45" t="str">
        <f t="shared" si="0"/>
        <v/>
      </c>
    </row>
    <row r="55" spans="1:10" x14ac:dyDescent="0.25">
      <c r="A55" s="43">
        <v>44929</v>
      </c>
      <c r="B55" s="40" t="s">
        <v>9143</v>
      </c>
      <c r="C55" s="40" t="s">
        <v>8992</v>
      </c>
      <c r="D55" s="40" t="s">
        <v>9144</v>
      </c>
      <c r="E55" s="38">
        <v>865200</v>
      </c>
      <c r="F55" s="42" t="s">
        <v>8998</v>
      </c>
      <c r="G55" s="38">
        <v>86520</v>
      </c>
      <c r="H55" s="40" t="s">
        <v>9001</v>
      </c>
      <c r="I55" s="40" t="s">
        <v>9002</v>
      </c>
      <c r="J55" s="45" t="str">
        <f t="shared" si="0"/>
        <v/>
      </c>
    </row>
    <row r="56" spans="1:10" x14ac:dyDescent="0.25">
      <c r="A56" s="43">
        <v>44929</v>
      </c>
      <c r="B56" s="40" t="s">
        <v>9145</v>
      </c>
      <c r="C56" s="40" t="s">
        <v>8992</v>
      </c>
      <c r="D56" s="40" t="s">
        <v>9146</v>
      </c>
      <c r="E56" s="38">
        <v>865200</v>
      </c>
      <c r="F56" s="42" t="s">
        <v>8998</v>
      </c>
      <c r="G56" s="38">
        <v>86520</v>
      </c>
      <c r="H56" s="40" t="s">
        <v>9001</v>
      </c>
      <c r="I56" s="40" t="s">
        <v>9002</v>
      </c>
      <c r="J56" s="45" t="str">
        <f t="shared" si="0"/>
        <v/>
      </c>
    </row>
    <row r="57" spans="1:10" x14ac:dyDescent="0.25">
      <c r="A57" s="43">
        <v>44929</v>
      </c>
      <c r="B57" s="40" t="s">
        <v>9147</v>
      </c>
      <c r="C57" s="40" t="s">
        <v>8992</v>
      </c>
      <c r="D57" s="40" t="s">
        <v>9148</v>
      </c>
      <c r="E57" s="38">
        <v>865200</v>
      </c>
      <c r="F57" s="42" t="s">
        <v>8998</v>
      </c>
      <c r="G57" s="38">
        <v>86520</v>
      </c>
      <c r="H57" s="40" t="s">
        <v>9001</v>
      </c>
      <c r="I57" s="40" t="s">
        <v>9002</v>
      </c>
      <c r="J57" s="45" t="str">
        <f t="shared" si="0"/>
        <v/>
      </c>
    </row>
    <row r="58" spans="1:10" x14ac:dyDescent="0.25">
      <c r="A58" s="43">
        <v>44929</v>
      </c>
      <c r="B58" s="40" t="s">
        <v>9149</v>
      </c>
      <c r="C58" s="40" t="s">
        <v>8992</v>
      </c>
      <c r="D58" s="40" t="s">
        <v>9150</v>
      </c>
      <c r="E58" s="38">
        <v>865200</v>
      </c>
      <c r="F58" s="42" t="s">
        <v>8998</v>
      </c>
      <c r="G58" s="38">
        <v>86520</v>
      </c>
      <c r="H58" s="40" t="s">
        <v>9001</v>
      </c>
      <c r="I58" s="40" t="s">
        <v>9002</v>
      </c>
      <c r="J58" s="45" t="str">
        <f t="shared" si="0"/>
        <v/>
      </c>
    </row>
    <row r="59" spans="1:10" x14ac:dyDescent="0.25">
      <c r="A59" s="43">
        <v>44929</v>
      </c>
      <c r="B59" s="40" t="s">
        <v>9151</v>
      </c>
      <c r="C59" s="40" t="s">
        <v>8992</v>
      </c>
      <c r="D59" s="40" t="s">
        <v>9152</v>
      </c>
      <c r="E59" s="38">
        <v>441000</v>
      </c>
      <c r="F59" s="42" t="s">
        <v>8998</v>
      </c>
      <c r="G59" s="38">
        <v>44100</v>
      </c>
      <c r="H59" s="40" t="s">
        <v>9001</v>
      </c>
      <c r="I59" s="40" t="s">
        <v>9002</v>
      </c>
      <c r="J59" s="45" t="str">
        <f t="shared" si="0"/>
        <v/>
      </c>
    </row>
    <row r="60" spans="1:10" x14ac:dyDescent="0.25">
      <c r="A60" s="43">
        <v>44929</v>
      </c>
      <c r="B60" s="40" t="s">
        <v>9153</v>
      </c>
      <c r="C60" s="40" t="s">
        <v>8992</v>
      </c>
      <c r="D60" s="40" t="s">
        <v>9154</v>
      </c>
      <c r="E60" s="38">
        <v>865200</v>
      </c>
      <c r="F60" s="42" t="s">
        <v>8998</v>
      </c>
      <c r="G60" s="38">
        <v>86520</v>
      </c>
      <c r="H60" s="40" t="s">
        <v>9001</v>
      </c>
      <c r="I60" s="40" t="s">
        <v>9002</v>
      </c>
      <c r="J60" s="45" t="str">
        <f t="shared" si="0"/>
        <v/>
      </c>
    </row>
    <row r="61" spans="1:10" x14ac:dyDescent="0.25">
      <c r="A61" s="43">
        <v>44929</v>
      </c>
      <c r="B61" s="40" t="s">
        <v>9157</v>
      </c>
      <c r="C61" s="40" t="s">
        <v>8992</v>
      </c>
      <c r="D61" s="40" t="s">
        <v>9158</v>
      </c>
      <c r="E61" s="38">
        <v>865200</v>
      </c>
      <c r="F61" s="42" t="s">
        <v>8998</v>
      </c>
      <c r="G61" s="38">
        <v>86520</v>
      </c>
      <c r="H61" s="40" t="s">
        <v>9159</v>
      </c>
      <c r="I61" s="40" t="s">
        <v>9160</v>
      </c>
      <c r="J61" s="45" t="str">
        <f t="shared" si="0"/>
        <v/>
      </c>
    </row>
    <row r="62" spans="1:10" x14ac:dyDescent="0.25">
      <c r="A62" s="43">
        <v>44929</v>
      </c>
      <c r="B62" s="40" t="s">
        <v>9161</v>
      </c>
      <c r="C62" s="40" t="s">
        <v>8992</v>
      </c>
      <c r="D62" s="40" t="s">
        <v>9162</v>
      </c>
      <c r="E62" s="38">
        <v>2003713</v>
      </c>
      <c r="F62" s="42" t="s">
        <v>8998</v>
      </c>
      <c r="G62" s="38">
        <v>200371</v>
      </c>
      <c r="H62" s="40" t="s">
        <v>9159</v>
      </c>
      <c r="I62" s="40" t="s">
        <v>9160</v>
      </c>
      <c r="J62" s="45" t="str">
        <f t="shared" si="0"/>
        <v/>
      </c>
    </row>
    <row r="63" spans="1:10" x14ac:dyDescent="0.25">
      <c r="A63" s="43">
        <v>44929</v>
      </c>
      <c r="B63" s="40" t="s">
        <v>9163</v>
      </c>
      <c r="C63" s="40" t="s">
        <v>8992</v>
      </c>
      <c r="D63" s="40" t="s">
        <v>9164</v>
      </c>
      <c r="E63" s="38">
        <v>1023221</v>
      </c>
      <c r="F63" s="42" t="s">
        <v>8998</v>
      </c>
      <c r="G63" s="38">
        <v>102322</v>
      </c>
      <c r="H63" s="40" t="s">
        <v>9159</v>
      </c>
      <c r="I63" s="40" t="s">
        <v>9160</v>
      </c>
      <c r="J63" s="45" t="str">
        <f t="shared" si="0"/>
        <v/>
      </c>
    </row>
    <row r="64" spans="1:10" x14ac:dyDescent="0.25">
      <c r="A64" s="43">
        <v>44929</v>
      </c>
      <c r="B64" s="40" t="s">
        <v>9165</v>
      </c>
      <c r="C64" s="40" t="s">
        <v>8992</v>
      </c>
      <c r="D64" s="40" t="s">
        <v>9166</v>
      </c>
      <c r="E64" s="38">
        <v>865200</v>
      </c>
      <c r="F64" s="42" t="s">
        <v>8998</v>
      </c>
      <c r="G64" s="38">
        <v>86520</v>
      </c>
      <c r="H64" s="40" t="s">
        <v>9001</v>
      </c>
      <c r="I64" s="40" t="s">
        <v>9002</v>
      </c>
      <c r="J64" s="45" t="str">
        <f t="shared" si="0"/>
        <v/>
      </c>
    </row>
    <row r="65" spans="1:10" x14ac:dyDescent="0.25">
      <c r="A65" s="43">
        <v>44929</v>
      </c>
      <c r="B65" s="40" t="s">
        <v>9167</v>
      </c>
      <c r="C65" s="40" t="s">
        <v>8992</v>
      </c>
      <c r="D65" s="40" t="s">
        <v>9168</v>
      </c>
      <c r="E65" s="38">
        <v>865200</v>
      </c>
      <c r="F65" s="42" t="s">
        <v>8998</v>
      </c>
      <c r="G65" s="38">
        <v>86520</v>
      </c>
      <c r="H65" s="40" t="s">
        <v>9001</v>
      </c>
      <c r="I65" s="40" t="s">
        <v>9002</v>
      </c>
      <c r="J65" s="45" t="str">
        <f t="shared" si="0"/>
        <v/>
      </c>
    </row>
    <row r="66" spans="1:10" x14ac:dyDescent="0.25">
      <c r="A66" s="43">
        <v>44929</v>
      </c>
      <c r="B66" s="40" t="s">
        <v>9169</v>
      </c>
      <c r="C66" s="40" t="s">
        <v>8992</v>
      </c>
      <c r="D66" s="40" t="s">
        <v>9170</v>
      </c>
      <c r="E66" s="38">
        <v>4515463</v>
      </c>
      <c r="F66" s="42" t="s">
        <v>8998</v>
      </c>
      <c r="G66" s="38">
        <v>451546</v>
      </c>
      <c r="H66" s="40" t="s">
        <v>9078</v>
      </c>
      <c r="I66" s="40" t="s">
        <v>9079</v>
      </c>
      <c r="J66" s="45" t="str">
        <f t="shared" si="0"/>
        <v/>
      </c>
    </row>
    <row r="67" spans="1:10" x14ac:dyDescent="0.25">
      <c r="A67" s="43">
        <v>44929</v>
      </c>
      <c r="B67" s="40" t="s">
        <v>9171</v>
      </c>
      <c r="C67" s="40" t="s">
        <v>8992</v>
      </c>
      <c r="D67" s="40" t="s">
        <v>9172</v>
      </c>
      <c r="E67" s="38">
        <v>865200</v>
      </c>
      <c r="F67" s="42" t="s">
        <v>8998</v>
      </c>
      <c r="G67" s="38">
        <v>86520</v>
      </c>
      <c r="H67" s="40" t="s">
        <v>9001</v>
      </c>
      <c r="I67" s="40" t="s">
        <v>9002</v>
      </c>
      <c r="J67" s="45" t="str">
        <f t="shared" si="0"/>
        <v/>
      </c>
    </row>
    <row r="68" spans="1:10" x14ac:dyDescent="0.25">
      <c r="A68" s="43">
        <v>44929</v>
      </c>
      <c r="B68" s="40" t="s">
        <v>9173</v>
      </c>
      <c r="C68" s="40" t="s">
        <v>8992</v>
      </c>
      <c r="D68" s="40" t="s">
        <v>9174</v>
      </c>
      <c r="E68" s="38">
        <v>1289400</v>
      </c>
      <c r="F68" s="42" t="s">
        <v>8998</v>
      </c>
      <c r="G68" s="38">
        <v>128940</v>
      </c>
      <c r="H68" s="40" t="s">
        <v>9001</v>
      </c>
      <c r="I68" s="40" t="s">
        <v>9002</v>
      </c>
      <c r="J68" s="45" t="str">
        <f t="shared" si="0"/>
        <v/>
      </c>
    </row>
    <row r="69" spans="1:10" x14ac:dyDescent="0.25">
      <c r="A69" s="43">
        <v>44929</v>
      </c>
      <c r="B69" s="40" t="s">
        <v>9175</v>
      </c>
      <c r="C69" s="40" t="s">
        <v>8992</v>
      </c>
      <c r="D69" s="40" t="s">
        <v>9176</v>
      </c>
      <c r="E69" s="38">
        <v>865200</v>
      </c>
      <c r="F69" s="42" t="s">
        <v>8998</v>
      </c>
      <c r="G69" s="38">
        <v>86520</v>
      </c>
      <c r="H69" s="40" t="s">
        <v>9001</v>
      </c>
      <c r="I69" s="40" t="s">
        <v>9002</v>
      </c>
      <c r="J69" s="45" t="str">
        <f t="shared" ref="J69:J132" si="1">IF(E69&lt;0,"ht","")</f>
        <v/>
      </c>
    </row>
    <row r="70" spans="1:10" x14ac:dyDescent="0.25">
      <c r="A70" s="43">
        <v>44929</v>
      </c>
      <c r="B70" s="40" t="s">
        <v>9177</v>
      </c>
      <c r="C70" s="40" t="s">
        <v>8992</v>
      </c>
      <c r="D70" s="40" t="s">
        <v>9178</v>
      </c>
      <c r="E70" s="38">
        <v>11888647</v>
      </c>
      <c r="F70" s="42" t="s">
        <v>8998</v>
      </c>
      <c r="G70" s="38">
        <v>1188865</v>
      </c>
      <c r="H70" s="40" t="s">
        <v>9179</v>
      </c>
      <c r="I70" s="40" t="s">
        <v>9180</v>
      </c>
      <c r="J70" s="45" t="str">
        <f t="shared" si="1"/>
        <v/>
      </c>
    </row>
    <row r="71" spans="1:10" x14ac:dyDescent="0.25">
      <c r="A71" s="43">
        <v>44929</v>
      </c>
      <c r="B71" s="40" t="s">
        <v>9181</v>
      </c>
      <c r="C71" s="40" t="s">
        <v>8992</v>
      </c>
      <c r="D71" s="40" t="s">
        <v>9182</v>
      </c>
      <c r="E71" s="38">
        <v>865200</v>
      </c>
      <c r="F71" s="42" t="s">
        <v>8998</v>
      </c>
      <c r="G71" s="38">
        <v>86520</v>
      </c>
      <c r="H71" s="40" t="s">
        <v>9183</v>
      </c>
      <c r="I71" s="40" t="s">
        <v>9184</v>
      </c>
      <c r="J71" s="45" t="str">
        <f t="shared" si="1"/>
        <v/>
      </c>
    </row>
    <row r="72" spans="1:10" x14ac:dyDescent="0.25">
      <c r="A72" s="43">
        <v>44929</v>
      </c>
      <c r="B72" s="40" t="s">
        <v>9185</v>
      </c>
      <c r="C72" s="40" t="s">
        <v>8992</v>
      </c>
      <c r="D72" s="40" t="s">
        <v>9186</v>
      </c>
      <c r="E72" s="38">
        <v>865200</v>
      </c>
      <c r="F72" s="42" t="s">
        <v>8998</v>
      </c>
      <c r="G72" s="38">
        <v>86520</v>
      </c>
      <c r="H72" s="40" t="s">
        <v>9001</v>
      </c>
      <c r="I72" s="40" t="s">
        <v>9002</v>
      </c>
      <c r="J72" s="45" t="str">
        <f t="shared" si="1"/>
        <v/>
      </c>
    </row>
    <row r="73" spans="1:10" x14ac:dyDescent="0.25">
      <c r="A73" s="43">
        <v>44929</v>
      </c>
      <c r="B73" s="40" t="s">
        <v>9187</v>
      </c>
      <c r="C73" s="40" t="s">
        <v>8992</v>
      </c>
      <c r="D73" s="40" t="s">
        <v>9188</v>
      </c>
      <c r="E73" s="38">
        <v>865200</v>
      </c>
      <c r="F73" s="42" t="s">
        <v>8998</v>
      </c>
      <c r="G73" s="38">
        <v>86520</v>
      </c>
      <c r="H73" s="40" t="s">
        <v>9001</v>
      </c>
      <c r="I73" s="40" t="s">
        <v>9002</v>
      </c>
      <c r="J73" s="45" t="str">
        <f t="shared" si="1"/>
        <v/>
      </c>
    </row>
    <row r="74" spans="1:10" x14ac:dyDescent="0.25">
      <c r="A74" s="43">
        <v>44929</v>
      </c>
      <c r="B74" s="40" t="s">
        <v>9189</v>
      </c>
      <c r="C74" s="40" t="s">
        <v>8992</v>
      </c>
      <c r="D74" s="40" t="s">
        <v>9190</v>
      </c>
      <c r="E74" s="38">
        <v>865200</v>
      </c>
      <c r="F74" s="42" t="s">
        <v>8998</v>
      </c>
      <c r="G74" s="38">
        <v>86520</v>
      </c>
      <c r="H74" s="40" t="s">
        <v>9001</v>
      </c>
      <c r="I74" s="40" t="s">
        <v>9002</v>
      </c>
      <c r="J74" s="45" t="str">
        <f t="shared" si="1"/>
        <v/>
      </c>
    </row>
    <row r="75" spans="1:10" x14ac:dyDescent="0.25">
      <c r="A75" s="43">
        <v>44929</v>
      </c>
      <c r="B75" s="40" t="s">
        <v>9191</v>
      </c>
      <c r="C75" s="40" t="s">
        <v>8992</v>
      </c>
      <c r="D75" s="40" t="s">
        <v>9192</v>
      </c>
      <c r="E75" s="38">
        <v>865200</v>
      </c>
      <c r="F75" s="42" t="s">
        <v>8998</v>
      </c>
      <c r="G75" s="38">
        <v>86520</v>
      </c>
      <c r="H75" s="40" t="s">
        <v>9001</v>
      </c>
      <c r="I75" s="40" t="s">
        <v>9002</v>
      </c>
      <c r="J75" s="45" t="str">
        <f t="shared" si="1"/>
        <v/>
      </c>
    </row>
    <row r="76" spans="1:10" x14ac:dyDescent="0.25">
      <c r="A76" s="43">
        <v>44929</v>
      </c>
      <c r="B76" s="40" t="s">
        <v>9193</v>
      </c>
      <c r="C76" s="40" t="s">
        <v>8992</v>
      </c>
      <c r="D76" s="40" t="s">
        <v>9194</v>
      </c>
      <c r="E76" s="38">
        <v>865200</v>
      </c>
      <c r="F76" s="42" t="s">
        <v>8998</v>
      </c>
      <c r="G76" s="38">
        <v>86520</v>
      </c>
      <c r="H76" s="40" t="s">
        <v>9001</v>
      </c>
      <c r="I76" s="40" t="s">
        <v>9002</v>
      </c>
      <c r="J76" s="45" t="str">
        <f t="shared" si="1"/>
        <v/>
      </c>
    </row>
    <row r="77" spans="1:10" x14ac:dyDescent="0.25">
      <c r="A77" s="43">
        <v>44929</v>
      </c>
      <c r="B77" s="40" t="s">
        <v>9195</v>
      </c>
      <c r="C77" s="40" t="s">
        <v>8992</v>
      </c>
      <c r="D77" s="40" t="s">
        <v>9196</v>
      </c>
      <c r="E77" s="38">
        <v>848400</v>
      </c>
      <c r="F77" s="42" t="s">
        <v>8998</v>
      </c>
      <c r="G77" s="38">
        <v>84840</v>
      </c>
      <c r="H77" s="40" t="s">
        <v>9197</v>
      </c>
      <c r="I77" s="40" t="s">
        <v>9198</v>
      </c>
      <c r="J77" s="45" t="str">
        <f t="shared" si="1"/>
        <v/>
      </c>
    </row>
    <row r="78" spans="1:10" x14ac:dyDescent="0.25">
      <c r="A78" s="43">
        <v>44929</v>
      </c>
      <c r="B78" s="40" t="s">
        <v>9199</v>
      </c>
      <c r="C78" s="40" t="s">
        <v>8992</v>
      </c>
      <c r="D78" s="40" t="s">
        <v>9200</v>
      </c>
      <c r="E78" s="38">
        <v>865200</v>
      </c>
      <c r="F78" s="42" t="s">
        <v>8998</v>
      </c>
      <c r="G78" s="38">
        <v>86520</v>
      </c>
      <c r="H78" s="40" t="s">
        <v>9001</v>
      </c>
      <c r="I78" s="40" t="s">
        <v>9002</v>
      </c>
      <c r="J78" s="45" t="str">
        <f t="shared" si="1"/>
        <v/>
      </c>
    </row>
    <row r="79" spans="1:10" x14ac:dyDescent="0.25">
      <c r="A79" s="43">
        <v>44929</v>
      </c>
      <c r="B79" s="40" t="s">
        <v>8996</v>
      </c>
      <c r="C79" s="40" t="s">
        <v>8992</v>
      </c>
      <c r="D79" s="40" t="s">
        <v>9201</v>
      </c>
      <c r="E79" s="38">
        <v>865200</v>
      </c>
      <c r="F79" s="42" t="s">
        <v>8998</v>
      </c>
      <c r="G79" s="38">
        <v>86520</v>
      </c>
      <c r="H79" s="40" t="s">
        <v>9001</v>
      </c>
      <c r="I79" s="40" t="s">
        <v>9002</v>
      </c>
      <c r="J79" s="45" t="str">
        <f t="shared" si="1"/>
        <v/>
      </c>
    </row>
    <row r="80" spans="1:10" x14ac:dyDescent="0.25">
      <c r="A80" s="43">
        <v>44929</v>
      </c>
      <c r="B80" s="40" t="s">
        <v>9202</v>
      </c>
      <c r="C80" s="40" t="s">
        <v>8992</v>
      </c>
      <c r="D80" s="40" t="s">
        <v>9203</v>
      </c>
      <c r="E80" s="38">
        <v>865200</v>
      </c>
      <c r="F80" s="42" t="s">
        <v>8998</v>
      </c>
      <c r="G80" s="38">
        <v>86520</v>
      </c>
      <c r="H80" s="40" t="s">
        <v>9001</v>
      </c>
      <c r="I80" s="40" t="s">
        <v>9002</v>
      </c>
      <c r="J80" s="45" t="str">
        <f t="shared" si="1"/>
        <v/>
      </c>
    </row>
    <row r="81" spans="1:10" x14ac:dyDescent="0.25">
      <c r="A81" s="43">
        <v>44929</v>
      </c>
      <c r="B81" s="40" t="s">
        <v>9204</v>
      </c>
      <c r="C81" s="40" t="s">
        <v>8992</v>
      </c>
      <c r="D81" s="40" t="s">
        <v>9205</v>
      </c>
      <c r="E81" s="38">
        <v>865200</v>
      </c>
      <c r="F81" s="42" t="s">
        <v>8998</v>
      </c>
      <c r="G81" s="38">
        <v>86520</v>
      </c>
      <c r="H81" s="40" t="s">
        <v>9206</v>
      </c>
      <c r="I81" s="40" t="s">
        <v>9207</v>
      </c>
      <c r="J81" s="45" t="str">
        <f t="shared" si="1"/>
        <v/>
      </c>
    </row>
    <row r="82" spans="1:10" x14ac:dyDescent="0.25">
      <c r="A82" s="43">
        <v>44929</v>
      </c>
      <c r="B82" s="40" t="s">
        <v>9208</v>
      </c>
      <c r="C82" s="40" t="s">
        <v>8992</v>
      </c>
      <c r="D82" s="40" t="s">
        <v>9209</v>
      </c>
      <c r="E82" s="38">
        <v>4227586</v>
      </c>
      <c r="F82" s="42" t="s">
        <v>8998</v>
      </c>
      <c r="G82" s="38">
        <v>422759</v>
      </c>
      <c r="H82" s="40" t="s">
        <v>9206</v>
      </c>
      <c r="I82" s="40" t="s">
        <v>9207</v>
      </c>
      <c r="J82" s="45" t="str">
        <f t="shared" si="1"/>
        <v/>
      </c>
    </row>
    <row r="83" spans="1:10" x14ac:dyDescent="0.25">
      <c r="A83" s="43">
        <v>44929</v>
      </c>
      <c r="B83" s="40" t="s">
        <v>9210</v>
      </c>
      <c r="C83" s="40" t="s">
        <v>8992</v>
      </c>
      <c r="D83" s="40" t="s">
        <v>9211</v>
      </c>
      <c r="E83" s="38">
        <v>10155878</v>
      </c>
      <c r="F83" s="42" t="s">
        <v>8998</v>
      </c>
      <c r="G83" s="38">
        <v>1015588</v>
      </c>
      <c r="H83" s="40" t="s">
        <v>9212</v>
      </c>
      <c r="I83" s="40" t="s">
        <v>9213</v>
      </c>
      <c r="J83" s="45" t="str">
        <f t="shared" si="1"/>
        <v/>
      </c>
    </row>
    <row r="84" spans="1:10" x14ac:dyDescent="0.25">
      <c r="A84" s="43">
        <v>44929</v>
      </c>
      <c r="B84" s="40" t="s">
        <v>9214</v>
      </c>
      <c r="C84" s="40" t="s">
        <v>8992</v>
      </c>
      <c r="D84" s="40" t="s">
        <v>9215</v>
      </c>
      <c r="E84" s="38">
        <v>2578800</v>
      </c>
      <c r="F84" s="42" t="s">
        <v>8998</v>
      </c>
      <c r="G84" s="38">
        <v>257880</v>
      </c>
      <c r="H84" s="40" t="s">
        <v>9212</v>
      </c>
      <c r="I84" s="40" t="s">
        <v>9213</v>
      </c>
      <c r="J84" s="45" t="str">
        <f t="shared" si="1"/>
        <v/>
      </c>
    </row>
    <row r="85" spans="1:10" x14ac:dyDescent="0.25">
      <c r="A85" s="43">
        <v>44929</v>
      </c>
      <c r="B85" s="40" t="s">
        <v>9216</v>
      </c>
      <c r="C85" s="40" t="s">
        <v>8992</v>
      </c>
      <c r="D85" s="40" t="s">
        <v>9217</v>
      </c>
      <c r="E85" s="38">
        <v>865200</v>
      </c>
      <c r="F85" s="42" t="s">
        <v>8998</v>
      </c>
      <c r="G85" s="38">
        <v>86520</v>
      </c>
      <c r="H85" s="40" t="s">
        <v>9001</v>
      </c>
      <c r="I85" s="40" t="s">
        <v>9002</v>
      </c>
      <c r="J85" s="45" t="str">
        <f t="shared" si="1"/>
        <v/>
      </c>
    </row>
    <row r="86" spans="1:10" x14ac:dyDescent="0.25">
      <c r="A86" s="43">
        <v>44929</v>
      </c>
      <c r="B86" s="40" t="s">
        <v>9218</v>
      </c>
      <c r="C86" s="40" t="s">
        <v>8992</v>
      </c>
      <c r="D86" s="40"/>
      <c r="E86" s="38">
        <v>0</v>
      </c>
      <c r="F86" s="42" t="s">
        <v>8998</v>
      </c>
      <c r="G86" s="38">
        <v>0</v>
      </c>
      <c r="H86" s="40" t="s">
        <v>9001</v>
      </c>
      <c r="I86" s="40" t="s">
        <v>9002</v>
      </c>
      <c r="J86" s="45" t="str">
        <f t="shared" si="1"/>
        <v/>
      </c>
    </row>
    <row r="87" spans="1:10" x14ac:dyDescent="0.25">
      <c r="A87" s="43">
        <v>44929</v>
      </c>
      <c r="B87" s="40" t="s">
        <v>9219</v>
      </c>
      <c r="C87" s="40" t="s">
        <v>8992</v>
      </c>
      <c r="D87" s="40" t="s">
        <v>9220</v>
      </c>
      <c r="E87" s="38">
        <v>848400</v>
      </c>
      <c r="F87" s="42" t="s">
        <v>8998</v>
      </c>
      <c r="G87" s="38">
        <v>84840</v>
      </c>
      <c r="H87" s="40" t="s">
        <v>9221</v>
      </c>
      <c r="I87" s="40" t="s">
        <v>9222</v>
      </c>
      <c r="J87" s="45" t="str">
        <f t="shared" si="1"/>
        <v/>
      </c>
    </row>
    <row r="88" spans="1:10" x14ac:dyDescent="0.25">
      <c r="A88" s="43">
        <v>44929</v>
      </c>
      <c r="B88" s="40" t="s">
        <v>9223</v>
      </c>
      <c r="C88" s="40" t="s">
        <v>8992</v>
      </c>
      <c r="D88" s="40" t="s">
        <v>9224</v>
      </c>
      <c r="E88" s="38">
        <v>865200</v>
      </c>
      <c r="F88" s="42" t="s">
        <v>8998</v>
      </c>
      <c r="G88" s="38">
        <v>86520</v>
      </c>
      <c r="H88" s="40" t="s">
        <v>9001</v>
      </c>
      <c r="I88" s="40" t="s">
        <v>9002</v>
      </c>
      <c r="J88" s="45" t="str">
        <f t="shared" si="1"/>
        <v/>
      </c>
    </row>
    <row r="89" spans="1:10" x14ac:dyDescent="0.25">
      <c r="A89" s="43">
        <v>44929</v>
      </c>
      <c r="B89" s="40" t="s">
        <v>9225</v>
      </c>
      <c r="C89" s="40" t="s">
        <v>8992</v>
      </c>
      <c r="D89" s="40" t="s">
        <v>9226</v>
      </c>
      <c r="E89" s="38">
        <v>865200</v>
      </c>
      <c r="F89" s="42" t="s">
        <v>8998</v>
      </c>
      <c r="G89" s="38">
        <v>86520</v>
      </c>
      <c r="H89" s="40" t="s">
        <v>9001</v>
      </c>
      <c r="I89" s="40" t="s">
        <v>9002</v>
      </c>
      <c r="J89" s="45" t="str">
        <f t="shared" si="1"/>
        <v/>
      </c>
    </row>
    <row r="90" spans="1:10" x14ac:dyDescent="0.25">
      <c r="A90" s="43">
        <v>44929</v>
      </c>
      <c r="B90" s="40" t="s">
        <v>9227</v>
      </c>
      <c r="C90" s="40" t="s">
        <v>8992</v>
      </c>
      <c r="D90" s="40" t="s">
        <v>9228</v>
      </c>
      <c r="E90" s="38">
        <v>865200</v>
      </c>
      <c r="F90" s="42" t="s">
        <v>8998</v>
      </c>
      <c r="G90" s="38">
        <v>86520</v>
      </c>
      <c r="H90" s="40" t="s">
        <v>9001</v>
      </c>
      <c r="I90" s="40" t="s">
        <v>9002</v>
      </c>
      <c r="J90" s="45" t="str">
        <f t="shared" si="1"/>
        <v/>
      </c>
    </row>
    <row r="91" spans="1:10" x14ac:dyDescent="0.25">
      <c r="A91" s="43">
        <v>44929</v>
      </c>
      <c r="B91" s="40" t="s">
        <v>9229</v>
      </c>
      <c r="C91" s="40" t="s">
        <v>8992</v>
      </c>
      <c r="D91" s="40" t="s">
        <v>9230</v>
      </c>
      <c r="E91" s="38">
        <v>865200</v>
      </c>
      <c r="F91" s="42" t="s">
        <v>8998</v>
      </c>
      <c r="G91" s="38">
        <v>86520</v>
      </c>
      <c r="H91" s="40" t="s">
        <v>9001</v>
      </c>
      <c r="I91" s="40" t="s">
        <v>9002</v>
      </c>
      <c r="J91" s="45" t="str">
        <f t="shared" si="1"/>
        <v/>
      </c>
    </row>
    <row r="92" spans="1:10" x14ac:dyDescent="0.25">
      <c r="A92" s="43">
        <v>44929</v>
      </c>
      <c r="B92" s="40" t="s">
        <v>9231</v>
      </c>
      <c r="C92" s="40" t="s">
        <v>8992</v>
      </c>
      <c r="D92" s="40" t="s">
        <v>9230</v>
      </c>
      <c r="E92" s="38">
        <v>493496</v>
      </c>
      <c r="F92" s="42" t="s">
        <v>8998</v>
      </c>
      <c r="G92" s="38">
        <v>49350</v>
      </c>
      <c r="H92" s="40" t="s">
        <v>9001</v>
      </c>
      <c r="I92" s="40" t="s">
        <v>9002</v>
      </c>
      <c r="J92" s="45" t="str">
        <f t="shared" si="1"/>
        <v/>
      </c>
    </row>
    <row r="93" spans="1:10" x14ac:dyDescent="0.25">
      <c r="A93" s="43">
        <v>44929</v>
      </c>
      <c r="B93" s="40" t="s">
        <v>9232</v>
      </c>
      <c r="C93" s="40" t="s">
        <v>8992</v>
      </c>
      <c r="D93" s="40" t="s">
        <v>9233</v>
      </c>
      <c r="E93" s="38">
        <v>424200</v>
      </c>
      <c r="F93" s="42" t="s">
        <v>8998</v>
      </c>
      <c r="G93" s="38">
        <v>42420</v>
      </c>
      <c r="H93" s="40" t="s">
        <v>9234</v>
      </c>
      <c r="I93" s="40" t="s">
        <v>9235</v>
      </c>
      <c r="J93" s="45" t="str">
        <f t="shared" si="1"/>
        <v/>
      </c>
    </row>
    <row r="94" spans="1:10" x14ac:dyDescent="0.25">
      <c r="A94" s="43">
        <v>44929</v>
      </c>
      <c r="B94" s="40" t="s">
        <v>9236</v>
      </c>
      <c r="C94" s="40" t="s">
        <v>8992</v>
      </c>
      <c r="D94" s="40" t="s">
        <v>9237</v>
      </c>
      <c r="E94" s="38">
        <v>865200</v>
      </c>
      <c r="F94" s="42" t="s">
        <v>8998</v>
      </c>
      <c r="G94" s="38">
        <v>86520</v>
      </c>
      <c r="H94" s="40" t="s">
        <v>9001</v>
      </c>
      <c r="I94" s="40" t="s">
        <v>9002</v>
      </c>
      <c r="J94" s="45" t="str">
        <f t="shared" si="1"/>
        <v/>
      </c>
    </row>
    <row r="95" spans="1:10" x14ac:dyDescent="0.25">
      <c r="A95" s="43">
        <v>44929</v>
      </c>
      <c r="B95" s="40" t="s">
        <v>9238</v>
      </c>
      <c r="C95" s="40" t="s">
        <v>8992</v>
      </c>
      <c r="D95" s="40" t="s">
        <v>9239</v>
      </c>
      <c r="E95" s="38">
        <v>865200</v>
      </c>
      <c r="F95" s="42" t="s">
        <v>8998</v>
      </c>
      <c r="G95" s="38">
        <v>86520</v>
      </c>
      <c r="H95" s="40" t="s">
        <v>9001</v>
      </c>
      <c r="I95" s="40" t="s">
        <v>9002</v>
      </c>
      <c r="J95" s="45" t="str">
        <f t="shared" si="1"/>
        <v/>
      </c>
    </row>
    <row r="96" spans="1:10" x14ac:dyDescent="0.25">
      <c r="A96" s="43">
        <v>44929</v>
      </c>
      <c r="B96" s="40" t="s">
        <v>9240</v>
      </c>
      <c r="C96" s="40" t="s">
        <v>8992</v>
      </c>
      <c r="D96" s="40" t="s">
        <v>9241</v>
      </c>
      <c r="E96" s="38">
        <v>848400</v>
      </c>
      <c r="F96" s="42" t="s">
        <v>8998</v>
      </c>
      <c r="G96" s="38">
        <v>84840</v>
      </c>
      <c r="H96" s="40" t="s">
        <v>9242</v>
      </c>
      <c r="I96" s="40" t="s">
        <v>9243</v>
      </c>
      <c r="J96" s="45" t="str">
        <f t="shared" si="1"/>
        <v/>
      </c>
    </row>
    <row r="97" spans="1:10" x14ac:dyDescent="0.25">
      <c r="A97" s="43">
        <v>44929</v>
      </c>
      <c r="B97" s="40" t="s">
        <v>9244</v>
      </c>
      <c r="C97" s="40" t="s">
        <v>8992</v>
      </c>
      <c r="D97" s="40" t="s">
        <v>9245</v>
      </c>
      <c r="E97" s="38">
        <v>865200</v>
      </c>
      <c r="F97" s="42" t="s">
        <v>8998</v>
      </c>
      <c r="G97" s="38">
        <v>86520</v>
      </c>
      <c r="H97" s="40" t="s">
        <v>9001</v>
      </c>
      <c r="I97" s="40" t="s">
        <v>9002</v>
      </c>
      <c r="J97" s="45" t="str">
        <f t="shared" si="1"/>
        <v/>
      </c>
    </row>
    <row r="98" spans="1:10" x14ac:dyDescent="0.25">
      <c r="A98" s="43">
        <v>44929</v>
      </c>
      <c r="B98" s="40" t="s">
        <v>9246</v>
      </c>
      <c r="C98" s="40" t="s">
        <v>8992</v>
      </c>
      <c r="D98" s="40" t="s">
        <v>9247</v>
      </c>
      <c r="E98" s="38">
        <v>865200</v>
      </c>
      <c r="F98" s="42" t="s">
        <v>8998</v>
      </c>
      <c r="G98" s="38">
        <v>86520</v>
      </c>
      <c r="H98" s="40" t="s">
        <v>9001</v>
      </c>
      <c r="I98" s="40" t="s">
        <v>9002</v>
      </c>
      <c r="J98" s="45" t="str">
        <f t="shared" si="1"/>
        <v/>
      </c>
    </row>
    <row r="99" spans="1:10" x14ac:dyDescent="0.25">
      <c r="A99" s="43">
        <v>44929</v>
      </c>
      <c r="B99" s="40" t="s">
        <v>9248</v>
      </c>
      <c r="C99" s="40" t="s">
        <v>8992</v>
      </c>
      <c r="D99" s="40" t="s">
        <v>9249</v>
      </c>
      <c r="E99" s="38">
        <v>865200</v>
      </c>
      <c r="F99" s="42" t="s">
        <v>8998</v>
      </c>
      <c r="G99" s="38">
        <v>86520</v>
      </c>
      <c r="H99" s="40" t="s">
        <v>9001</v>
      </c>
      <c r="I99" s="40" t="s">
        <v>9002</v>
      </c>
      <c r="J99" s="45" t="str">
        <f t="shared" si="1"/>
        <v/>
      </c>
    </row>
    <row r="100" spans="1:10" x14ac:dyDescent="0.25">
      <c r="A100" s="43">
        <v>44929</v>
      </c>
      <c r="B100" s="40" t="s">
        <v>9250</v>
      </c>
      <c r="C100" s="40" t="s">
        <v>8992</v>
      </c>
      <c r="D100" s="40" t="s">
        <v>9251</v>
      </c>
      <c r="E100" s="38">
        <v>865200</v>
      </c>
      <c r="F100" s="42" t="s">
        <v>8998</v>
      </c>
      <c r="G100" s="38">
        <v>86520</v>
      </c>
      <c r="H100" s="40" t="s">
        <v>9001</v>
      </c>
      <c r="I100" s="40" t="s">
        <v>9002</v>
      </c>
      <c r="J100" s="45" t="str">
        <f t="shared" si="1"/>
        <v/>
      </c>
    </row>
    <row r="101" spans="1:10" x14ac:dyDescent="0.25">
      <c r="A101" s="43">
        <v>44929</v>
      </c>
      <c r="B101" s="40" t="s">
        <v>9252</v>
      </c>
      <c r="C101" s="40" t="s">
        <v>8992</v>
      </c>
      <c r="D101" s="40" t="s">
        <v>9253</v>
      </c>
      <c r="E101" s="38">
        <v>865200</v>
      </c>
      <c r="F101" s="42" t="s">
        <v>8998</v>
      </c>
      <c r="G101" s="38">
        <v>86520</v>
      </c>
      <c r="H101" s="40" t="s">
        <v>9001</v>
      </c>
      <c r="I101" s="40" t="s">
        <v>9002</v>
      </c>
      <c r="J101" s="45" t="str">
        <f t="shared" si="1"/>
        <v/>
      </c>
    </row>
    <row r="102" spans="1:10" x14ac:dyDescent="0.25">
      <c r="A102" s="43">
        <v>44929</v>
      </c>
      <c r="B102" s="40" t="s">
        <v>9254</v>
      </c>
      <c r="C102" s="40" t="s">
        <v>8992</v>
      </c>
      <c r="D102" s="40" t="s">
        <v>9255</v>
      </c>
      <c r="E102" s="38">
        <v>865200</v>
      </c>
      <c r="F102" s="42" t="s">
        <v>8998</v>
      </c>
      <c r="G102" s="38">
        <v>86520</v>
      </c>
      <c r="H102" s="40" t="s">
        <v>9001</v>
      </c>
      <c r="I102" s="40" t="s">
        <v>9002</v>
      </c>
      <c r="J102" s="45" t="str">
        <f t="shared" si="1"/>
        <v/>
      </c>
    </row>
    <row r="103" spans="1:10" x14ac:dyDescent="0.25">
      <c r="A103" s="43">
        <v>44929</v>
      </c>
      <c r="B103" s="40" t="s">
        <v>9256</v>
      </c>
      <c r="C103" s="40" t="s">
        <v>8992</v>
      </c>
      <c r="D103" s="40" t="s">
        <v>9257</v>
      </c>
      <c r="E103" s="38">
        <v>865200</v>
      </c>
      <c r="F103" s="42" t="s">
        <v>8998</v>
      </c>
      <c r="G103" s="38">
        <v>86520</v>
      </c>
      <c r="H103" s="40" t="s">
        <v>9001</v>
      </c>
      <c r="I103" s="40" t="s">
        <v>9002</v>
      </c>
      <c r="J103" s="45" t="str">
        <f t="shared" si="1"/>
        <v/>
      </c>
    </row>
    <row r="104" spans="1:10" x14ac:dyDescent="0.25">
      <c r="A104" s="43">
        <v>44929</v>
      </c>
      <c r="B104" s="40" t="s">
        <v>9258</v>
      </c>
      <c r="C104" s="40" t="s">
        <v>8992</v>
      </c>
      <c r="D104" s="40" t="s">
        <v>9259</v>
      </c>
      <c r="E104" s="38">
        <v>865200</v>
      </c>
      <c r="F104" s="42" t="s">
        <v>8998</v>
      </c>
      <c r="G104" s="38">
        <v>86520</v>
      </c>
      <c r="H104" s="40" t="s">
        <v>9001</v>
      </c>
      <c r="I104" s="40" t="s">
        <v>9002</v>
      </c>
      <c r="J104" s="45" t="str">
        <f t="shared" si="1"/>
        <v/>
      </c>
    </row>
    <row r="105" spans="1:10" x14ac:dyDescent="0.25">
      <c r="A105" s="43">
        <v>44929</v>
      </c>
      <c r="B105" s="40" t="s">
        <v>9260</v>
      </c>
      <c r="C105" s="40" t="s">
        <v>8992</v>
      </c>
      <c r="D105" s="40" t="s">
        <v>9261</v>
      </c>
      <c r="E105" s="38">
        <v>865200</v>
      </c>
      <c r="F105" s="42" t="s">
        <v>8998</v>
      </c>
      <c r="G105" s="38">
        <v>86520</v>
      </c>
      <c r="H105" s="40" t="s">
        <v>9001</v>
      </c>
      <c r="I105" s="40" t="s">
        <v>9002</v>
      </c>
      <c r="J105" s="45" t="str">
        <f t="shared" si="1"/>
        <v/>
      </c>
    </row>
    <row r="106" spans="1:10" x14ac:dyDescent="0.25">
      <c r="A106" s="43">
        <v>44929</v>
      </c>
      <c r="B106" s="40" t="s">
        <v>9262</v>
      </c>
      <c r="C106" s="40" t="s">
        <v>8992</v>
      </c>
      <c r="D106" s="40" t="s">
        <v>9263</v>
      </c>
      <c r="E106" s="38">
        <v>865200</v>
      </c>
      <c r="F106" s="42" t="s">
        <v>8998</v>
      </c>
      <c r="G106" s="38">
        <v>86520</v>
      </c>
      <c r="H106" s="40" t="s">
        <v>9001</v>
      </c>
      <c r="I106" s="40" t="s">
        <v>9002</v>
      </c>
      <c r="J106" s="45" t="str">
        <f t="shared" si="1"/>
        <v/>
      </c>
    </row>
    <row r="107" spans="1:10" x14ac:dyDescent="0.25">
      <c r="A107" s="43">
        <v>44929</v>
      </c>
      <c r="B107" s="40" t="s">
        <v>9264</v>
      </c>
      <c r="C107" s="40" t="s">
        <v>8992</v>
      </c>
      <c r="D107" s="40" t="s">
        <v>9265</v>
      </c>
      <c r="E107" s="38">
        <v>865200</v>
      </c>
      <c r="F107" s="42" t="s">
        <v>8998</v>
      </c>
      <c r="G107" s="38">
        <v>86520</v>
      </c>
      <c r="H107" s="40" t="s">
        <v>9001</v>
      </c>
      <c r="I107" s="40" t="s">
        <v>9002</v>
      </c>
      <c r="J107" s="45" t="str">
        <f t="shared" si="1"/>
        <v/>
      </c>
    </row>
    <row r="108" spans="1:10" x14ac:dyDescent="0.25">
      <c r="A108" s="43">
        <v>44929</v>
      </c>
      <c r="B108" s="40" t="s">
        <v>9266</v>
      </c>
      <c r="C108" s="40" t="s">
        <v>8992</v>
      </c>
      <c r="D108" s="40" t="s">
        <v>9267</v>
      </c>
      <c r="E108" s="38">
        <v>848400</v>
      </c>
      <c r="F108" s="42" t="s">
        <v>8998</v>
      </c>
      <c r="G108" s="38">
        <v>84840</v>
      </c>
      <c r="H108" s="40" t="s">
        <v>9268</v>
      </c>
      <c r="I108" s="40" t="s">
        <v>9269</v>
      </c>
      <c r="J108" s="45" t="str">
        <f t="shared" si="1"/>
        <v/>
      </c>
    </row>
    <row r="109" spans="1:10" x14ac:dyDescent="0.25">
      <c r="A109" s="43">
        <v>44929</v>
      </c>
      <c r="B109" s="40" t="s">
        <v>9270</v>
      </c>
      <c r="C109" s="40" t="s">
        <v>8992</v>
      </c>
      <c r="D109" s="40" t="s">
        <v>9271</v>
      </c>
      <c r="E109" s="38">
        <v>865200</v>
      </c>
      <c r="F109" s="42" t="s">
        <v>8998</v>
      </c>
      <c r="G109" s="38">
        <v>86520</v>
      </c>
      <c r="H109" s="40" t="s">
        <v>9001</v>
      </c>
      <c r="I109" s="40" t="s">
        <v>9002</v>
      </c>
      <c r="J109" s="45" t="str">
        <f t="shared" si="1"/>
        <v/>
      </c>
    </row>
    <row r="110" spans="1:10" x14ac:dyDescent="0.25">
      <c r="A110" s="43">
        <v>44929</v>
      </c>
      <c r="B110" s="40" t="s">
        <v>9272</v>
      </c>
      <c r="C110" s="40" t="s">
        <v>8992</v>
      </c>
      <c r="D110" s="40" t="s">
        <v>9273</v>
      </c>
      <c r="E110" s="38">
        <v>1207533</v>
      </c>
      <c r="F110" s="42" t="s">
        <v>8998</v>
      </c>
      <c r="G110" s="38">
        <v>120753</v>
      </c>
      <c r="H110" s="40" t="s">
        <v>9001</v>
      </c>
      <c r="I110" s="40" t="s">
        <v>9002</v>
      </c>
      <c r="J110" s="45" t="str">
        <f t="shared" si="1"/>
        <v/>
      </c>
    </row>
    <row r="111" spans="1:10" x14ac:dyDescent="0.25">
      <c r="A111" s="43">
        <v>44929</v>
      </c>
      <c r="B111" s="40" t="s">
        <v>9274</v>
      </c>
      <c r="C111" s="40" t="s">
        <v>8992</v>
      </c>
      <c r="D111" s="40" t="s">
        <v>9275</v>
      </c>
      <c r="E111" s="38">
        <v>303618</v>
      </c>
      <c r="F111" s="42" t="s">
        <v>8998</v>
      </c>
      <c r="G111" s="38">
        <v>30362</v>
      </c>
      <c r="H111" s="40" t="s">
        <v>9001</v>
      </c>
      <c r="I111" s="40" t="s">
        <v>9002</v>
      </c>
      <c r="J111" s="45" t="str">
        <f t="shared" si="1"/>
        <v/>
      </c>
    </row>
    <row r="112" spans="1:10" x14ac:dyDescent="0.25">
      <c r="A112" s="43">
        <v>44929</v>
      </c>
      <c r="B112" s="40" t="s">
        <v>9276</v>
      </c>
      <c r="C112" s="40" t="s">
        <v>8992</v>
      </c>
      <c r="D112" s="40" t="s">
        <v>9277</v>
      </c>
      <c r="E112" s="38">
        <v>848400</v>
      </c>
      <c r="F112" s="42" t="s">
        <v>8998</v>
      </c>
      <c r="G112" s="38">
        <v>84840</v>
      </c>
      <c r="H112" s="40" t="s">
        <v>9278</v>
      </c>
      <c r="I112" s="40" t="s">
        <v>9279</v>
      </c>
      <c r="J112" s="45" t="str">
        <f t="shared" si="1"/>
        <v/>
      </c>
    </row>
    <row r="113" spans="1:10" x14ac:dyDescent="0.25">
      <c r="A113" s="43">
        <v>44929</v>
      </c>
      <c r="B113" s="40" t="s">
        <v>9280</v>
      </c>
      <c r="C113" s="40" t="s">
        <v>8992</v>
      </c>
      <c r="D113" s="40" t="s">
        <v>9281</v>
      </c>
      <c r="E113" s="38">
        <v>594546</v>
      </c>
      <c r="F113" s="42" t="s">
        <v>8998</v>
      </c>
      <c r="G113" s="38">
        <v>59455</v>
      </c>
      <c r="H113" s="40" t="s">
        <v>9001</v>
      </c>
      <c r="I113" s="40" t="s">
        <v>9002</v>
      </c>
      <c r="J113" s="45" t="str">
        <f t="shared" si="1"/>
        <v/>
      </c>
    </row>
    <row r="114" spans="1:10" x14ac:dyDescent="0.25">
      <c r="A114" s="43">
        <v>44929</v>
      </c>
      <c r="B114" s="40" t="s">
        <v>9282</v>
      </c>
      <c r="C114" s="40" t="s">
        <v>8992</v>
      </c>
      <c r="D114" s="40" t="s">
        <v>9283</v>
      </c>
      <c r="E114" s="38">
        <v>1191848</v>
      </c>
      <c r="F114" s="42" t="s">
        <v>8998</v>
      </c>
      <c r="G114" s="38">
        <v>119185</v>
      </c>
      <c r="H114" s="40" t="s">
        <v>9284</v>
      </c>
      <c r="I114" s="40" t="s">
        <v>9285</v>
      </c>
      <c r="J114" s="45" t="str">
        <f t="shared" si="1"/>
        <v/>
      </c>
    </row>
    <row r="115" spans="1:10" x14ac:dyDescent="0.25">
      <c r="A115" s="43">
        <v>44929</v>
      </c>
      <c r="B115" s="40" t="s">
        <v>9287</v>
      </c>
      <c r="C115" s="40" t="s">
        <v>8992</v>
      </c>
      <c r="D115" s="40" t="s">
        <v>9288</v>
      </c>
      <c r="E115" s="38">
        <v>848400</v>
      </c>
      <c r="F115" s="42" t="s">
        <v>8998</v>
      </c>
      <c r="G115" s="38">
        <v>84840</v>
      </c>
      <c r="H115" s="40" t="s">
        <v>9289</v>
      </c>
      <c r="I115" s="40" t="s">
        <v>9290</v>
      </c>
      <c r="J115" s="45" t="str">
        <f t="shared" si="1"/>
        <v/>
      </c>
    </row>
    <row r="116" spans="1:10" x14ac:dyDescent="0.25">
      <c r="A116" s="43">
        <v>44929</v>
      </c>
      <c r="B116" s="40" t="s">
        <v>9291</v>
      </c>
      <c r="C116" s="40" t="s">
        <v>8992</v>
      </c>
      <c r="D116" s="40" t="s">
        <v>9292</v>
      </c>
      <c r="E116" s="38">
        <v>3286065</v>
      </c>
      <c r="F116" s="42" t="s">
        <v>8998</v>
      </c>
      <c r="G116" s="38">
        <v>328607</v>
      </c>
      <c r="H116" s="40" t="s">
        <v>9289</v>
      </c>
      <c r="I116" s="40" t="s">
        <v>9290</v>
      </c>
      <c r="J116" s="45" t="str">
        <f t="shared" si="1"/>
        <v/>
      </c>
    </row>
    <row r="117" spans="1:10" x14ac:dyDescent="0.25">
      <c r="A117" s="43">
        <v>44929</v>
      </c>
      <c r="B117" s="40" t="s">
        <v>9293</v>
      </c>
      <c r="C117" s="40" t="s">
        <v>8992</v>
      </c>
      <c r="D117" s="40" t="s">
        <v>9294</v>
      </c>
      <c r="E117" s="38">
        <v>43346330</v>
      </c>
      <c r="F117" s="42" t="s">
        <v>8998</v>
      </c>
      <c r="G117" s="38">
        <v>4334633</v>
      </c>
      <c r="H117" s="40" t="s">
        <v>9295</v>
      </c>
      <c r="I117" s="40" t="s">
        <v>9296</v>
      </c>
      <c r="J117" s="45" t="str">
        <f t="shared" si="1"/>
        <v/>
      </c>
    </row>
    <row r="118" spans="1:10" x14ac:dyDescent="0.25">
      <c r="A118" s="43">
        <v>44929</v>
      </c>
      <c r="B118" s="40" t="s">
        <v>9297</v>
      </c>
      <c r="C118" s="40" t="s">
        <v>8992</v>
      </c>
      <c r="D118" s="40" t="s">
        <v>9298</v>
      </c>
      <c r="E118" s="38">
        <v>1345181</v>
      </c>
      <c r="F118" s="42" t="s">
        <v>8998</v>
      </c>
      <c r="G118" s="38">
        <v>134518</v>
      </c>
      <c r="H118" s="40" t="s">
        <v>9295</v>
      </c>
      <c r="I118" s="40" t="s">
        <v>9296</v>
      </c>
      <c r="J118" s="45" t="str">
        <f t="shared" si="1"/>
        <v/>
      </c>
    </row>
    <row r="119" spans="1:10" x14ac:dyDescent="0.25">
      <c r="A119" s="43">
        <v>44929</v>
      </c>
      <c r="B119" s="40" t="s">
        <v>9299</v>
      </c>
      <c r="C119" s="40" t="s">
        <v>8992</v>
      </c>
      <c r="D119" s="40" t="s">
        <v>9300</v>
      </c>
      <c r="E119" s="38">
        <v>424200</v>
      </c>
      <c r="F119" s="42" t="s">
        <v>8998</v>
      </c>
      <c r="G119" s="38">
        <v>42420</v>
      </c>
      <c r="H119" s="40" t="s">
        <v>9301</v>
      </c>
      <c r="I119" s="40" t="s">
        <v>9302</v>
      </c>
      <c r="J119" s="45" t="str">
        <f t="shared" si="1"/>
        <v/>
      </c>
    </row>
    <row r="120" spans="1:10" x14ac:dyDescent="0.25">
      <c r="A120" s="43">
        <v>44929</v>
      </c>
      <c r="B120" s="40" t="s">
        <v>9303</v>
      </c>
      <c r="C120" s="40" t="s">
        <v>8992</v>
      </c>
      <c r="D120" s="40" t="s">
        <v>9304</v>
      </c>
      <c r="E120" s="38">
        <v>1642063</v>
      </c>
      <c r="F120" s="42" t="s">
        <v>8998</v>
      </c>
      <c r="G120" s="38">
        <v>164206</v>
      </c>
      <c r="H120" s="40" t="s">
        <v>9301</v>
      </c>
      <c r="I120" s="40" t="s">
        <v>9302</v>
      </c>
      <c r="J120" s="45" t="str">
        <f t="shared" si="1"/>
        <v/>
      </c>
    </row>
    <row r="121" spans="1:10" x14ac:dyDescent="0.25">
      <c r="A121" s="43">
        <v>44929</v>
      </c>
      <c r="B121" s="40" t="s">
        <v>9305</v>
      </c>
      <c r="C121" s="40" t="s">
        <v>8992</v>
      </c>
      <c r="D121" s="40" t="s">
        <v>9306</v>
      </c>
      <c r="E121" s="38">
        <v>1696800</v>
      </c>
      <c r="F121" s="42" t="s">
        <v>8998</v>
      </c>
      <c r="G121" s="38">
        <v>169680</v>
      </c>
      <c r="H121" s="40" t="s">
        <v>9307</v>
      </c>
      <c r="I121" s="40" t="s">
        <v>9308</v>
      </c>
      <c r="J121" s="45" t="str">
        <f t="shared" si="1"/>
        <v/>
      </c>
    </row>
    <row r="122" spans="1:10" x14ac:dyDescent="0.25">
      <c r="A122" s="43">
        <v>44929</v>
      </c>
      <c r="B122" s="40" t="s">
        <v>9309</v>
      </c>
      <c r="C122" s="40" t="s">
        <v>8992</v>
      </c>
      <c r="D122" s="40" t="s">
        <v>9310</v>
      </c>
      <c r="E122" s="38">
        <v>2223465</v>
      </c>
      <c r="F122" s="42" t="s">
        <v>8998</v>
      </c>
      <c r="G122" s="38">
        <v>222347</v>
      </c>
      <c r="H122" s="40" t="s">
        <v>9311</v>
      </c>
      <c r="I122" s="40" t="s">
        <v>9312</v>
      </c>
      <c r="J122" s="45" t="str">
        <f t="shared" si="1"/>
        <v/>
      </c>
    </row>
    <row r="123" spans="1:10" x14ac:dyDescent="0.25">
      <c r="A123" s="43">
        <v>44929</v>
      </c>
      <c r="B123" s="40" t="s">
        <v>9313</v>
      </c>
      <c r="C123" s="40" t="s">
        <v>8992</v>
      </c>
      <c r="D123" s="40" t="s">
        <v>9314</v>
      </c>
      <c r="E123" s="38">
        <v>848400</v>
      </c>
      <c r="F123" s="42" t="s">
        <v>8998</v>
      </c>
      <c r="G123" s="38">
        <v>84840</v>
      </c>
      <c r="H123" s="40" t="s">
        <v>9315</v>
      </c>
      <c r="I123" s="40" t="s">
        <v>9316</v>
      </c>
      <c r="J123" s="45" t="str">
        <f t="shared" si="1"/>
        <v/>
      </c>
    </row>
    <row r="124" spans="1:10" x14ac:dyDescent="0.25">
      <c r="A124" s="43">
        <v>44929</v>
      </c>
      <c r="B124" s="40" t="s">
        <v>9317</v>
      </c>
      <c r="C124" s="40" t="s">
        <v>8992</v>
      </c>
      <c r="D124" s="40" t="s">
        <v>9318</v>
      </c>
      <c r="E124" s="38">
        <v>1974917</v>
      </c>
      <c r="F124" s="42" t="s">
        <v>8998</v>
      </c>
      <c r="G124" s="38">
        <v>197492</v>
      </c>
      <c r="H124" s="40" t="s">
        <v>9315</v>
      </c>
      <c r="I124" s="40" t="s">
        <v>9316</v>
      </c>
      <c r="J124" s="45" t="str">
        <f t="shared" si="1"/>
        <v/>
      </c>
    </row>
    <row r="125" spans="1:10" x14ac:dyDescent="0.25">
      <c r="A125" s="43">
        <v>44929</v>
      </c>
      <c r="B125" s="40" t="s">
        <v>9319</v>
      </c>
      <c r="C125" s="40" t="s">
        <v>8992</v>
      </c>
      <c r="D125" s="40" t="s">
        <v>9320</v>
      </c>
      <c r="E125" s="38">
        <v>1696800</v>
      </c>
      <c r="F125" s="42" t="s">
        <v>8998</v>
      </c>
      <c r="G125" s="38">
        <v>169680</v>
      </c>
      <c r="H125" s="40" t="s">
        <v>9321</v>
      </c>
      <c r="I125" s="40" t="s">
        <v>9322</v>
      </c>
      <c r="J125" s="45" t="str">
        <f t="shared" si="1"/>
        <v/>
      </c>
    </row>
    <row r="126" spans="1:10" x14ac:dyDescent="0.25">
      <c r="A126" s="43">
        <v>44929</v>
      </c>
      <c r="B126" s="40" t="s">
        <v>9323</v>
      </c>
      <c r="C126" s="40" t="s">
        <v>8992</v>
      </c>
      <c r="D126" s="40" t="s">
        <v>9324</v>
      </c>
      <c r="E126" s="38">
        <v>7109189</v>
      </c>
      <c r="F126" s="42" t="s">
        <v>8998</v>
      </c>
      <c r="G126" s="38">
        <v>710919</v>
      </c>
      <c r="H126" s="40" t="s">
        <v>9321</v>
      </c>
      <c r="I126" s="40" t="s">
        <v>9322</v>
      </c>
      <c r="J126" s="45" t="str">
        <f t="shared" si="1"/>
        <v/>
      </c>
    </row>
    <row r="127" spans="1:10" x14ac:dyDescent="0.25">
      <c r="A127" s="43">
        <v>44929</v>
      </c>
      <c r="B127" s="40" t="s">
        <v>9325</v>
      </c>
      <c r="C127" s="40" t="s">
        <v>8992</v>
      </c>
      <c r="D127" s="40" t="s">
        <v>9326</v>
      </c>
      <c r="E127" s="38">
        <v>2690364</v>
      </c>
      <c r="F127" s="42" t="s">
        <v>8998</v>
      </c>
      <c r="G127" s="38">
        <v>269036</v>
      </c>
      <c r="H127" s="40" t="s">
        <v>9327</v>
      </c>
      <c r="I127" s="40" t="s">
        <v>9328</v>
      </c>
      <c r="J127" s="45" t="str">
        <f t="shared" si="1"/>
        <v/>
      </c>
    </row>
    <row r="128" spans="1:10" x14ac:dyDescent="0.25">
      <c r="A128" s="43">
        <v>44929</v>
      </c>
      <c r="B128" s="40" t="s">
        <v>9329</v>
      </c>
      <c r="C128" s="40" t="s">
        <v>8992</v>
      </c>
      <c r="D128" s="40" t="s">
        <v>9330</v>
      </c>
      <c r="E128" s="38">
        <v>5102977</v>
      </c>
      <c r="F128" s="42" t="s">
        <v>8998</v>
      </c>
      <c r="G128" s="38">
        <v>510298</v>
      </c>
      <c r="H128" s="40" t="s">
        <v>9331</v>
      </c>
      <c r="I128" s="40" t="s">
        <v>9332</v>
      </c>
      <c r="J128" s="45" t="str">
        <f t="shared" si="1"/>
        <v/>
      </c>
    </row>
    <row r="129" spans="1:10" x14ac:dyDescent="0.25">
      <c r="A129" s="43">
        <v>44929</v>
      </c>
      <c r="B129" s="40" t="s">
        <v>9333</v>
      </c>
      <c r="C129" s="40" t="s">
        <v>8992</v>
      </c>
      <c r="D129" s="40" t="s">
        <v>9334</v>
      </c>
      <c r="E129" s="38">
        <v>1696800</v>
      </c>
      <c r="F129" s="42" t="s">
        <v>8998</v>
      </c>
      <c r="G129" s="38">
        <v>169680</v>
      </c>
      <c r="H129" s="40" t="s">
        <v>9331</v>
      </c>
      <c r="I129" s="40" t="s">
        <v>9332</v>
      </c>
      <c r="J129" s="45" t="str">
        <f t="shared" si="1"/>
        <v/>
      </c>
    </row>
    <row r="130" spans="1:10" x14ac:dyDescent="0.25">
      <c r="A130" s="43">
        <v>44929</v>
      </c>
      <c r="B130" s="40" t="s">
        <v>9335</v>
      </c>
      <c r="C130" s="40" t="s">
        <v>8992</v>
      </c>
      <c r="D130" s="40" t="s">
        <v>9336</v>
      </c>
      <c r="E130" s="38">
        <v>848400</v>
      </c>
      <c r="F130" s="42" t="s">
        <v>8998</v>
      </c>
      <c r="G130" s="38">
        <v>84840</v>
      </c>
      <c r="H130" s="40" t="s">
        <v>9337</v>
      </c>
      <c r="I130" s="40" t="s">
        <v>9338</v>
      </c>
      <c r="J130" s="45" t="str">
        <f t="shared" si="1"/>
        <v/>
      </c>
    </row>
    <row r="131" spans="1:10" x14ac:dyDescent="0.25">
      <c r="A131" s="43">
        <v>44929</v>
      </c>
      <c r="B131" s="40" t="s">
        <v>9339</v>
      </c>
      <c r="C131" s="40" t="s">
        <v>8992</v>
      </c>
      <c r="D131" s="40" t="s">
        <v>9340</v>
      </c>
      <c r="E131" s="38">
        <v>734310</v>
      </c>
      <c r="F131" s="42" t="s">
        <v>8998</v>
      </c>
      <c r="G131" s="38">
        <v>73431</v>
      </c>
      <c r="H131" s="40" t="s">
        <v>9337</v>
      </c>
      <c r="I131" s="40" t="s">
        <v>9338</v>
      </c>
      <c r="J131" s="45" t="str">
        <f t="shared" si="1"/>
        <v/>
      </c>
    </row>
    <row r="132" spans="1:10" x14ac:dyDescent="0.25">
      <c r="A132" s="43">
        <v>44929</v>
      </c>
      <c r="B132" s="40" t="s">
        <v>9341</v>
      </c>
      <c r="C132" s="40" t="s">
        <v>8992</v>
      </c>
      <c r="D132" s="40" t="s">
        <v>9342</v>
      </c>
      <c r="E132" s="38">
        <v>6392789</v>
      </c>
      <c r="F132" s="42" t="s">
        <v>8998</v>
      </c>
      <c r="G132" s="38">
        <v>639279</v>
      </c>
      <c r="H132" s="40" t="s">
        <v>9343</v>
      </c>
      <c r="I132" s="40" t="s">
        <v>9344</v>
      </c>
      <c r="J132" s="45" t="str">
        <f t="shared" si="1"/>
        <v/>
      </c>
    </row>
    <row r="133" spans="1:10" x14ac:dyDescent="0.25">
      <c r="A133" s="43">
        <v>44929</v>
      </c>
      <c r="B133" s="40" t="s">
        <v>9345</v>
      </c>
      <c r="C133" s="40" t="s">
        <v>8992</v>
      </c>
      <c r="D133" s="40" t="s">
        <v>9346</v>
      </c>
      <c r="E133" s="38">
        <v>5140170</v>
      </c>
      <c r="F133" s="42" t="s">
        <v>8998</v>
      </c>
      <c r="G133" s="38">
        <v>514017</v>
      </c>
      <c r="H133" s="40" t="s">
        <v>9347</v>
      </c>
      <c r="I133" s="40" t="s">
        <v>9348</v>
      </c>
      <c r="J133" s="45" t="str">
        <f t="shared" ref="J133:J196" si="2">IF(E133&lt;0,"ht","")</f>
        <v/>
      </c>
    </row>
    <row r="134" spans="1:10" x14ac:dyDescent="0.25">
      <c r="A134" s="43">
        <v>44929</v>
      </c>
      <c r="B134" s="40" t="s">
        <v>9349</v>
      </c>
      <c r="C134" s="40" t="s">
        <v>8992</v>
      </c>
      <c r="D134" s="40" t="s">
        <v>9350</v>
      </c>
      <c r="E134" s="38">
        <v>441000</v>
      </c>
      <c r="F134" s="42" t="s">
        <v>8998</v>
      </c>
      <c r="G134" s="38">
        <v>44100</v>
      </c>
      <c r="H134" s="40" t="s">
        <v>9351</v>
      </c>
      <c r="I134" s="40" t="s">
        <v>9352</v>
      </c>
      <c r="J134" s="45" t="str">
        <f t="shared" si="2"/>
        <v/>
      </c>
    </row>
    <row r="135" spans="1:10" x14ac:dyDescent="0.25">
      <c r="A135" s="43">
        <v>44929</v>
      </c>
      <c r="B135" s="40" t="s">
        <v>9353</v>
      </c>
      <c r="C135" s="40" t="s">
        <v>8992</v>
      </c>
      <c r="D135" s="40" t="s">
        <v>9354</v>
      </c>
      <c r="E135" s="38">
        <v>1391040</v>
      </c>
      <c r="F135" s="42" t="s">
        <v>8998</v>
      </c>
      <c r="G135" s="38">
        <v>139104</v>
      </c>
      <c r="H135" s="40" t="s">
        <v>9355</v>
      </c>
      <c r="I135" s="40" t="s">
        <v>9356</v>
      </c>
      <c r="J135" s="45" t="str">
        <f t="shared" si="2"/>
        <v/>
      </c>
    </row>
    <row r="136" spans="1:10" x14ac:dyDescent="0.25">
      <c r="A136" s="43">
        <v>44929</v>
      </c>
      <c r="B136" s="40" t="s">
        <v>9357</v>
      </c>
      <c r="C136" s="40" t="s">
        <v>8992</v>
      </c>
      <c r="D136" s="40" t="s">
        <v>9358</v>
      </c>
      <c r="E136" s="38">
        <v>1956054</v>
      </c>
      <c r="F136" s="42" t="s">
        <v>8998</v>
      </c>
      <c r="G136" s="38">
        <v>195605</v>
      </c>
      <c r="H136" s="40" t="s">
        <v>9355</v>
      </c>
      <c r="I136" s="40" t="s">
        <v>9356</v>
      </c>
      <c r="J136" s="45" t="str">
        <f t="shared" si="2"/>
        <v/>
      </c>
    </row>
    <row r="137" spans="1:10" x14ac:dyDescent="0.25">
      <c r="A137" s="43">
        <v>44929</v>
      </c>
      <c r="B137" s="40" t="s">
        <v>9359</v>
      </c>
      <c r="C137" s="40" t="s">
        <v>8992</v>
      </c>
      <c r="D137" s="40" t="s">
        <v>9360</v>
      </c>
      <c r="E137" s="38">
        <v>865200</v>
      </c>
      <c r="F137" s="42" t="s">
        <v>8998</v>
      </c>
      <c r="G137" s="38">
        <v>86520</v>
      </c>
      <c r="H137" s="40" t="s">
        <v>9001</v>
      </c>
      <c r="I137" s="40" t="s">
        <v>9002</v>
      </c>
      <c r="J137" s="45" t="str">
        <f t="shared" si="2"/>
        <v/>
      </c>
    </row>
    <row r="138" spans="1:10" x14ac:dyDescent="0.25">
      <c r="A138" s="43">
        <v>44929</v>
      </c>
      <c r="B138" s="40" t="s">
        <v>9362</v>
      </c>
      <c r="C138" s="40" t="s">
        <v>8992</v>
      </c>
      <c r="D138" s="40" t="s">
        <v>9363</v>
      </c>
      <c r="E138" s="38">
        <v>865200</v>
      </c>
      <c r="F138" s="42" t="s">
        <v>8998</v>
      </c>
      <c r="G138" s="38">
        <v>86520</v>
      </c>
      <c r="H138" s="40" t="s">
        <v>9001</v>
      </c>
      <c r="I138" s="40" t="s">
        <v>9002</v>
      </c>
      <c r="J138" s="45" t="str">
        <f t="shared" si="2"/>
        <v/>
      </c>
    </row>
    <row r="139" spans="1:10" x14ac:dyDescent="0.25">
      <c r="A139" s="43">
        <v>44929</v>
      </c>
      <c r="B139" s="40" t="s">
        <v>9364</v>
      </c>
      <c r="C139" s="40" t="s">
        <v>8992</v>
      </c>
      <c r="D139" s="40" t="s">
        <v>9365</v>
      </c>
      <c r="E139" s="38">
        <v>865200</v>
      </c>
      <c r="F139" s="42" t="s">
        <v>8998</v>
      </c>
      <c r="G139" s="38">
        <v>86520</v>
      </c>
      <c r="H139" s="40" t="s">
        <v>9001</v>
      </c>
      <c r="I139" s="40" t="s">
        <v>9002</v>
      </c>
      <c r="J139" s="45" t="str">
        <f t="shared" si="2"/>
        <v/>
      </c>
    </row>
    <row r="140" spans="1:10" x14ac:dyDescent="0.25">
      <c r="A140" s="43">
        <v>44929</v>
      </c>
      <c r="B140" s="40" t="s">
        <v>9367</v>
      </c>
      <c r="C140" s="40" t="s">
        <v>8992</v>
      </c>
      <c r="D140" s="40" t="s">
        <v>9368</v>
      </c>
      <c r="E140" s="38">
        <v>865200</v>
      </c>
      <c r="F140" s="42" t="s">
        <v>8998</v>
      </c>
      <c r="G140" s="38">
        <v>86520</v>
      </c>
      <c r="H140" s="40" t="s">
        <v>9001</v>
      </c>
      <c r="I140" s="40" t="s">
        <v>9002</v>
      </c>
      <c r="J140" s="45" t="str">
        <f t="shared" si="2"/>
        <v/>
      </c>
    </row>
    <row r="141" spans="1:10" x14ac:dyDescent="0.25">
      <c r="A141" s="43">
        <v>44929</v>
      </c>
      <c r="B141" s="40" t="s">
        <v>9369</v>
      </c>
      <c r="C141" s="40" t="s">
        <v>8992</v>
      </c>
      <c r="D141" s="40" t="s">
        <v>9370</v>
      </c>
      <c r="E141" s="38">
        <v>424200</v>
      </c>
      <c r="F141" s="42" t="s">
        <v>8998</v>
      </c>
      <c r="G141" s="38">
        <v>42420</v>
      </c>
      <c r="H141" s="40" t="s">
        <v>9001</v>
      </c>
      <c r="I141" s="40" t="s">
        <v>9002</v>
      </c>
      <c r="J141" s="45" t="str">
        <f t="shared" si="2"/>
        <v/>
      </c>
    </row>
    <row r="142" spans="1:10" x14ac:dyDescent="0.25">
      <c r="A142" s="43">
        <v>44929</v>
      </c>
      <c r="B142" s="40" t="s">
        <v>9371</v>
      </c>
      <c r="C142" s="40" t="s">
        <v>8992</v>
      </c>
      <c r="D142" s="40" t="s">
        <v>9372</v>
      </c>
      <c r="E142" s="38">
        <v>865200</v>
      </c>
      <c r="F142" s="42" t="s">
        <v>8998</v>
      </c>
      <c r="G142" s="38">
        <v>86520</v>
      </c>
      <c r="H142" s="40" t="s">
        <v>9001</v>
      </c>
      <c r="I142" s="40" t="s">
        <v>9002</v>
      </c>
      <c r="J142" s="45" t="str">
        <f t="shared" si="2"/>
        <v/>
      </c>
    </row>
    <row r="143" spans="1:10" x14ac:dyDescent="0.25">
      <c r="A143" s="43">
        <v>44929</v>
      </c>
      <c r="B143" s="40" t="s">
        <v>9373</v>
      </c>
      <c r="C143" s="40" t="s">
        <v>8992</v>
      </c>
      <c r="D143" s="40" t="s">
        <v>9374</v>
      </c>
      <c r="E143" s="38">
        <v>865200</v>
      </c>
      <c r="F143" s="42" t="s">
        <v>8998</v>
      </c>
      <c r="G143" s="38">
        <v>86520</v>
      </c>
      <c r="H143" s="40" t="s">
        <v>9001</v>
      </c>
      <c r="I143" s="40" t="s">
        <v>9002</v>
      </c>
      <c r="J143" s="45" t="str">
        <f t="shared" si="2"/>
        <v/>
      </c>
    </row>
    <row r="144" spans="1:10" x14ac:dyDescent="0.25">
      <c r="A144" s="43">
        <v>44929</v>
      </c>
      <c r="B144" s="40" t="s">
        <v>9375</v>
      </c>
      <c r="C144" s="40" t="s">
        <v>8992</v>
      </c>
      <c r="D144" s="40" t="s">
        <v>9376</v>
      </c>
      <c r="E144" s="38">
        <v>865200</v>
      </c>
      <c r="F144" s="42" t="s">
        <v>8998</v>
      </c>
      <c r="G144" s="38">
        <v>86520</v>
      </c>
      <c r="H144" s="40" t="s">
        <v>9001</v>
      </c>
      <c r="I144" s="40" t="s">
        <v>9002</v>
      </c>
      <c r="J144" s="45" t="str">
        <f t="shared" si="2"/>
        <v/>
      </c>
    </row>
    <row r="145" spans="1:10" x14ac:dyDescent="0.25">
      <c r="A145" s="43">
        <v>44929</v>
      </c>
      <c r="B145" s="40" t="s">
        <v>9377</v>
      </c>
      <c r="C145" s="40" t="s">
        <v>8992</v>
      </c>
      <c r="D145" s="40" t="s">
        <v>9378</v>
      </c>
      <c r="E145" s="38">
        <v>865200</v>
      </c>
      <c r="F145" s="42" t="s">
        <v>8998</v>
      </c>
      <c r="G145" s="38">
        <v>86520</v>
      </c>
      <c r="H145" s="40" t="s">
        <v>9001</v>
      </c>
      <c r="I145" s="40" t="s">
        <v>9002</v>
      </c>
      <c r="J145" s="45" t="str">
        <f t="shared" si="2"/>
        <v/>
      </c>
    </row>
    <row r="146" spans="1:10" x14ac:dyDescent="0.25">
      <c r="A146" s="43">
        <v>44929</v>
      </c>
      <c r="B146" s="40" t="s">
        <v>9379</v>
      </c>
      <c r="C146" s="40" t="s">
        <v>8992</v>
      </c>
      <c r="D146" s="40" t="s">
        <v>9380</v>
      </c>
      <c r="E146" s="38">
        <v>865200</v>
      </c>
      <c r="F146" s="42" t="s">
        <v>8998</v>
      </c>
      <c r="G146" s="38">
        <v>86520</v>
      </c>
      <c r="H146" s="40" t="s">
        <v>9001</v>
      </c>
      <c r="I146" s="40" t="s">
        <v>9002</v>
      </c>
      <c r="J146" s="45" t="str">
        <f t="shared" si="2"/>
        <v/>
      </c>
    </row>
    <row r="147" spans="1:10" x14ac:dyDescent="0.25">
      <c r="A147" s="43">
        <v>44929</v>
      </c>
      <c r="B147" s="40" t="s">
        <v>9381</v>
      </c>
      <c r="C147" s="40" t="s">
        <v>8992</v>
      </c>
      <c r="D147" s="40" t="s">
        <v>9382</v>
      </c>
      <c r="E147" s="38">
        <v>865200</v>
      </c>
      <c r="F147" s="42" t="s">
        <v>8998</v>
      </c>
      <c r="G147" s="38">
        <v>86520</v>
      </c>
      <c r="H147" s="40" t="s">
        <v>9001</v>
      </c>
      <c r="I147" s="40" t="s">
        <v>9002</v>
      </c>
      <c r="J147" s="45" t="str">
        <f t="shared" si="2"/>
        <v/>
      </c>
    </row>
    <row r="148" spans="1:10" x14ac:dyDescent="0.25">
      <c r="A148" s="43">
        <v>44929</v>
      </c>
      <c r="B148" s="40" t="s">
        <v>9383</v>
      </c>
      <c r="C148" s="40" t="s">
        <v>8992</v>
      </c>
      <c r="D148" s="40" t="s">
        <v>9384</v>
      </c>
      <c r="E148" s="38">
        <v>950746</v>
      </c>
      <c r="F148" s="42" t="s">
        <v>8998</v>
      </c>
      <c r="G148" s="38">
        <v>95075</v>
      </c>
      <c r="H148" s="40" t="s">
        <v>9001</v>
      </c>
      <c r="I148" s="40" t="s">
        <v>9002</v>
      </c>
      <c r="J148" s="45" t="str">
        <f t="shared" si="2"/>
        <v/>
      </c>
    </row>
    <row r="149" spans="1:10" x14ac:dyDescent="0.25">
      <c r="A149" s="43">
        <v>44929</v>
      </c>
      <c r="B149" s="40" t="s">
        <v>9385</v>
      </c>
      <c r="C149" s="40" t="s">
        <v>8992</v>
      </c>
      <c r="D149" s="40" t="s">
        <v>9386</v>
      </c>
      <c r="E149" s="38">
        <v>865200</v>
      </c>
      <c r="F149" s="42" t="s">
        <v>8998</v>
      </c>
      <c r="G149" s="38">
        <v>86520</v>
      </c>
      <c r="H149" s="40" t="s">
        <v>9001</v>
      </c>
      <c r="I149" s="40" t="s">
        <v>9002</v>
      </c>
      <c r="J149" s="45" t="str">
        <f t="shared" si="2"/>
        <v/>
      </c>
    </row>
    <row r="150" spans="1:10" x14ac:dyDescent="0.25">
      <c r="A150" s="43">
        <v>44929</v>
      </c>
      <c r="B150" s="40" t="s">
        <v>9387</v>
      </c>
      <c r="C150" s="40" t="s">
        <v>8992</v>
      </c>
      <c r="D150" s="40" t="s">
        <v>9388</v>
      </c>
      <c r="E150" s="38">
        <v>865200</v>
      </c>
      <c r="F150" s="42" t="s">
        <v>8998</v>
      </c>
      <c r="G150" s="38">
        <v>86520</v>
      </c>
      <c r="H150" s="40" t="s">
        <v>9001</v>
      </c>
      <c r="I150" s="40" t="s">
        <v>9002</v>
      </c>
      <c r="J150" s="45" t="str">
        <f t="shared" si="2"/>
        <v/>
      </c>
    </row>
    <row r="151" spans="1:10" x14ac:dyDescent="0.25">
      <c r="A151" s="43">
        <v>44929</v>
      </c>
      <c r="B151" s="40" t="s">
        <v>9392</v>
      </c>
      <c r="C151" s="40" t="s">
        <v>8992</v>
      </c>
      <c r="D151" s="40" t="s">
        <v>9393</v>
      </c>
      <c r="E151" s="38">
        <v>3462305</v>
      </c>
      <c r="F151" s="42" t="s">
        <v>8998</v>
      </c>
      <c r="G151" s="38">
        <v>346231</v>
      </c>
      <c r="H151" s="40" t="s">
        <v>9394</v>
      </c>
      <c r="I151" s="40" t="s">
        <v>9395</v>
      </c>
      <c r="J151" s="45" t="str">
        <f t="shared" si="2"/>
        <v/>
      </c>
    </row>
    <row r="152" spans="1:10" x14ac:dyDescent="0.25">
      <c r="A152" s="43">
        <v>44929</v>
      </c>
      <c r="B152" s="40" t="s">
        <v>9396</v>
      </c>
      <c r="C152" s="40" t="s">
        <v>8992</v>
      </c>
      <c r="D152" s="40" t="s">
        <v>9397</v>
      </c>
      <c r="E152" s="38">
        <v>2619823</v>
      </c>
      <c r="F152" s="42" t="s">
        <v>8998</v>
      </c>
      <c r="G152" s="38">
        <v>261982</v>
      </c>
      <c r="H152" s="40" t="s">
        <v>9398</v>
      </c>
      <c r="I152" s="40" t="s">
        <v>9399</v>
      </c>
      <c r="J152" s="45" t="str">
        <f t="shared" si="2"/>
        <v/>
      </c>
    </row>
    <row r="153" spans="1:10" x14ac:dyDescent="0.25">
      <c r="A153" s="43">
        <v>44929</v>
      </c>
      <c r="B153" s="40" t="s">
        <v>9400</v>
      </c>
      <c r="C153" s="40" t="s">
        <v>8992</v>
      </c>
      <c r="D153" s="40" t="s">
        <v>9401</v>
      </c>
      <c r="E153" s="38">
        <v>3036183</v>
      </c>
      <c r="F153" s="42" t="s">
        <v>8998</v>
      </c>
      <c r="G153" s="38">
        <v>303618</v>
      </c>
      <c r="H153" s="40" t="s">
        <v>9402</v>
      </c>
      <c r="I153" s="40" t="s">
        <v>9403</v>
      </c>
      <c r="J153" s="45" t="str">
        <f t="shared" si="2"/>
        <v/>
      </c>
    </row>
    <row r="154" spans="1:10" x14ac:dyDescent="0.25">
      <c r="A154" s="43">
        <v>44929</v>
      </c>
      <c r="B154" s="40" t="s">
        <v>9404</v>
      </c>
      <c r="C154" s="40" t="s">
        <v>8992</v>
      </c>
      <c r="D154" s="40" t="s">
        <v>9405</v>
      </c>
      <c r="E154" s="38">
        <v>1545909</v>
      </c>
      <c r="F154" s="42" t="s">
        <v>8998</v>
      </c>
      <c r="G154" s="38">
        <v>154591</v>
      </c>
      <c r="H154" s="40" t="s">
        <v>9406</v>
      </c>
      <c r="I154" s="40" t="s">
        <v>9407</v>
      </c>
      <c r="J154" s="45" t="str">
        <f t="shared" si="2"/>
        <v/>
      </c>
    </row>
    <row r="155" spans="1:10" x14ac:dyDescent="0.25">
      <c r="A155" s="43">
        <v>44929</v>
      </c>
      <c r="B155" s="40" t="s">
        <v>9408</v>
      </c>
      <c r="C155" s="40" t="s">
        <v>8992</v>
      </c>
      <c r="D155" s="40" t="s">
        <v>9409</v>
      </c>
      <c r="E155" s="38">
        <v>865200</v>
      </c>
      <c r="F155" s="42" t="s">
        <v>8998</v>
      </c>
      <c r="G155" s="38">
        <v>86520</v>
      </c>
      <c r="H155" s="40" t="s">
        <v>9001</v>
      </c>
      <c r="I155" s="40" t="s">
        <v>9002</v>
      </c>
      <c r="J155" s="45" t="str">
        <f t="shared" si="2"/>
        <v/>
      </c>
    </row>
    <row r="156" spans="1:10" x14ac:dyDescent="0.25">
      <c r="A156" s="43">
        <v>44929</v>
      </c>
      <c r="B156" s="40" t="s">
        <v>9410</v>
      </c>
      <c r="C156" s="40" t="s">
        <v>8992</v>
      </c>
      <c r="D156" s="40" t="s">
        <v>9411</v>
      </c>
      <c r="E156" s="38">
        <v>865200</v>
      </c>
      <c r="F156" s="42" t="s">
        <v>8998</v>
      </c>
      <c r="G156" s="38">
        <v>86520</v>
      </c>
      <c r="H156" s="40" t="s">
        <v>9001</v>
      </c>
      <c r="I156" s="40" t="s">
        <v>9002</v>
      </c>
      <c r="J156" s="45" t="str">
        <f t="shared" si="2"/>
        <v/>
      </c>
    </row>
    <row r="157" spans="1:10" x14ac:dyDescent="0.25">
      <c r="A157" s="43">
        <v>44929</v>
      </c>
      <c r="B157" s="40" t="s">
        <v>9412</v>
      </c>
      <c r="C157" s="40" t="s">
        <v>8992</v>
      </c>
      <c r="D157" s="40" t="s">
        <v>9413</v>
      </c>
      <c r="E157" s="38">
        <v>865200</v>
      </c>
      <c r="F157" s="42" t="s">
        <v>8998</v>
      </c>
      <c r="G157" s="38">
        <v>86520</v>
      </c>
      <c r="H157" s="40" t="s">
        <v>9001</v>
      </c>
      <c r="I157" s="40" t="s">
        <v>9002</v>
      </c>
      <c r="J157" s="45" t="str">
        <f t="shared" si="2"/>
        <v/>
      </c>
    </row>
    <row r="158" spans="1:10" x14ac:dyDescent="0.25">
      <c r="A158" s="43">
        <v>44929</v>
      </c>
      <c r="B158" s="40" t="s">
        <v>9414</v>
      </c>
      <c r="C158" s="40" t="s">
        <v>8992</v>
      </c>
      <c r="D158" s="40" t="s">
        <v>9415</v>
      </c>
      <c r="E158" s="38">
        <v>865200</v>
      </c>
      <c r="F158" s="42" t="s">
        <v>8998</v>
      </c>
      <c r="G158" s="38">
        <v>86520</v>
      </c>
      <c r="H158" s="40" t="s">
        <v>9001</v>
      </c>
      <c r="I158" s="40" t="s">
        <v>9002</v>
      </c>
      <c r="J158" s="45" t="str">
        <f t="shared" si="2"/>
        <v/>
      </c>
    </row>
    <row r="159" spans="1:10" x14ac:dyDescent="0.25">
      <c r="A159" s="43">
        <v>44929</v>
      </c>
      <c r="B159" s="40" t="s">
        <v>9416</v>
      </c>
      <c r="C159" s="40" t="s">
        <v>8992</v>
      </c>
      <c r="D159" s="40" t="s">
        <v>9417</v>
      </c>
      <c r="E159" s="38">
        <v>865200</v>
      </c>
      <c r="F159" s="42" t="s">
        <v>8998</v>
      </c>
      <c r="G159" s="38">
        <v>86520</v>
      </c>
      <c r="H159" s="40" t="s">
        <v>9001</v>
      </c>
      <c r="I159" s="40" t="s">
        <v>9002</v>
      </c>
      <c r="J159" s="45" t="str">
        <f t="shared" si="2"/>
        <v/>
      </c>
    </row>
    <row r="160" spans="1:10" x14ac:dyDescent="0.25">
      <c r="A160" s="43">
        <v>44929</v>
      </c>
      <c r="B160" s="40" t="s">
        <v>9418</v>
      </c>
      <c r="C160" s="40" t="s">
        <v>8992</v>
      </c>
      <c r="D160" s="40" t="s">
        <v>9419</v>
      </c>
      <c r="E160" s="38">
        <v>865200</v>
      </c>
      <c r="F160" s="42" t="s">
        <v>8998</v>
      </c>
      <c r="G160" s="38">
        <v>86520</v>
      </c>
      <c r="H160" s="40" t="s">
        <v>9001</v>
      </c>
      <c r="I160" s="40" t="s">
        <v>9002</v>
      </c>
      <c r="J160" s="45" t="str">
        <f t="shared" si="2"/>
        <v/>
      </c>
    </row>
    <row r="161" spans="1:10" x14ac:dyDescent="0.25">
      <c r="A161" s="43">
        <v>44929</v>
      </c>
      <c r="B161" s="40" t="s">
        <v>9420</v>
      </c>
      <c r="C161" s="40" t="s">
        <v>8992</v>
      </c>
      <c r="D161" s="40" t="s">
        <v>9421</v>
      </c>
      <c r="E161" s="38">
        <v>792848</v>
      </c>
      <c r="F161" s="42" t="s">
        <v>8998</v>
      </c>
      <c r="G161" s="38">
        <v>79285</v>
      </c>
      <c r="H161" s="40" t="s">
        <v>9001</v>
      </c>
      <c r="I161" s="40" t="s">
        <v>9002</v>
      </c>
      <c r="J161" s="45" t="str">
        <f t="shared" si="2"/>
        <v/>
      </c>
    </row>
    <row r="162" spans="1:10" x14ac:dyDescent="0.25">
      <c r="A162" s="43">
        <v>44929</v>
      </c>
      <c r="B162" s="40" t="s">
        <v>9422</v>
      </c>
      <c r="C162" s="40" t="s">
        <v>8992</v>
      </c>
      <c r="D162" s="40" t="s">
        <v>9423</v>
      </c>
      <c r="E162" s="38">
        <v>441000</v>
      </c>
      <c r="F162" s="42" t="s">
        <v>8998</v>
      </c>
      <c r="G162" s="38">
        <v>44100</v>
      </c>
      <c r="H162" s="40" t="s">
        <v>9001</v>
      </c>
      <c r="I162" s="40" t="s">
        <v>9002</v>
      </c>
      <c r="J162" s="45" t="str">
        <f t="shared" si="2"/>
        <v/>
      </c>
    </row>
    <row r="163" spans="1:10" x14ac:dyDescent="0.25">
      <c r="A163" s="43">
        <v>44929</v>
      </c>
      <c r="B163" s="40" t="s">
        <v>9424</v>
      </c>
      <c r="C163" s="40" t="s">
        <v>8992</v>
      </c>
      <c r="D163" s="40" t="s">
        <v>9425</v>
      </c>
      <c r="E163" s="38">
        <v>865200</v>
      </c>
      <c r="F163" s="42" t="s">
        <v>8998</v>
      </c>
      <c r="G163" s="38">
        <v>86520</v>
      </c>
      <c r="H163" s="40" t="s">
        <v>9001</v>
      </c>
      <c r="I163" s="40" t="s">
        <v>9002</v>
      </c>
      <c r="J163" s="45" t="str">
        <f t="shared" si="2"/>
        <v/>
      </c>
    </row>
    <row r="164" spans="1:10" x14ac:dyDescent="0.25">
      <c r="A164" s="43">
        <v>44929</v>
      </c>
      <c r="B164" s="40" t="s">
        <v>9426</v>
      </c>
      <c r="C164" s="40" t="s">
        <v>8992</v>
      </c>
      <c r="D164" s="40" t="s">
        <v>9427</v>
      </c>
      <c r="E164" s="38">
        <v>865200</v>
      </c>
      <c r="F164" s="42" t="s">
        <v>8998</v>
      </c>
      <c r="G164" s="38">
        <v>86520</v>
      </c>
      <c r="H164" s="40" t="s">
        <v>9001</v>
      </c>
      <c r="I164" s="40" t="s">
        <v>9002</v>
      </c>
      <c r="J164" s="45" t="str">
        <f t="shared" si="2"/>
        <v/>
      </c>
    </row>
    <row r="165" spans="1:10" x14ac:dyDescent="0.25">
      <c r="A165" s="43">
        <v>44929</v>
      </c>
      <c r="B165" s="40" t="s">
        <v>9428</v>
      </c>
      <c r="C165" s="40" t="s">
        <v>8992</v>
      </c>
      <c r="D165" s="40" t="s">
        <v>9429</v>
      </c>
      <c r="E165" s="38">
        <v>865200</v>
      </c>
      <c r="F165" s="42" t="s">
        <v>8998</v>
      </c>
      <c r="G165" s="38">
        <v>86520</v>
      </c>
      <c r="H165" s="40" t="s">
        <v>9001</v>
      </c>
      <c r="I165" s="40" t="s">
        <v>9002</v>
      </c>
      <c r="J165" s="45" t="str">
        <f t="shared" si="2"/>
        <v/>
      </c>
    </row>
    <row r="166" spans="1:10" x14ac:dyDescent="0.25">
      <c r="A166" s="43">
        <v>44929</v>
      </c>
      <c r="B166" s="40" t="s">
        <v>9430</v>
      </c>
      <c r="C166" s="40" t="s">
        <v>8992</v>
      </c>
      <c r="D166" s="40" t="s">
        <v>9431</v>
      </c>
      <c r="E166" s="38">
        <v>865200</v>
      </c>
      <c r="F166" s="42" t="s">
        <v>8998</v>
      </c>
      <c r="G166" s="38">
        <v>86520</v>
      </c>
      <c r="H166" s="40" t="s">
        <v>9001</v>
      </c>
      <c r="I166" s="40" t="s">
        <v>9002</v>
      </c>
      <c r="J166" s="45" t="str">
        <f t="shared" si="2"/>
        <v/>
      </c>
    </row>
    <row r="167" spans="1:10" x14ac:dyDescent="0.25">
      <c r="A167" s="43">
        <v>44929</v>
      </c>
      <c r="B167" s="40" t="s">
        <v>9432</v>
      </c>
      <c r="C167" s="40" t="s">
        <v>8992</v>
      </c>
      <c r="D167" s="40" t="s">
        <v>9433</v>
      </c>
      <c r="E167" s="38">
        <v>865200</v>
      </c>
      <c r="F167" s="42" t="s">
        <v>8998</v>
      </c>
      <c r="G167" s="38">
        <v>86520</v>
      </c>
      <c r="H167" s="40" t="s">
        <v>9001</v>
      </c>
      <c r="I167" s="40" t="s">
        <v>9002</v>
      </c>
      <c r="J167" s="45" t="str">
        <f t="shared" si="2"/>
        <v/>
      </c>
    </row>
    <row r="168" spans="1:10" x14ac:dyDescent="0.25">
      <c r="A168" s="43">
        <v>44929</v>
      </c>
      <c r="B168" s="40" t="s">
        <v>9434</v>
      </c>
      <c r="C168" s="40" t="s">
        <v>8992</v>
      </c>
      <c r="D168" s="40" t="s">
        <v>9435</v>
      </c>
      <c r="E168" s="38">
        <v>865200</v>
      </c>
      <c r="F168" s="42" t="s">
        <v>8998</v>
      </c>
      <c r="G168" s="38">
        <v>86520</v>
      </c>
      <c r="H168" s="40" t="s">
        <v>9001</v>
      </c>
      <c r="I168" s="40" t="s">
        <v>9002</v>
      </c>
      <c r="J168" s="45" t="str">
        <f t="shared" si="2"/>
        <v/>
      </c>
    </row>
    <row r="169" spans="1:10" x14ac:dyDescent="0.25">
      <c r="A169" s="43">
        <v>44929</v>
      </c>
      <c r="B169" s="40" t="s">
        <v>9436</v>
      </c>
      <c r="C169" s="40" t="s">
        <v>8992</v>
      </c>
      <c r="D169" s="40" t="s">
        <v>9437</v>
      </c>
      <c r="E169" s="38">
        <v>865200</v>
      </c>
      <c r="F169" s="42" t="s">
        <v>8998</v>
      </c>
      <c r="G169" s="38">
        <v>86520</v>
      </c>
      <c r="H169" s="40" t="s">
        <v>9001</v>
      </c>
      <c r="I169" s="40" t="s">
        <v>9002</v>
      </c>
      <c r="J169" s="45" t="str">
        <f t="shared" si="2"/>
        <v/>
      </c>
    </row>
    <row r="170" spans="1:10" x14ac:dyDescent="0.25">
      <c r="A170" s="43">
        <v>44930</v>
      </c>
      <c r="B170" s="40" t="s">
        <v>8999</v>
      </c>
      <c r="C170" s="40" t="s">
        <v>9438</v>
      </c>
      <c r="D170" s="40" t="s">
        <v>8994</v>
      </c>
      <c r="E170" s="38">
        <v>-188798</v>
      </c>
      <c r="F170" s="42" t="s">
        <v>9114</v>
      </c>
      <c r="G170" s="38">
        <v>-15104</v>
      </c>
      <c r="H170" s="40" t="s">
        <v>9439</v>
      </c>
      <c r="I170" s="40" t="s">
        <v>9440</v>
      </c>
      <c r="J170" s="45" t="str">
        <f t="shared" si="2"/>
        <v>ht</v>
      </c>
    </row>
    <row r="171" spans="1:10" x14ac:dyDescent="0.25">
      <c r="A171" s="43">
        <v>44930</v>
      </c>
      <c r="B171" s="40" t="s">
        <v>9022</v>
      </c>
      <c r="C171" s="40" t="s">
        <v>9441</v>
      </c>
      <c r="D171" s="40" t="s">
        <v>8994</v>
      </c>
      <c r="E171" s="38">
        <v>-111058</v>
      </c>
      <c r="F171" s="42" t="s">
        <v>9114</v>
      </c>
      <c r="G171" s="38">
        <v>-8885</v>
      </c>
      <c r="H171" s="40" t="s">
        <v>9034</v>
      </c>
      <c r="I171" s="40" t="s">
        <v>9035</v>
      </c>
      <c r="J171" s="45" t="str">
        <f t="shared" si="2"/>
        <v>ht</v>
      </c>
    </row>
    <row r="172" spans="1:10" x14ac:dyDescent="0.25">
      <c r="A172" s="43">
        <v>44930</v>
      </c>
      <c r="B172" s="40" t="s">
        <v>9042</v>
      </c>
      <c r="C172" s="40" t="s">
        <v>9442</v>
      </c>
      <c r="D172" s="40" t="s">
        <v>8994</v>
      </c>
      <c r="E172" s="38">
        <v>-183150</v>
      </c>
      <c r="F172" s="42" t="s">
        <v>9114</v>
      </c>
      <c r="G172" s="38">
        <v>-14652</v>
      </c>
      <c r="H172" s="40" t="s">
        <v>9406</v>
      </c>
      <c r="I172" s="40" t="s">
        <v>9407</v>
      </c>
      <c r="J172" s="45" t="str">
        <f t="shared" si="2"/>
        <v>ht</v>
      </c>
    </row>
    <row r="173" spans="1:10" x14ac:dyDescent="0.25">
      <c r="A173" s="43">
        <v>44930</v>
      </c>
      <c r="B173" s="40" t="s">
        <v>9189</v>
      </c>
      <c r="C173" s="40" t="s">
        <v>9443</v>
      </c>
      <c r="D173" s="40" t="s">
        <v>8994</v>
      </c>
      <c r="E173" s="38">
        <v>-582859</v>
      </c>
      <c r="F173" s="42" t="s">
        <v>9114</v>
      </c>
      <c r="G173" s="38">
        <v>-46629</v>
      </c>
      <c r="H173" s="40" t="s">
        <v>9001</v>
      </c>
      <c r="I173" s="40" t="s">
        <v>9002</v>
      </c>
      <c r="J173" s="45" t="str">
        <f t="shared" si="2"/>
        <v>ht</v>
      </c>
    </row>
    <row r="174" spans="1:10" x14ac:dyDescent="0.25">
      <c r="A174" s="43">
        <v>44930</v>
      </c>
      <c r="B174" s="40" t="s">
        <v>9218</v>
      </c>
      <c r="C174" s="40" t="s">
        <v>9443</v>
      </c>
      <c r="D174" s="40" t="s">
        <v>8994</v>
      </c>
      <c r="E174" s="38">
        <v>-151204</v>
      </c>
      <c r="F174" s="42" t="s">
        <v>9114</v>
      </c>
      <c r="G174" s="38">
        <v>-12097</v>
      </c>
      <c r="H174" s="40" t="s">
        <v>9001</v>
      </c>
      <c r="I174" s="40" t="s">
        <v>9002</v>
      </c>
      <c r="J174" s="45" t="str">
        <f t="shared" si="2"/>
        <v>ht</v>
      </c>
    </row>
    <row r="175" spans="1:10" x14ac:dyDescent="0.25">
      <c r="A175" s="43">
        <v>44930</v>
      </c>
      <c r="B175" s="40" t="s">
        <v>9276</v>
      </c>
      <c r="C175" s="40" t="s">
        <v>9443</v>
      </c>
      <c r="D175" s="40" t="s">
        <v>8994</v>
      </c>
      <c r="E175" s="38">
        <v>-111058</v>
      </c>
      <c r="F175" s="42" t="s">
        <v>9114</v>
      </c>
      <c r="G175" s="38">
        <v>-8885</v>
      </c>
      <c r="H175" s="40" t="s">
        <v>9001</v>
      </c>
      <c r="I175" s="40" t="s">
        <v>9002</v>
      </c>
      <c r="J175" s="45" t="str">
        <f t="shared" si="2"/>
        <v>ht</v>
      </c>
    </row>
    <row r="176" spans="1:10" x14ac:dyDescent="0.25">
      <c r="A176" s="43">
        <v>44930</v>
      </c>
      <c r="B176" s="40" t="s">
        <v>9309</v>
      </c>
      <c r="C176" s="40" t="s">
        <v>9443</v>
      </c>
      <c r="D176" s="40" t="s">
        <v>8994</v>
      </c>
      <c r="E176" s="38">
        <v>-211422</v>
      </c>
      <c r="F176" s="42" t="s">
        <v>9114</v>
      </c>
      <c r="G176" s="38">
        <v>-16914</v>
      </c>
      <c r="H176" s="40" t="s">
        <v>9001</v>
      </c>
      <c r="I176" s="40" t="s">
        <v>9002</v>
      </c>
      <c r="J176" s="45" t="str">
        <f t="shared" si="2"/>
        <v>ht</v>
      </c>
    </row>
    <row r="177" spans="1:10" x14ac:dyDescent="0.25">
      <c r="A177" s="43">
        <v>44930</v>
      </c>
      <c r="B177" s="40" t="s">
        <v>9444</v>
      </c>
      <c r="C177" s="40" t="s">
        <v>8992</v>
      </c>
      <c r="D177" s="40" t="s">
        <v>9445</v>
      </c>
      <c r="E177" s="38">
        <v>865200</v>
      </c>
      <c r="F177" s="42" t="s">
        <v>8998</v>
      </c>
      <c r="G177" s="38">
        <v>86520</v>
      </c>
      <c r="H177" s="40" t="s">
        <v>9001</v>
      </c>
      <c r="I177" s="40" t="s">
        <v>9002</v>
      </c>
      <c r="J177" s="45" t="str">
        <f t="shared" si="2"/>
        <v/>
      </c>
    </row>
    <row r="178" spans="1:10" x14ac:dyDescent="0.25">
      <c r="A178" s="43">
        <v>44930</v>
      </c>
      <c r="B178" s="40" t="s">
        <v>9446</v>
      </c>
      <c r="C178" s="40" t="s">
        <v>8992</v>
      </c>
      <c r="D178" s="40" t="s">
        <v>9447</v>
      </c>
      <c r="E178" s="38">
        <v>865200</v>
      </c>
      <c r="F178" s="42" t="s">
        <v>8998</v>
      </c>
      <c r="G178" s="38">
        <v>86520</v>
      </c>
      <c r="H178" s="40" t="s">
        <v>9448</v>
      </c>
      <c r="I178" s="40" t="s">
        <v>9449</v>
      </c>
      <c r="J178" s="45" t="str">
        <f t="shared" si="2"/>
        <v/>
      </c>
    </row>
    <row r="179" spans="1:10" x14ac:dyDescent="0.25">
      <c r="A179" s="43">
        <v>44930</v>
      </c>
      <c r="B179" s="40" t="s">
        <v>9452</v>
      </c>
      <c r="C179" s="40" t="s">
        <v>8992</v>
      </c>
      <c r="D179" s="40" t="s">
        <v>9453</v>
      </c>
      <c r="E179" s="38">
        <v>14595776</v>
      </c>
      <c r="F179" s="42" t="s">
        <v>8998</v>
      </c>
      <c r="G179" s="38">
        <v>1459578</v>
      </c>
      <c r="H179" s="40" t="s">
        <v>9068</v>
      </c>
      <c r="I179" s="40" t="s">
        <v>9069</v>
      </c>
      <c r="J179" s="45" t="str">
        <f t="shared" si="2"/>
        <v/>
      </c>
    </row>
    <row r="180" spans="1:10" x14ac:dyDescent="0.25">
      <c r="A180" s="43">
        <v>44930</v>
      </c>
      <c r="B180" s="40" t="s">
        <v>9455</v>
      </c>
      <c r="C180" s="40" t="s">
        <v>8992</v>
      </c>
      <c r="D180" s="40" t="s">
        <v>9456</v>
      </c>
      <c r="E180" s="38">
        <v>734310</v>
      </c>
      <c r="F180" s="42" t="s">
        <v>8998</v>
      </c>
      <c r="G180" s="38">
        <v>73431</v>
      </c>
      <c r="H180" s="40" t="s">
        <v>9001</v>
      </c>
      <c r="I180" s="40" t="s">
        <v>9002</v>
      </c>
      <c r="J180" s="45" t="str">
        <f t="shared" si="2"/>
        <v/>
      </c>
    </row>
    <row r="181" spans="1:10" x14ac:dyDescent="0.25">
      <c r="A181" s="43">
        <v>44930</v>
      </c>
      <c r="B181" s="40" t="s">
        <v>9462</v>
      </c>
      <c r="C181" s="40" t="s">
        <v>8992</v>
      </c>
      <c r="D181" s="40" t="s">
        <v>9463</v>
      </c>
      <c r="E181" s="38">
        <v>1197934</v>
      </c>
      <c r="F181" s="42" t="s">
        <v>8998</v>
      </c>
      <c r="G181" s="38">
        <v>119793</v>
      </c>
      <c r="H181" s="40" t="s">
        <v>9284</v>
      </c>
      <c r="I181" s="40" t="s">
        <v>9285</v>
      </c>
      <c r="J181" s="45" t="str">
        <f t="shared" si="2"/>
        <v/>
      </c>
    </row>
    <row r="182" spans="1:10" x14ac:dyDescent="0.25">
      <c r="A182" s="43">
        <v>44930</v>
      </c>
      <c r="B182" s="40" t="s">
        <v>9464</v>
      </c>
      <c r="C182" s="40" t="s">
        <v>8992</v>
      </c>
      <c r="D182" s="40" t="s">
        <v>9465</v>
      </c>
      <c r="E182" s="38">
        <v>976090</v>
      </c>
      <c r="F182" s="42" t="s">
        <v>8998</v>
      </c>
      <c r="G182" s="38">
        <v>97609</v>
      </c>
      <c r="H182" s="40" t="s">
        <v>9284</v>
      </c>
      <c r="I182" s="40" t="s">
        <v>9285</v>
      </c>
      <c r="J182" s="45" t="str">
        <f t="shared" si="2"/>
        <v/>
      </c>
    </row>
    <row r="183" spans="1:10" x14ac:dyDescent="0.25">
      <c r="A183" s="43">
        <v>44930</v>
      </c>
      <c r="B183" s="40" t="s">
        <v>9466</v>
      </c>
      <c r="C183" s="40" t="s">
        <v>8992</v>
      </c>
      <c r="D183" s="40" t="s">
        <v>9467</v>
      </c>
      <c r="E183" s="38">
        <v>1013960</v>
      </c>
      <c r="F183" s="42" t="s">
        <v>8998</v>
      </c>
      <c r="G183" s="38">
        <v>101396</v>
      </c>
      <c r="H183" s="40" t="s">
        <v>9284</v>
      </c>
      <c r="I183" s="40" t="s">
        <v>9285</v>
      </c>
      <c r="J183" s="45" t="str">
        <f t="shared" si="2"/>
        <v/>
      </c>
    </row>
    <row r="184" spans="1:10" x14ac:dyDescent="0.25">
      <c r="A184" s="43">
        <v>44930</v>
      </c>
      <c r="B184" s="40" t="s">
        <v>9468</v>
      </c>
      <c r="C184" s="40" t="s">
        <v>8992</v>
      </c>
      <c r="D184" s="40" t="s">
        <v>9469</v>
      </c>
      <c r="E184" s="38">
        <v>1695678</v>
      </c>
      <c r="F184" s="42" t="s">
        <v>8998</v>
      </c>
      <c r="G184" s="38">
        <v>169568</v>
      </c>
      <c r="H184" s="40" t="s">
        <v>9284</v>
      </c>
      <c r="I184" s="40" t="s">
        <v>9285</v>
      </c>
      <c r="J184" s="45" t="str">
        <f t="shared" si="2"/>
        <v/>
      </c>
    </row>
    <row r="185" spans="1:10" x14ac:dyDescent="0.25">
      <c r="A185" s="43">
        <v>44930</v>
      </c>
      <c r="B185" s="40" t="s">
        <v>9470</v>
      </c>
      <c r="C185" s="40" t="s">
        <v>8992</v>
      </c>
      <c r="D185" s="40" t="s">
        <v>9471</v>
      </c>
      <c r="E185" s="38">
        <v>1481443</v>
      </c>
      <c r="F185" s="42" t="s">
        <v>8998</v>
      </c>
      <c r="G185" s="38">
        <v>148144</v>
      </c>
      <c r="H185" s="40" t="s">
        <v>9284</v>
      </c>
      <c r="I185" s="40" t="s">
        <v>9285</v>
      </c>
      <c r="J185" s="45" t="str">
        <f t="shared" si="2"/>
        <v/>
      </c>
    </row>
    <row r="186" spans="1:10" x14ac:dyDescent="0.25">
      <c r="A186" s="43">
        <v>44930</v>
      </c>
      <c r="B186" s="40" t="s">
        <v>9472</v>
      </c>
      <c r="C186" s="40" t="s">
        <v>8992</v>
      </c>
      <c r="D186" s="40" t="s">
        <v>9473</v>
      </c>
      <c r="E186" s="38">
        <v>865200</v>
      </c>
      <c r="F186" s="42" t="s">
        <v>8998</v>
      </c>
      <c r="G186" s="38">
        <v>86520</v>
      </c>
      <c r="H186" s="40" t="s">
        <v>9001</v>
      </c>
      <c r="I186" s="40" t="s">
        <v>9002</v>
      </c>
      <c r="J186" s="45" t="str">
        <f t="shared" si="2"/>
        <v/>
      </c>
    </row>
    <row r="187" spans="1:10" x14ac:dyDescent="0.25">
      <c r="A187" s="43">
        <v>44930</v>
      </c>
      <c r="B187" s="40" t="s">
        <v>9474</v>
      </c>
      <c r="C187" s="40" t="s">
        <v>8992</v>
      </c>
      <c r="D187" s="40" t="s">
        <v>9475</v>
      </c>
      <c r="E187" s="38">
        <v>865200</v>
      </c>
      <c r="F187" s="42" t="s">
        <v>8998</v>
      </c>
      <c r="G187" s="38">
        <v>86520</v>
      </c>
      <c r="H187" s="40" t="s">
        <v>9001</v>
      </c>
      <c r="I187" s="40" t="s">
        <v>9002</v>
      </c>
      <c r="J187" s="45" t="str">
        <f t="shared" si="2"/>
        <v/>
      </c>
    </row>
    <row r="188" spans="1:10" x14ac:dyDescent="0.25">
      <c r="A188" s="43">
        <v>44930</v>
      </c>
      <c r="B188" s="40" t="s">
        <v>9476</v>
      </c>
      <c r="C188" s="40" t="s">
        <v>8992</v>
      </c>
      <c r="D188" s="40" t="s">
        <v>9477</v>
      </c>
      <c r="E188" s="38">
        <v>943993</v>
      </c>
      <c r="F188" s="42" t="s">
        <v>8998</v>
      </c>
      <c r="G188" s="38">
        <v>94399</v>
      </c>
      <c r="H188" s="40" t="s">
        <v>9278</v>
      </c>
      <c r="I188" s="40" t="s">
        <v>9279</v>
      </c>
      <c r="J188" s="45" t="str">
        <f t="shared" si="2"/>
        <v/>
      </c>
    </row>
    <row r="189" spans="1:10" x14ac:dyDescent="0.25">
      <c r="A189" s="43">
        <v>44930</v>
      </c>
      <c r="B189" s="40" t="s">
        <v>9478</v>
      </c>
      <c r="C189" s="40" t="s">
        <v>8992</v>
      </c>
      <c r="D189" s="40" t="s">
        <v>9479</v>
      </c>
      <c r="E189" s="38">
        <v>865200</v>
      </c>
      <c r="F189" s="42" t="s">
        <v>8998</v>
      </c>
      <c r="G189" s="38">
        <v>86520</v>
      </c>
      <c r="H189" s="40" t="s">
        <v>9001</v>
      </c>
      <c r="I189" s="40" t="s">
        <v>9002</v>
      </c>
      <c r="J189" s="45" t="str">
        <f t="shared" si="2"/>
        <v/>
      </c>
    </row>
    <row r="190" spans="1:10" x14ac:dyDescent="0.25">
      <c r="A190" s="43">
        <v>44930</v>
      </c>
      <c r="B190" s="40" t="s">
        <v>9480</v>
      </c>
      <c r="C190" s="40" t="s">
        <v>8992</v>
      </c>
      <c r="D190" s="40" t="s">
        <v>9481</v>
      </c>
      <c r="E190" s="38">
        <v>865200</v>
      </c>
      <c r="F190" s="42" t="s">
        <v>8998</v>
      </c>
      <c r="G190" s="38">
        <v>86520</v>
      </c>
      <c r="H190" s="40" t="s">
        <v>9001</v>
      </c>
      <c r="I190" s="40" t="s">
        <v>9002</v>
      </c>
      <c r="J190" s="45" t="str">
        <f t="shared" si="2"/>
        <v/>
      </c>
    </row>
    <row r="191" spans="1:10" x14ac:dyDescent="0.25">
      <c r="A191" s="43">
        <v>44930</v>
      </c>
      <c r="B191" s="40" t="s">
        <v>9482</v>
      </c>
      <c r="C191" s="40" t="s">
        <v>8992</v>
      </c>
      <c r="D191" s="40" t="s">
        <v>9483</v>
      </c>
      <c r="E191" s="38">
        <v>504615</v>
      </c>
      <c r="F191" s="42" t="s">
        <v>8998</v>
      </c>
      <c r="G191" s="38">
        <v>50462</v>
      </c>
      <c r="H191" s="40" t="s">
        <v>9001</v>
      </c>
      <c r="I191" s="40" t="s">
        <v>9002</v>
      </c>
      <c r="J191" s="45" t="str">
        <f t="shared" si="2"/>
        <v/>
      </c>
    </row>
    <row r="192" spans="1:10" x14ac:dyDescent="0.25">
      <c r="A192" s="43">
        <v>44930</v>
      </c>
      <c r="B192" s="40" t="s">
        <v>9484</v>
      </c>
      <c r="C192" s="40" t="s">
        <v>8992</v>
      </c>
      <c r="D192" s="40" t="s">
        <v>9485</v>
      </c>
      <c r="E192" s="38">
        <v>848400</v>
      </c>
      <c r="F192" s="42" t="s">
        <v>8998</v>
      </c>
      <c r="G192" s="38">
        <v>84840</v>
      </c>
      <c r="H192" s="40" t="s">
        <v>9486</v>
      </c>
      <c r="I192" s="40" t="s">
        <v>9487</v>
      </c>
      <c r="J192" s="45" t="str">
        <f t="shared" si="2"/>
        <v/>
      </c>
    </row>
    <row r="193" spans="1:10" x14ac:dyDescent="0.25">
      <c r="A193" s="43">
        <v>44930</v>
      </c>
      <c r="B193" s="40" t="s">
        <v>9488</v>
      </c>
      <c r="C193" s="40" t="s">
        <v>8992</v>
      </c>
      <c r="D193" s="40" t="s">
        <v>9489</v>
      </c>
      <c r="E193" s="38">
        <v>567883</v>
      </c>
      <c r="F193" s="42" t="s">
        <v>8998</v>
      </c>
      <c r="G193" s="38">
        <v>56788</v>
      </c>
      <c r="H193" s="40" t="s">
        <v>9001</v>
      </c>
      <c r="I193" s="40" t="s">
        <v>9002</v>
      </c>
      <c r="J193" s="45" t="str">
        <f t="shared" si="2"/>
        <v/>
      </c>
    </row>
    <row r="194" spans="1:10" x14ac:dyDescent="0.25">
      <c r="A194" s="43">
        <v>44930</v>
      </c>
      <c r="B194" s="40" t="s">
        <v>9490</v>
      </c>
      <c r="C194" s="40" t="s">
        <v>8992</v>
      </c>
      <c r="D194" s="40" t="s">
        <v>9491</v>
      </c>
      <c r="E194" s="38">
        <v>865200</v>
      </c>
      <c r="F194" s="42" t="s">
        <v>8998</v>
      </c>
      <c r="G194" s="38">
        <v>86520</v>
      </c>
      <c r="H194" s="40" t="s">
        <v>9001</v>
      </c>
      <c r="I194" s="40" t="s">
        <v>9002</v>
      </c>
      <c r="J194" s="45" t="str">
        <f t="shared" si="2"/>
        <v/>
      </c>
    </row>
    <row r="195" spans="1:10" x14ac:dyDescent="0.25">
      <c r="A195" s="43">
        <v>44930</v>
      </c>
      <c r="B195" s="40" t="s">
        <v>9492</v>
      </c>
      <c r="C195" s="40" t="s">
        <v>8992</v>
      </c>
      <c r="D195" s="40" t="s">
        <v>9493</v>
      </c>
      <c r="E195" s="38">
        <v>865200</v>
      </c>
      <c r="F195" s="42" t="s">
        <v>8998</v>
      </c>
      <c r="G195" s="38">
        <v>86520</v>
      </c>
      <c r="H195" s="40" t="s">
        <v>9001</v>
      </c>
      <c r="I195" s="40" t="s">
        <v>9002</v>
      </c>
      <c r="J195" s="45" t="str">
        <f t="shared" si="2"/>
        <v/>
      </c>
    </row>
    <row r="196" spans="1:10" x14ac:dyDescent="0.25">
      <c r="A196" s="43">
        <v>44930</v>
      </c>
      <c r="B196" s="40" t="s">
        <v>9494</v>
      </c>
      <c r="C196" s="40" t="s">
        <v>8992</v>
      </c>
      <c r="D196" s="40" t="s">
        <v>9495</v>
      </c>
      <c r="E196" s="38">
        <v>424200</v>
      </c>
      <c r="F196" s="42" t="s">
        <v>8998</v>
      </c>
      <c r="G196" s="38">
        <v>42420</v>
      </c>
      <c r="H196" s="40" t="s">
        <v>9001</v>
      </c>
      <c r="I196" s="40" t="s">
        <v>9002</v>
      </c>
      <c r="J196" s="45" t="str">
        <f t="shared" si="2"/>
        <v/>
      </c>
    </row>
    <row r="197" spans="1:10" x14ac:dyDescent="0.25">
      <c r="A197" s="43">
        <v>44930</v>
      </c>
      <c r="B197" s="40" t="s">
        <v>9496</v>
      </c>
      <c r="C197" s="40" t="s">
        <v>8992</v>
      </c>
      <c r="D197" s="40" t="s">
        <v>9497</v>
      </c>
      <c r="E197" s="38">
        <v>2690364</v>
      </c>
      <c r="F197" s="42" t="s">
        <v>8998</v>
      </c>
      <c r="G197" s="38">
        <v>269036</v>
      </c>
      <c r="H197" s="40" t="s">
        <v>9498</v>
      </c>
      <c r="I197" s="40" t="s">
        <v>9499</v>
      </c>
      <c r="J197" s="45" t="str">
        <f t="shared" ref="J197:J260" si="3">IF(E197&lt;0,"ht","")</f>
        <v/>
      </c>
    </row>
    <row r="198" spans="1:10" x14ac:dyDescent="0.25">
      <c r="A198" s="43">
        <v>44930</v>
      </c>
      <c r="B198" s="40" t="s">
        <v>9500</v>
      </c>
      <c r="C198" s="40" t="s">
        <v>8992</v>
      </c>
      <c r="D198" s="40" t="s">
        <v>9501</v>
      </c>
      <c r="E198" s="38">
        <v>1730400</v>
      </c>
      <c r="F198" s="42" t="s">
        <v>8998</v>
      </c>
      <c r="G198" s="38">
        <v>173040</v>
      </c>
      <c r="H198" s="40" t="s">
        <v>9498</v>
      </c>
      <c r="I198" s="40" t="s">
        <v>9499</v>
      </c>
      <c r="J198" s="45" t="str">
        <f t="shared" si="3"/>
        <v/>
      </c>
    </row>
    <row r="199" spans="1:10" x14ac:dyDescent="0.25">
      <c r="A199" s="43">
        <v>44930</v>
      </c>
      <c r="B199" s="40" t="s">
        <v>9502</v>
      </c>
      <c r="C199" s="40" t="s">
        <v>8992</v>
      </c>
      <c r="D199" s="40" t="s">
        <v>9503</v>
      </c>
      <c r="E199" s="38">
        <v>865200</v>
      </c>
      <c r="F199" s="42" t="s">
        <v>8998</v>
      </c>
      <c r="G199" s="38">
        <v>86520</v>
      </c>
      <c r="H199" s="40" t="s">
        <v>9001</v>
      </c>
      <c r="I199" s="40" t="s">
        <v>9002</v>
      </c>
      <c r="J199" s="45" t="str">
        <f t="shared" si="3"/>
        <v/>
      </c>
    </row>
    <row r="200" spans="1:10" x14ac:dyDescent="0.25">
      <c r="A200" s="43">
        <v>44930</v>
      </c>
      <c r="B200" s="40" t="s">
        <v>9504</v>
      </c>
      <c r="C200" s="40" t="s">
        <v>8992</v>
      </c>
      <c r="D200" s="40" t="s">
        <v>9505</v>
      </c>
      <c r="E200" s="38">
        <v>1274641</v>
      </c>
      <c r="F200" s="42" t="s">
        <v>8998</v>
      </c>
      <c r="G200" s="38">
        <v>127464</v>
      </c>
      <c r="H200" s="40" t="s">
        <v>9001</v>
      </c>
      <c r="I200" s="40" t="s">
        <v>9002</v>
      </c>
      <c r="J200" s="45" t="str">
        <f t="shared" si="3"/>
        <v/>
      </c>
    </row>
    <row r="201" spans="1:10" x14ac:dyDescent="0.25">
      <c r="A201" s="43">
        <v>44930</v>
      </c>
      <c r="B201" s="40" t="s">
        <v>9506</v>
      </c>
      <c r="C201" s="40" t="s">
        <v>8992</v>
      </c>
      <c r="D201" s="40" t="s">
        <v>9507</v>
      </c>
      <c r="E201" s="38">
        <v>865200</v>
      </c>
      <c r="F201" s="42" t="s">
        <v>8998</v>
      </c>
      <c r="G201" s="38">
        <v>86520</v>
      </c>
      <c r="H201" s="40" t="s">
        <v>9001</v>
      </c>
      <c r="I201" s="40" t="s">
        <v>9002</v>
      </c>
      <c r="J201" s="45" t="str">
        <f t="shared" si="3"/>
        <v/>
      </c>
    </row>
    <row r="202" spans="1:10" x14ac:dyDescent="0.25">
      <c r="A202" s="43">
        <v>44930</v>
      </c>
      <c r="B202" s="40" t="s">
        <v>9508</v>
      </c>
      <c r="C202" s="40" t="s">
        <v>8992</v>
      </c>
      <c r="D202" s="40" t="s">
        <v>9509</v>
      </c>
      <c r="E202" s="38">
        <v>865200</v>
      </c>
      <c r="F202" s="42" t="s">
        <v>8998</v>
      </c>
      <c r="G202" s="38">
        <v>86520</v>
      </c>
      <c r="H202" s="40" t="s">
        <v>9001</v>
      </c>
      <c r="I202" s="40" t="s">
        <v>9002</v>
      </c>
      <c r="J202" s="45" t="str">
        <f t="shared" si="3"/>
        <v/>
      </c>
    </row>
    <row r="203" spans="1:10" x14ac:dyDescent="0.25">
      <c r="A203" s="43">
        <v>44930</v>
      </c>
      <c r="B203" s="40" t="s">
        <v>9510</v>
      </c>
      <c r="C203" s="40" t="s">
        <v>8992</v>
      </c>
      <c r="D203" s="40" t="s">
        <v>9511</v>
      </c>
      <c r="E203" s="38">
        <v>424200</v>
      </c>
      <c r="F203" s="42" t="s">
        <v>8998</v>
      </c>
      <c r="G203" s="38">
        <v>42420</v>
      </c>
      <c r="H203" s="40" t="s">
        <v>9001</v>
      </c>
      <c r="I203" s="40" t="s">
        <v>9002</v>
      </c>
      <c r="J203" s="45" t="str">
        <f t="shared" si="3"/>
        <v/>
      </c>
    </row>
    <row r="204" spans="1:10" x14ac:dyDescent="0.25">
      <c r="A204" s="43">
        <v>44930</v>
      </c>
      <c r="B204" s="40" t="s">
        <v>9512</v>
      </c>
      <c r="C204" s="40" t="s">
        <v>8992</v>
      </c>
      <c r="D204" s="40" t="s">
        <v>9513</v>
      </c>
      <c r="E204" s="38">
        <v>865200</v>
      </c>
      <c r="F204" s="42" t="s">
        <v>8998</v>
      </c>
      <c r="G204" s="38">
        <v>86520</v>
      </c>
      <c r="H204" s="40" t="s">
        <v>9001</v>
      </c>
      <c r="I204" s="40" t="s">
        <v>9002</v>
      </c>
      <c r="J204" s="45" t="str">
        <f t="shared" si="3"/>
        <v/>
      </c>
    </row>
    <row r="205" spans="1:10" x14ac:dyDescent="0.25">
      <c r="A205" s="43">
        <v>44930</v>
      </c>
      <c r="B205" s="40" t="s">
        <v>9514</v>
      </c>
      <c r="C205" s="40" t="s">
        <v>8992</v>
      </c>
      <c r="D205" s="40" t="s">
        <v>9515</v>
      </c>
      <c r="E205" s="38">
        <v>865200</v>
      </c>
      <c r="F205" s="42" t="s">
        <v>8998</v>
      </c>
      <c r="G205" s="38">
        <v>86520</v>
      </c>
      <c r="H205" s="40" t="s">
        <v>9001</v>
      </c>
      <c r="I205" s="40" t="s">
        <v>9002</v>
      </c>
      <c r="J205" s="45" t="str">
        <f t="shared" si="3"/>
        <v/>
      </c>
    </row>
    <row r="206" spans="1:10" x14ac:dyDescent="0.25">
      <c r="A206" s="43">
        <v>44930</v>
      </c>
      <c r="B206" s="40" t="s">
        <v>9516</v>
      </c>
      <c r="C206" s="40" t="s">
        <v>8992</v>
      </c>
      <c r="D206" s="40" t="s">
        <v>9517</v>
      </c>
      <c r="E206" s="38">
        <v>865200</v>
      </c>
      <c r="F206" s="42" t="s">
        <v>8998</v>
      </c>
      <c r="G206" s="38">
        <v>86520</v>
      </c>
      <c r="H206" s="40" t="s">
        <v>9001</v>
      </c>
      <c r="I206" s="40" t="s">
        <v>9002</v>
      </c>
      <c r="J206" s="45" t="str">
        <f t="shared" si="3"/>
        <v/>
      </c>
    </row>
    <row r="207" spans="1:10" x14ac:dyDescent="0.25">
      <c r="A207" s="43">
        <v>44930</v>
      </c>
      <c r="B207" s="40" t="s">
        <v>9519</v>
      </c>
      <c r="C207" s="40" t="s">
        <v>8992</v>
      </c>
      <c r="D207" s="40" t="s">
        <v>9520</v>
      </c>
      <c r="E207" s="38">
        <v>865200</v>
      </c>
      <c r="F207" s="42" t="s">
        <v>8998</v>
      </c>
      <c r="G207" s="38">
        <v>86520</v>
      </c>
      <c r="H207" s="40" t="s">
        <v>9001</v>
      </c>
      <c r="I207" s="40" t="s">
        <v>9002</v>
      </c>
      <c r="J207" s="45" t="str">
        <f t="shared" si="3"/>
        <v/>
      </c>
    </row>
    <row r="208" spans="1:10" x14ac:dyDescent="0.25">
      <c r="A208" s="43">
        <v>44930</v>
      </c>
      <c r="B208" s="40" t="s">
        <v>9521</v>
      </c>
      <c r="C208" s="40" t="s">
        <v>8992</v>
      </c>
      <c r="D208" s="40" t="s">
        <v>9522</v>
      </c>
      <c r="E208" s="38">
        <v>865200</v>
      </c>
      <c r="F208" s="42" t="s">
        <v>8998</v>
      </c>
      <c r="G208" s="38">
        <v>86520</v>
      </c>
      <c r="H208" s="40" t="s">
        <v>9001</v>
      </c>
      <c r="I208" s="40" t="s">
        <v>9002</v>
      </c>
      <c r="J208" s="45" t="str">
        <f t="shared" si="3"/>
        <v/>
      </c>
    </row>
    <row r="209" spans="1:10" x14ac:dyDescent="0.25">
      <c r="A209" s="43">
        <v>44930</v>
      </c>
      <c r="B209" s="40" t="s">
        <v>9523</v>
      </c>
      <c r="C209" s="40" t="s">
        <v>8992</v>
      </c>
      <c r="D209" s="40" t="s">
        <v>9524</v>
      </c>
      <c r="E209" s="38">
        <v>865200</v>
      </c>
      <c r="F209" s="42" t="s">
        <v>8998</v>
      </c>
      <c r="G209" s="38">
        <v>86520</v>
      </c>
      <c r="H209" s="40" t="s">
        <v>9001</v>
      </c>
      <c r="I209" s="40" t="s">
        <v>9002</v>
      </c>
      <c r="J209" s="45" t="str">
        <f t="shared" si="3"/>
        <v/>
      </c>
    </row>
    <row r="210" spans="1:10" x14ac:dyDescent="0.25">
      <c r="A210" s="43">
        <v>44930</v>
      </c>
      <c r="B210" s="40" t="s">
        <v>9525</v>
      </c>
      <c r="C210" s="40" t="s">
        <v>8992</v>
      </c>
      <c r="D210" s="40" t="s">
        <v>9526</v>
      </c>
      <c r="E210" s="38">
        <v>865200</v>
      </c>
      <c r="F210" s="42" t="s">
        <v>8998</v>
      </c>
      <c r="G210" s="38">
        <v>86520</v>
      </c>
      <c r="H210" s="40" t="s">
        <v>9001</v>
      </c>
      <c r="I210" s="40" t="s">
        <v>9002</v>
      </c>
      <c r="J210" s="45" t="str">
        <f t="shared" si="3"/>
        <v/>
      </c>
    </row>
    <row r="211" spans="1:10" x14ac:dyDescent="0.25">
      <c r="A211" s="43">
        <v>44930</v>
      </c>
      <c r="B211" s="40" t="s">
        <v>9527</v>
      </c>
      <c r="C211" s="40" t="s">
        <v>8992</v>
      </c>
      <c r="D211" s="40" t="s">
        <v>9528</v>
      </c>
      <c r="E211" s="38">
        <v>865200</v>
      </c>
      <c r="F211" s="42" t="s">
        <v>8998</v>
      </c>
      <c r="G211" s="38">
        <v>86520</v>
      </c>
      <c r="H211" s="40" t="s">
        <v>9001</v>
      </c>
      <c r="I211" s="40" t="s">
        <v>9002</v>
      </c>
      <c r="J211" s="45" t="str">
        <f t="shared" si="3"/>
        <v/>
      </c>
    </row>
    <row r="212" spans="1:10" x14ac:dyDescent="0.25">
      <c r="A212" s="43">
        <v>44930</v>
      </c>
      <c r="B212" s="40" t="s">
        <v>9529</v>
      </c>
      <c r="C212" s="40" t="s">
        <v>8992</v>
      </c>
      <c r="D212" s="40" t="s">
        <v>9530</v>
      </c>
      <c r="E212" s="38">
        <v>1237455</v>
      </c>
      <c r="F212" s="42" t="s">
        <v>8998</v>
      </c>
      <c r="G212" s="38">
        <v>123746</v>
      </c>
      <c r="H212" s="40" t="s">
        <v>9284</v>
      </c>
      <c r="I212" s="40" t="s">
        <v>9285</v>
      </c>
      <c r="J212" s="45" t="str">
        <f t="shared" si="3"/>
        <v/>
      </c>
    </row>
    <row r="213" spans="1:10" x14ac:dyDescent="0.25">
      <c r="A213" s="43">
        <v>44930</v>
      </c>
      <c r="B213" s="40" t="s">
        <v>9531</v>
      </c>
      <c r="C213" s="40" t="s">
        <v>8992</v>
      </c>
      <c r="D213" s="40" t="s">
        <v>9532</v>
      </c>
      <c r="E213" s="38">
        <v>1306200</v>
      </c>
      <c r="F213" s="42" t="s">
        <v>8998</v>
      </c>
      <c r="G213" s="38">
        <v>130620</v>
      </c>
      <c r="H213" s="40" t="s">
        <v>9533</v>
      </c>
      <c r="I213" s="40" t="s">
        <v>9534</v>
      </c>
      <c r="J213" s="45" t="str">
        <f t="shared" si="3"/>
        <v/>
      </c>
    </row>
    <row r="214" spans="1:10" x14ac:dyDescent="0.25">
      <c r="A214" s="43">
        <v>44930</v>
      </c>
      <c r="B214" s="40" t="s">
        <v>9535</v>
      </c>
      <c r="C214" s="40" t="s">
        <v>8992</v>
      </c>
      <c r="D214" s="40" t="s">
        <v>9536</v>
      </c>
      <c r="E214" s="38">
        <v>1730400</v>
      </c>
      <c r="F214" s="42" t="s">
        <v>8998</v>
      </c>
      <c r="G214" s="38">
        <v>173040</v>
      </c>
      <c r="H214" s="40" t="s">
        <v>9533</v>
      </c>
      <c r="I214" s="40" t="s">
        <v>9534</v>
      </c>
      <c r="J214" s="45" t="str">
        <f t="shared" si="3"/>
        <v/>
      </c>
    </row>
    <row r="215" spans="1:10" x14ac:dyDescent="0.25">
      <c r="A215" s="43">
        <v>44930</v>
      </c>
      <c r="B215" s="40" t="s">
        <v>9537</v>
      </c>
      <c r="C215" s="40" t="s">
        <v>8992</v>
      </c>
      <c r="D215" s="40" t="s">
        <v>9538</v>
      </c>
      <c r="E215" s="38">
        <v>865200</v>
      </c>
      <c r="F215" s="42" t="s">
        <v>8998</v>
      </c>
      <c r="G215" s="38">
        <v>86520</v>
      </c>
      <c r="H215" s="40" t="s">
        <v>9539</v>
      </c>
      <c r="I215" s="40" t="s">
        <v>9540</v>
      </c>
      <c r="J215" s="45" t="str">
        <f t="shared" si="3"/>
        <v/>
      </c>
    </row>
    <row r="216" spans="1:10" x14ac:dyDescent="0.25">
      <c r="A216" s="43">
        <v>44930</v>
      </c>
      <c r="B216" s="40" t="s">
        <v>9541</v>
      </c>
      <c r="C216" s="40" t="s">
        <v>8992</v>
      </c>
      <c r="D216" s="40" t="s">
        <v>9542</v>
      </c>
      <c r="E216" s="38">
        <v>455338</v>
      </c>
      <c r="F216" s="42" t="s">
        <v>8998</v>
      </c>
      <c r="G216" s="38">
        <v>45534</v>
      </c>
      <c r="H216" s="40" t="s">
        <v>9001</v>
      </c>
      <c r="I216" s="40" t="s">
        <v>9002</v>
      </c>
      <c r="J216" s="45" t="str">
        <f t="shared" si="3"/>
        <v/>
      </c>
    </row>
    <row r="217" spans="1:10" x14ac:dyDescent="0.25">
      <c r="A217" s="43">
        <v>44930</v>
      </c>
      <c r="B217" s="40" t="s">
        <v>9543</v>
      </c>
      <c r="C217" s="40" t="s">
        <v>8992</v>
      </c>
      <c r="D217" s="40" t="s">
        <v>9544</v>
      </c>
      <c r="E217" s="38">
        <v>865200</v>
      </c>
      <c r="F217" s="42" t="s">
        <v>8998</v>
      </c>
      <c r="G217" s="38">
        <v>86520</v>
      </c>
      <c r="H217" s="40" t="s">
        <v>9001</v>
      </c>
      <c r="I217" s="40" t="s">
        <v>9002</v>
      </c>
      <c r="J217" s="45" t="str">
        <f t="shared" si="3"/>
        <v/>
      </c>
    </row>
    <row r="218" spans="1:10" x14ac:dyDescent="0.25">
      <c r="A218" s="43">
        <v>44930</v>
      </c>
      <c r="B218" s="40" t="s">
        <v>9545</v>
      </c>
      <c r="C218" s="40" t="s">
        <v>8992</v>
      </c>
      <c r="D218" s="40" t="s">
        <v>9546</v>
      </c>
      <c r="E218" s="38">
        <v>200728</v>
      </c>
      <c r="F218" s="42" t="s">
        <v>8998</v>
      </c>
      <c r="G218" s="38">
        <v>20073</v>
      </c>
      <c r="H218" s="40" t="s">
        <v>9001</v>
      </c>
      <c r="I218" s="40" t="s">
        <v>9002</v>
      </c>
      <c r="J218" s="45" t="str">
        <f t="shared" si="3"/>
        <v/>
      </c>
    </row>
    <row r="219" spans="1:10" x14ac:dyDescent="0.25">
      <c r="A219" s="43">
        <v>44930</v>
      </c>
      <c r="B219" s="40" t="s">
        <v>9547</v>
      </c>
      <c r="C219" s="40" t="s">
        <v>8992</v>
      </c>
      <c r="D219" s="40" t="s">
        <v>9548</v>
      </c>
      <c r="E219" s="38">
        <v>1685056</v>
      </c>
      <c r="F219" s="42" t="s">
        <v>8998</v>
      </c>
      <c r="G219" s="38">
        <v>168506</v>
      </c>
      <c r="H219" s="40" t="s">
        <v>9001</v>
      </c>
      <c r="I219" s="40" t="s">
        <v>9002</v>
      </c>
      <c r="J219" s="45" t="str">
        <f t="shared" si="3"/>
        <v/>
      </c>
    </row>
    <row r="220" spans="1:10" x14ac:dyDescent="0.25">
      <c r="A220" s="43">
        <v>44930</v>
      </c>
      <c r="B220" s="40" t="s">
        <v>9549</v>
      </c>
      <c r="C220" s="40" t="s">
        <v>8992</v>
      </c>
      <c r="D220" s="40" t="s">
        <v>9550</v>
      </c>
      <c r="E220" s="38">
        <v>200728</v>
      </c>
      <c r="F220" s="42" t="s">
        <v>8998</v>
      </c>
      <c r="G220" s="38">
        <v>20073</v>
      </c>
      <c r="H220" s="40" t="s">
        <v>9001</v>
      </c>
      <c r="I220" s="40" t="s">
        <v>9002</v>
      </c>
      <c r="J220" s="45" t="str">
        <f t="shared" si="3"/>
        <v/>
      </c>
    </row>
    <row r="221" spans="1:10" x14ac:dyDescent="0.25">
      <c r="A221" s="43">
        <v>44930</v>
      </c>
      <c r="B221" s="40" t="s">
        <v>9551</v>
      </c>
      <c r="C221" s="40" t="s">
        <v>8992</v>
      </c>
      <c r="D221" s="40" t="s">
        <v>9552</v>
      </c>
      <c r="E221" s="38">
        <v>865200</v>
      </c>
      <c r="F221" s="42" t="s">
        <v>8998</v>
      </c>
      <c r="G221" s="38">
        <v>86520</v>
      </c>
      <c r="H221" s="40" t="s">
        <v>9001</v>
      </c>
      <c r="I221" s="40" t="s">
        <v>9002</v>
      </c>
      <c r="J221" s="45" t="str">
        <f t="shared" si="3"/>
        <v/>
      </c>
    </row>
    <row r="222" spans="1:10" x14ac:dyDescent="0.25">
      <c r="A222" s="43">
        <v>44930</v>
      </c>
      <c r="B222" s="40" t="s">
        <v>9553</v>
      </c>
      <c r="C222" s="40" t="s">
        <v>8992</v>
      </c>
      <c r="D222" s="40" t="s">
        <v>9554</v>
      </c>
      <c r="E222" s="38">
        <v>910676</v>
      </c>
      <c r="F222" s="42" t="s">
        <v>8998</v>
      </c>
      <c r="G222" s="38">
        <v>91068</v>
      </c>
      <c r="H222" s="40" t="s">
        <v>9001</v>
      </c>
      <c r="I222" s="40" t="s">
        <v>9002</v>
      </c>
      <c r="J222" s="45" t="str">
        <f t="shared" si="3"/>
        <v/>
      </c>
    </row>
    <row r="223" spans="1:10" x14ac:dyDescent="0.25">
      <c r="A223" s="43">
        <v>44930</v>
      </c>
      <c r="B223" s="40" t="s">
        <v>9556</v>
      </c>
      <c r="C223" s="40" t="s">
        <v>8992</v>
      </c>
      <c r="D223" s="40" t="s">
        <v>9557</v>
      </c>
      <c r="E223" s="38">
        <v>1887986</v>
      </c>
      <c r="F223" s="42" t="s">
        <v>8998</v>
      </c>
      <c r="G223" s="38">
        <v>188799</v>
      </c>
      <c r="H223" s="40" t="s">
        <v>9558</v>
      </c>
      <c r="I223" s="40" t="s">
        <v>9559</v>
      </c>
      <c r="J223" s="45" t="str">
        <f t="shared" si="3"/>
        <v/>
      </c>
    </row>
    <row r="224" spans="1:10" x14ac:dyDescent="0.25">
      <c r="A224" s="43">
        <v>44930</v>
      </c>
      <c r="B224" s="40" t="s">
        <v>9560</v>
      </c>
      <c r="C224" s="40" t="s">
        <v>8992</v>
      </c>
      <c r="D224" s="40" t="s">
        <v>9561</v>
      </c>
      <c r="E224" s="38">
        <v>848400</v>
      </c>
      <c r="F224" s="42" t="s">
        <v>8998</v>
      </c>
      <c r="G224" s="38">
        <v>84840</v>
      </c>
      <c r="H224" s="40" t="s">
        <v>9558</v>
      </c>
      <c r="I224" s="40" t="s">
        <v>9559</v>
      </c>
      <c r="J224" s="45" t="str">
        <f t="shared" si="3"/>
        <v/>
      </c>
    </row>
    <row r="225" spans="1:10" x14ac:dyDescent="0.25">
      <c r="A225" s="43">
        <v>44930</v>
      </c>
      <c r="B225" s="40" t="s">
        <v>9562</v>
      </c>
      <c r="C225" s="40" t="s">
        <v>8992</v>
      </c>
      <c r="D225" s="40" t="s">
        <v>9563</v>
      </c>
      <c r="E225" s="38">
        <v>1547068</v>
      </c>
      <c r="F225" s="42" t="s">
        <v>8998</v>
      </c>
      <c r="G225" s="38">
        <v>154707</v>
      </c>
      <c r="H225" s="40" t="s">
        <v>9221</v>
      </c>
      <c r="I225" s="40" t="s">
        <v>9222</v>
      </c>
      <c r="J225" s="45" t="str">
        <f t="shared" si="3"/>
        <v/>
      </c>
    </row>
    <row r="226" spans="1:10" x14ac:dyDescent="0.25">
      <c r="A226" s="43">
        <v>44930</v>
      </c>
      <c r="B226" s="40" t="s">
        <v>9564</v>
      </c>
      <c r="C226" s="40" t="s">
        <v>8992</v>
      </c>
      <c r="D226" s="40" t="s">
        <v>9565</v>
      </c>
      <c r="E226" s="38">
        <v>865200</v>
      </c>
      <c r="F226" s="42" t="s">
        <v>8998</v>
      </c>
      <c r="G226" s="38">
        <v>86520</v>
      </c>
      <c r="H226" s="40" t="s">
        <v>9001</v>
      </c>
      <c r="I226" s="40" t="s">
        <v>9002</v>
      </c>
      <c r="J226" s="45" t="str">
        <f t="shared" si="3"/>
        <v/>
      </c>
    </row>
    <row r="227" spans="1:10" x14ac:dyDescent="0.25">
      <c r="A227" s="43">
        <v>44930</v>
      </c>
      <c r="B227" s="40" t="s">
        <v>9566</v>
      </c>
      <c r="C227" s="40" t="s">
        <v>8992</v>
      </c>
      <c r="D227" s="40" t="s">
        <v>9567</v>
      </c>
      <c r="E227" s="38">
        <v>865200</v>
      </c>
      <c r="F227" s="42" t="s">
        <v>8998</v>
      </c>
      <c r="G227" s="38">
        <v>86520</v>
      </c>
      <c r="H227" s="40" t="s">
        <v>9001</v>
      </c>
      <c r="I227" s="40" t="s">
        <v>9002</v>
      </c>
      <c r="J227" s="45" t="str">
        <f t="shared" si="3"/>
        <v/>
      </c>
    </row>
    <row r="228" spans="1:10" x14ac:dyDescent="0.25">
      <c r="A228" s="43">
        <v>44930</v>
      </c>
      <c r="B228" s="40" t="s">
        <v>9568</v>
      </c>
      <c r="C228" s="40" t="s">
        <v>8992</v>
      </c>
      <c r="D228" s="40" t="s">
        <v>9569</v>
      </c>
      <c r="E228" s="38">
        <v>1410179</v>
      </c>
      <c r="F228" s="42" t="s">
        <v>8998</v>
      </c>
      <c r="G228" s="38">
        <v>141018</v>
      </c>
      <c r="H228" s="40" t="s">
        <v>9001</v>
      </c>
      <c r="I228" s="40" t="s">
        <v>9002</v>
      </c>
      <c r="J228" s="45" t="str">
        <f t="shared" si="3"/>
        <v/>
      </c>
    </row>
    <row r="229" spans="1:10" x14ac:dyDescent="0.25">
      <c r="A229" s="43">
        <v>44930</v>
      </c>
      <c r="B229" s="40" t="s">
        <v>9570</v>
      </c>
      <c r="C229" s="40" t="s">
        <v>8992</v>
      </c>
      <c r="D229" s="40" t="s">
        <v>9571</v>
      </c>
      <c r="E229" s="38">
        <v>865200</v>
      </c>
      <c r="F229" s="42" t="s">
        <v>8998</v>
      </c>
      <c r="G229" s="38">
        <v>86520</v>
      </c>
      <c r="H229" s="40" t="s">
        <v>9001</v>
      </c>
      <c r="I229" s="40" t="s">
        <v>9002</v>
      </c>
      <c r="J229" s="45" t="str">
        <f t="shared" si="3"/>
        <v/>
      </c>
    </row>
    <row r="230" spans="1:10" x14ac:dyDescent="0.25">
      <c r="A230" s="43">
        <v>44930</v>
      </c>
      <c r="B230" s="40" t="s">
        <v>9572</v>
      </c>
      <c r="C230" s="40" t="s">
        <v>8992</v>
      </c>
      <c r="D230" s="40" t="s">
        <v>9573</v>
      </c>
      <c r="E230" s="38">
        <v>865200</v>
      </c>
      <c r="F230" s="42" t="s">
        <v>8998</v>
      </c>
      <c r="G230" s="38">
        <v>86520</v>
      </c>
      <c r="H230" s="40" t="s">
        <v>9001</v>
      </c>
      <c r="I230" s="40" t="s">
        <v>9002</v>
      </c>
      <c r="J230" s="45" t="str">
        <f t="shared" si="3"/>
        <v/>
      </c>
    </row>
    <row r="231" spans="1:10" x14ac:dyDescent="0.25">
      <c r="A231" s="43">
        <v>44930</v>
      </c>
      <c r="B231" s="40" t="s">
        <v>9574</v>
      </c>
      <c r="C231" s="40" t="s">
        <v>8992</v>
      </c>
      <c r="D231" s="40" t="s">
        <v>9575</v>
      </c>
      <c r="E231" s="38">
        <v>424200</v>
      </c>
      <c r="F231" s="42" t="s">
        <v>8998</v>
      </c>
      <c r="G231" s="38">
        <v>42420</v>
      </c>
      <c r="H231" s="40" t="s">
        <v>9001</v>
      </c>
      <c r="I231" s="40" t="s">
        <v>9002</v>
      </c>
      <c r="J231" s="45" t="str">
        <f t="shared" si="3"/>
        <v/>
      </c>
    </row>
    <row r="232" spans="1:10" x14ac:dyDescent="0.25">
      <c r="A232" s="43">
        <v>44930</v>
      </c>
      <c r="B232" s="40" t="s">
        <v>9576</v>
      </c>
      <c r="C232" s="40" t="s">
        <v>8992</v>
      </c>
      <c r="D232" s="40" t="s">
        <v>9577</v>
      </c>
      <c r="E232" s="38">
        <v>992362</v>
      </c>
      <c r="F232" s="42" t="s">
        <v>8998</v>
      </c>
      <c r="G232" s="38">
        <v>99236</v>
      </c>
      <c r="H232" s="40" t="s">
        <v>9001</v>
      </c>
      <c r="I232" s="40" t="s">
        <v>9002</v>
      </c>
      <c r="J232" s="45" t="str">
        <f t="shared" si="3"/>
        <v/>
      </c>
    </row>
    <row r="233" spans="1:10" x14ac:dyDescent="0.25">
      <c r="A233" s="43">
        <v>44930</v>
      </c>
      <c r="B233" s="40" t="s">
        <v>9578</v>
      </c>
      <c r="C233" s="40" t="s">
        <v>8992</v>
      </c>
      <c r="D233" s="40" t="s">
        <v>9188</v>
      </c>
      <c r="E233" s="38">
        <v>734310</v>
      </c>
      <c r="F233" s="42" t="s">
        <v>8998</v>
      </c>
      <c r="G233" s="38">
        <v>73431</v>
      </c>
      <c r="H233" s="40" t="s">
        <v>9001</v>
      </c>
      <c r="I233" s="40" t="s">
        <v>9002</v>
      </c>
      <c r="J233" s="45" t="str">
        <f t="shared" si="3"/>
        <v/>
      </c>
    </row>
    <row r="234" spans="1:10" x14ac:dyDescent="0.25">
      <c r="A234" s="43">
        <v>44930</v>
      </c>
      <c r="B234" s="40" t="s">
        <v>9579</v>
      </c>
      <c r="C234" s="40" t="s">
        <v>8992</v>
      </c>
      <c r="D234" s="40" t="s">
        <v>9580</v>
      </c>
      <c r="E234" s="38">
        <v>1233723</v>
      </c>
      <c r="F234" s="42" t="s">
        <v>8998</v>
      </c>
      <c r="G234" s="38">
        <v>123372</v>
      </c>
      <c r="H234" s="40" t="s">
        <v>9072</v>
      </c>
      <c r="I234" s="40" t="s">
        <v>9073</v>
      </c>
      <c r="J234" s="45" t="str">
        <f t="shared" si="3"/>
        <v/>
      </c>
    </row>
    <row r="235" spans="1:10" x14ac:dyDescent="0.25">
      <c r="A235" s="43">
        <v>44930</v>
      </c>
      <c r="B235" s="40" t="s">
        <v>9581</v>
      </c>
      <c r="C235" s="40" t="s">
        <v>8992</v>
      </c>
      <c r="D235" s="40" t="s">
        <v>9582</v>
      </c>
      <c r="E235" s="38">
        <v>848400</v>
      </c>
      <c r="F235" s="42" t="s">
        <v>8998</v>
      </c>
      <c r="G235" s="38">
        <v>84840</v>
      </c>
      <c r="H235" s="40" t="s">
        <v>9583</v>
      </c>
      <c r="I235" s="40" t="s">
        <v>9584</v>
      </c>
      <c r="J235" s="45" t="str">
        <f t="shared" si="3"/>
        <v/>
      </c>
    </row>
    <row r="236" spans="1:10" x14ac:dyDescent="0.25">
      <c r="A236" s="43">
        <v>44930</v>
      </c>
      <c r="B236" s="40" t="s">
        <v>9585</v>
      </c>
      <c r="C236" s="40" t="s">
        <v>8992</v>
      </c>
      <c r="D236" s="40" t="s">
        <v>9586</v>
      </c>
      <c r="E236" s="38">
        <v>1730400</v>
      </c>
      <c r="F236" s="42" t="s">
        <v>8998</v>
      </c>
      <c r="G236" s="38">
        <v>173040</v>
      </c>
      <c r="H236" s="40" t="s">
        <v>9583</v>
      </c>
      <c r="I236" s="40" t="s">
        <v>9584</v>
      </c>
      <c r="J236" s="45" t="str">
        <f t="shared" si="3"/>
        <v/>
      </c>
    </row>
    <row r="237" spans="1:10" x14ac:dyDescent="0.25">
      <c r="A237" s="43">
        <v>44930</v>
      </c>
      <c r="B237" s="40" t="s">
        <v>9587</v>
      </c>
      <c r="C237" s="40" t="s">
        <v>8992</v>
      </c>
      <c r="D237" s="40" t="s">
        <v>9588</v>
      </c>
      <c r="E237" s="38">
        <v>3393600</v>
      </c>
      <c r="F237" s="42" t="s">
        <v>8998</v>
      </c>
      <c r="G237" s="38">
        <v>339360</v>
      </c>
      <c r="H237" s="40" t="s">
        <v>9589</v>
      </c>
      <c r="I237" s="40" t="s">
        <v>9590</v>
      </c>
      <c r="J237" s="45" t="str">
        <f t="shared" si="3"/>
        <v/>
      </c>
    </row>
    <row r="238" spans="1:10" x14ac:dyDescent="0.25">
      <c r="A238" s="43">
        <v>44930</v>
      </c>
      <c r="B238" s="40" t="s">
        <v>9591</v>
      </c>
      <c r="C238" s="40" t="s">
        <v>8992</v>
      </c>
      <c r="D238" s="40" t="s">
        <v>9592</v>
      </c>
      <c r="E238" s="38">
        <v>1012061</v>
      </c>
      <c r="F238" s="42" t="s">
        <v>8998</v>
      </c>
      <c r="G238" s="38">
        <v>101206</v>
      </c>
      <c r="H238" s="40" t="s">
        <v>9589</v>
      </c>
      <c r="I238" s="40" t="s">
        <v>9590</v>
      </c>
      <c r="J238" s="45" t="str">
        <f t="shared" si="3"/>
        <v/>
      </c>
    </row>
    <row r="239" spans="1:10" x14ac:dyDescent="0.25">
      <c r="A239" s="43">
        <v>44930</v>
      </c>
      <c r="B239" s="40" t="s">
        <v>9593</v>
      </c>
      <c r="C239" s="40" t="s">
        <v>8992</v>
      </c>
      <c r="D239" s="40" t="s">
        <v>9594</v>
      </c>
      <c r="E239" s="38">
        <v>882000</v>
      </c>
      <c r="F239" s="42" t="s">
        <v>8998</v>
      </c>
      <c r="G239" s="38">
        <v>88200</v>
      </c>
      <c r="H239" s="40" t="s">
        <v>9595</v>
      </c>
      <c r="I239" s="40" t="s">
        <v>9596</v>
      </c>
      <c r="J239" s="45" t="str">
        <f t="shared" si="3"/>
        <v/>
      </c>
    </row>
    <row r="240" spans="1:10" x14ac:dyDescent="0.25">
      <c r="A240" s="43">
        <v>44930</v>
      </c>
      <c r="B240" s="40" t="s">
        <v>9597</v>
      </c>
      <c r="C240" s="40" t="s">
        <v>8992</v>
      </c>
      <c r="D240" s="40" t="s">
        <v>9598</v>
      </c>
      <c r="E240" s="38">
        <v>5449330</v>
      </c>
      <c r="F240" s="42" t="s">
        <v>8998</v>
      </c>
      <c r="G240" s="38">
        <v>544933</v>
      </c>
      <c r="H240" s="40" t="s">
        <v>9595</v>
      </c>
      <c r="I240" s="40" t="s">
        <v>9596</v>
      </c>
      <c r="J240" s="45" t="str">
        <f t="shared" si="3"/>
        <v/>
      </c>
    </row>
    <row r="241" spans="1:10" x14ac:dyDescent="0.25">
      <c r="A241" s="43">
        <v>44930</v>
      </c>
      <c r="B241" s="40" t="s">
        <v>9599</v>
      </c>
      <c r="C241" s="40" t="s">
        <v>8992</v>
      </c>
      <c r="D241" s="40" t="s">
        <v>9600</v>
      </c>
      <c r="E241" s="38">
        <v>22264416</v>
      </c>
      <c r="F241" s="42" t="s">
        <v>8998</v>
      </c>
      <c r="G241" s="38">
        <v>2226442</v>
      </c>
      <c r="H241" s="40" t="s">
        <v>9601</v>
      </c>
      <c r="I241" s="40" t="s">
        <v>9602</v>
      </c>
      <c r="J241" s="45" t="str">
        <f t="shared" si="3"/>
        <v/>
      </c>
    </row>
    <row r="242" spans="1:10" x14ac:dyDescent="0.25">
      <c r="A242" s="43">
        <v>44930</v>
      </c>
      <c r="B242" s="40" t="s">
        <v>9603</v>
      </c>
      <c r="C242" s="40" t="s">
        <v>8992</v>
      </c>
      <c r="D242" s="40" t="s">
        <v>9604</v>
      </c>
      <c r="E242" s="38">
        <v>2565360</v>
      </c>
      <c r="F242" s="42" t="s">
        <v>8998</v>
      </c>
      <c r="G242" s="38">
        <v>256536</v>
      </c>
      <c r="H242" s="40" t="s">
        <v>9601</v>
      </c>
      <c r="I242" s="40" t="s">
        <v>9602</v>
      </c>
      <c r="J242" s="45" t="str">
        <f t="shared" si="3"/>
        <v/>
      </c>
    </row>
    <row r="243" spans="1:10" x14ac:dyDescent="0.25">
      <c r="A243" s="43">
        <v>44930</v>
      </c>
      <c r="B243" s="40" t="s">
        <v>9605</v>
      </c>
      <c r="C243" s="40" t="s">
        <v>8992</v>
      </c>
      <c r="D243" s="40" t="s">
        <v>9606</v>
      </c>
      <c r="E243" s="38">
        <v>848400</v>
      </c>
      <c r="F243" s="42" t="s">
        <v>8998</v>
      </c>
      <c r="G243" s="38">
        <v>84840</v>
      </c>
      <c r="H243" s="40" t="s">
        <v>9607</v>
      </c>
      <c r="I243" s="40" t="s">
        <v>9608</v>
      </c>
      <c r="J243" s="45" t="str">
        <f t="shared" si="3"/>
        <v/>
      </c>
    </row>
    <row r="244" spans="1:10" x14ac:dyDescent="0.25">
      <c r="A244" s="43">
        <v>44930</v>
      </c>
      <c r="B244" s="40" t="s">
        <v>9609</v>
      </c>
      <c r="C244" s="40" t="s">
        <v>8992</v>
      </c>
      <c r="D244" s="40" t="s">
        <v>9610</v>
      </c>
      <c r="E244" s="38">
        <v>839151</v>
      </c>
      <c r="F244" s="42" t="s">
        <v>8998</v>
      </c>
      <c r="G244" s="38">
        <v>83915</v>
      </c>
      <c r="H244" s="40" t="s">
        <v>9607</v>
      </c>
      <c r="I244" s="40" t="s">
        <v>9608</v>
      </c>
      <c r="J244" s="45" t="str">
        <f t="shared" si="3"/>
        <v/>
      </c>
    </row>
    <row r="245" spans="1:10" x14ac:dyDescent="0.25">
      <c r="A245" s="43">
        <v>44930</v>
      </c>
      <c r="B245" s="40" t="s">
        <v>9611</v>
      </c>
      <c r="C245" s="40" t="s">
        <v>8992</v>
      </c>
      <c r="D245" s="40" t="s">
        <v>9612</v>
      </c>
      <c r="E245" s="38">
        <v>2137800</v>
      </c>
      <c r="F245" s="42" t="s">
        <v>8998</v>
      </c>
      <c r="G245" s="38">
        <v>213780</v>
      </c>
      <c r="H245" s="40" t="s">
        <v>9613</v>
      </c>
      <c r="I245" s="40" t="s">
        <v>9614</v>
      </c>
      <c r="J245" s="45" t="str">
        <f t="shared" si="3"/>
        <v/>
      </c>
    </row>
    <row r="246" spans="1:10" x14ac:dyDescent="0.25">
      <c r="A246" s="43">
        <v>44930</v>
      </c>
      <c r="B246" s="40" t="s">
        <v>9615</v>
      </c>
      <c r="C246" s="40" t="s">
        <v>8992</v>
      </c>
      <c r="D246" s="40" t="s">
        <v>9616</v>
      </c>
      <c r="E246" s="38">
        <v>2690364</v>
      </c>
      <c r="F246" s="42" t="s">
        <v>8998</v>
      </c>
      <c r="G246" s="38">
        <v>269036</v>
      </c>
      <c r="H246" s="40" t="s">
        <v>9613</v>
      </c>
      <c r="I246" s="40" t="s">
        <v>9614</v>
      </c>
      <c r="J246" s="45" t="str">
        <f t="shared" si="3"/>
        <v/>
      </c>
    </row>
    <row r="247" spans="1:10" x14ac:dyDescent="0.25">
      <c r="A247" s="43">
        <v>44930</v>
      </c>
      <c r="B247" s="40" t="s">
        <v>9617</v>
      </c>
      <c r="C247" s="40" t="s">
        <v>8992</v>
      </c>
      <c r="D247" s="40" t="s">
        <v>9618</v>
      </c>
      <c r="E247" s="38">
        <v>5191200</v>
      </c>
      <c r="F247" s="42" t="s">
        <v>8998</v>
      </c>
      <c r="G247" s="38">
        <v>519120</v>
      </c>
      <c r="H247" s="40" t="s">
        <v>9619</v>
      </c>
      <c r="I247" s="40" t="s">
        <v>9620</v>
      </c>
      <c r="J247" s="45" t="str">
        <f t="shared" si="3"/>
        <v/>
      </c>
    </row>
    <row r="248" spans="1:10" x14ac:dyDescent="0.25">
      <c r="A248" s="43">
        <v>44930</v>
      </c>
      <c r="B248" s="40" t="s">
        <v>9621</v>
      </c>
      <c r="C248" s="40" t="s">
        <v>8992</v>
      </c>
      <c r="D248" s="40" t="s">
        <v>9622</v>
      </c>
      <c r="E248" s="38">
        <v>8472548</v>
      </c>
      <c r="F248" s="42" t="s">
        <v>8998</v>
      </c>
      <c r="G248" s="38">
        <v>847255</v>
      </c>
      <c r="H248" s="40" t="s">
        <v>9619</v>
      </c>
      <c r="I248" s="40" t="s">
        <v>9620</v>
      </c>
      <c r="J248" s="45" t="str">
        <f t="shared" si="3"/>
        <v/>
      </c>
    </row>
    <row r="249" spans="1:10" x14ac:dyDescent="0.25">
      <c r="A249" s="43">
        <v>44930</v>
      </c>
      <c r="B249" s="40" t="s">
        <v>9623</v>
      </c>
      <c r="C249" s="40" t="s">
        <v>8992</v>
      </c>
      <c r="D249" s="40" t="s">
        <v>9624</v>
      </c>
      <c r="E249" s="38">
        <v>2831979</v>
      </c>
      <c r="F249" s="42" t="s">
        <v>8998</v>
      </c>
      <c r="G249" s="38">
        <v>283198</v>
      </c>
      <c r="H249" s="40" t="s">
        <v>9625</v>
      </c>
      <c r="I249" s="40" t="s">
        <v>9626</v>
      </c>
      <c r="J249" s="45" t="str">
        <f t="shared" si="3"/>
        <v/>
      </c>
    </row>
    <row r="250" spans="1:10" x14ac:dyDescent="0.25">
      <c r="A250" s="43">
        <v>44930</v>
      </c>
      <c r="B250" s="40" t="s">
        <v>9627</v>
      </c>
      <c r="C250" s="40" t="s">
        <v>8992</v>
      </c>
      <c r="D250" s="40" t="s">
        <v>9628</v>
      </c>
      <c r="E250" s="38">
        <v>848400</v>
      </c>
      <c r="F250" s="42" t="s">
        <v>8998</v>
      </c>
      <c r="G250" s="38">
        <v>84840</v>
      </c>
      <c r="H250" s="40" t="s">
        <v>9625</v>
      </c>
      <c r="I250" s="40" t="s">
        <v>9626</v>
      </c>
      <c r="J250" s="45" t="str">
        <f t="shared" si="3"/>
        <v/>
      </c>
    </row>
    <row r="251" spans="1:10" x14ac:dyDescent="0.25">
      <c r="A251" s="43">
        <v>44930</v>
      </c>
      <c r="B251" s="40" t="s">
        <v>9629</v>
      </c>
      <c r="C251" s="40" t="s">
        <v>8992</v>
      </c>
      <c r="D251" s="40" t="s">
        <v>9630</v>
      </c>
      <c r="E251" s="38">
        <v>424200</v>
      </c>
      <c r="F251" s="42" t="s">
        <v>8998</v>
      </c>
      <c r="G251" s="38">
        <v>42420</v>
      </c>
      <c r="H251" s="40" t="s">
        <v>9631</v>
      </c>
      <c r="I251" s="40" t="s">
        <v>9632</v>
      </c>
      <c r="J251" s="45" t="str">
        <f t="shared" si="3"/>
        <v/>
      </c>
    </row>
    <row r="252" spans="1:10" x14ac:dyDescent="0.25">
      <c r="A252" s="43">
        <v>44930</v>
      </c>
      <c r="B252" s="40" t="s">
        <v>9633</v>
      </c>
      <c r="C252" s="40" t="s">
        <v>8992</v>
      </c>
      <c r="D252" s="40" t="s">
        <v>9634</v>
      </c>
      <c r="E252" s="38">
        <v>848400</v>
      </c>
      <c r="F252" s="42" t="s">
        <v>8998</v>
      </c>
      <c r="G252" s="38">
        <v>84840</v>
      </c>
      <c r="H252" s="40" t="s">
        <v>9635</v>
      </c>
      <c r="I252" s="40" t="s">
        <v>9636</v>
      </c>
      <c r="J252" s="45" t="str">
        <f t="shared" si="3"/>
        <v/>
      </c>
    </row>
    <row r="253" spans="1:10" x14ac:dyDescent="0.25">
      <c r="A253" s="43">
        <v>44930</v>
      </c>
      <c r="B253" s="40" t="s">
        <v>9637</v>
      </c>
      <c r="C253" s="40" t="s">
        <v>8992</v>
      </c>
      <c r="D253" s="40" t="s">
        <v>9638</v>
      </c>
      <c r="E253" s="38">
        <v>848400</v>
      </c>
      <c r="F253" s="42" t="s">
        <v>8998</v>
      </c>
      <c r="G253" s="38">
        <v>84840</v>
      </c>
      <c r="H253" s="40" t="s">
        <v>9639</v>
      </c>
      <c r="I253" s="40" t="s">
        <v>9640</v>
      </c>
      <c r="J253" s="45" t="str">
        <f t="shared" si="3"/>
        <v/>
      </c>
    </row>
    <row r="254" spans="1:10" x14ac:dyDescent="0.25">
      <c r="A254" s="43">
        <v>44930</v>
      </c>
      <c r="B254" s="40" t="s">
        <v>9641</v>
      </c>
      <c r="C254" s="40" t="s">
        <v>8992</v>
      </c>
      <c r="D254" s="40" t="s">
        <v>9642</v>
      </c>
      <c r="E254" s="38">
        <v>865200</v>
      </c>
      <c r="F254" s="42" t="s">
        <v>8998</v>
      </c>
      <c r="G254" s="38">
        <v>86520</v>
      </c>
      <c r="H254" s="40" t="s">
        <v>9643</v>
      </c>
      <c r="I254" s="40" t="s">
        <v>9644</v>
      </c>
      <c r="J254" s="45" t="str">
        <f t="shared" si="3"/>
        <v/>
      </c>
    </row>
    <row r="255" spans="1:10" x14ac:dyDescent="0.25">
      <c r="A255" s="43">
        <v>44930</v>
      </c>
      <c r="B255" s="40" t="s">
        <v>9645</v>
      </c>
      <c r="C255" s="40" t="s">
        <v>8992</v>
      </c>
      <c r="D255" s="40" t="s">
        <v>9646</v>
      </c>
      <c r="E255" s="38">
        <v>1730400</v>
      </c>
      <c r="F255" s="42" t="s">
        <v>8998</v>
      </c>
      <c r="G255" s="38">
        <v>173040</v>
      </c>
      <c r="H255" s="40" t="s">
        <v>9439</v>
      </c>
      <c r="I255" s="40" t="s">
        <v>9440</v>
      </c>
      <c r="J255" s="45" t="str">
        <f t="shared" si="3"/>
        <v/>
      </c>
    </row>
    <row r="256" spans="1:10" x14ac:dyDescent="0.25">
      <c r="A256" s="43">
        <v>44930</v>
      </c>
      <c r="B256" s="40" t="s">
        <v>9647</v>
      </c>
      <c r="C256" s="40" t="s">
        <v>8992</v>
      </c>
      <c r="D256" s="40" t="s">
        <v>9648</v>
      </c>
      <c r="E256" s="38">
        <v>7930011</v>
      </c>
      <c r="F256" s="42" t="s">
        <v>8998</v>
      </c>
      <c r="G256" s="38">
        <v>793001</v>
      </c>
      <c r="H256" s="40" t="s">
        <v>9649</v>
      </c>
      <c r="I256" s="40" t="s">
        <v>9650</v>
      </c>
      <c r="J256" s="45" t="str">
        <f t="shared" si="3"/>
        <v/>
      </c>
    </row>
    <row r="257" spans="1:10" x14ac:dyDescent="0.25">
      <c r="A257" s="43">
        <v>44930</v>
      </c>
      <c r="B257" s="40" t="s">
        <v>9651</v>
      </c>
      <c r="C257" s="40" t="s">
        <v>8992</v>
      </c>
      <c r="D257" s="40" t="s">
        <v>9652</v>
      </c>
      <c r="E257" s="38">
        <v>734310</v>
      </c>
      <c r="F257" s="42" t="s">
        <v>8998</v>
      </c>
      <c r="G257" s="38">
        <v>73431</v>
      </c>
      <c r="H257" s="40" t="s">
        <v>9284</v>
      </c>
      <c r="I257" s="40" t="s">
        <v>9285</v>
      </c>
      <c r="J257" s="45" t="str">
        <f t="shared" si="3"/>
        <v/>
      </c>
    </row>
    <row r="258" spans="1:10" x14ac:dyDescent="0.25">
      <c r="A258" s="43">
        <v>44930</v>
      </c>
      <c r="B258" s="40" t="s">
        <v>9653</v>
      </c>
      <c r="C258" s="40" t="s">
        <v>8992</v>
      </c>
      <c r="D258" s="40" t="s">
        <v>9654</v>
      </c>
      <c r="E258" s="38">
        <v>734310</v>
      </c>
      <c r="F258" s="42" t="s">
        <v>8998</v>
      </c>
      <c r="G258" s="38">
        <v>73431</v>
      </c>
      <c r="H258" s="40" t="s">
        <v>9284</v>
      </c>
      <c r="I258" s="40" t="s">
        <v>9285</v>
      </c>
      <c r="J258" s="45" t="str">
        <f t="shared" si="3"/>
        <v/>
      </c>
    </row>
    <row r="259" spans="1:10" x14ac:dyDescent="0.25">
      <c r="A259" s="43">
        <v>44930</v>
      </c>
      <c r="B259" s="40" t="s">
        <v>9655</v>
      </c>
      <c r="C259" s="40" t="s">
        <v>8992</v>
      </c>
      <c r="D259" s="40" t="s">
        <v>9656</v>
      </c>
      <c r="E259" s="38">
        <v>2467478</v>
      </c>
      <c r="F259" s="42" t="s">
        <v>8998</v>
      </c>
      <c r="G259" s="38">
        <v>246748</v>
      </c>
      <c r="H259" s="40" t="s">
        <v>9284</v>
      </c>
      <c r="I259" s="40" t="s">
        <v>9285</v>
      </c>
      <c r="J259" s="45" t="str">
        <f t="shared" si="3"/>
        <v/>
      </c>
    </row>
    <row r="260" spans="1:10" x14ac:dyDescent="0.25">
      <c r="A260" s="43">
        <v>44930</v>
      </c>
      <c r="B260" s="40" t="s">
        <v>9657</v>
      </c>
      <c r="C260" s="40" t="s">
        <v>8992</v>
      </c>
      <c r="D260" s="40" t="s">
        <v>9658</v>
      </c>
      <c r="E260" s="38">
        <v>734310</v>
      </c>
      <c r="F260" s="42" t="s">
        <v>8998</v>
      </c>
      <c r="G260" s="38">
        <v>73431</v>
      </c>
      <c r="H260" s="40" t="s">
        <v>9284</v>
      </c>
      <c r="I260" s="40" t="s">
        <v>9285</v>
      </c>
      <c r="J260" s="45" t="str">
        <f t="shared" si="3"/>
        <v/>
      </c>
    </row>
    <row r="261" spans="1:10" x14ac:dyDescent="0.25">
      <c r="A261" s="43">
        <v>44930</v>
      </c>
      <c r="B261" s="40" t="s">
        <v>9659</v>
      </c>
      <c r="C261" s="40" t="s">
        <v>8992</v>
      </c>
      <c r="D261" s="40" t="s">
        <v>9660</v>
      </c>
      <c r="E261" s="38">
        <v>734310</v>
      </c>
      <c r="F261" s="42" t="s">
        <v>8998</v>
      </c>
      <c r="G261" s="38">
        <v>73431</v>
      </c>
      <c r="H261" s="40" t="s">
        <v>9284</v>
      </c>
      <c r="I261" s="40" t="s">
        <v>9285</v>
      </c>
      <c r="J261" s="45" t="str">
        <f t="shared" ref="J261:J324" si="4">IF(E261&lt;0,"ht","")</f>
        <v/>
      </c>
    </row>
    <row r="262" spans="1:10" x14ac:dyDescent="0.25">
      <c r="A262" s="43">
        <v>44930</v>
      </c>
      <c r="B262" s="40" t="s">
        <v>9661</v>
      </c>
      <c r="C262" s="40" t="s">
        <v>8992</v>
      </c>
      <c r="D262" s="40" t="s">
        <v>9662</v>
      </c>
      <c r="E262" s="38">
        <v>440586</v>
      </c>
      <c r="F262" s="42" t="s">
        <v>8998</v>
      </c>
      <c r="G262" s="38">
        <v>44059</v>
      </c>
      <c r="H262" s="40" t="s">
        <v>9284</v>
      </c>
      <c r="I262" s="40" t="s">
        <v>9285</v>
      </c>
      <c r="J262" s="45" t="str">
        <f t="shared" si="4"/>
        <v/>
      </c>
    </row>
    <row r="263" spans="1:10" x14ac:dyDescent="0.25">
      <c r="A263" s="43">
        <v>44930</v>
      </c>
      <c r="B263" s="40" t="s">
        <v>9663</v>
      </c>
      <c r="C263" s="40" t="s">
        <v>8992</v>
      </c>
      <c r="D263" s="40" t="s">
        <v>9664</v>
      </c>
      <c r="E263" s="38">
        <v>734310</v>
      </c>
      <c r="F263" s="42" t="s">
        <v>8998</v>
      </c>
      <c r="G263" s="38">
        <v>73431</v>
      </c>
      <c r="H263" s="40" t="s">
        <v>9284</v>
      </c>
      <c r="I263" s="40" t="s">
        <v>9285</v>
      </c>
      <c r="J263" s="45" t="str">
        <f t="shared" si="4"/>
        <v/>
      </c>
    </row>
    <row r="264" spans="1:10" x14ac:dyDescent="0.25">
      <c r="A264" s="43">
        <v>44930</v>
      </c>
      <c r="B264" s="40" t="s">
        <v>9665</v>
      </c>
      <c r="C264" s="40" t="s">
        <v>8992</v>
      </c>
      <c r="D264" s="40" t="s">
        <v>9666</v>
      </c>
      <c r="E264" s="38">
        <v>1189648</v>
      </c>
      <c r="F264" s="42" t="s">
        <v>8998</v>
      </c>
      <c r="G264" s="38">
        <v>118965</v>
      </c>
      <c r="H264" s="40" t="s">
        <v>9284</v>
      </c>
      <c r="I264" s="40" t="s">
        <v>9285</v>
      </c>
      <c r="J264" s="45" t="str">
        <f t="shared" si="4"/>
        <v/>
      </c>
    </row>
    <row r="265" spans="1:10" x14ac:dyDescent="0.25">
      <c r="A265" s="43">
        <v>44930</v>
      </c>
      <c r="B265" s="40" t="s">
        <v>9667</v>
      </c>
      <c r="C265" s="40" t="s">
        <v>8992</v>
      </c>
      <c r="D265" s="40" t="s">
        <v>9668</v>
      </c>
      <c r="E265" s="38">
        <v>734310</v>
      </c>
      <c r="F265" s="42" t="s">
        <v>8998</v>
      </c>
      <c r="G265" s="38">
        <v>73431</v>
      </c>
      <c r="H265" s="40" t="s">
        <v>9284</v>
      </c>
      <c r="I265" s="40" t="s">
        <v>9285</v>
      </c>
      <c r="J265" s="45" t="str">
        <f t="shared" si="4"/>
        <v/>
      </c>
    </row>
    <row r="266" spans="1:10" x14ac:dyDescent="0.25">
      <c r="A266" s="43">
        <v>44930</v>
      </c>
      <c r="B266" s="40" t="s">
        <v>9669</v>
      </c>
      <c r="C266" s="40" t="s">
        <v>8992</v>
      </c>
      <c r="D266" s="40" t="s">
        <v>9670</v>
      </c>
      <c r="E266" s="38">
        <v>1280715</v>
      </c>
      <c r="F266" s="42" t="s">
        <v>8998</v>
      </c>
      <c r="G266" s="38">
        <v>128072</v>
      </c>
      <c r="H266" s="40" t="s">
        <v>9284</v>
      </c>
      <c r="I266" s="40" t="s">
        <v>9285</v>
      </c>
      <c r="J266" s="45" t="str">
        <f t="shared" si="4"/>
        <v/>
      </c>
    </row>
    <row r="267" spans="1:10" x14ac:dyDescent="0.25">
      <c r="A267" s="43">
        <v>44930</v>
      </c>
      <c r="B267" s="40" t="s">
        <v>9671</v>
      </c>
      <c r="C267" s="40" t="s">
        <v>8992</v>
      </c>
      <c r="D267" s="40" t="s">
        <v>9672</v>
      </c>
      <c r="E267" s="38">
        <v>734310</v>
      </c>
      <c r="F267" s="42" t="s">
        <v>8998</v>
      </c>
      <c r="G267" s="38">
        <v>73431</v>
      </c>
      <c r="H267" s="40" t="s">
        <v>9284</v>
      </c>
      <c r="I267" s="40" t="s">
        <v>9285</v>
      </c>
      <c r="J267" s="45" t="str">
        <f t="shared" si="4"/>
        <v/>
      </c>
    </row>
    <row r="268" spans="1:10" x14ac:dyDescent="0.25">
      <c r="A268" s="43">
        <v>44930</v>
      </c>
      <c r="B268" s="40" t="s">
        <v>9673</v>
      </c>
      <c r="C268" s="40" t="s">
        <v>8992</v>
      </c>
      <c r="D268" s="40"/>
      <c r="E268" s="38">
        <v>0</v>
      </c>
      <c r="F268" s="42" t="s">
        <v>8998</v>
      </c>
      <c r="G268" s="38">
        <v>0</v>
      </c>
      <c r="H268" s="40" t="s">
        <v>9284</v>
      </c>
      <c r="I268" s="40" t="s">
        <v>9285</v>
      </c>
      <c r="J268" s="45" t="str">
        <f t="shared" si="4"/>
        <v/>
      </c>
    </row>
    <row r="269" spans="1:10" x14ac:dyDescent="0.25">
      <c r="A269" s="43">
        <v>44930</v>
      </c>
      <c r="B269" s="40" t="s">
        <v>9674</v>
      </c>
      <c r="C269" s="40" t="s">
        <v>8992</v>
      </c>
      <c r="D269" s="40" t="s">
        <v>9675</v>
      </c>
      <c r="E269" s="38">
        <v>440586</v>
      </c>
      <c r="F269" s="42" t="s">
        <v>8998</v>
      </c>
      <c r="G269" s="38">
        <v>44059</v>
      </c>
      <c r="H269" s="40" t="s">
        <v>9284</v>
      </c>
      <c r="I269" s="40" t="s">
        <v>9285</v>
      </c>
      <c r="J269" s="45" t="str">
        <f t="shared" si="4"/>
        <v/>
      </c>
    </row>
    <row r="270" spans="1:10" x14ac:dyDescent="0.25">
      <c r="A270" s="43">
        <v>44930</v>
      </c>
      <c r="B270" s="40" t="s">
        <v>9676</v>
      </c>
      <c r="C270" s="40" t="s">
        <v>8992</v>
      </c>
      <c r="D270" s="40" t="s">
        <v>9677</v>
      </c>
      <c r="E270" s="38">
        <v>440586</v>
      </c>
      <c r="F270" s="42" t="s">
        <v>8998</v>
      </c>
      <c r="G270" s="38">
        <v>44059</v>
      </c>
      <c r="H270" s="40" t="s">
        <v>9284</v>
      </c>
      <c r="I270" s="40" t="s">
        <v>9285</v>
      </c>
      <c r="J270" s="45" t="str">
        <f t="shared" si="4"/>
        <v/>
      </c>
    </row>
    <row r="271" spans="1:10" x14ac:dyDescent="0.25">
      <c r="A271" s="43">
        <v>44930</v>
      </c>
      <c r="B271" s="40" t="s">
        <v>9678</v>
      </c>
      <c r="C271" s="40" t="s">
        <v>8992</v>
      </c>
      <c r="D271" s="40" t="s">
        <v>9679</v>
      </c>
      <c r="E271" s="38">
        <v>367155</v>
      </c>
      <c r="F271" s="42" t="s">
        <v>8998</v>
      </c>
      <c r="G271" s="38">
        <v>36716</v>
      </c>
      <c r="H271" s="40" t="s">
        <v>9284</v>
      </c>
      <c r="I271" s="40" t="s">
        <v>9285</v>
      </c>
      <c r="J271" s="45" t="str">
        <f t="shared" si="4"/>
        <v/>
      </c>
    </row>
    <row r="272" spans="1:10" x14ac:dyDescent="0.25">
      <c r="A272" s="43">
        <v>44930</v>
      </c>
      <c r="B272" s="40" t="s">
        <v>9680</v>
      </c>
      <c r="C272" s="40" t="s">
        <v>8992</v>
      </c>
      <c r="D272" s="40" t="s">
        <v>9681</v>
      </c>
      <c r="E272" s="38">
        <v>734310</v>
      </c>
      <c r="F272" s="42" t="s">
        <v>8998</v>
      </c>
      <c r="G272" s="38">
        <v>73431</v>
      </c>
      <c r="H272" s="40" t="s">
        <v>9284</v>
      </c>
      <c r="I272" s="40" t="s">
        <v>9285</v>
      </c>
      <c r="J272" s="45" t="str">
        <f t="shared" si="4"/>
        <v/>
      </c>
    </row>
    <row r="273" spans="1:10" x14ac:dyDescent="0.25">
      <c r="A273" s="43">
        <v>44930</v>
      </c>
      <c r="B273" s="40" t="s">
        <v>9682</v>
      </c>
      <c r="C273" s="40" t="s">
        <v>8992</v>
      </c>
      <c r="D273" s="40" t="s">
        <v>9683</v>
      </c>
      <c r="E273" s="38">
        <v>1101465</v>
      </c>
      <c r="F273" s="42" t="s">
        <v>8998</v>
      </c>
      <c r="G273" s="38">
        <v>110147</v>
      </c>
      <c r="H273" s="40" t="s">
        <v>9284</v>
      </c>
      <c r="I273" s="40" t="s">
        <v>9285</v>
      </c>
      <c r="J273" s="45" t="str">
        <f t="shared" si="4"/>
        <v/>
      </c>
    </row>
    <row r="274" spans="1:10" x14ac:dyDescent="0.25">
      <c r="A274" s="43">
        <v>44930</v>
      </c>
      <c r="B274" s="40" t="s">
        <v>9684</v>
      </c>
      <c r="C274" s="40" t="s">
        <v>8992</v>
      </c>
      <c r="D274" s="40" t="s">
        <v>9685</v>
      </c>
      <c r="E274" s="38">
        <v>2467478</v>
      </c>
      <c r="F274" s="42" t="s">
        <v>8998</v>
      </c>
      <c r="G274" s="38">
        <v>246748</v>
      </c>
      <c r="H274" s="40" t="s">
        <v>9284</v>
      </c>
      <c r="I274" s="40" t="s">
        <v>9285</v>
      </c>
      <c r="J274" s="45" t="str">
        <f t="shared" si="4"/>
        <v/>
      </c>
    </row>
    <row r="275" spans="1:10" x14ac:dyDescent="0.25">
      <c r="A275" s="43">
        <v>44930</v>
      </c>
      <c r="B275" s="40" t="s">
        <v>9686</v>
      </c>
      <c r="C275" s="40" t="s">
        <v>8992</v>
      </c>
      <c r="D275" s="40" t="s">
        <v>9687</v>
      </c>
      <c r="E275" s="38">
        <v>734310</v>
      </c>
      <c r="F275" s="42" t="s">
        <v>8998</v>
      </c>
      <c r="G275" s="38">
        <v>73431</v>
      </c>
      <c r="H275" s="40" t="s">
        <v>9284</v>
      </c>
      <c r="I275" s="40" t="s">
        <v>9285</v>
      </c>
      <c r="J275" s="45" t="str">
        <f t="shared" si="4"/>
        <v/>
      </c>
    </row>
    <row r="276" spans="1:10" x14ac:dyDescent="0.25">
      <c r="A276" s="43">
        <v>44930</v>
      </c>
      <c r="B276" s="40" t="s">
        <v>9688</v>
      </c>
      <c r="C276" s="40" t="s">
        <v>8992</v>
      </c>
      <c r="D276" s="40" t="s">
        <v>9689</v>
      </c>
      <c r="E276" s="38">
        <v>1468620</v>
      </c>
      <c r="F276" s="42" t="s">
        <v>8998</v>
      </c>
      <c r="G276" s="38">
        <v>146862</v>
      </c>
      <c r="H276" s="40" t="s">
        <v>9284</v>
      </c>
      <c r="I276" s="40" t="s">
        <v>9285</v>
      </c>
      <c r="J276" s="45" t="str">
        <f t="shared" si="4"/>
        <v/>
      </c>
    </row>
    <row r="277" spans="1:10" x14ac:dyDescent="0.25">
      <c r="A277" s="43">
        <v>44930</v>
      </c>
      <c r="B277" s="40" t="s">
        <v>9690</v>
      </c>
      <c r="C277" s="40" t="s">
        <v>8992</v>
      </c>
      <c r="D277" s="40" t="s">
        <v>9691</v>
      </c>
      <c r="E277" s="38">
        <v>734310</v>
      </c>
      <c r="F277" s="42" t="s">
        <v>8998</v>
      </c>
      <c r="G277" s="38">
        <v>73431</v>
      </c>
      <c r="H277" s="40" t="s">
        <v>9284</v>
      </c>
      <c r="I277" s="40" t="s">
        <v>9285</v>
      </c>
      <c r="J277" s="45" t="str">
        <f t="shared" si="4"/>
        <v/>
      </c>
    </row>
    <row r="278" spans="1:10" x14ac:dyDescent="0.25">
      <c r="A278" s="43">
        <v>44930</v>
      </c>
      <c r="B278" s="40" t="s">
        <v>9693</v>
      </c>
      <c r="C278" s="40" t="s">
        <v>8992</v>
      </c>
      <c r="D278" s="40" t="s">
        <v>9694</v>
      </c>
      <c r="E278" s="38">
        <v>865200</v>
      </c>
      <c r="F278" s="42" t="s">
        <v>8998</v>
      </c>
      <c r="G278" s="38">
        <v>86520</v>
      </c>
      <c r="H278" s="40" t="s">
        <v>9695</v>
      </c>
      <c r="I278" s="40" t="s">
        <v>9696</v>
      </c>
      <c r="J278" s="45" t="str">
        <f t="shared" si="4"/>
        <v/>
      </c>
    </row>
    <row r="279" spans="1:10" x14ac:dyDescent="0.25">
      <c r="A279" s="43">
        <v>44930</v>
      </c>
      <c r="B279" s="40" t="s">
        <v>9697</v>
      </c>
      <c r="C279" s="40" t="s">
        <v>8992</v>
      </c>
      <c r="D279" s="40" t="s">
        <v>9698</v>
      </c>
      <c r="E279" s="38">
        <v>1289400</v>
      </c>
      <c r="F279" s="42" t="s">
        <v>8998</v>
      </c>
      <c r="G279" s="38">
        <v>128940</v>
      </c>
      <c r="H279" s="40" t="s">
        <v>9197</v>
      </c>
      <c r="I279" s="40" t="s">
        <v>9198</v>
      </c>
      <c r="J279" s="45" t="str">
        <f t="shared" si="4"/>
        <v/>
      </c>
    </row>
    <row r="280" spans="1:10" x14ac:dyDescent="0.25">
      <c r="A280" s="43">
        <v>44930</v>
      </c>
      <c r="B280" s="40" t="s">
        <v>9699</v>
      </c>
      <c r="C280" s="40" t="s">
        <v>8992</v>
      </c>
      <c r="D280" s="40" t="s">
        <v>9700</v>
      </c>
      <c r="E280" s="38">
        <v>865200</v>
      </c>
      <c r="F280" s="42" t="s">
        <v>8998</v>
      </c>
      <c r="G280" s="38">
        <v>86520</v>
      </c>
      <c r="H280" s="40" t="s">
        <v>9001</v>
      </c>
      <c r="I280" s="40" t="s">
        <v>9002</v>
      </c>
      <c r="J280" s="45" t="str">
        <f t="shared" si="4"/>
        <v/>
      </c>
    </row>
    <row r="281" spans="1:10" x14ac:dyDescent="0.25">
      <c r="A281" s="43">
        <v>44930</v>
      </c>
      <c r="B281" s="40" t="s">
        <v>9701</v>
      </c>
      <c r="C281" s="40" t="s">
        <v>8992</v>
      </c>
      <c r="D281" s="40" t="s">
        <v>9702</v>
      </c>
      <c r="E281" s="38">
        <v>865200</v>
      </c>
      <c r="F281" s="42" t="s">
        <v>8998</v>
      </c>
      <c r="G281" s="38">
        <v>86520</v>
      </c>
      <c r="H281" s="40" t="s">
        <v>9001</v>
      </c>
      <c r="I281" s="40" t="s">
        <v>9002</v>
      </c>
      <c r="J281" s="45" t="str">
        <f t="shared" si="4"/>
        <v/>
      </c>
    </row>
    <row r="282" spans="1:10" x14ac:dyDescent="0.25">
      <c r="A282" s="43">
        <v>44930</v>
      </c>
      <c r="B282" s="40" t="s">
        <v>9703</v>
      </c>
      <c r="C282" s="40" t="s">
        <v>8992</v>
      </c>
      <c r="D282" s="40" t="s">
        <v>9704</v>
      </c>
      <c r="E282" s="38">
        <v>865200</v>
      </c>
      <c r="F282" s="42" t="s">
        <v>8998</v>
      </c>
      <c r="G282" s="38">
        <v>86520</v>
      </c>
      <c r="H282" s="40" t="s">
        <v>9001</v>
      </c>
      <c r="I282" s="40" t="s">
        <v>9002</v>
      </c>
      <c r="J282" s="45" t="str">
        <f t="shared" si="4"/>
        <v/>
      </c>
    </row>
    <row r="283" spans="1:10" x14ac:dyDescent="0.25">
      <c r="A283" s="43">
        <v>44930</v>
      </c>
      <c r="B283" s="40" t="s">
        <v>9705</v>
      </c>
      <c r="C283" s="40" t="s">
        <v>8992</v>
      </c>
      <c r="D283" s="40" t="s">
        <v>9706</v>
      </c>
      <c r="E283" s="38">
        <v>424200</v>
      </c>
      <c r="F283" s="42" t="s">
        <v>8998</v>
      </c>
      <c r="G283" s="38">
        <v>42420</v>
      </c>
      <c r="H283" s="40" t="s">
        <v>9001</v>
      </c>
      <c r="I283" s="40" t="s">
        <v>9002</v>
      </c>
      <c r="J283" s="45" t="str">
        <f t="shared" si="4"/>
        <v/>
      </c>
    </row>
    <row r="284" spans="1:10" x14ac:dyDescent="0.25">
      <c r="A284" s="43">
        <v>44930</v>
      </c>
      <c r="B284" s="40" t="s">
        <v>9707</v>
      </c>
      <c r="C284" s="40" t="s">
        <v>8992</v>
      </c>
      <c r="D284" s="40" t="s">
        <v>9708</v>
      </c>
      <c r="E284" s="38">
        <v>865200</v>
      </c>
      <c r="F284" s="42" t="s">
        <v>8998</v>
      </c>
      <c r="G284" s="38">
        <v>86520</v>
      </c>
      <c r="H284" s="40" t="s">
        <v>9001</v>
      </c>
      <c r="I284" s="40" t="s">
        <v>9002</v>
      </c>
      <c r="J284" s="45" t="str">
        <f t="shared" si="4"/>
        <v/>
      </c>
    </row>
    <row r="285" spans="1:10" x14ac:dyDescent="0.25">
      <c r="A285" s="43">
        <v>44930</v>
      </c>
      <c r="B285" s="40" t="s">
        <v>9709</v>
      </c>
      <c r="C285" s="40" t="s">
        <v>8992</v>
      </c>
      <c r="D285" s="40" t="s">
        <v>9710</v>
      </c>
      <c r="E285" s="38">
        <v>865200</v>
      </c>
      <c r="F285" s="42" t="s">
        <v>8998</v>
      </c>
      <c r="G285" s="38">
        <v>86520</v>
      </c>
      <c r="H285" s="40" t="s">
        <v>9001</v>
      </c>
      <c r="I285" s="40" t="s">
        <v>9002</v>
      </c>
      <c r="J285" s="45" t="str">
        <f t="shared" si="4"/>
        <v/>
      </c>
    </row>
    <row r="286" spans="1:10" x14ac:dyDescent="0.25">
      <c r="A286" s="43">
        <v>44930</v>
      </c>
      <c r="B286" s="40" t="s">
        <v>9711</v>
      </c>
      <c r="C286" s="40" t="s">
        <v>8992</v>
      </c>
      <c r="D286" s="40" t="s">
        <v>9712</v>
      </c>
      <c r="E286" s="38">
        <v>865200</v>
      </c>
      <c r="F286" s="42" t="s">
        <v>8998</v>
      </c>
      <c r="G286" s="38">
        <v>86520</v>
      </c>
      <c r="H286" s="40" t="s">
        <v>9001</v>
      </c>
      <c r="I286" s="40" t="s">
        <v>9002</v>
      </c>
      <c r="J286" s="45" t="str">
        <f t="shared" si="4"/>
        <v/>
      </c>
    </row>
    <row r="287" spans="1:10" x14ac:dyDescent="0.25">
      <c r="A287" s="43">
        <v>44930</v>
      </c>
      <c r="B287" s="40" t="s">
        <v>9713</v>
      </c>
      <c r="C287" s="40" t="s">
        <v>8992</v>
      </c>
      <c r="D287" s="40" t="s">
        <v>9714</v>
      </c>
      <c r="E287" s="38">
        <v>865200</v>
      </c>
      <c r="F287" s="42" t="s">
        <v>8998</v>
      </c>
      <c r="G287" s="38">
        <v>86520</v>
      </c>
      <c r="H287" s="40" t="s">
        <v>9001</v>
      </c>
      <c r="I287" s="40" t="s">
        <v>9002</v>
      </c>
      <c r="J287" s="45" t="str">
        <f t="shared" si="4"/>
        <v/>
      </c>
    </row>
    <row r="288" spans="1:10" x14ac:dyDescent="0.25">
      <c r="A288" s="43">
        <v>44930</v>
      </c>
      <c r="B288" s="40" t="s">
        <v>9715</v>
      </c>
      <c r="C288" s="40" t="s">
        <v>8992</v>
      </c>
      <c r="D288" s="40" t="s">
        <v>9716</v>
      </c>
      <c r="E288" s="38">
        <v>865200</v>
      </c>
      <c r="F288" s="42" t="s">
        <v>8998</v>
      </c>
      <c r="G288" s="38">
        <v>86520</v>
      </c>
      <c r="H288" s="40" t="s">
        <v>9001</v>
      </c>
      <c r="I288" s="40" t="s">
        <v>9002</v>
      </c>
      <c r="J288" s="45" t="str">
        <f t="shared" si="4"/>
        <v/>
      </c>
    </row>
    <row r="289" spans="1:10" x14ac:dyDescent="0.25">
      <c r="A289" s="43">
        <v>44930</v>
      </c>
      <c r="B289" s="40" t="s">
        <v>9718</v>
      </c>
      <c r="C289" s="40" t="s">
        <v>8992</v>
      </c>
      <c r="D289" s="40" t="s">
        <v>9719</v>
      </c>
      <c r="E289" s="38">
        <v>712710</v>
      </c>
      <c r="F289" s="42" t="s">
        <v>8998</v>
      </c>
      <c r="G289" s="38">
        <v>71271</v>
      </c>
      <c r="H289" s="40" t="s">
        <v>9406</v>
      </c>
      <c r="I289" s="40" t="s">
        <v>9407</v>
      </c>
      <c r="J289" s="45" t="str">
        <f t="shared" si="4"/>
        <v/>
      </c>
    </row>
    <row r="290" spans="1:10" x14ac:dyDescent="0.25">
      <c r="A290" s="43">
        <v>44930</v>
      </c>
      <c r="B290" s="40" t="s">
        <v>9720</v>
      </c>
      <c r="C290" s="40" t="s">
        <v>8992</v>
      </c>
      <c r="D290" s="40" t="s">
        <v>9721</v>
      </c>
      <c r="E290" s="38">
        <v>1849809</v>
      </c>
      <c r="F290" s="42" t="s">
        <v>8998</v>
      </c>
      <c r="G290" s="38">
        <v>184981</v>
      </c>
      <c r="H290" s="40" t="s">
        <v>9001</v>
      </c>
      <c r="I290" s="40" t="s">
        <v>9002</v>
      </c>
      <c r="J290" s="45" t="str">
        <f t="shared" si="4"/>
        <v/>
      </c>
    </row>
    <row r="291" spans="1:10" x14ac:dyDescent="0.25">
      <c r="A291" s="43">
        <v>44930</v>
      </c>
      <c r="B291" s="40" t="s">
        <v>9722</v>
      </c>
      <c r="C291" s="40" t="s">
        <v>8992</v>
      </c>
      <c r="D291" s="40" t="s">
        <v>9723</v>
      </c>
      <c r="E291" s="38">
        <v>5404304</v>
      </c>
      <c r="F291" s="42" t="s">
        <v>8998</v>
      </c>
      <c r="G291" s="38">
        <v>540430</v>
      </c>
      <c r="H291" s="40" t="s">
        <v>9183</v>
      </c>
      <c r="I291" s="40" t="s">
        <v>9184</v>
      </c>
      <c r="J291" s="45" t="str">
        <f t="shared" si="4"/>
        <v/>
      </c>
    </row>
    <row r="292" spans="1:10" x14ac:dyDescent="0.25">
      <c r="A292" s="43">
        <v>44931</v>
      </c>
      <c r="B292" s="40" t="s">
        <v>8997</v>
      </c>
      <c r="C292" s="40" t="s">
        <v>9724</v>
      </c>
      <c r="D292" s="40" t="s">
        <v>8994</v>
      </c>
      <c r="E292" s="38">
        <v>-612219</v>
      </c>
      <c r="F292" s="42" t="s">
        <v>9114</v>
      </c>
      <c r="G292" s="38">
        <v>-48977</v>
      </c>
      <c r="H292" s="40" t="s">
        <v>9725</v>
      </c>
      <c r="I292" s="40" t="s">
        <v>9726</v>
      </c>
      <c r="J292" s="45" t="str">
        <f t="shared" si="4"/>
        <v>ht</v>
      </c>
    </row>
    <row r="293" spans="1:10" x14ac:dyDescent="0.25">
      <c r="A293" s="43">
        <v>44931</v>
      </c>
      <c r="B293" s="40" t="s">
        <v>9007</v>
      </c>
      <c r="C293" s="40" t="s">
        <v>9727</v>
      </c>
      <c r="D293" s="40" t="s">
        <v>8994</v>
      </c>
      <c r="E293" s="38">
        <v>-297000</v>
      </c>
      <c r="F293" s="42" t="s">
        <v>9114</v>
      </c>
      <c r="G293" s="38">
        <v>-23760</v>
      </c>
      <c r="H293" s="40" t="s">
        <v>9728</v>
      </c>
      <c r="I293" s="40" t="s">
        <v>9729</v>
      </c>
      <c r="J293" s="45" t="str">
        <f t="shared" si="4"/>
        <v>ht</v>
      </c>
    </row>
    <row r="294" spans="1:10" x14ac:dyDescent="0.25">
      <c r="A294" s="43">
        <v>44931</v>
      </c>
      <c r="B294" s="40" t="s">
        <v>9009</v>
      </c>
      <c r="C294" s="40" t="s">
        <v>9730</v>
      </c>
      <c r="D294" s="40" t="s">
        <v>8994</v>
      </c>
      <c r="E294" s="38">
        <v>-460248</v>
      </c>
      <c r="F294" s="42" t="s">
        <v>9114</v>
      </c>
      <c r="G294" s="38">
        <v>-36820</v>
      </c>
      <c r="H294" s="40" t="s">
        <v>9731</v>
      </c>
      <c r="I294" s="40" t="s">
        <v>9322</v>
      </c>
      <c r="J294" s="45" t="str">
        <f t="shared" si="4"/>
        <v>ht</v>
      </c>
    </row>
    <row r="295" spans="1:10" x14ac:dyDescent="0.25">
      <c r="A295" s="43">
        <v>44931</v>
      </c>
      <c r="B295" s="40" t="s">
        <v>9408</v>
      </c>
      <c r="C295" s="40" t="s">
        <v>4766</v>
      </c>
      <c r="D295" s="40" t="s">
        <v>8994</v>
      </c>
      <c r="E295" s="38">
        <v>-285040</v>
      </c>
      <c r="F295" s="42" t="s">
        <v>9114</v>
      </c>
      <c r="G295" s="38">
        <v>-22803</v>
      </c>
      <c r="H295" s="40" t="s">
        <v>9001</v>
      </c>
      <c r="I295" s="40" t="s">
        <v>9002</v>
      </c>
      <c r="J295" s="45" t="str">
        <f t="shared" si="4"/>
        <v>ht</v>
      </c>
    </row>
    <row r="296" spans="1:10" x14ac:dyDescent="0.25">
      <c r="A296" s="43">
        <v>44931</v>
      </c>
      <c r="B296" s="40" t="s">
        <v>9732</v>
      </c>
      <c r="C296" s="40" t="s">
        <v>8992</v>
      </c>
      <c r="D296" s="40" t="s">
        <v>9733</v>
      </c>
      <c r="E296" s="38">
        <v>734310</v>
      </c>
      <c r="F296" s="42" t="s">
        <v>8998</v>
      </c>
      <c r="G296" s="38">
        <v>73431</v>
      </c>
      <c r="H296" s="40" t="s">
        <v>9001</v>
      </c>
      <c r="I296" s="40" t="s">
        <v>9002</v>
      </c>
      <c r="J296" s="45" t="str">
        <f t="shared" si="4"/>
        <v/>
      </c>
    </row>
    <row r="297" spans="1:10" x14ac:dyDescent="0.25">
      <c r="A297" s="43">
        <v>44931</v>
      </c>
      <c r="B297" s="40" t="s">
        <v>9734</v>
      </c>
      <c r="C297" s="40" t="s">
        <v>8992</v>
      </c>
      <c r="D297" s="40" t="s">
        <v>9685</v>
      </c>
      <c r="E297" s="38">
        <v>3399855</v>
      </c>
      <c r="F297" s="42" t="s">
        <v>8998</v>
      </c>
      <c r="G297" s="38">
        <v>339986</v>
      </c>
      <c r="H297" s="40" t="s">
        <v>9284</v>
      </c>
      <c r="I297" s="40" t="s">
        <v>9285</v>
      </c>
      <c r="J297" s="45" t="str">
        <f t="shared" si="4"/>
        <v/>
      </c>
    </row>
    <row r="298" spans="1:10" x14ac:dyDescent="0.25">
      <c r="A298" s="43">
        <v>44931</v>
      </c>
      <c r="B298" s="40" t="s">
        <v>9735</v>
      </c>
      <c r="C298" s="40" t="s">
        <v>8992</v>
      </c>
      <c r="D298" s="40" t="s">
        <v>9736</v>
      </c>
      <c r="E298" s="38">
        <v>876359</v>
      </c>
      <c r="F298" s="42" t="s">
        <v>8998</v>
      </c>
      <c r="G298" s="38">
        <v>87636</v>
      </c>
      <c r="H298" s="40" t="s">
        <v>9001</v>
      </c>
      <c r="I298" s="40" t="s">
        <v>9002</v>
      </c>
      <c r="J298" s="45" t="str">
        <f t="shared" si="4"/>
        <v/>
      </c>
    </row>
    <row r="299" spans="1:10" x14ac:dyDescent="0.25">
      <c r="A299" s="43">
        <v>44931</v>
      </c>
      <c r="B299" s="40" t="s">
        <v>9737</v>
      </c>
      <c r="C299" s="40" t="s">
        <v>8992</v>
      </c>
      <c r="D299" s="40" t="s">
        <v>9738</v>
      </c>
      <c r="E299" s="38">
        <v>865200</v>
      </c>
      <c r="F299" s="42" t="s">
        <v>8998</v>
      </c>
      <c r="G299" s="38">
        <v>86520</v>
      </c>
      <c r="H299" s="40" t="s">
        <v>9001</v>
      </c>
      <c r="I299" s="40" t="s">
        <v>9002</v>
      </c>
      <c r="J299" s="45" t="str">
        <f t="shared" si="4"/>
        <v/>
      </c>
    </row>
    <row r="300" spans="1:10" x14ac:dyDescent="0.25">
      <c r="A300" s="43">
        <v>44931</v>
      </c>
      <c r="B300" s="40" t="s">
        <v>9739</v>
      </c>
      <c r="C300" s="40" t="s">
        <v>8992</v>
      </c>
      <c r="D300" s="40" t="s">
        <v>9740</v>
      </c>
      <c r="E300" s="38">
        <v>424200</v>
      </c>
      <c r="F300" s="42" t="s">
        <v>8998</v>
      </c>
      <c r="G300" s="38">
        <v>42420</v>
      </c>
      <c r="H300" s="40" t="s">
        <v>9001</v>
      </c>
      <c r="I300" s="40" t="s">
        <v>9002</v>
      </c>
      <c r="J300" s="45" t="str">
        <f t="shared" si="4"/>
        <v/>
      </c>
    </row>
    <row r="301" spans="1:10" x14ac:dyDescent="0.25">
      <c r="A301" s="43">
        <v>44931</v>
      </c>
      <c r="B301" s="40" t="s">
        <v>9741</v>
      </c>
      <c r="C301" s="40" t="s">
        <v>8992</v>
      </c>
      <c r="D301" s="40" t="s">
        <v>9742</v>
      </c>
      <c r="E301" s="38">
        <v>424200</v>
      </c>
      <c r="F301" s="42" t="s">
        <v>8998</v>
      </c>
      <c r="G301" s="38">
        <v>42420</v>
      </c>
      <c r="H301" s="40" t="s">
        <v>9001</v>
      </c>
      <c r="I301" s="40" t="s">
        <v>9002</v>
      </c>
      <c r="J301" s="45" t="str">
        <f t="shared" si="4"/>
        <v/>
      </c>
    </row>
    <row r="302" spans="1:10" x14ac:dyDescent="0.25">
      <c r="A302" s="43">
        <v>44931</v>
      </c>
      <c r="B302" s="40" t="s">
        <v>9743</v>
      </c>
      <c r="C302" s="40" t="s">
        <v>8992</v>
      </c>
      <c r="D302" s="40" t="s">
        <v>9744</v>
      </c>
      <c r="E302" s="38">
        <v>603075</v>
      </c>
      <c r="F302" s="42" t="s">
        <v>8998</v>
      </c>
      <c r="G302" s="38">
        <v>60308</v>
      </c>
      <c r="H302" s="40" t="s">
        <v>9001</v>
      </c>
      <c r="I302" s="40" t="s">
        <v>9002</v>
      </c>
      <c r="J302" s="45" t="str">
        <f t="shared" si="4"/>
        <v/>
      </c>
    </row>
    <row r="303" spans="1:10" x14ac:dyDescent="0.25">
      <c r="A303" s="43">
        <v>44931</v>
      </c>
      <c r="B303" s="40" t="s">
        <v>9745</v>
      </c>
      <c r="C303" s="40" t="s">
        <v>8992</v>
      </c>
      <c r="D303" s="40" t="s">
        <v>9746</v>
      </c>
      <c r="E303" s="38">
        <v>865200</v>
      </c>
      <c r="F303" s="42" t="s">
        <v>8998</v>
      </c>
      <c r="G303" s="38">
        <v>86520</v>
      </c>
      <c r="H303" s="40" t="s">
        <v>9747</v>
      </c>
      <c r="I303" s="40" t="s">
        <v>9748</v>
      </c>
      <c r="J303" s="45" t="str">
        <f t="shared" si="4"/>
        <v/>
      </c>
    </row>
    <row r="304" spans="1:10" x14ac:dyDescent="0.25">
      <c r="A304" s="43">
        <v>44931</v>
      </c>
      <c r="B304" s="40" t="s">
        <v>9749</v>
      </c>
      <c r="C304" s="40" t="s">
        <v>8992</v>
      </c>
      <c r="D304" s="40" t="s">
        <v>9750</v>
      </c>
      <c r="E304" s="38">
        <v>424200</v>
      </c>
      <c r="F304" s="42" t="s">
        <v>8998</v>
      </c>
      <c r="G304" s="38">
        <v>42420</v>
      </c>
      <c r="H304" s="40" t="s">
        <v>9751</v>
      </c>
      <c r="I304" s="40" t="s">
        <v>9752</v>
      </c>
      <c r="J304" s="45" t="str">
        <f t="shared" si="4"/>
        <v/>
      </c>
    </row>
    <row r="305" spans="1:10" x14ac:dyDescent="0.25">
      <c r="A305" s="43">
        <v>44931</v>
      </c>
      <c r="B305" s="40" t="s">
        <v>9753</v>
      </c>
      <c r="C305" s="40" t="s">
        <v>8992</v>
      </c>
      <c r="D305" s="40" t="s">
        <v>9754</v>
      </c>
      <c r="E305" s="38">
        <v>865200</v>
      </c>
      <c r="F305" s="42" t="s">
        <v>8998</v>
      </c>
      <c r="G305" s="38">
        <v>86520</v>
      </c>
      <c r="H305" s="40" t="s">
        <v>9755</v>
      </c>
      <c r="I305" s="40" t="s">
        <v>9756</v>
      </c>
      <c r="J305" s="45" t="str">
        <f t="shared" si="4"/>
        <v/>
      </c>
    </row>
    <row r="306" spans="1:10" x14ac:dyDescent="0.25">
      <c r="A306" s="43">
        <v>44931</v>
      </c>
      <c r="B306" s="40" t="s">
        <v>9757</v>
      </c>
      <c r="C306" s="40" t="s">
        <v>8992</v>
      </c>
      <c r="D306" s="40" t="s">
        <v>9758</v>
      </c>
      <c r="E306" s="38">
        <v>2882137</v>
      </c>
      <c r="F306" s="42" t="s">
        <v>8998</v>
      </c>
      <c r="G306" s="38">
        <v>288214</v>
      </c>
      <c r="H306" s="40" t="s">
        <v>9558</v>
      </c>
      <c r="I306" s="40" t="s">
        <v>9559</v>
      </c>
      <c r="J306" s="45" t="str">
        <f t="shared" si="4"/>
        <v/>
      </c>
    </row>
    <row r="307" spans="1:10" x14ac:dyDescent="0.25">
      <c r="A307" s="43">
        <v>44931</v>
      </c>
      <c r="B307" s="40" t="s">
        <v>9759</v>
      </c>
      <c r="C307" s="40" t="s">
        <v>8992</v>
      </c>
      <c r="D307" s="40" t="s">
        <v>9760</v>
      </c>
      <c r="E307" s="38">
        <v>1289400</v>
      </c>
      <c r="F307" s="42" t="s">
        <v>8998</v>
      </c>
      <c r="G307" s="38">
        <v>128940</v>
      </c>
      <c r="H307" s="40" t="s">
        <v>9398</v>
      </c>
      <c r="I307" s="40" t="s">
        <v>9399</v>
      </c>
      <c r="J307" s="45" t="str">
        <f t="shared" si="4"/>
        <v/>
      </c>
    </row>
    <row r="308" spans="1:10" x14ac:dyDescent="0.25">
      <c r="A308" s="43">
        <v>44931</v>
      </c>
      <c r="B308" s="40" t="s">
        <v>9761</v>
      </c>
      <c r="C308" s="40" t="s">
        <v>8992</v>
      </c>
      <c r="D308" s="40" t="s">
        <v>9762</v>
      </c>
      <c r="E308" s="38">
        <v>8379338</v>
      </c>
      <c r="F308" s="42" t="s">
        <v>8998</v>
      </c>
      <c r="G308" s="38">
        <v>837934</v>
      </c>
      <c r="H308" s="40" t="s">
        <v>9212</v>
      </c>
      <c r="I308" s="40" t="s">
        <v>9213</v>
      </c>
      <c r="J308" s="45" t="str">
        <f t="shared" si="4"/>
        <v/>
      </c>
    </row>
    <row r="309" spans="1:10" x14ac:dyDescent="0.25">
      <c r="A309" s="43">
        <v>44931</v>
      </c>
      <c r="B309" s="40" t="s">
        <v>9764</v>
      </c>
      <c r="C309" s="40" t="s">
        <v>8992</v>
      </c>
      <c r="D309" s="40" t="s">
        <v>9765</v>
      </c>
      <c r="E309" s="38">
        <v>1730400</v>
      </c>
      <c r="F309" s="42" t="s">
        <v>8998</v>
      </c>
      <c r="G309" s="38">
        <v>173040</v>
      </c>
      <c r="H309" s="40" t="s">
        <v>9766</v>
      </c>
      <c r="I309" s="40" t="s">
        <v>9767</v>
      </c>
      <c r="J309" s="45" t="str">
        <f t="shared" si="4"/>
        <v/>
      </c>
    </row>
    <row r="310" spans="1:10" x14ac:dyDescent="0.25">
      <c r="A310" s="43">
        <v>44931</v>
      </c>
      <c r="B310" s="40" t="s">
        <v>9768</v>
      </c>
      <c r="C310" s="40" t="s">
        <v>8992</v>
      </c>
      <c r="D310" s="40" t="s">
        <v>9769</v>
      </c>
      <c r="E310" s="38">
        <v>587448</v>
      </c>
      <c r="F310" s="42" t="s">
        <v>8998</v>
      </c>
      <c r="G310" s="38">
        <v>58745</v>
      </c>
      <c r="H310" s="40" t="s">
        <v>9001</v>
      </c>
      <c r="I310" s="40" t="s">
        <v>9002</v>
      </c>
      <c r="J310" s="45" t="str">
        <f t="shared" si="4"/>
        <v/>
      </c>
    </row>
    <row r="311" spans="1:10" x14ac:dyDescent="0.25">
      <c r="A311" s="43">
        <v>44931</v>
      </c>
      <c r="B311" s="40" t="s">
        <v>9770</v>
      </c>
      <c r="C311" s="40" t="s">
        <v>8992</v>
      </c>
      <c r="D311" s="40" t="s">
        <v>9771</v>
      </c>
      <c r="E311" s="38">
        <v>865200</v>
      </c>
      <c r="F311" s="42" t="s">
        <v>8998</v>
      </c>
      <c r="G311" s="38">
        <v>86520</v>
      </c>
      <c r="H311" s="40" t="s">
        <v>9001</v>
      </c>
      <c r="I311" s="40" t="s">
        <v>9002</v>
      </c>
      <c r="J311" s="45" t="str">
        <f t="shared" si="4"/>
        <v/>
      </c>
    </row>
    <row r="312" spans="1:10" x14ac:dyDescent="0.25">
      <c r="A312" s="43">
        <v>44931</v>
      </c>
      <c r="B312" s="40" t="s">
        <v>9772</v>
      </c>
      <c r="C312" s="40" t="s">
        <v>8992</v>
      </c>
      <c r="D312" s="40" t="s">
        <v>9773</v>
      </c>
      <c r="E312" s="38">
        <v>865200</v>
      </c>
      <c r="F312" s="42" t="s">
        <v>8998</v>
      </c>
      <c r="G312" s="38">
        <v>86520</v>
      </c>
      <c r="H312" s="40" t="s">
        <v>9001</v>
      </c>
      <c r="I312" s="40" t="s">
        <v>9002</v>
      </c>
      <c r="J312" s="45" t="str">
        <f t="shared" si="4"/>
        <v/>
      </c>
    </row>
    <row r="313" spans="1:10" x14ac:dyDescent="0.25">
      <c r="A313" s="43">
        <v>44931</v>
      </c>
      <c r="B313" s="40" t="s">
        <v>9774</v>
      </c>
      <c r="C313" s="40" t="s">
        <v>8992</v>
      </c>
      <c r="D313" s="40" t="s">
        <v>9775</v>
      </c>
      <c r="E313" s="38">
        <v>401456</v>
      </c>
      <c r="F313" s="42" t="s">
        <v>8998</v>
      </c>
      <c r="G313" s="38">
        <v>40146</v>
      </c>
      <c r="H313" s="40" t="s">
        <v>9001</v>
      </c>
      <c r="I313" s="40" t="s">
        <v>9002</v>
      </c>
      <c r="J313" s="45" t="str">
        <f t="shared" si="4"/>
        <v/>
      </c>
    </row>
    <row r="314" spans="1:10" x14ac:dyDescent="0.25">
      <c r="A314" s="43">
        <v>44931</v>
      </c>
      <c r="B314" s="40" t="s">
        <v>9776</v>
      </c>
      <c r="C314" s="40" t="s">
        <v>8992</v>
      </c>
      <c r="D314" s="40" t="s">
        <v>9777</v>
      </c>
      <c r="E314" s="38">
        <v>841086</v>
      </c>
      <c r="F314" s="42" t="s">
        <v>8998</v>
      </c>
      <c r="G314" s="38">
        <v>84109</v>
      </c>
      <c r="H314" s="40" t="s">
        <v>9001</v>
      </c>
      <c r="I314" s="40" t="s">
        <v>9002</v>
      </c>
      <c r="J314" s="45" t="str">
        <f t="shared" si="4"/>
        <v/>
      </c>
    </row>
    <row r="315" spans="1:10" x14ac:dyDescent="0.25">
      <c r="A315" s="43">
        <v>44931</v>
      </c>
      <c r="B315" s="40" t="s">
        <v>9778</v>
      </c>
      <c r="C315" s="40" t="s">
        <v>8992</v>
      </c>
      <c r="D315" s="40" t="s">
        <v>9779</v>
      </c>
      <c r="E315" s="38">
        <v>1730400</v>
      </c>
      <c r="F315" s="42" t="s">
        <v>8998</v>
      </c>
      <c r="G315" s="38">
        <v>173040</v>
      </c>
      <c r="H315" s="40" t="s">
        <v>9394</v>
      </c>
      <c r="I315" s="40" t="s">
        <v>9395</v>
      </c>
      <c r="J315" s="45" t="str">
        <f t="shared" si="4"/>
        <v/>
      </c>
    </row>
    <row r="316" spans="1:10" x14ac:dyDescent="0.25">
      <c r="A316" s="43">
        <v>44931</v>
      </c>
      <c r="B316" s="40" t="s">
        <v>9780</v>
      </c>
      <c r="C316" s="40" t="s">
        <v>8992</v>
      </c>
      <c r="D316" s="40" t="s">
        <v>9781</v>
      </c>
      <c r="E316" s="38">
        <v>6239746</v>
      </c>
      <c r="F316" s="42" t="s">
        <v>8998</v>
      </c>
      <c r="G316" s="38">
        <v>623975</v>
      </c>
      <c r="H316" s="40" t="s">
        <v>9197</v>
      </c>
      <c r="I316" s="40" t="s">
        <v>9198</v>
      </c>
      <c r="J316" s="45" t="str">
        <f t="shared" si="4"/>
        <v/>
      </c>
    </row>
    <row r="317" spans="1:10" x14ac:dyDescent="0.25">
      <c r="A317" s="43">
        <v>44931</v>
      </c>
      <c r="B317" s="40" t="s">
        <v>9782</v>
      </c>
      <c r="C317" s="40" t="s">
        <v>8992</v>
      </c>
      <c r="D317" s="40" t="s">
        <v>9783</v>
      </c>
      <c r="E317" s="38">
        <v>2831979</v>
      </c>
      <c r="F317" s="42" t="s">
        <v>8998</v>
      </c>
      <c r="G317" s="38">
        <v>283198</v>
      </c>
      <c r="H317" s="40" t="s">
        <v>9068</v>
      </c>
      <c r="I317" s="40" t="s">
        <v>9069</v>
      </c>
      <c r="J317" s="45" t="str">
        <f t="shared" si="4"/>
        <v/>
      </c>
    </row>
    <row r="318" spans="1:10" x14ac:dyDescent="0.25">
      <c r="A318" s="43">
        <v>44931</v>
      </c>
      <c r="B318" s="40" t="s">
        <v>9784</v>
      </c>
      <c r="C318" s="40" t="s">
        <v>8992</v>
      </c>
      <c r="D318" s="40" t="s">
        <v>9785</v>
      </c>
      <c r="E318" s="38">
        <v>1189648</v>
      </c>
      <c r="F318" s="42" t="s">
        <v>8998</v>
      </c>
      <c r="G318" s="38">
        <v>118965</v>
      </c>
      <c r="H318" s="40" t="s">
        <v>9284</v>
      </c>
      <c r="I318" s="40" t="s">
        <v>9285</v>
      </c>
      <c r="J318" s="45" t="str">
        <f t="shared" si="4"/>
        <v/>
      </c>
    </row>
    <row r="319" spans="1:10" x14ac:dyDescent="0.25">
      <c r="A319" s="43">
        <v>44931</v>
      </c>
      <c r="B319" s="40" t="s">
        <v>9786</v>
      </c>
      <c r="C319" s="40" t="s">
        <v>8992</v>
      </c>
      <c r="D319" s="40" t="s">
        <v>9787</v>
      </c>
      <c r="E319" s="38">
        <v>734310</v>
      </c>
      <c r="F319" s="42" t="s">
        <v>8998</v>
      </c>
      <c r="G319" s="38">
        <v>73431</v>
      </c>
      <c r="H319" s="40" t="s">
        <v>9001</v>
      </c>
      <c r="I319" s="40" t="s">
        <v>9002</v>
      </c>
      <c r="J319" s="45" t="str">
        <f t="shared" si="4"/>
        <v/>
      </c>
    </row>
    <row r="320" spans="1:10" x14ac:dyDescent="0.25">
      <c r="A320" s="43">
        <v>44931</v>
      </c>
      <c r="B320" s="40" t="s">
        <v>9788</v>
      </c>
      <c r="C320" s="40" t="s">
        <v>8992</v>
      </c>
      <c r="D320" s="40" t="s">
        <v>9789</v>
      </c>
      <c r="E320" s="38">
        <v>734310</v>
      </c>
      <c r="F320" s="42" t="s">
        <v>8998</v>
      </c>
      <c r="G320" s="38">
        <v>73431</v>
      </c>
      <c r="H320" s="40" t="s">
        <v>9001</v>
      </c>
      <c r="I320" s="40" t="s">
        <v>9002</v>
      </c>
      <c r="J320" s="45" t="str">
        <f t="shared" si="4"/>
        <v/>
      </c>
    </row>
    <row r="321" spans="1:10" x14ac:dyDescent="0.25">
      <c r="A321" s="43">
        <v>44931</v>
      </c>
      <c r="B321" s="40" t="s">
        <v>9790</v>
      </c>
      <c r="C321" s="40" t="s">
        <v>8992</v>
      </c>
      <c r="D321" s="40" t="s">
        <v>9791</v>
      </c>
      <c r="E321" s="38">
        <v>1189648</v>
      </c>
      <c r="F321" s="42" t="s">
        <v>8998</v>
      </c>
      <c r="G321" s="38">
        <v>118965</v>
      </c>
      <c r="H321" s="40" t="s">
        <v>9001</v>
      </c>
      <c r="I321" s="40" t="s">
        <v>9002</v>
      </c>
      <c r="J321" s="45" t="str">
        <f t="shared" si="4"/>
        <v/>
      </c>
    </row>
    <row r="322" spans="1:10" x14ac:dyDescent="0.25">
      <c r="A322" s="43">
        <v>44931</v>
      </c>
      <c r="B322" s="40" t="s">
        <v>9792</v>
      </c>
      <c r="C322" s="40" t="s">
        <v>8992</v>
      </c>
      <c r="D322" s="40" t="s">
        <v>9793</v>
      </c>
      <c r="E322" s="38">
        <v>734310</v>
      </c>
      <c r="F322" s="42" t="s">
        <v>8998</v>
      </c>
      <c r="G322" s="38">
        <v>73431</v>
      </c>
      <c r="H322" s="40" t="s">
        <v>9001</v>
      </c>
      <c r="I322" s="40" t="s">
        <v>9002</v>
      </c>
      <c r="J322" s="45" t="str">
        <f t="shared" si="4"/>
        <v/>
      </c>
    </row>
    <row r="323" spans="1:10" x14ac:dyDescent="0.25">
      <c r="A323" s="43">
        <v>44931</v>
      </c>
      <c r="B323" s="40" t="s">
        <v>9794</v>
      </c>
      <c r="C323" s="40" t="s">
        <v>8992</v>
      </c>
      <c r="D323" s="40" t="s">
        <v>9795</v>
      </c>
      <c r="E323" s="38">
        <v>734310</v>
      </c>
      <c r="F323" s="42" t="s">
        <v>8998</v>
      </c>
      <c r="G323" s="38">
        <v>73431</v>
      </c>
      <c r="H323" s="40" t="s">
        <v>9001</v>
      </c>
      <c r="I323" s="40" t="s">
        <v>9002</v>
      </c>
      <c r="J323" s="45" t="str">
        <f t="shared" si="4"/>
        <v/>
      </c>
    </row>
    <row r="324" spans="1:10" x14ac:dyDescent="0.25">
      <c r="A324" s="43">
        <v>44931</v>
      </c>
      <c r="B324" s="40" t="s">
        <v>9796</v>
      </c>
      <c r="C324" s="40" t="s">
        <v>8992</v>
      </c>
      <c r="D324" s="40" t="s">
        <v>9797</v>
      </c>
      <c r="E324" s="38">
        <v>1189648</v>
      </c>
      <c r="F324" s="42" t="s">
        <v>8998</v>
      </c>
      <c r="G324" s="38">
        <v>118965</v>
      </c>
      <c r="H324" s="40" t="s">
        <v>9001</v>
      </c>
      <c r="I324" s="40" t="s">
        <v>9002</v>
      </c>
      <c r="J324" s="45" t="str">
        <f t="shared" si="4"/>
        <v/>
      </c>
    </row>
    <row r="325" spans="1:10" x14ac:dyDescent="0.25">
      <c r="A325" s="43">
        <v>44931</v>
      </c>
      <c r="B325" s="40" t="s">
        <v>9798</v>
      </c>
      <c r="C325" s="40" t="s">
        <v>8992</v>
      </c>
      <c r="D325" s="40" t="s">
        <v>9799</v>
      </c>
      <c r="E325" s="38">
        <v>734310</v>
      </c>
      <c r="F325" s="42" t="s">
        <v>8998</v>
      </c>
      <c r="G325" s="38">
        <v>73431</v>
      </c>
      <c r="H325" s="40" t="s">
        <v>9001</v>
      </c>
      <c r="I325" s="40" t="s">
        <v>9002</v>
      </c>
      <c r="J325" s="45" t="str">
        <f t="shared" ref="J325:J388" si="5">IF(E325&lt;0,"ht","")</f>
        <v/>
      </c>
    </row>
    <row r="326" spans="1:10" x14ac:dyDescent="0.25">
      <c r="A326" s="43">
        <v>44931</v>
      </c>
      <c r="B326" s="40" t="s">
        <v>9800</v>
      </c>
      <c r="C326" s="40" t="s">
        <v>8992</v>
      </c>
      <c r="D326" s="40" t="s">
        <v>9801</v>
      </c>
      <c r="E326" s="38">
        <v>734310</v>
      </c>
      <c r="F326" s="42" t="s">
        <v>8998</v>
      </c>
      <c r="G326" s="38">
        <v>73431</v>
      </c>
      <c r="H326" s="40" t="s">
        <v>9001</v>
      </c>
      <c r="I326" s="40" t="s">
        <v>9002</v>
      </c>
      <c r="J326" s="45" t="str">
        <f t="shared" si="5"/>
        <v/>
      </c>
    </row>
    <row r="327" spans="1:10" x14ac:dyDescent="0.25">
      <c r="A327" s="43">
        <v>44931</v>
      </c>
      <c r="B327" s="40" t="s">
        <v>9802</v>
      </c>
      <c r="C327" s="40" t="s">
        <v>8992</v>
      </c>
      <c r="D327" s="40" t="s">
        <v>9803</v>
      </c>
      <c r="E327" s="38">
        <v>1189648</v>
      </c>
      <c r="F327" s="42" t="s">
        <v>8998</v>
      </c>
      <c r="G327" s="38">
        <v>118965</v>
      </c>
      <c r="H327" s="40" t="s">
        <v>9001</v>
      </c>
      <c r="I327" s="40" t="s">
        <v>9002</v>
      </c>
      <c r="J327" s="45" t="str">
        <f t="shared" si="5"/>
        <v/>
      </c>
    </row>
    <row r="328" spans="1:10" x14ac:dyDescent="0.25">
      <c r="A328" s="43">
        <v>44931</v>
      </c>
      <c r="B328" s="40" t="s">
        <v>9804</v>
      </c>
      <c r="C328" s="40" t="s">
        <v>8992</v>
      </c>
      <c r="D328" s="40" t="s">
        <v>9805</v>
      </c>
      <c r="E328" s="38">
        <v>734310</v>
      </c>
      <c r="F328" s="42" t="s">
        <v>8998</v>
      </c>
      <c r="G328" s="38">
        <v>73431</v>
      </c>
      <c r="H328" s="40" t="s">
        <v>9001</v>
      </c>
      <c r="I328" s="40" t="s">
        <v>9002</v>
      </c>
      <c r="J328" s="45" t="str">
        <f t="shared" si="5"/>
        <v/>
      </c>
    </row>
    <row r="329" spans="1:10" x14ac:dyDescent="0.25">
      <c r="A329" s="43">
        <v>44931</v>
      </c>
      <c r="B329" s="40" t="s">
        <v>9806</v>
      </c>
      <c r="C329" s="40" t="s">
        <v>8992</v>
      </c>
      <c r="D329" s="40" t="s">
        <v>9807</v>
      </c>
      <c r="E329" s="38">
        <v>1189648</v>
      </c>
      <c r="F329" s="42" t="s">
        <v>8998</v>
      </c>
      <c r="G329" s="38">
        <v>118965</v>
      </c>
      <c r="H329" s="40" t="s">
        <v>9001</v>
      </c>
      <c r="I329" s="40" t="s">
        <v>9002</v>
      </c>
      <c r="J329" s="45" t="str">
        <f t="shared" si="5"/>
        <v/>
      </c>
    </row>
    <row r="330" spans="1:10" x14ac:dyDescent="0.25">
      <c r="A330" s="43">
        <v>44931</v>
      </c>
      <c r="B330" s="40" t="s">
        <v>9808</v>
      </c>
      <c r="C330" s="40" t="s">
        <v>8992</v>
      </c>
      <c r="D330" s="40" t="s">
        <v>9809</v>
      </c>
      <c r="E330" s="38">
        <v>734310</v>
      </c>
      <c r="F330" s="42" t="s">
        <v>8998</v>
      </c>
      <c r="G330" s="38">
        <v>73431</v>
      </c>
      <c r="H330" s="40" t="s">
        <v>9001</v>
      </c>
      <c r="I330" s="40" t="s">
        <v>9002</v>
      </c>
      <c r="J330" s="45" t="str">
        <f t="shared" si="5"/>
        <v/>
      </c>
    </row>
    <row r="331" spans="1:10" x14ac:dyDescent="0.25">
      <c r="A331" s="43">
        <v>44931</v>
      </c>
      <c r="B331" s="40" t="s">
        <v>9810</v>
      </c>
      <c r="C331" s="40" t="s">
        <v>8992</v>
      </c>
      <c r="D331" s="40" t="s">
        <v>9811</v>
      </c>
      <c r="E331" s="38">
        <v>734310</v>
      </c>
      <c r="F331" s="42" t="s">
        <v>8998</v>
      </c>
      <c r="G331" s="38">
        <v>73431</v>
      </c>
      <c r="H331" s="40" t="s">
        <v>9001</v>
      </c>
      <c r="I331" s="40" t="s">
        <v>9002</v>
      </c>
      <c r="J331" s="45" t="str">
        <f t="shared" si="5"/>
        <v/>
      </c>
    </row>
    <row r="332" spans="1:10" x14ac:dyDescent="0.25">
      <c r="A332" s="43">
        <v>44931</v>
      </c>
      <c r="B332" s="40" t="s">
        <v>9812</v>
      </c>
      <c r="C332" s="40" t="s">
        <v>8992</v>
      </c>
      <c r="D332" s="40" t="s">
        <v>9813</v>
      </c>
      <c r="E332" s="38">
        <v>441000</v>
      </c>
      <c r="F332" s="42" t="s">
        <v>8998</v>
      </c>
      <c r="G332" s="38">
        <v>44100</v>
      </c>
      <c r="H332" s="40" t="s">
        <v>9814</v>
      </c>
      <c r="I332" s="40" t="s">
        <v>9815</v>
      </c>
      <c r="J332" s="45" t="str">
        <f t="shared" si="5"/>
        <v/>
      </c>
    </row>
    <row r="333" spans="1:10" x14ac:dyDescent="0.25">
      <c r="A333" s="43">
        <v>44931</v>
      </c>
      <c r="B333" s="40" t="s">
        <v>9816</v>
      </c>
      <c r="C333" s="40" t="s">
        <v>8992</v>
      </c>
      <c r="D333" s="40" t="s">
        <v>9817</v>
      </c>
      <c r="E333" s="38">
        <v>2426790</v>
      </c>
      <c r="F333" s="42" t="s">
        <v>8998</v>
      </c>
      <c r="G333" s="38">
        <v>242679</v>
      </c>
      <c r="H333" s="40" t="s">
        <v>9814</v>
      </c>
      <c r="I333" s="40" t="s">
        <v>9815</v>
      </c>
      <c r="J333" s="45" t="str">
        <f t="shared" si="5"/>
        <v/>
      </c>
    </row>
    <row r="334" spans="1:10" x14ac:dyDescent="0.25">
      <c r="A334" s="43">
        <v>44931</v>
      </c>
      <c r="B334" s="40" t="s">
        <v>9818</v>
      </c>
      <c r="C334" s="40" t="s">
        <v>8992</v>
      </c>
      <c r="D334" s="40" t="s">
        <v>9819</v>
      </c>
      <c r="E334" s="38">
        <v>943993</v>
      </c>
      <c r="F334" s="42" t="s">
        <v>8998</v>
      </c>
      <c r="G334" s="38">
        <v>94399</v>
      </c>
      <c r="H334" s="40" t="s">
        <v>9820</v>
      </c>
      <c r="I334" s="40" t="s">
        <v>9821</v>
      </c>
      <c r="J334" s="45" t="str">
        <f t="shared" si="5"/>
        <v/>
      </c>
    </row>
    <row r="335" spans="1:10" x14ac:dyDescent="0.25">
      <c r="A335" s="43">
        <v>44931</v>
      </c>
      <c r="B335" s="40" t="s">
        <v>9822</v>
      </c>
      <c r="C335" s="40" t="s">
        <v>8992</v>
      </c>
      <c r="D335" s="40" t="s">
        <v>9823</v>
      </c>
      <c r="E335" s="38">
        <v>5295753</v>
      </c>
      <c r="F335" s="42" t="s">
        <v>8998</v>
      </c>
      <c r="G335" s="38">
        <v>529575</v>
      </c>
      <c r="H335" s="40" t="s">
        <v>9343</v>
      </c>
      <c r="I335" s="40" t="s">
        <v>9344</v>
      </c>
      <c r="J335" s="45" t="str">
        <f t="shared" si="5"/>
        <v/>
      </c>
    </row>
    <row r="336" spans="1:10" x14ac:dyDescent="0.25">
      <c r="A336" s="43">
        <v>44931</v>
      </c>
      <c r="B336" s="40" t="s">
        <v>9825</v>
      </c>
      <c r="C336" s="40" t="s">
        <v>8992</v>
      </c>
      <c r="D336" s="40" t="s">
        <v>9826</v>
      </c>
      <c r="E336" s="38">
        <v>2375480</v>
      </c>
      <c r="F336" s="42" t="s">
        <v>8998</v>
      </c>
      <c r="G336" s="38">
        <v>237548</v>
      </c>
      <c r="H336" s="40" t="s">
        <v>9284</v>
      </c>
      <c r="I336" s="40" t="s">
        <v>9285</v>
      </c>
      <c r="J336" s="45" t="str">
        <f t="shared" si="5"/>
        <v/>
      </c>
    </row>
    <row r="337" spans="1:10" x14ac:dyDescent="0.25">
      <c r="A337" s="43">
        <v>44931</v>
      </c>
      <c r="B337" s="40" t="s">
        <v>9827</v>
      </c>
      <c r="C337" s="40" t="s">
        <v>8992</v>
      </c>
      <c r="D337" s="40" t="s">
        <v>9828</v>
      </c>
      <c r="E337" s="38">
        <v>1189648</v>
      </c>
      <c r="F337" s="42" t="s">
        <v>8998</v>
      </c>
      <c r="G337" s="38">
        <v>118965</v>
      </c>
      <c r="H337" s="40" t="s">
        <v>9001</v>
      </c>
      <c r="I337" s="40" t="s">
        <v>9002</v>
      </c>
      <c r="J337" s="45" t="str">
        <f t="shared" si="5"/>
        <v/>
      </c>
    </row>
    <row r="338" spans="1:10" x14ac:dyDescent="0.25">
      <c r="A338" s="43">
        <v>44931</v>
      </c>
      <c r="B338" s="40" t="s">
        <v>9829</v>
      </c>
      <c r="C338" s="40" t="s">
        <v>8992</v>
      </c>
      <c r="D338" s="40" t="s">
        <v>9830</v>
      </c>
      <c r="E338" s="38">
        <v>1189648</v>
      </c>
      <c r="F338" s="42" t="s">
        <v>8998</v>
      </c>
      <c r="G338" s="38">
        <v>118965</v>
      </c>
      <c r="H338" s="40" t="s">
        <v>9001</v>
      </c>
      <c r="I338" s="40" t="s">
        <v>9002</v>
      </c>
      <c r="J338" s="45" t="str">
        <f t="shared" si="5"/>
        <v/>
      </c>
    </row>
    <row r="339" spans="1:10" x14ac:dyDescent="0.25">
      <c r="A339" s="43">
        <v>44931</v>
      </c>
      <c r="B339" s="40" t="s">
        <v>9831</v>
      </c>
      <c r="C339" s="40" t="s">
        <v>8992</v>
      </c>
      <c r="D339" s="40" t="s">
        <v>9832</v>
      </c>
      <c r="E339" s="38">
        <v>734310</v>
      </c>
      <c r="F339" s="42" t="s">
        <v>8998</v>
      </c>
      <c r="G339" s="38">
        <v>73431</v>
      </c>
      <c r="H339" s="40" t="s">
        <v>9001</v>
      </c>
      <c r="I339" s="40" t="s">
        <v>9002</v>
      </c>
      <c r="J339" s="45" t="str">
        <f t="shared" si="5"/>
        <v/>
      </c>
    </row>
    <row r="340" spans="1:10" x14ac:dyDescent="0.25">
      <c r="A340" s="43">
        <v>44931</v>
      </c>
      <c r="B340" s="40" t="s">
        <v>9833</v>
      </c>
      <c r="C340" s="40" t="s">
        <v>8992</v>
      </c>
      <c r="D340" s="40" t="s">
        <v>9834</v>
      </c>
      <c r="E340" s="38">
        <v>734310</v>
      </c>
      <c r="F340" s="42" t="s">
        <v>8998</v>
      </c>
      <c r="G340" s="38">
        <v>73431</v>
      </c>
      <c r="H340" s="40" t="s">
        <v>9001</v>
      </c>
      <c r="I340" s="40" t="s">
        <v>9002</v>
      </c>
      <c r="J340" s="45" t="str">
        <f t="shared" si="5"/>
        <v/>
      </c>
    </row>
    <row r="341" spans="1:10" x14ac:dyDescent="0.25">
      <c r="A341" s="43">
        <v>44931</v>
      </c>
      <c r="B341" s="40" t="s">
        <v>9835</v>
      </c>
      <c r="C341" s="40" t="s">
        <v>8992</v>
      </c>
      <c r="D341" s="40" t="s">
        <v>9836</v>
      </c>
      <c r="E341" s="38">
        <v>734310</v>
      </c>
      <c r="F341" s="42" t="s">
        <v>8998</v>
      </c>
      <c r="G341" s="38">
        <v>73431</v>
      </c>
      <c r="H341" s="40" t="s">
        <v>9001</v>
      </c>
      <c r="I341" s="40" t="s">
        <v>9002</v>
      </c>
      <c r="J341" s="45" t="str">
        <f t="shared" si="5"/>
        <v/>
      </c>
    </row>
    <row r="342" spans="1:10" x14ac:dyDescent="0.25">
      <c r="A342" s="43">
        <v>44931</v>
      </c>
      <c r="B342" s="40" t="s">
        <v>9837</v>
      </c>
      <c r="C342" s="40" t="s">
        <v>8992</v>
      </c>
      <c r="D342" s="40" t="s">
        <v>9838</v>
      </c>
      <c r="E342" s="38">
        <v>1189648</v>
      </c>
      <c r="F342" s="42" t="s">
        <v>8998</v>
      </c>
      <c r="G342" s="38">
        <v>118965</v>
      </c>
      <c r="H342" s="40" t="s">
        <v>9001</v>
      </c>
      <c r="I342" s="40" t="s">
        <v>9002</v>
      </c>
      <c r="J342" s="45" t="str">
        <f t="shared" si="5"/>
        <v/>
      </c>
    </row>
    <row r="343" spans="1:10" x14ac:dyDescent="0.25">
      <c r="A343" s="43">
        <v>44931</v>
      </c>
      <c r="B343" s="40" t="s">
        <v>9839</v>
      </c>
      <c r="C343" s="40" t="s">
        <v>8992</v>
      </c>
      <c r="D343" s="40" t="s">
        <v>9840</v>
      </c>
      <c r="E343" s="38">
        <v>734310</v>
      </c>
      <c r="F343" s="42" t="s">
        <v>8998</v>
      </c>
      <c r="G343" s="38">
        <v>73431</v>
      </c>
      <c r="H343" s="40" t="s">
        <v>9001</v>
      </c>
      <c r="I343" s="40" t="s">
        <v>9002</v>
      </c>
      <c r="J343" s="45" t="str">
        <f t="shared" si="5"/>
        <v/>
      </c>
    </row>
    <row r="344" spans="1:10" x14ac:dyDescent="0.25">
      <c r="A344" s="43">
        <v>44931</v>
      </c>
      <c r="B344" s="40" t="s">
        <v>9841</v>
      </c>
      <c r="C344" s="40" t="s">
        <v>8992</v>
      </c>
      <c r="D344" s="40" t="s">
        <v>9119</v>
      </c>
      <c r="E344" s="38">
        <v>734310</v>
      </c>
      <c r="F344" s="42" t="s">
        <v>8998</v>
      </c>
      <c r="G344" s="38">
        <v>73431</v>
      </c>
      <c r="H344" s="40" t="s">
        <v>9001</v>
      </c>
      <c r="I344" s="40" t="s">
        <v>9002</v>
      </c>
      <c r="J344" s="45" t="str">
        <f t="shared" si="5"/>
        <v/>
      </c>
    </row>
    <row r="345" spans="1:10" x14ac:dyDescent="0.25">
      <c r="A345" s="43">
        <v>44931</v>
      </c>
      <c r="B345" s="40" t="s">
        <v>9842</v>
      </c>
      <c r="C345" s="40" t="s">
        <v>8992</v>
      </c>
      <c r="D345" s="40" t="s">
        <v>9843</v>
      </c>
      <c r="E345" s="38">
        <v>367155</v>
      </c>
      <c r="F345" s="42" t="s">
        <v>8998</v>
      </c>
      <c r="G345" s="38">
        <v>36716</v>
      </c>
      <c r="H345" s="40" t="s">
        <v>9001</v>
      </c>
      <c r="I345" s="40" t="s">
        <v>9002</v>
      </c>
      <c r="J345" s="45" t="str">
        <f t="shared" si="5"/>
        <v/>
      </c>
    </row>
    <row r="346" spans="1:10" x14ac:dyDescent="0.25">
      <c r="A346" s="43">
        <v>44931</v>
      </c>
      <c r="B346" s="40" t="s">
        <v>9844</v>
      </c>
      <c r="C346" s="40" t="s">
        <v>8992</v>
      </c>
      <c r="D346" s="40" t="s">
        <v>9845</v>
      </c>
      <c r="E346" s="38">
        <v>734310</v>
      </c>
      <c r="F346" s="42" t="s">
        <v>8998</v>
      </c>
      <c r="G346" s="38">
        <v>73431</v>
      </c>
      <c r="H346" s="40" t="s">
        <v>9001</v>
      </c>
      <c r="I346" s="40" t="s">
        <v>9002</v>
      </c>
      <c r="J346" s="45" t="str">
        <f t="shared" si="5"/>
        <v/>
      </c>
    </row>
    <row r="347" spans="1:10" x14ac:dyDescent="0.25">
      <c r="A347" s="43">
        <v>44931</v>
      </c>
      <c r="B347" s="40" t="s">
        <v>9846</v>
      </c>
      <c r="C347" s="40" t="s">
        <v>8992</v>
      </c>
      <c r="D347" s="40" t="s">
        <v>9847</v>
      </c>
      <c r="E347" s="38">
        <v>734310</v>
      </c>
      <c r="F347" s="42" t="s">
        <v>8998</v>
      </c>
      <c r="G347" s="38">
        <v>73431</v>
      </c>
      <c r="H347" s="40" t="s">
        <v>9001</v>
      </c>
      <c r="I347" s="40" t="s">
        <v>9002</v>
      </c>
      <c r="J347" s="45" t="str">
        <f t="shared" si="5"/>
        <v/>
      </c>
    </row>
    <row r="348" spans="1:10" x14ac:dyDescent="0.25">
      <c r="A348" s="43">
        <v>44931</v>
      </c>
      <c r="B348" s="40" t="s">
        <v>9848</v>
      </c>
      <c r="C348" s="40" t="s">
        <v>8992</v>
      </c>
      <c r="D348" s="40" t="s">
        <v>9071</v>
      </c>
      <c r="E348" s="38">
        <v>8434271</v>
      </c>
      <c r="F348" s="42" t="s">
        <v>8998</v>
      </c>
      <c r="G348" s="38">
        <v>843427</v>
      </c>
      <c r="H348" s="40" t="s">
        <v>9072</v>
      </c>
      <c r="I348" s="40" t="s">
        <v>9073</v>
      </c>
      <c r="J348" s="45" t="str">
        <f t="shared" si="5"/>
        <v/>
      </c>
    </row>
    <row r="349" spans="1:10" x14ac:dyDescent="0.25">
      <c r="A349" s="43">
        <v>44931</v>
      </c>
      <c r="B349" s="40" t="s">
        <v>9849</v>
      </c>
      <c r="C349" s="40" t="s">
        <v>8992</v>
      </c>
      <c r="D349" s="40" t="s">
        <v>9850</v>
      </c>
      <c r="E349" s="38">
        <v>734310</v>
      </c>
      <c r="F349" s="42" t="s">
        <v>8998</v>
      </c>
      <c r="G349" s="38">
        <v>73431</v>
      </c>
      <c r="H349" s="40" t="s">
        <v>9001</v>
      </c>
      <c r="I349" s="40" t="s">
        <v>9002</v>
      </c>
      <c r="J349" s="45" t="str">
        <f t="shared" si="5"/>
        <v/>
      </c>
    </row>
    <row r="350" spans="1:10" x14ac:dyDescent="0.25">
      <c r="A350" s="43">
        <v>44931</v>
      </c>
      <c r="B350" s="40" t="s">
        <v>9851</v>
      </c>
      <c r="C350" s="40" t="s">
        <v>8992</v>
      </c>
      <c r="D350" s="40" t="s">
        <v>9852</v>
      </c>
      <c r="E350" s="38">
        <v>2134653</v>
      </c>
      <c r="F350" s="42" t="s">
        <v>8998</v>
      </c>
      <c r="G350" s="38">
        <v>213465</v>
      </c>
      <c r="H350" s="40" t="s">
        <v>9853</v>
      </c>
      <c r="I350" s="40" t="s">
        <v>9854</v>
      </c>
      <c r="J350" s="45" t="str">
        <f t="shared" si="5"/>
        <v/>
      </c>
    </row>
    <row r="351" spans="1:10" x14ac:dyDescent="0.25">
      <c r="A351" s="43">
        <v>44931</v>
      </c>
      <c r="B351" s="40" t="s">
        <v>9855</v>
      </c>
      <c r="C351" s="40" t="s">
        <v>8992</v>
      </c>
      <c r="D351" s="40" t="s">
        <v>9856</v>
      </c>
      <c r="E351" s="38">
        <v>656066</v>
      </c>
      <c r="F351" s="42" t="s">
        <v>8998</v>
      </c>
      <c r="G351" s="38">
        <v>65607</v>
      </c>
      <c r="H351" s="40" t="s">
        <v>9001</v>
      </c>
      <c r="I351" s="40" t="s">
        <v>9002</v>
      </c>
      <c r="J351" s="45" t="str">
        <f t="shared" si="5"/>
        <v/>
      </c>
    </row>
    <row r="352" spans="1:10" x14ac:dyDescent="0.25">
      <c r="A352" s="43">
        <v>44931</v>
      </c>
      <c r="B352" s="40" t="s">
        <v>9857</v>
      </c>
      <c r="C352" s="40" t="s">
        <v>8992</v>
      </c>
      <c r="D352" s="40" t="s">
        <v>9858</v>
      </c>
      <c r="E352" s="38">
        <v>943976</v>
      </c>
      <c r="F352" s="42" t="s">
        <v>8998</v>
      </c>
      <c r="G352" s="38">
        <v>94398</v>
      </c>
      <c r="H352" s="40" t="s">
        <v>9001</v>
      </c>
      <c r="I352" s="40" t="s">
        <v>9002</v>
      </c>
      <c r="J352" s="45" t="str">
        <f t="shared" si="5"/>
        <v/>
      </c>
    </row>
    <row r="353" spans="1:10" x14ac:dyDescent="0.25">
      <c r="A353" s="43">
        <v>44931</v>
      </c>
      <c r="B353" s="40" t="s">
        <v>9859</v>
      </c>
      <c r="C353" s="40" t="s">
        <v>8992</v>
      </c>
      <c r="D353" s="40" t="s">
        <v>9125</v>
      </c>
      <c r="E353" s="38">
        <v>734310</v>
      </c>
      <c r="F353" s="42" t="s">
        <v>8998</v>
      </c>
      <c r="G353" s="38">
        <v>73431</v>
      </c>
      <c r="H353" s="40" t="s">
        <v>9001</v>
      </c>
      <c r="I353" s="40" t="s">
        <v>9002</v>
      </c>
      <c r="J353" s="45" t="str">
        <f t="shared" si="5"/>
        <v/>
      </c>
    </row>
    <row r="354" spans="1:10" x14ac:dyDescent="0.25">
      <c r="A354" s="43">
        <v>44931</v>
      </c>
      <c r="B354" s="40" t="s">
        <v>9860</v>
      </c>
      <c r="C354" s="40" t="s">
        <v>8992</v>
      </c>
      <c r="D354" s="40"/>
      <c r="E354" s="38">
        <v>0</v>
      </c>
      <c r="F354" s="42" t="s">
        <v>8998</v>
      </c>
      <c r="G354" s="38">
        <v>0</v>
      </c>
      <c r="H354" s="40" t="s">
        <v>9001</v>
      </c>
      <c r="I354" s="40" t="s">
        <v>9002</v>
      </c>
      <c r="J354" s="45" t="str">
        <f t="shared" si="5"/>
        <v/>
      </c>
    </row>
    <row r="355" spans="1:10" x14ac:dyDescent="0.25">
      <c r="A355" s="43">
        <v>44931</v>
      </c>
      <c r="B355" s="40" t="s">
        <v>9861</v>
      </c>
      <c r="C355" s="40" t="s">
        <v>8992</v>
      </c>
      <c r="D355" s="40" t="s">
        <v>9862</v>
      </c>
      <c r="E355" s="38">
        <v>1189648</v>
      </c>
      <c r="F355" s="42" t="s">
        <v>8998</v>
      </c>
      <c r="G355" s="38">
        <v>118965</v>
      </c>
      <c r="H355" s="40" t="s">
        <v>9001</v>
      </c>
      <c r="I355" s="40" t="s">
        <v>9002</v>
      </c>
      <c r="J355" s="45" t="str">
        <f t="shared" si="5"/>
        <v/>
      </c>
    </row>
    <row r="356" spans="1:10" x14ac:dyDescent="0.25">
      <c r="A356" s="43">
        <v>44931</v>
      </c>
      <c r="B356" s="40" t="s">
        <v>9863</v>
      </c>
      <c r="C356" s="40" t="s">
        <v>8992</v>
      </c>
      <c r="D356" s="40" t="s">
        <v>9121</v>
      </c>
      <c r="E356" s="38">
        <v>734310</v>
      </c>
      <c r="F356" s="42" t="s">
        <v>8998</v>
      </c>
      <c r="G356" s="38">
        <v>73431</v>
      </c>
      <c r="H356" s="40" t="s">
        <v>9001</v>
      </c>
      <c r="I356" s="40" t="s">
        <v>9002</v>
      </c>
      <c r="J356" s="45" t="str">
        <f t="shared" si="5"/>
        <v/>
      </c>
    </row>
    <row r="357" spans="1:10" x14ac:dyDescent="0.25">
      <c r="A357" s="43">
        <v>44931</v>
      </c>
      <c r="B357" s="40" t="s">
        <v>9864</v>
      </c>
      <c r="C357" s="40" t="s">
        <v>8992</v>
      </c>
      <c r="D357" s="40" t="s">
        <v>9865</v>
      </c>
      <c r="E357" s="38">
        <v>734310</v>
      </c>
      <c r="F357" s="42" t="s">
        <v>8998</v>
      </c>
      <c r="G357" s="38">
        <v>73431</v>
      </c>
      <c r="H357" s="40" t="s">
        <v>9001</v>
      </c>
      <c r="I357" s="40" t="s">
        <v>9002</v>
      </c>
      <c r="J357" s="45" t="str">
        <f t="shared" si="5"/>
        <v/>
      </c>
    </row>
    <row r="358" spans="1:10" x14ac:dyDescent="0.25">
      <c r="A358" s="43">
        <v>44931</v>
      </c>
      <c r="B358" s="40" t="s">
        <v>9866</v>
      </c>
      <c r="C358" s="40" t="s">
        <v>8992</v>
      </c>
      <c r="D358" s="40" t="s">
        <v>9867</v>
      </c>
      <c r="E358" s="38">
        <v>734310</v>
      </c>
      <c r="F358" s="42" t="s">
        <v>8998</v>
      </c>
      <c r="G358" s="38">
        <v>73431</v>
      </c>
      <c r="H358" s="40" t="s">
        <v>9001</v>
      </c>
      <c r="I358" s="40" t="s">
        <v>9002</v>
      </c>
      <c r="J358" s="45" t="str">
        <f t="shared" si="5"/>
        <v/>
      </c>
    </row>
    <row r="359" spans="1:10" x14ac:dyDescent="0.25">
      <c r="A359" s="43">
        <v>44931</v>
      </c>
      <c r="B359" s="40" t="s">
        <v>9868</v>
      </c>
      <c r="C359" s="40" t="s">
        <v>8992</v>
      </c>
      <c r="D359" s="40" t="s">
        <v>9869</v>
      </c>
      <c r="E359" s="38">
        <v>1644986</v>
      </c>
      <c r="F359" s="42" t="s">
        <v>8998</v>
      </c>
      <c r="G359" s="38">
        <v>164499</v>
      </c>
      <c r="H359" s="40" t="s">
        <v>9001</v>
      </c>
      <c r="I359" s="40" t="s">
        <v>9002</v>
      </c>
      <c r="J359" s="45" t="str">
        <f t="shared" si="5"/>
        <v/>
      </c>
    </row>
    <row r="360" spans="1:10" x14ac:dyDescent="0.25">
      <c r="A360" s="43">
        <v>44931</v>
      </c>
      <c r="B360" s="40" t="s">
        <v>9870</v>
      </c>
      <c r="C360" s="40" t="s">
        <v>8992</v>
      </c>
      <c r="D360" s="40" t="s">
        <v>9129</v>
      </c>
      <c r="E360" s="38">
        <v>734310</v>
      </c>
      <c r="F360" s="42" t="s">
        <v>8998</v>
      </c>
      <c r="G360" s="38">
        <v>73431</v>
      </c>
      <c r="H360" s="40" t="s">
        <v>9001</v>
      </c>
      <c r="I360" s="40" t="s">
        <v>9002</v>
      </c>
      <c r="J360" s="45" t="str">
        <f t="shared" si="5"/>
        <v/>
      </c>
    </row>
    <row r="361" spans="1:10" x14ac:dyDescent="0.25">
      <c r="A361" s="43">
        <v>44931</v>
      </c>
      <c r="B361" s="40" t="s">
        <v>9871</v>
      </c>
      <c r="C361" s="40" t="s">
        <v>8992</v>
      </c>
      <c r="D361" s="40" t="s">
        <v>9856</v>
      </c>
      <c r="E361" s="38">
        <v>1189648</v>
      </c>
      <c r="F361" s="42" t="s">
        <v>8998</v>
      </c>
      <c r="G361" s="38">
        <v>118965</v>
      </c>
      <c r="H361" s="40" t="s">
        <v>9001</v>
      </c>
      <c r="I361" s="40" t="s">
        <v>9002</v>
      </c>
      <c r="J361" s="45" t="str">
        <f t="shared" si="5"/>
        <v/>
      </c>
    </row>
    <row r="362" spans="1:10" x14ac:dyDescent="0.25">
      <c r="A362" s="43">
        <v>44931</v>
      </c>
      <c r="B362" s="40" t="s">
        <v>9872</v>
      </c>
      <c r="C362" s="40" t="s">
        <v>8992</v>
      </c>
      <c r="D362" s="40" t="s">
        <v>9873</v>
      </c>
      <c r="E362" s="38">
        <v>1189648</v>
      </c>
      <c r="F362" s="42" t="s">
        <v>8998</v>
      </c>
      <c r="G362" s="38">
        <v>118965</v>
      </c>
      <c r="H362" s="40" t="s">
        <v>9001</v>
      </c>
      <c r="I362" s="40" t="s">
        <v>9002</v>
      </c>
      <c r="J362" s="45" t="str">
        <f t="shared" si="5"/>
        <v/>
      </c>
    </row>
    <row r="363" spans="1:10" x14ac:dyDescent="0.25">
      <c r="A363" s="43">
        <v>44931</v>
      </c>
      <c r="B363" s="40" t="s">
        <v>9874</v>
      </c>
      <c r="C363" s="40" t="s">
        <v>8992</v>
      </c>
      <c r="D363" s="40" t="s">
        <v>9875</v>
      </c>
      <c r="E363" s="38">
        <v>440586</v>
      </c>
      <c r="F363" s="42" t="s">
        <v>8998</v>
      </c>
      <c r="G363" s="38">
        <v>44059</v>
      </c>
      <c r="H363" s="40" t="s">
        <v>9001</v>
      </c>
      <c r="I363" s="40" t="s">
        <v>9002</v>
      </c>
      <c r="J363" s="45" t="str">
        <f t="shared" si="5"/>
        <v/>
      </c>
    </row>
    <row r="364" spans="1:10" x14ac:dyDescent="0.25">
      <c r="A364" s="43">
        <v>44931</v>
      </c>
      <c r="B364" s="40" t="s">
        <v>9876</v>
      </c>
      <c r="C364" s="40" t="s">
        <v>8992</v>
      </c>
      <c r="D364" s="40" t="s">
        <v>9877</v>
      </c>
      <c r="E364" s="38">
        <v>1189648</v>
      </c>
      <c r="F364" s="42" t="s">
        <v>8998</v>
      </c>
      <c r="G364" s="38">
        <v>118965</v>
      </c>
      <c r="H364" s="40" t="s">
        <v>9001</v>
      </c>
      <c r="I364" s="40" t="s">
        <v>9002</v>
      </c>
      <c r="J364" s="45" t="str">
        <f t="shared" si="5"/>
        <v/>
      </c>
    </row>
    <row r="365" spans="1:10" x14ac:dyDescent="0.25">
      <c r="A365" s="43">
        <v>44931</v>
      </c>
      <c r="B365" s="40" t="s">
        <v>9878</v>
      </c>
      <c r="C365" s="40" t="s">
        <v>8992</v>
      </c>
      <c r="D365" s="40" t="s">
        <v>9127</v>
      </c>
      <c r="E365" s="38">
        <v>734310</v>
      </c>
      <c r="F365" s="42" t="s">
        <v>8998</v>
      </c>
      <c r="G365" s="38">
        <v>73431</v>
      </c>
      <c r="H365" s="40" t="s">
        <v>9001</v>
      </c>
      <c r="I365" s="40" t="s">
        <v>9002</v>
      </c>
      <c r="J365" s="45" t="str">
        <f t="shared" si="5"/>
        <v/>
      </c>
    </row>
    <row r="366" spans="1:10" x14ac:dyDescent="0.25">
      <c r="A366" s="43">
        <v>44931</v>
      </c>
      <c r="B366" s="40" t="s">
        <v>9879</v>
      </c>
      <c r="C366" s="40" t="s">
        <v>8992</v>
      </c>
      <c r="D366" s="40"/>
      <c r="E366" s="38">
        <v>0</v>
      </c>
      <c r="F366" s="42" t="s">
        <v>8998</v>
      </c>
      <c r="G366" s="38">
        <v>0</v>
      </c>
      <c r="H366" s="40" t="s">
        <v>9001</v>
      </c>
      <c r="I366" s="40" t="s">
        <v>9002</v>
      </c>
      <c r="J366" s="45" t="str">
        <f t="shared" si="5"/>
        <v/>
      </c>
    </row>
    <row r="367" spans="1:10" x14ac:dyDescent="0.25">
      <c r="A367" s="43">
        <v>44931</v>
      </c>
      <c r="B367" s="40" t="s">
        <v>9880</v>
      </c>
      <c r="C367" s="40" t="s">
        <v>8992</v>
      </c>
      <c r="D367" s="40" t="s">
        <v>9881</v>
      </c>
      <c r="E367" s="38">
        <v>734310</v>
      </c>
      <c r="F367" s="42" t="s">
        <v>8998</v>
      </c>
      <c r="G367" s="38">
        <v>73431</v>
      </c>
      <c r="H367" s="40" t="s">
        <v>9159</v>
      </c>
      <c r="I367" s="40" t="s">
        <v>9160</v>
      </c>
      <c r="J367" s="45" t="str">
        <f t="shared" si="5"/>
        <v/>
      </c>
    </row>
    <row r="368" spans="1:10" x14ac:dyDescent="0.25">
      <c r="A368" s="43">
        <v>44931</v>
      </c>
      <c r="B368" s="40" t="s">
        <v>9882</v>
      </c>
      <c r="C368" s="40" t="s">
        <v>8992</v>
      </c>
      <c r="D368" s="40" t="s">
        <v>9883</v>
      </c>
      <c r="E368" s="38">
        <v>1189648</v>
      </c>
      <c r="F368" s="42" t="s">
        <v>8998</v>
      </c>
      <c r="G368" s="38">
        <v>118965</v>
      </c>
      <c r="H368" s="40" t="s">
        <v>9159</v>
      </c>
      <c r="I368" s="40" t="s">
        <v>9160</v>
      </c>
      <c r="J368" s="45" t="str">
        <f t="shared" si="5"/>
        <v/>
      </c>
    </row>
    <row r="369" spans="1:10" x14ac:dyDescent="0.25">
      <c r="A369" s="43">
        <v>44931</v>
      </c>
      <c r="B369" s="40" t="s">
        <v>9884</v>
      </c>
      <c r="C369" s="40" t="s">
        <v>8992</v>
      </c>
      <c r="D369" s="40" t="s">
        <v>9885</v>
      </c>
      <c r="E369" s="38">
        <v>734310</v>
      </c>
      <c r="F369" s="42" t="s">
        <v>8998</v>
      </c>
      <c r="G369" s="38">
        <v>73431</v>
      </c>
      <c r="H369" s="40" t="s">
        <v>9159</v>
      </c>
      <c r="I369" s="40" t="s">
        <v>9160</v>
      </c>
      <c r="J369" s="45" t="str">
        <f t="shared" si="5"/>
        <v/>
      </c>
    </row>
    <row r="370" spans="1:10" x14ac:dyDescent="0.25">
      <c r="A370" s="43">
        <v>44931</v>
      </c>
      <c r="B370" s="40" t="s">
        <v>9886</v>
      </c>
      <c r="C370" s="40" t="s">
        <v>8992</v>
      </c>
      <c r="D370" s="40" t="s">
        <v>9887</v>
      </c>
      <c r="E370" s="38">
        <v>1189648</v>
      </c>
      <c r="F370" s="42" t="s">
        <v>8998</v>
      </c>
      <c r="G370" s="38">
        <v>118965</v>
      </c>
      <c r="H370" s="40" t="s">
        <v>9159</v>
      </c>
      <c r="I370" s="40" t="s">
        <v>9160</v>
      </c>
      <c r="J370" s="45" t="str">
        <f t="shared" si="5"/>
        <v/>
      </c>
    </row>
    <row r="371" spans="1:10" x14ac:dyDescent="0.25">
      <c r="A371" s="43">
        <v>44931</v>
      </c>
      <c r="B371" s="40" t="s">
        <v>9888</v>
      </c>
      <c r="C371" s="40" t="s">
        <v>8992</v>
      </c>
      <c r="D371" s="40" t="s">
        <v>9889</v>
      </c>
      <c r="E371" s="38">
        <v>734310</v>
      </c>
      <c r="F371" s="42" t="s">
        <v>8998</v>
      </c>
      <c r="G371" s="38">
        <v>73431</v>
      </c>
      <c r="H371" s="40" t="s">
        <v>9159</v>
      </c>
      <c r="I371" s="40" t="s">
        <v>9160</v>
      </c>
      <c r="J371" s="45" t="str">
        <f t="shared" si="5"/>
        <v/>
      </c>
    </row>
    <row r="372" spans="1:10" x14ac:dyDescent="0.25">
      <c r="A372" s="43">
        <v>44931</v>
      </c>
      <c r="B372" s="40" t="s">
        <v>9890</v>
      </c>
      <c r="C372" s="40" t="s">
        <v>8992</v>
      </c>
      <c r="D372" s="40" t="s">
        <v>9891</v>
      </c>
      <c r="E372" s="38">
        <v>734310</v>
      </c>
      <c r="F372" s="42" t="s">
        <v>8998</v>
      </c>
      <c r="G372" s="38">
        <v>73431</v>
      </c>
      <c r="H372" s="40" t="s">
        <v>9159</v>
      </c>
      <c r="I372" s="40" t="s">
        <v>9160</v>
      </c>
      <c r="J372" s="45" t="str">
        <f t="shared" si="5"/>
        <v/>
      </c>
    </row>
    <row r="373" spans="1:10" x14ac:dyDescent="0.25">
      <c r="A373" s="43">
        <v>44931</v>
      </c>
      <c r="B373" s="40" t="s">
        <v>9892</v>
      </c>
      <c r="C373" s="40" t="s">
        <v>8992</v>
      </c>
      <c r="D373" s="40" t="s">
        <v>9893</v>
      </c>
      <c r="E373" s="38">
        <v>1644986</v>
      </c>
      <c r="F373" s="42" t="s">
        <v>8998</v>
      </c>
      <c r="G373" s="38">
        <v>164499</v>
      </c>
      <c r="H373" s="40" t="s">
        <v>9159</v>
      </c>
      <c r="I373" s="40" t="s">
        <v>9160</v>
      </c>
      <c r="J373" s="45" t="str">
        <f t="shared" si="5"/>
        <v/>
      </c>
    </row>
    <row r="374" spans="1:10" x14ac:dyDescent="0.25">
      <c r="A374" s="43">
        <v>44931</v>
      </c>
      <c r="B374" s="40" t="s">
        <v>9894</v>
      </c>
      <c r="C374" s="40" t="s">
        <v>8992</v>
      </c>
      <c r="D374" s="40" t="s">
        <v>9895</v>
      </c>
      <c r="E374" s="38">
        <v>367155</v>
      </c>
      <c r="F374" s="42" t="s">
        <v>8998</v>
      </c>
      <c r="G374" s="38">
        <v>36716</v>
      </c>
      <c r="H374" s="40" t="s">
        <v>9159</v>
      </c>
      <c r="I374" s="40" t="s">
        <v>9160</v>
      </c>
      <c r="J374" s="45" t="str">
        <f t="shared" si="5"/>
        <v/>
      </c>
    </row>
    <row r="375" spans="1:10" x14ac:dyDescent="0.25">
      <c r="A375" s="43">
        <v>44931</v>
      </c>
      <c r="B375" s="40" t="s">
        <v>9896</v>
      </c>
      <c r="C375" s="40" t="s">
        <v>8992</v>
      </c>
      <c r="D375" s="40" t="s">
        <v>9897</v>
      </c>
      <c r="E375" s="38">
        <v>1189648</v>
      </c>
      <c r="F375" s="42" t="s">
        <v>8998</v>
      </c>
      <c r="G375" s="38">
        <v>118965</v>
      </c>
      <c r="H375" s="40" t="s">
        <v>9159</v>
      </c>
      <c r="I375" s="40" t="s">
        <v>9160</v>
      </c>
      <c r="J375" s="45" t="str">
        <f t="shared" si="5"/>
        <v/>
      </c>
    </row>
    <row r="376" spans="1:10" x14ac:dyDescent="0.25">
      <c r="A376" s="43">
        <v>44931</v>
      </c>
      <c r="B376" s="40" t="s">
        <v>9898</v>
      </c>
      <c r="C376" s="40" t="s">
        <v>8992</v>
      </c>
      <c r="D376" s="40" t="s">
        <v>9899</v>
      </c>
      <c r="E376" s="38">
        <v>963339</v>
      </c>
      <c r="F376" s="42" t="s">
        <v>8998</v>
      </c>
      <c r="G376" s="38">
        <v>96334</v>
      </c>
      <c r="H376" s="40" t="s">
        <v>9159</v>
      </c>
      <c r="I376" s="40" t="s">
        <v>9160</v>
      </c>
      <c r="J376" s="45" t="str">
        <f t="shared" si="5"/>
        <v/>
      </c>
    </row>
    <row r="377" spans="1:10" x14ac:dyDescent="0.25">
      <c r="A377" s="43">
        <v>44931</v>
      </c>
      <c r="B377" s="40" t="s">
        <v>9900</v>
      </c>
      <c r="C377" s="40" t="s">
        <v>8992</v>
      </c>
      <c r="D377" s="40" t="s">
        <v>9901</v>
      </c>
      <c r="E377" s="38">
        <v>640358</v>
      </c>
      <c r="F377" s="42" t="s">
        <v>8998</v>
      </c>
      <c r="G377" s="38">
        <v>64036</v>
      </c>
      <c r="H377" s="40" t="s">
        <v>9159</v>
      </c>
      <c r="I377" s="40" t="s">
        <v>9160</v>
      </c>
      <c r="J377" s="45" t="str">
        <f t="shared" si="5"/>
        <v/>
      </c>
    </row>
    <row r="378" spans="1:10" x14ac:dyDescent="0.25">
      <c r="A378" s="43">
        <v>44931</v>
      </c>
      <c r="B378" s="40" t="s">
        <v>9902</v>
      </c>
      <c r="C378" s="40" t="s">
        <v>8992</v>
      </c>
      <c r="D378" s="40" t="s">
        <v>9903</v>
      </c>
      <c r="E378" s="38">
        <v>822493</v>
      </c>
      <c r="F378" s="42" t="s">
        <v>8998</v>
      </c>
      <c r="G378" s="38">
        <v>82249</v>
      </c>
      <c r="H378" s="40" t="s">
        <v>9159</v>
      </c>
      <c r="I378" s="40" t="s">
        <v>9160</v>
      </c>
      <c r="J378" s="45" t="str">
        <f t="shared" si="5"/>
        <v/>
      </c>
    </row>
    <row r="379" spans="1:10" x14ac:dyDescent="0.25">
      <c r="A379" s="43">
        <v>44931</v>
      </c>
      <c r="B379" s="40" t="s">
        <v>9904</v>
      </c>
      <c r="C379" s="40" t="s">
        <v>8992</v>
      </c>
      <c r="D379" s="40" t="s">
        <v>9905</v>
      </c>
      <c r="E379" s="38">
        <v>1844890</v>
      </c>
      <c r="F379" s="42" t="s">
        <v>8998</v>
      </c>
      <c r="G379" s="38">
        <v>184489</v>
      </c>
      <c r="H379" s="40" t="s">
        <v>9725</v>
      </c>
      <c r="I379" s="40" t="s">
        <v>9726</v>
      </c>
      <c r="J379" s="45" t="str">
        <f t="shared" si="5"/>
        <v/>
      </c>
    </row>
    <row r="380" spans="1:10" x14ac:dyDescent="0.25">
      <c r="A380" s="43">
        <v>44931</v>
      </c>
      <c r="B380" s="40" t="s">
        <v>9906</v>
      </c>
      <c r="C380" s="40" t="s">
        <v>8992</v>
      </c>
      <c r="D380" s="40" t="s">
        <v>9907</v>
      </c>
      <c r="E380" s="38">
        <v>2301794</v>
      </c>
      <c r="F380" s="42" t="s">
        <v>8998</v>
      </c>
      <c r="G380" s="38">
        <v>230179</v>
      </c>
      <c r="H380" s="40" t="s">
        <v>9725</v>
      </c>
      <c r="I380" s="40" t="s">
        <v>9726</v>
      </c>
      <c r="J380" s="45" t="str">
        <f t="shared" si="5"/>
        <v/>
      </c>
    </row>
    <row r="381" spans="1:10" x14ac:dyDescent="0.25">
      <c r="A381" s="43">
        <v>44931</v>
      </c>
      <c r="B381" s="40" t="s">
        <v>9908</v>
      </c>
      <c r="C381" s="40" t="s">
        <v>8992</v>
      </c>
      <c r="D381" s="40" t="s">
        <v>9909</v>
      </c>
      <c r="E381" s="38">
        <v>367155</v>
      </c>
      <c r="F381" s="42" t="s">
        <v>8998</v>
      </c>
      <c r="G381" s="38">
        <v>36716</v>
      </c>
      <c r="H381" s="40" t="s">
        <v>9725</v>
      </c>
      <c r="I381" s="40" t="s">
        <v>9726</v>
      </c>
      <c r="J381" s="45" t="str">
        <f t="shared" si="5"/>
        <v/>
      </c>
    </row>
    <row r="382" spans="1:10" x14ac:dyDescent="0.25">
      <c r="A382" s="43">
        <v>44931</v>
      </c>
      <c r="B382" s="40" t="s">
        <v>9910</v>
      </c>
      <c r="C382" s="40" t="s">
        <v>8992</v>
      </c>
      <c r="D382" s="40" t="s">
        <v>9911</v>
      </c>
      <c r="E382" s="38">
        <v>734310</v>
      </c>
      <c r="F382" s="42" t="s">
        <v>8998</v>
      </c>
      <c r="G382" s="38">
        <v>73431</v>
      </c>
      <c r="H382" s="40" t="s">
        <v>9725</v>
      </c>
      <c r="I382" s="40" t="s">
        <v>9726</v>
      </c>
      <c r="J382" s="45" t="str">
        <f t="shared" si="5"/>
        <v/>
      </c>
    </row>
    <row r="383" spans="1:10" x14ac:dyDescent="0.25">
      <c r="A383" s="43">
        <v>44931</v>
      </c>
      <c r="B383" s="40" t="s">
        <v>9912</v>
      </c>
      <c r="C383" s="40" t="s">
        <v>8992</v>
      </c>
      <c r="D383" s="40" t="s">
        <v>9913</v>
      </c>
      <c r="E383" s="38">
        <v>734310</v>
      </c>
      <c r="F383" s="42" t="s">
        <v>8998</v>
      </c>
      <c r="G383" s="38">
        <v>73431</v>
      </c>
      <c r="H383" s="40" t="s">
        <v>9725</v>
      </c>
      <c r="I383" s="40" t="s">
        <v>9726</v>
      </c>
      <c r="J383" s="45" t="str">
        <f t="shared" si="5"/>
        <v/>
      </c>
    </row>
    <row r="384" spans="1:10" x14ac:dyDescent="0.25">
      <c r="A384" s="43">
        <v>44931</v>
      </c>
      <c r="B384" s="40" t="s">
        <v>9914</v>
      </c>
      <c r="C384" s="40" t="s">
        <v>8992</v>
      </c>
      <c r="D384" s="40" t="s">
        <v>9915</v>
      </c>
      <c r="E384" s="38">
        <v>1244435</v>
      </c>
      <c r="F384" s="42" t="s">
        <v>8998</v>
      </c>
      <c r="G384" s="38">
        <v>124444</v>
      </c>
      <c r="H384" s="40" t="s">
        <v>9725</v>
      </c>
      <c r="I384" s="40" t="s">
        <v>9726</v>
      </c>
      <c r="J384" s="45" t="str">
        <f t="shared" si="5"/>
        <v/>
      </c>
    </row>
    <row r="385" spans="1:10" x14ac:dyDescent="0.25">
      <c r="A385" s="43">
        <v>44931</v>
      </c>
      <c r="B385" s="40" t="s">
        <v>9916</v>
      </c>
      <c r="C385" s="40" t="s">
        <v>8992</v>
      </c>
      <c r="D385" s="40" t="s">
        <v>9917</v>
      </c>
      <c r="E385" s="38">
        <v>734310</v>
      </c>
      <c r="F385" s="42" t="s">
        <v>8998</v>
      </c>
      <c r="G385" s="38">
        <v>73431</v>
      </c>
      <c r="H385" s="40" t="s">
        <v>9001</v>
      </c>
      <c r="I385" s="40" t="s">
        <v>9002</v>
      </c>
      <c r="J385" s="45" t="str">
        <f t="shared" si="5"/>
        <v/>
      </c>
    </row>
    <row r="386" spans="1:10" x14ac:dyDescent="0.25">
      <c r="A386" s="43">
        <v>44931</v>
      </c>
      <c r="B386" s="40" t="s">
        <v>9918</v>
      </c>
      <c r="C386" s="40" t="s">
        <v>8992</v>
      </c>
      <c r="D386" s="40" t="s">
        <v>9192</v>
      </c>
      <c r="E386" s="38">
        <v>734310</v>
      </c>
      <c r="F386" s="42" t="s">
        <v>8998</v>
      </c>
      <c r="G386" s="38">
        <v>73431</v>
      </c>
      <c r="H386" s="40" t="s">
        <v>9001</v>
      </c>
      <c r="I386" s="40" t="s">
        <v>9002</v>
      </c>
      <c r="J386" s="45" t="str">
        <f t="shared" si="5"/>
        <v/>
      </c>
    </row>
    <row r="387" spans="1:10" x14ac:dyDescent="0.25">
      <c r="A387" s="43">
        <v>44931</v>
      </c>
      <c r="B387" s="40" t="s">
        <v>9919</v>
      </c>
      <c r="C387" s="40" t="s">
        <v>8992</v>
      </c>
      <c r="D387" s="40" t="s">
        <v>9190</v>
      </c>
      <c r="E387" s="38">
        <v>734310</v>
      </c>
      <c r="F387" s="42" t="s">
        <v>8998</v>
      </c>
      <c r="G387" s="38">
        <v>73431</v>
      </c>
      <c r="H387" s="40" t="s">
        <v>9001</v>
      </c>
      <c r="I387" s="40" t="s">
        <v>9002</v>
      </c>
      <c r="J387" s="45" t="str">
        <f t="shared" si="5"/>
        <v/>
      </c>
    </row>
    <row r="388" spans="1:10" x14ac:dyDescent="0.25">
      <c r="A388" s="43">
        <v>44931</v>
      </c>
      <c r="B388" s="40" t="s">
        <v>9920</v>
      </c>
      <c r="C388" s="40" t="s">
        <v>8992</v>
      </c>
      <c r="D388" s="40" t="s">
        <v>9200</v>
      </c>
      <c r="E388" s="38">
        <v>734310</v>
      </c>
      <c r="F388" s="42" t="s">
        <v>8998</v>
      </c>
      <c r="G388" s="38">
        <v>73431</v>
      </c>
      <c r="H388" s="40" t="s">
        <v>9001</v>
      </c>
      <c r="I388" s="40" t="s">
        <v>9002</v>
      </c>
      <c r="J388" s="45" t="str">
        <f t="shared" si="5"/>
        <v/>
      </c>
    </row>
    <row r="389" spans="1:10" x14ac:dyDescent="0.25">
      <c r="A389" s="43">
        <v>44931</v>
      </c>
      <c r="B389" s="40" t="s">
        <v>9921</v>
      </c>
      <c r="C389" s="40" t="s">
        <v>8992</v>
      </c>
      <c r="D389" s="40" t="s">
        <v>9922</v>
      </c>
      <c r="E389" s="38">
        <v>734310</v>
      </c>
      <c r="F389" s="42" t="s">
        <v>8998</v>
      </c>
      <c r="G389" s="38">
        <v>73431</v>
      </c>
      <c r="H389" s="40" t="s">
        <v>9001</v>
      </c>
      <c r="I389" s="40" t="s">
        <v>9002</v>
      </c>
      <c r="J389" s="45" t="str">
        <f t="shared" ref="J389:J452" si="6">IF(E389&lt;0,"ht","")</f>
        <v/>
      </c>
    </row>
    <row r="390" spans="1:10" x14ac:dyDescent="0.25">
      <c r="A390" s="43">
        <v>44931</v>
      </c>
      <c r="B390" s="40" t="s">
        <v>9923</v>
      </c>
      <c r="C390" s="40" t="s">
        <v>8992</v>
      </c>
      <c r="D390" s="40" t="s">
        <v>9194</v>
      </c>
      <c r="E390" s="38">
        <v>734310</v>
      </c>
      <c r="F390" s="42" t="s">
        <v>8998</v>
      </c>
      <c r="G390" s="38">
        <v>73431</v>
      </c>
      <c r="H390" s="40" t="s">
        <v>9001</v>
      </c>
      <c r="I390" s="40" t="s">
        <v>9002</v>
      </c>
      <c r="J390" s="45" t="str">
        <f t="shared" si="6"/>
        <v/>
      </c>
    </row>
    <row r="391" spans="1:10" x14ac:dyDescent="0.25">
      <c r="A391" s="43">
        <v>44931</v>
      </c>
      <c r="B391" s="40" t="s">
        <v>9924</v>
      </c>
      <c r="C391" s="40" t="s">
        <v>8992</v>
      </c>
      <c r="D391" s="40" t="s">
        <v>9925</v>
      </c>
      <c r="E391" s="38">
        <v>367155</v>
      </c>
      <c r="F391" s="42" t="s">
        <v>8998</v>
      </c>
      <c r="G391" s="38">
        <v>36716</v>
      </c>
      <c r="H391" s="40" t="s">
        <v>9001</v>
      </c>
      <c r="I391" s="40" t="s">
        <v>9002</v>
      </c>
      <c r="J391" s="45" t="str">
        <f t="shared" si="6"/>
        <v/>
      </c>
    </row>
    <row r="392" spans="1:10" x14ac:dyDescent="0.25">
      <c r="A392" s="43">
        <v>44931</v>
      </c>
      <c r="B392" s="40" t="s">
        <v>9926</v>
      </c>
      <c r="C392" s="40" t="s">
        <v>8992</v>
      </c>
      <c r="D392" s="40" t="s">
        <v>9927</v>
      </c>
      <c r="E392" s="38">
        <v>734310</v>
      </c>
      <c r="F392" s="42" t="s">
        <v>8998</v>
      </c>
      <c r="G392" s="38">
        <v>73431</v>
      </c>
      <c r="H392" s="40" t="s">
        <v>9001</v>
      </c>
      <c r="I392" s="40" t="s">
        <v>9002</v>
      </c>
      <c r="J392" s="45" t="str">
        <f t="shared" si="6"/>
        <v/>
      </c>
    </row>
    <row r="393" spans="1:10" x14ac:dyDescent="0.25">
      <c r="A393" s="43">
        <v>44931</v>
      </c>
      <c r="B393" s="40" t="s">
        <v>9928</v>
      </c>
      <c r="C393" s="40" t="s">
        <v>8992</v>
      </c>
      <c r="D393" s="40" t="s">
        <v>9929</v>
      </c>
      <c r="E393" s="38">
        <v>1189648</v>
      </c>
      <c r="F393" s="42" t="s">
        <v>8998</v>
      </c>
      <c r="G393" s="38">
        <v>118965</v>
      </c>
      <c r="H393" s="40" t="s">
        <v>9001</v>
      </c>
      <c r="I393" s="40" t="s">
        <v>9002</v>
      </c>
      <c r="J393" s="45" t="str">
        <f t="shared" si="6"/>
        <v/>
      </c>
    </row>
    <row r="394" spans="1:10" x14ac:dyDescent="0.25">
      <c r="A394" s="43">
        <v>44931</v>
      </c>
      <c r="B394" s="40" t="s">
        <v>9930</v>
      </c>
      <c r="C394" s="40" t="s">
        <v>8992</v>
      </c>
      <c r="D394" s="40" t="s">
        <v>9931</v>
      </c>
      <c r="E394" s="38">
        <v>734310</v>
      </c>
      <c r="F394" s="42" t="s">
        <v>8998</v>
      </c>
      <c r="G394" s="38">
        <v>73431</v>
      </c>
      <c r="H394" s="40" t="s">
        <v>9001</v>
      </c>
      <c r="I394" s="40" t="s">
        <v>9002</v>
      </c>
      <c r="J394" s="45" t="str">
        <f t="shared" si="6"/>
        <v/>
      </c>
    </row>
    <row r="395" spans="1:10" x14ac:dyDescent="0.25">
      <c r="A395" s="43">
        <v>44931</v>
      </c>
      <c r="B395" s="40" t="s">
        <v>9932</v>
      </c>
      <c r="C395" s="40" t="s">
        <v>8992</v>
      </c>
      <c r="D395" s="40" t="s">
        <v>9010</v>
      </c>
      <c r="E395" s="38">
        <v>734310</v>
      </c>
      <c r="F395" s="42" t="s">
        <v>8998</v>
      </c>
      <c r="G395" s="38">
        <v>73431</v>
      </c>
      <c r="H395" s="40" t="s">
        <v>9001</v>
      </c>
      <c r="I395" s="40" t="s">
        <v>9002</v>
      </c>
      <c r="J395" s="45" t="str">
        <f t="shared" si="6"/>
        <v/>
      </c>
    </row>
    <row r="396" spans="1:10" x14ac:dyDescent="0.25">
      <c r="A396" s="43">
        <v>44931</v>
      </c>
      <c r="B396" s="40" t="s">
        <v>9933</v>
      </c>
      <c r="C396" s="40" t="s">
        <v>8992</v>
      </c>
      <c r="D396" s="40" t="s">
        <v>9934</v>
      </c>
      <c r="E396" s="38">
        <v>669727</v>
      </c>
      <c r="F396" s="42" t="s">
        <v>8998</v>
      </c>
      <c r="G396" s="38">
        <v>66973</v>
      </c>
      <c r="H396" s="40" t="s">
        <v>9001</v>
      </c>
      <c r="I396" s="40" t="s">
        <v>9002</v>
      </c>
      <c r="J396" s="45" t="str">
        <f t="shared" si="6"/>
        <v/>
      </c>
    </row>
    <row r="397" spans="1:10" x14ac:dyDescent="0.25">
      <c r="A397" s="43">
        <v>44931</v>
      </c>
      <c r="B397" s="40" t="s">
        <v>9935</v>
      </c>
      <c r="C397" s="40" t="s">
        <v>8992</v>
      </c>
      <c r="D397" s="40" t="s">
        <v>9194</v>
      </c>
      <c r="E397" s="38">
        <v>881311</v>
      </c>
      <c r="F397" s="42" t="s">
        <v>8998</v>
      </c>
      <c r="G397" s="38">
        <v>88131</v>
      </c>
      <c r="H397" s="40" t="s">
        <v>9001</v>
      </c>
      <c r="I397" s="40" t="s">
        <v>9002</v>
      </c>
      <c r="J397" s="45" t="str">
        <f t="shared" si="6"/>
        <v/>
      </c>
    </row>
    <row r="398" spans="1:10" x14ac:dyDescent="0.25">
      <c r="A398" s="43">
        <v>44932</v>
      </c>
      <c r="B398" s="40" t="s">
        <v>9939</v>
      </c>
      <c r="C398" s="40" t="s">
        <v>8992</v>
      </c>
      <c r="D398" s="40" t="s">
        <v>9136</v>
      </c>
      <c r="E398" s="38">
        <v>1189648</v>
      </c>
      <c r="F398" s="42" t="s">
        <v>8998</v>
      </c>
      <c r="G398" s="38">
        <v>118965</v>
      </c>
      <c r="H398" s="40" t="s">
        <v>9001</v>
      </c>
      <c r="I398" s="40" t="s">
        <v>9002</v>
      </c>
      <c r="J398" s="45" t="str">
        <f t="shared" si="6"/>
        <v/>
      </c>
    </row>
    <row r="399" spans="1:10" x14ac:dyDescent="0.25">
      <c r="A399" s="43">
        <v>44932</v>
      </c>
      <c r="B399" s="40" t="s">
        <v>9940</v>
      </c>
      <c r="C399" s="40" t="s">
        <v>8992</v>
      </c>
      <c r="D399" s="40" t="s">
        <v>9131</v>
      </c>
      <c r="E399" s="38">
        <v>734310</v>
      </c>
      <c r="F399" s="42" t="s">
        <v>8998</v>
      </c>
      <c r="G399" s="38">
        <v>73431</v>
      </c>
      <c r="H399" s="40" t="s">
        <v>9001</v>
      </c>
      <c r="I399" s="40" t="s">
        <v>9002</v>
      </c>
      <c r="J399" s="45" t="str">
        <f t="shared" si="6"/>
        <v/>
      </c>
    </row>
    <row r="400" spans="1:10" x14ac:dyDescent="0.25">
      <c r="A400" s="43">
        <v>44932</v>
      </c>
      <c r="B400" s="40" t="s">
        <v>9941</v>
      </c>
      <c r="C400" s="40" t="s">
        <v>8992</v>
      </c>
      <c r="D400" s="40" t="s">
        <v>9138</v>
      </c>
      <c r="E400" s="38">
        <v>734310</v>
      </c>
      <c r="F400" s="42" t="s">
        <v>8998</v>
      </c>
      <c r="G400" s="38">
        <v>73431</v>
      </c>
      <c r="H400" s="40" t="s">
        <v>9001</v>
      </c>
      <c r="I400" s="40" t="s">
        <v>9002</v>
      </c>
      <c r="J400" s="45" t="str">
        <f t="shared" si="6"/>
        <v/>
      </c>
    </row>
    <row r="401" spans="1:10" x14ac:dyDescent="0.25">
      <c r="A401" s="43">
        <v>44932</v>
      </c>
      <c r="B401" s="40" t="s">
        <v>9942</v>
      </c>
      <c r="C401" s="40" t="s">
        <v>8992</v>
      </c>
      <c r="D401" s="40" t="s">
        <v>9154</v>
      </c>
      <c r="E401" s="38">
        <v>734310</v>
      </c>
      <c r="F401" s="42" t="s">
        <v>8998</v>
      </c>
      <c r="G401" s="38">
        <v>73431</v>
      </c>
      <c r="H401" s="40" t="s">
        <v>9001</v>
      </c>
      <c r="I401" s="40" t="s">
        <v>9002</v>
      </c>
      <c r="J401" s="45" t="str">
        <f t="shared" si="6"/>
        <v/>
      </c>
    </row>
    <row r="402" spans="1:10" x14ac:dyDescent="0.25">
      <c r="A402" s="43">
        <v>44932</v>
      </c>
      <c r="B402" s="40" t="s">
        <v>9943</v>
      </c>
      <c r="C402" s="40" t="s">
        <v>8992</v>
      </c>
      <c r="D402" s="40" t="s">
        <v>9944</v>
      </c>
      <c r="E402" s="38">
        <v>734310</v>
      </c>
      <c r="F402" s="42" t="s">
        <v>8998</v>
      </c>
      <c r="G402" s="38">
        <v>73431</v>
      </c>
      <c r="H402" s="40" t="s">
        <v>9001</v>
      </c>
      <c r="I402" s="40" t="s">
        <v>9002</v>
      </c>
      <c r="J402" s="45" t="str">
        <f t="shared" si="6"/>
        <v/>
      </c>
    </row>
    <row r="403" spans="1:10" x14ac:dyDescent="0.25">
      <c r="A403" s="43">
        <v>44932</v>
      </c>
      <c r="B403" s="40" t="s">
        <v>9945</v>
      </c>
      <c r="C403" s="40" t="s">
        <v>8992</v>
      </c>
      <c r="D403" s="40" t="s">
        <v>9946</v>
      </c>
      <c r="E403" s="38">
        <v>734310</v>
      </c>
      <c r="F403" s="42" t="s">
        <v>8998</v>
      </c>
      <c r="G403" s="38">
        <v>73431</v>
      </c>
      <c r="H403" s="40" t="s">
        <v>9001</v>
      </c>
      <c r="I403" s="40" t="s">
        <v>9002</v>
      </c>
      <c r="J403" s="45" t="str">
        <f t="shared" si="6"/>
        <v/>
      </c>
    </row>
    <row r="404" spans="1:10" x14ac:dyDescent="0.25">
      <c r="A404" s="43">
        <v>44932</v>
      </c>
      <c r="B404" s="40" t="s">
        <v>9947</v>
      </c>
      <c r="C404" s="40" t="s">
        <v>8992</v>
      </c>
      <c r="D404" s="40" t="s">
        <v>9948</v>
      </c>
      <c r="E404" s="38">
        <v>1189648</v>
      </c>
      <c r="F404" s="42" t="s">
        <v>8998</v>
      </c>
      <c r="G404" s="38">
        <v>118965</v>
      </c>
      <c r="H404" s="40" t="s">
        <v>9001</v>
      </c>
      <c r="I404" s="40" t="s">
        <v>9002</v>
      </c>
      <c r="J404" s="45" t="str">
        <f t="shared" si="6"/>
        <v/>
      </c>
    </row>
    <row r="405" spans="1:10" x14ac:dyDescent="0.25">
      <c r="A405" s="43">
        <v>44932</v>
      </c>
      <c r="B405" s="40" t="s">
        <v>9950</v>
      </c>
      <c r="C405" s="40" t="s">
        <v>8992</v>
      </c>
      <c r="D405" s="40" t="s">
        <v>9951</v>
      </c>
      <c r="E405" s="38">
        <v>2091076</v>
      </c>
      <c r="F405" s="42" t="s">
        <v>8998</v>
      </c>
      <c r="G405" s="38">
        <v>209108</v>
      </c>
      <c r="H405" s="40" t="s">
        <v>9001</v>
      </c>
      <c r="I405" s="40" t="s">
        <v>9002</v>
      </c>
      <c r="J405" s="45" t="str">
        <f t="shared" si="6"/>
        <v/>
      </c>
    </row>
    <row r="406" spans="1:10" x14ac:dyDescent="0.25">
      <c r="A406" s="43">
        <v>44932</v>
      </c>
      <c r="B406" s="40" t="s">
        <v>9952</v>
      </c>
      <c r="C406" s="40" t="s">
        <v>8992</v>
      </c>
      <c r="D406" s="40" t="s">
        <v>9953</v>
      </c>
      <c r="E406" s="38">
        <v>734310</v>
      </c>
      <c r="F406" s="42" t="s">
        <v>8998</v>
      </c>
      <c r="G406" s="38">
        <v>73431</v>
      </c>
      <c r="H406" s="40" t="s">
        <v>9001</v>
      </c>
      <c r="I406" s="40" t="s">
        <v>9002</v>
      </c>
      <c r="J406" s="45" t="str">
        <f t="shared" si="6"/>
        <v/>
      </c>
    </row>
    <row r="407" spans="1:10" x14ac:dyDescent="0.25">
      <c r="A407" s="43">
        <v>44932</v>
      </c>
      <c r="B407" s="40" t="s">
        <v>9956</v>
      </c>
      <c r="C407" s="40" t="s">
        <v>8992</v>
      </c>
      <c r="D407" s="40" t="s">
        <v>9150</v>
      </c>
      <c r="E407" s="38">
        <v>734310</v>
      </c>
      <c r="F407" s="42" t="s">
        <v>8998</v>
      </c>
      <c r="G407" s="38">
        <v>73431</v>
      </c>
      <c r="H407" s="40" t="s">
        <v>9001</v>
      </c>
      <c r="I407" s="40" t="s">
        <v>9002</v>
      </c>
      <c r="J407" s="45" t="str">
        <f t="shared" si="6"/>
        <v/>
      </c>
    </row>
    <row r="408" spans="1:10" x14ac:dyDescent="0.25">
      <c r="A408" s="43">
        <v>44932</v>
      </c>
      <c r="B408" s="40" t="s">
        <v>9957</v>
      </c>
      <c r="C408" s="40" t="s">
        <v>8992</v>
      </c>
      <c r="D408" s="40" t="s">
        <v>9150</v>
      </c>
      <c r="E408" s="38">
        <v>738405</v>
      </c>
      <c r="F408" s="42" t="s">
        <v>8998</v>
      </c>
      <c r="G408" s="38">
        <v>73841</v>
      </c>
      <c r="H408" s="40" t="s">
        <v>9001</v>
      </c>
      <c r="I408" s="40" t="s">
        <v>9002</v>
      </c>
      <c r="J408" s="45" t="str">
        <f t="shared" si="6"/>
        <v/>
      </c>
    </row>
    <row r="409" spans="1:10" x14ac:dyDescent="0.25">
      <c r="A409" s="43">
        <v>44932</v>
      </c>
      <c r="B409" s="40" t="s">
        <v>9958</v>
      </c>
      <c r="C409" s="40" t="s">
        <v>8992</v>
      </c>
      <c r="D409" s="40" t="s">
        <v>9959</v>
      </c>
      <c r="E409" s="38">
        <v>734310</v>
      </c>
      <c r="F409" s="42" t="s">
        <v>8998</v>
      </c>
      <c r="G409" s="38">
        <v>73431</v>
      </c>
      <c r="H409" s="40" t="s">
        <v>9001</v>
      </c>
      <c r="I409" s="40" t="s">
        <v>9002</v>
      </c>
      <c r="J409" s="45" t="str">
        <f t="shared" si="6"/>
        <v/>
      </c>
    </row>
    <row r="410" spans="1:10" x14ac:dyDescent="0.25">
      <c r="A410" s="43">
        <v>44932</v>
      </c>
      <c r="B410" s="40" t="s">
        <v>9960</v>
      </c>
      <c r="C410" s="40" t="s">
        <v>8992</v>
      </c>
      <c r="D410" s="40" t="s">
        <v>9961</v>
      </c>
      <c r="E410" s="38">
        <v>822493</v>
      </c>
      <c r="F410" s="42" t="s">
        <v>8998</v>
      </c>
      <c r="G410" s="38">
        <v>82249</v>
      </c>
      <c r="H410" s="40" t="s">
        <v>9001</v>
      </c>
      <c r="I410" s="40" t="s">
        <v>9002</v>
      </c>
      <c r="J410" s="45" t="str">
        <f t="shared" si="6"/>
        <v/>
      </c>
    </row>
    <row r="411" spans="1:10" x14ac:dyDescent="0.25">
      <c r="A411" s="43">
        <v>44932</v>
      </c>
      <c r="B411" s="40" t="s">
        <v>9962</v>
      </c>
      <c r="C411" s="40" t="s">
        <v>8992</v>
      </c>
      <c r="D411" s="40" t="s">
        <v>9144</v>
      </c>
      <c r="E411" s="38">
        <v>734310</v>
      </c>
      <c r="F411" s="42" t="s">
        <v>8998</v>
      </c>
      <c r="G411" s="38">
        <v>73431</v>
      </c>
      <c r="H411" s="40" t="s">
        <v>9001</v>
      </c>
      <c r="I411" s="40" t="s">
        <v>9002</v>
      </c>
      <c r="J411" s="45" t="str">
        <f t="shared" si="6"/>
        <v/>
      </c>
    </row>
    <row r="412" spans="1:10" x14ac:dyDescent="0.25">
      <c r="A412" s="43">
        <v>44932</v>
      </c>
      <c r="B412" s="40" t="s">
        <v>9968</v>
      </c>
      <c r="C412" s="40" t="s">
        <v>8992</v>
      </c>
      <c r="D412" s="40" t="s">
        <v>9969</v>
      </c>
      <c r="E412" s="38">
        <v>1189648</v>
      </c>
      <c r="F412" s="42" t="s">
        <v>8998</v>
      </c>
      <c r="G412" s="38">
        <v>118965</v>
      </c>
      <c r="H412" s="40" t="s">
        <v>9001</v>
      </c>
      <c r="I412" s="40" t="s">
        <v>9002</v>
      </c>
      <c r="J412" s="45" t="str">
        <f t="shared" si="6"/>
        <v/>
      </c>
    </row>
    <row r="413" spans="1:10" x14ac:dyDescent="0.25">
      <c r="A413" s="43">
        <v>44932</v>
      </c>
      <c r="B413" s="40" t="s">
        <v>9970</v>
      </c>
      <c r="C413" s="40" t="s">
        <v>8992</v>
      </c>
      <c r="D413" s="40" t="s">
        <v>9971</v>
      </c>
      <c r="E413" s="38">
        <v>734310</v>
      </c>
      <c r="F413" s="42" t="s">
        <v>8998</v>
      </c>
      <c r="G413" s="38">
        <v>73431</v>
      </c>
      <c r="H413" s="40" t="s">
        <v>9001</v>
      </c>
      <c r="I413" s="40" t="s">
        <v>9002</v>
      </c>
      <c r="J413" s="45" t="str">
        <f t="shared" si="6"/>
        <v/>
      </c>
    </row>
    <row r="414" spans="1:10" x14ac:dyDescent="0.25">
      <c r="A414" s="43">
        <v>44932</v>
      </c>
      <c r="B414" s="40" t="s">
        <v>9972</v>
      </c>
      <c r="C414" s="40" t="s">
        <v>8992</v>
      </c>
      <c r="D414" s="40" t="s">
        <v>9973</v>
      </c>
      <c r="E414" s="38">
        <v>1189648</v>
      </c>
      <c r="F414" s="42" t="s">
        <v>8998</v>
      </c>
      <c r="G414" s="38">
        <v>118965</v>
      </c>
      <c r="H414" s="40" t="s">
        <v>9001</v>
      </c>
      <c r="I414" s="40" t="s">
        <v>9002</v>
      </c>
      <c r="J414" s="45" t="str">
        <f t="shared" si="6"/>
        <v/>
      </c>
    </row>
    <row r="415" spans="1:10" x14ac:dyDescent="0.25">
      <c r="A415" s="43">
        <v>44932</v>
      </c>
      <c r="B415" s="40" t="s">
        <v>9974</v>
      </c>
      <c r="C415" s="40" t="s">
        <v>8992</v>
      </c>
      <c r="D415" s="40" t="s">
        <v>9975</v>
      </c>
      <c r="E415" s="38">
        <v>822695</v>
      </c>
      <c r="F415" s="42" t="s">
        <v>8998</v>
      </c>
      <c r="G415" s="38">
        <v>82270</v>
      </c>
      <c r="H415" s="40" t="s">
        <v>9001</v>
      </c>
      <c r="I415" s="40" t="s">
        <v>9002</v>
      </c>
      <c r="J415" s="45" t="str">
        <f t="shared" si="6"/>
        <v/>
      </c>
    </row>
    <row r="416" spans="1:10" x14ac:dyDescent="0.25">
      <c r="A416" s="43">
        <v>44932</v>
      </c>
      <c r="B416" s="40" t="s">
        <v>9976</v>
      </c>
      <c r="C416" s="40" t="s">
        <v>8992</v>
      </c>
      <c r="D416" s="40" t="s">
        <v>9977</v>
      </c>
      <c r="E416" s="38">
        <v>734310</v>
      </c>
      <c r="F416" s="42" t="s">
        <v>8998</v>
      </c>
      <c r="G416" s="38">
        <v>73431</v>
      </c>
      <c r="H416" s="40" t="s">
        <v>9001</v>
      </c>
      <c r="I416" s="40" t="s">
        <v>9002</v>
      </c>
      <c r="J416" s="45" t="str">
        <f t="shared" si="6"/>
        <v/>
      </c>
    </row>
    <row r="417" spans="1:10" x14ac:dyDescent="0.25">
      <c r="A417" s="43">
        <v>44932</v>
      </c>
      <c r="B417" s="40" t="s">
        <v>9978</v>
      </c>
      <c r="C417" s="40" t="s">
        <v>8992</v>
      </c>
      <c r="D417" s="40" t="s">
        <v>9979</v>
      </c>
      <c r="E417" s="38">
        <v>3525273</v>
      </c>
      <c r="F417" s="42" t="s">
        <v>8998</v>
      </c>
      <c r="G417" s="38">
        <v>352527</v>
      </c>
      <c r="H417" s="40" t="s">
        <v>9980</v>
      </c>
      <c r="I417" s="40" t="s">
        <v>9981</v>
      </c>
      <c r="J417" s="45" t="str">
        <f t="shared" si="6"/>
        <v/>
      </c>
    </row>
    <row r="418" spans="1:10" x14ac:dyDescent="0.25">
      <c r="A418" s="43">
        <v>44932</v>
      </c>
      <c r="B418" s="40" t="s">
        <v>9982</v>
      </c>
      <c r="C418" s="40" t="s">
        <v>8992</v>
      </c>
      <c r="D418" s="40" t="s">
        <v>9983</v>
      </c>
      <c r="E418" s="38">
        <v>734310</v>
      </c>
      <c r="F418" s="42" t="s">
        <v>8998</v>
      </c>
      <c r="G418" s="38">
        <v>73431</v>
      </c>
      <c r="H418" s="40" t="s">
        <v>9001</v>
      </c>
      <c r="I418" s="40" t="s">
        <v>9002</v>
      </c>
      <c r="J418" s="45" t="str">
        <f t="shared" si="6"/>
        <v/>
      </c>
    </row>
    <row r="419" spans="1:10" x14ac:dyDescent="0.25">
      <c r="A419" s="43">
        <v>44932</v>
      </c>
      <c r="B419" s="40" t="s">
        <v>9984</v>
      </c>
      <c r="C419" s="40" t="s">
        <v>8992</v>
      </c>
      <c r="D419" s="40" t="s">
        <v>9985</v>
      </c>
      <c r="E419" s="38">
        <v>1189648</v>
      </c>
      <c r="F419" s="42" t="s">
        <v>8998</v>
      </c>
      <c r="G419" s="38">
        <v>118965</v>
      </c>
      <c r="H419" s="40" t="s">
        <v>9001</v>
      </c>
      <c r="I419" s="40" t="s">
        <v>9002</v>
      </c>
      <c r="J419" s="45" t="str">
        <f t="shared" si="6"/>
        <v/>
      </c>
    </row>
    <row r="420" spans="1:10" x14ac:dyDescent="0.25">
      <c r="A420" s="43">
        <v>44932</v>
      </c>
      <c r="B420" s="40" t="s">
        <v>9986</v>
      </c>
      <c r="C420" s="40" t="s">
        <v>8992</v>
      </c>
      <c r="D420" s="40" t="s">
        <v>9263</v>
      </c>
      <c r="E420" s="38">
        <v>734310</v>
      </c>
      <c r="F420" s="42" t="s">
        <v>8998</v>
      </c>
      <c r="G420" s="38">
        <v>73431</v>
      </c>
      <c r="H420" s="40" t="s">
        <v>9001</v>
      </c>
      <c r="I420" s="40" t="s">
        <v>9002</v>
      </c>
      <c r="J420" s="45" t="str">
        <f t="shared" si="6"/>
        <v/>
      </c>
    </row>
    <row r="421" spans="1:10" x14ac:dyDescent="0.25">
      <c r="A421" s="43">
        <v>44932</v>
      </c>
      <c r="B421" s="40" t="s">
        <v>9987</v>
      </c>
      <c r="C421" s="40" t="s">
        <v>8992</v>
      </c>
      <c r="D421" s="40" t="s">
        <v>9265</v>
      </c>
      <c r="E421" s="38">
        <v>473931</v>
      </c>
      <c r="F421" s="42" t="s">
        <v>8998</v>
      </c>
      <c r="G421" s="38">
        <v>47393</v>
      </c>
      <c r="H421" s="40" t="s">
        <v>9001</v>
      </c>
      <c r="I421" s="40" t="s">
        <v>9002</v>
      </c>
      <c r="J421" s="45" t="str">
        <f t="shared" si="6"/>
        <v/>
      </c>
    </row>
    <row r="422" spans="1:10" x14ac:dyDescent="0.25">
      <c r="A422" s="43">
        <v>44932</v>
      </c>
      <c r="B422" s="40" t="s">
        <v>9988</v>
      </c>
      <c r="C422" s="40" t="s">
        <v>8992</v>
      </c>
      <c r="D422" s="40" t="s">
        <v>9265</v>
      </c>
      <c r="E422" s="38">
        <v>734310</v>
      </c>
      <c r="F422" s="42" t="s">
        <v>8998</v>
      </c>
      <c r="G422" s="38">
        <v>73431</v>
      </c>
      <c r="H422" s="40" t="s">
        <v>9001</v>
      </c>
      <c r="I422" s="40" t="s">
        <v>9002</v>
      </c>
      <c r="J422" s="45" t="str">
        <f t="shared" si="6"/>
        <v/>
      </c>
    </row>
    <row r="423" spans="1:10" x14ac:dyDescent="0.25">
      <c r="A423" s="43">
        <v>44932</v>
      </c>
      <c r="B423" s="40" t="s">
        <v>9989</v>
      </c>
      <c r="C423" s="40" t="s">
        <v>8992</v>
      </c>
      <c r="D423" s="40"/>
      <c r="E423" s="38">
        <v>0</v>
      </c>
      <c r="F423" s="42" t="s">
        <v>8998</v>
      </c>
      <c r="G423" s="38">
        <v>0</v>
      </c>
      <c r="H423" s="40" t="s">
        <v>9001</v>
      </c>
      <c r="I423" s="40" t="s">
        <v>9002</v>
      </c>
      <c r="J423" s="45" t="str">
        <f t="shared" si="6"/>
        <v/>
      </c>
    </row>
    <row r="424" spans="1:10" x14ac:dyDescent="0.25">
      <c r="A424" s="43">
        <v>44932</v>
      </c>
      <c r="B424" s="40" t="s">
        <v>9990</v>
      </c>
      <c r="C424" s="40" t="s">
        <v>8992</v>
      </c>
      <c r="D424" s="40" t="s">
        <v>9168</v>
      </c>
      <c r="E424" s="38">
        <v>734310</v>
      </c>
      <c r="F424" s="42" t="s">
        <v>8998</v>
      </c>
      <c r="G424" s="38">
        <v>73431</v>
      </c>
      <c r="H424" s="40" t="s">
        <v>9001</v>
      </c>
      <c r="I424" s="40" t="s">
        <v>9002</v>
      </c>
      <c r="J424" s="45" t="str">
        <f t="shared" si="6"/>
        <v/>
      </c>
    </row>
    <row r="425" spans="1:10" x14ac:dyDescent="0.25">
      <c r="A425" s="43">
        <v>44932</v>
      </c>
      <c r="B425" s="40" t="s">
        <v>9991</v>
      </c>
      <c r="C425" s="40" t="s">
        <v>8992</v>
      </c>
      <c r="D425" s="40" t="s">
        <v>9992</v>
      </c>
      <c r="E425" s="38">
        <v>1189648</v>
      </c>
      <c r="F425" s="42" t="s">
        <v>8998</v>
      </c>
      <c r="G425" s="38">
        <v>118965</v>
      </c>
      <c r="H425" s="40" t="s">
        <v>9001</v>
      </c>
      <c r="I425" s="40" t="s">
        <v>9002</v>
      </c>
      <c r="J425" s="45" t="str">
        <f t="shared" si="6"/>
        <v/>
      </c>
    </row>
    <row r="426" spans="1:10" x14ac:dyDescent="0.25">
      <c r="A426" s="43">
        <v>44932</v>
      </c>
      <c r="B426" s="40" t="s">
        <v>9993</v>
      </c>
      <c r="C426" s="40" t="s">
        <v>8992</v>
      </c>
      <c r="D426" s="40" t="s">
        <v>9994</v>
      </c>
      <c r="E426" s="38">
        <v>2041278</v>
      </c>
      <c r="F426" s="42" t="s">
        <v>8998</v>
      </c>
      <c r="G426" s="38">
        <v>204128</v>
      </c>
      <c r="H426" s="40" t="s">
        <v>9268</v>
      </c>
      <c r="I426" s="40" t="s">
        <v>9269</v>
      </c>
      <c r="J426" s="45" t="str">
        <f t="shared" si="6"/>
        <v/>
      </c>
    </row>
    <row r="427" spans="1:10" x14ac:dyDescent="0.25">
      <c r="A427" s="43">
        <v>44932</v>
      </c>
      <c r="B427" s="40" t="s">
        <v>9995</v>
      </c>
      <c r="C427" s="40" t="s">
        <v>8992</v>
      </c>
      <c r="D427" s="40" t="s">
        <v>9996</v>
      </c>
      <c r="E427" s="38">
        <v>734310</v>
      </c>
      <c r="F427" s="42" t="s">
        <v>8998</v>
      </c>
      <c r="G427" s="38">
        <v>73431</v>
      </c>
      <c r="H427" s="40" t="s">
        <v>9001</v>
      </c>
      <c r="I427" s="40" t="s">
        <v>9002</v>
      </c>
      <c r="J427" s="45" t="str">
        <f t="shared" si="6"/>
        <v/>
      </c>
    </row>
    <row r="428" spans="1:10" x14ac:dyDescent="0.25">
      <c r="A428" s="43">
        <v>44932</v>
      </c>
      <c r="B428" s="40" t="s">
        <v>9997</v>
      </c>
      <c r="C428" s="40" t="s">
        <v>8992</v>
      </c>
      <c r="D428" s="40" t="s">
        <v>9271</v>
      </c>
      <c r="E428" s="38">
        <v>734310</v>
      </c>
      <c r="F428" s="42" t="s">
        <v>8998</v>
      </c>
      <c r="G428" s="38">
        <v>73431</v>
      </c>
      <c r="H428" s="40" t="s">
        <v>9001</v>
      </c>
      <c r="I428" s="40" t="s">
        <v>9002</v>
      </c>
      <c r="J428" s="45" t="str">
        <f t="shared" si="6"/>
        <v/>
      </c>
    </row>
    <row r="429" spans="1:10" x14ac:dyDescent="0.25">
      <c r="A429" s="43">
        <v>44932</v>
      </c>
      <c r="B429" s="40" t="s">
        <v>9998</v>
      </c>
      <c r="C429" s="40" t="s">
        <v>8992</v>
      </c>
      <c r="D429" s="40" t="s">
        <v>9271</v>
      </c>
      <c r="E429" s="38">
        <v>706248</v>
      </c>
      <c r="F429" s="42" t="s">
        <v>8998</v>
      </c>
      <c r="G429" s="38">
        <v>70625</v>
      </c>
      <c r="H429" s="40" t="s">
        <v>9001</v>
      </c>
      <c r="I429" s="40" t="s">
        <v>9002</v>
      </c>
      <c r="J429" s="45" t="str">
        <f t="shared" si="6"/>
        <v/>
      </c>
    </row>
    <row r="430" spans="1:10" x14ac:dyDescent="0.25">
      <c r="A430" s="43">
        <v>44932</v>
      </c>
      <c r="B430" s="40" t="s">
        <v>9999</v>
      </c>
      <c r="C430" s="40" t="s">
        <v>8992</v>
      </c>
      <c r="D430" s="40" t="s">
        <v>10000</v>
      </c>
      <c r="E430" s="38">
        <v>734310</v>
      </c>
      <c r="F430" s="42" t="s">
        <v>8998</v>
      </c>
      <c r="G430" s="38">
        <v>73431</v>
      </c>
      <c r="H430" s="40" t="s">
        <v>9001</v>
      </c>
      <c r="I430" s="40" t="s">
        <v>9002</v>
      </c>
      <c r="J430" s="45" t="str">
        <f t="shared" si="6"/>
        <v/>
      </c>
    </row>
    <row r="431" spans="1:10" x14ac:dyDescent="0.25">
      <c r="A431" s="43">
        <v>44932</v>
      </c>
      <c r="B431" s="40" t="s">
        <v>10001</v>
      </c>
      <c r="C431" s="40" t="s">
        <v>8992</v>
      </c>
      <c r="D431" s="40" t="s">
        <v>9281</v>
      </c>
      <c r="E431" s="38">
        <v>455338</v>
      </c>
      <c r="F431" s="42" t="s">
        <v>8998</v>
      </c>
      <c r="G431" s="38">
        <v>45534</v>
      </c>
      <c r="H431" s="40" t="s">
        <v>9001</v>
      </c>
      <c r="I431" s="40" t="s">
        <v>9002</v>
      </c>
      <c r="J431" s="45" t="str">
        <f t="shared" si="6"/>
        <v/>
      </c>
    </row>
    <row r="432" spans="1:10" x14ac:dyDescent="0.25">
      <c r="A432" s="43">
        <v>44932</v>
      </c>
      <c r="B432" s="40" t="s">
        <v>10002</v>
      </c>
      <c r="C432" s="40" t="s">
        <v>8992</v>
      </c>
      <c r="D432" s="40" t="s">
        <v>10003</v>
      </c>
      <c r="E432" s="38">
        <v>822493</v>
      </c>
      <c r="F432" s="42" t="s">
        <v>8998</v>
      </c>
      <c r="G432" s="38">
        <v>82249</v>
      </c>
      <c r="H432" s="40" t="s">
        <v>9001</v>
      </c>
      <c r="I432" s="40" t="s">
        <v>9002</v>
      </c>
      <c r="J432" s="45" t="str">
        <f t="shared" si="6"/>
        <v/>
      </c>
    </row>
    <row r="433" spans="1:10" x14ac:dyDescent="0.25">
      <c r="A433" s="43">
        <v>44932</v>
      </c>
      <c r="B433" s="40" t="s">
        <v>10004</v>
      </c>
      <c r="C433" s="40" t="s">
        <v>8992</v>
      </c>
      <c r="D433" s="40" t="s">
        <v>9172</v>
      </c>
      <c r="E433" s="38">
        <v>1189648</v>
      </c>
      <c r="F433" s="42" t="s">
        <v>8998</v>
      </c>
      <c r="G433" s="38">
        <v>118965</v>
      </c>
      <c r="H433" s="40" t="s">
        <v>9001</v>
      </c>
      <c r="I433" s="40" t="s">
        <v>9002</v>
      </c>
      <c r="J433" s="45" t="str">
        <f t="shared" si="6"/>
        <v/>
      </c>
    </row>
    <row r="434" spans="1:10" x14ac:dyDescent="0.25">
      <c r="A434" s="43">
        <v>44932</v>
      </c>
      <c r="B434" s="40" t="s">
        <v>10005</v>
      </c>
      <c r="C434" s="40" t="s">
        <v>8992</v>
      </c>
      <c r="D434" s="40" t="s">
        <v>9174</v>
      </c>
      <c r="E434" s="38">
        <v>367155</v>
      </c>
      <c r="F434" s="42" t="s">
        <v>8998</v>
      </c>
      <c r="G434" s="38">
        <v>36716</v>
      </c>
      <c r="H434" s="40" t="s">
        <v>9001</v>
      </c>
      <c r="I434" s="40" t="s">
        <v>9002</v>
      </c>
      <c r="J434" s="45" t="str">
        <f t="shared" si="6"/>
        <v/>
      </c>
    </row>
    <row r="435" spans="1:10" x14ac:dyDescent="0.25">
      <c r="A435" s="43">
        <v>44932</v>
      </c>
      <c r="B435" s="40" t="s">
        <v>10006</v>
      </c>
      <c r="C435" s="40" t="s">
        <v>8992</v>
      </c>
      <c r="D435" s="40" t="s">
        <v>9203</v>
      </c>
      <c r="E435" s="38">
        <v>734310</v>
      </c>
      <c r="F435" s="42" t="s">
        <v>8998</v>
      </c>
      <c r="G435" s="38">
        <v>73431</v>
      </c>
      <c r="H435" s="40" t="s">
        <v>9001</v>
      </c>
      <c r="I435" s="40" t="s">
        <v>9002</v>
      </c>
      <c r="J435" s="45" t="str">
        <f t="shared" si="6"/>
        <v/>
      </c>
    </row>
    <row r="436" spans="1:10" x14ac:dyDescent="0.25">
      <c r="A436" s="43">
        <v>44932</v>
      </c>
      <c r="B436" s="40" t="s">
        <v>10007</v>
      </c>
      <c r="C436" s="40" t="s">
        <v>8992</v>
      </c>
      <c r="D436" s="40" t="s">
        <v>10008</v>
      </c>
      <c r="E436" s="38">
        <v>2889306</v>
      </c>
      <c r="F436" s="42" t="s">
        <v>8998</v>
      </c>
      <c r="G436" s="38">
        <v>288931</v>
      </c>
      <c r="H436" s="40" t="s">
        <v>9206</v>
      </c>
      <c r="I436" s="40" t="s">
        <v>9207</v>
      </c>
      <c r="J436" s="45" t="str">
        <f t="shared" si="6"/>
        <v/>
      </c>
    </row>
    <row r="437" spans="1:10" x14ac:dyDescent="0.25">
      <c r="A437" s="43">
        <v>44932</v>
      </c>
      <c r="B437" s="40" t="s">
        <v>10009</v>
      </c>
      <c r="C437" s="40" t="s">
        <v>8992</v>
      </c>
      <c r="D437" s="40" t="s">
        <v>9245</v>
      </c>
      <c r="E437" s="38">
        <v>734310</v>
      </c>
      <c r="F437" s="42" t="s">
        <v>8998</v>
      </c>
      <c r="G437" s="38">
        <v>73431</v>
      </c>
      <c r="H437" s="40" t="s">
        <v>9001</v>
      </c>
      <c r="I437" s="40" t="s">
        <v>9002</v>
      </c>
      <c r="J437" s="45" t="str">
        <f t="shared" si="6"/>
        <v/>
      </c>
    </row>
    <row r="438" spans="1:10" x14ac:dyDescent="0.25">
      <c r="A438" s="43">
        <v>44932</v>
      </c>
      <c r="B438" s="40" t="s">
        <v>10010</v>
      </c>
      <c r="C438" s="40" t="s">
        <v>8992</v>
      </c>
      <c r="D438" s="40" t="s">
        <v>10011</v>
      </c>
      <c r="E438" s="38">
        <v>734310</v>
      </c>
      <c r="F438" s="42" t="s">
        <v>8998</v>
      </c>
      <c r="G438" s="38">
        <v>73431</v>
      </c>
      <c r="H438" s="40" t="s">
        <v>9001</v>
      </c>
      <c r="I438" s="40" t="s">
        <v>9002</v>
      </c>
      <c r="J438" s="45" t="str">
        <f t="shared" si="6"/>
        <v/>
      </c>
    </row>
    <row r="439" spans="1:10" x14ac:dyDescent="0.25">
      <c r="A439" s="43">
        <v>44932</v>
      </c>
      <c r="B439" s="40" t="s">
        <v>10012</v>
      </c>
      <c r="C439" s="40" t="s">
        <v>8992</v>
      </c>
      <c r="D439" s="40" t="s">
        <v>10013</v>
      </c>
      <c r="E439" s="38">
        <v>734310</v>
      </c>
      <c r="F439" s="42" t="s">
        <v>8998</v>
      </c>
      <c r="G439" s="38">
        <v>73431</v>
      </c>
      <c r="H439" s="40" t="s">
        <v>9001</v>
      </c>
      <c r="I439" s="40" t="s">
        <v>9002</v>
      </c>
      <c r="J439" s="45" t="str">
        <f t="shared" si="6"/>
        <v/>
      </c>
    </row>
    <row r="440" spans="1:10" x14ac:dyDescent="0.25">
      <c r="A440" s="43">
        <v>44932</v>
      </c>
      <c r="B440" s="40" t="s">
        <v>10014</v>
      </c>
      <c r="C440" s="40" t="s">
        <v>8992</v>
      </c>
      <c r="D440" s="40" t="s">
        <v>9230</v>
      </c>
      <c r="E440" s="38">
        <v>1189648</v>
      </c>
      <c r="F440" s="42" t="s">
        <v>8998</v>
      </c>
      <c r="G440" s="38">
        <v>118965</v>
      </c>
      <c r="H440" s="40" t="s">
        <v>9001</v>
      </c>
      <c r="I440" s="40" t="s">
        <v>9002</v>
      </c>
      <c r="J440" s="45" t="str">
        <f t="shared" si="6"/>
        <v/>
      </c>
    </row>
    <row r="441" spans="1:10" x14ac:dyDescent="0.25">
      <c r="A441" s="43">
        <v>44932</v>
      </c>
      <c r="B441" s="40" t="s">
        <v>10015</v>
      </c>
      <c r="C441" s="40" t="s">
        <v>8992</v>
      </c>
      <c r="D441" s="40" t="s">
        <v>9230</v>
      </c>
      <c r="E441" s="38">
        <v>746661</v>
      </c>
      <c r="F441" s="42" t="s">
        <v>8998</v>
      </c>
      <c r="G441" s="38">
        <v>74666</v>
      </c>
      <c r="H441" s="40" t="s">
        <v>9001</v>
      </c>
      <c r="I441" s="40" t="s">
        <v>9002</v>
      </c>
      <c r="J441" s="45" t="str">
        <f t="shared" si="6"/>
        <v/>
      </c>
    </row>
    <row r="442" spans="1:10" x14ac:dyDescent="0.25">
      <c r="A442" s="43">
        <v>44932</v>
      </c>
      <c r="B442" s="40" t="s">
        <v>10016</v>
      </c>
      <c r="C442" s="40" t="s">
        <v>8992</v>
      </c>
      <c r="D442" s="40" t="s">
        <v>9360</v>
      </c>
      <c r="E442" s="38">
        <v>734310</v>
      </c>
      <c r="F442" s="42" t="s">
        <v>8998</v>
      </c>
      <c r="G442" s="38">
        <v>73431</v>
      </c>
      <c r="H442" s="40" t="s">
        <v>9001</v>
      </c>
      <c r="I442" s="40" t="s">
        <v>9002</v>
      </c>
      <c r="J442" s="45" t="str">
        <f t="shared" si="6"/>
        <v/>
      </c>
    </row>
    <row r="443" spans="1:10" x14ac:dyDescent="0.25">
      <c r="A443" s="43">
        <v>44932</v>
      </c>
      <c r="B443" s="40" t="s">
        <v>10017</v>
      </c>
      <c r="C443" s="40" t="s">
        <v>8992</v>
      </c>
      <c r="D443" s="40" t="s">
        <v>9228</v>
      </c>
      <c r="E443" s="38">
        <v>1486598</v>
      </c>
      <c r="F443" s="42" t="s">
        <v>8998</v>
      </c>
      <c r="G443" s="38">
        <v>148660</v>
      </c>
      <c r="H443" s="40" t="s">
        <v>9001</v>
      </c>
      <c r="I443" s="40" t="s">
        <v>9002</v>
      </c>
      <c r="J443" s="45" t="str">
        <f t="shared" si="6"/>
        <v/>
      </c>
    </row>
    <row r="444" spans="1:10" x14ac:dyDescent="0.25">
      <c r="A444" s="43">
        <v>44932</v>
      </c>
      <c r="B444" s="40" t="s">
        <v>10018</v>
      </c>
      <c r="C444" s="40" t="s">
        <v>8992</v>
      </c>
      <c r="D444" s="40" t="s">
        <v>9228</v>
      </c>
      <c r="E444" s="38">
        <v>734310</v>
      </c>
      <c r="F444" s="42" t="s">
        <v>8998</v>
      </c>
      <c r="G444" s="38">
        <v>73431</v>
      </c>
      <c r="H444" s="40" t="s">
        <v>9001</v>
      </c>
      <c r="I444" s="40" t="s">
        <v>9002</v>
      </c>
      <c r="J444" s="45" t="str">
        <f t="shared" si="6"/>
        <v/>
      </c>
    </row>
    <row r="445" spans="1:10" x14ac:dyDescent="0.25">
      <c r="A445" s="43">
        <v>44932</v>
      </c>
      <c r="B445" s="40" t="s">
        <v>10019</v>
      </c>
      <c r="C445" s="40" t="s">
        <v>8992</v>
      </c>
      <c r="D445" s="40" t="s">
        <v>10020</v>
      </c>
      <c r="E445" s="38">
        <v>734310</v>
      </c>
      <c r="F445" s="42" t="s">
        <v>8998</v>
      </c>
      <c r="G445" s="38">
        <v>73431</v>
      </c>
      <c r="H445" s="40" t="s">
        <v>9001</v>
      </c>
      <c r="I445" s="40" t="s">
        <v>9002</v>
      </c>
      <c r="J445" s="45" t="str">
        <f t="shared" si="6"/>
        <v/>
      </c>
    </row>
    <row r="446" spans="1:10" x14ac:dyDescent="0.25">
      <c r="A446" s="43">
        <v>44932</v>
      </c>
      <c r="B446" s="40" t="s">
        <v>10021</v>
      </c>
      <c r="C446" s="40" t="s">
        <v>8992</v>
      </c>
      <c r="D446" s="40" t="s">
        <v>10020</v>
      </c>
      <c r="E446" s="38">
        <v>509856</v>
      </c>
      <c r="F446" s="42" t="s">
        <v>8998</v>
      </c>
      <c r="G446" s="38">
        <v>50986</v>
      </c>
      <c r="H446" s="40" t="s">
        <v>9001</v>
      </c>
      <c r="I446" s="40" t="s">
        <v>9002</v>
      </c>
      <c r="J446" s="45" t="str">
        <f t="shared" si="6"/>
        <v/>
      </c>
    </row>
    <row r="447" spans="1:10" x14ac:dyDescent="0.25">
      <c r="A447" s="43">
        <v>44932</v>
      </c>
      <c r="B447" s="40" t="s">
        <v>10022</v>
      </c>
      <c r="C447" s="40" t="s">
        <v>8992</v>
      </c>
      <c r="D447" s="40" t="s">
        <v>9226</v>
      </c>
      <c r="E447" s="38">
        <v>734310</v>
      </c>
      <c r="F447" s="42" t="s">
        <v>8998</v>
      </c>
      <c r="G447" s="38">
        <v>73431</v>
      </c>
      <c r="H447" s="40" t="s">
        <v>9001</v>
      </c>
      <c r="I447" s="40" t="s">
        <v>9002</v>
      </c>
      <c r="J447" s="45" t="str">
        <f t="shared" si="6"/>
        <v/>
      </c>
    </row>
    <row r="448" spans="1:10" x14ac:dyDescent="0.25">
      <c r="A448" s="43">
        <v>44932</v>
      </c>
      <c r="B448" s="40" t="s">
        <v>10023</v>
      </c>
      <c r="C448" s="40" t="s">
        <v>8992</v>
      </c>
      <c r="D448" s="40" t="s">
        <v>9224</v>
      </c>
      <c r="E448" s="38">
        <v>734310</v>
      </c>
      <c r="F448" s="42" t="s">
        <v>8998</v>
      </c>
      <c r="G448" s="38">
        <v>73431</v>
      </c>
      <c r="H448" s="40" t="s">
        <v>9001</v>
      </c>
      <c r="I448" s="40" t="s">
        <v>9002</v>
      </c>
      <c r="J448" s="45" t="str">
        <f t="shared" si="6"/>
        <v/>
      </c>
    </row>
    <row r="449" spans="1:10" x14ac:dyDescent="0.25">
      <c r="A449" s="43">
        <v>44932</v>
      </c>
      <c r="B449" s="40" t="s">
        <v>10024</v>
      </c>
      <c r="C449" s="40" t="s">
        <v>8992</v>
      </c>
      <c r="D449" s="40" t="s">
        <v>9777</v>
      </c>
      <c r="E449" s="38">
        <v>1189648</v>
      </c>
      <c r="F449" s="42" t="s">
        <v>8998</v>
      </c>
      <c r="G449" s="38">
        <v>118965</v>
      </c>
      <c r="H449" s="40" t="s">
        <v>9001</v>
      </c>
      <c r="I449" s="40" t="s">
        <v>9002</v>
      </c>
      <c r="J449" s="45" t="str">
        <f t="shared" si="6"/>
        <v/>
      </c>
    </row>
    <row r="450" spans="1:10" x14ac:dyDescent="0.25">
      <c r="A450" s="43">
        <v>44932</v>
      </c>
      <c r="B450" s="40" t="s">
        <v>10025</v>
      </c>
      <c r="C450" s="40" t="s">
        <v>8992</v>
      </c>
      <c r="D450" s="40" t="s">
        <v>10026</v>
      </c>
      <c r="E450" s="38">
        <v>734310</v>
      </c>
      <c r="F450" s="42" t="s">
        <v>8998</v>
      </c>
      <c r="G450" s="38">
        <v>73431</v>
      </c>
      <c r="H450" s="40" t="s">
        <v>9001</v>
      </c>
      <c r="I450" s="40" t="s">
        <v>9002</v>
      </c>
      <c r="J450" s="45" t="str">
        <f t="shared" si="6"/>
        <v/>
      </c>
    </row>
    <row r="451" spans="1:10" x14ac:dyDescent="0.25">
      <c r="A451" s="43">
        <v>44932</v>
      </c>
      <c r="B451" s="40" t="s">
        <v>10027</v>
      </c>
      <c r="C451" s="40" t="s">
        <v>8992</v>
      </c>
      <c r="D451" s="40" t="s">
        <v>10028</v>
      </c>
      <c r="E451" s="38">
        <v>734310</v>
      </c>
      <c r="F451" s="42" t="s">
        <v>8998</v>
      </c>
      <c r="G451" s="38">
        <v>73431</v>
      </c>
      <c r="H451" s="40" t="s">
        <v>9001</v>
      </c>
      <c r="I451" s="40" t="s">
        <v>9002</v>
      </c>
      <c r="J451" s="45" t="str">
        <f t="shared" si="6"/>
        <v/>
      </c>
    </row>
    <row r="452" spans="1:10" x14ac:dyDescent="0.25">
      <c r="A452" s="43">
        <v>44932</v>
      </c>
      <c r="B452" s="40" t="s">
        <v>10029</v>
      </c>
      <c r="C452" s="40" t="s">
        <v>8992</v>
      </c>
      <c r="D452" s="40" t="s">
        <v>10030</v>
      </c>
      <c r="E452" s="38">
        <v>1746371</v>
      </c>
      <c r="F452" s="42" t="s">
        <v>8998</v>
      </c>
      <c r="G452" s="38">
        <v>174637</v>
      </c>
      <c r="H452" s="40" t="s">
        <v>10031</v>
      </c>
      <c r="I452" s="40" t="s">
        <v>10032</v>
      </c>
      <c r="J452" s="45" t="str">
        <f t="shared" si="6"/>
        <v/>
      </c>
    </row>
    <row r="453" spans="1:10" x14ac:dyDescent="0.25">
      <c r="A453" s="43">
        <v>44932</v>
      </c>
      <c r="B453" s="40" t="s">
        <v>10033</v>
      </c>
      <c r="C453" s="40" t="s">
        <v>8992</v>
      </c>
      <c r="D453" s="40" t="s">
        <v>10034</v>
      </c>
      <c r="E453" s="38">
        <v>4487527</v>
      </c>
      <c r="F453" s="42" t="s">
        <v>8998</v>
      </c>
      <c r="G453" s="38">
        <v>448753</v>
      </c>
      <c r="H453" s="40" t="s">
        <v>9766</v>
      </c>
      <c r="I453" s="40" t="s">
        <v>9767</v>
      </c>
      <c r="J453" s="45" t="str">
        <f t="shared" ref="J453:J516" si="7">IF(E453&lt;0,"ht","")</f>
        <v/>
      </c>
    </row>
    <row r="454" spans="1:10" x14ac:dyDescent="0.25">
      <c r="A454" s="43">
        <v>44932</v>
      </c>
      <c r="B454" s="40" t="s">
        <v>10035</v>
      </c>
      <c r="C454" s="40" t="s">
        <v>8992</v>
      </c>
      <c r="D454" s="40" t="s">
        <v>10036</v>
      </c>
      <c r="E454" s="38">
        <v>1189648</v>
      </c>
      <c r="F454" s="42" t="s">
        <v>8998</v>
      </c>
      <c r="G454" s="38">
        <v>118965</v>
      </c>
      <c r="H454" s="40" t="s">
        <v>9001</v>
      </c>
      <c r="I454" s="40" t="s">
        <v>9002</v>
      </c>
      <c r="J454" s="45" t="str">
        <f t="shared" si="7"/>
        <v/>
      </c>
    </row>
    <row r="455" spans="1:10" x14ac:dyDescent="0.25">
      <c r="A455" s="43">
        <v>44932</v>
      </c>
      <c r="B455" s="40" t="s">
        <v>10037</v>
      </c>
      <c r="C455" s="40" t="s">
        <v>8992</v>
      </c>
      <c r="D455" s="40" t="s">
        <v>10038</v>
      </c>
      <c r="E455" s="38">
        <v>1189648</v>
      </c>
      <c r="F455" s="42" t="s">
        <v>8998</v>
      </c>
      <c r="G455" s="38">
        <v>118965</v>
      </c>
      <c r="H455" s="40" t="s">
        <v>9001</v>
      </c>
      <c r="I455" s="40" t="s">
        <v>9002</v>
      </c>
      <c r="J455" s="45" t="str">
        <f t="shared" si="7"/>
        <v/>
      </c>
    </row>
    <row r="456" spans="1:10" x14ac:dyDescent="0.25">
      <c r="A456" s="43">
        <v>44932</v>
      </c>
      <c r="B456" s="40" t="s">
        <v>10039</v>
      </c>
      <c r="C456" s="40" t="s">
        <v>8992</v>
      </c>
      <c r="D456" s="40" t="s">
        <v>10040</v>
      </c>
      <c r="E456" s="38">
        <v>734310</v>
      </c>
      <c r="F456" s="42" t="s">
        <v>8998</v>
      </c>
      <c r="G456" s="38">
        <v>73431</v>
      </c>
      <c r="H456" s="40" t="s">
        <v>9001</v>
      </c>
      <c r="I456" s="40" t="s">
        <v>9002</v>
      </c>
      <c r="J456" s="45" t="str">
        <f t="shared" si="7"/>
        <v/>
      </c>
    </row>
    <row r="457" spans="1:10" x14ac:dyDescent="0.25">
      <c r="A457" s="43">
        <v>44932</v>
      </c>
      <c r="B457" s="40" t="s">
        <v>10041</v>
      </c>
      <c r="C457" s="40" t="s">
        <v>8992</v>
      </c>
      <c r="D457" s="40" t="s">
        <v>10042</v>
      </c>
      <c r="E457" s="38">
        <v>734310</v>
      </c>
      <c r="F457" s="42" t="s">
        <v>8998</v>
      </c>
      <c r="G457" s="38">
        <v>73431</v>
      </c>
      <c r="H457" s="40" t="s">
        <v>9001</v>
      </c>
      <c r="I457" s="40" t="s">
        <v>9002</v>
      </c>
      <c r="J457" s="45" t="str">
        <f t="shared" si="7"/>
        <v/>
      </c>
    </row>
    <row r="458" spans="1:10" x14ac:dyDescent="0.25">
      <c r="A458" s="43">
        <v>44932</v>
      </c>
      <c r="B458" s="40" t="s">
        <v>10043</v>
      </c>
      <c r="C458" s="40" t="s">
        <v>8992</v>
      </c>
      <c r="D458" s="40" t="s">
        <v>9773</v>
      </c>
      <c r="E458" s="38">
        <v>734310</v>
      </c>
      <c r="F458" s="42" t="s">
        <v>8998</v>
      </c>
      <c r="G458" s="38">
        <v>73431</v>
      </c>
      <c r="H458" s="40" t="s">
        <v>9001</v>
      </c>
      <c r="I458" s="40" t="s">
        <v>9002</v>
      </c>
      <c r="J458" s="45" t="str">
        <f t="shared" si="7"/>
        <v/>
      </c>
    </row>
    <row r="459" spans="1:10" x14ac:dyDescent="0.25">
      <c r="A459" s="43">
        <v>44932</v>
      </c>
      <c r="B459" s="40" t="s">
        <v>10044</v>
      </c>
      <c r="C459" s="40" t="s">
        <v>8992</v>
      </c>
      <c r="D459" s="40" t="s">
        <v>9775</v>
      </c>
      <c r="E459" s="38">
        <v>734310</v>
      </c>
      <c r="F459" s="42" t="s">
        <v>8998</v>
      </c>
      <c r="G459" s="38">
        <v>73431</v>
      </c>
      <c r="H459" s="40" t="s">
        <v>9001</v>
      </c>
      <c r="I459" s="40" t="s">
        <v>9002</v>
      </c>
      <c r="J459" s="45" t="str">
        <f t="shared" si="7"/>
        <v/>
      </c>
    </row>
    <row r="460" spans="1:10" x14ac:dyDescent="0.25">
      <c r="A460" s="43">
        <v>44932</v>
      </c>
      <c r="B460" s="40" t="s">
        <v>10045</v>
      </c>
      <c r="C460" s="40" t="s">
        <v>8992</v>
      </c>
      <c r="D460" s="40" t="s">
        <v>10046</v>
      </c>
      <c r="E460" s="38">
        <v>1189648</v>
      </c>
      <c r="F460" s="42" t="s">
        <v>8998</v>
      </c>
      <c r="G460" s="38">
        <v>118965</v>
      </c>
      <c r="H460" s="40" t="s">
        <v>9001</v>
      </c>
      <c r="I460" s="40" t="s">
        <v>9002</v>
      </c>
      <c r="J460" s="45" t="str">
        <f t="shared" si="7"/>
        <v/>
      </c>
    </row>
    <row r="461" spans="1:10" x14ac:dyDescent="0.25">
      <c r="A461" s="43">
        <v>44932</v>
      </c>
      <c r="B461" s="40" t="s">
        <v>10047</v>
      </c>
      <c r="C461" s="40" t="s">
        <v>8992</v>
      </c>
      <c r="D461" s="40" t="s">
        <v>10048</v>
      </c>
      <c r="E461" s="38">
        <v>734310</v>
      </c>
      <c r="F461" s="42" t="s">
        <v>8998</v>
      </c>
      <c r="G461" s="38">
        <v>73431</v>
      </c>
      <c r="H461" s="40" t="s">
        <v>9001</v>
      </c>
      <c r="I461" s="40" t="s">
        <v>9002</v>
      </c>
      <c r="J461" s="45" t="str">
        <f t="shared" si="7"/>
        <v/>
      </c>
    </row>
    <row r="462" spans="1:10" x14ac:dyDescent="0.25">
      <c r="A462" s="43">
        <v>44932</v>
      </c>
      <c r="B462" s="40" t="s">
        <v>10049</v>
      </c>
      <c r="C462" s="40" t="s">
        <v>8992</v>
      </c>
      <c r="D462" s="40" t="s">
        <v>10050</v>
      </c>
      <c r="E462" s="38">
        <v>734310</v>
      </c>
      <c r="F462" s="42" t="s">
        <v>8998</v>
      </c>
      <c r="G462" s="38">
        <v>73431</v>
      </c>
      <c r="H462" s="40" t="s">
        <v>9001</v>
      </c>
      <c r="I462" s="40" t="s">
        <v>9002</v>
      </c>
      <c r="J462" s="45" t="str">
        <f t="shared" si="7"/>
        <v/>
      </c>
    </row>
    <row r="463" spans="1:10" x14ac:dyDescent="0.25">
      <c r="A463" s="43">
        <v>44932</v>
      </c>
      <c r="B463" s="40" t="s">
        <v>10051</v>
      </c>
      <c r="C463" s="40" t="s">
        <v>8992</v>
      </c>
      <c r="D463" s="40" t="s">
        <v>9771</v>
      </c>
      <c r="E463" s="38">
        <v>734310</v>
      </c>
      <c r="F463" s="42" t="s">
        <v>8998</v>
      </c>
      <c r="G463" s="38">
        <v>73431</v>
      </c>
      <c r="H463" s="40" t="s">
        <v>9001</v>
      </c>
      <c r="I463" s="40" t="s">
        <v>9002</v>
      </c>
      <c r="J463" s="45" t="str">
        <f t="shared" si="7"/>
        <v/>
      </c>
    </row>
    <row r="464" spans="1:10" x14ac:dyDescent="0.25">
      <c r="A464" s="43">
        <v>44932</v>
      </c>
      <c r="B464" s="40" t="s">
        <v>10052</v>
      </c>
      <c r="C464" s="40" t="s">
        <v>8992</v>
      </c>
      <c r="D464" s="40" t="s">
        <v>10053</v>
      </c>
      <c r="E464" s="38">
        <v>1018223</v>
      </c>
      <c r="F464" s="42" t="s">
        <v>8998</v>
      </c>
      <c r="G464" s="38">
        <v>101822</v>
      </c>
      <c r="H464" s="40" t="s">
        <v>9001</v>
      </c>
      <c r="I464" s="40" t="s">
        <v>9002</v>
      </c>
      <c r="J464" s="45" t="str">
        <f t="shared" si="7"/>
        <v/>
      </c>
    </row>
    <row r="465" spans="1:10" x14ac:dyDescent="0.25">
      <c r="A465" s="43">
        <v>44932</v>
      </c>
      <c r="B465" s="40" t="s">
        <v>10058</v>
      </c>
      <c r="C465" s="40" t="s">
        <v>8992</v>
      </c>
      <c r="D465" s="40" t="s">
        <v>10059</v>
      </c>
      <c r="E465" s="38">
        <v>734310</v>
      </c>
      <c r="F465" s="42" t="s">
        <v>8998</v>
      </c>
      <c r="G465" s="38">
        <v>73431</v>
      </c>
      <c r="H465" s="40" t="s">
        <v>9001</v>
      </c>
      <c r="I465" s="40" t="s">
        <v>9002</v>
      </c>
      <c r="J465" s="45" t="str">
        <f t="shared" si="7"/>
        <v/>
      </c>
    </row>
    <row r="466" spans="1:10" x14ac:dyDescent="0.25">
      <c r="A466" s="43">
        <v>44932</v>
      </c>
      <c r="B466" s="40" t="s">
        <v>10060</v>
      </c>
      <c r="C466" s="40" t="s">
        <v>8992</v>
      </c>
      <c r="D466" s="40" t="s">
        <v>10061</v>
      </c>
      <c r="E466" s="38">
        <v>734310</v>
      </c>
      <c r="F466" s="42" t="s">
        <v>8998</v>
      </c>
      <c r="G466" s="38">
        <v>73431</v>
      </c>
      <c r="H466" s="40" t="s">
        <v>9001</v>
      </c>
      <c r="I466" s="40" t="s">
        <v>9002</v>
      </c>
      <c r="J466" s="45" t="str">
        <f t="shared" si="7"/>
        <v/>
      </c>
    </row>
    <row r="467" spans="1:10" x14ac:dyDescent="0.25">
      <c r="A467" s="43">
        <v>44932</v>
      </c>
      <c r="B467" s="40" t="s">
        <v>10062</v>
      </c>
      <c r="C467" s="40" t="s">
        <v>8992</v>
      </c>
      <c r="D467" s="40" t="s">
        <v>10063</v>
      </c>
      <c r="E467" s="38">
        <v>734310</v>
      </c>
      <c r="F467" s="42" t="s">
        <v>8998</v>
      </c>
      <c r="G467" s="38">
        <v>73431</v>
      </c>
      <c r="H467" s="40" t="s">
        <v>9001</v>
      </c>
      <c r="I467" s="40" t="s">
        <v>9002</v>
      </c>
      <c r="J467" s="45" t="str">
        <f t="shared" si="7"/>
        <v/>
      </c>
    </row>
    <row r="468" spans="1:10" x14ac:dyDescent="0.25">
      <c r="A468" s="43">
        <v>44932</v>
      </c>
      <c r="B468" s="40" t="s">
        <v>10064</v>
      </c>
      <c r="C468" s="40" t="s">
        <v>8992</v>
      </c>
      <c r="D468" s="40" t="s">
        <v>10065</v>
      </c>
      <c r="E468" s="38">
        <v>6663785</v>
      </c>
      <c r="F468" s="42" t="s">
        <v>8998</v>
      </c>
      <c r="G468" s="38">
        <v>666379</v>
      </c>
      <c r="H468" s="40" t="s">
        <v>9498</v>
      </c>
      <c r="I468" s="40" t="s">
        <v>9499</v>
      </c>
      <c r="J468" s="45" t="str">
        <f t="shared" si="7"/>
        <v/>
      </c>
    </row>
    <row r="469" spans="1:10" x14ac:dyDescent="0.25">
      <c r="A469" s="43">
        <v>44932</v>
      </c>
      <c r="B469" s="40" t="s">
        <v>10066</v>
      </c>
      <c r="C469" s="40" t="s">
        <v>8992</v>
      </c>
      <c r="D469" s="40" t="s">
        <v>10067</v>
      </c>
      <c r="E469" s="38">
        <v>1189648</v>
      </c>
      <c r="F469" s="42" t="s">
        <v>8998</v>
      </c>
      <c r="G469" s="38">
        <v>118965</v>
      </c>
      <c r="H469" s="40" t="s">
        <v>9001</v>
      </c>
      <c r="I469" s="40" t="s">
        <v>9002</v>
      </c>
      <c r="J469" s="45" t="str">
        <f t="shared" si="7"/>
        <v/>
      </c>
    </row>
    <row r="470" spans="1:10" x14ac:dyDescent="0.25">
      <c r="A470" s="43">
        <v>44932</v>
      </c>
      <c r="B470" s="40" t="s">
        <v>10068</v>
      </c>
      <c r="C470" s="40" t="s">
        <v>8992</v>
      </c>
      <c r="D470" s="40" t="s">
        <v>10069</v>
      </c>
      <c r="E470" s="38">
        <v>734310</v>
      </c>
      <c r="F470" s="42" t="s">
        <v>8998</v>
      </c>
      <c r="G470" s="38">
        <v>73431</v>
      </c>
      <c r="H470" s="40" t="s">
        <v>9001</v>
      </c>
      <c r="I470" s="40" t="s">
        <v>9002</v>
      </c>
      <c r="J470" s="45" t="str">
        <f t="shared" si="7"/>
        <v/>
      </c>
    </row>
    <row r="471" spans="1:10" x14ac:dyDescent="0.25">
      <c r="A471" s="43">
        <v>44932</v>
      </c>
      <c r="B471" s="40" t="s">
        <v>10070</v>
      </c>
      <c r="C471" s="40" t="s">
        <v>8992</v>
      </c>
      <c r="D471" s="40" t="s">
        <v>10069</v>
      </c>
      <c r="E471" s="38">
        <v>401456</v>
      </c>
      <c r="F471" s="42" t="s">
        <v>8998</v>
      </c>
      <c r="G471" s="38">
        <v>40146</v>
      </c>
      <c r="H471" s="40" t="s">
        <v>9001</v>
      </c>
      <c r="I471" s="40" t="s">
        <v>9002</v>
      </c>
      <c r="J471" s="45" t="str">
        <f t="shared" si="7"/>
        <v/>
      </c>
    </row>
    <row r="472" spans="1:10" x14ac:dyDescent="0.25">
      <c r="A472" s="43">
        <v>44932</v>
      </c>
      <c r="B472" s="40" t="s">
        <v>10071</v>
      </c>
      <c r="C472" s="40" t="s">
        <v>8992</v>
      </c>
      <c r="D472" s="40" t="s">
        <v>10072</v>
      </c>
      <c r="E472" s="38">
        <v>734310</v>
      </c>
      <c r="F472" s="42" t="s">
        <v>8998</v>
      </c>
      <c r="G472" s="38">
        <v>73431</v>
      </c>
      <c r="H472" s="40" t="s">
        <v>9001</v>
      </c>
      <c r="I472" s="40" t="s">
        <v>9002</v>
      </c>
      <c r="J472" s="45" t="str">
        <f t="shared" si="7"/>
        <v/>
      </c>
    </row>
    <row r="473" spans="1:10" x14ac:dyDescent="0.25">
      <c r="A473" s="43">
        <v>44932</v>
      </c>
      <c r="B473" s="40" t="s">
        <v>10073</v>
      </c>
      <c r="C473" s="40" t="s">
        <v>8992</v>
      </c>
      <c r="D473" s="40" t="s">
        <v>10074</v>
      </c>
      <c r="E473" s="38">
        <v>734310</v>
      </c>
      <c r="F473" s="42" t="s">
        <v>8998</v>
      </c>
      <c r="G473" s="38">
        <v>73431</v>
      </c>
      <c r="H473" s="40" t="s">
        <v>9001</v>
      </c>
      <c r="I473" s="40" t="s">
        <v>9002</v>
      </c>
      <c r="J473" s="45" t="str">
        <f t="shared" si="7"/>
        <v/>
      </c>
    </row>
    <row r="474" spans="1:10" x14ac:dyDescent="0.25">
      <c r="A474" s="43">
        <v>44932</v>
      </c>
      <c r="B474" s="40" t="s">
        <v>10075</v>
      </c>
      <c r="C474" s="40" t="s">
        <v>8992</v>
      </c>
      <c r="D474" s="40" t="s">
        <v>10076</v>
      </c>
      <c r="E474" s="38">
        <v>734310</v>
      </c>
      <c r="F474" s="42" t="s">
        <v>8998</v>
      </c>
      <c r="G474" s="38">
        <v>73431</v>
      </c>
      <c r="H474" s="40" t="s">
        <v>9001</v>
      </c>
      <c r="I474" s="40" t="s">
        <v>9002</v>
      </c>
      <c r="J474" s="45" t="str">
        <f t="shared" si="7"/>
        <v/>
      </c>
    </row>
    <row r="475" spans="1:10" x14ac:dyDescent="0.25">
      <c r="A475" s="43">
        <v>44932</v>
      </c>
      <c r="B475" s="40" t="s">
        <v>10077</v>
      </c>
      <c r="C475" s="40" t="s">
        <v>8992</v>
      </c>
      <c r="D475" s="40" t="s">
        <v>10078</v>
      </c>
      <c r="E475" s="38">
        <v>367155</v>
      </c>
      <c r="F475" s="42" t="s">
        <v>8998</v>
      </c>
      <c r="G475" s="38">
        <v>36716</v>
      </c>
      <c r="H475" s="40" t="s">
        <v>9001</v>
      </c>
      <c r="I475" s="40" t="s">
        <v>9002</v>
      </c>
      <c r="J475" s="45" t="str">
        <f t="shared" si="7"/>
        <v/>
      </c>
    </row>
    <row r="476" spans="1:10" x14ac:dyDescent="0.25">
      <c r="A476" s="43">
        <v>44932</v>
      </c>
      <c r="B476" s="40" t="s">
        <v>10079</v>
      </c>
      <c r="C476" s="40" t="s">
        <v>8992</v>
      </c>
      <c r="D476" s="40" t="s">
        <v>10078</v>
      </c>
      <c r="E476" s="38">
        <v>546405</v>
      </c>
      <c r="F476" s="42" t="s">
        <v>8998</v>
      </c>
      <c r="G476" s="38">
        <v>54641</v>
      </c>
      <c r="H476" s="40" t="s">
        <v>9001</v>
      </c>
      <c r="I476" s="40" t="s">
        <v>9002</v>
      </c>
      <c r="J476" s="45" t="str">
        <f t="shared" si="7"/>
        <v/>
      </c>
    </row>
    <row r="477" spans="1:10" x14ac:dyDescent="0.25">
      <c r="A477" s="43">
        <v>44932</v>
      </c>
      <c r="B477" s="40" t="s">
        <v>10080</v>
      </c>
      <c r="C477" s="40" t="s">
        <v>8992</v>
      </c>
      <c r="D477" s="40" t="s">
        <v>10081</v>
      </c>
      <c r="E477" s="38">
        <v>734310</v>
      </c>
      <c r="F477" s="42" t="s">
        <v>8998</v>
      </c>
      <c r="G477" s="38">
        <v>73431</v>
      </c>
      <c r="H477" s="40" t="s">
        <v>9001</v>
      </c>
      <c r="I477" s="40" t="s">
        <v>9002</v>
      </c>
      <c r="J477" s="45" t="str">
        <f t="shared" si="7"/>
        <v/>
      </c>
    </row>
    <row r="478" spans="1:10" x14ac:dyDescent="0.25">
      <c r="A478" s="43">
        <v>44932</v>
      </c>
      <c r="B478" s="40" t="s">
        <v>10082</v>
      </c>
      <c r="C478" s="40" t="s">
        <v>8992</v>
      </c>
      <c r="D478" s="40" t="s">
        <v>10083</v>
      </c>
      <c r="E478" s="38">
        <v>1101465</v>
      </c>
      <c r="F478" s="42" t="s">
        <v>8998</v>
      </c>
      <c r="G478" s="38">
        <v>110147</v>
      </c>
      <c r="H478" s="40" t="s">
        <v>9001</v>
      </c>
      <c r="I478" s="40" t="s">
        <v>9002</v>
      </c>
      <c r="J478" s="45" t="str">
        <f t="shared" si="7"/>
        <v/>
      </c>
    </row>
    <row r="479" spans="1:10" x14ac:dyDescent="0.25">
      <c r="A479" s="43">
        <v>44932</v>
      </c>
      <c r="B479" s="40" t="s">
        <v>10084</v>
      </c>
      <c r="C479" s="40" t="s">
        <v>8992</v>
      </c>
      <c r="D479" s="40" t="s">
        <v>10085</v>
      </c>
      <c r="E479" s="38">
        <v>455338</v>
      </c>
      <c r="F479" s="42" t="s">
        <v>8998</v>
      </c>
      <c r="G479" s="38">
        <v>45534</v>
      </c>
      <c r="H479" s="40" t="s">
        <v>9001</v>
      </c>
      <c r="I479" s="40" t="s">
        <v>9002</v>
      </c>
      <c r="J479" s="45" t="str">
        <f t="shared" si="7"/>
        <v/>
      </c>
    </row>
    <row r="480" spans="1:10" x14ac:dyDescent="0.25">
      <c r="A480" s="43">
        <v>44932</v>
      </c>
      <c r="B480" s="40" t="s">
        <v>10086</v>
      </c>
      <c r="C480" s="40" t="s">
        <v>8992</v>
      </c>
      <c r="D480" s="40" t="s">
        <v>10087</v>
      </c>
      <c r="E480" s="38">
        <v>495953</v>
      </c>
      <c r="F480" s="42" t="s">
        <v>8998</v>
      </c>
      <c r="G480" s="38">
        <v>49595</v>
      </c>
      <c r="H480" s="40" t="s">
        <v>9001</v>
      </c>
      <c r="I480" s="40" t="s">
        <v>9002</v>
      </c>
      <c r="J480" s="45" t="str">
        <f t="shared" si="7"/>
        <v/>
      </c>
    </row>
    <row r="481" spans="1:10" x14ac:dyDescent="0.25">
      <c r="A481" s="43">
        <v>44932</v>
      </c>
      <c r="B481" s="40" t="s">
        <v>10088</v>
      </c>
      <c r="C481" s="40" t="s">
        <v>8992</v>
      </c>
      <c r="D481" s="40" t="s">
        <v>10089</v>
      </c>
      <c r="E481" s="38">
        <v>734310</v>
      </c>
      <c r="F481" s="42" t="s">
        <v>8998</v>
      </c>
      <c r="G481" s="38">
        <v>73431</v>
      </c>
      <c r="H481" s="40" t="s">
        <v>9001</v>
      </c>
      <c r="I481" s="40" t="s">
        <v>9002</v>
      </c>
      <c r="J481" s="45" t="str">
        <f t="shared" si="7"/>
        <v/>
      </c>
    </row>
    <row r="482" spans="1:10" x14ac:dyDescent="0.25">
      <c r="A482" s="43">
        <v>44932</v>
      </c>
      <c r="B482" s="40" t="s">
        <v>10090</v>
      </c>
      <c r="C482" s="40" t="s">
        <v>8992</v>
      </c>
      <c r="D482" s="40" t="s">
        <v>10091</v>
      </c>
      <c r="E482" s="38">
        <v>734310</v>
      </c>
      <c r="F482" s="42" t="s">
        <v>8998</v>
      </c>
      <c r="G482" s="38">
        <v>73431</v>
      </c>
      <c r="H482" s="40" t="s">
        <v>9001</v>
      </c>
      <c r="I482" s="40" t="s">
        <v>9002</v>
      </c>
      <c r="J482" s="45" t="str">
        <f t="shared" si="7"/>
        <v/>
      </c>
    </row>
    <row r="483" spans="1:10" x14ac:dyDescent="0.25">
      <c r="A483" s="43">
        <v>44932</v>
      </c>
      <c r="B483" s="40" t="s">
        <v>10092</v>
      </c>
      <c r="C483" s="40" t="s">
        <v>8992</v>
      </c>
      <c r="D483" s="40" t="s">
        <v>9176</v>
      </c>
      <c r="E483" s="38">
        <v>1830788</v>
      </c>
      <c r="F483" s="42" t="s">
        <v>8998</v>
      </c>
      <c r="G483" s="38">
        <v>183079</v>
      </c>
      <c r="H483" s="40" t="s">
        <v>9001</v>
      </c>
      <c r="I483" s="40" t="s">
        <v>9002</v>
      </c>
      <c r="J483" s="45" t="str">
        <f t="shared" si="7"/>
        <v/>
      </c>
    </row>
    <row r="484" spans="1:10" x14ac:dyDescent="0.25">
      <c r="A484" s="43">
        <v>44932</v>
      </c>
      <c r="B484" s="40" t="s">
        <v>10093</v>
      </c>
      <c r="C484" s="40" t="s">
        <v>8992</v>
      </c>
      <c r="D484" s="40" t="s">
        <v>9176</v>
      </c>
      <c r="E484" s="38">
        <v>1189648</v>
      </c>
      <c r="F484" s="42" t="s">
        <v>8998</v>
      </c>
      <c r="G484" s="38">
        <v>118965</v>
      </c>
      <c r="H484" s="40" t="s">
        <v>9001</v>
      </c>
      <c r="I484" s="40" t="s">
        <v>9002</v>
      </c>
      <c r="J484" s="45" t="str">
        <f t="shared" si="7"/>
        <v/>
      </c>
    </row>
    <row r="485" spans="1:10" x14ac:dyDescent="0.25">
      <c r="A485" s="43">
        <v>44932</v>
      </c>
      <c r="B485" s="40" t="s">
        <v>10094</v>
      </c>
      <c r="C485" s="40" t="s">
        <v>8992</v>
      </c>
      <c r="D485" s="40" t="s">
        <v>9111</v>
      </c>
      <c r="E485" s="38">
        <v>734310</v>
      </c>
      <c r="F485" s="42" t="s">
        <v>8998</v>
      </c>
      <c r="G485" s="38">
        <v>73431</v>
      </c>
      <c r="H485" s="40" t="s">
        <v>9001</v>
      </c>
      <c r="I485" s="40" t="s">
        <v>9002</v>
      </c>
      <c r="J485" s="45" t="str">
        <f t="shared" si="7"/>
        <v/>
      </c>
    </row>
    <row r="486" spans="1:10" x14ac:dyDescent="0.25">
      <c r="A486" s="43">
        <v>44932</v>
      </c>
      <c r="B486" s="40" t="s">
        <v>10095</v>
      </c>
      <c r="C486" s="40" t="s">
        <v>8992</v>
      </c>
      <c r="D486" s="40" t="s">
        <v>10096</v>
      </c>
      <c r="E486" s="38">
        <v>1189648</v>
      </c>
      <c r="F486" s="42" t="s">
        <v>8998</v>
      </c>
      <c r="G486" s="38">
        <v>118965</v>
      </c>
      <c r="H486" s="40" t="s">
        <v>9001</v>
      </c>
      <c r="I486" s="40" t="s">
        <v>9002</v>
      </c>
      <c r="J486" s="45" t="str">
        <f t="shared" si="7"/>
        <v/>
      </c>
    </row>
    <row r="487" spans="1:10" x14ac:dyDescent="0.25">
      <c r="A487" s="43">
        <v>44932</v>
      </c>
      <c r="B487" s="40" t="s">
        <v>10097</v>
      </c>
      <c r="C487" s="40" t="s">
        <v>8992</v>
      </c>
      <c r="D487" s="40" t="s">
        <v>10096</v>
      </c>
      <c r="E487" s="38">
        <v>822493</v>
      </c>
      <c r="F487" s="42" t="s">
        <v>8998</v>
      </c>
      <c r="G487" s="38">
        <v>82249</v>
      </c>
      <c r="H487" s="40" t="s">
        <v>9001</v>
      </c>
      <c r="I487" s="40" t="s">
        <v>9002</v>
      </c>
      <c r="J487" s="45" t="str">
        <f t="shared" si="7"/>
        <v/>
      </c>
    </row>
    <row r="488" spans="1:10" x14ac:dyDescent="0.25">
      <c r="A488" s="43">
        <v>44932</v>
      </c>
      <c r="B488" s="40" t="s">
        <v>10098</v>
      </c>
      <c r="C488" s="40" t="s">
        <v>8992</v>
      </c>
      <c r="D488" s="40" t="s">
        <v>10099</v>
      </c>
      <c r="E488" s="38">
        <v>455338</v>
      </c>
      <c r="F488" s="42" t="s">
        <v>8998</v>
      </c>
      <c r="G488" s="38">
        <v>45534</v>
      </c>
      <c r="H488" s="40" t="s">
        <v>9001</v>
      </c>
      <c r="I488" s="40" t="s">
        <v>9002</v>
      </c>
      <c r="J488" s="45" t="str">
        <f t="shared" si="7"/>
        <v/>
      </c>
    </row>
    <row r="489" spans="1:10" x14ac:dyDescent="0.25">
      <c r="A489" s="43">
        <v>44932</v>
      </c>
      <c r="B489" s="40" t="s">
        <v>10100</v>
      </c>
      <c r="C489" s="40" t="s">
        <v>8992</v>
      </c>
      <c r="D489" s="40" t="s">
        <v>10101</v>
      </c>
      <c r="E489" s="38">
        <v>734310</v>
      </c>
      <c r="F489" s="42" t="s">
        <v>8998</v>
      </c>
      <c r="G489" s="38">
        <v>73431</v>
      </c>
      <c r="H489" s="40" t="s">
        <v>9001</v>
      </c>
      <c r="I489" s="40" t="s">
        <v>9002</v>
      </c>
      <c r="J489" s="45" t="str">
        <f t="shared" si="7"/>
        <v/>
      </c>
    </row>
    <row r="490" spans="1:10" x14ac:dyDescent="0.25">
      <c r="A490" s="43">
        <v>44932</v>
      </c>
      <c r="B490" s="40" t="s">
        <v>10102</v>
      </c>
      <c r="C490" s="40" t="s">
        <v>8992</v>
      </c>
      <c r="D490" s="40" t="s">
        <v>10103</v>
      </c>
      <c r="E490" s="38">
        <v>734310</v>
      </c>
      <c r="F490" s="42" t="s">
        <v>8998</v>
      </c>
      <c r="G490" s="38">
        <v>73431</v>
      </c>
      <c r="H490" s="40" t="s">
        <v>9001</v>
      </c>
      <c r="I490" s="40" t="s">
        <v>9002</v>
      </c>
      <c r="J490" s="45" t="str">
        <f t="shared" si="7"/>
        <v/>
      </c>
    </row>
    <row r="491" spans="1:10" x14ac:dyDescent="0.25">
      <c r="A491" s="43">
        <v>44932</v>
      </c>
      <c r="B491" s="40" t="s">
        <v>10104</v>
      </c>
      <c r="C491" s="40" t="s">
        <v>8992</v>
      </c>
      <c r="D491" s="40" t="s">
        <v>10105</v>
      </c>
      <c r="E491" s="38">
        <v>734310</v>
      </c>
      <c r="F491" s="42" t="s">
        <v>8998</v>
      </c>
      <c r="G491" s="38">
        <v>73431</v>
      </c>
      <c r="H491" s="40" t="s">
        <v>9001</v>
      </c>
      <c r="I491" s="40" t="s">
        <v>9002</v>
      </c>
      <c r="J491" s="45" t="str">
        <f t="shared" si="7"/>
        <v/>
      </c>
    </row>
    <row r="492" spans="1:10" x14ac:dyDescent="0.25">
      <c r="A492" s="43">
        <v>44932</v>
      </c>
      <c r="B492" s="40" t="s">
        <v>10106</v>
      </c>
      <c r="C492" s="40" t="s">
        <v>8992</v>
      </c>
      <c r="D492" s="40" t="s">
        <v>10107</v>
      </c>
      <c r="E492" s="38">
        <v>717202</v>
      </c>
      <c r="F492" s="42" t="s">
        <v>8998</v>
      </c>
      <c r="G492" s="38">
        <v>71720</v>
      </c>
      <c r="H492" s="40" t="s">
        <v>9001</v>
      </c>
      <c r="I492" s="40" t="s">
        <v>9002</v>
      </c>
      <c r="J492" s="45" t="str">
        <f t="shared" si="7"/>
        <v/>
      </c>
    </row>
    <row r="493" spans="1:10" x14ac:dyDescent="0.25">
      <c r="A493" s="43">
        <v>44932</v>
      </c>
      <c r="B493" s="40" t="s">
        <v>10108</v>
      </c>
      <c r="C493" s="40" t="s">
        <v>8992</v>
      </c>
      <c r="D493" s="40" t="s">
        <v>10107</v>
      </c>
      <c r="E493" s="38">
        <v>734310</v>
      </c>
      <c r="F493" s="42" t="s">
        <v>8998</v>
      </c>
      <c r="G493" s="38">
        <v>73431</v>
      </c>
      <c r="H493" s="40" t="s">
        <v>9001</v>
      </c>
      <c r="I493" s="40" t="s">
        <v>9002</v>
      </c>
      <c r="J493" s="45" t="str">
        <f t="shared" si="7"/>
        <v/>
      </c>
    </row>
    <row r="494" spans="1:10" x14ac:dyDescent="0.25">
      <c r="A494" s="43">
        <v>44932</v>
      </c>
      <c r="B494" s="40" t="s">
        <v>10109</v>
      </c>
      <c r="C494" s="40" t="s">
        <v>8992</v>
      </c>
      <c r="D494" s="40" t="s">
        <v>10110</v>
      </c>
      <c r="E494" s="38">
        <v>367155</v>
      </c>
      <c r="F494" s="42" t="s">
        <v>8998</v>
      </c>
      <c r="G494" s="38">
        <v>36716</v>
      </c>
      <c r="H494" s="40" t="s">
        <v>9001</v>
      </c>
      <c r="I494" s="40" t="s">
        <v>9002</v>
      </c>
      <c r="J494" s="45" t="str">
        <f t="shared" si="7"/>
        <v/>
      </c>
    </row>
    <row r="495" spans="1:10" x14ac:dyDescent="0.25">
      <c r="A495" s="43">
        <v>44932</v>
      </c>
      <c r="B495" s="40" t="s">
        <v>10111</v>
      </c>
      <c r="C495" s="40" t="s">
        <v>8992</v>
      </c>
      <c r="D495" s="40" t="s">
        <v>10112</v>
      </c>
      <c r="E495" s="38">
        <v>1644986</v>
      </c>
      <c r="F495" s="42" t="s">
        <v>8998</v>
      </c>
      <c r="G495" s="38">
        <v>164499</v>
      </c>
      <c r="H495" s="40" t="s">
        <v>9001</v>
      </c>
      <c r="I495" s="40" t="s">
        <v>9002</v>
      </c>
      <c r="J495" s="45" t="str">
        <f t="shared" si="7"/>
        <v/>
      </c>
    </row>
    <row r="496" spans="1:10" x14ac:dyDescent="0.25">
      <c r="A496" s="43">
        <v>44932</v>
      </c>
      <c r="B496" s="40" t="s">
        <v>10113</v>
      </c>
      <c r="C496" s="40" t="s">
        <v>8992</v>
      </c>
      <c r="D496" s="40" t="s">
        <v>10114</v>
      </c>
      <c r="E496" s="38">
        <v>367155</v>
      </c>
      <c r="F496" s="42" t="s">
        <v>8998</v>
      </c>
      <c r="G496" s="38">
        <v>36716</v>
      </c>
      <c r="H496" s="40" t="s">
        <v>9001</v>
      </c>
      <c r="I496" s="40" t="s">
        <v>9002</v>
      </c>
      <c r="J496" s="45" t="str">
        <f t="shared" si="7"/>
        <v/>
      </c>
    </row>
    <row r="497" spans="1:10" x14ac:dyDescent="0.25">
      <c r="A497" s="43">
        <v>44932</v>
      </c>
      <c r="B497" s="40" t="s">
        <v>10115</v>
      </c>
      <c r="C497" s="40" t="s">
        <v>8992</v>
      </c>
      <c r="D497" s="40" t="s">
        <v>10116</v>
      </c>
      <c r="E497" s="38">
        <v>734310</v>
      </c>
      <c r="F497" s="42" t="s">
        <v>8998</v>
      </c>
      <c r="G497" s="38">
        <v>73431</v>
      </c>
      <c r="H497" s="40" t="s">
        <v>9001</v>
      </c>
      <c r="I497" s="40" t="s">
        <v>9002</v>
      </c>
      <c r="J497" s="45" t="str">
        <f t="shared" si="7"/>
        <v/>
      </c>
    </row>
    <row r="498" spans="1:10" x14ac:dyDescent="0.25">
      <c r="A498" s="43">
        <v>44932</v>
      </c>
      <c r="B498" s="40" t="s">
        <v>10117</v>
      </c>
      <c r="C498" s="40" t="s">
        <v>8992</v>
      </c>
      <c r="D498" s="40" t="s">
        <v>10118</v>
      </c>
      <c r="E498" s="38">
        <v>734310</v>
      </c>
      <c r="F498" s="42" t="s">
        <v>8998</v>
      </c>
      <c r="G498" s="38">
        <v>73431</v>
      </c>
      <c r="H498" s="40" t="s">
        <v>9001</v>
      </c>
      <c r="I498" s="40" t="s">
        <v>9002</v>
      </c>
      <c r="J498" s="45" t="str">
        <f t="shared" si="7"/>
        <v/>
      </c>
    </row>
    <row r="499" spans="1:10" x14ac:dyDescent="0.25">
      <c r="A499" s="43">
        <v>44932</v>
      </c>
      <c r="B499" s="40" t="s">
        <v>10119</v>
      </c>
      <c r="C499" s="40" t="s">
        <v>8992</v>
      </c>
      <c r="D499" s="40" t="s">
        <v>10120</v>
      </c>
      <c r="E499" s="38">
        <v>734310</v>
      </c>
      <c r="F499" s="42" t="s">
        <v>8998</v>
      </c>
      <c r="G499" s="38">
        <v>73431</v>
      </c>
      <c r="H499" s="40" t="s">
        <v>9001</v>
      </c>
      <c r="I499" s="40" t="s">
        <v>9002</v>
      </c>
      <c r="J499" s="45" t="str">
        <f t="shared" si="7"/>
        <v/>
      </c>
    </row>
    <row r="500" spans="1:10" x14ac:dyDescent="0.25">
      <c r="A500" s="43">
        <v>44932</v>
      </c>
      <c r="B500" s="40" t="s">
        <v>10121</v>
      </c>
      <c r="C500" s="40" t="s">
        <v>8992</v>
      </c>
      <c r="D500" s="40" t="s">
        <v>10122</v>
      </c>
      <c r="E500" s="38">
        <v>734310</v>
      </c>
      <c r="F500" s="42" t="s">
        <v>8998</v>
      </c>
      <c r="G500" s="38">
        <v>73431</v>
      </c>
      <c r="H500" s="40" t="s">
        <v>9001</v>
      </c>
      <c r="I500" s="40" t="s">
        <v>9002</v>
      </c>
      <c r="J500" s="45" t="str">
        <f t="shared" si="7"/>
        <v/>
      </c>
    </row>
    <row r="501" spans="1:10" x14ac:dyDescent="0.25">
      <c r="A501" s="43">
        <v>44932</v>
      </c>
      <c r="B501" s="40" t="s">
        <v>10123</v>
      </c>
      <c r="C501" s="40" t="s">
        <v>8992</v>
      </c>
      <c r="D501" s="40" t="s">
        <v>9186</v>
      </c>
      <c r="E501" s="38">
        <v>734310</v>
      </c>
      <c r="F501" s="42" t="s">
        <v>8998</v>
      </c>
      <c r="G501" s="38">
        <v>73431</v>
      </c>
      <c r="H501" s="40" t="s">
        <v>9001</v>
      </c>
      <c r="I501" s="40" t="s">
        <v>9002</v>
      </c>
      <c r="J501" s="45" t="str">
        <f t="shared" si="7"/>
        <v/>
      </c>
    </row>
    <row r="502" spans="1:10" x14ac:dyDescent="0.25">
      <c r="A502" s="43">
        <v>44932</v>
      </c>
      <c r="B502" s="40" t="s">
        <v>10124</v>
      </c>
      <c r="C502" s="40" t="s">
        <v>8992</v>
      </c>
      <c r="D502" s="40" t="s">
        <v>10125</v>
      </c>
      <c r="E502" s="38">
        <v>734310</v>
      </c>
      <c r="F502" s="42" t="s">
        <v>8998</v>
      </c>
      <c r="G502" s="38">
        <v>73431</v>
      </c>
      <c r="H502" s="40" t="s">
        <v>9001</v>
      </c>
      <c r="I502" s="40" t="s">
        <v>9002</v>
      </c>
      <c r="J502" s="45" t="str">
        <f t="shared" si="7"/>
        <v/>
      </c>
    </row>
    <row r="503" spans="1:10" x14ac:dyDescent="0.25">
      <c r="A503" s="43">
        <v>44932</v>
      </c>
      <c r="B503" s="40" t="s">
        <v>10126</v>
      </c>
      <c r="C503" s="40" t="s">
        <v>8992</v>
      </c>
      <c r="D503" s="40" t="s">
        <v>10127</v>
      </c>
      <c r="E503" s="38">
        <v>734310</v>
      </c>
      <c r="F503" s="42" t="s">
        <v>8998</v>
      </c>
      <c r="G503" s="38">
        <v>73431</v>
      </c>
      <c r="H503" s="40" t="s">
        <v>9001</v>
      </c>
      <c r="I503" s="40" t="s">
        <v>9002</v>
      </c>
      <c r="J503" s="45" t="str">
        <f t="shared" si="7"/>
        <v/>
      </c>
    </row>
    <row r="504" spans="1:10" x14ac:dyDescent="0.25">
      <c r="A504" s="43">
        <v>44932</v>
      </c>
      <c r="B504" s="40" t="s">
        <v>10128</v>
      </c>
      <c r="C504" s="40" t="s">
        <v>8992</v>
      </c>
      <c r="D504" s="40" t="s">
        <v>9700</v>
      </c>
      <c r="E504" s="38">
        <v>1189648</v>
      </c>
      <c r="F504" s="42" t="s">
        <v>8998</v>
      </c>
      <c r="G504" s="38">
        <v>118965</v>
      </c>
      <c r="H504" s="40" t="s">
        <v>9001</v>
      </c>
      <c r="I504" s="40" t="s">
        <v>9002</v>
      </c>
      <c r="J504" s="45" t="str">
        <f t="shared" si="7"/>
        <v/>
      </c>
    </row>
    <row r="505" spans="1:10" x14ac:dyDescent="0.25">
      <c r="A505" s="43">
        <v>44932</v>
      </c>
      <c r="B505" s="40" t="s">
        <v>10129</v>
      </c>
      <c r="C505" s="40" t="s">
        <v>8992</v>
      </c>
      <c r="D505" s="40" t="s">
        <v>9700</v>
      </c>
      <c r="E505" s="38">
        <v>1213395</v>
      </c>
      <c r="F505" s="42" t="s">
        <v>8998</v>
      </c>
      <c r="G505" s="38">
        <v>121340</v>
      </c>
      <c r="H505" s="40" t="s">
        <v>9001</v>
      </c>
      <c r="I505" s="40" t="s">
        <v>9002</v>
      </c>
      <c r="J505" s="45" t="str">
        <f t="shared" si="7"/>
        <v/>
      </c>
    </row>
    <row r="506" spans="1:10" x14ac:dyDescent="0.25">
      <c r="A506" s="43">
        <v>44932</v>
      </c>
      <c r="B506" s="40" t="s">
        <v>10130</v>
      </c>
      <c r="C506" s="40" t="s">
        <v>8992</v>
      </c>
      <c r="D506" s="40" t="s">
        <v>10131</v>
      </c>
      <c r="E506" s="38">
        <v>1189648</v>
      </c>
      <c r="F506" s="42" t="s">
        <v>8998</v>
      </c>
      <c r="G506" s="38">
        <v>118965</v>
      </c>
      <c r="H506" s="40" t="s">
        <v>9001</v>
      </c>
      <c r="I506" s="40" t="s">
        <v>9002</v>
      </c>
      <c r="J506" s="45" t="str">
        <f t="shared" si="7"/>
        <v/>
      </c>
    </row>
    <row r="507" spans="1:10" x14ac:dyDescent="0.25">
      <c r="A507" s="43">
        <v>44932</v>
      </c>
      <c r="B507" s="40" t="s">
        <v>10132</v>
      </c>
      <c r="C507" s="40" t="s">
        <v>8992</v>
      </c>
      <c r="D507" s="40" t="s">
        <v>10133</v>
      </c>
      <c r="E507" s="38">
        <v>1189648</v>
      </c>
      <c r="F507" s="42" t="s">
        <v>8998</v>
      </c>
      <c r="G507" s="38">
        <v>118965</v>
      </c>
      <c r="H507" s="40" t="s">
        <v>9001</v>
      </c>
      <c r="I507" s="40" t="s">
        <v>9002</v>
      </c>
      <c r="J507" s="45" t="str">
        <f t="shared" si="7"/>
        <v/>
      </c>
    </row>
    <row r="508" spans="1:10" x14ac:dyDescent="0.25">
      <c r="A508" s="43">
        <v>44932</v>
      </c>
      <c r="B508" s="40" t="s">
        <v>10134</v>
      </c>
      <c r="C508" s="40" t="s">
        <v>8992</v>
      </c>
      <c r="D508" s="40" t="s">
        <v>10135</v>
      </c>
      <c r="E508" s="38">
        <v>734310</v>
      </c>
      <c r="F508" s="42" t="s">
        <v>8998</v>
      </c>
      <c r="G508" s="38">
        <v>73431</v>
      </c>
      <c r="H508" s="40" t="s">
        <v>9001</v>
      </c>
      <c r="I508" s="40" t="s">
        <v>9002</v>
      </c>
      <c r="J508" s="45" t="str">
        <f t="shared" si="7"/>
        <v/>
      </c>
    </row>
    <row r="509" spans="1:10" x14ac:dyDescent="0.25">
      <c r="A509" s="43">
        <v>44932</v>
      </c>
      <c r="B509" s="40" t="s">
        <v>10136</v>
      </c>
      <c r="C509" s="40" t="s">
        <v>8992</v>
      </c>
      <c r="D509" s="40" t="s">
        <v>10137</v>
      </c>
      <c r="E509" s="38">
        <v>1189648</v>
      </c>
      <c r="F509" s="42" t="s">
        <v>8998</v>
      </c>
      <c r="G509" s="38">
        <v>118965</v>
      </c>
      <c r="H509" s="40" t="s">
        <v>9001</v>
      </c>
      <c r="I509" s="40" t="s">
        <v>9002</v>
      </c>
      <c r="J509" s="45" t="str">
        <f t="shared" si="7"/>
        <v/>
      </c>
    </row>
    <row r="510" spans="1:10" x14ac:dyDescent="0.25">
      <c r="A510" s="43">
        <v>44932</v>
      </c>
      <c r="B510" s="40" t="s">
        <v>10138</v>
      </c>
      <c r="C510" s="40" t="s">
        <v>8992</v>
      </c>
      <c r="D510" s="40" t="s">
        <v>10139</v>
      </c>
      <c r="E510" s="38">
        <v>734310</v>
      </c>
      <c r="F510" s="42" t="s">
        <v>8998</v>
      </c>
      <c r="G510" s="38">
        <v>73431</v>
      </c>
      <c r="H510" s="40" t="s">
        <v>9001</v>
      </c>
      <c r="I510" s="40" t="s">
        <v>9002</v>
      </c>
      <c r="J510" s="45" t="str">
        <f t="shared" si="7"/>
        <v/>
      </c>
    </row>
    <row r="511" spans="1:10" x14ac:dyDescent="0.25">
      <c r="A511" s="43">
        <v>44932</v>
      </c>
      <c r="B511" s="40" t="s">
        <v>10140</v>
      </c>
      <c r="C511" s="40" t="s">
        <v>8992</v>
      </c>
      <c r="D511" s="40" t="s">
        <v>10141</v>
      </c>
      <c r="E511" s="38">
        <v>734310</v>
      </c>
      <c r="F511" s="42" t="s">
        <v>8998</v>
      </c>
      <c r="G511" s="38">
        <v>73431</v>
      </c>
      <c r="H511" s="40" t="s">
        <v>9001</v>
      </c>
      <c r="I511" s="40" t="s">
        <v>9002</v>
      </c>
      <c r="J511" s="45" t="str">
        <f t="shared" si="7"/>
        <v/>
      </c>
    </row>
    <row r="512" spans="1:10" x14ac:dyDescent="0.25">
      <c r="A512" s="43">
        <v>44932</v>
      </c>
      <c r="B512" s="40" t="s">
        <v>10142</v>
      </c>
      <c r="C512" s="40" t="s">
        <v>8992</v>
      </c>
      <c r="D512" s="40" t="s">
        <v>10143</v>
      </c>
      <c r="E512" s="38">
        <v>734310</v>
      </c>
      <c r="F512" s="42" t="s">
        <v>8998</v>
      </c>
      <c r="G512" s="38">
        <v>73431</v>
      </c>
      <c r="H512" s="40" t="s">
        <v>9001</v>
      </c>
      <c r="I512" s="40" t="s">
        <v>9002</v>
      </c>
      <c r="J512" s="45" t="str">
        <f t="shared" si="7"/>
        <v/>
      </c>
    </row>
    <row r="513" spans="1:10" x14ac:dyDescent="0.25">
      <c r="A513" s="43">
        <v>44932</v>
      </c>
      <c r="B513" s="40" t="s">
        <v>10144</v>
      </c>
      <c r="C513" s="40" t="s">
        <v>8992</v>
      </c>
      <c r="D513" s="40" t="s">
        <v>10145</v>
      </c>
      <c r="E513" s="38">
        <v>734310</v>
      </c>
      <c r="F513" s="42" t="s">
        <v>8998</v>
      </c>
      <c r="G513" s="38">
        <v>73431</v>
      </c>
      <c r="H513" s="40" t="s">
        <v>9001</v>
      </c>
      <c r="I513" s="40" t="s">
        <v>9002</v>
      </c>
      <c r="J513" s="45" t="str">
        <f t="shared" si="7"/>
        <v/>
      </c>
    </row>
    <row r="514" spans="1:10" x14ac:dyDescent="0.25">
      <c r="A514" s="43">
        <v>44932</v>
      </c>
      <c r="B514" s="40" t="s">
        <v>10146</v>
      </c>
      <c r="C514" s="40" t="s">
        <v>8992</v>
      </c>
      <c r="D514" s="40" t="s">
        <v>10147</v>
      </c>
      <c r="E514" s="38">
        <v>1189648</v>
      </c>
      <c r="F514" s="42" t="s">
        <v>8998</v>
      </c>
      <c r="G514" s="38">
        <v>118965</v>
      </c>
      <c r="H514" s="40" t="s">
        <v>9001</v>
      </c>
      <c r="I514" s="40" t="s">
        <v>9002</v>
      </c>
      <c r="J514" s="45" t="str">
        <f t="shared" si="7"/>
        <v/>
      </c>
    </row>
    <row r="515" spans="1:10" x14ac:dyDescent="0.25">
      <c r="A515" s="43">
        <v>44932</v>
      </c>
      <c r="B515" s="40" t="s">
        <v>10148</v>
      </c>
      <c r="C515" s="40" t="s">
        <v>8992</v>
      </c>
      <c r="D515" s="40" t="s">
        <v>10149</v>
      </c>
      <c r="E515" s="38">
        <v>1189648</v>
      </c>
      <c r="F515" s="42" t="s">
        <v>8998</v>
      </c>
      <c r="G515" s="38">
        <v>118965</v>
      </c>
      <c r="H515" s="40" t="s">
        <v>9001</v>
      </c>
      <c r="I515" s="40" t="s">
        <v>9002</v>
      </c>
      <c r="J515" s="45" t="str">
        <f t="shared" si="7"/>
        <v/>
      </c>
    </row>
    <row r="516" spans="1:10" x14ac:dyDescent="0.25">
      <c r="A516" s="43">
        <v>44932</v>
      </c>
      <c r="B516" s="40" t="s">
        <v>10150</v>
      </c>
      <c r="C516" s="40" t="s">
        <v>8992</v>
      </c>
      <c r="D516" s="40" t="s">
        <v>10151</v>
      </c>
      <c r="E516" s="38">
        <v>1189648</v>
      </c>
      <c r="F516" s="42" t="s">
        <v>8998</v>
      </c>
      <c r="G516" s="38">
        <v>118965</v>
      </c>
      <c r="H516" s="40" t="s">
        <v>9001</v>
      </c>
      <c r="I516" s="40" t="s">
        <v>9002</v>
      </c>
      <c r="J516" s="45" t="str">
        <f t="shared" si="7"/>
        <v/>
      </c>
    </row>
    <row r="517" spans="1:10" x14ac:dyDescent="0.25">
      <c r="A517" s="43">
        <v>44932</v>
      </c>
      <c r="B517" s="40" t="s">
        <v>10152</v>
      </c>
      <c r="C517" s="40" t="s">
        <v>8992</v>
      </c>
      <c r="D517" s="40" t="s">
        <v>9382</v>
      </c>
      <c r="E517" s="38">
        <v>734310</v>
      </c>
      <c r="F517" s="42" t="s">
        <v>8998</v>
      </c>
      <c r="G517" s="38">
        <v>73431</v>
      </c>
      <c r="H517" s="40" t="s">
        <v>9001</v>
      </c>
      <c r="I517" s="40" t="s">
        <v>9002</v>
      </c>
      <c r="J517" s="45" t="str">
        <f t="shared" ref="J517:J580" si="8">IF(E517&lt;0,"ht","")</f>
        <v/>
      </c>
    </row>
    <row r="518" spans="1:10" x14ac:dyDescent="0.25">
      <c r="A518" s="43">
        <v>44932</v>
      </c>
      <c r="B518" s="40" t="s">
        <v>10153</v>
      </c>
      <c r="C518" s="40" t="s">
        <v>8992</v>
      </c>
      <c r="D518" s="40" t="s">
        <v>9365</v>
      </c>
      <c r="E518" s="38">
        <v>1189648</v>
      </c>
      <c r="F518" s="42" t="s">
        <v>8998</v>
      </c>
      <c r="G518" s="38">
        <v>118965</v>
      </c>
      <c r="H518" s="40" t="s">
        <v>9001</v>
      </c>
      <c r="I518" s="40" t="s">
        <v>9002</v>
      </c>
      <c r="J518" s="45" t="str">
        <f t="shared" si="8"/>
        <v/>
      </c>
    </row>
    <row r="519" spans="1:10" x14ac:dyDescent="0.25">
      <c r="A519" s="43">
        <v>44932</v>
      </c>
      <c r="B519" s="40" t="s">
        <v>10154</v>
      </c>
      <c r="C519" s="40" t="s">
        <v>8992</v>
      </c>
      <c r="D519" s="40" t="s">
        <v>9689</v>
      </c>
      <c r="E519" s="38">
        <v>1580550</v>
      </c>
      <c r="F519" s="42" t="s">
        <v>8998</v>
      </c>
      <c r="G519" s="38">
        <v>158055</v>
      </c>
      <c r="H519" s="40" t="s">
        <v>9284</v>
      </c>
      <c r="I519" s="40" t="s">
        <v>9285</v>
      </c>
      <c r="J519" s="45" t="str">
        <f t="shared" si="8"/>
        <v/>
      </c>
    </row>
    <row r="520" spans="1:10" x14ac:dyDescent="0.25">
      <c r="A520" s="43">
        <v>44932</v>
      </c>
      <c r="B520" s="40" t="s">
        <v>10155</v>
      </c>
      <c r="C520" s="40" t="s">
        <v>8992</v>
      </c>
      <c r="D520" s="40" t="s">
        <v>10156</v>
      </c>
      <c r="E520" s="38">
        <v>3849940</v>
      </c>
      <c r="F520" s="42" t="s">
        <v>8998</v>
      </c>
      <c r="G520" s="38">
        <v>384994</v>
      </c>
      <c r="H520" s="40" t="s">
        <v>9347</v>
      </c>
      <c r="I520" s="40" t="s">
        <v>9348</v>
      </c>
      <c r="J520" s="45" t="str">
        <f t="shared" si="8"/>
        <v/>
      </c>
    </row>
    <row r="521" spans="1:10" x14ac:dyDescent="0.25">
      <c r="A521" s="43">
        <v>44932</v>
      </c>
      <c r="B521" s="40" t="s">
        <v>10157</v>
      </c>
      <c r="C521" s="40" t="s">
        <v>8992</v>
      </c>
      <c r="D521" s="40" t="s">
        <v>10158</v>
      </c>
      <c r="E521" s="38">
        <v>8652000</v>
      </c>
      <c r="F521" s="42" t="s">
        <v>8998</v>
      </c>
      <c r="G521" s="38">
        <v>865200</v>
      </c>
      <c r="H521" s="40" t="s">
        <v>9619</v>
      </c>
      <c r="I521" s="40" t="s">
        <v>9620</v>
      </c>
      <c r="J521" s="45" t="str">
        <f t="shared" si="8"/>
        <v/>
      </c>
    </row>
    <row r="522" spans="1:10" x14ac:dyDescent="0.25">
      <c r="A522" s="43">
        <v>44932</v>
      </c>
      <c r="B522" s="40" t="s">
        <v>10159</v>
      </c>
      <c r="C522" s="40" t="s">
        <v>8992</v>
      </c>
      <c r="D522" s="40" t="s">
        <v>10160</v>
      </c>
      <c r="E522" s="38">
        <v>14344815</v>
      </c>
      <c r="F522" s="42" t="s">
        <v>8998</v>
      </c>
      <c r="G522" s="38">
        <v>1434482</v>
      </c>
      <c r="H522" s="40" t="s">
        <v>9619</v>
      </c>
      <c r="I522" s="40" t="s">
        <v>9620</v>
      </c>
      <c r="J522" s="45" t="str">
        <f t="shared" si="8"/>
        <v/>
      </c>
    </row>
    <row r="523" spans="1:10" x14ac:dyDescent="0.25">
      <c r="A523" s="43">
        <v>44932</v>
      </c>
      <c r="B523" s="40" t="s">
        <v>10161</v>
      </c>
      <c r="C523" s="40" t="s">
        <v>8992</v>
      </c>
      <c r="D523" s="40" t="s">
        <v>10162</v>
      </c>
      <c r="E523" s="38">
        <v>3624645</v>
      </c>
      <c r="F523" s="42" t="s">
        <v>8998</v>
      </c>
      <c r="G523" s="38">
        <v>362465</v>
      </c>
      <c r="H523" s="40" t="s">
        <v>9315</v>
      </c>
      <c r="I523" s="40" t="s">
        <v>9316</v>
      </c>
      <c r="J523" s="45" t="str">
        <f t="shared" si="8"/>
        <v/>
      </c>
    </row>
    <row r="524" spans="1:10" x14ac:dyDescent="0.25">
      <c r="A524" s="43">
        <v>44932</v>
      </c>
      <c r="B524" s="40" t="s">
        <v>10163</v>
      </c>
      <c r="C524" s="40" t="s">
        <v>8992</v>
      </c>
      <c r="D524" s="40" t="s">
        <v>10164</v>
      </c>
      <c r="E524" s="38">
        <v>3356606</v>
      </c>
      <c r="F524" s="42" t="s">
        <v>8998</v>
      </c>
      <c r="G524" s="38">
        <v>335661</v>
      </c>
      <c r="H524" s="40" t="s">
        <v>9331</v>
      </c>
      <c r="I524" s="40" t="s">
        <v>9332</v>
      </c>
      <c r="J524" s="45" t="str">
        <f t="shared" si="8"/>
        <v/>
      </c>
    </row>
    <row r="525" spans="1:10" x14ac:dyDescent="0.25">
      <c r="A525" s="43">
        <v>44932</v>
      </c>
      <c r="B525" s="40" t="s">
        <v>10165</v>
      </c>
      <c r="C525" s="40" t="s">
        <v>8992</v>
      </c>
      <c r="D525" s="40" t="s">
        <v>10166</v>
      </c>
      <c r="E525" s="38">
        <v>734310</v>
      </c>
      <c r="F525" s="42" t="s">
        <v>8998</v>
      </c>
      <c r="G525" s="38">
        <v>73431</v>
      </c>
      <c r="H525" s="40" t="s">
        <v>9448</v>
      </c>
      <c r="I525" s="40" t="s">
        <v>9449</v>
      </c>
      <c r="J525" s="45" t="str">
        <f t="shared" si="8"/>
        <v/>
      </c>
    </row>
    <row r="526" spans="1:10" x14ac:dyDescent="0.25">
      <c r="A526" s="43">
        <v>44932</v>
      </c>
      <c r="B526" s="40" t="s">
        <v>10167</v>
      </c>
      <c r="C526" s="40" t="s">
        <v>8992</v>
      </c>
      <c r="D526" s="40" t="s">
        <v>10168</v>
      </c>
      <c r="E526" s="38">
        <v>734310</v>
      </c>
      <c r="F526" s="42" t="s">
        <v>8998</v>
      </c>
      <c r="G526" s="38">
        <v>73431</v>
      </c>
      <c r="H526" s="40" t="s">
        <v>9001</v>
      </c>
      <c r="I526" s="40" t="s">
        <v>9002</v>
      </c>
      <c r="J526" s="45" t="str">
        <f t="shared" si="8"/>
        <v/>
      </c>
    </row>
    <row r="527" spans="1:10" x14ac:dyDescent="0.25">
      <c r="A527" s="43">
        <v>44932</v>
      </c>
      <c r="B527" s="40" t="s">
        <v>10169</v>
      </c>
      <c r="C527" s="40" t="s">
        <v>8992</v>
      </c>
      <c r="D527" s="40" t="s">
        <v>10168</v>
      </c>
      <c r="E527" s="38">
        <v>361845</v>
      </c>
      <c r="F527" s="42" t="s">
        <v>8998</v>
      </c>
      <c r="G527" s="38">
        <v>36185</v>
      </c>
      <c r="H527" s="40" t="s">
        <v>9001</v>
      </c>
      <c r="I527" s="40" t="s">
        <v>9002</v>
      </c>
      <c r="J527" s="45" t="str">
        <f t="shared" si="8"/>
        <v/>
      </c>
    </row>
    <row r="528" spans="1:10" x14ac:dyDescent="0.25">
      <c r="A528" s="43">
        <v>44932</v>
      </c>
      <c r="B528" s="40" t="s">
        <v>10171</v>
      </c>
      <c r="C528" s="40" t="s">
        <v>8992</v>
      </c>
      <c r="D528" s="40" t="s">
        <v>10172</v>
      </c>
      <c r="E528" s="38">
        <v>1189648</v>
      </c>
      <c r="F528" s="42" t="s">
        <v>8998</v>
      </c>
      <c r="G528" s="38">
        <v>118965</v>
      </c>
      <c r="H528" s="40" t="s">
        <v>9001</v>
      </c>
      <c r="I528" s="40" t="s">
        <v>9002</v>
      </c>
      <c r="J528" s="45" t="str">
        <f t="shared" si="8"/>
        <v/>
      </c>
    </row>
    <row r="529" spans="1:10" x14ac:dyDescent="0.25">
      <c r="A529" s="43">
        <v>44932</v>
      </c>
      <c r="B529" s="40" t="s">
        <v>10173</v>
      </c>
      <c r="C529" s="40" t="s">
        <v>8992</v>
      </c>
      <c r="D529" s="40" t="s">
        <v>10174</v>
      </c>
      <c r="E529" s="38">
        <v>1189648</v>
      </c>
      <c r="F529" s="42" t="s">
        <v>8998</v>
      </c>
      <c r="G529" s="38">
        <v>118965</v>
      </c>
      <c r="H529" s="40" t="s">
        <v>9001</v>
      </c>
      <c r="I529" s="40" t="s">
        <v>9002</v>
      </c>
      <c r="J529" s="45" t="str">
        <f t="shared" si="8"/>
        <v/>
      </c>
    </row>
    <row r="530" spans="1:10" x14ac:dyDescent="0.25">
      <c r="A530" s="43">
        <v>44932</v>
      </c>
      <c r="B530" s="40" t="s">
        <v>10175</v>
      </c>
      <c r="C530" s="40" t="s">
        <v>8992</v>
      </c>
      <c r="D530" s="40" t="s">
        <v>10042</v>
      </c>
      <c r="E530" s="38">
        <v>1236130</v>
      </c>
      <c r="F530" s="42" t="s">
        <v>8998</v>
      </c>
      <c r="G530" s="38">
        <v>123613</v>
      </c>
      <c r="H530" s="40" t="s">
        <v>9001</v>
      </c>
      <c r="I530" s="40" t="s">
        <v>9002</v>
      </c>
      <c r="J530" s="45" t="str">
        <f t="shared" si="8"/>
        <v/>
      </c>
    </row>
    <row r="531" spans="1:10" x14ac:dyDescent="0.25">
      <c r="A531" s="43">
        <v>44932</v>
      </c>
      <c r="B531" s="40" t="s">
        <v>10176</v>
      </c>
      <c r="C531" s="40" t="s">
        <v>8992</v>
      </c>
      <c r="D531" s="40" t="s">
        <v>9239</v>
      </c>
      <c r="E531" s="38">
        <v>734310</v>
      </c>
      <c r="F531" s="42" t="s">
        <v>8998</v>
      </c>
      <c r="G531" s="38">
        <v>73431</v>
      </c>
      <c r="H531" s="40" t="s">
        <v>9001</v>
      </c>
      <c r="I531" s="40" t="s">
        <v>9002</v>
      </c>
      <c r="J531" s="45" t="str">
        <f t="shared" si="8"/>
        <v/>
      </c>
    </row>
    <row r="532" spans="1:10" x14ac:dyDescent="0.25">
      <c r="A532" s="43">
        <v>44932</v>
      </c>
      <c r="B532" s="40" t="s">
        <v>10177</v>
      </c>
      <c r="C532" s="40" t="s">
        <v>8992</v>
      </c>
      <c r="D532" s="40" t="s">
        <v>10178</v>
      </c>
      <c r="E532" s="38">
        <v>734310</v>
      </c>
      <c r="F532" s="42" t="s">
        <v>8998</v>
      </c>
      <c r="G532" s="38">
        <v>73431</v>
      </c>
      <c r="H532" s="40" t="s">
        <v>9001</v>
      </c>
      <c r="I532" s="40" t="s">
        <v>9002</v>
      </c>
      <c r="J532" s="45" t="str">
        <f t="shared" si="8"/>
        <v/>
      </c>
    </row>
    <row r="533" spans="1:10" x14ac:dyDescent="0.25">
      <c r="A533" s="43">
        <v>44932</v>
      </c>
      <c r="B533" s="40" t="s">
        <v>10179</v>
      </c>
      <c r="C533" s="40" t="s">
        <v>8992</v>
      </c>
      <c r="D533" s="40" t="s">
        <v>10180</v>
      </c>
      <c r="E533" s="38">
        <v>734310</v>
      </c>
      <c r="F533" s="42" t="s">
        <v>8998</v>
      </c>
      <c r="G533" s="38">
        <v>73431</v>
      </c>
      <c r="H533" s="40" t="s">
        <v>9001</v>
      </c>
      <c r="I533" s="40" t="s">
        <v>9002</v>
      </c>
      <c r="J533" s="45" t="str">
        <f t="shared" si="8"/>
        <v/>
      </c>
    </row>
    <row r="534" spans="1:10" x14ac:dyDescent="0.25">
      <c r="A534" s="43">
        <v>44932</v>
      </c>
      <c r="B534" s="40" t="s">
        <v>10181</v>
      </c>
      <c r="C534" s="40" t="s">
        <v>8992</v>
      </c>
      <c r="D534" s="40" t="s">
        <v>9016</v>
      </c>
      <c r="E534" s="38">
        <v>734310</v>
      </c>
      <c r="F534" s="42" t="s">
        <v>8998</v>
      </c>
      <c r="G534" s="38">
        <v>73431</v>
      </c>
      <c r="H534" s="40" t="s">
        <v>9001</v>
      </c>
      <c r="I534" s="40" t="s">
        <v>9002</v>
      </c>
      <c r="J534" s="45" t="str">
        <f t="shared" si="8"/>
        <v/>
      </c>
    </row>
    <row r="535" spans="1:10" x14ac:dyDescent="0.25">
      <c r="A535" s="43">
        <v>44932</v>
      </c>
      <c r="B535" s="40" t="s">
        <v>10182</v>
      </c>
      <c r="C535" s="40" t="s">
        <v>8992</v>
      </c>
      <c r="D535" s="40" t="s">
        <v>10183</v>
      </c>
      <c r="E535" s="38">
        <v>471996</v>
      </c>
      <c r="F535" s="42" t="s">
        <v>8998</v>
      </c>
      <c r="G535" s="38">
        <v>47200</v>
      </c>
      <c r="H535" s="40" t="s">
        <v>10184</v>
      </c>
      <c r="I535" s="40" t="s">
        <v>10185</v>
      </c>
      <c r="J535" s="45" t="str">
        <f t="shared" si="8"/>
        <v/>
      </c>
    </row>
    <row r="536" spans="1:10" x14ac:dyDescent="0.25">
      <c r="A536" s="43">
        <v>44932</v>
      </c>
      <c r="B536" s="40" t="s">
        <v>10186</v>
      </c>
      <c r="C536" s="40" t="s">
        <v>8992</v>
      </c>
      <c r="D536" s="40" t="s">
        <v>10187</v>
      </c>
      <c r="E536" s="38">
        <v>734310</v>
      </c>
      <c r="F536" s="42" t="s">
        <v>8998</v>
      </c>
      <c r="G536" s="38">
        <v>73431</v>
      </c>
      <c r="H536" s="40" t="s">
        <v>9001</v>
      </c>
      <c r="I536" s="40" t="s">
        <v>9002</v>
      </c>
      <c r="J536" s="45" t="str">
        <f t="shared" si="8"/>
        <v/>
      </c>
    </row>
    <row r="537" spans="1:10" x14ac:dyDescent="0.25">
      <c r="A537" s="43">
        <v>44932</v>
      </c>
      <c r="B537" s="40" t="s">
        <v>10188</v>
      </c>
      <c r="C537" s="40" t="s">
        <v>8992</v>
      </c>
      <c r="D537" s="40" t="s">
        <v>10189</v>
      </c>
      <c r="E537" s="38">
        <v>367155</v>
      </c>
      <c r="F537" s="42" t="s">
        <v>8998</v>
      </c>
      <c r="G537" s="38">
        <v>36716</v>
      </c>
      <c r="H537" s="40" t="s">
        <v>9001</v>
      </c>
      <c r="I537" s="40" t="s">
        <v>9002</v>
      </c>
      <c r="J537" s="45" t="str">
        <f t="shared" si="8"/>
        <v/>
      </c>
    </row>
    <row r="538" spans="1:10" x14ac:dyDescent="0.25">
      <c r="A538" s="43">
        <v>44932</v>
      </c>
      <c r="B538" s="40" t="s">
        <v>10190</v>
      </c>
      <c r="C538" s="40" t="s">
        <v>8992</v>
      </c>
      <c r="D538" s="40" t="s">
        <v>9237</v>
      </c>
      <c r="E538" s="38">
        <v>1189648</v>
      </c>
      <c r="F538" s="42" t="s">
        <v>8998</v>
      </c>
      <c r="G538" s="38">
        <v>118965</v>
      </c>
      <c r="H538" s="40" t="s">
        <v>9001</v>
      </c>
      <c r="I538" s="40" t="s">
        <v>9002</v>
      </c>
      <c r="J538" s="45" t="str">
        <f t="shared" si="8"/>
        <v/>
      </c>
    </row>
    <row r="539" spans="1:10" x14ac:dyDescent="0.25">
      <c r="A539" s="43">
        <v>44932</v>
      </c>
      <c r="B539" s="40" t="s">
        <v>10191</v>
      </c>
      <c r="C539" s="40" t="s">
        <v>8992</v>
      </c>
      <c r="D539" s="40" t="s">
        <v>10192</v>
      </c>
      <c r="E539" s="38">
        <v>1189648</v>
      </c>
      <c r="F539" s="42" t="s">
        <v>8998</v>
      </c>
      <c r="G539" s="38">
        <v>118965</v>
      </c>
      <c r="H539" s="40" t="s">
        <v>9001</v>
      </c>
      <c r="I539" s="40" t="s">
        <v>9002</v>
      </c>
      <c r="J539" s="45" t="str">
        <f t="shared" si="8"/>
        <v/>
      </c>
    </row>
    <row r="540" spans="1:10" x14ac:dyDescent="0.25">
      <c r="A540" s="43">
        <v>44932</v>
      </c>
      <c r="B540" s="40" t="s">
        <v>10193</v>
      </c>
      <c r="C540" s="40" t="s">
        <v>8992</v>
      </c>
      <c r="D540" s="40" t="s">
        <v>10194</v>
      </c>
      <c r="E540" s="38">
        <v>734310</v>
      </c>
      <c r="F540" s="42" t="s">
        <v>8998</v>
      </c>
      <c r="G540" s="38">
        <v>73431</v>
      </c>
      <c r="H540" s="40" t="s">
        <v>9001</v>
      </c>
      <c r="I540" s="40" t="s">
        <v>9002</v>
      </c>
      <c r="J540" s="45" t="str">
        <f t="shared" si="8"/>
        <v/>
      </c>
    </row>
    <row r="541" spans="1:10" x14ac:dyDescent="0.25">
      <c r="A541" s="43">
        <v>44932</v>
      </c>
      <c r="B541" s="40" t="s">
        <v>10195</v>
      </c>
      <c r="C541" s="40" t="s">
        <v>8992</v>
      </c>
      <c r="D541" s="40" t="s">
        <v>10196</v>
      </c>
      <c r="E541" s="38">
        <v>440586</v>
      </c>
      <c r="F541" s="42" t="s">
        <v>8998</v>
      </c>
      <c r="G541" s="38">
        <v>44059</v>
      </c>
      <c r="H541" s="40" t="s">
        <v>9001</v>
      </c>
      <c r="I541" s="40" t="s">
        <v>9002</v>
      </c>
      <c r="J541" s="45" t="str">
        <f t="shared" si="8"/>
        <v/>
      </c>
    </row>
    <row r="542" spans="1:10" x14ac:dyDescent="0.25">
      <c r="A542" s="43">
        <v>44932</v>
      </c>
      <c r="B542" s="40" t="s">
        <v>10197</v>
      </c>
      <c r="C542" s="40" t="s">
        <v>8992</v>
      </c>
      <c r="D542" s="40" t="s">
        <v>10198</v>
      </c>
      <c r="E542" s="38">
        <v>2376990</v>
      </c>
      <c r="F542" s="42" t="s">
        <v>8998</v>
      </c>
      <c r="G542" s="38">
        <v>237699</v>
      </c>
      <c r="H542" s="40" t="s">
        <v>9284</v>
      </c>
      <c r="I542" s="40" t="s">
        <v>9285</v>
      </c>
      <c r="J542" s="45" t="str">
        <f t="shared" si="8"/>
        <v/>
      </c>
    </row>
    <row r="543" spans="1:10" x14ac:dyDescent="0.25">
      <c r="A543" s="43">
        <v>44932</v>
      </c>
      <c r="B543" s="40" t="s">
        <v>10199</v>
      </c>
      <c r="C543" s="40" t="s">
        <v>8992</v>
      </c>
      <c r="D543" s="40" t="s">
        <v>10200</v>
      </c>
      <c r="E543" s="38">
        <v>4522368</v>
      </c>
      <c r="F543" s="42" t="s">
        <v>8998</v>
      </c>
      <c r="G543" s="38">
        <v>452237</v>
      </c>
      <c r="H543" s="40" t="s">
        <v>9284</v>
      </c>
      <c r="I543" s="40" t="s">
        <v>9285</v>
      </c>
      <c r="J543" s="45" t="str">
        <f t="shared" si="8"/>
        <v/>
      </c>
    </row>
    <row r="544" spans="1:10" x14ac:dyDescent="0.25">
      <c r="A544" s="43">
        <v>44932</v>
      </c>
      <c r="B544" s="40" t="s">
        <v>10201</v>
      </c>
      <c r="C544" s="40" t="s">
        <v>8992</v>
      </c>
      <c r="D544" s="40" t="s">
        <v>10202</v>
      </c>
      <c r="E544" s="38">
        <v>18026261</v>
      </c>
      <c r="F544" s="42" t="s">
        <v>8998</v>
      </c>
      <c r="G544" s="38">
        <v>1802626</v>
      </c>
      <c r="H544" s="40" t="s">
        <v>9078</v>
      </c>
      <c r="I544" s="40" t="s">
        <v>9079</v>
      </c>
      <c r="J544" s="45" t="str">
        <f t="shared" si="8"/>
        <v/>
      </c>
    </row>
    <row r="545" spans="1:10" x14ac:dyDescent="0.25">
      <c r="A545" s="43">
        <v>44932</v>
      </c>
      <c r="B545" s="40" t="s">
        <v>10203</v>
      </c>
      <c r="C545" s="40" t="s">
        <v>8992</v>
      </c>
      <c r="D545" s="40" t="s">
        <v>10204</v>
      </c>
      <c r="E545" s="38">
        <v>848400</v>
      </c>
      <c r="F545" s="42" t="s">
        <v>8998</v>
      </c>
      <c r="G545" s="38">
        <v>84840</v>
      </c>
      <c r="H545" s="40" t="s">
        <v>9078</v>
      </c>
      <c r="I545" s="40" t="s">
        <v>9079</v>
      </c>
      <c r="J545" s="45" t="str">
        <f t="shared" si="8"/>
        <v/>
      </c>
    </row>
    <row r="546" spans="1:10" x14ac:dyDescent="0.25">
      <c r="A546" s="43">
        <v>44932</v>
      </c>
      <c r="B546" s="40" t="s">
        <v>10205</v>
      </c>
      <c r="C546" s="40" t="s">
        <v>8992</v>
      </c>
      <c r="D546" s="40" t="s">
        <v>10206</v>
      </c>
      <c r="E546" s="38">
        <v>2301590</v>
      </c>
      <c r="F546" s="42" t="s">
        <v>8998</v>
      </c>
      <c r="G546" s="38">
        <v>230159</v>
      </c>
      <c r="H546" s="40" t="s">
        <v>10207</v>
      </c>
      <c r="I546" s="40" t="s">
        <v>10208</v>
      </c>
      <c r="J546" s="45" t="str">
        <f t="shared" si="8"/>
        <v/>
      </c>
    </row>
    <row r="547" spans="1:10" x14ac:dyDescent="0.25">
      <c r="A547" s="43">
        <v>44932</v>
      </c>
      <c r="B547" s="40" t="s">
        <v>10209</v>
      </c>
      <c r="C547" s="40" t="s">
        <v>8992</v>
      </c>
      <c r="D547" s="40" t="s">
        <v>10210</v>
      </c>
      <c r="E547" s="38">
        <v>7619225</v>
      </c>
      <c r="F547" s="42" t="s">
        <v>8998</v>
      </c>
      <c r="G547" s="38">
        <v>761923</v>
      </c>
      <c r="H547" s="40" t="s">
        <v>9183</v>
      </c>
      <c r="I547" s="40" t="s">
        <v>9184</v>
      </c>
      <c r="J547" s="45" t="str">
        <f t="shared" si="8"/>
        <v/>
      </c>
    </row>
    <row r="548" spans="1:10" x14ac:dyDescent="0.25">
      <c r="A548" s="43">
        <v>44932</v>
      </c>
      <c r="B548" s="40" t="s">
        <v>10211</v>
      </c>
      <c r="C548" s="40" t="s">
        <v>8992</v>
      </c>
      <c r="D548" s="40" t="s">
        <v>10212</v>
      </c>
      <c r="E548" s="38">
        <v>1730400</v>
      </c>
      <c r="F548" s="42" t="s">
        <v>8998</v>
      </c>
      <c r="G548" s="38">
        <v>173040</v>
      </c>
      <c r="H548" s="40" t="s">
        <v>9206</v>
      </c>
      <c r="I548" s="40" t="s">
        <v>9207</v>
      </c>
      <c r="J548" s="45" t="str">
        <f t="shared" si="8"/>
        <v/>
      </c>
    </row>
    <row r="549" spans="1:10" x14ac:dyDescent="0.25">
      <c r="A549" s="43">
        <v>44932</v>
      </c>
      <c r="B549" s="40" t="s">
        <v>10213</v>
      </c>
      <c r="C549" s="40" t="s">
        <v>8992</v>
      </c>
      <c r="D549" s="40" t="s">
        <v>10214</v>
      </c>
      <c r="E549" s="38">
        <v>2188313</v>
      </c>
      <c r="F549" s="42" t="s">
        <v>8998</v>
      </c>
      <c r="G549" s="38">
        <v>218831</v>
      </c>
      <c r="H549" s="40" t="s">
        <v>9234</v>
      </c>
      <c r="I549" s="40" t="s">
        <v>9235</v>
      </c>
      <c r="J549" s="45" t="str">
        <f t="shared" si="8"/>
        <v/>
      </c>
    </row>
    <row r="550" spans="1:10" x14ac:dyDescent="0.25">
      <c r="A550" s="43">
        <v>44932</v>
      </c>
      <c r="B550" s="40" t="s">
        <v>10215</v>
      </c>
      <c r="C550" s="40" t="s">
        <v>8992</v>
      </c>
      <c r="D550" s="40" t="s">
        <v>10216</v>
      </c>
      <c r="E550" s="38">
        <v>6741566</v>
      </c>
      <c r="F550" s="42" t="s">
        <v>8998</v>
      </c>
      <c r="G550" s="38">
        <v>674157</v>
      </c>
      <c r="H550" s="40" t="s">
        <v>9755</v>
      </c>
      <c r="I550" s="40" t="s">
        <v>9756</v>
      </c>
      <c r="J550" s="45" t="str">
        <f t="shared" si="8"/>
        <v/>
      </c>
    </row>
    <row r="551" spans="1:10" x14ac:dyDescent="0.25">
      <c r="A551" s="43">
        <v>44932</v>
      </c>
      <c r="B551" s="40" t="s">
        <v>10217</v>
      </c>
      <c r="C551" s="40" t="s">
        <v>8992</v>
      </c>
      <c r="D551" s="40" t="s">
        <v>10218</v>
      </c>
      <c r="E551" s="38">
        <v>734310</v>
      </c>
      <c r="F551" s="42" t="s">
        <v>8998</v>
      </c>
      <c r="G551" s="38">
        <v>73431</v>
      </c>
      <c r="H551" s="40" t="s">
        <v>9001</v>
      </c>
      <c r="I551" s="40" t="s">
        <v>9002</v>
      </c>
      <c r="J551" s="45" t="str">
        <f t="shared" si="8"/>
        <v/>
      </c>
    </row>
    <row r="552" spans="1:10" x14ac:dyDescent="0.25">
      <c r="A552" s="43">
        <v>44932</v>
      </c>
      <c r="B552" s="40" t="s">
        <v>10219</v>
      </c>
      <c r="C552" s="40" t="s">
        <v>8992</v>
      </c>
      <c r="D552" s="40" t="s">
        <v>10220</v>
      </c>
      <c r="E552" s="38">
        <v>1108230</v>
      </c>
      <c r="F552" s="42" t="s">
        <v>8998</v>
      </c>
      <c r="G552" s="38">
        <v>110823</v>
      </c>
      <c r="H552" s="40" t="s">
        <v>9001</v>
      </c>
      <c r="I552" s="40" t="s">
        <v>9002</v>
      </c>
      <c r="J552" s="45" t="str">
        <f t="shared" si="8"/>
        <v/>
      </c>
    </row>
    <row r="553" spans="1:10" x14ac:dyDescent="0.25">
      <c r="A553" s="43">
        <v>44932</v>
      </c>
      <c r="B553" s="40" t="s">
        <v>10221</v>
      </c>
      <c r="C553" s="40" t="s">
        <v>8992</v>
      </c>
      <c r="D553" s="40" t="s">
        <v>10222</v>
      </c>
      <c r="E553" s="38">
        <v>1357669</v>
      </c>
      <c r="F553" s="42" t="s">
        <v>8998</v>
      </c>
      <c r="G553" s="38">
        <v>135767</v>
      </c>
      <c r="H553" s="40" t="s">
        <v>9001</v>
      </c>
      <c r="I553" s="40" t="s">
        <v>9002</v>
      </c>
      <c r="J553" s="45" t="str">
        <f t="shared" si="8"/>
        <v/>
      </c>
    </row>
    <row r="554" spans="1:10" x14ac:dyDescent="0.25">
      <c r="A554" s="43">
        <v>44932</v>
      </c>
      <c r="B554" s="40" t="s">
        <v>10223</v>
      </c>
      <c r="C554" s="40" t="s">
        <v>8992</v>
      </c>
      <c r="D554" s="40" t="s">
        <v>10224</v>
      </c>
      <c r="E554" s="38">
        <v>409288</v>
      </c>
      <c r="F554" s="42" t="s">
        <v>8998</v>
      </c>
      <c r="G554" s="38">
        <v>40929</v>
      </c>
      <c r="H554" s="40" t="s">
        <v>9001</v>
      </c>
      <c r="I554" s="40" t="s">
        <v>9002</v>
      </c>
      <c r="J554" s="45" t="str">
        <f t="shared" si="8"/>
        <v/>
      </c>
    </row>
    <row r="555" spans="1:10" x14ac:dyDescent="0.25">
      <c r="A555" s="43">
        <v>44932</v>
      </c>
      <c r="B555" s="40" t="s">
        <v>10225</v>
      </c>
      <c r="C555" s="40" t="s">
        <v>8992</v>
      </c>
      <c r="D555" s="40" t="s">
        <v>10226</v>
      </c>
      <c r="E555" s="38">
        <v>1556803</v>
      </c>
      <c r="F555" s="42" t="s">
        <v>8998</v>
      </c>
      <c r="G555" s="38">
        <v>155680</v>
      </c>
      <c r="H555" s="40" t="s">
        <v>9001</v>
      </c>
      <c r="I555" s="40" t="s">
        <v>9002</v>
      </c>
      <c r="J555" s="45" t="str">
        <f t="shared" si="8"/>
        <v/>
      </c>
    </row>
    <row r="556" spans="1:10" x14ac:dyDescent="0.25">
      <c r="A556" s="43">
        <v>44932</v>
      </c>
      <c r="B556" s="40" t="s">
        <v>10227</v>
      </c>
      <c r="C556" s="40" t="s">
        <v>8992</v>
      </c>
      <c r="D556" s="40" t="s">
        <v>10228</v>
      </c>
      <c r="E556" s="38">
        <v>734310</v>
      </c>
      <c r="F556" s="42" t="s">
        <v>8998</v>
      </c>
      <c r="G556" s="38">
        <v>73431</v>
      </c>
      <c r="H556" s="40" t="s">
        <v>9001</v>
      </c>
      <c r="I556" s="40" t="s">
        <v>9002</v>
      </c>
      <c r="J556" s="45" t="str">
        <f t="shared" si="8"/>
        <v/>
      </c>
    </row>
    <row r="557" spans="1:10" x14ac:dyDescent="0.25">
      <c r="A557" s="43">
        <v>44932</v>
      </c>
      <c r="B557" s="40" t="s">
        <v>10229</v>
      </c>
      <c r="C557" s="40" t="s">
        <v>8992</v>
      </c>
      <c r="D557" s="40" t="s">
        <v>10230</v>
      </c>
      <c r="E557" s="38">
        <v>734310</v>
      </c>
      <c r="F557" s="42" t="s">
        <v>8998</v>
      </c>
      <c r="G557" s="38">
        <v>73431</v>
      </c>
      <c r="H557" s="40" t="s">
        <v>9001</v>
      </c>
      <c r="I557" s="40" t="s">
        <v>9002</v>
      </c>
      <c r="J557" s="45" t="str">
        <f t="shared" si="8"/>
        <v/>
      </c>
    </row>
    <row r="558" spans="1:10" x14ac:dyDescent="0.25">
      <c r="A558" s="43">
        <v>44932</v>
      </c>
      <c r="B558" s="40" t="s">
        <v>10231</v>
      </c>
      <c r="C558" s="40" t="s">
        <v>8992</v>
      </c>
      <c r="D558" s="40" t="s">
        <v>10232</v>
      </c>
      <c r="E558" s="38">
        <v>734310</v>
      </c>
      <c r="F558" s="42" t="s">
        <v>8998</v>
      </c>
      <c r="G558" s="38">
        <v>73431</v>
      </c>
      <c r="H558" s="40" t="s">
        <v>9001</v>
      </c>
      <c r="I558" s="40" t="s">
        <v>9002</v>
      </c>
      <c r="J558" s="45" t="str">
        <f t="shared" si="8"/>
        <v/>
      </c>
    </row>
    <row r="559" spans="1:10" x14ac:dyDescent="0.25">
      <c r="A559" s="43">
        <v>44932</v>
      </c>
      <c r="B559" s="40" t="s">
        <v>10233</v>
      </c>
      <c r="C559" s="40" t="s">
        <v>8992</v>
      </c>
      <c r="D559" s="40" t="s">
        <v>10234</v>
      </c>
      <c r="E559" s="38">
        <v>455338</v>
      </c>
      <c r="F559" s="42" t="s">
        <v>8998</v>
      </c>
      <c r="G559" s="38">
        <v>45534</v>
      </c>
      <c r="H559" s="40" t="s">
        <v>9001</v>
      </c>
      <c r="I559" s="40" t="s">
        <v>9002</v>
      </c>
      <c r="J559" s="45" t="str">
        <f t="shared" si="8"/>
        <v/>
      </c>
    </row>
    <row r="560" spans="1:10" x14ac:dyDescent="0.25">
      <c r="A560" s="43">
        <v>44932</v>
      </c>
      <c r="B560" s="40" t="s">
        <v>10235</v>
      </c>
      <c r="C560" s="40" t="s">
        <v>8992</v>
      </c>
      <c r="D560" s="40" t="s">
        <v>10236</v>
      </c>
      <c r="E560" s="38">
        <v>734310</v>
      </c>
      <c r="F560" s="42" t="s">
        <v>8998</v>
      </c>
      <c r="G560" s="38">
        <v>73431</v>
      </c>
      <c r="H560" s="40" t="s">
        <v>9001</v>
      </c>
      <c r="I560" s="40" t="s">
        <v>9002</v>
      </c>
      <c r="J560" s="45" t="str">
        <f t="shared" si="8"/>
        <v/>
      </c>
    </row>
    <row r="561" spans="1:10" x14ac:dyDescent="0.25">
      <c r="A561" s="43">
        <v>44932</v>
      </c>
      <c r="B561" s="40" t="s">
        <v>10237</v>
      </c>
      <c r="C561" s="40" t="s">
        <v>8992</v>
      </c>
      <c r="D561" s="40" t="s">
        <v>10238</v>
      </c>
      <c r="E561" s="38">
        <v>1189648</v>
      </c>
      <c r="F561" s="42" t="s">
        <v>8998</v>
      </c>
      <c r="G561" s="38">
        <v>118965</v>
      </c>
      <c r="H561" s="40" t="s">
        <v>9001</v>
      </c>
      <c r="I561" s="40" t="s">
        <v>9002</v>
      </c>
      <c r="J561" s="45" t="str">
        <f t="shared" si="8"/>
        <v/>
      </c>
    </row>
    <row r="562" spans="1:10" x14ac:dyDescent="0.25">
      <c r="A562" s="43">
        <v>44932</v>
      </c>
      <c r="B562" s="40" t="s">
        <v>10239</v>
      </c>
      <c r="C562" s="40" t="s">
        <v>8992</v>
      </c>
      <c r="D562" s="40" t="s">
        <v>10240</v>
      </c>
      <c r="E562" s="38">
        <v>1189648</v>
      </c>
      <c r="F562" s="42" t="s">
        <v>8998</v>
      </c>
      <c r="G562" s="38">
        <v>118965</v>
      </c>
      <c r="H562" s="40" t="s">
        <v>9001</v>
      </c>
      <c r="I562" s="40" t="s">
        <v>9002</v>
      </c>
      <c r="J562" s="45" t="str">
        <f t="shared" si="8"/>
        <v/>
      </c>
    </row>
    <row r="563" spans="1:10" x14ac:dyDescent="0.25">
      <c r="A563" s="43">
        <v>44932</v>
      </c>
      <c r="B563" s="40" t="s">
        <v>10241</v>
      </c>
      <c r="C563" s="40" t="s">
        <v>8992</v>
      </c>
      <c r="D563" s="40" t="s">
        <v>10242</v>
      </c>
      <c r="E563" s="38">
        <v>734310</v>
      </c>
      <c r="F563" s="42" t="s">
        <v>8998</v>
      </c>
      <c r="G563" s="38">
        <v>73431</v>
      </c>
      <c r="H563" s="40" t="s">
        <v>9001</v>
      </c>
      <c r="I563" s="40" t="s">
        <v>9002</v>
      </c>
      <c r="J563" s="45" t="str">
        <f t="shared" si="8"/>
        <v/>
      </c>
    </row>
    <row r="564" spans="1:10" x14ac:dyDescent="0.25">
      <c r="A564" s="43">
        <v>44932</v>
      </c>
      <c r="B564" s="40" t="s">
        <v>10243</v>
      </c>
      <c r="C564" s="40" t="s">
        <v>8992</v>
      </c>
      <c r="D564" s="40" t="s">
        <v>10244</v>
      </c>
      <c r="E564" s="38">
        <v>734310</v>
      </c>
      <c r="F564" s="42" t="s">
        <v>8998</v>
      </c>
      <c r="G564" s="38">
        <v>73431</v>
      </c>
      <c r="H564" s="40" t="s">
        <v>9001</v>
      </c>
      <c r="I564" s="40" t="s">
        <v>9002</v>
      </c>
      <c r="J564" s="45" t="str">
        <f t="shared" si="8"/>
        <v/>
      </c>
    </row>
    <row r="565" spans="1:10" x14ac:dyDescent="0.25">
      <c r="A565" s="43">
        <v>44932</v>
      </c>
      <c r="B565" s="40" t="s">
        <v>10245</v>
      </c>
      <c r="C565" s="40" t="s">
        <v>8992</v>
      </c>
      <c r="D565" s="40" t="s">
        <v>10246</v>
      </c>
      <c r="E565" s="38">
        <v>734310</v>
      </c>
      <c r="F565" s="42" t="s">
        <v>8998</v>
      </c>
      <c r="G565" s="38">
        <v>73431</v>
      </c>
      <c r="H565" s="40" t="s">
        <v>9001</v>
      </c>
      <c r="I565" s="40" t="s">
        <v>9002</v>
      </c>
      <c r="J565" s="45" t="str">
        <f t="shared" si="8"/>
        <v/>
      </c>
    </row>
    <row r="566" spans="1:10" x14ac:dyDescent="0.25">
      <c r="A566" s="43">
        <v>44932</v>
      </c>
      <c r="B566" s="40" t="s">
        <v>10247</v>
      </c>
      <c r="C566" s="40" t="s">
        <v>8992</v>
      </c>
      <c r="D566" s="40" t="s">
        <v>10248</v>
      </c>
      <c r="E566" s="38">
        <v>1189648</v>
      </c>
      <c r="F566" s="42" t="s">
        <v>8998</v>
      </c>
      <c r="G566" s="38">
        <v>118965</v>
      </c>
      <c r="H566" s="40" t="s">
        <v>9001</v>
      </c>
      <c r="I566" s="40" t="s">
        <v>9002</v>
      </c>
      <c r="J566" s="45" t="str">
        <f t="shared" si="8"/>
        <v/>
      </c>
    </row>
    <row r="567" spans="1:10" x14ac:dyDescent="0.25">
      <c r="A567" s="43">
        <v>44932</v>
      </c>
      <c r="B567" s="40" t="s">
        <v>10249</v>
      </c>
      <c r="C567" s="40" t="s">
        <v>8992</v>
      </c>
      <c r="D567" s="40" t="s">
        <v>10250</v>
      </c>
      <c r="E567" s="38">
        <v>734310</v>
      </c>
      <c r="F567" s="42" t="s">
        <v>8998</v>
      </c>
      <c r="G567" s="38">
        <v>73431</v>
      </c>
      <c r="H567" s="40" t="s">
        <v>9001</v>
      </c>
      <c r="I567" s="40" t="s">
        <v>9002</v>
      </c>
      <c r="J567" s="45" t="str">
        <f t="shared" si="8"/>
        <v/>
      </c>
    </row>
    <row r="568" spans="1:10" x14ac:dyDescent="0.25">
      <c r="A568" s="43">
        <v>44932</v>
      </c>
      <c r="B568" s="40" t="s">
        <v>10251</v>
      </c>
      <c r="C568" s="40" t="s">
        <v>8992</v>
      </c>
      <c r="D568" s="40" t="s">
        <v>10252</v>
      </c>
      <c r="E568" s="38">
        <v>734310</v>
      </c>
      <c r="F568" s="42" t="s">
        <v>8998</v>
      </c>
      <c r="G568" s="38">
        <v>73431</v>
      </c>
      <c r="H568" s="40" t="s">
        <v>9001</v>
      </c>
      <c r="I568" s="40" t="s">
        <v>9002</v>
      </c>
      <c r="J568" s="45" t="str">
        <f t="shared" si="8"/>
        <v/>
      </c>
    </row>
    <row r="569" spans="1:10" x14ac:dyDescent="0.25">
      <c r="A569" s="43">
        <v>44932</v>
      </c>
      <c r="B569" s="40" t="s">
        <v>10253</v>
      </c>
      <c r="C569" s="40" t="s">
        <v>8992</v>
      </c>
      <c r="D569" s="40" t="s">
        <v>10254</v>
      </c>
      <c r="E569" s="38">
        <v>734310</v>
      </c>
      <c r="F569" s="42" t="s">
        <v>8998</v>
      </c>
      <c r="G569" s="38">
        <v>73431</v>
      </c>
      <c r="H569" s="40" t="s">
        <v>9001</v>
      </c>
      <c r="I569" s="40" t="s">
        <v>9002</v>
      </c>
      <c r="J569" s="45" t="str">
        <f t="shared" si="8"/>
        <v/>
      </c>
    </row>
    <row r="570" spans="1:10" x14ac:dyDescent="0.25">
      <c r="A570" s="43">
        <v>44932</v>
      </c>
      <c r="B570" s="40" t="s">
        <v>10255</v>
      </c>
      <c r="C570" s="40" t="s">
        <v>8992</v>
      </c>
      <c r="D570" s="40" t="s">
        <v>10256</v>
      </c>
      <c r="E570" s="38">
        <v>1189648</v>
      </c>
      <c r="F570" s="42" t="s">
        <v>8998</v>
      </c>
      <c r="G570" s="38">
        <v>118965</v>
      </c>
      <c r="H570" s="40" t="s">
        <v>9001</v>
      </c>
      <c r="I570" s="40" t="s">
        <v>9002</v>
      </c>
      <c r="J570" s="45" t="str">
        <f t="shared" si="8"/>
        <v/>
      </c>
    </row>
    <row r="571" spans="1:10" x14ac:dyDescent="0.25">
      <c r="A571" s="43">
        <v>44932</v>
      </c>
      <c r="B571" s="40" t="s">
        <v>10257</v>
      </c>
      <c r="C571" s="40" t="s">
        <v>8992</v>
      </c>
      <c r="D571" s="40" t="s">
        <v>10258</v>
      </c>
      <c r="E571" s="38">
        <v>734310</v>
      </c>
      <c r="F571" s="42" t="s">
        <v>8998</v>
      </c>
      <c r="G571" s="38">
        <v>73431</v>
      </c>
      <c r="H571" s="40" t="s">
        <v>9001</v>
      </c>
      <c r="I571" s="40" t="s">
        <v>9002</v>
      </c>
      <c r="J571" s="45" t="str">
        <f t="shared" si="8"/>
        <v/>
      </c>
    </row>
    <row r="572" spans="1:10" x14ac:dyDescent="0.25">
      <c r="A572" s="43">
        <v>44932</v>
      </c>
      <c r="B572" s="40" t="s">
        <v>10259</v>
      </c>
      <c r="C572" s="40" t="s">
        <v>8992</v>
      </c>
      <c r="D572" s="40" t="s">
        <v>10260</v>
      </c>
      <c r="E572" s="38">
        <v>734310</v>
      </c>
      <c r="F572" s="42" t="s">
        <v>8998</v>
      </c>
      <c r="G572" s="38">
        <v>73431</v>
      </c>
      <c r="H572" s="40" t="s">
        <v>9001</v>
      </c>
      <c r="I572" s="40" t="s">
        <v>9002</v>
      </c>
      <c r="J572" s="45" t="str">
        <f t="shared" si="8"/>
        <v/>
      </c>
    </row>
    <row r="573" spans="1:10" x14ac:dyDescent="0.25">
      <c r="A573" s="43">
        <v>44932</v>
      </c>
      <c r="B573" s="40" t="s">
        <v>10261</v>
      </c>
      <c r="C573" s="40" t="s">
        <v>8992</v>
      </c>
      <c r="D573" s="40" t="s">
        <v>10262</v>
      </c>
      <c r="E573" s="38">
        <v>734310</v>
      </c>
      <c r="F573" s="42" t="s">
        <v>8998</v>
      </c>
      <c r="G573" s="38">
        <v>73431</v>
      </c>
      <c r="H573" s="40" t="s">
        <v>9001</v>
      </c>
      <c r="I573" s="40" t="s">
        <v>9002</v>
      </c>
      <c r="J573" s="45" t="str">
        <f t="shared" si="8"/>
        <v/>
      </c>
    </row>
    <row r="574" spans="1:10" x14ac:dyDescent="0.25">
      <c r="A574" s="43">
        <v>44932</v>
      </c>
      <c r="B574" s="40" t="s">
        <v>10263</v>
      </c>
      <c r="C574" s="40" t="s">
        <v>8992</v>
      </c>
      <c r="D574" s="40" t="s">
        <v>10264</v>
      </c>
      <c r="E574" s="38">
        <v>734310</v>
      </c>
      <c r="F574" s="42" t="s">
        <v>8998</v>
      </c>
      <c r="G574" s="38">
        <v>73431</v>
      </c>
      <c r="H574" s="40" t="s">
        <v>9001</v>
      </c>
      <c r="I574" s="40" t="s">
        <v>9002</v>
      </c>
      <c r="J574" s="45" t="str">
        <f t="shared" si="8"/>
        <v/>
      </c>
    </row>
    <row r="575" spans="1:10" x14ac:dyDescent="0.25">
      <c r="A575" s="43">
        <v>44932</v>
      </c>
      <c r="B575" s="40" t="s">
        <v>10265</v>
      </c>
      <c r="C575" s="40" t="s">
        <v>8992</v>
      </c>
      <c r="D575" s="40" t="s">
        <v>10266</v>
      </c>
      <c r="E575" s="38">
        <v>1189648</v>
      </c>
      <c r="F575" s="42" t="s">
        <v>8998</v>
      </c>
      <c r="G575" s="38">
        <v>118965</v>
      </c>
      <c r="H575" s="40" t="s">
        <v>9001</v>
      </c>
      <c r="I575" s="40" t="s">
        <v>9002</v>
      </c>
      <c r="J575" s="45" t="str">
        <f t="shared" si="8"/>
        <v/>
      </c>
    </row>
    <row r="576" spans="1:10" x14ac:dyDescent="0.25">
      <c r="A576" s="43">
        <v>44932</v>
      </c>
      <c r="B576" s="40" t="s">
        <v>10267</v>
      </c>
      <c r="C576" s="40" t="s">
        <v>8992</v>
      </c>
      <c r="D576" s="40" t="s">
        <v>10222</v>
      </c>
      <c r="E576" s="38">
        <v>734310</v>
      </c>
      <c r="F576" s="42" t="s">
        <v>8998</v>
      </c>
      <c r="G576" s="38">
        <v>73431</v>
      </c>
      <c r="H576" s="40" t="s">
        <v>9001</v>
      </c>
      <c r="I576" s="40" t="s">
        <v>9002</v>
      </c>
      <c r="J576" s="45" t="str">
        <f t="shared" si="8"/>
        <v/>
      </c>
    </row>
    <row r="577" spans="1:10" x14ac:dyDescent="0.25">
      <c r="A577" s="43">
        <v>44932</v>
      </c>
      <c r="B577" s="40" t="s">
        <v>10268</v>
      </c>
      <c r="C577" s="40" t="s">
        <v>8992</v>
      </c>
      <c r="D577" s="40" t="s">
        <v>10269</v>
      </c>
      <c r="E577" s="38">
        <v>734310</v>
      </c>
      <c r="F577" s="42" t="s">
        <v>8998</v>
      </c>
      <c r="G577" s="38">
        <v>73431</v>
      </c>
      <c r="H577" s="40" t="s">
        <v>9001</v>
      </c>
      <c r="I577" s="40" t="s">
        <v>9002</v>
      </c>
      <c r="J577" s="45" t="str">
        <f t="shared" si="8"/>
        <v/>
      </c>
    </row>
    <row r="578" spans="1:10" x14ac:dyDescent="0.25">
      <c r="A578" s="43">
        <v>44933</v>
      </c>
      <c r="B578" s="40" t="s">
        <v>9060</v>
      </c>
      <c r="C578" s="40" t="s">
        <v>10282</v>
      </c>
      <c r="D578" s="40" t="s">
        <v>8994</v>
      </c>
      <c r="E578" s="38">
        <v>-653100</v>
      </c>
      <c r="F578" s="42" t="s">
        <v>9114</v>
      </c>
      <c r="G578" s="38">
        <v>-52248</v>
      </c>
      <c r="H578" s="40" t="s">
        <v>9649</v>
      </c>
      <c r="I578" s="40" t="s">
        <v>9650</v>
      </c>
      <c r="J578" s="45" t="str">
        <f t="shared" si="8"/>
        <v>ht</v>
      </c>
    </row>
    <row r="579" spans="1:10" x14ac:dyDescent="0.25">
      <c r="A579" s="43">
        <v>44933</v>
      </c>
      <c r="B579" s="40" t="s">
        <v>9061</v>
      </c>
      <c r="C579" s="40" t="s">
        <v>10282</v>
      </c>
      <c r="D579" s="40" t="s">
        <v>8994</v>
      </c>
      <c r="E579" s="38">
        <v>-575884</v>
      </c>
      <c r="F579" s="42" t="s">
        <v>9114</v>
      </c>
      <c r="G579" s="38">
        <v>-46071</v>
      </c>
      <c r="H579" s="40" t="s">
        <v>9649</v>
      </c>
      <c r="I579" s="40" t="s">
        <v>9650</v>
      </c>
      <c r="J579" s="45" t="str">
        <f t="shared" si="8"/>
        <v>ht</v>
      </c>
    </row>
    <row r="580" spans="1:10" x14ac:dyDescent="0.25">
      <c r="A580" s="43">
        <v>44933</v>
      </c>
      <c r="B580" s="40" t="s">
        <v>10283</v>
      </c>
      <c r="C580" s="40" t="s">
        <v>8992</v>
      </c>
      <c r="D580" s="40" t="s">
        <v>9672</v>
      </c>
      <c r="E580" s="38">
        <v>910676</v>
      </c>
      <c r="F580" s="42" t="s">
        <v>8998</v>
      </c>
      <c r="G580" s="38">
        <v>91068</v>
      </c>
      <c r="H580" s="40" t="s">
        <v>9284</v>
      </c>
      <c r="I580" s="40" t="s">
        <v>9285</v>
      </c>
      <c r="J580" s="45" t="str">
        <f t="shared" si="8"/>
        <v/>
      </c>
    </row>
    <row r="581" spans="1:10" x14ac:dyDescent="0.25">
      <c r="A581" s="43">
        <v>44933</v>
      </c>
      <c r="B581" s="40" t="s">
        <v>10285</v>
      </c>
      <c r="C581" s="40" t="s">
        <v>8992</v>
      </c>
      <c r="D581" s="40" t="s">
        <v>10286</v>
      </c>
      <c r="E581" s="38">
        <v>5268256</v>
      </c>
      <c r="F581" s="42" t="s">
        <v>8998</v>
      </c>
      <c r="G581" s="38">
        <v>526826</v>
      </c>
      <c r="H581" s="40" t="s">
        <v>9242</v>
      </c>
      <c r="I581" s="40" t="s">
        <v>9243</v>
      </c>
      <c r="J581" s="45" t="str">
        <f t="shared" ref="J581:J644" si="9">IF(E581&lt;0,"ht","")</f>
        <v/>
      </c>
    </row>
    <row r="582" spans="1:10" x14ac:dyDescent="0.25">
      <c r="A582" s="43">
        <v>44933</v>
      </c>
      <c r="B582" s="40" t="s">
        <v>10287</v>
      </c>
      <c r="C582" s="40" t="s">
        <v>8992</v>
      </c>
      <c r="D582" s="40" t="s">
        <v>10288</v>
      </c>
      <c r="E582" s="38">
        <v>882000</v>
      </c>
      <c r="F582" s="42" t="s">
        <v>8998</v>
      </c>
      <c r="G582" s="38">
        <v>88200</v>
      </c>
      <c r="H582" s="40" t="s">
        <v>9183</v>
      </c>
      <c r="I582" s="40" t="s">
        <v>9184</v>
      </c>
      <c r="J582" s="45" t="str">
        <f t="shared" si="9"/>
        <v/>
      </c>
    </row>
    <row r="583" spans="1:10" x14ac:dyDescent="0.25">
      <c r="A583" s="43">
        <v>44933</v>
      </c>
      <c r="B583" s="40" t="s">
        <v>10289</v>
      </c>
      <c r="C583" s="40" t="s">
        <v>8992</v>
      </c>
      <c r="D583" s="40" t="s">
        <v>10288</v>
      </c>
      <c r="E583" s="38">
        <v>4029544</v>
      </c>
      <c r="F583" s="42" t="s">
        <v>8998</v>
      </c>
      <c r="G583" s="38">
        <v>402954</v>
      </c>
      <c r="H583" s="40" t="s">
        <v>9183</v>
      </c>
      <c r="I583" s="40" t="s">
        <v>9184</v>
      </c>
      <c r="J583" s="45" t="str">
        <f t="shared" si="9"/>
        <v/>
      </c>
    </row>
    <row r="584" spans="1:10" x14ac:dyDescent="0.25">
      <c r="A584" s="43">
        <v>44933</v>
      </c>
      <c r="B584" s="40" t="s">
        <v>10292</v>
      </c>
      <c r="C584" s="40" t="s">
        <v>8992</v>
      </c>
      <c r="D584" s="40" t="s">
        <v>10293</v>
      </c>
      <c r="E584" s="38">
        <v>1467498</v>
      </c>
      <c r="F584" s="42" t="s">
        <v>8998</v>
      </c>
      <c r="G584" s="38">
        <v>146750</v>
      </c>
      <c r="H584" s="40" t="s">
        <v>9159</v>
      </c>
      <c r="I584" s="40" t="s">
        <v>9160</v>
      </c>
      <c r="J584" s="45" t="str">
        <f t="shared" si="9"/>
        <v/>
      </c>
    </row>
    <row r="585" spans="1:10" x14ac:dyDescent="0.25">
      <c r="A585" s="43">
        <v>44933</v>
      </c>
      <c r="B585" s="40" t="s">
        <v>10294</v>
      </c>
      <c r="C585" s="40" t="s">
        <v>8992</v>
      </c>
      <c r="D585" s="40" t="s">
        <v>10295</v>
      </c>
      <c r="E585" s="38">
        <v>1434696</v>
      </c>
      <c r="F585" s="42" t="s">
        <v>8998</v>
      </c>
      <c r="G585" s="38">
        <v>143470</v>
      </c>
      <c r="H585" s="40" t="s">
        <v>9159</v>
      </c>
      <c r="I585" s="40" t="s">
        <v>9160</v>
      </c>
      <c r="J585" s="45" t="str">
        <f t="shared" si="9"/>
        <v/>
      </c>
    </row>
    <row r="586" spans="1:10" x14ac:dyDescent="0.25">
      <c r="A586" s="43">
        <v>44933</v>
      </c>
      <c r="B586" s="40" t="s">
        <v>10296</v>
      </c>
      <c r="C586" s="40" t="s">
        <v>8992</v>
      </c>
      <c r="D586" s="40" t="s">
        <v>10297</v>
      </c>
      <c r="E586" s="38">
        <v>1189648</v>
      </c>
      <c r="F586" s="42" t="s">
        <v>8998</v>
      </c>
      <c r="G586" s="38">
        <v>118965</v>
      </c>
      <c r="H586" s="40" t="s">
        <v>9159</v>
      </c>
      <c r="I586" s="40" t="s">
        <v>9160</v>
      </c>
      <c r="J586" s="45" t="str">
        <f t="shared" si="9"/>
        <v/>
      </c>
    </row>
    <row r="587" spans="1:10" x14ac:dyDescent="0.25">
      <c r="A587" s="43">
        <v>44933</v>
      </c>
      <c r="B587" s="40" t="s">
        <v>10298</v>
      </c>
      <c r="C587" s="40" t="s">
        <v>8992</v>
      </c>
      <c r="D587" s="40" t="s">
        <v>10299</v>
      </c>
      <c r="E587" s="38">
        <v>3880793</v>
      </c>
      <c r="F587" s="42" t="s">
        <v>8998</v>
      </c>
      <c r="G587" s="38">
        <v>388079</v>
      </c>
      <c r="H587" s="40" t="s">
        <v>9853</v>
      </c>
      <c r="I587" s="40" t="s">
        <v>9854</v>
      </c>
      <c r="J587" s="45" t="str">
        <f t="shared" si="9"/>
        <v/>
      </c>
    </row>
    <row r="588" spans="1:10" x14ac:dyDescent="0.25">
      <c r="A588" s="43">
        <v>44933</v>
      </c>
      <c r="B588" s="40" t="s">
        <v>10300</v>
      </c>
      <c r="C588" s="40" t="s">
        <v>8992</v>
      </c>
      <c r="D588" s="40" t="s">
        <v>10301</v>
      </c>
      <c r="E588" s="38">
        <v>26394743</v>
      </c>
      <c r="F588" s="42" t="s">
        <v>8998</v>
      </c>
      <c r="G588" s="38">
        <v>2639474</v>
      </c>
      <c r="H588" s="40" t="s">
        <v>9179</v>
      </c>
      <c r="I588" s="40" t="s">
        <v>9180</v>
      </c>
      <c r="J588" s="45" t="str">
        <f t="shared" si="9"/>
        <v/>
      </c>
    </row>
    <row r="589" spans="1:10" x14ac:dyDescent="0.25">
      <c r="A589" s="43">
        <v>44933</v>
      </c>
      <c r="B589" s="40" t="s">
        <v>10302</v>
      </c>
      <c r="C589" s="40" t="s">
        <v>8992</v>
      </c>
      <c r="D589" s="40" t="s">
        <v>10303</v>
      </c>
      <c r="E589" s="38">
        <v>719882</v>
      </c>
      <c r="F589" s="42" t="s">
        <v>8998</v>
      </c>
      <c r="G589" s="38">
        <v>71988</v>
      </c>
      <c r="H589" s="40" t="s">
        <v>9001</v>
      </c>
      <c r="I589" s="40" t="s">
        <v>9002</v>
      </c>
      <c r="J589" s="45" t="str">
        <f t="shared" si="9"/>
        <v/>
      </c>
    </row>
    <row r="590" spans="1:10" x14ac:dyDescent="0.25">
      <c r="A590" s="43">
        <v>44933</v>
      </c>
      <c r="B590" s="40" t="s">
        <v>10304</v>
      </c>
      <c r="C590" s="40" t="s">
        <v>8992</v>
      </c>
      <c r="D590" s="40" t="s">
        <v>10305</v>
      </c>
      <c r="E590" s="38">
        <v>865200</v>
      </c>
      <c r="F590" s="42" t="s">
        <v>8998</v>
      </c>
      <c r="G590" s="38">
        <v>86520</v>
      </c>
      <c r="H590" s="40" t="s">
        <v>9001</v>
      </c>
      <c r="I590" s="40" t="s">
        <v>9002</v>
      </c>
      <c r="J590" s="45" t="str">
        <f t="shared" si="9"/>
        <v/>
      </c>
    </row>
    <row r="591" spans="1:10" x14ac:dyDescent="0.25">
      <c r="A591" s="43">
        <v>44933</v>
      </c>
      <c r="B591" s="40" t="s">
        <v>10306</v>
      </c>
      <c r="C591" s="40" t="s">
        <v>8992</v>
      </c>
      <c r="D591" s="40" t="s">
        <v>10307</v>
      </c>
      <c r="E591" s="38">
        <v>1730400</v>
      </c>
      <c r="F591" s="42" t="s">
        <v>8998</v>
      </c>
      <c r="G591" s="38">
        <v>173040</v>
      </c>
      <c r="H591" s="40" t="s">
        <v>10308</v>
      </c>
      <c r="I591" s="40" t="s">
        <v>10309</v>
      </c>
      <c r="J591" s="45" t="str">
        <f t="shared" si="9"/>
        <v/>
      </c>
    </row>
    <row r="592" spans="1:10" x14ac:dyDescent="0.25">
      <c r="A592" s="43">
        <v>44933</v>
      </c>
      <c r="B592" s="40" t="s">
        <v>10310</v>
      </c>
      <c r="C592" s="40" t="s">
        <v>8992</v>
      </c>
      <c r="D592" s="40" t="s">
        <v>10311</v>
      </c>
      <c r="E592" s="38">
        <v>5142596</v>
      </c>
      <c r="F592" s="42" t="s">
        <v>8998</v>
      </c>
      <c r="G592" s="38">
        <v>514260</v>
      </c>
      <c r="H592" s="40" t="s">
        <v>10308</v>
      </c>
      <c r="I592" s="40" t="s">
        <v>10309</v>
      </c>
      <c r="J592" s="45" t="str">
        <f t="shared" si="9"/>
        <v/>
      </c>
    </row>
    <row r="593" spans="1:10" x14ac:dyDescent="0.25">
      <c r="A593" s="43">
        <v>44933</v>
      </c>
      <c r="B593" s="40" t="s">
        <v>10312</v>
      </c>
      <c r="C593" s="40" t="s">
        <v>8992</v>
      </c>
      <c r="D593" s="40" t="s">
        <v>10313</v>
      </c>
      <c r="E593" s="38">
        <v>1924970</v>
      </c>
      <c r="F593" s="42" t="s">
        <v>8998</v>
      </c>
      <c r="G593" s="38">
        <v>192497</v>
      </c>
      <c r="H593" s="40" t="s">
        <v>9613</v>
      </c>
      <c r="I593" s="40" t="s">
        <v>9614</v>
      </c>
      <c r="J593" s="45" t="str">
        <f t="shared" si="9"/>
        <v/>
      </c>
    </row>
    <row r="594" spans="1:10" x14ac:dyDescent="0.25">
      <c r="A594" s="43">
        <v>44933</v>
      </c>
      <c r="B594" s="40" t="s">
        <v>10314</v>
      </c>
      <c r="C594" s="40" t="s">
        <v>8992</v>
      </c>
      <c r="D594" s="40" t="s">
        <v>10315</v>
      </c>
      <c r="E594" s="38">
        <v>2957996</v>
      </c>
      <c r="F594" s="42" t="s">
        <v>8998</v>
      </c>
      <c r="G594" s="38">
        <v>295800</v>
      </c>
      <c r="H594" s="40" t="s">
        <v>9116</v>
      </c>
      <c r="I594" s="40" t="s">
        <v>9117</v>
      </c>
      <c r="J594" s="45" t="str">
        <f t="shared" si="9"/>
        <v/>
      </c>
    </row>
    <row r="595" spans="1:10" x14ac:dyDescent="0.25">
      <c r="A595" s="43">
        <v>44933</v>
      </c>
      <c r="B595" s="40" t="s">
        <v>10316</v>
      </c>
      <c r="C595" s="40" t="s">
        <v>8992</v>
      </c>
      <c r="D595" s="40" t="s">
        <v>10317</v>
      </c>
      <c r="E595" s="38">
        <v>11427736</v>
      </c>
      <c r="F595" s="42" t="s">
        <v>8998</v>
      </c>
      <c r="G595" s="38">
        <v>1142774</v>
      </c>
      <c r="H595" s="40" t="s">
        <v>9631</v>
      </c>
      <c r="I595" s="40" t="s">
        <v>9632</v>
      </c>
      <c r="J595" s="45" t="str">
        <f t="shared" si="9"/>
        <v/>
      </c>
    </row>
    <row r="596" spans="1:10" x14ac:dyDescent="0.25">
      <c r="A596" s="43">
        <v>44933</v>
      </c>
      <c r="B596" s="40" t="s">
        <v>10318</v>
      </c>
      <c r="C596" s="40" t="s">
        <v>8992</v>
      </c>
      <c r="D596" s="40" t="s">
        <v>10319</v>
      </c>
      <c r="E596" s="38">
        <v>3865586</v>
      </c>
      <c r="F596" s="42" t="s">
        <v>8998</v>
      </c>
      <c r="G596" s="38">
        <v>386559</v>
      </c>
      <c r="H596" s="40" t="s">
        <v>10320</v>
      </c>
      <c r="I596" s="40" t="s">
        <v>10321</v>
      </c>
      <c r="J596" s="45" t="str">
        <f t="shared" si="9"/>
        <v/>
      </c>
    </row>
    <row r="597" spans="1:10" x14ac:dyDescent="0.25">
      <c r="A597" s="43">
        <v>44933</v>
      </c>
      <c r="B597" s="40" t="s">
        <v>10322</v>
      </c>
      <c r="C597" s="40" t="s">
        <v>8992</v>
      </c>
      <c r="D597" s="40" t="s">
        <v>10323</v>
      </c>
      <c r="E597" s="38">
        <v>7662896</v>
      </c>
      <c r="F597" s="42" t="s">
        <v>8998</v>
      </c>
      <c r="G597" s="38">
        <v>766290</v>
      </c>
      <c r="H597" s="40" t="s">
        <v>10324</v>
      </c>
      <c r="I597" s="40" t="s">
        <v>10325</v>
      </c>
      <c r="J597" s="45" t="str">
        <f t="shared" si="9"/>
        <v/>
      </c>
    </row>
    <row r="598" spans="1:10" x14ac:dyDescent="0.25">
      <c r="A598" s="43">
        <v>44933</v>
      </c>
      <c r="B598" s="40" t="s">
        <v>10271</v>
      </c>
      <c r="C598" s="40" t="s">
        <v>8992</v>
      </c>
      <c r="D598" s="40" t="s">
        <v>10326</v>
      </c>
      <c r="E598" s="38">
        <v>2881596</v>
      </c>
      <c r="F598" s="42" t="s">
        <v>8998</v>
      </c>
      <c r="G598" s="38">
        <v>288160</v>
      </c>
      <c r="H598" s="40" t="s">
        <v>9639</v>
      </c>
      <c r="I598" s="40" t="s">
        <v>9640</v>
      </c>
      <c r="J598" s="45" t="str">
        <f t="shared" si="9"/>
        <v/>
      </c>
    </row>
    <row r="599" spans="1:10" x14ac:dyDescent="0.25">
      <c r="A599" s="43">
        <v>44933</v>
      </c>
      <c r="B599" s="40" t="s">
        <v>10327</v>
      </c>
      <c r="C599" s="40" t="s">
        <v>8992</v>
      </c>
      <c r="D599" s="40" t="s">
        <v>10328</v>
      </c>
      <c r="E599" s="38">
        <v>865200</v>
      </c>
      <c r="F599" s="42" t="s">
        <v>8998</v>
      </c>
      <c r="G599" s="38">
        <v>86520</v>
      </c>
      <c r="H599" s="40" t="s">
        <v>10329</v>
      </c>
      <c r="I599" s="40" t="s">
        <v>10330</v>
      </c>
      <c r="J599" s="45" t="str">
        <f t="shared" si="9"/>
        <v/>
      </c>
    </row>
    <row r="600" spans="1:10" x14ac:dyDescent="0.25">
      <c r="A600" s="43">
        <v>44933</v>
      </c>
      <c r="B600" s="40" t="s">
        <v>10331</v>
      </c>
      <c r="C600" s="40" t="s">
        <v>8992</v>
      </c>
      <c r="D600" s="40" t="s">
        <v>9077</v>
      </c>
      <c r="E600" s="38">
        <v>3849940</v>
      </c>
      <c r="F600" s="42" t="s">
        <v>8998</v>
      </c>
      <c r="G600" s="38">
        <v>384994</v>
      </c>
      <c r="H600" s="40" t="s">
        <v>9078</v>
      </c>
      <c r="I600" s="40" t="s">
        <v>9079</v>
      </c>
      <c r="J600" s="45" t="str">
        <f t="shared" si="9"/>
        <v/>
      </c>
    </row>
    <row r="601" spans="1:10" x14ac:dyDescent="0.25">
      <c r="A601" s="43">
        <v>44933</v>
      </c>
      <c r="B601" s="40" t="s">
        <v>10332</v>
      </c>
      <c r="C601" s="40" t="s">
        <v>8992</v>
      </c>
      <c r="D601" s="40" t="s">
        <v>10333</v>
      </c>
      <c r="E601" s="38">
        <v>734310</v>
      </c>
      <c r="F601" s="42" t="s">
        <v>8998</v>
      </c>
      <c r="G601" s="38">
        <v>73431</v>
      </c>
      <c r="H601" s="40" t="s">
        <v>9001</v>
      </c>
      <c r="I601" s="40" t="s">
        <v>9002</v>
      </c>
      <c r="J601" s="45" t="str">
        <f t="shared" si="9"/>
        <v/>
      </c>
    </row>
    <row r="602" spans="1:10" x14ac:dyDescent="0.25">
      <c r="A602" s="43">
        <v>44933</v>
      </c>
      <c r="B602" s="40" t="s">
        <v>10334</v>
      </c>
      <c r="C602" s="40" t="s">
        <v>8992</v>
      </c>
      <c r="D602" s="40" t="s">
        <v>10335</v>
      </c>
      <c r="E602" s="38">
        <v>6826948</v>
      </c>
      <c r="F602" s="42" t="s">
        <v>8998</v>
      </c>
      <c r="G602" s="38">
        <v>682695</v>
      </c>
      <c r="H602" s="40" t="s">
        <v>9751</v>
      </c>
      <c r="I602" s="40" t="s">
        <v>9752</v>
      </c>
      <c r="J602" s="45" t="str">
        <f t="shared" si="9"/>
        <v/>
      </c>
    </row>
    <row r="603" spans="1:10" x14ac:dyDescent="0.25">
      <c r="A603" s="43">
        <v>44933</v>
      </c>
      <c r="B603" s="40" t="s">
        <v>10336</v>
      </c>
      <c r="C603" s="40" t="s">
        <v>8992</v>
      </c>
      <c r="D603" s="40" t="s">
        <v>10337</v>
      </c>
      <c r="E603" s="38">
        <v>2068426</v>
      </c>
      <c r="F603" s="42" t="s">
        <v>8998</v>
      </c>
      <c r="G603" s="38">
        <v>206843</v>
      </c>
      <c r="H603" s="40" t="s">
        <v>9001</v>
      </c>
      <c r="I603" s="40" t="s">
        <v>9002</v>
      </c>
      <c r="J603" s="45" t="str">
        <f t="shared" si="9"/>
        <v/>
      </c>
    </row>
    <row r="604" spans="1:10" x14ac:dyDescent="0.25">
      <c r="A604" s="43">
        <v>44933</v>
      </c>
      <c r="B604" s="40" t="s">
        <v>10272</v>
      </c>
      <c r="C604" s="40" t="s">
        <v>8992</v>
      </c>
      <c r="D604" s="40" t="s">
        <v>10338</v>
      </c>
      <c r="E604" s="38">
        <v>6988233</v>
      </c>
      <c r="F604" s="42" t="s">
        <v>8998</v>
      </c>
      <c r="G604" s="38">
        <v>698823</v>
      </c>
      <c r="H604" s="40" t="s">
        <v>10339</v>
      </c>
      <c r="I604" s="40" t="s">
        <v>10340</v>
      </c>
      <c r="J604" s="45" t="str">
        <f t="shared" si="9"/>
        <v/>
      </c>
    </row>
    <row r="605" spans="1:10" x14ac:dyDescent="0.25">
      <c r="A605" s="43">
        <v>44933</v>
      </c>
      <c r="B605" s="40" t="s">
        <v>10341</v>
      </c>
      <c r="C605" s="40" t="s">
        <v>8992</v>
      </c>
      <c r="D605" s="40" t="s">
        <v>10342</v>
      </c>
      <c r="E605" s="38">
        <v>15967910</v>
      </c>
      <c r="F605" s="42" t="s">
        <v>8998</v>
      </c>
      <c r="G605" s="38">
        <v>1596791</v>
      </c>
      <c r="H605" s="40" t="s">
        <v>9183</v>
      </c>
      <c r="I605" s="40" t="s">
        <v>9184</v>
      </c>
      <c r="J605" s="45" t="str">
        <f t="shared" si="9"/>
        <v/>
      </c>
    </row>
    <row r="606" spans="1:10" x14ac:dyDescent="0.25">
      <c r="A606" s="43">
        <v>44935</v>
      </c>
      <c r="B606" s="40" t="s">
        <v>9028</v>
      </c>
      <c r="C606" s="40" t="s">
        <v>9441</v>
      </c>
      <c r="D606" s="40" t="s">
        <v>8994</v>
      </c>
      <c r="E606" s="38">
        <v>-1083764</v>
      </c>
      <c r="F606" s="42" t="s">
        <v>9114</v>
      </c>
      <c r="G606" s="38">
        <v>-86701</v>
      </c>
      <c r="H606" s="40" t="s">
        <v>9034</v>
      </c>
      <c r="I606" s="40" t="s">
        <v>9035</v>
      </c>
      <c r="J606" s="45" t="str">
        <f t="shared" si="9"/>
        <v>ht</v>
      </c>
    </row>
    <row r="607" spans="1:10" x14ac:dyDescent="0.25">
      <c r="A607" s="43">
        <v>44935</v>
      </c>
      <c r="B607" s="40" t="s">
        <v>9063</v>
      </c>
      <c r="C607" s="40" t="s">
        <v>10343</v>
      </c>
      <c r="D607" s="40" t="s">
        <v>8994</v>
      </c>
      <c r="E607" s="38">
        <v>-283045</v>
      </c>
      <c r="F607" s="42" t="s">
        <v>8998</v>
      </c>
      <c r="G607" s="38">
        <v>-28305</v>
      </c>
      <c r="H607" s="40" t="s">
        <v>9179</v>
      </c>
      <c r="I607" s="40" t="s">
        <v>9180</v>
      </c>
      <c r="J607" s="45" t="str">
        <f t="shared" si="9"/>
        <v>ht</v>
      </c>
    </row>
    <row r="608" spans="1:10" x14ac:dyDescent="0.25">
      <c r="A608" s="43">
        <v>44935</v>
      </c>
      <c r="B608" s="40" t="s">
        <v>9064</v>
      </c>
      <c r="C608" s="40" t="s">
        <v>10343</v>
      </c>
      <c r="D608" s="40" t="s">
        <v>8994</v>
      </c>
      <c r="E608" s="38">
        <v>-1250541</v>
      </c>
      <c r="F608" s="42" t="s">
        <v>9114</v>
      </c>
      <c r="G608" s="38">
        <v>-100043</v>
      </c>
      <c r="H608" s="40" t="s">
        <v>9179</v>
      </c>
      <c r="I608" s="40" t="s">
        <v>9180</v>
      </c>
      <c r="J608" s="45" t="str">
        <f t="shared" si="9"/>
        <v>ht</v>
      </c>
    </row>
    <row r="609" spans="1:10" x14ac:dyDescent="0.25">
      <c r="A609" s="43">
        <v>44935</v>
      </c>
      <c r="B609" s="40" t="s">
        <v>10344</v>
      </c>
      <c r="C609" s="40" t="s">
        <v>4766</v>
      </c>
      <c r="D609" s="40" t="s">
        <v>8994</v>
      </c>
      <c r="E609" s="38">
        <v>-231414</v>
      </c>
      <c r="F609" s="42" t="s">
        <v>9114</v>
      </c>
      <c r="G609" s="38">
        <v>-18513</v>
      </c>
      <c r="H609" s="40" t="s">
        <v>9001</v>
      </c>
      <c r="I609" s="40" t="s">
        <v>9002</v>
      </c>
      <c r="J609" s="45" t="str">
        <f t="shared" si="9"/>
        <v>ht</v>
      </c>
    </row>
    <row r="610" spans="1:10" x14ac:dyDescent="0.25">
      <c r="A610" s="43">
        <v>44935</v>
      </c>
      <c r="B610" s="40" t="s">
        <v>10345</v>
      </c>
      <c r="C610" s="40" t="s">
        <v>4766</v>
      </c>
      <c r="D610" s="40" t="s">
        <v>8994</v>
      </c>
      <c r="E610" s="38">
        <v>-220293</v>
      </c>
      <c r="F610" s="42" t="s">
        <v>9114</v>
      </c>
      <c r="G610" s="38">
        <v>-17623</v>
      </c>
      <c r="H610" s="40" t="s">
        <v>9001</v>
      </c>
      <c r="I610" s="40" t="s">
        <v>9002</v>
      </c>
      <c r="J610" s="45" t="str">
        <f t="shared" si="9"/>
        <v>ht</v>
      </c>
    </row>
    <row r="611" spans="1:10" x14ac:dyDescent="0.25">
      <c r="A611" s="43">
        <v>44935</v>
      </c>
      <c r="B611" s="40" t="s">
        <v>9674</v>
      </c>
      <c r="C611" s="40" t="s">
        <v>9443</v>
      </c>
      <c r="D611" s="40" t="s">
        <v>8994</v>
      </c>
      <c r="E611" s="38">
        <v>-784331</v>
      </c>
      <c r="F611" s="42" t="s">
        <v>9114</v>
      </c>
      <c r="G611" s="38">
        <v>-62747</v>
      </c>
      <c r="H611" s="40" t="s">
        <v>9001</v>
      </c>
      <c r="I611" s="40" t="s">
        <v>9002</v>
      </c>
      <c r="J611" s="45" t="str">
        <f t="shared" si="9"/>
        <v>ht</v>
      </c>
    </row>
    <row r="612" spans="1:10" x14ac:dyDescent="0.25">
      <c r="A612" s="43">
        <v>44935</v>
      </c>
      <c r="B612" s="40" t="s">
        <v>10346</v>
      </c>
      <c r="C612" s="40" t="s">
        <v>8992</v>
      </c>
      <c r="D612" s="40" t="s">
        <v>10347</v>
      </c>
      <c r="E612" s="38">
        <v>367155</v>
      </c>
      <c r="F612" s="42" t="s">
        <v>8998</v>
      </c>
      <c r="G612" s="38">
        <v>36716</v>
      </c>
      <c r="H612" s="40" t="s">
        <v>9001</v>
      </c>
      <c r="I612" s="40" t="s">
        <v>9002</v>
      </c>
      <c r="J612" s="45" t="str">
        <f t="shared" si="9"/>
        <v/>
      </c>
    </row>
    <row r="613" spans="1:10" x14ac:dyDescent="0.25">
      <c r="A613" s="43">
        <v>44935</v>
      </c>
      <c r="B613" s="40" t="s">
        <v>10348</v>
      </c>
      <c r="C613" s="40" t="s">
        <v>8992</v>
      </c>
      <c r="D613" s="40" t="s">
        <v>9742</v>
      </c>
      <c r="E613" s="38">
        <v>734310</v>
      </c>
      <c r="F613" s="42" t="s">
        <v>8998</v>
      </c>
      <c r="G613" s="38">
        <v>73431</v>
      </c>
      <c r="H613" s="40" t="s">
        <v>9001</v>
      </c>
      <c r="I613" s="40" t="s">
        <v>9002</v>
      </c>
      <c r="J613" s="45" t="str">
        <f t="shared" si="9"/>
        <v/>
      </c>
    </row>
    <row r="614" spans="1:10" x14ac:dyDescent="0.25">
      <c r="A614" s="43">
        <v>44935</v>
      </c>
      <c r="B614" s="40" t="s">
        <v>10349</v>
      </c>
      <c r="C614" s="40" t="s">
        <v>8992</v>
      </c>
      <c r="D614" s="40"/>
      <c r="E614" s="38">
        <v>0</v>
      </c>
      <c r="F614" s="42" t="s">
        <v>8998</v>
      </c>
      <c r="G614" s="38">
        <v>0</v>
      </c>
      <c r="H614" s="40" t="s">
        <v>9001</v>
      </c>
      <c r="I614" s="40" t="s">
        <v>9002</v>
      </c>
      <c r="J614" s="45" t="str">
        <f t="shared" si="9"/>
        <v/>
      </c>
    </row>
    <row r="615" spans="1:10" x14ac:dyDescent="0.25">
      <c r="A615" s="43">
        <v>44935</v>
      </c>
      <c r="B615" s="40" t="s">
        <v>10350</v>
      </c>
      <c r="C615" s="40" t="s">
        <v>8992</v>
      </c>
      <c r="D615" s="40"/>
      <c r="E615" s="38">
        <v>0</v>
      </c>
      <c r="F615" s="42" t="s">
        <v>8998</v>
      </c>
      <c r="G615" s="38">
        <v>0</v>
      </c>
      <c r="H615" s="40" t="s">
        <v>9001</v>
      </c>
      <c r="I615" s="40" t="s">
        <v>9002</v>
      </c>
      <c r="J615" s="45" t="str">
        <f t="shared" si="9"/>
        <v/>
      </c>
    </row>
    <row r="616" spans="1:10" x14ac:dyDescent="0.25">
      <c r="A616" s="43">
        <v>44935</v>
      </c>
      <c r="B616" s="40" t="s">
        <v>10351</v>
      </c>
      <c r="C616" s="40" t="s">
        <v>8992</v>
      </c>
      <c r="D616" s="40" t="s">
        <v>9736</v>
      </c>
      <c r="E616" s="38">
        <v>1189648</v>
      </c>
      <c r="F616" s="42" t="s">
        <v>8998</v>
      </c>
      <c r="G616" s="38">
        <v>118965</v>
      </c>
      <c r="H616" s="40" t="s">
        <v>9001</v>
      </c>
      <c r="I616" s="40" t="s">
        <v>9002</v>
      </c>
      <c r="J616" s="45" t="str">
        <f t="shared" si="9"/>
        <v/>
      </c>
    </row>
    <row r="617" spans="1:10" x14ac:dyDescent="0.25">
      <c r="A617" s="43">
        <v>44935</v>
      </c>
      <c r="B617" s="40" t="s">
        <v>10352</v>
      </c>
      <c r="C617" s="40" t="s">
        <v>8992</v>
      </c>
      <c r="D617" s="40" t="s">
        <v>10353</v>
      </c>
      <c r="E617" s="38">
        <v>367155</v>
      </c>
      <c r="F617" s="42" t="s">
        <v>8998</v>
      </c>
      <c r="G617" s="38">
        <v>36716</v>
      </c>
      <c r="H617" s="40" t="s">
        <v>9001</v>
      </c>
      <c r="I617" s="40" t="s">
        <v>9002</v>
      </c>
      <c r="J617" s="45" t="str">
        <f t="shared" si="9"/>
        <v/>
      </c>
    </row>
    <row r="618" spans="1:10" x14ac:dyDescent="0.25">
      <c r="A618" s="43">
        <v>44935</v>
      </c>
      <c r="B618" s="40" t="s">
        <v>10354</v>
      </c>
      <c r="C618" s="40" t="s">
        <v>8992</v>
      </c>
      <c r="D618" s="40" t="s">
        <v>10355</v>
      </c>
      <c r="E618" s="38">
        <v>1522867</v>
      </c>
      <c r="F618" s="42" t="s">
        <v>8998</v>
      </c>
      <c r="G618" s="38">
        <v>152287</v>
      </c>
      <c r="H618" s="40" t="s">
        <v>9001</v>
      </c>
      <c r="I618" s="40" t="s">
        <v>9002</v>
      </c>
      <c r="J618" s="45" t="str">
        <f t="shared" si="9"/>
        <v/>
      </c>
    </row>
    <row r="619" spans="1:10" x14ac:dyDescent="0.25">
      <c r="A619" s="43">
        <v>44935</v>
      </c>
      <c r="B619" s="40" t="s">
        <v>10356</v>
      </c>
      <c r="C619" s="40" t="s">
        <v>8992</v>
      </c>
      <c r="D619" s="40" t="s">
        <v>10355</v>
      </c>
      <c r="E619" s="38">
        <v>734310</v>
      </c>
      <c r="F619" s="42" t="s">
        <v>8998</v>
      </c>
      <c r="G619" s="38">
        <v>73431</v>
      </c>
      <c r="H619" s="40" t="s">
        <v>9001</v>
      </c>
      <c r="I619" s="40" t="s">
        <v>9002</v>
      </c>
      <c r="J619" s="45" t="str">
        <f t="shared" si="9"/>
        <v/>
      </c>
    </row>
    <row r="620" spans="1:10" x14ac:dyDescent="0.25">
      <c r="A620" s="43">
        <v>44935</v>
      </c>
      <c r="B620" s="40" t="s">
        <v>10357</v>
      </c>
      <c r="C620" s="40" t="s">
        <v>8992</v>
      </c>
      <c r="D620" s="40" t="s">
        <v>10358</v>
      </c>
      <c r="E620" s="38">
        <v>822493</v>
      </c>
      <c r="F620" s="42" t="s">
        <v>8998</v>
      </c>
      <c r="G620" s="38">
        <v>82249</v>
      </c>
      <c r="H620" s="40" t="s">
        <v>9001</v>
      </c>
      <c r="I620" s="40" t="s">
        <v>9002</v>
      </c>
      <c r="J620" s="45" t="str">
        <f t="shared" si="9"/>
        <v/>
      </c>
    </row>
    <row r="621" spans="1:10" x14ac:dyDescent="0.25">
      <c r="A621" s="43">
        <v>44935</v>
      </c>
      <c r="B621" s="40" t="s">
        <v>10359</v>
      </c>
      <c r="C621" s="40" t="s">
        <v>8992</v>
      </c>
      <c r="D621" s="40" t="s">
        <v>10360</v>
      </c>
      <c r="E621" s="38">
        <v>734310</v>
      </c>
      <c r="F621" s="42" t="s">
        <v>8998</v>
      </c>
      <c r="G621" s="38">
        <v>73431</v>
      </c>
      <c r="H621" s="40" t="s">
        <v>9001</v>
      </c>
      <c r="I621" s="40" t="s">
        <v>9002</v>
      </c>
      <c r="J621" s="45" t="str">
        <f t="shared" si="9"/>
        <v/>
      </c>
    </row>
    <row r="622" spans="1:10" x14ac:dyDescent="0.25">
      <c r="A622" s="43">
        <v>44935</v>
      </c>
      <c r="B622" s="40" t="s">
        <v>10361</v>
      </c>
      <c r="C622" s="40" t="s">
        <v>8992</v>
      </c>
      <c r="D622" s="40" t="s">
        <v>10091</v>
      </c>
      <c r="E622" s="38">
        <v>1301578</v>
      </c>
      <c r="F622" s="42" t="s">
        <v>8998</v>
      </c>
      <c r="G622" s="38">
        <v>130158</v>
      </c>
      <c r="H622" s="40" t="s">
        <v>9001</v>
      </c>
      <c r="I622" s="40" t="s">
        <v>9002</v>
      </c>
      <c r="J622" s="45" t="str">
        <f t="shared" si="9"/>
        <v/>
      </c>
    </row>
    <row r="623" spans="1:10" x14ac:dyDescent="0.25">
      <c r="A623" s="43">
        <v>44935</v>
      </c>
      <c r="B623" s="40" t="s">
        <v>10362</v>
      </c>
      <c r="C623" s="40" t="s">
        <v>8992</v>
      </c>
      <c r="D623" s="40" t="s">
        <v>10363</v>
      </c>
      <c r="E623" s="38">
        <v>1189648</v>
      </c>
      <c r="F623" s="42" t="s">
        <v>8998</v>
      </c>
      <c r="G623" s="38">
        <v>118965</v>
      </c>
      <c r="H623" s="40" t="s">
        <v>9001</v>
      </c>
      <c r="I623" s="40" t="s">
        <v>9002</v>
      </c>
      <c r="J623" s="45" t="str">
        <f t="shared" si="9"/>
        <v/>
      </c>
    </row>
    <row r="624" spans="1:10" x14ac:dyDescent="0.25">
      <c r="A624" s="43">
        <v>44935</v>
      </c>
      <c r="B624" s="40" t="s">
        <v>10364</v>
      </c>
      <c r="C624" s="40" t="s">
        <v>8992</v>
      </c>
      <c r="D624" s="40" t="s">
        <v>10365</v>
      </c>
      <c r="E624" s="38">
        <v>734310</v>
      </c>
      <c r="F624" s="42" t="s">
        <v>8998</v>
      </c>
      <c r="G624" s="38">
        <v>73431</v>
      </c>
      <c r="H624" s="40" t="s">
        <v>9001</v>
      </c>
      <c r="I624" s="40" t="s">
        <v>9002</v>
      </c>
      <c r="J624" s="45" t="str">
        <f t="shared" si="9"/>
        <v/>
      </c>
    </row>
    <row r="625" spans="1:10" x14ac:dyDescent="0.25">
      <c r="A625" s="43">
        <v>44935</v>
      </c>
      <c r="B625" s="40" t="s">
        <v>10366</v>
      </c>
      <c r="C625" s="40" t="s">
        <v>8992</v>
      </c>
      <c r="D625" s="40" t="s">
        <v>10248</v>
      </c>
      <c r="E625" s="38">
        <v>339345</v>
      </c>
      <c r="F625" s="42" t="s">
        <v>8998</v>
      </c>
      <c r="G625" s="38">
        <v>33935</v>
      </c>
      <c r="H625" s="40" t="s">
        <v>9001</v>
      </c>
      <c r="I625" s="40" t="s">
        <v>9002</v>
      </c>
      <c r="J625" s="45" t="str">
        <f t="shared" si="9"/>
        <v/>
      </c>
    </row>
    <row r="626" spans="1:10" x14ac:dyDescent="0.25">
      <c r="A626" s="43">
        <v>44935</v>
      </c>
      <c r="B626" s="40" t="s">
        <v>10367</v>
      </c>
      <c r="C626" s="40" t="s">
        <v>8992</v>
      </c>
      <c r="D626" s="40" t="s">
        <v>9200</v>
      </c>
      <c r="E626" s="38">
        <v>921963</v>
      </c>
      <c r="F626" s="42" t="s">
        <v>8998</v>
      </c>
      <c r="G626" s="38">
        <v>92196</v>
      </c>
      <c r="H626" s="40" t="s">
        <v>9001</v>
      </c>
      <c r="I626" s="40" t="s">
        <v>9002</v>
      </c>
      <c r="J626" s="45" t="str">
        <f t="shared" si="9"/>
        <v/>
      </c>
    </row>
    <row r="627" spans="1:10" x14ac:dyDescent="0.25">
      <c r="A627" s="43">
        <v>44935</v>
      </c>
      <c r="B627" s="40" t="s">
        <v>10368</v>
      </c>
      <c r="C627" s="40" t="s">
        <v>8992</v>
      </c>
      <c r="D627" s="40" t="s">
        <v>9113</v>
      </c>
      <c r="E627" s="38">
        <v>1463598</v>
      </c>
      <c r="F627" s="42" t="s">
        <v>8998</v>
      </c>
      <c r="G627" s="38">
        <v>146360</v>
      </c>
      <c r="H627" s="40" t="s">
        <v>9001</v>
      </c>
      <c r="I627" s="40" t="s">
        <v>9002</v>
      </c>
      <c r="J627" s="45" t="str">
        <f t="shared" si="9"/>
        <v/>
      </c>
    </row>
    <row r="628" spans="1:10" x14ac:dyDescent="0.25">
      <c r="A628" s="43">
        <v>44935</v>
      </c>
      <c r="B628" s="40" t="s">
        <v>10369</v>
      </c>
      <c r="C628" s="40" t="s">
        <v>8992</v>
      </c>
      <c r="D628" s="40" t="s">
        <v>10218</v>
      </c>
      <c r="E628" s="38">
        <v>734310</v>
      </c>
      <c r="F628" s="42" t="s">
        <v>8998</v>
      </c>
      <c r="G628" s="38">
        <v>73431</v>
      </c>
      <c r="H628" s="40" t="s">
        <v>9001</v>
      </c>
      <c r="I628" s="40" t="s">
        <v>9002</v>
      </c>
      <c r="J628" s="45" t="str">
        <f t="shared" si="9"/>
        <v/>
      </c>
    </row>
    <row r="629" spans="1:10" x14ac:dyDescent="0.25">
      <c r="A629" s="43">
        <v>44935</v>
      </c>
      <c r="B629" s="40" t="s">
        <v>10370</v>
      </c>
      <c r="C629" s="40" t="s">
        <v>8992</v>
      </c>
      <c r="D629" s="40" t="s">
        <v>10371</v>
      </c>
      <c r="E629" s="38">
        <v>6069250</v>
      </c>
      <c r="F629" s="42" t="s">
        <v>8998</v>
      </c>
      <c r="G629" s="38">
        <v>606925</v>
      </c>
      <c r="H629" s="40" t="s">
        <v>9498</v>
      </c>
      <c r="I629" s="40" t="s">
        <v>9499</v>
      </c>
      <c r="J629" s="45" t="str">
        <f t="shared" si="9"/>
        <v/>
      </c>
    </row>
    <row r="630" spans="1:10" x14ac:dyDescent="0.25">
      <c r="A630" s="43">
        <v>44935</v>
      </c>
      <c r="B630" s="40" t="s">
        <v>10372</v>
      </c>
      <c r="C630" s="40" t="s">
        <v>8992</v>
      </c>
      <c r="D630" s="40" t="s">
        <v>10373</v>
      </c>
      <c r="E630" s="38">
        <v>1730400</v>
      </c>
      <c r="F630" s="42" t="s">
        <v>8998</v>
      </c>
      <c r="G630" s="38">
        <v>173040</v>
      </c>
      <c r="H630" s="40" t="s">
        <v>9498</v>
      </c>
      <c r="I630" s="40" t="s">
        <v>9499</v>
      </c>
      <c r="J630" s="45" t="str">
        <f t="shared" si="9"/>
        <v/>
      </c>
    </row>
    <row r="631" spans="1:10" x14ac:dyDescent="0.25">
      <c r="A631" s="43">
        <v>44935</v>
      </c>
      <c r="B631" s="40" t="s">
        <v>10374</v>
      </c>
      <c r="C631" s="40" t="s">
        <v>8992</v>
      </c>
      <c r="D631" s="40" t="s">
        <v>10375</v>
      </c>
      <c r="E631" s="38">
        <v>1887986</v>
      </c>
      <c r="F631" s="42" t="s">
        <v>8998</v>
      </c>
      <c r="G631" s="38">
        <v>188799</v>
      </c>
      <c r="H631" s="40" t="s">
        <v>10376</v>
      </c>
      <c r="I631" s="40" t="s">
        <v>10377</v>
      </c>
      <c r="J631" s="45" t="str">
        <f t="shared" si="9"/>
        <v/>
      </c>
    </row>
    <row r="632" spans="1:10" x14ac:dyDescent="0.25">
      <c r="A632" s="43">
        <v>44935</v>
      </c>
      <c r="B632" s="40" t="s">
        <v>10378</v>
      </c>
      <c r="C632" s="40" t="s">
        <v>8992</v>
      </c>
      <c r="D632" s="40" t="s">
        <v>9372</v>
      </c>
      <c r="E632" s="38">
        <v>728540</v>
      </c>
      <c r="F632" s="42" t="s">
        <v>8998</v>
      </c>
      <c r="G632" s="38">
        <v>72854</v>
      </c>
      <c r="H632" s="40" t="s">
        <v>9001</v>
      </c>
      <c r="I632" s="40" t="s">
        <v>9002</v>
      </c>
      <c r="J632" s="45" t="str">
        <f t="shared" si="9"/>
        <v/>
      </c>
    </row>
    <row r="633" spans="1:10" x14ac:dyDescent="0.25">
      <c r="A633" s="43">
        <v>44935</v>
      </c>
      <c r="B633" s="40" t="s">
        <v>10379</v>
      </c>
      <c r="C633" s="40" t="s">
        <v>8992</v>
      </c>
      <c r="D633" s="40" t="s">
        <v>9382</v>
      </c>
      <c r="E633" s="38">
        <v>734310</v>
      </c>
      <c r="F633" s="42" t="s">
        <v>8998</v>
      </c>
      <c r="G633" s="38">
        <v>73431</v>
      </c>
      <c r="H633" s="40" t="s">
        <v>9001</v>
      </c>
      <c r="I633" s="40" t="s">
        <v>9002</v>
      </c>
      <c r="J633" s="45" t="str">
        <f t="shared" si="9"/>
        <v/>
      </c>
    </row>
    <row r="634" spans="1:10" x14ac:dyDescent="0.25">
      <c r="A634" s="43">
        <v>44935</v>
      </c>
      <c r="B634" s="40" t="s">
        <v>10380</v>
      </c>
      <c r="C634" s="40" t="s">
        <v>8992</v>
      </c>
      <c r="D634" s="40" t="s">
        <v>9363</v>
      </c>
      <c r="E634" s="38">
        <v>718429</v>
      </c>
      <c r="F634" s="42" t="s">
        <v>8998</v>
      </c>
      <c r="G634" s="38">
        <v>71843</v>
      </c>
      <c r="H634" s="40" t="s">
        <v>9001</v>
      </c>
      <c r="I634" s="40" t="s">
        <v>9002</v>
      </c>
      <c r="J634" s="45" t="str">
        <f t="shared" si="9"/>
        <v/>
      </c>
    </row>
    <row r="635" spans="1:10" x14ac:dyDescent="0.25">
      <c r="A635" s="43">
        <v>44935</v>
      </c>
      <c r="B635" s="40" t="s">
        <v>10381</v>
      </c>
      <c r="C635" s="40" t="s">
        <v>8992</v>
      </c>
      <c r="D635" s="40" t="s">
        <v>9370</v>
      </c>
      <c r="E635" s="38">
        <v>301092</v>
      </c>
      <c r="F635" s="42" t="s">
        <v>8998</v>
      </c>
      <c r="G635" s="38">
        <v>30109</v>
      </c>
      <c r="H635" s="40" t="s">
        <v>9001</v>
      </c>
      <c r="I635" s="40" t="s">
        <v>9002</v>
      </c>
      <c r="J635" s="45" t="str">
        <f t="shared" si="9"/>
        <v/>
      </c>
    </row>
    <row r="636" spans="1:10" x14ac:dyDescent="0.25">
      <c r="A636" s="43">
        <v>44935</v>
      </c>
      <c r="B636" s="40" t="s">
        <v>10382</v>
      </c>
      <c r="C636" s="40" t="s">
        <v>8992</v>
      </c>
      <c r="D636" s="40" t="s">
        <v>10118</v>
      </c>
      <c r="E636" s="38">
        <v>964699</v>
      </c>
      <c r="F636" s="42" t="s">
        <v>8998</v>
      </c>
      <c r="G636" s="38">
        <v>96470</v>
      </c>
      <c r="H636" s="40" t="s">
        <v>9001</v>
      </c>
      <c r="I636" s="40" t="s">
        <v>9002</v>
      </c>
      <c r="J636" s="45" t="str">
        <f t="shared" si="9"/>
        <v/>
      </c>
    </row>
    <row r="637" spans="1:10" x14ac:dyDescent="0.25">
      <c r="A637" s="43">
        <v>44935</v>
      </c>
      <c r="B637" s="40" t="s">
        <v>10383</v>
      </c>
      <c r="C637" s="40" t="s">
        <v>8992</v>
      </c>
      <c r="D637" s="40"/>
      <c r="E637" s="38">
        <v>0</v>
      </c>
      <c r="F637" s="42" t="s">
        <v>8998</v>
      </c>
      <c r="G637" s="38">
        <v>0</v>
      </c>
      <c r="H637" s="40" t="s">
        <v>9001</v>
      </c>
      <c r="I637" s="40" t="s">
        <v>9002</v>
      </c>
      <c r="J637" s="45" t="str">
        <f t="shared" si="9"/>
        <v/>
      </c>
    </row>
    <row r="638" spans="1:10" x14ac:dyDescent="0.25">
      <c r="A638" s="43">
        <v>44935</v>
      </c>
      <c r="B638" s="40" t="s">
        <v>10384</v>
      </c>
      <c r="C638" s="40" t="s">
        <v>8992</v>
      </c>
      <c r="D638" s="40" t="s">
        <v>10385</v>
      </c>
      <c r="E638" s="38">
        <v>2418936</v>
      </c>
      <c r="F638" s="42" t="s">
        <v>8998</v>
      </c>
      <c r="G638" s="38">
        <v>241894</v>
      </c>
      <c r="H638" s="40" t="s">
        <v>9284</v>
      </c>
      <c r="I638" s="40" t="s">
        <v>9285</v>
      </c>
      <c r="J638" s="45" t="str">
        <f t="shared" si="9"/>
        <v/>
      </c>
    </row>
    <row r="639" spans="1:10" x14ac:dyDescent="0.25">
      <c r="A639" s="43">
        <v>44935</v>
      </c>
      <c r="B639" s="40" t="s">
        <v>10386</v>
      </c>
      <c r="C639" s="40" t="s">
        <v>8992</v>
      </c>
      <c r="D639" s="40" t="s">
        <v>10387</v>
      </c>
      <c r="E639" s="38">
        <v>8119246</v>
      </c>
      <c r="F639" s="42" t="s">
        <v>8998</v>
      </c>
      <c r="G639" s="38">
        <v>811925</v>
      </c>
      <c r="H639" s="40" t="s">
        <v>9082</v>
      </c>
      <c r="I639" s="40" t="s">
        <v>9083</v>
      </c>
      <c r="J639" s="45" t="str">
        <f t="shared" si="9"/>
        <v/>
      </c>
    </row>
    <row r="640" spans="1:10" x14ac:dyDescent="0.25">
      <c r="A640" s="43">
        <v>44935</v>
      </c>
      <c r="B640" s="40" t="s">
        <v>10388</v>
      </c>
      <c r="C640" s="40" t="s">
        <v>8992</v>
      </c>
      <c r="D640" s="40" t="s">
        <v>10389</v>
      </c>
      <c r="E640" s="38">
        <v>777000</v>
      </c>
      <c r="F640" s="42" t="s">
        <v>8998</v>
      </c>
      <c r="G640" s="38">
        <v>77700</v>
      </c>
      <c r="H640" s="40" t="s">
        <v>9814</v>
      </c>
      <c r="I640" s="40" t="s">
        <v>9815</v>
      </c>
      <c r="J640" s="45" t="str">
        <f t="shared" si="9"/>
        <v/>
      </c>
    </row>
    <row r="641" spans="1:10" x14ac:dyDescent="0.25">
      <c r="A641" s="43">
        <v>44935</v>
      </c>
      <c r="B641" s="40" t="s">
        <v>10390</v>
      </c>
      <c r="C641" s="40" t="s">
        <v>8992</v>
      </c>
      <c r="D641" s="40" t="s">
        <v>10391</v>
      </c>
      <c r="E641" s="38">
        <v>3452067</v>
      </c>
      <c r="F641" s="42" t="s">
        <v>8998</v>
      </c>
      <c r="G641" s="38">
        <v>345207</v>
      </c>
      <c r="H641" s="40" t="s">
        <v>9814</v>
      </c>
      <c r="I641" s="40" t="s">
        <v>9815</v>
      </c>
      <c r="J641" s="45" t="str">
        <f t="shared" si="9"/>
        <v/>
      </c>
    </row>
    <row r="642" spans="1:10" x14ac:dyDescent="0.25">
      <c r="A642" s="43">
        <v>44935</v>
      </c>
      <c r="B642" s="40" t="s">
        <v>10392</v>
      </c>
      <c r="C642" s="40" t="s">
        <v>8992</v>
      </c>
      <c r="D642" s="40" t="s">
        <v>10393</v>
      </c>
      <c r="E642" s="38">
        <v>2989451</v>
      </c>
      <c r="F642" s="42" t="s">
        <v>8998</v>
      </c>
      <c r="G642" s="38">
        <v>298945</v>
      </c>
      <c r="H642" s="40" t="s">
        <v>10394</v>
      </c>
      <c r="I642" s="40" t="s">
        <v>10395</v>
      </c>
      <c r="J642" s="45" t="str">
        <f t="shared" si="9"/>
        <v/>
      </c>
    </row>
    <row r="643" spans="1:10" x14ac:dyDescent="0.25">
      <c r="A643" s="43">
        <v>44935</v>
      </c>
      <c r="B643" s="40" t="s">
        <v>10396</v>
      </c>
      <c r="C643" s="40" t="s">
        <v>8992</v>
      </c>
      <c r="D643" s="40" t="s">
        <v>10397</v>
      </c>
      <c r="E643" s="38">
        <v>839151</v>
      </c>
      <c r="F643" s="42" t="s">
        <v>8998</v>
      </c>
      <c r="G643" s="38">
        <v>83915</v>
      </c>
      <c r="H643" s="40" t="s">
        <v>9030</v>
      </c>
      <c r="I643" s="40" t="s">
        <v>9031</v>
      </c>
      <c r="J643" s="45" t="str">
        <f t="shared" si="9"/>
        <v/>
      </c>
    </row>
    <row r="644" spans="1:10" x14ac:dyDescent="0.25">
      <c r="A644" s="43">
        <v>44935</v>
      </c>
      <c r="B644" s="40" t="s">
        <v>10398</v>
      </c>
      <c r="C644" s="40" t="s">
        <v>8992</v>
      </c>
      <c r="D644" s="40" t="s">
        <v>10399</v>
      </c>
      <c r="E644" s="38">
        <v>1240358</v>
      </c>
      <c r="F644" s="42" t="s">
        <v>8998</v>
      </c>
      <c r="G644" s="38">
        <v>124036</v>
      </c>
      <c r="H644" s="40" t="s">
        <v>9034</v>
      </c>
      <c r="I644" s="40" t="s">
        <v>9035</v>
      </c>
      <c r="J644" s="45" t="str">
        <f t="shared" si="9"/>
        <v/>
      </c>
    </row>
    <row r="645" spans="1:10" x14ac:dyDescent="0.25">
      <c r="A645" s="43">
        <v>44935</v>
      </c>
      <c r="B645" s="40" t="s">
        <v>10400</v>
      </c>
      <c r="C645" s="40" t="s">
        <v>8992</v>
      </c>
      <c r="D645" s="40" t="s">
        <v>10401</v>
      </c>
      <c r="E645" s="38">
        <v>1189648</v>
      </c>
      <c r="F645" s="42" t="s">
        <v>8998</v>
      </c>
      <c r="G645" s="38">
        <v>118965</v>
      </c>
      <c r="H645" s="40" t="s">
        <v>9034</v>
      </c>
      <c r="I645" s="40" t="s">
        <v>9035</v>
      </c>
      <c r="J645" s="45" t="str">
        <f t="shared" ref="J645:J708" si="10">IF(E645&lt;0,"ht","")</f>
        <v/>
      </c>
    </row>
    <row r="646" spans="1:10" x14ac:dyDescent="0.25">
      <c r="A646" s="43">
        <v>44935</v>
      </c>
      <c r="B646" s="40" t="s">
        <v>10273</v>
      </c>
      <c r="C646" s="40" t="s">
        <v>8992</v>
      </c>
      <c r="D646" s="40" t="s">
        <v>10402</v>
      </c>
      <c r="E646" s="38">
        <v>734310</v>
      </c>
      <c r="F646" s="42" t="s">
        <v>8998</v>
      </c>
      <c r="G646" s="38">
        <v>73431</v>
      </c>
      <c r="H646" s="40" t="s">
        <v>9034</v>
      </c>
      <c r="I646" s="40" t="s">
        <v>9035</v>
      </c>
      <c r="J646" s="45" t="str">
        <f t="shared" si="10"/>
        <v/>
      </c>
    </row>
    <row r="647" spans="1:10" x14ac:dyDescent="0.25">
      <c r="A647" s="43">
        <v>44935</v>
      </c>
      <c r="B647" s="40" t="s">
        <v>10403</v>
      </c>
      <c r="C647" s="40" t="s">
        <v>8992</v>
      </c>
      <c r="D647" s="40" t="s">
        <v>10404</v>
      </c>
      <c r="E647" s="38">
        <v>1189648</v>
      </c>
      <c r="F647" s="42" t="s">
        <v>8998</v>
      </c>
      <c r="G647" s="38">
        <v>118965</v>
      </c>
      <c r="H647" s="40" t="s">
        <v>9034</v>
      </c>
      <c r="I647" s="40" t="s">
        <v>9035</v>
      </c>
      <c r="J647" s="45" t="str">
        <f t="shared" si="10"/>
        <v/>
      </c>
    </row>
    <row r="648" spans="1:10" x14ac:dyDescent="0.25">
      <c r="A648" s="43">
        <v>44935</v>
      </c>
      <c r="B648" s="40" t="s">
        <v>10405</v>
      </c>
      <c r="C648" s="40" t="s">
        <v>8992</v>
      </c>
      <c r="D648" s="40" t="s">
        <v>10406</v>
      </c>
      <c r="E648" s="38">
        <v>1189648</v>
      </c>
      <c r="F648" s="42" t="s">
        <v>8998</v>
      </c>
      <c r="G648" s="38">
        <v>118965</v>
      </c>
      <c r="H648" s="40" t="s">
        <v>9034</v>
      </c>
      <c r="I648" s="40" t="s">
        <v>9035</v>
      </c>
      <c r="J648" s="45" t="str">
        <f t="shared" si="10"/>
        <v/>
      </c>
    </row>
    <row r="649" spans="1:10" x14ac:dyDescent="0.25">
      <c r="A649" s="43">
        <v>44935</v>
      </c>
      <c r="B649" s="40" t="s">
        <v>10407</v>
      </c>
      <c r="C649" s="40" t="s">
        <v>8992</v>
      </c>
      <c r="D649" s="40" t="s">
        <v>10408</v>
      </c>
      <c r="E649" s="38">
        <v>1189648</v>
      </c>
      <c r="F649" s="42" t="s">
        <v>8998</v>
      </c>
      <c r="G649" s="38">
        <v>118965</v>
      </c>
      <c r="H649" s="40" t="s">
        <v>9034</v>
      </c>
      <c r="I649" s="40" t="s">
        <v>9035</v>
      </c>
      <c r="J649" s="45" t="str">
        <f t="shared" si="10"/>
        <v/>
      </c>
    </row>
    <row r="650" spans="1:10" x14ac:dyDescent="0.25">
      <c r="A650" s="43">
        <v>44935</v>
      </c>
      <c r="B650" s="40" t="s">
        <v>10409</v>
      </c>
      <c r="C650" s="40" t="s">
        <v>8992</v>
      </c>
      <c r="D650" s="40" t="s">
        <v>10410</v>
      </c>
      <c r="E650" s="38">
        <v>455338</v>
      </c>
      <c r="F650" s="42" t="s">
        <v>8998</v>
      </c>
      <c r="G650" s="38">
        <v>45534</v>
      </c>
      <c r="H650" s="40" t="s">
        <v>9034</v>
      </c>
      <c r="I650" s="40" t="s">
        <v>9035</v>
      </c>
      <c r="J650" s="45" t="str">
        <f t="shared" si="10"/>
        <v/>
      </c>
    </row>
    <row r="651" spans="1:10" x14ac:dyDescent="0.25">
      <c r="A651" s="43">
        <v>44935</v>
      </c>
      <c r="B651" s="40" t="s">
        <v>10411</v>
      </c>
      <c r="C651" s="40" t="s">
        <v>8992</v>
      </c>
      <c r="D651" s="40" t="s">
        <v>10412</v>
      </c>
      <c r="E651" s="38">
        <v>1193743</v>
      </c>
      <c r="F651" s="42" t="s">
        <v>8998</v>
      </c>
      <c r="G651" s="38">
        <v>119374</v>
      </c>
      <c r="H651" s="40" t="s">
        <v>9034</v>
      </c>
      <c r="I651" s="40" t="s">
        <v>9035</v>
      </c>
      <c r="J651" s="45" t="str">
        <f t="shared" si="10"/>
        <v/>
      </c>
    </row>
    <row r="652" spans="1:10" x14ac:dyDescent="0.25">
      <c r="A652" s="43">
        <v>44935</v>
      </c>
      <c r="B652" s="40" t="s">
        <v>10413</v>
      </c>
      <c r="C652" s="40" t="s">
        <v>8992</v>
      </c>
      <c r="D652" s="40" t="s">
        <v>10414</v>
      </c>
      <c r="E652" s="38">
        <v>10075365</v>
      </c>
      <c r="F652" s="42" t="s">
        <v>8998</v>
      </c>
      <c r="G652" s="38">
        <v>1007537</v>
      </c>
      <c r="H652" s="40" t="s">
        <v>9024</v>
      </c>
      <c r="I652" s="40" t="s">
        <v>9025</v>
      </c>
      <c r="J652" s="45" t="str">
        <f t="shared" si="10"/>
        <v/>
      </c>
    </row>
    <row r="653" spans="1:10" x14ac:dyDescent="0.25">
      <c r="A653" s="43">
        <v>44935</v>
      </c>
      <c r="B653" s="40" t="s">
        <v>10415</v>
      </c>
      <c r="C653" s="40" t="s">
        <v>8992</v>
      </c>
      <c r="D653" s="40" t="s">
        <v>10416</v>
      </c>
      <c r="E653" s="38">
        <v>3036600</v>
      </c>
      <c r="F653" s="42" t="s">
        <v>8998</v>
      </c>
      <c r="G653" s="38">
        <v>303660</v>
      </c>
      <c r="H653" s="40" t="s">
        <v>9439</v>
      </c>
      <c r="I653" s="40" t="s">
        <v>9440</v>
      </c>
      <c r="J653" s="45" t="str">
        <f t="shared" si="10"/>
        <v/>
      </c>
    </row>
    <row r="654" spans="1:10" x14ac:dyDescent="0.25">
      <c r="A654" s="43">
        <v>44935</v>
      </c>
      <c r="B654" s="40" t="s">
        <v>10418</v>
      </c>
      <c r="C654" s="40" t="s">
        <v>8992</v>
      </c>
      <c r="D654" s="40" t="s">
        <v>10419</v>
      </c>
      <c r="E654" s="38">
        <v>3569956</v>
      </c>
      <c r="F654" s="42" t="s">
        <v>8998</v>
      </c>
      <c r="G654" s="38">
        <v>356996</v>
      </c>
      <c r="H654" s="40" t="s">
        <v>9284</v>
      </c>
      <c r="I654" s="40" t="s">
        <v>9285</v>
      </c>
      <c r="J654" s="45" t="str">
        <f t="shared" si="10"/>
        <v/>
      </c>
    </row>
    <row r="655" spans="1:10" x14ac:dyDescent="0.25">
      <c r="A655" s="43">
        <v>44935</v>
      </c>
      <c r="B655" s="40" t="s">
        <v>10420</v>
      </c>
      <c r="C655" s="40" t="s">
        <v>8992</v>
      </c>
      <c r="D655" s="40" t="s">
        <v>10421</v>
      </c>
      <c r="E655" s="38">
        <v>826588</v>
      </c>
      <c r="F655" s="42" t="s">
        <v>8998</v>
      </c>
      <c r="G655" s="38">
        <v>82659</v>
      </c>
      <c r="H655" s="40" t="s">
        <v>9034</v>
      </c>
      <c r="I655" s="40" t="s">
        <v>9035</v>
      </c>
      <c r="J655" s="45" t="str">
        <f t="shared" si="10"/>
        <v/>
      </c>
    </row>
    <row r="656" spans="1:10" x14ac:dyDescent="0.25">
      <c r="A656" s="43">
        <v>44935</v>
      </c>
      <c r="B656" s="40" t="s">
        <v>10422</v>
      </c>
      <c r="C656" s="40" t="s">
        <v>8992</v>
      </c>
      <c r="D656" s="40"/>
      <c r="E656" s="38">
        <v>0</v>
      </c>
      <c r="F656" s="42" t="s">
        <v>8998</v>
      </c>
      <c r="G656" s="38">
        <v>0</v>
      </c>
      <c r="H656" s="40" t="s">
        <v>10423</v>
      </c>
      <c r="I656" s="40" t="s">
        <v>10424</v>
      </c>
      <c r="J656" s="45" t="str">
        <f t="shared" si="10"/>
        <v/>
      </c>
    </row>
    <row r="657" spans="1:10" x14ac:dyDescent="0.25">
      <c r="A657" s="43">
        <v>44935</v>
      </c>
      <c r="B657" s="40" t="s">
        <v>10425</v>
      </c>
      <c r="C657" s="40" t="s">
        <v>8992</v>
      </c>
      <c r="D657" s="40" t="s">
        <v>10426</v>
      </c>
      <c r="E657" s="38">
        <v>1038240</v>
      </c>
      <c r="F657" s="42" t="s">
        <v>8998</v>
      </c>
      <c r="G657" s="38">
        <v>103824</v>
      </c>
      <c r="H657" s="40" t="s">
        <v>10423</v>
      </c>
      <c r="I657" s="40" t="s">
        <v>10424</v>
      </c>
      <c r="J657" s="45" t="str">
        <f t="shared" si="10"/>
        <v/>
      </c>
    </row>
    <row r="658" spans="1:10" x14ac:dyDescent="0.25">
      <c r="A658" s="43">
        <v>44935</v>
      </c>
      <c r="B658" s="40" t="s">
        <v>10427</v>
      </c>
      <c r="C658" s="40" t="s">
        <v>8992</v>
      </c>
      <c r="D658" s="40" t="s">
        <v>10428</v>
      </c>
      <c r="E658" s="38">
        <v>5317364</v>
      </c>
      <c r="F658" s="42" t="s">
        <v>8998</v>
      </c>
      <c r="G658" s="38">
        <v>531736</v>
      </c>
      <c r="H658" s="40" t="s">
        <v>10423</v>
      </c>
      <c r="I658" s="40" t="s">
        <v>10424</v>
      </c>
      <c r="J658" s="45" t="str">
        <f t="shared" si="10"/>
        <v/>
      </c>
    </row>
    <row r="659" spans="1:10" x14ac:dyDescent="0.25">
      <c r="A659" s="43">
        <v>44935</v>
      </c>
      <c r="B659" s="40" t="s">
        <v>10429</v>
      </c>
      <c r="C659" s="40" t="s">
        <v>8992</v>
      </c>
      <c r="D659" s="40" t="s">
        <v>10430</v>
      </c>
      <c r="E659" s="38">
        <v>41986030</v>
      </c>
      <c r="F659" s="42" t="s">
        <v>8998</v>
      </c>
      <c r="G659" s="38">
        <v>4198603</v>
      </c>
      <c r="H659" s="40" t="s">
        <v>10431</v>
      </c>
      <c r="I659" s="40" t="s">
        <v>10432</v>
      </c>
      <c r="J659" s="45" t="str">
        <f t="shared" si="10"/>
        <v/>
      </c>
    </row>
    <row r="660" spans="1:10" x14ac:dyDescent="0.25">
      <c r="A660" s="43">
        <v>44935</v>
      </c>
      <c r="B660" s="40" t="s">
        <v>10433</v>
      </c>
      <c r="C660" s="40" t="s">
        <v>8992</v>
      </c>
      <c r="D660" s="40" t="s">
        <v>10434</v>
      </c>
      <c r="E660" s="38">
        <v>3872603</v>
      </c>
      <c r="F660" s="42" t="s">
        <v>8998</v>
      </c>
      <c r="G660" s="38">
        <v>387260</v>
      </c>
      <c r="H660" s="40" t="s">
        <v>9206</v>
      </c>
      <c r="I660" s="40" t="s">
        <v>9207</v>
      </c>
      <c r="J660" s="45" t="str">
        <f t="shared" si="10"/>
        <v/>
      </c>
    </row>
    <row r="661" spans="1:10" x14ac:dyDescent="0.25">
      <c r="A661" s="43">
        <v>44935</v>
      </c>
      <c r="B661" s="40" t="s">
        <v>10491</v>
      </c>
      <c r="C661" s="40" t="s">
        <v>9724</v>
      </c>
      <c r="D661" s="40" t="s">
        <v>8994</v>
      </c>
      <c r="E661" s="38">
        <v>-882000</v>
      </c>
      <c r="F661" s="42" t="s">
        <v>9114</v>
      </c>
      <c r="G661" s="38">
        <v>-70560</v>
      </c>
      <c r="H661" s="40" t="s">
        <v>9725</v>
      </c>
      <c r="I661" s="40" t="s">
        <v>9726</v>
      </c>
      <c r="J661" s="45" t="str">
        <f t="shared" si="10"/>
        <v>ht</v>
      </c>
    </row>
    <row r="662" spans="1:10" x14ac:dyDescent="0.25">
      <c r="A662" s="43">
        <v>44936</v>
      </c>
      <c r="B662" s="40" t="s">
        <v>8997</v>
      </c>
      <c r="C662" s="40" t="s">
        <v>10492</v>
      </c>
      <c r="D662" s="40" t="s">
        <v>8994</v>
      </c>
      <c r="E662" s="38">
        <v>-394831</v>
      </c>
      <c r="F662" s="42" t="s">
        <v>9114</v>
      </c>
      <c r="G662" s="38">
        <v>-31587</v>
      </c>
      <c r="H662" s="40" t="s">
        <v>9159</v>
      </c>
      <c r="I662" s="40" t="s">
        <v>9160</v>
      </c>
      <c r="J662" s="45" t="str">
        <f t="shared" si="10"/>
        <v>ht</v>
      </c>
    </row>
    <row r="663" spans="1:10" x14ac:dyDescent="0.25">
      <c r="A663" s="43">
        <v>44936</v>
      </c>
      <c r="B663" s="40" t="s">
        <v>9894</v>
      </c>
      <c r="C663" s="40" t="s">
        <v>9443</v>
      </c>
      <c r="D663" s="40" t="s">
        <v>8994</v>
      </c>
      <c r="E663" s="38">
        <v>-329199</v>
      </c>
      <c r="F663" s="42" t="s">
        <v>9114</v>
      </c>
      <c r="G663" s="38">
        <v>-26336</v>
      </c>
      <c r="H663" s="40" t="s">
        <v>9001</v>
      </c>
      <c r="I663" s="40" t="s">
        <v>9002</v>
      </c>
      <c r="J663" s="45" t="str">
        <f t="shared" si="10"/>
        <v>ht</v>
      </c>
    </row>
    <row r="664" spans="1:10" x14ac:dyDescent="0.25">
      <c r="A664" s="43">
        <v>44936</v>
      </c>
      <c r="B664" s="40" t="s">
        <v>9894</v>
      </c>
      <c r="C664" s="40" t="s">
        <v>4766</v>
      </c>
      <c r="D664" s="40" t="s">
        <v>8994</v>
      </c>
      <c r="E664" s="38">
        <v>-329199</v>
      </c>
      <c r="F664" s="42" t="s">
        <v>9114</v>
      </c>
      <c r="G664" s="38">
        <v>-26336</v>
      </c>
      <c r="H664" s="40" t="s">
        <v>9001</v>
      </c>
      <c r="I664" s="40" t="s">
        <v>9002</v>
      </c>
      <c r="J664" s="45" t="str">
        <f t="shared" si="10"/>
        <v>ht</v>
      </c>
    </row>
    <row r="665" spans="1:10" x14ac:dyDescent="0.25">
      <c r="A665" s="43">
        <v>44936</v>
      </c>
      <c r="B665" s="40" t="s">
        <v>9997</v>
      </c>
      <c r="C665" s="40" t="s">
        <v>9443</v>
      </c>
      <c r="D665" s="40" t="s">
        <v>8994</v>
      </c>
      <c r="E665" s="38">
        <v>-542773</v>
      </c>
      <c r="F665" s="42" t="s">
        <v>9114</v>
      </c>
      <c r="G665" s="38">
        <v>-43421</v>
      </c>
      <c r="H665" s="40" t="s">
        <v>9001</v>
      </c>
      <c r="I665" s="40" t="s">
        <v>9002</v>
      </c>
      <c r="J665" s="45" t="str">
        <f t="shared" si="10"/>
        <v>ht</v>
      </c>
    </row>
    <row r="666" spans="1:10" x14ac:dyDescent="0.25">
      <c r="A666" s="43">
        <v>44936</v>
      </c>
      <c r="B666" s="40" t="s">
        <v>10054</v>
      </c>
      <c r="C666" s="40" t="s">
        <v>9443</v>
      </c>
      <c r="D666" s="40" t="s">
        <v>8994</v>
      </c>
      <c r="E666" s="38">
        <v>-74250</v>
      </c>
      <c r="F666" s="42" t="s">
        <v>9114</v>
      </c>
      <c r="G666" s="38">
        <v>-5940</v>
      </c>
      <c r="H666" s="40" t="s">
        <v>9001</v>
      </c>
      <c r="I666" s="40" t="s">
        <v>9002</v>
      </c>
      <c r="J666" s="45" t="str">
        <f t="shared" si="10"/>
        <v>ht</v>
      </c>
    </row>
    <row r="667" spans="1:10" x14ac:dyDescent="0.25">
      <c r="A667" s="43">
        <v>44936</v>
      </c>
      <c r="B667" s="40" t="s">
        <v>10055</v>
      </c>
      <c r="C667" s="40" t="s">
        <v>9443</v>
      </c>
      <c r="D667" s="40" t="s">
        <v>8994</v>
      </c>
      <c r="E667" s="38">
        <v>-330750</v>
      </c>
      <c r="F667" s="42" t="s">
        <v>9114</v>
      </c>
      <c r="G667" s="38">
        <v>-26460</v>
      </c>
      <c r="H667" s="40" t="s">
        <v>9001</v>
      </c>
      <c r="I667" s="40" t="s">
        <v>9002</v>
      </c>
      <c r="J667" s="45" t="str">
        <f t="shared" si="10"/>
        <v>ht</v>
      </c>
    </row>
    <row r="668" spans="1:10" x14ac:dyDescent="0.25">
      <c r="A668" s="43">
        <v>44936</v>
      </c>
      <c r="B668" s="40" t="s">
        <v>10056</v>
      </c>
      <c r="C668" s="40" t="s">
        <v>9443</v>
      </c>
      <c r="D668" s="40" t="s">
        <v>8994</v>
      </c>
      <c r="E668" s="38">
        <v>-846526</v>
      </c>
      <c r="F668" s="42" t="s">
        <v>9114</v>
      </c>
      <c r="G668" s="38">
        <v>-67723</v>
      </c>
      <c r="H668" s="40" t="s">
        <v>9001</v>
      </c>
      <c r="I668" s="40" t="s">
        <v>9002</v>
      </c>
      <c r="J668" s="45" t="str">
        <f t="shared" si="10"/>
        <v>ht</v>
      </c>
    </row>
    <row r="669" spans="1:10" x14ac:dyDescent="0.25">
      <c r="A669" s="43">
        <v>44936</v>
      </c>
      <c r="B669" s="40" t="s">
        <v>10493</v>
      </c>
      <c r="C669" s="40" t="s">
        <v>8992</v>
      </c>
      <c r="D669" s="40" t="s">
        <v>10494</v>
      </c>
      <c r="E669" s="38">
        <v>12612980</v>
      </c>
      <c r="F669" s="42" t="s">
        <v>8998</v>
      </c>
      <c r="G669" s="38">
        <v>1261298</v>
      </c>
      <c r="H669" s="40" t="s">
        <v>9242</v>
      </c>
      <c r="I669" s="40" t="s">
        <v>9243</v>
      </c>
      <c r="J669" s="45" t="str">
        <f t="shared" si="10"/>
        <v/>
      </c>
    </row>
    <row r="670" spans="1:10" x14ac:dyDescent="0.25">
      <c r="A670" s="43">
        <v>44936</v>
      </c>
      <c r="B670" s="40" t="s">
        <v>10495</v>
      </c>
      <c r="C670" s="40" t="s">
        <v>8992</v>
      </c>
      <c r="D670" s="40" t="s">
        <v>10496</v>
      </c>
      <c r="E670" s="38">
        <v>4360246</v>
      </c>
      <c r="F670" s="42" t="s">
        <v>8998</v>
      </c>
      <c r="G670" s="38">
        <v>436025</v>
      </c>
      <c r="H670" s="40" t="s">
        <v>9278</v>
      </c>
      <c r="I670" s="40" t="s">
        <v>9279</v>
      </c>
      <c r="J670" s="45" t="str">
        <f t="shared" si="10"/>
        <v/>
      </c>
    </row>
    <row r="671" spans="1:10" x14ac:dyDescent="0.25">
      <c r="A671" s="43">
        <v>44936</v>
      </c>
      <c r="B671" s="40" t="s">
        <v>10497</v>
      </c>
      <c r="C671" s="40" t="s">
        <v>8992</v>
      </c>
      <c r="D671" s="40" t="s">
        <v>10498</v>
      </c>
      <c r="E671" s="38">
        <v>1638474</v>
      </c>
      <c r="F671" s="42" t="s">
        <v>8998</v>
      </c>
      <c r="G671" s="38">
        <v>163847</v>
      </c>
      <c r="H671" s="40" t="s">
        <v>9159</v>
      </c>
      <c r="I671" s="40" t="s">
        <v>9160</v>
      </c>
      <c r="J671" s="45" t="str">
        <f t="shared" si="10"/>
        <v/>
      </c>
    </row>
    <row r="672" spans="1:10" x14ac:dyDescent="0.25">
      <c r="A672" s="43">
        <v>44936</v>
      </c>
      <c r="B672" s="40" t="s">
        <v>10499</v>
      </c>
      <c r="C672" s="40" t="s">
        <v>8992</v>
      </c>
      <c r="D672" s="40" t="s">
        <v>10500</v>
      </c>
      <c r="E672" s="38">
        <v>2578800</v>
      </c>
      <c r="F672" s="42" t="s">
        <v>8998</v>
      </c>
      <c r="G672" s="38">
        <v>257880</v>
      </c>
      <c r="H672" s="40" t="s">
        <v>9212</v>
      </c>
      <c r="I672" s="40" t="s">
        <v>9213</v>
      </c>
      <c r="J672" s="45" t="str">
        <f t="shared" si="10"/>
        <v/>
      </c>
    </row>
    <row r="673" spans="1:10" x14ac:dyDescent="0.25">
      <c r="A673" s="43">
        <v>44936</v>
      </c>
      <c r="B673" s="40" t="s">
        <v>10275</v>
      </c>
      <c r="C673" s="40" t="s">
        <v>8992</v>
      </c>
      <c r="D673" s="40" t="s">
        <v>10501</v>
      </c>
      <c r="E673" s="38">
        <v>9261499</v>
      </c>
      <c r="F673" s="42" t="s">
        <v>8998</v>
      </c>
      <c r="G673" s="38">
        <v>926150</v>
      </c>
      <c r="H673" s="40" t="s">
        <v>9212</v>
      </c>
      <c r="I673" s="40" t="s">
        <v>9213</v>
      </c>
      <c r="J673" s="45" t="str">
        <f t="shared" si="10"/>
        <v/>
      </c>
    </row>
    <row r="674" spans="1:10" x14ac:dyDescent="0.25">
      <c r="A674" s="43">
        <v>44936</v>
      </c>
      <c r="B674" s="40" t="s">
        <v>10502</v>
      </c>
      <c r="C674" s="40" t="s">
        <v>8992</v>
      </c>
      <c r="D674" s="40" t="s">
        <v>9283</v>
      </c>
      <c r="E674" s="38">
        <v>2318541</v>
      </c>
      <c r="F674" s="42" t="s">
        <v>8998</v>
      </c>
      <c r="G674" s="38">
        <v>231854</v>
      </c>
      <c r="H674" s="40" t="s">
        <v>9284</v>
      </c>
      <c r="I674" s="40" t="s">
        <v>9285</v>
      </c>
      <c r="J674" s="45" t="str">
        <f t="shared" si="10"/>
        <v/>
      </c>
    </row>
    <row r="675" spans="1:10" x14ac:dyDescent="0.25">
      <c r="A675" s="43">
        <v>44936</v>
      </c>
      <c r="B675" s="40" t="s">
        <v>10503</v>
      </c>
      <c r="C675" s="40" t="s">
        <v>8992</v>
      </c>
      <c r="D675" s="40" t="s">
        <v>10504</v>
      </c>
      <c r="E675" s="38">
        <v>2305530</v>
      </c>
      <c r="F675" s="42" t="s">
        <v>8998</v>
      </c>
      <c r="G675" s="38">
        <v>230553</v>
      </c>
      <c r="H675" s="40" t="s">
        <v>9072</v>
      </c>
      <c r="I675" s="40" t="s">
        <v>9073</v>
      </c>
      <c r="J675" s="45" t="str">
        <f t="shared" si="10"/>
        <v/>
      </c>
    </row>
    <row r="676" spans="1:10" x14ac:dyDescent="0.25">
      <c r="A676" s="43">
        <v>44936</v>
      </c>
      <c r="B676" s="40" t="s">
        <v>10505</v>
      </c>
      <c r="C676" s="40" t="s">
        <v>8992</v>
      </c>
      <c r="D676" s="40" t="s">
        <v>10506</v>
      </c>
      <c r="E676" s="38">
        <v>3254610</v>
      </c>
      <c r="F676" s="42" t="s">
        <v>8998</v>
      </c>
      <c r="G676" s="38">
        <v>325461</v>
      </c>
      <c r="H676" s="40" t="s">
        <v>10376</v>
      </c>
      <c r="I676" s="40" t="s">
        <v>10377</v>
      </c>
      <c r="J676" s="45" t="str">
        <f t="shared" si="10"/>
        <v/>
      </c>
    </row>
    <row r="677" spans="1:10" x14ac:dyDescent="0.25">
      <c r="A677" s="43">
        <v>44936</v>
      </c>
      <c r="B677" s="40" t="s">
        <v>10507</v>
      </c>
      <c r="C677" s="40" t="s">
        <v>8992</v>
      </c>
      <c r="D677" s="40" t="s">
        <v>10508</v>
      </c>
      <c r="E677" s="38">
        <v>273203</v>
      </c>
      <c r="F677" s="42" t="s">
        <v>8998</v>
      </c>
      <c r="G677" s="38">
        <v>27320</v>
      </c>
      <c r="H677" s="40" t="s">
        <v>9001</v>
      </c>
      <c r="I677" s="40" t="s">
        <v>9002</v>
      </c>
      <c r="J677" s="45" t="str">
        <f t="shared" si="10"/>
        <v/>
      </c>
    </row>
    <row r="678" spans="1:10" x14ac:dyDescent="0.25">
      <c r="A678" s="43">
        <v>44936</v>
      </c>
      <c r="B678" s="40" t="s">
        <v>10509</v>
      </c>
      <c r="C678" s="40" t="s">
        <v>8992</v>
      </c>
      <c r="D678" s="40" t="s">
        <v>9363</v>
      </c>
      <c r="E678" s="38">
        <v>1412496</v>
      </c>
      <c r="F678" s="42" t="s">
        <v>8998</v>
      </c>
      <c r="G678" s="38">
        <v>141250</v>
      </c>
      <c r="H678" s="40" t="s">
        <v>9001</v>
      </c>
      <c r="I678" s="40" t="s">
        <v>9002</v>
      </c>
      <c r="J678" s="45" t="str">
        <f t="shared" si="10"/>
        <v/>
      </c>
    </row>
    <row r="679" spans="1:10" x14ac:dyDescent="0.25">
      <c r="A679" s="43">
        <v>44936</v>
      </c>
      <c r="B679" s="40" t="s">
        <v>10276</v>
      </c>
      <c r="C679" s="40" t="s">
        <v>8992</v>
      </c>
      <c r="D679" s="40" t="s">
        <v>9201</v>
      </c>
      <c r="E679" s="38">
        <v>1244320</v>
      </c>
      <c r="F679" s="42" t="s">
        <v>8998</v>
      </c>
      <c r="G679" s="38">
        <v>124432</v>
      </c>
      <c r="H679" s="40" t="s">
        <v>9001</v>
      </c>
      <c r="I679" s="40" t="s">
        <v>9002</v>
      </c>
      <c r="J679" s="45" t="str">
        <f t="shared" si="10"/>
        <v/>
      </c>
    </row>
    <row r="680" spans="1:10" x14ac:dyDescent="0.25">
      <c r="A680" s="43">
        <v>44936</v>
      </c>
      <c r="B680" s="40" t="s">
        <v>10510</v>
      </c>
      <c r="C680" s="40" t="s">
        <v>8992</v>
      </c>
      <c r="D680" s="40" t="s">
        <v>10511</v>
      </c>
      <c r="E680" s="38">
        <v>2370004</v>
      </c>
      <c r="F680" s="42" t="s">
        <v>8998</v>
      </c>
      <c r="G680" s="38">
        <v>237000</v>
      </c>
      <c r="H680" s="40" t="s">
        <v>9284</v>
      </c>
      <c r="I680" s="40" t="s">
        <v>9285</v>
      </c>
      <c r="J680" s="45" t="str">
        <f t="shared" si="10"/>
        <v/>
      </c>
    </row>
    <row r="681" spans="1:10" x14ac:dyDescent="0.25">
      <c r="A681" s="43">
        <v>44936</v>
      </c>
      <c r="B681" s="40" t="s">
        <v>10512</v>
      </c>
      <c r="C681" s="40" t="s">
        <v>8992</v>
      </c>
      <c r="D681" s="40" t="s">
        <v>10511</v>
      </c>
      <c r="E681" s="38">
        <v>678720</v>
      </c>
      <c r="F681" s="42" t="s">
        <v>8998</v>
      </c>
      <c r="G681" s="38">
        <v>67872</v>
      </c>
      <c r="H681" s="40" t="s">
        <v>9284</v>
      </c>
      <c r="I681" s="40" t="s">
        <v>9285</v>
      </c>
      <c r="J681" s="45" t="str">
        <f t="shared" si="10"/>
        <v/>
      </c>
    </row>
    <row r="682" spans="1:10" x14ac:dyDescent="0.25">
      <c r="A682" s="43">
        <v>44936</v>
      </c>
      <c r="B682" s="40" t="s">
        <v>10516</v>
      </c>
      <c r="C682" s="40" t="s">
        <v>8992</v>
      </c>
      <c r="D682" s="40" t="s">
        <v>10517</v>
      </c>
      <c r="E682" s="38">
        <v>910676</v>
      </c>
      <c r="F682" s="42" t="s">
        <v>8998</v>
      </c>
      <c r="G682" s="38">
        <v>91068</v>
      </c>
      <c r="H682" s="40" t="s">
        <v>9725</v>
      </c>
      <c r="I682" s="40" t="s">
        <v>9726</v>
      </c>
      <c r="J682" s="45" t="str">
        <f t="shared" si="10"/>
        <v/>
      </c>
    </row>
    <row r="683" spans="1:10" x14ac:dyDescent="0.25">
      <c r="A683" s="43">
        <v>44936</v>
      </c>
      <c r="B683" s="40" t="s">
        <v>10518</v>
      </c>
      <c r="C683" s="40" t="s">
        <v>8992</v>
      </c>
      <c r="D683" s="40" t="s">
        <v>10519</v>
      </c>
      <c r="E683" s="38">
        <v>1366013</v>
      </c>
      <c r="F683" s="42" t="s">
        <v>8998</v>
      </c>
      <c r="G683" s="38">
        <v>136601</v>
      </c>
      <c r="H683" s="40" t="s">
        <v>9284</v>
      </c>
      <c r="I683" s="40" t="s">
        <v>9285</v>
      </c>
      <c r="J683" s="45" t="str">
        <f t="shared" si="10"/>
        <v/>
      </c>
    </row>
    <row r="684" spans="1:10" x14ac:dyDescent="0.25">
      <c r="A684" s="43">
        <v>44936</v>
      </c>
      <c r="B684" s="40" t="s">
        <v>10520</v>
      </c>
      <c r="C684" s="40" t="s">
        <v>8992</v>
      </c>
      <c r="D684" s="40" t="s">
        <v>10521</v>
      </c>
      <c r="E684" s="38">
        <v>1730400</v>
      </c>
      <c r="F684" s="42" t="s">
        <v>8998</v>
      </c>
      <c r="G684" s="38">
        <v>173040</v>
      </c>
      <c r="H684" s="40" t="s">
        <v>10522</v>
      </c>
      <c r="I684" s="40" t="s">
        <v>10523</v>
      </c>
      <c r="J684" s="45" t="str">
        <f t="shared" si="10"/>
        <v/>
      </c>
    </row>
    <row r="685" spans="1:10" x14ac:dyDescent="0.25">
      <c r="A685" s="43">
        <v>44936</v>
      </c>
      <c r="B685" s="40" t="s">
        <v>10524</v>
      </c>
      <c r="C685" s="40" t="s">
        <v>8992</v>
      </c>
      <c r="D685" s="40" t="s">
        <v>10525</v>
      </c>
      <c r="E685" s="38">
        <v>1569146</v>
      </c>
      <c r="F685" s="42" t="s">
        <v>8998</v>
      </c>
      <c r="G685" s="38">
        <v>156915</v>
      </c>
      <c r="H685" s="40" t="s">
        <v>10522</v>
      </c>
      <c r="I685" s="40" t="s">
        <v>10523</v>
      </c>
      <c r="J685" s="45" t="str">
        <f t="shared" si="10"/>
        <v/>
      </c>
    </row>
    <row r="686" spans="1:10" x14ac:dyDescent="0.25">
      <c r="A686" s="43">
        <v>44936</v>
      </c>
      <c r="B686" s="40" t="s">
        <v>10526</v>
      </c>
      <c r="C686" s="40" t="s">
        <v>8992</v>
      </c>
      <c r="D686" s="40" t="s">
        <v>10527</v>
      </c>
      <c r="E686" s="38">
        <v>1906478</v>
      </c>
      <c r="F686" s="42" t="s">
        <v>8998</v>
      </c>
      <c r="G686" s="38">
        <v>190648</v>
      </c>
      <c r="H686" s="40" t="s">
        <v>9295</v>
      </c>
      <c r="I686" s="40" t="s">
        <v>9296</v>
      </c>
      <c r="J686" s="45" t="str">
        <f t="shared" si="10"/>
        <v/>
      </c>
    </row>
    <row r="687" spans="1:10" x14ac:dyDescent="0.25">
      <c r="A687" s="43">
        <v>44936</v>
      </c>
      <c r="B687" s="40" t="s">
        <v>10528</v>
      </c>
      <c r="C687" s="40" t="s">
        <v>8992</v>
      </c>
      <c r="D687" s="40" t="s">
        <v>10529</v>
      </c>
      <c r="E687" s="38">
        <v>59801155</v>
      </c>
      <c r="F687" s="42" t="s">
        <v>8998</v>
      </c>
      <c r="G687" s="38">
        <v>5980116</v>
      </c>
      <c r="H687" s="40" t="s">
        <v>9295</v>
      </c>
      <c r="I687" s="40" t="s">
        <v>9296</v>
      </c>
      <c r="J687" s="45" t="str">
        <f t="shared" si="10"/>
        <v/>
      </c>
    </row>
    <row r="688" spans="1:10" x14ac:dyDescent="0.25">
      <c r="A688" s="43">
        <v>44936</v>
      </c>
      <c r="B688" s="40" t="s">
        <v>10530</v>
      </c>
      <c r="C688" s="40" t="s">
        <v>8992</v>
      </c>
      <c r="D688" s="40" t="s">
        <v>10531</v>
      </c>
      <c r="E688" s="38">
        <v>734310</v>
      </c>
      <c r="F688" s="42" t="s">
        <v>8998</v>
      </c>
      <c r="G688" s="38">
        <v>73431</v>
      </c>
      <c r="H688" s="40" t="s">
        <v>9337</v>
      </c>
      <c r="I688" s="40" t="s">
        <v>9338</v>
      </c>
      <c r="J688" s="45" t="str">
        <f t="shared" si="10"/>
        <v/>
      </c>
    </row>
    <row r="689" spans="1:10" x14ac:dyDescent="0.25">
      <c r="A689" s="43">
        <v>44936</v>
      </c>
      <c r="B689" s="40" t="s">
        <v>10532</v>
      </c>
      <c r="C689" s="40" t="s">
        <v>8992</v>
      </c>
      <c r="D689" s="40" t="s">
        <v>10533</v>
      </c>
      <c r="E689" s="38">
        <v>8277074</v>
      </c>
      <c r="F689" s="42" t="s">
        <v>8998</v>
      </c>
      <c r="G689" s="38">
        <v>827707</v>
      </c>
      <c r="H689" s="40" t="s">
        <v>9311</v>
      </c>
      <c r="I689" s="40" t="s">
        <v>9312</v>
      </c>
      <c r="J689" s="45" t="str">
        <f t="shared" si="10"/>
        <v/>
      </c>
    </row>
    <row r="690" spans="1:10" x14ac:dyDescent="0.25">
      <c r="A690" s="43">
        <v>44936</v>
      </c>
      <c r="B690" s="40" t="s">
        <v>10534</v>
      </c>
      <c r="C690" s="40" t="s">
        <v>8992</v>
      </c>
      <c r="D690" s="40" t="s">
        <v>10535</v>
      </c>
      <c r="E690" s="38">
        <v>1272600</v>
      </c>
      <c r="F690" s="42" t="s">
        <v>8998</v>
      </c>
      <c r="G690" s="38">
        <v>127260</v>
      </c>
      <c r="H690" s="40" t="s">
        <v>9315</v>
      </c>
      <c r="I690" s="40" t="s">
        <v>9316</v>
      </c>
      <c r="J690" s="45" t="str">
        <f t="shared" si="10"/>
        <v/>
      </c>
    </row>
    <row r="691" spans="1:10" x14ac:dyDescent="0.25">
      <c r="A691" s="43">
        <v>44936</v>
      </c>
      <c r="B691" s="40" t="s">
        <v>10536</v>
      </c>
      <c r="C691" s="40" t="s">
        <v>8992</v>
      </c>
      <c r="D691" s="40" t="s">
        <v>10537</v>
      </c>
      <c r="E691" s="38">
        <v>6972439</v>
      </c>
      <c r="F691" s="42" t="s">
        <v>8998</v>
      </c>
      <c r="G691" s="38">
        <v>697244</v>
      </c>
      <c r="H691" s="40" t="s">
        <v>9315</v>
      </c>
      <c r="I691" s="40" t="s">
        <v>9316</v>
      </c>
      <c r="J691" s="45" t="str">
        <f t="shared" si="10"/>
        <v/>
      </c>
    </row>
    <row r="692" spans="1:10" x14ac:dyDescent="0.25">
      <c r="A692" s="43">
        <v>44936</v>
      </c>
      <c r="B692" s="40" t="s">
        <v>10538</v>
      </c>
      <c r="C692" s="40" t="s">
        <v>8992</v>
      </c>
      <c r="D692" s="40" t="s">
        <v>10539</v>
      </c>
      <c r="E692" s="38">
        <v>1696800</v>
      </c>
      <c r="F692" s="42" t="s">
        <v>8998</v>
      </c>
      <c r="G692" s="38">
        <v>169680</v>
      </c>
      <c r="H692" s="40" t="s">
        <v>9307</v>
      </c>
      <c r="I692" s="40" t="s">
        <v>9308</v>
      </c>
      <c r="J692" s="45" t="str">
        <f t="shared" si="10"/>
        <v/>
      </c>
    </row>
    <row r="693" spans="1:10" x14ac:dyDescent="0.25">
      <c r="A693" s="43">
        <v>44936</v>
      </c>
      <c r="B693" s="40" t="s">
        <v>10540</v>
      </c>
      <c r="C693" s="40" t="s">
        <v>8992</v>
      </c>
      <c r="D693" s="40" t="s">
        <v>10541</v>
      </c>
      <c r="E693" s="38">
        <v>11325816</v>
      </c>
      <c r="F693" s="42" t="s">
        <v>8998</v>
      </c>
      <c r="G693" s="38">
        <v>1132582</v>
      </c>
      <c r="H693" s="40" t="s">
        <v>9343</v>
      </c>
      <c r="I693" s="40" t="s">
        <v>9344</v>
      </c>
      <c r="J693" s="45" t="str">
        <f t="shared" si="10"/>
        <v/>
      </c>
    </row>
    <row r="694" spans="1:10" x14ac:dyDescent="0.25">
      <c r="A694" s="43">
        <v>44936</v>
      </c>
      <c r="B694" s="40" t="s">
        <v>10542</v>
      </c>
      <c r="C694" s="40" t="s">
        <v>8992</v>
      </c>
      <c r="D694" s="40" t="s">
        <v>10543</v>
      </c>
      <c r="E694" s="38">
        <v>6540369</v>
      </c>
      <c r="F694" s="42" t="s">
        <v>8998</v>
      </c>
      <c r="G694" s="38">
        <v>654037</v>
      </c>
      <c r="H694" s="40" t="s">
        <v>9289</v>
      </c>
      <c r="I694" s="40" t="s">
        <v>9290</v>
      </c>
      <c r="J694" s="45" t="str">
        <f t="shared" si="10"/>
        <v/>
      </c>
    </row>
    <row r="695" spans="1:10" x14ac:dyDescent="0.25">
      <c r="A695" s="43">
        <v>44936</v>
      </c>
      <c r="B695" s="40" t="s">
        <v>10544</v>
      </c>
      <c r="C695" s="40" t="s">
        <v>8992</v>
      </c>
      <c r="D695" s="40" t="s">
        <v>10545</v>
      </c>
      <c r="E695" s="38">
        <v>6089710</v>
      </c>
      <c r="F695" s="42" t="s">
        <v>8998</v>
      </c>
      <c r="G695" s="38">
        <v>608971</v>
      </c>
      <c r="H695" s="40" t="s">
        <v>10546</v>
      </c>
      <c r="I695" s="40" t="s">
        <v>10547</v>
      </c>
      <c r="J695" s="45" t="str">
        <f t="shared" si="10"/>
        <v/>
      </c>
    </row>
    <row r="696" spans="1:10" x14ac:dyDescent="0.25">
      <c r="A696" s="43">
        <v>44936</v>
      </c>
      <c r="B696" s="40" t="s">
        <v>10548</v>
      </c>
      <c r="C696" s="40" t="s">
        <v>8992</v>
      </c>
      <c r="D696" s="40" t="s">
        <v>10549</v>
      </c>
      <c r="E696" s="38">
        <v>2595600</v>
      </c>
      <c r="F696" s="42" t="s">
        <v>8998</v>
      </c>
      <c r="G696" s="38">
        <v>259560</v>
      </c>
      <c r="H696" s="40" t="s">
        <v>10546</v>
      </c>
      <c r="I696" s="40" t="s">
        <v>10547</v>
      </c>
      <c r="J696" s="45" t="str">
        <f t="shared" si="10"/>
        <v/>
      </c>
    </row>
    <row r="697" spans="1:10" x14ac:dyDescent="0.25">
      <c r="A697" s="43">
        <v>44936</v>
      </c>
      <c r="B697" s="40" t="s">
        <v>10550</v>
      </c>
      <c r="C697" s="40" t="s">
        <v>8992</v>
      </c>
      <c r="D697" s="40" t="s">
        <v>10551</v>
      </c>
      <c r="E697" s="38">
        <v>14344815</v>
      </c>
      <c r="F697" s="42" t="s">
        <v>8998</v>
      </c>
      <c r="G697" s="38">
        <v>1434482</v>
      </c>
      <c r="H697" s="40" t="s">
        <v>9327</v>
      </c>
      <c r="I697" s="40" t="s">
        <v>9328</v>
      </c>
      <c r="J697" s="45" t="str">
        <f t="shared" si="10"/>
        <v/>
      </c>
    </row>
    <row r="698" spans="1:10" x14ac:dyDescent="0.25">
      <c r="A698" s="43">
        <v>44936</v>
      </c>
      <c r="B698" s="40" t="s">
        <v>10552</v>
      </c>
      <c r="C698" s="40" t="s">
        <v>8992</v>
      </c>
      <c r="D698" s="40" t="s">
        <v>10553</v>
      </c>
      <c r="E698" s="38">
        <v>1505460</v>
      </c>
      <c r="F698" s="42" t="s">
        <v>8998</v>
      </c>
      <c r="G698" s="38">
        <v>150546</v>
      </c>
      <c r="H698" s="40" t="s">
        <v>9301</v>
      </c>
      <c r="I698" s="40" t="s">
        <v>9302</v>
      </c>
      <c r="J698" s="45" t="str">
        <f t="shared" si="10"/>
        <v/>
      </c>
    </row>
    <row r="699" spans="1:10" x14ac:dyDescent="0.25">
      <c r="A699" s="43">
        <v>44936</v>
      </c>
      <c r="B699" s="40" t="s">
        <v>10554</v>
      </c>
      <c r="C699" s="40" t="s">
        <v>8992</v>
      </c>
      <c r="D699" s="40" t="s">
        <v>10555</v>
      </c>
      <c r="E699" s="38">
        <v>2134653</v>
      </c>
      <c r="F699" s="42" t="s">
        <v>8998</v>
      </c>
      <c r="G699" s="38">
        <v>213465</v>
      </c>
      <c r="H699" s="40" t="s">
        <v>9355</v>
      </c>
      <c r="I699" s="40" t="s">
        <v>9356</v>
      </c>
      <c r="J699" s="45" t="str">
        <f t="shared" si="10"/>
        <v/>
      </c>
    </row>
    <row r="700" spans="1:10" x14ac:dyDescent="0.25">
      <c r="A700" s="43">
        <v>44936</v>
      </c>
      <c r="B700" s="40" t="s">
        <v>10556</v>
      </c>
      <c r="C700" s="40" t="s">
        <v>8992</v>
      </c>
      <c r="D700" s="40" t="s">
        <v>10557</v>
      </c>
      <c r="E700" s="38">
        <v>4793933</v>
      </c>
      <c r="F700" s="42" t="s">
        <v>8998</v>
      </c>
      <c r="G700" s="38">
        <v>479393</v>
      </c>
      <c r="H700" s="40" t="s">
        <v>9347</v>
      </c>
      <c r="I700" s="40" t="s">
        <v>9348</v>
      </c>
      <c r="J700" s="45" t="str">
        <f t="shared" si="10"/>
        <v/>
      </c>
    </row>
    <row r="701" spans="1:10" x14ac:dyDescent="0.25">
      <c r="A701" s="43">
        <v>44936</v>
      </c>
      <c r="B701" s="40" t="s">
        <v>10558</v>
      </c>
      <c r="C701" s="40" t="s">
        <v>8992</v>
      </c>
      <c r="D701" s="40" t="s">
        <v>10559</v>
      </c>
      <c r="E701" s="38">
        <v>2042798</v>
      </c>
      <c r="F701" s="42" t="s">
        <v>8998</v>
      </c>
      <c r="G701" s="38">
        <v>204280</v>
      </c>
      <c r="H701" s="40" t="s">
        <v>9284</v>
      </c>
      <c r="I701" s="40" t="s">
        <v>9285</v>
      </c>
      <c r="J701" s="45" t="str">
        <f t="shared" si="10"/>
        <v/>
      </c>
    </row>
    <row r="702" spans="1:10" x14ac:dyDescent="0.25">
      <c r="A702" s="43">
        <v>44937</v>
      </c>
      <c r="B702" s="40" t="s">
        <v>9062</v>
      </c>
      <c r="C702" s="40" t="s">
        <v>10562</v>
      </c>
      <c r="D702" s="40" t="s">
        <v>8994</v>
      </c>
      <c r="E702" s="38">
        <v>-111058</v>
      </c>
      <c r="F702" s="42" t="s">
        <v>9114</v>
      </c>
      <c r="G702" s="38">
        <v>-8885</v>
      </c>
      <c r="H702" s="40" t="s">
        <v>9284</v>
      </c>
      <c r="I702" s="40" t="s">
        <v>9285</v>
      </c>
      <c r="J702" s="45" t="str">
        <f t="shared" si="10"/>
        <v>ht</v>
      </c>
    </row>
    <row r="703" spans="1:10" x14ac:dyDescent="0.25">
      <c r="A703" s="43">
        <v>44937</v>
      </c>
      <c r="B703" s="40" t="s">
        <v>9063</v>
      </c>
      <c r="C703" s="40" t="s">
        <v>10562</v>
      </c>
      <c r="D703" s="40" t="s">
        <v>8994</v>
      </c>
      <c r="E703" s="38">
        <v>-371250</v>
      </c>
      <c r="F703" s="42" t="s">
        <v>9114</v>
      </c>
      <c r="G703" s="38">
        <v>-29700</v>
      </c>
      <c r="H703" s="40" t="s">
        <v>9284</v>
      </c>
      <c r="I703" s="40" t="s">
        <v>9285</v>
      </c>
      <c r="J703" s="45" t="str">
        <f t="shared" si="10"/>
        <v>ht</v>
      </c>
    </row>
    <row r="704" spans="1:10" x14ac:dyDescent="0.25">
      <c r="A704" s="43">
        <v>44937</v>
      </c>
      <c r="B704" s="40" t="s">
        <v>10106</v>
      </c>
      <c r="C704" s="40" t="s">
        <v>9443</v>
      </c>
      <c r="D704" s="40" t="s">
        <v>8994</v>
      </c>
      <c r="E704" s="38">
        <v>-795635</v>
      </c>
      <c r="F704" s="42" t="s">
        <v>9114</v>
      </c>
      <c r="G704" s="38">
        <v>-63651</v>
      </c>
      <c r="H704" s="40" t="s">
        <v>9001</v>
      </c>
      <c r="I704" s="40" t="s">
        <v>9002</v>
      </c>
      <c r="J704" s="45" t="str">
        <f t="shared" si="10"/>
        <v>ht</v>
      </c>
    </row>
    <row r="705" spans="1:10" x14ac:dyDescent="0.25">
      <c r="A705" s="43">
        <v>44937</v>
      </c>
      <c r="B705" s="40" t="s">
        <v>10170</v>
      </c>
      <c r="C705" s="40" t="s">
        <v>9443</v>
      </c>
      <c r="D705" s="40" t="s">
        <v>8994</v>
      </c>
      <c r="E705" s="38">
        <v>-220293</v>
      </c>
      <c r="F705" s="42" t="s">
        <v>9114</v>
      </c>
      <c r="G705" s="38">
        <v>-17623</v>
      </c>
      <c r="H705" s="40" t="s">
        <v>9001</v>
      </c>
      <c r="I705" s="40" t="s">
        <v>9002</v>
      </c>
      <c r="J705" s="45" t="str">
        <f t="shared" si="10"/>
        <v>ht</v>
      </c>
    </row>
    <row r="706" spans="1:10" x14ac:dyDescent="0.25">
      <c r="A706" s="43">
        <v>44937</v>
      </c>
      <c r="B706" s="40" t="s">
        <v>10563</v>
      </c>
      <c r="C706" s="40" t="s">
        <v>8992</v>
      </c>
      <c r="D706" s="40" t="s">
        <v>10564</v>
      </c>
      <c r="E706" s="38">
        <v>3460800</v>
      </c>
      <c r="F706" s="42" t="s">
        <v>8998</v>
      </c>
      <c r="G706" s="38">
        <v>346080</v>
      </c>
      <c r="H706" s="40" t="s">
        <v>9068</v>
      </c>
      <c r="I706" s="40" t="s">
        <v>9069</v>
      </c>
      <c r="J706" s="45" t="str">
        <f t="shared" si="10"/>
        <v/>
      </c>
    </row>
    <row r="707" spans="1:10" x14ac:dyDescent="0.25">
      <c r="A707" s="43">
        <v>44937</v>
      </c>
      <c r="B707" s="40" t="s">
        <v>10565</v>
      </c>
      <c r="C707" s="40" t="s">
        <v>8992</v>
      </c>
      <c r="D707" s="40" t="s">
        <v>9660</v>
      </c>
      <c r="E707" s="38">
        <v>3699863</v>
      </c>
      <c r="F707" s="42" t="s">
        <v>8998</v>
      </c>
      <c r="G707" s="38">
        <v>369986</v>
      </c>
      <c r="H707" s="40" t="s">
        <v>9284</v>
      </c>
      <c r="I707" s="40" t="s">
        <v>9285</v>
      </c>
      <c r="J707" s="45" t="str">
        <f t="shared" si="10"/>
        <v/>
      </c>
    </row>
    <row r="708" spans="1:10" x14ac:dyDescent="0.25">
      <c r="A708" s="43">
        <v>44937</v>
      </c>
      <c r="B708" s="40" t="s">
        <v>10566</v>
      </c>
      <c r="C708" s="40" t="s">
        <v>8992</v>
      </c>
      <c r="D708" s="40" t="s">
        <v>10567</v>
      </c>
      <c r="E708" s="38">
        <v>7243530</v>
      </c>
      <c r="F708" s="42" t="s">
        <v>8998</v>
      </c>
      <c r="G708" s="38">
        <v>724353</v>
      </c>
      <c r="H708" s="40" t="s">
        <v>9558</v>
      </c>
      <c r="I708" s="40" t="s">
        <v>9559</v>
      </c>
      <c r="J708" s="45" t="str">
        <f t="shared" si="10"/>
        <v/>
      </c>
    </row>
    <row r="709" spans="1:10" x14ac:dyDescent="0.25">
      <c r="A709" s="43">
        <v>44937</v>
      </c>
      <c r="B709" s="40" t="s">
        <v>10568</v>
      </c>
      <c r="C709" s="40" t="s">
        <v>8992</v>
      </c>
      <c r="D709" s="40" t="s">
        <v>10569</v>
      </c>
      <c r="E709" s="38">
        <v>1412496</v>
      </c>
      <c r="F709" s="42" t="s">
        <v>8998</v>
      </c>
      <c r="G709" s="38">
        <v>141250</v>
      </c>
      <c r="H709" s="40" t="s">
        <v>9001</v>
      </c>
      <c r="I709" s="40" t="s">
        <v>9002</v>
      </c>
      <c r="J709" s="45" t="str">
        <f t="shared" ref="J709:J772" si="11">IF(E709&lt;0,"ht","")</f>
        <v/>
      </c>
    </row>
    <row r="710" spans="1:10" x14ac:dyDescent="0.25">
      <c r="A710" s="43">
        <v>44937</v>
      </c>
      <c r="B710" s="40" t="s">
        <v>10570</v>
      </c>
      <c r="C710" s="40" t="s">
        <v>8992</v>
      </c>
      <c r="D710" s="40" t="s">
        <v>10571</v>
      </c>
      <c r="E710" s="38">
        <v>150546</v>
      </c>
      <c r="F710" s="42" t="s">
        <v>8998</v>
      </c>
      <c r="G710" s="38">
        <v>15055</v>
      </c>
      <c r="H710" s="40" t="s">
        <v>9001</v>
      </c>
      <c r="I710" s="40" t="s">
        <v>9002</v>
      </c>
      <c r="J710" s="45" t="str">
        <f t="shared" si="11"/>
        <v/>
      </c>
    </row>
    <row r="711" spans="1:10" x14ac:dyDescent="0.25">
      <c r="A711" s="43">
        <v>44937</v>
      </c>
      <c r="B711" s="40" t="s">
        <v>10572</v>
      </c>
      <c r="C711" s="40" t="s">
        <v>8992</v>
      </c>
      <c r="D711" s="40" t="s">
        <v>10573</v>
      </c>
      <c r="E711" s="38">
        <v>641314</v>
      </c>
      <c r="F711" s="42" t="s">
        <v>8998</v>
      </c>
      <c r="G711" s="38">
        <v>64131</v>
      </c>
      <c r="H711" s="40" t="s">
        <v>9001</v>
      </c>
      <c r="I711" s="40" t="s">
        <v>9002</v>
      </c>
      <c r="J711" s="45" t="str">
        <f t="shared" si="11"/>
        <v/>
      </c>
    </row>
    <row r="712" spans="1:10" x14ac:dyDescent="0.25">
      <c r="A712" s="43">
        <v>44937</v>
      </c>
      <c r="B712" s="40" t="s">
        <v>10277</v>
      </c>
      <c r="C712" s="40" t="s">
        <v>8992</v>
      </c>
      <c r="D712" s="40" t="s">
        <v>10575</v>
      </c>
      <c r="E712" s="38">
        <v>3460800</v>
      </c>
      <c r="F712" s="42" t="s">
        <v>8998</v>
      </c>
      <c r="G712" s="38">
        <v>346080</v>
      </c>
      <c r="H712" s="40" t="s">
        <v>9183</v>
      </c>
      <c r="I712" s="40" t="s">
        <v>9184</v>
      </c>
      <c r="J712" s="45" t="str">
        <f t="shared" si="11"/>
        <v/>
      </c>
    </row>
    <row r="713" spans="1:10" x14ac:dyDescent="0.25">
      <c r="A713" s="43">
        <v>44937</v>
      </c>
      <c r="B713" s="40" t="s">
        <v>10576</v>
      </c>
      <c r="C713" s="40" t="s">
        <v>8992</v>
      </c>
      <c r="D713" s="40" t="s">
        <v>10577</v>
      </c>
      <c r="E713" s="38">
        <v>1730400</v>
      </c>
      <c r="F713" s="42" t="s">
        <v>8998</v>
      </c>
      <c r="G713" s="38">
        <v>173040</v>
      </c>
      <c r="H713" s="40" t="s">
        <v>9498</v>
      </c>
      <c r="I713" s="40" t="s">
        <v>9499</v>
      </c>
      <c r="J713" s="45" t="str">
        <f t="shared" si="11"/>
        <v/>
      </c>
    </row>
    <row r="714" spans="1:10" x14ac:dyDescent="0.25">
      <c r="A714" s="43">
        <v>44937</v>
      </c>
      <c r="B714" s="40" t="s">
        <v>10578</v>
      </c>
      <c r="C714" s="40" t="s">
        <v>8992</v>
      </c>
      <c r="D714" s="40" t="s">
        <v>10579</v>
      </c>
      <c r="E714" s="38">
        <v>6551034</v>
      </c>
      <c r="F714" s="42" t="s">
        <v>8998</v>
      </c>
      <c r="G714" s="38">
        <v>655103</v>
      </c>
      <c r="H714" s="40" t="s">
        <v>9141</v>
      </c>
      <c r="I714" s="40" t="s">
        <v>9142</v>
      </c>
      <c r="J714" s="45" t="str">
        <f t="shared" si="11"/>
        <v/>
      </c>
    </row>
    <row r="715" spans="1:10" x14ac:dyDescent="0.25">
      <c r="A715" s="43">
        <v>44937</v>
      </c>
      <c r="B715" s="40" t="s">
        <v>10580</v>
      </c>
      <c r="C715" s="40" t="s">
        <v>8992</v>
      </c>
      <c r="D715" s="40" t="s">
        <v>10053</v>
      </c>
      <c r="E715" s="38">
        <v>364270</v>
      </c>
      <c r="F715" s="42" t="s">
        <v>8998</v>
      </c>
      <c r="G715" s="38">
        <v>36427</v>
      </c>
      <c r="H715" s="40" t="s">
        <v>9001</v>
      </c>
      <c r="I715" s="40" t="s">
        <v>9002</v>
      </c>
      <c r="J715" s="45" t="str">
        <f t="shared" si="11"/>
        <v/>
      </c>
    </row>
    <row r="716" spans="1:10" x14ac:dyDescent="0.25">
      <c r="A716" s="43">
        <v>44937</v>
      </c>
      <c r="B716" s="40" t="s">
        <v>10581</v>
      </c>
      <c r="C716" s="40" t="s">
        <v>8992</v>
      </c>
      <c r="D716" s="40" t="s">
        <v>10582</v>
      </c>
      <c r="E716" s="38">
        <v>826588</v>
      </c>
      <c r="F716" s="42" t="s">
        <v>8998</v>
      </c>
      <c r="G716" s="38">
        <v>82659</v>
      </c>
      <c r="H716" s="40" t="s">
        <v>9725</v>
      </c>
      <c r="I716" s="40" t="s">
        <v>9726</v>
      </c>
      <c r="J716" s="45" t="str">
        <f t="shared" si="11"/>
        <v/>
      </c>
    </row>
    <row r="717" spans="1:10" x14ac:dyDescent="0.25">
      <c r="A717" s="43">
        <v>44937</v>
      </c>
      <c r="B717" s="40" t="s">
        <v>10583</v>
      </c>
      <c r="C717" s="40" t="s">
        <v>8992</v>
      </c>
      <c r="D717" s="40" t="s">
        <v>10584</v>
      </c>
      <c r="E717" s="38">
        <v>5819502</v>
      </c>
      <c r="F717" s="42" t="s">
        <v>8998</v>
      </c>
      <c r="G717" s="38">
        <v>581950</v>
      </c>
      <c r="H717" s="40" t="s">
        <v>9725</v>
      </c>
      <c r="I717" s="40" t="s">
        <v>9726</v>
      </c>
      <c r="J717" s="45" t="str">
        <f t="shared" si="11"/>
        <v/>
      </c>
    </row>
    <row r="718" spans="1:10" x14ac:dyDescent="0.25">
      <c r="A718" s="43">
        <v>44937</v>
      </c>
      <c r="B718" s="40" t="s">
        <v>10585</v>
      </c>
      <c r="C718" s="40" t="s">
        <v>8992</v>
      </c>
      <c r="D718" s="40" t="s">
        <v>10254</v>
      </c>
      <c r="E718" s="38">
        <v>1050668</v>
      </c>
      <c r="F718" s="42" t="s">
        <v>8998</v>
      </c>
      <c r="G718" s="38">
        <v>105067</v>
      </c>
      <c r="H718" s="40" t="s">
        <v>9001</v>
      </c>
      <c r="I718" s="40" t="s">
        <v>9002</v>
      </c>
      <c r="J718" s="45" t="str">
        <f t="shared" si="11"/>
        <v/>
      </c>
    </row>
    <row r="719" spans="1:10" x14ac:dyDescent="0.25">
      <c r="A719" s="43">
        <v>44937</v>
      </c>
      <c r="B719" s="40" t="s">
        <v>10586</v>
      </c>
      <c r="C719" s="40" t="s">
        <v>8992</v>
      </c>
      <c r="D719" s="40" t="s">
        <v>10587</v>
      </c>
      <c r="E719" s="38">
        <v>2617230</v>
      </c>
      <c r="F719" s="42" t="s">
        <v>8998</v>
      </c>
      <c r="G719" s="38">
        <v>261723</v>
      </c>
      <c r="H719" s="40" t="s">
        <v>9091</v>
      </c>
      <c r="I719" s="40" t="s">
        <v>9092</v>
      </c>
      <c r="J719" s="45" t="str">
        <f t="shared" si="11"/>
        <v/>
      </c>
    </row>
    <row r="720" spans="1:10" x14ac:dyDescent="0.25">
      <c r="A720" s="43">
        <v>44937</v>
      </c>
      <c r="B720" s="40" t="s">
        <v>10588</v>
      </c>
      <c r="C720" s="40" t="s">
        <v>8992</v>
      </c>
      <c r="D720" s="40" t="s">
        <v>10589</v>
      </c>
      <c r="E720" s="38">
        <v>1887986</v>
      </c>
      <c r="F720" s="42" t="s">
        <v>8998</v>
      </c>
      <c r="G720" s="38">
        <v>188799</v>
      </c>
      <c r="H720" s="40" t="s">
        <v>9398</v>
      </c>
      <c r="I720" s="40" t="s">
        <v>9399</v>
      </c>
      <c r="J720" s="45" t="str">
        <f t="shared" si="11"/>
        <v/>
      </c>
    </row>
    <row r="721" spans="1:10" x14ac:dyDescent="0.25">
      <c r="A721" s="43">
        <v>44937</v>
      </c>
      <c r="B721" s="40" t="s">
        <v>10590</v>
      </c>
      <c r="C721" s="40" t="s">
        <v>8992</v>
      </c>
      <c r="D721" s="40" t="s">
        <v>10591</v>
      </c>
      <c r="E721" s="38">
        <v>2868963</v>
      </c>
      <c r="F721" s="42" t="s">
        <v>8998</v>
      </c>
      <c r="G721" s="38">
        <v>286896</v>
      </c>
      <c r="H721" s="40" t="s">
        <v>9394</v>
      </c>
      <c r="I721" s="40" t="s">
        <v>9395</v>
      </c>
      <c r="J721" s="45" t="str">
        <f t="shared" si="11"/>
        <v/>
      </c>
    </row>
    <row r="722" spans="1:10" x14ac:dyDescent="0.25">
      <c r="A722" s="43">
        <v>44937</v>
      </c>
      <c r="B722" s="40" t="s">
        <v>10592</v>
      </c>
      <c r="C722" s="40" t="s">
        <v>8992</v>
      </c>
      <c r="D722" s="40" t="s">
        <v>10593</v>
      </c>
      <c r="E722" s="38">
        <v>2595600</v>
      </c>
      <c r="F722" s="42" t="s">
        <v>8998</v>
      </c>
      <c r="G722" s="38">
        <v>259560</v>
      </c>
      <c r="H722" s="40" t="s">
        <v>9486</v>
      </c>
      <c r="I722" s="40" t="s">
        <v>9487</v>
      </c>
      <c r="J722" s="45" t="str">
        <f t="shared" si="11"/>
        <v/>
      </c>
    </row>
    <row r="723" spans="1:10" x14ac:dyDescent="0.25">
      <c r="A723" s="43">
        <v>44937</v>
      </c>
      <c r="B723" s="40" t="s">
        <v>10594</v>
      </c>
      <c r="C723" s="40" t="s">
        <v>8992</v>
      </c>
      <c r="D723" s="40" t="s">
        <v>10595</v>
      </c>
      <c r="E723" s="38">
        <v>4069048</v>
      </c>
      <c r="F723" s="42" t="s">
        <v>8998</v>
      </c>
      <c r="G723" s="38">
        <v>406905</v>
      </c>
      <c r="H723" s="40" t="s">
        <v>9486</v>
      </c>
      <c r="I723" s="40" t="s">
        <v>9487</v>
      </c>
      <c r="J723" s="45" t="str">
        <f t="shared" si="11"/>
        <v/>
      </c>
    </row>
    <row r="724" spans="1:10" x14ac:dyDescent="0.25">
      <c r="A724" s="43">
        <v>44937</v>
      </c>
      <c r="B724" s="40" t="s">
        <v>10278</v>
      </c>
      <c r="C724" s="40" t="s">
        <v>8992</v>
      </c>
      <c r="D724" s="40" t="s">
        <v>10596</v>
      </c>
      <c r="E724" s="38">
        <v>5125499</v>
      </c>
      <c r="F724" s="42" t="s">
        <v>8998</v>
      </c>
      <c r="G724" s="38">
        <v>512550</v>
      </c>
      <c r="H724" s="40" t="s">
        <v>9268</v>
      </c>
      <c r="I724" s="40" t="s">
        <v>9269</v>
      </c>
      <c r="J724" s="45" t="str">
        <f t="shared" si="11"/>
        <v/>
      </c>
    </row>
    <row r="725" spans="1:10" x14ac:dyDescent="0.25">
      <c r="A725" s="43">
        <v>44937</v>
      </c>
      <c r="B725" s="40" t="s">
        <v>10597</v>
      </c>
      <c r="C725" s="40" t="s">
        <v>8992</v>
      </c>
      <c r="D725" s="40" t="s">
        <v>10598</v>
      </c>
      <c r="E725" s="38">
        <v>5297511</v>
      </c>
      <c r="F725" s="42" t="s">
        <v>8998</v>
      </c>
      <c r="G725" s="38">
        <v>529751</v>
      </c>
      <c r="H725" s="40" t="s">
        <v>9183</v>
      </c>
      <c r="I725" s="40" t="s">
        <v>9184</v>
      </c>
      <c r="J725" s="45" t="str">
        <f t="shared" si="11"/>
        <v/>
      </c>
    </row>
    <row r="726" spans="1:10" x14ac:dyDescent="0.25">
      <c r="A726" s="43">
        <v>44937</v>
      </c>
      <c r="B726" s="40" t="s">
        <v>10599</v>
      </c>
      <c r="C726" s="40" t="s">
        <v>8992</v>
      </c>
      <c r="D726" s="40" t="s">
        <v>10600</v>
      </c>
      <c r="E726" s="38">
        <v>1906478</v>
      </c>
      <c r="F726" s="42" t="s">
        <v>8998</v>
      </c>
      <c r="G726" s="38">
        <v>190648</v>
      </c>
      <c r="H726" s="40" t="s">
        <v>9406</v>
      </c>
      <c r="I726" s="40" t="s">
        <v>9407</v>
      </c>
      <c r="J726" s="45" t="str">
        <f t="shared" si="11"/>
        <v/>
      </c>
    </row>
    <row r="727" spans="1:10" x14ac:dyDescent="0.25">
      <c r="A727" s="43">
        <v>44937</v>
      </c>
      <c r="B727" s="40" t="s">
        <v>10601</v>
      </c>
      <c r="C727" s="40" t="s">
        <v>8992</v>
      </c>
      <c r="D727" s="40" t="s">
        <v>10602</v>
      </c>
      <c r="E727" s="38">
        <v>5030032</v>
      </c>
      <c r="F727" s="42" t="s">
        <v>8998</v>
      </c>
      <c r="G727" s="38">
        <v>503003</v>
      </c>
      <c r="H727" s="40" t="s">
        <v>9183</v>
      </c>
      <c r="I727" s="40" t="s">
        <v>9184</v>
      </c>
      <c r="J727" s="45" t="str">
        <f t="shared" si="11"/>
        <v/>
      </c>
    </row>
    <row r="728" spans="1:10" x14ac:dyDescent="0.25">
      <c r="A728" s="43">
        <v>44937</v>
      </c>
      <c r="B728" s="40" t="s">
        <v>10603</v>
      </c>
      <c r="C728" s="40" t="s">
        <v>8992</v>
      </c>
      <c r="D728" s="40" t="s">
        <v>10604</v>
      </c>
      <c r="E728" s="38">
        <v>24420180</v>
      </c>
      <c r="F728" s="42" t="s">
        <v>8998</v>
      </c>
      <c r="G728" s="38">
        <v>2442018</v>
      </c>
      <c r="H728" s="40" t="s">
        <v>9601</v>
      </c>
      <c r="I728" s="40" t="s">
        <v>9602</v>
      </c>
      <c r="J728" s="45" t="str">
        <f t="shared" si="11"/>
        <v/>
      </c>
    </row>
    <row r="729" spans="1:10" x14ac:dyDescent="0.25">
      <c r="A729" s="43">
        <v>44937</v>
      </c>
      <c r="B729" s="40" t="s">
        <v>10605</v>
      </c>
      <c r="C729" s="40" t="s">
        <v>8992</v>
      </c>
      <c r="D729" s="40" t="s">
        <v>10606</v>
      </c>
      <c r="E729" s="38">
        <v>42810400</v>
      </c>
      <c r="F729" s="42" t="s">
        <v>8998</v>
      </c>
      <c r="G729" s="38">
        <v>4281040</v>
      </c>
      <c r="H729" s="40" t="s">
        <v>9649</v>
      </c>
      <c r="I729" s="40" t="s">
        <v>9650</v>
      </c>
      <c r="J729" s="45" t="str">
        <f t="shared" si="11"/>
        <v/>
      </c>
    </row>
    <row r="730" spans="1:10" x14ac:dyDescent="0.25">
      <c r="A730" s="43">
        <v>44937</v>
      </c>
      <c r="B730" s="40" t="s">
        <v>10607</v>
      </c>
      <c r="C730" s="40" t="s">
        <v>8992</v>
      </c>
      <c r="D730" s="40" t="s">
        <v>10608</v>
      </c>
      <c r="E730" s="38">
        <v>4847593</v>
      </c>
      <c r="F730" s="42" t="s">
        <v>8998</v>
      </c>
      <c r="G730" s="38">
        <v>484759</v>
      </c>
      <c r="H730" s="40" t="s">
        <v>9728</v>
      </c>
      <c r="I730" s="40" t="s">
        <v>9729</v>
      </c>
      <c r="J730" s="45" t="str">
        <f t="shared" si="11"/>
        <v/>
      </c>
    </row>
    <row r="731" spans="1:10" x14ac:dyDescent="0.25">
      <c r="A731" s="43">
        <v>44937</v>
      </c>
      <c r="B731" s="40" t="s">
        <v>10609</v>
      </c>
      <c r="C731" s="40" t="s">
        <v>8992</v>
      </c>
      <c r="D731" s="40" t="s">
        <v>10610</v>
      </c>
      <c r="E731" s="38">
        <v>865200</v>
      </c>
      <c r="F731" s="42" t="s">
        <v>8998</v>
      </c>
      <c r="G731" s="38">
        <v>86520</v>
      </c>
      <c r="H731" s="40" t="s">
        <v>9728</v>
      </c>
      <c r="I731" s="40" t="s">
        <v>9729</v>
      </c>
      <c r="J731" s="45" t="str">
        <f t="shared" si="11"/>
        <v/>
      </c>
    </row>
    <row r="732" spans="1:10" x14ac:dyDescent="0.25">
      <c r="A732" s="43">
        <v>44937</v>
      </c>
      <c r="B732" s="40" t="s">
        <v>10611</v>
      </c>
      <c r="C732" s="40" t="s">
        <v>8992</v>
      </c>
      <c r="D732" s="40" t="s">
        <v>10612</v>
      </c>
      <c r="E732" s="38">
        <v>10075509</v>
      </c>
      <c r="F732" s="42" t="s">
        <v>8998</v>
      </c>
      <c r="G732" s="38">
        <v>1007551</v>
      </c>
      <c r="H732" s="40" t="s">
        <v>9635</v>
      </c>
      <c r="I732" s="40" t="s">
        <v>9636</v>
      </c>
      <c r="J732" s="45" t="str">
        <f t="shared" si="11"/>
        <v/>
      </c>
    </row>
    <row r="733" spans="1:10" x14ac:dyDescent="0.25">
      <c r="A733" s="43">
        <v>44937</v>
      </c>
      <c r="B733" s="40" t="s">
        <v>10613</v>
      </c>
      <c r="C733" s="40" t="s">
        <v>8992</v>
      </c>
      <c r="D733" s="40" t="s">
        <v>10614</v>
      </c>
      <c r="E733" s="38">
        <v>8666536</v>
      </c>
      <c r="F733" s="42" t="s">
        <v>8998</v>
      </c>
      <c r="G733" s="38">
        <v>866654</v>
      </c>
      <c r="H733" s="40" t="s">
        <v>9595</v>
      </c>
      <c r="I733" s="40" t="s">
        <v>9596</v>
      </c>
      <c r="J733" s="45" t="str">
        <f t="shared" si="11"/>
        <v/>
      </c>
    </row>
    <row r="734" spans="1:10" x14ac:dyDescent="0.25">
      <c r="A734" s="43">
        <v>44937</v>
      </c>
      <c r="B734" s="40" t="s">
        <v>10615</v>
      </c>
      <c r="C734" s="40" t="s">
        <v>8992</v>
      </c>
      <c r="D734" s="40" t="s">
        <v>10616</v>
      </c>
      <c r="E734" s="38">
        <v>3460800</v>
      </c>
      <c r="F734" s="42" t="s">
        <v>8998</v>
      </c>
      <c r="G734" s="38">
        <v>346080</v>
      </c>
      <c r="H734" s="40" t="s">
        <v>9583</v>
      </c>
      <c r="I734" s="40" t="s">
        <v>9584</v>
      </c>
      <c r="J734" s="45" t="str">
        <f t="shared" si="11"/>
        <v/>
      </c>
    </row>
    <row r="735" spans="1:10" x14ac:dyDescent="0.25">
      <c r="A735" s="43">
        <v>44937</v>
      </c>
      <c r="B735" s="40" t="s">
        <v>10617</v>
      </c>
      <c r="C735" s="40" t="s">
        <v>8992</v>
      </c>
      <c r="D735" s="40" t="s">
        <v>10618</v>
      </c>
      <c r="E735" s="38">
        <v>8862042</v>
      </c>
      <c r="F735" s="42" t="s">
        <v>8998</v>
      </c>
      <c r="G735" s="38">
        <v>886204</v>
      </c>
      <c r="H735" s="40" t="s">
        <v>9625</v>
      </c>
      <c r="I735" s="40" t="s">
        <v>9626</v>
      </c>
      <c r="J735" s="45" t="str">
        <f t="shared" si="11"/>
        <v/>
      </c>
    </row>
    <row r="736" spans="1:10" x14ac:dyDescent="0.25">
      <c r="A736" s="43">
        <v>44937</v>
      </c>
      <c r="B736" s="40" t="s">
        <v>10619</v>
      </c>
      <c r="C736" s="40" t="s">
        <v>8992</v>
      </c>
      <c r="D736" s="40" t="s">
        <v>10620</v>
      </c>
      <c r="E736" s="38">
        <v>1924970</v>
      </c>
      <c r="F736" s="42" t="s">
        <v>8998</v>
      </c>
      <c r="G736" s="38">
        <v>192497</v>
      </c>
      <c r="H736" s="40" t="s">
        <v>9613</v>
      </c>
      <c r="I736" s="40" t="s">
        <v>9614</v>
      </c>
      <c r="J736" s="45" t="str">
        <f t="shared" si="11"/>
        <v/>
      </c>
    </row>
    <row r="737" spans="1:10" x14ac:dyDescent="0.25">
      <c r="A737" s="43">
        <v>44937</v>
      </c>
      <c r="B737" s="40" t="s">
        <v>10621</v>
      </c>
      <c r="C737" s="40" t="s">
        <v>8992</v>
      </c>
      <c r="D737" s="40" t="s">
        <v>10622</v>
      </c>
      <c r="E737" s="38">
        <v>18088904</v>
      </c>
      <c r="F737" s="42" t="s">
        <v>8998</v>
      </c>
      <c r="G737" s="38">
        <v>1808890</v>
      </c>
      <c r="H737" s="40" t="s">
        <v>10320</v>
      </c>
      <c r="I737" s="40" t="s">
        <v>10321</v>
      </c>
      <c r="J737" s="45" t="str">
        <f t="shared" si="11"/>
        <v/>
      </c>
    </row>
    <row r="738" spans="1:10" x14ac:dyDescent="0.25">
      <c r="A738" s="43">
        <v>44937</v>
      </c>
      <c r="B738" s="40" t="s">
        <v>10623</v>
      </c>
      <c r="C738" s="40" t="s">
        <v>8992</v>
      </c>
      <c r="D738" s="40" t="s">
        <v>10624</v>
      </c>
      <c r="E738" s="38">
        <v>424200</v>
      </c>
      <c r="F738" s="42" t="s">
        <v>8998</v>
      </c>
      <c r="G738" s="38">
        <v>42420</v>
      </c>
      <c r="H738" s="40" t="s">
        <v>10625</v>
      </c>
      <c r="I738" s="40" t="s">
        <v>10626</v>
      </c>
      <c r="J738" s="45" t="str">
        <f t="shared" si="11"/>
        <v/>
      </c>
    </row>
    <row r="739" spans="1:10" x14ac:dyDescent="0.25">
      <c r="A739" s="43">
        <v>44937</v>
      </c>
      <c r="B739" s="40" t="s">
        <v>10279</v>
      </c>
      <c r="C739" s="40" t="s">
        <v>8992</v>
      </c>
      <c r="D739" s="40" t="s">
        <v>10627</v>
      </c>
      <c r="E739" s="38">
        <v>1189648</v>
      </c>
      <c r="F739" s="42" t="s">
        <v>8998</v>
      </c>
      <c r="G739" s="38">
        <v>118965</v>
      </c>
      <c r="H739" s="40" t="s">
        <v>9448</v>
      </c>
      <c r="I739" s="40" t="s">
        <v>9449</v>
      </c>
      <c r="J739" s="45" t="str">
        <f t="shared" si="11"/>
        <v/>
      </c>
    </row>
    <row r="740" spans="1:10" x14ac:dyDescent="0.25">
      <c r="A740" s="43">
        <v>44937</v>
      </c>
      <c r="B740" s="40" t="s">
        <v>10628</v>
      </c>
      <c r="C740" s="40" t="s">
        <v>8992</v>
      </c>
      <c r="D740" s="40" t="s">
        <v>10629</v>
      </c>
      <c r="E740" s="38">
        <v>865200</v>
      </c>
      <c r="F740" s="42" t="s">
        <v>8998</v>
      </c>
      <c r="G740" s="38">
        <v>86520</v>
      </c>
      <c r="H740" s="40" t="s">
        <v>9448</v>
      </c>
      <c r="I740" s="40" t="s">
        <v>9449</v>
      </c>
      <c r="J740" s="45" t="str">
        <f t="shared" si="11"/>
        <v/>
      </c>
    </row>
    <row r="741" spans="1:10" x14ac:dyDescent="0.25">
      <c r="A741" s="43">
        <v>44937</v>
      </c>
      <c r="B741" s="40" t="s">
        <v>10630</v>
      </c>
      <c r="C741" s="40" t="s">
        <v>8992</v>
      </c>
      <c r="D741" s="40" t="s">
        <v>10631</v>
      </c>
      <c r="E741" s="38">
        <v>5893127</v>
      </c>
      <c r="F741" s="42" t="s">
        <v>8998</v>
      </c>
      <c r="G741" s="38">
        <v>589313</v>
      </c>
      <c r="H741" s="40" t="s">
        <v>9284</v>
      </c>
      <c r="I741" s="40" t="s">
        <v>9285</v>
      </c>
      <c r="J741" s="45" t="str">
        <f t="shared" si="11"/>
        <v/>
      </c>
    </row>
    <row r="742" spans="1:10" x14ac:dyDescent="0.25">
      <c r="A742" s="43">
        <v>44938</v>
      </c>
      <c r="B742" s="40" t="s">
        <v>9076</v>
      </c>
      <c r="C742" s="40" t="s">
        <v>9441</v>
      </c>
      <c r="D742" s="40" t="s">
        <v>8994</v>
      </c>
      <c r="E742" s="38">
        <v>-50182</v>
      </c>
      <c r="F742" s="42" t="s">
        <v>9114</v>
      </c>
      <c r="G742" s="38">
        <v>-4015</v>
      </c>
      <c r="H742" s="40" t="s">
        <v>9034</v>
      </c>
      <c r="I742" s="40" t="s">
        <v>9035</v>
      </c>
      <c r="J742" s="45" t="str">
        <f t="shared" si="11"/>
        <v>ht</v>
      </c>
    </row>
    <row r="743" spans="1:10" x14ac:dyDescent="0.25">
      <c r="A743" s="43">
        <v>44938</v>
      </c>
      <c r="B743" s="40" t="s">
        <v>10291</v>
      </c>
      <c r="C743" s="40" t="s">
        <v>9443</v>
      </c>
      <c r="D743" s="40" t="s">
        <v>8994</v>
      </c>
      <c r="E743" s="38">
        <v>-333174</v>
      </c>
      <c r="F743" s="42" t="s">
        <v>9114</v>
      </c>
      <c r="G743" s="38">
        <v>-26654</v>
      </c>
      <c r="H743" s="40" t="s">
        <v>9001</v>
      </c>
      <c r="I743" s="40" t="s">
        <v>9002</v>
      </c>
      <c r="J743" s="45" t="str">
        <f t="shared" si="11"/>
        <v>ht</v>
      </c>
    </row>
    <row r="744" spans="1:10" x14ac:dyDescent="0.25">
      <c r="A744" s="43">
        <v>44938</v>
      </c>
      <c r="B744" s="40" t="s">
        <v>10633</v>
      </c>
      <c r="C744" s="40" t="s">
        <v>8992</v>
      </c>
      <c r="D744" s="40" t="s">
        <v>10634</v>
      </c>
      <c r="E744" s="38">
        <v>15589135</v>
      </c>
      <c r="F744" s="42" t="s">
        <v>8998</v>
      </c>
      <c r="G744" s="38">
        <v>1558914</v>
      </c>
      <c r="H744" s="40" t="s">
        <v>9068</v>
      </c>
      <c r="I744" s="40" t="s">
        <v>9069</v>
      </c>
      <c r="J744" s="45" t="str">
        <f t="shared" si="11"/>
        <v/>
      </c>
    </row>
    <row r="745" spans="1:10" x14ac:dyDescent="0.25">
      <c r="A745" s="43">
        <v>44938</v>
      </c>
      <c r="B745" s="40" t="s">
        <v>10636</v>
      </c>
      <c r="C745" s="40" t="s">
        <v>8992</v>
      </c>
      <c r="D745" s="40" t="s">
        <v>10637</v>
      </c>
      <c r="E745" s="38">
        <v>2296917</v>
      </c>
      <c r="F745" s="42" t="s">
        <v>8998</v>
      </c>
      <c r="G745" s="38">
        <v>229692</v>
      </c>
      <c r="H745" s="40" t="s">
        <v>9284</v>
      </c>
      <c r="I745" s="40" t="s">
        <v>9285</v>
      </c>
      <c r="J745" s="45" t="str">
        <f t="shared" si="11"/>
        <v/>
      </c>
    </row>
    <row r="746" spans="1:10" x14ac:dyDescent="0.25">
      <c r="A746" s="43">
        <v>44938</v>
      </c>
      <c r="B746" s="40" t="s">
        <v>10435</v>
      </c>
      <c r="C746" s="40" t="s">
        <v>8992</v>
      </c>
      <c r="D746" s="40" t="s">
        <v>10189</v>
      </c>
      <c r="E746" s="38">
        <v>825378</v>
      </c>
      <c r="F746" s="42" t="s">
        <v>8998</v>
      </c>
      <c r="G746" s="38">
        <v>82538</v>
      </c>
      <c r="H746" s="40" t="s">
        <v>9001</v>
      </c>
      <c r="I746" s="40" t="s">
        <v>9002</v>
      </c>
      <c r="J746" s="45" t="str">
        <f t="shared" si="11"/>
        <v/>
      </c>
    </row>
    <row r="747" spans="1:10" x14ac:dyDescent="0.25">
      <c r="A747" s="43">
        <v>44938</v>
      </c>
      <c r="B747" s="40" t="s">
        <v>10436</v>
      </c>
      <c r="C747" s="40" t="s">
        <v>8992</v>
      </c>
      <c r="D747" s="40" t="s">
        <v>10178</v>
      </c>
      <c r="E747" s="38">
        <v>250910</v>
      </c>
      <c r="F747" s="42" t="s">
        <v>8998</v>
      </c>
      <c r="G747" s="38">
        <v>25091</v>
      </c>
      <c r="H747" s="40" t="s">
        <v>9001</v>
      </c>
      <c r="I747" s="40" t="s">
        <v>9002</v>
      </c>
      <c r="J747" s="45" t="str">
        <f t="shared" si="11"/>
        <v/>
      </c>
    </row>
    <row r="748" spans="1:10" x14ac:dyDescent="0.25">
      <c r="A748" s="43">
        <v>44938</v>
      </c>
      <c r="B748" s="40" t="s">
        <v>10643</v>
      </c>
      <c r="C748" s="40" t="s">
        <v>8992</v>
      </c>
      <c r="D748" s="40" t="s">
        <v>10644</v>
      </c>
      <c r="E748" s="38">
        <v>1730400</v>
      </c>
      <c r="F748" s="42" t="s">
        <v>8998</v>
      </c>
      <c r="G748" s="38">
        <v>173040</v>
      </c>
      <c r="H748" s="40" t="s">
        <v>9197</v>
      </c>
      <c r="I748" s="40" t="s">
        <v>9198</v>
      </c>
      <c r="J748" s="45" t="str">
        <f t="shared" si="11"/>
        <v/>
      </c>
    </row>
    <row r="749" spans="1:10" x14ac:dyDescent="0.25">
      <c r="A749" s="43">
        <v>44938</v>
      </c>
      <c r="B749" s="40" t="s">
        <v>10645</v>
      </c>
      <c r="C749" s="40" t="s">
        <v>8992</v>
      </c>
      <c r="D749" s="40" t="s">
        <v>10646</v>
      </c>
      <c r="E749" s="38">
        <v>1073403</v>
      </c>
      <c r="F749" s="42" t="s">
        <v>8998</v>
      </c>
      <c r="G749" s="38">
        <v>107340</v>
      </c>
      <c r="H749" s="40" t="s">
        <v>9001</v>
      </c>
      <c r="I749" s="40" t="s">
        <v>9002</v>
      </c>
      <c r="J749" s="45" t="str">
        <f t="shared" si="11"/>
        <v/>
      </c>
    </row>
    <row r="750" spans="1:10" x14ac:dyDescent="0.25">
      <c r="A750" s="43">
        <v>44938</v>
      </c>
      <c r="B750" s="40" t="s">
        <v>10437</v>
      </c>
      <c r="C750" s="40" t="s">
        <v>8992</v>
      </c>
      <c r="D750" s="40" t="s">
        <v>10647</v>
      </c>
      <c r="E750" s="38">
        <v>1680259</v>
      </c>
      <c r="F750" s="42" t="s">
        <v>8998</v>
      </c>
      <c r="G750" s="38">
        <v>168026</v>
      </c>
      <c r="H750" s="40" t="s">
        <v>9001</v>
      </c>
      <c r="I750" s="40" t="s">
        <v>9002</v>
      </c>
      <c r="J750" s="45" t="str">
        <f t="shared" si="11"/>
        <v/>
      </c>
    </row>
    <row r="751" spans="1:10" x14ac:dyDescent="0.25">
      <c r="A751" s="43">
        <v>44938</v>
      </c>
      <c r="B751" s="40" t="s">
        <v>10648</v>
      </c>
      <c r="C751" s="40" t="s">
        <v>8992</v>
      </c>
      <c r="D751" s="40" t="s">
        <v>10003</v>
      </c>
      <c r="E751" s="38">
        <v>200728</v>
      </c>
      <c r="F751" s="42" t="s">
        <v>8998</v>
      </c>
      <c r="G751" s="38">
        <v>20073</v>
      </c>
      <c r="H751" s="40" t="s">
        <v>9001</v>
      </c>
      <c r="I751" s="40" t="s">
        <v>9002</v>
      </c>
      <c r="J751" s="45" t="str">
        <f t="shared" si="11"/>
        <v/>
      </c>
    </row>
    <row r="752" spans="1:10" x14ac:dyDescent="0.25">
      <c r="A752" s="43">
        <v>44938</v>
      </c>
      <c r="B752" s="40" t="s">
        <v>10438</v>
      </c>
      <c r="C752" s="40" t="s">
        <v>8992</v>
      </c>
      <c r="D752" s="40" t="s">
        <v>10000</v>
      </c>
      <c r="E752" s="38">
        <v>250910</v>
      </c>
      <c r="F752" s="42" t="s">
        <v>8998</v>
      </c>
      <c r="G752" s="38">
        <v>25091</v>
      </c>
      <c r="H752" s="40" t="s">
        <v>9001</v>
      </c>
      <c r="I752" s="40" t="s">
        <v>9002</v>
      </c>
      <c r="J752" s="45" t="str">
        <f t="shared" si="11"/>
        <v/>
      </c>
    </row>
    <row r="753" spans="1:10" x14ac:dyDescent="0.25">
      <c r="A753" s="43">
        <v>44938</v>
      </c>
      <c r="B753" s="40" t="s">
        <v>10649</v>
      </c>
      <c r="C753" s="40" t="s">
        <v>8992</v>
      </c>
      <c r="D753" s="40" t="s">
        <v>10650</v>
      </c>
      <c r="E753" s="38">
        <v>4309200</v>
      </c>
      <c r="F753" s="42" t="s">
        <v>8998</v>
      </c>
      <c r="G753" s="38">
        <v>430920</v>
      </c>
      <c r="H753" s="40" t="s">
        <v>9212</v>
      </c>
      <c r="I753" s="40" t="s">
        <v>9213</v>
      </c>
      <c r="J753" s="45" t="str">
        <f t="shared" si="11"/>
        <v/>
      </c>
    </row>
    <row r="754" spans="1:10" x14ac:dyDescent="0.25">
      <c r="A754" s="43">
        <v>44938</v>
      </c>
      <c r="B754" s="40" t="s">
        <v>10439</v>
      </c>
      <c r="C754" s="40" t="s">
        <v>8992</v>
      </c>
      <c r="D754" s="40" t="s">
        <v>10651</v>
      </c>
      <c r="E754" s="38">
        <v>1644986</v>
      </c>
      <c r="F754" s="42" t="s">
        <v>8998</v>
      </c>
      <c r="G754" s="38">
        <v>164499</v>
      </c>
      <c r="H754" s="40" t="s">
        <v>9284</v>
      </c>
      <c r="I754" s="40" t="s">
        <v>9285</v>
      </c>
      <c r="J754" s="45" t="str">
        <f t="shared" si="11"/>
        <v/>
      </c>
    </row>
    <row r="755" spans="1:10" x14ac:dyDescent="0.25">
      <c r="A755" s="43">
        <v>44938</v>
      </c>
      <c r="B755" s="40" t="s">
        <v>10440</v>
      </c>
      <c r="C755" s="40" t="s">
        <v>8992</v>
      </c>
      <c r="D755" s="40" t="s">
        <v>10652</v>
      </c>
      <c r="E755" s="38">
        <v>2472260</v>
      </c>
      <c r="F755" s="42" t="s">
        <v>8998</v>
      </c>
      <c r="G755" s="38">
        <v>247226</v>
      </c>
      <c r="H755" s="40" t="s">
        <v>10207</v>
      </c>
      <c r="I755" s="40" t="s">
        <v>10208</v>
      </c>
      <c r="J755" s="45" t="str">
        <f t="shared" si="11"/>
        <v/>
      </c>
    </row>
    <row r="756" spans="1:10" x14ac:dyDescent="0.25">
      <c r="A756" s="43">
        <v>44938</v>
      </c>
      <c r="B756" s="40" t="s">
        <v>10441</v>
      </c>
      <c r="C756" s="40" t="s">
        <v>8992</v>
      </c>
      <c r="D756" s="40" t="s">
        <v>10654</v>
      </c>
      <c r="E756" s="38">
        <v>775023</v>
      </c>
      <c r="F756" s="42" t="s">
        <v>8998</v>
      </c>
      <c r="G756" s="38">
        <v>77502</v>
      </c>
      <c r="H756" s="40" t="s">
        <v>9001</v>
      </c>
      <c r="I756" s="40" t="s">
        <v>9002</v>
      </c>
      <c r="J756" s="45" t="str">
        <f t="shared" si="11"/>
        <v/>
      </c>
    </row>
    <row r="757" spans="1:10" x14ac:dyDescent="0.25">
      <c r="A757" s="43">
        <v>44938</v>
      </c>
      <c r="B757" s="40" t="s">
        <v>10442</v>
      </c>
      <c r="C757" s="40" t="s">
        <v>8992</v>
      </c>
      <c r="D757" s="40" t="s">
        <v>10655</v>
      </c>
      <c r="E757" s="38">
        <v>789772</v>
      </c>
      <c r="F757" s="42" t="s">
        <v>8998</v>
      </c>
      <c r="G757" s="38">
        <v>78977</v>
      </c>
      <c r="H757" s="40" t="s">
        <v>9001</v>
      </c>
      <c r="I757" s="40" t="s">
        <v>9002</v>
      </c>
      <c r="J757" s="45" t="str">
        <f t="shared" si="11"/>
        <v/>
      </c>
    </row>
    <row r="758" spans="1:10" x14ac:dyDescent="0.25">
      <c r="A758" s="43">
        <v>44938</v>
      </c>
      <c r="B758" s="40" t="s">
        <v>10443</v>
      </c>
      <c r="C758" s="40" t="s">
        <v>8992</v>
      </c>
      <c r="D758" s="40" t="s">
        <v>10656</v>
      </c>
      <c r="E758" s="38">
        <v>4453756</v>
      </c>
      <c r="F758" s="42" t="s">
        <v>8998</v>
      </c>
      <c r="G758" s="38">
        <v>445376</v>
      </c>
      <c r="H758" s="40" t="s">
        <v>9820</v>
      </c>
      <c r="I758" s="40" t="s">
        <v>9821</v>
      </c>
      <c r="J758" s="45" t="str">
        <f t="shared" si="11"/>
        <v/>
      </c>
    </row>
    <row r="759" spans="1:10" x14ac:dyDescent="0.25">
      <c r="A759" s="43">
        <v>44938</v>
      </c>
      <c r="B759" s="40" t="s">
        <v>10657</v>
      </c>
      <c r="C759" s="40" t="s">
        <v>8992</v>
      </c>
      <c r="D759" s="40" t="s">
        <v>10658</v>
      </c>
      <c r="E759" s="38">
        <v>6805252</v>
      </c>
      <c r="F759" s="42" t="s">
        <v>8998</v>
      </c>
      <c r="G759" s="38">
        <v>680525</v>
      </c>
      <c r="H759" s="40" t="s">
        <v>9343</v>
      </c>
      <c r="I759" s="40" t="s">
        <v>9344</v>
      </c>
      <c r="J759" s="45" t="str">
        <f t="shared" si="11"/>
        <v/>
      </c>
    </row>
    <row r="760" spans="1:10" x14ac:dyDescent="0.25">
      <c r="A760" s="43">
        <v>44938</v>
      </c>
      <c r="B760" s="40" t="s">
        <v>10444</v>
      </c>
      <c r="C760" s="40" t="s">
        <v>8992</v>
      </c>
      <c r="D760" s="40" t="s">
        <v>10659</v>
      </c>
      <c r="E760" s="38">
        <v>4242000</v>
      </c>
      <c r="F760" s="42" t="s">
        <v>8998</v>
      </c>
      <c r="G760" s="38">
        <v>424200</v>
      </c>
      <c r="H760" s="40" t="s">
        <v>9321</v>
      </c>
      <c r="I760" s="40" t="s">
        <v>9322</v>
      </c>
      <c r="J760" s="45" t="str">
        <f t="shared" si="11"/>
        <v/>
      </c>
    </row>
    <row r="761" spans="1:10" x14ac:dyDescent="0.25">
      <c r="A761" s="43">
        <v>44938</v>
      </c>
      <c r="B761" s="40" t="s">
        <v>10445</v>
      </c>
      <c r="C761" s="40" t="s">
        <v>8992</v>
      </c>
      <c r="D761" s="40" t="s">
        <v>10660</v>
      </c>
      <c r="E761" s="38">
        <v>31926275</v>
      </c>
      <c r="F761" s="42" t="s">
        <v>8998</v>
      </c>
      <c r="G761" s="38">
        <v>3192628</v>
      </c>
      <c r="H761" s="40" t="s">
        <v>9321</v>
      </c>
      <c r="I761" s="40" t="s">
        <v>9322</v>
      </c>
      <c r="J761" s="45" t="str">
        <f t="shared" si="11"/>
        <v/>
      </c>
    </row>
    <row r="762" spans="1:10" x14ac:dyDescent="0.25">
      <c r="A762" s="43">
        <v>44938</v>
      </c>
      <c r="B762" s="40" t="s">
        <v>10661</v>
      </c>
      <c r="C762" s="40" t="s">
        <v>8992</v>
      </c>
      <c r="D762" s="40" t="s">
        <v>10662</v>
      </c>
      <c r="E762" s="38">
        <v>1678303</v>
      </c>
      <c r="F762" s="42" t="s">
        <v>8998</v>
      </c>
      <c r="G762" s="38">
        <v>167830</v>
      </c>
      <c r="H762" s="40" t="s">
        <v>9301</v>
      </c>
      <c r="I762" s="40" t="s">
        <v>9302</v>
      </c>
      <c r="J762" s="45" t="str">
        <f t="shared" si="11"/>
        <v/>
      </c>
    </row>
    <row r="763" spans="1:10" x14ac:dyDescent="0.25">
      <c r="A763" s="43">
        <v>44938</v>
      </c>
      <c r="B763" s="40" t="s">
        <v>10663</v>
      </c>
      <c r="C763" s="40" t="s">
        <v>8992</v>
      </c>
      <c r="D763" s="40" t="s">
        <v>10664</v>
      </c>
      <c r="E763" s="38">
        <v>2209946</v>
      </c>
      <c r="F763" s="42" t="s">
        <v>8998</v>
      </c>
      <c r="G763" s="38">
        <v>220995</v>
      </c>
      <c r="H763" s="40" t="s">
        <v>9301</v>
      </c>
      <c r="I763" s="40" t="s">
        <v>9302</v>
      </c>
      <c r="J763" s="45" t="str">
        <f t="shared" si="11"/>
        <v/>
      </c>
    </row>
    <row r="764" spans="1:10" x14ac:dyDescent="0.25">
      <c r="A764" s="43">
        <v>44938</v>
      </c>
      <c r="B764" s="40" t="s">
        <v>10665</v>
      </c>
      <c r="C764" s="40" t="s">
        <v>8992</v>
      </c>
      <c r="D764" s="40" t="s">
        <v>10666</v>
      </c>
      <c r="E764" s="38">
        <v>1337385</v>
      </c>
      <c r="F764" s="42" t="s">
        <v>8998</v>
      </c>
      <c r="G764" s="38">
        <v>133739</v>
      </c>
      <c r="H764" s="40" t="s">
        <v>9030</v>
      </c>
      <c r="I764" s="40" t="s">
        <v>9031</v>
      </c>
      <c r="J764" s="45" t="str">
        <f t="shared" si="11"/>
        <v/>
      </c>
    </row>
    <row r="765" spans="1:10" x14ac:dyDescent="0.25">
      <c r="A765" s="43">
        <v>44938</v>
      </c>
      <c r="B765" s="40" t="s">
        <v>10667</v>
      </c>
      <c r="C765" s="40" t="s">
        <v>8992</v>
      </c>
      <c r="D765" s="40" t="s">
        <v>10668</v>
      </c>
      <c r="E765" s="38">
        <v>9888489</v>
      </c>
      <c r="F765" s="42" t="s">
        <v>8998</v>
      </c>
      <c r="G765" s="38">
        <v>988849</v>
      </c>
      <c r="H765" s="40" t="s">
        <v>9331</v>
      </c>
      <c r="I765" s="40" t="s">
        <v>9332</v>
      </c>
      <c r="J765" s="45" t="str">
        <f t="shared" si="11"/>
        <v/>
      </c>
    </row>
    <row r="766" spans="1:10" x14ac:dyDescent="0.25">
      <c r="A766" s="43">
        <v>44938</v>
      </c>
      <c r="B766" s="40" t="s">
        <v>10446</v>
      </c>
      <c r="C766" s="40" t="s">
        <v>8992</v>
      </c>
      <c r="D766" s="40" t="s">
        <v>10669</v>
      </c>
      <c r="E766" s="38">
        <v>10450296</v>
      </c>
      <c r="F766" s="42" t="s">
        <v>8998</v>
      </c>
      <c r="G766" s="38">
        <v>1045030</v>
      </c>
      <c r="H766" s="40" t="s">
        <v>9814</v>
      </c>
      <c r="I766" s="40" t="s">
        <v>9815</v>
      </c>
      <c r="J766" s="45" t="str">
        <f t="shared" si="11"/>
        <v/>
      </c>
    </row>
    <row r="767" spans="1:10" x14ac:dyDescent="0.25">
      <c r="A767" s="43">
        <v>44938</v>
      </c>
      <c r="B767" s="40" t="s">
        <v>10670</v>
      </c>
      <c r="C767" s="40" t="s">
        <v>8992</v>
      </c>
      <c r="D767" s="40" t="s">
        <v>10671</v>
      </c>
      <c r="E767" s="38">
        <v>2926604</v>
      </c>
      <c r="F767" s="42" t="s">
        <v>8998</v>
      </c>
      <c r="G767" s="38">
        <v>292660</v>
      </c>
      <c r="H767" s="40" t="s">
        <v>9814</v>
      </c>
      <c r="I767" s="40" t="s">
        <v>9815</v>
      </c>
      <c r="J767" s="45" t="str">
        <f t="shared" si="11"/>
        <v/>
      </c>
    </row>
    <row r="768" spans="1:10" x14ac:dyDescent="0.25">
      <c r="A768" s="43">
        <v>44938</v>
      </c>
      <c r="B768" s="40" t="s">
        <v>10672</v>
      </c>
      <c r="C768" s="40" t="s">
        <v>8992</v>
      </c>
      <c r="D768" s="40" t="s">
        <v>10673</v>
      </c>
      <c r="E768" s="38">
        <v>882000</v>
      </c>
      <c r="F768" s="42" t="s">
        <v>8998</v>
      </c>
      <c r="G768" s="38">
        <v>88200</v>
      </c>
      <c r="H768" s="40" t="s">
        <v>9050</v>
      </c>
      <c r="I768" s="40" t="s">
        <v>9051</v>
      </c>
      <c r="J768" s="45" t="str">
        <f t="shared" si="11"/>
        <v/>
      </c>
    </row>
    <row r="769" spans="1:10" x14ac:dyDescent="0.25">
      <c r="A769" s="43">
        <v>44938</v>
      </c>
      <c r="B769" s="40" t="s">
        <v>10674</v>
      </c>
      <c r="C769" s="40" t="s">
        <v>8992</v>
      </c>
      <c r="D769" s="40" t="s">
        <v>10675</v>
      </c>
      <c r="E769" s="38">
        <v>3356606</v>
      </c>
      <c r="F769" s="42" t="s">
        <v>8998</v>
      </c>
      <c r="G769" s="38">
        <v>335661</v>
      </c>
      <c r="H769" s="40" t="s">
        <v>10394</v>
      </c>
      <c r="I769" s="40" t="s">
        <v>10395</v>
      </c>
      <c r="J769" s="45" t="str">
        <f t="shared" si="11"/>
        <v/>
      </c>
    </row>
    <row r="770" spans="1:10" x14ac:dyDescent="0.25">
      <c r="A770" s="43">
        <v>44938</v>
      </c>
      <c r="B770" s="40" t="s">
        <v>10676</v>
      </c>
      <c r="C770" s="40" t="s">
        <v>8992</v>
      </c>
      <c r="D770" s="40" t="s">
        <v>10677</v>
      </c>
      <c r="E770" s="38">
        <v>150546</v>
      </c>
      <c r="F770" s="42" t="s">
        <v>8998</v>
      </c>
      <c r="G770" s="38">
        <v>15055</v>
      </c>
      <c r="H770" s="40" t="s">
        <v>9001</v>
      </c>
      <c r="I770" s="40" t="s">
        <v>9002</v>
      </c>
      <c r="J770" s="45" t="str">
        <f t="shared" si="11"/>
        <v/>
      </c>
    </row>
    <row r="771" spans="1:10" x14ac:dyDescent="0.25">
      <c r="A771" s="43">
        <v>44938</v>
      </c>
      <c r="B771" s="40" t="s">
        <v>10678</v>
      </c>
      <c r="C771" s="40" t="s">
        <v>8992</v>
      </c>
      <c r="D771" s="40" t="s">
        <v>10679</v>
      </c>
      <c r="E771" s="38">
        <v>519120</v>
      </c>
      <c r="F771" s="42" t="s">
        <v>8998</v>
      </c>
      <c r="G771" s="38">
        <v>51912</v>
      </c>
      <c r="H771" s="40" t="s">
        <v>9001</v>
      </c>
      <c r="I771" s="40" t="s">
        <v>9002</v>
      </c>
      <c r="J771" s="45" t="str">
        <f t="shared" si="11"/>
        <v/>
      </c>
    </row>
    <row r="772" spans="1:10" x14ac:dyDescent="0.25">
      <c r="A772" s="43">
        <v>44939</v>
      </c>
      <c r="B772" s="40" t="s">
        <v>9036</v>
      </c>
      <c r="C772" s="40" t="s">
        <v>10680</v>
      </c>
      <c r="D772" s="40" t="s">
        <v>8994</v>
      </c>
      <c r="E772" s="38">
        <v>-282296</v>
      </c>
      <c r="F772" s="42" t="s">
        <v>9114</v>
      </c>
      <c r="G772" s="38">
        <v>-22583</v>
      </c>
      <c r="H772" s="40" t="s">
        <v>9116</v>
      </c>
      <c r="I772" s="40" t="s">
        <v>9117</v>
      </c>
      <c r="J772" s="45" t="str">
        <f t="shared" si="11"/>
        <v>ht</v>
      </c>
    </row>
    <row r="773" spans="1:10" x14ac:dyDescent="0.25">
      <c r="A773" s="43">
        <v>44939</v>
      </c>
      <c r="B773" s="40" t="s">
        <v>9042</v>
      </c>
      <c r="C773" s="40" t="s">
        <v>10680</v>
      </c>
      <c r="D773" s="40" t="s">
        <v>8994</v>
      </c>
      <c r="E773" s="38">
        <v>-282296</v>
      </c>
      <c r="F773" s="42" t="s">
        <v>8998</v>
      </c>
      <c r="G773" s="38">
        <v>-28230</v>
      </c>
      <c r="H773" s="40" t="s">
        <v>9116</v>
      </c>
      <c r="I773" s="40" t="s">
        <v>9117</v>
      </c>
      <c r="J773" s="45" t="str">
        <f t="shared" ref="J773:J836" si="12">IF(E773&lt;0,"ht","")</f>
        <v>ht</v>
      </c>
    </row>
    <row r="774" spans="1:10" x14ac:dyDescent="0.25">
      <c r="A774" s="43">
        <v>44939</v>
      </c>
      <c r="B774" s="40" t="s">
        <v>9048</v>
      </c>
      <c r="C774" s="40" t="s">
        <v>10680</v>
      </c>
      <c r="D774" s="40" t="s">
        <v>8994</v>
      </c>
      <c r="E774" s="38">
        <v>-260073</v>
      </c>
      <c r="F774" s="42" t="s">
        <v>8998</v>
      </c>
      <c r="G774" s="38">
        <v>-26007</v>
      </c>
      <c r="H774" s="40" t="s">
        <v>9116</v>
      </c>
      <c r="I774" s="40" t="s">
        <v>9117</v>
      </c>
      <c r="J774" s="45" t="str">
        <f t="shared" si="12"/>
        <v>ht</v>
      </c>
    </row>
    <row r="775" spans="1:10" x14ac:dyDescent="0.25">
      <c r="A775" s="43">
        <v>44939</v>
      </c>
      <c r="B775" s="40" t="s">
        <v>10306</v>
      </c>
      <c r="C775" s="40" t="s">
        <v>9443</v>
      </c>
      <c r="D775" s="40" t="s">
        <v>8994</v>
      </c>
      <c r="E775" s="38">
        <v>-110250</v>
      </c>
      <c r="F775" s="42" t="s">
        <v>9114</v>
      </c>
      <c r="G775" s="38">
        <v>-8820</v>
      </c>
      <c r="H775" s="40" t="s">
        <v>9001</v>
      </c>
      <c r="I775" s="40" t="s">
        <v>9002</v>
      </c>
      <c r="J775" s="45" t="str">
        <f t="shared" si="12"/>
        <v>ht</v>
      </c>
    </row>
    <row r="776" spans="1:10" x14ac:dyDescent="0.25">
      <c r="A776" s="43">
        <v>44939</v>
      </c>
      <c r="B776" s="40" t="s">
        <v>10433</v>
      </c>
      <c r="C776" s="40" t="s">
        <v>9443</v>
      </c>
      <c r="D776" s="40" t="s">
        <v>8994</v>
      </c>
      <c r="E776" s="38">
        <v>-255565</v>
      </c>
      <c r="F776" s="42" t="s">
        <v>9114</v>
      </c>
      <c r="G776" s="38">
        <v>-20445</v>
      </c>
      <c r="H776" s="40" t="s">
        <v>9001</v>
      </c>
      <c r="I776" s="40" t="s">
        <v>9002</v>
      </c>
      <c r="J776" s="45" t="str">
        <f t="shared" si="12"/>
        <v>ht</v>
      </c>
    </row>
    <row r="777" spans="1:10" x14ac:dyDescent="0.25">
      <c r="A777" s="43">
        <v>44939</v>
      </c>
      <c r="B777" s="40" t="s">
        <v>10565</v>
      </c>
      <c r="C777" s="40" t="s">
        <v>9443</v>
      </c>
      <c r="D777" s="40" t="s">
        <v>8994</v>
      </c>
      <c r="E777" s="38">
        <v>-200728</v>
      </c>
      <c r="F777" s="42" t="s">
        <v>9114</v>
      </c>
      <c r="G777" s="38">
        <v>-16058</v>
      </c>
      <c r="H777" s="40" t="s">
        <v>9001</v>
      </c>
      <c r="I777" s="40" t="s">
        <v>9002</v>
      </c>
      <c r="J777" s="45" t="str">
        <f t="shared" si="12"/>
        <v>ht</v>
      </c>
    </row>
    <row r="778" spans="1:10" x14ac:dyDescent="0.25">
      <c r="A778" s="43">
        <v>44939</v>
      </c>
      <c r="B778" s="40" t="s">
        <v>10681</v>
      </c>
      <c r="C778" s="40" t="s">
        <v>8992</v>
      </c>
      <c r="D778" s="40" t="s">
        <v>10682</v>
      </c>
      <c r="E778" s="38">
        <v>5559536</v>
      </c>
      <c r="F778" s="42" t="s">
        <v>8998</v>
      </c>
      <c r="G778" s="38">
        <v>555954</v>
      </c>
      <c r="H778" s="40" t="s">
        <v>9331</v>
      </c>
      <c r="I778" s="40" t="s">
        <v>9332</v>
      </c>
      <c r="J778" s="45" t="str">
        <f t="shared" si="12"/>
        <v/>
      </c>
    </row>
    <row r="779" spans="1:10" x14ac:dyDescent="0.25">
      <c r="A779" s="43">
        <v>44939</v>
      </c>
      <c r="B779" s="40" t="s">
        <v>10447</v>
      </c>
      <c r="C779" s="40" t="s">
        <v>8992</v>
      </c>
      <c r="D779" s="40" t="s">
        <v>10683</v>
      </c>
      <c r="E779" s="38">
        <v>12368939</v>
      </c>
      <c r="F779" s="42" t="s">
        <v>8998</v>
      </c>
      <c r="G779" s="38">
        <v>1236894</v>
      </c>
      <c r="H779" s="40" t="s">
        <v>9212</v>
      </c>
      <c r="I779" s="40" t="s">
        <v>9213</v>
      </c>
      <c r="J779" s="45" t="str">
        <f t="shared" si="12"/>
        <v/>
      </c>
    </row>
    <row r="780" spans="1:10" x14ac:dyDescent="0.25">
      <c r="A780" s="43">
        <v>44939</v>
      </c>
      <c r="B780" s="40" t="s">
        <v>10684</v>
      </c>
      <c r="C780" s="40" t="s">
        <v>8992</v>
      </c>
      <c r="D780" s="40" t="s">
        <v>10685</v>
      </c>
      <c r="E780" s="38">
        <v>1590443</v>
      </c>
      <c r="F780" s="42" t="s">
        <v>8998</v>
      </c>
      <c r="G780" s="38">
        <v>159044</v>
      </c>
      <c r="H780" s="40" t="s">
        <v>9001</v>
      </c>
      <c r="I780" s="40" t="s">
        <v>9002</v>
      </c>
      <c r="J780" s="45" t="str">
        <f t="shared" si="12"/>
        <v/>
      </c>
    </row>
    <row r="781" spans="1:10" x14ac:dyDescent="0.25">
      <c r="A781" s="43">
        <v>44939</v>
      </c>
      <c r="B781" s="40" t="s">
        <v>10686</v>
      </c>
      <c r="C781" s="40" t="s">
        <v>8992</v>
      </c>
      <c r="D781" s="40" t="s">
        <v>10038</v>
      </c>
      <c r="E781" s="38">
        <v>618065</v>
      </c>
      <c r="F781" s="42" t="s">
        <v>8998</v>
      </c>
      <c r="G781" s="38">
        <v>61807</v>
      </c>
      <c r="H781" s="40" t="s">
        <v>9001</v>
      </c>
      <c r="I781" s="40" t="s">
        <v>9002</v>
      </c>
      <c r="J781" s="45" t="str">
        <f t="shared" si="12"/>
        <v/>
      </c>
    </row>
    <row r="782" spans="1:10" x14ac:dyDescent="0.25">
      <c r="A782" s="43">
        <v>44939</v>
      </c>
      <c r="B782" s="40" t="s">
        <v>10688</v>
      </c>
      <c r="C782" s="40" t="s">
        <v>8992</v>
      </c>
      <c r="D782" s="40" t="s">
        <v>10689</v>
      </c>
      <c r="E782" s="38">
        <v>16218480</v>
      </c>
      <c r="F782" s="42" t="s">
        <v>8998</v>
      </c>
      <c r="G782" s="38">
        <v>1621848</v>
      </c>
      <c r="H782" s="40" t="s">
        <v>9068</v>
      </c>
      <c r="I782" s="40" t="s">
        <v>9069</v>
      </c>
      <c r="J782" s="45" t="str">
        <f t="shared" si="12"/>
        <v/>
      </c>
    </row>
    <row r="783" spans="1:10" x14ac:dyDescent="0.25">
      <c r="A783" s="43">
        <v>44939</v>
      </c>
      <c r="B783" s="40" t="s">
        <v>10690</v>
      </c>
      <c r="C783" s="40" t="s">
        <v>8992</v>
      </c>
      <c r="D783" s="40" t="s">
        <v>10691</v>
      </c>
      <c r="E783" s="38">
        <v>1764000</v>
      </c>
      <c r="F783" s="42" t="s">
        <v>8998</v>
      </c>
      <c r="G783" s="38">
        <v>176400</v>
      </c>
      <c r="H783" s="40" t="s">
        <v>9183</v>
      </c>
      <c r="I783" s="40" t="s">
        <v>9184</v>
      </c>
      <c r="J783" s="45" t="str">
        <f t="shared" si="12"/>
        <v/>
      </c>
    </row>
    <row r="784" spans="1:10" x14ac:dyDescent="0.25">
      <c r="A784" s="43">
        <v>44939</v>
      </c>
      <c r="B784" s="40" t="s">
        <v>10449</v>
      </c>
      <c r="C784" s="40" t="s">
        <v>8992</v>
      </c>
      <c r="D784" s="40" t="s">
        <v>10691</v>
      </c>
      <c r="E784" s="38">
        <v>16783030</v>
      </c>
      <c r="F784" s="42" t="s">
        <v>8998</v>
      </c>
      <c r="G784" s="38">
        <v>1678303</v>
      </c>
      <c r="H784" s="40" t="s">
        <v>9183</v>
      </c>
      <c r="I784" s="40" t="s">
        <v>9184</v>
      </c>
      <c r="J784" s="45" t="str">
        <f t="shared" si="12"/>
        <v/>
      </c>
    </row>
    <row r="785" spans="1:10" x14ac:dyDescent="0.25">
      <c r="A785" s="43">
        <v>44939</v>
      </c>
      <c r="B785" s="40" t="s">
        <v>10692</v>
      </c>
      <c r="C785" s="40" t="s">
        <v>8992</v>
      </c>
      <c r="D785" s="40" t="s">
        <v>10693</v>
      </c>
      <c r="E785" s="38">
        <v>10054905</v>
      </c>
      <c r="F785" s="42" t="s">
        <v>8998</v>
      </c>
      <c r="G785" s="38">
        <v>1005491</v>
      </c>
      <c r="H785" s="40" t="s">
        <v>9498</v>
      </c>
      <c r="I785" s="40" t="s">
        <v>9499</v>
      </c>
      <c r="J785" s="45" t="str">
        <f t="shared" si="12"/>
        <v/>
      </c>
    </row>
    <row r="786" spans="1:10" x14ac:dyDescent="0.25">
      <c r="A786" s="43">
        <v>44939</v>
      </c>
      <c r="B786" s="40" t="s">
        <v>10450</v>
      </c>
      <c r="C786" s="40" t="s">
        <v>8992</v>
      </c>
      <c r="D786" s="40" t="s">
        <v>9230</v>
      </c>
      <c r="E786" s="38">
        <v>371250</v>
      </c>
      <c r="F786" s="42" t="s">
        <v>8998</v>
      </c>
      <c r="G786" s="38">
        <v>37125</v>
      </c>
      <c r="H786" s="40" t="s">
        <v>9001</v>
      </c>
      <c r="I786" s="40" t="s">
        <v>9002</v>
      </c>
      <c r="J786" s="45" t="str">
        <f t="shared" si="12"/>
        <v/>
      </c>
    </row>
    <row r="787" spans="1:10" x14ac:dyDescent="0.25">
      <c r="A787" s="43">
        <v>44939</v>
      </c>
      <c r="B787" s="40" t="s">
        <v>10694</v>
      </c>
      <c r="C787" s="40" t="s">
        <v>8992</v>
      </c>
      <c r="D787" s="40" t="s">
        <v>10695</v>
      </c>
      <c r="E787" s="38">
        <v>943993</v>
      </c>
      <c r="F787" s="42" t="s">
        <v>8998</v>
      </c>
      <c r="G787" s="38">
        <v>94399</v>
      </c>
      <c r="H787" s="40" t="s">
        <v>9755</v>
      </c>
      <c r="I787" s="40" t="s">
        <v>9756</v>
      </c>
      <c r="J787" s="45" t="str">
        <f t="shared" si="12"/>
        <v/>
      </c>
    </row>
    <row r="788" spans="1:10" x14ac:dyDescent="0.25">
      <c r="A788" s="43">
        <v>44939</v>
      </c>
      <c r="B788" s="40" t="s">
        <v>10451</v>
      </c>
      <c r="C788" s="40" t="s">
        <v>8992</v>
      </c>
      <c r="D788" s="40" t="s">
        <v>10696</v>
      </c>
      <c r="E788" s="38">
        <v>3835619</v>
      </c>
      <c r="F788" s="42" t="s">
        <v>8998</v>
      </c>
      <c r="G788" s="38">
        <v>383562</v>
      </c>
      <c r="H788" s="40" t="s">
        <v>10339</v>
      </c>
      <c r="I788" s="40" t="s">
        <v>10340</v>
      </c>
      <c r="J788" s="45" t="str">
        <f t="shared" si="12"/>
        <v/>
      </c>
    </row>
    <row r="789" spans="1:10" x14ac:dyDescent="0.25">
      <c r="A789" s="43">
        <v>44939</v>
      </c>
      <c r="B789" s="40" t="s">
        <v>10452</v>
      </c>
      <c r="C789" s="40" t="s">
        <v>8992</v>
      </c>
      <c r="D789" s="40" t="s">
        <v>9154</v>
      </c>
      <c r="E789" s="38">
        <v>250910</v>
      </c>
      <c r="F789" s="42" t="s">
        <v>8998</v>
      </c>
      <c r="G789" s="38">
        <v>25091</v>
      </c>
      <c r="H789" s="40" t="s">
        <v>9001</v>
      </c>
      <c r="I789" s="40" t="s">
        <v>9002</v>
      </c>
      <c r="J789" s="45" t="str">
        <f t="shared" si="12"/>
        <v/>
      </c>
    </row>
    <row r="790" spans="1:10" x14ac:dyDescent="0.25">
      <c r="A790" s="43">
        <v>44939</v>
      </c>
      <c r="B790" s="40" t="s">
        <v>10453</v>
      </c>
      <c r="C790" s="40" t="s">
        <v>8992</v>
      </c>
      <c r="D790" s="40" t="s">
        <v>10697</v>
      </c>
      <c r="E790" s="38">
        <v>3460800</v>
      </c>
      <c r="F790" s="42" t="s">
        <v>8998</v>
      </c>
      <c r="G790" s="38">
        <v>346080</v>
      </c>
      <c r="H790" s="40" t="s">
        <v>9619</v>
      </c>
      <c r="I790" s="40" t="s">
        <v>9620</v>
      </c>
      <c r="J790" s="45" t="str">
        <f t="shared" si="12"/>
        <v/>
      </c>
    </row>
    <row r="791" spans="1:10" x14ac:dyDescent="0.25">
      <c r="A791" s="43">
        <v>44939</v>
      </c>
      <c r="B791" s="40" t="s">
        <v>10698</v>
      </c>
      <c r="C791" s="40" t="s">
        <v>8992</v>
      </c>
      <c r="D791" s="40" t="s">
        <v>10699</v>
      </c>
      <c r="E791" s="38">
        <v>9168356</v>
      </c>
      <c r="F791" s="42" t="s">
        <v>8998</v>
      </c>
      <c r="G791" s="38">
        <v>916836</v>
      </c>
      <c r="H791" s="40" t="s">
        <v>9619</v>
      </c>
      <c r="I791" s="40" t="s">
        <v>9620</v>
      </c>
      <c r="J791" s="45" t="str">
        <f t="shared" si="12"/>
        <v/>
      </c>
    </row>
    <row r="792" spans="1:10" x14ac:dyDescent="0.25">
      <c r="A792" s="43">
        <v>44939</v>
      </c>
      <c r="B792" s="40" t="s">
        <v>10454</v>
      </c>
      <c r="C792" s="40" t="s">
        <v>8992</v>
      </c>
      <c r="D792" s="40" t="s">
        <v>10700</v>
      </c>
      <c r="E792" s="38">
        <v>17964199</v>
      </c>
      <c r="F792" s="42" t="s">
        <v>8998</v>
      </c>
      <c r="G792" s="38">
        <v>1796420</v>
      </c>
      <c r="H792" s="40" t="s">
        <v>9311</v>
      </c>
      <c r="I792" s="40" t="s">
        <v>9312</v>
      </c>
      <c r="J792" s="45" t="str">
        <f t="shared" si="12"/>
        <v/>
      </c>
    </row>
    <row r="793" spans="1:10" x14ac:dyDescent="0.25">
      <c r="A793" s="43">
        <v>44939</v>
      </c>
      <c r="B793" s="40" t="s">
        <v>10455</v>
      </c>
      <c r="C793" s="40" t="s">
        <v>8992</v>
      </c>
      <c r="D793" s="40" t="s">
        <v>10701</v>
      </c>
      <c r="E793" s="38">
        <v>17318142</v>
      </c>
      <c r="F793" s="42" t="s">
        <v>8998</v>
      </c>
      <c r="G793" s="38">
        <v>1731814</v>
      </c>
      <c r="H793" s="40" t="s">
        <v>9315</v>
      </c>
      <c r="I793" s="40" t="s">
        <v>9316</v>
      </c>
      <c r="J793" s="45" t="str">
        <f t="shared" si="12"/>
        <v/>
      </c>
    </row>
    <row r="794" spans="1:10" x14ac:dyDescent="0.25">
      <c r="A794" s="43">
        <v>44939</v>
      </c>
      <c r="B794" s="40" t="s">
        <v>10702</v>
      </c>
      <c r="C794" s="40" t="s">
        <v>8992</v>
      </c>
      <c r="D794" s="40" t="s">
        <v>10703</v>
      </c>
      <c r="E794" s="38">
        <v>2601412</v>
      </c>
      <c r="F794" s="42" t="s">
        <v>8998</v>
      </c>
      <c r="G794" s="38">
        <v>260141</v>
      </c>
      <c r="H794" s="40" t="s">
        <v>9289</v>
      </c>
      <c r="I794" s="40" t="s">
        <v>9290</v>
      </c>
      <c r="J794" s="45" t="str">
        <f t="shared" si="12"/>
        <v/>
      </c>
    </row>
    <row r="795" spans="1:10" x14ac:dyDescent="0.25">
      <c r="A795" s="43">
        <v>44939</v>
      </c>
      <c r="B795" s="40" t="s">
        <v>10704</v>
      </c>
      <c r="C795" s="40" t="s">
        <v>8992</v>
      </c>
      <c r="D795" s="40" t="s">
        <v>10705</v>
      </c>
      <c r="E795" s="38">
        <v>1696800</v>
      </c>
      <c r="F795" s="42" t="s">
        <v>8998</v>
      </c>
      <c r="G795" s="38">
        <v>169680</v>
      </c>
      <c r="H795" s="40" t="s">
        <v>9307</v>
      </c>
      <c r="I795" s="40" t="s">
        <v>9308</v>
      </c>
      <c r="J795" s="45" t="str">
        <f t="shared" si="12"/>
        <v/>
      </c>
    </row>
    <row r="796" spans="1:10" x14ac:dyDescent="0.25">
      <c r="A796" s="43">
        <v>44939</v>
      </c>
      <c r="B796" s="40" t="s">
        <v>10456</v>
      </c>
      <c r="C796" s="40" t="s">
        <v>8992</v>
      </c>
      <c r="D796" s="40" t="s">
        <v>10706</v>
      </c>
      <c r="E796" s="38">
        <v>1272600</v>
      </c>
      <c r="F796" s="42" t="s">
        <v>8998</v>
      </c>
      <c r="G796" s="38">
        <v>127260</v>
      </c>
      <c r="H796" s="40" t="s">
        <v>9589</v>
      </c>
      <c r="I796" s="40" t="s">
        <v>9590</v>
      </c>
      <c r="J796" s="45" t="str">
        <f t="shared" si="12"/>
        <v/>
      </c>
    </row>
    <row r="797" spans="1:10" x14ac:dyDescent="0.25">
      <c r="A797" s="43">
        <v>44939</v>
      </c>
      <c r="B797" s="40" t="s">
        <v>10707</v>
      </c>
      <c r="C797" s="40" t="s">
        <v>8992</v>
      </c>
      <c r="D797" s="40" t="s">
        <v>10708</v>
      </c>
      <c r="E797" s="38">
        <v>3571980</v>
      </c>
      <c r="F797" s="42" t="s">
        <v>8998</v>
      </c>
      <c r="G797" s="38">
        <v>357198</v>
      </c>
      <c r="H797" s="40" t="s">
        <v>9589</v>
      </c>
      <c r="I797" s="40" t="s">
        <v>9590</v>
      </c>
      <c r="J797" s="45" t="str">
        <f t="shared" si="12"/>
        <v/>
      </c>
    </row>
    <row r="798" spans="1:10" x14ac:dyDescent="0.25">
      <c r="A798" s="43">
        <v>44939</v>
      </c>
      <c r="B798" s="40" t="s">
        <v>10457</v>
      </c>
      <c r="C798" s="40" t="s">
        <v>8992</v>
      </c>
      <c r="D798" s="40" t="s">
        <v>10709</v>
      </c>
      <c r="E798" s="38">
        <v>7243530</v>
      </c>
      <c r="F798" s="42" t="s">
        <v>8998</v>
      </c>
      <c r="G798" s="38">
        <v>724353</v>
      </c>
      <c r="H798" s="40" t="s">
        <v>9347</v>
      </c>
      <c r="I798" s="40" t="s">
        <v>9348</v>
      </c>
      <c r="J798" s="45" t="str">
        <f t="shared" si="12"/>
        <v/>
      </c>
    </row>
    <row r="799" spans="1:10" x14ac:dyDescent="0.25">
      <c r="A799" s="43">
        <v>44939</v>
      </c>
      <c r="B799" s="40" t="s">
        <v>10710</v>
      </c>
      <c r="C799" s="40" t="s">
        <v>8992</v>
      </c>
      <c r="D799" s="40" t="s">
        <v>10711</v>
      </c>
      <c r="E799" s="38">
        <v>3512740</v>
      </c>
      <c r="F799" s="42" t="s">
        <v>8998</v>
      </c>
      <c r="G799" s="38">
        <v>351274</v>
      </c>
      <c r="H799" s="40" t="s">
        <v>9301</v>
      </c>
      <c r="I799" s="40" t="s">
        <v>9302</v>
      </c>
      <c r="J799" s="45" t="str">
        <f t="shared" si="12"/>
        <v/>
      </c>
    </row>
    <row r="800" spans="1:10" x14ac:dyDescent="0.25">
      <c r="A800" s="43">
        <v>44939</v>
      </c>
      <c r="B800" s="40" t="s">
        <v>10712</v>
      </c>
      <c r="C800" s="40" t="s">
        <v>8992</v>
      </c>
      <c r="D800" s="40" t="s">
        <v>10713</v>
      </c>
      <c r="E800" s="38">
        <v>35096005</v>
      </c>
      <c r="F800" s="42" t="s">
        <v>8998</v>
      </c>
      <c r="G800" s="38">
        <v>3509601</v>
      </c>
      <c r="H800" s="40" t="s">
        <v>9295</v>
      </c>
      <c r="I800" s="40" t="s">
        <v>9296</v>
      </c>
      <c r="J800" s="45" t="str">
        <f t="shared" si="12"/>
        <v/>
      </c>
    </row>
    <row r="801" spans="1:10" x14ac:dyDescent="0.25">
      <c r="A801" s="43">
        <v>44939</v>
      </c>
      <c r="B801" s="40" t="s">
        <v>10714</v>
      </c>
      <c r="C801" s="40" t="s">
        <v>8992</v>
      </c>
      <c r="D801" s="40" t="s">
        <v>10715</v>
      </c>
      <c r="E801" s="38">
        <v>3353347</v>
      </c>
      <c r="F801" s="42" t="s">
        <v>8998</v>
      </c>
      <c r="G801" s="38">
        <v>335335</v>
      </c>
      <c r="H801" s="40" t="s">
        <v>9284</v>
      </c>
      <c r="I801" s="40" t="s">
        <v>9285</v>
      </c>
      <c r="J801" s="45" t="str">
        <f t="shared" si="12"/>
        <v/>
      </c>
    </row>
    <row r="802" spans="1:10" x14ac:dyDescent="0.25">
      <c r="A802" s="43">
        <v>44939</v>
      </c>
      <c r="B802" s="40" t="s">
        <v>10716</v>
      </c>
      <c r="C802" s="40" t="s">
        <v>8992</v>
      </c>
      <c r="D802" s="40" t="s">
        <v>10717</v>
      </c>
      <c r="E802" s="38">
        <v>4189750</v>
      </c>
      <c r="F802" s="42" t="s">
        <v>8998</v>
      </c>
      <c r="G802" s="38">
        <v>418975</v>
      </c>
      <c r="H802" s="40" t="s">
        <v>9242</v>
      </c>
      <c r="I802" s="40" t="s">
        <v>9243</v>
      </c>
      <c r="J802" s="45" t="str">
        <f t="shared" si="12"/>
        <v/>
      </c>
    </row>
    <row r="803" spans="1:10" x14ac:dyDescent="0.25">
      <c r="A803" s="43">
        <v>44939</v>
      </c>
      <c r="B803" s="40" t="s">
        <v>10718</v>
      </c>
      <c r="C803" s="40" t="s">
        <v>8992</v>
      </c>
      <c r="D803" s="40" t="s">
        <v>10719</v>
      </c>
      <c r="E803" s="38">
        <v>1730400</v>
      </c>
      <c r="F803" s="42" t="s">
        <v>8998</v>
      </c>
      <c r="G803" s="38">
        <v>173040</v>
      </c>
      <c r="H803" s="40" t="s">
        <v>9242</v>
      </c>
      <c r="I803" s="40" t="s">
        <v>9243</v>
      </c>
      <c r="J803" s="45" t="str">
        <f t="shared" si="12"/>
        <v/>
      </c>
    </row>
    <row r="804" spans="1:10" x14ac:dyDescent="0.25">
      <c r="A804" s="43">
        <v>44940</v>
      </c>
      <c r="B804" s="40" t="s">
        <v>9032</v>
      </c>
      <c r="C804" s="40" t="s">
        <v>10720</v>
      </c>
      <c r="D804" s="40" t="s">
        <v>8994</v>
      </c>
      <c r="E804" s="38">
        <v>-111058</v>
      </c>
      <c r="F804" s="42" t="s">
        <v>9114</v>
      </c>
      <c r="G804" s="38">
        <v>-8885</v>
      </c>
      <c r="H804" s="40" t="s">
        <v>9619</v>
      </c>
      <c r="I804" s="40" t="s">
        <v>9620</v>
      </c>
      <c r="J804" s="45" t="str">
        <f t="shared" si="12"/>
        <v>ht</v>
      </c>
    </row>
    <row r="805" spans="1:10" x14ac:dyDescent="0.25">
      <c r="A805" s="43">
        <v>44940</v>
      </c>
      <c r="B805" s="40" t="s">
        <v>9056</v>
      </c>
      <c r="C805" s="40" t="s">
        <v>10721</v>
      </c>
      <c r="D805" s="40" t="s">
        <v>8994</v>
      </c>
      <c r="E805" s="38">
        <v>-269036</v>
      </c>
      <c r="F805" s="42" t="s">
        <v>8998</v>
      </c>
      <c r="G805" s="38">
        <v>-26904</v>
      </c>
      <c r="H805" s="40" t="s">
        <v>9343</v>
      </c>
      <c r="I805" s="40" t="s">
        <v>9344</v>
      </c>
      <c r="J805" s="45" t="str">
        <f t="shared" si="12"/>
        <v>ht</v>
      </c>
    </row>
    <row r="806" spans="1:10" x14ac:dyDescent="0.25">
      <c r="A806" s="43">
        <v>44940</v>
      </c>
      <c r="B806" s="40" t="s">
        <v>9084</v>
      </c>
      <c r="C806" s="40" t="s">
        <v>9441</v>
      </c>
      <c r="D806" s="40" t="s">
        <v>8994</v>
      </c>
      <c r="E806" s="38">
        <v>-441000</v>
      </c>
      <c r="F806" s="42" t="s">
        <v>9114</v>
      </c>
      <c r="G806" s="38">
        <v>-35280</v>
      </c>
      <c r="H806" s="40" t="s">
        <v>9034</v>
      </c>
      <c r="I806" s="40" t="s">
        <v>9035</v>
      </c>
      <c r="J806" s="45" t="str">
        <f t="shared" si="12"/>
        <v>ht</v>
      </c>
    </row>
    <row r="807" spans="1:10" x14ac:dyDescent="0.25">
      <c r="A807" s="43">
        <v>44940</v>
      </c>
      <c r="B807" s="40" t="s">
        <v>9087</v>
      </c>
      <c r="C807" s="40" t="s">
        <v>9441</v>
      </c>
      <c r="D807" s="40" t="s">
        <v>8994</v>
      </c>
      <c r="E807" s="38">
        <v>-61050</v>
      </c>
      <c r="F807" s="42" t="s">
        <v>9114</v>
      </c>
      <c r="G807" s="38">
        <v>-4884</v>
      </c>
      <c r="H807" s="40" t="s">
        <v>9034</v>
      </c>
      <c r="I807" s="40" t="s">
        <v>9035</v>
      </c>
      <c r="J807" s="45" t="str">
        <f t="shared" si="12"/>
        <v>ht</v>
      </c>
    </row>
    <row r="808" spans="1:10" x14ac:dyDescent="0.25">
      <c r="A808" s="43">
        <v>44940</v>
      </c>
      <c r="B808" s="40" t="s">
        <v>9097</v>
      </c>
      <c r="C808" s="40" t="s">
        <v>9441</v>
      </c>
      <c r="D808" s="40" t="s">
        <v>8994</v>
      </c>
      <c r="E808" s="38">
        <v>-456155</v>
      </c>
      <c r="F808" s="42" t="s">
        <v>9114</v>
      </c>
      <c r="G808" s="38">
        <v>-36492</v>
      </c>
      <c r="H808" s="40" t="s">
        <v>9034</v>
      </c>
      <c r="I808" s="40" t="s">
        <v>9035</v>
      </c>
      <c r="J808" s="45" t="str">
        <f t="shared" si="12"/>
        <v>ht</v>
      </c>
    </row>
    <row r="809" spans="1:10" x14ac:dyDescent="0.25">
      <c r="A809" s="43">
        <v>44940</v>
      </c>
      <c r="B809" s="40" t="s">
        <v>9099</v>
      </c>
      <c r="C809" s="40" t="s">
        <v>9441</v>
      </c>
      <c r="D809" s="40" t="s">
        <v>10722</v>
      </c>
      <c r="E809" s="38">
        <v>-106050</v>
      </c>
      <c r="F809" s="42" t="s">
        <v>9114</v>
      </c>
      <c r="G809" s="38">
        <v>-8484</v>
      </c>
      <c r="H809" s="40" t="s">
        <v>9034</v>
      </c>
      <c r="I809" s="40" t="s">
        <v>9035</v>
      </c>
      <c r="J809" s="45" t="str">
        <f t="shared" si="12"/>
        <v>ht</v>
      </c>
    </row>
    <row r="810" spans="1:10" x14ac:dyDescent="0.25">
      <c r="A810" s="43">
        <v>44940</v>
      </c>
      <c r="B810" s="40" t="s">
        <v>10458</v>
      </c>
      <c r="C810" s="40" t="s">
        <v>8992</v>
      </c>
      <c r="D810" s="40" t="s">
        <v>9742</v>
      </c>
      <c r="E810" s="38">
        <v>1931421</v>
      </c>
      <c r="F810" s="42" t="s">
        <v>8998</v>
      </c>
      <c r="G810" s="38">
        <v>193142</v>
      </c>
      <c r="H810" s="40" t="s">
        <v>9001</v>
      </c>
      <c r="I810" s="40" t="s">
        <v>9002</v>
      </c>
      <c r="J810" s="45" t="str">
        <f t="shared" si="12"/>
        <v/>
      </c>
    </row>
    <row r="811" spans="1:10" x14ac:dyDescent="0.25">
      <c r="A811" s="43">
        <v>44940</v>
      </c>
      <c r="B811" s="40" t="s">
        <v>10723</v>
      </c>
      <c r="C811" s="40" t="s">
        <v>8992</v>
      </c>
      <c r="D811" s="40" t="s">
        <v>10724</v>
      </c>
      <c r="E811" s="38">
        <v>7245589</v>
      </c>
      <c r="F811" s="42" t="s">
        <v>8998</v>
      </c>
      <c r="G811" s="38">
        <v>724559</v>
      </c>
      <c r="H811" s="40" t="s">
        <v>9747</v>
      </c>
      <c r="I811" s="40" t="s">
        <v>9748</v>
      </c>
      <c r="J811" s="45" t="str">
        <f t="shared" si="12"/>
        <v/>
      </c>
    </row>
    <row r="812" spans="1:10" x14ac:dyDescent="0.25">
      <c r="A812" s="43">
        <v>44940</v>
      </c>
      <c r="B812" s="40" t="s">
        <v>10725</v>
      </c>
      <c r="C812" s="40" t="s">
        <v>8992</v>
      </c>
      <c r="D812" s="40" t="s">
        <v>10726</v>
      </c>
      <c r="E812" s="38">
        <v>6030063</v>
      </c>
      <c r="F812" s="42" t="s">
        <v>8998</v>
      </c>
      <c r="G812" s="38">
        <v>603006</v>
      </c>
      <c r="H812" s="40" t="s">
        <v>9558</v>
      </c>
      <c r="I812" s="40" t="s">
        <v>9559</v>
      </c>
      <c r="J812" s="45" t="str">
        <f t="shared" si="12"/>
        <v/>
      </c>
    </row>
    <row r="813" spans="1:10" x14ac:dyDescent="0.25">
      <c r="A813" s="43">
        <v>44940</v>
      </c>
      <c r="B813" s="40" t="s">
        <v>10459</v>
      </c>
      <c r="C813" s="40" t="s">
        <v>8992</v>
      </c>
      <c r="D813" s="40" t="s">
        <v>10727</v>
      </c>
      <c r="E813" s="38">
        <v>564998</v>
      </c>
      <c r="F813" s="42" t="s">
        <v>8998</v>
      </c>
      <c r="G813" s="38">
        <v>56500</v>
      </c>
      <c r="H813" s="40" t="s">
        <v>9001</v>
      </c>
      <c r="I813" s="40" t="s">
        <v>9002</v>
      </c>
      <c r="J813" s="45" t="str">
        <f t="shared" si="12"/>
        <v/>
      </c>
    </row>
    <row r="814" spans="1:10" x14ac:dyDescent="0.25">
      <c r="A814" s="43">
        <v>44940</v>
      </c>
      <c r="B814" s="40" t="s">
        <v>10728</v>
      </c>
      <c r="C814" s="40" t="s">
        <v>8992</v>
      </c>
      <c r="D814" s="40" t="s">
        <v>9203</v>
      </c>
      <c r="E814" s="38">
        <v>200728</v>
      </c>
      <c r="F814" s="42" t="s">
        <v>8998</v>
      </c>
      <c r="G814" s="38">
        <v>20073</v>
      </c>
      <c r="H814" s="40" t="s">
        <v>9001</v>
      </c>
      <c r="I814" s="40" t="s">
        <v>9002</v>
      </c>
      <c r="J814" s="45" t="str">
        <f t="shared" si="12"/>
        <v/>
      </c>
    </row>
    <row r="815" spans="1:10" x14ac:dyDescent="0.25">
      <c r="A815" s="43">
        <v>44940</v>
      </c>
      <c r="B815" s="40" t="s">
        <v>10729</v>
      </c>
      <c r="C815" s="40" t="s">
        <v>8992</v>
      </c>
      <c r="D815" s="40" t="s">
        <v>9203</v>
      </c>
      <c r="E815" s="38">
        <v>519120</v>
      </c>
      <c r="F815" s="42" t="s">
        <v>8998</v>
      </c>
      <c r="G815" s="38">
        <v>51912</v>
      </c>
      <c r="H815" s="40" t="s">
        <v>9001</v>
      </c>
      <c r="I815" s="40" t="s">
        <v>9002</v>
      </c>
      <c r="J815" s="45" t="str">
        <f t="shared" si="12"/>
        <v/>
      </c>
    </row>
    <row r="816" spans="1:10" x14ac:dyDescent="0.25">
      <c r="A816" s="43">
        <v>44940</v>
      </c>
      <c r="B816" s="40" t="s">
        <v>10730</v>
      </c>
      <c r="C816" s="40" t="s">
        <v>8992</v>
      </c>
      <c r="D816" s="40"/>
      <c r="E816" s="38">
        <v>0</v>
      </c>
      <c r="F816" s="42" t="s">
        <v>8998</v>
      </c>
      <c r="G816" s="38">
        <v>0</v>
      </c>
      <c r="H816" s="40" t="s">
        <v>9001</v>
      </c>
      <c r="I816" s="40" t="s">
        <v>9002</v>
      </c>
      <c r="J816" s="45" t="str">
        <f t="shared" si="12"/>
        <v/>
      </c>
    </row>
    <row r="817" spans="1:10" x14ac:dyDescent="0.25">
      <c r="A817" s="43">
        <v>44940</v>
      </c>
      <c r="B817" s="40" t="s">
        <v>10460</v>
      </c>
      <c r="C817" s="40" t="s">
        <v>8992</v>
      </c>
      <c r="D817" s="40" t="s">
        <v>10232</v>
      </c>
      <c r="E817" s="38">
        <v>497728</v>
      </c>
      <c r="F817" s="42" t="s">
        <v>8998</v>
      </c>
      <c r="G817" s="38">
        <v>49773</v>
      </c>
      <c r="H817" s="40" t="s">
        <v>9001</v>
      </c>
      <c r="I817" s="40" t="s">
        <v>9002</v>
      </c>
      <c r="J817" s="45" t="str">
        <f t="shared" si="12"/>
        <v/>
      </c>
    </row>
    <row r="818" spans="1:10" x14ac:dyDescent="0.25">
      <c r="A818" s="43">
        <v>44940</v>
      </c>
      <c r="B818" s="40" t="s">
        <v>10461</v>
      </c>
      <c r="C818" s="40" t="s">
        <v>8992</v>
      </c>
      <c r="D818" s="40" t="s">
        <v>10210</v>
      </c>
      <c r="E818" s="38">
        <v>7986182</v>
      </c>
      <c r="F818" s="42" t="s">
        <v>8998</v>
      </c>
      <c r="G818" s="38">
        <v>798618</v>
      </c>
      <c r="H818" s="40" t="s">
        <v>9183</v>
      </c>
      <c r="I818" s="40" t="s">
        <v>9184</v>
      </c>
      <c r="J818" s="45" t="str">
        <f t="shared" si="12"/>
        <v/>
      </c>
    </row>
    <row r="819" spans="1:10" x14ac:dyDescent="0.25">
      <c r="A819" s="43">
        <v>44940</v>
      </c>
      <c r="B819" s="40" t="s">
        <v>10731</v>
      </c>
      <c r="C819" s="40" t="s">
        <v>8992</v>
      </c>
      <c r="D819" s="40" t="s">
        <v>10732</v>
      </c>
      <c r="E819" s="38">
        <v>200728</v>
      </c>
      <c r="F819" s="42" t="s">
        <v>8998</v>
      </c>
      <c r="G819" s="38">
        <v>20073</v>
      </c>
      <c r="H819" s="40" t="s">
        <v>9001</v>
      </c>
      <c r="I819" s="40" t="s">
        <v>9002</v>
      </c>
      <c r="J819" s="45" t="str">
        <f t="shared" si="12"/>
        <v/>
      </c>
    </row>
    <row r="820" spans="1:10" x14ac:dyDescent="0.25">
      <c r="A820" s="43">
        <v>44940</v>
      </c>
      <c r="B820" s="40" t="s">
        <v>10733</v>
      </c>
      <c r="C820" s="40" t="s">
        <v>8992</v>
      </c>
      <c r="D820" s="40" t="s">
        <v>10734</v>
      </c>
      <c r="E820" s="38">
        <v>1733813</v>
      </c>
      <c r="F820" s="42" t="s">
        <v>8998</v>
      </c>
      <c r="G820" s="38">
        <v>173381</v>
      </c>
      <c r="H820" s="40" t="s">
        <v>9179</v>
      </c>
      <c r="I820" s="40" t="s">
        <v>9180</v>
      </c>
      <c r="J820" s="45" t="str">
        <f t="shared" si="12"/>
        <v/>
      </c>
    </row>
    <row r="821" spans="1:10" x14ac:dyDescent="0.25">
      <c r="A821" s="43">
        <v>44940</v>
      </c>
      <c r="B821" s="40" t="s">
        <v>10462</v>
      </c>
      <c r="C821" s="40" t="s">
        <v>8992</v>
      </c>
      <c r="D821" s="40" t="s">
        <v>10735</v>
      </c>
      <c r="E821" s="38">
        <v>5230692</v>
      </c>
      <c r="F821" s="42" t="s">
        <v>8998</v>
      </c>
      <c r="G821" s="38">
        <v>523069</v>
      </c>
      <c r="H821" s="40" t="s">
        <v>9206</v>
      </c>
      <c r="I821" s="40" t="s">
        <v>9207</v>
      </c>
      <c r="J821" s="45" t="str">
        <f t="shared" si="12"/>
        <v/>
      </c>
    </row>
    <row r="822" spans="1:10" x14ac:dyDescent="0.25">
      <c r="A822" s="43">
        <v>44940</v>
      </c>
      <c r="B822" s="40" t="s">
        <v>10463</v>
      </c>
      <c r="C822" s="40" t="s">
        <v>8992</v>
      </c>
      <c r="D822" s="40" t="s">
        <v>10736</v>
      </c>
      <c r="E822" s="38">
        <v>2831979</v>
      </c>
      <c r="F822" s="42" t="s">
        <v>8998</v>
      </c>
      <c r="G822" s="38">
        <v>283198</v>
      </c>
      <c r="H822" s="40" t="s">
        <v>10376</v>
      </c>
      <c r="I822" s="40" t="s">
        <v>10377</v>
      </c>
      <c r="J822" s="45" t="str">
        <f t="shared" si="12"/>
        <v/>
      </c>
    </row>
    <row r="823" spans="1:10" x14ac:dyDescent="0.25">
      <c r="A823" s="43">
        <v>44940</v>
      </c>
      <c r="B823" s="40" t="s">
        <v>10464</v>
      </c>
      <c r="C823" s="40" t="s">
        <v>8992</v>
      </c>
      <c r="D823" s="40" t="s">
        <v>10178</v>
      </c>
      <c r="E823" s="38">
        <v>1301578</v>
      </c>
      <c r="F823" s="42" t="s">
        <v>8998</v>
      </c>
      <c r="G823" s="38">
        <v>130158</v>
      </c>
      <c r="H823" s="40" t="s">
        <v>9001</v>
      </c>
      <c r="I823" s="40" t="s">
        <v>9002</v>
      </c>
      <c r="J823" s="45" t="str">
        <f t="shared" si="12"/>
        <v/>
      </c>
    </row>
    <row r="824" spans="1:10" x14ac:dyDescent="0.25">
      <c r="A824" s="43">
        <v>44940</v>
      </c>
      <c r="B824" s="40" t="s">
        <v>10737</v>
      </c>
      <c r="C824" s="40" t="s">
        <v>8992</v>
      </c>
      <c r="D824" s="40" t="s">
        <v>10738</v>
      </c>
      <c r="E824" s="38">
        <v>5798280</v>
      </c>
      <c r="F824" s="42" t="s">
        <v>8998</v>
      </c>
      <c r="G824" s="38">
        <v>579828</v>
      </c>
      <c r="H824" s="40" t="s">
        <v>9221</v>
      </c>
      <c r="I824" s="40" t="s">
        <v>9222</v>
      </c>
      <c r="J824" s="45" t="str">
        <f t="shared" si="12"/>
        <v/>
      </c>
    </row>
    <row r="825" spans="1:10" x14ac:dyDescent="0.25">
      <c r="A825" s="43">
        <v>44940</v>
      </c>
      <c r="B825" s="40" t="s">
        <v>10739</v>
      </c>
      <c r="C825" s="40" t="s">
        <v>8992</v>
      </c>
      <c r="D825" s="40" t="s">
        <v>10740</v>
      </c>
      <c r="E825" s="38">
        <v>4615543</v>
      </c>
      <c r="F825" s="42" t="s">
        <v>8998</v>
      </c>
      <c r="G825" s="38">
        <v>461554</v>
      </c>
      <c r="H825" s="40" t="s">
        <v>10207</v>
      </c>
      <c r="I825" s="40" t="s">
        <v>10208</v>
      </c>
      <c r="J825" s="45" t="str">
        <f t="shared" si="12"/>
        <v/>
      </c>
    </row>
    <row r="826" spans="1:10" x14ac:dyDescent="0.25">
      <c r="A826" s="43">
        <v>44940</v>
      </c>
      <c r="B826" s="40" t="s">
        <v>10465</v>
      </c>
      <c r="C826" s="40" t="s">
        <v>8992</v>
      </c>
      <c r="D826" s="40" t="s">
        <v>10135</v>
      </c>
      <c r="E826" s="38">
        <v>910387</v>
      </c>
      <c r="F826" s="42" t="s">
        <v>8998</v>
      </c>
      <c r="G826" s="38">
        <v>91039</v>
      </c>
      <c r="H826" s="40" t="s">
        <v>9001</v>
      </c>
      <c r="I826" s="40" t="s">
        <v>9002</v>
      </c>
      <c r="J826" s="45" t="str">
        <f t="shared" si="12"/>
        <v/>
      </c>
    </row>
    <row r="827" spans="1:10" x14ac:dyDescent="0.25">
      <c r="A827" s="43">
        <v>44940</v>
      </c>
      <c r="B827" s="40" t="s">
        <v>10741</v>
      </c>
      <c r="C827" s="40" t="s">
        <v>8992</v>
      </c>
      <c r="D827" s="40" t="s">
        <v>9186</v>
      </c>
      <c r="E827" s="38">
        <v>455338</v>
      </c>
      <c r="F827" s="42" t="s">
        <v>8998</v>
      </c>
      <c r="G827" s="38">
        <v>45534</v>
      </c>
      <c r="H827" s="40" t="s">
        <v>9001</v>
      </c>
      <c r="I827" s="40" t="s">
        <v>9002</v>
      </c>
      <c r="J827" s="45" t="str">
        <f t="shared" si="12"/>
        <v/>
      </c>
    </row>
    <row r="828" spans="1:10" x14ac:dyDescent="0.25">
      <c r="A828" s="43">
        <v>44940</v>
      </c>
      <c r="B828" s="40" t="s">
        <v>10466</v>
      </c>
      <c r="C828" s="40" t="s">
        <v>8992</v>
      </c>
      <c r="D828" s="40" t="s">
        <v>10742</v>
      </c>
      <c r="E828" s="38">
        <v>910676</v>
      </c>
      <c r="F828" s="42" t="s">
        <v>8998</v>
      </c>
      <c r="G828" s="38">
        <v>91068</v>
      </c>
      <c r="H828" s="40" t="s">
        <v>9001</v>
      </c>
      <c r="I828" s="40" t="s">
        <v>9002</v>
      </c>
      <c r="J828" s="45" t="str">
        <f t="shared" si="12"/>
        <v/>
      </c>
    </row>
    <row r="829" spans="1:10" x14ac:dyDescent="0.25">
      <c r="A829" s="43">
        <v>44940</v>
      </c>
      <c r="B829" s="40" t="s">
        <v>10743</v>
      </c>
      <c r="C829" s="40" t="s">
        <v>8992</v>
      </c>
      <c r="D829" s="40" t="s">
        <v>10744</v>
      </c>
      <c r="E829" s="38">
        <v>1885939</v>
      </c>
      <c r="F829" s="42" t="s">
        <v>8998</v>
      </c>
      <c r="G829" s="38">
        <v>188594</v>
      </c>
      <c r="H829" s="40" t="s">
        <v>9284</v>
      </c>
      <c r="I829" s="40" t="s">
        <v>9285</v>
      </c>
      <c r="J829" s="45" t="str">
        <f t="shared" si="12"/>
        <v/>
      </c>
    </row>
    <row r="830" spans="1:10" x14ac:dyDescent="0.25">
      <c r="A830" s="43">
        <v>44940</v>
      </c>
      <c r="B830" s="40" t="s">
        <v>10467</v>
      </c>
      <c r="C830" s="40" t="s">
        <v>8992</v>
      </c>
      <c r="D830" s="40" t="s">
        <v>10745</v>
      </c>
      <c r="E830" s="38">
        <v>11056342</v>
      </c>
      <c r="F830" s="42" t="s">
        <v>8998</v>
      </c>
      <c r="G830" s="38">
        <v>1105634</v>
      </c>
      <c r="H830" s="40" t="s">
        <v>10324</v>
      </c>
      <c r="I830" s="40" t="s">
        <v>10325</v>
      </c>
      <c r="J830" s="45" t="str">
        <f t="shared" si="12"/>
        <v/>
      </c>
    </row>
    <row r="831" spans="1:10" x14ac:dyDescent="0.25">
      <c r="A831" s="43">
        <v>44940</v>
      </c>
      <c r="B831" s="40" t="s">
        <v>10468</v>
      </c>
      <c r="C831" s="40" t="s">
        <v>8992</v>
      </c>
      <c r="D831" s="40" t="s">
        <v>10746</v>
      </c>
      <c r="E831" s="38">
        <v>943993</v>
      </c>
      <c r="F831" s="42" t="s">
        <v>8998</v>
      </c>
      <c r="G831" s="38">
        <v>94399</v>
      </c>
      <c r="H831" s="40" t="s">
        <v>9625</v>
      </c>
      <c r="I831" s="40" t="s">
        <v>9626</v>
      </c>
      <c r="J831" s="45" t="str">
        <f t="shared" si="12"/>
        <v/>
      </c>
    </row>
    <row r="832" spans="1:10" x14ac:dyDescent="0.25">
      <c r="A832" s="43">
        <v>44940</v>
      </c>
      <c r="B832" s="40" t="s">
        <v>10747</v>
      </c>
      <c r="C832" s="40" t="s">
        <v>8992</v>
      </c>
      <c r="D832" s="40" t="s">
        <v>10748</v>
      </c>
      <c r="E832" s="38">
        <v>3119878</v>
      </c>
      <c r="F832" s="42" t="s">
        <v>8998</v>
      </c>
      <c r="G832" s="38">
        <v>311988</v>
      </c>
      <c r="H832" s="40" t="s">
        <v>9639</v>
      </c>
      <c r="I832" s="40" t="s">
        <v>9640</v>
      </c>
      <c r="J832" s="45" t="str">
        <f t="shared" si="12"/>
        <v/>
      </c>
    </row>
    <row r="833" spans="1:10" x14ac:dyDescent="0.25">
      <c r="A833" s="43">
        <v>44940</v>
      </c>
      <c r="B833" s="40" t="s">
        <v>10749</v>
      </c>
      <c r="C833" s="40" t="s">
        <v>8992</v>
      </c>
      <c r="D833" s="40" t="s">
        <v>10750</v>
      </c>
      <c r="E833" s="38">
        <v>3827133</v>
      </c>
      <c r="F833" s="42" t="s">
        <v>8998</v>
      </c>
      <c r="G833" s="38">
        <v>382713</v>
      </c>
      <c r="H833" s="40" t="s">
        <v>9343</v>
      </c>
      <c r="I833" s="40" t="s">
        <v>9344</v>
      </c>
      <c r="J833" s="45" t="str">
        <f t="shared" si="12"/>
        <v/>
      </c>
    </row>
    <row r="834" spans="1:10" x14ac:dyDescent="0.25">
      <c r="A834" s="43">
        <v>44940</v>
      </c>
      <c r="B834" s="40" t="s">
        <v>10751</v>
      </c>
      <c r="C834" s="40" t="s">
        <v>8992</v>
      </c>
      <c r="D834" s="40" t="s">
        <v>10752</v>
      </c>
      <c r="E834" s="38">
        <v>6778550</v>
      </c>
      <c r="F834" s="42" t="s">
        <v>8998</v>
      </c>
      <c r="G834" s="38">
        <v>677855</v>
      </c>
      <c r="H834" s="40" t="s">
        <v>9595</v>
      </c>
      <c r="I834" s="40" t="s">
        <v>9596</v>
      </c>
      <c r="J834" s="45" t="str">
        <f t="shared" si="12"/>
        <v/>
      </c>
    </row>
    <row r="835" spans="1:10" x14ac:dyDescent="0.25">
      <c r="A835" s="43">
        <v>44940</v>
      </c>
      <c r="B835" s="40" t="s">
        <v>10753</v>
      </c>
      <c r="C835" s="40" t="s">
        <v>8992</v>
      </c>
      <c r="D835" s="40" t="s">
        <v>10754</v>
      </c>
      <c r="E835" s="38">
        <v>4762640</v>
      </c>
      <c r="F835" s="42" t="s">
        <v>8998</v>
      </c>
      <c r="G835" s="38">
        <v>476264</v>
      </c>
      <c r="H835" s="40" t="s">
        <v>9635</v>
      </c>
      <c r="I835" s="40" t="s">
        <v>9636</v>
      </c>
      <c r="J835" s="45" t="str">
        <f t="shared" si="12"/>
        <v/>
      </c>
    </row>
    <row r="836" spans="1:10" x14ac:dyDescent="0.25">
      <c r="A836" s="43">
        <v>44940</v>
      </c>
      <c r="B836" s="40" t="s">
        <v>10469</v>
      </c>
      <c r="C836" s="40" t="s">
        <v>8992</v>
      </c>
      <c r="D836" s="40" t="s">
        <v>10755</v>
      </c>
      <c r="E836" s="38">
        <v>3849940</v>
      </c>
      <c r="F836" s="42" t="s">
        <v>8998</v>
      </c>
      <c r="G836" s="38">
        <v>384994</v>
      </c>
      <c r="H836" s="40" t="s">
        <v>9613</v>
      </c>
      <c r="I836" s="40" t="s">
        <v>9614</v>
      </c>
      <c r="J836" s="45" t="str">
        <f t="shared" si="12"/>
        <v/>
      </c>
    </row>
    <row r="837" spans="1:10" x14ac:dyDescent="0.25">
      <c r="A837" s="43">
        <v>44940</v>
      </c>
      <c r="B837" s="40" t="s">
        <v>10470</v>
      </c>
      <c r="C837" s="40" t="s">
        <v>8992</v>
      </c>
      <c r="D837" s="40" t="s">
        <v>10756</v>
      </c>
      <c r="E837" s="38">
        <v>973816</v>
      </c>
      <c r="F837" s="42" t="s">
        <v>8998</v>
      </c>
      <c r="G837" s="38">
        <v>97382</v>
      </c>
      <c r="H837" s="40" t="s">
        <v>9116</v>
      </c>
      <c r="I837" s="40" t="s">
        <v>9117</v>
      </c>
      <c r="J837" s="45" t="str">
        <f t="shared" ref="J837:J900" si="13">IF(E837&lt;0,"ht","")</f>
        <v/>
      </c>
    </row>
    <row r="838" spans="1:10" x14ac:dyDescent="0.25">
      <c r="A838" s="43">
        <v>44940</v>
      </c>
      <c r="B838" s="40" t="s">
        <v>10471</v>
      </c>
      <c r="C838" s="40" t="s">
        <v>8992</v>
      </c>
      <c r="D838" s="40" t="s">
        <v>10757</v>
      </c>
      <c r="E838" s="38">
        <v>60990700</v>
      </c>
      <c r="F838" s="42" t="s">
        <v>8998</v>
      </c>
      <c r="G838" s="38">
        <v>6099070</v>
      </c>
      <c r="H838" s="40" t="s">
        <v>9601</v>
      </c>
      <c r="I838" s="40" t="s">
        <v>9602</v>
      </c>
      <c r="J838" s="45" t="str">
        <f t="shared" si="13"/>
        <v/>
      </c>
    </row>
    <row r="839" spans="1:10" x14ac:dyDescent="0.25">
      <c r="A839" s="43">
        <v>44940</v>
      </c>
      <c r="B839" s="40" t="s">
        <v>10758</v>
      </c>
      <c r="C839" s="40" t="s">
        <v>8992</v>
      </c>
      <c r="D839" s="40" t="s">
        <v>10759</v>
      </c>
      <c r="E839" s="38">
        <v>11181069</v>
      </c>
      <c r="F839" s="42" t="s">
        <v>8998</v>
      </c>
      <c r="G839" s="38">
        <v>1118107</v>
      </c>
      <c r="H839" s="40" t="s">
        <v>9631</v>
      </c>
      <c r="I839" s="40" t="s">
        <v>9632</v>
      </c>
      <c r="J839" s="45" t="str">
        <f t="shared" si="13"/>
        <v/>
      </c>
    </row>
    <row r="840" spans="1:10" x14ac:dyDescent="0.25">
      <c r="A840" s="43">
        <v>44940</v>
      </c>
      <c r="B840" s="40" t="s">
        <v>10472</v>
      </c>
      <c r="C840" s="40" t="s">
        <v>8992</v>
      </c>
      <c r="D840" s="40" t="s">
        <v>10760</v>
      </c>
      <c r="E840" s="38">
        <v>32147820</v>
      </c>
      <c r="F840" s="42" t="s">
        <v>8998</v>
      </c>
      <c r="G840" s="38">
        <v>3214782</v>
      </c>
      <c r="H840" s="40" t="s">
        <v>9321</v>
      </c>
      <c r="I840" s="40" t="s">
        <v>9322</v>
      </c>
      <c r="J840" s="45" t="str">
        <f t="shared" si="13"/>
        <v/>
      </c>
    </row>
    <row r="841" spans="1:10" x14ac:dyDescent="0.25">
      <c r="A841" s="43">
        <v>44942</v>
      </c>
      <c r="B841" s="40" t="s">
        <v>10473</v>
      </c>
      <c r="C841" s="40" t="s">
        <v>8992</v>
      </c>
      <c r="D841" s="40" t="s">
        <v>10761</v>
      </c>
      <c r="E841" s="38">
        <v>6996719</v>
      </c>
      <c r="F841" s="42" t="s">
        <v>8998</v>
      </c>
      <c r="G841" s="38">
        <v>699672</v>
      </c>
      <c r="H841" s="40" t="s">
        <v>9755</v>
      </c>
      <c r="I841" s="40" t="s">
        <v>9756</v>
      </c>
      <c r="J841" s="45" t="str">
        <f t="shared" si="13"/>
        <v/>
      </c>
    </row>
    <row r="842" spans="1:10" x14ac:dyDescent="0.25">
      <c r="A842" s="43">
        <v>44942</v>
      </c>
      <c r="B842" s="40" t="s">
        <v>10762</v>
      </c>
      <c r="C842" s="40" t="s">
        <v>8992</v>
      </c>
      <c r="D842" s="40" t="s">
        <v>10763</v>
      </c>
      <c r="E842" s="38">
        <v>957158</v>
      </c>
      <c r="F842" s="42" t="s">
        <v>8998</v>
      </c>
      <c r="G842" s="38">
        <v>95716</v>
      </c>
      <c r="H842" s="40" t="s">
        <v>9001</v>
      </c>
      <c r="I842" s="40" t="s">
        <v>9002</v>
      </c>
      <c r="J842" s="45" t="str">
        <f t="shared" si="13"/>
        <v/>
      </c>
    </row>
    <row r="843" spans="1:10" x14ac:dyDescent="0.25">
      <c r="A843" s="43">
        <v>44942</v>
      </c>
      <c r="B843" s="40" t="s">
        <v>10764</v>
      </c>
      <c r="C843" s="40" t="s">
        <v>8992</v>
      </c>
      <c r="D843" s="40" t="s">
        <v>10765</v>
      </c>
      <c r="E843" s="38">
        <v>22102810</v>
      </c>
      <c r="F843" s="42" t="s">
        <v>8998</v>
      </c>
      <c r="G843" s="38">
        <v>2210281</v>
      </c>
      <c r="H843" s="40" t="s">
        <v>9747</v>
      </c>
      <c r="I843" s="40" t="s">
        <v>9748</v>
      </c>
      <c r="J843" s="45" t="str">
        <f t="shared" si="13"/>
        <v/>
      </c>
    </row>
    <row r="844" spans="1:10" x14ac:dyDescent="0.25">
      <c r="A844" s="43">
        <v>44942</v>
      </c>
      <c r="B844" s="40" t="s">
        <v>10766</v>
      </c>
      <c r="C844" s="40" t="s">
        <v>8992</v>
      </c>
      <c r="D844" s="40" t="s">
        <v>10767</v>
      </c>
      <c r="E844" s="38">
        <v>1821351</v>
      </c>
      <c r="F844" s="42" t="s">
        <v>8998</v>
      </c>
      <c r="G844" s="38">
        <v>182135</v>
      </c>
      <c r="H844" s="40" t="s">
        <v>9284</v>
      </c>
      <c r="I844" s="40" t="s">
        <v>9285</v>
      </c>
      <c r="J844" s="45" t="str">
        <f t="shared" si="13"/>
        <v/>
      </c>
    </row>
    <row r="845" spans="1:10" x14ac:dyDescent="0.25">
      <c r="A845" s="43">
        <v>44942</v>
      </c>
      <c r="B845" s="40" t="s">
        <v>10768</v>
      </c>
      <c r="C845" s="40" t="s">
        <v>8992</v>
      </c>
      <c r="D845" s="40" t="s">
        <v>10769</v>
      </c>
      <c r="E845" s="38">
        <v>910676</v>
      </c>
      <c r="F845" s="42" t="s">
        <v>8998</v>
      </c>
      <c r="G845" s="38">
        <v>91068</v>
      </c>
      <c r="H845" s="40" t="s">
        <v>9001</v>
      </c>
      <c r="I845" s="40" t="s">
        <v>9002</v>
      </c>
      <c r="J845" s="45" t="str">
        <f t="shared" si="13"/>
        <v/>
      </c>
    </row>
    <row r="846" spans="1:10" x14ac:dyDescent="0.25">
      <c r="A846" s="43">
        <v>44942</v>
      </c>
      <c r="B846" s="40" t="s">
        <v>10770</v>
      </c>
      <c r="C846" s="40" t="s">
        <v>8992</v>
      </c>
      <c r="D846" s="40" t="s">
        <v>10771</v>
      </c>
      <c r="E846" s="38">
        <v>1901867</v>
      </c>
      <c r="F846" s="42" t="s">
        <v>8998</v>
      </c>
      <c r="G846" s="38">
        <v>190187</v>
      </c>
      <c r="H846" s="40" t="s">
        <v>9001</v>
      </c>
      <c r="I846" s="40" t="s">
        <v>9002</v>
      </c>
      <c r="J846" s="45" t="str">
        <f t="shared" si="13"/>
        <v/>
      </c>
    </row>
    <row r="847" spans="1:10" x14ac:dyDescent="0.25">
      <c r="A847" s="43">
        <v>44942</v>
      </c>
      <c r="B847" s="40" t="s">
        <v>10474</v>
      </c>
      <c r="C847" s="40" t="s">
        <v>8992</v>
      </c>
      <c r="D847" s="40" t="s">
        <v>10772</v>
      </c>
      <c r="E847" s="38">
        <v>923697</v>
      </c>
      <c r="F847" s="42" t="s">
        <v>8998</v>
      </c>
      <c r="G847" s="38">
        <v>92370</v>
      </c>
      <c r="H847" s="40" t="s">
        <v>9001</v>
      </c>
      <c r="I847" s="40" t="s">
        <v>9002</v>
      </c>
      <c r="J847" s="45" t="str">
        <f t="shared" si="13"/>
        <v/>
      </c>
    </row>
    <row r="848" spans="1:10" x14ac:dyDescent="0.25">
      <c r="A848" s="43">
        <v>44942</v>
      </c>
      <c r="B848" s="40" t="s">
        <v>10773</v>
      </c>
      <c r="C848" s="40" t="s">
        <v>8992</v>
      </c>
      <c r="D848" s="40" t="s">
        <v>10774</v>
      </c>
      <c r="E848" s="38">
        <v>441000</v>
      </c>
      <c r="F848" s="42" t="s">
        <v>8998</v>
      </c>
      <c r="G848" s="38">
        <v>44100</v>
      </c>
      <c r="H848" s="40" t="s">
        <v>9001</v>
      </c>
      <c r="I848" s="40" t="s">
        <v>9002</v>
      </c>
      <c r="J848" s="45" t="str">
        <f t="shared" si="13"/>
        <v/>
      </c>
    </row>
    <row r="849" spans="1:10" x14ac:dyDescent="0.25">
      <c r="A849" s="43">
        <v>44942</v>
      </c>
      <c r="B849" s="40" t="s">
        <v>10475</v>
      </c>
      <c r="C849" s="40" t="s">
        <v>8992</v>
      </c>
      <c r="D849" s="40" t="s">
        <v>10775</v>
      </c>
      <c r="E849" s="38">
        <v>1496440</v>
      </c>
      <c r="F849" s="42" t="s">
        <v>8998</v>
      </c>
      <c r="G849" s="38">
        <v>149644</v>
      </c>
      <c r="H849" s="40" t="s">
        <v>10776</v>
      </c>
      <c r="I849" s="40" t="s">
        <v>10777</v>
      </c>
      <c r="J849" s="45" t="str">
        <f t="shared" si="13"/>
        <v/>
      </c>
    </row>
    <row r="850" spans="1:10" x14ac:dyDescent="0.25">
      <c r="A850" s="43">
        <v>44942</v>
      </c>
      <c r="B850" s="40" t="s">
        <v>10476</v>
      </c>
      <c r="C850" s="40" t="s">
        <v>8992</v>
      </c>
      <c r="D850" s="40" t="s">
        <v>10778</v>
      </c>
      <c r="E850" s="38">
        <v>4584250</v>
      </c>
      <c r="F850" s="42" t="s">
        <v>8998</v>
      </c>
      <c r="G850" s="38">
        <v>458425</v>
      </c>
      <c r="H850" s="40" t="s">
        <v>9398</v>
      </c>
      <c r="I850" s="40" t="s">
        <v>9399</v>
      </c>
      <c r="J850" s="45" t="str">
        <f t="shared" si="13"/>
        <v/>
      </c>
    </row>
    <row r="851" spans="1:10" x14ac:dyDescent="0.25">
      <c r="A851" s="43">
        <v>44942</v>
      </c>
      <c r="B851" s="40" t="s">
        <v>10477</v>
      </c>
      <c r="C851" s="40" t="s">
        <v>8992</v>
      </c>
      <c r="D851" s="40" t="s">
        <v>10779</v>
      </c>
      <c r="E851" s="38">
        <v>1468620</v>
      </c>
      <c r="F851" s="42" t="s">
        <v>8998</v>
      </c>
      <c r="G851" s="38">
        <v>146862</v>
      </c>
      <c r="H851" s="40" t="s">
        <v>9398</v>
      </c>
      <c r="I851" s="40" t="s">
        <v>9399</v>
      </c>
      <c r="J851" s="45" t="str">
        <f t="shared" si="13"/>
        <v/>
      </c>
    </row>
    <row r="852" spans="1:10" x14ac:dyDescent="0.25">
      <c r="A852" s="43">
        <v>44942</v>
      </c>
      <c r="B852" s="40" t="s">
        <v>10780</v>
      </c>
      <c r="C852" s="40" t="s">
        <v>8992</v>
      </c>
      <c r="D852" s="40" t="s">
        <v>10781</v>
      </c>
      <c r="E852" s="38">
        <v>6285216</v>
      </c>
      <c r="F852" s="42" t="s">
        <v>8998</v>
      </c>
      <c r="G852" s="38">
        <v>628522</v>
      </c>
      <c r="H852" s="40" t="s">
        <v>9206</v>
      </c>
      <c r="I852" s="40" t="s">
        <v>9207</v>
      </c>
      <c r="J852" s="45" t="str">
        <f t="shared" si="13"/>
        <v/>
      </c>
    </row>
    <row r="853" spans="1:10" x14ac:dyDescent="0.25">
      <c r="A853" s="43">
        <v>44942</v>
      </c>
      <c r="B853" s="40" t="s">
        <v>10782</v>
      </c>
      <c r="C853" s="40" t="s">
        <v>8992</v>
      </c>
      <c r="D853" s="40"/>
      <c r="E853" s="38">
        <v>0</v>
      </c>
      <c r="F853" s="42" t="s">
        <v>8998</v>
      </c>
      <c r="G853" s="38">
        <v>0</v>
      </c>
      <c r="H853" s="40" t="s">
        <v>9206</v>
      </c>
      <c r="I853" s="40" t="s">
        <v>9207</v>
      </c>
      <c r="J853" s="45" t="str">
        <f t="shared" si="13"/>
        <v/>
      </c>
    </row>
    <row r="854" spans="1:10" x14ac:dyDescent="0.25">
      <c r="A854" s="43">
        <v>44942</v>
      </c>
      <c r="B854" s="40" t="s">
        <v>10478</v>
      </c>
      <c r="C854" s="40" t="s">
        <v>8992</v>
      </c>
      <c r="D854" s="40" t="s">
        <v>10783</v>
      </c>
      <c r="E854" s="38">
        <v>3460800</v>
      </c>
      <c r="F854" s="42" t="s">
        <v>8998</v>
      </c>
      <c r="G854" s="38">
        <v>346080</v>
      </c>
      <c r="H854" s="40" t="s">
        <v>9206</v>
      </c>
      <c r="I854" s="40" t="s">
        <v>9207</v>
      </c>
      <c r="J854" s="45" t="str">
        <f t="shared" si="13"/>
        <v/>
      </c>
    </row>
    <row r="855" spans="1:10" x14ac:dyDescent="0.25">
      <c r="A855" s="43">
        <v>44942</v>
      </c>
      <c r="B855" s="40" t="s">
        <v>10784</v>
      </c>
      <c r="C855" s="40" t="s">
        <v>8992</v>
      </c>
      <c r="D855" s="40" t="s">
        <v>10785</v>
      </c>
      <c r="E855" s="38">
        <v>826177</v>
      </c>
      <c r="F855" s="42" t="s">
        <v>8998</v>
      </c>
      <c r="G855" s="38">
        <v>82618</v>
      </c>
      <c r="H855" s="40" t="s">
        <v>9159</v>
      </c>
      <c r="I855" s="40" t="s">
        <v>9160</v>
      </c>
      <c r="J855" s="45" t="str">
        <f t="shared" si="13"/>
        <v/>
      </c>
    </row>
    <row r="856" spans="1:10" x14ac:dyDescent="0.25">
      <c r="A856" s="43">
        <v>44942</v>
      </c>
      <c r="B856" s="40" t="s">
        <v>10786</v>
      </c>
      <c r="C856" s="40" t="s">
        <v>8992</v>
      </c>
      <c r="D856" s="40" t="s">
        <v>10787</v>
      </c>
      <c r="E856" s="38">
        <v>910676</v>
      </c>
      <c r="F856" s="42" t="s">
        <v>8998</v>
      </c>
      <c r="G856" s="38">
        <v>91068</v>
      </c>
      <c r="H856" s="40" t="s">
        <v>9159</v>
      </c>
      <c r="I856" s="40" t="s">
        <v>9160</v>
      </c>
      <c r="J856" s="45" t="str">
        <f t="shared" si="13"/>
        <v/>
      </c>
    </row>
    <row r="857" spans="1:10" x14ac:dyDescent="0.25">
      <c r="A857" s="43">
        <v>44942</v>
      </c>
      <c r="B857" s="40" t="s">
        <v>10479</v>
      </c>
      <c r="C857" s="40" t="s">
        <v>8992</v>
      </c>
      <c r="D857" s="40" t="s">
        <v>10788</v>
      </c>
      <c r="E857" s="38">
        <v>1289400</v>
      </c>
      <c r="F857" s="42" t="s">
        <v>8998</v>
      </c>
      <c r="G857" s="38">
        <v>128940</v>
      </c>
      <c r="H857" s="40" t="s">
        <v>9183</v>
      </c>
      <c r="I857" s="40" t="s">
        <v>9184</v>
      </c>
      <c r="J857" s="45" t="str">
        <f t="shared" si="13"/>
        <v/>
      </c>
    </row>
    <row r="858" spans="1:10" x14ac:dyDescent="0.25">
      <c r="A858" s="43">
        <v>44942</v>
      </c>
      <c r="B858" s="40" t="s">
        <v>10480</v>
      </c>
      <c r="C858" s="40" t="s">
        <v>8992</v>
      </c>
      <c r="D858" s="40" t="s">
        <v>10789</v>
      </c>
      <c r="E858" s="38">
        <v>1606715</v>
      </c>
      <c r="F858" s="42" t="s">
        <v>8998</v>
      </c>
      <c r="G858" s="38">
        <v>160672</v>
      </c>
      <c r="H858" s="40" t="s">
        <v>9183</v>
      </c>
      <c r="I858" s="40" t="s">
        <v>9184</v>
      </c>
      <c r="J858" s="45" t="str">
        <f t="shared" si="13"/>
        <v/>
      </c>
    </row>
    <row r="859" spans="1:10" x14ac:dyDescent="0.25">
      <c r="A859" s="43">
        <v>44942</v>
      </c>
      <c r="B859" s="40" t="s">
        <v>10790</v>
      </c>
      <c r="C859" s="40" t="s">
        <v>8992</v>
      </c>
      <c r="D859" s="40" t="s">
        <v>10791</v>
      </c>
      <c r="E859" s="38">
        <v>1133426</v>
      </c>
      <c r="F859" s="42" t="s">
        <v>8998</v>
      </c>
      <c r="G859" s="38">
        <v>113343</v>
      </c>
      <c r="H859" s="40" t="s">
        <v>9001</v>
      </c>
      <c r="I859" s="40" t="s">
        <v>9002</v>
      </c>
      <c r="J859" s="45" t="str">
        <f t="shared" si="13"/>
        <v/>
      </c>
    </row>
    <row r="860" spans="1:10" x14ac:dyDescent="0.25">
      <c r="A860" s="43">
        <v>44942</v>
      </c>
      <c r="B860" s="40" t="s">
        <v>10481</v>
      </c>
      <c r="C860" s="40" t="s">
        <v>8992</v>
      </c>
      <c r="D860" s="40" t="s">
        <v>10792</v>
      </c>
      <c r="E860" s="38">
        <v>2602143</v>
      </c>
      <c r="F860" s="42" t="s">
        <v>8998</v>
      </c>
      <c r="G860" s="38">
        <v>260214</v>
      </c>
      <c r="H860" s="40" t="s">
        <v>9001</v>
      </c>
      <c r="I860" s="40" t="s">
        <v>9002</v>
      </c>
      <c r="J860" s="45" t="str">
        <f t="shared" si="13"/>
        <v/>
      </c>
    </row>
    <row r="861" spans="1:10" x14ac:dyDescent="0.25">
      <c r="A861" s="43">
        <v>44942</v>
      </c>
      <c r="B861" s="40" t="s">
        <v>10482</v>
      </c>
      <c r="C861" s="40" t="s">
        <v>8992</v>
      </c>
      <c r="D861" s="40" t="s">
        <v>10793</v>
      </c>
      <c r="E861" s="38">
        <v>926541</v>
      </c>
      <c r="F861" s="42" t="s">
        <v>8998</v>
      </c>
      <c r="G861" s="38">
        <v>92654</v>
      </c>
      <c r="H861" s="40" t="s">
        <v>9001</v>
      </c>
      <c r="I861" s="40" t="s">
        <v>9002</v>
      </c>
      <c r="J861" s="45" t="str">
        <f t="shared" si="13"/>
        <v/>
      </c>
    </row>
    <row r="862" spans="1:10" x14ac:dyDescent="0.25">
      <c r="A862" s="43">
        <v>44942</v>
      </c>
      <c r="B862" s="40" t="s">
        <v>10483</v>
      </c>
      <c r="C862" s="40" t="s">
        <v>8992</v>
      </c>
      <c r="D862" s="40" t="s">
        <v>10794</v>
      </c>
      <c r="E862" s="38">
        <v>865200</v>
      </c>
      <c r="F862" s="42" t="s">
        <v>8998</v>
      </c>
      <c r="G862" s="38">
        <v>86520</v>
      </c>
      <c r="H862" s="40" t="s">
        <v>9001</v>
      </c>
      <c r="I862" s="40" t="s">
        <v>9002</v>
      </c>
      <c r="J862" s="45" t="str">
        <f t="shared" si="13"/>
        <v/>
      </c>
    </row>
    <row r="863" spans="1:10" x14ac:dyDescent="0.25">
      <c r="A863" s="43">
        <v>44942</v>
      </c>
      <c r="B863" s="40" t="s">
        <v>10484</v>
      </c>
      <c r="C863" s="40" t="s">
        <v>8992</v>
      </c>
      <c r="D863" s="40" t="s">
        <v>10795</v>
      </c>
      <c r="E863" s="38">
        <v>6038549</v>
      </c>
      <c r="F863" s="42" t="s">
        <v>8998</v>
      </c>
      <c r="G863" s="38">
        <v>603855</v>
      </c>
      <c r="H863" s="40" t="s">
        <v>9206</v>
      </c>
      <c r="I863" s="40" t="s">
        <v>9207</v>
      </c>
      <c r="J863" s="45" t="str">
        <f t="shared" si="13"/>
        <v/>
      </c>
    </row>
    <row r="864" spans="1:10" x14ac:dyDescent="0.25">
      <c r="A864" s="43">
        <v>44942</v>
      </c>
      <c r="B864" s="40" t="s">
        <v>10485</v>
      </c>
      <c r="C864" s="40" t="s">
        <v>8992</v>
      </c>
      <c r="D864" s="40" t="s">
        <v>10796</v>
      </c>
      <c r="E864" s="38">
        <v>9372492</v>
      </c>
      <c r="F864" s="42" t="s">
        <v>8998</v>
      </c>
      <c r="G864" s="38">
        <v>937249</v>
      </c>
      <c r="H864" s="40" t="s">
        <v>9082</v>
      </c>
      <c r="I864" s="40" t="s">
        <v>9083</v>
      </c>
      <c r="J864" s="45" t="str">
        <f t="shared" si="13"/>
        <v/>
      </c>
    </row>
    <row r="865" spans="1:10" x14ac:dyDescent="0.25">
      <c r="A865" s="43">
        <v>44942</v>
      </c>
      <c r="B865" s="40" t="s">
        <v>10487</v>
      </c>
      <c r="C865" s="40" t="s">
        <v>8992</v>
      </c>
      <c r="D865" s="40" t="s">
        <v>10800</v>
      </c>
      <c r="E865" s="38">
        <v>501820</v>
      </c>
      <c r="F865" s="42" t="s">
        <v>8998</v>
      </c>
      <c r="G865" s="38">
        <v>50182</v>
      </c>
      <c r="H865" s="40" t="s">
        <v>9001</v>
      </c>
      <c r="I865" s="40" t="s">
        <v>9002</v>
      </c>
      <c r="J865" s="45" t="str">
        <f t="shared" si="13"/>
        <v/>
      </c>
    </row>
    <row r="866" spans="1:10" x14ac:dyDescent="0.25">
      <c r="A866" s="43">
        <v>44942</v>
      </c>
      <c r="B866" s="40" t="s">
        <v>10488</v>
      </c>
      <c r="C866" s="40" t="s">
        <v>8992</v>
      </c>
      <c r="D866" s="40" t="s">
        <v>10801</v>
      </c>
      <c r="E866" s="38">
        <v>1570582</v>
      </c>
      <c r="F866" s="42" t="s">
        <v>8998</v>
      </c>
      <c r="G866" s="38">
        <v>157058</v>
      </c>
      <c r="H866" s="40" t="s">
        <v>9406</v>
      </c>
      <c r="I866" s="40" t="s">
        <v>9407</v>
      </c>
      <c r="J866" s="45" t="str">
        <f t="shared" si="13"/>
        <v/>
      </c>
    </row>
    <row r="867" spans="1:10" x14ac:dyDescent="0.25">
      <c r="A867" s="43">
        <v>44942</v>
      </c>
      <c r="B867" s="40" t="s">
        <v>10489</v>
      </c>
      <c r="C867" s="40" t="s">
        <v>8992</v>
      </c>
      <c r="D867" s="40" t="s">
        <v>10802</v>
      </c>
      <c r="E867" s="38">
        <v>335661</v>
      </c>
      <c r="F867" s="42" t="s">
        <v>8998</v>
      </c>
      <c r="G867" s="38">
        <v>33566</v>
      </c>
      <c r="H867" s="40" t="s">
        <v>9406</v>
      </c>
      <c r="I867" s="40" t="s">
        <v>9407</v>
      </c>
      <c r="J867" s="45" t="str">
        <f t="shared" si="13"/>
        <v/>
      </c>
    </row>
    <row r="868" spans="1:10" x14ac:dyDescent="0.25">
      <c r="A868" s="43">
        <v>44942</v>
      </c>
      <c r="B868" s="40" t="s">
        <v>10803</v>
      </c>
      <c r="C868" s="40" t="s">
        <v>8992</v>
      </c>
      <c r="D868" s="40" t="s">
        <v>10804</v>
      </c>
      <c r="E868" s="38">
        <v>1004830</v>
      </c>
      <c r="F868" s="42" t="s">
        <v>8998</v>
      </c>
      <c r="G868" s="38">
        <v>100483</v>
      </c>
      <c r="H868" s="40" t="s">
        <v>9284</v>
      </c>
      <c r="I868" s="40" t="s">
        <v>9285</v>
      </c>
      <c r="J868" s="45" t="str">
        <f t="shared" si="13"/>
        <v/>
      </c>
    </row>
    <row r="869" spans="1:10" x14ac:dyDescent="0.25">
      <c r="A869" s="43">
        <v>44942</v>
      </c>
      <c r="B869" s="40" t="s">
        <v>10490</v>
      </c>
      <c r="C869" s="40" t="s">
        <v>8992</v>
      </c>
      <c r="D869" s="40" t="s">
        <v>10805</v>
      </c>
      <c r="E869" s="38">
        <v>952528</v>
      </c>
      <c r="F869" s="42" t="s">
        <v>8998</v>
      </c>
      <c r="G869" s="38">
        <v>95253</v>
      </c>
      <c r="H869" s="40" t="s">
        <v>9284</v>
      </c>
      <c r="I869" s="40" t="s">
        <v>9285</v>
      </c>
      <c r="J869" s="45" t="str">
        <f t="shared" si="13"/>
        <v/>
      </c>
    </row>
    <row r="870" spans="1:10" x14ac:dyDescent="0.25">
      <c r="A870" s="43">
        <v>44942</v>
      </c>
      <c r="B870" s="40" t="s">
        <v>10806</v>
      </c>
      <c r="C870" s="40" t="s">
        <v>8992</v>
      </c>
      <c r="D870" s="40" t="s">
        <v>10807</v>
      </c>
      <c r="E870" s="38">
        <v>1924096</v>
      </c>
      <c r="F870" s="42" t="s">
        <v>8998</v>
      </c>
      <c r="G870" s="38">
        <v>192410</v>
      </c>
      <c r="H870" s="40" t="s">
        <v>9284</v>
      </c>
      <c r="I870" s="40" t="s">
        <v>9285</v>
      </c>
      <c r="J870" s="45" t="str">
        <f t="shared" si="13"/>
        <v/>
      </c>
    </row>
    <row r="871" spans="1:10" x14ac:dyDescent="0.25">
      <c r="A871" s="43">
        <v>44942</v>
      </c>
      <c r="B871" s="40" t="s">
        <v>10808</v>
      </c>
      <c r="C871" s="40" t="s">
        <v>8992</v>
      </c>
      <c r="D871" s="40" t="s">
        <v>10809</v>
      </c>
      <c r="E871" s="38">
        <v>2111889</v>
      </c>
      <c r="F871" s="42" t="s">
        <v>8998</v>
      </c>
      <c r="G871" s="38">
        <v>211189</v>
      </c>
      <c r="H871" s="40" t="s">
        <v>9284</v>
      </c>
      <c r="I871" s="40" t="s">
        <v>9285</v>
      </c>
      <c r="J871" s="45" t="str">
        <f t="shared" si="13"/>
        <v/>
      </c>
    </row>
    <row r="872" spans="1:10" x14ac:dyDescent="0.25">
      <c r="A872" s="43">
        <v>44942</v>
      </c>
      <c r="B872" s="40" t="s">
        <v>10810</v>
      </c>
      <c r="C872" s="40" t="s">
        <v>8992</v>
      </c>
      <c r="D872" s="40" t="s">
        <v>10811</v>
      </c>
      <c r="E872" s="38">
        <v>985220</v>
      </c>
      <c r="F872" s="42" t="s">
        <v>8998</v>
      </c>
      <c r="G872" s="38">
        <v>98522</v>
      </c>
      <c r="H872" s="40" t="s">
        <v>9406</v>
      </c>
      <c r="I872" s="40" t="s">
        <v>9407</v>
      </c>
      <c r="J872" s="45" t="str">
        <f t="shared" si="13"/>
        <v/>
      </c>
    </row>
    <row r="873" spans="1:10" x14ac:dyDescent="0.25">
      <c r="A873" s="43">
        <v>44942</v>
      </c>
      <c r="B873" s="40" t="s">
        <v>10812</v>
      </c>
      <c r="C873" s="40" t="s">
        <v>8992</v>
      </c>
      <c r="D873" s="40" t="s">
        <v>10813</v>
      </c>
      <c r="E873" s="38">
        <v>706248</v>
      </c>
      <c r="F873" s="42" t="s">
        <v>8998</v>
      </c>
      <c r="G873" s="38">
        <v>70625</v>
      </c>
      <c r="H873" s="40" t="s">
        <v>9001</v>
      </c>
      <c r="I873" s="40" t="s">
        <v>9002</v>
      </c>
      <c r="J873" s="45" t="str">
        <f t="shared" si="13"/>
        <v/>
      </c>
    </row>
    <row r="874" spans="1:10" x14ac:dyDescent="0.25">
      <c r="A874" s="43">
        <v>44942</v>
      </c>
      <c r="B874" s="40" t="s">
        <v>10814</v>
      </c>
      <c r="C874" s="40" t="s">
        <v>8992</v>
      </c>
      <c r="D874" s="40" t="s">
        <v>10815</v>
      </c>
      <c r="E874" s="38">
        <v>640358</v>
      </c>
      <c r="F874" s="42" t="s">
        <v>8998</v>
      </c>
      <c r="G874" s="38">
        <v>64036</v>
      </c>
      <c r="H874" s="40" t="s">
        <v>9001</v>
      </c>
      <c r="I874" s="40" t="s">
        <v>9002</v>
      </c>
      <c r="J874" s="45" t="str">
        <f t="shared" si="13"/>
        <v/>
      </c>
    </row>
    <row r="875" spans="1:10" x14ac:dyDescent="0.25">
      <c r="A875" s="43">
        <v>44942</v>
      </c>
      <c r="B875" s="40" t="s">
        <v>10816</v>
      </c>
      <c r="C875" s="40" t="s">
        <v>8992</v>
      </c>
      <c r="D875" s="40" t="s">
        <v>10817</v>
      </c>
      <c r="E875" s="38">
        <v>5297956</v>
      </c>
      <c r="F875" s="42" t="s">
        <v>8998</v>
      </c>
      <c r="G875" s="38">
        <v>529796</v>
      </c>
      <c r="H875" s="40" t="s">
        <v>9766</v>
      </c>
      <c r="I875" s="40" t="s">
        <v>9767</v>
      </c>
      <c r="J875" s="45" t="str">
        <f t="shared" si="13"/>
        <v/>
      </c>
    </row>
    <row r="876" spans="1:10" x14ac:dyDescent="0.25">
      <c r="A876" s="43">
        <v>44942</v>
      </c>
      <c r="B876" s="40" t="s">
        <v>10818</v>
      </c>
      <c r="C876" s="40" t="s">
        <v>8992</v>
      </c>
      <c r="D876" s="40" t="s">
        <v>10819</v>
      </c>
      <c r="E876" s="38">
        <v>4822382</v>
      </c>
      <c r="F876" s="42" t="s">
        <v>8998</v>
      </c>
      <c r="G876" s="38">
        <v>482238</v>
      </c>
      <c r="H876" s="40" t="s">
        <v>10339</v>
      </c>
      <c r="I876" s="40" t="s">
        <v>10340</v>
      </c>
      <c r="J876" s="45" t="str">
        <f t="shared" si="13"/>
        <v/>
      </c>
    </row>
    <row r="877" spans="1:10" x14ac:dyDescent="0.25">
      <c r="A877" s="43">
        <v>44942</v>
      </c>
      <c r="B877" s="40" t="s">
        <v>10820</v>
      </c>
      <c r="C877" s="40" t="s">
        <v>8992</v>
      </c>
      <c r="D877" s="40" t="s">
        <v>9024</v>
      </c>
      <c r="E877" s="38">
        <v>882000</v>
      </c>
      <c r="F877" s="42" t="s">
        <v>8998</v>
      </c>
      <c r="G877" s="38">
        <v>88200</v>
      </c>
      <c r="H877" s="40" t="s">
        <v>9024</v>
      </c>
      <c r="I877" s="40" t="s">
        <v>9025</v>
      </c>
      <c r="J877" s="45" t="str">
        <f t="shared" si="13"/>
        <v/>
      </c>
    </row>
    <row r="878" spans="1:10" x14ac:dyDescent="0.25">
      <c r="A878" s="43">
        <v>44942</v>
      </c>
      <c r="B878" s="40" t="s">
        <v>10821</v>
      </c>
      <c r="C878" s="40" t="s">
        <v>8992</v>
      </c>
      <c r="D878" s="40" t="s">
        <v>10822</v>
      </c>
      <c r="E878" s="38">
        <v>1924970</v>
      </c>
      <c r="F878" s="42" t="s">
        <v>8998</v>
      </c>
      <c r="G878" s="38">
        <v>192497</v>
      </c>
      <c r="H878" s="40" t="s">
        <v>9024</v>
      </c>
      <c r="I878" s="40" t="s">
        <v>9025</v>
      </c>
      <c r="J878" s="45" t="str">
        <f t="shared" si="13"/>
        <v/>
      </c>
    </row>
    <row r="879" spans="1:10" x14ac:dyDescent="0.25">
      <c r="A879" s="43">
        <v>44942</v>
      </c>
      <c r="B879" s="40" t="s">
        <v>10823</v>
      </c>
      <c r="C879" s="40" t="s">
        <v>8992</v>
      </c>
      <c r="D879" s="40" t="s">
        <v>10824</v>
      </c>
      <c r="E879" s="38">
        <v>2606649</v>
      </c>
      <c r="F879" s="42" t="s">
        <v>8998</v>
      </c>
      <c r="G879" s="38">
        <v>260665</v>
      </c>
      <c r="H879" s="40" t="s">
        <v>9355</v>
      </c>
      <c r="I879" s="40" t="s">
        <v>9356</v>
      </c>
      <c r="J879" s="45" t="str">
        <f t="shared" si="13"/>
        <v/>
      </c>
    </row>
    <row r="880" spans="1:10" x14ac:dyDescent="0.25">
      <c r="A880" s="43">
        <v>44942</v>
      </c>
      <c r="B880" s="40" t="s">
        <v>10825</v>
      </c>
      <c r="C880" s="40" t="s">
        <v>8992</v>
      </c>
      <c r="D880" s="40" t="s">
        <v>10826</v>
      </c>
      <c r="E880" s="38">
        <v>1539323</v>
      </c>
      <c r="F880" s="42" t="s">
        <v>8998</v>
      </c>
      <c r="G880" s="38">
        <v>153932</v>
      </c>
      <c r="H880" s="40" t="s">
        <v>9607</v>
      </c>
      <c r="I880" s="40" t="s">
        <v>9608</v>
      </c>
      <c r="J880" s="45" t="str">
        <f t="shared" si="13"/>
        <v/>
      </c>
    </row>
    <row r="881" spans="1:10" x14ac:dyDescent="0.25">
      <c r="A881" s="43">
        <v>44942</v>
      </c>
      <c r="B881" s="40" t="s">
        <v>10827</v>
      </c>
      <c r="C881" s="40" t="s">
        <v>8992</v>
      </c>
      <c r="D881" s="40" t="s">
        <v>10828</v>
      </c>
      <c r="E881" s="38">
        <v>734310</v>
      </c>
      <c r="F881" s="42" t="s">
        <v>8998</v>
      </c>
      <c r="G881" s="38">
        <v>73431</v>
      </c>
      <c r="H881" s="40" t="s">
        <v>9030</v>
      </c>
      <c r="I881" s="40" t="s">
        <v>9031</v>
      </c>
      <c r="J881" s="45" t="str">
        <f t="shared" si="13"/>
        <v/>
      </c>
    </row>
    <row r="882" spans="1:10" x14ac:dyDescent="0.25">
      <c r="A882" s="43">
        <v>44942</v>
      </c>
      <c r="B882" s="40" t="s">
        <v>10829</v>
      </c>
      <c r="C882" s="40" t="s">
        <v>8992</v>
      </c>
      <c r="D882" s="40" t="s">
        <v>10830</v>
      </c>
      <c r="E882" s="38">
        <v>1468620</v>
      </c>
      <c r="F882" s="42" t="s">
        <v>8998</v>
      </c>
      <c r="G882" s="38">
        <v>146862</v>
      </c>
      <c r="H882" s="40" t="s">
        <v>9337</v>
      </c>
      <c r="I882" s="40" t="s">
        <v>9338</v>
      </c>
      <c r="J882" s="45" t="str">
        <f t="shared" si="13"/>
        <v/>
      </c>
    </row>
    <row r="883" spans="1:10" x14ac:dyDescent="0.25">
      <c r="A883" s="43">
        <v>44942</v>
      </c>
      <c r="B883" s="40" t="s">
        <v>10831</v>
      </c>
      <c r="C883" s="40" t="s">
        <v>8992</v>
      </c>
      <c r="D883" s="40" t="s">
        <v>10832</v>
      </c>
      <c r="E883" s="38">
        <v>1366705</v>
      </c>
      <c r="F883" s="42" t="s">
        <v>8998</v>
      </c>
      <c r="G883" s="38">
        <v>136671</v>
      </c>
      <c r="H883" s="40" t="s">
        <v>9050</v>
      </c>
      <c r="I883" s="40" t="s">
        <v>9051</v>
      </c>
      <c r="J883" s="45" t="str">
        <f t="shared" si="13"/>
        <v/>
      </c>
    </row>
    <row r="884" spans="1:10" x14ac:dyDescent="0.25">
      <c r="A884" s="43">
        <v>44942</v>
      </c>
      <c r="B884" s="40" t="s">
        <v>10833</v>
      </c>
      <c r="C884" s="40" t="s">
        <v>8992</v>
      </c>
      <c r="D884" s="40" t="s">
        <v>10834</v>
      </c>
      <c r="E884" s="38">
        <v>3356606</v>
      </c>
      <c r="F884" s="42" t="s">
        <v>8998</v>
      </c>
      <c r="G884" s="38">
        <v>335661</v>
      </c>
      <c r="H884" s="40" t="s">
        <v>10394</v>
      </c>
      <c r="I884" s="40" t="s">
        <v>10395</v>
      </c>
      <c r="J884" s="45" t="str">
        <f t="shared" si="13"/>
        <v/>
      </c>
    </row>
    <row r="885" spans="1:10" x14ac:dyDescent="0.25">
      <c r="A885" s="43">
        <v>44942</v>
      </c>
      <c r="B885" s="40" t="s">
        <v>10835</v>
      </c>
      <c r="C885" s="40" t="s">
        <v>8992</v>
      </c>
      <c r="D885" s="40" t="s">
        <v>10836</v>
      </c>
      <c r="E885" s="38">
        <v>1639646</v>
      </c>
      <c r="F885" s="42" t="s">
        <v>8998</v>
      </c>
      <c r="G885" s="38">
        <v>163965</v>
      </c>
      <c r="H885" s="40" t="s">
        <v>10837</v>
      </c>
      <c r="I885" s="40" t="s">
        <v>10838</v>
      </c>
      <c r="J885" s="45" t="str">
        <f t="shared" si="13"/>
        <v/>
      </c>
    </row>
    <row r="886" spans="1:10" x14ac:dyDescent="0.25">
      <c r="A886" s="43">
        <v>44942</v>
      </c>
      <c r="B886" s="40" t="s">
        <v>10839</v>
      </c>
      <c r="C886" s="40" t="s">
        <v>8992</v>
      </c>
      <c r="D886" s="40" t="s">
        <v>10840</v>
      </c>
      <c r="E886" s="38">
        <v>706248</v>
      </c>
      <c r="F886" s="42" t="s">
        <v>8998</v>
      </c>
      <c r="G886" s="38">
        <v>70625</v>
      </c>
      <c r="H886" s="40" t="s">
        <v>9034</v>
      </c>
      <c r="I886" s="40" t="s">
        <v>9035</v>
      </c>
      <c r="J886" s="45" t="str">
        <f t="shared" si="13"/>
        <v/>
      </c>
    </row>
    <row r="887" spans="1:10" x14ac:dyDescent="0.25">
      <c r="A887" s="43">
        <v>44942</v>
      </c>
      <c r="B887" s="40" t="s">
        <v>10841</v>
      </c>
      <c r="C887" s="40" t="s">
        <v>8992</v>
      </c>
      <c r="D887" s="40" t="s">
        <v>10842</v>
      </c>
      <c r="E887" s="38">
        <v>618065</v>
      </c>
      <c r="F887" s="42" t="s">
        <v>8998</v>
      </c>
      <c r="G887" s="38">
        <v>61807</v>
      </c>
      <c r="H887" s="40" t="s">
        <v>9034</v>
      </c>
      <c r="I887" s="40" t="s">
        <v>9035</v>
      </c>
      <c r="J887" s="45" t="str">
        <f t="shared" si="13"/>
        <v/>
      </c>
    </row>
    <row r="888" spans="1:10" x14ac:dyDescent="0.25">
      <c r="A888" s="43">
        <v>44942</v>
      </c>
      <c r="B888" s="40" t="s">
        <v>10843</v>
      </c>
      <c r="C888" s="40" t="s">
        <v>8992</v>
      </c>
      <c r="D888" s="40"/>
      <c r="E888" s="38">
        <v>0</v>
      </c>
      <c r="F888" s="42" t="s">
        <v>8998</v>
      </c>
      <c r="G888" s="38">
        <v>0</v>
      </c>
      <c r="H888" s="40" t="s">
        <v>10844</v>
      </c>
      <c r="I888" s="40" t="s">
        <v>10845</v>
      </c>
      <c r="J888" s="45" t="str">
        <f t="shared" si="13"/>
        <v/>
      </c>
    </row>
    <row r="889" spans="1:10" x14ac:dyDescent="0.25">
      <c r="A889" s="43">
        <v>44943</v>
      </c>
      <c r="B889" s="40" t="s">
        <v>9070</v>
      </c>
      <c r="C889" s="40" t="s">
        <v>10282</v>
      </c>
      <c r="D889" s="40" t="s">
        <v>8994</v>
      </c>
      <c r="E889" s="38">
        <v>-436800</v>
      </c>
      <c r="F889" s="42" t="s">
        <v>9114</v>
      </c>
      <c r="G889" s="38">
        <v>-34944</v>
      </c>
      <c r="H889" s="40" t="s">
        <v>9649</v>
      </c>
      <c r="I889" s="40" t="s">
        <v>9650</v>
      </c>
      <c r="J889" s="45" t="str">
        <f t="shared" si="13"/>
        <v>ht</v>
      </c>
    </row>
    <row r="890" spans="1:10" x14ac:dyDescent="0.25">
      <c r="A890" s="43">
        <v>44943</v>
      </c>
      <c r="B890" s="40" t="s">
        <v>9074</v>
      </c>
      <c r="C890" s="40" t="s">
        <v>10282</v>
      </c>
      <c r="D890" s="40" t="s">
        <v>8994</v>
      </c>
      <c r="E890" s="38">
        <v>-433772</v>
      </c>
      <c r="F890" s="42" t="s">
        <v>9114</v>
      </c>
      <c r="G890" s="38">
        <v>-34702</v>
      </c>
      <c r="H890" s="40" t="s">
        <v>9649</v>
      </c>
      <c r="I890" s="40" t="s">
        <v>9650</v>
      </c>
      <c r="J890" s="45" t="str">
        <f t="shared" si="13"/>
        <v>ht</v>
      </c>
    </row>
    <row r="891" spans="1:10" x14ac:dyDescent="0.25">
      <c r="A891" s="43">
        <v>44943</v>
      </c>
      <c r="B891" s="40" t="s">
        <v>9105</v>
      </c>
      <c r="C891" s="40" t="s">
        <v>9441</v>
      </c>
      <c r="D891" s="40" t="s">
        <v>10846</v>
      </c>
      <c r="E891" s="38">
        <v>-176400</v>
      </c>
      <c r="F891" s="42" t="s">
        <v>9114</v>
      </c>
      <c r="G891" s="38">
        <v>-14112</v>
      </c>
      <c r="H891" s="40" t="s">
        <v>9034</v>
      </c>
      <c r="I891" s="40" t="s">
        <v>9035</v>
      </c>
      <c r="J891" s="45" t="str">
        <f t="shared" si="13"/>
        <v>ht</v>
      </c>
    </row>
    <row r="892" spans="1:10" x14ac:dyDescent="0.25">
      <c r="A892" s="43">
        <v>44943</v>
      </c>
      <c r="B892" s="40" t="s">
        <v>10641</v>
      </c>
      <c r="C892" s="40" t="s">
        <v>9443</v>
      </c>
      <c r="D892" s="40" t="s">
        <v>8994</v>
      </c>
      <c r="E892" s="38">
        <v>-111058</v>
      </c>
      <c r="F892" s="42" t="s">
        <v>9114</v>
      </c>
      <c r="G892" s="38">
        <v>-8885</v>
      </c>
      <c r="H892" s="40" t="s">
        <v>9001</v>
      </c>
      <c r="I892" s="40" t="s">
        <v>9002</v>
      </c>
      <c r="J892" s="45" t="str">
        <f t="shared" si="13"/>
        <v>ht</v>
      </c>
    </row>
    <row r="893" spans="1:10" x14ac:dyDescent="0.25">
      <c r="A893" s="43">
        <v>44943</v>
      </c>
      <c r="B893" s="40" t="s">
        <v>10653</v>
      </c>
      <c r="C893" s="40" t="s">
        <v>9443</v>
      </c>
      <c r="D893" s="40" t="s">
        <v>8994</v>
      </c>
      <c r="E893" s="38">
        <v>-1255930</v>
      </c>
      <c r="F893" s="42" t="s">
        <v>9114</v>
      </c>
      <c r="G893" s="38">
        <v>-100474</v>
      </c>
      <c r="H893" s="40" t="s">
        <v>9001</v>
      </c>
      <c r="I893" s="40" t="s">
        <v>9002</v>
      </c>
      <c r="J893" s="45" t="str">
        <f t="shared" si="13"/>
        <v>ht</v>
      </c>
    </row>
    <row r="894" spans="1:10" x14ac:dyDescent="0.25">
      <c r="A894" s="43">
        <v>44943</v>
      </c>
      <c r="B894" s="40" t="s">
        <v>10663</v>
      </c>
      <c r="C894" s="40" t="s">
        <v>9443</v>
      </c>
      <c r="D894" s="40" t="s">
        <v>8994</v>
      </c>
      <c r="E894" s="38">
        <v>-88200</v>
      </c>
      <c r="F894" s="42" t="s">
        <v>9114</v>
      </c>
      <c r="G894" s="38">
        <v>-7056</v>
      </c>
      <c r="H894" s="40" t="s">
        <v>9001</v>
      </c>
      <c r="I894" s="40" t="s">
        <v>9002</v>
      </c>
      <c r="J894" s="45" t="str">
        <f t="shared" si="13"/>
        <v>ht</v>
      </c>
    </row>
    <row r="895" spans="1:10" x14ac:dyDescent="0.25">
      <c r="A895" s="43">
        <v>44943</v>
      </c>
      <c r="B895" s="40" t="s">
        <v>10449</v>
      </c>
      <c r="C895" s="40" t="s">
        <v>9443</v>
      </c>
      <c r="D895" s="40" t="s">
        <v>8994</v>
      </c>
      <c r="E895" s="38">
        <v>-494414</v>
      </c>
      <c r="F895" s="42" t="s">
        <v>9114</v>
      </c>
      <c r="G895" s="38">
        <v>-39554</v>
      </c>
      <c r="H895" s="40" t="s">
        <v>9001</v>
      </c>
      <c r="I895" s="40" t="s">
        <v>9002</v>
      </c>
      <c r="J895" s="45" t="str">
        <f t="shared" si="13"/>
        <v>ht</v>
      </c>
    </row>
    <row r="896" spans="1:10" x14ac:dyDescent="0.25">
      <c r="A896" s="43">
        <v>44943</v>
      </c>
      <c r="B896" s="40" t="s">
        <v>10847</v>
      </c>
      <c r="C896" s="40" t="s">
        <v>8992</v>
      </c>
      <c r="D896" s="40" t="s">
        <v>10848</v>
      </c>
      <c r="E896" s="38">
        <v>4518017</v>
      </c>
      <c r="F896" s="42" t="s">
        <v>8998</v>
      </c>
      <c r="G896" s="38">
        <v>451802</v>
      </c>
      <c r="H896" s="40" t="s">
        <v>9078</v>
      </c>
      <c r="I896" s="40" t="s">
        <v>9079</v>
      </c>
      <c r="J896" s="45" t="str">
        <f t="shared" si="13"/>
        <v/>
      </c>
    </row>
    <row r="897" spans="1:10" x14ac:dyDescent="0.25">
      <c r="A897" s="43">
        <v>44943</v>
      </c>
      <c r="B897" s="40" t="s">
        <v>10849</v>
      </c>
      <c r="C897" s="40" t="s">
        <v>8992</v>
      </c>
      <c r="D897" s="40" t="s">
        <v>10850</v>
      </c>
      <c r="E897" s="38">
        <v>985220</v>
      </c>
      <c r="F897" s="42" t="s">
        <v>8998</v>
      </c>
      <c r="G897" s="38">
        <v>98522</v>
      </c>
      <c r="H897" s="40" t="s">
        <v>9001</v>
      </c>
      <c r="I897" s="40" t="s">
        <v>9002</v>
      </c>
      <c r="J897" s="45" t="str">
        <f t="shared" si="13"/>
        <v/>
      </c>
    </row>
    <row r="898" spans="1:10" x14ac:dyDescent="0.25">
      <c r="A898" s="43">
        <v>44943</v>
      </c>
      <c r="B898" s="40" t="s">
        <v>10851</v>
      </c>
      <c r="C898" s="40" t="s">
        <v>8992</v>
      </c>
      <c r="D898" s="40" t="s">
        <v>10852</v>
      </c>
      <c r="E898" s="38">
        <v>957158</v>
      </c>
      <c r="F898" s="42" t="s">
        <v>8998</v>
      </c>
      <c r="G898" s="38">
        <v>95716</v>
      </c>
      <c r="H898" s="40" t="s">
        <v>9001</v>
      </c>
      <c r="I898" s="40" t="s">
        <v>9002</v>
      </c>
      <c r="J898" s="45" t="str">
        <f t="shared" si="13"/>
        <v/>
      </c>
    </row>
    <row r="899" spans="1:10" x14ac:dyDescent="0.25">
      <c r="A899" s="43">
        <v>44943</v>
      </c>
      <c r="B899" s="40" t="s">
        <v>10853</v>
      </c>
      <c r="C899" s="40" t="s">
        <v>8992</v>
      </c>
      <c r="D899" s="40" t="s">
        <v>10854</v>
      </c>
      <c r="E899" s="38">
        <v>2224892</v>
      </c>
      <c r="F899" s="42" t="s">
        <v>8998</v>
      </c>
      <c r="G899" s="38">
        <v>222489</v>
      </c>
      <c r="H899" s="40" t="s">
        <v>10844</v>
      </c>
      <c r="I899" s="40" t="s">
        <v>10845</v>
      </c>
      <c r="J899" s="45" t="str">
        <f t="shared" si="13"/>
        <v/>
      </c>
    </row>
    <row r="900" spans="1:10" x14ac:dyDescent="0.25">
      <c r="A900" s="43">
        <v>44943</v>
      </c>
      <c r="B900" s="40" t="s">
        <v>10855</v>
      </c>
      <c r="C900" s="40" t="s">
        <v>8992</v>
      </c>
      <c r="D900" s="40" t="s">
        <v>10856</v>
      </c>
      <c r="E900" s="38">
        <v>10416000</v>
      </c>
      <c r="F900" s="42" t="s">
        <v>8998</v>
      </c>
      <c r="G900" s="38">
        <v>1041600</v>
      </c>
      <c r="H900" s="40" t="s">
        <v>9498</v>
      </c>
      <c r="I900" s="40" t="s">
        <v>9499</v>
      </c>
      <c r="J900" s="45" t="str">
        <f t="shared" si="13"/>
        <v/>
      </c>
    </row>
    <row r="901" spans="1:10" x14ac:dyDescent="0.25">
      <c r="A901" s="43">
        <v>44943</v>
      </c>
      <c r="B901" s="40" t="s">
        <v>10857</v>
      </c>
      <c r="C901" s="40" t="s">
        <v>8992</v>
      </c>
      <c r="D901" s="40" t="s">
        <v>10858</v>
      </c>
      <c r="E901" s="38">
        <v>5026279</v>
      </c>
      <c r="F901" s="42" t="s">
        <v>8998</v>
      </c>
      <c r="G901" s="38">
        <v>502628</v>
      </c>
      <c r="H901" s="40" t="s">
        <v>10339</v>
      </c>
      <c r="I901" s="40" t="s">
        <v>10340</v>
      </c>
      <c r="J901" s="45" t="str">
        <f t="shared" ref="J901:J964" si="14">IF(E901&lt;0,"ht","")</f>
        <v/>
      </c>
    </row>
    <row r="902" spans="1:10" x14ac:dyDescent="0.25">
      <c r="A902" s="43">
        <v>44943</v>
      </c>
      <c r="B902" s="40" t="s">
        <v>10859</v>
      </c>
      <c r="C902" s="40" t="s">
        <v>8992</v>
      </c>
      <c r="D902" s="40" t="s">
        <v>10860</v>
      </c>
      <c r="E902" s="38">
        <v>2891626</v>
      </c>
      <c r="F902" s="42" t="s">
        <v>8998</v>
      </c>
      <c r="G902" s="38">
        <v>289163</v>
      </c>
      <c r="H902" s="40" t="s">
        <v>9398</v>
      </c>
      <c r="I902" s="40" t="s">
        <v>9399</v>
      </c>
      <c r="J902" s="45" t="str">
        <f t="shared" si="14"/>
        <v/>
      </c>
    </row>
    <row r="903" spans="1:10" x14ac:dyDescent="0.25">
      <c r="A903" s="43">
        <v>44943</v>
      </c>
      <c r="B903" s="40" t="s">
        <v>10861</v>
      </c>
      <c r="C903" s="40" t="s">
        <v>8992</v>
      </c>
      <c r="D903" s="40" t="s">
        <v>10862</v>
      </c>
      <c r="E903" s="38">
        <v>19729265</v>
      </c>
      <c r="F903" s="42" t="s">
        <v>8998</v>
      </c>
      <c r="G903" s="38">
        <v>1972927</v>
      </c>
      <c r="H903" s="40" t="s">
        <v>9183</v>
      </c>
      <c r="I903" s="40" t="s">
        <v>9184</v>
      </c>
      <c r="J903" s="45" t="str">
        <f t="shared" si="14"/>
        <v/>
      </c>
    </row>
    <row r="904" spans="1:10" x14ac:dyDescent="0.25">
      <c r="A904" s="43">
        <v>44943</v>
      </c>
      <c r="B904" s="40" t="s">
        <v>10863</v>
      </c>
      <c r="C904" s="40" t="s">
        <v>8992</v>
      </c>
      <c r="D904" s="40" t="s">
        <v>10864</v>
      </c>
      <c r="E904" s="38">
        <v>6069106</v>
      </c>
      <c r="F904" s="42" t="s">
        <v>8998</v>
      </c>
      <c r="G904" s="38">
        <v>606911</v>
      </c>
      <c r="H904" s="40" t="s">
        <v>10031</v>
      </c>
      <c r="I904" s="40" t="s">
        <v>10032</v>
      </c>
      <c r="J904" s="45" t="str">
        <f t="shared" si="14"/>
        <v/>
      </c>
    </row>
    <row r="905" spans="1:10" x14ac:dyDescent="0.25">
      <c r="A905" s="43">
        <v>44943</v>
      </c>
      <c r="B905" s="40" t="s">
        <v>10865</v>
      </c>
      <c r="C905" s="40" t="s">
        <v>8992</v>
      </c>
      <c r="D905" s="40" t="s">
        <v>10866</v>
      </c>
      <c r="E905" s="38">
        <v>3460800</v>
      </c>
      <c r="F905" s="42" t="s">
        <v>8998</v>
      </c>
      <c r="G905" s="38">
        <v>346080</v>
      </c>
      <c r="H905" s="40" t="s">
        <v>9183</v>
      </c>
      <c r="I905" s="40" t="s">
        <v>9184</v>
      </c>
      <c r="J905" s="45" t="str">
        <f t="shared" si="14"/>
        <v/>
      </c>
    </row>
    <row r="906" spans="1:10" x14ac:dyDescent="0.25">
      <c r="A906" s="43">
        <v>44943</v>
      </c>
      <c r="B906" s="40" t="s">
        <v>10867</v>
      </c>
      <c r="C906" s="40" t="s">
        <v>8992</v>
      </c>
      <c r="D906" s="40" t="s">
        <v>10868</v>
      </c>
      <c r="E906" s="38">
        <v>3571980</v>
      </c>
      <c r="F906" s="42" t="s">
        <v>8998</v>
      </c>
      <c r="G906" s="38">
        <v>357198</v>
      </c>
      <c r="H906" s="40" t="s">
        <v>9183</v>
      </c>
      <c r="I906" s="40" t="s">
        <v>9184</v>
      </c>
      <c r="J906" s="45" t="str">
        <f t="shared" si="14"/>
        <v/>
      </c>
    </row>
    <row r="907" spans="1:10" x14ac:dyDescent="0.25">
      <c r="A907" s="43">
        <v>44943</v>
      </c>
      <c r="B907" s="40" t="s">
        <v>10869</v>
      </c>
      <c r="C907" s="40" t="s">
        <v>8992</v>
      </c>
      <c r="D907" s="40" t="s">
        <v>10870</v>
      </c>
      <c r="E907" s="38">
        <v>846240</v>
      </c>
      <c r="F907" s="42" t="s">
        <v>8998</v>
      </c>
      <c r="G907" s="38">
        <v>84624</v>
      </c>
      <c r="H907" s="40" t="s">
        <v>9001</v>
      </c>
      <c r="I907" s="40" t="s">
        <v>9002</v>
      </c>
      <c r="J907" s="45" t="str">
        <f t="shared" si="14"/>
        <v/>
      </c>
    </row>
    <row r="908" spans="1:10" x14ac:dyDescent="0.25">
      <c r="A908" s="43">
        <v>44943</v>
      </c>
      <c r="B908" s="40" t="s">
        <v>10871</v>
      </c>
      <c r="C908" s="40" t="s">
        <v>8992</v>
      </c>
      <c r="D908" s="40" t="s">
        <v>10872</v>
      </c>
      <c r="E908" s="38">
        <v>13011910</v>
      </c>
      <c r="F908" s="42" t="s">
        <v>8998</v>
      </c>
      <c r="G908" s="38">
        <v>1301191</v>
      </c>
      <c r="H908" s="40" t="s">
        <v>9558</v>
      </c>
      <c r="I908" s="40" t="s">
        <v>9559</v>
      </c>
      <c r="J908" s="45" t="str">
        <f t="shared" si="14"/>
        <v/>
      </c>
    </row>
    <row r="909" spans="1:10" x14ac:dyDescent="0.25">
      <c r="A909" s="43">
        <v>44943</v>
      </c>
      <c r="B909" s="40" t="s">
        <v>10873</v>
      </c>
      <c r="C909" s="40" t="s">
        <v>8992</v>
      </c>
      <c r="D909" s="40" t="s">
        <v>10874</v>
      </c>
      <c r="E909" s="38">
        <v>637853</v>
      </c>
      <c r="F909" s="42" t="s">
        <v>8998</v>
      </c>
      <c r="G909" s="38">
        <v>63785</v>
      </c>
      <c r="H909" s="40" t="s">
        <v>9159</v>
      </c>
      <c r="I909" s="40" t="s">
        <v>9160</v>
      </c>
      <c r="J909" s="45" t="str">
        <f t="shared" si="14"/>
        <v/>
      </c>
    </row>
    <row r="910" spans="1:10" x14ac:dyDescent="0.25">
      <c r="A910" s="43">
        <v>44943</v>
      </c>
      <c r="B910" s="40" t="s">
        <v>10875</v>
      </c>
      <c r="C910" s="40" t="s">
        <v>8992</v>
      </c>
      <c r="D910" s="40" t="s">
        <v>10876</v>
      </c>
      <c r="E910" s="38">
        <v>2545200</v>
      </c>
      <c r="F910" s="42" t="s">
        <v>8998</v>
      </c>
      <c r="G910" s="38">
        <v>254520</v>
      </c>
      <c r="H910" s="40" t="s">
        <v>9212</v>
      </c>
      <c r="I910" s="40" t="s">
        <v>9213</v>
      </c>
      <c r="J910" s="45" t="str">
        <f t="shared" si="14"/>
        <v/>
      </c>
    </row>
    <row r="911" spans="1:10" x14ac:dyDescent="0.25">
      <c r="A911" s="43">
        <v>44943</v>
      </c>
      <c r="B911" s="40" t="s">
        <v>10877</v>
      </c>
      <c r="C911" s="40" t="s">
        <v>8992</v>
      </c>
      <c r="D911" s="40" t="s">
        <v>10878</v>
      </c>
      <c r="E911" s="38">
        <v>3453093</v>
      </c>
      <c r="F911" s="42" t="s">
        <v>8998</v>
      </c>
      <c r="G911" s="38">
        <v>345309</v>
      </c>
      <c r="H911" s="40" t="s">
        <v>10207</v>
      </c>
      <c r="I911" s="40" t="s">
        <v>10208</v>
      </c>
      <c r="J911" s="45" t="str">
        <f t="shared" si="14"/>
        <v/>
      </c>
    </row>
    <row r="912" spans="1:10" x14ac:dyDescent="0.25">
      <c r="A912" s="43">
        <v>44943</v>
      </c>
      <c r="B912" s="40" t="s">
        <v>10879</v>
      </c>
      <c r="C912" s="40" t="s">
        <v>8992</v>
      </c>
      <c r="D912" s="40" t="s">
        <v>10880</v>
      </c>
      <c r="E912" s="38">
        <v>7817667</v>
      </c>
      <c r="F912" s="42" t="s">
        <v>8998</v>
      </c>
      <c r="G912" s="38">
        <v>781767</v>
      </c>
      <c r="H912" s="40" t="s">
        <v>9242</v>
      </c>
      <c r="I912" s="40" t="s">
        <v>9243</v>
      </c>
      <c r="J912" s="45" t="str">
        <f t="shared" si="14"/>
        <v/>
      </c>
    </row>
    <row r="913" spans="1:10" x14ac:dyDescent="0.25">
      <c r="A913" s="43">
        <v>44943</v>
      </c>
      <c r="B913" s="40" t="s">
        <v>10881</v>
      </c>
      <c r="C913" s="40" t="s">
        <v>8992</v>
      </c>
      <c r="D913" s="40" t="s">
        <v>10882</v>
      </c>
      <c r="E913" s="38">
        <v>2381320</v>
      </c>
      <c r="F913" s="42" t="s">
        <v>8998</v>
      </c>
      <c r="G913" s="38">
        <v>238132</v>
      </c>
      <c r="H913" s="40" t="s">
        <v>9212</v>
      </c>
      <c r="I913" s="40" t="s">
        <v>9213</v>
      </c>
      <c r="J913" s="45" t="str">
        <f t="shared" si="14"/>
        <v/>
      </c>
    </row>
    <row r="914" spans="1:10" x14ac:dyDescent="0.25">
      <c r="A914" s="43">
        <v>44943</v>
      </c>
      <c r="B914" s="40" t="s">
        <v>10883</v>
      </c>
      <c r="C914" s="40" t="s">
        <v>8992</v>
      </c>
      <c r="D914" s="40" t="s">
        <v>10884</v>
      </c>
      <c r="E914" s="38">
        <v>12421904</v>
      </c>
      <c r="F914" s="42" t="s">
        <v>8998</v>
      </c>
      <c r="G914" s="38">
        <v>1242190</v>
      </c>
      <c r="H914" s="40" t="s">
        <v>9242</v>
      </c>
      <c r="I914" s="40" t="s">
        <v>9243</v>
      </c>
      <c r="J914" s="45" t="str">
        <f t="shared" si="14"/>
        <v/>
      </c>
    </row>
    <row r="915" spans="1:10" x14ac:dyDescent="0.25">
      <c r="A915" s="43">
        <v>44943</v>
      </c>
      <c r="B915" s="40" t="s">
        <v>10885</v>
      </c>
      <c r="C915" s="40" t="s">
        <v>8992</v>
      </c>
      <c r="D915" s="40" t="s">
        <v>10886</v>
      </c>
      <c r="E915" s="38">
        <v>9605415</v>
      </c>
      <c r="F915" s="42" t="s">
        <v>8998</v>
      </c>
      <c r="G915" s="38">
        <v>960542</v>
      </c>
      <c r="H915" s="40" t="s">
        <v>9183</v>
      </c>
      <c r="I915" s="40" t="s">
        <v>9184</v>
      </c>
      <c r="J915" s="45" t="str">
        <f t="shared" si="14"/>
        <v/>
      </c>
    </row>
    <row r="916" spans="1:10" x14ac:dyDescent="0.25">
      <c r="A916" s="43">
        <v>44943</v>
      </c>
      <c r="B916" s="40" t="s">
        <v>10887</v>
      </c>
      <c r="C916" s="40" t="s">
        <v>8992</v>
      </c>
      <c r="D916" s="40" t="s">
        <v>10888</v>
      </c>
      <c r="E916" s="38">
        <v>2381320</v>
      </c>
      <c r="F916" s="42" t="s">
        <v>8998</v>
      </c>
      <c r="G916" s="38">
        <v>238132</v>
      </c>
      <c r="H916" s="40" t="s">
        <v>9206</v>
      </c>
      <c r="I916" s="40" t="s">
        <v>9207</v>
      </c>
      <c r="J916" s="45" t="str">
        <f t="shared" si="14"/>
        <v/>
      </c>
    </row>
    <row r="917" spans="1:10" x14ac:dyDescent="0.25">
      <c r="A917" s="43">
        <v>44943</v>
      </c>
      <c r="B917" s="40" t="s">
        <v>10889</v>
      </c>
      <c r="C917" s="40" t="s">
        <v>8992</v>
      </c>
      <c r="D917" s="40" t="s">
        <v>10890</v>
      </c>
      <c r="E917" s="38">
        <v>441000</v>
      </c>
      <c r="F917" s="42" t="s">
        <v>8998</v>
      </c>
      <c r="G917" s="38">
        <v>44100</v>
      </c>
      <c r="H917" s="40" t="s">
        <v>9001</v>
      </c>
      <c r="I917" s="40" t="s">
        <v>9002</v>
      </c>
      <c r="J917" s="45" t="str">
        <f t="shared" si="14"/>
        <v/>
      </c>
    </row>
    <row r="918" spans="1:10" x14ac:dyDescent="0.25">
      <c r="A918" s="43">
        <v>44943</v>
      </c>
      <c r="B918" s="40" t="s">
        <v>10891</v>
      </c>
      <c r="C918" s="40" t="s">
        <v>8992</v>
      </c>
      <c r="D918" s="40" t="s">
        <v>10892</v>
      </c>
      <c r="E918" s="38">
        <v>706248</v>
      </c>
      <c r="F918" s="42" t="s">
        <v>8998</v>
      </c>
      <c r="G918" s="38">
        <v>70625</v>
      </c>
      <c r="H918" s="40" t="s">
        <v>9001</v>
      </c>
      <c r="I918" s="40" t="s">
        <v>9002</v>
      </c>
      <c r="J918" s="45" t="str">
        <f t="shared" si="14"/>
        <v/>
      </c>
    </row>
    <row r="919" spans="1:10" x14ac:dyDescent="0.25">
      <c r="A919" s="43">
        <v>44943</v>
      </c>
      <c r="B919" s="40" t="s">
        <v>10893</v>
      </c>
      <c r="C919" s="40" t="s">
        <v>8992</v>
      </c>
      <c r="D919" s="40" t="s">
        <v>10894</v>
      </c>
      <c r="E919" s="38">
        <v>5528099</v>
      </c>
      <c r="F919" s="42" t="s">
        <v>8998</v>
      </c>
      <c r="G919" s="38">
        <v>552810</v>
      </c>
      <c r="H919" s="40" t="s">
        <v>9197</v>
      </c>
      <c r="I919" s="40" t="s">
        <v>9198</v>
      </c>
      <c r="J919" s="45" t="str">
        <f t="shared" si="14"/>
        <v/>
      </c>
    </row>
    <row r="920" spans="1:10" x14ac:dyDescent="0.25">
      <c r="A920" s="43">
        <v>44943</v>
      </c>
      <c r="B920" s="40" t="s">
        <v>10895</v>
      </c>
      <c r="C920" s="40" t="s">
        <v>8992</v>
      </c>
      <c r="D920" s="40" t="s">
        <v>10896</v>
      </c>
      <c r="E920" s="38">
        <v>4034491</v>
      </c>
      <c r="F920" s="42" t="s">
        <v>8998</v>
      </c>
      <c r="G920" s="38">
        <v>403449</v>
      </c>
      <c r="H920" s="40" t="s">
        <v>9268</v>
      </c>
      <c r="I920" s="40" t="s">
        <v>9269</v>
      </c>
      <c r="J920" s="45" t="str">
        <f t="shared" si="14"/>
        <v/>
      </c>
    </row>
    <row r="921" spans="1:10" x14ac:dyDescent="0.25">
      <c r="A921" s="43">
        <v>44943</v>
      </c>
      <c r="B921" s="40" t="s">
        <v>10897</v>
      </c>
      <c r="C921" s="40" t="s">
        <v>8992</v>
      </c>
      <c r="D921" s="40" t="s">
        <v>10898</v>
      </c>
      <c r="E921" s="38">
        <v>6888000</v>
      </c>
      <c r="F921" s="42" t="s">
        <v>8998</v>
      </c>
      <c r="G921" s="38">
        <v>688800</v>
      </c>
      <c r="H921" s="40" t="s">
        <v>9197</v>
      </c>
      <c r="I921" s="40" t="s">
        <v>9198</v>
      </c>
      <c r="J921" s="45" t="str">
        <f t="shared" si="14"/>
        <v/>
      </c>
    </row>
    <row r="922" spans="1:10" x14ac:dyDescent="0.25">
      <c r="A922" s="43">
        <v>44943</v>
      </c>
      <c r="B922" s="40" t="s">
        <v>10899</v>
      </c>
      <c r="C922" s="40" t="s">
        <v>8992</v>
      </c>
      <c r="D922" s="40" t="s">
        <v>10900</v>
      </c>
      <c r="E922" s="38">
        <v>1539323</v>
      </c>
      <c r="F922" s="42" t="s">
        <v>8998</v>
      </c>
      <c r="G922" s="38">
        <v>153932</v>
      </c>
      <c r="H922" s="40" t="s">
        <v>9853</v>
      </c>
      <c r="I922" s="40" t="s">
        <v>9854</v>
      </c>
      <c r="J922" s="45" t="str">
        <f t="shared" si="14"/>
        <v/>
      </c>
    </row>
    <row r="923" spans="1:10" x14ac:dyDescent="0.25">
      <c r="A923" s="43">
        <v>44943</v>
      </c>
      <c r="B923" s="40" t="s">
        <v>10901</v>
      </c>
      <c r="C923" s="40" t="s">
        <v>8992</v>
      </c>
      <c r="D923" s="40" t="s">
        <v>10902</v>
      </c>
      <c r="E923" s="38">
        <v>4337439</v>
      </c>
      <c r="F923" s="42" t="s">
        <v>8998</v>
      </c>
      <c r="G923" s="38">
        <v>433744</v>
      </c>
      <c r="H923" s="40" t="s">
        <v>9755</v>
      </c>
      <c r="I923" s="40" t="s">
        <v>9756</v>
      </c>
      <c r="J923" s="45" t="str">
        <f t="shared" si="14"/>
        <v/>
      </c>
    </row>
    <row r="924" spans="1:10" x14ac:dyDescent="0.25">
      <c r="A924" s="43">
        <v>44943</v>
      </c>
      <c r="B924" s="40" t="s">
        <v>10903</v>
      </c>
      <c r="C924" s="40" t="s">
        <v>8992</v>
      </c>
      <c r="D924" s="40" t="s">
        <v>10904</v>
      </c>
      <c r="E924" s="38">
        <v>455338</v>
      </c>
      <c r="F924" s="42" t="s">
        <v>8998</v>
      </c>
      <c r="G924" s="38">
        <v>45534</v>
      </c>
      <c r="H924" s="40" t="s">
        <v>9001</v>
      </c>
      <c r="I924" s="40" t="s">
        <v>9002</v>
      </c>
      <c r="J924" s="45" t="str">
        <f t="shared" si="14"/>
        <v/>
      </c>
    </row>
    <row r="925" spans="1:10" x14ac:dyDescent="0.25">
      <c r="A925" s="43">
        <v>44943</v>
      </c>
      <c r="B925" s="40" t="s">
        <v>10905</v>
      </c>
      <c r="C925" s="40" t="s">
        <v>8992</v>
      </c>
      <c r="D925" s="40" t="s">
        <v>10906</v>
      </c>
      <c r="E925" s="38">
        <v>3880793</v>
      </c>
      <c r="F925" s="42" t="s">
        <v>8998</v>
      </c>
      <c r="G925" s="38">
        <v>388079</v>
      </c>
      <c r="H925" s="40" t="s">
        <v>9394</v>
      </c>
      <c r="I925" s="40" t="s">
        <v>9395</v>
      </c>
      <c r="J925" s="45" t="str">
        <f t="shared" si="14"/>
        <v/>
      </c>
    </row>
    <row r="926" spans="1:10" x14ac:dyDescent="0.25">
      <c r="A926" s="43">
        <v>44943</v>
      </c>
      <c r="B926" s="40" t="s">
        <v>10907</v>
      </c>
      <c r="C926" s="40" t="s">
        <v>8992</v>
      </c>
      <c r="D926" s="40" t="s">
        <v>10908</v>
      </c>
      <c r="E926" s="38">
        <v>1821351</v>
      </c>
      <c r="F926" s="42" t="s">
        <v>8998</v>
      </c>
      <c r="G926" s="38">
        <v>182135</v>
      </c>
      <c r="H926" s="40" t="s">
        <v>9001</v>
      </c>
      <c r="I926" s="40" t="s">
        <v>9002</v>
      </c>
      <c r="J926" s="45" t="str">
        <f t="shared" si="14"/>
        <v/>
      </c>
    </row>
    <row r="927" spans="1:10" x14ac:dyDescent="0.25">
      <c r="A927" s="43">
        <v>44943</v>
      </c>
      <c r="B927" s="40" t="s">
        <v>10909</v>
      </c>
      <c r="C927" s="40" t="s">
        <v>8992</v>
      </c>
      <c r="D927" s="40" t="s">
        <v>10910</v>
      </c>
      <c r="E927" s="38">
        <v>5341079</v>
      </c>
      <c r="F927" s="42" t="s">
        <v>8998</v>
      </c>
      <c r="G927" s="38">
        <v>534108</v>
      </c>
      <c r="H927" s="40" t="s">
        <v>9343</v>
      </c>
      <c r="I927" s="40" t="s">
        <v>9344</v>
      </c>
      <c r="J927" s="45" t="str">
        <f t="shared" si="14"/>
        <v/>
      </c>
    </row>
    <row r="928" spans="1:10" x14ac:dyDescent="0.25">
      <c r="A928" s="43">
        <v>44943</v>
      </c>
      <c r="B928" s="40" t="s">
        <v>10911</v>
      </c>
      <c r="C928" s="40" t="s">
        <v>8992</v>
      </c>
      <c r="D928" s="40" t="s">
        <v>10912</v>
      </c>
      <c r="E928" s="38">
        <v>943993</v>
      </c>
      <c r="F928" s="42" t="s">
        <v>8998</v>
      </c>
      <c r="G928" s="38">
        <v>94399</v>
      </c>
      <c r="H928" s="40" t="s">
        <v>9347</v>
      </c>
      <c r="I928" s="40" t="s">
        <v>9348</v>
      </c>
      <c r="J928" s="45" t="str">
        <f t="shared" si="14"/>
        <v/>
      </c>
    </row>
    <row r="929" spans="1:10" x14ac:dyDescent="0.25">
      <c r="A929" s="43">
        <v>44943</v>
      </c>
      <c r="B929" s="40" t="s">
        <v>10913</v>
      </c>
      <c r="C929" s="40" t="s">
        <v>8992</v>
      </c>
      <c r="D929" s="40" t="s">
        <v>10914</v>
      </c>
      <c r="E929" s="38">
        <v>943993</v>
      </c>
      <c r="F929" s="42" t="s">
        <v>8998</v>
      </c>
      <c r="G929" s="38">
        <v>94399</v>
      </c>
      <c r="H929" s="40" t="s">
        <v>9327</v>
      </c>
      <c r="I929" s="40" t="s">
        <v>9328</v>
      </c>
      <c r="J929" s="45" t="str">
        <f t="shared" si="14"/>
        <v/>
      </c>
    </row>
    <row r="930" spans="1:10" x14ac:dyDescent="0.25">
      <c r="A930" s="43">
        <v>44943</v>
      </c>
      <c r="B930" s="40" t="s">
        <v>10915</v>
      </c>
      <c r="C930" s="40" t="s">
        <v>8992</v>
      </c>
      <c r="D930" s="40" t="s">
        <v>10916</v>
      </c>
      <c r="E930" s="38">
        <v>12535646</v>
      </c>
      <c r="F930" s="42" t="s">
        <v>8998</v>
      </c>
      <c r="G930" s="38">
        <v>1253565</v>
      </c>
      <c r="H930" s="40" t="s">
        <v>9498</v>
      </c>
      <c r="I930" s="40" t="s">
        <v>9499</v>
      </c>
      <c r="J930" s="45" t="str">
        <f t="shared" si="14"/>
        <v/>
      </c>
    </row>
    <row r="931" spans="1:10" x14ac:dyDescent="0.25">
      <c r="A931" s="43">
        <v>44943</v>
      </c>
      <c r="B931" s="40" t="s">
        <v>10917</v>
      </c>
      <c r="C931" s="40" t="s">
        <v>8992</v>
      </c>
      <c r="D931" s="40" t="s">
        <v>10918</v>
      </c>
      <c r="E931" s="38">
        <v>301092</v>
      </c>
      <c r="F931" s="42" t="s">
        <v>8998</v>
      </c>
      <c r="G931" s="38">
        <v>30109</v>
      </c>
      <c r="H931" s="40" t="s">
        <v>9001</v>
      </c>
      <c r="I931" s="40" t="s">
        <v>9002</v>
      </c>
      <c r="J931" s="45" t="str">
        <f t="shared" si="14"/>
        <v/>
      </c>
    </row>
    <row r="932" spans="1:10" x14ac:dyDescent="0.25">
      <c r="A932" s="43">
        <v>44943</v>
      </c>
      <c r="B932" s="40" t="s">
        <v>10919</v>
      </c>
      <c r="C932" s="40" t="s">
        <v>8992</v>
      </c>
      <c r="D932" s="40" t="s">
        <v>10920</v>
      </c>
      <c r="E932" s="38">
        <v>1817063</v>
      </c>
      <c r="F932" s="42" t="s">
        <v>8998</v>
      </c>
      <c r="G932" s="38">
        <v>181706</v>
      </c>
      <c r="H932" s="40" t="s">
        <v>10921</v>
      </c>
      <c r="I932" s="40" t="s">
        <v>10922</v>
      </c>
      <c r="J932" s="45" t="str">
        <f t="shared" si="14"/>
        <v/>
      </c>
    </row>
    <row r="933" spans="1:10" x14ac:dyDescent="0.25">
      <c r="A933" s="43">
        <v>44944</v>
      </c>
      <c r="B933" s="40" t="s">
        <v>9130</v>
      </c>
      <c r="C933" s="40" t="s">
        <v>10923</v>
      </c>
      <c r="D933" s="40" t="s">
        <v>8994</v>
      </c>
      <c r="E933" s="38">
        <v>-655733</v>
      </c>
      <c r="F933" s="42" t="s">
        <v>8998</v>
      </c>
      <c r="G933" s="38">
        <v>-65573</v>
      </c>
      <c r="H933" s="40" t="s">
        <v>9072</v>
      </c>
      <c r="I933" s="40" t="s">
        <v>9073</v>
      </c>
      <c r="J933" s="45" t="str">
        <f t="shared" si="14"/>
        <v>ht</v>
      </c>
    </row>
    <row r="934" spans="1:10" x14ac:dyDescent="0.25">
      <c r="A934" s="43">
        <v>44944</v>
      </c>
      <c r="B934" s="40" t="s">
        <v>9147</v>
      </c>
      <c r="C934" s="40" t="s">
        <v>10562</v>
      </c>
      <c r="D934" s="40" t="s">
        <v>8994</v>
      </c>
      <c r="E934" s="38">
        <v>-569267</v>
      </c>
      <c r="F934" s="42" t="s">
        <v>9114</v>
      </c>
      <c r="G934" s="38">
        <v>-45542</v>
      </c>
      <c r="H934" s="40" t="s">
        <v>9284</v>
      </c>
      <c r="I934" s="40" t="s">
        <v>9285</v>
      </c>
      <c r="J934" s="45" t="str">
        <f t="shared" si="14"/>
        <v>ht</v>
      </c>
    </row>
    <row r="935" spans="1:10" x14ac:dyDescent="0.25">
      <c r="A935" s="43">
        <v>44944</v>
      </c>
      <c r="B935" s="40" t="s">
        <v>10924</v>
      </c>
      <c r="C935" s="40" t="s">
        <v>8992</v>
      </c>
      <c r="D935" s="40" t="s">
        <v>10925</v>
      </c>
      <c r="E935" s="38">
        <v>742500</v>
      </c>
      <c r="F935" s="42" t="s">
        <v>8998</v>
      </c>
      <c r="G935" s="38">
        <v>74250</v>
      </c>
      <c r="H935" s="40" t="s">
        <v>9183</v>
      </c>
      <c r="I935" s="40" t="s">
        <v>9184</v>
      </c>
      <c r="J935" s="45" t="str">
        <f t="shared" si="14"/>
        <v/>
      </c>
    </row>
    <row r="936" spans="1:10" x14ac:dyDescent="0.25">
      <c r="A936" s="43">
        <v>44944</v>
      </c>
      <c r="B936" s="40" t="s">
        <v>10926</v>
      </c>
      <c r="C936" s="40" t="s">
        <v>8992</v>
      </c>
      <c r="D936" s="40" t="s">
        <v>10927</v>
      </c>
      <c r="E936" s="38">
        <v>728540</v>
      </c>
      <c r="F936" s="42" t="s">
        <v>8998</v>
      </c>
      <c r="G936" s="38">
        <v>72854</v>
      </c>
      <c r="H936" s="40" t="s">
        <v>9001</v>
      </c>
      <c r="I936" s="40" t="s">
        <v>9002</v>
      </c>
      <c r="J936" s="45" t="str">
        <f t="shared" si="14"/>
        <v/>
      </c>
    </row>
    <row r="937" spans="1:10" x14ac:dyDescent="0.25">
      <c r="A937" s="43">
        <v>44944</v>
      </c>
      <c r="B937" s="40" t="s">
        <v>10928</v>
      </c>
      <c r="C937" s="40" t="s">
        <v>8992</v>
      </c>
      <c r="D937" s="40" t="s">
        <v>10929</v>
      </c>
      <c r="E937" s="38">
        <v>1345575</v>
      </c>
      <c r="F937" s="42" t="s">
        <v>8998</v>
      </c>
      <c r="G937" s="38">
        <v>134558</v>
      </c>
      <c r="H937" s="40" t="s">
        <v>9406</v>
      </c>
      <c r="I937" s="40" t="s">
        <v>9407</v>
      </c>
      <c r="J937" s="45" t="str">
        <f t="shared" si="14"/>
        <v/>
      </c>
    </row>
    <row r="938" spans="1:10" x14ac:dyDescent="0.25">
      <c r="A938" s="43">
        <v>44944</v>
      </c>
      <c r="B938" s="40" t="s">
        <v>10930</v>
      </c>
      <c r="C938" s="40" t="s">
        <v>8992</v>
      </c>
      <c r="D938" s="40" t="s">
        <v>10931</v>
      </c>
      <c r="E938" s="38">
        <v>433045</v>
      </c>
      <c r="F938" s="42" t="s">
        <v>8998</v>
      </c>
      <c r="G938" s="38">
        <v>43305</v>
      </c>
      <c r="H938" s="40" t="s">
        <v>9725</v>
      </c>
      <c r="I938" s="40" t="s">
        <v>9726</v>
      </c>
      <c r="J938" s="45" t="str">
        <f t="shared" si="14"/>
        <v/>
      </c>
    </row>
    <row r="939" spans="1:10" x14ac:dyDescent="0.25">
      <c r="A939" s="43">
        <v>44944</v>
      </c>
      <c r="B939" s="40" t="s">
        <v>10932</v>
      </c>
      <c r="C939" s="40" t="s">
        <v>8992</v>
      </c>
      <c r="D939" s="40" t="s">
        <v>10933</v>
      </c>
      <c r="E939" s="38">
        <v>826588</v>
      </c>
      <c r="F939" s="42" t="s">
        <v>8998</v>
      </c>
      <c r="G939" s="38">
        <v>82659</v>
      </c>
      <c r="H939" s="40" t="s">
        <v>9725</v>
      </c>
      <c r="I939" s="40" t="s">
        <v>9726</v>
      </c>
      <c r="J939" s="45" t="str">
        <f t="shared" si="14"/>
        <v/>
      </c>
    </row>
    <row r="940" spans="1:10" x14ac:dyDescent="0.25">
      <c r="A940" s="43">
        <v>44944</v>
      </c>
      <c r="B940" s="40" t="s">
        <v>10934</v>
      </c>
      <c r="C940" s="40" t="s">
        <v>8992</v>
      </c>
      <c r="D940" s="40" t="s">
        <v>10935</v>
      </c>
      <c r="E940" s="38">
        <v>5191200</v>
      </c>
      <c r="F940" s="42" t="s">
        <v>8998</v>
      </c>
      <c r="G940" s="38">
        <v>519120</v>
      </c>
      <c r="H940" s="40" t="s">
        <v>9853</v>
      </c>
      <c r="I940" s="40" t="s">
        <v>9854</v>
      </c>
      <c r="J940" s="45" t="str">
        <f t="shared" si="14"/>
        <v/>
      </c>
    </row>
    <row r="941" spans="1:10" x14ac:dyDescent="0.25">
      <c r="A941" s="43">
        <v>44944</v>
      </c>
      <c r="B941" s="40" t="s">
        <v>10936</v>
      </c>
      <c r="C941" s="40" t="s">
        <v>8992</v>
      </c>
      <c r="D941" s="40" t="s">
        <v>10937</v>
      </c>
      <c r="E941" s="38">
        <v>4309200</v>
      </c>
      <c r="F941" s="42" t="s">
        <v>8998</v>
      </c>
      <c r="G941" s="38">
        <v>430920</v>
      </c>
      <c r="H941" s="40" t="s">
        <v>10376</v>
      </c>
      <c r="I941" s="40" t="s">
        <v>10377</v>
      </c>
      <c r="J941" s="45" t="str">
        <f t="shared" si="14"/>
        <v/>
      </c>
    </row>
    <row r="942" spans="1:10" x14ac:dyDescent="0.25">
      <c r="A942" s="43">
        <v>44945</v>
      </c>
      <c r="B942" s="40" t="s">
        <v>9065</v>
      </c>
      <c r="C942" s="40" t="s">
        <v>10938</v>
      </c>
      <c r="D942" s="40" t="s">
        <v>8994</v>
      </c>
      <c r="E942" s="38">
        <v>-297000</v>
      </c>
      <c r="F942" s="42" t="s">
        <v>9114</v>
      </c>
      <c r="G942" s="38">
        <v>-23760</v>
      </c>
      <c r="H942" s="40" t="s">
        <v>10320</v>
      </c>
      <c r="I942" s="40" t="s">
        <v>10321</v>
      </c>
      <c r="J942" s="45" t="str">
        <f t="shared" si="14"/>
        <v>ht</v>
      </c>
    </row>
    <row r="943" spans="1:10" x14ac:dyDescent="0.25">
      <c r="A943" s="43">
        <v>44945</v>
      </c>
      <c r="B943" s="40" t="s">
        <v>10939</v>
      </c>
      <c r="C943" s="40" t="s">
        <v>8992</v>
      </c>
      <c r="D943" s="40" t="s">
        <v>10940</v>
      </c>
      <c r="E943" s="38">
        <v>2681943</v>
      </c>
      <c r="F943" s="42" t="s">
        <v>8998</v>
      </c>
      <c r="G943" s="38">
        <v>268194</v>
      </c>
      <c r="H943" s="40" t="s">
        <v>9212</v>
      </c>
      <c r="I943" s="40" t="s">
        <v>9213</v>
      </c>
      <c r="J943" s="45" t="str">
        <f t="shared" si="14"/>
        <v/>
      </c>
    </row>
    <row r="944" spans="1:10" x14ac:dyDescent="0.25">
      <c r="A944" s="43">
        <v>44945</v>
      </c>
      <c r="B944" s="40" t="s">
        <v>10941</v>
      </c>
      <c r="C944" s="40" t="s">
        <v>8992</v>
      </c>
      <c r="D944" s="40" t="s">
        <v>10942</v>
      </c>
      <c r="E944" s="38">
        <v>1468620</v>
      </c>
      <c r="F944" s="42" t="s">
        <v>8998</v>
      </c>
      <c r="G944" s="38">
        <v>146862</v>
      </c>
      <c r="H944" s="40" t="s">
        <v>10207</v>
      </c>
      <c r="I944" s="40" t="s">
        <v>10208</v>
      </c>
      <c r="J944" s="45" t="str">
        <f t="shared" si="14"/>
        <v/>
      </c>
    </row>
    <row r="945" spans="1:10" x14ac:dyDescent="0.25">
      <c r="A945" s="43">
        <v>44945</v>
      </c>
      <c r="B945" s="40" t="s">
        <v>10943</v>
      </c>
      <c r="C945" s="40" t="s">
        <v>8992</v>
      </c>
      <c r="D945" s="40" t="s">
        <v>10944</v>
      </c>
      <c r="E945" s="38">
        <v>1696800</v>
      </c>
      <c r="F945" s="42" t="s">
        <v>8998</v>
      </c>
      <c r="G945" s="38">
        <v>169680</v>
      </c>
      <c r="H945" s="40" t="s">
        <v>10207</v>
      </c>
      <c r="I945" s="40" t="s">
        <v>10208</v>
      </c>
      <c r="J945" s="45" t="str">
        <f t="shared" si="14"/>
        <v/>
      </c>
    </row>
    <row r="946" spans="1:10" x14ac:dyDescent="0.25">
      <c r="A946" s="43">
        <v>44945</v>
      </c>
      <c r="B946" s="40" t="s">
        <v>10945</v>
      </c>
      <c r="C946" s="40" t="s">
        <v>8992</v>
      </c>
      <c r="D946" s="40" t="s">
        <v>10946</v>
      </c>
      <c r="E946" s="38">
        <v>552977</v>
      </c>
      <c r="F946" s="42" t="s">
        <v>8998</v>
      </c>
      <c r="G946" s="38">
        <v>55298</v>
      </c>
      <c r="H946" s="40" t="s">
        <v>9001</v>
      </c>
      <c r="I946" s="40" t="s">
        <v>9002</v>
      </c>
      <c r="J946" s="45" t="str">
        <f t="shared" si="14"/>
        <v/>
      </c>
    </row>
    <row r="947" spans="1:10" x14ac:dyDescent="0.25">
      <c r="A947" s="43">
        <v>44945</v>
      </c>
      <c r="B947" s="40" t="s">
        <v>10947</v>
      </c>
      <c r="C947" s="40" t="s">
        <v>8992</v>
      </c>
      <c r="D947" s="40" t="s">
        <v>10948</v>
      </c>
      <c r="E947" s="38">
        <v>1007785</v>
      </c>
      <c r="F947" s="42" t="s">
        <v>8998</v>
      </c>
      <c r="G947" s="38">
        <v>100779</v>
      </c>
      <c r="H947" s="40" t="s">
        <v>9001</v>
      </c>
      <c r="I947" s="40" t="s">
        <v>9002</v>
      </c>
      <c r="J947" s="45" t="str">
        <f t="shared" si="14"/>
        <v/>
      </c>
    </row>
    <row r="948" spans="1:10" x14ac:dyDescent="0.25">
      <c r="A948" s="43">
        <v>44945</v>
      </c>
      <c r="B948" s="40" t="s">
        <v>10949</v>
      </c>
      <c r="C948" s="40" t="s">
        <v>8992</v>
      </c>
      <c r="D948" s="40" t="s">
        <v>10950</v>
      </c>
      <c r="E948" s="38">
        <v>4592736</v>
      </c>
      <c r="F948" s="42" t="s">
        <v>8998</v>
      </c>
      <c r="G948" s="38">
        <v>459274</v>
      </c>
      <c r="H948" s="40" t="s">
        <v>9498</v>
      </c>
      <c r="I948" s="40" t="s">
        <v>9499</v>
      </c>
      <c r="J948" s="45" t="str">
        <f t="shared" si="14"/>
        <v/>
      </c>
    </row>
    <row r="949" spans="1:10" x14ac:dyDescent="0.25">
      <c r="A949" s="43">
        <v>44945</v>
      </c>
      <c r="B949" s="40" t="s">
        <v>10951</v>
      </c>
      <c r="C949" s="40" t="s">
        <v>8992</v>
      </c>
      <c r="D949" s="40" t="s">
        <v>10952</v>
      </c>
      <c r="E949" s="38">
        <v>756430</v>
      </c>
      <c r="F949" s="42" t="s">
        <v>8998</v>
      </c>
      <c r="G949" s="38">
        <v>75643</v>
      </c>
      <c r="H949" s="40" t="s">
        <v>9001</v>
      </c>
      <c r="I949" s="40" t="s">
        <v>9002</v>
      </c>
      <c r="J949" s="45" t="str">
        <f t="shared" si="14"/>
        <v/>
      </c>
    </row>
    <row r="950" spans="1:10" x14ac:dyDescent="0.25">
      <c r="A950" s="43">
        <v>44945</v>
      </c>
      <c r="B950" s="40" t="s">
        <v>10953</v>
      </c>
      <c r="C950" s="40" t="s">
        <v>8992</v>
      </c>
      <c r="D950" s="40" t="s">
        <v>10954</v>
      </c>
      <c r="E950" s="38">
        <v>2732027</v>
      </c>
      <c r="F950" s="42" t="s">
        <v>8998</v>
      </c>
      <c r="G950" s="38">
        <v>273203</v>
      </c>
      <c r="H950" s="40" t="s">
        <v>9725</v>
      </c>
      <c r="I950" s="40" t="s">
        <v>9726</v>
      </c>
      <c r="J950" s="45" t="str">
        <f t="shared" si="14"/>
        <v/>
      </c>
    </row>
    <row r="951" spans="1:10" x14ac:dyDescent="0.25">
      <c r="A951" s="43">
        <v>44945</v>
      </c>
      <c r="B951" s="40" t="s">
        <v>10955</v>
      </c>
      <c r="C951" s="40" t="s">
        <v>8992</v>
      </c>
      <c r="D951" s="40" t="s">
        <v>10956</v>
      </c>
      <c r="E951" s="38">
        <v>5396093</v>
      </c>
      <c r="F951" s="42" t="s">
        <v>8998</v>
      </c>
      <c r="G951" s="38">
        <v>539609</v>
      </c>
      <c r="H951" s="40" t="s">
        <v>9183</v>
      </c>
      <c r="I951" s="40" t="s">
        <v>9184</v>
      </c>
      <c r="J951" s="45" t="str">
        <f t="shared" si="14"/>
        <v/>
      </c>
    </row>
    <row r="952" spans="1:10" x14ac:dyDescent="0.25">
      <c r="A952" s="43">
        <v>44945</v>
      </c>
      <c r="B952" s="40" t="s">
        <v>10957</v>
      </c>
      <c r="C952" s="40" t="s">
        <v>8992</v>
      </c>
      <c r="D952" s="40" t="s">
        <v>10958</v>
      </c>
      <c r="E952" s="38">
        <v>4963321</v>
      </c>
      <c r="F952" s="42" t="s">
        <v>8998</v>
      </c>
      <c r="G952" s="38">
        <v>496332</v>
      </c>
      <c r="H952" s="40" t="s">
        <v>9234</v>
      </c>
      <c r="I952" s="40" t="s">
        <v>9235</v>
      </c>
      <c r="J952" s="45" t="str">
        <f t="shared" si="14"/>
        <v/>
      </c>
    </row>
    <row r="953" spans="1:10" x14ac:dyDescent="0.25">
      <c r="A953" s="43">
        <v>44945</v>
      </c>
      <c r="B953" s="40" t="s">
        <v>10959</v>
      </c>
      <c r="C953" s="40" t="s">
        <v>8992</v>
      </c>
      <c r="D953" s="40" t="s">
        <v>10960</v>
      </c>
      <c r="E953" s="38">
        <v>6888000</v>
      </c>
      <c r="F953" s="42" t="s">
        <v>8998</v>
      </c>
      <c r="G953" s="38">
        <v>688800</v>
      </c>
      <c r="H953" s="40" t="s">
        <v>9183</v>
      </c>
      <c r="I953" s="40" t="s">
        <v>9184</v>
      </c>
      <c r="J953" s="45" t="str">
        <f t="shared" si="14"/>
        <v/>
      </c>
    </row>
    <row r="954" spans="1:10" x14ac:dyDescent="0.25">
      <c r="A954" s="43">
        <v>44945</v>
      </c>
      <c r="B954" s="40" t="s">
        <v>10961</v>
      </c>
      <c r="C954" s="40" t="s">
        <v>8992</v>
      </c>
      <c r="D954" s="40" t="s">
        <v>10962</v>
      </c>
      <c r="E954" s="38">
        <v>423749</v>
      </c>
      <c r="F954" s="42" t="s">
        <v>8998</v>
      </c>
      <c r="G954" s="38">
        <v>42375</v>
      </c>
      <c r="H954" s="40" t="s">
        <v>9001</v>
      </c>
      <c r="I954" s="40" t="s">
        <v>9002</v>
      </c>
      <c r="J954" s="45" t="str">
        <f t="shared" si="14"/>
        <v/>
      </c>
    </row>
    <row r="955" spans="1:10" x14ac:dyDescent="0.25">
      <c r="A955" s="43">
        <v>44945</v>
      </c>
      <c r="B955" s="40" t="s">
        <v>10963</v>
      </c>
      <c r="C955" s="40" t="s">
        <v>8992</v>
      </c>
      <c r="D955" s="40" t="s">
        <v>10964</v>
      </c>
      <c r="E955" s="38">
        <v>455338</v>
      </c>
      <c r="F955" s="42" t="s">
        <v>8998</v>
      </c>
      <c r="G955" s="38">
        <v>45534</v>
      </c>
      <c r="H955" s="40" t="s">
        <v>9001</v>
      </c>
      <c r="I955" s="40" t="s">
        <v>9002</v>
      </c>
      <c r="J955" s="45" t="str">
        <f t="shared" si="14"/>
        <v/>
      </c>
    </row>
    <row r="956" spans="1:10" x14ac:dyDescent="0.25">
      <c r="A956" s="43">
        <v>44945</v>
      </c>
      <c r="B956" s="40" t="s">
        <v>10965</v>
      </c>
      <c r="C956" s="40" t="s">
        <v>8992</v>
      </c>
      <c r="D956" s="40" t="s">
        <v>10966</v>
      </c>
      <c r="E956" s="38">
        <v>3858426</v>
      </c>
      <c r="F956" s="42" t="s">
        <v>8998</v>
      </c>
      <c r="G956" s="38">
        <v>385843</v>
      </c>
      <c r="H956" s="40" t="s">
        <v>9197</v>
      </c>
      <c r="I956" s="40" t="s">
        <v>9198</v>
      </c>
      <c r="J956" s="45" t="str">
        <f t="shared" si="14"/>
        <v/>
      </c>
    </row>
    <row r="957" spans="1:10" x14ac:dyDescent="0.25">
      <c r="A957" s="43">
        <v>44945</v>
      </c>
      <c r="B957" s="40" t="s">
        <v>10967</v>
      </c>
      <c r="C957" s="40" t="s">
        <v>8992</v>
      </c>
      <c r="D957" s="40" t="s">
        <v>10726</v>
      </c>
      <c r="E957" s="38">
        <v>2891626</v>
      </c>
      <c r="F957" s="42" t="s">
        <v>8998</v>
      </c>
      <c r="G957" s="38">
        <v>289163</v>
      </c>
      <c r="H957" s="40" t="s">
        <v>9558</v>
      </c>
      <c r="I957" s="40" t="s">
        <v>9559</v>
      </c>
      <c r="J957" s="45" t="str">
        <f t="shared" si="14"/>
        <v/>
      </c>
    </row>
    <row r="958" spans="1:10" x14ac:dyDescent="0.25">
      <c r="A958" s="43">
        <v>44945</v>
      </c>
      <c r="B958" s="40" t="s">
        <v>10968</v>
      </c>
      <c r="C958" s="40" t="s">
        <v>8992</v>
      </c>
      <c r="D958" s="40" t="s">
        <v>10969</v>
      </c>
      <c r="E958" s="38">
        <v>455338</v>
      </c>
      <c r="F958" s="42" t="s">
        <v>8998</v>
      </c>
      <c r="G958" s="38">
        <v>45534</v>
      </c>
      <c r="H958" s="40" t="s">
        <v>9001</v>
      </c>
      <c r="I958" s="40" t="s">
        <v>9002</v>
      </c>
      <c r="J958" s="45" t="str">
        <f t="shared" si="14"/>
        <v/>
      </c>
    </row>
    <row r="959" spans="1:10" x14ac:dyDescent="0.25">
      <c r="A959" s="43">
        <v>44945</v>
      </c>
      <c r="B959" s="40" t="s">
        <v>10970</v>
      </c>
      <c r="C959" s="40" t="s">
        <v>8992</v>
      </c>
      <c r="D959" s="40" t="s">
        <v>10971</v>
      </c>
      <c r="E959" s="38">
        <v>3888249</v>
      </c>
      <c r="F959" s="42" t="s">
        <v>8998</v>
      </c>
      <c r="G959" s="38">
        <v>388825</v>
      </c>
      <c r="H959" s="40" t="s">
        <v>10376</v>
      </c>
      <c r="I959" s="40" t="s">
        <v>10377</v>
      </c>
      <c r="J959" s="45" t="str">
        <f t="shared" si="14"/>
        <v/>
      </c>
    </row>
    <row r="960" spans="1:10" x14ac:dyDescent="0.25">
      <c r="A960" s="43">
        <v>44945</v>
      </c>
      <c r="B960" s="40" t="s">
        <v>10972</v>
      </c>
      <c r="C960" s="40" t="s">
        <v>8992</v>
      </c>
      <c r="D960" s="40" t="s">
        <v>10973</v>
      </c>
      <c r="E960" s="38">
        <v>706248</v>
      </c>
      <c r="F960" s="42" t="s">
        <v>8998</v>
      </c>
      <c r="G960" s="38">
        <v>70625</v>
      </c>
      <c r="H960" s="40" t="s">
        <v>9001</v>
      </c>
      <c r="I960" s="40" t="s">
        <v>9002</v>
      </c>
      <c r="J960" s="45" t="str">
        <f t="shared" si="14"/>
        <v/>
      </c>
    </row>
    <row r="961" spans="1:10" x14ac:dyDescent="0.25">
      <c r="A961" s="43">
        <v>44945</v>
      </c>
      <c r="B961" s="40" t="s">
        <v>10974</v>
      </c>
      <c r="C961" s="40" t="s">
        <v>8992</v>
      </c>
      <c r="D961" s="40" t="s">
        <v>10975</v>
      </c>
      <c r="E961" s="38">
        <v>6888000</v>
      </c>
      <c r="F961" s="42" t="s">
        <v>8998</v>
      </c>
      <c r="G961" s="38">
        <v>688800</v>
      </c>
      <c r="H961" s="40" t="s">
        <v>9183</v>
      </c>
      <c r="I961" s="40" t="s">
        <v>9184</v>
      </c>
      <c r="J961" s="45" t="str">
        <f t="shared" si="14"/>
        <v/>
      </c>
    </row>
    <row r="962" spans="1:10" x14ac:dyDescent="0.25">
      <c r="A962" s="43">
        <v>44945</v>
      </c>
      <c r="B962" s="40" t="s">
        <v>10976</v>
      </c>
      <c r="C962" s="40" t="s">
        <v>8992</v>
      </c>
      <c r="D962" s="40" t="s">
        <v>10977</v>
      </c>
      <c r="E962" s="38">
        <v>4360246</v>
      </c>
      <c r="F962" s="42" t="s">
        <v>8998</v>
      </c>
      <c r="G962" s="38">
        <v>436025</v>
      </c>
      <c r="H962" s="40" t="s">
        <v>9183</v>
      </c>
      <c r="I962" s="40" t="s">
        <v>9184</v>
      </c>
      <c r="J962" s="45" t="str">
        <f t="shared" si="14"/>
        <v/>
      </c>
    </row>
    <row r="963" spans="1:10" x14ac:dyDescent="0.25">
      <c r="A963" s="43">
        <v>44945</v>
      </c>
      <c r="B963" s="40" t="s">
        <v>10978</v>
      </c>
      <c r="C963" s="40" t="s">
        <v>8992</v>
      </c>
      <c r="D963" s="40" t="s">
        <v>10979</v>
      </c>
      <c r="E963" s="38">
        <v>1324313</v>
      </c>
      <c r="F963" s="42" t="s">
        <v>8998</v>
      </c>
      <c r="G963" s="38">
        <v>132431</v>
      </c>
      <c r="H963" s="40" t="s">
        <v>9001</v>
      </c>
      <c r="I963" s="40" t="s">
        <v>9002</v>
      </c>
      <c r="J963" s="45" t="str">
        <f t="shared" si="14"/>
        <v/>
      </c>
    </row>
    <row r="964" spans="1:10" x14ac:dyDescent="0.25">
      <c r="A964" s="43">
        <v>44945</v>
      </c>
      <c r="B964" s="40" t="s">
        <v>10980</v>
      </c>
      <c r="C964" s="40" t="s">
        <v>8992</v>
      </c>
      <c r="D964" s="40" t="s">
        <v>10981</v>
      </c>
      <c r="E964" s="38">
        <v>822493</v>
      </c>
      <c r="F964" s="42" t="s">
        <v>8998</v>
      </c>
      <c r="G964" s="38">
        <v>82249</v>
      </c>
      <c r="H964" s="40" t="s">
        <v>9001</v>
      </c>
      <c r="I964" s="40" t="s">
        <v>9002</v>
      </c>
      <c r="J964" s="45" t="str">
        <f t="shared" si="14"/>
        <v/>
      </c>
    </row>
    <row r="965" spans="1:10" x14ac:dyDescent="0.25">
      <c r="A965" s="43">
        <v>44945</v>
      </c>
      <c r="B965" s="40" t="s">
        <v>10982</v>
      </c>
      <c r="C965" s="40" t="s">
        <v>8992</v>
      </c>
      <c r="D965" s="40" t="s">
        <v>10983</v>
      </c>
      <c r="E965" s="38">
        <v>910676</v>
      </c>
      <c r="F965" s="42" t="s">
        <v>8998</v>
      </c>
      <c r="G965" s="38">
        <v>91068</v>
      </c>
      <c r="H965" s="40" t="s">
        <v>9001</v>
      </c>
      <c r="I965" s="40" t="s">
        <v>9002</v>
      </c>
      <c r="J965" s="45" t="str">
        <f t="shared" ref="J965:J1028" si="15">IF(E965&lt;0,"ht","")</f>
        <v/>
      </c>
    </row>
    <row r="966" spans="1:10" x14ac:dyDescent="0.25">
      <c r="A966" s="43">
        <v>44945</v>
      </c>
      <c r="B966" s="40" t="s">
        <v>10984</v>
      </c>
      <c r="C966" s="40" t="s">
        <v>8992</v>
      </c>
      <c r="D966" s="40" t="s">
        <v>10985</v>
      </c>
      <c r="E966" s="38">
        <v>4410000</v>
      </c>
      <c r="F966" s="42" t="s">
        <v>8998</v>
      </c>
      <c r="G966" s="38">
        <v>441000</v>
      </c>
      <c r="H966" s="40" t="s">
        <v>9747</v>
      </c>
      <c r="I966" s="40" t="s">
        <v>9748</v>
      </c>
      <c r="J966" s="45" t="str">
        <f t="shared" si="15"/>
        <v/>
      </c>
    </row>
    <row r="967" spans="1:10" x14ac:dyDescent="0.25">
      <c r="A967" s="43">
        <v>44945</v>
      </c>
      <c r="B967" s="40" t="s">
        <v>10986</v>
      </c>
      <c r="C967" s="40" t="s">
        <v>8992</v>
      </c>
      <c r="D967" s="40" t="s">
        <v>10987</v>
      </c>
      <c r="E967" s="38">
        <v>2831979</v>
      </c>
      <c r="F967" s="42" t="s">
        <v>8998</v>
      </c>
      <c r="G967" s="38">
        <v>283198</v>
      </c>
      <c r="H967" s="40" t="s">
        <v>9747</v>
      </c>
      <c r="I967" s="40" t="s">
        <v>9748</v>
      </c>
      <c r="J967" s="45" t="str">
        <f t="shared" si="15"/>
        <v/>
      </c>
    </row>
    <row r="968" spans="1:10" x14ac:dyDescent="0.25">
      <c r="A968" s="43">
        <v>44945</v>
      </c>
      <c r="B968" s="40" t="s">
        <v>10988</v>
      </c>
      <c r="C968" s="40" t="s">
        <v>8992</v>
      </c>
      <c r="D968" s="40" t="s">
        <v>10989</v>
      </c>
      <c r="E968" s="38">
        <v>2150299</v>
      </c>
      <c r="F968" s="42" t="s">
        <v>8998</v>
      </c>
      <c r="G968" s="38">
        <v>215030</v>
      </c>
      <c r="H968" s="40" t="s">
        <v>9394</v>
      </c>
      <c r="I968" s="40" t="s">
        <v>9395</v>
      </c>
      <c r="J968" s="45" t="str">
        <f t="shared" si="15"/>
        <v/>
      </c>
    </row>
    <row r="969" spans="1:10" x14ac:dyDescent="0.25">
      <c r="A969" s="43">
        <v>44945</v>
      </c>
      <c r="B969" s="40" t="s">
        <v>10990</v>
      </c>
      <c r="C969" s="40" t="s">
        <v>8992</v>
      </c>
      <c r="D969" s="40" t="s">
        <v>10991</v>
      </c>
      <c r="E969" s="38">
        <v>670975</v>
      </c>
      <c r="F969" s="42" t="s">
        <v>8998</v>
      </c>
      <c r="G969" s="38">
        <v>67098</v>
      </c>
      <c r="H969" s="40" t="s">
        <v>9001</v>
      </c>
      <c r="I969" s="40" t="s">
        <v>9002</v>
      </c>
      <c r="J969" s="45" t="str">
        <f t="shared" si="15"/>
        <v/>
      </c>
    </row>
    <row r="970" spans="1:10" x14ac:dyDescent="0.25">
      <c r="A970" s="43">
        <v>44945</v>
      </c>
      <c r="B970" s="40" t="s">
        <v>10992</v>
      </c>
      <c r="C970" s="40" t="s">
        <v>8992</v>
      </c>
      <c r="D970" s="40" t="s">
        <v>10993</v>
      </c>
      <c r="E970" s="38">
        <v>264600</v>
      </c>
      <c r="F970" s="42" t="s">
        <v>8998</v>
      </c>
      <c r="G970" s="38">
        <v>26460</v>
      </c>
      <c r="H970" s="40" t="s">
        <v>9001</v>
      </c>
      <c r="I970" s="40" t="s">
        <v>9002</v>
      </c>
      <c r="J970" s="45" t="str">
        <f t="shared" si="15"/>
        <v/>
      </c>
    </row>
    <row r="971" spans="1:10" x14ac:dyDescent="0.25">
      <c r="A971" s="43">
        <v>44945</v>
      </c>
      <c r="B971" s="40" t="s">
        <v>10994</v>
      </c>
      <c r="C971" s="40" t="s">
        <v>8992</v>
      </c>
      <c r="D971" s="40" t="s">
        <v>10995</v>
      </c>
      <c r="E971" s="38">
        <v>455338</v>
      </c>
      <c r="F971" s="42" t="s">
        <v>8998</v>
      </c>
      <c r="G971" s="38">
        <v>45534</v>
      </c>
      <c r="H971" s="40" t="s">
        <v>9001</v>
      </c>
      <c r="I971" s="40" t="s">
        <v>9002</v>
      </c>
      <c r="J971" s="45" t="str">
        <f t="shared" si="15"/>
        <v/>
      </c>
    </row>
    <row r="972" spans="1:10" x14ac:dyDescent="0.25">
      <c r="A972" s="43">
        <v>44945</v>
      </c>
      <c r="B972" s="40" t="s">
        <v>10996</v>
      </c>
      <c r="C972" s="40" t="s">
        <v>8992</v>
      </c>
      <c r="D972" s="40" t="s">
        <v>10997</v>
      </c>
      <c r="E972" s="38">
        <v>1887986</v>
      </c>
      <c r="F972" s="42" t="s">
        <v>8998</v>
      </c>
      <c r="G972" s="38">
        <v>188799</v>
      </c>
      <c r="H972" s="40" t="s">
        <v>9141</v>
      </c>
      <c r="I972" s="40" t="s">
        <v>9142</v>
      </c>
      <c r="J972" s="45" t="str">
        <f t="shared" si="15"/>
        <v/>
      </c>
    </row>
    <row r="973" spans="1:10" x14ac:dyDescent="0.25">
      <c r="A973" s="43">
        <v>44945</v>
      </c>
      <c r="B973" s="40" t="s">
        <v>10998</v>
      </c>
      <c r="C973" s="40" t="s">
        <v>8992</v>
      </c>
      <c r="D973" s="40" t="s">
        <v>10999</v>
      </c>
      <c r="E973" s="38">
        <v>2028600</v>
      </c>
      <c r="F973" s="42" t="s">
        <v>8998</v>
      </c>
      <c r="G973" s="38">
        <v>202860</v>
      </c>
      <c r="H973" s="40" t="s">
        <v>9394</v>
      </c>
      <c r="I973" s="40" t="s">
        <v>9395</v>
      </c>
      <c r="J973" s="45" t="str">
        <f t="shared" si="15"/>
        <v/>
      </c>
    </row>
    <row r="974" spans="1:10" x14ac:dyDescent="0.25">
      <c r="A974" s="43">
        <v>44945</v>
      </c>
      <c r="B974" s="40" t="s">
        <v>11000</v>
      </c>
      <c r="C974" s="40" t="s">
        <v>8992</v>
      </c>
      <c r="D974" s="40" t="s">
        <v>11001</v>
      </c>
      <c r="E974" s="38">
        <v>473931</v>
      </c>
      <c r="F974" s="42" t="s">
        <v>8998</v>
      </c>
      <c r="G974" s="38">
        <v>47393</v>
      </c>
      <c r="H974" s="40" t="s">
        <v>9001</v>
      </c>
      <c r="I974" s="40" t="s">
        <v>9002</v>
      </c>
      <c r="J974" s="45" t="str">
        <f t="shared" si="15"/>
        <v/>
      </c>
    </row>
    <row r="975" spans="1:10" x14ac:dyDescent="0.25">
      <c r="A975" s="43">
        <v>44945</v>
      </c>
      <c r="B975" s="40" t="s">
        <v>11002</v>
      </c>
      <c r="C975" s="40" t="s">
        <v>8992</v>
      </c>
      <c r="D975" s="40" t="s">
        <v>11003</v>
      </c>
      <c r="E975" s="38">
        <v>483227</v>
      </c>
      <c r="F975" s="42" t="s">
        <v>8998</v>
      </c>
      <c r="G975" s="38">
        <v>48323</v>
      </c>
      <c r="H975" s="40" t="s">
        <v>9001</v>
      </c>
      <c r="I975" s="40" t="s">
        <v>9002</v>
      </c>
      <c r="J975" s="45" t="str">
        <f t="shared" si="15"/>
        <v/>
      </c>
    </row>
    <row r="976" spans="1:10" x14ac:dyDescent="0.25">
      <c r="A976" s="43">
        <v>44956</v>
      </c>
      <c r="B976" s="40" t="s">
        <v>9132</v>
      </c>
      <c r="C976" s="40" t="s">
        <v>11110</v>
      </c>
      <c r="D976" s="40" t="s">
        <v>11111</v>
      </c>
      <c r="E976" s="38">
        <v>-1070484</v>
      </c>
      <c r="F976" s="42" t="s">
        <v>8998</v>
      </c>
      <c r="G976" s="38">
        <v>-107048</v>
      </c>
      <c r="H976" s="40" t="s">
        <v>9766</v>
      </c>
      <c r="I976" s="40" t="s">
        <v>9767</v>
      </c>
      <c r="J976" s="45" t="str">
        <f t="shared" si="15"/>
        <v>ht</v>
      </c>
    </row>
    <row r="977" spans="1:10" x14ac:dyDescent="0.25">
      <c r="A977" s="43">
        <v>44956</v>
      </c>
      <c r="B977" s="40" t="s">
        <v>10899</v>
      </c>
      <c r="C977" s="40" t="s">
        <v>9443</v>
      </c>
      <c r="D977" s="40" t="s">
        <v>8994</v>
      </c>
      <c r="E977" s="38">
        <v>-333174</v>
      </c>
      <c r="F977" s="42" t="s">
        <v>9114</v>
      </c>
      <c r="G977" s="38">
        <v>-26654</v>
      </c>
      <c r="H977" s="40" t="s">
        <v>9001</v>
      </c>
      <c r="I977" s="40" t="s">
        <v>9002</v>
      </c>
      <c r="J977" s="45" t="str">
        <f t="shared" si="15"/>
        <v>ht</v>
      </c>
    </row>
    <row r="978" spans="1:10" x14ac:dyDescent="0.25">
      <c r="A978" s="43">
        <v>44958</v>
      </c>
      <c r="B978" s="40" t="s">
        <v>9084</v>
      </c>
      <c r="C978" s="40" t="s">
        <v>11137</v>
      </c>
      <c r="D978" s="40" t="s">
        <v>8994</v>
      </c>
      <c r="E978" s="38">
        <v>-978087</v>
      </c>
      <c r="F978" s="42" t="s">
        <v>9114</v>
      </c>
      <c r="G978" s="38">
        <v>-78247</v>
      </c>
      <c r="H978" s="40" t="s">
        <v>9221</v>
      </c>
      <c r="I978" s="40" t="s">
        <v>9222</v>
      </c>
      <c r="J978" s="45" t="str">
        <f t="shared" si="15"/>
        <v>ht</v>
      </c>
    </row>
    <row r="979" spans="1:10" x14ac:dyDescent="0.25">
      <c r="A979" s="43">
        <v>44958</v>
      </c>
      <c r="B979" s="40" t="s">
        <v>9103</v>
      </c>
      <c r="C979" s="40" t="s">
        <v>11138</v>
      </c>
      <c r="D979" s="40" t="s">
        <v>8994</v>
      </c>
      <c r="E979" s="38">
        <v>-188798</v>
      </c>
      <c r="F979" s="42" t="s">
        <v>8998</v>
      </c>
      <c r="G979" s="38">
        <v>-18880</v>
      </c>
      <c r="H979" s="40" t="s">
        <v>9082</v>
      </c>
      <c r="I979" s="40" t="s">
        <v>9083</v>
      </c>
      <c r="J979" s="45" t="str">
        <f t="shared" si="15"/>
        <v>ht</v>
      </c>
    </row>
    <row r="980" spans="1:10" x14ac:dyDescent="0.25">
      <c r="A980" s="43">
        <v>44958</v>
      </c>
      <c r="B980" s="40" t="s">
        <v>11117</v>
      </c>
      <c r="C980" s="40" t="s">
        <v>9443</v>
      </c>
      <c r="D980" s="40" t="s">
        <v>11141</v>
      </c>
      <c r="E980" s="38">
        <v>-86691</v>
      </c>
      <c r="F980" s="42" t="s">
        <v>8998</v>
      </c>
      <c r="G980" s="38">
        <v>-8669</v>
      </c>
      <c r="H980" s="40" t="s">
        <v>9001</v>
      </c>
      <c r="I980" s="40" t="s">
        <v>9002</v>
      </c>
      <c r="J980" s="45" t="str">
        <f t="shared" si="15"/>
        <v>ht</v>
      </c>
    </row>
    <row r="981" spans="1:10" x14ac:dyDescent="0.25">
      <c r="A981" s="43">
        <v>44958</v>
      </c>
      <c r="B981" s="40" t="s">
        <v>11118</v>
      </c>
      <c r="C981" s="40" t="s">
        <v>9443</v>
      </c>
      <c r="D981" s="40" t="s">
        <v>11142</v>
      </c>
      <c r="E981" s="38">
        <v>-661500</v>
      </c>
      <c r="F981" s="42" t="s">
        <v>9114</v>
      </c>
      <c r="G981" s="38">
        <v>-52920</v>
      </c>
      <c r="H981" s="40" t="s">
        <v>9001</v>
      </c>
      <c r="I981" s="40" t="s">
        <v>9002</v>
      </c>
      <c r="J981" s="45" t="str">
        <f t="shared" si="15"/>
        <v>ht</v>
      </c>
    </row>
    <row r="982" spans="1:10" x14ac:dyDescent="0.25">
      <c r="A982" s="43">
        <v>44958</v>
      </c>
      <c r="B982" s="40" t="s">
        <v>11119</v>
      </c>
      <c r="C982" s="40" t="s">
        <v>9443</v>
      </c>
      <c r="D982" s="40" t="s">
        <v>11142</v>
      </c>
      <c r="E982" s="38">
        <v>-868581</v>
      </c>
      <c r="F982" s="42" t="s">
        <v>9114</v>
      </c>
      <c r="G982" s="38">
        <v>-69486</v>
      </c>
      <c r="H982" s="40" t="s">
        <v>9001</v>
      </c>
      <c r="I982" s="40" t="s">
        <v>9002</v>
      </c>
      <c r="J982" s="45" t="str">
        <f t="shared" si="15"/>
        <v>ht</v>
      </c>
    </row>
    <row r="983" spans="1:10" x14ac:dyDescent="0.25">
      <c r="A983" s="43">
        <v>44958</v>
      </c>
      <c r="B983" s="40" t="s">
        <v>11120</v>
      </c>
      <c r="C983" s="40" t="s">
        <v>9443</v>
      </c>
      <c r="D983" s="40" t="s">
        <v>11142</v>
      </c>
      <c r="E983" s="38">
        <v>-594000</v>
      </c>
      <c r="F983" s="42" t="s">
        <v>9114</v>
      </c>
      <c r="G983" s="38">
        <v>-47520</v>
      </c>
      <c r="H983" s="40" t="s">
        <v>9001</v>
      </c>
      <c r="I983" s="40" t="s">
        <v>9002</v>
      </c>
      <c r="J983" s="45" t="str">
        <f t="shared" si="15"/>
        <v>ht</v>
      </c>
    </row>
    <row r="984" spans="1:10" x14ac:dyDescent="0.25">
      <c r="A984" s="43">
        <v>44958</v>
      </c>
      <c r="B984" s="40" t="s">
        <v>11121</v>
      </c>
      <c r="C984" s="40" t="s">
        <v>9443</v>
      </c>
      <c r="D984" s="40" t="s">
        <v>11143</v>
      </c>
      <c r="E984" s="38">
        <v>-551250</v>
      </c>
      <c r="F984" s="42" t="s">
        <v>9114</v>
      </c>
      <c r="G984" s="38">
        <v>-44100</v>
      </c>
      <c r="H984" s="40" t="s">
        <v>9001</v>
      </c>
      <c r="I984" s="40" t="s">
        <v>9002</v>
      </c>
      <c r="J984" s="45" t="str">
        <f t="shared" si="15"/>
        <v>ht</v>
      </c>
    </row>
    <row r="985" spans="1:10" x14ac:dyDescent="0.25">
      <c r="A985" s="43">
        <v>44959</v>
      </c>
      <c r="B985" s="40" t="s">
        <v>11122</v>
      </c>
      <c r="C985" s="40" t="s">
        <v>9443</v>
      </c>
      <c r="D985" s="40" t="s">
        <v>8994</v>
      </c>
      <c r="E985" s="38">
        <v>-987600</v>
      </c>
      <c r="F985" s="42" t="s">
        <v>9114</v>
      </c>
      <c r="G985" s="38">
        <v>-79008</v>
      </c>
      <c r="H985" s="40" t="s">
        <v>9001</v>
      </c>
      <c r="I985" s="40" t="s">
        <v>9002</v>
      </c>
      <c r="J985" s="45" t="str">
        <f t="shared" si="15"/>
        <v>ht</v>
      </c>
    </row>
    <row r="986" spans="1:10" x14ac:dyDescent="0.25">
      <c r="A986" s="43">
        <v>44959</v>
      </c>
      <c r="B986" s="40" t="s">
        <v>11152</v>
      </c>
      <c r="C986" s="40" t="s">
        <v>9443</v>
      </c>
      <c r="D986" s="40" t="s">
        <v>11153</v>
      </c>
      <c r="E986" s="38">
        <v>-173040</v>
      </c>
      <c r="F986" s="42" t="s">
        <v>9114</v>
      </c>
      <c r="G986" s="38">
        <v>-13843</v>
      </c>
      <c r="H986" s="40" t="s">
        <v>9001</v>
      </c>
      <c r="I986" s="40" t="s">
        <v>9002</v>
      </c>
      <c r="J986" s="45" t="str">
        <f t="shared" si="15"/>
        <v>ht</v>
      </c>
    </row>
    <row r="987" spans="1:10" x14ac:dyDescent="0.25">
      <c r="A987" s="43">
        <v>44959</v>
      </c>
      <c r="B987" s="40" t="s">
        <v>11163</v>
      </c>
      <c r="C987" s="40" t="s">
        <v>8992</v>
      </c>
      <c r="D987" s="40" t="s">
        <v>11164</v>
      </c>
      <c r="E987" s="38">
        <v>7910970</v>
      </c>
      <c r="F987" s="42" t="s">
        <v>8998</v>
      </c>
      <c r="G987" s="38">
        <v>791097</v>
      </c>
      <c r="H987" s="40" t="s">
        <v>9082</v>
      </c>
      <c r="I987" s="40" t="s">
        <v>9083</v>
      </c>
      <c r="J987" s="45" t="str">
        <f t="shared" si="15"/>
        <v/>
      </c>
    </row>
    <row r="988" spans="1:10" x14ac:dyDescent="0.25">
      <c r="A988" s="43">
        <v>44960</v>
      </c>
      <c r="B988" s="40" t="s">
        <v>9064</v>
      </c>
      <c r="C988" s="40" t="s">
        <v>10492</v>
      </c>
      <c r="D988" s="40" t="s">
        <v>8994</v>
      </c>
      <c r="E988" s="38">
        <v>-283166</v>
      </c>
      <c r="F988" s="42" t="s">
        <v>9114</v>
      </c>
      <c r="G988" s="38">
        <v>-22653</v>
      </c>
      <c r="H988" s="40" t="s">
        <v>9159</v>
      </c>
      <c r="I988" s="40" t="s">
        <v>9160</v>
      </c>
      <c r="J988" s="45" t="str">
        <f t="shared" si="15"/>
        <v>ht</v>
      </c>
    </row>
    <row r="989" spans="1:10" x14ac:dyDescent="0.25">
      <c r="A989" s="43">
        <v>44960</v>
      </c>
      <c r="B989" s="40" t="s">
        <v>9075</v>
      </c>
      <c r="C989" s="40" t="s">
        <v>9727</v>
      </c>
      <c r="D989" s="40" t="s">
        <v>8994</v>
      </c>
      <c r="E989" s="38">
        <v>-445500</v>
      </c>
      <c r="F989" s="42" t="s">
        <v>8998</v>
      </c>
      <c r="G989" s="38">
        <v>-44550</v>
      </c>
      <c r="H989" s="40" t="s">
        <v>9728</v>
      </c>
      <c r="I989" s="40" t="s">
        <v>9729</v>
      </c>
      <c r="J989" s="45" t="str">
        <f t="shared" si="15"/>
        <v>ht</v>
      </c>
    </row>
    <row r="990" spans="1:10" x14ac:dyDescent="0.25">
      <c r="A990" s="43">
        <v>44960</v>
      </c>
      <c r="B990" s="40" t="s">
        <v>9085</v>
      </c>
      <c r="C990" s="40" t="s">
        <v>11178</v>
      </c>
      <c r="D990" s="40" t="s">
        <v>11179</v>
      </c>
      <c r="E990" s="38">
        <v>-95040</v>
      </c>
      <c r="F990" s="42" t="s">
        <v>9114</v>
      </c>
      <c r="G990" s="38">
        <v>-7603</v>
      </c>
      <c r="H990" s="40" t="s">
        <v>10324</v>
      </c>
      <c r="I990" s="40" t="s">
        <v>10325</v>
      </c>
      <c r="J990" s="45" t="str">
        <f t="shared" si="15"/>
        <v>ht</v>
      </c>
    </row>
    <row r="991" spans="1:10" x14ac:dyDescent="0.25">
      <c r="A991" s="43">
        <v>44960</v>
      </c>
      <c r="B991" s="40" t="s">
        <v>9086</v>
      </c>
      <c r="C991" s="40" t="s">
        <v>11178</v>
      </c>
      <c r="D991" s="40" t="s">
        <v>11179</v>
      </c>
      <c r="E991" s="38">
        <v>-283197</v>
      </c>
      <c r="F991" s="42" t="s">
        <v>8998</v>
      </c>
      <c r="G991" s="38">
        <v>-28320</v>
      </c>
      <c r="H991" s="40" t="s">
        <v>10324</v>
      </c>
      <c r="I991" s="40" t="s">
        <v>10325</v>
      </c>
      <c r="J991" s="45" t="str">
        <f t="shared" si="15"/>
        <v>ht</v>
      </c>
    </row>
    <row r="992" spans="1:10" x14ac:dyDescent="0.25">
      <c r="A992" s="43">
        <v>44960</v>
      </c>
      <c r="B992" s="40" t="s">
        <v>9195</v>
      </c>
      <c r="C992" s="40" t="s">
        <v>11180</v>
      </c>
      <c r="D992" s="40" t="s">
        <v>11181</v>
      </c>
      <c r="E992" s="38">
        <v>-968657</v>
      </c>
      <c r="F992" s="42" t="s">
        <v>8998</v>
      </c>
      <c r="G992" s="38">
        <v>-96866</v>
      </c>
      <c r="H992" s="40" t="s">
        <v>9601</v>
      </c>
      <c r="I992" s="40" t="s">
        <v>9602</v>
      </c>
      <c r="J992" s="45" t="str">
        <f t="shared" si="15"/>
        <v>ht</v>
      </c>
    </row>
    <row r="993" spans="1:10" x14ac:dyDescent="0.25">
      <c r="A993" s="43">
        <v>44960</v>
      </c>
      <c r="B993" s="40" t="s">
        <v>9250</v>
      </c>
      <c r="C993" s="40" t="s">
        <v>9441</v>
      </c>
      <c r="D993" s="40" t="s">
        <v>11182</v>
      </c>
      <c r="E993" s="38">
        <v>-142560</v>
      </c>
      <c r="F993" s="42" t="s">
        <v>9114</v>
      </c>
      <c r="G993" s="38">
        <v>-11405</v>
      </c>
      <c r="H993" s="40" t="s">
        <v>9034</v>
      </c>
      <c r="I993" s="40" t="s">
        <v>9035</v>
      </c>
      <c r="J993" s="45" t="str">
        <f t="shared" si="15"/>
        <v>ht</v>
      </c>
    </row>
    <row r="994" spans="1:10" x14ac:dyDescent="0.25">
      <c r="A994" s="43">
        <v>44960</v>
      </c>
      <c r="B994" s="40" t="s">
        <v>9470</v>
      </c>
      <c r="C994" s="40" t="s">
        <v>9442</v>
      </c>
      <c r="D994" s="40" t="s">
        <v>11183</v>
      </c>
      <c r="E994" s="38">
        <v>-888360</v>
      </c>
      <c r="F994" s="42" t="s">
        <v>9114</v>
      </c>
      <c r="G994" s="38">
        <v>-71069</v>
      </c>
      <c r="H994" s="40" t="s">
        <v>9406</v>
      </c>
      <c r="I994" s="40" t="s">
        <v>9407</v>
      </c>
      <c r="J994" s="45" t="str">
        <f t="shared" si="15"/>
        <v>ht</v>
      </c>
    </row>
    <row r="995" spans="1:10" x14ac:dyDescent="0.25">
      <c r="A995" s="43">
        <v>44960</v>
      </c>
      <c r="B995" s="40" t="s">
        <v>11184</v>
      </c>
      <c r="C995" s="40" t="s">
        <v>8992</v>
      </c>
      <c r="D995" s="40" t="s">
        <v>11185</v>
      </c>
      <c r="E995" s="38">
        <v>3164623</v>
      </c>
      <c r="F995" s="42" t="s">
        <v>8998</v>
      </c>
      <c r="G995" s="38">
        <v>316462</v>
      </c>
      <c r="H995" s="40" t="s">
        <v>9078</v>
      </c>
      <c r="I995" s="40" t="s">
        <v>9079</v>
      </c>
      <c r="J995" s="45" t="str">
        <f t="shared" si="15"/>
        <v/>
      </c>
    </row>
    <row r="996" spans="1:10" x14ac:dyDescent="0.25">
      <c r="A996" s="43">
        <v>44960</v>
      </c>
      <c r="B996" s="40" t="s">
        <v>11186</v>
      </c>
      <c r="C996" s="40" t="s">
        <v>8992</v>
      </c>
      <c r="D996" s="40"/>
      <c r="E996" s="38">
        <v>0</v>
      </c>
      <c r="F996" s="42" t="s">
        <v>8998</v>
      </c>
      <c r="G996" s="38">
        <v>0</v>
      </c>
      <c r="H996" s="40" t="s">
        <v>10423</v>
      </c>
      <c r="I996" s="40" t="s">
        <v>10424</v>
      </c>
      <c r="J996" s="45" t="str">
        <f t="shared" si="15"/>
        <v/>
      </c>
    </row>
    <row r="997" spans="1:10" x14ac:dyDescent="0.25">
      <c r="A997" s="43">
        <v>44960</v>
      </c>
      <c r="B997" s="40" t="s">
        <v>11187</v>
      </c>
      <c r="C997" s="40" t="s">
        <v>8992</v>
      </c>
      <c r="D997" s="40" t="s">
        <v>11188</v>
      </c>
      <c r="E997" s="38">
        <v>4480202</v>
      </c>
      <c r="F997" s="42" t="s">
        <v>8998</v>
      </c>
      <c r="G997" s="38">
        <v>448020</v>
      </c>
      <c r="H997" s="40" t="s">
        <v>10423</v>
      </c>
      <c r="I997" s="40" t="s">
        <v>10424</v>
      </c>
      <c r="J997" s="45" t="str">
        <f t="shared" si="15"/>
        <v/>
      </c>
    </row>
    <row r="998" spans="1:10" x14ac:dyDescent="0.25">
      <c r="A998" s="43">
        <v>44960</v>
      </c>
      <c r="B998" s="40" t="s">
        <v>11189</v>
      </c>
      <c r="C998" s="40" t="s">
        <v>8992</v>
      </c>
      <c r="D998" s="40" t="s">
        <v>11190</v>
      </c>
      <c r="E998" s="38">
        <v>9106650</v>
      </c>
      <c r="F998" s="42" t="s">
        <v>8998</v>
      </c>
      <c r="G998" s="38">
        <v>910665</v>
      </c>
      <c r="H998" s="40" t="s">
        <v>9068</v>
      </c>
      <c r="I998" s="40" t="s">
        <v>9069</v>
      </c>
      <c r="J998" s="45" t="str">
        <f t="shared" si="15"/>
        <v/>
      </c>
    </row>
    <row r="999" spans="1:10" x14ac:dyDescent="0.25">
      <c r="A999" s="43">
        <v>44960</v>
      </c>
      <c r="B999" s="40" t="s">
        <v>11191</v>
      </c>
      <c r="C999" s="40" t="s">
        <v>8992</v>
      </c>
      <c r="D999" s="40" t="s">
        <v>11192</v>
      </c>
      <c r="E999" s="38">
        <v>3434685</v>
      </c>
      <c r="F999" s="42" t="s">
        <v>8998</v>
      </c>
      <c r="G999" s="38">
        <v>343469</v>
      </c>
      <c r="H999" s="40" t="s">
        <v>9072</v>
      </c>
      <c r="I999" s="40" t="s">
        <v>9073</v>
      </c>
      <c r="J999" s="45" t="str">
        <f t="shared" si="15"/>
        <v/>
      </c>
    </row>
    <row r="1000" spans="1:10" x14ac:dyDescent="0.25">
      <c r="A1000" s="43">
        <v>44960</v>
      </c>
      <c r="B1000" s="40" t="s">
        <v>11193</v>
      </c>
      <c r="C1000" s="40" t="s">
        <v>8992</v>
      </c>
      <c r="D1000" s="40" t="s">
        <v>11194</v>
      </c>
      <c r="E1000" s="38">
        <v>1757856</v>
      </c>
      <c r="F1000" s="42" t="s">
        <v>8998</v>
      </c>
      <c r="G1000" s="38">
        <v>175786</v>
      </c>
      <c r="H1000" s="40" t="s">
        <v>9284</v>
      </c>
      <c r="I1000" s="40" t="s">
        <v>9285</v>
      </c>
      <c r="J1000" s="45" t="str">
        <f t="shared" si="15"/>
        <v/>
      </c>
    </row>
    <row r="1001" spans="1:10" x14ac:dyDescent="0.25">
      <c r="A1001" s="43">
        <v>44960</v>
      </c>
      <c r="B1001" s="40" t="s">
        <v>11195</v>
      </c>
      <c r="C1001" s="40" t="s">
        <v>8992</v>
      </c>
      <c r="D1001" s="40" t="s">
        <v>11196</v>
      </c>
      <c r="E1001" s="38">
        <v>2662970</v>
      </c>
      <c r="F1001" s="42" t="s">
        <v>8998</v>
      </c>
      <c r="G1001" s="38">
        <v>266297</v>
      </c>
      <c r="H1001" s="40" t="s">
        <v>9284</v>
      </c>
      <c r="I1001" s="40" t="s">
        <v>9285</v>
      </c>
      <c r="J1001" s="45" t="str">
        <f t="shared" si="15"/>
        <v/>
      </c>
    </row>
    <row r="1002" spans="1:10" x14ac:dyDescent="0.25">
      <c r="A1002" s="43">
        <v>44960</v>
      </c>
      <c r="B1002" s="40" t="s">
        <v>11197</v>
      </c>
      <c r="C1002" s="40" t="s">
        <v>8992</v>
      </c>
      <c r="D1002" s="40" t="s">
        <v>11198</v>
      </c>
      <c r="E1002" s="38">
        <v>2277976</v>
      </c>
      <c r="F1002" s="42" t="s">
        <v>8998</v>
      </c>
      <c r="G1002" s="38">
        <v>227798</v>
      </c>
      <c r="H1002" s="40" t="s">
        <v>9284</v>
      </c>
      <c r="I1002" s="40" t="s">
        <v>9285</v>
      </c>
      <c r="J1002" s="45" t="str">
        <f t="shared" si="15"/>
        <v/>
      </c>
    </row>
    <row r="1003" spans="1:10" x14ac:dyDescent="0.25">
      <c r="A1003" s="43">
        <v>44960</v>
      </c>
      <c r="B1003" s="40" t="s">
        <v>11199</v>
      </c>
      <c r="C1003" s="40" t="s">
        <v>8992</v>
      </c>
      <c r="D1003" s="40" t="s">
        <v>11200</v>
      </c>
      <c r="E1003" s="38">
        <v>1979972</v>
      </c>
      <c r="F1003" s="42" t="s">
        <v>8998</v>
      </c>
      <c r="G1003" s="38">
        <v>197997</v>
      </c>
      <c r="H1003" s="40" t="s">
        <v>9284</v>
      </c>
      <c r="I1003" s="40" t="s">
        <v>9285</v>
      </c>
      <c r="J1003" s="45" t="str">
        <f t="shared" si="15"/>
        <v/>
      </c>
    </row>
    <row r="1004" spans="1:10" x14ac:dyDescent="0.25">
      <c r="A1004" s="43">
        <v>44960</v>
      </c>
      <c r="B1004" s="40" t="s">
        <v>11201</v>
      </c>
      <c r="C1004" s="40" t="s">
        <v>8992</v>
      </c>
      <c r="D1004" s="40" t="s">
        <v>11202</v>
      </c>
      <c r="E1004" s="38">
        <v>1478140</v>
      </c>
      <c r="F1004" s="42" t="s">
        <v>8998</v>
      </c>
      <c r="G1004" s="38">
        <v>147814</v>
      </c>
      <c r="H1004" s="40" t="s">
        <v>9284</v>
      </c>
      <c r="I1004" s="40" t="s">
        <v>9285</v>
      </c>
      <c r="J1004" s="45" t="str">
        <f t="shared" si="15"/>
        <v/>
      </c>
    </row>
    <row r="1005" spans="1:10" x14ac:dyDescent="0.25">
      <c r="A1005" s="43">
        <v>44960</v>
      </c>
      <c r="B1005" s="40" t="s">
        <v>11203</v>
      </c>
      <c r="C1005" s="40" t="s">
        <v>8992</v>
      </c>
      <c r="D1005" s="40" t="s">
        <v>11204</v>
      </c>
      <c r="E1005" s="38">
        <v>1869548</v>
      </c>
      <c r="F1005" s="42" t="s">
        <v>8998</v>
      </c>
      <c r="G1005" s="38">
        <v>186955</v>
      </c>
      <c r="H1005" s="40" t="s">
        <v>9284</v>
      </c>
      <c r="I1005" s="40" t="s">
        <v>9285</v>
      </c>
      <c r="J1005" s="45" t="str">
        <f t="shared" si="15"/>
        <v/>
      </c>
    </row>
    <row r="1006" spans="1:10" x14ac:dyDescent="0.25">
      <c r="A1006" s="43">
        <v>44960</v>
      </c>
      <c r="B1006" s="40" t="s">
        <v>11205</v>
      </c>
      <c r="C1006" s="40" t="s">
        <v>8992</v>
      </c>
      <c r="D1006" s="40" t="s">
        <v>11206</v>
      </c>
      <c r="E1006" s="38">
        <v>1369090</v>
      </c>
      <c r="F1006" s="42" t="s">
        <v>8998</v>
      </c>
      <c r="G1006" s="38">
        <v>136909</v>
      </c>
      <c r="H1006" s="40" t="s">
        <v>9284</v>
      </c>
      <c r="I1006" s="40" t="s">
        <v>9285</v>
      </c>
      <c r="J1006" s="45" t="str">
        <f t="shared" si="15"/>
        <v/>
      </c>
    </row>
    <row r="1007" spans="1:10" x14ac:dyDescent="0.25">
      <c r="A1007" s="43">
        <v>44960</v>
      </c>
      <c r="B1007" s="40" t="s">
        <v>11207</v>
      </c>
      <c r="C1007" s="40" t="s">
        <v>8992</v>
      </c>
      <c r="D1007" s="40" t="s">
        <v>11208</v>
      </c>
      <c r="E1007" s="38">
        <v>1567651</v>
      </c>
      <c r="F1007" s="42" t="s">
        <v>8998</v>
      </c>
      <c r="G1007" s="38">
        <v>156765</v>
      </c>
      <c r="H1007" s="40" t="s">
        <v>9284</v>
      </c>
      <c r="I1007" s="40" t="s">
        <v>9285</v>
      </c>
      <c r="J1007" s="45" t="str">
        <f t="shared" si="15"/>
        <v/>
      </c>
    </row>
    <row r="1008" spans="1:10" x14ac:dyDescent="0.25">
      <c r="A1008" s="43">
        <v>44960</v>
      </c>
      <c r="B1008" s="40" t="s">
        <v>11209</v>
      </c>
      <c r="C1008" s="40" t="s">
        <v>8992</v>
      </c>
      <c r="D1008" s="40" t="s">
        <v>11210</v>
      </c>
      <c r="E1008" s="38">
        <v>1985479</v>
      </c>
      <c r="F1008" s="42" t="s">
        <v>8998</v>
      </c>
      <c r="G1008" s="38">
        <v>198548</v>
      </c>
      <c r="H1008" s="40" t="s">
        <v>9284</v>
      </c>
      <c r="I1008" s="40" t="s">
        <v>9285</v>
      </c>
      <c r="J1008" s="45" t="str">
        <f t="shared" si="15"/>
        <v/>
      </c>
    </row>
    <row r="1009" spans="1:10" x14ac:dyDescent="0.25">
      <c r="A1009" s="43">
        <v>44960</v>
      </c>
      <c r="B1009" s="40" t="s">
        <v>11211</v>
      </c>
      <c r="C1009" s="40" t="s">
        <v>8992</v>
      </c>
      <c r="D1009" s="40" t="s">
        <v>11212</v>
      </c>
      <c r="E1009" s="38">
        <v>1023546</v>
      </c>
      <c r="F1009" s="42" t="s">
        <v>8998</v>
      </c>
      <c r="G1009" s="38">
        <v>102355</v>
      </c>
      <c r="H1009" s="40" t="s">
        <v>9284</v>
      </c>
      <c r="I1009" s="40" t="s">
        <v>9285</v>
      </c>
      <c r="J1009" s="45" t="str">
        <f t="shared" si="15"/>
        <v/>
      </c>
    </row>
    <row r="1010" spans="1:10" x14ac:dyDescent="0.25">
      <c r="A1010" s="43">
        <v>44960</v>
      </c>
      <c r="B1010" s="40" t="s">
        <v>11213</v>
      </c>
      <c r="C1010" s="40" t="s">
        <v>8992</v>
      </c>
      <c r="D1010" s="40" t="s">
        <v>11214</v>
      </c>
      <c r="E1010" s="38">
        <v>1917638</v>
      </c>
      <c r="F1010" s="42" t="s">
        <v>8998</v>
      </c>
      <c r="G1010" s="38">
        <v>191764</v>
      </c>
      <c r="H1010" s="40" t="s">
        <v>9284</v>
      </c>
      <c r="I1010" s="40" t="s">
        <v>9285</v>
      </c>
      <c r="J1010" s="45" t="str">
        <f t="shared" si="15"/>
        <v/>
      </c>
    </row>
    <row r="1011" spans="1:10" x14ac:dyDescent="0.25">
      <c r="A1011" s="43">
        <v>44960</v>
      </c>
      <c r="B1011" s="40" t="s">
        <v>11215</v>
      </c>
      <c r="C1011" s="40" t="s">
        <v>8992</v>
      </c>
      <c r="D1011" s="40" t="s">
        <v>11216</v>
      </c>
      <c r="E1011" s="38">
        <v>1904397</v>
      </c>
      <c r="F1011" s="42" t="s">
        <v>8998</v>
      </c>
      <c r="G1011" s="38">
        <v>190440</v>
      </c>
      <c r="H1011" s="40" t="s">
        <v>9284</v>
      </c>
      <c r="I1011" s="40" t="s">
        <v>9285</v>
      </c>
      <c r="J1011" s="45" t="str">
        <f t="shared" si="15"/>
        <v/>
      </c>
    </row>
    <row r="1012" spans="1:10" x14ac:dyDescent="0.25">
      <c r="A1012" s="43">
        <v>44960</v>
      </c>
      <c r="B1012" s="40" t="s">
        <v>11217</v>
      </c>
      <c r="C1012" s="40" t="s">
        <v>8992</v>
      </c>
      <c r="D1012" s="40" t="s">
        <v>11218</v>
      </c>
      <c r="E1012" s="38">
        <v>3035550</v>
      </c>
      <c r="F1012" s="42" t="s">
        <v>8998</v>
      </c>
      <c r="G1012" s="38">
        <v>303555</v>
      </c>
      <c r="H1012" s="40" t="s">
        <v>9284</v>
      </c>
      <c r="I1012" s="40" t="s">
        <v>9285</v>
      </c>
      <c r="J1012" s="45" t="str">
        <f t="shared" si="15"/>
        <v/>
      </c>
    </row>
    <row r="1013" spans="1:10" x14ac:dyDescent="0.25">
      <c r="A1013" s="43">
        <v>44960</v>
      </c>
      <c r="B1013" s="40" t="s">
        <v>11219</v>
      </c>
      <c r="C1013" s="40" t="s">
        <v>8992</v>
      </c>
      <c r="D1013" s="40" t="s">
        <v>11220</v>
      </c>
      <c r="E1013" s="38">
        <v>1985928</v>
      </c>
      <c r="F1013" s="42" t="s">
        <v>8998</v>
      </c>
      <c r="G1013" s="38">
        <v>198593</v>
      </c>
      <c r="H1013" s="40" t="s">
        <v>9284</v>
      </c>
      <c r="I1013" s="40" t="s">
        <v>9285</v>
      </c>
      <c r="J1013" s="45" t="str">
        <f t="shared" si="15"/>
        <v/>
      </c>
    </row>
    <row r="1014" spans="1:10" x14ac:dyDescent="0.25">
      <c r="A1014" s="43">
        <v>44960</v>
      </c>
      <c r="B1014" s="40" t="s">
        <v>11221</v>
      </c>
      <c r="C1014" s="40" t="s">
        <v>8992</v>
      </c>
      <c r="D1014" s="40" t="s">
        <v>11222</v>
      </c>
      <c r="E1014" s="38">
        <v>1844890</v>
      </c>
      <c r="F1014" s="42" t="s">
        <v>8998</v>
      </c>
      <c r="G1014" s="38">
        <v>184489</v>
      </c>
      <c r="H1014" s="40" t="s">
        <v>9284</v>
      </c>
      <c r="I1014" s="40" t="s">
        <v>9285</v>
      </c>
      <c r="J1014" s="45" t="str">
        <f t="shared" si="15"/>
        <v/>
      </c>
    </row>
    <row r="1015" spans="1:10" x14ac:dyDescent="0.25">
      <c r="A1015" s="43">
        <v>44960</v>
      </c>
      <c r="B1015" s="40" t="s">
        <v>11223</v>
      </c>
      <c r="C1015" s="40" t="s">
        <v>8992</v>
      </c>
      <c r="D1015" s="40" t="s">
        <v>11224</v>
      </c>
      <c r="E1015" s="38">
        <v>1097150</v>
      </c>
      <c r="F1015" s="42" t="s">
        <v>8998</v>
      </c>
      <c r="G1015" s="38">
        <v>109715</v>
      </c>
      <c r="H1015" s="40" t="s">
        <v>9284</v>
      </c>
      <c r="I1015" s="40" t="s">
        <v>9285</v>
      </c>
      <c r="J1015" s="45" t="str">
        <f t="shared" si="15"/>
        <v/>
      </c>
    </row>
    <row r="1016" spans="1:10" x14ac:dyDescent="0.25">
      <c r="A1016" s="43">
        <v>44960</v>
      </c>
      <c r="B1016" s="40" t="s">
        <v>11225</v>
      </c>
      <c r="C1016" s="40" t="s">
        <v>8992</v>
      </c>
      <c r="D1016" s="40" t="s">
        <v>11226</v>
      </c>
      <c r="E1016" s="38">
        <v>1081500</v>
      </c>
      <c r="F1016" s="42" t="s">
        <v>8998</v>
      </c>
      <c r="G1016" s="38">
        <v>108150</v>
      </c>
      <c r="H1016" s="40" t="s">
        <v>9284</v>
      </c>
      <c r="I1016" s="40" t="s">
        <v>9285</v>
      </c>
      <c r="J1016" s="45" t="str">
        <f t="shared" si="15"/>
        <v/>
      </c>
    </row>
    <row r="1017" spans="1:10" x14ac:dyDescent="0.25">
      <c r="A1017" s="43">
        <v>44960</v>
      </c>
      <c r="B1017" s="40" t="s">
        <v>11227</v>
      </c>
      <c r="C1017" s="40" t="s">
        <v>8992</v>
      </c>
      <c r="D1017" s="40" t="s">
        <v>11228</v>
      </c>
      <c r="E1017" s="38">
        <v>1463947</v>
      </c>
      <c r="F1017" s="42" t="s">
        <v>8998</v>
      </c>
      <c r="G1017" s="38">
        <v>146395</v>
      </c>
      <c r="H1017" s="40" t="s">
        <v>9284</v>
      </c>
      <c r="I1017" s="40" t="s">
        <v>9285</v>
      </c>
      <c r="J1017" s="45" t="str">
        <f t="shared" si="15"/>
        <v/>
      </c>
    </row>
    <row r="1018" spans="1:10" x14ac:dyDescent="0.25">
      <c r="A1018" s="43">
        <v>44960</v>
      </c>
      <c r="B1018" s="40" t="s">
        <v>11229</v>
      </c>
      <c r="C1018" s="40" t="s">
        <v>8992</v>
      </c>
      <c r="D1018" s="40" t="s">
        <v>11230</v>
      </c>
      <c r="E1018" s="38">
        <v>4934697</v>
      </c>
      <c r="F1018" s="42" t="s">
        <v>8998</v>
      </c>
      <c r="G1018" s="38">
        <v>493470</v>
      </c>
      <c r="H1018" s="40" t="s">
        <v>9078</v>
      </c>
      <c r="I1018" s="40" t="s">
        <v>9079</v>
      </c>
      <c r="J1018" s="45" t="str">
        <f t="shared" si="15"/>
        <v/>
      </c>
    </row>
    <row r="1019" spans="1:10" x14ac:dyDescent="0.25">
      <c r="A1019" s="43">
        <v>44960</v>
      </c>
      <c r="B1019" s="40" t="s">
        <v>11123</v>
      </c>
      <c r="C1019" s="40" t="s">
        <v>8992</v>
      </c>
      <c r="D1019" s="40" t="s">
        <v>11231</v>
      </c>
      <c r="E1019" s="38">
        <v>6805410</v>
      </c>
      <c r="F1019" s="42" t="s">
        <v>8998</v>
      </c>
      <c r="G1019" s="38">
        <v>680541</v>
      </c>
      <c r="H1019" s="40" t="s">
        <v>10431</v>
      </c>
      <c r="I1019" s="40" t="s">
        <v>10432</v>
      </c>
      <c r="J1019" s="45" t="str">
        <f t="shared" si="15"/>
        <v/>
      </c>
    </row>
    <row r="1020" spans="1:10" x14ac:dyDescent="0.25">
      <c r="A1020" s="43">
        <v>44961</v>
      </c>
      <c r="B1020" s="40" t="s">
        <v>9236</v>
      </c>
      <c r="C1020" s="40" t="s">
        <v>9438</v>
      </c>
      <c r="D1020" s="40"/>
      <c r="E1020" s="38">
        <v>-377596</v>
      </c>
      <c r="F1020" s="42" t="s">
        <v>9114</v>
      </c>
      <c r="G1020" s="38">
        <v>-30208</v>
      </c>
      <c r="H1020" s="40" t="s">
        <v>9439</v>
      </c>
      <c r="I1020" s="40" t="s">
        <v>9440</v>
      </c>
      <c r="J1020" s="45" t="str">
        <f t="shared" si="15"/>
        <v>ht</v>
      </c>
    </row>
    <row r="1021" spans="1:10" x14ac:dyDescent="0.25">
      <c r="A1021" s="43">
        <v>44961</v>
      </c>
      <c r="B1021" s="40" t="s">
        <v>9238</v>
      </c>
      <c r="C1021" s="40" t="s">
        <v>9438</v>
      </c>
      <c r="D1021" s="40" t="s">
        <v>11254</v>
      </c>
      <c r="E1021" s="38">
        <v>-352800</v>
      </c>
      <c r="F1021" s="42" t="s">
        <v>8998</v>
      </c>
      <c r="G1021" s="38">
        <v>-35280</v>
      </c>
      <c r="H1021" s="40" t="s">
        <v>9439</v>
      </c>
      <c r="I1021" s="40" t="s">
        <v>9440</v>
      </c>
      <c r="J1021" s="45" t="str">
        <f t="shared" si="15"/>
        <v>ht</v>
      </c>
    </row>
    <row r="1022" spans="1:10" x14ac:dyDescent="0.25">
      <c r="A1022" s="43">
        <v>44961</v>
      </c>
      <c r="B1022" s="40" t="s">
        <v>9262</v>
      </c>
      <c r="C1022" s="40" t="s">
        <v>11255</v>
      </c>
      <c r="D1022" s="40" t="s">
        <v>8994</v>
      </c>
      <c r="E1022" s="38">
        <v>-242080</v>
      </c>
      <c r="F1022" s="42" t="s">
        <v>9114</v>
      </c>
      <c r="G1022" s="38">
        <v>-19366</v>
      </c>
      <c r="H1022" s="40" t="s">
        <v>9631</v>
      </c>
      <c r="I1022" s="40" t="s">
        <v>9632</v>
      </c>
      <c r="J1022" s="45" t="str">
        <f t="shared" si="15"/>
        <v>ht</v>
      </c>
    </row>
    <row r="1023" spans="1:10" x14ac:dyDescent="0.25">
      <c r="A1023" s="43">
        <v>44961</v>
      </c>
      <c r="B1023" s="40" t="s">
        <v>9361</v>
      </c>
      <c r="C1023" s="40" t="s">
        <v>11256</v>
      </c>
      <c r="D1023" s="40" t="s">
        <v>11257</v>
      </c>
      <c r="E1023" s="38">
        <v>-61275</v>
      </c>
      <c r="F1023" s="42" t="s">
        <v>9114</v>
      </c>
      <c r="G1023" s="38">
        <v>-4902</v>
      </c>
      <c r="H1023" s="40" t="s">
        <v>9289</v>
      </c>
      <c r="I1023" s="40" t="s">
        <v>9290</v>
      </c>
      <c r="J1023" s="45" t="str">
        <f t="shared" si="15"/>
        <v>ht</v>
      </c>
    </row>
    <row r="1024" spans="1:10" x14ac:dyDescent="0.25">
      <c r="A1024" s="43">
        <v>44961</v>
      </c>
      <c r="B1024" s="40" t="s">
        <v>9362</v>
      </c>
      <c r="C1024" s="40" t="s">
        <v>11256</v>
      </c>
      <c r="D1024" s="40" t="s">
        <v>11257</v>
      </c>
      <c r="E1024" s="38">
        <v>-567883</v>
      </c>
      <c r="F1024" s="42" t="s">
        <v>8998</v>
      </c>
      <c r="G1024" s="38">
        <v>-56788</v>
      </c>
      <c r="H1024" s="40" t="s">
        <v>9289</v>
      </c>
      <c r="I1024" s="40" t="s">
        <v>9290</v>
      </c>
      <c r="J1024" s="45" t="str">
        <f t="shared" si="15"/>
        <v>ht</v>
      </c>
    </row>
    <row r="1025" spans="1:10" x14ac:dyDescent="0.25">
      <c r="A1025" s="43">
        <v>44961</v>
      </c>
      <c r="B1025" s="40" t="s">
        <v>11258</v>
      </c>
      <c r="C1025" s="40" t="s">
        <v>8992</v>
      </c>
      <c r="D1025" s="40" t="s">
        <v>11259</v>
      </c>
      <c r="E1025" s="38">
        <v>1338777</v>
      </c>
      <c r="F1025" s="42" t="s">
        <v>8998</v>
      </c>
      <c r="G1025" s="38">
        <v>133878</v>
      </c>
      <c r="H1025" s="40" t="s">
        <v>9284</v>
      </c>
      <c r="I1025" s="40" t="s">
        <v>9285</v>
      </c>
      <c r="J1025" s="45" t="str">
        <f t="shared" si="15"/>
        <v/>
      </c>
    </row>
    <row r="1026" spans="1:10" x14ac:dyDescent="0.25">
      <c r="A1026" s="43">
        <v>44961</v>
      </c>
      <c r="B1026" s="40" t="s">
        <v>11260</v>
      </c>
      <c r="C1026" s="40" t="s">
        <v>8992</v>
      </c>
      <c r="D1026" s="40" t="s">
        <v>11261</v>
      </c>
      <c r="E1026" s="38">
        <v>1110580</v>
      </c>
      <c r="F1026" s="42" t="s">
        <v>8998</v>
      </c>
      <c r="G1026" s="38">
        <v>111058</v>
      </c>
      <c r="H1026" s="40" t="s">
        <v>9072</v>
      </c>
      <c r="I1026" s="40" t="s">
        <v>9073</v>
      </c>
      <c r="J1026" s="45" t="str">
        <f t="shared" si="15"/>
        <v/>
      </c>
    </row>
    <row r="1027" spans="1:10" x14ac:dyDescent="0.25">
      <c r="A1027" s="43">
        <v>44961</v>
      </c>
      <c r="B1027" s="40" t="s">
        <v>11262</v>
      </c>
      <c r="C1027" s="40" t="s">
        <v>8992</v>
      </c>
      <c r="D1027" s="40" t="s">
        <v>11263</v>
      </c>
      <c r="E1027" s="38">
        <v>1907665</v>
      </c>
      <c r="F1027" s="42" t="s">
        <v>8998</v>
      </c>
      <c r="G1027" s="38">
        <v>190767</v>
      </c>
      <c r="H1027" s="40" t="s">
        <v>9284</v>
      </c>
      <c r="I1027" s="40" t="s">
        <v>9285</v>
      </c>
      <c r="J1027" s="45" t="str">
        <f t="shared" si="15"/>
        <v/>
      </c>
    </row>
    <row r="1028" spans="1:10" x14ac:dyDescent="0.25">
      <c r="A1028" s="43">
        <v>44961</v>
      </c>
      <c r="B1028" s="40" t="s">
        <v>11264</v>
      </c>
      <c r="C1028" s="40" t="s">
        <v>8992</v>
      </c>
      <c r="D1028" s="40" t="s">
        <v>11265</v>
      </c>
      <c r="E1028" s="38">
        <v>1917185</v>
      </c>
      <c r="F1028" s="42" t="s">
        <v>8998</v>
      </c>
      <c r="G1028" s="38">
        <v>191719</v>
      </c>
      <c r="H1028" s="40" t="s">
        <v>9072</v>
      </c>
      <c r="I1028" s="40" t="s">
        <v>9073</v>
      </c>
      <c r="J1028" s="45" t="str">
        <f t="shared" si="15"/>
        <v/>
      </c>
    </row>
    <row r="1029" spans="1:10" x14ac:dyDescent="0.25">
      <c r="A1029" s="43">
        <v>44963</v>
      </c>
      <c r="B1029" s="40" t="s">
        <v>9287</v>
      </c>
      <c r="C1029" s="40" t="s">
        <v>10923</v>
      </c>
      <c r="D1029" s="40" t="s">
        <v>11284</v>
      </c>
      <c r="E1029" s="38">
        <v>-405805</v>
      </c>
      <c r="F1029" s="42" t="s">
        <v>8998</v>
      </c>
      <c r="G1029" s="38">
        <v>-40581</v>
      </c>
      <c r="H1029" s="40" t="s">
        <v>9072</v>
      </c>
      <c r="I1029" s="40" t="s">
        <v>9073</v>
      </c>
      <c r="J1029" s="45" t="str">
        <f t="shared" ref="J1029:J1092" si="16">IF(E1029&lt;0,"ht","")</f>
        <v>ht</v>
      </c>
    </row>
    <row r="1030" spans="1:10" x14ac:dyDescent="0.25">
      <c r="A1030" s="43">
        <v>44963</v>
      </c>
      <c r="B1030" s="40" t="s">
        <v>9287</v>
      </c>
      <c r="C1030" s="40" t="s">
        <v>9441</v>
      </c>
      <c r="D1030" s="40" t="s">
        <v>11285</v>
      </c>
      <c r="E1030" s="38">
        <v>-193364</v>
      </c>
      <c r="F1030" s="42" t="s">
        <v>9114</v>
      </c>
      <c r="G1030" s="38">
        <v>-15469</v>
      </c>
      <c r="H1030" s="40" t="s">
        <v>9034</v>
      </c>
      <c r="I1030" s="40" t="s">
        <v>9035</v>
      </c>
      <c r="J1030" s="45" t="str">
        <f t="shared" si="16"/>
        <v>ht</v>
      </c>
    </row>
    <row r="1031" spans="1:10" x14ac:dyDescent="0.25">
      <c r="A1031" s="43">
        <v>44963</v>
      </c>
      <c r="B1031" s="40" t="s">
        <v>9482</v>
      </c>
      <c r="C1031" s="40" t="s">
        <v>9442</v>
      </c>
      <c r="D1031" s="40" t="s">
        <v>11183</v>
      </c>
      <c r="E1031" s="38">
        <v>-594000</v>
      </c>
      <c r="F1031" s="42" t="s">
        <v>9114</v>
      </c>
      <c r="G1031" s="38">
        <v>-47520</v>
      </c>
      <c r="H1031" s="40" t="s">
        <v>9406</v>
      </c>
      <c r="I1031" s="40" t="s">
        <v>9407</v>
      </c>
      <c r="J1031" s="45" t="str">
        <f t="shared" si="16"/>
        <v>ht</v>
      </c>
    </row>
    <row r="1032" spans="1:10" x14ac:dyDescent="0.25">
      <c r="A1032" s="43">
        <v>44963</v>
      </c>
      <c r="B1032" s="40" t="s">
        <v>11155</v>
      </c>
      <c r="C1032" s="40" t="s">
        <v>9443</v>
      </c>
      <c r="D1032" s="40" t="s">
        <v>11286</v>
      </c>
      <c r="E1032" s="38">
        <v>-99509</v>
      </c>
      <c r="F1032" s="42" t="s">
        <v>8998</v>
      </c>
      <c r="G1032" s="38">
        <v>-9951</v>
      </c>
      <c r="H1032" s="40" t="s">
        <v>9001</v>
      </c>
      <c r="I1032" s="40" t="s">
        <v>9002</v>
      </c>
      <c r="J1032" s="45" t="str">
        <f t="shared" si="16"/>
        <v>ht</v>
      </c>
    </row>
    <row r="1033" spans="1:10" x14ac:dyDescent="0.25">
      <c r="A1033" s="43">
        <v>44963</v>
      </c>
      <c r="B1033" s="40" t="s">
        <v>11156</v>
      </c>
      <c r="C1033" s="40" t="s">
        <v>9443</v>
      </c>
      <c r="D1033" s="40" t="s">
        <v>11287</v>
      </c>
      <c r="E1033" s="38">
        <v>-476916</v>
      </c>
      <c r="F1033" s="42" t="s">
        <v>9114</v>
      </c>
      <c r="G1033" s="38">
        <v>-38153</v>
      </c>
      <c r="H1033" s="40" t="s">
        <v>9001</v>
      </c>
      <c r="I1033" s="40" t="s">
        <v>9002</v>
      </c>
      <c r="J1033" s="45" t="str">
        <f t="shared" si="16"/>
        <v>ht</v>
      </c>
    </row>
    <row r="1034" spans="1:10" x14ac:dyDescent="0.25">
      <c r="A1034" s="43">
        <v>44963</v>
      </c>
      <c r="B1034" s="40" t="s">
        <v>11157</v>
      </c>
      <c r="C1034" s="40" t="s">
        <v>9443</v>
      </c>
      <c r="D1034" s="40" t="s">
        <v>11288</v>
      </c>
      <c r="E1034" s="38">
        <v>-133739</v>
      </c>
      <c r="F1034" s="42" t="s">
        <v>9114</v>
      </c>
      <c r="G1034" s="38">
        <v>-10699</v>
      </c>
      <c r="H1034" s="40" t="s">
        <v>9001</v>
      </c>
      <c r="I1034" s="40" t="s">
        <v>9002</v>
      </c>
      <c r="J1034" s="45" t="str">
        <f t="shared" si="16"/>
        <v>ht</v>
      </c>
    </row>
    <row r="1035" spans="1:10" x14ac:dyDescent="0.25">
      <c r="A1035" s="43">
        <v>44963</v>
      </c>
      <c r="B1035" s="40" t="s">
        <v>11289</v>
      </c>
      <c r="C1035" s="40" t="s">
        <v>8992</v>
      </c>
      <c r="D1035" s="40" t="s">
        <v>10246</v>
      </c>
      <c r="E1035" s="38">
        <v>1424265</v>
      </c>
      <c r="F1035" s="42" t="s">
        <v>8998</v>
      </c>
      <c r="G1035" s="38">
        <v>142427</v>
      </c>
      <c r="H1035" s="40" t="s">
        <v>9001</v>
      </c>
      <c r="I1035" s="40" t="s">
        <v>9002</v>
      </c>
      <c r="J1035" s="45" t="str">
        <f t="shared" si="16"/>
        <v/>
      </c>
    </row>
    <row r="1036" spans="1:10" x14ac:dyDescent="0.25">
      <c r="A1036" s="43">
        <v>44963</v>
      </c>
      <c r="B1036" s="40" t="s">
        <v>11290</v>
      </c>
      <c r="C1036" s="40" t="s">
        <v>8992</v>
      </c>
      <c r="D1036" s="40" t="s">
        <v>11291</v>
      </c>
      <c r="E1036" s="38">
        <v>0</v>
      </c>
      <c r="F1036" s="42" t="s">
        <v>8998</v>
      </c>
      <c r="G1036" s="38">
        <v>0</v>
      </c>
      <c r="H1036" s="40" t="s">
        <v>9001</v>
      </c>
      <c r="I1036" s="40" t="s">
        <v>9002</v>
      </c>
      <c r="J1036" s="45" t="str">
        <f t="shared" si="16"/>
        <v/>
      </c>
    </row>
    <row r="1037" spans="1:10" x14ac:dyDescent="0.25">
      <c r="A1037" s="43">
        <v>44963</v>
      </c>
      <c r="B1037" s="40" t="s">
        <v>11292</v>
      </c>
      <c r="C1037" s="40" t="s">
        <v>8992</v>
      </c>
      <c r="D1037" s="40" t="s">
        <v>11293</v>
      </c>
      <c r="E1037" s="38">
        <v>3402705</v>
      </c>
      <c r="F1037" s="42" t="s">
        <v>8998</v>
      </c>
      <c r="G1037" s="38">
        <v>340271</v>
      </c>
      <c r="H1037" s="40" t="s">
        <v>10308</v>
      </c>
      <c r="I1037" s="40" t="s">
        <v>10309</v>
      </c>
      <c r="J1037" s="45" t="str">
        <f t="shared" si="16"/>
        <v/>
      </c>
    </row>
    <row r="1038" spans="1:10" x14ac:dyDescent="0.25">
      <c r="A1038" s="43">
        <v>44963</v>
      </c>
      <c r="B1038" s="40" t="s">
        <v>11294</v>
      </c>
      <c r="C1038" s="40" t="s">
        <v>8992</v>
      </c>
      <c r="D1038" s="40" t="s">
        <v>11295</v>
      </c>
      <c r="E1038" s="38">
        <v>3537370</v>
      </c>
      <c r="F1038" s="42" t="s">
        <v>8998</v>
      </c>
      <c r="G1038" s="38">
        <v>353737</v>
      </c>
      <c r="H1038" s="40" t="s">
        <v>10324</v>
      </c>
      <c r="I1038" s="40" t="s">
        <v>10325</v>
      </c>
      <c r="J1038" s="45" t="str">
        <f t="shared" si="16"/>
        <v/>
      </c>
    </row>
    <row r="1039" spans="1:10" x14ac:dyDescent="0.25">
      <c r="A1039" s="43">
        <v>44963</v>
      </c>
      <c r="B1039" s="40" t="s">
        <v>11296</v>
      </c>
      <c r="C1039" s="40" t="s">
        <v>8992</v>
      </c>
      <c r="D1039" s="40" t="s">
        <v>11297</v>
      </c>
      <c r="E1039" s="38">
        <v>3035550</v>
      </c>
      <c r="F1039" s="42" t="s">
        <v>8998</v>
      </c>
      <c r="G1039" s="38">
        <v>303555</v>
      </c>
      <c r="H1039" s="40" t="s">
        <v>9613</v>
      </c>
      <c r="I1039" s="40" t="s">
        <v>9614</v>
      </c>
      <c r="J1039" s="45" t="str">
        <f t="shared" si="16"/>
        <v/>
      </c>
    </row>
    <row r="1040" spans="1:10" x14ac:dyDescent="0.25">
      <c r="A1040" s="43">
        <v>44963</v>
      </c>
      <c r="B1040" s="40" t="s">
        <v>11298</v>
      </c>
      <c r="C1040" s="40" t="s">
        <v>8992</v>
      </c>
      <c r="D1040" s="40" t="s">
        <v>11299</v>
      </c>
      <c r="E1040" s="38">
        <v>1517775</v>
      </c>
      <c r="F1040" s="42" t="s">
        <v>8998</v>
      </c>
      <c r="G1040" s="38">
        <v>151778</v>
      </c>
      <c r="H1040" s="40" t="s">
        <v>9635</v>
      </c>
      <c r="I1040" s="40" t="s">
        <v>9636</v>
      </c>
      <c r="J1040" s="45" t="str">
        <f t="shared" si="16"/>
        <v/>
      </c>
    </row>
    <row r="1041" spans="1:10" x14ac:dyDescent="0.25">
      <c r="A1041" s="43">
        <v>44963</v>
      </c>
      <c r="B1041" s="40" t="s">
        <v>11124</v>
      </c>
      <c r="C1041" s="40" t="s">
        <v>8992</v>
      </c>
      <c r="D1041" s="40" t="s">
        <v>11300</v>
      </c>
      <c r="E1041" s="38">
        <v>962485</v>
      </c>
      <c r="F1041" s="42" t="s">
        <v>8998</v>
      </c>
      <c r="G1041" s="38">
        <v>96249</v>
      </c>
      <c r="H1041" s="40" t="s">
        <v>9635</v>
      </c>
      <c r="I1041" s="40" t="s">
        <v>9636</v>
      </c>
      <c r="J1041" s="45" t="str">
        <f t="shared" si="16"/>
        <v/>
      </c>
    </row>
    <row r="1042" spans="1:10" x14ac:dyDescent="0.25">
      <c r="A1042" s="43">
        <v>44963</v>
      </c>
      <c r="B1042" s="40" t="s">
        <v>11301</v>
      </c>
      <c r="C1042" s="40" t="s">
        <v>8992</v>
      </c>
      <c r="D1042" s="40" t="s">
        <v>11302</v>
      </c>
      <c r="E1042" s="38">
        <v>2709662</v>
      </c>
      <c r="F1042" s="42" t="s">
        <v>8998</v>
      </c>
      <c r="G1042" s="38">
        <v>270966</v>
      </c>
      <c r="H1042" s="40" t="s">
        <v>9116</v>
      </c>
      <c r="I1042" s="40" t="s">
        <v>9117</v>
      </c>
      <c r="J1042" s="45" t="str">
        <f t="shared" si="16"/>
        <v/>
      </c>
    </row>
    <row r="1043" spans="1:10" x14ac:dyDescent="0.25">
      <c r="A1043" s="43">
        <v>44963</v>
      </c>
      <c r="B1043" s="40" t="s">
        <v>11303</v>
      </c>
      <c r="C1043" s="40" t="s">
        <v>8992</v>
      </c>
      <c r="D1043" s="40" t="s">
        <v>11304</v>
      </c>
      <c r="E1043" s="38">
        <v>2172905</v>
      </c>
      <c r="F1043" s="42" t="s">
        <v>8998</v>
      </c>
      <c r="G1043" s="38">
        <v>217291</v>
      </c>
      <c r="H1043" s="40" t="s">
        <v>9343</v>
      </c>
      <c r="I1043" s="40" t="s">
        <v>9344</v>
      </c>
      <c r="J1043" s="45" t="str">
        <f t="shared" si="16"/>
        <v/>
      </c>
    </row>
    <row r="1044" spans="1:10" x14ac:dyDescent="0.25">
      <c r="A1044" s="43">
        <v>44963</v>
      </c>
      <c r="B1044" s="40" t="s">
        <v>11305</v>
      </c>
      <c r="C1044" s="40" t="s">
        <v>8992</v>
      </c>
      <c r="D1044" s="40" t="s">
        <v>11306</v>
      </c>
      <c r="E1044" s="38">
        <v>10441280</v>
      </c>
      <c r="F1044" s="42" t="s">
        <v>8998</v>
      </c>
      <c r="G1044" s="38">
        <v>1044128</v>
      </c>
      <c r="H1044" s="40" t="s">
        <v>9343</v>
      </c>
      <c r="I1044" s="40" t="s">
        <v>9344</v>
      </c>
      <c r="J1044" s="45" t="str">
        <f t="shared" si="16"/>
        <v/>
      </c>
    </row>
    <row r="1045" spans="1:10" x14ac:dyDescent="0.25">
      <c r="A1045" s="43">
        <v>44963</v>
      </c>
      <c r="B1045" s="40" t="s">
        <v>11307</v>
      </c>
      <c r="C1045" s="40" t="s">
        <v>8992</v>
      </c>
      <c r="D1045" s="40" t="s">
        <v>11308</v>
      </c>
      <c r="E1045" s="38">
        <v>3499933</v>
      </c>
      <c r="F1045" s="42" t="s">
        <v>8998</v>
      </c>
      <c r="G1045" s="38">
        <v>349993</v>
      </c>
      <c r="H1045" s="40" t="s">
        <v>9639</v>
      </c>
      <c r="I1045" s="40" t="s">
        <v>9640</v>
      </c>
      <c r="J1045" s="45" t="str">
        <f t="shared" si="16"/>
        <v/>
      </c>
    </row>
    <row r="1046" spans="1:10" x14ac:dyDescent="0.25">
      <c r="A1046" s="43">
        <v>44963</v>
      </c>
      <c r="B1046" s="40" t="s">
        <v>11309</v>
      </c>
      <c r="C1046" s="40" t="s">
        <v>8992</v>
      </c>
      <c r="D1046" s="40" t="s">
        <v>10363</v>
      </c>
      <c r="E1046" s="38">
        <v>1597104</v>
      </c>
      <c r="F1046" s="42" t="s">
        <v>8998</v>
      </c>
      <c r="G1046" s="38">
        <v>159710</v>
      </c>
      <c r="H1046" s="40" t="s">
        <v>9001</v>
      </c>
      <c r="I1046" s="40" t="s">
        <v>9002</v>
      </c>
      <c r="J1046" s="45" t="str">
        <f t="shared" si="16"/>
        <v/>
      </c>
    </row>
    <row r="1047" spans="1:10" x14ac:dyDescent="0.25">
      <c r="A1047" s="43">
        <v>44963</v>
      </c>
      <c r="B1047" s="40" t="s">
        <v>11310</v>
      </c>
      <c r="C1047" s="40" t="s">
        <v>8992</v>
      </c>
      <c r="D1047" s="40" t="s">
        <v>10360</v>
      </c>
      <c r="E1047" s="38">
        <v>2145982</v>
      </c>
      <c r="F1047" s="42" t="s">
        <v>8998</v>
      </c>
      <c r="G1047" s="38">
        <v>214598</v>
      </c>
      <c r="H1047" s="40" t="s">
        <v>9001</v>
      </c>
      <c r="I1047" s="40" t="s">
        <v>9002</v>
      </c>
      <c r="J1047" s="45" t="str">
        <f t="shared" si="16"/>
        <v/>
      </c>
    </row>
    <row r="1048" spans="1:10" x14ac:dyDescent="0.25">
      <c r="A1048" s="43">
        <v>44963</v>
      </c>
      <c r="B1048" s="40" t="s">
        <v>11311</v>
      </c>
      <c r="C1048" s="40" t="s">
        <v>8992</v>
      </c>
      <c r="D1048" s="40" t="s">
        <v>10091</v>
      </c>
      <c r="E1048" s="38">
        <v>921784</v>
      </c>
      <c r="F1048" s="42" t="s">
        <v>8998</v>
      </c>
      <c r="G1048" s="38">
        <v>92178</v>
      </c>
      <c r="H1048" s="40" t="s">
        <v>9001</v>
      </c>
      <c r="I1048" s="40" t="s">
        <v>9002</v>
      </c>
      <c r="J1048" s="45" t="str">
        <f t="shared" si="16"/>
        <v/>
      </c>
    </row>
    <row r="1049" spans="1:10" x14ac:dyDescent="0.25">
      <c r="A1049" s="43">
        <v>44963</v>
      </c>
      <c r="B1049" s="40" t="s">
        <v>11312</v>
      </c>
      <c r="C1049" s="40" t="s">
        <v>8992</v>
      </c>
      <c r="D1049" s="40" t="s">
        <v>10365</v>
      </c>
      <c r="E1049" s="38">
        <v>1279643</v>
      </c>
      <c r="F1049" s="42" t="s">
        <v>8998</v>
      </c>
      <c r="G1049" s="38">
        <v>127964</v>
      </c>
      <c r="H1049" s="40" t="s">
        <v>9001</v>
      </c>
      <c r="I1049" s="40" t="s">
        <v>9002</v>
      </c>
      <c r="J1049" s="45" t="str">
        <f t="shared" si="16"/>
        <v/>
      </c>
    </row>
    <row r="1050" spans="1:10" x14ac:dyDescent="0.25">
      <c r="A1050" s="43">
        <v>44963</v>
      </c>
      <c r="B1050" s="40" t="s">
        <v>11313</v>
      </c>
      <c r="C1050" s="40" t="s">
        <v>8992</v>
      </c>
      <c r="D1050" s="40" t="s">
        <v>10085</v>
      </c>
      <c r="E1050" s="38">
        <v>1396105</v>
      </c>
      <c r="F1050" s="42" t="s">
        <v>8998</v>
      </c>
      <c r="G1050" s="38">
        <v>139611</v>
      </c>
      <c r="H1050" s="40" t="s">
        <v>9001</v>
      </c>
      <c r="I1050" s="40" t="s">
        <v>9002</v>
      </c>
      <c r="J1050" s="45" t="str">
        <f t="shared" si="16"/>
        <v/>
      </c>
    </row>
    <row r="1051" spans="1:10" x14ac:dyDescent="0.25">
      <c r="A1051" s="43">
        <v>44963</v>
      </c>
      <c r="B1051" s="40" t="s">
        <v>11314</v>
      </c>
      <c r="C1051" s="40" t="s">
        <v>8992</v>
      </c>
      <c r="D1051" s="40" t="s">
        <v>10072</v>
      </c>
      <c r="E1051" s="38">
        <v>1097150</v>
      </c>
      <c r="F1051" s="42" t="s">
        <v>8998</v>
      </c>
      <c r="G1051" s="38">
        <v>109715</v>
      </c>
      <c r="H1051" s="40" t="s">
        <v>9001</v>
      </c>
      <c r="I1051" s="40" t="s">
        <v>9002</v>
      </c>
      <c r="J1051" s="45" t="str">
        <f t="shared" si="16"/>
        <v/>
      </c>
    </row>
    <row r="1052" spans="1:10" x14ac:dyDescent="0.25">
      <c r="A1052" s="43">
        <v>44963</v>
      </c>
      <c r="B1052" s="40" t="s">
        <v>11125</v>
      </c>
      <c r="C1052" s="40" t="s">
        <v>8992</v>
      </c>
      <c r="D1052" s="40" t="s">
        <v>10074</v>
      </c>
      <c r="E1052" s="38">
        <v>2618162</v>
      </c>
      <c r="F1052" s="42" t="s">
        <v>8998</v>
      </c>
      <c r="G1052" s="38">
        <v>261816</v>
      </c>
      <c r="H1052" s="40" t="s">
        <v>9001</v>
      </c>
      <c r="I1052" s="40" t="s">
        <v>9002</v>
      </c>
      <c r="J1052" s="45" t="str">
        <f t="shared" si="16"/>
        <v/>
      </c>
    </row>
    <row r="1053" spans="1:10" x14ac:dyDescent="0.25">
      <c r="A1053" s="43">
        <v>44963</v>
      </c>
      <c r="B1053" s="40" t="s">
        <v>11315</v>
      </c>
      <c r="C1053" s="40" t="s">
        <v>8992</v>
      </c>
      <c r="D1053" s="40" t="s">
        <v>10081</v>
      </c>
      <c r="E1053" s="38">
        <v>756018</v>
      </c>
      <c r="F1053" s="42" t="s">
        <v>8998</v>
      </c>
      <c r="G1053" s="38">
        <v>75602</v>
      </c>
      <c r="H1053" s="40" t="s">
        <v>9001</v>
      </c>
      <c r="I1053" s="40" t="s">
        <v>9002</v>
      </c>
      <c r="J1053" s="45" t="str">
        <f t="shared" si="16"/>
        <v/>
      </c>
    </row>
    <row r="1054" spans="1:10" x14ac:dyDescent="0.25">
      <c r="A1054" s="43">
        <v>44963</v>
      </c>
      <c r="B1054" s="40" t="s">
        <v>11316</v>
      </c>
      <c r="C1054" s="40" t="s">
        <v>8992</v>
      </c>
      <c r="D1054" s="40" t="s">
        <v>10083</v>
      </c>
      <c r="E1054" s="38">
        <v>2758000</v>
      </c>
      <c r="F1054" s="42" t="s">
        <v>8998</v>
      </c>
      <c r="G1054" s="38">
        <v>275800</v>
      </c>
      <c r="H1054" s="40" t="s">
        <v>9001</v>
      </c>
      <c r="I1054" s="40" t="s">
        <v>9002</v>
      </c>
      <c r="J1054" s="45" t="str">
        <f t="shared" si="16"/>
        <v/>
      </c>
    </row>
    <row r="1055" spans="1:10" x14ac:dyDescent="0.25">
      <c r="A1055" s="43">
        <v>44963</v>
      </c>
      <c r="B1055" s="40" t="s">
        <v>11317</v>
      </c>
      <c r="C1055" s="40" t="s">
        <v>8992</v>
      </c>
      <c r="D1055" s="40" t="s">
        <v>11318</v>
      </c>
      <c r="E1055" s="38">
        <v>592955</v>
      </c>
      <c r="F1055" s="42" t="s">
        <v>8998</v>
      </c>
      <c r="G1055" s="38">
        <v>59296</v>
      </c>
      <c r="H1055" s="40" t="s">
        <v>9001</v>
      </c>
      <c r="I1055" s="40" t="s">
        <v>9002</v>
      </c>
      <c r="J1055" s="45" t="str">
        <f t="shared" si="16"/>
        <v/>
      </c>
    </row>
    <row r="1056" spans="1:10" x14ac:dyDescent="0.25">
      <c r="A1056" s="43">
        <v>44963</v>
      </c>
      <c r="B1056" s="40" t="s">
        <v>11319</v>
      </c>
      <c r="C1056" s="40" t="s">
        <v>8992</v>
      </c>
      <c r="D1056" s="40" t="s">
        <v>11320</v>
      </c>
      <c r="E1056" s="38">
        <v>6479410</v>
      </c>
      <c r="F1056" s="42" t="s">
        <v>8998</v>
      </c>
      <c r="G1056" s="38">
        <v>647941</v>
      </c>
      <c r="H1056" s="40" t="s">
        <v>9197</v>
      </c>
      <c r="I1056" s="40" t="s">
        <v>9198</v>
      </c>
      <c r="J1056" s="45" t="str">
        <f t="shared" si="16"/>
        <v/>
      </c>
    </row>
    <row r="1057" spans="1:10" x14ac:dyDescent="0.25">
      <c r="A1057" s="43">
        <v>44963</v>
      </c>
      <c r="B1057" s="40" t="s">
        <v>11321</v>
      </c>
      <c r="C1057" s="40" t="s">
        <v>8992</v>
      </c>
      <c r="D1057" s="40" t="s">
        <v>11322</v>
      </c>
      <c r="E1057" s="38">
        <v>4081666</v>
      </c>
      <c r="F1057" s="42" t="s">
        <v>8998</v>
      </c>
      <c r="G1057" s="38">
        <v>408167</v>
      </c>
      <c r="H1057" s="40" t="s">
        <v>9179</v>
      </c>
      <c r="I1057" s="40" t="s">
        <v>9180</v>
      </c>
      <c r="J1057" s="45" t="str">
        <f t="shared" si="16"/>
        <v/>
      </c>
    </row>
    <row r="1058" spans="1:10" x14ac:dyDescent="0.25">
      <c r="A1058" s="43">
        <v>44963</v>
      </c>
      <c r="B1058" s="40" t="s">
        <v>11323</v>
      </c>
      <c r="C1058" s="40" t="s">
        <v>8992</v>
      </c>
      <c r="D1058" s="40" t="s">
        <v>9996</v>
      </c>
      <c r="E1058" s="38">
        <v>501820</v>
      </c>
      <c r="F1058" s="42" t="s">
        <v>8998</v>
      </c>
      <c r="G1058" s="38">
        <v>50182</v>
      </c>
      <c r="H1058" s="40" t="s">
        <v>9001</v>
      </c>
      <c r="I1058" s="40" t="s">
        <v>9002</v>
      </c>
      <c r="J1058" s="45" t="str">
        <f t="shared" si="16"/>
        <v/>
      </c>
    </row>
    <row r="1059" spans="1:10" x14ac:dyDescent="0.25">
      <c r="A1059" s="43">
        <v>44963</v>
      </c>
      <c r="B1059" s="40" t="s">
        <v>11126</v>
      </c>
      <c r="C1059" s="40" t="s">
        <v>8992</v>
      </c>
      <c r="D1059" s="40" t="s">
        <v>11324</v>
      </c>
      <c r="E1059" s="38">
        <v>3384037</v>
      </c>
      <c r="F1059" s="42" t="s">
        <v>8998</v>
      </c>
      <c r="G1059" s="38">
        <v>338404</v>
      </c>
      <c r="H1059" s="40" t="s">
        <v>9268</v>
      </c>
      <c r="I1059" s="40" t="s">
        <v>9269</v>
      </c>
      <c r="J1059" s="45" t="str">
        <f t="shared" si="16"/>
        <v/>
      </c>
    </row>
    <row r="1060" spans="1:10" x14ac:dyDescent="0.25">
      <c r="A1060" s="43">
        <v>44963</v>
      </c>
      <c r="B1060" s="40" t="s">
        <v>11325</v>
      </c>
      <c r="C1060" s="40" t="s">
        <v>8992</v>
      </c>
      <c r="D1060" s="40" t="s">
        <v>11326</v>
      </c>
      <c r="E1060" s="38">
        <v>2162098</v>
      </c>
      <c r="F1060" s="42" t="s">
        <v>8998</v>
      </c>
      <c r="G1060" s="38">
        <v>216210</v>
      </c>
      <c r="H1060" s="40" t="s">
        <v>9278</v>
      </c>
      <c r="I1060" s="40" t="s">
        <v>9279</v>
      </c>
      <c r="J1060" s="45" t="str">
        <f t="shared" si="16"/>
        <v/>
      </c>
    </row>
    <row r="1061" spans="1:10" x14ac:dyDescent="0.25">
      <c r="A1061" s="43">
        <v>44963</v>
      </c>
      <c r="B1061" s="40" t="s">
        <v>11327</v>
      </c>
      <c r="C1061" s="40" t="s">
        <v>8992</v>
      </c>
      <c r="D1061" s="40" t="s">
        <v>10000</v>
      </c>
      <c r="E1061" s="38">
        <v>250910</v>
      </c>
      <c r="F1061" s="42" t="s">
        <v>8998</v>
      </c>
      <c r="G1061" s="38">
        <v>25091</v>
      </c>
      <c r="H1061" s="40" t="s">
        <v>9001</v>
      </c>
      <c r="I1061" s="40" t="s">
        <v>9002</v>
      </c>
      <c r="J1061" s="45" t="str">
        <f t="shared" si="16"/>
        <v/>
      </c>
    </row>
    <row r="1062" spans="1:10" x14ac:dyDescent="0.25">
      <c r="A1062" s="43">
        <v>44963</v>
      </c>
      <c r="B1062" s="40" t="s">
        <v>11328</v>
      </c>
      <c r="C1062" s="40" t="s">
        <v>8992</v>
      </c>
      <c r="D1062" s="40" t="s">
        <v>9281</v>
      </c>
      <c r="E1062" s="38">
        <v>926763</v>
      </c>
      <c r="F1062" s="42" t="s">
        <v>8998</v>
      </c>
      <c r="G1062" s="38">
        <v>92676</v>
      </c>
      <c r="H1062" s="40" t="s">
        <v>9001</v>
      </c>
      <c r="I1062" s="40" t="s">
        <v>9002</v>
      </c>
      <c r="J1062" s="45" t="str">
        <f t="shared" si="16"/>
        <v/>
      </c>
    </row>
    <row r="1063" spans="1:10" x14ac:dyDescent="0.25">
      <c r="A1063" s="43">
        <v>44963</v>
      </c>
      <c r="B1063" s="40" t="s">
        <v>11329</v>
      </c>
      <c r="C1063" s="40" t="s">
        <v>8992</v>
      </c>
      <c r="D1063" s="40" t="s">
        <v>10691</v>
      </c>
      <c r="E1063" s="38">
        <v>1236130</v>
      </c>
      <c r="F1063" s="42" t="s">
        <v>8998</v>
      </c>
      <c r="G1063" s="38">
        <v>123613</v>
      </c>
      <c r="H1063" s="40" t="s">
        <v>9183</v>
      </c>
      <c r="I1063" s="40" t="s">
        <v>9184</v>
      </c>
      <c r="J1063" s="45" t="str">
        <f t="shared" si="16"/>
        <v/>
      </c>
    </row>
    <row r="1064" spans="1:10" x14ac:dyDescent="0.25">
      <c r="A1064" s="43">
        <v>44963</v>
      </c>
      <c r="B1064" s="40" t="s">
        <v>11330</v>
      </c>
      <c r="C1064" s="40" t="s">
        <v>8992</v>
      </c>
      <c r="D1064" s="40" t="s">
        <v>11331</v>
      </c>
      <c r="E1064" s="38">
        <v>655654</v>
      </c>
      <c r="F1064" s="42" t="s">
        <v>8998</v>
      </c>
      <c r="G1064" s="38">
        <v>65565</v>
      </c>
      <c r="H1064" s="40" t="s">
        <v>9001</v>
      </c>
      <c r="I1064" s="40" t="s">
        <v>9002</v>
      </c>
      <c r="J1064" s="45" t="str">
        <f t="shared" si="16"/>
        <v/>
      </c>
    </row>
    <row r="1065" spans="1:10" x14ac:dyDescent="0.25">
      <c r="A1065" s="43">
        <v>44963</v>
      </c>
      <c r="B1065" s="40" t="s">
        <v>11332</v>
      </c>
      <c r="C1065" s="40" t="s">
        <v>8992</v>
      </c>
      <c r="D1065" s="40" t="s">
        <v>10224</v>
      </c>
      <c r="E1065" s="38">
        <v>222750</v>
      </c>
      <c r="F1065" s="42" t="s">
        <v>8998</v>
      </c>
      <c r="G1065" s="38">
        <v>22275</v>
      </c>
      <c r="H1065" s="40" t="s">
        <v>9001</v>
      </c>
      <c r="I1065" s="40" t="s">
        <v>9002</v>
      </c>
      <c r="J1065" s="45" t="str">
        <f t="shared" si="16"/>
        <v/>
      </c>
    </row>
    <row r="1066" spans="1:10" x14ac:dyDescent="0.25">
      <c r="A1066" s="43">
        <v>44963</v>
      </c>
      <c r="B1066" s="40" t="s">
        <v>11333</v>
      </c>
      <c r="C1066" s="40" t="s">
        <v>8992</v>
      </c>
      <c r="D1066" s="40" t="s">
        <v>10224</v>
      </c>
      <c r="E1066" s="38">
        <v>707474</v>
      </c>
      <c r="F1066" s="42" t="s">
        <v>8998</v>
      </c>
      <c r="G1066" s="38">
        <v>70747</v>
      </c>
      <c r="H1066" s="40" t="s">
        <v>9001</v>
      </c>
      <c r="I1066" s="40" t="s">
        <v>9002</v>
      </c>
      <c r="J1066" s="45" t="str">
        <f t="shared" si="16"/>
        <v/>
      </c>
    </row>
    <row r="1067" spans="1:10" x14ac:dyDescent="0.25">
      <c r="A1067" s="43">
        <v>44963</v>
      </c>
      <c r="B1067" s="40" t="s">
        <v>11334</v>
      </c>
      <c r="C1067" s="40" t="s">
        <v>8992</v>
      </c>
      <c r="D1067" s="40" t="s">
        <v>10248</v>
      </c>
      <c r="E1067" s="38">
        <v>433538</v>
      </c>
      <c r="F1067" s="42" t="s">
        <v>8998</v>
      </c>
      <c r="G1067" s="38">
        <v>43354</v>
      </c>
      <c r="H1067" s="40" t="s">
        <v>9001</v>
      </c>
      <c r="I1067" s="40" t="s">
        <v>9002</v>
      </c>
      <c r="J1067" s="45" t="str">
        <f t="shared" si="16"/>
        <v/>
      </c>
    </row>
    <row r="1068" spans="1:10" x14ac:dyDescent="0.25">
      <c r="A1068" s="43">
        <v>44963</v>
      </c>
      <c r="B1068" s="40" t="s">
        <v>11335</v>
      </c>
      <c r="C1068" s="40" t="s">
        <v>8992</v>
      </c>
      <c r="D1068" s="40" t="s">
        <v>10232</v>
      </c>
      <c r="E1068" s="38">
        <v>521796</v>
      </c>
      <c r="F1068" s="42" t="s">
        <v>8998</v>
      </c>
      <c r="G1068" s="38">
        <v>52180</v>
      </c>
      <c r="H1068" s="40" t="s">
        <v>9001</v>
      </c>
      <c r="I1068" s="40" t="s">
        <v>9002</v>
      </c>
      <c r="J1068" s="45" t="str">
        <f t="shared" si="16"/>
        <v/>
      </c>
    </row>
    <row r="1069" spans="1:10" x14ac:dyDescent="0.25">
      <c r="A1069" s="43">
        <v>44963</v>
      </c>
      <c r="B1069" s="40" t="s">
        <v>11336</v>
      </c>
      <c r="C1069" s="40" t="s">
        <v>8992</v>
      </c>
      <c r="D1069" s="40" t="s">
        <v>11337</v>
      </c>
      <c r="E1069" s="38">
        <v>371250</v>
      </c>
      <c r="F1069" s="42" t="s">
        <v>8998</v>
      </c>
      <c r="G1069" s="38">
        <v>37125</v>
      </c>
      <c r="H1069" s="40" t="s">
        <v>9001</v>
      </c>
      <c r="I1069" s="40" t="s">
        <v>9002</v>
      </c>
      <c r="J1069" s="45" t="str">
        <f t="shared" si="16"/>
        <v/>
      </c>
    </row>
    <row r="1070" spans="1:10" x14ac:dyDescent="0.25">
      <c r="A1070" s="43">
        <v>44963</v>
      </c>
      <c r="B1070" s="40" t="s">
        <v>11338</v>
      </c>
      <c r="C1070" s="40" t="s">
        <v>8992</v>
      </c>
      <c r="D1070" s="40" t="s">
        <v>10218</v>
      </c>
      <c r="E1070" s="38">
        <v>1184049</v>
      </c>
      <c r="F1070" s="42" t="s">
        <v>8998</v>
      </c>
      <c r="G1070" s="38">
        <v>118405</v>
      </c>
      <c r="H1070" s="40" t="s">
        <v>9001</v>
      </c>
      <c r="I1070" s="40" t="s">
        <v>9002</v>
      </c>
      <c r="J1070" s="45" t="str">
        <f t="shared" si="16"/>
        <v/>
      </c>
    </row>
    <row r="1071" spans="1:10" x14ac:dyDescent="0.25">
      <c r="A1071" s="43">
        <v>44963</v>
      </c>
      <c r="B1071" s="40" t="s">
        <v>11339</v>
      </c>
      <c r="C1071" s="40" t="s">
        <v>8992</v>
      </c>
      <c r="D1071" s="40" t="s">
        <v>10269</v>
      </c>
      <c r="E1071" s="38">
        <v>594778</v>
      </c>
      <c r="F1071" s="42" t="s">
        <v>8998</v>
      </c>
      <c r="G1071" s="38">
        <v>59478</v>
      </c>
      <c r="H1071" s="40" t="s">
        <v>9001</v>
      </c>
      <c r="I1071" s="40" t="s">
        <v>9002</v>
      </c>
      <c r="J1071" s="45" t="str">
        <f t="shared" si="16"/>
        <v/>
      </c>
    </row>
    <row r="1072" spans="1:10" x14ac:dyDescent="0.25">
      <c r="A1072" s="43">
        <v>44963</v>
      </c>
      <c r="B1072" s="40" t="s">
        <v>11340</v>
      </c>
      <c r="C1072" s="40" t="s">
        <v>8992</v>
      </c>
      <c r="D1072" s="40" t="s">
        <v>10220</v>
      </c>
      <c r="E1072" s="38">
        <v>460248</v>
      </c>
      <c r="F1072" s="42" t="s">
        <v>8998</v>
      </c>
      <c r="G1072" s="38">
        <v>46025</v>
      </c>
      <c r="H1072" s="40" t="s">
        <v>9001</v>
      </c>
      <c r="I1072" s="40" t="s">
        <v>9002</v>
      </c>
      <c r="J1072" s="45" t="str">
        <f t="shared" si="16"/>
        <v/>
      </c>
    </row>
    <row r="1073" spans="1:10" x14ac:dyDescent="0.25">
      <c r="A1073" s="43">
        <v>44963</v>
      </c>
      <c r="B1073" s="40" t="s">
        <v>11341</v>
      </c>
      <c r="C1073" s="40" t="s">
        <v>8992</v>
      </c>
      <c r="D1073" s="40" t="s">
        <v>9873</v>
      </c>
      <c r="E1073" s="38">
        <v>555290</v>
      </c>
      <c r="F1073" s="42" t="s">
        <v>8998</v>
      </c>
      <c r="G1073" s="38">
        <v>55529</v>
      </c>
      <c r="H1073" s="40" t="s">
        <v>9001</v>
      </c>
      <c r="I1073" s="40" t="s">
        <v>9002</v>
      </c>
      <c r="J1073" s="45" t="str">
        <f t="shared" si="16"/>
        <v/>
      </c>
    </row>
    <row r="1074" spans="1:10" x14ac:dyDescent="0.25">
      <c r="A1074" s="43">
        <v>44963</v>
      </c>
      <c r="B1074" s="40" t="s">
        <v>11342</v>
      </c>
      <c r="C1074" s="40" t="s">
        <v>8992</v>
      </c>
      <c r="D1074" s="40" t="s">
        <v>11343</v>
      </c>
      <c r="E1074" s="38">
        <v>483720</v>
      </c>
      <c r="F1074" s="42" t="s">
        <v>8998</v>
      </c>
      <c r="G1074" s="38">
        <v>48372</v>
      </c>
      <c r="H1074" s="40" t="s">
        <v>9001</v>
      </c>
      <c r="I1074" s="40" t="s">
        <v>9002</v>
      </c>
      <c r="J1074" s="45" t="str">
        <f t="shared" si="16"/>
        <v/>
      </c>
    </row>
    <row r="1075" spans="1:10" x14ac:dyDescent="0.25">
      <c r="A1075" s="43">
        <v>44963</v>
      </c>
      <c r="B1075" s="40" t="s">
        <v>11344</v>
      </c>
      <c r="C1075" s="40" t="s">
        <v>8992</v>
      </c>
      <c r="D1075" s="40" t="s">
        <v>10347</v>
      </c>
      <c r="E1075" s="38">
        <v>333174</v>
      </c>
      <c r="F1075" s="42" t="s">
        <v>8998</v>
      </c>
      <c r="G1075" s="38">
        <v>33317</v>
      </c>
      <c r="H1075" s="40" t="s">
        <v>9001</v>
      </c>
      <c r="I1075" s="40" t="s">
        <v>9002</v>
      </c>
      <c r="J1075" s="45" t="str">
        <f t="shared" si="16"/>
        <v/>
      </c>
    </row>
    <row r="1076" spans="1:10" x14ac:dyDescent="0.25">
      <c r="A1076" s="43">
        <v>44963</v>
      </c>
      <c r="B1076" s="40" t="s">
        <v>11345</v>
      </c>
      <c r="C1076" s="40" t="s">
        <v>8992</v>
      </c>
      <c r="D1076" s="40" t="s">
        <v>9742</v>
      </c>
      <c r="E1076" s="38">
        <v>2954687</v>
      </c>
      <c r="F1076" s="42" t="s">
        <v>8998</v>
      </c>
      <c r="G1076" s="38">
        <v>295469</v>
      </c>
      <c r="H1076" s="40" t="s">
        <v>9001</v>
      </c>
      <c r="I1076" s="40" t="s">
        <v>9002</v>
      </c>
      <c r="J1076" s="45" t="str">
        <f t="shared" si="16"/>
        <v/>
      </c>
    </row>
    <row r="1077" spans="1:10" x14ac:dyDescent="0.25">
      <c r="A1077" s="43">
        <v>44963</v>
      </c>
      <c r="B1077" s="40" t="s">
        <v>11346</v>
      </c>
      <c r="C1077" s="40" t="s">
        <v>8992</v>
      </c>
      <c r="D1077" s="40" t="s">
        <v>9740</v>
      </c>
      <c r="E1077" s="38">
        <v>2028147</v>
      </c>
      <c r="F1077" s="42" t="s">
        <v>8998</v>
      </c>
      <c r="G1077" s="38">
        <v>202815</v>
      </c>
      <c r="H1077" s="40" t="s">
        <v>9001</v>
      </c>
      <c r="I1077" s="40" t="s">
        <v>9002</v>
      </c>
      <c r="J1077" s="45" t="str">
        <f t="shared" si="16"/>
        <v/>
      </c>
    </row>
    <row r="1078" spans="1:10" x14ac:dyDescent="0.25">
      <c r="A1078" s="43">
        <v>44963</v>
      </c>
      <c r="B1078" s="40" t="s">
        <v>11347</v>
      </c>
      <c r="C1078" s="40" t="s">
        <v>8992</v>
      </c>
      <c r="D1078" s="40" t="s">
        <v>9738</v>
      </c>
      <c r="E1078" s="38">
        <v>2346710</v>
      </c>
      <c r="F1078" s="42" t="s">
        <v>8998</v>
      </c>
      <c r="G1078" s="38">
        <v>234671</v>
      </c>
      <c r="H1078" s="40" t="s">
        <v>9001</v>
      </c>
      <c r="I1078" s="40" t="s">
        <v>9002</v>
      </c>
      <c r="J1078" s="45" t="str">
        <f t="shared" si="16"/>
        <v/>
      </c>
    </row>
    <row r="1079" spans="1:10" x14ac:dyDescent="0.25">
      <c r="A1079" s="43">
        <v>44963</v>
      </c>
      <c r="B1079" s="40" t="s">
        <v>11348</v>
      </c>
      <c r="C1079" s="40" t="s">
        <v>8992</v>
      </c>
      <c r="D1079" s="40" t="s">
        <v>11349</v>
      </c>
      <c r="E1079" s="38">
        <v>419160</v>
      </c>
      <c r="F1079" s="42" t="s">
        <v>8998</v>
      </c>
      <c r="G1079" s="38">
        <v>41916</v>
      </c>
      <c r="H1079" s="40" t="s">
        <v>9001</v>
      </c>
      <c r="I1079" s="40" t="s">
        <v>9002</v>
      </c>
      <c r="J1079" s="45" t="str">
        <f t="shared" si="16"/>
        <v/>
      </c>
    </row>
    <row r="1080" spans="1:10" x14ac:dyDescent="0.25">
      <c r="A1080" s="43">
        <v>44963</v>
      </c>
      <c r="B1080" s="40" t="s">
        <v>11350</v>
      </c>
      <c r="C1080" s="40" t="s">
        <v>8992</v>
      </c>
      <c r="D1080" s="40" t="s">
        <v>9203</v>
      </c>
      <c r="E1080" s="38">
        <v>584084</v>
      </c>
      <c r="F1080" s="42" t="s">
        <v>8998</v>
      </c>
      <c r="G1080" s="38">
        <v>58408</v>
      </c>
      <c r="H1080" s="40" t="s">
        <v>9001</v>
      </c>
      <c r="I1080" s="40" t="s">
        <v>9002</v>
      </c>
      <c r="J1080" s="45" t="str">
        <f t="shared" si="16"/>
        <v/>
      </c>
    </row>
    <row r="1081" spans="1:10" x14ac:dyDescent="0.25">
      <c r="A1081" s="43">
        <v>44963</v>
      </c>
      <c r="B1081" s="40" t="s">
        <v>11351</v>
      </c>
      <c r="C1081" s="40" t="s">
        <v>8992</v>
      </c>
      <c r="D1081" s="40" t="s">
        <v>11352</v>
      </c>
      <c r="E1081" s="38">
        <v>7369080</v>
      </c>
      <c r="F1081" s="42" t="s">
        <v>8998</v>
      </c>
      <c r="G1081" s="38">
        <v>736908</v>
      </c>
      <c r="H1081" s="40" t="s">
        <v>9206</v>
      </c>
      <c r="I1081" s="40" t="s">
        <v>9207</v>
      </c>
      <c r="J1081" s="45" t="str">
        <f t="shared" si="16"/>
        <v/>
      </c>
    </row>
    <row r="1082" spans="1:10" x14ac:dyDescent="0.25">
      <c r="A1082" s="43">
        <v>44963</v>
      </c>
      <c r="B1082" s="40" t="s">
        <v>11353</v>
      </c>
      <c r="C1082" s="40" t="s">
        <v>8992</v>
      </c>
      <c r="D1082" s="40" t="s">
        <v>9217</v>
      </c>
      <c r="E1082" s="38">
        <v>1141978</v>
      </c>
      <c r="F1082" s="42" t="s">
        <v>8998</v>
      </c>
      <c r="G1082" s="38">
        <v>114198</v>
      </c>
      <c r="H1082" s="40" t="s">
        <v>9001</v>
      </c>
      <c r="I1082" s="40" t="s">
        <v>9002</v>
      </c>
      <c r="J1082" s="45" t="str">
        <f t="shared" si="16"/>
        <v/>
      </c>
    </row>
    <row r="1083" spans="1:10" x14ac:dyDescent="0.25">
      <c r="A1083" s="43">
        <v>44963</v>
      </c>
      <c r="B1083" s="40" t="s">
        <v>11354</v>
      </c>
      <c r="C1083" s="40" t="s">
        <v>8992</v>
      </c>
      <c r="D1083" s="40" t="s">
        <v>11355</v>
      </c>
      <c r="E1083" s="38">
        <v>1728645</v>
      </c>
      <c r="F1083" s="42" t="s">
        <v>8998</v>
      </c>
      <c r="G1083" s="38">
        <v>172865</v>
      </c>
      <c r="H1083" s="40" t="s">
        <v>9406</v>
      </c>
      <c r="I1083" s="40" t="s">
        <v>9407</v>
      </c>
      <c r="J1083" s="45" t="str">
        <f t="shared" si="16"/>
        <v/>
      </c>
    </row>
    <row r="1084" spans="1:10" x14ac:dyDescent="0.25">
      <c r="A1084" s="43">
        <v>44963</v>
      </c>
      <c r="B1084" s="40" t="s">
        <v>11356</v>
      </c>
      <c r="C1084" s="40" t="s">
        <v>8992</v>
      </c>
      <c r="D1084" s="40" t="s">
        <v>11357</v>
      </c>
      <c r="E1084" s="38">
        <v>1320217</v>
      </c>
      <c r="F1084" s="42" t="s">
        <v>8998</v>
      </c>
      <c r="G1084" s="38">
        <v>132022</v>
      </c>
      <c r="H1084" s="40" t="s">
        <v>9001</v>
      </c>
      <c r="I1084" s="40" t="s">
        <v>9002</v>
      </c>
      <c r="J1084" s="45" t="str">
        <f t="shared" si="16"/>
        <v/>
      </c>
    </row>
    <row r="1085" spans="1:10" x14ac:dyDescent="0.25">
      <c r="A1085" s="43">
        <v>44963</v>
      </c>
      <c r="B1085" s="40" t="s">
        <v>11358</v>
      </c>
      <c r="C1085" s="40" t="s">
        <v>8992</v>
      </c>
      <c r="D1085" s="40" t="s">
        <v>10145</v>
      </c>
      <c r="E1085" s="38">
        <v>444232</v>
      </c>
      <c r="F1085" s="42" t="s">
        <v>8998</v>
      </c>
      <c r="G1085" s="38">
        <v>44423</v>
      </c>
      <c r="H1085" s="40" t="s">
        <v>9001</v>
      </c>
      <c r="I1085" s="40" t="s">
        <v>9002</v>
      </c>
      <c r="J1085" s="45" t="str">
        <f t="shared" si="16"/>
        <v/>
      </c>
    </row>
    <row r="1086" spans="1:10" x14ac:dyDescent="0.25">
      <c r="A1086" s="43">
        <v>44963</v>
      </c>
      <c r="B1086" s="40" t="s">
        <v>11359</v>
      </c>
      <c r="C1086" s="40" t="s">
        <v>8992</v>
      </c>
      <c r="D1086" s="40" t="s">
        <v>11360</v>
      </c>
      <c r="E1086" s="38">
        <v>2832455</v>
      </c>
      <c r="F1086" s="42" t="s">
        <v>8998</v>
      </c>
      <c r="G1086" s="38">
        <v>283246</v>
      </c>
      <c r="H1086" s="40" t="s">
        <v>9212</v>
      </c>
      <c r="I1086" s="40" t="s">
        <v>9213</v>
      </c>
      <c r="J1086" s="45" t="str">
        <f t="shared" si="16"/>
        <v/>
      </c>
    </row>
    <row r="1087" spans="1:10" x14ac:dyDescent="0.25">
      <c r="A1087" s="43">
        <v>44963</v>
      </c>
      <c r="B1087" s="40" t="s">
        <v>11361</v>
      </c>
      <c r="C1087" s="40" t="s">
        <v>8992</v>
      </c>
      <c r="D1087" s="40" t="s">
        <v>11362</v>
      </c>
      <c r="E1087" s="38">
        <v>2400007</v>
      </c>
      <c r="F1087" s="42" t="s">
        <v>8998</v>
      </c>
      <c r="G1087" s="38">
        <v>240001</v>
      </c>
      <c r="H1087" s="40" t="s">
        <v>9766</v>
      </c>
      <c r="I1087" s="40" t="s">
        <v>9767</v>
      </c>
      <c r="J1087" s="45" t="str">
        <f t="shared" si="16"/>
        <v/>
      </c>
    </row>
    <row r="1088" spans="1:10" x14ac:dyDescent="0.25">
      <c r="A1088" s="43">
        <v>44963</v>
      </c>
      <c r="B1088" s="40" t="s">
        <v>11363</v>
      </c>
      <c r="C1088" s="40" t="s">
        <v>8992</v>
      </c>
      <c r="D1088" s="40" t="s">
        <v>11364</v>
      </c>
      <c r="E1088" s="38">
        <v>4781690</v>
      </c>
      <c r="F1088" s="42" t="s">
        <v>8998</v>
      </c>
      <c r="G1088" s="38">
        <v>478169</v>
      </c>
      <c r="H1088" s="40" t="s">
        <v>10031</v>
      </c>
      <c r="I1088" s="40" t="s">
        <v>10032</v>
      </c>
      <c r="J1088" s="45" t="str">
        <f t="shared" si="16"/>
        <v/>
      </c>
    </row>
    <row r="1089" spans="1:10" x14ac:dyDescent="0.25">
      <c r="A1089" s="43">
        <v>44963</v>
      </c>
      <c r="B1089" s="40" t="s">
        <v>11365</v>
      </c>
      <c r="C1089" s="40" t="s">
        <v>8992</v>
      </c>
      <c r="D1089" s="40" t="s">
        <v>10038</v>
      </c>
      <c r="E1089" s="38">
        <v>473026</v>
      </c>
      <c r="F1089" s="42" t="s">
        <v>8998</v>
      </c>
      <c r="G1089" s="38">
        <v>47303</v>
      </c>
      <c r="H1089" s="40" t="s">
        <v>9001</v>
      </c>
      <c r="I1089" s="40" t="s">
        <v>9002</v>
      </c>
      <c r="J1089" s="45" t="str">
        <f t="shared" si="16"/>
        <v/>
      </c>
    </row>
    <row r="1090" spans="1:10" x14ac:dyDescent="0.25">
      <c r="A1090" s="43">
        <v>44963</v>
      </c>
      <c r="B1090" s="40" t="s">
        <v>11366</v>
      </c>
      <c r="C1090" s="40" t="s">
        <v>8992</v>
      </c>
      <c r="D1090" s="40" t="s">
        <v>9386</v>
      </c>
      <c r="E1090" s="38">
        <v>555290</v>
      </c>
      <c r="F1090" s="42" t="s">
        <v>8998</v>
      </c>
      <c r="G1090" s="38">
        <v>55529</v>
      </c>
      <c r="H1090" s="40" t="s">
        <v>9001</v>
      </c>
      <c r="I1090" s="40" t="s">
        <v>9002</v>
      </c>
      <c r="J1090" s="45" t="str">
        <f t="shared" si="16"/>
        <v/>
      </c>
    </row>
    <row r="1091" spans="1:10" x14ac:dyDescent="0.25">
      <c r="A1091" s="43">
        <v>44963</v>
      </c>
      <c r="B1091" s="40" t="s">
        <v>11367</v>
      </c>
      <c r="C1091" s="40" t="s">
        <v>8992</v>
      </c>
      <c r="D1091" s="40" t="s">
        <v>11368</v>
      </c>
      <c r="E1091" s="38">
        <v>730946</v>
      </c>
      <c r="F1091" s="42" t="s">
        <v>8998</v>
      </c>
      <c r="G1091" s="38">
        <v>73095</v>
      </c>
      <c r="H1091" s="40" t="s">
        <v>9001</v>
      </c>
      <c r="I1091" s="40" t="s">
        <v>9002</v>
      </c>
      <c r="J1091" s="45" t="str">
        <f t="shared" si="16"/>
        <v/>
      </c>
    </row>
    <row r="1092" spans="1:10" x14ac:dyDescent="0.25">
      <c r="A1092" s="43">
        <v>44963</v>
      </c>
      <c r="B1092" s="40" t="s">
        <v>11369</v>
      </c>
      <c r="C1092" s="40" t="s">
        <v>8992</v>
      </c>
      <c r="D1092" s="40" t="s">
        <v>9773</v>
      </c>
      <c r="E1092" s="38">
        <v>2148618</v>
      </c>
      <c r="F1092" s="42" t="s">
        <v>8998</v>
      </c>
      <c r="G1092" s="38">
        <v>214862</v>
      </c>
      <c r="H1092" s="40" t="s">
        <v>9001</v>
      </c>
      <c r="I1092" s="40" t="s">
        <v>9002</v>
      </c>
      <c r="J1092" s="45" t="str">
        <f t="shared" si="16"/>
        <v/>
      </c>
    </row>
    <row r="1093" spans="1:10" x14ac:dyDescent="0.25">
      <c r="A1093" s="43">
        <v>44963</v>
      </c>
      <c r="B1093" s="40" t="s">
        <v>11370</v>
      </c>
      <c r="C1093" s="40" t="s">
        <v>8992</v>
      </c>
      <c r="D1093" s="40" t="s">
        <v>9775</v>
      </c>
      <c r="E1093" s="38">
        <v>473026</v>
      </c>
      <c r="F1093" s="42" t="s">
        <v>8998</v>
      </c>
      <c r="G1093" s="38">
        <v>47303</v>
      </c>
      <c r="H1093" s="40" t="s">
        <v>9001</v>
      </c>
      <c r="I1093" s="40" t="s">
        <v>9002</v>
      </c>
      <c r="J1093" s="45" t="str">
        <f t="shared" ref="J1093:J1156" si="17">IF(E1093&lt;0,"ht","")</f>
        <v/>
      </c>
    </row>
    <row r="1094" spans="1:10" x14ac:dyDescent="0.25">
      <c r="A1094" s="43">
        <v>44963</v>
      </c>
      <c r="B1094" s="40" t="s">
        <v>11371</v>
      </c>
      <c r="C1094" s="40" t="s">
        <v>8992</v>
      </c>
      <c r="D1094" s="40" t="s">
        <v>9973</v>
      </c>
      <c r="E1094" s="38">
        <v>791654</v>
      </c>
      <c r="F1094" s="42" t="s">
        <v>8998</v>
      </c>
      <c r="G1094" s="38">
        <v>79165</v>
      </c>
      <c r="H1094" s="40" t="s">
        <v>9001</v>
      </c>
      <c r="I1094" s="40" t="s">
        <v>9002</v>
      </c>
      <c r="J1094" s="45" t="str">
        <f t="shared" si="17"/>
        <v/>
      </c>
    </row>
    <row r="1095" spans="1:10" x14ac:dyDescent="0.25">
      <c r="A1095" s="43">
        <v>44963</v>
      </c>
      <c r="B1095" s="40" t="s">
        <v>11372</v>
      </c>
      <c r="C1095" s="40" t="s">
        <v>8992</v>
      </c>
      <c r="D1095" s="40" t="s">
        <v>10046</v>
      </c>
      <c r="E1095" s="38">
        <v>840918</v>
      </c>
      <c r="F1095" s="42" t="s">
        <v>8998</v>
      </c>
      <c r="G1095" s="38">
        <v>84092</v>
      </c>
      <c r="H1095" s="40" t="s">
        <v>9001</v>
      </c>
      <c r="I1095" s="40" t="s">
        <v>9002</v>
      </c>
      <c r="J1095" s="45" t="str">
        <f t="shared" si="17"/>
        <v/>
      </c>
    </row>
    <row r="1096" spans="1:10" x14ac:dyDescent="0.25">
      <c r="A1096" s="43">
        <v>44963</v>
      </c>
      <c r="B1096" s="40" t="s">
        <v>11373</v>
      </c>
      <c r="C1096" s="40" t="s">
        <v>8992</v>
      </c>
      <c r="D1096" s="40" t="s">
        <v>10050</v>
      </c>
      <c r="E1096" s="38">
        <v>704013</v>
      </c>
      <c r="F1096" s="42" t="s">
        <v>8998</v>
      </c>
      <c r="G1096" s="38">
        <v>70401</v>
      </c>
      <c r="H1096" s="40" t="s">
        <v>9001</v>
      </c>
      <c r="I1096" s="40" t="s">
        <v>9002</v>
      </c>
      <c r="J1096" s="45" t="str">
        <f t="shared" si="17"/>
        <v/>
      </c>
    </row>
    <row r="1097" spans="1:10" x14ac:dyDescent="0.25">
      <c r="A1097" s="43">
        <v>44963</v>
      </c>
      <c r="B1097" s="40" t="s">
        <v>11374</v>
      </c>
      <c r="C1097" s="40" t="s">
        <v>8992</v>
      </c>
      <c r="D1097" s="40" t="s">
        <v>11375</v>
      </c>
      <c r="E1097" s="38">
        <v>1236130</v>
      </c>
      <c r="F1097" s="42" t="s">
        <v>8998</v>
      </c>
      <c r="G1097" s="38">
        <v>123613</v>
      </c>
      <c r="H1097" s="40" t="s">
        <v>9820</v>
      </c>
      <c r="I1097" s="40" t="s">
        <v>9821</v>
      </c>
      <c r="J1097" s="45" t="str">
        <f t="shared" si="17"/>
        <v/>
      </c>
    </row>
    <row r="1098" spans="1:10" x14ac:dyDescent="0.25">
      <c r="A1098" s="43">
        <v>44963</v>
      </c>
      <c r="B1098" s="40" t="s">
        <v>11376</v>
      </c>
      <c r="C1098" s="40" t="s">
        <v>8992</v>
      </c>
      <c r="D1098" s="40" t="s">
        <v>11377</v>
      </c>
      <c r="E1098" s="38">
        <v>1110580</v>
      </c>
      <c r="F1098" s="42" t="s">
        <v>8998</v>
      </c>
      <c r="G1098" s="38">
        <v>111058</v>
      </c>
      <c r="H1098" s="40" t="s">
        <v>9820</v>
      </c>
      <c r="I1098" s="40" t="s">
        <v>9821</v>
      </c>
      <c r="J1098" s="45" t="str">
        <f t="shared" si="17"/>
        <v/>
      </c>
    </row>
    <row r="1099" spans="1:10" x14ac:dyDescent="0.25">
      <c r="A1099" s="43">
        <v>44963</v>
      </c>
      <c r="B1099" s="40" t="s">
        <v>11378</v>
      </c>
      <c r="C1099" s="40" t="s">
        <v>8992</v>
      </c>
      <c r="D1099" s="40" t="s">
        <v>11379</v>
      </c>
      <c r="E1099" s="38">
        <v>1060500</v>
      </c>
      <c r="F1099" s="42" t="s">
        <v>8998</v>
      </c>
      <c r="G1099" s="38">
        <v>106050</v>
      </c>
      <c r="H1099" s="40" t="s">
        <v>9044</v>
      </c>
      <c r="I1099" s="40" t="s">
        <v>9045</v>
      </c>
      <c r="J1099" s="45" t="str">
        <f t="shared" si="17"/>
        <v/>
      </c>
    </row>
    <row r="1100" spans="1:10" x14ac:dyDescent="0.25">
      <c r="A1100" s="43">
        <v>44963</v>
      </c>
      <c r="B1100" s="40" t="s">
        <v>11380</v>
      </c>
      <c r="C1100" s="40" t="s">
        <v>8992</v>
      </c>
      <c r="D1100" s="40" t="s">
        <v>11381</v>
      </c>
      <c r="E1100" s="38">
        <v>1199746</v>
      </c>
      <c r="F1100" s="42" t="s">
        <v>8998</v>
      </c>
      <c r="G1100" s="38">
        <v>119975</v>
      </c>
      <c r="H1100" s="40" t="s">
        <v>10844</v>
      </c>
      <c r="I1100" s="40" t="s">
        <v>10845</v>
      </c>
      <c r="J1100" s="45" t="str">
        <f t="shared" si="17"/>
        <v/>
      </c>
    </row>
    <row r="1101" spans="1:10" x14ac:dyDescent="0.25">
      <c r="A1101" s="43">
        <v>44963</v>
      </c>
      <c r="B1101" s="40" t="s">
        <v>11144</v>
      </c>
      <c r="C1101" s="40" t="s">
        <v>8992</v>
      </c>
      <c r="D1101" s="40" t="s">
        <v>11382</v>
      </c>
      <c r="E1101" s="38">
        <v>1084874</v>
      </c>
      <c r="F1101" s="42" t="s">
        <v>8998</v>
      </c>
      <c r="G1101" s="38">
        <v>108487</v>
      </c>
      <c r="H1101" s="40" t="s">
        <v>10844</v>
      </c>
      <c r="I1101" s="40" t="s">
        <v>10845</v>
      </c>
      <c r="J1101" s="45" t="str">
        <f t="shared" si="17"/>
        <v/>
      </c>
    </row>
    <row r="1102" spans="1:10" x14ac:dyDescent="0.25">
      <c r="A1102" s="43">
        <v>44963</v>
      </c>
      <c r="B1102" s="40" t="s">
        <v>11383</v>
      </c>
      <c r="C1102" s="40" t="s">
        <v>8992</v>
      </c>
      <c r="D1102" s="40" t="s">
        <v>11384</v>
      </c>
      <c r="E1102" s="38">
        <v>1110580</v>
      </c>
      <c r="F1102" s="42" t="s">
        <v>8998</v>
      </c>
      <c r="G1102" s="38">
        <v>111058</v>
      </c>
      <c r="H1102" s="40" t="s">
        <v>10394</v>
      </c>
      <c r="I1102" s="40" t="s">
        <v>10395</v>
      </c>
      <c r="J1102" s="45" t="str">
        <f t="shared" si="17"/>
        <v/>
      </c>
    </row>
    <row r="1103" spans="1:10" x14ac:dyDescent="0.25">
      <c r="A1103" s="43">
        <v>44963</v>
      </c>
      <c r="B1103" s="40" t="s">
        <v>11385</v>
      </c>
      <c r="C1103" s="40" t="s">
        <v>8992</v>
      </c>
      <c r="D1103" s="40" t="s">
        <v>11386</v>
      </c>
      <c r="E1103" s="38">
        <v>962485</v>
      </c>
      <c r="F1103" s="42" t="s">
        <v>8998</v>
      </c>
      <c r="G1103" s="38">
        <v>96249</v>
      </c>
      <c r="H1103" s="40" t="s">
        <v>9024</v>
      </c>
      <c r="I1103" s="40" t="s">
        <v>9025</v>
      </c>
      <c r="J1103" s="45" t="str">
        <f t="shared" si="17"/>
        <v/>
      </c>
    </row>
    <row r="1104" spans="1:10" x14ac:dyDescent="0.25">
      <c r="A1104" s="43">
        <v>44963</v>
      </c>
      <c r="B1104" s="40" t="s">
        <v>11387</v>
      </c>
      <c r="C1104" s="40" t="s">
        <v>8992</v>
      </c>
      <c r="D1104" s="40" t="s">
        <v>11388</v>
      </c>
      <c r="E1104" s="38">
        <v>555290</v>
      </c>
      <c r="F1104" s="42" t="s">
        <v>8998</v>
      </c>
      <c r="G1104" s="38">
        <v>55529</v>
      </c>
      <c r="H1104" s="40" t="s">
        <v>9024</v>
      </c>
      <c r="I1104" s="40" t="s">
        <v>9025</v>
      </c>
      <c r="J1104" s="45" t="str">
        <f t="shared" si="17"/>
        <v/>
      </c>
    </row>
    <row r="1105" spans="1:10" x14ac:dyDescent="0.25">
      <c r="A1105" s="43">
        <v>44963</v>
      </c>
      <c r="B1105" s="40" t="s">
        <v>11389</v>
      </c>
      <c r="C1105" s="40" t="s">
        <v>8992</v>
      </c>
      <c r="D1105" s="40" t="s">
        <v>11390</v>
      </c>
      <c r="E1105" s="38">
        <v>2033025</v>
      </c>
      <c r="F1105" s="42" t="s">
        <v>8998</v>
      </c>
      <c r="G1105" s="38">
        <v>203303</v>
      </c>
      <c r="H1105" s="40" t="s">
        <v>9439</v>
      </c>
      <c r="I1105" s="40" t="s">
        <v>9440</v>
      </c>
      <c r="J1105" s="45" t="str">
        <f t="shared" si="17"/>
        <v/>
      </c>
    </row>
    <row r="1106" spans="1:10" x14ac:dyDescent="0.25">
      <c r="A1106" s="43">
        <v>44963</v>
      </c>
      <c r="B1106" s="40" t="s">
        <v>11391</v>
      </c>
      <c r="C1106" s="40" t="s">
        <v>8992</v>
      </c>
      <c r="D1106" s="40" t="s">
        <v>11392</v>
      </c>
      <c r="E1106" s="38">
        <v>1060500</v>
      </c>
      <c r="F1106" s="42" t="s">
        <v>8998</v>
      </c>
      <c r="G1106" s="38">
        <v>106050</v>
      </c>
      <c r="H1106" s="40" t="s">
        <v>9439</v>
      </c>
      <c r="I1106" s="40" t="s">
        <v>9440</v>
      </c>
      <c r="J1106" s="45" t="str">
        <f t="shared" si="17"/>
        <v/>
      </c>
    </row>
    <row r="1107" spans="1:10" x14ac:dyDescent="0.25">
      <c r="A1107" s="43">
        <v>44963</v>
      </c>
      <c r="B1107" s="40" t="s">
        <v>11393</v>
      </c>
      <c r="C1107" s="40" t="s">
        <v>8992</v>
      </c>
      <c r="D1107" s="40" t="s">
        <v>11394</v>
      </c>
      <c r="E1107" s="38">
        <v>1024249</v>
      </c>
      <c r="F1107" s="42" t="s">
        <v>8998</v>
      </c>
      <c r="G1107" s="38">
        <v>102425</v>
      </c>
      <c r="H1107" s="40" t="s">
        <v>10837</v>
      </c>
      <c r="I1107" s="40" t="s">
        <v>10838</v>
      </c>
      <c r="J1107" s="45" t="str">
        <f t="shared" si="17"/>
        <v/>
      </c>
    </row>
    <row r="1108" spans="1:10" x14ac:dyDescent="0.25">
      <c r="A1108" s="43">
        <v>44963</v>
      </c>
      <c r="B1108" s="40" t="s">
        <v>11395</v>
      </c>
      <c r="C1108" s="40" t="s">
        <v>8992</v>
      </c>
      <c r="D1108" s="40" t="s">
        <v>9237</v>
      </c>
      <c r="E1108" s="38">
        <v>695142</v>
      </c>
      <c r="F1108" s="42" t="s">
        <v>8998</v>
      </c>
      <c r="G1108" s="38">
        <v>69514</v>
      </c>
      <c r="H1108" s="40" t="s">
        <v>9001</v>
      </c>
      <c r="I1108" s="40" t="s">
        <v>9002</v>
      </c>
      <c r="J1108" s="45" t="str">
        <f t="shared" si="17"/>
        <v/>
      </c>
    </row>
    <row r="1109" spans="1:10" x14ac:dyDescent="0.25">
      <c r="A1109" s="43">
        <v>44963</v>
      </c>
      <c r="B1109" s="40" t="s">
        <v>11396</v>
      </c>
      <c r="C1109" s="40" t="s">
        <v>8992</v>
      </c>
      <c r="D1109" s="40" t="s">
        <v>11397</v>
      </c>
      <c r="E1109" s="38">
        <v>806200</v>
      </c>
      <c r="F1109" s="42" t="s">
        <v>8998</v>
      </c>
      <c r="G1109" s="38">
        <v>80620</v>
      </c>
      <c r="H1109" s="40" t="s">
        <v>9001</v>
      </c>
      <c r="I1109" s="40" t="s">
        <v>9002</v>
      </c>
      <c r="J1109" s="45" t="str">
        <f t="shared" si="17"/>
        <v/>
      </c>
    </row>
    <row r="1110" spans="1:10" x14ac:dyDescent="0.25">
      <c r="A1110" s="43">
        <v>44963</v>
      </c>
      <c r="B1110" s="40" t="s">
        <v>11398</v>
      </c>
      <c r="C1110" s="40" t="s">
        <v>8992</v>
      </c>
      <c r="D1110" s="40" t="s">
        <v>10194</v>
      </c>
      <c r="E1110" s="38">
        <v>1844890</v>
      </c>
      <c r="F1110" s="42" t="s">
        <v>8998</v>
      </c>
      <c r="G1110" s="38">
        <v>184489</v>
      </c>
      <c r="H1110" s="40" t="s">
        <v>9001</v>
      </c>
      <c r="I1110" s="40" t="s">
        <v>9002</v>
      </c>
      <c r="J1110" s="45" t="str">
        <f t="shared" si="17"/>
        <v/>
      </c>
    </row>
    <row r="1111" spans="1:10" x14ac:dyDescent="0.25">
      <c r="A1111" s="43">
        <v>44963</v>
      </c>
      <c r="B1111" s="40" t="s">
        <v>11399</v>
      </c>
      <c r="C1111" s="40" t="s">
        <v>8992</v>
      </c>
      <c r="D1111" s="40" t="s">
        <v>11400</v>
      </c>
      <c r="E1111" s="38">
        <v>1613034</v>
      </c>
      <c r="F1111" s="42" t="s">
        <v>8998</v>
      </c>
      <c r="G1111" s="38">
        <v>161303</v>
      </c>
      <c r="H1111" s="40" t="s">
        <v>9001</v>
      </c>
      <c r="I1111" s="40" t="s">
        <v>9002</v>
      </c>
      <c r="J1111" s="45" t="str">
        <f t="shared" si="17"/>
        <v/>
      </c>
    </row>
    <row r="1112" spans="1:10" x14ac:dyDescent="0.25">
      <c r="A1112" s="43">
        <v>44963</v>
      </c>
      <c r="B1112" s="40" t="s">
        <v>11401</v>
      </c>
      <c r="C1112" s="40" t="s">
        <v>8992</v>
      </c>
      <c r="D1112" s="40" t="s">
        <v>10178</v>
      </c>
      <c r="E1112" s="38">
        <v>806200</v>
      </c>
      <c r="F1112" s="42" t="s">
        <v>8998</v>
      </c>
      <c r="G1112" s="38">
        <v>80620</v>
      </c>
      <c r="H1112" s="40" t="s">
        <v>9001</v>
      </c>
      <c r="I1112" s="40" t="s">
        <v>9002</v>
      </c>
      <c r="J1112" s="45" t="str">
        <f t="shared" si="17"/>
        <v/>
      </c>
    </row>
    <row r="1113" spans="1:10" x14ac:dyDescent="0.25">
      <c r="A1113" s="43">
        <v>44963</v>
      </c>
      <c r="B1113" s="40" t="s">
        <v>11402</v>
      </c>
      <c r="C1113" s="40" t="s">
        <v>8992</v>
      </c>
      <c r="D1113" s="40" t="s">
        <v>11403</v>
      </c>
      <c r="E1113" s="38">
        <v>1173355</v>
      </c>
      <c r="F1113" s="42" t="s">
        <v>8998</v>
      </c>
      <c r="G1113" s="38">
        <v>117336</v>
      </c>
      <c r="H1113" s="40" t="s">
        <v>9001</v>
      </c>
      <c r="I1113" s="40" t="s">
        <v>9002</v>
      </c>
      <c r="J1113" s="45" t="str">
        <f t="shared" si="17"/>
        <v/>
      </c>
    </row>
    <row r="1114" spans="1:10" x14ac:dyDescent="0.25">
      <c r="A1114" s="43">
        <v>44963</v>
      </c>
      <c r="B1114" s="40" t="s">
        <v>11404</v>
      </c>
      <c r="C1114" s="40" t="s">
        <v>8992</v>
      </c>
      <c r="D1114" s="40" t="s">
        <v>9172</v>
      </c>
      <c r="E1114" s="38">
        <v>473026</v>
      </c>
      <c r="F1114" s="42" t="s">
        <v>8998</v>
      </c>
      <c r="G1114" s="38">
        <v>47303</v>
      </c>
      <c r="H1114" s="40" t="s">
        <v>9001</v>
      </c>
      <c r="I1114" s="40" t="s">
        <v>9002</v>
      </c>
      <c r="J1114" s="45" t="str">
        <f t="shared" si="17"/>
        <v/>
      </c>
    </row>
    <row r="1115" spans="1:10" x14ac:dyDescent="0.25">
      <c r="A1115" s="43">
        <v>44963</v>
      </c>
      <c r="B1115" s="40" t="s">
        <v>11405</v>
      </c>
      <c r="C1115" s="40" t="s">
        <v>8992</v>
      </c>
      <c r="D1115" s="40" t="s">
        <v>10103</v>
      </c>
      <c r="E1115" s="38">
        <v>636597</v>
      </c>
      <c r="F1115" s="42" t="s">
        <v>8998</v>
      </c>
      <c r="G1115" s="38">
        <v>63660</v>
      </c>
      <c r="H1115" s="40" t="s">
        <v>9001</v>
      </c>
      <c r="I1115" s="40" t="s">
        <v>9002</v>
      </c>
      <c r="J1115" s="45" t="str">
        <f t="shared" si="17"/>
        <v/>
      </c>
    </row>
    <row r="1116" spans="1:10" x14ac:dyDescent="0.25">
      <c r="A1116" s="43">
        <v>44963</v>
      </c>
      <c r="B1116" s="40" t="s">
        <v>11406</v>
      </c>
      <c r="C1116" s="40" t="s">
        <v>8992</v>
      </c>
      <c r="D1116" s="40" t="s">
        <v>10647</v>
      </c>
      <c r="E1116" s="38">
        <v>618065</v>
      </c>
      <c r="F1116" s="42" t="s">
        <v>8998</v>
      </c>
      <c r="G1116" s="38">
        <v>61807</v>
      </c>
      <c r="H1116" s="40" t="s">
        <v>9001</v>
      </c>
      <c r="I1116" s="40" t="s">
        <v>9002</v>
      </c>
      <c r="J1116" s="45" t="str">
        <f t="shared" si="17"/>
        <v/>
      </c>
    </row>
    <row r="1117" spans="1:10" x14ac:dyDescent="0.25">
      <c r="A1117" s="43">
        <v>44963</v>
      </c>
      <c r="B1117" s="40" t="s">
        <v>11407</v>
      </c>
      <c r="C1117" s="40" t="s">
        <v>8992</v>
      </c>
      <c r="D1117" s="40" t="s">
        <v>10107</v>
      </c>
      <c r="E1117" s="38">
        <v>584084</v>
      </c>
      <c r="F1117" s="42" t="s">
        <v>8998</v>
      </c>
      <c r="G1117" s="38">
        <v>58408</v>
      </c>
      <c r="H1117" s="40" t="s">
        <v>9001</v>
      </c>
      <c r="I1117" s="40" t="s">
        <v>9002</v>
      </c>
      <c r="J1117" s="45" t="str">
        <f t="shared" si="17"/>
        <v/>
      </c>
    </row>
    <row r="1118" spans="1:10" x14ac:dyDescent="0.25">
      <c r="A1118" s="43">
        <v>44963</v>
      </c>
      <c r="B1118" s="40" t="s">
        <v>11408</v>
      </c>
      <c r="C1118" s="40" t="s">
        <v>8992</v>
      </c>
      <c r="D1118" s="40" t="s">
        <v>10118</v>
      </c>
      <c r="E1118" s="38">
        <v>1106934</v>
      </c>
      <c r="F1118" s="42" t="s">
        <v>8998</v>
      </c>
      <c r="G1118" s="38">
        <v>110693</v>
      </c>
      <c r="H1118" s="40" t="s">
        <v>9001</v>
      </c>
      <c r="I1118" s="40" t="s">
        <v>9002</v>
      </c>
      <c r="J1118" s="45" t="str">
        <f t="shared" si="17"/>
        <v/>
      </c>
    </row>
    <row r="1119" spans="1:10" x14ac:dyDescent="0.25">
      <c r="A1119" s="43">
        <v>44963</v>
      </c>
      <c r="B1119" s="40" t="s">
        <v>11409</v>
      </c>
      <c r="C1119" s="40" t="s">
        <v>8992</v>
      </c>
      <c r="D1119" s="40" t="s">
        <v>11410</v>
      </c>
      <c r="E1119" s="38">
        <v>922445</v>
      </c>
      <c r="F1119" s="42" t="s">
        <v>8998</v>
      </c>
      <c r="G1119" s="38">
        <v>92245</v>
      </c>
      <c r="H1119" s="40" t="s">
        <v>9034</v>
      </c>
      <c r="I1119" s="40" t="s">
        <v>9035</v>
      </c>
      <c r="J1119" s="45" t="str">
        <f t="shared" si="17"/>
        <v/>
      </c>
    </row>
    <row r="1120" spans="1:10" x14ac:dyDescent="0.25">
      <c r="A1120" s="43">
        <v>44963</v>
      </c>
      <c r="B1120" s="40" t="s">
        <v>11411</v>
      </c>
      <c r="C1120" s="40" t="s">
        <v>8992</v>
      </c>
      <c r="D1120" s="40" t="s">
        <v>11412</v>
      </c>
      <c r="E1120" s="38">
        <v>1472394</v>
      </c>
      <c r="F1120" s="42" t="s">
        <v>8998</v>
      </c>
      <c r="G1120" s="38">
        <v>147239</v>
      </c>
      <c r="H1120" s="40" t="s">
        <v>9034</v>
      </c>
      <c r="I1120" s="40" t="s">
        <v>9035</v>
      </c>
      <c r="J1120" s="45" t="str">
        <f t="shared" si="17"/>
        <v/>
      </c>
    </row>
    <row r="1121" spans="1:10" x14ac:dyDescent="0.25">
      <c r="A1121" s="43">
        <v>44963</v>
      </c>
      <c r="B1121" s="40" t="s">
        <v>11413</v>
      </c>
      <c r="C1121" s="40" t="s">
        <v>8992</v>
      </c>
      <c r="D1121" s="40" t="s">
        <v>11414</v>
      </c>
      <c r="E1121" s="38">
        <v>1295741</v>
      </c>
      <c r="F1121" s="42" t="s">
        <v>8998</v>
      </c>
      <c r="G1121" s="38">
        <v>129574</v>
      </c>
      <c r="H1121" s="40" t="s">
        <v>9034</v>
      </c>
      <c r="I1121" s="40" t="s">
        <v>9035</v>
      </c>
      <c r="J1121" s="45" t="str">
        <f t="shared" si="17"/>
        <v/>
      </c>
    </row>
    <row r="1122" spans="1:10" x14ac:dyDescent="0.25">
      <c r="A1122" s="43">
        <v>44963</v>
      </c>
      <c r="B1122" s="40" t="s">
        <v>11415</v>
      </c>
      <c r="C1122" s="40" t="s">
        <v>8992</v>
      </c>
      <c r="D1122" s="40" t="s">
        <v>11416</v>
      </c>
      <c r="E1122" s="38">
        <v>775583</v>
      </c>
      <c r="F1122" s="42" t="s">
        <v>8998</v>
      </c>
      <c r="G1122" s="38">
        <v>77558</v>
      </c>
      <c r="H1122" s="40" t="s">
        <v>9034</v>
      </c>
      <c r="I1122" s="40" t="s">
        <v>9035</v>
      </c>
      <c r="J1122" s="45" t="str">
        <f t="shared" si="17"/>
        <v/>
      </c>
    </row>
    <row r="1123" spans="1:10" x14ac:dyDescent="0.25">
      <c r="A1123" s="43">
        <v>44963</v>
      </c>
      <c r="B1123" s="40" t="s">
        <v>11417</v>
      </c>
      <c r="C1123" s="40" t="s">
        <v>8992</v>
      </c>
      <c r="D1123" s="40" t="s">
        <v>11418</v>
      </c>
      <c r="E1123" s="38">
        <v>1844890</v>
      </c>
      <c r="F1123" s="42" t="s">
        <v>8998</v>
      </c>
      <c r="G1123" s="38">
        <v>184489</v>
      </c>
      <c r="H1123" s="40" t="s">
        <v>10394</v>
      </c>
      <c r="I1123" s="40" t="s">
        <v>10395</v>
      </c>
      <c r="J1123" s="45" t="str">
        <f t="shared" si="17"/>
        <v/>
      </c>
    </row>
    <row r="1124" spans="1:10" x14ac:dyDescent="0.25">
      <c r="A1124" s="43">
        <v>44963</v>
      </c>
      <c r="B1124" s="40" t="s">
        <v>11145</v>
      </c>
      <c r="C1124" s="40" t="s">
        <v>8992</v>
      </c>
      <c r="D1124" s="40" t="s">
        <v>11419</v>
      </c>
      <c r="E1124" s="38">
        <v>700329</v>
      </c>
      <c r="F1124" s="42" t="s">
        <v>8998</v>
      </c>
      <c r="G1124" s="38">
        <v>70033</v>
      </c>
      <c r="H1124" s="40" t="s">
        <v>9030</v>
      </c>
      <c r="I1124" s="40" t="s">
        <v>9031</v>
      </c>
      <c r="J1124" s="45" t="str">
        <f t="shared" si="17"/>
        <v/>
      </c>
    </row>
    <row r="1125" spans="1:10" x14ac:dyDescent="0.25">
      <c r="A1125" s="43">
        <v>44963</v>
      </c>
      <c r="B1125" s="40" t="s">
        <v>11420</v>
      </c>
      <c r="C1125" s="40" t="s">
        <v>8992</v>
      </c>
      <c r="D1125" s="40" t="s">
        <v>11421</v>
      </c>
      <c r="E1125" s="38">
        <v>2346710</v>
      </c>
      <c r="F1125" s="42" t="s">
        <v>8998</v>
      </c>
      <c r="G1125" s="38">
        <v>234671</v>
      </c>
      <c r="H1125" s="40" t="s">
        <v>9814</v>
      </c>
      <c r="I1125" s="40" t="s">
        <v>9815</v>
      </c>
      <c r="J1125" s="45" t="str">
        <f t="shared" si="17"/>
        <v/>
      </c>
    </row>
    <row r="1126" spans="1:10" x14ac:dyDescent="0.25">
      <c r="A1126" s="43">
        <v>44963</v>
      </c>
      <c r="B1126" s="40" t="s">
        <v>11422</v>
      </c>
      <c r="C1126" s="40" t="s">
        <v>8992</v>
      </c>
      <c r="D1126" s="40" t="s">
        <v>11423</v>
      </c>
      <c r="E1126" s="38">
        <v>962485</v>
      </c>
      <c r="F1126" s="42" t="s">
        <v>8998</v>
      </c>
      <c r="G1126" s="38">
        <v>96249</v>
      </c>
      <c r="H1126" s="40" t="s">
        <v>9034</v>
      </c>
      <c r="I1126" s="40" t="s">
        <v>9035</v>
      </c>
      <c r="J1126" s="45" t="str">
        <f t="shared" si="17"/>
        <v/>
      </c>
    </row>
    <row r="1127" spans="1:10" x14ac:dyDescent="0.25">
      <c r="A1127" s="43">
        <v>44963</v>
      </c>
      <c r="B1127" s="40" t="s">
        <v>11424</v>
      </c>
      <c r="C1127" s="40" t="s">
        <v>8992</v>
      </c>
      <c r="D1127" s="40" t="s">
        <v>11425</v>
      </c>
      <c r="E1127" s="38">
        <v>987780</v>
      </c>
      <c r="F1127" s="42" t="s">
        <v>8998</v>
      </c>
      <c r="G1127" s="38">
        <v>98778</v>
      </c>
      <c r="H1127" s="40" t="s">
        <v>9034</v>
      </c>
      <c r="I1127" s="40" t="s">
        <v>9035</v>
      </c>
      <c r="J1127" s="45" t="str">
        <f t="shared" si="17"/>
        <v/>
      </c>
    </row>
    <row r="1128" spans="1:10" x14ac:dyDescent="0.25">
      <c r="A1128" s="43">
        <v>44964</v>
      </c>
      <c r="B1128" s="40" t="s">
        <v>9066</v>
      </c>
      <c r="C1128" s="40" t="s">
        <v>9724</v>
      </c>
      <c r="D1128" s="40" t="s">
        <v>11444</v>
      </c>
      <c r="E1128" s="38">
        <v>-704222</v>
      </c>
      <c r="F1128" s="42" t="s">
        <v>8998</v>
      </c>
      <c r="G1128" s="38">
        <v>-70422</v>
      </c>
      <c r="H1128" s="40" t="s">
        <v>9725</v>
      </c>
      <c r="I1128" s="40" t="s">
        <v>9726</v>
      </c>
      <c r="J1128" s="45" t="str">
        <f t="shared" si="17"/>
        <v>ht</v>
      </c>
    </row>
    <row r="1129" spans="1:10" x14ac:dyDescent="0.25">
      <c r="A1129" s="43">
        <v>44964</v>
      </c>
      <c r="B1129" s="40" t="s">
        <v>9112</v>
      </c>
      <c r="C1129" s="40" t="s">
        <v>11445</v>
      </c>
      <c r="D1129" s="40" t="s">
        <v>8994</v>
      </c>
      <c r="E1129" s="38">
        <v>-94399</v>
      </c>
      <c r="F1129" s="42" t="s">
        <v>9114</v>
      </c>
      <c r="G1129" s="38">
        <v>-7552</v>
      </c>
      <c r="H1129" s="40" t="s">
        <v>11446</v>
      </c>
      <c r="I1129" s="40" t="s">
        <v>11447</v>
      </c>
      <c r="J1129" s="45" t="str">
        <f t="shared" si="17"/>
        <v>ht</v>
      </c>
    </row>
    <row r="1130" spans="1:10" x14ac:dyDescent="0.25">
      <c r="A1130" s="43">
        <v>44964</v>
      </c>
      <c r="B1130" s="40" t="s">
        <v>9293</v>
      </c>
      <c r="C1130" s="40" t="s">
        <v>10562</v>
      </c>
      <c r="D1130" s="40" t="s">
        <v>11448</v>
      </c>
      <c r="E1130" s="38">
        <v>-563674</v>
      </c>
      <c r="F1130" s="42" t="s">
        <v>9114</v>
      </c>
      <c r="G1130" s="38">
        <v>-45094</v>
      </c>
      <c r="H1130" s="40" t="s">
        <v>9284</v>
      </c>
      <c r="I1130" s="40" t="s">
        <v>9285</v>
      </c>
      <c r="J1130" s="45" t="str">
        <f t="shared" si="17"/>
        <v>ht</v>
      </c>
    </row>
    <row r="1131" spans="1:10" x14ac:dyDescent="0.25">
      <c r="A1131" s="43">
        <v>44964</v>
      </c>
      <c r="B1131" s="40" t="s">
        <v>9299</v>
      </c>
      <c r="C1131" s="40" t="s">
        <v>10562</v>
      </c>
      <c r="D1131" s="40" t="s">
        <v>11449</v>
      </c>
      <c r="E1131" s="38">
        <v>-222116</v>
      </c>
      <c r="F1131" s="42" t="s">
        <v>9114</v>
      </c>
      <c r="G1131" s="38">
        <v>-17769</v>
      </c>
      <c r="H1131" s="40" t="s">
        <v>9284</v>
      </c>
      <c r="I1131" s="40" t="s">
        <v>9285</v>
      </c>
      <c r="J1131" s="45" t="str">
        <f t="shared" si="17"/>
        <v>ht</v>
      </c>
    </row>
    <row r="1132" spans="1:10" x14ac:dyDescent="0.25">
      <c r="A1132" s="43">
        <v>44964</v>
      </c>
      <c r="B1132" s="40" t="s">
        <v>9325</v>
      </c>
      <c r="C1132" s="40" t="s">
        <v>9441</v>
      </c>
      <c r="D1132" s="40" t="s">
        <v>11450</v>
      </c>
      <c r="E1132" s="38">
        <v>-507500</v>
      </c>
      <c r="F1132" s="42" t="s">
        <v>9114</v>
      </c>
      <c r="G1132" s="38">
        <v>-40600</v>
      </c>
      <c r="H1132" s="40" t="s">
        <v>9034</v>
      </c>
      <c r="I1132" s="40" t="s">
        <v>9035</v>
      </c>
      <c r="J1132" s="45" t="str">
        <f t="shared" si="17"/>
        <v>ht</v>
      </c>
    </row>
    <row r="1133" spans="1:10" x14ac:dyDescent="0.25">
      <c r="A1133" s="43">
        <v>44964</v>
      </c>
      <c r="B1133" s="40" t="s">
        <v>9329</v>
      </c>
      <c r="C1133" s="40" t="s">
        <v>9441</v>
      </c>
      <c r="D1133" s="40" t="s">
        <v>11450</v>
      </c>
      <c r="E1133" s="38">
        <v>-97078</v>
      </c>
      <c r="F1133" s="42" t="s">
        <v>9114</v>
      </c>
      <c r="G1133" s="38">
        <v>-7766</v>
      </c>
      <c r="H1133" s="40" t="s">
        <v>9034</v>
      </c>
      <c r="I1133" s="40" t="s">
        <v>9035</v>
      </c>
      <c r="J1133" s="45" t="str">
        <f t="shared" si="17"/>
        <v>ht</v>
      </c>
    </row>
    <row r="1134" spans="1:10" x14ac:dyDescent="0.25">
      <c r="A1134" s="43">
        <v>44964</v>
      </c>
      <c r="B1134" s="40" t="s">
        <v>9333</v>
      </c>
      <c r="C1134" s="40" t="s">
        <v>9441</v>
      </c>
      <c r="D1134" s="40" t="s">
        <v>11450</v>
      </c>
      <c r="E1134" s="38">
        <v>-173382</v>
      </c>
      <c r="F1134" s="42" t="s">
        <v>9114</v>
      </c>
      <c r="G1134" s="38">
        <v>-13871</v>
      </c>
      <c r="H1134" s="40" t="s">
        <v>9034</v>
      </c>
      <c r="I1134" s="40" t="s">
        <v>9035</v>
      </c>
      <c r="J1134" s="45" t="str">
        <f t="shared" si="17"/>
        <v>ht</v>
      </c>
    </row>
    <row r="1135" spans="1:10" x14ac:dyDescent="0.25">
      <c r="A1135" s="43">
        <v>44964</v>
      </c>
      <c r="B1135" s="40" t="s">
        <v>9362</v>
      </c>
      <c r="C1135" s="40" t="s">
        <v>9441</v>
      </c>
      <c r="D1135" s="40" t="s">
        <v>11451</v>
      </c>
      <c r="E1135" s="38">
        <v>-574030</v>
      </c>
      <c r="F1135" s="42" t="s">
        <v>9114</v>
      </c>
      <c r="G1135" s="38">
        <v>-45922</v>
      </c>
      <c r="H1135" s="40" t="s">
        <v>9034</v>
      </c>
      <c r="I1135" s="40" t="s">
        <v>9035</v>
      </c>
      <c r="J1135" s="45" t="str">
        <f t="shared" si="17"/>
        <v>ht</v>
      </c>
    </row>
    <row r="1136" spans="1:10" x14ac:dyDescent="0.25">
      <c r="A1136" s="43">
        <v>44964</v>
      </c>
      <c r="B1136" s="40" t="s">
        <v>11158</v>
      </c>
      <c r="C1136" s="40" t="s">
        <v>9443</v>
      </c>
      <c r="D1136" s="40" t="s">
        <v>11452</v>
      </c>
      <c r="E1136" s="38">
        <v>-551805</v>
      </c>
      <c r="F1136" s="42" t="s">
        <v>8998</v>
      </c>
      <c r="G1136" s="38">
        <v>-55181</v>
      </c>
      <c r="H1136" s="40" t="s">
        <v>9001</v>
      </c>
      <c r="I1136" s="40" t="s">
        <v>9002</v>
      </c>
      <c r="J1136" s="45" t="str">
        <f t="shared" si="17"/>
        <v>ht</v>
      </c>
    </row>
    <row r="1137" spans="1:10" x14ac:dyDescent="0.25">
      <c r="A1137" s="43">
        <v>44964</v>
      </c>
      <c r="B1137" s="40" t="s">
        <v>11159</v>
      </c>
      <c r="C1137" s="40" t="s">
        <v>9443</v>
      </c>
      <c r="D1137" s="40" t="s">
        <v>11453</v>
      </c>
      <c r="E1137" s="38">
        <v>-851123</v>
      </c>
      <c r="F1137" s="42" t="s">
        <v>8998</v>
      </c>
      <c r="G1137" s="38">
        <v>-85112</v>
      </c>
      <c r="H1137" s="40" t="s">
        <v>9001</v>
      </c>
      <c r="I1137" s="40" t="s">
        <v>9002</v>
      </c>
      <c r="J1137" s="45" t="str">
        <f t="shared" si="17"/>
        <v>ht</v>
      </c>
    </row>
    <row r="1138" spans="1:10" x14ac:dyDescent="0.25">
      <c r="A1138" s="43">
        <v>44964</v>
      </c>
      <c r="B1138" s="40" t="s">
        <v>11160</v>
      </c>
      <c r="C1138" s="40" t="s">
        <v>9443</v>
      </c>
      <c r="D1138" s="40" t="s">
        <v>11454</v>
      </c>
      <c r="E1138" s="38">
        <v>-176400</v>
      </c>
      <c r="F1138" s="42" t="s">
        <v>8998</v>
      </c>
      <c r="G1138" s="38">
        <v>-17640</v>
      </c>
      <c r="H1138" s="40" t="s">
        <v>9001</v>
      </c>
      <c r="I1138" s="40" t="s">
        <v>9002</v>
      </c>
      <c r="J1138" s="45" t="str">
        <f t="shared" si="17"/>
        <v>ht</v>
      </c>
    </row>
    <row r="1139" spans="1:10" x14ac:dyDescent="0.25">
      <c r="A1139" s="43">
        <v>44964</v>
      </c>
      <c r="B1139" s="40" t="s">
        <v>11161</v>
      </c>
      <c r="C1139" s="40" t="s">
        <v>9443</v>
      </c>
      <c r="D1139" s="40" t="s">
        <v>11454</v>
      </c>
      <c r="E1139" s="38">
        <v>-1756783</v>
      </c>
      <c r="F1139" s="42" t="s">
        <v>8998</v>
      </c>
      <c r="G1139" s="38">
        <v>-175678</v>
      </c>
      <c r="H1139" s="40" t="s">
        <v>9001</v>
      </c>
      <c r="I1139" s="40" t="s">
        <v>9002</v>
      </c>
      <c r="J1139" s="45" t="str">
        <f t="shared" si="17"/>
        <v>ht</v>
      </c>
    </row>
    <row r="1140" spans="1:10" x14ac:dyDescent="0.25">
      <c r="A1140" s="43">
        <v>44964</v>
      </c>
      <c r="B1140" s="40" t="s">
        <v>11455</v>
      </c>
      <c r="C1140" s="40" t="s">
        <v>8992</v>
      </c>
      <c r="D1140" s="40" t="s">
        <v>9127</v>
      </c>
      <c r="E1140" s="38">
        <v>951239</v>
      </c>
      <c r="F1140" s="42" t="s">
        <v>8998</v>
      </c>
      <c r="G1140" s="38">
        <v>95124</v>
      </c>
      <c r="H1140" s="40" t="s">
        <v>9001</v>
      </c>
      <c r="I1140" s="40" t="s">
        <v>9002</v>
      </c>
      <c r="J1140" s="45" t="str">
        <f t="shared" si="17"/>
        <v/>
      </c>
    </row>
    <row r="1141" spans="1:10" x14ac:dyDescent="0.25">
      <c r="A1141" s="43">
        <v>44964</v>
      </c>
      <c r="B1141" s="40" t="s">
        <v>11456</v>
      </c>
      <c r="C1141" s="40" t="s">
        <v>8992</v>
      </c>
      <c r="D1141" s="40" t="s">
        <v>9123</v>
      </c>
      <c r="E1141" s="38">
        <v>926540</v>
      </c>
      <c r="F1141" s="42" t="s">
        <v>8998</v>
      </c>
      <c r="G1141" s="38">
        <v>92654</v>
      </c>
      <c r="H1141" s="40" t="s">
        <v>9001</v>
      </c>
      <c r="I1141" s="40" t="s">
        <v>9002</v>
      </c>
      <c r="J1141" s="45" t="str">
        <f t="shared" si="17"/>
        <v/>
      </c>
    </row>
    <row r="1142" spans="1:10" x14ac:dyDescent="0.25">
      <c r="A1142" s="43">
        <v>44964</v>
      </c>
      <c r="B1142" s="40" t="s">
        <v>11457</v>
      </c>
      <c r="C1142" s="40" t="s">
        <v>8992</v>
      </c>
      <c r="D1142" s="40" t="s">
        <v>9123</v>
      </c>
      <c r="E1142" s="38">
        <v>811387</v>
      </c>
      <c r="F1142" s="42" t="s">
        <v>8998</v>
      </c>
      <c r="G1142" s="38">
        <v>81139</v>
      </c>
      <c r="H1142" s="40" t="s">
        <v>9001</v>
      </c>
      <c r="I1142" s="40" t="s">
        <v>9002</v>
      </c>
      <c r="J1142" s="45" t="str">
        <f t="shared" si="17"/>
        <v/>
      </c>
    </row>
    <row r="1143" spans="1:10" x14ac:dyDescent="0.25">
      <c r="A1143" s="43">
        <v>44964</v>
      </c>
      <c r="B1143" s="40" t="s">
        <v>11146</v>
      </c>
      <c r="C1143" s="40" t="s">
        <v>8992</v>
      </c>
      <c r="D1143" s="40" t="s">
        <v>9121</v>
      </c>
      <c r="E1143" s="38">
        <v>806200</v>
      </c>
      <c r="F1143" s="42" t="s">
        <v>8998</v>
      </c>
      <c r="G1143" s="38">
        <v>80620</v>
      </c>
      <c r="H1143" s="40" t="s">
        <v>9001</v>
      </c>
      <c r="I1143" s="40" t="s">
        <v>9002</v>
      </c>
      <c r="J1143" s="45" t="str">
        <f t="shared" si="17"/>
        <v/>
      </c>
    </row>
    <row r="1144" spans="1:10" x14ac:dyDescent="0.25">
      <c r="A1144" s="43">
        <v>44964</v>
      </c>
      <c r="B1144" s="40" t="s">
        <v>11458</v>
      </c>
      <c r="C1144" s="40" t="s">
        <v>8992</v>
      </c>
      <c r="D1144" s="40" t="s">
        <v>11459</v>
      </c>
      <c r="E1144" s="38">
        <v>4781690</v>
      </c>
      <c r="F1144" s="42" t="s">
        <v>8998</v>
      </c>
      <c r="G1144" s="38">
        <v>478169</v>
      </c>
      <c r="H1144" s="40" t="s">
        <v>9498</v>
      </c>
      <c r="I1144" s="40" t="s">
        <v>9499</v>
      </c>
      <c r="J1144" s="45" t="str">
        <f t="shared" si="17"/>
        <v/>
      </c>
    </row>
    <row r="1145" spans="1:10" x14ac:dyDescent="0.25">
      <c r="A1145" s="43">
        <v>44964</v>
      </c>
      <c r="B1145" s="40" t="s">
        <v>11460</v>
      </c>
      <c r="C1145" s="40" t="s">
        <v>8992</v>
      </c>
      <c r="D1145" s="40" t="s">
        <v>11461</v>
      </c>
      <c r="E1145" s="38">
        <v>926129</v>
      </c>
      <c r="F1145" s="42" t="s">
        <v>8998</v>
      </c>
      <c r="G1145" s="38">
        <v>92613</v>
      </c>
      <c r="H1145" s="40" t="s">
        <v>9725</v>
      </c>
      <c r="I1145" s="40" t="s">
        <v>9726</v>
      </c>
      <c r="J1145" s="45" t="str">
        <f t="shared" si="17"/>
        <v/>
      </c>
    </row>
    <row r="1146" spans="1:10" x14ac:dyDescent="0.25">
      <c r="A1146" s="43">
        <v>44964</v>
      </c>
      <c r="B1146" s="40" t="s">
        <v>11462</v>
      </c>
      <c r="C1146" s="40" t="s">
        <v>8992</v>
      </c>
      <c r="D1146" s="40" t="s">
        <v>11463</v>
      </c>
      <c r="E1146" s="38">
        <v>704013</v>
      </c>
      <c r="F1146" s="42" t="s">
        <v>8998</v>
      </c>
      <c r="G1146" s="38">
        <v>70401</v>
      </c>
      <c r="H1146" s="40" t="s">
        <v>9725</v>
      </c>
      <c r="I1146" s="40" t="s">
        <v>9726</v>
      </c>
      <c r="J1146" s="45" t="str">
        <f t="shared" si="17"/>
        <v/>
      </c>
    </row>
    <row r="1147" spans="1:10" x14ac:dyDescent="0.25">
      <c r="A1147" s="43">
        <v>44964</v>
      </c>
      <c r="B1147" s="40" t="s">
        <v>11464</v>
      </c>
      <c r="C1147" s="40" t="s">
        <v>8992</v>
      </c>
      <c r="D1147" s="40" t="s">
        <v>10053</v>
      </c>
      <c r="E1147" s="38">
        <v>507744</v>
      </c>
      <c r="F1147" s="42" t="s">
        <v>8998</v>
      </c>
      <c r="G1147" s="38">
        <v>50774</v>
      </c>
      <c r="H1147" s="40" t="s">
        <v>9001</v>
      </c>
      <c r="I1147" s="40" t="s">
        <v>9002</v>
      </c>
      <c r="J1147" s="45" t="str">
        <f t="shared" si="17"/>
        <v/>
      </c>
    </row>
    <row r="1148" spans="1:10" x14ac:dyDescent="0.25">
      <c r="A1148" s="43">
        <v>44964</v>
      </c>
      <c r="B1148" s="40" t="s">
        <v>11465</v>
      </c>
      <c r="C1148" s="40" t="s">
        <v>8992</v>
      </c>
      <c r="D1148" s="40" t="s">
        <v>11466</v>
      </c>
      <c r="E1148" s="38">
        <v>3144098</v>
      </c>
      <c r="F1148" s="42" t="s">
        <v>8998</v>
      </c>
      <c r="G1148" s="38">
        <v>314410</v>
      </c>
      <c r="H1148" s="40" t="s">
        <v>9159</v>
      </c>
      <c r="I1148" s="40" t="s">
        <v>9160</v>
      </c>
      <c r="J1148" s="45" t="str">
        <f t="shared" si="17"/>
        <v/>
      </c>
    </row>
    <row r="1149" spans="1:10" x14ac:dyDescent="0.25">
      <c r="A1149" s="43">
        <v>44964</v>
      </c>
      <c r="B1149" s="40" t="s">
        <v>11467</v>
      </c>
      <c r="C1149" s="40" t="s">
        <v>8992</v>
      </c>
      <c r="D1149" s="40" t="s">
        <v>11468</v>
      </c>
      <c r="E1149" s="38">
        <v>2357956</v>
      </c>
      <c r="F1149" s="42" t="s">
        <v>8998</v>
      </c>
      <c r="G1149" s="38">
        <v>235796</v>
      </c>
      <c r="H1149" s="40" t="s">
        <v>9159</v>
      </c>
      <c r="I1149" s="40" t="s">
        <v>9160</v>
      </c>
      <c r="J1149" s="45" t="str">
        <f t="shared" si="17"/>
        <v/>
      </c>
    </row>
    <row r="1150" spans="1:10" x14ac:dyDescent="0.25">
      <c r="A1150" s="43">
        <v>44964</v>
      </c>
      <c r="B1150" s="40" t="s">
        <v>11469</v>
      </c>
      <c r="C1150" s="40" t="s">
        <v>8992</v>
      </c>
      <c r="D1150" s="40" t="s">
        <v>11470</v>
      </c>
      <c r="E1150" s="38">
        <v>5438235</v>
      </c>
      <c r="F1150" s="42" t="s">
        <v>8998</v>
      </c>
      <c r="G1150" s="38">
        <v>543824</v>
      </c>
      <c r="H1150" s="40" t="s">
        <v>9242</v>
      </c>
      <c r="I1150" s="40" t="s">
        <v>9243</v>
      </c>
      <c r="J1150" s="45" t="str">
        <f t="shared" si="17"/>
        <v/>
      </c>
    </row>
    <row r="1151" spans="1:10" x14ac:dyDescent="0.25">
      <c r="A1151" s="43">
        <v>44964</v>
      </c>
      <c r="B1151" s="40" t="s">
        <v>11471</v>
      </c>
      <c r="C1151" s="40" t="s">
        <v>8992</v>
      </c>
      <c r="D1151" s="40" t="s">
        <v>10288</v>
      </c>
      <c r="E1151" s="38">
        <v>5433215</v>
      </c>
      <c r="F1151" s="42" t="s">
        <v>8998</v>
      </c>
      <c r="G1151" s="38">
        <v>543322</v>
      </c>
      <c r="H1151" s="40" t="s">
        <v>9183</v>
      </c>
      <c r="I1151" s="40" t="s">
        <v>9184</v>
      </c>
      <c r="J1151" s="45" t="str">
        <f t="shared" si="17"/>
        <v/>
      </c>
    </row>
    <row r="1152" spans="1:10" x14ac:dyDescent="0.25">
      <c r="A1152" s="43">
        <v>44964</v>
      </c>
      <c r="B1152" s="40" t="s">
        <v>11147</v>
      </c>
      <c r="C1152" s="40" t="s">
        <v>8992</v>
      </c>
      <c r="D1152" s="40" t="s">
        <v>11472</v>
      </c>
      <c r="E1152" s="38">
        <v>2177107</v>
      </c>
      <c r="F1152" s="42" t="s">
        <v>8998</v>
      </c>
      <c r="G1152" s="38">
        <v>217711</v>
      </c>
      <c r="H1152" s="40" t="s">
        <v>9183</v>
      </c>
      <c r="I1152" s="40" t="s">
        <v>9184</v>
      </c>
      <c r="J1152" s="45" t="str">
        <f t="shared" si="17"/>
        <v/>
      </c>
    </row>
    <row r="1153" spans="1:10" x14ac:dyDescent="0.25">
      <c r="A1153" s="43">
        <v>44964</v>
      </c>
      <c r="B1153" s="40" t="s">
        <v>11473</v>
      </c>
      <c r="C1153" s="40" t="s">
        <v>8992</v>
      </c>
      <c r="D1153" s="40" t="s">
        <v>9929</v>
      </c>
      <c r="E1153" s="38">
        <v>1540510</v>
      </c>
      <c r="F1153" s="42" t="s">
        <v>8998</v>
      </c>
      <c r="G1153" s="38">
        <v>154051</v>
      </c>
      <c r="H1153" s="40" t="s">
        <v>9001</v>
      </c>
      <c r="I1153" s="40" t="s">
        <v>9002</v>
      </c>
      <c r="J1153" s="45" t="str">
        <f t="shared" si="17"/>
        <v/>
      </c>
    </row>
    <row r="1154" spans="1:10" x14ac:dyDescent="0.25">
      <c r="A1154" s="43">
        <v>44964</v>
      </c>
      <c r="B1154" s="40" t="s">
        <v>11474</v>
      </c>
      <c r="C1154" s="40" t="s">
        <v>8992</v>
      </c>
      <c r="D1154" s="40"/>
      <c r="E1154" s="38">
        <v>0</v>
      </c>
      <c r="F1154" s="42" t="s">
        <v>8998</v>
      </c>
      <c r="G1154" s="38">
        <v>0</v>
      </c>
      <c r="H1154" s="40" t="s">
        <v>9221</v>
      </c>
      <c r="I1154" s="40" t="s">
        <v>9222</v>
      </c>
      <c r="J1154" s="45" t="str">
        <f t="shared" si="17"/>
        <v/>
      </c>
    </row>
    <row r="1155" spans="1:10" x14ac:dyDescent="0.25">
      <c r="A1155" s="43">
        <v>44964</v>
      </c>
      <c r="B1155" s="40" t="s">
        <v>11475</v>
      </c>
      <c r="C1155" s="40" t="s">
        <v>8992</v>
      </c>
      <c r="D1155" s="40" t="s">
        <v>9194</v>
      </c>
      <c r="E1155" s="38">
        <v>1517775</v>
      </c>
      <c r="F1155" s="42" t="s">
        <v>8998</v>
      </c>
      <c r="G1155" s="38">
        <v>151778</v>
      </c>
      <c r="H1155" s="40" t="s">
        <v>9001</v>
      </c>
      <c r="I1155" s="40" t="s">
        <v>9002</v>
      </c>
      <c r="J1155" s="45" t="str">
        <f t="shared" si="17"/>
        <v/>
      </c>
    </row>
    <row r="1156" spans="1:10" x14ac:dyDescent="0.25">
      <c r="A1156" s="43">
        <v>44964</v>
      </c>
      <c r="B1156" s="40" t="s">
        <v>11476</v>
      </c>
      <c r="C1156" s="40" t="s">
        <v>8992</v>
      </c>
      <c r="D1156" s="40" t="s">
        <v>9925</v>
      </c>
      <c r="E1156" s="38">
        <v>709895</v>
      </c>
      <c r="F1156" s="42" t="s">
        <v>8998</v>
      </c>
      <c r="G1156" s="38">
        <v>70990</v>
      </c>
      <c r="H1156" s="40" t="s">
        <v>9001</v>
      </c>
      <c r="I1156" s="40" t="s">
        <v>9002</v>
      </c>
      <c r="J1156" s="45" t="str">
        <f t="shared" si="17"/>
        <v/>
      </c>
    </row>
    <row r="1157" spans="1:10" x14ac:dyDescent="0.25">
      <c r="A1157" s="43">
        <v>44964</v>
      </c>
      <c r="B1157" s="40" t="s">
        <v>11477</v>
      </c>
      <c r="C1157" s="40" t="s">
        <v>8992</v>
      </c>
      <c r="D1157" s="40" t="s">
        <v>9186</v>
      </c>
      <c r="E1157" s="38">
        <v>957191</v>
      </c>
      <c r="F1157" s="42" t="s">
        <v>8998</v>
      </c>
      <c r="G1157" s="38">
        <v>95719</v>
      </c>
      <c r="H1157" s="40" t="s">
        <v>9001</v>
      </c>
      <c r="I1157" s="40" t="s">
        <v>9002</v>
      </c>
      <c r="J1157" s="45" t="str">
        <f t="shared" ref="J1157:J1220" si="18">IF(E1157&lt;0,"ht","")</f>
        <v/>
      </c>
    </row>
    <row r="1158" spans="1:10" x14ac:dyDescent="0.25">
      <c r="A1158" s="43">
        <v>44964</v>
      </c>
      <c r="B1158" s="40" t="s">
        <v>11478</v>
      </c>
      <c r="C1158" s="40" t="s">
        <v>8992</v>
      </c>
      <c r="D1158" s="40" t="s">
        <v>10122</v>
      </c>
      <c r="E1158" s="38">
        <v>301092</v>
      </c>
      <c r="F1158" s="42" t="s">
        <v>8998</v>
      </c>
      <c r="G1158" s="38">
        <v>30109</v>
      </c>
      <c r="H1158" s="40" t="s">
        <v>9001</v>
      </c>
      <c r="I1158" s="40" t="s">
        <v>9002</v>
      </c>
      <c r="J1158" s="45" t="str">
        <f t="shared" si="18"/>
        <v/>
      </c>
    </row>
    <row r="1159" spans="1:10" x14ac:dyDescent="0.25">
      <c r="A1159" s="43">
        <v>44964</v>
      </c>
      <c r="B1159" s="40" t="s">
        <v>11479</v>
      </c>
      <c r="C1159" s="40" t="s">
        <v>8992</v>
      </c>
      <c r="D1159" s="40" t="s">
        <v>11480</v>
      </c>
      <c r="E1159" s="38">
        <v>553467</v>
      </c>
      <c r="F1159" s="42" t="s">
        <v>8998</v>
      </c>
      <c r="G1159" s="38">
        <v>55347</v>
      </c>
      <c r="H1159" s="40" t="s">
        <v>9001</v>
      </c>
      <c r="I1159" s="40" t="s">
        <v>9002</v>
      </c>
      <c r="J1159" s="45" t="str">
        <f t="shared" si="18"/>
        <v/>
      </c>
    </row>
    <row r="1160" spans="1:10" x14ac:dyDescent="0.25">
      <c r="A1160" s="43">
        <v>44964</v>
      </c>
      <c r="B1160" s="40" t="s">
        <v>11481</v>
      </c>
      <c r="C1160" s="40" t="s">
        <v>8992</v>
      </c>
      <c r="D1160" s="40" t="s">
        <v>11482</v>
      </c>
      <c r="E1160" s="38">
        <v>530250</v>
      </c>
      <c r="F1160" s="42" t="s">
        <v>8998</v>
      </c>
      <c r="G1160" s="38">
        <v>53025</v>
      </c>
      <c r="H1160" s="40" t="s">
        <v>9311</v>
      </c>
      <c r="I1160" s="40" t="s">
        <v>9312</v>
      </c>
      <c r="J1160" s="45" t="str">
        <f t="shared" si="18"/>
        <v/>
      </c>
    </row>
    <row r="1161" spans="1:10" x14ac:dyDescent="0.25">
      <c r="A1161" s="43">
        <v>44964</v>
      </c>
      <c r="B1161" s="40" t="s">
        <v>11483</v>
      </c>
      <c r="C1161" s="40" t="s">
        <v>8992</v>
      </c>
      <c r="D1161" s="40" t="s">
        <v>11484</v>
      </c>
      <c r="E1161" s="38">
        <v>1110580</v>
      </c>
      <c r="F1161" s="42" t="s">
        <v>8998</v>
      </c>
      <c r="G1161" s="38">
        <v>111058</v>
      </c>
      <c r="H1161" s="40" t="s">
        <v>9311</v>
      </c>
      <c r="I1161" s="40" t="s">
        <v>9312</v>
      </c>
      <c r="J1161" s="45" t="str">
        <f t="shared" si="18"/>
        <v/>
      </c>
    </row>
    <row r="1162" spans="1:10" x14ac:dyDescent="0.25">
      <c r="A1162" s="43">
        <v>44964</v>
      </c>
      <c r="B1162" s="40" t="s">
        <v>11485</v>
      </c>
      <c r="C1162" s="40" t="s">
        <v>8992</v>
      </c>
      <c r="D1162" s="40" t="s">
        <v>11486</v>
      </c>
      <c r="E1162" s="38">
        <v>4515764</v>
      </c>
      <c r="F1162" s="42" t="s">
        <v>8998</v>
      </c>
      <c r="G1162" s="38">
        <v>451576</v>
      </c>
      <c r="H1162" s="40" t="s">
        <v>9289</v>
      </c>
      <c r="I1162" s="40" t="s">
        <v>9290</v>
      </c>
      <c r="J1162" s="45" t="str">
        <f t="shared" si="18"/>
        <v/>
      </c>
    </row>
    <row r="1163" spans="1:10" x14ac:dyDescent="0.25">
      <c r="A1163" s="43">
        <v>44964</v>
      </c>
      <c r="B1163" s="40" t="s">
        <v>11148</v>
      </c>
      <c r="C1163" s="40" t="s">
        <v>8992</v>
      </c>
      <c r="D1163" s="40"/>
      <c r="E1163" s="38">
        <v>0</v>
      </c>
      <c r="F1163" s="42" t="s">
        <v>8998</v>
      </c>
      <c r="G1163" s="38">
        <v>0</v>
      </c>
      <c r="H1163" s="40" t="s">
        <v>9327</v>
      </c>
      <c r="I1163" s="40" t="s">
        <v>9328</v>
      </c>
      <c r="J1163" s="45" t="str">
        <f t="shared" si="18"/>
        <v/>
      </c>
    </row>
    <row r="1164" spans="1:10" x14ac:dyDescent="0.25">
      <c r="A1164" s="43">
        <v>44964</v>
      </c>
      <c r="B1164" s="40" t="s">
        <v>11487</v>
      </c>
      <c r="C1164" s="40" t="s">
        <v>8992</v>
      </c>
      <c r="D1164" s="40" t="s">
        <v>11488</v>
      </c>
      <c r="E1164" s="38">
        <v>734310</v>
      </c>
      <c r="F1164" s="42" t="s">
        <v>8998</v>
      </c>
      <c r="G1164" s="38">
        <v>73431</v>
      </c>
      <c r="H1164" s="40" t="s">
        <v>9337</v>
      </c>
      <c r="I1164" s="40" t="s">
        <v>9338</v>
      </c>
      <c r="J1164" s="45" t="str">
        <f t="shared" si="18"/>
        <v/>
      </c>
    </row>
    <row r="1165" spans="1:10" x14ac:dyDescent="0.25">
      <c r="A1165" s="43">
        <v>44964</v>
      </c>
      <c r="B1165" s="40" t="s">
        <v>11489</v>
      </c>
      <c r="C1165" s="40" t="s">
        <v>8992</v>
      </c>
      <c r="D1165" s="40" t="s">
        <v>11490</v>
      </c>
      <c r="E1165" s="38">
        <v>742350</v>
      </c>
      <c r="F1165" s="42" t="s">
        <v>8998</v>
      </c>
      <c r="G1165" s="38">
        <v>74235</v>
      </c>
      <c r="H1165" s="40" t="s">
        <v>9315</v>
      </c>
      <c r="I1165" s="40" t="s">
        <v>9316</v>
      </c>
      <c r="J1165" s="45" t="str">
        <f t="shared" si="18"/>
        <v/>
      </c>
    </row>
    <row r="1166" spans="1:10" x14ac:dyDescent="0.25">
      <c r="A1166" s="43">
        <v>44964</v>
      </c>
      <c r="B1166" s="40" t="s">
        <v>11491</v>
      </c>
      <c r="C1166" s="40" t="s">
        <v>8992</v>
      </c>
      <c r="D1166" s="40" t="s">
        <v>11492</v>
      </c>
      <c r="E1166" s="38">
        <v>4363416</v>
      </c>
      <c r="F1166" s="42" t="s">
        <v>8998</v>
      </c>
      <c r="G1166" s="38">
        <v>436342</v>
      </c>
      <c r="H1166" s="40" t="s">
        <v>9315</v>
      </c>
      <c r="I1166" s="40" t="s">
        <v>9316</v>
      </c>
      <c r="J1166" s="45" t="str">
        <f t="shared" si="18"/>
        <v/>
      </c>
    </row>
    <row r="1167" spans="1:10" x14ac:dyDescent="0.25">
      <c r="A1167" s="43">
        <v>44964</v>
      </c>
      <c r="B1167" s="40" t="s">
        <v>11493</v>
      </c>
      <c r="C1167" s="40" t="s">
        <v>8992</v>
      </c>
      <c r="D1167" s="40" t="s">
        <v>11494</v>
      </c>
      <c r="E1167" s="38">
        <v>1517775</v>
      </c>
      <c r="F1167" s="42" t="s">
        <v>8998</v>
      </c>
      <c r="G1167" s="38">
        <v>151778</v>
      </c>
      <c r="H1167" s="40" t="s">
        <v>9295</v>
      </c>
      <c r="I1167" s="40" t="s">
        <v>9296</v>
      </c>
      <c r="J1167" s="45" t="str">
        <f t="shared" si="18"/>
        <v/>
      </c>
    </row>
    <row r="1168" spans="1:10" x14ac:dyDescent="0.25">
      <c r="A1168" s="43">
        <v>44964</v>
      </c>
      <c r="B1168" s="40" t="s">
        <v>11495</v>
      </c>
      <c r="C1168" s="40" t="s">
        <v>8992</v>
      </c>
      <c r="D1168" s="40"/>
      <c r="E1168" s="38">
        <v>0</v>
      </c>
      <c r="F1168" s="42" t="s">
        <v>8998</v>
      </c>
      <c r="G1168" s="38">
        <v>0</v>
      </c>
      <c r="H1168" s="40" t="s">
        <v>9347</v>
      </c>
      <c r="I1168" s="40" t="s">
        <v>9348</v>
      </c>
      <c r="J1168" s="45" t="str">
        <f t="shared" si="18"/>
        <v/>
      </c>
    </row>
    <row r="1169" spans="1:10" x14ac:dyDescent="0.25">
      <c r="A1169" s="43">
        <v>44964</v>
      </c>
      <c r="B1169" s="40" t="s">
        <v>11496</v>
      </c>
      <c r="C1169" s="40" t="s">
        <v>8992</v>
      </c>
      <c r="D1169" s="40" t="s">
        <v>11497</v>
      </c>
      <c r="E1169" s="38">
        <v>1057110</v>
      </c>
      <c r="F1169" s="42" t="s">
        <v>8998</v>
      </c>
      <c r="G1169" s="38">
        <v>105711</v>
      </c>
      <c r="H1169" s="40" t="s">
        <v>9301</v>
      </c>
      <c r="I1169" s="40" t="s">
        <v>9302</v>
      </c>
      <c r="J1169" s="45" t="str">
        <f t="shared" si="18"/>
        <v/>
      </c>
    </row>
    <row r="1170" spans="1:10" x14ac:dyDescent="0.25">
      <c r="A1170" s="43">
        <v>44964</v>
      </c>
      <c r="B1170" s="40" t="s">
        <v>11498</v>
      </c>
      <c r="C1170" s="40" t="s">
        <v>8992</v>
      </c>
      <c r="D1170" s="40"/>
      <c r="E1170" s="38">
        <v>0</v>
      </c>
      <c r="F1170" s="42" t="s">
        <v>8998</v>
      </c>
      <c r="G1170" s="38">
        <v>0</v>
      </c>
      <c r="H1170" s="40" t="s">
        <v>9331</v>
      </c>
      <c r="I1170" s="40" t="s">
        <v>9332</v>
      </c>
      <c r="J1170" s="45" t="str">
        <f t="shared" si="18"/>
        <v/>
      </c>
    </row>
    <row r="1171" spans="1:10" x14ac:dyDescent="0.25">
      <c r="A1171" s="43">
        <v>44964</v>
      </c>
      <c r="B1171" s="40" t="s">
        <v>11499</v>
      </c>
      <c r="C1171" s="40" t="s">
        <v>8992</v>
      </c>
      <c r="D1171" s="40" t="s">
        <v>11500</v>
      </c>
      <c r="E1171" s="38">
        <v>734310</v>
      </c>
      <c r="F1171" s="42" t="s">
        <v>8998</v>
      </c>
      <c r="G1171" s="38">
        <v>73431</v>
      </c>
      <c r="H1171" s="40" t="s">
        <v>9355</v>
      </c>
      <c r="I1171" s="40" t="s">
        <v>9356</v>
      </c>
      <c r="J1171" s="45" t="str">
        <f t="shared" si="18"/>
        <v/>
      </c>
    </row>
    <row r="1172" spans="1:10" x14ac:dyDescent="0.25">
      <c r="A1172" s="43">
        <v>44964</v>
      </c>
      <c r="B1172" s="40" t="s">
        <v>11501</v>
      </c>
      <c r="C1172" s="40" t="s">
        <v>8992</v>
      </c>
      <c r="D1172" s="40" t="s">
        <v>11502</v>
      </c>
      <c r="E1172" s="38">
        <v>1061159</v>
      </c>
      <c r="F1172" s="42" t="s">
        <v>8998</v>
      </c>
      <c r="G1172" s="38">
        <v>106116</v>
      </c>
      <c r="H1172" s="40" t="s">
        <v>9284</v>
      </c>
      <c r="I1172" s="40" t="s">
        <v>9285</v>
      </c>
      <c r="J1172" s="45" t="str">
        <f t="shared" si="18"/>
        <v/>
      </c>
    </row>
    <row r="1173" spans="1:10" x14ac:dyDescent="0.25">
      <c r="A1173" s="43">
        <v>44964</v>
      </c>
      <c r="B1173" s="40" t="s">
        <v>11503</v>
      </c>
      <c r="C1173" s="40" t="s">
        <v>8992</v>
      </c>
      <c r="D1173" s="40" t="s">
        <v>11504</v>
      </c>
      <c r="E1173" s="38">
        <v>346763</v>
      </c>
      <c r="F1173" s="42" t="s">
        <v>8998</v>
      </c>
      <c r="G1173" s="38">
        <v>34676</v>
      </c>
      <c r="H1173" s="40" t="s">
        <v>9284</v>
      </c>
      <c r="I1173" s="40" t="s">
        <v>9285</v>
      </c>
      <c r="J1173" s="45" t="str">
        <f t="shared" si="18"/>
        <v/>
      </c>
    </row>
    <row r="1174" spans="1:10" x14ac:dyDescent="0.25">
      <c r="A1174" s="43">
        <v>44964</v>
      </c>
      <c r="B1174" s="40" t="s">
        <v>11505</v>
      </c>
      <c r="C1174" s="40" t="s">
        <v>8992</v>
      </c>
      <c r="D1174" s="40" t="s">
        <v>11506</v>
      </c>
      <c r="E1174" s="38">
        <v>1209488</v>
      </c>
      <c r="F1174" s="42" t="s">
        <v>8998</v>
      </c>
      <c r="G1174" s="38">
        <v>120949</v>
      </c>
      <c r="H1174" s="40" t="s">
        <v>9284</v>
      </c>
      <c r="I1174" s="40" t="s">
        <v>9285</v>
      </c>
      <c r="J1174" s="45" t="str">
        <f t="shared" si="18"/>
        <v/>
      </c>
    </row>
    <row r="1175" spans="1:10" x14ac:dyDescent="0.25">
      <c r="A1175" s="43">
        <v>44964</v>
      </c>
      <c r="B1175" s="40" t="s">
        <v>11507</v>
      </c>
      <c r="C1175" s="40" t="s">
        <v>8992</v>
      </c>
      <c r="D1175" s="40" t="s">
        <v>11508</v>
      </c>
      <c r="E1175" s="38">
        <v>1757856</v>
      </c>
      <c r="F1175" s="42" t="s">
        <v>8998</v>
      </c>
      <c r="G1175" s="38">
        <v>175786</v>
      </c>
      <c r="H1175" s="40" t="s">
        <v>9284</v>
      </c>
      <c r="I1175" s="40" t="s">
        <v>9285</v>
      </c>
      <c r="J1175" s="45" t="str">
        <f t="shared" si="18"/>
        <v/>
      </c>
    </row>
    <row r="1176" spans="1:10" x14ac:dyDescent="0.25">
      <c r="A1176" s="43">
        <v>44964</v>
      </c>
      <c r="B1176" s="40" t="s">
        <v>11509</v>
      </c>
      <c r="C1176" s="40" t="s">
        <v>8992</v>
      </c>
      <c r="D1176" s="40" t="s">
        <v>11510</v>
      </c>
      <c r="E1176" s="38">
        <v>1199281</v>
      </c>
      <c r="F1176" s="42" t="s">
        <v>8998</v>
      </c>
      <c r="G1176" s="38">
        <v>119928</v>
      </c>
      <c r="H1176" s="40" t="s">
        <v>9284</v>
      </c>
      <c r="I1176" s="40" t="s">
        <v>9285</v>
      </c>
      <c r="J1176" s="45" t="str">
        <f t="shared" si="18"/>
        <v/>
      </c>
    </row>
    <row r="1177" spans="1:10" x14ac:dyDescent="0.25">
      <c r="A1177" s="43">
        <v>44964</v>
      </c>
      <c r="B1177" s="40" t="s">
        <v>11165</v>
      </c>
      <c r="C1177" s="40" t="s">
        <v>8992</v>
      </c>
      <c r="D1177" s="40" t="s">
        <v>11511</v>
      </c>
      <c r="E1177" s="38">
        <v>4004307</v>
      </c>
      <c r="F1177" s="42" t="s">
        <v>8998</v>
      </c>
      <c r="G1177" s="38">
        <v>400431</v>
      </c>
      <c r="H1177" s="40" t="s">
        <v>9284</v>
      </c>
      <c r="I1177" s="40" t="s">
        <v>9285</v>
      </c>
      <c r="J1177" s="45" t="str">
        <f t="shared" si="18"/>
        <v/>
      </c>
    </row>
    <row r="1178" spans="1:10" x14ac:dyDescent="0.25">
      <c r="A1178" s="43">
        <v>44964</v>
      </c>
      <c r="B1178" s="40" t="s">
        <v>11512</v>
      </c>
      <c r="C1178" s="40" t="s">
        <v>8992</v>
      </c>
      <c r="D1178" s="40" t="s">
        <v>9380</v>
      </c>
      <c r="E1178" s="38">
        <v>1037890</v>
      </c>
      <c r="F1178" s="42" t="s">
        <v>8998</v>
      </c>
      <c r="G1178" s="38">
        <v>103789</v>
      </c>
      <c r="H1178" s="40" t="s">
        <v>9001</v>
      </c>
      <c r="I1178" s="40" t="s">
        <v>9002</v>
      </c>
      <c r="J1178" s="45" t="str">
        <f t="shared" si="18"/>
        <v/>
      </c>
    </row>
    <row r="1179" spans="1:10" x14ac:dyDescent="0.25">
      <c r="A1179" s="43">
        <v>44964</v>
      </c>
      <c r="B1179" s="40" t="s">
        <v>11513</v>
      </c>
      <c r="C1179" s="40" t="s">
        <v>8992</v>
      </c>
      <c r="D1179" s="40" t="s">
        <v>9255</v>
      </c>
      <c r="E1179" s="38">
        <v>1173355</v>
      </c>
      <c r="F1179" s="42" t="s">
        <v>8998</v>
      </c>
      <c r="G1179" s="38">
        <v>117336</v>
      </c>
      <c r="H1179" s="40" t="s">
        <v>9001</v>
      </c>
      <c r="I1179" s="40" t="s">
        <v>9002</v>
      </c>
      <c r="J1179" s="45" t="str">
        <f t="shared" si="18"/>
        <v/>
      </c>
    </row>
    <row r="1180" spans="1:10" x14ac:dyDescent="0.25">
      <c r="A1180" s="43">
        <v>44964</v>
      </c>
      <c r="B1180" s="40" t="s">
        <v>11514</v>
      </c>
      <c r="C1180" s="40" t="s">
        <v>8992</v>
      </c>
      <c r="D1180" s="40" t="s">
        <v>9253</v>
      </c>
      <c r="E1180" s="38">
        <v>367155</v>
      </c>
      <c r="F1180" s="42" t="s">
        <v>8998</v>
      </c>
      <c r="G1180" s="38">
        <v>36716</v>
      </c>
      <c r="H1180" s="40" t="s">
        <v>9001</v>
      </c>
      <c r="I1180" s="40" t="s">
        <v>9002</v>
      </c>
      <c r="J1180" s="45" t="str">
        <f t="shared" si="18"/>
        <v/>
      </c>
    </row>
    <row r="1181" spans="1:10" x14ac:dyDescent="0.25">
      <c r="A1181" s="43">
        <v>44964</v>
      </c>
      <c r="B1181" s="40" t="s">
        <v>11515</v>
      </c>
      <c r="C1181" s="40" t="s">
        <v>8992</v>
      </c>
      <c r="D1181" s="40" t="s">
        <v>11516</v>
      </c>
      <c r="E1181" s="38">
        <v>1091091</v>
      </c>
      <c r="F1181" s="42" t="s">
        <v>8998</v>
      </c>
      <c r="G1181" s="38">
        <v>109109</v>
      </c>
      <c r="H1181" s="40" t="s">
        <v>9001</v>
      </c>
      <c r="I1181" s="40" t="s">
        <v>9002</v>
      </c>
      <c r="J1181" s="45" t="str">
        <f t="shared" si="18"/>
        <v/>
      </c>
    </row>
    <row r="1182" spans="1:10" x14ac:dyDescent="0.25">
      <c r="A1182" s="43">
        <v>44964</v>
      </c>
      <c r="B1182" s="40" t="s">
        <v>11517</v>
      </c>
      <c r="C1182" s="40" t="s">
        <v>8992</v>
      </c>
      <c r="D1182" s="40" t="s">
        <v>11518</v>
      </c>
      <c r="E1182" s="38">
        <v>2143142</v>
      </c>
      <c r="F1182" s="42" t="s">
        <v>8998</v>
      </c>
      <c r="G1182" s="38">
        <v>214314</v>
      </c>
      <c r="H1182" s="40" t="s">
        <v>10921</v>
      </c>
      <c r="I1182" s="40" t="s">
        <v>10922</v>
      </c>
      <c r="J1182" s="45" t="str">
        <f t="shared" si="18"/>
        <v/>
      </c>
    </row>
    <row r="1183" spans="1:10" x14ac:dyDescent="0.25">
      <c r="A1183" s="43">
        <v>44965</v>
      </c>
      <c r="B1183" s="40" t="s">
        <v>9227</v>
      </c>
      <c r="C1183" s="40" t="s">
        <v>11522</v>
      </c>
      <c r="D1183" s="40" t="s">
        <v>11523</v>
      </c>
      <c r="E1183" s="38">
        <v>-110250</v>
      </c>
      <c r="F1183" s="42" t="s">
        <v>9114</v>
      </c>
      <c r="G1183" s="38">
        <v>-8820</v>
      </c>
      <c r="H1183" s="40" t="s">
        <v>9311</v>
      </c>
      <c r="I1183" s="40" t="s">
        <v>9312</v>
      </c>
      <c r="J1183" s="45" t="str">
        <f t="shared" si="18"/>
        <v>ht</v>
      </c>
    </row>
    <row r="1184" spans="1:10" x14ac:dyDescent="0.25">
      <c r="A1184" s="43">
        <v>44965</v>
      </c>
      <c r="B1184" s="40" t="s">
        <v>9369</v>
      </c>
      <c r="C1184" s="40" t="s">
        <v>10562</v>
      </c>
      <c r="D1184" s="40" t="s">
        <v>11524</v>
      </c>
      <c r="E1184" s="38">
        <v>-1096977</v>
      </c>
      <c r="F1184" s="42" t="s">
        <v>9114</v>
      </c>
      <c r="G1184" s="38">
        <v>-87758</v>
      </c>
      <c r="H1184" s="40" t="s">
        <v>9284</v>
      </c>
      <c r="I1184" s="40" t="s">
        <v>9285</v>
      </c>
      <c r="J1184" s="45" t="str">
        <f t="shared" si="18"/>
        <v>ht</v>
      </c>
    </row>
    <row r="1185" spans="1:10" x14ac:dyDescent="0.25">
      <c r="A1185" s="43">
        <v>44965</v>
      </c>
      <c r="B1185" s="40" t="s">
        <v>9371</v>
      </c>
      <c r="C1185" s="40" t="s">
        <v>10562</v>
      </c>
      <c r="D1185" s="40" t="s">
        <v>11525</v>
      </c>
      <c r="E1185" s="38">
        <v>-111058</v>
      </c>
      <c r="F1185" s="42" t="s">
        <v>9114</v>
      </c>
      <c r="G1185" s="38">
        <v>-8885</v>
      </c>
      <c r="H1185" s="40" t="s">
        <v>9284</v>
      </c>
      <c r="I1185" s="40" t="s">
        <v>9285</v>
      </c>
      <c r="J1185" s="45" t="str">
        <f t="shared" si="18"/>
        <v>ht</v>
      </c>
    </row>
    <row r="1186" spans="1:10" x14ac:dyDescent="0.25">
      <c r="A1186" s="43">
        <v>44965</v>
      </c>
      <c r="B1186" s="40" t="s">
        <v>9457</v>
      </c>
      <c r="C1186" s="40" t="s">
        <v>10562</v>
      </c>
      <c r="D1186" s="40" t="s">
        <v>11526</v>
      </c>
      <c r="E1186" s="38">
        <v>-407956</v>
      </c>
      <c r="F1186" s="42" t="s">
        <v>9114</v>
      </c>
      <c r="G1186" s="38">
        <v>-32636</v>
      </c>
      <c r="H1186" s="40" t="s">
        <v>9284</v>
      </c>
      <c r="I1186" s="40" t="s">
        <v>9285</v>
      </c>
      <c r="J1186" s="45" t="str">
        <f t="shared" si="18"/>
        <v>ht</v>
      </c>
    </row>
    <row r="1187" spans="1:10" x14ac:dyDescent="0.25">
      <c r="A1187" s="43">
        <v>44965</v>
      </c>
      <c r="B1187" s="40" t="s">
        <v>11154</v>
      </c>
      <c r="C1187" s="40" t="s">
        <v>9443</v>
      </c>
      <c r="D1187" s="40" t="s">
        <v>8994</v>
      </c>
      <c r="E1187" s="38">
        <v>-877525</v>
      </c>
      <c r="F1187" s="42" t="s">
        <v>9114</v>
      </c>
      <c r="G1187" s="38">
        <v>-70202</v>
      </c>
      <c r="H1187" s="40" t="s">
        <v>9001</v>
      </c>
      <c r="I1187" s="40" t="s">
        <v>9002</v>
      </c>
      <c r="J1187" s="45" t="str">
        <f t="shared" si="18"/>
        <v>ht</v>
      </c>
    </row>
    <row r="1188" spans="1:10" x14ac:dyDescent="0.25">
      <c r="A1188" s="43">
        <v>44965</v>
      </c>
      <c r="B1188" s="40" t="s">
        <v>11527</v>
      </c>
      <c r="C1188" s="40" t="s">
        <v>8992</v>
      </c>
      <c r="D1188" s="40" t="s">
        <v>10168</v>
      </c>
      <c r="E1188" s="38">
        <v>995876</v>
      </c>
      <c r="F1188" s="42" t="s">
        <v>8998</v>
      </c>
      <c r="G1188" s="38">
        <v>99588</v>
      </c>
      <c r="H1188" s="40" t="s">
        <v>9001</v>
      </c>
      <c r="I1188" s="40" t="s">
        <v>9002</v>
      </c>
      <c r="J1188" s="45" t="str">
        <f t="shared" si="18"/>
        <v/>
      </c>
    </row>
    <row r="1189" spans="1:10" x14ac:dyDescent="0.25">
      <c r="A1189" s="43">
        <v>44965</v>
      </c>
      <c r="B1189" s="40" t="s">
        <v>11528</v>
      </c>
      <c r="C1189" s="40" t="s">
        <v>8992</v>
      </c>
      <c r="D1189" s="40" t="s">
        <v>11529</v>
      </c>
      <c r="E1189" s="38">
        <v>737956</v>
      </c>
      <c r="F1189" s="42" t="s">
        <v>8998</v>
      </c>
      <c r="G1189" s="38">
        <v>73796</v>
      </c>
      <c r="H1189" s="40" t="s">
        <v>9001</v>
      </c>
      <c r="I1189" s="40" t="s">
        <v>9002</v>
      </c>
      <c r="J1189" s="45" t="str">
        <f t="shared" si="18"/>
        <v/>
      </c>
    </row>
    <row r="1190" spans="1:10" x14ac:dyDescent="0.25">
      <c r="A1190" s="43">
        <v>44965</v>
      </c>
      <c r="B1190" s="40" t="s">
        <v>11530</v>
      </c>
      <c r="C1190" s="40" t="s">
        <v>8992</v>
      </c>
      <c r="D1190" s="40" t="s">
        <v>10151</v>
      </c>
      <c r="E1190" s="38">
        <v>1356532</v>
      </c>
      <c r="F1190" s="42" t="s">
        <v>8998</v>
      </c>
      <c r="G1190" s="38">
        <v>135653</v>
      </c>
      <c r="H1190" s="40" t="s">
        <v>9001</v>
      </c>
      <c r="I1190" s="40" t="s">
        <v>9002</v>
      </c>
      <c r="J1190" s="45" t="str">
        <f t="shared" si="18"/>
        <v/>
      </c>
    </row>
    <row r="1191" spans="1:10" x14ac:dyDescent="0.25">
      <c r="A1191" s="43">
        <v>44965</v>
      </c>
      <c r="B1191" s="40" t="s">
        <v>11531</v>
      </c>
      <c r="C1191" s="40" t="s">
        <v>8992</v>
      </c>
      <c r="D1191" s="40" t="s">
        <v>11532</v>
      </c>
      <c r="E1191" s="38">
        <v>734310</v>
      </c>
      <c r="F1191" s="42" t="s">
        <v>8998</v>
      </c>
      <c r="G1191" s="38">
        <v>73431</v>
      </c>
      <c r="H1191" s="40" t="s">
        <v>9347</v>
      </c>
      <c r="I1191" s="40" t="s">
        <v>9348</v>
      </c>
      <c r="J1191" s="45" t="str">
        <f t="shared" si="18"/>
        <v/>
      </c>
    </row>
    <row r="1192" spans="1:10" x14ac:dyDescent="0.25">
      <c r="A1192" s="43">
        <v>44965</v>
      </c>
      <c r="B1192" s="40" t="s">
        <v>11533</v>
      </c>
      <c r="C1192" s="40" t="s">
        <v>8992</v>
      </c>
      <c r="D1192" s="40" t="s">
        <v>11534</v>
      </c>
      <c r="E1192" s="38">
        <v>2346710</v>
      </c>
      <c r="F1192" s="42" t="s">
        <v>8998</v>
      </c>
      <c r="G1192" s="38">
        <v>234671</v>
      </c>
      <c r="H1192" s="40" t="s">
        <v>9331</v>
      </c>
      <c r="I1192" s="40" t="s">
        <v>9332</v>
      </c>
      <c r="J1192" s="45" t="str">
        <f t="shared" si="18"/>
        <v/>
      </c>
    </row>
    <row r="1193" spans="1:10" x14ac:dyDescent="0.25">
      <c r="A1193" s="43">
        <v>44965</v>
      </c>
      <c r="B1193" s="40" t="s">
        <v>11535</v>
      </c>
      <c r="C1193" s="40" t="s">
        <v>8992</v>
      </c>
      <c r="D1193" s="40" t="s">
        <v>11536</v>
      </c>
      <c r="E1193" s="38">
        <v>3689780</v>
      </c>
      <c r="F1193" s="42" t="s">
        <v>8998</v>
      </c>
      <c r="G1193" s="38">
        <v>368978</v>
      </c>
      <c r="H1193" s="40" t="s">
        <v>9327</v>
      </c>
      <c r="I1193" s="40" t="s">
        <v>9328</v>
      </c>
      <c r="J1193" s="45" t="str">
        <f t="shared" si="18"/>
        <v/>
      </c>
    </row>
    <row r="1194" spans="1:10" x14ac:dyDescent="0.25">
      <c r="A1194" s="43">
        <v>44965</v>
      </c>
      <c r="B1194" s="40" t="s">
        <v>11537</v>
      </c>
      <c r="C1194" s="40" t="s">
        <v>8992</v>
      </c>
      <c r="D1194" s="40" t="s">
        <v>11538</v>
      </c>
      <c r="E1194" s="38">
        <v>3974475</v>
      </c>
      <c r="F1194" s="42" t="s">
        <v>8998</v>
      </c>
      <c r="G1194" s="38">
        <v>397448</v>
      </c>
      <c r="H1194" s="40" t="s">
        <v>9268</v>
      </c>
      <c r="I1194" s="40" t="s">
        <v>9269</v>
      </c>
      <c r="J1194" s="45" t="str">
        <f t="shared" si="18"/>
        <v/>
      </c>
    </row>
    <row r="1195" spans="1:10" x14ac:dyDescent="0.25">
      <c r="A1195" s="43">
        <v>44965</v>
      </c>
      <c r="B1195" s="40" t="s">
        <v>11539</v>
      </c>
      <c r="C1195" s="40" t="s">
        <v>8992</v>
      </c>
      <c r="D1195" s="40" t="s">
        <v>11540</v>
      </c>
      <c r="E1195" s="38">
        <v>589905</v>
      </c>
      <c r="F1195" s="42" t="s">
        <v>8998</v>
      </c>
      <c r="G1195" s="38">
        <v>58991</v>
      </c>
      <c r="H1195" s="40" t="s">
        <v>9725</v>
      </c>
      <c r="I1195" s="40" t="s">
        <v>9726</v>
      </c>
      <c r="J1195" s="45" t="str">
        <f t="shared" si="18"/>
        <v/>
      </c>
    </row>
    <row r="1196" spans="1:10" x14ac:dyDescent="0.25">
      <c r="A1196" s="43">
        <v>44965</v>
      </c>
      <c r="B1196" s="40" t="s">
        <v>11541</v>
      </c>
      <c r="C1196" s="40" t="s">
        <v>8992</v>
      </c>
      <c r="D1196" s="40" t="s">
        <v>9931</v>
      </c>
      <c r="E1196" s="38">
        <v>553467</v>
      </c>
      <c r="F1196" s="42" t="s">
        <v>8998</v>
      </c>
      <c r="G1196" s="38">
        <v>55347</v>
      </c>
      <c r="H1196" s="40" t="s">
        <v>9001</v>
      </c>
      <c r="I1196" s="40" t="s">
        <v>9002</v>
      </c>
      <c r="J1196" s="45" t="str">
        <f t="shared" si="18"/>
        <v/>
      </c>
    </row>
    <row r="1197" spans="1:10" x14ac:dyDescent="0.25">
      <c r="A1197" s="43">
        <v>44965</v>
      </c>
      <c r="B1197" s="40" t="s">
        <v>11542</v>
      </c>
      <c r="C1197" s="40" t="s">
        <v>8992</v>
      </c>
      <c r="D1197" s="40" t="s">
        <v>11480</v>
      </c>
      <c r="E1197" s="38">
        <v>704013</v>
      </c>
      <c r="F1197" s="42" t="s">
        <v>8998</v>
      </c>
      <c r="G1197" s="38">
        <v>70401</v>
      </c>
      <c r="H1197" s="40" t="s">
        <v>9001</v>
      </c>
      <c r="I1197" s="40" t="s">
        <v>9002</v>
      </c>
      <c r="J1197" s="45" t="str">
        <f t="shared" si="18"/>
        <v/>
      </c>
    </row>
    <row r="1198" spans="1:10" x14ac:dyDescent="0.25">
      <c r="A1198" s="43">
        <v>44965</v>
      </c>
      <c r="B1198" s="40" t="s">
        <v>11543</v>
      </c>
      <c r="C1198" s="40" t="s">
        <v>8992</v>
      </c>
      <c r="D1198" s="40" t="s">
        <v>9271</v>
      </c>
      <c r="E1198" s="38">
        <v>806200</v>
      </c>
      <c r="F1198" s="42" t="s">
        <v>8998</v>
      </c>
      <c r="G1198" s="38">
        <v>80620</v>
      </c>
      <c r="H1198" s="40" t="s">
        <v>9001</v>
      </c>
      <c r="I1198" s="40" t="s">
        <v>9002</v>
      </c>
      <c r="J1198" s="45" t="str">
        <f t="shared" si="18"/>
        <v/>
      </c>
    </row>
    <row r="1199" spans="1:10" x14ac:dyDescent="0.25">
      <c r="A1199" s="43">
        <v>44965</v>
      </c>
      <c r="B1199" s="40" t="s">
        <v>11544</v>
      </c>
      <c r="C1199" s="40" t="s">
        <v>8992</v>
      </c>
      <c r="D1199" s="40" t="s">
        <v>11545</v>
      </c>
      <c r="E1199" s="38">
        <v>3684540</v>
      </c>
      <c r="F1199" s="42" t="s">
        <v>8998</v>
      </c>
      <c r="G1199" s="38">
        <v>368454</v>
      </c>
      <c r="H1199" s="40" t="s">
        <v>9728</v>
      </c>
      <c r="I1199" s="40" t="s">
        <v>9729</v>
      </c>
      <c r="J1199" s="45" t="str">
        <f t="shared" si="18"/>
        <v/>
      </c>
    </row>
    <row r="1200" spans="1:10" x14ac:dyDescent="0.25">
      <c r="A1200" s="43">
        <v>44965</v>
      </c>
      <c r="B1200" s="40" t="s">
        <v>11546</v>
      </c>
      <c r="C1200" s="40" t="s">
        <v>8992</v>
      </c>
      <c r="D1200" s="40" t="s">
        <v>11547</v>
      </c>
      <c r="E1200" s="38">
        <v>1890675</v>
      </c>
      <c r="F1200" s="42" t="s">
        <v>8998</v>
      </c>
      <c r="G1200" s="38">
        <v>189068</v>
      </c>
      <c r="H1200" s="40" t="s">
        <v>11446</v>
      </c>
      <c r="I1200" s="40" t="s">
        <v>11447</v>
      </c>
      <c r="J1200" s="45" t="str">
        <f t="shared" si="18"/>
        <v/>
      </c>
    </row>
    <row r="1201" spans="1:10" x14ac:dyDescent="0.25">
      <c r="A1201" s="43">
        <v>44965</v>
      </c>
      <c r="B1201" s="40" t="s">
        <v>11548</v>
      </c>
      <c r="C1201" s="40" t="s">
        <v>8992</v>
      </c>
      <c r="D1201" s="40" t="s">
        <v>11549</v>
      </c>
      <c r="E1201" s="38">
        <v>1060500</v>
      </c>
      <c r="F1201" s="42" t="s">
        <v>8998</v>
      </c>
      <c r="G1201" s="38">
        <v>106050</v>
      </c>
      <c r="H1201" s="40" t="s">
        <v>9583</v>
      </c>
      <c r="I1201" s="40" t="s">
        <v>9584</v>
      </c>
      <c r="J1201" s="45" t="str">
        <f t="shared" si="18"/>
        <v/>
      </c>
    </row>
    <row r="1202" spans="1:10" x14ac:dyDescent="0.25">
      <c r="A1202" s="43">
        <v>44965</v>
      </c>
      <c r="B1202" s="40" t="s">
        <v>11550</v>
      </c>
      <c r="C1202" s="40" t="s">
        <v>8992</v>
      </c>
      <c r="D1202" s="40" t="s">
        <v>11551</v>
      </c>
      <c r="E1202" s="38">
        <v>1481830</v>
      </c>
      <c r="F1202" s="42" t="s">
        <v>8998</v>
      </c>
      <c r="G1202" s="38">
        <v>148183</v>
      </c>
      <c r="H1202" s="40" t="s">
        <v>9631</v>
      </c>
      <c r="I1202" s="40" t="s">
        <v>9632</v>
      </c>
      <c r="J1202" s="45" t="str">
        <f t="shared" si="18"/>
        <v/>
      </c>
    </row>
    <row r="1203" spans="1:10" x14ac:dyDescent="0.25">
      <c r="A1203" s="43">
        <v>44965</v>
      </c>
      <c r="B1203" s="40" t="s">
        <v>11552</v>
      </c>
      <c r="C1203" s="40" t="s">
        <v>8992</v>
      </c>
      <c r="D1203" s="40" t="s">
        <v>11553</v>
      </c>
      <c r="E1203" s="38">
        <v>15741420</v>
      </c>
      <c r="F1203" s="42" t="s">
        <v>8998</v>
      </c>
      <c r="G1203" s="38">
        <v>1574142</v>
      </c>
      <c r="H1203" s="40" t="s">
        <v>9601</v>
      </c>
      <c r="I1203" s="40" t="s">
        <v>9602</v>
      </c>
      <c r="J1203" s="45" t="str">
        <f t="shared" si="18"/>
        <v/>
      </c>
    </row>
    <row r="1204" spans="1:10" x14ac:dyDescent="0.25">
      <c r="A1204" s="43">
        <v>44965</v>
      </c>
      <c r="B1204" s="40" t="s">
        <v>11554</v>
      </c>
      <c r="C1204" s="40" t="s">
        <v>8992</v>
      </c>
      <c r="D1204" s="40" t="s">
        <v>11555</v>
      </c>
      <c r="E1204" s="38">
        <v>530250</v>
      </c>
      <c r="F1204" s="42" t="s">
        <v>8998</v>
      </c>
      <c r="G1204" s="38">
        <v>53025</v>
      </c>
      <c r="H1204" s="40" t="s">
        <v>9619</v>
      </c>
      <c r="I1204" s="40" t="s">
        <v>9620</v>
      </c>
      <c r="J1204" s="45" t="str">
        <f t="shared" si="18"/>
        <v/>
      </c>
    </row>
    <row r="1205" spans="1:10" x14ac:dyDescent="0.25">
      <c r="A1205" s="43">
        <v>44965</v>
      </c>
      <c r="B1205" s="40" t="s">
        <v>11556</v>
      </c>
      <c r="C1205" s="40" t="s">
        <v>8992</v>
      </c>
      <c r="D1205" s="40" t="s">
        <v>11557</v>
      </c>
      <c r="E1205" s="38">
        <v>1477735</v>
      </c>
      <c r="F1205" s="42" t="s">
        <v>8998</v>
      </c>
      <c r="G1205" s="38">
        <v>147774</v>
      </c>
      <c r="H1205" s="40" t="s">
        <v>9619</v>
      </c>
      <c r="I1205" s="40" t="s">
        <v>9620</v>
      </c>
      <c r="J1205" s="45" t="str">
        <f t="shared" si="18"/>
        <v/>
      </c>
    </row>
    <row r="1206" spans="1:10" x14ac:dyDescent="0.25">
      <c r="A1206" s="43">
        <v>44965</v>
      </c>
      <c r="B1206" s="40" t="s">
        <v>11558</v>
      </c>
      <c r="C1206" s="40" t="s">
        <v>8992</v>
      </c>
      <c r="D1206" s="40" t="s">
        <v>11559</v>
      </c>
      <c r="E1206" s="38">
        <v>530250</v>
      </c>
      <c r="F1206" s="42" t="s">
        <v>8998</v>
      </c>
      <c r="G1206" s="38">
        <v>53025</v>
      </c>
      <c r="H1206" s="40" t="s">
        <v>9607</v>
      </c>
      <c r="I1206" s="40" t="s">
        <v>9608</v>
      </c>
      <c r="J1206" s="45" t="str">
        <f t="shared" si="18"/>
        <v/>
      </c>
    </row>
    <row r="1207" spans="1:10" x14ac:dyDescent="0.25">
      <c r="A1207" s="43">
        <v>44965</v>
      </c>
      <c r="B1207" s="40" t="s">
        <v>11166</v>
      </c>
      <c r="C1207" s="40" t="s">
        <v>8992</v>
      </c>
      <c r="D1207" s="40" t="s">
        <v>11560</v>
      </c>
      <c r="E1207" s="38">
        <v>922445</v>
      </c>
      <c r="F1207" s="42" t="s">
        <v>8998</v>
      </c>
      <c r="G1207" s="38">
        <v>92245</v>
      </c>
      <c r="H1207" s="40" t="s">
        <v>9607</v>
      </c>
      <c r="I1207" s="40" t="s">
        <v>9608</v>
      </c>
      <c r="J1207" s="45" t="str">
        <f t="shared" si="18"/>
        <v/>
      </c>
    </row>
    <row r="1208" spans="1:10" x14ac:dyDescent="0.25">
      <c r="A1208" s="43">
        <v>44965</v>
      </c>
      <c r="B1208" s="40" t="s">
        <v>11561</v>
      </c>
      <c r="C1208" s="40" t="s">
        <v>8992</v>
      </c>
      <c r="D1208" s="40" t="s">
        <v>11562</v>
      </c>
      <c r="E1208" s="38">
        <v>3035550</v>
      </c>
      <c r="F1208" s="42" t="s">
        <v>8998</v>
      </c>
      <c r="G1208" s="38">
        <v>303555</v>
      </c>
      <c r="H1208" s="40" t="s">
        <v>9635</v>
      </c>
      <c r="I1208" s="40" t="s">
        <v>9636</v>
      </c>
      <c r="J1208" s="45" t="str">
        <f t="shared" si="18"/>
        <v/>
      </c>
    </row>
    <row r="1209" spans="1:10" x14ac:dyDescent="0.25">
      <c r="A1209" s="43">
        <v>44965</v>
      </c>
      <c r="B1209" s="40" t="s">
        <v>11563</v>
      </c>
      <c r="C1209" s="40" t="s">
        <v>8992</v>
      </c>
      <c r="D1209" s="40" t="s">
        <v>11564</v>
      </c>
      <c r="E1209" s="38">
        <v>9742210</v>
      </c>
      <c r="F1209" s="42" t="s">
        <v>8998</v>
      </c>
      <c r="G1209" s="38">
        <v>974221</v>
      </c>
      <c r="H1209" s="40" t="s">
        <v>9649</v>
      </c>
      <c r="I1209" s="40" t="s">
        <v>9650</v>
      </c>
      <c r="J1209" s="45" t="str">
        <f t="shared" si="18"/>
        <v/>
      </c>
    </row>
    <row r="1210" spans="1:10" x14ac:dyDescent="0.25">
      <c r="A1210" s="43">
        <v>44965</v>
      </c>
      <c r="B1210" s="40" t="s">
        <v>11565</v>
      </c>
      <c r="C1210" s="40" t="s">
        <v>8992</v>
      </c>
      <c r="D1210" s="40" t="s">
        <v>11566</v>
      </c>
      <c r="E1210" s="38">
        <v>5131350</v>
      </c>
      <c r="F1210" s="42" t="s">
        <v>8998</v>
      </c>
      <c r="G1210" s="38">
        <v>513135</v>
      </c>
      <c r="H1210" s="40" t="s">
        <v>9625</v>
      </c>
      <c r="I1210" s="40" t="s">
        <v>9626</v>
      </c>
      <c r="J1210" s="45" t="str">
        <f t="shared" si="18"/>
        <v/>
      </c>
    </row>
    <row r="1211" spans="1:10" x14ac:dyDescent="0.25">
      <c r="A1211" s="43">
        <v>44965</v>
      </c>
      <c r="B1211" s="40" t="s">
        <v>11567</v>
      </c>
      <c r="C1211" s="40" t="s">
        <v>8992</v>
      </c>
      <c r="D1211" s="40" t="s">
        <v>11568</v>
      </c>
      <c r="E1211" s="38">
        <v>5964160</v>
      </c>
      <c r="F1211" s="42" t="s">
        <v>8998</v>
      </c>
      <c r="G1211" s="38">
        <v>596416</v>
      </c>
      <c r="H1211" s="40" t="s">
        <v>9595</v>
      </c>
      <c r="I1211" s="40" t="s">
        <v>9596</v>
      </c>
      <c r="J1211" s="45" t="str">
        <f t="shared" si="18"/>
        <v/>
      </c>
    </row>
    <row r="1212" spans="1:10" x14ac:dyDescent="0.25">
      <c r="A1212" s="43">
        <v>44965</v>
      </c>
      <c r="B1212" s="40" t="s">
        <v>11569</v>
      </c>
      <c r="C1212" s="40" t="s">
        <v>8992</v>
      </c>
      <c r="D1212" s="40" t="s">
        <v>11570</v>
      </c>
      <c r="E1212" s="38">
        <v>4683190</v>
      </c>
      <c r="F1212" s="42" t="s">
        <v>8998</v>
      </c>
      <c r="G1212" s="38">
        <v>468319</v>
      </c>
      <c r="H1212" s="40" t="s">
        <v>10320</v>
      </c>
      <c r="I1212" s="40" t="s">
        <v>10321</v>
      </c>
      <c r="J1212" s="45" t="str">
        <f t="shared" si="18"/>
        <v/>
      </c>
    </row>
    <row r="1213" spans="1:10" x14ac:dyDescent="0.25">
      <c r="A1213" s="43">
        <v>44965</v>
      </c>
      <c r="B1213" s="40" t="s">
        <v>11571</v>
      </c>
      <c r="C1213" s="40" t="s">
        <v>8992</v>
      </c>
      <c r="D1213" s="40" t="s">
        <v>11572</v>
      </c>
      <c r="E1213" s="38">
        <v>1110580</v>
      </c>
      <c r="F1213" s="42" t="s">
        <v>8998</v>
      </c>
      <c r="G1213" s="38">
        <v>111058</v>
      </c>
      <c r="H1213" s="40" t="s">
        <v>9639</v>
      </c>
      <c r="I1213" s="40" t="s">
        <v>9640</v>
      </c>
      <c r="J1213" s="45" t="str">
        <f t="shared" si="18"/>
        <v/>
      </c>
    </row>
    <row r="1214" spans="1:10" x14ac:dyDescent="0.25">
      <c r="A1214" s="43">
        <v>44965</v>
      </c>
      <c r="B1214" s="40" t="s">
        <v>11573</v>
      </c>
      <c r="C1214" s="40" t="s">
        <v>8992</v>
      </c>
      <c r="D1214" s="40" t="s">
        <v>11574</v>
      </c>
      <c r="E1214" s="38">
        <v>1198465</v>
      </c>
      <c r="F1214" s="42" t="s">
        <v>8998</v>
      </c>
      <c r="G1214" s="38">
        <v>119847</v>
      </c>
      <c r="H1214" s="40" t="s">
        <v>9448</v>
      </c>
      <c r="I1214" s="40" t="s">
        <v>9449</v>
      </c>
      <c r="J1214" s="45" t="str">
        <f t="shared" si="18"/>
        <v/>
      </c>
    </row>
    <row r="1215" spans="1:10" x14ac:dyDescent="0.25">
      <c r="A1215" s="43">
        <v>44966</v>
      </c>
      <c r="B1215" s="40" t="s">
        <v>9461</v>
      </c>
      <c r="C1215" s="40" t="s">
        <v>10562</v>
      </c>
      <c r="D1215" s="40" t="s">
        <v>11576</v>
      </c>
      <c r="E1215" s="38">
        <v>-150546</v>
      </c>
      <c r="F1215" s="42" t="s">
        <v>9114</v>
      </c>
      <c r="G1215" s="38">
        <v>-12044</v>
      </c>
      <c r="H1215" s="40" t="s">
        <v>9284</v>
      </c>
      <c r="I1215" s="40" t="s">
        <v>9285</v>
      </c>
      <c r="J1215" s="45" t="str">
        <f t="shared" si="18"/>
        <v>ht</v>
      </c>
    </row>
    <row r="1216" spans="1:10" x14ac:dyDescent="0.25">
      <c r="A1216" s="43">
        <v>44966</v>
      </c>
      <c r="B1216" s="40" t="s">
        <v>9472</v>
      </c>
      <c r="C1216" s="40" t="s">
        <v>10562</v>
      </c>
      <c r="D1216" s="40" t="s">
        <v>11577</v>
      </c>
      <c r="E1216" s="38">
        <v>-614062</v>
      </c>
      <c r="F1216" s="42" t="s">
        <v>9114</v>
      </c>
      <c r="G1216" s="38">
        <v>-49125</v>
      </c>
      <c r="H1216" s="40" t="s">
        <v>9284</v>
      </c>
      <c r="I1216" s="40" t="s">
        <v>9285</v>
      </c>
      <c r="J1216" s="45" t="str">
        <f t="shared" si="18"/>
        <v>ht</v>
      </c>
    </row>
    <row r="1217" spans="1:10" x14ac:dyDescent="0.25">
      <c r="A1217" s="43">
        <v>44966</v>
      </c>
      <c r="B1217" s="40" t="s">
        <v>11370</v>
      </c>
      <c r="C1217" s="40" t="s">
        <v>9443</v>
      </c>
      <c r="D1217" s="40" t="s">
        <v>11578</v>
      </c>
      <c r="E1217" s="38">
        <v>-642860</v>
      </c>
      <c r="F1217" s="42" t="s">
        <v>9114</v>
      </c>
      <c r="G1217" s="38">
        <v>-51429</v>
      </c>
      <c r="H1217" s="40" t="s">
        <v>9001</v>
      </c>
      <c r="I1217" s="40" t="s">
        <v>9002</v>
      </c>
      <c r="J1217" s="45" t="str">
        <f t="shared" si="18"/>
        <v>ht</v>
      </c>
    </row>
    <row r="1218" spans="1:10" x14ac:dyDescent="0.25">
      <c r="A1218" s="43">
        <v>44966</v>
      </c>
      <c r="B1218" s="40" t="s">
        <v>11579</v>
      </c>
      <c r="C1218" s="40" t="s">
        <v>8992</v>
      </c>
      <c r="D1218" s="40" t="s">
        <v>11580</v>
      </c>
      <c r="E1218" s="38">
        <v>4647950</v>
      </c>
      <c r="F1218" s="42" t="s">
        <v>8998</v>
      </c>
      <c r="G1218" s="38">
        <v>464795</v>
      </c>
      <c r="H1218" s="40" t="s">
        <v>10376</v>
      </c>
      <c r="I1218" s="40" t="s">
        <v>10377</v>
      </c>
      <c r="J1218" s="45" t="str">
        <f t="shared" si="18"/>
        <v/>
      </c>
    </row>
    <row r="1219" spans="1:10" x14ac:dyDescent="0.25">
      <c r="A1219" s="43">
        <v>44966</v>
      </c>
      <c r="B1219" s="40" t="s">
        <v>11581</v>
      </c>
      <c r="C1219" s="40" t="s">
        <v>8992</v>
      </c>
      <c r="D1219" s="40"/>
      <c r="E1219" s="38">
        <v>0</v>
      </c>
      <c r="F1219" s="42" t="s">
        <v>8998</v>
      </c>
      <c r="G1219" s="38">
        <v>0</v>
      </c>
      <c r="H1219" s="40" t="s">
        <v>9001</v>
      </c>
      <c r="I1219" s="40" t="s">
        <v>9002</v>
      </c>
      <c r="J1219" s="45" t="str">
        <f t="shared" si="18"/>
        <v/>
      </c>
    </row>
    <row r="1220" spans="1:10" x14ac:dyDescent="0.25">
      <c r="A1220" s="43">
        <v>44966</v>
      </c>
      <c r="B1220" s="40" t="s">
        <v>11582</v>
      </c>
      <c r="C1220" s="40" t="s">
        <v>8992</v>
      </c>
      <c r="D1220" s="40" t="s">
        <v>9201</v>
      </c>
      <c r="E1220" s="38">
        <v>530250</v>
      </c>
      <c r="F1220" s="42" t="s">
        <v>8998</v>
      </c>
      <c r="G1220" s="38">
        <v>53025</v>
      </c>
      <c r="H1220" s="40" t="s">
        <v>9001</v>
      </c>
      <c r="I1220" s="40" t="s">
        <v>9002</v>
      </c>
      <c r="J1220" s="45" t="str">
        <f t="shared" si="18"/>
        <v/>
      </c>
    </row>
    <row r="1221" spans="1:10" x14ac:dyDescent="0.25">
      <c r="A1221" s="43">
        <v>44966</v>
      </c>
      <c r="B1221" s="40" t="s">
        <v>11585</v>
      </c>
      <c r="C1221" s="40" t="s">
        <v>8992</v>
      </c>
      <c r="D1221" s="40" t="s">
        <v>9201</v>
      </c>
      <c r="E1221" s="38">
        <v>1611475</v>
      </c>
      <c r="F1221" s="42" t="s">
        <v>8998</v>
      </c>
      <c r="G1221" s="38">
        <v>161148</v>
      </c>
      <c r="H1221" s="40" t="s">
        <v>9001</v>
      </c>
      <c r="I1221" s="40" t="s">
        <v>9002</v>
      </c>
      <c r="J1221" s="45" t="str">
        <f t="shared" ref="J1221:J1284" si="19">IF(E1221&lt;0,"ht","")</f>
        <v/>
      </c>
    </row>
    <row r="1222" spans="1:10" x14ac:dyDescent="0.25">
      <c r="A1222" s="43">
        <v>44966</v>
      </c>
      <c r="B1222" s="40" t="s">
        <v>11587</v>
      </c>
      <c r="C1222" s="40" t="s">
        <v>8992</v>
      </c>
      <c r="D1222" s="40" t="s">
        <v>9123</v>
      </c>
      <c r="E1222" s="38">
        <v>250910</v>
      </c>
      <c r="F1222" s="42" t="s">
        <v>8998</v>
      </c>
      <c r="G1222" s="38">
        <v>25091</v>
      </c>
      <c r="H1222" s="40" t="s">
        <v>9001</v>
      </c>
      <c r="I1222" s="40" t="s">
        <v>9002</v>
      </c>
      <c r="J1222" s="45" t="str">
        <f t="shared" si="19"/>
        <v/>
      </c>
    </row>
    <row r="1223" spans="1:10" x14ac:dyDescent="0.25">
      <c r="A1223" s="43">
        <v>44966</v>
      </c>
      <c r="B1223" s="40" t="s">
        <v>11588</v>
      </c>
      <c r="C1223" s="40" t="s">
        <v>8992</v>
      </c>
      <c r="D1223" s="40" t="s">
        <v>11589</v>
      </c>
      <c r="E1223" s="38">
        <v>3501645</v>
      </c>
      <c r="F1223" s="42" t="s">
        <v>8998</v>
      </c>
      <c r="G1223" s="38">
        <v>350165</v>
      </c>
      <c r="H1223" s="40" t="s">
        <v>9853</v>
      </c>
      <c r="I1223" s="40" t="s">
        <v>9854</v>
      </c>
      <c r="J1223" s="45" t="str">
        <f t="shared" si="19"/>
        <v/>
      </c>
    </row>
    <row r="1224" spans="1:10" x14ac:dyDescent="0.25">
      <c r="A1224" s="43">
        <v>44966</v>
      </c>
      <c r="B1224" s="40" t="s">
        <v>11590</v>
      </c>
      <c r="C1224" s="40" t="s">
        <v>8992</v>
      </c>
      <c r="D1224" s="40" t="s">
        <v>11591</v>
      </c>
      <c r="E1224" s="38">
        <v>3520065</v>
      </c>
      <c r="F1224" s="42" t="s">
        <v>8998</v>
      </c>
      <c r="G1224" s="38">
        <v>352007</v>
      </c>
      <c r="H1224" s="40" t="s">
        <v>9091</v>
      </c>
      <c r="I1224" s="40" t="s">
        <v>9092</v>
      </c>
      <c r="J1224" s="45" t="str">
        <f t="shared" si="19"/>
        <v/>
      </c>
    </row>
    <row r="1225" spans="1:10" x14ac:dyDescent="0.25">
      <c r="A1225" s="43">
        <v>44966</v>
      </c>
      <c r="B1225" s="40" t="s">
        <v>11592</v>
      </c>
      <c r="C1225" s="40" t="s">
        <v>8992</v>
      </c>
      <c r="D1225" s="40" t="s">
        <v>11593</v>
      </c>
      <c r="E1225" s="38">
        <v>1059916</v>
      </c>
      <c r="F1225" s="42" t="s">
        <v>8998</v>
      </c>
      <c r="G1225" s="38">
        <v>105992</v>
      </c>
      <c r="H1225" s="40" t="s">
        <v>9001</v>
      </c>
      <c r="I1225" s="40" t="s">
        <v>9002</v>
      </c>
      <c r="J1225" s="45" t="str">
        <f t="shared" si="19"/>
        <v/>
      </c>
    </row>
    <row r="1226" spans="1:10" x14ac:dyDescent="0.25">
      <c r="A1226" s="43">
        <v>44966</v>
      </c>
      <c r="B1226" s="40" t="s">
        <v>11594</v>
      </c>
      <c r="C1226" s="40" t="s">
        <v>8992</v>
      </c>
      <c r="D1226" s="40" t="s">
        <v>11595</v>
      </c>
      <c r="E1226" s="38">
        <v>5964160</v>
      </c>
      <c r="F1226" s="42" t="s">
        <v>8998</v>
      </c>
      <c r="G1226" s="38">
        <v>596416</v>
      </c>
      <c r="H1226" s="40" t="s">
        <v>10339</v>
      </c>
      <c r="I1226" s="40" t="s">
        <v>10340</v>
      </c>
      <c r="J1226" s="45" t="str">
        <f t="shared" si="19"/>
        <v/>
      </c>
    </row>
    <row r="1227" spans="1:10" x14ac:dyDescent="0.25">
      <c r="A1227" s="43">
        <v>44966</v>
      </c>
      <c r="B1227" s="40" t="s">
        <v>11596</v>
      </c>
      <c r="C1227" s="40" t="s">
        <v>8992</v>
      </c>
      <c r="D1227" s="40" t="s">
        <v>11597</v>
      </c>
      <c r="E1227" s="38">
        <v>1060500</v>
      </c>
      <c r="F1227" s="42" t="s">
        <v>8998</v>
      </c>
      <c r="G1227" s="38">
        <v>106050</v>
      </c>
      <c r="H1227" s="40" t="s">
        <v>9183</v>
      </c>
      <c r="I1227" s="40" t="s">
        <v>9184</v>
      </c>
      <c r="J1227" s="45" t="str">
        <f t="shared" si="19"/>
        <v/>
      </c>
    </row>
    <row r="1228" spans="1:10" x14ac:dyDescent="0.25">
      <c r="A1228" s="43">
        <v>44966</v>
      </c>
      <c r="B1228" s="40" t="s">
        <v>11598</v>
      </c>
      <c r="C1228" s="40" t="s">
        <v>8992</v>
      </c>
      <c r="D1228" s="40" t="s">
        <v>11599</v>
      </c>
      <c r="E1228" s="38">
        <v>555290</v>
      </c>
      <c r="F1228" s="42" t="s">
        <v>8998</v>
      </c>
      <c r="G1228" s="38">
        <v>55529</v>
      </c>
      <c r="H1228" s="40" t="s">
        <v>9725</v>
      </c>
      <c r="I1228" s="40" t="s">
        <v>9726</v>
      </c>
      <c r="J1228" s="45" t="str">
        <f t="shared" si="19"/>
        <v/>
      </c>
    </row>
    <row r="1229" spans="1:10" x14ac:dyDescent="0.25">
      <c r="A1229" s="43">
        <v>44966</v>
      </c>
      <c r="B1229" s="40" t="s">
        <v>11149</v>
      </c>
      <c r="C1229" s="40" t="s">
        <v>8992</v>
      </c>
      <c r="D1229" s="40" t="s">
        <v>9016</v>
      </c>
      <c r="E1229" s="38">
        <v>555290</v>
      </c>
      <c r="F1229" s="42" t="s">
        <v>8998</v>
      </c>
      <c r="G1229" s="38">
        <v>55529</v>
      </c>
      <c r="H1229" s="40" t="s">
        <v>9001</v>
      </c>
      <c r="I1229" s="40" t="s">
        <v>9002</v>
      </c>
      <c r="J1229" s="45" t="str">
        <f t="shared" si="19"/>
        <v/>
      </c>
    </row>
    <row r="1230" spans="1:10" x14ac:dyDescent="0.25">
      <c r="A1230" s="43">
        <v>44966</v>
      </c>
      <c r="B1230" s="40" t="s">
        <v>11600</v>
      </c>
      <c r="C1230" s="40" t="s">
        <v>8992</v>
      </c>
      <c r="D1230" s="40" t="s">
        <v>9239</v>
      </c>
      <c r="E1230" s="38">
        <v>834994</v>
      </c>
      <c r="F1230" s="42" t="s">
        <v>8998</v>
      </c>
      <c r="G1230" s="38">
        <v>83499</v>
      </c>
      <c r="H1230" s="40" t="s">
        <v>9001</v>
      </c>
      <c r="I1230" s="40" t="s">
        <v>9002</v>
      </c>
      <c r="J1230" s="45" t="str">
        <f t="shared" si="19"/>
        <v/>
      </c>
    </row>
    <row r="1231" spans="1:10" x14ac:dyDescent="0.25">
      <c r="A1231" s="43">
        <v>44966</v>
      </c>
      <c r="B1231" s="40" t="s">
        <v>11601</v>
      </c>
      <c r="C1231" s="40" t="s">
        <v>8992</v>
      </c>
      <c r="D1231" s="40" t="s">
        <v>11400</v>
      </c>
      <c r="E1231" s="38">
        <v>1851166</v>
      </c>
      <c r="F1231" s="42" t="s">
        <v>8998</v>
      </c>
      <c r="G1231" s="38">
        <v>185117</v>
      </c>
      <c r="H1231" s="40" t="s">
        <v>9001</v>
      </c>
      <c r="I1231" s="40" t="s">
        <v>9002</v>
      </c>
      <c r="J1231" s="45" t="str">
        <f t="shared" si="19"/>
        <v/>
      </c>
    </row>
    <row r="1232" spans="1:10" x14ac:dyDescent="0.25">
      <c r="A1232" s="43">
        <v>44966</v>
      </c>
      <c r="B1232" s="40" t="s">
        <v>11602</v>
      </c>
      <c r="C1232" s="40" t="s">
        <v>8992</v>
      </c>
      <c r="D1232" s="40" t="s">
        <v>11603</v>
      </c>
      <c r="E1232" s="38">
        <v>1177450</v>
      </c>
      <c r="F1232" s="42" t="s">
        <v>8998</v>
      </c>
      <c r="G1232" s="38">
        <v>117745</v>
      </c>
      <c r="H1232" s="40" t="s">
        <v>9001</v>
      </c>
      <c r="I1232" s="40" t="s">
        <v>9002</v>
      </c>
      <c r="J1232" s="45" t="str">
        <f t="shared" si="19"/>
        <v/>
      </c>
    </row>
    <row r="1233" spans="1:10" x14ac:dyDescent="0.25">
      <c r="A1233" s="43">
        <v>44966</v>
      </c>
      <c r="B1233" s="40" t="s">
        <v>11604</v>
      </c>
      <c r="C1233" s="40" t="s">
        <v>8992</v>
      </c>
      <c r="D1233" s="40" t="s">
        <v>11603</v>
      </c>
      <c r="E1233" s="38">
        <v>530250</v>
      </c>
      <c r="F1233" s="42" t="s">
        <v>8998</v>
      </c>
      <c r="G1233" s="38">
        <v>53025</v>
      </c>
      <c r="H1233" s="40" t="s">
        <v>9001</v>
      </c>
      <c r="I1233" s="40" t="s">
        <v>9002</v>
      </c>
      <c r="J1233" s="45" t="str">
        <f t="shared" si="19"/>
        <v/>
      </c>
    </row>
    <row r="1234" spans="1:10" x14ac:dyDescent="0.25">
      <c r="A1234" s="43">
        <v>44966</v>
      </c>
      <c r="B1234" s="40" t="s">
        <v>11605</v>
      </c>
      <c r="C1234" s="40" t="s">
        <v>8992</v>
      </c>
      <c r="D1234" s="40" t="s">
        <v>11606</v>
      </c>
      <c r="E1234" s="38">
        <v>250910</v>
      </c>
      <c r="F1234" s="42" t="s">
        <v>8998</v>
      </c>
      <c r="G1234" s="38">
        <v>25091</v>
      </c>
      <c r="H1234" s="40" t="s">
        <v>9001</v>
      </c>
      <c r="I1234" s="40" t="s">
        <v>9002</v>
      </c>
      <c r="J1234" s="45" t="str">
        <f t="shared" si="19"/>
        <v/>
      </c>
    </row>
    <row r="1235" spans="1:10" x14ac:dyDescent="0.25">
      <c r="A1235" s="43">
        <v>44966</v>
      </c>
      <c r="B1235" s="40" t="s">
        <v>11150</v>
      </c>
      <c r="C1235" s="40" t="s">
        <v>8992</v>
      </c>
      <c r="D1235" s="40" t="s">
        <v>9203</v>
      </c>
      <c r="E1235" s="38">
        <v>333174</v>
      </c>
      <c r="F1235" s="42" t="s">
        <v>8998</v>
      </c>
      <c r="G1235" s="38">
        <v>33317</v>
      </c>
      <c r="H1235" s="40" t="s">
        <v>9001</v>
      </c>
      <c r="I1235" s="40" t="s">
        <v>9002</v>
      </c>
      <c r="J1235" s="45" t="str">
        <f t="shared" si="19"/>
        <v/>
      </c>
    </row>
    <row r="1236" spans="1:10" x14ac:dyDescent="0.25">
      <c r="A1236" s="43">
        <v>44966</v>
      </c>
      <c r="B1236" s="40" t="s">
        <v>11607</v>
      </c>
      <c r="C1236" s="40" t="s">
        <v>8992</v>
      </c>
      <c r="D1236" s="40" t="s">
        <v>9261</v>
      </c>
      <c r="E1236" s="38">
        <v>584084</v>
      </c>
      <c r="F1236" s="42" t="s">
        <v>8998</v>
      </c>
      <c r="G1236" s="38">
        <v>58408</v>
      </c>
      <c r="H1236" s="40" t="s">
        <v>9001</v>
      </c>
      <c r="I1236" s="40" t="s">
        <v>9002</v>
      </c>
      <c r="J1236" s="45" t="str">
        <f t="shared" si="19"/>
        <v/>
      </c>
    </row>
    <row r="1237" spans="1:10" x14ac:dyDescent="0.25">
      <c r="A1237" s="43">
        <v>44966</v>
      </c>
      <c r="B1237" s="40" t="s">
        <v>11608</v>
      </c>
      <c r="C1237" s="40" t="s">
        <v>8992</v>
      </c>
      <c r="D1237" s="40" t="s">
        <v>9363</v>
      </c>
      <c r="E1237" s="38">
        <v>555290</v>
      </c>
      <c r="F1237" s="42" t="s">
        <v>8998</v>
      </c>
      <c r="G1237" s="38">
        <v>55529</v>
      </c>
      <c r="H1237" s="40" t="s">
        <v>9001</v>
      </c>
      <c r="I1237" s="40" t="s">
        <v>9002</v>
      </c>
      <c r="J1237" s="45" t="str">
        <f t="shared" si="19"/>
        <v/>
      </c>
    </row>
    <row r="1238" spans="1:10" x14ac:dyDescent="0.25">
      <c r="A1238" s="43">
        <v>44966</v>
      </c>
      <c r="B1238" s="40" t="s">
        <v>11609</v>
      </c>
      <c r="C1238" s="40" t="s">
        <v>8992</v>
      </c>
      <c r="D1238" s="40" t="s">
        <v>9378</v>
      </c>
      <c r="E1238" s="38">
        <v>1057110</v>
      </c>
      <c r="F1238" s="42" t="s">
        <v>8998</v>
      </c>
      <c r="G1238" s="38">
        <v>105711</v>
      </c>
      <c r="H1238" s="40" t="s">
        <v>9001</v>
      </c>
      <c r="I1238" s="40" t="s">
        <v>9002</v>
      </c>
      <c r="J1238" s="45" t="str">
        <f t="shared" si="19"/>
        <v/>
      </c>
    </row>
    <row r="1239" spans="1:10" x14ac:dyDescent="0.25">
      <c r="A1239" s="43">
        <v>44966</v>
      </c>
      <c r="B1239" s="40" t="s">
        <v>11610</v>
      </c>
      <c r="C1239" s="40" t="s">
        <v>8992</v>
      </c>
      <c r="D1239" s="40" t="s">
        <v>11611</v>
      </c>
      <c r="E1239" s="38">
        <v>2247770</v>
      </c>
      <c r="F1239" s="42" t="s">
        <v>8998</v>
      </c>
      <c r="G1239" s="38">
        <v>224777</v>
      </c>
      <c r="H1239" s="40" t="s">
        <v>9558</v>
      </c>
      <c r="I1239" s="40" t="s">
        <v>9559</v>
      </c>
      <c r="J1239" s="45" t="str">
        <f t="shared" si="19"/>
        <v/>
      </c>
    </row>
    <row r="1240" spans="1:10" x14ac:dyDescent="0.25">
      <c r="A1240" s="43">
        <v>44966</v>
      </c>
      <c r="B1240" s="40" t="s">
        <v>11612</v>
      </c>
      <c r="C1240" s="40" t="s">
        <v>8992</v>
      </c>
      <c r="D1240" s="40" t="s">
        <v>11613</v>
      </c>
      <c r="E1240" s="38">
        <v>1612400</v>
      </c>
      <c r="F1240" s="42" t="s">
        <v>8998</v>
      </c>
      <c r="G1240" s="38">
        <v>161240</v>
      </c>
      <c r="H1240" s="40" t="s">
        <v>9558</v>
      </c>
      <c r="I1240" s="40" t="s">
        <v>9559</v>
      </c>
      <c r="J1240" s="45" t="str">
        <f t="shared" si="19"/>
        <v/>
      </c>
    </row>
    <row r="1241" spans="1:10" x14ac:dyDescent="0.25">
      <c r="A1241" s="43">
        <v>44966</v>
      </c>
      <c r="B1241" s="40" t="s">
        <v>11614</v>
      </c>
      <c r="C1241" s="40" t="s">
        <v>8992</v>
      </c>
      <c r="D1241" s="40" t="s">
        <v>11615</v>
      </c>
      <c r="E1241" s="38">
        <v>2458640</v>
      </c>
      <c r="F1241" s="42" t="s">
        <v>8998</v>
      </c>
      <c r="G1241" s="38">
        <v>245864</v>
      </c>
      <c r="H1241" s="40" t="s">
        <v>9755</v>
      </c>
      <c r="I1241" s="40" t="s">
        <v>9756</v>
      </c>
      <c r="J1241" s="45" t="str">
        <f t="shared" si="19"/>
        <v/>
      </c>
    </row>
    <row r="1242" spans="1:10" x14ac:dyDescent="0.25">
      <c r="A1242" s="43">
        <v>44966</v>
      </c>
      <c r="B1242" s="40" t="s">
        <v>11616</v>
      </c>
      <c r="C1242" s="40" t="s">
        <v>8992</v>
      </c>
      <c r="D1242" s="40" t="s">
        <v>11617</v>
      </c>
      <c r="E1242" s="38">
        <v>1956820</v>
      </c>
      <c r="F1242" s="42" t="s">
        <v>8998</v>
      </c>
      <c r="G1242" s="38">
        <v>195682</v>
      </c>
      <c r="H1242" s="40" t="s">
        <v>9755</v>
      </c>
      <c r="I1242" s="40" t="s">
        <v>9756</v>
      </c>
      <c r="J1242" s="45" t="str">
        <f t="shared" si="19"/>
        <v/>
      </c>
    </row>
    <row r="1243" spans="1:10" x14ac:dyDescent="0.25">
      <c r="A1243" s="43">
        <v>44966</v>
      </c>
      <c r="B1243" s="40" t="s">
        <v>11618</v>
      </c>
      <c r="C1243" s="40" t="s">
        <v>8992</v>
      </c>
      <c r="D1243" s="40" t="s">
        <v>9858</v>
      </c>
      <c r="E1243" s="38">
        <v>555290</v>
      </c>
      <c r="F1243" s="42" t="s">
        <v>8998</v>
      </c>
      <c r="G1243" s="38">
        <v>55529</v>
      </c>
      <c r="H1243" s="40" t="s">
        <v>9001</v>
      </c>
      <c r="I1243" s="40" t="s">
        <v>9002</v>
      </c>
      <c r="J1243" s="45" t="str">
        <f t="shared" si="19"/>
        <v/>
      </c>
    </row>
    <row r="1244" spans="1:10" x14ac:dyDescent="0.25">
      <c r="A1244" s="43">
        <v>44966</v>
      </c>
      <c r="B1244" s="40" t="s">
        <v>11151</v>
      </c>
      <c r="C1244" s="40" t="s">
        <v>8992</v>
      </c>
      <c r="D1244" s="40" t="s">
        <v>9226</v>
      </c>
      <c r="E1244" s="38">
        <v>776334</v>
      </c>
      <c r="F1244" s="42" t="s">
        <v>8998</v>
      </c>
      <c r="G1244" s="38">
        <v>77633</v>
      </c>
      <c r="H1244" s="40" t="s">
        <v>9001</v>
      </c>
      <c r="I1244" s="40" t="s">
        <v>9002</v>
      </c>
      <c r="J1244" s="45" t="str">
        <f t="shared" si="19"/>
        <v/>
      </c>
    </row>
    <row r="1245" spans="1:10" x14ac:dyDescent="0.25">
      <c r="A1245" s="43">
        <v>44966</v>
      </c>
      <c r="B1245" s="40" t="s">
        <v>11619</v>
      </c>
      <c r="C1245" s="40" t="s">
        <v>8992</v>
      </c>
      <c r="D1245" s="40" t="s">
        <v>11620</v>
      </c>
      <c r="E1245" s="38">
        <v>1530553</v>
      </c>
      <c r="F1245" s="42" t="s">
        <v>8998</v>
      </c>
      <c r="G1245" s="38">
        <v>153055</v>
      </c>
      <c r="H1245" s="40" t="s">
        <v>9284</v>
      </c>
      <c r="I1245" s="40" t="s">
        <v>9285</v>
      </c>
      <c r="J1245" s="45" t="str">
        <f t="shared" si="19"/>
        <v/>
      </c>
    </row>
    <row r="1246" spans="1:10" x14ac:dyDescent="0.25">
      <c r="A1246" s="43">
        <v>44966</v>
      </c>
      <c r="B1246" s="40" t="s">
        <v>11621</v>
      </c>
      <c r="C1246" s="40" t="s">
        <v>8992</v>
      </c>
      <c r="D1246" s="40" t="s">
        <v>11622</v>
      </c>
      <c r="E1246" s="38">
        <v>7737160</v>
      </c>
      <c r="F1246" s="42" t="s">
        <v>8998</v>
      </c>
      <c r="G1246" s="38">
        <v>773716</v>
      </c>
      <c r="H1246" s="40" t="s">
        <v>9321</v>
      </c>
      <c r="I1246" s="40" t="s">
        <v>9322</v>
      </c>
      <c r="J1246" s="45" t="str">
        <f t="shared" si="19"/>
        <v/>
      </c>
    </row>
    <row r="1247" spans="1:10" x14ac:dyDescent="0.25">
      <c r="A1247" s="43">
        <v>44966</v>
      </c>
      <c r="B1247" s="40" t="s">
        <v>11623</v>
      </c>
      <c r="C1247" s="40" t="s">
        <v>8992</v>
      </c>
      <c r="D1247" s="40" t="s">
        <v>11624</v>
      </c>
      <c r="E1247" s="38">
        <v>1060500</v>
      </c>
      <c r="F1247" s="42" t="s">
        <v>8998</v>
      </c>
      <c r="G1247" s="38">
        <v>106050</v>
      </c>
      <c r="H1247" s="40" t="s">
        <v>9321</v>
      </c>
      <c r="I1247" s="40" t="s">
        <v>9322</v>
      </c>
      <c r="J1247" s="45" t="str">
        <f t="shared" si="19"/>
        <v/>
      </c>
    </row>
    <row r="1248" spans="1:10" x14ac:dyDescent="0.25">
      <c r="A1248" s="43">
        <v>44966</v>
      </c>
      <c r="B1248" s="40" t="s">
        <v>11625</v>
      </c>
      <c r="C1248" s="40" t="s">
        <v>8992</v>
      </c>
      <c r="D1248" s="40" t="s">
        <v>11626</v>
      </c>
      <c r="E1248" s="38">
        <v>741678</v>
      </c>
      <c r="F1248" s="42" t="s">
        <v>8998</v>
      </c>
      <c r="G1248" s="38">
        <v>74168</v>
      </c>
      <c r="H1248" s="40" t="s">
        <v>9814</v>
      </c>
      <c r="I1248" s="40" t="s">
        <v>9815</v>
      </c>
      <c r="J1248" s="45" t="str">
        <f t="shared" si="19"/>
        <v/>
      </c>
    </row>
    <row r="1249" spans="1:10" x14ac:dyDescent="0.25">
      <c r="A1249" s="43">
        <v>44967</v>
      </c>
      <c r="B1249" s="40" t="s">
        <v>9185</v>
      </c>
      <c r="C1249" s="40" t="s">
        <v>11629</v>
      </c>
      <c r="D1249" s="40" t="s">
        <v>11630</v>
      </c>
      <c r="E1249" s="38">
        <v>-110250</v>
      </c>
      <c r="F1249" s="42" t="s">
        <v>9114</v>
      </c>
      <c r="G1249" s="38">
        <v>-8820</v>
      </c>
      <c r="H1249" s="40" t="s">
        <v>9331</v>
      </c>
      <c r="I1249" s="40" t="s">
        <v>9332</v>
      </c>
      <c r="J1249" s="45" t="str">
        <f t="shared" si="19"/>
        <v>ht</v>
      </c>
    </row>
    <row r="1250" spans="1:10" x14ac:dyDescent="0.25">
      <c r="A1250" s="43">
        <v>44967</v>
      </c>
      <c r="B1250" s="40" t="s">
        <v>9266</v>
      </c>
      <c r="C1250" s="40" t="s">
        <v>11255</v>
      </c>
      <c r="D1250" s="40" t="s">
        <v>8994</v>
      </c>
      <c r="E1250" s="38">
        <v>-110250</v>
      </c>
      <c r="F1250" s="42" t="s">
        <v>9114</v>
      </c>
      <c r="G1250" s="38">
        <v>-8820</v>
      </c>
      <c r="H1250" s="40" t="s">
        <v>9631</v>
      </c>
      <c r="I1250" s="40" t="s">
        <v>9632</v>
      </c>
      <c r="J1250" s="45" t="str">
        <f t="shared" si="19"/>
        <v>ht</v>
      </c>
    </row>
    <row r="1251" spans="1:10" x14ac:dyDescent="0.25">
      <c r="A1251" s="43">
        <v>44967</v>
      </c>
      <c r="B1251" s="40" t="s">
        <v>9272</v>
      </c>
      <c r="C1251" s="40" t="s">
        <v>11631</v>
      </c>
      <c r="D1251" s="40" t="s">
        <v>11632</v>
      </c>
      <c r="E1251" s="38">
        <v>-146862</v>
      </c>
      <c r="F1251" s="42" t="s">
        <v>8998</v>
      </c>
      <c r="G1251" s="38">
        <v>-14686</v>
      </c>
      <c r="H1251" s="40" t="s">
        <v>10431</v>
      </c>
      <c r="I1251" s="40" t="s">
        <v>10432</v>
      </c>
      <c r="J1251" s="45" t="str">
        <f t="shared" si="19"/>
        <v>ht</v>
      </c>
    </row>
    <row r="1252" spans="1:10" x14ac:dyDescent="0.25">
      <c r="A1252" s="43">
        <v>44967</v>
      </c>
      <c r="B1252" s="40" t="s">
        <v>11583</v>
      </c>
      <c r="C1252" s="40" t="s">
        <v>9443</v>
      </c>
      <c r="D1252" s="40" t="s">
        <v>11633</v>
      </c>
      <c r="E1252" s="38">
        <v>-181955</v>
      </c>
      <c r="F1252" s="42" t="s">
        <v>8998</v>
      </c>
      <c r="G1252" s="38">
        <v>-18196</v>
      </c>
      <c r="H1252" s="40" t="s">
        <v>9001</v>
      </c>
      <c r="I1252" s="40" t="s">
        <v>9002</v>
      </c>
      <c r="J1252" s="45" t="str">
        <f t="shared" si="19"/>
        <v>ht</v>
      </c>
    </row>
    <row r="1253" spans="1:10" x14ac:dyDescent="0.25">
      <c r="A1253" s="43">
        <v>44967</v>
      </c>
      <c r="B1253" s="40" t="s">
        <v>11584</v>
      </c>
      <c r="C1253" s="40" t="s">
        <v>9443</v>
      </c>
      <c r="D1253" s="40" t="s">
        <v>11634</v>
      </c>
      <c r="E1253" s="38">
        <v>-330750</v>
      </c>
      <c r="F1253" s="42" t="s">
        <v>8998</v>
      </c>
      <c r="G1253" s="38">
        <v>-33075</v>
      </c>
      <c r="H1253" s="40" t="s">
        <v>9001</v>
      </c>
      <c r="I1253" s="40" t="s">
        <v>9002</v>
      </c>
      <c r="J1253" s="45" t="str">
        <f t="shared" si="19"/>
        <v>ht</v>
      </c>
    </row>
    <row r="1254" spans="1:10" x14ac:dyDescent="0.25">
      <c r="A1254" s="43">
        <v>44967</v>
      </c>
      <c r="B1254" s="40" t="s">
        <v>11636</v>
      </c>
      <c r="C1254" s="40" t="s">
        <v>8992</v>
      </c>
      <c r="D1254" s="40" t="s">
        <v>11637</v>
      </c>
      <c r="E1254" s="38">
        <v>2758000</v>
      </c>
      <c r="F1254" s="42" t="s">
        <v>8998</v>
      </c>
      <c r="G1254" s="38">
        <v>275800</v>
      </c>
      <c r="H1254" s="40" t="s">
        <v>9212</v>
      </c>
      <c r="I1254" s="40" t="s">
        <v>9213</v>
      </c>
      <c r="J1254" s="45" t="str">
        <f t="shared" si="19"/>
        <v/>
      </c>
    </row>
    <row r="1255" spans="1:10" x14ac:dyDescent="0.25">
      <c r="A1255" s="43">
        <v>44967</v>
      </c>
      <c r="B1255" s="40" t="s">
        <v>11638</v>
      </c>
      <c r="C1255" s="40" t="s">
        <v>8992</v>
      </c>
      <c r="D1255" s="40" t="s">
        <v>11639</v>
      </c>
      <c r="E1255" s="38">
        <v>1081500</v>
      </c>
      <c r="F1255" s="42" t="s">
        <v>8998</v>
      </c>
      <c r="G1255" s="38">
        <v>108150</v>
      </c>
      <c r="H1255" s="40" t="s">
        <v>9212</v>
      </c>
      <c r="I1255" s="40" t="s">
        <v>9213</v>
      </c>
      <c r="J1255" s="45" t="str">
        <f t="shared" si="19"/>
        <v/>
      </c>
    </row>
    <row r="1256" spans="1:10" x14ac:dyDescent="0.25">
      <c r="A1256" s="43">
        <v>44967</v>
      </c>
      <c r="B1256" s="40" t="s">
        <v>11640</v>
      </c>
      <c r="C1256" s="40" t="s">
        <v>8992</v>
      </c>
      <c r="D1256" s="40" t="s">
        <v>11641</v>
      </c>
      <c r="E1256" s="38">
        <v>2714250</v>
      </c>
      <c r="F1256" s="42" t="s">
        <v>8998</v>
      </c>
      <c r="G1256" s="38">
        <v>271425</v>
      </c>
      <c r="H1256" s="40" t="s">
        <v>9533</v>
      </c>
      <c r="I1256" s="40" t="s">
        <v>9534</v>
      </c>
      <c r="J1256" s="45" t="str">
        <f t="shared" si="19"/>
        <v/>
      </c>
    </row>
    <row r="1257" spans="1:10" x14ac:dyDescent="0.25">
      <c r="A1257" s="43">
        <v>44967</v>
      </c>
      <c r="B1257" s="40" t="s">
        <v>11232</v>
      </c>
      <c r="C1257" s="40" t="s">
        <v>8992</v>
      </c>
      <c r="D1257" s="40" t="s">
        <v>10105</v>
      </c>
      <c r="E1257" s="38">
        <v>806200</v>
      </c>
      <c r="F1257" s="42" t="s">
        <v>8998</v>
      </c>
      <c r="G1257" s="38">
        <v>80620</v>
      </c>
      <c r="H1257" s="40" t="s">
        <v>9001</v>
      </c>
      <c r="I1257" s="40" t="s">
        <v>9002</v>
      </c>
      <c r="J1257" s="45" t="str">
        <f t="shared" si="19"/>
        <v/>
      </c>
    </row>
    <row r="1258" spans="1:10" x14ac:dyDescent="0.25">
      <c r="A1258" s="43">
        <v>44967</v>
      </c>
      <c r="B1258" s="40" t="s">
        <v>11642</v>
      </c>
      <c r="C1258" s="40" t="s">
        <v>8992</v>
      </c>
      <c r="D1258" s="40" t="s">
        <v>10059</v>
      </c>
      <c r="E1258" s="38">
        <v>1061211</v>
      </c>
      <c r="F1258" s="42" t="s">
        <v>8998</v>
      </c>
      <c r="G1258" s="38">
        <v>106121</v>
      </c>
      <c r="H1258" s="40" t="s">
        <v>9001</v>
      </c>
      <c r="I1258" s="40" t="s">
        <v>9002</v>
      </c>
      <c r="J1258" s="45" t="str">
        <f t="shared" si="19"/>
        <v/>
      </c>
    </row>
    <row r="1259" spans="1:10" x14ac:dyDescent="0.25">
      <c r="A1259" s="43">
        <v>44967</v>
      </c>
      <c r="B1259" s="40" t="s">
        <v>11643</v>
      </c>
      <c r="C1259" s="40" t="s">
        <v>8992</v>
      </c>
      <c r="D1259" s="40" t="s">
        <v>10063</v>
      </c>
      <c r="E1259" s="38">
        <v>867076</v>
      </c>
      <c r="F1259" s="42" t="s">
        <v>8998</v>
      </c>
      <c r="G1259" s="38">
        <v>86708</v>
      </c>
      <c r="H1259" s="40" t="s">
        <v>9001</v>
      </c>
      <c r="I1259" s="40" t="s">
        <v>9002</v>
      </c>
      <c r="J1259" s="45" t="str">
        <f t="shared" si="19"/>
        <v/>
      </c>
    </row>
    <row r="1260" spans="1:10" x14ac:dyDescent="0.25">
      <c r="A1260" s="43">
        <v>44967</v>
      </c>
      <c r="B1260" s="40" t="s">
        <v>11644</v>
      </c>
      <c r="C1260" s="40" t="s">
        <v>8992</v>
      </c>
      <c r="D1260" s="40" t="s">
        <v>11645</v>
      </c>
      <c r="E1260" s="38">
        <v>2122422</v>
      </c>
      <c r="F1260" s="42" t="s">
        <v>8998</v>
      </c>
      <c r="G1260" s="38">
        <v>212242</v>
      </c>
      <c r="H1260" s="40" t="s">
        <v>9001</v>
      </c>
      <c r="I1260" s="40" t="s">
        <v>9002</v>
      </c>
      <c r="J1260" s="45" t="str">
        <f t="shared" si="19"/>
        <v/>
      </c>
    </row>
    <row r="1261" spans="1:10" x14ac:dyDescent="0.25">
      <c r="A1261" s="43">
        <v>44967</v>
      </c>
      <c r="B1261" s="40" t="s">
        <v>11646</v>
      </c>
      <c r="C1261" s="40" t="s">
        <v>8992</v>
      </c>
      <c r="D1261" s="40" t="s">
        <v>11647</v>
      </c>
      <c r="E1261" s="38">
        <v>2170552</v>
      </c>
      <c r="F1261" s="42" t="s">
        <v>8998</v>
      </c>
      <c r="G1261" s="38">
        <v>217055</v>
      </c>
      <c r="H1261" s="40" t="s">
        <v>9001</v>
      </c>
      <c r="I1261" s="40" t="s">
        <v>9002</v>
      </c>
      <c r="J1261" s="45" t="str">
        <f t="shared" si="19"/>
        <v/>
      </c>
    </row>
    <row r="1262" spans="1:10" x14ac:dyDescent="0.25">
      <c r="A1262" s="43">
        <v>44967</v>
      </c>
      <c r="B1262" s="40" t="s">
        <v>11648</v>
      </c>
      <c r="C1262" s="40" t="s">
        <v>8992</v>
      </c>
      <c r="D1262" s="40" t="s">
        <v>11649</v>
      </c>
      <c r="E1262" s="38">
        <v>921784</v>
      </c>
      <c r="F1262" s="42" t="s">
        <v>8998</v>
      </c>
      <c r="G1262" s="38">
        <v>92178</v>
      </c>
      <c r="H1262" s="40" t="s">
        <v>9001</v>
      </c>
      <c r="I1262" s="40" t="s">
        <v>9002</v>
      </c>
      <c r="J1262" s="45" t="str">
        <f t="shared" si="19"/>
        <v/>
      </c>
    </row>
    <row r="1263" spans="1:10" x14ac:dyDescent="0.25">
      <c r="A1263" s="43">
        <v>44967</v>
      </c>
      <c r="B1263" s="40" t="s">
        <v>11650</v>
      </c>
      <c r="C1263" s="40" t="s">
        <v>8992</v>
      </c>
      <c r="D1263" s="40" t="s">
        <v>11651</v>
      </c>
      <c r="E1263" s="38">
        <v>2691130</v>
      </c>
      <c r="F1263" s="42" t="s">
        <v>8998</v>
      </c>
      <c r="G1263" s="38">
        <v>269113</v>
      </c>
      <c r="H1263" s="40" t="s">
        <v>9398</v>
      </c>
      <c r="I1263" s="40" t="s">
        <v>9399</v>
      </c>
      <c r="J1263" s="45" t="str">
        <f t="shared" si="19"/>
        <v/>
      </c>
    </row>
    <row r="1264" spans="1:10" x14ac:dyDescent="0.25">
      <c r="A1264" s="43">
        <v>44967</v>
      </c>
      <c r="B1264" s="40" t="s">
        <v>11652</v>
      </c>
      <c r="C1264" s="40" t="s">
        <v>8992</v>
      </c>
      <c r="D1264" s="40" t="s">
        <v>11653</v>
      </c>
      <c r="E1264" s="38">
        <v>931773</v>
      </c>
      <c r="F1264" s="42" t="s">
        <v>8998</v>
      </c>
      <c r="G1264" s="38">
        <v>93177</v>
      </c>
      <c r="H1264" s="40" t="s">
        <v>9001</v>
      </c>
      <c r="I1264" s="40" t="s">
        <v>9002</v>
      </c>
      <c r="J1264" s="45" t="str">
        <f t="shared" si="19"/>
        <v/>
      </c>
    </row>
    <row r="1265" spans="1:10" x14ac:dyDescent="0.25">
      <c r="A1265" s="43">
        <v>44967</v>
      </c>
      <c r="B1265" s="40" t="s">
        <v>11266</v>
      </c>
      <c r="C1265" s="40" t="s">
        <v>8992</v>
      </c>
      <c r="D1265" s="40" t="s">
        <v>11654</v>
      </c>
      <c r="E1265" s="38">
        <v>1283327</v>
      </c>
      <c r="F1265" s="42" t="s">
        <v>8998</v>
      </c>
      <c r="G1265" s="38">
        <v>128333</v>
      </c>
      <c r="H1265" s="40" t="s">
        <v>9001</v>
      </c>
      <c r="I1265" s="40" t="s">
        <v>9002</v>
      </c>
      <c r="J1265" s="45" t="str">
        <f t="shared" si="19"/>
        <v/>
      </c>
    </row>
    <row r="1266" spans="1:10" x14ac:dyDescent="0.25">
      <c r="A1266" s="43">
        <v>44967</v>
      </c>
      <c r="B1266" s="40" t="s">
        <v>11655</v>
      </c>
      <c r="C1266" s="40" t="s">
        <v>8992</v>
      </c>
      <c r="D1266" s="40" t="s">
        <v>11656</v>
      </c>
      <c r="E1266" s="38">
        <v>922445</v>
      </c>
      <c r="F1266" s="42" t="s">
        <v>8998</v>
      </c>
      <c r="G1266" s="38">
        <v>92245</v>
      </c>
      <c r="H1266" s="40" t="s">
        <v>9001</v>
      </c>
      <c r="I1266" s="40" t="s">
        <v>9002</v>
      </c>
      <c r="J1266" s="45" t="str">
        <f t="shared" si="19"/>
        <v/>
      </c>
    </row>
    <row r="1267" spans="1:10" x14ac:dyDescent="0.25">
      <c r="A1267" s="43">
        <v>44967</v>
      </c>
      <c r="B1267" s="40" t="s">
        <v>11657</v>
      </c>
      <c r="C1267" s="40" t="s">
        <v>8992</v>
      </c>
      <c r="D1267" s="40" t="s">
        <v>11658</v>
      </c>
      <c r="E1267" s="38">
        <v>2721130</v>
      </c>
      <c r="F1267" s="42" t="s">
        <v>8998</v>
      </c>
      <c r="G1267" s="38">
        <v>272113</v>
      </c>
      <c r="H1267" s="40" t="s">
        <v>9747</v>
      </c>
      <c r="I1267" s="40" t="s">
        <v>9748</v>
      </c>
      <c r="J1267" s="45" t="str">
        <f t="shared" si="19"/>
        <v/>
      </c>
    </row>
    <row r="1268" spans="1:10" x14ac:dyDescent="0.25">
      <c r="A1268" s="43">
        <v>44967</v>
      </c>
      <c r="B1268" s="40" t="s">
        <v>11659</v>
      </c>
      <c r="C1268" s="40" t="s">
        <v>8992</v>
      </c>
      <c r="D1268" s="40" t="s">
        <v>11660</v>
      </c>
      <c r="E1268" s="38">
        <v>2346710</v>
      </c>
      <c r="F1268" s="42" t="s">
        <v>8998</v>
      </c>
      <c r="G1268" s="38">
        <v>234671</v>
      </c>
      <c r="H1268" s="40" t="s">
        <v>9001</v>
      </c>
      <c r="I1268" s="40" t="s">
        <v>9002</v>
      </c>
      <c r="J1268" s="45" t="str">
        <f t="shared" si="19"/>
        <v/>
      </c>
    </row>
    <row r="1269" spans="1:10" x14ac:dyDescent="0.25">
      <c r="A1269" s="43">
        <v>44967</v>
      </c>
      <c r="B1269" s="40" t="s">
        <v>11267</v>
      </c>
      <c r="C1269" s="40" t="s">
        <v>8992</v>
      </c>
      <c r="D1269" s="40" t="s">
        <v>11661</v>
      </c>
      <c r="E1269" s="38">
        <v>806200</v>
      </c>
      <c r="F1269" s="42" t="s">
        <v>8998</v>
      </c>
      <c r="G1269" s="38">
        <v>80620</v>
      </c>
      <c r="H1269" s="40" t="s">
        <v>9001</v>
      </c>
      <c r="I1269" s="40" t="s">
        <v>9002</v>
      </c>
      <c r="J1269" s="45" t="str">
        <f t="shared" si="19"/>
        <v/>
      </c>
    </row>
    <row r="1270" spans="1:10" x14ac:dyDescent="0.25">
      <c r="A1270" s="43">
        <v>44967</v>
      </c>
      <c r="B1270" s="40" t="s">
        <v>11662</v>
      </c>
      <c r="C1270" s="40" t="s">
        <v>8992</v>
      </c>
      <c r="D1270" s="40" t="s">
        <v>11663</v>
      </c>
      <c r="E1270" s="38">
        <v>1106934</v>
      </c>
      <c r="F1270" s="42" t="s">
        <v>8998</v>
      </c>
      <c r="G1270" s="38">
        <v>110693</v>
      </c>
      <c r="H1270" s="40" t="s">
        <v>9001</v>
      </c>
      <c r="I1270" s="40" t="s">
        <v>9002</v>
      </c>
      <c r="J1270" s="45" t="str">
        <f t="shared" si="19"/>
        <v/>
      </c>
    </row>
    <row r="1271" spans="1:10" x14ac:dyDescent="0.25">
      <c r="A1271" s="43">
        <v>44967</v>
      </c>
      <c r="B1271" s="40" t="s">
        <v>11664</v>
      </c>
      <c r="C1271" s="40" t="s">
        <v>8992</v>
      </c>
      <c r="D1271" s="40" t="s">
        <v>11665</v>
      </c>
      <c r="E1271" s="38">
        <v>806834</v>
      </c>
      <c r="F1271" s="42" t="s">
        <v>8998</v>
      </c>
      <c r="G1271" s="38">
        <v>80683</v>
      </c>
      <c r="H1271" s="40" t="s">
        <v>9001</v>
      </c>
      <c r="I1271" s="40" t="s">
        <v>9002</v>
      </c>
      <c r="J1271" s="45" t="str">
        <f t="shared" si="19"/>
        <v/>
      </c>
    </row>
    <row r="1272" spans="1:10" x14ac:dyDescent="0.25">
      <c r="A1272" s="43">
        <v>44967</v>
      </c>
      <c r="B1272" s="40" t="s">
        <v>11666</v>
      </c>
      <c r="C1272" s="40" t="s">
        <v>8992</v>
      </c>
      <c r="D1272" s="40" t="s">
        <v>11667</v>
      </c>
      <c r="E1272" s="38">
        <v>954700</v>
      </c>
      <c r="F1272" s="42" t="s">
        <v>8998</v>
      </c>
      <c r="G1272" s="38">
        <v>95470</v>
      </c>
      <c r="H1272" s="40" t="s">
        <v>9001</v>
      </c>
      <c r="I1272" s="40" t="s">
        <v>9002</v>
      </c>
      <c r="J1272" s="45" t="str">
        <f t="shared" si="19"/>
        <v/>
      </c>
    </row>
    <row r="1273" spans="1:10" x14ac:dyDescent="0.25">
      <c r="A1273" s="43">
        <v>44967</v>
      </c>
      <c r="B1273" s="40" t="s">
        <v>11668</v>
      </c>
      <c r="C1273" s="40" t="s">
        <v>8992</v>
      </c>
      <c r="D1273" s="40" t="s">
        <v>11669</v>
      </c>
      <c r="E1273" s="38">
        <v>1173355</v>
      </c>
      <c r="F1273" s="42" t="s">
        <v>8998</v>
      </c>
      <c r="G1273" s="38">
        <v>117336</v>
      </c>
      <c r="H1273" s="40" t="s">
        <v>9001</v>
      </c>
      <c r="I1273" s="40" t="s">
        <v>9002</v>
      </c>
      <c r="J1273" s="45" t="str">
        <f t="shared" si="19"/>
        <v/>
      </c>
    </row>
    <row r="1274" spans="1:10" x14ac:dyDescent="0.25">
      <c r="A1274" s="43">
        <v>44967</v>
      </c>
      <c r="B1274" s="40" t="s">
        <v>11268</v>
      </c>
      <c r="C1274" s="40" t="s">
        <v>8992</v>
      </c>
      <c r="D1274" s="40" t="s">
        <v>11670</v>
      </c>
      <c r="E1274" s="38">
        <v>1432817</v>
      </c>
      <c r="F1274" s="42" t="s">
        <v>8998</v>
      </c>
      <c r="G1274" s="38">
        <v>143282</v>
      </c>
      <c r="H1274" s="40" t="s">
        <v>9001</v>
      </c>
      <c r="I1274" s="40" t="s">
        <v>9002</v>
      </c>
      <c r="J1274" s="45" t="str">
        <f t="shared" si="19"/>
        <v/>
      </c>
    </row>
    <row r="1275" spans="1:10" x14ac:dyDescent="0.25">
      <c r="A1275" s="43">
        <v>44967</v>
      </c>
      <c r="B1275" s="40" t="s">
        <v>11269</v>
      </c>
      <c r="C1275" s="40" t="s">
        <v>8992</v>
      </c>
      <c r="D1275" s="40" t="s">
        <v>11671</v>
      </c>
      <c r="E1275" s="38">
        <v>595330</v>
      </c>
      <c r="F1275" s="42" t="s">
        <v>8998</v>
      </c>
      <c r="G1275" s="38">
        <v>59533</v>
      </c>
      <c r="H1275" s="40" t="s">
        <v>9001</v>
      </c>
      <c r="I1275" s="40" t="s">
        <v>9002</v>
      </c>
      <c r="J1275" s="45" t="str">
        <f t="shared" si="19"/>
        <v/>
      </c>
    </row>
    <row r="1276" spans="1:10" x14ac:dyDescent="0.25">
      <c r="A1276" s="43">
        <v>44967</v>
      </c>
      <c r="B1276" s="40" t="s">
        <v>11270</v>
      </c>
      <c r="C1276" s="40" t="s">
        <v>8992</v>
      </c>
      <c r="D1276" s="40" t="s">
        <v>11672</v>
      </c>
      <c r="E1276" s="38">
        <v>1081500</v>
      </c>
      <c r="F1276" s="42" t="s">
        <v>8998</v>
      </c>
      <c r="G1276" s="38">
        <v>108150</v>
      </c>
      <c r="H1276" s="40" t="s">
        <v>9197</v>
      </c>
      <c r="I1276" s="40" t="s">
        <v>9198</v>
      </c>
      <c r="J1276" s="45" t="str">
        <f t="shared" si="19"/>
        <v/>
      </c>
    </row>
    <row r="1277" spans="1:10" x14ac:dyDescent="0.25">
      <c r="A1277" s="43">
        <v>44967</v>
      </c>
      <c r="B1277" s="40" t="s">
        <v>11271</v>
      </c>
      <c r="C1277" s="40" t="s">
        <v>8992</v>
      </c>
      <c r="D1277" s="40" t="s">
        <v>11673</v>
      </c>
      <c r="E1277" s="38">
        <v>2142134</v>
      </c>
      <c r="F1277" s="42" t="s">
        <v>8998</v>
      </c>
      <c r="G1277" s="38">
        <v>214213</v>
      </c>
      <c r="H1277" s="40" t="s">
        <v>9221</v>
      </c>
      <c r="I1277" s="40" t="s">
        <v>9222</v>
      </c>
      <c r="J1277" s="45" t="str">
        <f t="shared" si="19"/>
        <v/>
      </c>
    </row>
    <row r="1278" spans="1:10" x14ac:dyDescent="0.25">
      <c r="A1278" s="43">
        <v>44967</v>
      </c>
      <c r="B1278" s="40" t="s">
        <v>11674</v>
      </c>
      <c r="C1278" s="40" t="s">
        <v>8992</v>
      </c>
      <c r="D1278" s="40" t="s">
        <v>11675</v>
      </c>
      <c r="E1278" s="38">
        <v>4919878</v>
      </c>
      <c r="F1278" s="42" t="s">
        <v>8998</v>
      </c>
      <c r="G1278" s="38">
        <v>491988</v>
      </c>
      <c r="H1278" s="40" t="s">
        <v>9183</v>
      </c>
      <c r="I1278" s="40" t="s">
        <v>9184</v>
      </c>
      <c r="J1278" s="45" t="str">
        <f t="shared" si="19"/>
        <v/>
      </c>
    </row>
    <row r="1279" spans="1:10" x14ac:dyDescent="0.25">
      <c r="A1279" s="43">
        <v>44967</v>
      </c>
      <c r="B1279" s="40" t="s">
        <v>11676</v>
      </c>
      <c r="C1279" s="40" t="s">
        <v>8992</v>
      </c>
      <c r="D1279" s="40" t="s">
        <v>11677</v>
      </c>
      <c r="E1279" s="38">
        <v>729174</v>
      </c>
      <c r="F1279" s="42" t="s">
        <v>8998</v>
      </c>
      <c r="G1279" s="38">
        <v>72917</v>
      </c>
      <c r="H1279" s="40" t="s">
        <v>9001</v>
      </c>
      <c r="I1279" s="40" t="s">
        <v>9002</v>
      </c>
      <c r="J1279" s="45" t="str">
        <f t="shared" si="19"/>
        <v/>
      </c>
    </row>
    <row r="1280" spans="1:10" x14ac:dyDescent="0.25">
      <c r="A1280" s="43">
        <v>44967</v>
      </c>
      <c r="B1280" s="40" t="s">
        <v>11678</v>
      </c>
      <c r="C1280" s="40" t="s">
        <v>8992</v>
      </c>
      <c r="D1280" s="40" t="s">
        <v>11679</v>
      </c>
      <c r="E1280" s="38">
        <v>555290</v>
      </c>
      <c r="F1280" s="42" t="s">
        <v>8998</v>
      </c>
      <c r="G1280" s="38">
        <v>55529</v>
      </c>
      <c r="H1280" s="40" t="s">
        <v>9001</v>
      </c>
      <c r="I1280" s="40" t="s">
        <v>9002</v>
      </c>
      <c r="J1280" s="45" t="str">
        <f t="shared" si="19"/>
        <v/>
      </c>
    </row>
    <row r="1281" spans="1:10" x14ac:dyDescent="0.25">
      <c r="A1281" s="43">
        <v>44967</v>
      </c>
      <c r="B1281" s="40" t="s">
        <v>11680</v>
      </c>
      <c r="C1281" s="40" t="s">
        <v>8992</v>
      </c>
      <c r="D1281" s="40" t="s">
        <v>11681</v>
      </c>
      <c r="E1281" s="38">
        <v>3059537</v>
      </c>
      <c r="F1281" s="42" t="s">
        <v>8998</v>
      </c>
      <c r="G1281" s="38">
        <v>305954</v>
      </c>
      <c r="H1281" s="40" t="s">
        <v>9001</v>
      </c>
      <c r="I1281" s="40" t="s">
        <v>9002</v>
      </c>
      <c r="J1281" s="45" t="str">
        <f t="shared" si="19"/>
        <v/>
      </c>
    </row>
    <row r="1282" spans="1:10" x14ac:dyDescent="0.25">
      <c r="A1282" s="43">
        <v>44967</v>
      </c>
      <c r="B1282" s="40" t="s">
        <v>11272</v>
      </c>
      <c r="C1282" s="40" t="s">
        <v>8992</v>
      </c>
      <c r="D1282" s="40" t="s">
        <v>11682</v>
      </c>
      <c r="E1282" s="38">
        <v>2021074</v>
      </c>
      <c r="F1282" s="42" t="s">
        <v>8998</v>
      </c>
      <c r="G1282" s="38">
        <v>202107</v>
      </c>
      <c r="H1282" s="40" t="s">
        <v>9159</v>
      </c>
      <c r="I1282" s="40" t="s">
        <v>9160</v>
      </c>
      <c r="J1282" s="45" t="str">
        <f t="shared" si="19"/>
        <v/>
      </c>
    </row>
    <row r="1283" spans="1:10" x14ac:dyDescent="0.25">
      <c r="A1283" s="43">
        <v>44967</v>
      </c>
      <c r="B1283" s="40" t="s">
        <v>11683</v>
      </c>
      <c r="C1283" s="40" t="s">
        <v>8992</v>
      </c>
      <c r="D1283" s="40" t="s">
        <v>11684</v>
      </c>
      <c r="E1283" s="38">
        <v>2151138</v>
      </c>
      <c r="F1283" s="42" t="s">
        <v>8998</v>
      </c>
      <c r="G1283" s="38">
        <v>215114</v>
      </c>
      <c r="H1283" s="40" t="s">
        <v>9159</v>
      </c>
      <c r="I1283" s="40" t="s">
        <v>9160</v>
      </c>
      <c r="J1283" s="45" t="str">
        <f t="shared" si="19"/>
        <v/>
      </c>
    </row>
    <row r="1284" spans="1:10" x14ac:dyDescent="0.25">
      <c r="A1284" s="43">
        <v>44967</v>
      </c>
      <c r="B1284" s="40" t="s">
        <v>11685</v>
      </c>
      <c r="C1284" s="40" t="s">
        <v>8992</v>
      </c>
      <c r="D1284" s="40" t="s">
        <v>11686</v>
      </c>
      <c r="E1284" s="38">
        <v>1727813</v>
      </c>
      <c r="F1284" s="42" t="s">
        <v>8998</v>
      </c>
      <c r="G1284" s="38">
        <v>172781</v>
      </c>
      <c r="H1284" s="40" t="s">
        <v>9159</v>
      </c>
      <c r="I1284" s="40" t="s">
        <v>9160</v>
      </c>
      <c r="J1284" s="45" t="str">
        <f t="shared" si="19"/>
        <v/>
      </c>
    </row>
    <row r="1285" spans="1:10" x14ac:dyDescent="0.25">
      <c r="A1285" s="43">
        <v>44967</v>
      </c>
      <c r="B1285" s="40" t="s">
        <v>11687</v>
      </c>
      <c r="C1285" s="40" t="s">
        <v>8992</v>
      </c>
      <c r="D1285" s="40" t="s">
        <v>11688</v>
      </c>
      <c r="E1285" s="38">
        <v>2163000</v>
      </c>
      <c r="F1285" s="42" t="s">
        <v>8998</v>
      </c>
      <c r="G1285" s="38">
        <v>216300</v>
      </c>
      <c r="H1285" s="40" t="s">
        <v>9206</v>
      </c>
      <c r="I1285" s="40" t="s">
        <v>9207</v>
      </c>
      <c r="J1285" s="45" t="str">
        <f t="shared" ref="J1285:J1348" si="20">IF(E1285&lt;0,"ht","")</f>
        <v/>
      </c>
    </row>
    <row r="1286" spans="1:10" x14ac:dyDescent="0.25">
      <c r="A1286" s="43">
        <v>44967</v>
      </c>
      <c r="B1286" s="40" t="s">
        <v>11689</v>
      </c>
      <c r="C1286" s="40" t="s">
        <v>8992</v>
      </c>
      <c r="D1286" s="40" t="s">
        <v>11690</v>
      </c>
      <c r="E1286" s="38">
        <v>1081500</v>
      </c>
      <c r="F1286" s="42" t="s">
        <v>8998</v>
      </c>
      <c r="G1286" s="38">
        <v>108150</v>
      </c>
      <c r="H1286" s="40" t="s">
        <v>9001</v>
      </c>
      <c r="I1286" s="40" t="s">
        <v>9002</v>
      </c>
      <c r="J1286" s="45" t="str">
        <f t="shared" si="20"/>
        <v/>
      </c>
    </row>
    <row r="1287" spans="1:10" x14ac:dyDescent="0.25">
      <c r="A1287" s="43">
        <v>44967</v>
      </c>
      <c r="B1287" s="40" t="s">
        <v>11691</v>
      </c>
      <c r="C1287" s="40" t="s">
        <v>8992</v>
      </c>
      <c r="D1287" s="40" t="s">
        <v>11692</v>
      </c>
      <c r="E1287" s="38">
        <v>250910</v>
      </c>
      <c r="F1287" s="42" t="s">
        <v>8998</v>
      </c>
      <c r="G1287" s="38">
        <v>25091</v>
      </c>
      <c r="H1287" s="40" t="s">
        <v>9001</v>
      </c>
      <c r="I1287" s="40" t="s">
        <v>9002</v>
      </c>
      <c r="J1287" s="45" t="str">
        <f t="shared" si="20"/>
        <v/>
      </c>
    </row>
    <row r="1288" spans="1:10" x14ac:dyDescent="0.25">
      <c r="A1288" s="43">
        <v>44967</v>
      </c>
      <c r="B1288" s="40" t="s">
        <v>11693</v>
      </c>
      <c r="C1288" s="40" t="s">
        <v>8992</v>
      </c>
      <c r="D1288" s="40" t="s">
        <v>11694</v>
      </c>
      <c r="E1288" s="38">
        <v>1228077</v>
      </c>
      <c r="F1288" s="42" t="s">
        <v>8998</v>
      </c>
      <c r="G1288" s="38">
        <v>122808</v>
      </c>
      <c r="H1288" s="40" t="s">
        <v>9001</v>
      </c>
      <c r="I1288" s="40" t="s">
        <v>9002</v>
      </c>
      <c r="J1288" s="45" t="str">
        <f t="shared" si="20"/>
        <v/>
      </c>
    </row>
    <row r="1289" spans="1:10" x14ac:dyDescent="0.25">
      <c r="A1289" s="43">
        <v>44967</v>
      </c>
      <c r="B1289" s="40" t="s">
        <v>11695</v>
      </c>
      <c r="C1289" s="40" t="s">
        <v>8992</v>
      </c>
      <c r="D1289" s="40" t="s">
        <v>11696</v>
      </c>
      <c r="E1289" s="38">
        <v>889098</v>
      </c>
      <c r="F1289" s="42" t="s">
        <v>8998</v>
      </c>
      <c r="G1289" s="38">
        <v>88910</v>
      </c>
      <c r="H1289" s="40" t="s">
        <v>9001</v>
      </c>
      <c r="I1289" s="40" t="s">
        <v>9002</v>
      </c>
      <c r="J1289" s="45" t="str">
        <f t="shared" si="20"/>
        <v/>
      </c>
    </row>
    <row r="1290" spans="1:10" x14ac:dyDescent="0.25">
      <c r="A1290" s="43">
        <v>44967</v>
      </c>
      <c r="B1290" s="40" t="s">
        <v>11697</v>
      </c>
      <c r="C1290" s="40" t="s">
        <v>8992</v>
      </c>
      <c r="D1290" s="40" t="s">
        <v>11698</v>
      </c>
      <c r="E1290" s="38">
        <v>1369090</v>
      </c>
      <c r="F1290" s="42" t="s">
        <v>8998</v>
      </c>
      <c r="G1290" s="38">
        <v>136909</v>
      </c>
      <c r="H1290" s="40" t="s">
        <v>9284</v>
      </c>
      <c r="I1290" s="40" t="s">
        <v>9285</v>
      </c>
      <c r="J1290" s="45" t="str">
        <f t="shared" si="20"/>
        <v/>
      </c>
    </row>
    <row r="1291" spans="1:10" x14ac:dyDescent="0.25">
      <c r="A1291" s="43">
        <v>44967</v>
      </c>
      <c r="B1291" s="40" t="s">
        <v>11699</v>
      </c>
      <c r="C1291" s="40" t="s">
        <v>8992</v>
      </c>
      <c r="D1291" s="40" t="s">
        <v>11700</v>
      </c>
      <c r="E1291" s="38">
        <v>2447965</v>
      </c>
      <c r="F1291" s="42" t="s">
        <v>8998</v>
      </c>
      <c r="G1291" s="38">
        <v>244797</v>
      </c>
      <c r="H1291" s="40" t="s">
        <v>9394</v>
      </c>
      <c r="I1291" s="40" t="s">
        <v>9395</v>
      </c>
      <c r="J1291" s="45" t="str">
        <f t="shared" si="20"/>
        <v/>
      </c>
    </row>
    <row r="1292" spans="1:10" x14ac:dyDescent="0.25">
      <c r="A1292" s="43">
        <v>44967</v>
      </c>
      <c r="B1292" s="40" t="s">
        <v>11701</v>
      </c>
      <c r="C1292" s="40" t="s">
        <v>8992</v>
      </c>
      <c r="D1292" s="40" t="s">
        <v>11702</v>
      </c>
      <c r="E1292" s="38">
        <v>3089210</v>
      </c>
      <c r="F1292" s="42" t="s">
        <v>8998</v>
      </c>
      <c r="G1292" s="38">
        <v>308921</v>
      </c>
      <c r="H1292" s="40" t="s">
        <v>9394</v>
      </c>
      <c r="I1292" s="40" t="s">
        <v>9395</v>
      </c>
      <c r="J1292" s="45" t="str">
        <f t="shared" si="20"/>
        <v/>
      </c>
    </row>
    <row r="1293" spans="1:10" x14ac:dyDescent="0.25">
      <c r="A1293" s="43">
        <v>44967</v>
      </c>
      <c r="B1293" s="40" t="s">
        <v>11703</v>
      </c>
      <c r="C1293" s="40" t="s">
        <v>8992</v>
      </c>
      <c r="D1293" s="40" t="s">
        <v>11704</v>
      </c>
      <c r="E1293" s="38">
        <v>1081500</v>
      </c>
      <c r="F1293" s="42" t="s">
        <v>8998</v>
      </c>
      <c r="G1293" s="38">
        <v>108150</v>
      </c>
      <c r="H1293" s="40" t="s">
        <v>9394</v>
      </c>
      <c r="I1293" s="40" t="s">
        <v>9395</v>
      </c>
      <c r="J1293" s="45" t="str">
        <f t="shared" si="20"/>
        <v/>
      </c>
    </row>
    <row r="1294" spans="1:10" x14ac:dyDescent="0.25">
      <c r="A1294" s="43">
        <v>44967</v>
      </c>
      <c r="B1294" s="40" t="s">
        <v>11705</v>
      </c>
      <c r="C1294" s="40" t="s">
        <v>8992</v>
      </c>
      <c r="D1294" s="40" t="s">
        <v>11706</v>
      </c>
      <c r="E1294" s="38">
        <v>2631601</v>
      </c>
      <c r="F1294" s="42" t="s">
        <v>8998</v>
      </c>
      <c r="G1294" s="38">
        <v>263160</v>
      </c>
      <c r="H1294" s="40" t="s">
        <v>9315</v>
      </c>
      <c r="I1294" s="40" t="s">
        <v>9316</v>
      </c>
      <c r="J1294" s="45" t="str">
        <f t="shared" si="20"/>
        <v/>
      </c>
    </row>
    <row r="1295" spans="1:10" x14ac:dyDescent="0.25">
      <c r="A1295" s="43">
        <v>44967</v>
      </c>
      <c r="B1295" s="40" t="s">
        <v>11707</v>
      </c>
      <c r="C1295" s="40" t="s">
        <v>8992</v>
      </c>
      <c r="D1295" s="40" t="s">
        <v>11708</v>
      </c>
      <c r="E1295" s="38">
        <v>530250</v>
      </c>
      <c r="F1295" s="42" t="s">
        <v>8998</v>
      </c>
      <c r="G1295" s="38">
        <v>53025</v>
      </c>
      <c r="H1295" s="40" t="s">
        <v>9315</v>
      </c>
      <c r="I1295" s="40" t="s">
        <v>9316</v>
      </c>
      <c r="J1295" s="45" t="str">
        <f t="shared" si="20"/>
        <v/>
      </c>
    </row>
    <row r="1296" spans="1:10" x14ac:dyDescent="0.25">
      <c r="A1296" s="43">
        <v>44967</v>
      </c>
      <c r="B1296" s="40" t="s">
        <v>11709</v>
      </c>
      <c r="C1296" s="40" t="s">
        <v>8992</v>
      </c>
      <c r="D1296" s="40" t="s">
        <v>11710</v>
      </c>
      <c r="E1296" s="38">
        <v>2672250</v>
      </c>
      <c r="F1296" s="42" t="s">
        <v>8998</v>
      </c>
      <c r="G1296" s="38">
        <v>267225</v>
      </c>
      <c r="H1296" s="40" t="s">
        <v>9315</v>
      </c>
      <c r="I1296" s="40" t="s">
        <v>9316</v>
      </c>
      <c r="J1296" s="45" t="str">
        <f t="shared" si="20"/>
        <v/>
      </c>
    </row>
    <row r="1297" spans="1:10" x14ac:dyDescent="0.25">
      <c r="A1297" s="43">
        <v>44967</v>
      </c>
      <c r="B1297" s="40" t="s">
        <v>11711</v>
      </c>
      <c r="C1297" s="40" t="s">
        <v>8992</v>
      </c>
      <c r="D1297" s="40" t="s">
        <v>11712</v>
      </c>
      <c r="E1297" s="38">
        <v>1081500</v>
      </c>
      <c r="F1297" s="42" t="s">
        <v>8998</v>
      </c>
      <c r="G1297" s="38">
        <v>108150</v>
      </c>
      <c r="H1297" s="40" t="s">
        <v>11713</v>
      </c>
      <c r="I1297" s="40" t="s">
        <v>11714</v>
      </c>
      <c r="J1297" s="45" t="str">
        <f t="shared" si="20"/>
        <v/>
      </c>
    </row>
    <row r="1298" spans="1:10" x14ac:dyDescent="0.25">
      <c r="A1298" s="43">
        <v>44967</v>
      </c>
      <c r="B1298" s="40" t="s">
        <v>11715</v>
      </c>
      <c r="C1298" s="40" t="s">
        <v>8992</v>
      </c>
      <c r="D1298" s="40" t="s">
        <v>11716</v>
      </c>
      <c r="E1298" s="38">
        <v>1081500</v>
      </c>
      <c r="F1298" s="42" t="s">
        <v>8998</v>
      </c>
      <c r="G1298" s="38">
        <v>108150</v>
      </c>
      <c r="H1298" s="40" t="s">
        <v>9351</v>
      </c>
      <c r="I1298" s="40" t="s">
        <v>9352</v>
      </c>
      <c r="J1298" s="45" t="str">
        <f t="shared" si="20"/>
        <v/>
      </c>
    </row>
    <row r="1299" spans="1:10" x14ac:dyDescent="0.25">
      <c r="A1299" s="43">
        <v>44967</v>
      </c>
      <c r="B1299" s="40" t="s">
        <v>11717</v>
      </c>
      <c r="C1299" s="40" t="s">
        <v>8992</v>
      </c>
      <c r="D1299" s="40" t="s">
        <v>11718</v>
      </c>
      <c r="E1299" s="38">
        <v>1081500</v>
      </c>
      <c r="F1299" s="42" t="s">
        <v>8998</v>
      </c>
      <c r="G1299" s="38">
        <v>108150</v>
      </c>
      <c r="H1299" s="40" t="s">
        <v>9619</v>
      </c>
      <c r="I1299" s="40" t="s">
        <v>9620</v>
      </c>
      <c r="J1299" s="45" t="str">
        <f t="shared" si="20"/>
        <v/>
      </c>
    </row>
    <row r="1300" spans="1:10" x14ac:dyDescent="0.25">
      <c r="A1300" s="43">
        <v>44967</v>
      </c>
      <c r="B1300" s="40" t="s">
        <v>11719</v>
      </c>
      <c r="C1300" s="40" t="s">
        <v>8992</v>
      </c>
      <c r="D1300" s="40" t="s">
        <v>11720</v>
      </c>
      <c r="E1300" s="38">
        <v>1003640</v>
      </c>
      <c r="F1300" s="42" t="s">
        <v>8998</v>
      </c>
      <c r="G1300" s="38">
        <v>100364</v>
      </c>
      <c r="H1300" s="40" t="s">
        <v>9301</v>
      </c>
      <c r="I1300" s="40" t="s">
        <v>9302</v>
      </c>
      <c r="J1300" s="45" t="str">
        <f t="shared" si="20"/>
        <v/>
      </c>
    </row>
    <row r="1301" spans="1:10" x14ac:dyDescent="0.25">
      <c r="A1301" s="43">
        <v>44967</v>
      </c>
      <c r="B1301" s="40" t="s">
        <v>11721</v>
      </c>
      <c r="C1301" s="40" t="s">
        <v>8992</v>
      </c>
      <c r="D1301" s="40" t="s">
        <v>11722</v>
      </c>
      <c r="E1301" s="38">
        <v>3035550</v>
      </c>
      <c r="F1301" s="42" t="s">
        <v>8998</v>
      </c>
      <c r="G1301" s="38">
        <v>303555</v>
      </c>
      <c r="H1301" s="40" t="s">
        <v>9331</v>
      </c>
      <c r="I1301" s="40" t="s">
        <v>9332</v>
      </c>
      <c r="J1301" s="45" t="str">
        <f t="shared" si="20"/>
        <v/>
      </c>
    </row>
    <row r="1302" spans="1:10" x14ac:dyDescent="0.25">
      <c r="A1302" s="43">
        <v>44967</v>
      </c>
      <c r="B1302" s="40" t="s">
        <v>11723</v>
      </c>
      <c r="C1302" s="40" t="s">
        <v>8992</v>
      </c>
      <c r="D1302" s="40" t="s">
        <v>11724</v>
      </c>
      <c r="E1302" s="38">
        <v>954450</v>
      </c>
      <c r="F1302" s="42" t="s">
        <v>8998</v>
      </c>
      <c r="G1302" s="38">
        <v>95445</v>
      </c>
      <c r="H1302" s="40" t="s">
        <v>9072</v>
      </c>
      <c r="I1302" s="40" t="s">
        <v>9073</v>
      </c>
      <c r="J1302" s="45" t="str">
        <f t="shared" si="20"/>
        <v/>
      </c>
    </row>
    <row r="1303" spans="1:10" x14ac:dyDescent="0.25">
      <c r="A1303" s="43">
        <v>44967</v>
      </c>
      <c r="B1303" s="40" t="s">
        <v>11725</v>
      </c>
      <c r="C1303" s="40" t="s">
        <v>8992</v>
      </c>
      <c r="D1303" s="40" t="s">
        <v>11726</v>
      </c>
      <c r="E1303" s="38">
        <v>2163000</v>
      </c>
      <c r="F1303" s="42" t="s">
        <v>8998</v>
      </c>
      <c r="G1303" s="38">
        <v>216300</v>
      </c>
      <c r="H1303" s="40" t="s">
        <v>9068</v>
      </c>
      <c r="I1303" s="40" t="s">
        <v>9069</v>
      </c>
      <c r="J1303" s="45" t="str">
        <f t="shared" si="20"/>
        <v/>
      </c>
    </row>
    <row r="1304" spans="1:10" x14ac:dyDescent="0.25">
      <c r="A1304" s="43">
        <v>44967</v>
      </c>
      <c r="B1304" s="40" t="s">
        <v>11727</v>
      </c>
      <c r="C1304" s="40" t="s">
        <v>8992</v>
      </c>
      <c r="D1304" s="40" t="s">
        <v>11728</v>
      </c>
      <c r="E1304" s="38">
        <v>538650</v>
      </c>
      <c r="F1304" s="42" t="s">
        <v>8998</v>
      </c>
      <c r="G1304" s="38">
        <v>53865</v>
      </c>
      <c r="H1304" s="40" t="s">
        <v>9284</v>
      </c>
      <c r="I1304" s="40" t="s">
        <v>9285</v>
      </c>
      <c r="J1304" s="45" t="str">
        <f t="shared" si="20"/>
        <v/>
      </c>
    </row>
    <row r="1305" spans="1:10" x14ac:dyDescent="0.25">
      <c r="A1305" s="43">
        <v>44967</v>
      </c>
      <c r="B1305" s="40" t="s">
        <v>11729</v>
      </c>
      <c r="C1305" s="40" t="s">
        <v>8992</v>
      </c>
      <c r="D1305" s="40" t="s">
        <v>11730</v>
      </c>
      <c r="E1305" s="38">
        <v>1479144</v>
      </c>
      <c r="F1305" s="42" t="s">
        <v>8998</v>
      </c>
      <c r="G1305" s="38">
        <v>147914</v>
      </c>
      <c r="H1305" s="40" t="s">
        <v>9284</v>
      </c>
      <c r="I1305" s="40" t="s">
        <v>9285</v>
      </c>
      <c r="J1305" s="45" t="str">
        <f t="shared" si="20"/>
        <v/>
      </c>
    </row>
    <row r="1306" spans="1:10" x14ac:dyDescent="0.25">
      <c r="A1306" s="43">
        <v>44967</v>
      </c>
      <c r="B1306" s="40" t="s">
        <v>11731</v>
      </c>
      <c r="C1306" s="40" t="s">
        <v>8992</v>
      </c>
      <c r="D1306" s="40" t="s">
        <v>11732</v>
      </c>
      <c r="E1306" s="38">
        <v>1844890</v>
      </c>
      <c r="F1306" s="42" t="s">
        <v>8998</v>
      </c>
      <c r="G1306" s="38">
        <v>184489</v>
      </c>
      <c r="H1306" s="40" t="s">
        <v>9284</v>
      </c>
      <c r="I1306" s="40" t="s">
        <v>9285</v>
      </c>
      <c r="J1306" s="45" t="str">
        <f t="shared" si="20"/>
        <v/>
      </c>
    </row>
    <row r="1307" spans="1:10" x14ac:dyDescent="0.25">
      <c r="A1307" s="43">
        <v>44968</v>
      </c>
      <c r="B1307" s="40" t="s">
        <v>9095</v>
      </c>
      <c r="C1307" s="40" t="s">
        <v>10492</v>
      </c>
      <c r="D1307" s="40" t="s">
        <v>8994</v>
      </c>
      <c r="E1307" s="38">
        <v>-656967</v>
      </c>
      <c r="F1307" s="42" t="s">
        <v>9114</v>
      </c>
      <c r="G1307" s="38">
        <v>-52558</v>
      </c>
      <c r="H1307" s="40" t="s">
        <v>9159</v>
      </c>
      <c r="I1307" s="40" t="s">
        <v>9160</v>
      </c>
      <c r="J1307" s="45" t="str">
        <f t="shared" si="20"/>
        <v>ht</v>
      </c>
    </row>
    <row r="1308" spans="1:10" x14ac:dyDescent="0.25">
      <c r="A1308" s="43">
        <v>44968</v>
      </c>
      <c r="B1308" s="40" t="s">
        <v>8995</v>
      </c>
      <c r="C1308" s="40" t="s">
        <v>10492</v>
      </c>
      <c r="D1308" s="40" t="s">
        <v>11735</v>
      </c>
      <c r="E1308" s="38">
        <v>-514017</v>
      </c>
      <c r="F1308" s="42" t="s">
        <v>8998</v>
      </c>
      <c r="G1308" s="38">
        <v>-51402</v>
      </c>
      <c r="H1308" s="40" t="s">
        <v>9159</v>
      </c>
      <c r="I1308" s="40" t="s">
        <v>9160</v>
      </c>
      <c r="J1308" s="45" t="str">
        <f t="shared" si="20"/>
        <v>ht</v>
      </c>
    </row>
    <row r="1309" spans="1:10" x14ac:dyDescent="0.25">
      <c r="A1309" s="43">
        <v>44968</v>
      </c>
      <c r="B1309" s="40" t="s">
        <v>9518</v>
      </c>
      <c r="C1309" s="40" t="s">
        <v>10923</v>
      </c>
      <c r="D1309" s="40" t="s">
        <v>11736</v>
      </c>
      <c r="E1309" s="38">
        <v>-846450</v>
      </c>
      <c r="F1309" s="42" t="s">
        <v>9114</v>
      </c>
      <c r="G1309" s="38">
        <v>-67716</v>
      </c>
      <c r="H1309" s="40" t="s">
        <v>9072</v>
      </c>
      <c r="I1309" s="40" t="s">
        <v>9073</v>
      </c>
      <c r="J1309" s="45" t="str">
        <f t="shared" si="20"/>
        <v>ht</v>
      </c>
    </row>
    <row r="1310" spans="1:10" x14ac:dyDescent="0.25">
      <c r="A1310" s="43">
        <v>44968</v>
      </c>
      <c r="B1310" s="40" t="s">
        <v>11586</v>
      </c>
      <c r="C1310" s="40" t="s">
        <v>9443</v>
      </c>
      <c r="D1310" s="40" t="s">
        <v>11738</v>
      </c>
      <c r="E1310" s="38">
        <v>-666348</v>
      </c>
      <c r="F1310" s="42" t="s">
        <v>8998</v>
      </c>
      <c r="G1310" s="38">
        <v>-66635</v>
      </c>
      <c r="H1310" s="40" t="s">
        <v>9001</v>
      </c>
      <c r="I1310" s="40" t="s">
        <v>9002</v>
      </c>
      <c r="J1310" s="45" t="str">
        <f t="shared" si="20"/>
        <v>ht</v>
      </c>
    </row>
    <row r="1311" spans="1:10" x14ac:dyDescent="0.25">
      <c r="A1311" s="43">
        <v>44968</v>
      </c>
      <c r="B1311" s="40" t="s">
        <v>11739</v>
      </c>
      <c r="C1311" s="40" t="s">
        <v>8992</v>
      </c>
      <c r="D1311" s="40" t="s">
        <v>11740</v>
      </c>
      <c r="E1311" s="38">
        <v>551250</v>
      </c>
      <c r="F1311" s="42" t="s">
        <v>8998</v>
      </c>
      <c r="G1311" s="38">
        <v>55125</v>
      </c>
      <c r="H1311" s="40" t="s">
        <v>11741</v>
      </c>
      <c r="I1311" s="40" t="s">
        <v>11742</v>
      </c>
      <c r="J1311" s="45" t="str">
        <f t="shared" si="20"/>
        <v/>
      </c>
    </row>
    <row r="1312" spans="1:10" x14ac:dyDescent="0.25">
      <c r="A1312" s="43">
        <v>44968</v>
      </c>
      <c r="B1312" s="40" t="s">
        <v>11743</v>
      </c>
      <c r="C1312" s="40" t="s">
        <v>8992</v>
      </c>
      <c r="D1312" s="40" t="s">
        <v>11744</v>
      </c>
      <c r="E1312" s="38">
        <v>1081500</v>
      </c>
      <c r="F1312" s="42" t="s">
        <v>8998</v>
      </c>
      <c r="G1312" s="38">
        <v>108150</v>
      </c>
      <c r="H1312" s="40" t="s">
        <v>9751</v>
      </c>
      <c r="I1312" s="40" t="s">
        <v>9752</v>
      </c>
      <c r="J1312" s="45" t="str">
        <f t="shared" si="20"/>
        <v/>
      </c>
    </row>
    <row r="1313" spans="1:10" x14ac:dyDescent="0.25">
      <c r="A1313" s="43">
        <v>44968</v>
      </c>
      <c r="B1313" s="40" t="s">
        <v>11745</v>
      </c>
      <c r="C1313" s="40" t="s">
        <v>8992</v>
      </c>
      <c r="D1313" s="40" t="s">
        <v>11746</v>
      </c>
      <c r="E1313" s="38">
        <v>1632750</v>
      </c>
      <c r="F1313" s="42" t="s">
        <v>8998</v>
      </c>
      <c r="G1313" s="38">
        <v>163275</v>
      </c>
      <c r="H1313" s="40" t="s">
        <v>9179</v>
      </c>
      <c r="I1313" s="40" t="s">
        <v>9180</v>
      </c>
      <c r="J1313" s="45" t="str">
        <f t="shared" si="20"/>
        <v/>
      </c>
    </row>
    <row r="1314" spans="1:10" x14ac:dyDescent="0.25">
      <c r="A1314" s="43">
        <v>44968</v>
      </c>
      <c r="B1314" s="40" t="s">
        <v>11747</v>
      </c>
      <c r="C1314" s="40" t="s">
        <v>8992</v>
      </c>
      <c r="D1314" s="40" t="s">
        <v>11748</v>
      </c>
      <c r="E1314" s="38">
        <v>1060500</v>
      </c>
      <c r="F1314" s="42" t="s">
        <v>8998</v>
      </c>
      <c r="G1314" s="38">
        <v>106050</v>
      </c>
      <c r="H1314" s="40" t="s">
        <v>9268</v>
      </c>
      <c r="I1314" s="40" t="s">
        <v>9269</v>
      </c>
      <c r="J1314" s="45" t="str">
        <f t="shared" si="20"/>
        <v/>
      </c>
    </row>
    <row r="1315" spans="1:10" x14ac:dyDescent="0.25">
      <c r="A1315" s="43">
        <v>44968</v>
      </c>
      <c r="B1315" s="40" t="s">
        <v>11749</v>
      </c>
      <c r="C1315" s="40" t="s">
        <v>8992</v>
      </c>
      <c r="D1315" s="40" t="s">
        <v>11750</v>
      </c>
      <c r="E1315" s="38">
        <v>2248050</v>
      </c>
      <c r="F1315" s="42" t="s">
        <v>8998</v>
      </c>
      <c r="G1315" s="38">
        <v>224805</v>
      </c>
      <c r="H1315" s="40" t="s">
        <v>10431</v>
      </c>
      <c r="I1315" s="40" t="s">
        <v>10432</v>
      </c>
      <c r="J1315" s="45" t="str">
        <f t="shared" si="20"/>
        <v/>
      </c>
    </row>
    <row r="1316" spans="1:10" x14ac:dyDescent="0.25">
      <c r="A1316" s="43">
        <v>44968</v>
      </c>
      <c r="B1316" s="40" t="s">
        <v>11751</v>
      </c>
      <c r="C1316" s="40" t="s">
        <v>8992</v>
      </c>
      <c r="D1316" s="40" t="s">
        <v>11752</v>
      </c>
      <c r="E1316" s="38">
        <v>704013</v>
      </c>
      <c r="F1316" s="42" t="s">
        <v>8998</v>
      </c>
      <c r="G1316" s="38">
        <v>70401</v>
      </c>
      <c r="H1316" s="40" t="s">
        <v>9159</v>
      </c>
      <c r="I1316" s="40" t="s">
        <v>9160</v>
      </c>
      <c r="J1316" s="45" t="str">
        <f t="shared" si="20"/>
        <v/>
      </c>
    </row>
    <row r="1317" spans="1:10" x14ac:dyDescent="0.25">
      <c r="A1317" s="43">
        <v>44968</v>
      </c>
      <c r="B1317" s="40" t="s">
        <v>11753</v>
      </c>
      <c r="C1317" s="40" t="s">
        <v>8992</v>
      </c>
      <c r="D1317" s="40" t="s">
        <v>11754</v>
      </c>
      <c r="E1317" s="38">
        <v>1399650</v>
      </c>
      <c r="F1317" s="42" t="s">
        <v>8998</v>
      </c>
      <c r="G1317" s="38">
        <v>139965</v>
      </c>
      <c r="H1317" s="40" t="s">
        <v>9755</v>
      </c>
      <c r="I1317" s="40" t="s">
        <v>9756</v>
      </c>
      <c r="J1317" s="45" t="str">
        <f t="shared" si="20"/>
        <v/>
      </c>
    </row>
    <row r="1318" spans="1:10" x14ac:dyDescent="0.25">
      <c r="A1318" s="43">
        <v>44968</v>
      </c>
      <c r="B1318" s="40" t="s">
        <v>11755</v>
      </c>
      <c r="C1318" s="40" t="s">
        <v>8992</v>
      </c>
      <c r="D1318" s="40" t="s">
        <v>11756</v>
      </c>
      <c r="E1318" s="38">
        <v>806200</v>
      </c>
      <c r="F1318" s="42" t="s">
        <v>8998</v>
      </c>
      <c r="G1318" s="38">
        <v>80620</v>
      </c>
      <c r="H1318" s="40" t="s">
        <v>9001</v>
      </c>
      <c r="I1318" s="40" t="s">
        <v>9002</v>
      </c>
      <c r="J1318" s="45" t="str">
        <f t="shared" si="20"/>
        <v/>
      </c>
    </row>
    <row r="1319" spans="1:10" x14ac:dyDescent="0.25">
      <c r="A1319" s="43">
        <v>44968</v>
      </c>
      <c r="B1319" s="40" t="s">
        <v>11757</v>
      </c>
      <c r="C1319" s="40" t="s">
        <v>8992</v>
      </c>
      <c r="D1319" s="40" t="s">
        <v>11758</v>
      </c>
      <c r="E1319" s="38">
        <v>617842</v>
      </c>
      <c r="F1319" s="42" t="s">
        <v>8998</v>
      </c>
      <c r="G1319" s="38">
        <v>61784</v>
      </c>
      <c r="H1319" s="40" t="s">
        <v>9001</v>
      </c>
      <c r="I1319" s="40" t="s">
        <v>9002</v>
      </c>
      <c r="J1319" s="45" t="str">
        <f t="shared" si="20"/>
        <v/>
      </c>
    </row>
    <row r="1320" spans="1:10" x14ac:dyDescent="0.25">
      <c r="A1320" s="43">
        <v>44968</v>
      </c>
      <c r="B1320" s="40" t="s">
        <v>11759</v>
      </c>
      <c r="C1320" s="40" t="s">
        <v>8992</v>
      </c>
      <c r="D1320" s="40" t="s">
        <v>11760</v>
      </c>
      <c r="E1320" s="38">
        <v>530250</v>
      </c>
      <c r="F1320" s="42" t="s">
        <v>8998</v>
      </c>
      <c r="G1320" s="38">
        <v>53025</v>
      </c>
      <c r="H1320" s="40" t="s">
        <v>9853</v>
      </c>
      <c r="I1320" s="40" t="s">
        <v>9854</v>
      </c>
      <c r="J1320" s="45" t="str">
        <f t="shared" si="20"/>
        <v/>
      </c>
    </row>
    <row r="1321" spans="1:10" x14ac:dyDescent="0.25">
      <c r="A1321" s="43">
        <v>44968</v>
      </c>
      <c r="B1321" s="40" t="s">
        <v>11761</v>
      </c>
      <c r="C1321" s="40" t="s">
        <v>8992</v>
      </c>
      <c r="D1321" s="40" t="s">
        <v>11762</v>
      </c>
      <c r="E1321" s="38">
        <v>584084</v>
      </c>
      <c r="F1321" s="42" t="s">
        <v>8998</v>
      </c>
      <c r="G1321" s="38">
        <v>58408</v>
      </c>
      <c r="H1321" s="40" t="s">
        <v>9001</v>
      </c>
      <c r="I1321" s="40" t="s">
        <v>9002</v>
      </c>
      <c r="J1321" s="45" t="str">
        <f t="shared" si="20"/>
        <v/>
      </c>
    </row>
    <row r="1322" spans="1:10" x14ac:dyDescent="0.25">
      <c r="A1322" s="43">
        <v>44968</v>
      </c>
      <c r="B1322" s="40" t="s">
        <v>11763</v>
      </c>
      <c r="C1322" s="40" t="s">
        <v>8992</v>
      </c>
      <c r="D1322" s="40" t="s">
        <v>11764</v>
      </c>
      <c r="E1322" s="38">
        <v>592955</v>
      </c>
      <c r="F1322" s="42" t="s">
        <v>8998</v>
      </c>
      <c r="G1322" s="38">
        <v>59296</v>
      </c>
      <c r="H1322" s="40" t="s">
        <v>9001</v>
      </c>
      <c r="I1322" s="40" t="s">
        <v>9002</v>
      </c>
      <c r="J1322" s="45" t="str">
        <f t="shared" si="20"/>
        <v/>
      </c>
    </row>
    <row r="1323" spans="1:10" x14ac:dyDescent="0.25">
      <c r="A1323" s="43">
        <v>44968</v>
      </c>
      <c r="B1323" s="40" t="s">
        <v>11765</v>
      </c>
      <c r="C1323" s="40" t="s">
        <v>8992</v>
      </c>
      <c r="D1323" s="40" t="s">
        <v>11766</v>
      </c>
      <c r="E1323" s="38">
        <v>1308437</v>
      </c>
      <c r="F1323" s="42" t="s">
        <v>8998</v>
      </c>
      <c r="G1323" s="38">
        <v>130844</v>
      </c>
      <c r="H1323" s="40" t="s">
        <v>9001</v>
      </c>
      <c r="I1323" s="40" t="s">
        <v>9002</v>
      </c>
      <c r="J1323" s="45" t="str">
        <f t="shared" si="20"/>
        <v/>
      </c>
    </row>
    <row r="1324" spans="1:10" x14ac:dyDescent="0.25">
      <c r="A1324" s="43">
        <v>44968</v>
      </c>
      <c r="B1324" s="40" t="s">
        <v>11767</v>
      </c>
      <c r="C1324" s="40" t="s">
        <v>8992</v>
      </c>
      <c r="D1324" s="40" t="s">
        <v>11768</v>
      </c>
      <c r="E1324" s="38">
        <v>831087</v>
      </c>
      <c r="F1324" s="42" t="s">
        <v>8998</v>
      </c>
      <c r="G1324" s="38">
        <v>83109</v>
      </c>
      <c r="H1324" s="40" t="s">
        <v>9001</v>
      </c>
      <c r="I1324" s="40" t="s">
        <v>9002</v>
      </c>
      <c r="J1324" s="45" t="str">
        <f t="shared" si="20"/>
        <v/>
      </c>
    </row>
    <row r="1325" spans="1:10" x14ac:dyDescent="0.25">
      <c r="A1325" s="43">
        <v>44968</v>
      </c>
      <c r="B1325" s="40" t="s">
        <v>11769</v>
      </c>
      <c r="C1325" s="40" t="s">
        <v>8992</v>
      </c>
      <c r="D1325" s="40" t="s">
        <v>11770</v>
      </c>
      <c r="E1325" s="38">
        <v>592955</v>
      </c>
      <c r="F1325" s="42" t="s">
        <v>8998</v>
      </c>
      <c r="G1325" s="38">
        <v>59296</v>
      </c>
      <c r="H1325" s="40" t="s">
        <v>9001</v>
      </c>
      <c r="I1325" s="40" t="s">
        <v>9002</v>
      </c>
      <c r="J1325" s="45" t="str">
        <f t="shared" si="20"/>
        <v/>
      </c>
    </row>
    <row r="1326" spans="1:10" x14ac:dyDescent="0.25">
      <c r="A1326" s="43">
        <v>44968</v>
      </c>
      <c r="B1326" s="40" t="s">
        <v>11771</v>
      </c>
      <c r="C1326" s="40" t="s">
        <v>8992</v>
      </c>
      <c r="D1326" s="40" t="s">
        <v>11772</v>
      </c>
      <c r="E1326" s="38">
        <v>622160</v>
      </c>
      <c r="F1326" s="42" t="s">
        <v>8998</v>
      </c>
      <c r="G1326" s="38">
        <v>62216</v>
      </c>
      <c r="H1326" s="40" t="s">
        <v>9001</v>
      </c>
      <c r="I1326" s="40" t="s">
        <v>9002</v>
      </c>
      <c r="J1326" s="45" t="str">
        <f t="shared" si="20"/>
        <v/>
      </c>
    </row>
    <row r="1327" spans="1:10" x14ac:dyDescent="0.25">
      <c r="A1327" s="43">
        <v>44968</v>
      </c>
      <c r="B1327" s="40" t="s">
        <v>11773</v>
      </c>
      <c r="C1327" s="40" t="s">
        <v>8992</v>
      </c>
      <c r="D1327" s="40" t="s">
        <v>11774</v>
      </c>
      <c r="E1327" s="38">
        <v>555290</v>
      </c>
      <c r="F1327" s="42" t="s">
        <v>8998</v>
      </c>
      <c r="G1327" s="38">
        <v>55529</v>
      </c>
      <c r="H1327" s="40" t="s">
        <v>9001</v>
      </c>
      <c r="I1327" s="40" t="s">
        <v>9002</v>
      </c>
      <c r="J1327" s="45" t="str">
        <f t="shared" si="20"/>
        <v/>
      </c>
    </row>
    <row r="1328" spans="1:10" x14ac:dyDescent="0.25">
      <c r="A1328" s="43">
        <v>44968</v>
      </c>
      <c r="B1328" s="40" t="s">
        <v>11775</v>
      </c>
      <c r="C1328" s="40" t="s">
        <v>8992</v>
      </c>
      <c r="D1328" s="40" t="s">
        <v>11776</v>
      </c>
      <c r="E1328" s="38">
        <v>1664945</v>
      </c>
      <c r="F1328" s="42" t="s">
        <v>8998</v>
      </c>
      <c r="G1328" s="38">
        <v>166495</v>
      </c>
      <c r="H1328" s="40" t="s">
        <v>9001</v>
      </c>
      <c r="I1328" s="40" t="s">
        <v>9002</v>
      </c>
      <c r="J1328" s="45" t="str">
        <f t="shared" si="20"/>
        <v/>
      </c>
    </row>
    <row r="1329" spans="1:10" x14ac:dyDescent="0.25">
      <c r="A1329" s="43">
        <v>44968</v>
      </c>
      <c r="B1329" s="40" t="s">
        <v>11777</v>
      </c>
      <c r="C1329" s="40" t="s">
        <v>8992</v>
      </c>
      <c r="D1329" s="40" t="s">
        <v>11778</v>
      </c>
      <c r="E1329" s="38">
        <v>1098101</v>
      </c>
      <c r="F1329" s="42" t="s">
        <v>8998</v>
      </c>
      <c r="G1329" s="38">
        <v>109810</v>
      </c>
      <c r="H1329" s="40" t="s">
        <v>9001</v>
      </c>
      <c r="I1329" s="40" t="s">
        <v>9002</v>
      </c>
      <c r="J1329" s="45" t="str">
        <f t="shared" si="20"/>
        <v/>
      </c>
    </row>
    <row r="1330" spans="1:10" x14ac:dyDescent="0.25">
      <c r="A1330" s="43">
        <v>44968</v>
      </c>
      <c r="B1330" s="40" t="s">
        <v>11779</v>
      </c>
      <c r="C1330" s="40" t="s">
        <v>8992</v>
      </c>
      <c r="D1330" s="40" t="s">
        <v>11780</v>
      </c>
      <c r="E1330" s="38">
        <v>806834</v>
      </c>
      <c r="F1330" s="42" t="s">
        <v>8998</v>
      </c>
      <c r="G1330" s="38">
        <v>80683</v>
      </c>
      <c r="H1330" s="40" t="s">
        <v>9001</v>
      </c>
      <c r="I1330" s="40" t="s">
        <v>9002</v>
      </c>
      <c r="J1330" s="45" t="str">
        <f t="shared" si="20"/>
        <v/>
      </c>
    </row>
    <row r="1331" spans="1:10" x14ac:dyDescent="0.25">
      <c r="A1331" s="43">
        <v>44968</v>
      </c>
      <c r="B1331" s="40" t="s">
        <v>11781</v>
      </c>
      <c r="C1331" s="40" t="s">
        <v>8992</v>
      </c>
      <c r="D1331" s="40" t="s">
        <v>11782</v>
      </c>
      <c r="E1331" s="38">
        <v>901418</v>
      </c>
      <c r="F1331" s="42" t="s">
        <v>8998</v>
      </c>
      <c r="G1331" s="38">
        <v>90142</v>
      </c>
      <c r="H1331" s="40" t="s">
        <v>9001</v>
      </c>
      <c r="I1331" s="40" t="s">
        <v>9002</v>
      </c>
      <c r="J1331" s="45" t="str">
        <f t="shared" si="20"/>
        <v/>
      </c>
    </row>
    <row r="1332" spans="1:10" x14ac:dyDescent="0.25">
      <c r="A1332" s="43">
        <v>44968</v>
      </c>
      <c r="B1332" s="40" t="s">
        <v>11783</v>
      </c>
      <c r="C1332" s="40" t="s">
        <v>8992</v>
      </c>
      <c r="D1332" s="40" t="s">
        <v>11784</v>
      </c>
      <c r="E1332" s="38">
        <v>1217490</v>
      </c>
      <c r="F1332" s="42" t="s">
        <v>8998</v>
      </c>
      <c r="G1332" s="38">
        <v>121749</v>
      </c>
      <c r="H1332" s="40" t="s">
        <v>9001</v>
      </c>
      <c r="I1332" s="40" t="s">
        <v>9002</v>
      </c>
      <c r="J1332" s="45" t="str">
        <f t="shared" si="20"/>
        <v/>
      </c>
    </row>
    <row r="1333" spans="1:10" x14ac:dyDescent="0.25">
      <c r="A1333" s="43">
        <v>44968</v>
      </c>
      <c r="B1333" s="40" t="s">
        <v>11785</v>
      </c>
      <c r="C1333" s="40" t="s">
        <v>8992</v>
      </c>
      <c r="D1333" s="40" t="s">
        <v>11786</v>
      </c>
      <c r="E1333" s="38">
        <v>840918</v>
      </c>
      <c r="F1333" s="42" t="s">
        <v>8998</v>
      </c>
      <c r="G1333" s="38">
        <v>84092</v>
      </c>
      <c r="H1333" s="40" t="s">
        <v>9001</v>
      </c>
      <c r="I1333" s="40" t="s">
        <v>9002</v>
      </c>
      <c r="J1333" s="45" t="str">
        <f t="shared" si="20"/>
        <v/>
      </c>
    </row>
    <row r="1334" spans="1:10" x14ac:dyDescent="0.25">
      <c r="A1334" s="43">
        <v>44968</v>
      </c>
      <c r="B1334" s="40" t="s">
        <v>11787</v>
      </c>
      <c r="C1334" s="40" t="s">
        <v>8992</v>
      </c>
      <c r="D1334" s="40" t="s">
        <v>11788</v>
      </c>
      <c r="E1334" s="38">
        <v>962485</v>
      </c>
      <c r="F1334" s="42" t="s">
        <v>8998</v>
      </c>
      <c r="G1334" s="38">
        <v>96249</v>
      </c>
      <c r="H1334" s="40" t="s">
        <v>9001</v>
      </c>
      <c r="I1334" s="40" t="s">
        <v>9002</v>
      </c>
      <c r="J1334" s="45" t="str">
        <f t="shared" si="20"/>
        <v/>
      </c>
    </row>
    <row r="1335" spans="1:10" x14ac:dyDescent="0.25">
      <c r="A1335" s="43">
        <v>44968</v>
      </c>
      <c r="B1335" s="40" t="s">
        <v>11789</v>
      </c>
      <c r="C1335" s="40" t="s">
        <v>8992</v>
      </c>
      <c r="D1335" s="40" t="s">
        <v>11790</v>
      </c>
      <c r="E1335" s="38">
        <v>571306</v>
      </c>
      <c r="F1335" s="42" t="s">
        <v>8998</v>
      </c>
      <c r="G1335" s="38">
        <v>57131</v>
      </c>
      <c r="H1335" s="40" t="s">
        <v>9001</v>
      </c>
      <c r="I1335" s="40" t="s">
        <v>9002</v>
      </c>
      <c r="J1335" s="45" t="str">
        <f t="shared" si="20"/>
        <v/>
      </c>
    </row>
    <row r="1336" spans="1:10" x14ac:dyDescent="0.25">
      <c r="A1336" s="43">
        <v>44968</v>
      </c>
      <c r="B1336" s="40" t="s">
        <v>11791</v>
      </c>
      <c r="C1336" s="40" t="s">
        <v>8992</v>
      </c>
      <c r="D1336" s="40" t="s">
        <v>11792</v>
      </c>
      <c r="E1336" s="38">
        <v>4582332</v>
      </c>
      <c r="F1336" s="42" t="s">
        <v>8998</v>
      </c>
      <c r="G1336" s="38">
        <v>458233</v>
      </c>
      <c r="H1336" s="40" t="s">
        <v>9242</v>
      </c>
      <c r="I1336" s="40" t="s">
        <v>9243</v>
      </c>
      <c r="J1336" s="45" t="str">
        <f t="shared" si="20"/>
        <v/>
      </c>
    </row>
    <row r="1337" spans="1:10" x14ac:dyDescent="0.25">
      <c r="A1337" s="43">
        <v>44968</v>
      </c>
      <c r="B1337" s="40" t="s">
        <v>11793</v>
      </c>
      <c r="C1337" s="40" t="s">
        <v>8992</v>
      </c>
      <c r="D1337" s="40" t="s">
        <v>11794</v>
      </c>
      <c r="E1337" s="38">
        <v>657300</v>
      </c>
      <c r="F1337" s="42" t="s">
        <v>8998</v>
      </c>
      <c r="G1337" s="38">
        <v>65730</v>
      </c>
      <c r="H1337" s="40" t="s">
        <v>9242</v>
      </c>
      <c r="I1337" s="40" t="s">
        <v>9243</v>
      </c>
      <c r="J1337" s="45" t="str">
        <f t="shared" si="20"/>
        <v/>
      </c>
    </row>
    <row r="1338" spans="1:10" x14ac:dyDescent="0.25">
      <c r="A1338" s="43">
        <v>44968</v>
      </c>
      <c r="B1338" s="40" t="s">
        <v>11795</v>
      </c>
      <c r="C1338" s="40" t="s">
        <v>8992</v>
      </c>
      <c r="D1338" s="40" t="s">
        <v>11796</v>
      </c>
      <c r="E1338" s="38">
        <v>1329291</v>
      </c>
      <c r="F1338" s="42" t="s">
        <v>8998</v>
      </c>
      <c r="G1338" s="38">
        <v>132929</v>
      </c>
      <c r="H1338" s="40" t="s">
        <v>9406</v>
      </c>
      <c r="I1338" s="40" t="s">
        <v>9407</v>
      </c>
      <c r="J1338" s="45" t="str">
        <f t="shared" si="20"/>
        <v/>
      </c>
    </row>
    <row r="1339" spans="1:10" x14ac:dyDescent="0.25">
      <c r="A1339" s="43">
        <v>44968</v>
      </c>
      <c r="B1339" s="40" t="s">
        <v>11797</v>
      </c>
      <c r="C1339" s="40" t="s">
        <v>8992</v>
      </c>
      <c r="D1339" s="40" t="s">
        <v>11798</v>
      </c>
      <c r="E1339" s="38">
        <v>1081500</v>
      </c>
      <c r="F1339" s="42" t="s">
        <v>8998</v>
      </c>
      <c r="G1339" s="38">
        <v>108150</v>
      </c>
      <c r="H1339" s="40" t="s">
        <v>9183</v>
      </c>
      <c r="I1339" s="40" t="s">
        <v>9184</v>
      </c>
      <c r="J1339" s="45" t="str">
        <f t="shared" si="20"/>
        <v/>
      </c>
    </row>
    <row r="1340" spans="1:10" x14ac:dyDescent="0.25">
      <c r="A1340" s="43">
        <v>44968</v>
      </c>
      <c r="B1340" s="40" t="s">
        <v>11799</v>
      </c>
      <c r="C1340" s="40" t="s">
        <v>8992</v>
      </c>
      <c r="D1340" s="40" t="s">
        <v>11800</v>
      </c>
      <c r="E1340" s="38">
        <v>1081500</v>
      </c>
      <c r="F1340" s="42" t="s">
        <v>8998</v>
      </c>
      <c r="G1340" s="38">
        <v>108150</v>
      </c>
      <c r="H1340" s="40" t="s">
        <v>9001</v>
      </c>
      <c r="I1340" s="40" t="s">
        <v>9002</v>
      </c>
      <c r="J1340" s="45" t="str">
        <f t="shared" si="20"/>
        <v/>
      </c>
    </row>
    <row r="1341" spans="1:10" x14ac:dyDescent="0.25">
      <c r="A1341" s="43">
        <v>44968</v>
      </c>
      <c r="B1341" s="40" t="s">
        <v>11801</v>
      </c>
      <c r="C1341" s="40" t="s">
        <v>8992</v>
      </c>
      <c r="D1341" s="40" t="s">
        <v>11802</v>
      </c>
      <c r="E1341" s="38">
        <v>881892</v>
      </c>
      <c r="F1341" s="42" t="s">
        <v>8998</v>
      </c>
      <c r="G1341" s="38">
        <v>88189</v>
      </c>
      <c r="H1341" s="40" t="s">
        <v>9001</v>
      </c>
      <c r="I1341" s="40" t="s">
        <v>9002</v>
      </c>
      <c r="J1341" s="45" t="str">
        <f t="shared" si="20"/>
        <v/>
      </c>
    </row>
    <row r="1342" spans="1:10" x14ac:dyDescent="0.25">
      <c r="A1342" s="43">
        <v>44968</v>
      </c>
      <c r="B1342" s="40" t="s">
        <v>11803</v>
      </c>
      <c r="C1342" s="40" t="s">
        <v>8992</v>
      </c>
      <c r="D1342" s="40" t="s">
        <v>11804</v>
      </c>
      <c r="E1342" s="38">
        <v>1336946</v>
      </c>
      <c r="F1342" s="42" t="s">
        <v>8998</v>
      </c>
      <c r="G1342" s="38">
        <v>133695</v>
      </c>
      <c r="H1342" s="40" t="s">
        <v>9159</v>
      </c>
      <c r="I1342" s="40" t="s">
        <v>9160</v>
      </c>
      <c r="J1342" s="45" t="str">
        <f t="shared" si="20"/>
        <v/>
      </c>
    </row>
    <row r="1343" spans="1:10" x14ac:dyDescent="0.25">
      <c r="A1343" s="43">
        <v>44968</v>
      </c>
      <c r="B1343" s="40" t="s">
        <v>11805</v>
      </c>
      <c r="C1343" s="40" t="s">
        <v>8992</v>
      </c>
      <c r="D1343" s="40" t="s">
        <v>11806</v>
      </c>
      <c r="E1343" s="38">
        <v>2333456</v>
      </c>
      <c r="F1343" s="42" t="s">
        <v>8998</v>
      </c>
      <c r="G1343" s="38">
        <v>233346</v>
      </c>
      <c r="H1343" s="40" t="s">
        <v>9159</v>
      </c>
      <c r="I1343" s="40" t="s">
        <v>9160</v>
      </c>
      <c r="J1343" s="45" t="str">
        <f t="shared" si="20"/>
        <v/>
      </c>
    </row>
    <row r="1344" spans="1:10" x14ac:dyDescent="0.25">
      <c r="A1344" s="43">
        <v>44968</v>
      </c>
      <c r="B1344" s="40" t="s">
        <v>11807</v>
      </c>
      <c r="C1344" s="40" t="s">
        <v>8992</v>
      </c>
      <c r="D1344" s="40" t="s">
        <v>11808</v>
      </c>
      <c r="E1344" s="38">
        <v>1185910</v>
      </c>
      <c r="F1344" s="42" t="s">
        <v>8998</v>
      </c>
      <c r="G1344" s="38">
        <v>118591</v>
      </c>
      <c r="H1344" s="40" t="s">
        <v>9001</v>
      </c>
      <c r="I1344" s="40" t="s">
        <v>9002</v>
      </c>
      <c r="J1344" s="45" t="str">
        <f t="shared" si="20"/>
        <v/>
      </c>
    </row>
    <row r="1345" spans="1:10" x14ac:dyDescent="0.25">
      <c r="A1345" s="43">
        <v>44968</v>
      </c>
      <c r="B1345" s="40" t="s">
        <v>11809</v>
      </c>
      <c r="C1345" s="40" t="s">
        <v>8992</v>
      </c>
      <c r="D1345" s="40" t="s">
        <v>11810</v>
      </c>
      <c r="E1345" s="38">
        <v>2942040</v>
      </c>
      <c r="F1345" s="42" t="s">
        <v>8998</v>
      </c>
      <c r="G1345" s="38">
        <v>294204</v>
      </c>
      <c r="H1345" s="40" t="s">
        <v>9001</v>
      </c>
      <c r="I1345" s="40" t="s">
        <v>9002</v>
      </c>
      <c r="J1345" s="45" t="str">
        <f t="shared" si="20"/>
        <v/>
      </c>
    </row>
    <row r="1346" spans="1:10" x14ac:dyDescent="0.25">
      <c r="A1346" s="43">
        <v>44968</v>
      </c>
      <c r="B1346" s="40" t="s">
        <v>11811</v>
      </c>
      <c r="C1346" s="40" t="s">
        <v>8992</v>
      </c>
      <c r="D1346" s="40" t="s">
        <v>11812</v>
      </c>
      <c r="E1346" s="38">
        <v>2171952</v>
      </c>
      <c r="F1346" s="42" t="s">
        <v>8998</v>
      </c>
      <c r="G1346" s="38">
        <v>217195</v>
      </c>
      <c r="H1346" s="40" t="s">
        <v>9001</v>
      </c>
      <c r="I1346" s="40" t="s">
        <v>9002</v>
      </c>
      <c r="J1346" s="45" t="str">
        <f t="shared" si="20"/>
        <v/>
      </c>
    </row>
    <row r="1347" spans="1:10" x14ac:dyDescent="0.25">
      <c r="A1347" s="43">
        <v>44968</v>
      </c>
      <c r="B1347" s="40" t="s">
        <v>11813</v>
      </c>
      <c r="C1347" s="40" t="s">
        <v>8992</v>
      </c>
      <c r="D1347" s="40" t="s">
        <v>11814</v>
      </c>
      <c r="E1347" s="38">
        <v>664525</v>
      </c>
      <c r="F1347" s="42" t="s">
        <v>8998</v>
      </c>
      <c r="G1347" s="38">
        <v>66453</v>
      </c>
      <c r="H1347" s="40" t="s">
        <v>9001</v>
      </c>
      <c r="I1347" s="40" t="s">
        <v>9002</v>
      </c>
      <c r="J1347" s="45" t="str">
        <f t="shared" si="20"/>
        <v/>
      </c>
    </row>
    <row r="1348" spans="1:10" x14ac:dyDescent="0.25">
      <c r="A1348" s="43">
        <v>44968</v>
      </c>
      <c r="B1348" s="40" t="s">
        <v>11815</v>
      </c>
      <c r="C1348" s="40" t="s">
        <v>8992</v>
      </c>
      <c r="D1348" s="40" t="s">
        <v>11816</v>
      </c>
      <c r="E1348" s="38">
        <v>618065</v>
      </c>
      <c r="F1348" s="42" t="s">
        <v>8998</v>
      </c>
      <c r="G1348" s="38">
        <v>61807</v>
      </c>
      <c r="H1348" s="40" t="s">
        <v>9001</v>
      </c>
      <c r="I1348" s="40" t="s">
        <v>9002</v>
      </c>
      <c r="J1348" s="45" t="str">
        <f t="shared" si="20"/>
        <v/>
      </c>
    </row>
    <row r="1349" spans="1:10" x14ac:dyDescent="0.25">
      <c r="A1349" s="43">
        <v>44968</v>
      </c>
      <c r="B1349" s="40" t="s">
        <v>11817</v>
      </c>
      <c r="C1349" s="40" t="s">
        <v>8992</v>
      </c>
      <c r="D1349" s="40" t="s">
        <v>11818</v>
      </c>
      <c r="E1349" s="38">
        <v>250910</v>
      </c>
      <c r="F1349" s="42" t="s">
        <v>8998</v>
      </c>
      <c r="G1349" s="38">
        <v>25091</v>
      </c>
      <c r="H1349" s="40" t="s">
        <v>9001</v>
      </c>
      <c r="I1349" s="40" t="s">
        <v>9002</v>
      </c>
      <c r="J1349" s="45" t="str">
        <f t="shared" ref="J1349:J1412" si="21">IF(E1349&lt;0,"ht","")</f>
        <v/>
      </c>
    </row>
    <row r="1350" spans="1:10" x14ac:dyDescent="0.25">
      <c r="A1350" s="43">
        <v>44968</v>
      </c>
      <c r="B1350" s="40" t="s">
        <v>11819</v>
      </c>
      <c r="C1350" s="40" t="s">
        <v>8992</v>
      </c>
      <c r="D1350" s="40" t="s">
        <v>11820</v>
      </c>
      <c r="E1350" s="38">
        <v>666348</v>
      </c>
      <c r="F1350" s="42" t="s">
        <v>8998</v>
      </c>
      <c r="G1350" s="38">
        <v>66635</v>
      </c>
      <c r="H1350" s="40" t="s">
        <v>9001</v>
      </c>
      <c r="I1350" s="40" t="s">
        <v>9002</v>
      </c>
      <c r="J1350" s="45" t="str">
        <f t="shared" si="21"/>
        <v/>
      </c>
    </row>
    <row r="1351" spans="1:10" x14ac:dyDescent="0.25">
      <c r="A1351" s="43">
        <v>44969</v>
      </c>
      <c r="B1351" s="40" t="s">
        <v>11823</v>
      </c>
      <c r="C1351" s="40" t="s">
        <v>8992</v>
      </c>
      <c r="D1351" s="40" t="s">
        <v>11824</v>
      </c>
      <c r="E1351" s="38">
        <v>507744</v>
      </c>
      <c r="F1351" s="42" t="s">
        <v>8998</v>
      </c>
      <c r="G1351" s="38">
        <v>50774</v>
      </c>
      <c r="H1351" s="40" t="s">
        <v>9001</v>
      </c>
      <c r="I1351" s="40" t="s">
        <v>9002</v>
      </c>
      <c r="J1351" s="45" t="str">
        <f t="shared" si="21"/>
        <v/>
      </c>
    </row>
    <row r="1352" spans="1:10" x14ac:dyDescent="0.25">
      <c r="A1352" s="43">
        <v>44969</v>
      </c>
      <c r="B1352" s="40" t="s">
        <v>11825</v>
      </c>
      <c r="C1352" s="40" t="s">
        <v>8992</v>
      </c>
      <c r="D1352" s="40" t="s">
        <v>11826</v>
      </c>
      <c r="E1352" s="38">
        <v>250910</v>
      </c>
      <c r="F1352" s="42" t="s">
        <v>8998</v>
      </c>
      <c r="G1352" s="38">
        <v>25091</v>
      </c>
      <c r="H1352" s="40" t="s">
        <v>9001</v>
      </c>
      <c r="I1352" s="40" t="s">
        <v>9002</v>
      </c>
      <c r="J1352" s="45" t="str">
        <f t="shared" si="21"/>
        <v/>
      </c>
    </row>
    <row r="1353" spans="1:10" x14ac:dyDescent="0.25">
      <c r="A1353" s="43">
        <v>44969</v>
      </c>
      <c r="B1353" s="40" t="s">
        <v>11827</v>
      </c>
      <c r="C1353" s="40" t="s">
        <v>8992</v>
      </c>
      <c r="D1353" s="40" t="s">
        <v>11828</v>
      </c>
      <c r="E1353" s="38">
        <v>922445</v>
      </c>
      <c r="F1353" s="42" t="s">
        <v>8998</v>
      </c>
      <c r="G1353" s="38">
        <v>92245</v>
      </c>
      <c r="H1353" s="40" t="s">
        <v>9001</v>
      </c>
      <c r="I1353" s="40" t="s">
        <v>9002</v>
      </c>
      <c r="J1353" s="45" t="str">
        <f t="shared" si="21"/>
        <v/>
      </c>
    </row>
    <row r="1354" spans="1:10" x14ac:dyDescent="0.25">
      <c r="A1354" s="43">
        <v>44969</v>
      </c>
      <c r="B1354" s="40" t="s">
        <v>11829</v>
      </c>
      <c r="C1354" s="40" t="s">
        <v>8992</v>
      </c>
      <c r="D1354" s="40" t="s">
        <v>11830</v>
      </c>
      <c r="E1354" s="38">
        <v>2074317</v>
      </c>
      <c r="F1354" s="42" t="s">
        <v>8998</v>
      </c>
      <c r="G1354" s="38">
        <v>207432</v>
      </c>
      <c r="H1354" s="40" t="s">
        <v>9001</v>
      </c>
      <c r="I1354" s="40" t="s">
        <v>9002</v>
      </c>
      <c r="J1354" s="45" t="str">
        <f t="shared" si="21"/>
        <v/>
      </c>
    </row>
    <row r="1355" spans="1:10" x14ac:dyDescent="0.25">
      <c r="A1355" s="43">
        <v>44969</v>
      </c>
      <c r="B1355" s="40" t="s">
        <v>11831</v>
      </c>
      <c r="C1355" s="40" t="s">
        <v>8992</v>
      </c>
      <c r="D1355" s="40" t="s">
        <v>11832</v>
      </c>
      <c r="E1355" s="38">
        <v>501830</v>
      </c>
      <c r="F1355" s="42" t="s">
        <v>8998</v>
      </c>
      <c r="G1355" s="38">
        <v>50183</v>
      </c>
      <c r="H1355" s="40" t="s">
        <v>9001</v>
      </c>
      <c r="I1355" s="40" t="s">
        <v>9002</v>
      </c>
      <c r="J1355" s="45" t="str">
        <f t="shared" si="21"/>
        <v/>
      </c>
    </row>
    <row r="1356" spans="1:10" x14ac:dyDescent="0.25">
      <c r="A1356" s="43">
        <v>44969</v>
      </c>
      <c r="B1356" s="40" t="s">
        <v>11833</v>
      </c>
      <c r="C1356" s="40" t="s">
        <v>8992</v>
      </c>
      <c r="D1356" s="40" t="s">
        <v>11834</v>
      </c>
      <c r="E1356" s="38">
        <v>1662102</v>
      </c>
      <c r="F1356" s="42" t="s">
        <v>8998</v>
      </c>
      <c r="G1356" s="38">
        <v>166210</v>
      </c>
      <c r="H1356" s="40" t="s">
        <v>9001</v>
      </c>
      <c r="I1356" s="40" t="s">
        <v>9002</v>
      </c>
      <c r="J1356" s="45" t="str">
        <f t="shared" si="21"/>
        <v/>
      </c>
    </row>
    <row r="1357" spans="1:10" x14ac:dyDescent="0.25">
      <c r="A1357" s="43">
        <v>44969</v>
      </c>
      <c r="B1357" s="40" t="s">
        <v>11835</v>
      </c>
      <c r="C1357" s="40" t="s">
        <v>8992</v>
      </c>
      <c r="D1357" s="40" t="s">
        <v>11836</v>
      </c>
      <c r="E1357" s="38">
        <v>738405</v>
      </c>
      <c r="F1357" s="42" t="s">
        <v>8998</v>
      </c>
      <c r="G1357" s="38">
        <v>73841</v>
      </c>
      <c r="H1357" s="40" t="s">
        <v>9001</v>
      </c>
      <c r="I1357" s="40" t="s">
        <v>9002</v>
      </c>
      <c r="J1357" s="45" t="str">
        <f t="shared" si="21"/>
        <v/>
      </c>
    </row>
    <row r="1358" spans="1:10" x14ac:dyDescent="0.25">
      <c r="A1358" s="43">
        <v>44969</v>
      </c>
      <c r="B1358" s="40" t="s">
        <v>11837</v>
      </c>
      <c r="C1358" s="40" t="s">
        <v>8992</v>
      </c>
      <c r="D1358" s="40" t="s">
        <v>11838</v>
      </c>
      <c r="E1358" s="38">
        <v>501820</v>
      </c>
      <c r="F1358" s="42" t="s">
        <v>8998</v>
      </c>
      <c r="G1358" s="38">
        <v>50182</v>
      </c>
      <c r="H1358" s="40" t="s">
        <v>9001</v>
      </c>
      <c r="I1358" s="40" t="s">
        <v>9002</v>
      </c>
      <c r="J1358" s="45" t="str">
        <f t="shared" si="21"/>
        <v/>
      </c>
    </row>
    <row r="1359" spans="1:10" x14ac:dyDescent="0.25">
      <c r="A1359" s="43">
        <v>44969</v>
      </c>
      <c r="B1359" s="40" t="s">
        <v>11839</v>
      </c>
      <c r="C1359" s="40" t="s">
        <v>8992</v>
      </c>
      <c r="D1359" s="40" t="s">
        <v>11840</v>
      </c>
      <c r="E1359" s="38">
        <v>301092</v>
      </c>
      <c r="F1359" s="42" t="s">
        <v>8998</v>
      </c>
      <c r="G1359" s="38">
        <v>30109</v>
      </c>
      <c r="H1359" s="40" t="s">
        <v>9001</v>
      </c>
      <c r="I1359" s="40" t="s">
        <v>9002</v>
      </c>
      <c r="J1359" s="45" t="str">
        <f t="shared" si="21"/>
        <v/>
      </c>
    </row>
    <row r="1360" spans="1:10" x14ac:dyDescent="0.25">
      <c r="A1360" s="43">
        <v>44969</v>
      </c>
      <c r="B1360" s="40" t="s">
        <v>11841</v>
      </c>
      <c r="C1360" s="40" t="s">
        <v>8992</v>
      </c>
      <c r="D1360" s="40" t="s">
        <v>11842</v>
      </c>
      <c r="E1360" s="38">
        <v>922445</v>
      </c>
      <c r="F1360" s="42" t="s">
        <v>8998</v>
      </c>
      <c r="G1360" s="38">
        <v>92245</v>
      </c>
      <c r="H1360" s="40" t="s">
        <v>9001</v>
      </c>
      <c r="I1360" s="40" t="s">
        <v>9002</v>
      </c>
      <c r="J1360" s="45" t="str">
        <f t="shared" si="21"/>
        <v/>
      </c>
    </row>
    <row r="1361" spans="1:10" x14ac:dyDescent="0.25">
      <c r="A1361" s="43">
        <v>44969</v>
      </c>
      <c r="B1361" s="40" t="s">
        <v>11843</v>
      </c>
      <c r="C1361" s="40" t="s">
        <v>8992</v>
      </c>
      <c r="D1361" s="40" t="s">
        <v>11844</v>
      </c>
      <c r="E1361" s="38">
        <v>704013</v>
      </c>
      <c r="F1361" s="42" t="s">
        <v>8998</v>
      </c>
      <c r="G1361" s="38">
        <v>70401</v>
      </c>
      <c r="H1361" s="40" t="s">
        <v>9001</v>
      </c>
      <c r="I1361" s="40" t="s">
        <v>9002</v>
      </c>
      <c r="J1361" s="45" t="str">
        <f t="shared" si="21"/>
        <v/>
      </c>
    </row>
    <row r="1362" spans="1:10" x14ac:dyDescent="0.25">
      <c r="A1362" s="43">
        <v>44969</v>
      </c>
      <c r="B1362" s="40" t="s">
        <v>11845</v>
      </c>
      <c r="C1362" s="40" t="s">
        <v>8992</v>
      </c>
      <c r="D1362" s="40" t="s">
        <v>11846</v>
      </c>
      <c r="E1362" s="38">
        <v>1192192</v>
      </c>
      <c r="F1362" s="42" t="s">
        <v>8998</v>
      </c>
      <c r="G1362" s="38">
        <v>119219</v>
      </c>
      <c r="H1362" s="40" t="s">
        <v>9001</v>
      </c>
      <c r="I1362" s="40" t="s">
        <v>9002</v>
      </c>
      <c r="J1362" s="45" t="str">
        <f t="shared" si="21"/>
        <v/>
      </c>
    </row>
    <row r="1363" spans="1:10" x14ac:dyDescent="0.25">
      <c r="A1363" s="43">
        <v>44969</v>
      </c>
      <c r="B1363" s="40" t="s">
        <v>11848</v>
      </c>
      <c r="C1363" s="40" t="s">
        <v>8992</v>
      </c>
      <c r="D1363" s="40" t="s">
        <v>11849</v>
      </c>
      <c r="E1363" s="38">
        <v>1296968</v>
      </c>
      <c r="F1363" s="42" t="s">
        <v>8998</v>
      </c>
      <c r="G1363" s="38">
        <v>129697</v>
      </c>
      <c r="H1363" s="40" t="s">
        <v>9001</v>
      </c>
      <c r="I1363" s="40" t="s">
        <v>9002</v>
      </c>
      <c r="J1363" s="45" t="str">
        <f t="shared" si="21"/>
        <v/>
      </c>
    </row>
    <row r="1364" spans="1:10" x14ac:dyDescent="0.25">
      <c r="A1364" s="43">
        <v>44969</v>
      </c>
      <c r="B1364" s="40" t="s">
        <v>11850</v>
      </c>
      <c r="C1364" s="40" t="s">
        <v>8992</v>
      </c>
      <c r="D1364" s="40" t="s">
        <v>11851</v>
      </c>
      <c r="E1364" s="38">
        <v>618065</v>
      </c>
      <c r="F1364" s="42" t="s">
        <v>8998</v>
      </c>
      <c r="G1364" s="38">
        <v>61807</v>
      </c>
      <c r="H1364" s="40" t="s">
        <v>9001</v>
      </c>
      <c r="I1364" s="40" t="s">
        <v>9002</v>
      </c>
      <c r="J1364" s="45" t="str">
        <f t="shared" si="21"/>
        <v/>
      </c>
    </row>
    <row r="1365" spans="1:10" x14ac:dyDescent="0.25">
      <c r="A1365" s="43">
        <v>44970</v>
      </c>
      <c r="B1365" s="40" t="s">
        <v>9446</v>
      </c>
      <c r="C1365" s="40" t="s">
        <v>9441</v>
      </c>
      <c r="D1365" s="40" t="s">
        <v>11854</v>
      </c>
      <c r="E1365" s="38">
        <v>-222750</v>
      </c>
      <c r="F1365" s="42" t="s">
        <v>9114</v>
      </c>
      <c r="G1365" s="38">
        <v>-17820</v>
      </c>
      <c r="H1365" s="40" t="s">
        <v>9034</v>
      </c>
      <c r="I1365" s="40" t="s">
        <v>9035</v>
      </c>
      <c r="J1365" s="45" t="str">
        <f t="shared" si="21"/>
        <v>ht</v>
      </c>
    </row>
    <row r="1366" spans="1:10" x14ac:dyDescent="0.25">
      <c r="A1366" s="43">
        <v>44970</v>
      </c>
      <c r="B1366" s="40" t="s">
        <v>9452</v>
      </c>
      <c r="C1366" s="40" t="s">
        <v>9441</v>
      </c>
      <c r="D1366" s="40" t="s">
        <v>11855</v>
      </c>
      <c r="E1366" s="38">
        <v>-203978</v>
      </c>
      <c r="F1366" s="42" t="s">
        <v>9114</v>
      </c>
      <c r="G1366" s="38">
        <v>-16318</v>
      </c>
      <c r="H1366" s="40" t="s">
        <v>9034</v>
      </c>
      <c r="I1366" s="40" t="s">
        <v>9035</v>
      </c>
      <c r="J1366" s="45" t="str">
        <f t="shared" si="21"/>
        <v>ht</v>
      </c>
    </row>
    <row r="1367" spans="1:10" x14ac:dyDescent="0.25">
      <c r="A1367" s="43">
        <v>44970</v>
      </c>
      <c r="B1367" s="40" t="s">
        <v>9458</v>
      </c>
      <c r="C1367" s="40" t="s">
        <v>9441</v>
      </c>
      <c r="D1367" s="40" t="s">
        <v>11856</v>
      </c>
      <c r="E1367" s="38">
        <v>-357198</v>
      </c>
      <c r="F1367" s="42" t="s">
        <v>9114</v>
      </c>
      <c r="G1367" s="38">
        <v>-28576</v>
      </c>
      <c r="H1367" s="40" t="s">
        <v>9034</v>
      </c>
      <c r="I1367" s="40" t="s">
        <v>9035</v>
      </c>
      <c r="J1367" s="45" t="str">
        <f t="shared" si="21"/>
        <v>ht</v>
      </c>
    </row>
    <row r="1368" spans="1:10" x14ac:dyDescent="0.25">
      <c r="A1368" s="43">
        <v>44970</v>
      </c>
      <c r="B1368" s="40" t="s">
        <v>11857</v>
      </c>
      <c r="C1368" s="40" t="s">
        <v>8992</v>
      </c>
      <c r="D1368" s="40" t="s">
        <v>11858</v>
      </c>
      <c r="E1368" s="38">
        <v>595330</v>
      </c>
      <c r="F1368" s="42" t="s">
        <v>8998</v>
      </c>
      <c r="G1368" s="38">
        <v>59533</v>
      </c>
      <c r="H1368" s="40" t="s">
        <v>9001</v>
      </c>
      <c r="I1368" s="40" t="s">
        <v>9002</v>
      </c>
      <c r="J1368" s="45" t="str">
        <f t="shared" si="21"/>
        <v/>
      </c>
    </row>
    <row r="1369" spans="1:10" x14ac:dyDescent="0.25">
      <c r="A1369" s="43">
        <v>44970</v>
      </c>
      <c r="B1369" s="40" t="s">
        <v>11859</v>
      </c>
      <c r="C1369" s="40" t="s">
        <v>8992</v>
      </c>
      <c r="D1369" s="40" t="s">
        <v>11860</v>
      </c>
      <c r="E1369" s="38">
        <v>3393590</v>
      </c>
      <c r="F1369" s="42" t="s">
        <v>8998</v>
      </c>
      <c r="G1369" s="38">
        <v>339359</v>
      </c>
      <c r="H1369" s="40" t="s">
        <v>9343</v>
      </c>
      <c r="I1369" s="40" t="s">
        <v>9344</v>
      </c>
      <c r="J1369" s="45" t="str">
        <f t="shared" si="21"/>
        <v/>
      </c>
    </row>
    <row r="1370" spans="1:10" x14ac:dyDescent="0.25">
      <c r="A1370" s="43">
        <v>44970</v>
      </c>
      <c r="B1370" s="40" t="s">
        <v>11861</v>
      </c>
      <c r="C1370" s="40" t="s">
        <v>8992</v>
      </c>
      <c r="D1370" s="40" t="s">
        <v>11862</v>
      </c>
      <c r="E1370" s="38">
        <v>1611750</v>
      </c>
      <c r="F1370" s="42" t="s">
        <v>8998</v>
      </c>
      <c r="G1370" s="38">
        <v>161175</v>
      </c>
      <c r="H1370" s="40" t="s">
        <v>9635</v>
      </c>
      <c r="I1370" s="40" t="s">
        <v>9636</v>
      </c>
      <c r="J1370" s="45" t="str">
        <f t="shared" si="21"/>
        <v/>
      </c>
    </row>
    <row r="1371" spans="1:10" x14ac:dyDescent="0.25">
      <c r="A1371" s="43">
        <v>44970</v>
      </c>
      <c r="B1371" s="40" t="s">
        <v>11863</v>
      </c>
      <c r="C1371" s="40" t="s">
        <v>8992</v>
      </c>
      <c r="D1371" s="40" t="s">
        <v>11864</v>
      </c>
      <c r="E1371" s="38">
        <v>2035950</v>
      </c>
      <c r="F1371" s="42" t="s">
        <v>8998</v>
      </c>
      <c r="G1371" s="38">
        <v>203595</v>
      </c>
      <c r="H1371" s="40" t="s">
        <v>10324</v>
      </c>
      <c r="I1371" s="40" t="s">
        <v>10325</v>
      </c>
      <c r="J1371" s="45" t="str">
        <f t="shared" si="21"/>
        <v/>
      </c>
    </row>
    <row r="1372" spans="1:10" x14ac:dyDescent="0.25">
      <c r="A1372" s="43">
        <v>44970</v>
      </c>
      <c r="B1372" s="40" t="s">
        <v>11865</v>
      </c>
      <c r="C1372" s="40" t="s">
        <v>8992</v>
      </c>
      <c r="D1372" s="40" t="s">
        <v>11866</v>
      </c>
      <c r="E1372" s="38">
        <v>1081500</v>
      </c>
      <c r="F1372" s="42" t="s">
        <v>8998</v>
      </c>
      <c r="G1372" s="38">
        <v>108150</v>
      </c>
      <c r="H1372" s="40" t="s">
        <v>9639</v>
      </c>
      <c r="I1372" s="40" t="s">
        <v>9640</v>
      </c>
      <c r="J1372" s="45" t="str">
        <f t="shared" si="21"/>
        <v/>
      </c>
    </row>
    <row r="1373" spans="1:10" x14ac:dyDescent="0.25">
      <c r="A1373" s="43">
        <v>44970</v>
      </c>
      <c r="B1373" s="40" t="s">
        <v>11867</v>
      </c>
      <c r="C1373" s="40" t="s">
        <v>8992</v>
      </c>
      <c r="D1373" s="40" t="s">
        <v>11868</v>
      </c>
      <c r="E1373" s="38">
        <v>1150620</v>
      </c>
      <c r="F1373" s="42" t="s">
        <v>8998</v>
      </c>
      <c r="G1373" s="38">
        <v>115062</v>
      </c>
      <c r="H1373" s="40" t="s">
        <v>9001</v>
      </c>
      <c r="I1373" s="40" t="s">
        <v>9002</v>
      </c>
      <c r="J1373" s="45" t="str">
        <f t="shared" si="21"/>
        <v/>
      </c>
    </row>
    <row r="1374" spans="1:10" x14ac:dyDescent="0.25">
      <c r="A1374" s="43">
        <v>44970</v>
      </c>
      <c r="B1374" s="40" t="s">
        <v>11869</v>
      </c>
      <c r="C1374" s="40" t="s">
        <v>8992</v>
      </c>
      <c r="D1374" s="40" t="s">
        <v>11870</v>
      </c>
      <c r="E1374" s="38">
        <v>1844890</v>
      </c>
      <c r="F1374" s="42" t="s">
        <v>8998</v>
      </c>
      <c r="G1374" s="38">
        <v>184489</v>
      </c>
      <c r="H1374" s="40" t="s">
        <v>9001</v>
      </c>
      <c r="I1374" s="40" t="s">
        <v>9002</v>
      </c>
      <c r="J1374" s="45" t="str">
        <f t="shared" si="21"/>
        <v/>
      </c>
    </row>
    <row r="1375" spans="1:10" x14ac:dyDescent="0.25">
      <c r="A1375" s="43">
        <v>44970</v>
      </c>
      <c r="B1375" s="40" t="s">
        <v>11871</v>
      </c>
      <c r="C1375" s="40" t="s">
        <v>8992</v>
      </c>
      <c r="D1375" s="40" t="s">
        <v>11872</v>
      </c>
      <c r="E1375" s="38">
        <v>2427696</v>
      </c>
      <c r="F1375" s="42" t="s">
        <v>8998</v>
      </c>
      <c r="G1375" s="38">
        <v>242770</v>
      </c>
      <c r="H1375" s="40" t="s">
        <v>9001</v>
      </c>
      <c r="I1375" s="40" t="s">
        <v>9002</v>
      </c>
      <c r="J1375" s="45" t="str">
        <f t="shared" si="21"/>
        <v/>
      </c>
    </row>
    <row r="1376" spans="1:10" x14ac:dyDescent="0.25">
      <c r="A1376" s="43">
        <v>44970</v>
      </c>
      <c r="B1376" s="40" t="s">
        <v>11873</v>
      </c>
      <c r="C1376" s="40" t="s">
        <v>8992</v>
      </c>
      <c r="D1376" s="40" t="s">
        <v>11874</v>
      </c>
      <c r="E1376" s="38">
        <v>921784</v>
      </c>
      <c r="F1376" s="42" t="s">
        <v>8998</v>
      </c>
      <c r="G1376" s="38">
        <v>92178</v>
      </c>
      <c r="H1376" s="40" t="s">
        <v>9001</v>
      </c>
      <c r="I1376" s="40" t="s">
        <v>9002</v>
      </c>
      <c r="J1376" s="45" t="str">
        <f t="shared" si="21"/>
        <v/>
      </c>
    </row>
    <row r="1377" spans="1:10" x14ac:dyDescent="0.25">
      <c r="A1377" s="43">
        <v>44970</v>
      </c>
      <c r="B1377" s="40" t="s">
        <v>11875</v>
      </c>
      <c r="C1377" s="40" t="s">
        <v>8992</v>
      </c>
      <c r="D1377" s="40" t="s">
        <v>11876</v>
      </c>
      <c r="E1377" s="38">
        <v>921373</v>
      </c>
      <c r="F1377" s="42" t="s">
        <v>8998</v>
      </c>
      <c r="G1377" s="38">
        <v>92137</v>
      </c>
      <c r="H1377" s="40" t="s">
        <v>9001</v>
      </c>
      <c r="I1377" s="40" t="s">
        <v>9002</v>
      </c>
      <c r="J1377" s="45" t="str">
        <f t="shared" si="21"/>
        <v/>
      </c>
    </row>
    <row r="1378" spans="1:10" x14ac:dyDescent="0.25">
      <c r="A1378" s="43">
        <v>44970</v>
      </c>
      <c r="B1378" s="40" t="s">
        <v>11877</v>
      </c>
      <c r="C1378" s="40" t="s">
        <v>8992</v>
      </c>
      <c r="D1378" s="40" t="s">
        <v>11878</v>
      </c>
      <c r="E1378" s="38">
        <v>3738010</v>
      </c>
      <c r="F1378" s="42" t="s">
        <v>8998</v>
      </c>
      <c r="G1378" s="38">
        <v>373801</v>
      </c>
      <c r="H1378" s="40" t="s">
        <v>9498</v>
      </c>
      <c r="I1378" s="40" t="s">
        <v>9499</v>
      </c>
      <c r="J1378" s="45" t="str">
        <f t="shared" si="21"/>
        <v/>
      </c>
    </row>
    <row r="1379" spans="1:10" x14ac:dyDescent="0.25">
      <c r="A1379" s="43">
        <v>44970</v>
      </c>
      <c r="B1379" s="40" t="s">
        <v>11879</v>
      </c>
      <c r="C1379" s="40" t="s">
        <v>8992</v>
      </c>
      <c r="D1379" s="40" t="s">
        <v>11880</v>
      </c>
      <c r="E1379" s="38">
        <v>2163000</v>
      </c>
      <c r="F1379" s="42" t="s">
        <v>8998</v>
      </c>
      <c r="G1379" s="38">
        <v>216300</v>
      </c>
      <c r="H1379" s="40" t="s">
        <v>9498</v>
      </c>
      <c r="I1379" s="40" t="s">
        <v>9499</v>
      </c>
      <c r="J1379" s="45" t="str">
        <f t="shared" si="21"/>
        <v/>
      </c>
    </row>
    <row r="1380" spans="1:10" x14ac:dyDescent="0.25">
      <c r="A1380" s="43">
        <v>44970</v>
      </c>
      <c r="B1380" s="40" t="s">
        <v>11881</v>
      </c>
      <c r="C1380" s="40" t="s">
        <v>8992</v>
      </c>
      <c r="D1380" s="40" t="s">
        <v>11882</v>
      </c>
      <c r="E1380" s="38">
        <v>813210</v>
      </c>
      <c r="F1380" s="42" t="s">
        <v>8998</v>
      </c>
      <c r="G1380" s="38">
        <v>81321</v>
      </c>
      <c r="H1380" s="40" t="s">
        <v>9001</v>
      </c>
      <c r="I1380" s="40" t="s">
        <v>9002</v>
      </c>
      <c r="J1380" s="45" t="str">
        <f t="shared" si="21"/>
        <v/>
      </c>
    </row>
    <row r="1381" spans="1:10" x14ac:dyDescent="0.25">
      <c r="A1381" s="43">
        <v>44970</v>
      </c>
      <c r="B1381" s="40" t="s">
        <v>11883</v>
      </c>
      <c r="C1381" s="40" t="s">
        <v>8992</v>
      </c>
      <c r="D1381" s="40" t="s">
        <v>11884</v>
      </c>
      <c r="E1381" s="38">
        <v>718429</v>
      </c>
      <c r="F1381" s="42" t="s">
        <v>8998</v>
      </c>
      <c r="G1381" s="38">
        <v>71843</v>
      </c>
      <c r="H1381" s="40" t="s">
        <v>9001</v>
      </c>
      <c r="I1381" s="40" t="s">
        <v>9002</v>
      </c>
      <c r="J1381" s="45" t="str">
        <f t="shared" si="21"/>
        <v/>
      </c>
    </row>
    <row r="1382" spans="1:10" x14ac:dyDescent="0.25">
      <c r="A1382" s="43">
        <v>44970</v>
      </c>
      <c r="B1382" s="40" t="s">
        <v>11885</v>
      </c>
      <c r="C1382" s="40" t="s">
        <v>8992</v>
      </c>
      <c r="D1382" s="40" t="s">
        <v>11886</v>
      </c>
      <c r="E1382" s="38">
        <v>1167763</v>
      </c>
      <c r="F1382" s="42" t="s">
        <v>8998</v>
      </c>
      <c r="G1382" s="38">
        <v>116776</v>
      </c>
      <c r="H1382" s="40" t="s">
        <v>9183</v>
      </c>
      <c r="I1382" s="40" t="s">
        <v>9184</v>
      </c>
      <c r="J1382" s="45" t="str">
        <f t="shared" si="21"/>
        <v/>
      </c>
    </row>
    <row r="1383" spans="1:10" x14ac:dyDescent="0.25">
      <c r="A1383" s="43">
        <v>44970</v>
      </c>
      <c r="B1383" s="40" t="s">
        <v>11887</v>
      </c>
      <c r="C1383" s="40" t="s">
        <v>8992</v>
      </c>
      <c r="D1383" s="40" t="s">
        <v>11888</v>
      </c>
      <c r="E1383" s="38">
        <v>1081500</v>
      </c>
      <c r="F1383" s="42" t="s">
        <v>8998</v>
      </c>
      <c r="G1383" s="38">
        <v>108150</v>
      </c>
      <c r="H1383" s="40" t="s">
        <v>9183</v>
      </c>
      <c r="I1383" s="40" t="s">
        <v>9184</v>
      </c>
      <c r="J1383" s="45" t="str">
        <f t="shared" si="21"/>
        <v/>
      </c>
    </row>
    <row r="1384" spans="1:10" x14ac:dyDescent="0.25">
      <c r="A1384" s="43">
        <v>44970</v>
      </c>
      <c r="B1384" s="40" t="s">
        <v>11889</v>
      </c>
      <c r="C1384" s="40" t="s">
        <v>8992</v>
      </c>
      <c r="D1384" s="40" t="s">
        <v>11890</v>
      </c>
      <c r="E1384" s="38">
        <v>1081500</v>
      </c>
      <c r="F1384" s="42" t="s">
        <v>8998</v>
      </c>
      <c r="G1384" s="38">
        <v>108150</v>
      </c>
      <c r="H1384" s="40" t="s">
        <v>9183</v>
      </c>
      <c r="I1384" s="40" t="s">
        <v>9184</v>
      </c>
      <c r="J1384" s="45" t="str">
        <f t="shared" si="21"/>
        <v/>
      </c>
    </row>
    <row r="1385" spans="1:10" x14ac:dyDescent="0.25">
      <c r="A1385" s="43">
        <v>44970</v>
      </c>
      <c r="B1385" s="40" t="s">
        <v>11891</v>
      </c>
      <c r="C1385" s="40" t="s">
        <v>8992</v>
      </c>
      <c r="D1385" s="40" t="s">
        <v>11892</v>
      </c>
      <c r="E1385" s="38">
        <v>690372</v>
      </c>
      <c r="F1385" s="42" t="s">
        <v>8998</v>
      </c>
      <c r="G1385" s="38">
        <v>69037</v>
      </c>
      <c r="H1385" s="40" t="s">
        <v>9001</v>
      </c>
      <c r="I1385" s="40" t="s">
        <v>9002</v>
      </c>
      <c r="J1385" s="45" t="str">
        <f t="shared" si="21"/>
        <v/>
      </c>
    </row>
    <row r="1386" spans="1:10" x14ac:dyDescent="0.25">
      <c r="A1386" s="43">
        <v>44970</v>
      </c>
      <c r="B1386" s="40" t="s">
        <v>11893</v>
      </c>
      <c r="C1386" s="40" t="s">
        <v>8992</v>
      </c>
      <c r="D1386" s="40" t="s">
        <v>11894</v>
      </c>
      <c r="E1386" s="38">
        <v>1081500</v>
      </c>
      <c r="F1386" s="42" t="s">
        <v>8998</v>
      </c>
      <c r="G1386" s="38">
        <v>108150</v>
      </c>
      <c r="H1386" s="40" t="s">
        <v>9001</v>
      </c>
      <c r="I1386" s="40" t="s">
        <v>9002</v>
      </c>
      <c r="J1386" s="45" t="str">
        <f t="shared" si="21"/>
        <v/>
      </c>
    </row>
    <row r="1387" spans="1:10" x14ac:dyDescent="0.25">
      <c r="A1387" s="43">
        <v>44970</v>
      </c>
      <c r="B1387" s="40" t="s">
        <v>11895</v>
      </c>
      <c r="C1387" s="40" t="s">
        <v>8992</v>
      </c>
      <c r="D1387" s="40" t="s">
        <v>11896</v>
      </c>
      <c r="E1387" s="38">
        <v>367155</v>
      </c>
      <c r="F1387" s="42" t="s">
        <v>8998</v>
      </c>
      <c r="G1387" s="38">
        <v>36716</v>
      </c>
      <c r="H1387" s="40" t="s">
        <v>9001</v>
      </c>
      <c r="I1387" s="40" t="s">
        <v>9002</v>
      </c>
      <c r="J1387" s="45" t="str">
        <f t="shared" si="21"/>
        <v/>
      </c>
    </row>
    <row r="1388" spans="1:10" x14ac:dyDescent="0.25">
      <c r="A1388" s="43">
        <v>44970</v>
      </c>
      <c r="B1388" s="40" t="s">
        <v>11897</v>
      </c>
      <c r="C1388" s="40" t="s">
        <v>8992</v>
      </c>
      <c r="D1388" s="40" t="s">
        <v>11898</v>
      </c>
      <c r="E1388" s="38">
        <v>946686</v>
      </c>
      <c r="F1388" s="42" t="s">
        <v>8998</v>
      </c>
      <c r="G1388" s="38">
        <v>94669</v>
      </c>
      <c r="H1388" s="40" t="s">
        <v>9001</v>
      </c>
      <c r="I1388" s="40" t="s">
        <v>9002</v>
      </c>
      <c r="J1388" s="45" t="str">
        <f t="shared" si="21"/>
        <v/>
      </c>
    </row>
    <row r="1389" spans="1:10" x14ac:dyDescent="0.25">
      <c r="A1389" s="43">
        <v>44970</v>
      </c>
      <c r="B1389" s="40" t="s">
        <v>11899</v>
      </c>
      <c r="C1389" s="40" t="s">
        <v>8992</v>
      </c>
      <c r="D1389" s="40" t="s">
        <v>11900</v>
      </c>
      <c r="E1389" s="38">
        <v>318150</v>
      </c>
      <c r="F1389" s="42" t="s">
        <v>8998</v>
      </c>
      <c r="G1389" s="38">
        <v>31815</v>
      </c>
      <c r="H1389" s="40" t="s">
        <v>9001</v>
      </c>
      <c r="I1389" s="40" t="s">
        <v>9002</v>
      </c>
      <c r="J1389" s="45" t="str">
        <f t="shared" si="21"/>
        <v/>
      </c>
    </row>
    <row r="1390" spans="1:10" x14ac:dyDescent="0.25">
      <c r="A1390" s="43">
        <v>44970</v>
      </c>
      <c r="B1390" s="40" t="s">
        <v>11901</v>
      </c>
      <c r="C1390" s="40" t="s">
        <v>8992</v>
      </c>
      <c r="D1390" s="40" t="s">
        <v>11902</v>
      </c>
      <c r="E1390" s="38">
        <v>1295659</v>
      </c>
      <c r="F1390" s="42" t="s">
        <v>8998</v>
      </c>
      <c r="G1390" s="38">
        <v>129566</v>
      </c>
      <c r="H1390" s="40" t="s">
        <v>9406</v>
      </c>
      <c r="I1390" s="40" t="s">
        <v>9407</v>
      </c>
      <c r="J1390" s="45" t="str">
        <f t="shared" si="21"/>
        <v/>
      </c>
    </row>
    <row r="1391" spans="1:10" x14ac:dyDescent="0.25">
      <c r="A1391" s="43">
        <v>44970</v>
      </c>
      <c r="B1391" s="40" t="s">
        <v>11903</v>
      </c>
      <c r="C1391" s="40" t="s">
        <v>8992</v>
      </c>
      <c r="D1391" s="40" t="s">
        <v>11904</v>
      </c>
      <c r="E1391" s="38">
        <v>1110580</v>
      </c>
      <c r="F1391" s="42" t="s">
        <v>8998</v>
      </c>
      <c r="G1391" s="38">
        <v>111058</v>
      </c>
      <c r="H1391" s="40" t="s">
        <v>9183</v>
      </c>
      <c r="I1391" s="40" t="s">
        <v>9184</v>
      </c>
      <c r="J1391" s="45" t="str">
        <f t="shared" si="21"/>
        <v/>
      </c>
    </row>
    <row r="1392" spans="1:10" x14ac:dyDescent="0.25">
      <c r="A1392" s="43">
        <v>44970</v>
      </c>
      <c r="B1392" s="40" t="s">
        <v>11905</v>
      </c>
      <c r="C1392" s="40" t="s">
        <v>8992</v>
      </c>
      <c r="D1392" s="40" t="s">
        <v>11906</v>
      </c>
      <c r="E1392" s="38">
        <v>1743000</v>
      </c>
      <c r="F1392" s="42" t="s">
        <v>8998</v>
      </c>
      <c r="G1392" s="38">
        <v>174300</v>
      </c>
      <c r="H1392" s="40" t="s">
        <v>10376</v>
      </c>
      <c r="I1392" s="40" t="s">
        <v>10377</v>
      </c>
      <c r="J1392" s="45" t="str">
        <f t="shared" si="21"/>
        <v/>
      </c>
    </row>
    <row r="1393" spans="1:10" x14ac:dyDescent="0.25">
      <c r="A1393" s="43">
        <v>44970</v>
      </c>
      <c r="B1393" s="40" t="s">
        <v>11907</v>
      </c>
      <c r="C1393" s="40" t="s">
        <v>8992</v>
      </c>
      <c r="D1393" s="40" t="s">
        <v>11908</v>
      </c>
      <c r="E1393" s="38">
        <v>1245700</v>
      </c>
      <c r="F1393" s="42" t="s">
        <v>8998</v>
      </c>
      <c r="G1393" s="38">
        <v>124570</v>
      </c>
      <c r="H1393" s="40" t="s">
        <v>9001</v>
      </c>
      <c r="I1393" s="40" t="s">
        <v>9002</v>
      </c>
      <c r="J1393" s="45" t="str">
        <f t="shared" si="21"/>
        <v/>
      </c>
    </row>
    <row r="1394" spans="1:10" x14ac:dyDescent="0.25">
      <c r="A1394" s="43">
        <v>44970</v>
      </c>
      <c r="B1394" s="40" t="s">
        <v>11909</v>
      </c>
      <c r="C1394" s="40" t="s">
        <v>8992</v>
      </c>
      <c r="D1394" s="40" t="s">
        <v>11910</v>
      </c>
      <c r="E1394" s="38">
        <v>593589</v>
      </c>
      <c r="F1394" s="42" t="s">
        <v>8998</v>
      </c>
      <c r="G1394" s="38">
        <v>59359</v>
      </c>
      <c r="H1394" s="40" t="s">
        <v>9001</v>
      </c>
      <c r="I1394" s="40" t="s">
        <v>9002</v>
      </c>
      <c r="J1394" s="45" t="str">
        <f t="shared" si="21"/>
        <v/>
      </c>
    </row>
    <row r="1395" spans="1:10" x14ac:dyDescent="0.25">
      <c r="A1395" s="43">
        <v>44970</v>
      </c>
      <c r="B1395" s="40" t="s">
        <v>11911</v>
      </c>
      <c r="C1395" s="40" t="s">
        <v>8992</v>
      </c>
      <c r="D1395" s="40" t="s">
        <v>11912</v>
      </c>
      <c r="E1395" s="38">
        <v>2122422</v>
      </c>
      <c r="F1395" s="42" t="s">
        <v>8998</v>
      </c>
      <c r="G1395" s="38">
        <v>212242</v>
      </c>
      <c r="H1395" s="40" t="s">
        <v>9406</v>
      </c>
      <c r="I1395" s="40" t="s">
        <v>9407</v>
      </c>
      <c r="J1395" s="45" t="str">
        <f t="shared" si="21"/>
        <v/>
      </c>
    </row>
    <row r="1396" spans="1:10" x14ac:dyDescent="0.25">
      <c r="A1396" s="43">
        <v>44970</v>
      </c>
      <c r="B1396" s="40" t="s">
        <v>11913</v>
      </c>
      <c r="C1396" s="40" t="s">
        <v>8992</v>
      </c>
      <c r="D1396" s="40" t="s">
        <v>11914</v>
      </c>
      <c r="E1396" s="38">
        <v>965024</v>
      </c>
      <c r="F1396" s="42" t="s">
        <v>8998</v>
      </c>
      <c r="G1396" s="38">
        <v>96502</v>
      </c>
      <c r="H1396" s="40" t="s">
        <v>9001</v>
      </c>
      <c r="I1396" s="40" t="s">
        <v>9002</v>
      </c>
      <c r="J1396" s="45" t="str">
        <f t="shared" si="21"/>
        <v/>
      </c>
    </row>
    <row r="1397" spans="1:10" x14ac:dyDescent="0.25">
      <c r="A1397" s="43">
        <v>44970</v>
      </c>
      <c r="B1397" s="40" t="s">
        <v>11915</v>
      </c>
      <c r="C1397" s="40" t="s">
        <v>8992</v>
      </c>
      <c r="D1397" s="40" t="s">
        <v>11916</v>
      </c>
      <c r="E1397" s="38">
        <v>2166765</v>
      </c>
      <c r="F1397" s="42" t="s">
        <v>8998</v>
      </c>
      <c r="G1397" s="38">
        <v>216677</v>
      </c>
      <c r="H1397" s="40" t="s">
        <v>9234</v>
      </c>
      <c r="I1397" s="40" t="s">
        <v>9235</v>
      </c>
      <c r="J1397" s="45" t="str">
        <f t="shared" si="21"/>
        <v/>
      </c>
    </row>
    <row r="1398" spans="1:10" x14ac:dyDescent="0.25">
      <c r="A1398" s="43">
        <v>44970</v>
      </c>
      <c r="B1398" s="40" t="s">
        <v>11917</v>
      </c>
      <c r="C1398" s="40" t="s">
        <v>8992</v>
      </c>
      <c r="D1398" s="40" t="s">
        <v>11918</v>
      </c>
      <c r="E1398" s="38">
        <v>1546410</v>
      </c>
      <c r="F1398" s="42" t="s">
        <v>8998</v>
      </c>
      <c r="G1398" s="38">
        <v>154641</v>
      </c>
      <c r="H1398" s="40" t="s">
        <v>9284</v>
      </c>
      <c r="I1398" s="40" t="s">
        <v>9285</v>
      </c>
      <c r="J1398" s="45" t="str">
        <f t="shared" si="21"/>
        <v/>
      </c>
    </row>
    <row r="1399" spans="1:10" x14ac:dyDescent="0.25">
      <c r="A1399" s="43">
        <v>44970</v>
      </c>
      <c r="B1399" s="40" t="s">
        <v>11919</v>
      </c>
      <c r="C1399" s="40" t="s">
        <v>8992</v>
      </c>
      <c r="D1399" s="40" t="s">
        <v>11920</v>
      </c>
      <c r="E1399" s="38">
        <v>3406800</v>
      </c>
      <c r="F1399" s="42" t="s">
        <v>8998</v>
      </c>
      <c r="G1399" s="38">
        <v>340680</v>
      </c>
      <c r="H1399" s="40" t="s">
        <v>9141</v>
      </c>
      <c r="I1399" s="40" t="s">
        <v>9142</v>
      </c>
      <c r="J1399" s="45" t="str">
        <f t="shared" si="21"/>
        <v/>
      </c>
    </row>
    <row r="1400" spans="1:10" x14ac:dyDescent="0.25">
      <c r="A1400" s="43">
        <v>44970</v>
      </c>
      <c r="B1400" s="40" t="s">
        <v>11921</v>
      </c>
      <c r="C1400" s="40" t="s">
        <v>8992</v>
      </c>
      <c r="D1400" s="40" t="s">
        <v>11922</v>
      </c>
      <c r="E1400" s="38">
        <v>431832</v>
      </c>
      <c r="F1400" s="42" t="s">
        <v>8998</v>
      </c>
      <c r="G1400" s="38">
        <v>43183</v>
      </c>
      <c r="H1400" s="40" t="s">
        <v>9001</v>
      </c>
      <c r="I1400" s="40" t="s">
        <v>9002</v>
      </c>
      <c r="J1400" s="45" t="str">
        <f t="shared" si="21"/>
        <v/>
      </c>
    </row>
    <row r="1401" spans="1:10" x14ac:dyDescent="0.25">
      <c r="A1401" s="43">
        <v>44970</v>
      </c>
      <c r="B1401" s="40" t="s">
        <v>11923</v>
      </c>
      <c r="C1401" s="40" t="s">
        <v>8992</v>
      </c>
      <c r="D1401" s="40" t="s">
        <v>11924</v>
      </c>
      <c r="E1401" s="38">
        <v>2323975</v>
      </c>
      <c r="F1401" s="42" t="s">
        <v>8998</v>
      </c>
      <c r="G1401" s="38">
        <v>232398</v>
      </c>
      <c r="H1401" s="40" t="s">
        <v>9406</v>
      </c>
      <c r="I1401" s="40" t="s">
        <v>9407</v>
      </c>
      <c r="J1401" s="45" t="str">
        <f t="shared" si="21"/>
        <v/>
      </c>
    </row>
    <row r="1402" spans="1:10" x14ac:dyDescent="0.25">
      <c r="A1402" s="43">
        <v>44970</v>
      </c>
      <c r="B1402" s="40" t="s">
        <v>11925</v>
      </c>
      <c r="C1402" s="40" t="s">
        <v>8992</v>
      </c>
      <c r="D1402" s="40" t="s">
        <v>11926</v>
      </c>
      <c r="E1402" s="38">
        <v>551250</v>
      </c>
      <c r="F1402" s="42" t="s">
        <v>8998</v>
      </c>
      <c r="G1402" s="38">
        <v>55125</v>
      </c>
      <c r="H1402" s="40" t="s">
        <v>9183</v>
      </c>
      <c r="I1402" s="40" t="s">
        <v>9184</v>
      </c>
      <c r="J1402" s="45" t="str">
        <f t="shared" si="21"/>
        <v/>
      </c>
    </row>
    <row r="1403" spans="1:10" x14ac:dyDescent="0.25">
      <c r="A1403" s="43">
        <v>44970</v>
      </c>
      <c r="B1403" s="40" t="s">
        <v>11927</v>
      </c>
      <c r="C1403" s="40" t="s">
        <v>8992</v>
      </c>
      <c r="D1403" s="40" t="s">
        <v>11928</v>
      </c>
      <c r="E1403" s="38">
        <v>1060500</v>
      </c>
      <c r="F1403" s="42" t="s">
        <v>8998</v>
      </c>
      <c r="G1403" s="38">
        <v>106050</v>
      </c>
      <c r="H1403" s="40" t="s">
        <v>9183</v>
      </c>
      <c r="I1403" s="40" t="s">
        <v>9184</v>
      </c>
      <c r="J1403" s="45" t="str">
        <f t="shared" si="21"/>
        <v/>
      </c>
    </row>
    <row r="1404" spans="1:10" x14ac:dyDescent="0.25">
      <c r="A1404" s="43">
        <v>44970</v>
      </c>
      <c r="B1404" s="40" t="s">
        <v>11929</v>
      </c>
      <c r="C1404" s="40" t="s">
        <v>8992</v>
      </c>
      <c r="D1404" s="40" t="s">
        <v>11930</v>
      </c>
      <c r="E1404" s="38">
        <v>1105560</v>
      </c>
      <c r="F1404" s="42" t="s">
        <v>8998</v>
      </c>
      <c r="G1404" s="38">
        <v>110556</v>
      </c>
      <c r="H1404" s="40" t="s">
        <v>9183</v>
      </c>
      <c r="I1404" s="40" t="s">
        <v>9184</v>
      </c>
      <c r="J1404" s="45" t="str">
        <f t="shared" si="21"/>
        <v/>
      </c>
    </row>
    <row r="1405" spans="1:10" x14ac:dyDescent="0.25">
      <c r="A1405" s="43">
        <v>44970</v>
      </c>
      <c r="B1405" s="40" t="s">
        <v>11931</v>
      </c>
      <c r="C1405" s="40" t="s">
        <v>8992</v>
      </c>
      <c r="D1405" s="40" t="s">
        <v>11932</v>
      </c>
      <c r="E1405" s="38">
        <v>1060500</v>
      </c>
      <c r="F1405" s="42" t="s">
        <v>8998</v>
      </c>
      <c r="G1405" s="38">
        <v>106050</v>
      </c>
      <c r="H1405" s="40" t="s">
        <v>9044</v>
      </c>
      <c r="I1405" s="40" t="s">
        <v>9045</v>
      </c>
      <c r="J1405" s="45" t="str">
        <f t="shared" si="21"/>
        <v/>
      </c>
    </row>
    <row r="1406" spans="1:10" x14ac:dyDescent="0.25">
      <c r="A1406" s="43">
        <v>44970</v>
      </c>
      <c r="B1406" s="40" t="s">
        <v>11933</v>
      </c>
      <c r="C1406" s="40" t="s">
        <v>8992</v>
      </c>
      <c r="D1406" s="40" t="s">
        <v>11934</v>
      </c>
      <c r="E1406" s="38">
        <v>1611750</v>
      </c>
      <c r="F1406" s="42" t="s">
        <v>8998</v>
      </c>
      <c r="G1406" s="38">
        <v>161175</v>
      </c>
      <c r="H1406" s="40" t="s">
        <v>9044</v>
      </c>
      <c r="I1406" s="40" t="s">
        <v>9045</v>
      </c>
      <c r="J1406" s="45" t="str">
        <f t="shared" si="21"/>
        <v/>
      </c>
    </row>
    <row r="1407" spans="1:10" x14ac:dyDescent="0.25">
      <c r="A1407" s="43">
        <v>44970</v>
      </c>
      <c r="B1407" s="40" t="s">
        <v>11935</v>
      </c>
      <c r="C1407" s="40" t="s">
        <v>8992</v>
      </c>
      <c r="D1407" s="40" t="s">
        <v>11936</v>
      </c>
      <c r="E1407" s="38">
        <v>2163000</v>
      </c>
      <c r="F1407" s="42" t="s">
        <v>8998</v>
      </c>
      <c r="G1407" s="38">
        <v>216300</v>
      </c>
      <c r="H1407" s="40" t="s">
        <v>9439</v>
      </c>
      <c r="I1407" s="40" t="s">
        <v>9440</v>
      </c>
      <c r="J1407" s="45" t="str">
        <f t="shared" si="21"/>
        <v/>
      </c>
    </row>
    <row r="1408" spans="1:10" x14ac:dyDescent="0.25">
      <c r="A1408" s="43">
        <v>44970</v>
      </c>
      <c r="B1408" s="40" t="s">
        <v>11937</v>
      </c>
      <c r="C1408" s="40" t="s">
        <v>8992</v>
      </c>
      <c r="D1408" s="40" t="s">
        <v>11938</v>
      </c>
      <c r="E1408" s="38">
        <v>1081500</v>
      </c>
      <c r="F1408" s="42" t="s">
        <v>8998</v>
      </c>
      <c r="G1408" s="38">
        <v>108150</v>
      </c>
      <c r="H1408" s="40" t="s">
        <v>9439</v>
      </c>
      <c r="I1408" s="40" t="s">
        <v>9440</v>
      </c>
      <c r="J1408" s="45" t="str">
        <f t="shared" si="21"/>
        <v/>
      </c>
    </row>
    <row r="1409" spans="1:10" x14ac:dyDescent="0.25">
      <c r="A1409" s="43">
        <v>44970</v>
      </c>
      <c r="B1409" s="40" t="s">
        <v>11939</v>
      </c>
      <c r="C1409" s="40" t="s">
        <v>8992</v>
      </c>
      <c r="D1409" s="40" t="s">
        <v>11940</v>
      </c>
      <c r="E1409" s="38">
        <v>1102500</v>
      </c>
      <c r="F1409" s="42" t="s">
        <v>8998</v>
      </c>
      <c r="G1409" s="38">
        <v>110250</v>
      </c>
      <c r="H1409" s="40" t="s">
        <v>9024</v>
      </c>
      <c r="I1409" s="40" t="s">
        <v>9025</v>
      </c>
      <c r="J1409" s="45" t="str">
        <f t="shared" si="21"/>
        <v/>
      </c>
    </row>
    <row r="1410" spans="1:10" x14ac:dyDescent="0.25">
      <c r="A1410" s="43">
        <v>44970</v>
      </c>
      <c r="B1410" s="40" t="s">
        <v>11941</v>
      </c>
      <c r="C1410" s="40" t="s">
        <v>8992</v>
      </c>
      <c r="D1410" s="40" t="s">
        <v>11942</v>
      </c>
      <c r="E1410" s="38">
        <v>1722000</v>
      </c>
      <c r="F1410" s="42" t="s">
        <v>8998</v>
      </c>
      <c r="G1410" s="38">
        <v>172200</v>
      </c>
      <c r="H1410" s="40" t="s">
        <v>9814</v>
      </c>
      <c r="I1410" s="40" t="s">
        <v>9815</v>
      </c>
      <c r="J1410" s="45" t="str">
        <f t="shared" si="21"/>
        <v/>
      </c>
    </row>
    <row r="1411" spans="1:10" x14ac:dyDescent="0.25">
      <c r="A1411" s="43">
        <v>44970</v>
      </c>
      <c r="B1411" s="40" t="s">
        <v>11943</v>
      </c>
      <c r="C1411" s="40" t="s">
        <v>8992</v>
      </c>
      <c r="D1411" s="40" t="s">
        <v>11944</v>
      </c>
      <c r="E1411" s="38">
        <v>530250</v>
      </c>
      <c r="F1411" s="42" t="s">
        <v>8998</v>
      </c>
      <c r="G1411" s="38">
        <v>53025</v>
      </c>
      <c r="H1411" s="40" t="s">
        <v>9814</v>
      </c>
      <c r="I1411" s="40" t="s">
        <v>9815</v>
      </c>
      <c r="J1411" s="45" t="str">
        <f t="shared" si="21"/>
        <v/>
      </c>
    </row>
    <row r="1412" spans="1:10" x14ac:dyDescent="0.25">
      <c r="A1412" s="43">
        <v>44970</v>
      </c>
      <c r="B1412" s="40" t="s">
        <v>11945</v>
      </c>
      <c r="C1412" s="40" t="s">
        <v>8992</v>
      </c>
      <c r="D1412" s="40" t="s">
        <v>11946</v>
      </c>
      <c r="E1412" s="38">
        <v>1632750</v>
      </c>
      <c r="F1412" s="42" t="s">
        <v>8998</v>
      </c>
      <c r="G1412" s="38">
        <v>163275</v>
      </c>
      <c r="H1412" s="40" t="s">
        <v>10844</v>
      </c>
      <c r="I1412" s="40" t="s">
        <v>10845</v>
      </c>
      <c r="J1412" s="45" t="str">
        <f t="shared" si="21"/>
        <v/>
      </c>
    </row>
    <row r="1413" spans="1:10" x14ac:dyDescent="0.25">
      <c r="A1413" s="43">
        <v>44970</v>
      </c>
      <c r="B1413" s="40" t="s">
        <v>11947</v>
      </c>
      <c r="C1413" s="40" t="s">
        <v>8992</v>
      </c>
      <c r="D1413" s="40" t="s">
        <v>11948</v>
      </c>
      <c r="E1413" s="38">
        <v>1081500</v>
      </c>
      <c r="F1413" s="42" t="s">
        <v>8998</v>
      </c>
      <c r="G1413" s="38">
        <v>108150</v>
      </c>
      <c r="H1413" s="40" t="s">
        <v>9050</v>
      </c>
      <c r="I1413" s="40" t="s">
        <v>9051</v>
      </c>
      <c r="J1413" s="45" t="str">
        <f t="shared" ref="J1413:J1476" si="22">IF(E1413&lt;0,"ht","")</f>
        <v/>
      </c>
    </row>
    <row r="1414" spans="1:10" x14ac:dyDescent="0.25">
      <c r="A1414" s="43">
        <v>44970</v>
      </c>
      <c r="B1414" s="40" t="s">
        <v>11949</v>
      </c>
      <c r="C1414" s="40" t="s">
        <v>8992</v>
      </c>
      <c r="D1414" s="40" t="s">
        <v>11950</v>
      </c>
      <c r="E1414" s="38">
        <v>1102500</v>
      </c>
      <c r="F1414" s="42" t="s">
        <v>8998</v>
      </c>
      <c r="G1414" s="38">
        <v>110250</v>
      </c>
      <c r="H1414" s="40" t="s">
        <v>11951</v>
      </c>
      <c r="I1414" s="40" t="s">
        <v>11952</v>
      </c>
      <c r="J1414" s="45" t="str">
        <f t="shared" si="22"/>
        <v/>
      </c>
    </row>
    <row r="1415" spans="1:10" x14ac:dyDescent="0.25">
      <c r="A1415" s="43">
        <v>44970</v>
      </c>
      <c r="B1415" s="40" t="s">
        <v>11953</v>
      </c>
      <c r="C1415" s="40" t="s">
        <v>8992</v>
      </c>
      <c r="D1415" s="40" t="s">
        <v>11954</v>
      </c>
      <c r="E1415" s="38">
        <v>530250</v>
      </c>
      <c r="F1415" s="42" t="s">
        <v>8998</v>
      </c>
      <c r="G1415" s="38">
        <v>53025</v>
      </c>
      <c r="H1415" s="40" t="s">
        <v>11955</v>
      </c>
      <c r="I1415" s="40" t="s">
        <v>11956</v>
      </c>
      <c r="J1415" s="45" t="str">
        <f t="shared" si="22"/>
        <v/>
      </c>
    </row>
    <row r="1416" spans="1:10" x14ac:dyDescent="0.25">
      <c r="A1416" s="43">
        <v>44970</v>
      </c>
      <c r="B1416" s="40" t="s">
        <v>11957</v>
      </c>
      <c r="C1416" s="40" t="s">
        <v>8992</v>
      </c>
      <c r="D1416" s="40" t="s">
        <v>11958</v>
      </c>
      <c r="E1416" s="38">
        <v>2163000</v>
      </c>
      <c r="F1416" s="42" t="s">
        <v>8998</v>
      </c>
      <c r="G1416" s="38">
        <v>216300</v>
      </c>
      <c r="H1416" s="40" t="s">
        <v>11959</v>
      </c>
      <c r="I1416" s="40" t="s">
        <v>11960</v>
      </c>
      <c r="J1416" s="45" t="str">
        <f t="shared" si="22"/>
        <v/>
      </c>
    </row>
    <row r="1417" spans="1:10" x14ac:dyDescent="0.25">
      <c r="A1417" s="43">
        <v>44970</v>
      </c>
      <c r="B1417" s="40" t="s">
        <v>11961</v>
      </c>
      <c r="C1417" s="40" t="s">
        <v>8992</v>
      </c>
      <c r="D1417" s="40" t="s">
        <v>11962</v>
      </c>
      <c r="E1417" s="38">
        <v>648900</v>
      </c>
      <c r="F1417" s="42" t="s">
        <v>8998</v>
      </c>
      <c r="G1417" s="38">
        <v>64890</v>
      </c>
      <c r="H1417" s="40" t="s">
        <v>11963</v>
      </c>
      <c r="I1417" s="40" t="s">
        <v>9059</v>
      </c>
      <c r="J1417" s="45" t="str">
        <f t="shared" si="22"/>
        <v/>
      </c>
    </row>
    <row r="1418" spans="1:10" x14ac:dyDescent="0.25">
      <c r="A1418" s="43">
        <v>44970</v>
      </c>
      <c r="B1418" s="40" t="s">
        <v>11964</v>
      </c>
      <c r="C1418" s="40" t="s">
        <v>8992</v>
      </c>
      <c r="D1418" s="40" t="s">
        <v>11965</v>
      </c>
      <c r="E1418" s="38">
        <v>551250</v>
      </c>
      <c r="F1418" s="42" t="s">
        <v>8998</v>
      </c>
      <c r="G1418" s="38">
        <v>55125</v>
      </c>
      <c r="H1418" s="40" t="s">
        <v>9034</v>
      </c>
      <c r="I1418" s="40" t="s">
        <v>9035</v>
      </c>
      <c r="J1418" s="45" t="str">
        <f t="shared" si="22"/>
        <v/>
      </c>
    </row>
    <row r="1419" spans="1:10" x14ac:dyDescent="0.25">
      <c r="A1419" s="43">
        <v>44970</v>
      </c>
      <c r="B1419" s="40" t="s">
        <v>11966</v>
      </c>
      <c r="C1419" s="40" t="s">
        <v>8992</v>
      </c>
      <c r="D1419" s="40" t="s">
        <v>11967</v>
      </c>
      <c r="E1419" s="38">
        <v>1081500</v>
      </c>
      <c r="F1419" s="42" t="s">
        <v>8998</v>
      </c>
      <c r="G1419" s="38">
        <v>108150</v>
      </c>
      <c r="H1419" s="40" t="s">
        <v>9034</v>
      </c>
      <c r="I1419" s="40" t="s">
        <v>9035</v>
      </c>
      <c r="J1419" s="45" t="str">
        <f t="shared" si="22"/>
        <v/>
      </c>
    </row>
    <row r="1420" spans="1:10" x14ac:dyDescent="0.25">
      <c r="A1420" s="43">
        <v>44970</v>
      </c>
      <c r="B1420" s="40" t="s">
        <v>11968</v>
      </c>
      <c r="C1420" s="40" t="s">
        <v>8992</v>
      </c>
      <c r="D1420" s="40" t="s">
        <v>11969</v>
      </c>
      <c r="E1420" s="38">
        <v>1477735</v>
      </c>
      <c r="F1420" s="42" t="s">
        <v>8998</v>
      </c>
      <c r="G1420" s="38">
        <v>147774</v>
      </c>
      <c r="H1420" s="40" t="s">
        <v>9439</v>
      </c>
      <c r="I1420" s="40" t="s">
        <v>9440</v>
      </c>
      <c r="J1420" s="45" t="str">
        <f t="shared" si="22"/>
        <v/>
      </c>
    </row>
    <row r="1421" spans="1:10" x14ac:dyDescent="0.25">
      <c r="A1421" s="43">
        <v>44970</v>
      </c>
      <c r="B1421" s="40" t="s">
        <v>11970</v>
      </c>
      <c r="C1421" s="40" t="s">
        <v>8992</v>
      </c>
      <c r="D1421" s="40" t="s">
        <v>11971</v>
      </c>
      <c r="E1421" s="38">
        <v>1768685</v>
      </c>
      <c r="F1421" s="42" t="s">
        <v>8998</v>
      </c>
      <c r="G1421" s="38">
        <v>176869</v>
      </c>
      <c r="H1421" s="40" t="s">
        <v>9024</v>
      </c>
      <c r="I1421" s="40" t="s">
        <v>9025</v>
      </c>
      <c r="J1421" s="45" t="str">
        <f t="shared" si="22"/>
        <v/>
      </c>
    </row>
    <row r="1422" spans="1:10" x14ac:dyDescent="0.25">
      <c r="A1422" s="43">
        <v>44970</v>
      </c>
      <c r="B1422" s="40" t="s">
        <v>11972</v>
      </c>
      <c r="C1422" s="40" t="s">
        <v>8992</v>
      </c>
      <c r="D1422" s="40" t="s">
        <v>11973</v>
      </c>
      <c r="E1422" s="38">
        <v>2579200</v>
      </c>
      <c r="F1422" s="42" t="s">
        <v>8998</v>
      </c>
      <c r="G1422" s="38">
        <v>257920</v>
      </c>
      <c r="H1422" s="40" t="s">
        <v>9820</v>
      </c>
      <c r="I1422" s="40" t="s">
        <v>9821</v>
      </c>
      <c r="J1422" s="45" t="str">
        <f t="shared" si="22"/>
        <v/>
      </c>
    </row>
    <row r="1423" spans="1:10" x14ac:dyDescent="0.25">
      <c r="A1423" s="43">
        <v>44970</v>
      </c>
      <c r="B1423" s="40" t="s">
        <v>11974</v>
      </c>
      <c r="C1423" s="40" t="s">
        <v>8992</v>
      </c>
      <c r="D1423" s="40" t="s">
        <v>11975</v>
      </c>
      <c r="E1423" s="38">
        <v>501820</v>
      </c>
      <c r="F1423" s="42" t="s">
        <v>8998</v>
      </c>
      <c r="G1423" s="38">
        <v>50182</v>
      </c>
      <c r="H1423" s="40" t="s">
        <v>9820</v>
      </c>
      <c r="I1423" s="40" t="s">
        <v>9821</v>
      </c>
      <c r="J1423" s="45" t="str">
        <f t="shared" si="22"/>
        <v/>
      </c>
    </row>
    <row r="1424" spans="1:10" x14ac:dyDescent="0.25">
      <c r="A1424" s="43">
        <v>44970</v>
      </c>
      <c r="B1424" s="40" t="s">
        <v>11976</v>
      </c>
      <c r="C1424" s="40" t="s">
        <v>8992</v>
      </c>
      <c r="D1424" s="40" t="s">
        <v>11977</v>
      </c>
      <c r="E1424" s="38">
        <v>333174</v>
      </c>
      <c r="F1424" s="42" t="s">
        <v>8998</v>
      </c>
      <c r="G1424" s="38">
        <v>33317</v>
      </c>
      <c r="H1424" s="40" t="s">
        <v>9034</v>
      </c>
      <c r="I1424" s="40" t="s">
        <v>9035</v>
      </c>
      <c r="J1424" s="45" t="str">
        <f t="shared" si="22"/>
        <v/>
      </c>
    </row>
    <row r="1425" spans="1:10" x14ac:dyDescent="0.25">
      <c r="A1425" s="43">
        <v>44970</v>
      </c>
      <c r="B1425" s="40" t="s">
        <v>11978</v>
      </c>
      <c r="C1425" s="40" t="s">
        <v>8992</v>
      </c>
      <c r="D1425" s="40" t="s">
        <v>11979</v>
      </c>
      <c r="E1425" s="38">
        <v>530250</v>
      </c>
      <c r="F1425" s="42" t="s">
        <v>8998</v>
      </c>
      <c r="G1425" s="38">
        <v>53025</v>
      </c>
      <c r="H1425" s="40" t="s">
        <v>9820</v>
      </c>
      <c r="I1425" s="40" t="s">
        <v>9821</v>
      </c>
      <c r="J1425" s="45" t="str">
        <f t="shared" si="22"/>
        <v/>
      </c>
    </row>
    <row r="1426" spans="1:10" x14ac:dyDescent="0.25">
      <c r="A1426" s="43">
        <v>44970</v>
      </c>
      <c r="B1426" s="40" t="s">
        <v>11980</v>
      </c>
      <c r="C1426" s="40" t="s">
        <v>8992</v>
      </c>
      <c r="D1426" s="40" t="s">
        <v>11981</v>
      </c>
      <c r="E1426" s="38">
        <v>212100</v>
      </c>
      <c r="F1426" s="42" t="s">
        <v>8998</v>
      </c>
      <c r="G1426" s="38">
        <v>21210</v>
      </c>
      <c r="H1426" s="40" t="s">
        <v>9030</v>
      </c>
      <c r="I1426" s="40" t="s">
        <v>9031</v>
      </c>
      <c r="J1426" s="45" t="str">
        <f t="shared" si="22"/>
        <v/>
      </c>
    </row>
    <row r="1427" spans="1:10" x14ac:dyDescent="0.25">
      <c r="A1427" s="43">
        <v>44970</v>
      </c>
      <c r="B1427" s="40" t="s">
        <v>11982</v>
      </c>
      <c r="C1427" s="40" t="s">
        <v>8992</v>
      </c>
      <c r="D1427" s="40" t="s">
        <v>11983</v>
      </c>
      <c r="E1427" s="38">
        <v>926540</v>
      </c>
      <c r="F1427" s="42" t="s">
        <v>8998</v>
      </c>
      <c r="G1427" s="38">
        <v>92654</v>
      </c>
      <c r="H1427" s="40" t="s">
        <v>9034</v>
      </c>
      <c r="I1427" s="40" t="s">
        <v>9035</v>
      </c>
      <c r="J1427" s="45" t="str">
        <f t="shared" si="22"/>
        <v/>
      </c>
    </row>
    <row r="1428" spans="1:10" x14ac:dyDescent="0.25">
      <c r="A1428" s="43">
        <v>44970</v>
      </c>
      <c r="B1428" s="40" t="s">
        <v>11984</v>
      </c>
      <c r="C1428" s="40" t="s">
        <v>8992</v>
      </c>
      <c r="D1428" s="40" t="s">
        <v>11985</v>
      </c>
      <c r="E1428" s="38">
        <v>700329</v>
      </c>
      <c r="F1428" s="42" t="s">
        <v>8998</v>
      </c>
      <c r="G1428" s="38">
        <v>70033</v>
      </c>
      <c r="H1428" s="40" t="s">
        <v>9034</v>
      </c>
      <c r="I1428" s="40" t="s">
        <v>9035</v>
      </c>
      <c r="J1428" s="45" t="str">
        <f t="shared" si="22"/>
        <v/>
      </c>
    </row>
    <row r="1429" spans="1:10" x14ac:dyDescent="0.25">
      <c r="A1429" s="43">
        <v>44970</v>
      </c>
      <c r="B1429" s="40" t="s">
        <v>11986</v>
      </c>
      <c r="C1429" s="40" t="s">
        <v>8992</v>
      </c>
      <c r="D1429" s="40" t="s">
        <v>11987</v>
      </c>
      <c r="E1429" s="38">
        <v>1015538</v>
      </c>
      <c r="F1429" s="42" t="s">
        <v>8998</v>
      </c>
      <c r="G1429" s="38">
        <v>101554</v>
      </c>
      <c r="H1429" s="40" t="s">
        <v>10844</v>
      </c>
      <c r="I1429" s="40" t="s">
        <v>10845</v>
      </c>
      <c r="J1429" s="45" t="str">
        <f t="shared" si="22"/>
        <v/>
      </c>
    </row>
    <row r="1430" spans="1:10" x14ac:dyDescent="0.25">
      <c r="A1430" s="43">
        <v>44970</v>
      </c>
      <c r="B1430" s="40" t="s">
        <v>11988</v>
      </c>
      <c r="C1430" s="40" t="s">
        <v>8992</v>
      </c>
      <c r="D1430" s="40" t="s">
        <v>11989</v>
      </c>
      <c r="E1430" s="38">
        <v>2346710</v>
      </c>
      <c r="F1430" s="42" t="s">
        <v>8998</v>
      </c>
      <c r="G1430" s="38">
        <v>234671</v>
      </c>
      <c r="H1430" s="40" t="s">
        <v>9814</v>
      </c>
      <c r="I1430" s="40" t="s">
        <v>9815</v>
      </c>
      <c r="J1430" s="45" t="str">
        <f t="shared" si="22"/>
        <v/>
      </c>
    </row>
    <row r="1431" spans="1:10" x14ac:dyDescent="0.25">
      <c r="A1431" s="43">
        <v>44970</v>
      </c>
      <c r="B1431" s="40" t="s">
        <v>11990</v>
      </c>
      <c r="C1431" s="40" t="s">
        <v>8992</v>
      </c>
      <c r="D1431" s="40" t="s">
        <v>11991</v>
      </c>
      <c r="E1431" s="38">
        <v>704013</v>
      </c>
      <c r="F1431" s="42" t="s">
        <v>8998</v>
      </c>
      <c r="G1431" s="38">
        <v>70401</v>
      </c>
      <c r="H1431" s="40" t="s">
        <v>9030</v>
      </c>
      <c r="I1431" s="40" t="s">
        <v>9031</v>
      </c>
      <c r="J1431" s="45" t="str">
        <f t="shared" si="22"/>
        <v/>
      </c>
    </row>
    <row r="1432" spans="1:10" x14ac:dyDescent="0.25">
      <c r="A1432" s="43">
        <v>44970</v>
      </c>
      <c r="B1432" s="40" t="s">
        <v>11992</v>
      </c>
      <c r="C1432" s="40" t="s">
        <v>8992</v>
      </c>
      <c r="D1432" s="40" t="s">
        <v>11993</v>
      </c>
      <c r="E1432" s="38">
        <v>4504170</v>
      </c>
      <c r="F1432" s="42" t="s">
        <v>8998</v>
      </c>
      <c r="G1432" s="38">
        <v>450417</v>
      </c>
      <c r="H1432" s="40" t="s">
        <v>9082</v>
      </c>
      <c r="I1432" s="40" t="s">
        <v>9083</v>
      </c>
      <c r="J1432" s="45" t="str">
        <f t="shared" si="22"/>
        <v/>
      </c>
    </row>
    <row r="1433" spans="1:10" x14ac:dyDescent="0.25">
      <c r="A1433" s="43">
        <v>44970</v>
      </c>
      <c r="B1433" s="40" t="s">
        <v>11994</v>
      </c>
      <c r="C1433" s="40" t="s">
        <v>8992</v>
      </c>
      <c r="D1433" s="40" t="s">
        <v>11995</v>
      </c>
      <c r="E1433" s="38">
        <v>1140008</v>
      </c>
      <c r="F1433" s="42" t="s">
        <v>8998</v>
      </c>
      <c r="G1433" s="38">
        <v>114001</v>
      </c>
      <c r="H1433" s="40" t="s">
        <v>9284</v>
      </c>
      <c r="I1433" s="40" t="s">
        <v>9285</v>
      </c>
      <c r="J1433" s="45" t="str">
        <f t="shared" si="22"/>
        <v/>
      </c>
    </row>
    <row r="1434" spans="1:10" x14ac:dyDescent="0.25">
      <c r="A1434" s="43">
        <v>44971</v>
      </c>
      <c r="B1434" s="40" t="s">
        <v>9124</v>
      </c>
      <c r="C1434" s="40" t="s">
        <v>10492</v>
      </c>
      <c r="D1434" s="40" t="s">
        <v>8994</v>
      </c>
      <c r="E1434" s="38">
        <v>-1297721</v>
      </c>
      <c r="F1434" s="42" t="s">
        <v>9114</v>
      </c>
      <c r="G1434" s="38">
        <v>-103817</v>
      </c>
      <c r="H1434" s="40" t="s">
        <v>9159</v>
      </c>
      <c r="I1434" s="40" t="s">
        <v>9160</v>
      </c>
      <c r="J1434" s="45" t="str">
        <f t="shared" si="22"/>
        <v>ht</v>
      </c>
    </row>
    <row r="1435" spans="1:10" x14ac:dyDescent="0.25">
      <c r="A1435" s="43">
        <v>44971</v>
      </c>
      <c r="B1435" s="40" t="s">
        <v>9126</v>
      </c>
      <c r="C1435" s="40" t="s">
        <v>10492</v>
      </c>
      <c r="D1435" s="40" t="s">
        <v>8994</v>
      </c>
      <c r="E1435" s="38">
        <v>-524420</v>
      </c>
      <c r="F1435" s="42" t="s">
        <v>9114</v>
      </c>
      <c r="G1435" s="38">
        <v>-41954</v>
      </c>
      <c r="H1435" s="40" t="s">
        <v>9159</v>
      </c>
      <c r="I1435" s="40" t="s">
        <v>9160</v>
      </c>
      <c r="J1435" s="45" t="str">
        <f t="shared" si="22"/>
        <v>ht</v>
      </c>
    </row>
    <row r="1436" spans="1:10" x14ac:dyDescent="0.25">
      <c r="A1436" s="43">
        <v>44971</v>
      </c>
      <c r="B1436" s="40" t="s">
        <v>9128</v>
      </c>
      <c r="C1436" s="40" t="s">
        <v>10492</v>
      </c>
      <c r="D1436" s="40" t="s">
        <v>11998</v>
      </c>
      <c r="E1436" s="38">
        <v>-260318</v>
      </c>
      <c r="F1436" s="42" t="s">
        <v>9114</v>
      </c>
      <c r="G1436" s="38">
        <v>-20825</v>
      </c>
      <c r="H1436" s="40" t="s">
        <v>9159</v>
      </c>
      <c r="I1436" s="40" t="s">
        <v>9160</v>
      </c>
      <c r="J1436" s="45" t="str">
        <f t="shared" si="22"/>
        <v>ht</v>
      </c>
    </row>
    <row r="1437" spans="1:10" x14ac:dyDescent="0.25">
      <c r="A1437" s="43">
        <v>44971</v>
      </c>
      <c r="B1437" s="40" t="s">
        <v>9482</v>
      </c>
      <c r="C1437" s="40" t="s">
        <v>9441</v>
      </c>
      <c r="D1437" s="40" t="s">
        <v>11999</v>
      </c>
      <c r="E1437" s="38">
        <v>-693862</v>
      </c>
      <c r="F1437" s="42" t="s">
        <v>9114</v>
      </c>
      <c r="G1437" s="38">
        <v>-55509</v>
      </c>
      <c r="H1437" s="40" t="s">
        <v>9034</v>
      </c>
      <c r="I1437" s="40" t="s">
        <v>9035</v>
      </c>
      <c r="J1437" s="45" t="str">
        <f t="shared" si="22"/>
        <v>ht</v>
      </c>
    </row>
    <row r="1438" spans="1:10" x14ac:dyDescent="0.25">
      <c r="A1438" s="43">
        <v>44971</v>
      </c>
      <c r="B1438" s="40" t="s">
        <v>12000</v>
      </c>
      <c r="C1438" s="40" t="s">
        <v>10562</v>
      </c>
      <c r="D1438" s="40" t="s">
        <v>12001</v>
      </c>
      <c r="E1438" s="38">
        <v>-443292</v>
      </c>
      <c r="F1438" s="42" t="s">
        <v>9114</v>
      </c>
      <c r="G1438" s="38">
        <v>-35463</v>
      </c>
      <c r="H1438" s="40" t="s">
        <v>9284</v>
      </c>
      <c r="I1438" s="40" t="s">
        <v>9285</v>
      </c>
      <c r="J1438" s="45" t="str">
        <f t="shared" si="22"/>
        <v>ht</v>
      </c>
    </row>
    <row r="1439" spans="1:10" x14ac:dyDescent="0.25">
      <c r="A1439" s="43">
        <v>44971</v>
      </c>
      <c r="B1439" s="40" t="s">
        <v>12002</v>
      </c>
      <c r="C1439" s="40" t="s">
        <v>10562</v>
      </c>
      <c r="D1439" s="40" t="s">
        <v>12003</v>
      </c>
      <c r="E1439" s="38">
        <v>-345168</v>
      </c>
      <c r="F1439" s="42" t="s">
        <v>9114</v>
      </c>
      <c r="G1439" s="38">
        <v>-27613</v>
      </c>
      <c r="H1439" s="40" t="s">
        <v>9284</v>
      </c>
      <c r="I1439" s="40" t="s">
        <v>9285</v>
      </c>
      <c r="J1439" s="45" t="str">
        <f t="shared" si="22"/>
        <v>ht</v>
      </c>
    </row>
    <row r="1440" spans="1:10" x14ac:dyDescent="0.25">
      <c r="A1440" s="43">
        <v>44971</v>
      </c>
      <c r="B1440" s="40" t="s">
        <v>11011</v>
      </c>
      <c r="C1440" s="40" t="s">
        <v>10562</v>
      </c>
      <c r="D1440" s="40" t="s">
        <v>11525</v>
      </c>
      <c r="E1440" s="38">
        <v>-1007259</v>
      </c>
      <c r="F1440" s="42" t="s">
        <v>9114</v>
      </c>
      <c r="G1440" s="38">
        <v>-80581</v>
      </c>
      <c r="H1440" s="40" t="s">
        <v>9284</v>
      </c>
      <c r="I1440" s="40" t="s">
        <v>9285</v>
      </c>
      <c r="J1440" s="45" t="str">
        <f t="shared" si="22"/>
        <v>ht</v>
      </c>
    </row>
    <row r="1441" spans="1:10" x14ac:dyDescent="0.25">
      <c r="A1441" s="43">
        <v>44971</v>
      </c>
      <c r="B1441" s="40" t="s">
        <v>11737</v>
      </c>
      <c r="C1441" s="40" t="s">
        <v>10562</v>
      </c>
      <c r="D1441" s="40" t="s">
        <v>12004</v>
      </c>
      <c r="E1441" s="38">
        <v>-351382</v>
      </c>
      <c r="F1441" s="42" t="s">
        <v>9114</v>
      </c>
      <c r="G1441" s="38">
        <v>-28111</v>
      </c>
      <c r="H1441" s="40" t="s">
        <v>9284</v>
      </c>
      <c r="I1441" s="40" t="s">
        <v>9285</v>
      </c>
      <c r="J1441" s="45" t="str">
        <f t="shared" si="22"/>
        <v>ht</v>
      </c>
    </row>
    <row r="1442" spans="1:10" x14ac:dyDescent="0.25">
      <c r="A1442" s="43">
        <v>44971</v>
      </c>
      <c r="B1442" s="40" t="s">
        <v>11635</v>
      </c>
      <c r="C1442" s="40" t="s">
        <v>9443</v>
      </c>
      <c r="D1442" s="40" t="s">
        <v>12005</v>
      </c>
      <c r="E1442" s="38">
        <v>-364272</v>
      </c>
      <c r="F1442" s="42" t="s">
        <v>8998</v>
      </c>
      <c r="G1442" s="38">
        <v>-36427</v>
      </c>
      <c r="H1442" s="40" t="s">
        <v>9001</v>
      </c>
      <c r="I1442" s="40" t="s">
        <v>9002</v>
      </c>
      <c r="J1442" s="45" t="str">
        <f t="shared" si="22"/>
        <v>ht</v>
      </c>
    </row>
    <row r="1443" spans="1:10" x14ac:dyDescent="0.25">
      <c r="A1443" s="43">
        <v>44971</v>
      </c>
      <c r="B1443" s="40" t="s">
        <v>12006</v>
      </c>
      <c r="C1443" s="40" t="s">
        <v>8992</v>
      </c>
      <c r="D1443" s="40" t="s">
        <v>12007</v>
      </c>
      <c r="E1443" s="38">
        <v>1452366</v>
      </c>
      <c r="F1443" s="42" t="s">
        <v>8998</v>
      </c>
      <c r="G1443" s="38">
        <v>145237</v>
      </c>
      <c r="H1443" s="40" t="s">
        <v>9725</v>
      </c>
      <c r="I1443" s="40" t="s">
        <v>9726</v>
      </c>
      <c r="J1443" s="45" t="str">
        <f t="shared" si="22"/>
        <v/>
      </c>
    </row>
    <row r="1444" spans="1:10" x14ac:dyDescent="0.25">
      <c r="A1444" s="43">
        <v>44971</v>
      </c>
      <c r="B1444" s="40" t="s">
        <v>12008</v>
      </c>
      <c r="C1444" s="40" t="s">
        <v>8992</v>
      </c>
      <c r="D1444" s="40" t="s">
        <v>12009</v>
      </c>
      <c r="E1444" s="38">
        <v>1630776</v>
      </c>
      <c r="F1444" s="42" t="s">
        <v>8998</v>
      </c>
      <c r="G1444" s="38">
        <v>163078</v>
      </c>
      <c r="H1444" s="40" t="s">
        <v>9159</v>
      </c>
      <c r="I1444" s="40" t="s">
        <v>9160</v>
      </c>
      <c r="J1444" s="45" t="str">
        <f t="shared" si="22"/>
        <v/>
      </c>
    </row>
    <row r="1445" spans="1:10" x14ac:dyDescent="0.25">
      <c r="A1445" s="43">
        <v>44971</v>
      </c>
      <c r="B1445" s="40" t="s">
        <v>12010</v>
      </c>
      <c r="C1445" s="40" t="s">
        <v>8992</v>
      </c>
      <c r="D1445" s="40" t="s">
        <v>12011</v>
      </c>
      <c r="E1445" s="38">
        <v>987756</v>
      </c>
      <c r="F1445" s="42" t="s">
        <v>8998</v>
      </c>
      <c r="G1445" s="38">
        <v>98776</v>
      </c>
      <c r="H1445" s="40" t="s">
        <v>9159</v>
      </c>
      <c r="I1445" s="40" t="s">
        <v>9160</v>
      </c>
      <c r="J1445" s="45" t="str">
        <f t="shared" si="22"/>
        <v/>
      </c>
    </row>
    <row r="1446" spans="1:10" x14ac:dyDescent="0.25">
      <c r="A1446" s="43">
        <v>44971</v>
      </c>
      <c r="B1446" s="40" t="s">
        <v>12012</v>
      </c>
      <c r="C1446" s="40" t="s">
        <v>8992</v>
      </c>
      <c r="D1446" s="40" t="s">
        <v>12013</v>
      </c>
      <c r="E1446" s="38">
        <v>1060500</v>
      </c>
      <c r="F1446" s="42" t="s">
        <v>8998</v>
      </c>
      <c r="G1446" s="38">
        <v>106050</v>
      </c>
      <c r="H1446" s="40" t="s">
        <v>9197</v>
      </c>
      <c r="I1446" s="40" t="s">
        <v>9198</v>
      </c>
      <c r="J1446" s="45" t="str">
        <f t="shared" si="22"/>
        <v/>
      </c>
    </row>
    <row r="1447" spans="1:10" x14ac:dyDescent="0.25">
      <c r="A1447" s="43">
        <v>44971</v>
      </c>
      <c r="B1447" s="40" t="s">
        <v>12014</v>
      </c>
      <c r="C1447" s="40" t="s">
        <v>8992</v>
      </c>
      <c r="D1447" s="40" t="s">
        <v>12015</v>
      </c>
      <c r="E1447" s="38">
        <v>1060500</v>
      </c>
      <c r="F1447" s="42" t="s">
        <v>8998</v>
      </c>
      <c r="G1447" s="38">
        <v>106050</v>
      </c>
      <c r="H1447" s="40" t="s">
        <v>9212</v>
      </c>
      <c r="I1447" s="40" t="s">
        <v>9213</v>
      </c>
      <c r="J1447" s="45" t="str">
        <f t="shared" si="22"/>
        <v/>
      </c>
    </row>
    <row r="1448" spans="1:10" x14ac:dyDescent="0.25">
      <c r="A1448" s="43">
        <v>44971</v>
      </c>
      <c r="B1448" s="40" t="s">
        <v>12016</v>
      </c>
      <c r="C1448" s="40" t="s">
        <v>8992</v>
      </c>
      <c r="D1448" s="40" t="s">
        <v>12017</v>
      </c>
      <c r="E1448" s="38">
        <v>2888927</v>
      </c>
      <c r="F1448" s="42" t="s">
        <v>8998</v>
      </c>
      <c r="G1448" s="38">
        <v>288893</v>
      </c>
      <c r="H1448" s="40" t="s">
        <v>9212</v>
      </c>
      <c r="I1448" s="40" t="s">
        <v>9213</v>
      </c>
      <c r="J1448" s="45" t="str">
        <f t="shared" si="22"/>
        <v/>
      </c>
    </row>
    <row r="1449" spans="1:10" x14ac:dyDescent="0.25">
      <c r="A1449" s="43">
        <v>44971</v>
      </c>
      <c r="B1449" s="40" t="s">
        <v>12018</v>
      </c>
      <c r="C1449" s="40" t="s">
        <v>8992</v>
      </c>
      <c r="D1449" s="40" t="s">
        <v>12019</v>
      </c>
      <c r="E1449" s="38">
        <v>1299754</v>
      </c>
      <c r="F1449" s="42" t="s">
        <v>8998</v>
      </c>
      <c r="G1449" s="38">
        <v>129975</v>
      </c>
      <c r="H1449" s="40" t="s">
        <v>9001</v>
      </c>
      <c r="I1449" s="40" t="s">
        <v>9002</v>
      </c>
      <c r="J1449" s="45" t="str">
        <f t="shared" si="22"/>
        <v/>
      </c>
    </row>
    <row r="1450" spans="1:10" x14ac:dyDescent="0.25">
      <c r="A1450" s="43">
        <v>44971</v>
      </c>
      <c r="B1450" s="40" t="s">
        <v>12020</v>
      </c>
      <c r="C1450" s="40" t="s">
        <v>8992</v>
      </c>
      <c r="D1450" s="40" t="s">
        <v>12021</v>
      </c>
      <c r="E1450" s="38">
        <v>1577027</v>
      </c>
      <c r="F1450" s="42" t="s">
        <v>8998</v>
      </c>
      <c r="G1450" s="38">
        <v>157703</v>
      </c>
      <c r="H1450" s="40" t="s">
        <v>9159</v>
      </c>
      <c r="I1450" s="40" t="s">
        <v>9160</v>
      </c>
      <c r="J1450" s="45" t="str">
        <f t="shared" si="22"/>
        <v/>
      </c>
    </row>
    <row r="1451" spans="1:10" x14ac:dyDescent="0.25">
      <c r="A1451" s="43">
        <v>44971</v>
      </c>
      <c r="B1451" s="40" t="s">
        <v>12022</v>
      </c>
      <c r="C1451" s="40" t="s">
        <v>8992</v>
      </c>
      <c r="D1451" s="40" t="s">
        <v>12023</v>
      </c>
      <c r="E1451" s="38">
        <v>2207730</v>
      </c>
      <c r="F1451" s="42" t="s">
        <v>8998</v>
      </c>
      <c r="G1451" s="38">
        <v>220773</v>
      </c>
      <c r="H1451" s="40" t="s">
        <v>9206</v>
      </c>
      <c r="I1451" s="40" t="s">
        <v>9207</v>
      </c>
      <c r="J1451" s="45" t="str">
        <f t="shared" si="22"/>
        <v/>
      </c>
    </row>
    <row r="1452" spans="1:10" x14ac:dyDescent="0.25">
      <c r="A1452" s="43">
        <v>44971</v>
      </c>
      <c r="B1452" s="40" t="s">
        <v>12025</v>
      </c>
      <c r="C1452" s="40" t="s">
        <v>8992</v>
      </c>
      <c r="D1452" s="40" t="s">
        <v>12026</v>
      </c>
      <c r="E1452" s="38">
        <v>2067640</v>
      </c>
      <c r="F1452" s="42" t="s">
        <v>8998</v>
      </c>
      <c r="G1452" s="38">
        <v>206764</v>
      </c>
      <c r="H1452" s="40" t="s">
        <v>9284</v>
      </c>
      <c r="I1452" s="40" t="s">
        <v>9285</v>
      </c>
      <c r="J1452" s="45" t="str">
        <f t="shared" si="22"/>
        <v/>
      </c>
    </row>
    <row r="1453" spans="1:10" x14ac:dyDescent="0.25">
      <c r="A1453" s="43">
        <v>44971</v>
      </c>
      <c r="B1453" s="40" t="s">
        <v>12027</v>
      </c>
      <c r="C1453" s="40" t="s">
        <v>8992</v>
      </c>
      <c r="D1453" s="40" t="s">
        <v>12028</v>
      </c>
      <c r="E1453" s="38">
        <v>1293695</v>
      </c>
      <c r="F1453" s="42" t="s">
        <v>8998</v>
      </c>
      <c r="G1453" s="38">
        <v>129370</v>
      </c>
      <c r="H1453" s="40" t="s">
        <v>9284</v>
      </c>
      <c r="I1453" s="40" t="s">
        <v>9285</v>
      </c>
      <c r="J1453" s="45" t="str">
        <f t="shared" si="22"/>
        <v/>
      </c>
    </row>
    <row r="1454" spans="1:10" x14ac:dyDescent="0.25">
      <c r="A1454" s="43">
        <v>44971</v>
      </c>
      <c r="B1454" s="40" t="s">
        <v>12029</v>
      </c>
      <c r="C1454" s="40" t="s">
        <v>8992</v>
      </c>
      <c r="D1454" s="40" t="s">
        <v>12030</v>
      </c>
      <c r="E1454" s="38">
        <v>1279643</v>
      </c>
      <c r="F1454" s="42" t="s">
        <v>8998</v>
      </c>
      <c r="G1454" s="38">
        <v>127964</v>
      </c>
      <c r="H1454" s="40" t="s">
        <v>9284</v>
      </c>
      <c r="I1454" s="40" t="s">
        <v>9285</v>
      </c>
      <c r="J1454" s="45" t="str">
        <f t="shared" si="22"/>
        <v/>
      </c>
    </row>
    <row r="1455" spans="1:10" x14ac:dyDescent="0.25">
      <c r="A1455" s="43">
        <v>44971</v>
      </c>
      <c r="B1455" s="40" t="s">
        <v>12031</v>
      </c>
      <c r="C1455" s="40" t="s">
        <v>8992</v>
      </c>
      <c r="D1455" s="40" t="s">
        <v>12032</v>
      </c>
      <c r="E1455" s="38">
        <v>5140170</v>
      </c>
      <c r="F1455" s="42" t="s">
        <v>8998</v>
      </c>
      <c r="G1455" s="38">
        <v>514017</v>
      </c>
      <c r="H1455" s="40" t="s">
        <v>10320</v>
      </c>
      <c r="I1455" s="40" t="s">
        <v>10321</v>
      </c>
      <c r="J1455" s="45" t="str">
        <f t="shared" si="22"/>
        <v/>
      </c>
    </row>
    <row r="1456" spans="1:10" x14ac:dyDescent="0.25">
      <c r="A1456" s="43">
        <v>44971</v>
      </c>
      <c r="B1456" s="40" t="s">
        <v>12033</v>
      </c>
      <c r="C1456" s="40" t="s">
        <v>8992</v>
      </c>
      <c r="D1456" s="40" t="s">
        <v>12034</v>
      </c>
      <c r="E1456" s="38">
        <v>621508</v>
      </c>
      <c r="F1456" s="42" t="s">
        <v>8998</v>
      </c>
      <c r="G1456" s="38">
        <v>62151</v>
      </c>
      <c r="H1456" s="40" t="s">
        <v>9001</v>
      </c>
      <c r="I1456" s="40" t="s">
        <v>9002</v>
      </c>
      <c r="J1456" s="45" t="str">
        <f t="shared" si="22"/>
        <v/>
      </c>
    </row>
    <row r="1457" spans="1:10" x14ac:dyDescent="0.25">
      <c r="A1457" s="43">
        <v>44971</v>
      </c>
      <c r="B1457" s="40" t="s">
        <v>12035</v>
      </c>
      <c r="C1457" s="40" t="s">
        <v>8992</v>
      </c>
      <c r="D1457" s="40" t="s">
        <v>12036</v>
      </c>
      <c r="E1457" s="38">
        <v>2129781</v>
      </c>
      <c r="F1457" s="42" t="s">
        <v>8998</v>
      </c>
      <c r="G1457" s="38">
        <v>212978</v>
      </c>
      <c r="H1457" s="40" t="s">
        <v>9315</v>
      </c>
      <c r="I1457" s="40" t="s">
        <v>9316</v>
      </c>
      <c r="J1457" s="45" t="str">
        <f t="shared" si="22"/>
        <v/>
      </c>
    </row>
    <row r="1458" spans="1:10" x14ac:dyDescent="0.25">
      <c r="A1458" s="43">
        <v>44971</v>
      </c>
      <c r="B1458" s="40" t="s">
        <v>12037</v>
      </c>
      <c r="C1458" s="40" t="s">
        <v>8992</v>
      </c>
      <c r="D1458" s="40" t="s">
        <v>12038</v>
      </c>
      <c r="E1458" s="38">
        <v>6071100</v>
      </c>
      <c r="F1458" s="42" t="s">
        <v>8998</v>
      </c>
      <c r="G1458" s="38">
        <v>607110</v>
      </c>
      <c r="H1458" s="40" t="s">
        <v>9327</v>
      </c>
      <c r="I1458" s="40" t="s">
        <v>9328</v>
      </c>
      <c r="J1458" s="45" t="str">
        <f t="shared" si="22"/>
        <v/>
      </c>
    </row>
    <row r="1459" spans="1:10" x14ac:dyDescent="0.25">
      <c r="A1459" s="43">
        <v>44971</v>
      </c>
      <c r="B1459" s="40" t="s">
        <v>12039</v>
      </c>
      <c r="C1459" s="40" t="s">
        <v>8992</v>
      </c>
      <c r="D1459" s="40" t="s">
        <v>12040</v>
      </c>
      <c r="E1459" s="38">
        <v>2218317</v>
      </c>
      <c r="F1459" s="42" t="s">
        <v>8998</v>
      </c>
      <c r="G1459" s="38">
        <v>221832</v>
      </c>
      <c r="H1459" s="40" t="s">
        <v>9311</v>
      </c>
      <c r="I1459" s="40" t="s">
        <v>9312</v>
      </c>
      <c r="J1459" s="45" t="str">
        <f t="shared" si="22"/>
        <v/>
      </c>
    </row>
    <row r="1460" spans="1:10" x14ac:dyDescent="0.25">
      <c r="A1460" s="43">
        <v>44971</v>
      </c>
      <c r="B1460" s="40" t="s">
        <v>12041</v>
      </c>
      <c r="C1460" s="40" t="s">
        <v>8992</v>
      </c>
      <c r="D1460" s="40" t="s">
        <v>12042</v>
      </c>
      <c r="E1460" s="38">
        <v>1612400</v>
      </c>
      <c r="F1460" s="42" t="s">
        <v>8998</v>
      </c>
      <c r="G1460" s="38">
        <v>161240</v>
      </c>
      <c r="H1460" s="40" t="s">
        <v>9295</v>
      </c>
      <c r="I1460" s="40" t="s">
        <v>9296</v>
      </c>
      <c r="J1460" s="45" t="str">
        <f t="shared" si="22"/>
        <v/>
      </c>
    </row>
    <row r="1461" spans="1:10" x14ac:dyDescent="0.25">
      <c r="A1461" s="43">
        <v>44971</v>
      </c>
      <c r="B1461" s="40" t="s">
        <v>12043</v>
      </c>
      <c r="C1461" s="40" t="s">
        <v>8992</v>
      </c>
      <c r="D1461" s="40" t="s">
        <v>12044</v>
      </c>
      <c r="E1461" s="38">
        <v>2044153</v>
      </c>
      <c r="F1461" s="42" t="s">
        <v>8998</v>
      </c>
      <c r="G1461" s="38">
        <v>204415</v>
      </c>
      <c r="H1461" s="40" t="s">
        <v>10546</v>
      </c>
      <c r="I1461" s="40" t="s">
        <v>10547</v>
      </c>
      <c r="J1461" s="45" t="str">
        <f t="shared" si="22"/>
        <v/>
      </c>
    </row>
    <row r="1462" spans="1:10" x14ac:dyDescent="0.25">
      <c r="A1462" s="43">
        <v>44971</v>
      </c>
      <c r="B1462" s="40" t="s">
        <v>12045</v>
      </c>
      <c r="C1462" s="40" t="s">
        <v>8992</v>
      </c>
      <c r="D1462" s="40" t="s">
        <v>12046</v>
      </c>
      <c r="E1462" s="38">
        <v>3772339</v>
      </c>
      <c r="F1462" s="42" t="s">
        <v>8998</v>
      </c>
      <c r="G1462" s="38">
        <v>377234</v>
      </c>
      <c r="H1462" s="40" t="s">
        <v>9289</v>
      </c>
      <c r="I1462" s="40" t="s">
        <v>9290</v>
      </c>
      <c r="J1462" s="45" t="str">
        <f t="shared" si="22"/>
        <v/>
      </c>
    </row>
    <row r="1463" spans="1:10" x14ac:dyDescent="0.25">
      <c r="A1463" s="43">
        <v>44971</v>
      </c>
      <c r="B1463" s="40" t="s">
        <v>12047</v>
      </c>
      <c r="C1463" s="40" t="s">
        <v>8992</v>
      </c>
      <c r="D1463" s="40" t="s">
        <v>12048</v>
      </c>
      <c r="E1463" s="38">
        <v>6930960</v>
      </c>
      <c r="F1463" s="42" t="s">
        <v>8998</v>
      </c>
      <c r="G1463" s="38">
        <v>693096</v>
      </c>
      <c r="H1463" s="40" t="s">
        <v>9321</v>
      </c>
      <c r="I1463" s="40" t="s">
        <v>9322</v>
      </c>
      <c r="J1463" s="45" t="str">
        <f t="shared" si="22"/>
        <v/>
      </c>
    </row>
    <row r="1464" spans="1:10" x14ac:dyDescent="0.25">
      <c r="A1464" s="43">
        <v>44972</v>
      </c>
      <c r="B1464" s="40" t="s">
        <v>9070</v>
      </c>
      <c r="C1464" s="40" t="s">
        <v>10282</v>
      </c>
      <c r="D1464" s="40" t="s">
        <v>8994</v>
      </c>
      <c r="E1464" s="38">
        <v>-436800</v>
      </c>
      <c r="F1464" s="42" t="s">
        <v>9114</v>
      </c>
      <c r="G1464" s="38">
        <v>-34944</v>
      </c>
      <c r="H1464" s="40" t="s">
        <v>9649</v>
      </c>
      <c r="I1464" s="40" t="s">
        <v>9650</v>
      </c>
      <c r="J1464" s="45" t="str">
        <f t="shared" si="22"/>
        <v>ht</v>
      </c>
    </row>
    <row r="1465" spans="1:10" x14ac:dyDescent="0.25">
      <c r="A1465" s="43">
        <v>44972</v>
      </c>
      <c r="B1465" s="40" t="s">
        <v>9272</v>
      </c>
      <c r="C1465" s="40" t="s">
        <v>10680</v>
      </c>
      <c r="D1465" s="40" t="s">
        <v>8994</v>
      </c>
      <c r="E1465" s="38">
        <v>-650922</v>
      </c>
      <c r="F1465" s="42" t="s">
        <v>8998</v>
      </c>
      <c r="G1465" s="38">
        <v>-65092</v>
      </c>
      <c r="H1465" s="40" t="s">
        <v>9731</v>
      </c>
      <c r="I1465" s="40" t="s">
        <v>9322</v>
      </c>
      <c r="J1465" s="45" t="str">
        <f t="shared" si="22"/>
        <v>ht</v>
      </c>
    </row>
    <row r="1466" spans="1:10" x14ac:dyDescent="0.25">
      <c r="A1466" s="43">
        <v>44972</v>
      </c>
      <c r="B1466" s="40" t="s">
        <v>9335</v>
      </c>
      <c r="C1466" s="40" t="s">
        <v>9730</v>
      </c>
      <c r="D1466" s="40" t="s">
        <v>8994</v>
      </c>
      <c r="E1466" s="38">
        <v>-650922</v>
      </c>
      <c r="F1466" s="42" t="s">
        <v>8998</v>
      </c>
      <c r="G1466" s="38">
        <v>-65092</v>
      </c>
      <c r="H1466" s="40" t="s">
        <v>9731</v>
      </c>
      <c r="I1466" s="40" t="s">
        <v>9322</v>
      </c>
      <c r="J1466" s="45" t="str">
        <f t="shared" si="22"/>
        <v>ht</v>
      </c>
    </row>
    <row r="1467" spans="1:10" x14ac:dyDescent="0.25">
      <c r="A1467" s="43">
        <v>44972</v>
      </c>
      <c r="B1467" s="40" t="s">
        <v>9371</v>
      </c>
      <c r="C1467" s="40" t="s">
        <v>11631</v>
      </c>
      <c r="D1467" s="40" t="s">
        <v>8994</v>
      </c>
      <c r="E1467" s="38">
        <v>-460248</v>
      </c>
      <c r="F1467" s="42" t="s">
        <v>8998</v>
      </c>
      <c r="G1467" s="38">
        <v>-46025</v>
      </c>
      <c r="H1467" s="40" t="s">
        <v>10431</v>
      </c>
      <c r="I1467" s="40" t="s">
        <v>10432</v>
      </c>
      <c r="J1467" s="45" t="str">
        <f t="shared" si="22"/>
        <v>ht</v>
      </c>
    </row>
    <row r="1468" spans="1:10" x14ac:dyDescent="0.25">
      <c r="A1468" s="43">
        <v>44972</v>
      </c>
      <c r="B1468" s="40" t="s">
        <v>11848</v>
      </c>
      <c r="C1468" s="40" t="s">
        <v>9443</v>
      </c>
      <c r="D1468" s="40" t="s">
        <v>12049</v>
      </c>
      <c r="E1468" s="38">
        <v>-88200</v>
      </c>
      <c r="F1468" s="42" t="s">
        <v>8998</v>
      </c>
      <c r="G1468" s="38">
        <v>-8820</v>
      </c>
      <c r="H1468" s="40" t="s">
        <v>9001</v>
      </c>
      <c r="I1468" s="40" t="s">
        <v>9002</v>
      </c>
      <c r="J1468" s="45" t="str">
        <f t="shared" si="22"/>
        <v>ht</v>
      </c>
    </row>
    <row r="1469" spans="1:10" x14ac:dyDescent="0.25">
      <c r="A1469" s="43">
        <v>44972</v>
      </c>
      <c r="B1469" s="40" t="s">
        <v>11850</v>
      </c>
      <c r="C1469" s="40" t="s">
        <v>9443</v>
      </c>
      <c r="D1469" s="40" t="s">
        <v>12050</v>
      </c>
      <c r="E1469" s="38">
        <v>-480670</v>
      </c>
      <c r="F1469" s="42" t="s">
        <v>8998</v>
      </c>
      <c r="G1469" s="38">
        <v>-48067</v>
      </c>
      <c r="H1469" s="40" t="s">
        <v>9001</v>
      </c>
      <c r="I1469" s="40" t="s">
        <v>9002</v>
      </c>
      <c r="J1469" s="45" t="str">
        <f t="shared" si="22"/>
        <v>ht</v>
      </c>
    </row>
    <row r="1470" spans="1:10" x14ac:dyDescent="0.25">
      <c r="A1470" s="43">
        <v>44972</v>
      </c>
      <c r="B1470" s="40" t="s">
        <v>12024</v>
      </c>
      <c r="C1470" s="40" t="s">
        <v>9443</v>
      </c>
      <c r="D1470" s="40" t="s">
        <v>12051</v>
      </c>
      <c r="E1470" s="38">
        <v>-555290</v>
      </c>
      <c r="F1470" s="42" t="s">
        <v>8998</v>
      </c>
      <c r="G1470" s="38">
        <v>-55529</v>
      </c>
      <c r="H1470" s="40" t="s">
        <v>9001</v>
      </c>
      <c r="I1470" s="40" t="s">
        <v>9002</v>
      </c>
      <c r="J1470" s="45" t="str">
        <f t="shared" si="22"/>
        <v>ht</v>
      </c>
    </row>
    <row r="1471" spans="1:10" x14ac:dyDescent="0.25">
      <c r="A1471" s="43">
        <v>44972</v>
      </c>
      <c r="B1471" s="40" t="s">
        <v>12052</v>
      </c>
      <c r="C1471" s="40" t="s">
        <v>8992</v>
      </c>
      <c r="D1471" s="40" t="s">
        <v>12053</v>
      </c>
      <c r="E1471" s="38">
        <v>2714250</v>
      </c>
      <c r="F1471" s="42" t="s">
        <v>8998</v>
      </c>
      <c r="G1471" s="38">
        <v>271425</v>
      </c>
      <c r="H1471" s="40" t="s">
        <v>9355</v>
      </c>
      <c r="I1471" s="40" t="s">
        <v>9356</v>
      </c>
      <c r="J1471" s="45" t="str">
        <f t="shared" si="22"/>
        <v/>
      </c>
    </row>
    <row r="1472" spans="1:10" x14ac:dyDescent="0.25">
      <c r="A1472" s="43">
        <v>44972</v>
      </c>
      <c r="B1472" s="40" t="s">
        <v>12054</v>
      </c>
      <c r="C1472" s="40" t="s">
        <v>8992</v>
      </c>
      <c r="D1472" s="40" t="s">
        <v>12055</v>
      </c>
      <c r="E1472" s="38">
        <v>424200</v>
      </c>
      <c r="F1472" s="42" t="s">
        <v>8998</v>
      </c>
      <c r="G1472" s="38">
        <v>42420</v>
      </c>
      <c r="H1472" s="40" t="s">
        <v>10546</v>
      </c>
      <c r="I1472" s="40" t="s">
        <v>10547</v>
      </c>
      <c r="J1472" s="45" t="str">
        <f t="shared" si="22"/>
        <v/>
      </c>
    </row>
    <row r="1473" spans="1:10" x14ac:dyDescent="0.25">
      <c r="A1473" s="43">
        <v>44972</v>
      </c>
      <c r="B1473" s="40" t="s">
        <v>12056</v>
      </c>
      <c r="C1473" s="40" t="s">
        <v>8992</v>
      </c>
      <c r="D1473" s="40" t="s">
        <v>12057</v>
      </c>
      <c r="E1473" s="38">
        <v>1102500</v>
      </c>
      <c r="F1473" s="42" t="s">
        <v>8998</v>
      </c>
      <c r="G1473" s="38">
        <v>110250</v>
      </c>
      <c r="H1473" s="40" t="s">
        <v>9289</v>
      </c>
      <c r="I1473" s="40" t="s">
        <v>9290</v>
      </c>
      <c r="J1473" s="45" t="str">
        <f t="shared" si="22"/>
        <v/>
      </c>
    </row>
    <row r="1474" spans="1:10" x14ac:dyDescent="0.25">
      <c r="A1474" s="43">
        <v>44972</v>
      </c>
      <c r="B1474" s="40" t="s">
        <v>12058</v>
      </c>
      <c r="C1474" s="40" t="s">
        <v>8992</v>
      </c>
      <c r="D1474" s="40" t="s">
        <v>12059</v>
      </c>
      <c r="E1474" s="38">
        <v>1632750</v>
      </c>
      <c r="F1474" s="42" t="s">
        <v>8998</v>
      </c>
      <c r="G1474" s="38">
        <v>163275</v>
      </c>
      <c r="H1474" s="40" t="s">
        <v>10522</v>
      </c>
      <c r="I1474" s="40" t="s">
        <v>10523</v>
      </c>
      <c r="J1474" s="45" t="str">
        <f t="shared" si="22"/>
        <v/>
      </c>
    </row>
    <row r="1475" spans="1:10" x14ac:dyDescent="0.25">
      <c r="A1475" s="43">
        <v>44972</v>
      </c>
      <c r="B1475" s="40" t="s">
        <v>12060</v>
      </c>
      <c r="C1475" s="40" t="s">
        <v>8992</v>
      </c>
      <c r="D1475" s="40" t="s">
        <v>12061</v>
      </c>
      <c r="E1475" s="38">
        <v>3550800</v>
      </c>
      <c r="F1475" s="42" t="s">
        <v>8998</v>
      </c>
      <c r="G1475" s="38">
        <v>355080</v>
      </c>
      <c r="H1475" s="40" t="s">
        <v>9498</v>
      </c>
      <c r="I1475" s="40" t="s">
        <v>9499</v>
      </c>
      <c r="J1475" s="45" t="str">
        <f t="shared" si="22"/>
        <v/>
      </c>
    </row>
    <row r="1476" spans="1:10" x14ac:dyDescent="0.25">
      <c r="A1476" s="43">
        <v>44972</v>
      </c>
      <c r="B1476" s="40" t="s">
        <v>12062</v>
      </c>
      <c r="C1476" s="40" t="s">
        <v>8992</v>
      </c>
      <c r="D1476" s="40" t="s">
        <v>12063</v>
      </c>
      <c r="E1476" s="38">
        <v>1506983</v>
      </c>
      <c r="F1476" s="42" t="s">
        <v>8998</v>
      </c>
      <c r="G1476" s="38">
        <v>150698</v>
      </c>
      <c r="H1476" s="40" t="s">
        <v>9001</v>
      </c>
      <c r="I1476" s="40" t="s">
        <v>9002</v>
      </c>
      <c r="J1476" s="45" t="str">
        <f t="shared" si="22"/>
        <v/>
      </c>
    </row>
    <row r="1477" spans="1:10" x14ac:dyDescent="0.25">
      <c r="A1477" s="43">
        <v>44972</v>
      </c>
      <c r="B1477" s="40" t="s">
        <v>12064</v>
      </c>
      <c r="C1477" s="40" t="s">
        <v>8992</v>
      </c>
      <c r="D1477" s="40" t="s">
        <v>12065</v>
      </c>
      <c r="E1477" s="38">
        <v>557313</v>
      </c>
      <c r="F1477" s="42" t="s">
        <v>8998</v>
      </c>
      <c r="G1477" s="38">
        <v>55731</v>
      </c>
      <c r="H1477" s="40" t="s">
        <v>9001</v>
      </c>
      <c r="I1477" s="40" t="s">
        <v>9002</v>
      </c>
      <c r="J1477" s="45" t="str">
        <f t="shared" ref="J1477:J1540" si="23">IF(E1477&lt;0,"ht","")</f>
        <v/>
      </c>
    </row>
    <row r="1478" spans="1:10" x14ac:dyDescent="0.25">
      <c r="A1478" s="43">
        <v>44972</v>
      </c>
      <c r="B1478" s="40" t="s">
        <v>12066</v>
      </c>
      <c r="C1478" s="40" t="s">
        <v>8992</v>
      </c>
      <c r="D1478" s="40" t="s">
        <v>12067</v>
      </c>
      <c r="E1478" s="38">
        <v>501820</v>
      </c>
      <c r="F1478" s="42" t="s">
        <v>8998</v>
      </c>
      <c r="G1478" s="38">
        <v>50182</v>
      </c>
      <c r="H1478" s="40" t="s">
        <v>9001</v>
      </c>
      <c r="I1478" s="40" t="s">
        <v>9002</v>
      </c>
      <c r="J1478" s="45" t="str">
        <f t="shared" si="23"/>
        <v/>
      </c>
    </row>
    <row r="1479" spans="1:10" x14ac:dyDescent="0.25">
      <c r="A1479" s="43">
        <v>44972</v>
      </c>
      <c r="B1479" s="40" t="s">
        <v>12068</v>
      </c>
      <c r="C1479" s="40" t="s">
        <v>8992</v>
      </c>
      <c r="D1479" s="40" t="s">
        <v>12069</v>
      </c>
      <c r="E1479" s="38">
        <v>250910</v>
      </c>
      <c r="F1479" s="42" t="s">
        <v>8998</v>
      </c>
      <c r="G1479" s="38">
        <v>25091</v>
      </c>
      <c r="H1479" s="40" t="s">
        <v>9001</v>
      </c>
      <c r="I1479" s="40" t="s">
        <v>9002</v>
      </c>
      <c r="J1479" s="45" t="str">
        <f t="shared" si="23"/>
        <v/>
      </c>
    </row>
    <row r="1480" spans="1:10" x14ac:dyDescent="0.25">
      <c r="A1480" s="43">
        <v>44972</v>
      </c>
      <c r="B1480" s="40" t="s">
        <v>12070</v>
      </c>
      <c r="C1480" s="40" t="s">
        <v>8992</v>
      </c>
      <c r="D1480" s="40" t="s">
        <v>12071</v>
      </c>
      <c r="E1480" s="38">
        <v>996679</v>
      </c>
      <c r="F1480" s="42" t="s">
        <v>8998</v>
      </c>
      <c r="G1480" s="38">
        <v>99668</v>
      </c>
      <c r="H1480" s="40" t="s">
        <v>9001</v>
      </c>
      <c r="I1480" s="40" t="s">
        <v>9002</v>
      </c>
      <c r="J1480" s="45" t="str">
        <f t="shared" si="23"/>
        <v/>
      </c>
    </row>
    <row r="1481" spans="1:10" x14ac:dyDescent="0.25">
      <c r="A1481" s="43">
        <v>44972</v>
      </c>
      <c r="B1481" s="40" t="s">
        <v>12072</v>
      </c>
      <c r="C1481" s="40" t="s">
        <v>8992</v>
      </c>
      <c r="D1481" s="40" t="s">
        <v>12073</v>
      </c>
      <c r="E1481" s="38">
        <v>806200</v>
      </c>
      <c r="F1481" s="42" t="s">
        <v>8998</v>
      </c>
      <c r="G1481" s="38">
        <v>80620</v>
      </c>
      <c r="H1481" s="40" t="s">
        <v>9001</v>
      </c>
      <c r="I1481" s="40" t="s">
        <v>9002</v>
      </c>
      <c r="J1481" s="45" t="str">
        <f t="shared" si="23"/>
        <v/>
      </c>
    </row>
    <row r="1482" spans="1:10" x14ac:dyDescent="0.25">
      <c r="A1482" s="43">
        <v>44972</v>
      </c>
      <c r="B1482" s="40" t="s">
        <v>12074</v>
      </c>
      <c r="C1482" s="40" t="s">
        <v>8992</v>
      </c>
      <c r="D1482" s="40" t="s">
        <v>12075</v>
      </c>
      <c r="E1482" s="38">
        <v>507744</v>
      </c>
      <c r="F1482" s="42" t="s">
        <v>8998</v>
      </c>
      <c r="G1482" s="38">
        <v>50774</v>
      </c>
      <c r="H1482" s="40" t="s">
        <v>9001</v>
      </c>
      <c r="I1482" s="40" t="s">
        <v>9002</v>
      </c>
      <c r="J1482" s="45" t="str">
        <f t="shared" si="23"/>
        <v/>
      </c>
    </row>
    <row r="1483" spans="1:10" x14ac:dyDescent="0.25">
      <c r="A1483" s="43">
        <v>44972</v>
      </c>
      <c r="B1483" s="40" t="s">
        <v>12076</v>
      </c>
      <c r="C1483" s="40" t="s">
        <v>8992</v>
      </c>
      <c r="D1483" s="40" t="s">
        <v>12077</v>
      </c>
      <c r="E1483" s="38">
        <v>610794</v>
      </c>
      <c r="F1483" s="42" t="s">
        <v>8998</v>
      </c>
      <c r="G1483" s="38">
        <v>61079</v>
      </c>
      <c r="H1483" s="40" t="s">
        <v>9001</v>
      </c>
      <c r="I1483" s="40" t="s">
        <v>9002</v>
      </c>
      <c r="J1483" s="45" t="str">
        <f t="shared" si="23"/>
        <v/>
      </c>
    </row>
    <row r="1484" spans="1:10" x14ac:dyDescent="0.25">
      <c r="A1484" s="43">
        <v>44972</v>
      </c>
      <c r="B1484" s="40" t="s">
        <v>12078</v>
      </c>
      <c r="C1484" s="40" t="s">
        <v>8992</v>
      </c>
      <c r="D1484" s="40" t="s">
        <v>12079</v>
      </c>
      <c r="E1484" s="38">
        <v>3081020</v>
      </c>
      <c r="F1484" s="42" t="s">
        <v>8998</v>
      </c>
      <c r="G1484" s="38">
        <v>308102</v>
      </c>
      <c r="H1484" s="40" t="s">
        <v>9558</v>
      </c>
      <c r="I1484" s="40" t="s">
        <v>9559</v>
      </c>
      <c r="J1484" s="45" t="str">
        <f t="shared" si="23"/>
        <v/>
      </c>
    </row>
    <row r="1485" spans="1:10" x14ac:dyDescent="0.25">
      <c r="A1485" s="43">
        <v>44972</v>
      </c>
      <c r="B1485" s="40" t="s">
        <v>12080</v>
      </c>
      <c r="C1485" s="40" t="s">
        <v>8992</v>
      </c>
      <c r="D1485" s="40" t="s">
        <v>12081</v>
      </c>
      <c r="E1485" s="38">
        <v>501820</v>
      </c>
      <c r="F1485" s="42" t="s">
        <v>8998</v>
      </c>
      <c r="G1485" s="38">
        <v>50182</v>
      </c>
      <c r="H1485" s="40" t="s">
        <v>9398</v>
      </c>
      <c r="I1485" s="40" t="s">
        <v>9399</v>
      </c>
      <c r="J1485" s="45" t="str">
        <f t="shared" si="23"/>
        <v/>
      </c>
    </row>
    <row r="1486" spans="1:10" x14ac:dyDescent="0.25">
      <c r="A1486" s="43">
        <v>44972</v>
      </c>
      <c r="B1486" s="40" t="s">
        <v>12082</v>
      </c>
      <c r="C1486" s="40" t="s">
        <v>8992</v>
      </c>
      <c r="D1486" s="40" t="s">
        <v>12083</v>
      </c>
      <c r="E1486" s="38">
        <v>1110580</v>
      </c>
      <c r="F1486" s="42" t="s">
        <v>8998</v>
      </c>
      <c r="G1486" s="38">
        <v>111058</v>
      </c>
      <c r="H1486" s="40" t="s">
        <v>9398</v>
      </c>
      <c r="I1486" s="40" t="s">
        <v>9399</v>
      </c>
      <c r="J1486" s="45" t="str">
        <f t="shared" si="23"/>
        <v/>
      </c>
    </row>
    <row r="1487" spans="1:10" x14ac:dyDescent="0.25">
      <c r="A1487" s="43">
        <v>44972</v>
      </c>
      <c r="B1487" s="40" t="s">
        <v>12084</v>
      </c>
      <c r="C1487" s="40" t="s">
        <v>8992</v>
      </c>
      <c r="D1487" s="40" t="s">
        <v>12085</v>
      </c>
      <c r="E1487" s="38">
        <v>584084</v>
      </c>
      <c r="F1487" s="42" t="s">
        <v>8998</v>
      </c>
      <c r="G1487" s="38">
        <v>58408</v>
      </c>
      <c r="H1487" s="40" t="s">
        <v>9001</v>
      </c>
      <c r="I1487" s="40" t="s">
        <v>9002</v>
      </c>
      <c r="J1487" s="45" t="str">
        <f t="shared" si="23"/>
        <v/>
      </c>
    </row>
    <row r="1488" spans="1:10" x14ac:dyDescent="0.25">
      <c r="A1488" s="43">
        <v>44972</v>
      </c>
      <c r="B1488" s="40" t="s">
        <v>12086</v>
      </c>
      <c r="C1488" s="40" t="s">
        <v>8992</v>
      </c>
      <c r="D1488" s="40" t="s">
        <v>12087</v>
      </c>
      <c r="E1488" s="38">
        <v>555290</v>
      </c>
      <c r="F1488" s="42" t="s">
        <v>8998</v>
      </c>
      <c r="G1488" s="38">
        <v>55529</v>
      </c>
      <c r="H1488" s="40" t="s">
        <v>9001</v>
      </c>
      <c r="I1488" s="40" t="s">
        <v>9002</v>
      </c>
      <c r="J1488" s="45" t="str">
        <f t="shared" si="23"/>
        <v/>
      </c>
    </row>
    <row r="1489" spans="1:10" x14ac:dyDescent="0.25">
      <c r="A1489" s="43">
        <v>44972</v>
      </c>
      <c r="B1489" s="40" t="s">
        <v>12088</v>
      </c>
      <c r="C1489" s="40" t="s">
        <v>8992</v>
      </c>
      <c r="D1489" s="40" t="s">
        <v>9783</v>
      </c>
      <c r="E1489" s="38">
        <v>1665870</v>
      </c>
      <c r="F1489" s="42" t="s">
        <v>8998</v>
      </c>
      <c r="G1489" s="38">
        <v>166587</v>
      </c>
      <c r="H1489" s="40" t="s">
        <v>9068</v>
      </c>
      <c r="I1489" s="40" t="s">
        <v>9069</v>
      </c>
      <c r="J1489" s="45" t="str">
        <f t="shared" si="23"/>
        <v/>
      </c>
    </row>
    <row r="1490" spans="1:10" x14ac:dyDescent="0.25">
      <c r="A1490" s="43">
        <v>44972</v>
      </c>
      <c r="B1490" s="40" t="s">
        <v>12089</v>
      </c>
      <c r="C1490" s="40" t="s">
        <v>8992</v>
      </c>
      <c r="D1490" s="40" t="s">
        <v>12090</v>
      </c>
      <c r="E1490" s="38">
        <v>989315</v>
      </c>
      <c r="F1490" s="42" t="s">
        <v>8998</v>
      </c>
      <c r="G1490" s="38">
        <v>98932</v>
      </c>
      <c r="H1490" s="40" t="s">
        <v>9001</v>
      </c>
      <c r="I1490" s="40" t="s">
        <v>9002</v>
      </c>
      <c r="J1490" s="45" t="str">
        <f t="shared" si="23"/>
        <v/>
      </c>
    </row>
    <row r="1491" spans="1:10" x14ac:dyDescent="0.25">
      <c r="A1491" s="43">
        <v>44972</v>
      </c>
      <c r="B1491" s="40" t="s">
        <v>12091</v>
      </c>
      <c r="C1491" s="40" t="s">
        <v>8992</v>
      </c>
      <c r="D1491" s="40" t="s">
        <v>12092</v>
      </c>
      <c r="E1491" s="38">
        <v>555290</v>
      </c>
      <c r="F1491" s="42" t="s">
        <v>8998</v>
      </c>
      <c r="G1491" s="38">
        <v>55529</v>
      </c>
      <c r="H1491" s="40" t="s">
        <v>9001</v>
      </c>
      <c r="I1491" s="40" t="s">
        <v>9002</v>
      </c>
      <c r="J1491" s="45" t="str">
        <f t="shared" si="23"/>
        <v/>
      </c>
    </row>
    <row r="1492" spans="1:10" x14ac:dyDescent="0.25">
      <c r="A1492" s="43">
        <v>44972</v>
      </c>
      <c r="B1492" s="40" t="s">
        <v>12093</v>
      </c>
      <c r="C1492" s="40" t="s">
        <v>8992</v>
      </c>
      <c r="D1492" s="40" t="s">
        <v>12094</v>
      </c>
      <c r="E1492" s="38">
        <v>951239</v>
      </c>
      <c r="F1492" s="42" t="s">
        <v>8998</v>
      </c>
      <c r="G1492" s="38">
        <v>95124</v>
      </c>
      <c r="H1492" s="40" t="s">
        <v>9001</v>
      </c>
      <c r="I1492" s="40" t="s">
        <v>9002</v>
      </c>
      <c r="J1492" s="45" t="str">
        <f t="shared" si="23"/>
        <v/>
      </c>
    </row>
    <row r="1493" spans="1:10" x14ac:dyDescent="0.25">
      <c r="A1493" s="43">
        <v>44972</v>
      </c>
      <c r="B1493" s="40" t="s">
        <v>11275</v>
      </c>
      <c r="C1493" s="40" t="s">
        <v>8992</v>
      </c>
      <c r="D1493" s="40" t="s">
        <v>12096</v>
      </c>
      <c r="E1493" s="38">
        <v>260072</v>
      </c>
      <c r="F1493" s="42" t="s">
        <v>8998</v>
      </c>
      <c r="G1493" s="38">
        <v>26007</v>
      </c>
      <c r="H1493" s="40" t="s">
        <v>9284</v>
      </c>
      <c r="I1493" s="40" t="s">
        <v>9285</v>
      </c>
      <c r="J1493" s="45" t="str">
        <f t="shared" si="23"/>
        <v/>
      </c>
    </row>
    <row r="1494" spans="1:10" x14ac:dyDescent="0.25">
      <c r="A1494" s="43">
        <v>44972</v>
      </c>
      <c r="B1494" s="40" t="s">
        <v>11276</v>
      </c>
      <c r="C1494" s="40" t="s">
        <v>8992</v>
      </c>
      <c r="D1494" s="40" t="s">
        <v>12097</v>
      </c>
      <c r="E1494" s="38">
        <v>1477735</v>
      </c>
      <c r="F1494" s="42" t="s">
        <v>8998</v>
      </c>
      <c r="G1494" s="38">
        <v>147774</v>
      </c>
      <c r="H1494" s="40" t="s">
        <v>9116</v>
      </c>
      <c r="I1494" s="40" t="s">
        <v>9117</v>
      </c>
      <c r="J1494" s="45" t="str">
        <f t="shared" si="23"/>
        <v/>
      </c>
    </row>
    <row r="1495" spans="1:10" x14ac:dyDescent="0.25">
      <c r="A1495" s="43">
        <v>44972</v>
      </c>
      <c r="B1495" s="40" t="s">
        <v>12098</v>
      </c>
      <c r="C1495" s="40" t="s">
        <v>8992</v>
      </c>
      <c r="D1495" s="40" t="s">
        <v>12099</v>
      </c>
      <c r="E1495" s="38">
        <v>2722980</v>
      </c>
      <c r="F1495" s="42" t="s">
        <v>8998</v>
      </c>
      <c r="G1495" s="38">
        <v>272298</v>
      </c>
      <c r="H1495" s="40" t="s">
        <v>9625</v>
      </c>
      <c r="I1495" s="40" t="s">
        <v>9626</v>
      </c>
      <c r="J1495" s="45" t="str">
        <f t="shared" si="23"/>
        <v/>
      </c>
    </row>
    <row r="1496" spans="1:10" x14ac:dyDescent="0.25">
      <c r="A1496" s="43">
        <v>44972</v>
      </c>
      <c r="B1496" s="40" t="s">
        <v>11277</v>
      </c>
      <c r="C1496" s="40" t="s">
        <v>8992</v>
      </c>
      <c r="D1496" s="40" t="s">
        <v>12100</v>
      </c>
      <c r="E1496" s="38">
        <v>922445</v>
      </c>
      <c r="F1496" s="42" t="s">
        <v>8998</v>
      </c>
      <c r="G1496" s="38">
        <v>92245</v>
      </c>
      <c r="H1496" s="40" t="s">
        <v>9607</v>
      </c>
      <c r="I1496" s="40" t="s">
        <v>9608</v>
      </c>
      <c r="J1496" s="45" t="str">
        <f t="shared" si="23"/>
        <v/>
      </c>
    </row>
    <row r="1497" spans="1:10" x14ac:dyDescent="0.25">
      <c r="A1497" s="43">
        <v>44972</v>
      </c>
      <c r="B1497" s="40" t="s">
        <v>11278</v>
      </c>
      <c r="C1497" s="40" t="s">
        <v>8992</v>
      </c>
      <c r="D1497" s="40" t="s">
        <v>12101</v>
      </c>
      <c r="E1497" s="38">
        <v>1251581</v>
      </c>
      <c r="F1497" s="42" t="s">
        <v>8998</v>
      </c>
      <c r="G1497" s="38">
        <v>125158</v>
      </c>
      <c r="H1497" s="40" t="s">
        <v>11446</v>
      </c>
      <c r="I1497" s="40" t="s">
        <v>11447</v>
      </c>
      <c r="J1497" s="45" t="str">
        <f t="shared" si="23"/>
        <v/>
      </c>
    </row>
    <row r="1498" spans="1:10" x14ac:dyDescent="0.25">
      <c r="A1498" s="43">
        <v>44972</v>
      </c>
      <c r="B1498" s="40" t="s">
        <v>12102</v>
      </c>
      <c r="C1498" s="40" t="s">
        <v>8992</v>
      </c>
      <c r="D1498" s="40" t="s">
        <v>12103</v>
      </c>
      <c r="E1498" s="38">
        <v>1477735</v>
      </c>
      <c r="F1498" s="42" t="s">
        <v>8998</v>
      </c>
      <c r="G1498" s="38">
        <v>147774</v>
      </c>
      <c r="H1498" s="40" t="s">
        <v>9639</v>
      </c>
      <c r="I1498" s="40" t="s">
        <v>9640</v>
      </c>
      <c r="J1498" s="45" t="str">
        <f t="shared" si="23"/>
        <v/>
      </c>
    </row>
    <row r="1499" spans="1:10" x14ac:dyDescent="0.25">
      <c r="A1499" s="43">
        <v>44972</v>
      </c>
      <c r="B1499" s="40" t="s">
        <v>11279</v>
      </c>
      <c r="C1499" s="40" t="s">
        <v>8992</v>
      </c>
      <c r="D1499" s="40" t="s">
        <v>12104</v>
      </c>
      <c r="E1499" s="38">
        <v>1521870</v>
      </c>
      <c r="F1499" s="42" t="s">
        <v>8998</v>
      </c>
      <c r="G1499" s="38">
        <v>152187</v>
      </c>
      <c r="H1499" s="40" t="s">
        <v>9631</v>
      </c>
      <c r="I1499" s="40" t="s">
        <v>9632</v>
      </c>
      <c r="J1499" s="45" t="str">
        <f t="shared" si="23"/>
        <v/>
      </c>
    </row>
    <row r="1500" spans="1:10" x14ac:dyDescent="0.25">
      <c r="A1500" s="43">
        <v>44972</v>
      </c>
      <c r="B1500" s="40" t="s">
        <v>12105</v>
      </c>
      <c r="C1500" s="40" t="s">
        <v>8992</v>
      </c>
      <c r="D1500" s="40" t="s">
        <v>12106</v>
      </c>
      <c r="E1500" s="38">
        <v>3035550</v>
      </c>
      <c r="F1500" s="42" t="s">
        <v>8998</v>
      </c>
      <c r="G1500" s="38">
        <v>303555</v>
      </c>
      <c r="H1500" s="40" t="s">
        <v>9649</v>
      </c>
      <c r="I1500" s="40" t="s">
        <v>9650</v>
      </c>
      <c r="J1500" s="45" t="str">
        <f t="shared" si="23"/>
        <v/>
      </c>
    </row>
    <row r="1501" spans="1:10" x14ac:dyDescent="0.25">
      <c r="A1501" s="43">
        <v>44972</v>
      </c>
      <c r="B1501" s="40" t="s">
        <v>12107</v>
      </c>
      <c r="C1501" s="40" t="s">
        <v>8992</v>
      </c>
      <c r="D1501" s="40" t="s">
        <v>12108</v>
      </c>
      <c r="E1501" s="38">
        <v>15741420</v>
      </c>
      <c r="F1501" s="42" t="s">
        <v>8998</v>
      </c>
      <c r="G1501" s="38">
        <v>1574142</v>
      </c>
      <c r="H1501" s="40" t="s">
        <v>9601</v>
      </c>
      <c r="I1501" s="40" t="s">
        <v>9602</v>
      </c>
      <c r="J1501" s="45" t="str">
        <f t="shared" si="23"/>
        <v/>
      </c>
    </row>
    <row r="1502" spans="1:10" x14ac:dyDescent="0.25">
      <c r="A1502" s="43">
        <v>44972</v>
      </c>
      <c r="B1502" s="40" t="s">
        <v>12109</v>
      </c>
      <c r="C1502" s="40" t="s">
        <v>8992</v>
      </c>
      <c r="D1502" s="40" t="s">
        <v>12110</v>
      </c>
      <c r="E1502" s="38">
        <v>3537370</v>
      </c>
      <c r="F1502" s="42" t="s">
        <v>8998</v>
      </c>
      <c r="G1502" s="38">
        <v>353737</v>
      </c>
      <c r="H1502" s="40" t="s">
        <v>9595</v>
      </c>
      <c r="I1502" s="40" t="s">
        <v>9596</v>
      </c>
      <c r="J1502" s="45" t="str">
        <f t="shared" si="23"/>
        <v/>
      </c>
    </row>
    <row r="1503" spans="1:10" x14ac:dyDescent="0.25">
      <c r="A1503" s="43">
        <v>44972</v>
      </c>
      <c r="B1503" s="40" t="s">
        <v>12111</v>
      </c>
      <c r="C1503" s="40" t="s">
        <v>8992</v>
      </c>
      <c r="D1503" s="40" t="s">
        <v>12112</v>
      </c>
      <c r="E1503" s="38">
        <v>1924970</v>
      </c>
      <c r="F1503" s="42" t="s">
        <v>8998</v>
      </c>
      <c r="G1503" s="38">
        <v>192497</v>
      </c>
      <c r="H1503" s="40" t="s">
        <v>9613</v>
      </c>
      <c r="I1503" s="40" t="s">
        <v>9614</v>
      </c>
      <c r="J1503" s="45" t="str">
        <f t="shared" si="23"/>
        <v/>
      </c>
    </row>
    <row r="1504" spans="1:10" x14ac:dyDescent="0.25">
      <c r="A1504" s="43">
        <v>44972</v>
      </c>
      <c r="B1504" s="40" t="s">
        <v>11280</v>
      </c>
      <c r="C1504" s="40" t="s">
        <v>8992</v>
      </c>
      <c r="D1504" s="40" t="s">
        <v>12113</v>
      </c>
      <c r="E1504" s="38">
        <v>551250</v>
      </c>
      <c r="F1504" s="42" t="s">
        <v>8998</v>
      </c>
      <c r="G1504" s="38">
        <v>55125</v>
      </c>
      <c r="H1504" s="40" t="s">
        <v>9607</v>
      </c>
      <c r="I1504" s="40" t="s">
        <v>9608</v>
      </c>
      <c r="J1504" s="45" t="str">
        <f t="shared" si="23"/>
        <v/>
      </c>
    </row>
    <row r="1505" spans="1:10" x14ac:dyDescent="0.25">
      <c r="A1505" s="43">
        <v>44972</v>
      </c>
      <c r="B1505" s="40" t="s">
        <v>12114</v>
      </c>
      <c r="C1505" s="40" t="s">
        <v>8992</v>
      </c>
      <c r="D1505" s="40" t="s">
        <v>12115</v>
      </c>
      <c r="E1505" s="38">
        <v>2163000</v>
      </c>
      <c r="F1505" s="42" t="s">
        <v>8998</v>
      </c>
      <c r="G1505" s="38">
        <v>216300</v>
      </c>
      <c r="H1505" s="40" t="s">
        <v>9625</v>
      </c>
      <c r="I1505" s="40" t="s">
        <v>9626</v>
      </c>
      <c r="J1505" s="45" t="str">
        <f t="shared" si="23"/>
        <v/>
      </c>
    </row>
    <row r="1506" spans="1:10" x14ac:dyDescent="0.25">
      <c r="A1506" s="43">
        <v>44972</v>
      </c>
      <c r="B1506" s="40" t="s">
        <v>12116</v>
      </c>
      <c r="C1506" s="40" t="s">
        <v>8992</v>
      </c>
      <c r="D1506" s="40" t="s">
        <v>12117</v>
      </c>
      <c r="E1506" s="38">
        <v>1081500</v>
      </c>
      <c r="F1506" s="42" t="s">
        <v>8998</v>
      </c>
      <c r="G1506" s="38">
        <v>108150</v>
      </c>
      <c r="H1506" s="40" t="s">
        <v>9643</v>
      </c>
      <c r="I1506" s="40" t="s">
        <v>9644</v>
      </c>
      <c r="J1506" s="45" t="str">
        <f t="shared" si="23"/>
        <v/>
      </c>
    </row>
    <row r="1507" spans="1:10" x14ac:dyDescent="0.25">
      <c r="A1507" s="43">
        <v>44972</v>
      </c>
      <c r="B1507" s="40" t="s">
        <v>11281</v>
      </c>
      <c r="C1507" s="40" t="s">
        <v>8992</v>
      </c>
      <c r="D1507" s="40" t="s">
        <v>12118</v>
      </c>
      <c r="E1507" s="38">
        <v>2163000</v>
      </c>
      <c r="F1507" s="42" t="s">
        <v>8998</v>
      </c>
      <c r="G1507" s="38">
        <v>216300</v>
      </c>
      <c r="H1507" s="40" t="s">
        <v>9619</v>
      </c>
      <c r="I1507" s="40" t="s">
        <v>9620</v>
      </c>
      <c r="J1507" s="45" t="str">
        <f t="shared" si="23"/>
        <v/>
      </c>
    </row>
    <row r="1508" spans="1:10" x14ac:dyDescent="0.25">
      <c r="A1508" s="43">
        <v>44972</v>
      </c>
      <c r="B1508" s="40" t="s">
        <v>11282</v>
      </c>
      <c r="C1508" s="40" t="s">
        <v>8992</v>
      </c>
      <c r="D1508" s="40" t="s">
        <v>12119</v>
      </c>
      <c r="E1508" s="38">
        <v>1505700</v>
      </c>
      <c r="F1508" s="42" t="s">
        <v>8998</v>
      </c>
      <c r="G1508" s="38">
        <v>150570</v>
      </c>
      <c r="H1508" s="40" t="s">
        <v>12120</v>
      </c>
      <c r="I1508" s="40" t="s">
        <v>12121</v>
      </c>
      <c r="J1508" s="45" t="str">
        <f t="shared" si="23"/>
        <v/>
      </c>
    </row>
    <row r="1509" spans="1:10" x14ac:dyDescent="0.25">
      <c r="A1509" s="43">
        <v>44972</v>
      </c>
      <c r="B1509" s="40" t="s">
        <v>12122</v>
      </c>
      <c r="C1509" s="40" t="s">
        <v>8992</v>
      </c>
      <c r="D1509" s="40" t="s">
        <v>12123</v>
      </c>
      <c r="E1509" s="38">
        <v>1081500</v>
      </c>
      <c r="F1509" s="42" t="s">
        <v>8998</v>
      </c>
      <c r="G1509" s="38">
        <v>108150</v>
      </c>
      <c r="H1509" s="40" t="s">
        <v>9116</v>
      </c>
      <c r="I1509" s="40" t="s">
        <v>9117</v>
      </c>
      <c r="J1509" s="45" t="str">
        <f t="shared" si="23"/>
        <v/>
      </c>
    </row>
    <row r="1510" spans="1:10" x14ac:dyDescent="0.25">
      <c r="A1510" s="43">
        <v>44972</v>
      </c>
      <c r="B1510" s="40" t="s">
        <v>12124</v>
      </c>
      <c r="C1510" s="40" t="s">
        <v>8992</v>
      </c>
      <c r="D1510" s="40" t="s">
        <v>9685</v>
      </c>
      <c r="E1510" s="38">
        <v>1827367</v>
      </c>
      <c r="F1510" s="42" t="s">
        <v>8998</v>
      </c>
      <c r="G1510" s="38">
        <v>182737</v>
      </c>
      <c r="H1510" s="40" t="s">
        <v>9284</v>
      </c>
      <c r="I1510" s="40" t="s">
        <v>9285</v>
      </c>
      <c r="J1510" s="45" t="str">
        <f t="shared" si="23"/>
        <v/>
      </c>
    </row>
    <row r="1511" spans="1:10" x14ac:dyDescent="0.25">
      <c r="A1511" s="43">
        <v>44973</v>
      </c>
      <c r="B1511" s="40" t="s">
        <v>9169</v>
      </c>
      <c r="C1511" s="40" t="s">
        <v>10492</v>
      </c>
      <c r="D1511" s="40" t="s">
        <v>12125</v>
      </c>
      <c r="E1511" s="38">
        <v>-329844</v>
      </c>
      <c r="F1511" s="42" t="s">
        <v>9114</v>
      </c>
      <c r="G1511" s="38">
        <v>-26388</v>
      </c>
      <c r="H1511" s="40" t="s">
        <v>9159</v>
      </c>
      <c r="I1511" s="40" t="s">
        <v>9160</v>
      </c>
      <c r="J1511" s="45" t="str">
        <f t="shared" si="23"/>
        <v>ht</v>
      </c>
    </row>
    <row r="1512" spans="1:10" x14ac:dyDescent="0.25">
      <c r="A1512" s="43">
        <v>44973</v>
      </c>
      <c r="B1512" s="40" t="s">
        <v>9171</v>
      </c>
      <c r="C1512" s="40" t="s">
        <v>10492</v>
      </c>
      <c r="D1512" s="40" t="s">
        <v>12126</v>
      </c>
      <c r="E1512" s="38">
        <v>-361848</v>
      </c>
      <c r="F1512" s="42" t="s">
        <v>9114</v>
      </c>
      <c r="G1512" s="38">
        <v>-28948</v>
      </c>
      <c r="H1512" s="40" t="s">
        <v>9159</v>
      </c>
      <c r="I1512" s="40" t="s">
        <v>9160</v>
      </c>
      <c r="J1512" s="45" t="str">
        <f t="shared" si="23"/>
        <v>ht</v>
      </c>
    </row>
    <row r="1513" spans="1:10" x14ac:dyDescent="0.25">
      <c r="A1513" s="43">
        <v>44973</v>
      </c>
      <c r="B1513" s="40" t="s">
        <v>9187</v>
      </c>
      <c r="C1513" s="40" t="s">
        <v>10492</v>
      </c>
      <c r="D1513" s="40" t="s">
        <v>12127</v>
      </c>
      <c r="E1513" s="38">
        <v>-804129</v>
      </c>
      <c r="F1513" s="42" t="s">
        <v>8998</v>
      </c>
      <c r="G1513" s="38">
        <v>-80412</v>
      </c>
      <c r="H1513" s="40" t="s">
        <v>9159</v>
      </c>
      <c r="I1513" s="40" t="s">
        <v>9160</v>
      </c>
      <c r="J1513" s="45" t="str">
        <f t="shared" si="23"/>
        <v>ht</v>
      </c>
    </row>
    <row r="1514" spans="1:10" x14ac:dyDescent="0.25">
      <c r="A1514" s="43">
        <v>44973</v>
      </c>
      <c r="B1514" s="40" t="s">
        <v>9272</v>
      </c>
      <c r="C1514" s="40" t="s">
        <v>10680</v>
      </c>
      <c r="D1514" s="40" t="s">
        <v>8994</v>
      </c>
      <c r="E1514" s="38">
        <v>-628976</v>
      </c>
      <c r="F1514" s="42" t="s">
        <v>8998</v>
      </c>
      <c r="G1514" s="38">
        <v>-62898</v>
      </c>
      <c r="H1514" s="40" t="s">
        <v>9116</v>
      </c>
      <c r="I1514" s="40" t="s">
        <v>9117</v>
      </c>
      <c r="J1514" s="45" t="str">
        <f t="shared" si="23"/>
        <v>ht</v>
      </c>
    </row>
    <row r="1515" spans="1:10" x14ac:dyDescent="0.25">
      <c r="A1515" s="43">
        <v>44973</v>
      </c>
      <c r="B1515" s="40" t="s">
        <v>9313</v>
      </c>
      <c r="C1515" s="40" t="s">
        <v>12128</v>
      </c>
      <c r="D1515" s="40" t="s">
        <v>12129</v>
      </c>
      <c r="E1515" s="38">
        <v>-167830</v>
      </c>
      <c r="F1515" s="42" t="s">
        <v>8998</v>
      </c>
      <c r="G1515" s="38">
        <v>-16783</v>
      </c>
      <c r="H1515" s="40" t="s">
        <v>9091</v>
      </c>
      <c r="I1515" s="40" t="s">
        <v>9092</v>
      </c>
      <c r="J1515" s="45" t="str">
        <f t="shared" si="23"/>
        <v>ht</v>
      </c>
    </row>
    <row r="1516" spans="1:10" x14ac:dyDescent="0.25">
      <c r="A1516" s="43">
        <v>44973</v>
      </c>
      <c r="B1516" s="40" t="s">
        <v>10281</v>
      </c>
      <c r="C1516" s="40" t="s">
        <v>9443</v>
      </c>
      <c r="D1516" s="40" t="s">
        <v>8994</v>
      </c>
      <c r="E1516" s="38">
        <v>-330750</v>
      </c>
      <c r="F1516" s="42" t="s">
        <v>9114</v>
      </c>
      <c r="G1516" s="38">
        <v>-26460</v>
      </c>
      <c r="H1516" s="40" t="s">
        <v>9001</v>
      </c>
      <c r="I1516" s="40" t="s">
        <v>9002</v>
      </c>
      <c r="J1516" s="45" t="str">
        <f t="shared" si="23"/>
        <v>ht</v>
      </c>
    </row>
    <row r="1517" spans="1:10" x14ac:dyDescent="0.25">
      <c r="A1517" s="43">
        <v>44973</v>
      </c>
      <c r="B1517" s="40" t="s">
        <v>12095</v>
      </c>
      <c r="C1517" s="40" t="s">
        <v>9443</v>
      </c>
      <c r="D1517" s="40" t="s">
        <v>12130</v>
      </c>
      <c r="E1517" s="38">
        <v>-77883</v>
      </c>
      <c r="F1517" s="42" t="s">
        <v>8998</v>
      </c>
      <c r="G1517" s="38">
        <v>-7788</v>
      </c>
      <c r="H1517" s="40" t="s">
        <v>9001</v>
      </c>
      <c r="I1517" s="40" t="s">
        <v>9002</v>
      </c>
      <c r="J1517" s="45" t="str">
        <f t="shared" si="23"/>
        <v>ht</v>
      </c>
    </row>
    <row r="1518" spans="1:10" x14ac:dyDescent="0.25">
      <c r="A1518" s="43">
        <v>44973</v>
      </c>
      <c r="B1518" s="40" t="s">
        <v>12111</v>
      </c>
      <c r="C1518" s="40" t="s">
        <v>9443</v>
      </c>
      <c r="D1518" s="40" t="s">
        <v>12131</v>
      </c>
      <c r="E1518" s="38">
        <v>-462579</v>
      </c>
      <c r="F1518" s="42" t="s">
        <v>8998</v>
      </c>
      <c r="G1518" s="38">
        <v>-46258</v>
      </c>
      <c r="H1518" s="40" t="s">
        <v>9001</v>
      </c>
      <c r="I1518" s="40" t="s">
        <v>9002</v>
      </c>
      <c r="J1518" s="45" t="str">
        <f t="shared" si="23"/>
        <v>ht</v>
      </c>
    </row>
    <row r="1519" spans="1:10" x14ac:dyDescent="0.25">
      <c r="A1519" s="43">
        <v>44973</v>
      </c>
      <c r="B1519" s="40" t="s">
        <v>11280</v>
      </c>
      <c r="C1519" s="40" t="s">
        <v>9443</v>
      </c>
      <c r="D1519" s="40" t="s">
        <v>12132</v>
      </c>
      <c r="E1519" s="38">
        <v>-352800</v>
      </c>
      <c r="F1519" s="42" t="s">
        <v>8998</v>
      </c>
      <c r="G1519" s="38">
        <v>-35280</v>
      </c>
      <c r="H1519" s="40" t="s">
        <v>9001</v>
      </c>
      <c r="I1519" s="40" t="s">
        <v>9002</v>
      </c>
      <c r="J1519" s="45" t="str">
        <f t="shared" si="23"/>
        <v>ht</v>
      </c>
    </row>
    <row r="1520" spans="1:10" x14ac:dyDescent="0.25">
      <c r="A1520" s="43">
        <v>44973</v>
      </c>
      <c r="B1520" s="40" t="s">
        <v>12133</v>
      </c>
      <c r="C1520" s="40" t="s">
        <v>8992</v>
      </c>
      <c r="D1520" s="40" t="s">
        <v>12134</v>
      </c>
      <c r="E1520" s="38">
        <v>1844890</v>
      </c>
      <c r="F1520" s="42" t="s">
        <v>8998</v>
      </c>
      <c r="G1520" s="38">
        <v>184489</v>
      </c>
      <c r="H1520" s="40" t="s">
        <v>9284</v>
      </c>
      <c r="I1520" s="40" t="s">
        <v>9285</v>
      </c>
      <c r="J1520" s="45" t="str">
        <f t="shared" si="23"/>
        <v/>
      </c>
    </row>
    <row r="1521" spans="1:10" x14ac:dyDescent="0.25">
      <c r="A1521" s="43">
        <v>44973</v>
      </c>
      <c r="B1521" s="40" t="s">
        <v>12135</v>
      </c>
      <c r="C1521" s="40" t="s">
        <v>9443</v>
      </c>
      <c r="D1521" s="40" t="s">
        <v>12136</v>
      </c>
      <c r="E1521" s="38">
        <v>-404782</v>
      </c>
      <c r="F1521" s="42" t="s">
        <v>8998</v>
      </c>
      <c r="G1521" s="38">
        <v>-40478</v>
      </c>
      <c r="H1521" s="40" t="s">
        <v>9001</v>
      </c>
      <c r="I1521" s="40" t="s">
        <v>9002</v>
      </c>
      <c r="J1521" s="45" t="str">
        <f t="shared" si="23"/>
        <v>ht</v>
      </c>
    </row>
    <row r="1522" spans="1:10" x14ac:dyDescent="0.25">
      <c r="A1522" s="43">
        <v>44973</v>
      </c>
      <c r="B1522" s="40" t="s">
        <v>12137</v>
      </c>
      <c r="C1522" s="40" t="s">
        <v>8992</v>
      </c>
      <c r="D1522" s="40" t="s">
        <v>12138</v>
      </c>
      <c r="E1522" s="38">
        <v>530250</v>
      </c>
      <c r="F1522" s="42" t="s">
        <v>8998</v>
      </c>
      <c r="G1522" s="38">
        <v>53025</v>
      </c>
      <c r="H1522" s="40" t="s">
        <v>9766</v>
      </c>
      <c r="I1522" s="40" t="s">
        <v>9767</v>
      </c>
      <c r="J1522" s="45" t="str">
        <f t="shared" si="23"/>
        <v/>
      </c>
    </row>
    <row r="1523" spans="1:10" x14ac:dyDescent="0.25">
      <c r="A1523" s="43">
        <v>44973</v>
      </c>
      <c r="B1523" s="40" t="s">
        <v>12143</v>
      </c>
      <c r="C1523" s="40" t="s">
        <v>8992</v>
      </c>
      <c r="D1523" s="40" t="s">
        <v>12144</v>
      </c>
      <c r="E1523" s="38">
        <v>1173355</v>
      </c>
      <c r="F1523" s="42" t="s">
        <v>8998</v>
      </c>
      <c r="G1523" s="38">
        <v>117336</v>
      </c>
      <c r="H1523" s="40" t="s">
        <v>9001</v>
      </c>
      <c r="I1523" s="40" t="s">
        <v>9002</v>
      </c>
      <c r="J1523" s="45" t="str">
        <f t="shared" si="23"/>
        <v/>
      </c>
    </row>
    <row r="1524" spans="1:10" x14ac:dyDescent="0.25">
      <c r="A1524" s="43">
        <v>44973</v>
      </c>
      <c r="B1524" s="40" t="s">
        <v>11013</v>
      </c>
      <c r="C1524" s="40" t="s">
        <v>8992</v>
      </c>
      <c r="D1524" s="40" t="s">
        <v>12145</v>
      </c>
      <c r="E1524" s="38">
        <v>2391445</v>
      </c>
      <c r="F1524" s="42" t="s">
        <v>8998</v>
      </c>
      <c r="G1524" s="38">
        <v>239145</v>
      </c>
      <c r="H1524" s="40" t="s">
        <v>9001</v>
      </c>
      <c r="I1524" s="40" t="s">
        <v>9002</v>
      </c>
      <c r="J1524" s="45" t="str">
        <f t="shared" si="23"/>
        <v/>
      </c>
    </row>
    <row r="1525" spans="1:10" x14ac:dyDescent="0.25">
      <c r="A1525" s="43">
        <v>44973</v>
      </c>
      <c r="B1525" s="40" t="s">
        <v>12149</v>
      </c>
      <c r="C1525" s="40" t="s">
        <v>8992</v>
      </c>
      <c r="D1525" s="40" t="s">
        <v>12150</v>
      </c>
      <c r="E1525" s="38">
        <v>1186201</v>
      </c>
      <c r="F1525" s="42" t="s">
        <v>8998</v>
      </c>
      <c r="G1525" s="38">
        <v>118620</v>
      </c>
      <c r="H1525" s="40" t="s">
        <v>9001</v>
      </c>
      <c r="I1525" s="40" t="s">
        <v>9002</v>
      </c>
      <c r="J1525" s="45" t="str">
        <f t="shared" si="23"/>
        <v/>
      </c>
    </row>
    <row r="1526" spans="1:10" x14ac:dyDescent="0.25">
      <c r="A1526" s="43">
        <v>44973</v>
      </c>
      <c r="B1526" s="40" t="s">
        <v>12151</v>
      </c>
      <c r="C1526" s="40" t="s">
        <v>8992</v>
      </c>
      <c r="D1526" s="40" t="s">
        <v>12152</v>
      </c>
      <c r="E1526" s="38">
        <v>1081500</v>
      </c>
      <c r="F1526" s="42" t="s">
        <v>8998</v>
      </c>
      <c r="G1526" s="38">
        <v>108150</v>
      </c>
      <c r="H1526" s="40" t="s">
        <v>9221</v>
      </c>
      <c r="I1526" s="40" t="s">
        <v>9222</v>
      </c>
      <c r="J1526" s="45" t="str">
        <f t="shared" si="23"/>
        <v/>
      </c>
    </row>
    <row r="1527" spans="1:10" x14ac:dyDescent="0.25">
      <c r="A1527" s="43">
        <v>44973</v>
      </c>
      <c r="B1527" s="40" t="s">
        <v>12153</v>
      </c>
      <c r="C1527" s="40" t="s">
        <v>8992</v>
      </c>
      <c r="D1527" s="40" t="s">
        <v>12154</v>
      </c>
      <c r="E1527" s="38">
        <v>555290</v>
      </c>
      <c r="F1527" s="42" t="s">
        <v>8998</v>
      </c>
      <c r="G1527" s="38">
        <v>55529</v>
      </c>
      <c r="H1527" s="40" t="s">
        <v>9221</v>
      </c>
      <c r="I1527" s="40" t="s">
        <v>9222</v>
      </c>
      <c r="J1527" s="45" t="str">
        <f t="shared" si="23"/>
        <v/>
      </c>
    </row>
    <row r="1528" spans="1:10" x14ac:dyDescent="0.25">
      <c r="A1528" s="43">
        <v>44973</v>
      </c>
      <c r="B1528" s="40" t="s">
        <v>12155</v>
      </c>
      <c r="C1528" s="40" t="s">
        <v>8992</v>
      </c>
      <c r="D1528" s="40" t="s">
        <v>12156</v>
      </c>
      <c r="E1528" s="38">
        <v>741678</v>
      </c>
      <c r="F1528" s="42" t="s">
        <v>8998</v>
      </c>
      <c r="G1528" s="38">
        <v>74168</v>
      </c>
      <c r="H1528" s="40" t="s">
        <v>9001</v>
      </c>
      <c r="I1528" s="40" t="s">
        <v>9002</v>
      </c>
      <c r="J1528" s="45" t="str">
        <f t="shared" si="23"/>
        <v/>
      </c>
    </row>
    <row r="1529" spans="1:10" x14ac:dyDescent="0.25">
      <c r="A1529" s="43">
        <v>44973</v>
      </c>
      <c r="B1529" s="40" t="s">
        <v>12157</v>
      </c>
      <c r="C1529" s="40" t="s">
        <v>8992</v>
      </c>
      <c r="D1529" s="40" t="s">
        <v>12158</v>
      </c>
      <c r="E1529" s="38">
        <v>1212783</v>
      </c>
      <c r="F1529" s="42" t="s">
        <v>8998</v>
      </c>
      <c r="G1529" s="38">
        <v>121278</v>
      </c>
      <c r="H1529" s="40" t="s">
        <v>9001</v>
      </c>
      <c r="I1529" s="40" t="s">
        <v>9002</v>
      </c>
      <c r="J1529" s="45" t="str">
        <f t="shared" si="23"/>
        <v/>
      </c>
    </row>
    <row r="1530" spans="1:10" x14ac:dyDescent="0.25">
      <c r="A1530" s="43">
        <v>44973</v>
      </c>
      <c r="B1530" s="40" t="s">
        <v>12159</v>
      </c>
      <c r="C1530" s="40" t="s">
        <v>8992</v>
      </c>
      <c r="D1530" s="40" t="s">
        <v>12160</v>
      </c>
      <c r="E1530" s="38">
        <v>250910</v>
      </c>
      <c r="F1530" s="42" t="s">
        <v>8998</v>
      </c>
      <c r="G1530" s="38">
        <v>25091</v>
      </c>
      <c r="H1530" s="40" t="s">
        <v>9001</v>
      </c>
      <c r="I1530" s="40" t="s">
        <v>9002</v>
      </c>
      <c r="J1530" s="45" t="str">
        <f t="shared" si="23"/>
        <v/>
      </c>
    </row>
    <row r="1531" spans="1:10" x14ac:dyDescent="0.25">
      <c r="A1531" s="43">
        <v>44973</v>
      </c>
      <c r="B1531" s="40" t="s">
        <v>12161</v>
      </c>
      <c r="C1531" s="40" t="s">
        <v>8992</v>
      </c>
      <c r="D1531" s="40" t="s">
        <v>12162</v>
      </c>
      <c r="E1531" s="38">
        <v>3634339</v>
      </c>
      <c r="F1531" s="42" t="s">
        <v>8998</v>
      </c>
      <c r="G1531" s="38">
        <v>363434</v>
      </c>
      <c r="H1531" s="40" t="s">
        <v>9078</v>
      </c>
      <c r="I1531" s="40" t="s">
        <v>9079</v>
      </c>
      <c r="J1531" s="45" t="str">
        <f t="shared" si="23"/>
        <v/>
      </c>
    </row>
    <row r="1532" spans="1:10" x14ac:dyDescent="0.25">
      <c r="A1532" s="43">
        <v>44973</v>
      </c>
      <c r="B1532" s="40" t="s">
        <v>11015</v>
      </c>
      <c r="C1532" s="40" t="s">
        <v>8992</v>
      </c>
      <c r="D1532" s="40" t="s">
        <v>12164</v>
      </c>
      <c r="E1532" s="38">
        <v>754195</v>
      </c>
      <c r="F1532" s="42" t="s">
        <v>8998</v>
      </c>
      <c r="G1532" s="38">
        <v>75420</v>
      </c>
      <c r="H1532" s="40" t="s">
        <v>9001</v>
      </c>
      <c r="I1532" s="40" t="s">
        <v>9002</v>
      </c>
      <c r="J1532" s="45" t="str">
        <f t="shared" si="23"/>
        <v/>
      </c>
    </row>
    <row r="1533" spans="1:10" x14ac:dyDescent="0.25">
      <c r="A1533" s="43">
        <v>44973</v>
      </c>
      <c r="B1533" s="40" t="s">
        <v>12167</v>
      </c>
      <c r="C1533" s="40" t="s">
        <v>8992</v>
      </c>
      <c r="D1533" s="40" t="s">
        <v>11400</v>
      </c>
      <c r="E1533" s="38">
        <v>1131212</v>
      </c>
      <c r="F1533" s="42" t="s">
        <v>8998</v>
      </c>
      <c r="G1533" s="38">
        <v>113121</v>
      </c>
      <c r="H1533" s="40" t="s">
        <v>9001</v>
      </c>
      <c r="I1533" s="40" t="s">
        <v>9002</v>
      </c>
      <c r="J1533" s="45" t="str">
        <f t="shared" si="23"/>
        <v/>
      </c>
    </row>
    <row r="1534" spans="1:10" x14ac:dyDescent="0.25">
      <c r="A1534" s="43">
        <v>44973</v>
      </c>
      <c r="B1534" s="40" t="s">
        <v>12168</v>
      </c>
      <c r="C1534" s="40" t="s">
        <v>8992</v>
      </c>
      <c r="D1534" s="40" t="s">
        <v>12169</v>
      </c>
      <c r="E1534" s="38">
        <v>1341480</v>
      </c>
      <c r="F1534" s="42" t="s">
        <v>8998</v>
      </c>
      <c r="G1534" s="38">
        <v>134148</v>
      </c>
      <c r="H1534" s="40" t="s">
        <v>9268</v>
      </c>
      <c r="I1534" s="40" t="s">
        <v>9269</v>
      </c>
      <c r="J1534" s="45" t="str">
        <f t="shared" si="23"/>
        <v/>
      </c>
    </row>
    <row r="1535" spans="1:10" x14ac:dyDescent="0.25">
      <c r="A1535" s="43">
        <v>44973</v>
      </c>
      <c r="B1535" s="40" t="s">
        <v>12170</v>
      </c>
      <c r="C1535" s="40" t="s">
        <v>8992</v>
      </c>
      <c r="D1535" s="40" t="s">
        <v>12171</v>
      </c>
      <c r="E1535" s="38">
        <v>372662</v>
      </c>
      <c r="F1535" s="42" t="s">
        <v>8998</v>
      </c>
      <c r="G1535" s="38">
        <v>37266</v>
      </c>
      <c r="H1535" s="40" t="s">
        <v>9001</v>
      </c>
      <c r="I1535" s="40" t="s">
        <v>9002</v>
      </c>
      <c r="J1535" s="45" t="str">
        <f t="shared" si="23"/>
        <v/>
      </c>
    </row>
    <row r="1536" spans="1:10" x14ac:dyDescent="0.25">
      <c r="A1536" s="43">
        <v>44973</v>
      </c>
      <c r="B1536" s="40" t="s">
        <v>12172</v>
      </c>
      <c r="C1536" s="40" t="s">
        <v>8992</v>
      </c>
      <c r="D1536" s="40" t="s">
        <v>12173</v>
      </c>
      <c r="E1536" s="38">
        <v>1173355</v>
      </c>
      <c r="F1536" s="42" t="s">
        <v>8998</v>
      </c>
      <c r="G1536" s="38">
        <v>117336</v>
      </c>
      <c r="H1536" s="40" t="s">
        <v>9001</v>
      </c>
      <c r="I1536" s="40" t="s">
        <v>9002</v>
      </c>
      <c r="J1536" s="45" t="str">
        <f t="shared" si="23"/>
        <v/>
      </c>
    </row>
    <row r="1537" spans="1:10" x14ac:dyDescent="0.25">
      <c r="A1537" s="43">
        <v>44973</v>
      </c>
      <c r="B1537" s="40" t="s">
        <v>12174</v>
      </c>
      <c r="C1537" s="40" t="s">
        <v>8992</v>
      </c>
      <c r="D1537" s="40" t="s">
        <v>12175</v>
      </c>
      <c r="E1537" s="38">
        <v>530250</v>
      </c>
      <c r="F1537" s="42" t="s">
        <v>8998</v>
      </c>
      <c r="G1537" s="38">
        <v>53025</v>
      </c>
      <c r="H1537" s="40" t="s">
        <v>9001</v>
      </c>
      <c r="I1537" s="40" t="s">
        <v>9002</v>
      </c>
      <c r="J1537" s="45" t="str">
        <f t="shared" si="23"/>
        <v/>
      </c>
    </row>
    <row r="1538" spans="1:10" x14ac:dyDescent="0.25">
      <c r="A1538" s="43">
        <v>44973</v>
      </c>
      <c r="B1538" s="40" t="s">
        <v>12176</v>
      </c>
      <c r="C1538" s="40" t="s">
        <v>8992</v>
      </c>
      <c r="D1538" s="40" t="s">
        <v>12177</v>
      </c>
      <c r="E1538" s="38">
        <v>1540510</v>
      </c>
      <c r="F1538" s="42" t="s">
        <v>8998</v>
      </c>
      <c r="G1538" s="38">
        <v>154051</v>
      </c>
      <c r="H1538" s="40" t="s">
        <v>9001</v>
      </c>
      <c r="I1538" s="40" t="s">
        <v>9002</v>
      </c>
      <c r="J1538" s="45" t="str">
        <f t="shared" si="23"/>
        <v/>
      </c>
    </row>
    <row r="1539" spans="1:10" x14ac:dyDescent="0.25">
      <c r="A1539" s="43">
        <v>44973</v>
      </c>
      <c r="B1539" s="40" t="s">
        <v>12178</v>
      </c>
      <c r="C1539" s="40" t="s">
        <v>8992</v>
      </c>
      <c r="D1539" s="40" t="s">
        <v>12179</v>
      </c>
      <c r="E1539" s="38">
        <v>551250</v>
      </c>
      <c r="F1539" s="42" t="s">
        <v>8998</v>
      </c>
      <c r="G1539" s="38">
        <v>55125</v>
      </c>
      <c r="H1539" s="40" t="s">
        <v>9001</v>
      </c>
      <c r="I1539" s="40" t="s">
        <v>9002</v>
      </c>
      <c r="J1539" s="45" t="str">
        <f t="shared" si="23"/>
        <v/>
      </c>
    </row>
    <row r="1540" spans="1:10" x14ac:dyDescent="0.25">
      <c r="A1540" s="43">
        <v>44973</v>
      </c>
      <c r="B1540" s="40" t="s">
        <v>12180</v>
      </c>
      <c r="C1540" s="40" t="s">
        <v>8992</v>
      </c>
      <c r="D1540" s="40" t="s">
        <v>12181</v>
      </c>
      <c r="E1540" s="38">
        <v>1081500</v>
      </c>
      <c r="F1540" s="42" t="s">
        <v>8998</v>
      </c>
      <c r="G1540" s="38">
        <v>108150</v>
      </c>
      <c r="H1540" s="40" t="s">
        <v>9398</v>
      </c>
      <c r="I1540" s="40" t="s">
        <v>9399</v>
      </c>
      <c r="J1540" s="45" t="str">
        <f t="shared" si="23"/>
        <v/>
      </c>
    </row>
    <row r="1541" spans="1:10" x14ac:dyDescent="0.25">
      <c r="A1541" s="43">
        <v>44973</v>
      </c>
      <c r="B1541" s="40" t="s">
        <v>12182</v>
      </c>
      <c r="C1541" s="40" t="s">
        <v>8992</v>
      </c>
      <c r="D1541" s="40" t="s">
        <v>12183</v>
      </c>
      <c r="E1541" s="38">
        <v>1063034</v>
      </c>
      <c r="F1541" s="42" t="s">
        <v>8998</v>
      </c>
      <c r="G1541" s="38">
        <v>106303</v>
      </c>
      <c r="H1541" s="40" t="s">
        <v>9001</v>
      </c>
      <c r="I1541" s="40" t="s">
        <v>9002</v>
      </c>
      <c r="J1541" s="45" t="str">
        <f t="shared" ref="J1541:J1604" si="24">IF(E1541&lt;0,"ht","")</f>
        <v/>
      </c>
    </row>
    <row r="1542" spans="1:10" x14ac:dyDescent="0.25">
      <c r="A1542" s="43">
        <v>44973</v>
      </c>
      <c r="B1542" s="40" t="s">
        <v>12184</v>
      </c>
      <c r="C1542" s="40" t="s">
        <v>8992</v>
      </c>
      <c r="D1542" s="40" t="s">
        <v>10222</v>
      </c>
      <c r="E1542" s="38">
        <v>483720</v>
      </c>
      <c r="F1542" s="42" t="s">
        <v>8998</v>
      </c>
      <c r="G1542" s="38">
        <v>48372</v>
      </c>
      <c r="H1542" s="40" t="s">
        <v>9001</v>
      </c>
      <c r="I1542" s="40" t="s">
        <v>9002</v>
      </c>
      <c r="J1542" s="45" t="str">
        <f t="shared" si="24"/>
        <v/>
      </c>
    </row>
    <row r="1543" spans="1:10" x14ac:dyDescent="0.25">
      <c r="A1543" s="43">
        <v>44973</v>
      </c>
      <c r="B1543" s="40" t="s">
        <v>12185</v>
      </c>
      <c r="C1543" s="40" t="s">
        <v>8992</v>
      </c>
      <c r="D1543" s="40" t="s">
        <v>12186</v>
      </c>
      <c r="E1543" s="38">
        <v>5892270</v>
      </c>
      <c r="F1543" s="42" t="s">
        <v>8998</v>
      </c>
      <c r="G1543" s="38">
        <v>589227</v>
      </c>
      <c r="H1543" s="40" t="s">
        <v>9183</v>
      </c>
      <c r="I1543" s="40" t="s">
        <v>9184</v>
      </c>
      <c r="J1543" s="45" t="str">
        <f t="shared" si="24"/>
        <v/>
      </c>
    </row>
    <row r="1544" spans="1:10" x14ac:dyDescent="0.25">
      <c r="A1544" s="43">
        <v>44973</v>
      </c>
      <c r="B1544" s="40" t="s">
        <v>12188</v>
      </c>
      <c r="C1544" s="40" t="s">
        <v>8992</v>
      </c>
      <c r="D1544" s="40" t="s">
        <v>12189</v>
      </c>
      <c r="E1544" s="38">
        <v>804377</v>
      </c>
      <c r="F1544" s="42" t="s">
        <v>8998</v>
      </c>
      <c r="G1544" s="38">
        <v>80438</v>
      </c>
      <c r="H1544" s="40" t="s">
        <v>9001</v>
      </c>
      <c r="I1544" s="40" t="s">
        <v>9002</v>
      </c>
      <c r="J1544" s="45" t="str">
        <f t="shared" si="24"/>
        <v/>
      </c>
    </row>
    <row r="1545" spans="1:10" x14ac:dyDescent="0.25">
      <c r="A1545" s="43">
        <v>44973</v>
      </c>
      <c r="B1545" s="40" t="s">
        <v>12191</v>
      </c>
      <c r="C1545" s="40" t="s">
        <v>8992</v>
      </c>
      <c r="D1545" s="40" t="s">
        <v>12192</v>
      </c>
      <c r="E1545" s="38">
        <v>3957070</v>
      </c>
      <c r="F1545" s="42" t="s">
        <v>8998</v>
      </c>
      <c r="G1545" s="38">
        <v>395707</v>
      </c>
      <c r="H1545" s="40" t="s">
        <v>9343</v>
      </c>
      <c r="I1545" s="40" t="s">
        <v>9344</v>
      </c>
      <c r="J1545" s="45" t="str">
        <f t="shared" si="24"/>
        <v/>
      </c>
    </row>
    <row r="1546" spans="1:10" x14ac:dyDescent="0.25">
      <c r="A1546" s="43">
        <v>44974</v>
      </c>
      <c r="B1546" s="40" t="s">
        <v>9319</v>
      </c>
      <c r="C1546" s="40" t="s">
        <v>10282</v>
      </c>
      <c r="D1546" s="40" t="s">
        <v>8994</v>
      </c>
      <c r="E1546" s="38">
        <v>-382294</v>
      </c>
      <c r="F1546" s="42" t="s">
        <v>8998</v>
      </c>
      <c r="G1546" s="38">
        <v>-38230</v>
      </c>
      <c r="H1546" s="40" t="s">
        <v>9649</v>
      </c>
      <c r="I1546" s="40" t="s">
        <v>9650</v>
      </c>
      <c r="J1546" s="45" t="str">
        <f t="shared" si="24"/>
        <v>ht</v>
      </c>
    </row>
    <row r="1547" spans="1:10" x14ac:dyDescent="0.25">
      <c r="A1547" s="43">
        <v>44974</v>
      </c>
      <c r="B1547" s="40" t="s">
        <v>9367</v>
      </c>
      <c r="C1547" s="40" t="s">
        <v>12203</v>
      </c>
      <c r="D1547" s="40" t="s">
        <v>8994</v>
      </c>
      <c r="E1547" s="38">
        <v>-332531</v>
      </c>
      <c r="F1547" s="42" t="s">
        <v>8998</v>
      </c>
      <c r="G1547" s="38">
        <v>-33253</v>
      </c>
      <c r="H1547" s="40" t="s">
        <v>9814</v>
      </c>
      <c r="I1547" s="40" t="s">
        <v>9815</v>
      </c>
      <c r="J1547" s="45" t="str">
        <f t="shared" si="24"/>
        <v>ht</v>
      </c>
    </row>
    <row r="1548" spans="1:10" x14ac:dyDescent="0.25">
      <c r="A1548" s="43">
        <v>44974</v>
      </c>
      <c r="B1548" s="40" t="s">
        <v>9369</v>
      </c>
      <c r="C1548" s="40" t="s">
        <v>12203</v>
      </c>
      <c r="D1548" s="40" t="s">
        <v>8994</v>
      </c>
      <c r="E1548" s="38">
        <v>-94399</v>
      </c>
      <c r="F1548" s="42" t="s">
        <v>8998</v>
      </c>
      <c r="G1548" s="38">
        <v>-9440</v>
      </c>
      <c r="H1548" s="40" t="s">
        <v>9814</v>
      </c>
      <c r="I1548" s="40" t="s">
        <v>9815</v>
      </c>
      <c r="J1548" s="45" t="str">
        <f t="shared" si="24"/>
        <v>ht</v>
      </c>
    </row>
    <row r="1549" spans="1:10" x14ac:dyDescent="0.25">
      <c r="A1549" s="43">
        <v>44974</v>
      </c>
      <c r="B1549" s="40" t="s">
        <v>12139</v>
      </c>
      <c r="C1549" s="40" t="s">
        <v>9443</v>
      </c>
      <c r="D1549" s="40" t="s">
        <v>12204</v>
      </c>
      <c r="E1549" s="38">
        <v>-777406</v>
      </c>
      <c r="F1549" s="42" t="s">
        <v>8998</v>
      </c>
      <c r="G1549" s="38">
        <v>-77741</v>
      </c>
      <c r="H1549" s="40" t="s">
        <v>9001</v>
      </c>
      <c r="I1549" s="40" t="s">
        <v>9002</v>
      </c>
      <c r="J1549" s="45" t="str">
        <f t="shared" si="24"/>
        <v>ht</v>
      </c>
    </row>
    <row r="1550" spans="1:10" x14ac:dyDescent="0.25">
      <c r="A1550" s="43">
        <v>44974</v>
      </c>
      <c r="B1550" s="40" t="s">
        <v>12140</v>
      </c>
      <c r="C1550" s="40" t="s">
        <v>9443</v>
      </c>
      <c r="D1550" s="40" t="s">
        <v>8994</v>
      </c>
      <c r="E1550" s="38">
        <v>-254520</v>
      </c>
      <c r="F1550" s="42" t="s">
        <v>8998</v>
      </c>
      <c r="G1550" s="38">
        <v>-25452</v>
      </c>
      <c r="H1550" s="40" t="s">
        <v>9001</v>
      </c>
      <c r="I1550" s="40" t="s">
        <v>9002</v>
      </c>
      <c r="J1550" s="45" t="str">
        <f t="shared" si="24"/>
        <v>ht</v>
      </c>
    </row>
    <row r="1551" spans="1:10" x14ac:dyDescent="0.25">
      <c r="A1551" s="43">
        <v>44974</v>
      </c>
      <c r="B1551" s="40" t="s">
        <v>12141</v>
      </c>
      <c r="C1551" s="40" t="s">
        <v>9443</v>
      </c>
      <c r="D1551" s="40" t="s">
        <v>12205</v>
      </c>
      <c r="E1551" s="38">
        <v>-2474839</v>
      </c>
      <c r="F1551" s="42" t="s">
        <v>8998</v>
      </c>
      <c r="G1551" s="38">
        <v>-247484</v>
      </c>
      <c r="H1551" s="40" t="s">
        <v>9001</v>
      </c>
      <c r="I1551" s="40" t="s">
        <v>9002</v>
      </c>
      <c r="J1551" s="45" t="str">
        <f t="shared" si="24"/>
        <v>ht</v>
      </c>
    </row>
    <row r="1552" spans="1:10" x14ac:dyDescent="0.25">
      <c r="A1552" s="43">
        <v>44974</v>
      </c>
      <c r="B1552" s="40" t="s">
        <v>12206</v>
      </c>
      <c r="C1552" s="40" t="s">
        <v>8992</v>
      </c>
      <c r="D1552" s="40" t="s">
        <v>12207</v>
      </c>
      <c r="E1552" s="38">
        <v>2505816</v>
      </c>
      <c r="F1552" s="42" t="s">
        <v>8998</v>
      </c>
      <c r="G1552" s="38">
        <v>250582</v>
      </c>
      <c r="H1552" s="40" t="s">
        <v>10376</v>
      </c>
      <c r="I1552" s="40" t="s">
        <v>10377</v>
      </c>
      <c r="J1552" s="45" t="str">
        <f t="shared" si="24"/>
        <v/>
      </c>
    </row>
    <row r="1553" spans="1:10" x14ac:dyDescent="0.25">
      <c r="A1553" s="43">
        <v>44974</v>
      </c>
      <c r="B1553" s="40" t="s">
        <v>12208</v>
      </c>
      <c r="C1553" s="40" t="s">
        <v>8992</v>
      </c>
      <c r="D1553" s="40" t="s">
        <v>12209</v>
      </c>
      <c r="E1553" s="38">
        <v>555290</v>
      </c>
      <c r="F1553" s="42" t="s">
        <v>8998</v>
      </c>
      <c r="G1553" s="38">
        <v>55529</v>
      </c>
      <c r="H1553" s="40" t="s">
        <v>9001</v>
      </c>
      <c r="I1553" s="40" t="s">
        <v>9002</v>
      </c>
      <c r="J1553" s="45" t="str">
        <f t="shared" si="24"/>
        <v/>
      </c>
    </row>
    <row r="1554" spans="1:10" x14ac:dyDescent="0.25">
      <c r="A1554" s="43">
        <v>44974</v>
      </c>
      <c r="B1554" s="40" t="s">
        <v>12210</v>
      </c>
      <c r="C1554" s="40" t="s">
        <v>8992</v>
      </c>
      <c r="D1554" s="40" t="s">
        <v>12211</v>
      </c>
      <c r="E1554" s="38">
        <v>1530553</v>
      </c>
      <c r="F1554" s="42" t="s">
        <v>8998</v>
      </c>
      <c r="G1554" s="38">
        <v>153055</v>
      </c>
      <c r="H1554" s="40" t="s">
        <v>9001</v>
      </c>
      <c r="I1554" s="40" t="s">
        <v>9002</v>
      </c>
      <c r="J1554" s="45" t="str">
        <f t="shared" si="24"/>
        <v/>
      </c>
    </row>
    <row r="1555" spans="1:10" x14ac:dyDescent="0.25">
      <c r="A1555" s="43">
        <v>44974</v>
      </c>
      <c r="B1555" s="40" t="s">
        <v>12212</v>
      </c>
      <c r="C1555" s="40" t="s">
        <v>8992</v>
      </c>
      <c r="D1555" s="40" t="s">
        <v>12213</v>
      </c>
      <c r="E1555" s="38">
        <v>318150</v>
      </c>
      <c r="F1555" s="42" t="s">
        <v>8998</v>
      </c>
      <c r="G1555" s="38">
        <v>31815</v>
      </c>
      <c r="H1555" s="40" t="s">
        <v>9001</v>
      </c>
      <c r="I1555" s="40" t="s">
        <v>9002</v>
      </c>
      <c r="J1555" s="45" t="str">
        <f t="shared" si="24"/>
        <v/>
      </c>
    </row>
    <row r="1556" spans="1:10" x14ac:dyDescent="0.25">
      <c r="A1556" s="43">
        <v>44974</v>
      </c>
      <c r="B1556" s="40" t="s">
        <v>12214</v>
      </c>
      <c r="C1556" s="40" t="s">
        <v>8992</v>
      </c>
      <c r="D1556" s="40" t="s">
        <v>12215</v>
      </c>
      <c r="E1556" s="38">
        <v>333174</v>
      </c>
      <c r="F1556" s="42" t="s">
        <v>8998</v>
      </c>
      <c r="G1556" s="38">
        <v>33317</v>
      </c>
      <c r="H1556" s="40" t="s">
        <v>9001</v>
      </c>
      <c r="I1556" s="40" t="s">
        <v>9002</v>
      </c>
      <c r="J1556" s="45" t="str">
        <f t="shared" si="24"/>
        <v/>
      </c>
    </row>
    <row r="1557" spans="1:10" x14ac:dyDescent="0.25">
      <c r="A1557" s="43">
        <v>44974</v>
      </c>
      <c r="B1557" s="40" t="s">
        <v>12216</v>
      </c>
      <c r="C1557" s="40" t="s">
        <v>8992</v>
      </c>
      <c r="D1557" s="40" t="s">
        <v>12217</v>
      </c>
      <c r="E1557" s="38">
        <v>1927114</v>
      </c>
      <c r="F1557" s="42" t="s">
        <v>8998</v>
      </c>
      <c r="G1557" s="38">
        <v>192711</v>
      </c>
      <c r="H1557" s="40" t="s">
        <v>9001</v>
      </c>
      <c r="I1557" s="40" t="s">
        <v>9002</v>
      </c>
      <c r="J1557" s="45" t="str">
        <f t="shared" si="24"/>
        <v/>
      </c>
    </row>
    <row r="1558" spans="1:10" x14ac:dyDescent="0.25">
      <c r="A1558" s="43">
        <v>44974</v>
      </c>
      <c r="B1558" s="40" t="s">
        <v>12218</v>
      </c>
      <c r="C1558" s="40" t="s">
        <v>8992</v>
      </c>
      <c r="D1558" s="40" t="s">
        <v>12219</v>
      </c>
      <c r="E1558" s="38">
        <v>664525</v>
      </c>
      <c r="F1558" s="42" t="s">
        <v>8998</v>
      </c>
      <c r="G1558" s="38">
        <v>66453</v>
      </c>
      <c r="H1558" s="40" t="s">
        <v>9001</v>
      </c>
      <c r="I1558" s="40" t="s">
        <v>9002</v>
      </c>
      <c r="J1558" s="45" t="str">
        <f t="shared" si="24"/>
        <v/>
      </c>
    </row>
    <row r="1559" spans="1:10" x14ac:dyDescent="0.25">
      <c r="A1559" s="43">
        <v>44974</v>
      </c>
      <c r="B1559" s="40" t="s">
        <v>12220</v>
      </c>
      <c r="C1559" s="40" t="s">
        <v>8992</v>
      </c>
      <c r="D1559" s="40" t="s">
        <v>12221</v>
      </c>
      <c r="E1559" s="38">
        <v>1380744</v>
      </c>
      <c r="F1559" s="42" t="s">
        <v>8998</v>
      </c>
      <c r="G1559" s="38">
        <v>138074</v>
      </c>
      <c r="H1559" s="40" t="s">
        <v>9001</v>
      </c>
      <c r="I1559" s="40" t="s">
        <v>9002</v>
      </c>
      <c r="J1559" s="45" t="str">
        <f t="shared" si="24"/>
        <v/>
      </c>
    </row>
    <row r="1560" spans="1:10" x14ac:dyDescent="0.25">
      <c r="A1560" s="43">
        <v>44974</v>
      </c>
      <c r="B1560" s="40" t="s">
        <v>12222</v>
      </c>
      <c r="C1560" s="40" t="s">
        <v>8992</v>
      </c>
      <c r="D1560" s="40" t="s">
        <v>12223</v>
      </c>
      <c r="E1560" s="38">
        <v>1474892</v>
      </c>
      <c r="F1560" s="42" t="s">
        <v>8998</v>
      </c>
      <c r="G1560" s="38">
        <v>147489</v>
      </c>
      <c r="H1560" s="40" t="s">
        <v>9001</v>
      </c>
      <c r="I1560" s="40" t="s">
        <v>9002</v>
      </c>
      <c r="J1560" s="45" t="str">
        <f t="shared" si="24"/>
        <v/>
      </c>
    </row>
    <row r="1561" spans="1:10" x14ac:dyDescent="0.25">
      <c r="A1561" s="43">
        <v>44974</v>
      </c>
      <c r="B1561" s="40" t="s">
        <v>12224</v>
      </c>
      <c r="C1561" s="40" t="s">
        <v>8992</v>
      </c>
      <c r="D1561" s="40" t="s">
        <v>12225</v>
      </c>
      <c r="E1561" s="38">
        <v>4204590</v>
      </c>
      <c r="F1561" s="42" t="s">
        <v>8998</v>
      </c>
      <c r="G1561" s="38">
        <v>420459</v>
      </c>
      <c r="H1561" s="40" t="s">
        <v>9091</v>
      </c>
      <c r="I1561" s="40" t="s">
        <v>9092</v>
      </c>
      <c r="J1561" s="45" t="str">
        <f t="shared" si="24"/>
        <v/>
      </c>
    </row>
    <row r="1562" spans="1:10" x14ac:dyDescent="0.25">
      <c r="A1562" s="43">
        <v>44974</v>
      </c>
      <c r="B1562" s="40" t="s">
        <v>12226</v>
      </c>
      <c r="C1562" s="40" t="s">
        <v>8992</v>
      </c>
      <c r="D1562" s="40" t="s">
        <v>12227</v>
      </c>
      <c r="E1562" s="38">
        <v>1081500</v>
      </c>
      <c r="F1562" s="42" t="s">
        <v>8998</v>
      </c>
      <c r="G1562" s="38">
        <v>108150</v>
      </c>
      <c r="H1562" s="40" t="s">
        <v>9091</v>
      </c>
      <c r="I1562" s="40" t="s">
        <v>9092</v>
      </c>
      <c r="J1562" s="45" t="str">
        <f t="shared" si="24"/>
        <v/>
      </c>
    </row>
    <row r="1563" spans="1:10" x14ac:dyDescent="0.25">
      <c r="A1563" s="43">
        <v>44974</v>
      </c>
      <c r="B1563" s="40" t="s">
        <v>12228</v>
      </c>
      <c r="C1563" s="40" t="s">
        <v>8992</v>
      </c>
      <c r="D1563" s="40" t="s">
        <v>12229</v>
      </c>
      <c r="E1563" s="38">
        <v>1255619</v>
      </c>
      <c r="F1563" s="42" t="s">
        <v>8998</v>
      </c>
      <c r="G1563" s="38">
        <v>125562</v>
      </c>
      <c r="H1563" s="40" t="s">
        <v>9725</v>
      </c>
      <c r="I1563" s="40" t="s">
        <v>9726</v>
      </c>
      <c r="J1563" s="45" t="str">
        <f t="shared" si="24"/>
        <v/>
      </c>
    </row>
    <row r="1564" spans="1:10" x14ac:dyDescent="0.25">
      <c r="A1564" s="43">
        <v>44974</v>
      </c>
      <c r="B1564" s="40" t="s">
        <v>12230</v>
      </c>
      <c r="C1564" s="40" t="s">
        <v>8992</v>
      </c>
      <c r="D1564" s="40" t="s">
        <v>12231</v>
      </c>
      <c r="E1564" s="38">
        <v>756018</v>
      </c>
      <c r="F1564" s="42" t="s">
        <v>8998</v>
      </c>
      <c r="G1564" s="38">
        <v>75602</v>
      </c>
      <c r="H1564" s="40" t="s">
        <v>9001</v>
      </c>
      <c r="I1564" s="40" t="s">
        <v>9002</v>
      </c>
      <c r="J1564" s="45" t="str">
        <f t="shared" si="24"/>
        <v/>
      </c>
    </row>
    <row r="1565" spans="1:10" x14ac:dyDescent="0.25">
      <c r="A1565" s="43">
        <v>44974</v>
      </c>
      <c r="B1565" s="40" t="s">
        <v>12232</v>
      </c>
      <c r="C1565" s="40" t="s">
        <v>8992</v>
      </c>
      <c r="D1565" s="40" t="s">
        <v>12233</v>
      </c>
      <c r="E1565" s="38">
        <v>763066</v>
      </c>
      <c r="F1565" s="42" t="s">
        <v>8998</v>
      </c>
      <c r="G1565" s="38">
        <v>76307</v>
      </c>
      <c r="H1565" s="40" t="s">
        <v>9001</v>
      </c>
      <c r="I1565" s="40" t="s">
        <v>9002</v>
      </c>
      <c r="J1565" s="45" t="str">
        <f t="shared" si="24"/>
        <v/>
      </c>
    </row>
    <row r="1566" spans="1:10" x14ac:dyDescent="0.25">
      <c r="A1566" s="43">
        <v>44974</v>
      </c>
      <c r="B1566" s="40" t="s">
        <v>12234</v>
      </c>
      <c r="C1566" s="40" t="s">
        <v>8992</v>
      </c>
      <c r="D1566" s="40" t="s">
        <v>12235</v>
      </c>
      <c r="E1566" s="38">
        <v>150546</v>
      </c>
      <c r="F1566" s="42" t="s">
        <v>8998</v>
      </c>
      <c r="G1566" s="38">
        <v>15055</v>
      </c>
      <c r="H1566" s="40" t="s">
        <v>9001</v>
      </c>
      <c r="I1566" s="40" t="s">
        <v>9002</v>
      </c>
      <c r="J1566" s="45" t="str">
        <f t="shared" si="24"/>
        <v/>
      </c>
    </row>
    <row r="1567" spans="1:10" x14ac:dyDescent="0.25">
      <c r="A1567" s="43">
        <v>44974</v>
      </c>
      <c r="B1567" s="40" t="s">
        <v>12237</v>
      </c>
      <c r="C1567" s="40" t="s">
        <v>8992</v>
      </c>
      <c r="D1567" s="40" t="s">
        <v>12238</v>
      </c>
      <c r="E1567" s="38">
        <v>584084</v>
      </c>
      <c r="F1567" s="42" t="s">
        <v>8998</v>
      </c>
      <c r="G1567" s="38">
        <v>58408</v>
      </c>
      <c r="H1567" s="40" t="s">
        <v>9001</v>
      </c>
      <c r="I1567" s="40" t="s">
        <v>9002</v>
      </c>
      <c r="J1567" s="45" t="str">
        <f t="shared" si="24"/>
        <v/>
      </c>
    </row>
    <row r="1568" spans="1:10" x14ac:dyDescent="0.25">
      <c r="A1568" s="43">
        <v>44974</v>
      </c>
      <c r="B1568" s="40" t="s">
        <v>12241</v>
      </c>
      <c r="C1568" s="40" t="s">
        <v>8992</v>
      </c>
      <c r="D1568" s="40" t="s">
        <v>12242</v>
      </c>
      <c r="E1568" s="38">
        <v>301092</v>
      </c>
      <c r="F1568" s="42" t="s">
        <v>8998</v>
      </c>
      <c r="G1568" s="38">
        <v>30109</v>
      </c>
      <c r="H1568" s="40" t="s">
        <v>9001</v>
      </c>
      <c r="I1568" s="40" t="s">
        <v>9002</v>
      </c>
      <c r="J1568" s="45" t="str">
        <f t="shared" si="24"/>
        <v/>
      </c>
    </row>
    <row r="1569" spans="1:10" x14ac:dyDescent="0.25">
      <c r="A1569" s="43">
        <v>44974</v>
      </c>
      <c r="B1569" s="40" t="s">
        <v>12243</v>
      </c>
      <c r="C1569" s="40" t="s">
        <v>8992</v>
      </c>
      <c r="D1569" s="40" t="s">
        <v>12244</v>
      </c>
      <c r="E1569" s="38">
        <v>491865</v>
      </c>
      <c r="F1569" s="42" t="s">
        <v>8998</v>
      </c>
      <c r="G1569" s="38">
        <v>49187</v>
      </c>
      <c r="H1569" s="40" t="s">
        <v>9001</v>
      </c>
      <c r="I1569" s="40" t="s">
        <v>9002</v>
      </c>
      <c r="J1569" s="45" t="str">
        <f t="shared" si="24"/>
        <v/>
      </c>
    </row>
    <row r="1570" spans="1:10" x14ac:dyDescent="0.25">
      <c r="A1570" s="43">
        <v>44974</v>
      </c>
      <c r="B1570" s="40" t="s">
        <v>12245</v>
      </c>
      <c r="C1570" s="40" t="s">
        <v>8992</v>
      </c>
      <c r="D1570" s="40" t="s">
        <v>12246</v>
      </c>
      <c r="E1570" s="38">
        <v>1195500</v>
      </c>
      <c r="F1570" s="42" t="s">
        <v>8998</v>
      </c>
      <c r="G1570" s="38">
        <v>119550</v>
      </c>
      <c r="H1570" s="40" t="s">
        <v>9001</v>
      </c>
      <c r="I1570" s="40" t="s">
        <v>9002</v>
      </c>
      <c r="J1570" s="45" t="str">
        <f t="shared" si="24"/>
        <v/>
      </c>
    </row>
    <row r="1571" spans="1:10" x14ac:dyDescent="0.25">
      <c r="A1571" s="43">
        <v>44974</v>
      </c>
      <c r="B1571" s="40" t="s">
        <v>12247</v>
      </c>
      <c r="C1571" s="40" t="s">
        <v>8992</v>
      </c>
      <c r="D1571" s="40" t="s">
        <v>12248</v>
      </c>
      <c r="E1571" s="38">
        <v>1081500</v>
      </c>
      <c r="F1571" s="42" t="s">
        <v>8998</v>
      </c>
      <c r="G1571" s="38">
        <v>108150</v>
      </c>
      <c r="H1571" s="40" t="s">
        <v>9159</v>
      </c>
      <c r="I1571" s="40" t="s">
        <v>9160</v>
      </c>
      <c r="J1571" s="45" t="str">
        <f t="shared" si="24"/>
        <v/>
      </c>
    </row>
    <row r="1572" spans="1:10" x14ac:dyDescent="0.25">
      <c r="A1572" s="43">
        <v>44974</v>
      </c>
      <c r="B1572" s="40" t="s">
        <v>12249</v>
      </c>
      <c r="C1572" s="40" t="s">
        <v>8992</v>
      </c>
      <c r="D1572" s="40" t="s">
        <v>12250</v>
      </c>
      <c r="E1572" s="38">
        <v>1081500</v>
      </c>
      <c r="F1572" s="42" t="s">
        <v>8998</v>
      </c>
      <c r="G1572" s="38">
        <v>108150</v>
      </c>
      <c r="H1572" s="40" t="s">
        <v>9539</v>
      </c>
      <c r="I1572" s="40" t="s">
        <v>9540</v>
      </c>
      <c r="J1572" s="45" t="str">
        <f t="shared" si="24"/>
        <v/>
      </c>
    </row>
    <row r="1573" spans="1:10" x14ac:dyDescent="0.25">
      <c r="A1573" s="43">
        <v>44974</v>
      </c>
      <c r="B1573" s="40" t="s">
        <v>12252</v>
      </c>
      <c r="C1573" s="40" t="s">
        <v>8992</v>
      </c>
      <c r="D1573" s="40" t="s">
        <v>9672</v>
      </c>
      <c r="E1573" s="38">
        <v>2794970</v>
      </c>
      <c r="F1573" s="42" t="s">
        <v>8998</v>
      </c>
      <c r="G1573" s="38">
        <v>279497</v>
      </c>
      <c r="H1573" s="40" t="s">
        <v>9284</v>
      </c>
      <c r="I1573" s="40" t="s">
        <v>9285</v>
      </c>
      <c r="J1573" s="45" t="str">
        <f t="shared" si="24"/>
        <v/>
      </c>
    </row>
    <row r="1574" spans="1:10" x14ac:dyDescent="0.25">
      <c r="A1574" s="43">
        <v>44974</v>
      </c>
      <c r="B1574" s="40" t="s">
        <v>12253</v>
      </c>
      <c r="C1574" s="40" t="s">
        <v>8992</v>
      </c>
      <c r="D1574" s="40" t="s">
        <v>12254</v>
      </c>
      <c r="E1574" s="38">
        <v>1924970</v>
      </c>
      <c r="F1574" s="42" t="s">
        <v>8998</v>
      </c>
      <c r="G1574" s="38">
        <v>192497</v>
      </c>
      <c r="H1574" s="40" t="s">
        <v>9347</v>
      </c>
      <c r="I1574" s="40" t="s">
        <v>9348</v>
      </c>
      <c r="J1574" s="45" t="str">
        <f t="shared" si="24"/>
        <v/>
      </c>
    </row>
    <row r="1575" spans="1:10" x14ac:dyDescent="0.25">
      <c r="A1575" s="43">
        <v>44974</v>
      </c>
      <c r="B1575" s="40" t="s">
        <v>12255</v>
      </c>
      <c r="C1575" s="40" t="s">
        <v>8992</v>
      </c>
      <c r="D1575" s="40" t="s">
        <v>12256</v>
      </c>
      <c r="E1575" s="38">
        <v>2597300</v>
      </c>
      <c r="F1575" s="42" t="s">
        <v>8998</v>
      </c>
      <c r="G1575" s="38">
        <v>259730</v>
      </c>
      <c r="H1575" s="40" t="s">
        <v>9315</v>
      </c>
      <c r="I1575" s="40" t="s">
        <v>9316</v>
      </c>
      <c r="J1575" s="45" t="str">
        <f t="shared" si="24"/>
        <v/>
      </c>
    </row>
    <row r="1576" spans="1:10" x14ac:dyDescent="0.25">
      <c r="A1576" s="43">
        <v>44974</v>
      </c>
      <c r="B1576" s="40" t="s">
        <v>12257</v>
      </c>
      <c r="C1576" s="40" t="s">
        <v>8992</v>
      </c>
      <c r="D1576" s="40" t="s">
        <v>12258</v>
      </c>
      <c r="E1576" s="38">
        <v>734310</v>
      </c>
      <c r="F1576" s="42" t="s">
        <v>8998</v>
      </c>
      <c r="G1576" s="38">
        <v>73431</v>
      </c>
      <c r="H1576" s="40" t="s">
        <v>9242</v>
      </c>
      <c r="I1576" s="40" t="s">
        <v>9243</v>
      </c>
      <c r="J1576" s="45" t="str">
        <f t="shared" si="24"/>
        <v/>
      </c>
    </row>
    <row r="1577" spans="1:10" x14ac:dyDescent="0.25">
      <c r="A1577" s="43">
        <v>44974</v>
      </c>
      <c r="B1577" s="40" t="s">
        <v>12259</v>
      </c>
      <c r="C1577" s="40" t="s">
        <v>8992</v>
      </c>
      <c r="D1577" s="40" t="s">
        <v>12260</v>
      </c>
      <c r="E1577" s="38">
        <v>1110580</v>
      </c>
      <c r="F1577" s="42" t="s">
        <v>8998</v>
      </c>
      <c r="G1577" s="38">
        <v>111058</v>
      </c>
      <c r="H1577" s="40" t="s">
        <v>10376</v>
      </c>
      <c r="I1577" s="40" t="s">
        <v>10377</v>
      </c>
      <c r="J1577" s="45" t="str">
        <f t="shared" si="24"/>
        <v/>
      </c>
    </row>
    <row r="1578" spans="1:10" x14ac:dyDescent="0.25">
      <c r="A1578" s="43">
        <v>44975</v>
      </c>
      <c r="B1578" s="40" t="s">
        <v>9130</v>
      </c>
      <c r="C1578" s="40" t="s">
        <v>9724</v>
      </c>
      <c r="D1578" s="40" t="s">
        <v>12264</v>
      </c>
      <c r="E1578" s="38">
        <v>-182136</v>
      </c>
      <c r="F1578" s="42" t="s">
        <v>8998</v>
      </c>
      <c r="G1578" s="38">
        <v>-18214</v>
      </c>
      <c r="H1578" s="40" t="s">
        <v>9725</v>
      </c>
      <c r="I1578" s="40" t="s">
        <v>9726</v>
      </c>
      <c r="J1578" s="45" t="str">
        <f t="shared" si="24"/>
        <v>ht</v>
      </c>
    </row>
    <row r="1579" spans="1:10" x14ac:dyDescent="0.25">
      <c r="A1579" s="43">
        <v>44975</v>
      </c>
      <c r="B1579" s="40" t="s">
        <v>9134</v>
      </c>
      <c r="C1579" s="40" t="s">
        <v>9724</v>
      </c>
      <c r="D1579" s="40" t="s">
        <v>12265</v>
      </c>
      <c r="E1579" s="38">
        <v>-182136</v>
      </c>
      <c r="F1579" s="42" t="s">
        <v>8998</v>
      </c>
      <c r="G1579" s="38">
        <v>-18214</v>
      </c>
      <c r="H1579" s="40" t="s">
        <v>9725</v>
      </c>
      <c r="I1579" s="40" t="s">
        <v>9726</v>
      </c>
      <c r="J1579" s="45" t="str">
        <f t="shared" si="24"/>
        <v>ht</v>
      </c>
    </row>
    <row r="1580" spans="1:10" x14ac:dyDescent="0.25">
      <c r="A1580" s="43">
        <v>44975</v>
      </c>
      <c r="B1580" s="40" t="s">
        <v>12142</v>
      </c>
      <c r="C1580" s="40" t="s">
        <v>9443</v>
      </c>
      <c r="D1580" s="40" t="s">
        <v>12266</v>
      </c>
      <c r="E1580" s="38">
        <v>-169248</v>
      </c>
      <c r="F1580" s="42" t="s">
        <v>8998</v>
      </c>
      <c r="G1580" s="38">
        <v>-16925</v>
      </c>
      <c r="H1580" s="40" t="s">
        <v>9001</v>
      </c>
      <c r="I1580" s="40" t="s">
        <v>9002</v>
      </c>
      <c r="J1580" s="45" t="str">
        <f t="shared" si="24"/>
        <v>ht</v>
      </c>
    </row>
    <row r="1581" spans="1:10" x14ac:dyDescent="0.25">
      <c r="A1581" s="43">
        <v>44975</v>
      </c>
      <c r="B1581" s="40" t="s">
        <v>12267</v>
      </c>
      <c r="C1581" s="40" t="s">
        <v>8992</v>
      </c>
      <c r="D1581" s="40" t="s">
        <v>12268</v>
      </c>
      <c r="E1581" s="38">
        <v>1093413</v>
      </c>
      <c r="F1581" s="42" t="s">
        <v>8998</v>
      </c>
      <c r="G1581" s="38">
        <v>109341</v>
      </c>
      <c r="H1581" s="40" t="s">
        <v>9001</v>
      </c>
      <c r="I1581" s="40" t="s">
        <v>9002</v>
      </c>
      <c r="J1581" s="45" t="str">
        <f t="shared" si="24"/>
        <v/>
      </c>
    </row>
    <row r="1582" spans="1:10" x14ac:dyDescent="0.25">
      <c r="A1582" s="43">
        <v>44975</v>
      </c>
      <c r="B1582" s="40" t="s">
        <v>12270</v>
      </c>
      <c r="C1582" s="40" t="s">
        <v>8992</v>
      </c>
      <c r="D1582" s="40" t="s">
        <v>12271</v>
      </c>
      <c r="E1582" s="38">
        <v>530250</v>
      </c>
      <c r="F1582" s="42" t="s">
        <v>8998</v>
      </c>
      <c r="G1582" s="38">
        <v>53025</v>
      </c>
      <c r="H1582" s="40" t="s">
        <v>9001</v>
      </c>
      <c r="I1582" s="40" t="s">
        <v>9002</v>
      </c>
      <c r="J1582" s="45" t="str">
        <f t="shared" si="24"/>
        <v/>
      </c>
    </row>
    <row r="1583" spans="1:10" x14ac:dyDescent="0.25">
      <c r="A1583" s="43">
        <v>44975</v>
      </c>
      <c r="B1583" s="40" t="s">
        <v>12272</v>
      </c>
      <c r="C1583" s="40" t="s">
        <v>8992</v>
      </c>
      <c r="D1583" s="40" t="s">
        <v>12273</v>
      </c>
      <c r="E1583" s="38">
        <v>1129217</v>
      </c>
      <c r="F1583" s="42" t="s">
        <v>8998</v>
      </c>
      <c r="G1583" s="38">
        <v>112922</v>
      </c>
      <c r="H1583" s="40" t="s">
        <v>9001</v>
      </c>
      <c r="I1583" s="40" t="s">
        <v>9002</v>
      </c>
      <c r="J1583" s="45" t="str">
        <f t="shared" si="24"/>
        <v/>
      </c>
    </row>
    <row r="1584" spans="1:10" x14ac:dyDescent="0.25">
      <c r="A1584" s="43">
        <v>44975</v>
      </c>
      <c r="B1584" s="40" t="s">
        <v>12274</v>
      </c>
      <c r="C1584" s="40" t="s">
        <v>8992</v>
      </c>
      <c r="D1584" s="40" t="s">
        <v>12275</v>
      </c>
      <c r="E1584" s="38">
        <v>530250</v>
      </c>
      <c r="F1584" s="42" t="s">
        <v>8998</v>
      </c>
      <c r="G1584" s="38">
        <v>53025</v>
      </c>
      <c r="H1584" s="40" t="s">
        <v>9001</v>
      </c>
      <c r="I1584" s="40" t="s">
        <v>9002</v>
      </c>
      <c r="J1584" s="45" t="str">
        <f t="shared" si="24"/>
        <v/>
      </c>
    </row>
    <row r="1585" spans="1:10" x14ac:dyDescent="0.25">
      <c r="A1585" s="43">
        <v>44975</v>
      </c>
      <c r="B1585" s="40" t="s">
        <v>12276</v>
      </c>
      <c r="C1585" s="40" t="s">
        <v>8992</v>
      </c>
      <c r="D1585" s="40" t="s">
        <v>12277</v>
      </c>
      <c r="E1585" s="38">
        <v>1517775</v>
      </c>
      <c r="F1585" s="42" t="s">
        <v>8998</v>
      </c>
      <c r="G1585" s="38">
        <v>151778</v>
      </c>
      <c r="H1585" s="40" t="s">
        <v>9001</v>
      </c>
      <c r="I1585" s="40" t="s">
        <v>9002</v>
      </c>
      <c r="J1585" s="45" t="str">
        <f t="shared" si="24"/>
        <v/>
      </c>
    </row>
    <row r="1586" spans="1:10" x14ac:dyDescent="0.25">
      <c r="A1586" s="43">
        <v>44975</v>
      </c>
      <c r="B1586" s="40" t="s">
        <v>12278</v>
      </c>
      <c r="C1586" s="40" t="s">
        <v>8992</v>
      </c>
      <c r="D1586" s="40" t="s">
        <v>12279</v>
      </c>
      <c r="E1586" s="38">
        <v>318150</v>
      </c>
      <c r="F1586" s="42" t="s">
        <v>8998</v>
      </c>
      <c r="G1586" s="38">
        <v>31815</v>
      </c>
      <c r="H1586" s="40" t="s">
        <v>9001</v>
      </c>
      <c r="I1586" s="40" t="s">
        <v>9002</v>
      </c>
      <c r="J1586" s="45" t="str">
        <f t="shared" si="24"/>
        <v/>
      </c>
    </row>
    <row r="1587" spans="1:10" x14ac:dyDescent="0.25">
      <c r="A1587" s="43">
        <v>44975</v>
      </c>
      <c r="B1587" s="40" t="s">
        <v>12280</v>
      </c>
      <c r="C1587" s="40" t="s">
        <v>8992</v>
      </c>
      <c r="D1587" s="40" t="s">
        <v>12281</v>
      </c>
      <c r="E1587" s="38">
        <v>1047100</v>
      </c>
      <c r="F1587" s="42" t="s">
        <v>8998</v>
      </c>
      <c r="G1587" s="38">
        <v>104710</v>
      </c>
      <c r="H1587" s="40" t="s">
        <v>9001</v>
      </c>
      <c r="I1587" s="40" t="s">
        <v>9002</v>
      </c>
      <c r="J1587" s="45" t="str">
        <f t="shared" si="24"/>
        <v/>
      </c>
    </row>
    <row r="1588" spans="1:10" x14ac:dyDescent="0.25">
      <c r="A1588" s="43">
        <v>44975</v>
      </c>
      <c r="B1588" s="40" t="s">
        <v>12282</v>
      </c>
      <c r="C1588" s="40" t="s">
        <v>8992</v>
      </c>
      <c r="D1588" s="40" t="s">
        <v>12283</v>
      </c>
      <c r="E1588" s="38">
        <v>530250</v>
      </c>
      <c r="F1588" s="42" t="s">
        <v>8998</v>
      </c>
      <c r="G1588" s="38">
        <v>53025</v>
      </c>
      <c r="H1588" s="40" t="s">
        <v>9001</v>
      </c>
      <c r="I1588" s="40" t="s">
        <v>9002</v>
      </c>
      <c r="J1588" s="45" t="str">
        <f t="shared" si="24"/>
        <v/>
      </c>
    </row>
    <row r="1589" spans="1:10" x14ac:dyDescent="0.25">
      <c r="A1589" s="43">
        <v>44975</v>
      </c>
      <c r="B1589" s="40" t="s">
        <v>12284</v>
      </c>
      <c r="C1589" s="40" t="s">
        <v>8992</v>
      </c>
      <c r="D1589" s="40" t="s">
        <v>12285</v>
      </c>
      <c r="E1589" s="38">
        <v>1236130</v>
      </c>
      <c r="F1589" s="42" t="s">
        <v>8998</v>
      </c>
      <c r="G1589" s="38">
        <v>123613</v>
      </c>
      <c r="H1589" s="40" t="s">
        <v>9001</v>
      </c>
      <c r="I1589" s="40" t="s">
        <v>9002</v>
      </c>
      <c r="J1589" s="45" t="str">
        <f t="shared" si="24"/>
        <v/>
      </c>
    </row>
    <row r="1590" spans="1:10" x14ac:dyDescent="0.25">
      <c r="A1590" s="43">
        <v>44975</v>
      </c>
      <c r="B1590" s="40" t="s">
        <v>12286</v>
      </c>
      <c r="C1590" s="40" t="s">
        <v>8992</v>
      </c>
      <c r="D1590" s="40" t="s">
        <v>12287</v>
      </c>
      <c r="E1590" s="38">
        <v>2772120</v>
      </c>
      <c r="F1590" s="42" t="s">
        <v>8998</v>
      </c>
      <c r="G1590" s="38">
        <v>277212</v>
      </c>
      <c r="H1590" s="40" t="s">
        <v>9212</v>
      </c>
      <c r="I1590" s="40" t="s">
        <v>9213</v>
      </c>
      <c r="J1590" s="45" t="str">
        <f t="shared" si="24"/>
        <v/>
      </c>
    </row>
    <row r="1591" spans="1:10" x14ac:dyDescent="0.25">
      <c r="A1591" s="43">
        <v>44975</v>
      </c>
      <c r="B1591" s="40" t="s">
        <v>12288</v>
      </c>
      <c r="C1591" s="40" t="s">
        <v>8992</v>
      </c>
      <c r="D1591" s="40" t="s">
        <v>12289</v>
      </c>
      <c r="E1591" s="38">
        <v>530250</v>
      </c>
      <c r="F1591" s="42" t="s">
        <v>8998</v>
      </c>
      <c r="G1591" s="38">
        <v>53025</v>
      </c>
      <c r="H1591" s="40" t="s">
        <v>12290</v>
      </c>
      <c r="I1591" s="40" t="s">
        <v>12291</v>
      </c>
      <c r="J1591" s="45" t="str">
        <f t="shared" si="24"/>
        <v/>
      </c>
    </row>
    <row r="1592" spans="1:10" x14ac:dyDescent="0.25">
      <c r="A1592" s="43">
        <v>44975</v>
      </c>
      <c r="B1592" s="40" t="s">
        <v>12292</v>
      </c>
      <c r="C1592" s="40" t="s">
        <v>8992</v>
      </c>
      <c r="D1592" s="40" t="s">
        <v>12293</v>
      </c>
      <c r="E1592" s="38">
        <v>483720</v>
      </c>
      <c r="F1592" s="42" t="s">
        <v>8998</v>
      </c>
      <c r="G1592" s="38">
        <v>48372</v>
      </c>
      <c r="H1592" s="40" t="s">
        <v>9001</v>
      </c>
      <c r="I1592" s="40" t="s">
        <v>9002</v>
      </c>
      <c r="J1592" s="45" t="str">
        <f t="shared" si="24"/>
        <v/>
      </c>
    </row>
    <row r="1593" spans="1:10" x14ac:dyDescent="0.25">
      <c r="A1593" s="43">
        <v>44975</v>
      </c>
      <c r="B1593" s="40" t="s">
        <v>12294</v>
      </c>
      <c r="C1593" s="40" t="s">
        <v>8992</v>
      </c>
      <c r="D1593" s="40" t="s">
        <v>12295</v>
      </c>
      <c r="E1593" s="38">
        <v>1173355</v>
      </c>
      <c r="F1593" s="42" t="s">
        <v>8998</v>
      </c>
      <c r="G1593" s="38">
        <v>117336</v>
      </c>
      <c r="H1593" s="40" t="s">
        <v>9001</v>
      </c>
      <c r="I1593" s="40" t="s">
        <v>9002</v>
      </c>
      <c r="J1593" s="45" t="str">
        <f t="shared" si="24"/>
        <v/>
      </c>
    </row>
    <row r="1594" spans="1:10" x14ac:dyDescent="0.25">
      <c r="A1594" s="43">
        <v>44975</v>
      </c>
      <c r="B1594" s="40" t="s">
        <v>12296</v>
      </c>
      <c r="C1594" s="40" t="s">
        <v>8992</v>
      </c>
      <c r="D1594" s="40" t="s">
        <v>12297</v>
      </c>
      <c r="E1594" s="38">
        <v>318150</v>
      </c>
      <c r="F1594" s="42" t="s">
        <v>8998</v>
      </c>
      <c r="G1594" s="38">
        <v>31815</v>
      </c>
      <c r="H1594" s="40" t="s">
        <v>9001</v>
      </c>
      <c r="I1594" s="40" t="s">
        <v>9002</v>
      </c>
      <c r="J1594" s="45" t="str">
        <f t="shared" si="24"/>
        <v/>
      </c>
    </row>
    <row r="1595" spans="1:10" x14ac:dyDescent="0.25">
      <c r="A1595" s="43">
        <v>44975</v>
      </c>
      <c r="B1595" s="40" t="s">
        <v>12298</v>
      </c>
      <c r="C1595" s="40" t="s">
        <v>8992</v>
      </c>
      <c r="D1595" s="40" t="s">
        <v>12299</v>
      </c>
      <c r="E1595" s="38">
        <v>519116</v>
      </c>
      <c r="F1595" s="42" t="s">
        <v>8998</v>
      </c>
      <c r="G1595" s="38">
        <v>51912</v>
      </c>
      <c r="H1595" s="40" t="s">
        <v>9001</v>
      </c>
      <c r="I1595" s="40" t="s">
        <v>9002</v>
      </c>
      <c r="J1595" s="45" t="str">
        <f t="shared" si="24"/>
        <v/>
      </c>
    </row>
    <row r="1596" spans="1:10" x14ac:dyDescent="0.25">
      <c r="A1596" s="43">
        <v>44975</v>
      </c>
      <c r="B1596" s="40" t="s">
        <v>12300</v>
      </c>
      <c r="C1596" s="40" t="s">
        <v>8992</v>
      </c>
      <c r="D1596" s="40" t="s">
        <v>12301</v>
      </c>
      <c r="E1596" s="38">
        <v>2440220</v>
      </c>
      <c r="F1596" s="42" t="s">
        <v>8998</v>
      </c>
      <c r="G1596" s="38">
        <v>244022</v>
      </c>
      <c r="H1596" s="40" t="s">
        <v>9755</v>
      </c>
      <c r="I1596" s="40" t="s">
        <v>9756</v>
      </c>
      <c r="J1596" s="45" t="str">
        <f t="shared" si="24"/>
        <v/>
      </c>
    </row>
    <row r="1597" spans="1:10" x14ac:dyDescent="0.25">
      <c r="A1597" s="43">
        <v>44975</v>
      </c>
      <c r="B1597" s="40" t="s">
        <v>12302</v>
      </c>
      <c r="C1597" s="40" t="s">
        <v>8992</v>
      </c>
      <c r="D1597" s="40" t="s">
        <v>12303</v>
      </c>
      <c r="E1597" s="38">
        <v>704660</v>
      </c>
      <c r="F1597" s="42" t="s">
        <v>8998</v>
      </c>
      <c r="G1597" s="38">
        <v>70466</v>
      </c>
      <c r="H1597" s="40" t="s">
        <v>9001</v>
      </c>
      <c r="I1597" s="40" t="s">
        <v>9002</v>
      </c>
      <c r="J1597" s="45" t="str">
        <f t="shared" si="24"/>
        <v/>
      </c>
    </row>
    <row r="1598" spans="1:10" x14ac:dyDescent="0.25">
      <c r="A1598" s="43">
        <v>44975</v>
      </c>
      <c r="B1598" s="40" t="s">
        <v>12304</v>
      </c>
      <c r="C1598" s="40" t="s">
        <v>8992</v>
      </c>
      <c r="D1598" s="40" t="s">
        <v>12305</v>
      </c>
      <c r="E1598" s="38">
        <v>2135840</v>
      </c>
      <c r="F1598" s="42" t="s">
        <v>8998</v>
      </c>
      <c r="G1598" s="38">
        <v>213584</v>
      </c>
      <c r="H1598" s="40" t="s">
        <v>9001</v>
      </c>
      <c r="I1598" s="40" t="s">
        <v>9002</v>
      </c>
      <c r="J1598" s="45" t="str">
        <f t="shared" si="24"/>
        <v/>
      </c>
    </row>
    <row r="1599" spans="1:10" x14ac:dyDescent="0.25">
      <c r="A1599" s="43">
        <v>44975</v>
      </c>
      <c r="B1599" s="40" t="s">
        <v>12306</v>
      </c>
      <c r="C1599" s="40" t="s">
        <v>8992</v>
      </c>
      <c r="D1599" s="40" t="s">
        <v>12307</v>
      </c>
      <c r="E1599" s="38">
        <v>1846630</v>
      </c>
      <c r="F1599" s="42" t="s">
        <v>8998</v>
      </c>
      <c r="G1599" s="38">
        <v>184663</v>
      </c>
      <c r="H1599" s="40" t="s">
        <v>9278</v>
      </c>
      <c r="I1599" s="40" t="s">
        <v>9279</v>
      </c>
      <c r="J1599" s="45" t="str">
        <f t="shared" si="24"/>
        <v/>
      </c>
    </row>
    <row r="1600" spans="1:10" x14ac:dyDescent="0.25">
      <c r="A1600" s="43">
        <v>44975</v>
      </c>
      <c r="B1600" s="40" t="s">
        <v>12308</v>
      </c>
      <c r="C1600" s="40" t="s">
        <v>8992</v>
      </c>
      <c r="D1600" s="40" t="s">
        <v>12309</v>
      </c>
      <c r="E1600" s="38">
        <v>618065</v>
      </c>
      <c r="F1600" s="42" t="s">
        <v>8998</v>
      </c>
      <c r="G1600" s="38">
        <v>61807</v>
      </c>
      <c r="H1600" s="40" t="s">
        <v>9725</v>
      </c>
      <c r="I1600" s="40" t="s">
        <v>9726</v>
      </c>
      <c r="J1600" s="45" t="str">
        <f t="shared" si="24"/>
        <v/>
      </c>
    </row>
    <row r="1601" spans="1:10" x14ac:dyDescent="0.25">
      <c r="A1601" s="43">
        <v>44975</v>
      </c>
      <c r="B1601" s="40" t="s">
        <v>12310</v>
      </c>
      <c r="C1601" s="40" t="s">
        <v>8992</v>
      </c>
      <c r="D1601" s="40" t="s">
        <v>9071</v>
      </c>
      <c r="E1601" s="38">
        <v>734310</v>
      </c>
      <c r="F1601" s="42" t="s">
        <v>8998</v>
      </c>
      <c r="G1601" s="38">
        <v>73431</v>
      </c>
      <c r="H1601" s="40" t="s">
        <v>9072</v>
      </c>
      <c r="I1601" s="40" t="s">
        <v>9073</v>
      </c>
      <c r="J1601" s="45" t="str">
        <f t="shared" si="24"/>
        <v/>
      </c>
    </row>
    <row r="1602" spans="1:10" x14ac:dyDescent="0.25">
      <c r="A1602" s="43">
        <v>44975</v>
      </c>
      <c r="B1602" s="40" t="s">
        <v>12311</v>
      </c>
      <c r="C1602" s="40" t="s">
        <v>8992</v>
      </c>
      <c r="D1602" s="40" t="s">
        <v>12312</v>
      </c>
      <c r="E1602" s="38">
        <v>2023910</v>
      </c>
      <c r="F1602" s="42" t="s">
        <v>8998</v>
      </c>
      <c r="G1602" s="38">
        <v>202391</v>
      </c>
      <c r="H1602" s="40" t="s">
        <v>9853</v>
      </c>
      <c r="I1602" s="40" t="s">
        <v>9854</v>
      </c>
      <c r="J1602" s="45" t="str">
        <f t="shared" si="24"/>
        <v/>
      </c>
    </row>
    <row r="1603" spans="1:10" x14ac:dyDescent="0.25">
      <c r="A1603" s="43">
        <v>44975</v>
      </c>
      <c r="B1603" s="40" t="s">
        <v>12313</v>
      </c>
      <c r="C1603" s="40" t="s">
        <v>8992</v>
      </c>
      <c r="D1603" s="40" t="s">
        <v>12314</v>
      </c>
      <c r="E1603" s="38">
        <v>1612400</v>
      </c>
      <c r="F1603" s="42" t="s">
        <v>8998</v>
      </c>
      <c r="G1603" s="38">
        <v>161240</v>
      </c>
      <c r="H1603" s="40" t="s">
        <v>10324</v>
      </c>
      <c r="I1603" s="40" t="s">
        <v>10325</v>
      </c>
      <c r="J1603" s="45" t="str">
        <f t="shared" si="24"/>
        <v/>
      </c>
    </row>
    <row r="1604" spans="1:10" x14ac:dyDescent="0.25">
      <c r="A1604" s="43">
        <v>44977</v>
      </c>
      <c r="B1604" s="40" t="s">
        <v>9139</v>
      </c>
      <c r="C1604" s="40" t="s">
        <v>9724</v>
      </c>
      <c r="D1604" s="40" t="s">
        <v>12316</v>
      </c>
      <c r="E1604" s="38">
        <v>-868924</v>
      </c>
      <c r="F1604" s="42" t="s">
        <v>8998</v>
      </c>
      <c r="G1604" s="38">
        <v>-86892</v>
      </c>
      <c r="H1604" s="40" t="s">
        <v>9725</v>
      </c>
      <c r="I1604" s="40" t="s">
        <v>9726</v>
      </c>
      <c r="J1604" s="45" t="str">
        <f t="shared" si="24"/>
        <v>ht</v>
      </c>
    </row>
    <row r="1605" spans="1:10" x14ac:dyDescent="0.25">
      <c r="A1605" s="43">
        <v>44977</v>
      </c>
      <c r="B1605" s="40" t="s">
        <v>9450</v>
      </c>
      <c r="C1605" s="40" t="s">
        <v>9438</v>
      </c>
      <c r="D1605" s="40" t="s">
        <v>11254</v>
      </c>
      <c r="E1605" s="38">
        <v>-111058</v>
      </c>
      <c r="F1605" s="42" t="s">
        <v>8998</v>
      </c>
      <c r="G1605" s="38">
        <v>-11106</v>
      </c>
      <c r="H1605" s="40" t="s">
        <v>9439</v>
      </c>
      <c r="I1605" s="40" t="s">
        <v>9440</v>
      </c>
      <c r="J1605" s="45" t="str">
        <f t="shared" ref="J1605:J1668" si="25">IF(E1605&lt;0,"ht","")</f>
        <v>ht</v>
      </c>
    </row>
    <row r="1606" spans="1:10" x14ac:dyDescent="0.25">
      <c r="A1606" s="43">
        <v>44977</v>
      </c>
      <c r="B1606" s="40" t="s">
        <v>9451</v>
      </c>
      <c r="C1606" s="40" t="s">
        <v>9438</v>
      </c>
      <c r="D1606" s="40" t="s">
        <v>11254</v>
      </c>
      <c r="E1606" s="38">
        <v>-330750</v>
      </c>
      <c r="F1606" s="42" t="s">
        <v>8998</v>
      </c>
      <c r="G1606" s="38">
        <v>-33075</v>
      </c>
      <c r="H1606" s="40" t="s">
        <v>9439</v>
      </c>
      <c r="I1606" s="40" t="s">
        <v>9440</v>
      </c>
      <c r="J1606" s="45" t="str">
        <f t="shared" si="25"/>
        <v>ht</v>
      </c>
    </row>
    <row r="1607" spans="1:10" x14ac:dyDescent="0.25">
      <c r="A1607" s="43">
        <v>44977</v>
      </c>
      <c r="B1607" s="40" t="s">
        <v>9954</v>
      </c>
      <c r="C1607" s="40" t="s">
        <v>10562</v>
      </c>
      <c r="D1607" s="40" t="s">
        <v>12319</v>
      </c>
      <c r="E1607" s="38">
        <v>-809184</v>
      </c>
      <c r="F1607" s="42" t="s">
        <v>9114</v>
      </c>
      <c r="G1607" s="38">
        <v>-64735</v>
      </c>
      <c r="H1607" s="40" t="s">
        <v>9284</v>
      </c>
      <c r="I1607" s="40" t="s">
        <v>9285</v>
      </c>
      <c r="J1607" s="45" t="str">
        <f t="shared" si="25"/>
        <v>ht</v>
      </c>
    </row>
    <row r="1608" spans="1:10" x14ac:dyDescent="0.25">
      <c r="A1608" s="43">
        <v>44977</v>
      </c>
      <c r="B1608" s="40" t="s">
        <v>11014</v>
      </c>
      <c r="C1608" s="40" t="s">
        <v>9443</v>
      </c>
      <c r="D1608" s="40" t="s">
        <v>12320</v>
      </c>
      <c r="E1608" s="38">
        <v>-1629810</v>
      </c>
      <c r="F1608" s="42" t="s">
        <v>8998</v>
      </c>
      <c r="G1608" s="38">
        <v>-162981</v>
      </c>
      <c r="H1608" s="40" t="s">
        <v>9001</v>
      </c>
      <c r="I1608" s="40" t="s">
        <v>9002</v>
      </c>
      <c r="J1608" s="45" t="str">
        <f t="shared" si="25"/>
        <v>ht</v>
      </c>
    </row>
    <row r="1609" spans="1:10" x14ac:dyDescent="0.25">
      <c r="A1609" s="43">
        <v>44977</v>
      </c>
      <c r="B1609" s="40" t="s">
        <v>12146</v>
      </c>
      <c r="C1609" s="40" t="s">
        <v>9443</v>
      </c>
      <c r="D1609" s="40" t="s">
        <v>12321</v>
      </c>
      <c r="E1609" s="38">
        <v>-948980</v>
      </c>
      <c r="F1609" s="42" t="s">
        <v>8998</v>
      </c>
      <c r="G1609" s="38">
        <v>-94898</v>
      </c>
      <c r="H1609" s="40" t="s">
        <v>9001</v>
      </c>
      <c r="I1609" s="40" t="s">
        <v>9002</v>
      </c>
      <c r="J1609" s="45" t="str">
        <f t="shared" si="25"/>
        <v>ht</v>
      </c>
    </row>
    <row r="1610" spans="1:10" x14ac:dyDescent="0.25">
      <c r="A1610" s="43">
        <v>44977</v>
      </c>
      <c r="B1610" s="40" t="s">
        <v>12147</v>
      </c>
      <c r="C1610" s="40" t="s">
        <v>9443</v>
      </c>
      <c r="D1610" s="40" t="s">
        <v>12322</v>
      </c>
      <c r="E1610" s="38">
        <v>-102450</v>
      </c>
      <c r="F1610" s="42" t="s">
        <v>8998</v>
      </c>
      <c r="G1610" s="38">
        <v>-10245</v>
      </c>
      <c r="H1610" s="40" t="s">
        <v>9001</v>
      </c>
      <c r="I1610" s="40" t="s">
        <v>9002</v>
      </c>
      <c r="J1610" s="45" t="str">
        <f t="shared" si="25"/>
        <v>ht</v>
      </c>
    </row>
    <row r="1611" spans="1:10" x14ac:dyDescent="0.25">
      <c r="A1611" s="43">
        <v>44977</v>
      </c>
      <c r="B1611" s="40" t="s">
        <v>12148</v>
      </c>
      <c r="C1611" s="40" t="s">
        <v>9443</v>
      </c>
      <c r="D1611" s="40" t="s">
        <v>12323</v>
      </c>
      <c r="E1611" s="38">
        <v>-616204</v>
      </c>
      <c r="F1611" s="42" t="s">
        <v>8998</v>
      </c>
      <c r="G1611" s="38">
        <v>-61620</v>
      </c>
      <c r="H1611" s="40" t="s">
        <v>9001</v>
      </c>
      <c r="I1611" s="40" t="s">
        <v>9002</v>
      </c>
      <c r="J1611" s="45" t="str">
        <f t="shared" si="25"/>
        <v>ht</v>
      </c>
    </row>
    <row r="1612" spans="1:10" x14ac:dyDescent="0.25">
      <c r="A1612" s="43">
        <v>44977</v>
      </c>
      <c r="B1612" s="40" t="s">
        <v>12324</v>
      </c>
      <c r="C1612" s="40" t="s">
        <v>8992</v>
      </c>
      <c r="D1612" s="40" t="s">
        <v>12325</v>
      </c>
      <c r="E1612" s="38">
        <v>515840</v>
      </c>
      <c r="F1612" s="42" t="s">
        <v>8998</v>
      </c>
      <c r="G1612" s="38">
        <v>51584</v>
      </c>
      <c r="H1612" s="40" t="s">
        <v>9001</v>
      </c>
      <c r="I1612" s="40" t="s">
        <v>9002</v>
      </c>
      <c r="J1612" s="45" t="str">
        <f t="shared" si="25"/>
        <v/>
      </c>
    </row>
    <row r="1613" spans="1:10" x14ac:dyDescent="0.25">
      <c r="A1613" s="43">
        <v>44977</v>
      </c>
      <c r="B1613" s="40" t="s">
        <v>12326</v>
      </c>
      <c r="C1613" s="40" t="s">
        <v>8992</v>
      </c>
      <c r="D1613" s="40" t="s">
        <v>12327</v>
      </c>
      <c r="E1613" s="38">
        <v>553467</v>
      </c>
      <c r="F1613" s="42" t="s">
        <v>8998</v>
      </c>
      <c r="G1613" s="38">
        <v>55347</v>
      </c>
      <c r="H1613" s="40" t="s">
        <v>9001</v>
      </c>
      <c r="I1613" s="40" t="s">
        <v>9002</v>
      </c>
      <c r="J1613" s="45" t="str">
        <f t="shared" si="25"/>
        <v/>
      </c>
    </row>
    <row r="1614" spans="1:10" x14ac:dyDescent="0.25">
      <c r="A1614" s="43">
        <v>44977</v>
      </c>
      <c r="B1614" s="40" t="s">
        <v>12328</v>
      </c>
      <c r="C1614" s="40" t="s">
        <v>8992</v>
      </c>
      <c r="D1614" s="40" t="s">
        <v>12329</v>
      </c>
      <c r="E1614" s="38">
        <v>1743350</v>
      </c>
      <c r="F1614" s="42" t="s">
        <v>8998</v>
      </c>
      <c r="G1614" s="38">
        <v>174335</v>
      </c>
      <c r="H1614" s="40" t="s">
        <v>9183</v>
      </c>
      <c r="I1614" s="40" t="s">
        <v>9184</v>
      </c>
      <c r="J1614" s="45" t="str">
        <f t="shared" si="25"/>
        <v/>
      </c>
    </row>
    <row r="1615" spans="1:10" x14ac:dyDescent="0.25">
      <c r="A1615" s="43">
        <v>44977</v>
      </c>
      <c r="B1615" s="40" t="s">
        <v>12330</v>
      </c>
      <c r="C1615" s="40" t="s">
        <v>8992</v>
      </c>
      <c r="D1615" s="40" t="s">
        <v>12331</v>
      </c>
      <c r="E1615" s="38">
        <v>530250</v>
      </c>
      <c r="F1615" s="42" t="s">
        <v>8998</v>
      </c>
      <c r="G1615" s="38">
        <v>53025</v>
      </c>
      <c r="H1615" s="40" t="s">
        <v>9001</v>
      </c>
      <c r="I1615" s="40" t="s">
        <v>9002</v>
      </c>
      <c r="J1615" s="45" t="str">
        <f t="shared" si="25"/>
        <v/>
      </c>
    </row>
    <row r="1616" spans="1:10" x14ac:dyDescent="0.25">
      <c r="A1616" s="43">
        <v>44977</v>
      </c>
      <c r="B1616" s="40" t="s">
        <v>12332</v>
      </c>
      <c r="C1616" s="40" t="s">
        <v>8992</v>
      </c>
      <c r="D1616" s="40" t="s">
        <v>12333</v>
      </c>
      <c r="E1616" s="38">
        <v>776217</v>
      </c>
      <c r="F1616" s="42" t="s">
        <v>8998</v>
      </c>
      <c r="G1616" s="38">
        <v>77622</v>
      </c>
      <c r="H1616" s="40" t="s">
        <v>9001</v>
      </c>
      <c r="I1616" s="40" t="s">
        <v>9002</v>
      </c>
      <c r="J1616" s="45" t="str">
        <f t="shared" si="25"/>
        <v/>
      </c>
    </row>
    <row r="1617" spans="1:10" x14ac:dyDescent="0.25">
      <c r="A1617" s="43">
        <v>44977</v>
      </c>
      <c r="B1617" s="40" t="s">
        <v>12334</v>
      </c>
      <c r="C1617" s="40" t="s">
        <v>8992</v>
      </c>
      <c r="D1617" s="40" t="s">
        <v>12335</v>
      </c>
      <c r="E1617" s="38">
        <v>318150</v>
      </c>
      <c r="F1617" s="42" t="s">
        <v>8998</v>
      </c>
      <c r="G1617" s="38">
        <v>31815</v>
      </c>
      <c r="H1617" s="40" t="s">
        <v>9001</v>
      </c>
      <c r="I1617" s="40" t="s">
        <v>9002</v>
      </c>
      <c r="J1617" s="45" t="str">
        <f t="shared" si="25"/>
        <v/>
      </c>
    </row>
    <row r="1618" spans="1:10" x14ac:dyDescent="0.25">
      <c r="A1618" s="43">
        <v>44977</v>
      </c>
      <c r="B1618" s="40" t="s">
        <v>12336</v>
      </c>
      <c r="C1618" s="40" t="s">
        <v>8992</v>
      </c>
      <c r="D1618" s="40" t="s">
        <v>12337</v>
      </c>
      <c r="E1618" s="38">
        <v>3062380</v>
      </c>
      <c r="F1618" s="42" t="s">
        <v>8998</v>
      </c>
      <c r="G1618" s="38">
        <v>306238</v>
      </c>
      <c r="H1618" s="40" t="s">
        <v>9183</v>
      </c>
      <c r="I1618" s="40" t="s">
        <v>9184</v>
      </c>
      <c r="J1618" s="45" t="str">
        <f t="shared" si="25"/>
        <v/>
      </c>
    </row>
    <row r="1619" spans="1:10" x14ac:dyDescent="0.25">
      <c r="A1619" s="43">
        <v>44977</v>
      </c>
      <c r="B1619" s="40" t="s">
        <v>12338</v>
      </c>
      <c r="C1619" s="40" t="s">
        <v>8992</v>
      </c>
      <c r="D1619" s="40" t="s">
        <v>12339</v>
      </c>
      <c r="E1619" s="38">
        <v>530250</v>
      </c>
      <c r="F1619" s="42" t="s">
        <v>8998</v>
      </c>
      <c r="G1619" s="38">
        <v>53025</v>
      </c>
      <c r="H1619" s="40" t="s">
        <v>11955</v>
      </c>
      <c r="I1619" s="40" t="s">
        <v>11956</v>
      </c>
      <c r="J1619" s="45" t="str">
        <f t="shared" si="25"/>
        <v/>
      </c>
    </row>
    <row r="1620" spans="1:10" x14ac:dyDescent="0.25">
      <c r="A1620" s="43">
        <v>44977</v>
      </c>
      <c r="B1620" s="40" t="s">
        <v>12340</v>
      </c>
      <c r="C1620" s="40" t="s">
        <v>8992</v>
      </c>
      <c r="D1620" s="40" t="s">
        <v>12341</v>
      </c>
      <c r="E1620" s="38">
        <v>551250</v>
      </c>
      <c r="F1620" s="42" t="s">
        <v>8998</v>
      </c>
      <c r="G1620" s="38">
        <v>55125</v>
      </c>
      <c r="H1620" s="40" t="s">
        <v>9050</v>
      </c>
      <c r="I1620" s="40" t="s">
        <v>9051</v>
      </c>
      <c r="J1620" s="45" t="str">
        <f t="shared" si="25"/>
        <v/>
      </c>
    </row>
    <row r="1621" spans="1:10" x14ac:dyDescent="0.25">
      <c r="A1621" s="43">
        <v>44977</v>
      </c>
      <c r="B1621" s="40" t="s">
        <v>12342</v>
      </c>
      <c r="C1621" s="40" t="s">
        <v>8992</v>
      </c>
      <c r="D1621" s="40" t="s">
        <v>12343</v>
      </c>
      <c r="E1621" s="38">
        <v>1884930</v>
      </c>
      <c r="F1621" s="42" t="s">
        <v>8998</v>
      </c>
      <c r="G1621" s="38">
        <v>188493</v>
      </c>
      <c r="H1621" s="40" t="s">
        <v>9024</v>
      </c>
      <c r="I1621" s="40" t="s">
        <v>9025</v>
      </c>
      <c r="J1621" s="45" t="str">
        <f t="shared" si="25"/>
        <v/>
      </c>
    </row>
    <row r="1622" spans="1:10" x14ac:dyDescent="0.25">
      <c r="A1622" s="43">
        <v>44977</v>
      </c>
      <c r="B1622" s="40" t="s">
        <v>12344</v>
      </c>
      <c r="C1622" s="40" t="s">
        <v>8992</v>
      </c>
      <c r="D1622" s="40" t="s">
        <v>12345</v>
      </c>
      <c r="E1622" s="38">
        <v>1361082</v>
      </c>
      <c r="F1622" s="42" t="s">
        <v>8998</v>
      </c>
      <c r="G1622" s="38">
        <v>136108</v>
      </c>
      <c r="H1622" s="40" t="s">
        <v>9814</v>
      </c>
      <c r="I1622" s="40" t="s">
        <v>9815</v>
      </c>
      <c r="J1622" s="45" t="str">
        <f t="shared" si="25"/>
        <v/>
      </c>
    </row>
    <row r="1623" spans="1:10" x14ac:dyDescent="0.25">
      <c r="A1623" s="43">
        <v>44977</v>
      </c>
      <c r="B1623" s="40" t="s">
        <v>12346</v>
      </c>
      <c r="C1623" s="40" t="s">
        <v>8992</v>
      </c>
      <c r="D1623" s="40" t="s">
        <v>12347</v>
      </c>
      <c r="E1623" s="38">
        <v>827540</v>
      </c>
      <c r="F1623" s="42" t="s">
        <v>8998</v>
      </c>
      <c r="G1623" s="38">
        <v>82754</v>
      </c>
      <c r="H1623" s="40" t="s">
        <v>9034</v>
      </c>
      <c r="I1623" s="40" t="s">
        <v>9035</v>
      </c>
      <c r="J1623" s="45" t="str">
        <f t="shared" si="25"/>
        <v/>
      </c>
    </row>
    <row r="1624" spans="1:10" x14ac:dyDescent="0.25">
      <c r="A1624" s="43">
        <v>44977</v>
      </c>
      <c r="B1624" s="40" t="s">
        <v>12348</v>
      </c>
      <c r="C1624" s="40" t="s">
        <v>8992</v>
      </c>
      <c r="D1624" s="40" t="s">
        <v>12349</v>
      </c>
      <c r="E1624" s="38">
        <v>659378</v>
      </c>
      <c r="F1624" s="42" t="s">
        <v>8998</v>
      </c>
      <c r="G1624" s="38">
        <v>65938</v>
      </c>
      <c r="H1624" s="40" t="s">
        <v>9034</v>
      </c>
      <c r="I1624" s="40" t="s">
        <v>9035</v>
      </c>
      <c r="J1624" s="45" t="str">
        <f t="shared" si="25"/>
        <v/>
      </c>
    </row>
    <row r="1625" spans="1:10" x14ac:dyDescent="0.25">
      <c r="A1625" s="43">
        <v>44977</v>
      </c>
      <c r="B1625" s="40" t="s">
        <v>12350</v>
      </c>
      <c r="C1625" s="40" t="s">
        <v>8992</v>
      </c>
      <c r="D1625" s="40" t="s">
        <v>12351</v>
      </c>
      <c r="E1625" s="38">
        <v>1801135</v>
      </c>
      <c r="F1625" s="42" t="s">
        <v>8998</v>
      </c>
      <c r="G1625" s="38">
        <v>180114</v>
      </c>
      <c r="H1625" s="40" t="s">
        <v>9034</v>
      </c>
      <c r="I1625" s="40" t="s">
        <v>9035</v>
      </c>
      <c r="J1625" s="45" t="str">
        <f t="shared" si="25"/>
        <v/>
      </c>
    </row>
    <row r="1626" spans="1:10" x14ac:dyDescent="0.25">
      <c r="A1626" s="43">
        <v>44977</v>
      </c>
      <c r="B1626" s="40" t="s">
        <v>12352</v>
      </c>
      <c r="C1626" s="40" t="s">
        <v>8992</v>
      </c>
      <c r="D1626" s="40" t="s">
        <v>12353</v>
      </c>
      <c r="E1626" s="38">
        <v>741270</v>
      </c>
      <c r="F1626" s="42" t="s">
        <v>8998</v>
      </c>
      <c r="G1626" s="38">
        <v>74127</v>
      </c>
      <c r="H1626" s="40" t="s">
        <v>9034</v>
      </c>
      <c r="I1626" s="40" t="s">
        <v>9035</v>
      </c>
      <c r="J1626" s="45" t="str">
        <f t="shared" si="25"/>
        <v/>
      </c>
    </row>
    <row r="1627" spans="1:10" x14ac:dyDescent="0.25">
      <c r="A1627" s="43">
        <v>44977</v>
      </c>
      <c r="B1627" s="40" t="s">
        <v>12354</v>
      </c>
      <c r="C1627" s="40" t="s">
        <v>8992</v>
      </c>
      <c r="D1627" s="40" t="s">
        <v>12355</v>
      </c>
      <c r="E1627" s="38">
        <v>551250</v>
      </c>
      <c r="F1627" s="42" t="s">
        <v>8998</v>
      </c>
      <c r="G1627" s="38">
        <v>55125</v>
      </c>
      <c r="H1627" s="40" t="s">
        <v>9044</v>
      </c>
      <c r="I1627" s="40" t="s">
        <v>9045</v>
      </c>
      <c r="J1627" s="45" t="str">
        <f t="shared" si="25"/>
        <v/>
      </c>
    </row>
    <row r="1628" spans="1:10" x14ac:dyDescent="0.25">
      <c r="A1628" s="43">
        <v>44977</v>
      </c>
      <c r="B1628" s="40" t="s">
        <v>12356</v>
      </c>
      <c r="C1628" s="40" t="s">
        <v>8992</v>
      </c>
      <c r="D1628" s="40" t="s">
        <v>12357</v>
      </c>
      <c r="E1628" s="38">
        <v>3402705</v>
      </c>
      <c r="F1628" s="42" t="s">
        <v>8998</v>
      </c>
      <c r="G1628" s="38">
        <v>340271</v>
      </c>
      <c r="H1628" s="40" t="s">
        <v>9082</v>
      </c>
      <c r="I1628" s="40" t="s">
        <v>9083</v>
      </c>
      <c r="J1628" s="45" t="str">
        <f t="shared" si="25"/>
        <v/>
      </c>
    </row>
    <row r="1629" spans="1:10" x14ac:dyDescent="0.25">
      <c r="A1629" s="43">
        <v>44978</v>
      </c>
      <c r="B1629" s="40" t="s">
        <v>9101</v>
      </c>
      <c r="C1629" s="40" t="s">
        <v>12359</v>
      </c>
      <c r="D1629" s="40" t="s">
        <v>12360</v>
      </c>
      <c r="E1629" s="38">
        <v>-86691</v>
      </c>
      <c r="F1629" s="42" t="s">
        <v>8998</v>
      </c>
      <c r="G1629" s="38">
        <v>-8669</v>
      </c>
      <c r="H1629" s="40" t="s">
        <v>10423</v>
      </c>
      <c r="I1629" s="40" t="s">
        <v>10424</v>
      </c>
      <c r="J1629" s="45" t="str">
        <f t="shared" si="25"/>
        <v>ht</v>
      </c>
    </row>
    <row r="1630" spans="1:10" x14ac:dyDescent="0.25">
      <c r="A1630" s="43">
        <v>44978</v>
      </c>
      <c r="B1630" s="40" t="s">
        <v>12163</v>
      </c>
      <c r="C1630" s="40" t="s">
        <v>9443</v>
      </c>
      <c r="D1630" s="40" t="s">
        <v>12361</v>
      </c>
      <c r="E1630" s="38">
        <v>-441000</v>
      </c>
      <c r="F1630" s="42" t="s">
        <v>8998</v>
      </c>
      <c r="G1630" s="38">
        <v>-44100</v>
      </c>
      <c r="H1630" s="40" t="s">
        <v>9001</v>
      </c>
      <c r="I1630" s="40" t="s">
        <v>9002</v>
      </c>
      <c r="J1630" s="45" t="str">
        <f t="shared" si="25"/>
        <v>ht</v>
      </c>
    </row>
    <row r="1631" spans="1:10" x14ac:dyDescent="0.25">
      <c r="A1631" s="43">
        <v>44978</v>
      </c>
      <c r="B1631" s="40" t="s">
        <v>12165</v>
      </c>
      <c r="C1631" s="40" t="s">
        <v>9443</v>
      </c>
      <c r="D1631" s="40" t="s">
        <v>12323</v>
      </c>
      <c r="E1631" s="38">
        <v>-123613</v>
      </c>
      <c r="F1631" s="42" t="s">
        <v>9114</v>
      </c>
      <c r="G1631" s="38">
        <v>-9889</v>
      </c>
      <c r="H1631" s="40" t="s">
        <v>9001</v>
      </c>
      <c r="I1631" s="40" t="s">
        <v>9002</v>
      </c>
      <c r="J1631" s="45" t="str">
        <f t="shared" si="25"/>
        <v>ht</v>
      </c>
    </row>
    <row r="1632" spans="1:10" x14ac:dyDescent="0.25">
      <c r="A1632" s="43">
        <v>44978</v>
      </c>
      <c r="B1632" s="40" t="s">
        <v>12362</v>
      </c>
      <c r="C1632" s="40" t="s">
        <v>8992</v>
      </c>
      <c r="D1632" s="40" t="s">
        <v>12363</v>
      </c>
      <c r="E1632" s="38">
        <v>1396105</v>
      </c>
      <c r="F1632" s="42" t="s">
        <v>8998</v>
      </c>
      <c r="G1632" s="38">
        <v>139611</v>
      </c>
      <c r="H1632" s="40" t="s">
        <v>9001</v>
      </c>
      <c r="I1632" s="40" t="s">
        <v>9002</v>
      </c>
      <c r="J1632" s="45" t="str">
        <f t="shared" si="25"/>
        <v/>
      </c>
    </row>
    <row r="1633" spans="1:10" x14ac:dyDescent="0.25">
      <c r="A1633" s="43">
        <v>44978</v>
      </c>
      <c r="B1633" s="40" t="s">
        <v>12364</v>
      </c>
      <c r="C1633" s="40" t="s">
        <v>8992</v>
      </c>
      <c r="D1633" s="40" t="s">
        <v>12365</v>
      </c>
      <c r="E1633" s="38">
        <v>530250</v>
      </c>
      <c r="F1633" s="42" t="s">
        <v>8998</v>
      </c>
      <c r="G1633" s="38">
        <v>53025</v>
      </c>
      <c r="H1633" s="40" t="s">
        <v>9001</v>
      </c>
      <c r="I1633" s="40" t="s">
        <v>9002</v>
      </c>
      <c r="J1633" s="45" t="str">
        <f t="shared" si="25"/>
        <v/>
      </c>
    </row>
    <row r="1634" spans="1:10" x14ac:dyDescent="0.25">
      <c r="A1634" s="43">
        <v>44978</v>
      </c>
      <c r="B1634" s="40" t="s">
        <v>12366</v>
      </c>
      <c r="C1634" s="40" t="s">
        <v>8992</v>
      </c>
      <c r="D1634" s="40" t="s">
        <v>12367</v>
      </c>
      <c r="E1634" s="38">
        <v>734310</v>
      </c>
      <c r="F1634" s="42" t="s">
        <v>8998</v>
      </c>
      <c r="G1634" s="38">
        <v>73431</v>
      </c>
      <c r="H1634" s="40" t="s">
        <v>9486</v>
      </c>
      <c r="I1634" s="40" t="s">
        <v>9487</v>
      </c>
      <c r="J1634" s="45" t="str">
        <f t="shared" si="25"/>
        <v/>
      </c>
    </row>
    <row r="1635" spans="1:10" x14ac:dyDescent="0.25">
      <c r="A1635" s="43">
        <v>44978</v>
      </c>
      <c r="B1635" s="40" t="s">
        <v>12368</v>
      </c>
      <c r="C1635" s="40" t="s">
        <v>8992</v>
      </c>
      <c r="D1635" s="40" t="s">
        <v>12369</v>
      </c>
      <c r="E1635" s="38">
        <v>1102500</v>
      </c>
      <c r="F1635" s="42" t="s">
        <v>8998</v>
      </c>
      <c r="G1635" s="38">
        <v>110250</v>
      </c>
      <c r="H1635" s="40" t="s">
        <v>9486</v>
      </c>
      <c r="I1635" s="40" t="s">
        <v>9487</v>
      </c>
      <c r="J1635" s="45" t="str">
        <f t="shared" si="25"/>
        <v/>
      </c>
    </row>
    <row r="1636" spans="1:10" x14ac:dyDescent="0.25">
      <c r="A1636" s="43">
        <v>44978</v>
      </c>
      <c r="B1636" s="40" t="s">
        <v>12370</v>
      </c>
      <c r="C1636" s="40" t="s">
        <v>8992</v>
      </c>
      <c r="D1636" s="40" t="s">
        <v>12371</v>
      </c>
      <c r="E1636" s="38">
        <v>1632750</v>
      </c>
      <c r="F1636" s="42" t="s">
        <v>8998</v>
      </c>
      <c r="G1636" s="38">
        <v>163275</v>
      </c>
      <c r="H1636" s="40" t="s">
        <v>9206</v>
      </c>
      <c r="I1636" s="40" t="s">
        <v>9207</v>
      </c>
      <c r="J1636" s="45" t="str">
        <f t="shared" si="25"/>
        <v/>
      </c>
    </row>
    <row r="1637" spans="1:10" x14ac:dyDescent="0.25">
      <c r="A1637" s="43">
        <v>44978</v>
      </c>
      <c r="B1637" s="40" t="s">
        <v>12372</v>
      </c>
      <c r="C1637" s="40" t="s">
        <v>8992</v>
      </c>
      <c r="D1637" s="40" t="s">
        <v>12373</v>
      </c>
      <c r="E1637" s="38">
        <v>2565770</v>
      </c>
      <c r="F1637" s="42" t="s">
        <v>8998</v>
      </c>
      <c r="G1637" s="38">
        <v>256577</v>
      </c>
      <c r="H1637" s="40" t="s">
        <v>9206</v>
      </c>
      <c r="I1637" s="40" t="s">
        <v>9207</v>
      </c>
      <c r="J1637" s="45" t="str">
        <f t="shared" si="25"/>
        <v/>
      </c>
    </row>
    <row r="1638" spans="1:10" x14ac:dyDescent="0.25">
      <c r="A1638" s="43">
        <v>44978</v>
      </c>
      <c r="B1638" s="40" t="s">
        <v>12374</v>
      </c>
      <c r="C1638" s="40" t="s">
        <v>8992</v>
      </c>
      <c r="D1638" s="40" t="s">
        <v>12375</v>
      </c>
      <c r="E1638" s="38">
        <v>2705370</v>
      </c>
      <c r="F1638" s="42" t="s">
        <v>8998</v>
      </c>
      <c r="G1638" s="38">
        <v>270537</v>
      </c>
      <c r="H1638" s="40" t="s">
        <v>9242</v>
      </c>
      <c r="I1638" s="40" t="s">
        <v>9243</v>
      </c>
      <c r="J1638" s="45" t="str">
        <f t="shared" si="25"/>
        <v/>
      </c>
    </row>
    <row r="1639" spans="1:10" x14ac:dyDescent="0.25">
      <c r="A1639" s="43">
        <v>44978</v>
      </c>
      <c r="B1639" s="40" t="s">
        <v>12376</v>
      </c>
      <c r="C1639" s="40" t="s">
        <v>8992</v>
      </c>
      <c r="D1639" s="40" t="s">
        <v>12377</v>
      </c>
      <c r="E1639" s="38">
        <v>2163000</v>
      </c>
      <c r="F1639" s="42" t="s">
        <v>8998</v>
      </c>
      <c r="G1639" s="38">
        <v>216300</v>
      </c>
      <c r="H1639" s="40" t="s">
        <v>9242</v>
      </c>
      <c r="I1639" s="40" t="s">
        <v>9243</v>
      </c>
      <c r="J1639" s="45" t="str">
        <f t="shared" si="25"/>
        <v/>
      </c>
    </row>
    <row r="1640" spans="1:10" x14ac:dyDescent="0.25">
      <c r="A1640" s="43">
        <v>44978</v>
      </c>
      <c r="B1640" s="40" t="s">
        <v>12378</v>
      </c>
      <c r="C1640" s="40" t="s">
        <v>8992</v>
      </c>
      <c r="D1640" s="40" t="s">
        <v>12379</v>
      </c>
      <c r="E1640" s="38">
        <v>483720</v>
      </c>
      <c r="F1640" s="42" t="s">
        <v>8998</v>
      </c>
      <c r="G1640" s="38">
        <v>48372</v>
      </c>
      <c r="H1640" s="40" t="s">
        <v>9001</v>
      </c>
      <c r="I1640" s="40" t="s">
        <v>9002</v>
      </c>
      <c r="J1640" s="45" t="str">
        <f t="shared" si="25"/>
        <v/>
      </c>
    </row>
    <row r="1641" spans="1:10" x14ac:dyDescent="0.25">
      <c r="A1641" s="43">
        <v>44978</v>
      </c>
      <c r="B1641" s="40" t="s">
        <v>12380</v>
      </c>
      <c r="C1641" s="40" t="s">
        <v>8992</v>
      </c>
      <c r="D1641" s="40" t="s">
        <v>12381</v>
      </c>
      <c r="E1641" s="38">
        <v>1429452</v>
      </c>
      <c r="F1641" s="42" t="s">
        <v>8998</v>
      </c>
      <c r="G1641" s="38">
        <v>142945</v>
      </c>
      <c r="H1641" s="40" t="s">
        <v>9159</v>
      </c>
      <c r="I1641" s="40" t="s">
        <v>9160</v>
      </c>
      <c r="J1641" s="45" t="str">
        <f t="shared" si="25"/>
        <v/>
      </c>
    </row>
    <row r="1642" spans="1:10" x14ac:dyDescent="0.25">
      <c r="A1642" s="43">
        <v>44978</v>
      </c>
      <c r="B1642" s="40" t="s">
        <v>12382</v>
      </c>
      <c r="C1642" s="40" t="s">
        <v>8992</v>
      </c>
      <c r="D1642" s="40" t="s">
        <v>12383</v>
      </c>
      <c r="E1642" s="38">
        <v>2961810</v>
      </c>
      <c r="F1642" s="42" t="s">
        <v>8998</v>
      </c>
      <c r="G1642" s="38">
        <v>296181</v>
      </c>
      <c r="H1642" s="40" t="s">
        <v>9179</v>
      </c>
      <c r="I1642" s="40" t="s">
        <v>9180</v>
      </c>
      <c r="J1642" s="45" t="str">
        <f t="shared" si="25"/>
        <v/>
      </c>
    </row>
    <row r="1643" spans="1:10" x14ac:dyDescent="0.25">
      <c r="A1643" s="43">
        <v>44978</v>
      </c>
      <c r="B1643" s="40" t="s">
        <v>12384</v>
      </c>
      <c r="C1643" s="40" t="s">
        <v>8992</v>
      </c>
      <c r="D1643" s="40" t="s">
        <v>12385</v>
      </c>
      <c r="E1643" s="38">
        <v>1611750</v>
      </c>
      <c r="F1643" s="42" t="s">
        <v>8998</v>
      </c>
      <c r="G1643" s="38">
        <v>161175</v>
      </c>
      <c r="H1643" s="40" t="s">
        <v>9179</v>
      </c>
      <c r="I1643" s="40" t="s">
        <v>9180</v>
      </c>
      <c r="J1643" s="45" t="str">
        <f t="shared" si="25"/>
        <v/>
      </c>
    </row>
    <row r="1644" spans="1:10" x14ac:dyDescent="0.25">
      <c r="A1644" s="43">
        <v>44978</v>
      </c>
      <c r="B1644" s="40" t="s">
        <v>12386</v>
      </c>
      <c r="C1644" s="40" t="s">
        <v>8992</v>
      </c>
      <c r="D1644" s="40" t="s">
        <v>12387</v>
      </c>
      <c r="E1644" s="38">
        <v>804377</v>
      </c>
      <c r="F1644" s="42" t="s">
        <v>8998</v>
      </c>
      <c r="G1644" s="38">
        <v>80438</v>
      </c>
      <c r="H1644" s="40" t="s">
        <v>9001</v>
      </c>
      <c r="I1644" s="40" t="s">
        <v>9002</v>
      </c>
      <c r="J1644" s="45" t="str">
        <f t="shared" si="25"/>
        <v/>
      </c>
    </row>
    <row r="1645" spans="1:10" x14ac:dyDescent="0.25">
      <c r="A1645" s="43">
        <v>44978</v>
      </c>
      <c r="B1645" s="40" t="s">
        <v>12388</v>
      </c>
      <c r="C1645" s="40" t="s">
        <v>8992</v>
      </c>
      <c r="D1645" s="40" t="s">
        <v>12389</v>
      </c>
      <c r="E1645" s="38">
        <v>530250</v>
      </c>
      <c r="F1645" s="42" t="s">
        <v>8998</v>
      </c>
      <c r="G1645" s="38">
        <v>53025</v>
      </c>
      <c r="H1645" s="40" t="s">
        <v>9001</v>
      </c>
      <c r="I1645" s="40" t="s">
        <v>9002</v>
      </c>
      <c r="J1645" s="45" t="str">
        <f t="shared" si="25"/>
        <v/>
      </c>
    </row>
    <row r="1646" spans="1:10" x14ac:dyDescent="0.25">
      <c r="A1646" s="43">
        <v>44978</v>
      </c>
      <c r="B1646" s="40" t="s">
        <v>12390</v>
      </c>
      <c r="C1646" s="40" t="s">
        <v>8992</v>
      </c>
      <c r="D1646" s="40" t="s">
        <v>12391</v>
      </c>
      <c r="E1646" s="38">
        <v>2659280</v>
      </c>
      <c r="F1646" s="42" t="s">
        <v>8998</v>
      </c>
      <c r="G1646" s="38">
        <v>265928</v>
      </c>
      <c r="H1646" s="40" t="s">
        <v>10339</v>
      </c>
      <c r="I1646" s="40" t="s">
        <v>10340</v>
      </c>
      <c r="J1646" s="45" t="str">
        <f t="shared" si="25"/>
        <v/>
      </c>
    </row>
    <row r="1647" spans="1:10" x14ac:dyDescent="0.25">
      <c r="A1647" s="43">
        <v>44978</v>
      </c>
      <c r="B1647" s="40" t="s">
        <v>12392</v>
      </c>
      <c r="C1647" s="40" t="s">
        <v>8992</v>
      </c>
      <c r="D1647" s="40" t="s">
        <v>12393</v>
      </c>
      <c r="E1647" s="38">
        <v>587448</v>
      </c>
      <c r="F1647" s="42" t="s">
        <v>8998</v>
      </c>
      <c r="G1647" s="38">
        <v>58745</v>
      </c>
      <c r="H1647" s="40" t="s">
        <v>9001</v>
      </c>
      <c r="I1647" s="40" t="s">
        <v>9002</v>
      </c>
      <c r="J1647" s="45" t="str">
        <f t="shared" si="25"/>
        <v/>
      </c>
    </row>
    <row r="1648" spans="1:10" x14ac:dyDescent="0.25">
      <c r="A1648" s="43">
        <v>44978</v>
      </c>
      <c r="B1648" s="40" t="s">
        <v>12394</v>
      </c>
      <c r="C1648" s="40" t="s">
        <v>8992</v>
      </c>
      <c r="D1648" s="40" t="s">
        <v>10726</v>
      </c>
      <c r="E1648" s="38">
        <v>1924970</v>
      </c>
      <c r="F1648" s="42" t="s">
        <v>8998</v>
      </c>
      <c r="G1648" s="38">
        <v>192497</v>
      </c>
      <c r="H1648" s="40" t="s">
        <v>9558</v>
      </c>
      <c r="I1648" s="40" t="s">
        <v>9559</v>
      </c>
      <c r="J1648" s="45" t="str">
        <f t="shared" si="25"/>
        <v/>
      </c>
    </row>
    <row r="1649" spans="1:10" x14ac:dyDescent="0.25">
      <c r="A1649" s="43">
        <v>44978</v>
      </c>
      <c r="B1649" s="40" t="s">
        <v>12395</v>
      </c>
      <c r="C1649" s="40" t="s">
        <v>8992</v>
      </c>
      <c r="D1649" s="40" t="s">
        <v>12396</v>
      </c>
      <c r="E1649" s="38">
        <v>530250</v>
      </c>
      <c r="F1649" s="42" t="s">
        <v>8998</v>
      </c>
      <c r="G1649" s="38">
        <v>53025</v>
      </c>
      <c r="H1649" s="40" t="s">
        <v>9001</v>
      </c>
      <c r="I1649" s="40" t="s">
        <v>9002</v>
      </c>
      <c r="J1649" s="45" t="str">
        <f t="shared" si="25"/>
        <v/>
      </c>
    </row>
    <row r="1650" spans="1:10" x14ac:dyDescent="0.25">
      <c r="A1650" s="43">
        <v>44978</v>
      </c>
      <c r="B1650" s="40" t="s">
        <v>12397</v>
      </c>
      <c r="C1650" s="40" t="s">
        <v>8992</v>
      </c>
      <c r="D1650" s="40" t="s">
        <v>12398</v>
      </c>
      <c r="E1650" s="38">
        <v>530250</v>
      </c>
      <c r="F1650" s="42" t="s">
        <v>8998</v>
      </c>
      <c r="G1650" s="38">
        <v>53025</v>
      </c>
      <c r="H1650" s="40" t="s">
        <v>9289</v>
      </c>
      <c r="I1650" s="40" t="s">
        <v>9290</v>
      </c>
      <c r="J1650" s="45" t="str">
        <f t="shared" si="25"/>
        <v/>
      </c>
    </row>
    <row r="1651" spans="1:10" x14ac:dyDescent="0.25">
      <c r="A1651" s="43">
        <v>44978</v>
      </c>
      <c r="B1651" s="40" t="s">
        <v>12399</v>
      </c>
      <c r="C1651" s="40" t="s">
        <v>8992</v>
      </c>
      <c r="D1651" s="40" t="s">
        <v>12400</v>
      </c>
      <c r="E1651" s="38">
        <v>551250</v>
      </c>
      <c r="F1651" s="42" t="s">
        <v>8998</v>
      </c>
      <c r="G1651" s="38">
        <v>55125</v>
      </c>
      <c r="H1651" s="40" t="s">
        <v>9331</v>
      </c>
      <c r="I1651" s="40" t="s">
        <v>9332</v>
      </c>
      <c r="J1651" s="45" t="str">
        <f t="shared" si="25"/>
        <v/>
      </c>
    </row>
    <row r="1652" spans="1:10" x14ac:dyDescent="0.25">
      <c r="A1652" s="43">
        <v>44978</v>
      </c>
      <c r="B1652" s="40" t="s">
        <v>12401</v>
      </c>
      <c r="C1652" s="40" t="s">
        <v>8992</v>
      </c>
      <c r="D1652" s="40" t="s">
        <v>12402</v>
      </c>
      <c r="E1652" s="38">
        <v>1060500</v>
      </c>
      <c r="F1652" s="42" t="s">
        <v>8998</v>
      </c>
      <c r="G1652" s="38">
        <v>106050</v>
      </c>
      <c r="H1652" s="40" t="s">
        <v>9321</v>
      </c>
      <c r="I1652" s="40" t="s">
        <v>9322</v>
      </c>
      <c r="J1652" s="45" t="str">
        <f t="shared" si="25"/>
        <v/>
      </c>
    </row>
    <row r="1653" spans="1:10" x14ac:dyDescent="0.25">
      <c r="A1653" s="43">
        <v>44978</v>
      </c>
      <c r="B1653" s="40" t="s">
        <v>12403</v>
      </c>
      <c r="C1653" s="40" t="s">
        <v>8992</v>
      </c>
      <c r="D1653" s="40" t="s">
        <v>12404</v>
      </c>
      <c r="E1653" s="38">
        <v>530250</v>
      </c>
      <c r="F1653" s="42" t="s">
        <v>8998</v>
      </c>
      <c r="G1653" s="38">
        <v>53025</v>
      </c>
      <c r="H1653" s="40" t="s">
        <v>9327</v>
      </c>
      <c r="I1653" s="40" t="s">
        <v>9328</v>
      </c>
      <c r="J1653" s="45" t="str">
        <f t="shared" si="25"/>
        <v/>
      </c>
    </row>
    <row r="1654" spans="1:10" x14ac:dyDescent="0.25">
      <c r="A1654" s="43">
        <v>44978</v>
      </c>
      <c r="B1654" s="40" t="s">
        <v>12405</v>
      </c>
      <c r="C1654" s="40" t="s">
        <v>8992</v>
      </c>
      <c r="D1654" s="40" t="s">
        <v>12406</v>
      </c>
      <c r="E1654" s="38">
        <v>3115630</v>
      </c>
      <c r="F1654" s="42" t="s">
        <v>8998</v>
      </c>
      <c r="G1654" s="38">
        <v>311563</v>
      </c>
      <c r="H1654" s="40" t="s">
        <v>9327</v>
      </c>
      <c r="I1654" s="40" t="s">
        <v>9328</v>
      </c>
      <c r="J1654" s="45" t="str">
        <f t="shared" si="25"/>
        <v/>
      </c>
    </row>
    <row r="1655" spans="1:10" x14ac:dyDescent="0.25">
      <c r="A1655" s="43">
        <v>44978</v>
      </c>
      <c r="B1655" s="40" t="s">
        <v>12407</v>
      </c>
      <c r="C1655" s="40" t="s">
        <v>8992</v>
      </c>
      <c r="D1655" s="40" t="s">
        <v>12408</v>
      </c>
      <c r="E1655" s="38">
        <v>1844890</v>
      </c>
      <c r="F1655" s="42" t="s">
        <v>8998</v>
      </c>
      <c r="G1655" s="38">
        <v>184489</v>
      </c>
      <c r="H1655" s="40" t="s">
        <v>9331</v>
      </c>
      <c r="I1655" s="40" t="s">
        <v>9332</v>
      </c>
      <c r="J1655" s="45" t="str">
        <f t="shared" si="25"/>
        <v/>
      </c>
    </row>
    <row r="1656" spans="1:10" x14ac:dyDescent="0.25">
      <c r="A1656" s="43">
        <v>44978</v>
      </c>
      <c r="B1656" s="40" t="s">
        <v>12409</v>
      </c>
      <c r="C1656" s="40" t="s">
        <v>8992</v>
      </c>
      <c r="D1656" s="40" t="s">
        <v>12410</v>
      </c>
      <c r="E1656" s="38">
        <v>1150620</v>
      </c>
      <c r="F1656" s="42" t="s">
        <v>8998</v>
      </c>
      <c r="G1656" s="38">
        <v>115062</v>
      </c>
      <c r="H1656" s="40" t="s">
        <v>9295</v>
      </c>
      <c r="I1656" s="40" t="s">
        <v>9296</v>
      </c>
      <c r="J1656" s="45" t="str">
        <f t="shared" si="25"/>
        <v/>
      </c>
    </row>
    <row r="1657" spans="1:10" x14ac:dyDescent="0.25">
      <c r="A1657" s="43">
        <v>44978</v>
      </c>
      <c r="B1657" s="40" t="s">
        <v>12411</v>
      </c>
      <c r="C1657" s="40" t="s">
        <v>8992</v>
      </c>
      <c r="D1657" s="40" t="s">
        <v>12412</v>
      </c>
      <c r="E1657" s="38">
        <v>4939236</v>
      </c>
      <c r="F1657" s="42" t="s">
        <v>8998</v>
      </c>
      <c r="G1657" s="38">
        <v>493924</v>
      </c>
      <c r="H1657" s="40" t="s">
        <v>9289</v>
      </c>
      <c r="I1657" s="40" t="s">
        <v>9290</v>
      </c>
      <c r="J1657" s="45" t="str">
        <f t="shared" si="25"/>
        <v/>
      </c>
    </row>
    <row r="1658" spans="1:10" x14ac:dyDescent="0.25">
      <c r="A1658" s="43">
        <v>44978</v>
      </c>
      <c r="B1658" s="40" t="s">
        <v>12413</v>
      </c>
      <c r="C1658" s="40" t="s">
        <v>8992</v>
      </c>
      <c r="D1658" s="40" t="s">
        <v>12414</v>
      </c>
      <c r="E1658" s="38">
        <v>3172455</v>
      </c>
      <c r="F1658" s="42" t="s">
        <v>8998</v>
      </c>
      <c r="G1658" s="38">
        <v>317246</v>
      </c>
      <c r="H1658" s="40" t="s">
        <v>9311</v>
      </c>
      <c r="I1658" s="40" t="s">
        <v>9312</v>
      </c>
      <c r="J1658" s="45" t="str">
        <f t="shared" si="25"/>
        <v/>
      </c>
    </row>
    <row r="1659" spans="1:10" x14ac:dyDescent="0.25">
      <c r="A1659" s="43">
        <v>44978</v>
      </c>
      <c r="B1659" s="40" t="s">
        <v>12415</v>
      </c>
      <c r="C1659" s="40" t="s">
        <v>8992</v>
      </c>
      <c r="D1659" s="40" t="s">
        <v>12416</v>
      </c>
      <c r="E1659" s="38">
        <v>1612400</v>
      </c>
      <c r="F1659" s="42" t="s">
        <v>8998</v>
      </c>
      <c r="G1659" s="38">
        <v>161240</v>
      </c>
      <c r="H1659" s="40" t="s">
        <v>9295</v>
      </c>
      <c r="I1659" s="40" t="s">
        <v>9296</v>
      </c>
      <c r="J1659" s="45" t="str">
        <f t="shared" si="25"/>
        <v/>
      </c>
    </row>
    <row r="1660" spans="1:10" x14ac:dyDescent="0.25">
      <c r="A1660" s="43">
        <v>44978</v>
      </c>
      <c r="B1660" s="40" t="s">
        <v>12417</v>
      </c>
      <c r="C1660" s="40" t="s">
        <v>8992</v>
      </c>
      <c r="D1660" s="40" t="s">
        <v>12418</v>
      </c>
      <c r="E1660" s="38">
        <v>2202930</v>
      </c>
      <c r="F1660" s="42" t="s">
        <v>8998</v>
      </c>
      <c r="G1660" s="38">
        <v>220293</v>
      </c>
      <c r="H1660" s="40" t="s">
        <v>9321</v>
      </c>
      <c r="I1660" s="40" t="s">
        <v>9322</v>
      </c>
      <c r="J1660" s="45" t="str">
        <f t="shared" si="25"/>
        <v/>
      </c>
    </row>
    <row r="1661" spans="1:10" x14ac:dyDescent="0.25">
      <c r="A1661" s="43">
        <v>44978</v>
      </c>
      <c r="B1661" s="40" t="s">
        <v>12419</v>
      </c>
      <c r="C1661" s="40" t="s">
        <v>8992</v>
      </c>
      <c r="D1661" s="40" t="s">
        <v>12420</v>
      </c>
      <c r="E1661" s="38">
        <v>3671550</v>
      </c>
      <c r="F1661" s="42" t="s">
        <v>8998</v>
      </c>
      <c r="G1661" s="38">
        <v>367155</v>
      </c>
      <c r="H1661" s="40" t="s">
        <v>9315</v>
      </c>
      <c r="I1661" s="40" t="s">
        <v>9316</v>
      </c>
      <c r="J1661" s="45" t="str">
        <f t="shared" si="25"/>
        <v/>
      </c>
    </row>
    <row r="1662" spans="1:10" x14ac:dyDescent="0.25">
      <c r="A1662" s="43">
        <v>44978</v>
      </c>
      <c r="B1662" s="40" t="s">
        <v>12421</v>
      </c>
      <c r="C1662" s="40" t="s">
        <v>8992</v>
      </c>
      <c r="D1662" s="40" t="s">
        <v>12422</v>
      </c>
      <c r="E1662" s="38">
        <v>3026602</v>
      </c>
      <c r="F1662" s="42" t="s">
        <v>8998</v>
      </c>
      <c r="G1662" s="38">
        <v>302660</v>
      </c>
      <c r="H1662" s="40" t="s">
        <v>9315</v>
      </c>
      <c r="I1662" s="40" t="s">
        <v>9316</v>
      </c>
      <c r="J1662" s="45" t="str">
        <f t="shared" si="25"/>
        <v/>
      </c>
    </row>
    <row r="1663" spans="1:10" x14ac:dyDescent="0.25">
      <c r="A1663" s="43">
        <v>44978</v>
      </c>
      <c r="B1663" s="40" t="s">
        <v>12423</v>
      </c>
      <c r="C1663" s="40" t="s">
        <v>8992</v>
      </c>
      <c r="D1663" s="40" t="s">
        <v>12424</v>
      </c>
      <c r="E1663" s="38">
        <v>1242054</v>
      </c>
      <c r="F1663" s="42" t="s">
        <v>8998</v>
      </c>
      <c r="G1663" s="38">
        <v>124205</v>
      </c>
      <c r="H1663" s="40" t="s">
        <v>9284</v>
      </c>
      <c r="I1663" s="40" t="s">
        <v>9285</v>
      </c>
      <c r="J1663" s="45" t="str">
        <f t="shared" si="25"/>
        <v/>
      </c>
    </row>
    <row r="1664" spans="1:10" x14ac:dyDescent="0.25">
      <c r="A1664" s="43">
        <v>44978</v>
      </c>
      <c r="B1664" s="40" t="s">
        <v>12425</v>
      </c>
      <c r="C1664" s="40" t="s">
        <v>8992</v>
      </c>
      <c r="D1664" s="40" t="s">
        <v>9656</v>
      </c>
      <c r="E1664" s="38">
        <v>3469610</v>
      </c>
      <c r="F1664" s="42" t="s">
        <v>8998</v>
      </c>
      <c r="G1664" s="38">
        <v>346961</v>
      </c>
      <c r="H1664" s="40" t="s">
        <v>9284</v>
      </c>
      <c r="I1664" s="40" t="s">
        <v>9285</v>
      </c>
      <c r="J1664" s="45" t="str">
        <f t="shared" si="25"/>
        <v/>
      </c>
    </row>
    <row r="1665" spans="1:10" x14ac:dyDescent="0.25">
      <c r="A1665" s="43">
        <v>44978</v>
      </c>
      <c r="B1665" s="40" t="s">
        <v>12426</v>
      </c>
      <c r="C1665" s="40" t="s">
        <v>8992</v>
      </c>
      <c r="D1665" s="40" t="s">
        <v>9670</v>
      </c>
      <c r="E1665" s="38">
        <v>1684390</v>
      </c>
      <c r="F1665" s="42" t="s">
        <v>8998</v>
      </c>
      <c r="G1665" s="38">
        <v>168439</v>
      </c>
      <c r="H1665" s="40" t="s">
        <v>9284</v>
      </c>
      <c r="I1665" s="40" t="s">
        <v>9285</v>
      </c>
      <c r="J1665" s="45" t="str">
        <f t="shared" si="25"/>
        <v/>
      </c>
    </row>
    <row r="1666" spans="1:10" x14ac:dyDescent="0.25">
      <c r="A1666" s="43">
        <v>44978</v>
      </c>
      <c r="B1666" s="40" t="s">
        <v>12427</v>
      </c>
      <c r="C1666" s="40" t="s">
        <v>8992</v>
      </c>
      <c r="D1666" s="40" t="s">
        <v>10504</v>
      </c>
      <c r="E1666" s="38">
        <v>3102842</v>
      </c>
      <c r="F1666" s="42" t="s">
        <v>8998</v>
      </c>
      <c r="G1666" s="38">
        <v>310284</v>
      </c>
      <c r="H1666" s="40" t="s">
        <v>9072</v>
      </c>
      <c r="I1666" s="40" t="s">
        <v>9073</v>
      </c>
      <c r="J1666" s="45" t="str">
        <f t="shared" si="25"/>
        <v/>
      </c>
    </row>
    <row r="1667" spans="1:10" x14ac:dyDescent="0.25">
      <c r="A1667" s="43">
        <v>44978</v>
      </c>
      <c r="B1667" s="40" t="s">
        <v>12429</v>
      </c>
      <c r="C1667" s="40" t="s">
        <v>8992</v>
      </c>
      <c r="D1667" s="40" t="s">
        <v>12430</v>
      </c>
      <c r="E1667" s="38">
        <v>2065685</v>
      </c>
      <c r="F1667" s="42" t="s">
        <v>8998</v>
      </c>
      <c r="G1667" s="38">
        <v>206569</v>
      </c>
      <c r="H1667" s="40" t="s">
        <v>10921</v>
      </c>
      <c r="I1667" s="40" t="s">
        <v>10922</v>
      </c>
      <c r="J1667" s="45" t="str">
        <f t="shared" si="25"/>
        <v/>
      </c>
    </row>
    <row r="1668" spans="1:10" x14ac:dyDescent="0.25">
      <c r="A1668" s="43">
        <v>44978</v>
      </c>
      <c r="B1668" s="40" t="s">
        <v>12431</v>
      </c>
      <c r="C1668" s="40" t="s">
        <v>8992</v>
      </c>
      <c r="D1668" s="40" t="s">
        <v>12432</v>
      </c>
      <c r="E1668" s="38">
        <v>1060500</v>
      </c>
      <c r="F1668" s="42" t="s">
        <v>8998</v>
      </c>
      <c r="G1668" s="38">
        <v>106050</v>
      </c>
      <c r="H1668" s="40" t="s">
        <v>9001</v>
      </c>
      <c r="I1668" s="40" t="s">
        <v>9002</v>
      </c>
      <c r="J1668" s="45" t="str">
        <f t="shared" si="25"/>
        <v/>
      </c>
    </row>
    <row r="1669" spans="1:10" x14ac:dyDescent="0.25">
      <c r="A1669" s="43">
        <v>44978</v>
      </c>
      <c r="B1669" s="40" t="s">
        <v>12433</v>
      </c>
      <c r="C1669" s="40" t="s">
        <v>8992</v>
      </c>
      <c r="D1669" s="40" t="s">
        <v>12434</v>
      </c>
      <c r="E1669" s="38">
        <v>962485</v>
      </c>
      <c r="F1669" s="42" t="s">
        <v>8998</v>
      </c>
      <c r="G1669" s="38">
        <v>96249</v>
      </c>
      <c r="H1669" s="40" t="s">
        <v>9001</v>
      </c>
      <c r="I1669" s="40" t="s">
        <v>9002</v>
      </c>
      <c r="J1669" s="45" t="str">
        <f t="shared" ref="J1669:J1732" si="26">IF(E1669&lt;0,"ht","")</f>
        <v/>
      </c>
    </row>
    <row r="1670" spans="1:10" x14ac:dyDescent="0.25">
      <c r="A1670" s="43">
        <v>44978</v>
      </c>
      <c r="B1670" s="40" t="s">
        <v>12435</v>
      </c>
      <c r="C1670" s="40" t="s">
        <v>8992</v>
      </c>
      <c r="D1670" s="40" t="s">
        <v>12436</v>
      </c>
      <c r="E1670" s="38">
        <v>868975</v>
      </c>
      <c r="F1670" s="42" t="s">
        <v>8998</v>
      </c>
      <c r="G1670" s="38">
        <v>86898</v>
      </c>
      <c r="H1670" s="40" t="s">
        <v>9001</v>
      </c>
      <c r="I1670" s="40" t="s">
        <v>9002</v>
      </c>
      <c r="J1670" s="45" t="str">
        <f t="shared" si="26"/>
        <v/>
      </c>
    </row>
    <row r="1671" spans="1:10" x14ac:dyDescent="0.25">
      <c r="A1671" s="43">
        <v>44978</v>
      </c>
      <c r="B1671" s="40" t="s">
        <v>12437</v>
      </c>
      <c r="C1671" s="40" t="s">
        <v>8992</v>
      </c>
      <c r="D1671" s="40" t="s">
        <v>12438</v>
      </c>
      <c r="E1671" s="38">
        <v>517701</v>
      </c>
      <c r="F1671" s="42" t="s">
        <v>8998</v>
      </c>
      <c r="G1671" s="38">
        <v>51770</v>
      </c>
      <c r="H1671" s="40" t="s">
        <v>9001</v>
      </c>
      <c r="I1671" s="40" t="s">
        <v>9002</v>
      </c>
      <c r="J1671" s="45" t="str">
        <f t="shared" si="26"/>
        <v/>
      </c>
    </row>
    <row r="1672" spans="1:10" x14ac:dyDescent="0.25">
      <c r="A1672" s="43">
        <v>44978</v>
      </c>
      <c r="B1672" s="40" t="s">
        <v>12439</v>
      </c>
      <c r="C1672" s="40" t="s">
        <v>8992</v>
      </c>
      <c r="D1672" s="40" t="s">
        <v>12440</v>
      </c>
      <c r="E1672" s="38">
        <v>618065</v>
      </c>
      <c r="F1672" s="42" t="s">
        <v>8998</v>
      </c>
      <c r="G1672" s="38">
        <v>61807</v>
      </c>
      <c r="H1672" s="40" t="s">
        <v>9001</v>
      </c>
      <c r="I1672" s="40" t="s">
        <v>9002</v>
      </c>
      <c r="J1672" s="45" t="str">
        <f t="shared" si="26"/>
        <v/>
      </c>
    </row>
    <row r="1673" spans="1:10" x14ac:dyDescent="0.25">
      <c r="A1673" s="43">
        <v>44978</v>
      </c>
      <c r="B1673" s="40" t="s">
        <v>12441</v>
      </c>
      <c r="C1673" s="40" t="s">
        <v>8992</v>
      </c>
      <c r="D1673" s="40" t="s">
        <v>12442</v>
      </c>
      <c r="E1673" s="38">
        <v>1173355</v>
      </c>
      <c r="F1673" s="42" t="s">
        <v>8998</v>
      </c>
      <c r="G1673" s="38">
        <v>117336</v>
      </c>
      <c r="H1673" s="40" t="s">
        <v>9001</v>
      </c>
      <c r="I1673" s="40" t="s">
        <v>9002</v>
      </c>
      <c r="J1673" s="45" t="str">
        <f t="shared" si="26"/>
        <v/>
      </c>
    </row>
    <row r="1674" spans="1:10" x14ac:dyDescent="0.25">
      <c r="A1674" s="43">
        <v>44979</v>
      </c>
      <c r="B1674" s="40" t="s">
        <v>9195</v>
      </c>
      <c r="C1674" s="40" t="s">
        <v>12443</v>
      </c>
      <c r="D1674" s="40" t="s">
        <v>12444</v>
      </c>
      <c r="E1674" s="38">
        <v>-222116</v>
      </c>
      <c r="F1674" s="42" t="s">
        <v>8998</v>
      </c>
      <c r="G1674" s="38">
        <v>-22212</v>
      </c>
      <c r="H1674" s="40" t="s">
        <v>9327</v>
      </c>
      <c r="I1674" s="40" t="s">
        <v>9328</v>
      </c>
      <c r="J1674" s="45" t="str">
        <f t="shared" si="26"/>
        <v>ht</v>
      </c>
    </row>
    <row r="1675" spans="1:10" x14ac:dyDescent="0.25">
      <c r="A1675" s="43">
        <v>44979</v>
      </c>
      <c r="B1675" s="40" t="s">
        <v>9199</v>
      </c>
      <c r="C1675" s="40" t="s">
        <v>12443</v>
      </c>
      <c r="D1675" s="40" t="s">
        <v>12444</v>
      </c>
      <c r="E1675" s="38">
        <v>-297000</v>
      </c>
      <c r="F1675" s="42" t="s">
        <v>9114</v>
      </c>
      <c r="G1675" s="38">
        <v>-23760</v>
      </c>
      <c r="H1675" s="40" t="s">
        <v>9327</v>
      </c>
      <c r="I1675" s="40" t="s">
        <v>9328</v>
      </c>
      <c r="J1675" s="45" t="str">
        <f t="shared" si="26"/>
        <v>ht</v>
      </c>
    </row>
    <row r="1676" spans="1:10" x14ac:dyDescent="0.25">
      <c r="A1676" s="43">
        <v>44979</v>
      </c>
      <c r="B1676" s="40" t="s">
        <v>9494</v>
      </c>
      <c r="C1676" s="40" t="s">
        <v>9438</v>
      </c>
      <c r="D1676" s="40" t="s">
        <v>8994</v>
      </c>
      <c r="E1676" s="38">
        <v>-1212750</v>
      </c>
      <c r="F1676" s="42" t="s">
        <v>8998</v>
      </c>
      <c r="G1676" s="38">
        <v>-121275</v>
      </c>
      <c r="H1676" s="40" t="s">
        <v>9439</v>
      </c>
      <c r="I1676" s="40" t="s">
        <v>9440</v>
      </c>
      <c r="J1676" s="45" t="str">
        <f t="shared" si="26"/>
        <v>ht</v>
      </c>
    </row>
    <row r="1677" spans="1:10" x14ac:dyDescent="0.25">
      <c r="A1677" s="43">
        <v>44979</v>
      </c>
      <c r="B1677" s="40" t="s">
        <v>9568</v>
      </c>
      <c r="C1677" s="40" t="s">
        <v>12445</v>
      </c>
      <c r="D1677" s="40" t="s">
        <v>12446</v>
      </c>
      <c r="E1677" s="38">
        <v>-462828</v>
      </c>
      <c r="F1677" s="42" t="s">
        <v>9114</v>
      </c>
      <c r="G1677" s="38">
        <v>-37026</v>
      </c>
      <c r="H1677" s="40" t="s">
        <v>9747</v>
      </c>
      <c r="I1677" s="40" t="s">
        <v>9748</v>
      </c>
      <c r="J1677" s="45" t="str">
        <f t="shared" si="26"/>
        <v>ht</v>
      </c>
    </row>
    <row r="1678" spans="1:10" x14ac:dyDescent="0.25">
      <c r="A1678" s="43">
        <v>44979</v>
      </c>
      <c r="B1678" s="40" t="s">
        <v>9570</v>
      </c>
      <c r="C1678" s="40" t="s">
        <v>12445</v>
      </c>
      <c r="D1678" s="40" t="s">
        <v>12446</v>
      </c>
      <c r="E1678" s="38">
        <v>-119066</v>
      </c>
      <c r="F1678" s="42" t="s">
        <v>8998</v>
      </c>
      <c r="G1678" s="38">
        <v>-11907</v>
      </c>
      <c r="H1678" s="40" t="s">
        <v>9747</v>
      </c>
      <c r="I1678" s="40" t="s">
        <v>9748</v>
      </c>
      <c r="J1678" s="45" t="str">
        <f t="shared" si="26"/>
        <v>ht</v>
      </c>
    </row>
    <row r="1679" spans="1:10" x14ac:dyDescent="0.25">
      <c r="A1679" s="43">
        <v>44979</v>
      </c>
      <c r="B1679" s="40" t="s">
        <v>9965</v>
      </c>
      <c r="C1679" s="40" t="s">
        <v>10562</v>
      </c>
      <c r="D1679" s="40" t="s">
        <v>12447</v>
      </c>
      <c r="E1679" s="38">
        <v>-91068</v>
      </c>
      <c r="F1679" s="42" t="s">
        <v>9114</v>
      </c>
      <c r="G1679" s="38">
        <v>-7285</v>
      </c>
      <c r="H1679" s="40" t="s">
        <v>9284</v>
      </c>
      <c r="I1679" s="40" t="s">
        <v>9285</v>
      </c>
      <c r="J1679" s="45" t="str">
        <f t="shared" si="26"/>
        <v>ht</v>
      </c>
    </row>
    <row r="1680" spans="1:10" x14ac:dyDescent="0.25">
      <c r="A1680" s="43">
        <v>44979</v>
      </c>
      <c r="B1680" s="40" t="s">
        <v>9966</v>
      </c>
      <c r="C1680" s="40" t="s">
        <v>10562</v>
      </c>
      <c r="D1680" s="40" t="s">
        <v>12448</v>
      </c>
      <c r="E1680" s="38">
        <v>-273166</v>
      </c>
      <c r="F1680" s="42" t="s">
        <v>9114</v>
      </c>
      <c r="G1680" s="38">
        <v>-21853</v>
      </c>
      <c r="H1680" s="40" t="s">
        <v>9284</v>
      </c>
      <c r="I1680" s="40" t="s">
        <v>9285</v>
      </c>
      <c r="J1680" s="45" t="str">
        <f t="shared" si="26"/>
        <v>ht</v>
      </c>
    </row>
    <row r="1681" spans="1:10" x14ac:dyDescent="0.25">
      <c r="A1681" s="43">
        <v>44979</v>
      </c>
      <c r="B1681" s="40" t="s">
        <v>9967</v>
      </c>
      <c r="C1681" s="40" t="s">
        <v>10562</v>
      </c>
      <c r="D1681" s="40" t="s">
        <v>12449</v>
      </c>
      <c r="E1681" s="38">
        <v>-877215</v>
      </c>
      <c r="F1681" s="42" t="s">
        <v>9114</v>
      </c>
      <c r="G1681" s="38">
        <v>-70177</v>
      </c>
      <c r="H1681" s="40" t="s">
        <v>9284</v>
      </c>
      <c r="I1681" s="40" t="s">
        <v>9285</v>
      </c>
      <c r="J1681" s="45" t="str">
        <f t="shared" si="26"/>
        <v>ht</v>
      </c>
    </row>
    <row r="1682" spans="1:10" x14ac:dyDescent="0.25">
      <c r="A1682" s="43">
        <v>44979</v>
      </c>
      <c r="B1682" s="40" t="s">
        <v>12166</v>
      </c>
      <c r="C1682" s="40" t="s">
        <v>9443</v>
      </c>
      <c r="D1682" s="40" t="s">
        <v>12450</v>
      </c>
      <c r="E1682" s="38">
        <v>-91067</v>
      </c>
      <c r="F1682" s="42" t="s">
        <v>8998</v>
      </c>
      <c r="G1682" s="38">
        <v>-9107</v>
      </c>
      <c r="H1682" s="40" t="s">
        <v>9001</v>
      </c>
      <c r="I1682" s="40" t="s">
        <v>9002</v>
      </c>
      <c r="J1682" s="45" t="str">
        <f t="shared" si="26"/>
        <v>ht</v>
      </c>
    </row>
    <row r="1683" spans="1:10" x14ac:dyDescent="0.25">
      <c r="A1683" s="43">
        <v>44979</v>
      </c>
      <c r="B1683" s="40" t="s">
        <v>12187</v>
      </c>
      <c r="C1683" s="40" t="s">
        <v>9443</v>
      </c>
      <c r="D1683" s="40" t="s">
        <v>12451</v>
      </c>
      <c r="E1683" s="38">
        <v>-90689</v>
      </c>
      <c r="F1683" s="42" t="s">
        <v>8998</v>
      </c>
      <c r="G1683" s="38">
        <v>-9069</v>
      </c>
      <c r="H1683" s="40" t="s">
        <v>9001</v>
      </c>
      <c r="I1683" s="40" t="s">
        <v>9002</v>
      </c>
      <c r="J1683" s="45" t="str">
        <f t="shared" si="26"/>
        <v>ht</v>
      </c>
    </row>
    <row r="1684" spans="1:10" x14ac:dyDescent="0.25">
      <c r="A1684" s="43">
        <v>44979</v>
      </c>
      <c r="B1684" s="40" t="s">
        <v>12452</v>
      </c>
      <c r="C1684" s="40" t="s">
        <v>8992</v>
      </c>
      <c r="D1684" s="40" t="s">
        <v>12453</v>
      </c>
      <c r="E1684" s="38">
        <v>1924970</v>
      </c>
      <c r="F1684" s="42" t="s">
        <v>8998</v>
      </c>
      <c r="G1684" s="38">
        <v>192497</v>
      </c>
      <c r="H1684" s="40" t="s">
        <v>9398</v>
      </c>
      <c r="I1684" s="40" t="s">
        <v>9399</v>
      </c>
      <c r="J1684" s="45" t="str">
        <f t="shared" si="26"/>
        <v/>
      </c>
    </row>
    <row r="1685" spans="1:10" x14ac:dyDescent="0.25">
      <c r="A1685" s="43">
        <v>44979</v>
      </c>
      <c r="B1685" s="40" t="s">
        <v>12454</v>
      </c>
      <c r="C1685" s="40" t="s">
        <v>8992</v>
      </c>
      <c r="D1685" s="40" t="s">
        <v>12455</v>
      </c>
      <c r="E1685" s="38">
        <v>222116</v>
      </c>
      <c r="F1685" s="42" t="s">
        <v>8998</v>
      </c>
      <c r="G1685" s="38">
        <v>22212</v>
      </c>
      <c r="H1685" s="40" t="s">
        <v>9001</v>
      </c>
      <c r="I1685" s="40" t="s">
        <v>9002</v>
      </c>
      <c r="J1685" s="45" t="str">
        <f t="shared" si="26"/>
        <v/>
      </c>
    </row>
    <row r="1686" spans="1:10" x14ac:dyDescent="0.25">
      <c r="A1686" s="43">
        <v>44979</v>
      </c>
      <c r="B1686" s="40" t="s">
        <v>12456</v>
      </c>
      <c r="C1686" s="40" t="s">
        <v>8992</v>
      </c>
      <c r="D1686" s="40" t="s">
        <v>12457</v>
      </c>
      <c r="E1686" s="38">
        <v>1109206</v>
      </c>
      <c r="F1686" s="42" t="s">
        <v>8998</v>
      </c>
      <c r="G1686" s="38">
        <v>110921</v>
      </c>
      <c r="H1686" s="40" t="s">
        <v>9001</v>
      </c>
      <c r="I1686" s="40" t="s">
        <v>9002</v>
      </c>
      <c r="J1686" s="45" t="str">
        <f t="shared" si="26"/>
        <v/>
      </c>
    </row>
    <row r="1687" spans="1:10" x14ac:dyDescent="0.25">
      <c r="A1687" s="43">
        <v>44979</v>
      </c>
      <c r="B1687" s="40" t="s">
        <v>12458</v>
      </c>
      <c r="C1687" s="40" t="s">
        <v>8992</v>
      </c>
      <c r="D1687" s="40" t="s">
        <v>12459</v>
      </c>
      <c r="E1687" s="38">
        <v>3376970</v>
      </c>
      <c r="F1687" s="42" t="s">
        <v>8998</v>
      </c>
      <c r="G1687" s="38">
        <v>337697</v>
      </c>
      <c r="H1687" s="40" t="s">
        <v>9394</v>
      </c>
      <c r="I1687" s="40" t="s">
        <v>9395</v>
      </c>
      <c r="J1687" s="45" t="str">
        <f t="shared" si="26"/>
        <v/>
      </c>
    </row>
    <row r="1688" spans="1:10" x14ac:dyDescent="0.25">
      <c r="A1688" s="43">
        <v>44979</v>
      </c>
      <c r="B1688" s="40" t="s">
        <v>12460</v>
      </c>
      <c r="C1688" s="40" t="s">
        <v>8992</v>
      </c>
      <c r="D1688" s="40" t="s">
        <v>12461</v>
      </c>
      <c r="E1688" s="38">
        <v>704013</v>
      </c>
      <c r="F1688" s="42" t="s">
        <v>8998</v>
      </c>
      <c r="G1688" s="38">
        <v>70401</v>
      </c>
      <c r="H1688" s="40" t="s">
        <v>9001</v>
      </c>
      <c r="I1688" s="40" t="s">
        <v>9002</v>
      </c>
      <c r="J1688" s="45" t="str">
        <f t="shared" si="26"/>
        <v/>
      </c>
    </row>
    <row r="1689" spans="1:10" x14ac:dyDescent="0.25">
      <c r="A1689" s="43">
        <v>44979</v>
      </c>
      <c r="B1689" s="40" t="s">
        <v>12462</v>
      </c>
      <c r="C1689" s="40" t="s">
        <v>8992</v>
      </c>
      <c r="D1689" s="40" t="s">
        <v>12463</v>
      </c>
      <c r="E1689" s="38">
        <v>2745820</v>
      </c>
      <c r="F1689" s="42" t="s">
        <v>8998</v>
      </c>
      <c r="G1689" s="38">
        <v>274582</v>
      </c>
      <c r="H1689" s="40" t="s">
        <v>9747</v>
      </c>
      <c r="I1689" s="40" t="s">
        <v>9748</v>
      </c>
      <c r="J1689" s="45" t="str">
        <f t="shared" si="26"/>
        <v/>
      </c>
    </row>
    <row r="1690" spans="1:10" x14ac:dyDescent="0.25">
      <c r="A1690" s="43">
        <v>44979</v>
      </c>
      <c r="B1690" s="40" t="s">
        <v>12464</v>
      </c>
      <c r="C1690" s="40" t="s">
        <v>8992</v>
      </c>
      <c r="D1690" s="40" t="s">
        <v>12465</v>
      </c>
      <c r="E1690" s="38">
        <v>1279643</v>
      </c>
      <c r="F1690" s="42" t="s">
        <v>8998</v>
      </c>
      <c r="G1690" s="38">
        <v>127964</v>
      </c>
      <c r="H1690" s="40" t="s">
        <v>9001</v>
      </c>
      <c r="I1690" s="40" t="s">
        <v>9002</v>
      </c>
      <c r="J1690" s="45" t="str">
        <f t="shared" si="26"/>
        <v/>
      </c>
    </row>
    <row r="1691" spans="1:10" x14ac:dyDescent="0.25">
      <c r="A1691" s="43">
        <v>44979</v>
      </c>
      <c r="B1691" s="40" t="s">
        <v>12466</v>
      </c>
      <c r="C1691" s="40" t="s">
        <v>8992</v>
      </c>
      <c r="D1691" s="40" t="s">
        <v>12467</v>
      </c>
      <c r="E1691" s="38">
        <v>1530553</v>
      </c>
      <c r="F1691" s="42" t="s">
        <v>8998</v>
      </c>
      <c r="G1691" s="38">
        <v>153055</v>
      </c>
      <c r="H1691" s="40" t="s">
        <v>9001</v>
      </c>
      <c r="I1691" s="40" t="s">
        <v>9002</v>
      </c>
      <c r="J1691" s="45" t="str">
        <f t="shared" si="26"/>
        <v/>
      </c>
    </row>
    <row r="1692" spans="1:10" x14ac:dyDescent="0.25">
      <c r="A1692" s="43">
        <v>44979</v>
      </c>
      <c r="B1692" s="40" t="s">
        <v>12468</v>
      </c>
      <c r="C1692" s="40" t="s">
        <v>8992</v>
      </c>
      <c r="D1692" s="40" t="s">
        <v>12469</v>
      </c>
      <c r="E1692" s="38">
        <v>553467</v>
      </c>
      <c r="F1692" s="42" t="s">
        <v>8998</v>
      </c>
      <c r="G1692" s="38">
        <v>55347</v>
      </c>
      <c r="H1692" s="40" t="s">
        <v>9001</v>
      </c>
      <c r="I1692" s="40" t="s">
        <v>9002</v>
      </c>
      <c r="J1692" s="45" t="str">
        <f t="shared" si="26"/>
        <v/>
      </c>
    </row>
    <row r="1693" spans="1:10" x14ac:dyDescent="0.25">
      <c r="A1693" s="43">
        <v>44979</v>
      </c>
      <c r="B1693" s="40" t="s">
        <v>12470</v>
      </c>
      <c r="C1693" s="40" t="s">
        <v>8992</v>
      </c>
      <c r="D1693" s="40" t="s">
        <v>12471</v>
      </c>
      <c r="E1693" s="38">
        <v>951239</v>
      </c>
      <c r="F1693" s="42" t="s">
        <v>8998</v>
      </c>
      <c r="G1693" s="38">
        <v>95124</v>
      </c>
      <c r="H1693" s="40" t="s">
        <v>9001</v>
      </c>
      <c r="I1693" s="40" t="s">
        <v>9002</v>
      </c>
      <c r="J1693" s="45" t="str">
        <f t="shared" si="26"/>
        <v/>
      </c>
    </row>
    <row r="1694" spans="1:10" x14ac:dyDescent="0.25">
      <c r="A1694" s="43">
        <v>44979</v>
      </c>
      <c r="B1694" s="40" t="s">
        <v>12472</v>
      </c>
      <c r="C1694" s="40" t="s">
        <v>8992</v>
      </c>
      <c r="D1694" s="40" t="s">
        <v>12473</v>
      </c>
      <c r="E1694" s="38">
        <v>928504</v>
      </c>
      <c r="F1694" s="42" t="s">
        <v>8998</v>
      </c>
      <c r="G1694" s="38">
        <v>92850</v>
      </c>
      <c r="H1694" s="40" t="s">
        <v>9001</v>
      </c>
      <c r="I1694" s="40" t="s">
        <v>9002</v>
      </c>
      <c r="J1694" s="45" t="str">
        <f t="shared" si="26"/>
        <v/>
      </c>
    </row>
    <row r="1695" spans="1:10" x14ac:dyDescent="0.25">
      <c r="A1695" s="43">
        <v>44979</v>
      </c>
      <c r="B1695" s="40" t="s">
        <v>12474</v>
      </c>
      <c r="C1695" s="40" t="s">
        <v>8992</v>
      </c>
      <c r="D1695" s="40" t="s">
        <v>12475</v>
      </c>
      <c r="E1695" s="38">
        <v>555290</v>
      </c>
      <c r="F1695" s="42" t="s">
        <v>8998</v>
      </c>
      <c r="G1695" s="38">
        <v>55529</v>
      </c>
      <c r="H1695" s="40" t="s">
        <v>9001</v>
      </c>
      <c r="I1695" s="40" t="s">
        <v>9002</v>
      </c>
      <c r="J1695" s="45" t="str">
        <f t="shared" si="26"/>
        <v/>
      </c>
    </row>
    <row r="1696" spans="1:10" x14ac:dyDescent="0.25">
      <c r="A1696" s="43">
        <v>44979</v>
      </c>
      <c r="B1696" s="40" t="s">
        <v>12476</v>
      </c>
      <c r="C1696" s="40" t="s">
        <v>8992</v>
      </c>
      <c r="D1696" s="40" t="s">
        <v>12477</v>
      </c>
      <c r="E1696" s="38">
        <v>1322489</v>
      </c>
      <c r="F1696" s="42" t="s">
        <v>8998</v>
      </c>
      <c r="G1696" s="38">
        <v>132249</v>
      </c>
      <c r="H1696" s="40" t="s">
        <v>9001</v>
      </c>
      <c r="I1696" s="40" t="s">
        <v>9002</v>
      </c>
      <c r="J1696" s="45" t="str">
        <f t="shared" si="26"/>
        <v/>
      </c>
    </row>
    <row r="1697" spans="1:10" x14ac:dyDescent="0.25">
      <c r="A1697" s="43">
        <v>44979</v>
      </c>
      <c r="B1697" s="40" t="s">
        <v>12478</v>
      </c>
      <c r="C1697" s="40" t="s">
        <v>8992</v>
      </c>
      <c r="D1697" s="40" t="s">
        <v>12479</v>
      </c>
      <c r="E1697" s="38">
        <v>648900</v>
      </c>
      <c r="F1697" s="42" t="s">
        <v>8998</v>
      </c>
      <c r="G1697" s="38">
        <v>64890</v>
      </c>
      <c r="H1697" s="40" t="s">
        <v>9001</v>
      </c>
      <c r="I1697" s="40" t="s">
        <v>9002</v>
      </c>
      <c r="J1697" s="45" t="str">
        <f t="shared" si="26"/>
        <v/>
      </c>
    </row>
    <row r="1698" spans="1:10" x14ac:dyDescent="0.25">
      <c r="A1698" s="43">
        <v>44979</v>
      </c>
      <c r="B1698" s="40" t="s">
        <v>12480</v>
      </c>
      <c r="C1698" s="40" t="s">
        <v>8992</v>
      </c>
      <c r="D1698" s="40" t="s">
        <v>12481</v>
      </c>
      <c r="E1698" s="38">
        <v>1696405</v>
      </c>
      <c r="F1698" s="42" t="s">
        <v>8998</v>
      </c>
      <c r="G1698" s="38">
        <v>169641</v>
      </c>
      <c r="H1698" s="40" t="s">
        <v>9001</v>
      </c>
      <c r="I1698" s="40" t="s">
        <v>9002</v>
      </c>
      <c r="J1698" s="45" t="str">
        <f t="shared" si="26"/>
        <v/>
      </c>
    </row>
    <row r="1699" spans="1:10" x14ac:dyDescent="0.25">
      <c r="A1699" s="43">
        <v>44979</v>
      </c>
      <c r="B1699" s="40" t="s">
        <v>12482</v>
      </c>
      <c r="C1699" s="40" t="s">
        <v>8992</v>
      </c>
      <c r="D1699" s="40" t="s">
        <v>12483</v>
      </c>
      <c r="E1699" s="38">
        <v>648900</v>
      </c>
      <c r="F1699" s="42" t="s">
        <v>8998</v>
      </c>
      <c r="G1699" s="38">
        <v>64890</v>
      </c>
      <c r="H1699" s="40" t="s">
        <v>9001</v>
      </c>
      <c r="I1699" s="40" t="s">
        <v>9002</v>
      </c>
      <c r="J1699" s="45" t="str">
        <f t="shared" si="26"/>
        <v/>
      </c>
    </row>
    <row r="1700" spans="1:10" x14ac:dyDescent="0.25">
      <c r="A1700" s="43">
        <v>44979</v>
      </c>
      <c r="B1700" s="40" t="s">
        <v>12484</v>
      </c>
      <c r="C1700" s="40" t="s">
        <v>8992</v>
      </c>
      <c r="D1700" s="40" t="s">
        <v>12485</v>
      </c>
      <c r="E1700" s="38">
        <v>521385</v>
      </c>
      <c r="F1700" s="42" t="s">
        <v>8998</v>
      </c>
      <c r="G1700" s="38">
        <v>52139</v>
      </c>
      <c r="H1700" s="40" t="s">
        <v>9001</v>
      </c>
      <c r="I1700" s="40" t="s">
        <v>9002</v>
      </c>
      <c r="J1700" s="45" t="str">
        <f t="shared" si="26"/>
        <v/>
      </c>
    </row>
    <row r="1701" spans="1:10" x14ac:dyDescent="0.25">
      <c r="A1701" s="43">
        <v>44979</v>
      </c>
      <c r="B1701" s="40" t="s">
        <v>12486</v>
      </c>
      <c r="C1701" s="40" t="s">
        <v>8992</v>
      </c>
      <c r="D1701" s="40" t="s">
        <v>12487</v>
      </c>
      <c r="E1701" s="38">
        <v>951239</v>
      </c>
      <c r="F1701" s="42" t="s">
        <v>8998</v>
      </c>
      <c r="G1701" s="38">
        <v>95124</v>
      </c>
      <c r="H1701" s="40" t="s">
        <v>9001</v>
      </c>
      <c r="I1701" s="40" t="s">
        <v>9002</v>
      </c>
      <c r="J1701" s="45" t="str">
        <f t="shared" si="26"/>
        <v/>
      </c>
    </row>
    <row r="1702" spans="1:10" x14ac:dyDescent="0.25">
      <c r="A1702" s="43">
        <v>44979</v>
      </c>
      <c r="B1702" s="40" t="s">
        <v>12488</v>
      </c>
      <c r="C1702" s="40" t="s">
        <v>8992</v>
      </c>
      <c r="D1702" s="40" t="s">
        <v>9658</v>
      </c>
      <c r="E1702" s="38">
        <v>1869548</v>
      </c>
      <c r="F1702" s="42" t="s">
        <v>8998</v>
      </c>
      <c r="G1702" s="38">
        <v>186955</v>
      </c>
      <c r="H1702" s="40" t="s">
        <v>9284</v>
      </c>
      <c r="I1702" s="40" t="s">
        <v>9285</v>
      </c>
      <c r="J1702" s="45" t="str">
        <f t="shared" si="26"/>
        <v/>
      </c>
    </row>
    <row r="1703" spans="1:10" x14ac:dyDescent="0.25">
      <c r="A1703" s="43">
        <v>44979</v>
      </c>
      <c r="B1703" s="40" t="s">
        <v>12489</v>
      </c>
      <c r="C1703" s="40" t="s">
        <v>8992</v>
      </c>
      <c r="D1703" s="40" t="s">
        <v>12490</v>
      </c>
      <c r="E1703" s="38">
        <v>2628355</v>
      </c>
      <c r="F1703" s="42" t="s">
        <v>8998</v>
      </c>
      <c r="G1703" s="38">
        <v>262836</v>
      </c>
      <c r="H1703" s="40" t="s">
        <v>9619</v>
      </c>
      <c r="I1703" s="40" t="s">
        <v>9620</v>
      </c>
      <c r="J1703" s="45" t="str">
        <f t="shared" si="26"/>
        <v/>
      </c>
    </row>
    <row r="1704" spans="1:10" x14ac:dyDescent="0.25">
      <c r="A1704" s="43">
        <v>44979</v>
      </c>
      <c r="B1704" s="40" t="s">
        <v>12491</v>
      </c>
      <c r="C1704" s="40" t="s">
        <v>8992</v>
      </c>
      <c r="D1704" s="40" t="s">
        <v>12492</v>
      </c>
      <c r="E1704" s="38">
        <v>1924970</v>
      </c>
      <c r="F1704" s="42" t="s">
        <v>8998</v>
      </c>
      <c r="G1704" s="38">
        <v>192497</v>
      </c>
      <c r="H1704" s="40" t="s">
        <v>9613</v>
      </c>
      <c r="I1704" s="40" t="s">
        <v>9614</v>
      </c>
      <c r="J1704" s="45" t="str">
        <f t="shared" si="26"/>
        <v/>
      </c>
    </row>
    <row r="1705" spans="1:10" x14ac:dyDescent="0.25">
      <c r="A1705" s="43">
        <v>44979</v>
      </c>
      <c r="B1705" s="40" t="s">
        <v>12493</v>
      </c>
      <c r="C1705" s="40" t="s">
        <v>8992</v>
      </c>
      <c r="D1705" s="40" t="s">
        <v>12494</v>
      </c>
      <c r="E1705" s="38">
        <v>2023910</v>
      </c>
      <c r="F1705" s="42" t="s">
        <v>8998</v>
      </c>
      <c r="G1705" s="38">
        <v>202391</v>
      </c>
      <c r="H1705" s="40" t="s">
        <v>10320</v>
      </c>
      <c r="I1705" s="40" t="s">
        <v>10321</v>
      </c>
      <c r="J1705" s="45" t="str">
        <f t="shared" si="26"/>
        <v/>
      </c>
    </row>
    <row r="1706" spans="1:10" x14ac:dyDescent="0.25">
      <c r="A1706" s="43">
        <v>44979</v>
      </c>
      <c r="B1706" s="40" t="s">
        <v>12495</v>
      </c>
      <c r="C1706" s="40" t="s">
        <v>8992</v>
      </c>
      <c r="D1706" s="40" t="s">
        <v>12496</v>
      </c>
      <c r="E1706" s="38">
        <v>415676</v>
      </c>
      <c r="F1706" s="42" t="s">
        <v>8998</v>
      </c>
      <c r="G1706" s="38">
        <v>41568</v>
      </c>
      <c r="H1706" s="40" t="s">
        <v>11446</v>
      </c>
      <c r="I1706" s="40" t="s">
        <v>11447</v>
      </c>
      <c r="J1706" s="45" t="str">
        <f t="shared" si="26"/>
        <v/>
      </c>
    </row>
    <row r="1707" spans="1:10" x14ac:dyDescent="0.25">
      <c r="A1707" s="43">
        <v>44979</v>
      </c>
      <c r="B1707" s="40" t="s">
        <v>12497</v>
      </c>
      <c r="C1707" s="40" t="s">
        <v>8992</v>
      </c>
      <c r="D1707" s="40" t="s">
        <v>12498</v>
      </c>
      <c r="E1707" s="38">
        <v>1329640</v>
      </c>
      <c r="F1707" s="42" t="s">
        <v>8998</v>
      </c>
      <c r="G1707" s="38">
        <v>132964</v>
      </c>
      <c r="H1707" s="40" t="s">
        <v>10324</v>
      </c>
      <c r="I1707" s="40" t="s">
        <v>10325</v>
      </c>
      <c r="J1707" s="45" t="str">
        <f t="shared" si="26"/>
        <v/>
      </c>
    </row>
    <row r="1708" spans="1:10" x14ac:dyDescent="0.25">
      <c r="A1708" s="43">
        <v>44979</v>
      </c>
      <c r="B1708" s="40" t="s">
        <v>12499</v>
      </c>
      <c r="C1708" s="40" t="s">
        <v>8992</v>
      </c>
      <c r="D1708" s="40" t="s">
        <v>12500</v>
      </c>
      <c r="E1708" s="38">
        <v>1044332</v>
      </c>
      <c r="F1708" s="42" t="s">
        <v>8998</v>
      </c>
      <c r="G1708" s="38">
        <v>104433</v>
      </c>
      <c r="H1708" s="40" t="s">
        <v>9116</v>
      </c>
      <c r="I1708" s="40" t="s">
        <v>9117</v>
      </c>
      <c r="J1708" s="45" t="str">
        <f t="shared" si="26"/>
        <v/>
      </c>
    </row>
    <row r="1709" spans="1:10" x14ac:dyDescent="0.25">
      <c r="A1709" s="43">
        <v>44979</v>
      </c>
      <c r="B1709" s="40" t="s">
        <v>12501</v>
      </c>
      <c r="C1709" s="40" t="s">
        <v>8992</v>
      </c>
      <c r="D1709" s="40" t="s">
        <v>12502</v>
      </c>
      <c r="E1709" s="38">
        <v>3537370</v>
      </c>
      <c r="F1709" s="42" t="s">
        <v>8998</v>
      </c>
      <c r="G1709" s="38">
        <v>353737</v>
      </c>
      <c r="H1709" s="40" t="s">
        <v>9595</v>
      </c>
      <c r="I1709" s="40" t="s">
        <v>9596</v>
      </c>
      <c r="J1709" s="45" t="str">
        <f t="shared" si="26"/>
        <v/>
      </c>
    </row>
    <row r="1710" spans="1:10" x14ac:dyDescent="0.25">
      <c r="A1710" s="43">
        <v>44979</v>
      </c>
      <c r="B1710" s="40" t="s">
        <v>12503</v>
      </c>
      <c r="C1710" s="40" t="s">
        <v>8992</v>
      </c>
      <c r="D1710" s="40" t="s">
        <v>12504</v>
      </c>
      <c r="E1710" s="38">
        <v>1289600</v>
      </c>
      <c r="F1710" s="42" t="s">
        <v>8998</v>
      </c>
      <c r="G1710" s="38">
        <v>128960</v>
      </c>
      <c r="H1710" s="40" t="s">
        <v>9631</v>
      </c>
      <c r="I1710" s="40" t="s">
        <v>9632</v>
      </c>
      <c r="J1710" s="45" t="str">
        <f t="shared" si="26"/>
        <v/>
      </c>
    </row>
    <row r="1711" spans="1:10" x14ac:dyDescent="0.25">
      <c r="A1711" s="43">
        <v>44979</v>
      </c>
      <c r="B1711" s="40" t="s">
        <v>12505</v>
      </c>
      <c r="C1711" s="40" t="s">
        <v>8992</v>
      </c>
      <c r="D1711" s="40" t="s">
        <v>12506</v>
      </c>
      <c r="E1711" s="38">
        <v>5198000</v>
      </c>
      <c r="F1711" s="42" t="s">
        <v>8998</v>
      </c>
      <c r="G1711" s="38">
        <v>519800</v>
      </c>
      <c r="H1711" s="40" t="s">
        <v>9649</v>
      </c>
      <c r="I1711" s="40" t="s">
        <v>9650</v>
      </c>
      <c r="J1711" s="45" t="str">
        <f t="shared" si="26"/>
        <v/>
      </c>
    </row>
    <row r="1712" spans="1:10" x14ac:dyDescent="0.25">
      <c r="A1712" s="43">
        <v>44979</v>
      </c>
      <c r="B1712" s="40" t="s">
        <v>12507</v>
      </c>
      <c r="C1712" s="40" t="s">
        <v>8992</v>
      </c>
      <c r="D1712" s="40" t="s">
        <v>12508</v>
      </c>
      <c r="E1712" s="38">
        <v>3778975</v>
      </c>
      <c r="F1712" s="42" t="s">
        <v>8998</v>
      </c>
      <c r="G1712" s="38">
        <v>377898</v>
      </c>
      <c r="H1712" s="40" t="s">
        <v>9728</v>
      </c>
      <c r="I1712" s="40" t="s">
        <v>9729</v>
      </c>
      <c r="J1712" s="45" t="str">
        <f t="shared" si="26"/>
        <v/>
      </c>
    </row>
    <row r="1713" spans="1:10" x14ac:dyDescent="0.25">
      <c r="A1713" s="43">
        <v>44979</v>
      </c>
      <c r="B1713" s="40" t="s">
        <v>12509</v>
      </c>
      <c r="C1713" s="40" t="s">
        <v>8992</v>
      </c>
      <c r="D1713" s="40" t="s">
        <v>12510</v>
      </c>
      <c r="E1713" s="38">
        <v>530250</v>
      </c>
      <c r="F1713" s="42" t="s">
        <v>8998</v>
      </c>
      <c r="G1713" s="38">
        <v>53025</v>
      </c>
      <c r="H1713" s="40" t="s">
        <v>9607</v>
      </c>
      <c r="I1713" s="40" t="s">
        <v>9608</v>
      </c>
      <c r="J1713" s="45" t="str">
        <f t="shared" si="26"/>
        <v/>
      </c>
    </row>
    <row r="1714" spans="1:10" x14ac:dyDescent="0.25">
      <c r="A1714" s="43">
        <v>44979</v>
      </c>
      <c r="B1714" s="40" t="s">
        <v>12511</v>
      </c>
      <c r="C1714" s="40" t="s">
        <v>8992</v>
      </c>
      <c r="D1714" s="40" t="s">
        <v>12512</v>
      </c>
      <c r="E1714" s="38">
        <v>1102500</v>
      </c>
      <c r="F1714" s="42" t="s">
        <v>8998</v>
      </c>
      <c r="G1714" s="38">
        <v>110250</v>
      </c>
      <c r="H1714" s="40" t="s">
        <v>9625</v>
      </c>
      <c r="I1714" s="40" t="s">
        <v>9626</v>
      </c>
      <c r="J1714" s="45" t="str">
        <f t="shared" si="26"/>
        <v/>
      </c>
    </row>
    <row r="1715" spans="1:10" x14ac:dyDescent="0.25">
      <c r="A1715" s="43">
        <v>44979</v>
      </c>
      <c r="B1715" s="40" t="s">
        <v>12513</v>
      </c>
      <c r="C1715" s="40" t="s">
        <v>8992</v>
      </c>
      <c r="D1715" s="40" t="s">
        <v>12514</v>
      </c>
      <c r="E1715" s="38">
        <v>1632750</v>
      </c>
      <c r="F1715" s="42" t="s">
        <v>8998</v>
      </c>
      <c r="G1715" s="38">
        <v>163275</v>
      </c>
      <c r="H1715" s="40" t="s">
        <v>9583</v>
      </c>
      <c r="I1715" s="40" t="s">
        <v>9584</v>
      </c>
      <c r="J1715" s="45" t="str">
        <f t="shared" si="26"/>
        <v/>
      </c>
    </row>
    <row r="1716" spans="1:10" x14ac:dyDescent="0.25">
      <c r="A1716" s="43">
        <v>44979</v>
      </c>
      <c r="B1716" s="40" t="s">
        <v>12515</v>
      </c>
      <c r="C1716" s="40" t="s">
        <v>8992</v>
      </c>
      <c r="D1716" s="40" t="s">
        <v>12516</v>
      </c>
      <c r="E1716" s="38">
        <v>1632750</v>
      </c>
      <c r="F1716" s="42" t="s">
        <v>8998</v>
      </c>
      <c r="G1716" s="38">
        <v>163275</v>
      </c>
      <c r="H1716" s="40" t="s">
        <v>9619</v>
      </c>
      <c r="I1716" s="40" t="s">
        <v>9620</v>
      </c>
      <c r="J1716" s="45" t="str">
        <f t="shared" si="26"/>
        <v/>
      </c>
    </row>
    <row r="1717" spans="1:10" x14ac:dyDescent="0.25">
      <c r="A1717" s="43">
        <v>44980</v>
      </c>
      <c r="B1717" s="40" t="s">
        <v>9426</v>
      </c>
      <c r="C1717" s="40" t="s">
        <v>11137</v>
      </c>
      <c r="D1717" s="40" t="s">
        <v>12518</v>
      </c>
      <c r="E1717" s="38">
        <v>-60308</v>
      </c>
      <c r="F1717" s="42" t="s">
        <v>9114</v>
      </c>
      <c r="G1717" s="38">
        <v>-4825</v>
      </c>
      <c r="H1717" s="40" t="s">
        <v>9221</v>
      </c>
      <c r="I1717" s="40" t="s">
        <v>9222</v>
      </c>
      <c r="J1717" s="45" t="str">
        <f t="shared" si="26"/>
        <v>ht</v>
      </c>
    </row>
    <row r="1718" spans="1:10" x14ac:dyDescent="0.25">
      <c r="A1718" s="43">
        <v>44980</v>
      </c>
      <c r="B1718" s="40" t="s">
        <v>9428</v>
      </c>
      <c r="C1718" s="40" t="s">
        <v>11137</v>
      </c>
      <c r="D1718" s="40" t="s">
        <v>12519</v>
      </c>
      <c r="E1718" s="38">
        <v>-110250</v>
      </c>
      <c r="F1718" s="42" t="s">
        <v>9114</v>
      </c>
      <c r="G1718" s="38">
        <v>-8820</v>
      </c>
      <c r="H1718" s="40" t="s">
        <v>9221</v>
      </c>
      <c r="I1718" s="40" t="s">
        <v>9222</v>
      </c>
      <c r="J1718" s="45" t="str">
        <f t="shared" si="26"/>
        <v>ht</v>
      </c>
    </row>
    <row r="1719" spans="1:10" x14ac:dyDescent="0.25">
      <c r="A1719" s="43">
        <v>44980</v>
      </c>
      <c r="B1719" s="40" t="s">
        <v>9531</v>
      </c>
      <c r="C1719" s="40" t="s">
        <v>12520</v>
      </c>
      <c r="D1719" s="40" t="s">
        <v>12521</v>
      </c>
      <c r="E1719" s="38">
        <v>-110250</v>
      </c>
      <c r="F1719" s="42" t="s">
        <v>8998</v>
      </c>
      <c r="G1719" s="38">
        <v>-11025</v>
      </c>
      <c r="H1719" s="40" t="s">
        <v>9337</v>
      </c>
      <c r="I1719" s="40" t="s">
        <v>9338</v>
      </c>
      <c r="J1719" s="45" t="str">
        <f t="shared" si="26"/>
        <v>ht</v>
      </c>
    </row>
    <row r="1720" spans="1:10" x14ac:dyDescent="0.25">
      <c r="A1720" s="43">
        <v>44980</v>
      </c>
      <c r="B1720" s="40" t="s">
        <v>11010</v>
      </c>
      <c r="C1720" s="40" t="s">
        <v>10923</v>
      </c>
      <c r="D1720" s="40" t="s">
        <v>11284</v>
      </c>
      <c r="E1720" s="38">
        <v>-385690</v>
      </c>
      <c r="F1720" s="42" t="s">
        <v>8998</v>
      </c>
      <c r="G1720" s="38">
        <v>-38569</v>
      </c>
      <c r="H1720" s="40" t="s">
        <v>9072</v>
      </c>
      <c r="I1720" s="40" t="s">
        <v>9073</v>
      </c>
      <c r="J1720" s="45" t="str">
        <f t="shared" si="26"/>
        <v>ht</v>
      </c>
    </row>
    <row r="1721" spans="1:10" x14ac:dyDescent="0.25">
      <c r="A1721" s="43">
        <v>44980</v>
      </c>
      <c r="B1721" s="40" t="s">
        <v>10073</v>
      </c>
      <c r="C1721" s="40" t="s">
        <v>10562</v>
      </c>
      <c r="D1721" s="40" t="s">
        <v>12522</v>
      </c>
      <c r="E1721" s="38">
        <v>-233975</v>
      </c>
      <c r="F1721" s="42" t="s">
        <v>9114</v>
      </c>
      <c r="G1721" s="38">
        <v>-18718</v>
      </c>
      <c r="H1721" s="40" t="s">
        <v>9284</v>
      </c>
      <c r="I1721" s="40" t="s">
        <v>9285</v>
      </c>
      <c r="J1721" s="45" t="str">
        <f t="shared" si="26"/>
        <v>ht</v>
      </c>
    </row>
    <row r="1722" spans="1:10" x14ac:dyDescent="0.25">
      <c r="A1722" s="43">
        <v>44980</v>
      </c>
      <c r="B1722" s="40" t="s">
        <v>12190</v>
      </c>
      <c r="C1722" s="40" t="s">
        <v>9443</v>
      </c>
      <c r="D1722" s="40" t="s">
        <v>12523</v>
      </c>
      <c r="E1722" s="38">
        <v>-296181</v>
      </c>
      <c r="F1722" s="42" t="s">
        <v>8998</v>
      </c>
      <c r="G1722" s="38">
        <v>-29618</v>
      </c>
      <c r="H1722" s="40" t="s">
        <v>9001</v>
      </c>
      <c r="I1722" s="40" t="s">
        <v>9002</v>
      </c>
      <c r="J1722" s="45" t="str">
        <f t="shared" si="26"/>
        <v>ht</v>
      </c>
    </row>
    <row r="1723" spans="1:10" x14ac:dyDescent="0.25">
      <c r="A1723" s="43">
        <v>44980</v>
      </c>
      <c r="B1723" s="40" t="s">
        <v>12193</v>
      </c>
      <c r="C1723" s="40" t="s">
        <v>9443</v>
      </c>
      <c r="D1723" s="40" t="s">
        <v>12524</v>
      </c>
      <c r="E1723" s="38">
        <v>-146862</v>
      </c>
      <c r="F1723" s="42" t="s">
        <v>8998</v>
      </c>
      <c r="G1723" s="38">
        <v>-14686</v>
      </c>
      <c r="H1723" s="40" t="s">
        <v>9001</v>
      </c>
      <c r="I1723" s="40" t="s">
        <v>9002</v>
      </c>
      <c r="J1723" s="45" t="str">
        <f t="shared" si="26"/>
        <v>ht</v>
      </c>
    </row>
    <row r="1724" spans="1:10" x14ac:dyDescent="0.25">
      <c r="A1724" s="43">
        <v>44980</v>
      </c>
      <c r="B1724" s="40" t="s">
        <v>12194</v>
      </c>
      <c r="C1724" s="40" t="s">
        <v>9443</v>
      </c>
      <c r="D1724" s="40" t="s">
        <v>12525</v>
      </c>
      <c r="E1724" s="38">
        <v>-361968</v>
      </c>
      <c r="F1724" s="42" t="s">
        <v>8998</v>
      </c>
      <c r="G1724" s="38">
        <v>-36197</v>
      </c>
      <c r="H1724" s="40" t="s">
        <v>9001</v>
      </c>
      <c r="I1724" s="40" t="s">
        <v>9002</v>
      </c>
      <c r="J1724" s="45" t="str">
        <f t="shared" si="26"/>
        <v>ht</v>
      </c>
    </row>
    <row r="1725" spans="1:10" x14ac:dyDescent="0.25">
      <c r="A1725" s="43">
        <v>44980</v>
      </c>
      <c r="B1725" s="40" t="s">
        <v>12195</v>
      </c>
      <c r="C1725" s="40" t="s">
        <v>9443</v>
      </c>
      <c r="D1725" s="40" t="s">
        <v>12526</v>
      </c>
      <c r="E1725" s="38">
        <v>-626898</v>
      </c>
      <c r="F1725" s="42" t="s">
        <v>8998</v>
      </c>
      <c r="G1725" s="38">
        <v>-62690</v>
      </c>
      <c r="H1725" s="40" t="s">
        <v>9001</v>
      </c>
      <c r="I1725" s="40" t="s">
        <v>9002</v>
      </c>
      <c r="J1725" s="45" t="str">
        <f t="shared" si="26"/>
        <v>ht</v>
      </c>
    </row>
    <row r="1726" spans="1:10" x14ac:dyDescent="0.25">
      <c r="A1726" s="43">
        <v>44980</v>
      </c>
      <c r="B1726" s="40" t="s">
        <v>12528</v>
      </c>
      <c r="C1726" s="40" t="s">
        <v>8992</v>
      </c>
      <c r="D1726" s="40"/>
      <c r="E1726" s="38">
        <v>0</v>
      </c>
      <c r="F1726" s="42" t="s">
        <v>8998</v>
      </c>
      <c r="G1726" s="38">
        <v>0</v>
      </c>
      <c r="H1726" s="40" t="s">
        <v>9001</v>
      </c>
      <c r="I1726" s="40" t="s">
        <v>9002</v>
      </c>
      <c r="J1726" s="45" t="str">
        <f t="shared" si="26"/>
        <v/>
      </c>
    </row>
    <row r="1727" spans="1:10" x14ac:dyDescent="0.25">
      <c r="A1727" s="43">
        <v>44980</v>
      </c>
      <c r="B1727" s="40" t="s">
        <v>12529</v>
      </c>
      <c r="C1727" s="40" t="s">
        <v>8992</v>
      </c>
      <c r="D1727" s="40" t="s">
        <v>12530</v>
      </c>
      <c r="E1727" s="38">
        <v>1169043</v>
      </c>
      <c r="F1727" s="42" t="s">
        <v>8998</v>
      </c>
      <c r="G1727" s="38">
        <v>116904</v>
      </c>
      <c r="H1727" s="40" t="s">
        <v>9001</v>
      </c>
      <c r="I1727" s="40" t="s">
        <v>9002</v>
      </c>
      <c r="J1727" s="45" t="str">
        <f t="shared" si="26"/>
        <v/>
      </c>
    </row>
    <row r="1728" spans="1:10" x14ac:dyDescent="0.25">
      <c r="A1728" s="43">
        <v>44980</v>
      </c>
      <c r="B1728" s="40" t="s">
        <v>12532</v>
      </c>
      <c r="C1728" s="40" t="s">
        <v>8992</v>
      </c>
      <c r="D1728" s="40" t="s">
        <v>12533</v>
      </c>
      <c r="E1728" s="38">
        <v>2937240</v>
      </c>
      <c r="F1728" s="42" t="s">
        <v>8998</v>
      </c>
      <c r="G1728" s="38">
        <v>293724</v>
      </c>
      <c r="H1728" s="40" t="s">
        <v>9853</v>
      </c>
      <c r="I1728" s="40" t="s">
        <v>9854</v>
      </c>
      <c r="J1728" s="45" t="str">
        <f t="shared" si="26"/>
        <v/>
      </c>
    </row>
    <row r="1729" spans="1:10" x14ac:dyDescent="0.25">
      <c r="A1729" s="43">
        <v>44980</v>
      </c>
      <c r="B1729" s="40" t="s">
        <v>12534</v>
      </c>
      <c r="C1729" s="40" t="s">
        <v>8992</v>
      </c>
      <c r="D1729" s="40" t="s">
        <v>12535</v>
      </c>
      <c r="E1729" s="38">
        <v>447546</v>
      </c>
      <c r="F1729" s="42" t="s">
        <v>8998</v>
      </c>
      <c r="G1729" s="38">
        <v>44755</v>
      </c>
      <c r="H1729" s="40" t="s">
        <v>9001</v>
      </c>
      <c r="I1729" s="40" t="s">
        <v>9002</v>
      </c>
      <c r="J1729" s="45" t="str">
        <f t="shared" si="26"/>
        <v/>
      </c>
    </row>
    <row r="1730" spans="1:10" x14ac:dyDescent="0.25">
      <c r="A1730" s="43">
        <v>44980</v>
      </c>
      <c r="B1730" s="40" t="s">
        <v>11127</v>
      </c>
      <c r="C1730" s="40" t="s">
        <v>8992</v>
      </c>
      <c r="D1730" s="40" t="s">
        <v>12536</v>
      </c>
      <c r="E1730" s="38">
        <v>730946</v>
      </c>
      <c r="F1730" s="42" t="s">
        <v>8998</v>
      </c>
      <c r="G1730" s="38">
        <v>73095</v>
      </c>
      <c r="H1730" s="40" t="s">
        <v>9001</v>
      </c>
      <c r="I1730" s="40" t="s">
        <v>9002</v>
      </c>
      <c r="J1730" s="45" t="str">
        <f t="shared" si="26"/>
        <v/>
      </c>
    </row>
    <row r="1731" spans="1:10" x14ac:dyDescent="0.25">
      <c r="A1731" s="43">
        <v>44980</v>
      </c>
      <c r="B1731" s="40" t="s">
        <v>12537</v>
      </c>
      <c r="C1731" s="40" t="s">
        <v>8992</v>
      </c>
      <c r="D1731" s="40" t="s">
        <v>12538</v>
      </c>
      <c r="E1731" s="38">
        <v>1031637</v>
      </c>
      <c r="F1731" s="42" t="s">
        <v>8998</v>
      </c>
      <c r="G1731" s="38">
        <v>103164</v>
      </c>
      <c r="H1731" s="40" t="s">
        <v>9001</v>
      </c>
      <c r="I1731" s="40" t="s">
        <v>9002</v>
      </c>
      <c r="J1731" s="45" t="str">
        <f t="shared" si="26"/>
        <v/>
      </c>
    </row>
    <row r="1732" spans="1:10" x14ac:dyDescent="0.25">
      <c r="A1732" s="43">
        <v>44980</v>
      </c>
      <c r="B1732" s="40" t="s">
        <v>12540</v>
      </c>
      <c r="C1732" s="40" t="s">
        <v>8992</v>
      </c>
      <c r="D1732" s="40" t="s">
        <v>12541</v>
      </c>
      <c r="E1732" s="38">
        <v>618065</v>
      </c>
      <c r="F1732" s="42" t="s">
        <v>8998</v>
      </c>
      <c r="G1732" s="38">
        <v>61807</v>
      </c>
      <c r="H1732" s="40" t="s">
        <v>9406</v>
      </c>
      <c r="I1732" s="40" t="s">
        <v>9407</v>
      </c>
      <c r="J1732" s="45" t="str">
        <f t="shared" si="26"/>
        <v/>
      </c>
    </row>
    <row r="1733" spans="1:10" x14ac:dyDescent="0.25">
      <c r="A1733" s="43">
        <v>44980</v>
      </c>
      <c r="B1733" s="40" t="s">
        <v>12542</v>
      </c>
      <c r="C1733" s="40" t="s">
        <v>8992</v>
      </c>
      <c r="D1733" s="40" t="s">
        <v>12543</v>
      </c>
      <c r="E1733" s="38">
        <v>1665870</v>
      </c>
      <c r="F1733" s="42" t="s">
        <v>8998</v>
      </c>
      <c r="G1733" s="38">
        <v>166587</v>
      </c>
      <c r="H1733" s="40" t="s">
        <v>9197</v>
      </c>
      <c r="I1733" s="40" t="s">
        <v>9198</v>
      </c>
      <c r="J1733" s="45" t="str">
        <f t="shared" ref="J1733:J1796" si="27">IF(E1733&lt;0,"ht","")</f>
        <v/>
      </c>
    </row>
    <row r="1734" spans="1:10" x14ac:dyDescent="0.25">
      <c r="A1734" s="43">
        <v>44980</v>
      </c>
      <c r="B1734" s="40" t="s">
        <v>11128</v>
      </c>
      <c r="C1734" s="40" t="s">
        <v>8992</v>
      </c>
      <c r="D1734" s="40" t="s">
        <v>12545</v>
      </c>
      <c r="E1734" s="38">
        <v>922445</v>
      </c>
      <c r="F1734" s="42" t="s">
        <v>8998</v>
      </c>
      <c r="G1734" s="38">
        <v>92245</v>
      </c>
      <c r="H1734" s="40" t="s">
        <v>9001</v>
      </c>
      <c r="I1734" s="40" t="s">
        <v>9002</v>
      </c>
      <c r="J1734" s="45" t="str">
        <f t="shared" si="27"/>
        <v/>
      </c>
    </row>
    <row r="1735" spans="1:10" x14ac:dyDescent="0.25">
      <c r="A1735" s="43">
        <v>44980</v>
      </c>
      <c r="B1735" s="40" t="s">
        <v>12546</v>
      </c>
      <c r="C1735" s="40" t="s">
        <v>8992</v>
      </c>
      <c r="D1735" s="40" t="s">
        <v>12547</v>
      </c>
      <c r="E1735" s="38">
        <v>220293</v>
      </c>
      <c r="F1735" s="42" t="s">
        <v>8998</v>
      </c>
      <c r="G1735" s="38">
        <v>22029</v>
      </c>
      <c r="H1735" s="40" t="s">
        <v>9001</v>
      </c>
      <c r="I1735" s="40" t="s">
        <v>9002</v>
      </c>
      <c r="J1735" s="45" t="str">
        <f t="shared" si="27"/>
        <v/>
      </c>
    </row>
    <row r="1736" spans="1:10" x14ac:dyDescent="0.25">
      <c r="A1736" s="43">
        <v>44980</v>
      </c>
      <c r="B1736" s="40" t="s">
        <v>12548</v>
      </c>
      <c r="C1736" s="40" t="s">
        <v>8992</v>
      </c>
      <c r="D1736" s="40" t="s">
        <v>12549</v>
      </c>
      <c r="E1736" s="38">
        <v>2480260</v>
      </c>
      <c r="F1736" s="42" t="s">
        <v>8998</v>
      </c>
      <c r="G1736" s="38">
        <v>248026</v>
      </c>
      <c r="H1736" s="40" t="s">
        <v>10031</v>
      </c>
      <c r="I1736" s="40" t="s">
        <v>10032</v>
      </c>
      <c r="J1736" s="45" t="str">
        <f t="shared" si="27"/>
        <v/>
      </c>
    </row>
    <row r="1737" spans="1:10" x14ac:dyDescent="0.25">
      <c r="A1737" s="43">
        <v>44980</v>
      </c>
      <c r="B1737" s="40" t="s">
        <v>12553</v>
      </c>
      <c r="C1737" s="40" t="s">
        <v>8992</v>
      </c>
      <c r="D1737" s="40" t="s">
        <v>12554</v>
      </c>
      <c r="E1737" s="38">
        <v>1210277</v>
      </c>
      <c r="F1737" s="42" t="s">
        <v>8998</v>
      </c>
      <c r="G1737" s="38">
        <v>121028</v>
      </c>
      <c r="H1737" s="40" t="s">
        <v>9001</v>
      </c>
      <c r="I1737" s="40" t="s">
        <v>9002</v>
      </c>
      <c r="J1737" s="45" t="str">
        <f t="shared" si="27"/>
        <v/>
      </c>
    </row>
    <row r="1738" spans="1:10" x14ac:dyDescent="0.25">
      <c r="A1738" s="43">
        <v>44980</v>
      </c>
      <c r="B1738" s="40" t="s">
        <v>12555</v>
      </c>
      <c r="C1738" s="40" t="s">
        <v>8992</v>
      </c>
      <c r="D1738" s="40" t="s">
        <v>12556</v>
      </c>
      <c r="E1738" s="38">
        <v>884670</v>
      </c>
      <c r="F1738" s="42" t="s">
        <v>8998</v>
      </c>
      <c r="G1738" s="38">
        <v>88467</v>
      </c>
      <c r="H1738" s="40" t="s">
        <v>9001</v>
      </c>
      <c r="I1738" s="40" t="s">
        <v>9002</v>
      </c>
      <c r="J1738" s="45" t="str">
        <f t="shared" si="27"/>
        <v/>
      </c>
    </row>
    <row r="1739" spans="1:10" x14ac:dyDescent="0.25">
      <c r="A1739" s="43">
        <v>44980</v>
      </c>
      <c r="B1739" s="40" t="s">
        <v>12557</v>
      </c>
      <c r="C1739" s="40" t="s">
        <v>8992</v>
      </c>
      <c r="D1739" s="40" t="s">
        <v>12558</v>
      </c>
      <c r="E1739" s="38">
        <v>553467</v>
      </c>
      <c r="F1739" s="42" t="s">
        <v>8998</v>
      </c>
      <c r="G1739" s="38">
        <v>55347</v>
      </c>
      <c r="H1739" s="40" t="s">
        <v>9001</v>
      </c>
      <c r="I1739" s="40" t="s">
        <v>9002</v>
      </c>
      <c r="J1739" s="45" t="str">
        <f t="shared" si="27"/>
        <v/>
      </c>
    </row>
    <row r="1740" spans="1:10" x14ac:dyDescent="0.25">
      <c r="A1740" s="43">
        <v>44980</v>
      </c>
      <c r="B1740" s="40" t="s">
        <v>12559</v>
      </c>
      <c r="C1740" s="40" t="s">
        <v>8992</v>
      </c>
      <c r="D1740" s="40" t="s">
        <v>12560</v>
      </c>
      <c r="E1740" s="38">
        <v>1478011</v>
      </c>
      <c r="F1740" s="42" t="s">
        <v>8998</v>
      </c>
      <c r="G1740" s="38">
        <v>147801</v>
      </c>
      <c r="H1740" s="40" t="s">
        <v>9159</v>
      </c>
      <c r="I1740" s="40" t="s">
        <v>9160</v>
      </c>
      <c r="J1740" s="45" t="str">
        <f t="shared" si="27"/>
        <v/>
      </c>
    </row>
    <row r="1741" spans="1:10" x14ac:dyDescent="0.25">
      <c r="A1741" s="43">
        <v>44980</v>
      </c>
      <c r="B1741" s="40" t="s">
        <v>12561</v>
      </c>
      <c r="C1741" s="40" t="s">
        <v>8992</v>
      </c>
      <c r="D1741" s="40" t="s">
        <v>12562</v>
      </c>
      <c r="E1741" s="38">
        <v>1708753</v>
      </c>
      <c r="F1741" s="42" t="s">
        <v>8998</v>
      </c>
      <c r="G1741" s="38">
        <v>170875</v>
      </c>
      <c r="H1741" s="40" t="s">
        <v>9159</v>
      </c>
      <c r="I1741" s="40" t="s">
        <v>9160</v>
      </c>
      <c r="J1741" s="45" t="str">
        <f t="shared" si="27"/>
        <v/>
      </c>
    </row>
    <row r="1742" spans="1:10" x14ac:dyDescent="0.25">
      <c r="A1742" s="43">
        <v>44980</v>
      </c>
      <c r="B1742" s="40" t="s">
        <v>12565</v>
      </c>
      <c r="C1742" s="40" t="s">
        <v>8992</v>
      </c>
      <c r="D1742" s="40" t="s">
        <v>12566</v>
      </c>
      <c r="E1742" s="38">
        <v>1889612</v>
      </c>
      <c r="F1742" s="42" t="s">
        <v>8998</v>
      </c>
      <c r="G1742" s="38">
        <v>188961</v>
      </c>
      <c r="H1742" s="40" t="s">
        <v>9001</v>
      </c>
      <c r="I1742" s="40" t="s">
        <v>9002</v>
      </c>
      <c r="J1742" s="45" t="str">
        <f t="shared" si="27"/>
        <v/>
      </c>
    </row>
    <row r="1743" spans="1:10" x14ac:dyDescent="0.25">
      <c r="A1743" s="43">
        <v>44980</v>
      </c>
      <c r="B1743" s="40" t="s">
        <v>12568</v>
      </c>
      <c r="C1743" s="40" t="s">
        <v>8992</v>
      </c>
      <c r="D1743" s="40" t="s">
        <v>12569</v>
      </c>
      <c r="E1743" s="38">
        <v>2440220</v>
      </c>
      <c r="F1743" s="42" t="s">
        <v>8998</v>
      </c>
      <c r="G1743" s="38">
        <v>244022</v>
      </c>
      <c r="H1743" s="40" t="s">
        <v>9755</v>
      </c>
      <c r="I1743" s="40" t="s">
        <v>9756</v>
      </c>
      <c r="J1743" s="45" t="str">
        <f t="shared" si="27"/>
        <v/>
      </c>
    </row>
    <row r="1744" spans="1:10" x14ac:dyDescent="0.25">
      <c r="A1744" s="43">
        <v>44980</v>
      </c>
      <c r="B1744" s="40" t="s">
        <v>11129</v>
      </c>
      <c r="C1744" s="40" t="s">
        <v>8992</v>
      </c>
      <c r="D1744" s="40" t="s">
        <v>12570</v>
      </c>
      <c r="E1744" s="38">
        <v>1110580</v>
      </c>
      <c r="F1744" s="42" t="s">
        <v>8998</v>
      </c>
      <c r="G1744" s="38">
        <v>111058</v>
      </c>
      <c r="H1744" s="40" t="s">
        <v>9558</v>
      </c>
      <c r="I1744" s="40" t="s">
        <v>9559</v>
      </c>
      <c r="J1744" s="45" t="str">
        <f t="shared" si="27"/>
        <v/>
      </c>
    </row>
    <row r="1745" spans="1:10" x14ac:dyDescent="0.25">
      <c r="A1745" s="43">
        <v>44980</v>
      </c>
      <c r="B1745" s="40" t="s">
        <v>12571</v>
      </c>
      <c r="C1745" s="40" t="s">
        <v>8992</v>
      </c>
      <c r="D1745" s="40" t="s">
        <v>12572</v>
      </c>
      <c r="E1745" s="38">
        <v>367155</v>
      </c>
      <c r="F1745" s="42" t="s">
        <v>8998</v>
      </c>
      <c r="G1745" s="38">
        <v>36716</v>
      </c>
      <c r="H1745" s="40" t="s">
        <v>9001</v>
      </c>
      <c r="I1745" s="40" t="s">
        <v>9002</v>
      </c>
      <c r="J1745" s="45" t="str">
        <f t="shared" si="27"/>
        <v/>
      </c>
    </row>
    <row r="1746" spans="1:10" x14ac:dyDescent="0.25">
      <c r="A1746" s="43">
        <v>44980</v>
      </c>
      <c r="B1746" s="40" t="s">
        <v>12573</v>
      </c>
      <c r="C1746" s="40" t="s">
        <v>8992</v>
      </c>
      <c r="D1746" s="40" t="s">
        <v>12574</v>
      </c>
      <c r="E1746" s="38">
        <v>700329</v>
      </c>
      <c r="F1746" s="42" t="s">
        <v>8998</v>
      </c>
      <c r="G1746" s="38">
        <v>70033</v>
      </c>
      <c r="H1746" s="40" t="s">
        <v>9001</v>
      </c>
      <c r="I1746" s="40" t="s">
        <v>9002</v>
      </c>
      <c r="J1746" s="45" t="str">
        <f t="shared" si="27"/>
        <v/>
      </c>
    </row>
    <row r="1747" spans="1:10" x14ac:dyDescent="0.25">
      <c r="A1747" s="43">
        <v>44980</v>
      </c>
      <c r="B1747" s="40" t="s">
        <v>12576</v>
      </c>
      <c r="C1747" s="40" t="s">
        <v>8992</v>
      </c>
      <c r="D1747" s="40" t="s">
        <v>12577</v>
      </c>
      <c r="E1747" s="38">
        <v>555290</v>
      </c>
      <c r="F1747" s="42" t="s">
        <v>8998</v>
      </c>
      <c r="G1747" s="38">
        <v>55529</v>
      </c>
      <c r="H1747" s="40" t="s">
        <v>9406</v>
      </c>
      <c r="I1747" s="40" t="s">
        <v>9407</v>
      </c>
      <c r="J1747" s="45" t="str">
        <f t="shared" si="27"/>
        <v/>
      </c>
    </row>
    <row r="1748" spans="1:10" x14ac:dyDescent="0.25">
      <c r="A1748" s="43">
        <v>44980</v>
      </c>
      <c r="B1748" s="40" t="s">
        <v>12578</v>
      </c>
      <c r="C1748" s="40" t="s">
        <v>8992</v>
      </c>
      <c r="D1748" s="40" t="s">
        <v>12579</v>
      </c>
      <c r="E1748" s="38">
        <v>618065</v>
      </c>
      <c r="F1748" s="42" t="s">
        <v>8998</v>
      </c>
      <c r="G1748" s="38">
        <v>61807</v>
      </c>
      <c r="H1748" s="40" t="s">
        <v>9001</v>
      </c>
      <c r="I1748" s="40" t="s">
        <v>9002</v>
      </c>
      <c r="J1748" s="45" t="str">
        <f t="shared" si="27"/>
        <v/>
      </c>
    </row>
    <row r="1749" spans="1:10" x14ac:dyDescent="0.25">
      <c r="A1749" s="43">
        <v>44980</v>
      </c>
      <c r="B1749" s="40" t="s">
        <v>12580</v>
      </c>
      <c r="C1749" s="40" t="s">
        <v>8992</v>
      </c>
      <c r="D1749" s="40" t="s">
        <v>12581</v>
      </c>
      <c r="E1749" s="38">
        <v>1313891</v>
      </c>
      <c r="F1749" s="42" t="s">
        <v>8998</v>
      </c>
      <c r="G1749" s="38">
        <v>131389</v>
      </c>
      <c r="H1749" s="40" t="s">
        <v>9001</v>
      </c>
      <c r="I1749" s="40" t="s">
        <v>9002</v>
      </c>
      <c r="J1749" s="45" t="str">
        <f t="shared" si="27"/>
        <v/>
      </c>
    </row>
    <row r="1750" spans="1:10" x14ac:dyDescent="0.25">
      <c r="A1750" s="43">
        <v>44980</v>
      </c>
      <c r="B1750" s="40" t="s">
        <v>12589</v>
      </c>
      <c r="C1750" s="40" t="s">
        <v>8992</v>
      </c>
      <c r="D1750" s="40" t="s">
        <v>12590</v>
      </c>
      <c r="E1750" s="38">
        <v>370839</v>
      </c>
      <c r="F1750" s="42" t="s">
        <v>8998</v>
      </c>
      <c r="G1750" s="38">
        <v>37084</v>
      </c>
      <c r="H1750" s="40" t="s">
        <v>9159</v>
      </c>
      <c r="I1750" s="40" t="s">
        <v>9160</v>
      </c>
      <c r="J1750" s="45" t="str">
        <f t="shared" si="27"/>
        <v/>
      </c>
    </row>
    <row r="1751" spans="1:10" x14ac:dyDescent="0.25">
      <c r="A1751" s="43">
        <v>44980</v>
      </c>
      <c r="B1751" s="40" t="s">
        <v>12591</v>
      </c>
      <c r="C1751" s="40" t="s">
        <v>8992</v>
      </c>
      <c r="D1751" s="40" t="s">
        <v>12592</v>
      </c>
      <c r="E1751" s="38">
        <v>1988550</v>
      </c>
      <c r="F1751" s="42" t="s">
        <v>8998</v>
      </c>
      <c r="G1751" s="38">
        <v>198855</v>
      </c>
      <c r="H1751" s="40" t="s">
        <v>9159</v>
      </c>
      <c r="I1751" s="40" t="s">
        <v>9160</v>
      </c>
      <c r="J1751" s="45" t="str">
        <f t="shared" si="27"/>
        <v/>
      </c>
    </row>
    <row r="1752" spans="1:10" x14ac:dyDescent="0.25">
      <c r="A1752" s="43">
        <v>44980</v>
      </c>
      <c r="B1752" s="40" t="s">
        <v>12600</v>
      </c>
      <c r="C1752" s="40" t="s">
        <v>8992</v>
      </c>
      <c r="D1752" s="40" t="s">
        <v>12601</v>
      </c>
      <c r="E1752" s="38">
        <v>1844890</v>
      </c>
      <c r="F1752" s="42" t="s">
        <v>8998</v>
      </c>
      <c r="G1752" s="38">
        <v>184489</v>
      </c>
      <c r="H1752" s="40" t="s">
        <v>9820</v>
      </c>
      <c r="I1752" s="40" t="s">
        <v>9821</v>
      </c>
      <c r="J1752" s="45" t="str">
        <f t="shared" si="27"/>
        <v/>
      </c>
    </row>
    <row r="1753" spans="1:10" x14ac:dyDescent="0.25">
      <c r="A1753" s="43">
        <v>44980</v>
      </c>
      <c r="B1753" s="40" t="s">
        <v>11167</v>
      </c>
      <c r="C1753" s="40" t="s">
        <v>8992</v>
      </c>
      <c r="D1753" s="40" t="s">
        <v>12603</v>
      </c>
      <c r="E1753" s="38">
        <v>3243599</v>
      </c>
      <c r="F1753" s="42" t="s">
        <v>8998</v>
      </c>
      <c r="G1753" s="38">
        <v>324360</v>
      </c>
      <c r="H1753" s="40" t="s">
        <v>9814</v>
      </c>
      <c r="I1753" s="40" t="s">
        <v>9815</v>
      </c>
      <c r="J1753" s="45" t="str">
        <f t="shared" si="27"/>
        <v/>
      </c>
    </row>
    <row r="1754" spans="1:10" x14ac:dyDescent="0.25">
      <c r="A1754" s="43">
        <v>44980</v>
      </c>
      <c r="B1754" s="40" t="s">
        <v>11168</v>
      </c>
      <c r="C1754" s="40" t="s">
        <v>8992</v>
      </c>
      <c r="D1754" s="40" t="s">
        <v>12604</v>
      </c>
      <c r="E1754" s="38">
        <v>2073065</v>
      </c>
      <c r="F1754" s="42" t="s">
        <v>8998</v>
      </c>
      <c r="G1754" s="38">
        <v>207307</v>
      </c>
      <c r="H1754" s="40" t="s">
        <v>10308</v>
      </c>
      <c r="I1754" s="40" t="s">
        <v>10309</v>
      </c>
      <c r="J1754" s="45" t="str">
        <f t="shared" si="27"/>
        <v/>
      </c>
    </row>
    <row r="1755" spans="1:10" x14ac:dyDescent="0.25">
      <c r="A1755" s="43">
        <v>44980</v>
      </c>
      <c r="B1755" s="40" t="s">
        <v>12605</v>
      </c>
      <c r="C1755" s="40" t="s">
        <v>8992</v>
      </c>
      <c r="D1755" s="40" t="s">
        <v>12606</v>
      </c>
      <c r="E1755" s="38">
        <v>1632750</v>
      </c>
      <c r="F1755" s="42" t="s">
        <v>8998</v>
      </c>
      <c r="G1755" s="38">
        <v>163275</v>
      </c>
      <c r="H1755" s="40" t="s">
        <v>10308</v>
      </c>
      <c r="I1755" s="40" t="s">
        <v>10309</v>
      </c>
      <c r="J1755" s="45" t="str">
        <f t="shared" si="27"/>
        <v/>
      </c>
    </row>
    <row r="1756" spans="1:10" x14ac:dyDescent="0.25">
      <c r="A1756" s="43">
        <v>44981</v>
      </c>
      <c r="B1756" s="40" t="s">
        <v>9155</v>
      </c>
      <c r="C1756" s="40" t="s">
        <v>12608</v>
      </c>
      <c r="D1756" s="40" t="s">
        <v>12609</v>
      </c>
      <c r="E1756" s="38">
        <v>-466656</v>
      </c>
      <c r="F1756" s="42" t="s">
        <v>8998</v>
      </c>
      <c r="G1756" s="38">
        <v>-46666</v>
      </c>
      <c r="H1756" s="40" t="s">
        <v>10546</v>
      </c>
      <c r="I1756" s="40" t="s">
        <v>10547</v>
      </c>
      <c r="J1756" s="45" t="str">
        <f t="shared" si="27"/>
        <v>ht</v>
      </c>
    </row>
    <row r="1757" spans="1:10" x14ac:dyDescent="0.25">
      <c r="A1757" s="43">
        <v>44981</v>
      </c>
      <c r="B1757" s="40" t="s">
        <v>9156</v>
      </c>
      <c r="C1757" s="40" t="s">
        <v>12608</v>
      </c>
      <c r="D1757" s="40" t="s">
        <v>12609</v>
      </c>
      <c r="E1757" s="38">
        <v>-352800</v>
      </c>
      <c r="F1757" s="42" t="s">
        <v>8998</v>
      </c>
      <c r="G1757" s="38">
        <v>-35280</v>
      </c>
      <c r="H1757" s="40" t="s">
        <v>10546</v>
      </c>
      <c r="I1757" s="40" t="s">
        <v>10547</v>
      </c>
      <c r="J1757" s="45" t="str">
        <f t="shared" si="27"/>
        <v>ht</v>
      </c>
    </row>
    <row r="1758" spans="1:10" x14ac:dyDescent="0.25">
      <c r="A1758" s="43">
        <v>44981</v>
      </c>
      <c r="B1758" s="40" t="s">
        <v>9244</v>
      </c>
      <c r="C1758" s="40" t="s">
        <v>12610</v>
      </c>
      <c r="D1758" s="40" t="s">
        <v>8994</v>
      </c>
      <c r="E1758" s="38">
        <v>-441000</v>
      </c>
      <c r="F1758" s="42" t="s">
        <v>9114</v>
      </c>
      <c r="G1758" s="38">
        <v>-35280</v>
      </c>
      <c r="H1758" s="40" t="s">
        <v>12290</v>
      </c>
      <c r="I1758" s="40" t="s">
        <v>12291</v>
      </c>
      <c r="J1758" s="45" t="str">
        <f t="shared" si="27"/>
        <v>ht</v>
      </c>
    </row>
    <row r="1759" spans="1:10" x14ac:dyDescent="0.25">
      <c r="A1759" s="43">
        <v>44981</v>
      </c>
      <c r="B1759" s="40" t="s">
        <v>9464</v>
      </c>
      <c r="C1759" s="40" t="s">
        <v>11180</v>
      </c>
      <c r="D1759" s="40" t="s">
        <v>12611</v>
      </c>
      <c r="E1759" s="38">
        <v>-111058</v>
      </c>
      <c r="F1759" s="42" t="s">
        <v>8998</v>
      </c>
      <c r="G1759" s="38">
        <v>-11106</v>
      </c>
      <c r="H1759" s="40" t="s">
        <v>9601</v>
      </c>
      <c r="I1759" s="40" t="s">
        <v>9602</v>
      </c>
      <c r="J1759" s="45" t="str">
        <f t="shared" si="27"/>
        <v>ht</v>
      </c>
    </row>
    <row r="1760" spans="1:10" x14ac:dyDescent="0.25">
      <c r="A1760" s="43">
        <v>44981</v>
      </c>
      <c r="B1760" s="40" t="s">
        <v>9574</v>
      </c>
      <c r="C1760" s="40" t="s">
        <v>9441</v>
      </c>
      <c r="D1760" s="40" t="s">
        <v>12612</v>
      </c>
      <c r="E1760" s="38">
        <v>-533863</v>
      </c>
      <c r="F1760" s="42" t="s">
        <v>8998</v>
      </c>
      <c r="G1760" s="38">
        <v>-53386</v>
      </c>
      <c r="H1760" s="40" t="s">
        <v>9034</v>
      </c>
      <c r="I1760" s="40" t="s">
        <v>9035</v>
      </c>
      <c r="J1760" s="45" t="str">
        <f t="shared" si="27"/>
        <v>ht</v>
      </c>
    </row>
    <row r="1761" spans="1:10" x14ac:dyDescent="0.25">
      <c r="A1761" s="43">
        <v>44981</v>
      </c>
      <c r="B1761" s="40" t="s">
        <v>9579</v>
      </c>
      <c r="C1761" s="40" t="s">
        <v>9441</v>
      </c>
      <c r="D1761" s="40" t="s">
        <v>11854</v>
      </c>
      <c r="E1761" s="38">
        <v>-220500</v>
      </c>
      <c r="F1761" s="42" t="s">
        <v>8998</v>
      </c>
      <c r="G1761" s="38">
        <v>-22050</v>
      </c>
      <c r="H1761" s="40" t="s">
        <v>9034</v>
      </c>
      <c r="I1761" s="40" t="s">
        <v>9035</v>
      </c>
      <c r="J1761" s="45" t="str">
        <f t="shared" si="27"/>
        <v>ht</v>
      </c>
    </row>
    <row r="1762" spans="1:10" x14ac:dyDescent="0.25">
      <c r="A1762" s="43">
        <v>44981</v>
      </c>
      <c r="B1762" s="40" t="s">
        <v>11004</v>
      </c>
      <c r="C1762" s="40" t="s">
        <v>9441</v>
      </c>
      <c r="D1762" s="40" t="s">
        <v>12613</v>
      </c>
      <c r="E1762" s="38">
        <v>-315759</v>
      </c>
      <c r="F1762" s="42" t="s">
        <v>8998</v>
      </c>
      <c r="G1762" s="38">
        <v>-31576</v>
      </c>
      <c r="H1762" s="40" t="s">
        <v>9034</v>
      </c>
      <c r="I1762" s="40" t="s">
        <v>9035</v>
      </c>
      <c r="J1762" s="45" t="str">
        <f t="shared" si="27"/>
        <v>ht</v>
      </c>
    </row>
    <row r="1763" spans="1:10" x14ac:dyDescent="0.25">
      <c r="A1763" s="43">
        <v>44981</v>
      </c>
      <c r="B1763" s="40" t="s">
        <v>9669</v>
      </c>
      <c r="C1763" s="40" t="s">
        <v>10923</v>
      </c>
      <c r="D1763" s="40" t="s">
        <v>12614</v>
      </c>
      <c r="E1763" s="38">
        <v>-460350</v>
      </c>
      <c r="F1763" s="42" t="s">
        <v>8998</v>
      </c>
      <c r="G1763" s="38">
        <v>-46035</v>
      </c>
      <c r="H1763" s="40" t="s">
        <v>9072</v>
      </c>
      <c r="I1763" s="40" t="s">
        <v>9073</v>
      </c>
      <c r="J1763" s="45" t="str">
        <f t="shared" si="27"/>
        <v>ht</v>
      </c>
    </row>
    <row r="1764" spans="1:10" x14ac:dyDescent="0.25">
      <c r="A1764" s="43">
        <v>44981</v>
      </c>
      <c r="B1764" s="40" t="s">
        <v>12196</v>
      </c>
      <c r="C1764" s="40" t="s">
        <v>9443</v>
      </c>
      <c r="D1764" s="40" t="s">
        <v>12615</v>
      </c>
      <c r="E1764" s="38">
        <v>-440586</v>
      </c>
      <c r="F1764" s="42" t="s">
        <v>8998</v>
      </c>
      <c r="G1764" s="38">
        <v>-44059</v>
      </c>
      <c r="H1764" s="40" t="s">
        <v>9001</v>
      </c>
      <c r="I1764" s="40" t="s">
        <v>9002</v>
      </c>
      <c r="J1764" s="45" t="str">
        <f t="shared" si="27"/>
        <v>ht</v>
      </c>
    </row>
    <row r="1765" spans="1:10" x14ac:dyDescent="0.25">
      <c r="A1765" s="43">
        <v>44981</v>
      </c>
      <c r="B1765" s="40" t="s">
        <v>12197</v>
      </c>
      <c r="C1765" s="40" t="s">
        <v>9443</v>
      </c>
      <c r="D1765" s="40" t="s">
        <v>12616</v>
      </c>
      <c r="E1765" s="38">
        <v>-220293</v>
      </c>
      <c r="F1765" s="42" t="s">
        <v>8998</v>
      </c>
      <c r="G1765" s="38">
        <v>-22029</v>
      </c>
      <c r="H1765" s="40" t="s">
        <v>9001</v>
      </c>
      <c r="I1765" s="40" t="s">
        <v>9002</v>
      </c>
      <c r="J1765" s="45" t="str">
        <f t="shared" si="27"/>
        <v>ht</v>
      </c>
    </row>
    <row r="1766" spans="1:10" x14ac:dyDescent="0.25">
      <c r="A1766" s="43">
        <v>44981</v>
      </c>
      <c r="B1766" s="40" t="s">
        <v>12198</v>
      </c>
      <c r="C1766" s="40" t="s">
        <v>9443</v>
      </c>
      <c r="D1766" s="40" t="s">
        <v>12617</v>
      </c>
      <c r="E1766" s="38">
        <v>-452240</v>
      </c>
      <c r="F1766" s="42" t="s">
        <v>8998</v>
      </c>
      <c r="G1766" s="38">
        <v>-45224</v>
      </c>
      <c r="H1766" s="40" t="s">
        <v>9001</v>
      </c>
      <c r="I1766" s="40" t="s">
        <v>9002</v>
      </c>
      <c r="J1766" s="45" t="str">
        <f t="shared" si="27"/>
        <v>ht</v>
      </c>
    </row>
    <row r="1767" spans="1:10" x14ac:dyDescent="0.25">
      <c r="A1767" s="43">
        <v>44981</v>
      </c>
      <c r="B1767" s="40" t="s">
        <v>12199</v>
      </c>
      <c r="C1767" s="40" t="s">
        <v>9443</v>
      </c>
      <c r="D1767" s="40" t="s">
        <v>12618</v>
      </c>
      <c r="E1767" s="38">
        <v>-111058</v>
      </c>
      <c r="F1767" s="42" t="s">
        <v>8998</v>
      </c>
      <c r="G1767" s="38">
        <v>-11106</v>
      </c>
      <c r="H1767" s="40" t="s">
        <v>9001</v>
      </c>
      <c r="I1767" s="40" t="s">
        <v>9002</v>
      </c>
      <c r="J1767" s="45" t="str">
        <f t="shared" si="27"/>
        <v>ht</v>
      </c>
    </row>
    <row r="1768" spans="1:10" x14ac:dyDescent="0.25">
      <c r="A1768" s="43">
        <v>44981</v>
      </c>
      <c r="B1768" s="40" t="s">
        <v>12619</v>
      </c>
      <c r="C1768" s="40" t="s">
        <v>8992</v>
      </c>
      <c r="D1768" s="40" t="s">
        <v>10053</v>
      </c>
      <c r="E1768" s="38">
        <v>798982</v>
      </c>
      <c r="F1768" s="42" t="s">
        <v>8998</v>
      </c>
      <c r="G1768" s="38">
        <v>79898</v>
      </c>
      <c r="H1768" s="40" t="s">
        <v>9001</v>
      </c>
      <c r="I1768" s="40" t="s">
        <v>9002</v>
      </c>
      <c r="J1768" s="45" t="str">
        <f t="shared" si="27"/>
        <v/>
      </c>
    </row>
    <row r="1769" spans="1:10" x14ac:dyDescent="0.25">
      <c r="A1769" s="43">
        <v>44981</v>
      </c>
      <c r="B1769" s="40" t="s">
        <v>11233</v>
      </c>
      <c r="C1769" s="40" t="s">
        <v>8992</v>
      </c>
      <c r="D1769" s="40" t="s">
        <v>12620</v>
      </c>
      <c r="E1769" s="38">
        <v>555290</v>
      </c>
      <c r="F1769" s="42" t="s">
        <v>8998</v>
      </c>
      <c r="G1769" s="38">
        <v>55529</v>
      </c>
      <c r="H1769" s="40" t="s">
        <v>9725</v>
      </c>
      <c r="I1769" s="40" t="s">
        <v>9726</v>
      </c>
      <c r="J1769" s="45" t="str">
        <f t="shared" si="27"/>
        <v/>
      </c>
    </row>
    <row r="1770" spans="1:10" x14ac:dyDescent="0.25">
      <c r="A1770" s="43">
        <v>44981</v>
      </c>
      <c r="B1770" s="40" t="s">
        <v>12621</v>
      </c>
      <c r="C1770" s="40" t="s">
        <v>8992</v>
      </c>
      <c r="D1770" s="40" t="s">
        <v>12622</v>
      </c>
      <c r="E1770" s="38">
        <v>704013</v>
      </c>
      <c r="F1770" s="42" t="s">
        <v>8998</v>
      </c>
      <c r="G1770" s="38">
        <v>70401</v>
      </c>
      <c r="H1770" s="40" t="s">
        <v>9725</v>
      </c>
      <c r="I1770" s="40" t="s">
        <v>9726</v>
      </c>
      <c r="J1770" s="45" t="str">
        <f t="shared" si="27"/>
        <v/>
      </c>
    </row>
    <row r="1771" spans="1:10" x14ac:dyDescent="0.25">
      <c r="A1771" s="43">
        <v>44981</v>
      </c>
      <c r="B1771" s="40" t="s">
        <v>12623</v>
      </c>
      <c r="C1771" s="40" t="s">
        <v>8992</v>
      </c>
      <c r="D1771" s="40" t="s">
        <v>12624</v>
      </c>
      <c r="E1771" s="38">
        <v>930871</v>
      </c>
      <c r="F1771" s="42" t="s">
        <v>8998</v>
      </c>
      <c r="G1771" s="38">
        <v>93087</v>
      </c>
      <c r="H1771" s="40" t="s">
        <v>9725</v>
      </c>
      <c r="I1771" s="40" t="s">
        <v>9726</v>
      </c>
      <c r="J1771" s="45" t="str">
        <f t="shared" si="27"/>
        <v/>
      </c>
    </row>
    <row r="1772" spans="1:10" x14ac:dyDescent="0.25">
      <c r="A1772" s="43">
        <v>44981</v>
      </c>
      <c r="B1772" s="40" t="s">
        <v>11234</v>
      </c>
      <c r="C1772" s="40" t="s">
        <v>8992</v>
      </c>
      <c r="D1772" s="40" t="s">
        <v>12625</v>
      </c>
      <c r="E1772" s="38">
        <v>1037598</v>
      </c>
      <c r="F1772" s="42" t="s">
        <v>8998</v>
      </c>
      <c r="G1772" s="38">
        <v>103760</v>
      </c>
      <c r="H1772" s="40" t="s">
        <v>9725</v>
      </c>
      <c r="I1772" s="40" t="s">
        <v>9726</v>
      </c>
      <c r="J1772" s="45" t="str">
        <f t="shared" si="27"/>
        <v/>
      </c>
    </row>
    <row r="1773" spans="1:10" x14ac:dyDescent="0.25">
      <c r="A1773" s="43">
        <v>44981</v>
      </c>
      <c r="B1773" s="40" t="s">
        <v>12626</v>
      </c>
      <c r="C1773" s="40" t="s">
        <v>8992</v>
      </c>
      <c r="D1773" s="40" t="s">
        <v>12627</v>
      </c>
      <c r="E1773" s="38">
        <v>1839650</v>
      </c>
      <c r="F1773" s="42" t="s">
        <v>8998</v>
      </c>
      <c r="G1773" s="38">
        <v>183965</v>
      </c>
      <c r="H1773" s="40" t="s">
        <v>9212</v>
      </c>
      <c r="I1773" s="40" t="s">
        <v>9213</v>
      </c>
      <c r="J1773" s="45" t="str">
        <f t="shared" si="27"/>
        <v/>
      </c>
    </row>
    <row r="1774" spans="1:10" x14ac:dyDescent="0.25">
      <c r="A1774" s="43">
        <v>44981</v>
      </c>
      <c r="B1774" s="40" t="s">
        <v>11235</v>
      </c>
      <c r="C1774" s="40" t="s">
        <v>8992</v>
      </c>
      <c r="D1774" s="40" t="s">
        <v>10727</v>
      </c>
      <c r="E1774" s="38">
        <v>483720</v>
      </c>
      <c r="F1774" s="42" t="s">
        <v>8998</v>
      </c>
      <c r="G1774" s="38">
        <v>48372</v>
      </c>
      <c r="H1774" s="40" t="s">
        <v>9001</v>
      </c>
      <c r="I1774" s="40" t="s">
        <v>9002</v>
      </c>
      <c r="J1774" s="45" t="str">
        <f t="shared" si="27"/>
        <v/>
      </c>
    </row>
    <row r="1775" spans="1:10" x14ac:dyDescent="0.25">
      <c r="A1775" s="43">
        <v>44981</v>
      </c>
      <c r="B1775" s="40" t="s">
        <v>12628</v>
      </c>
      <c r="C1775" s="40" t="s">
        <v>8992</v>
      </c>
      <c r="D1775" s="40" t="s">
        <v>9146</v>
      </c>
      <c r="E1775" s="38">
        <v>1097250</v>
      </c>
      <c r="F1775" s="42" t="s">
        <v>8998</v>
      </c>
      <c r="G1775" s="38">
        <v>109725</v>
      </c>
      <c r="H1775" s="40" t="s">
        <v>9001</v>
      </c>
      <c r="I1775" s="40" t="s">
        <v>9002</v>
      </c>
      <c r="J1775" s="45" t="str">
        <f t="shared" si="27"/>
        <v/>
      </c>
    </row>
    <row r="1776" spans="1:10" x14ac:dyDescent="0.25">
      <c r="A1776" s="43">
        <v>44981</v>
      </c>
      <c r="B1776" s="40" t="s">
        <v>12629</v>
      </c>
      <c r="C1776" s="40" t="s">
        <v>8992</v>
      </c>
      <c r="D1776" s="40" t="s">
        <v>10028</v>
      </c>
      <c r="E1776" s="38">
        <v>1150620</v>
      </c>
      <c r="F1776" s="42" t="s">
        <v>8998</v>
      </c>
      <c r="G1776" s="38">
        <v>115062</v>
      </c>
      <c r="H1776" s="40" t="s">
        <v>9001</v>
      </c>
      <c r="I1776" s="40" t="s">
        <v>9002</v>
      </c>
      <c r="J1776" s="45" t="str">
        <f t="shared" si="27"/>
        <v/>
      </c>
    </row>
    <row r="1777" spans="1:10" x14ac:dyDescent="0.25">
      <c r="A1777" s="43">
        <v>44981</v>
      </c>
      <c r="B1777" s="40" t="s">
        <v>12630</v>
      </c>
      <c r="C1777" s="40" t="s">
        <v>8992</v>
      </c>
      <c r="D1777" s="40" t="s">
        <v>10196</v>
      </c>
      <c r="E1777" s="38">
        <v>1408026</v>
      </c>
      <c r="F1777" s="42" t="s">
        <v>8998</v>
      </c>
      <c r="G1777" s="38">
        <v>140803</v>
      </c>
      <c r="H1777" s="40" t="s">
        <v>9001</v>
      </c>
      <c r="I1777" s="40" t="s">
        <v>9002</v>
      </c>
      <c r="J1777" s="45" t="str">
        <f t="shared" si="27"/>
        <v/>
      </c>
    </row>
    <row r="1778" spans="1:10" x14ac:dyDescent="0.25">
      <c r="A1778" s="43">
        <v>44981</v>
      </c>
      <c r="B1778" s="40" t="s">
        <v>11236</v>
      </c>
      <c r="C1778" s="40" t="s">
        <v>8992</v>
      </c>
      <c r="D1778" s="40" t="s">
        <v>11397</v>
      </c>
      <c r="E1778" s="38">
        <v>806200</v>
      </c>
      <c r="F1778" s="42" t="s">
        <v>8998</v>
      </c>
      <c r="G1778" s="38">
        <v>80620</v>
      </c>
      <c r="H1778" s="40" t="s">
        <v>9001</v>
      </c>
      <c r="I1778" s="40" t="s">
        <v>9002</v>
      </c>
      <c r="J1778" s="45" t="str">
        <f t="shared" si="27"/>
        <v/>
      </c>
    </row>
    <row r="1779" spans="1:10" x14ac:dyDescent="0.25">
      <c r="A1779" s="43">
        <v>44981</v>
      </c>
      <c r="B1779" s="40" t="s">
        <v>12631</v>
      </c>
      <c r="C1779" s="40" t="s">
        <v>8992</v>
      </c>
      <c r="D1779" s="40" t="s">
        <v>12632</v>
      </c>
      <c r="E1779" s="38">
        <v>4758310</v>
      </c>
      <c r="F1779" s="42" t="s">
        <v>8998</v>
      </c>
      <c r="G1779" s="38">
        <v>475831</v>
      </c>
      <c r="H1779" s="40" t="s">
        <v>9234</v>
      </c>
      <c r="I1779" s="40" t="s">
        <v>9235</v>
      </c>
      <c r="J1779" s="45" t="str">
        <f t="shared" si="27"/>
        <v/>
      </c>
    </row>
    <row r="1780" spans="1:10" x14ac:dyDescent="0.25">
      <c r="A1780" s="43">
        <v>44981</v>
      </c>
      <c r="B1780" s="40" t="s">
        <v>12633</v>
      </c>
      <c r="C1780" s="40" t="s">
        <v>8992</v>
      </c>
      <c r="D1780" s="40" t="s">
        <v>10691</v>
      </c>
      <c r="E1780" s="38">
        <v>1607380</v>
      </c>
      <c r="F1780" s="42" t="s">
        <v>8998</v>
      </c>
      <c r="G1780" s="38">
        <v>160738</v>
      </c>
      <c r="H1780" s="40" t="s">
        <v>9183</v>
      </c>
      <c r="I1780" s="40" t="s">
        <v>9184</v>
      </c>
      <c r="J1780" s="45" t="str">
        <f t="shared" si="27"/>
        <v/>
      </c>
    </row>
    <row r="1781" spans="1:10" x14ac:dyDescent="0.25">
      <c r="A1781" s="43">
        <v>44981</v>
      </c>
      <c r="B1781" s="40" t="s">
        <v>12634</v>
      </c>
      <c r="C1781" s="40" t="s">
        <v>8992</v>
      </c>
      <c r="D1781" s="40" t="s">
        <v>10258</v>
      </c>
      <c r="E1781" s="38">
        <v>469342</v>
      </c>
      <c r="F1781" s="42" t="s">
        <v>8998</v>
      </c>
      <c r="G1781" s="38">
        <v>46934</v>
      </c>
      <c r="H1781" s="40" t="s">
        <v>9001</v>
      </c>
      <c r="I1781" s="40" t="s">
        <v>9002</v>
      </c>
      <c r="J1781" s="45" t="str">
        <f t="shared" si="27"/>
        <v/>
      </c>
    </row>
    <row r="1782" spans="1:10" x14ac:dyDescent="0.25">
      <c r="A1782" s="43">
        <v>44981</v>
      </c>
      <c r="B1782" s="40" t="s">
        <v>12635</v>
      </c>
      <c r="C1782" s="40" t="s">
        <v>8992</v>
      </c>
      <c r="D1782" s="40" t="s">
        <v>10226</v>
      </c>
      <c r="E1782" s="38">
        <v>553467</v>
      </c>
      <c r="F1782" s="42" t="s">
        <v>8998</v>
      </c>
      <c r="G1782" s="38">
        <v>55347</v>
      </c>
      <c r="H1782" s="40" t="s">
        <v>9001</v>
      </c>
      <c r="I1782" s="40" t="s">
        <v>9002</v>
      </c>
      <c r="J1782" s="45" t="str">
        <f t="shared" si="27"/>
        <v/>
      </c>
    </row>
    <row r="1783" spans="1:10" x14ac:dyDescent="0.25">
      <c r="A1783" s="43">
        <v>44981</v>
      </c>
      <c r="B1783" s="40" t="s">
        <v>12636</v>
      </c>
      <c r="C1783" s="40" t="s">
        <v>8992</v>
      </c>
      <c r="D1783" s="40" t="s">
        <v>10266</v>
      </c>
      <c r="E1783" s="38">
        <v>333174</v>
      </c>
      <c r="F1783" s="42" t="s">
        <v>8998</v>
      </c>
      <c r="G1783" s="38">
        <v>33317</v>
      </c>
      <c r="H1783" s="40" t="s">
        <v>9001</v>
      </c>
      <c r="I1783" s="40" t="s">
        <v>9002</v>
      </c>
      <c r="J1783" s="45" t="str">
        <f t="shared" si="27"/>
        <v/>
      </c>
    </row>
    <row r="1784" spans="1:10" x14ac:dyDescent="0.25">
      <c r="A1784" s="43">
        <v>44981</v>
      </c>
      <c r="B1784" s="40" t="s">
        <v>12643</v>
      </c>
      <c r="C1784" s="40" t="s">
        <v>8992</v>
      </c>
      <c r="D1784" s="40" t="s">
        <v>9129</v>
      </c>
      <c r="E1784" s="38">
        <v>922445</v>
      </c>
      <c r="F1784" s="42" t="s">
        <v>8998</v>
      </c>
      <c r="G1784" s="38">
        <v>92245</v>
      </c>
      <c r="H1784" s="40" t="s">
        <v>9001</v>
      </c>
      <c r="I1784" s="40" t="s">
        <v>9002</v>
      </c>
      <c r="J1784" s="45" t="str">
        <f t="shared" si="27"/>
        <v/>
      </c>
    </row>
    <row r="1785" spans="1:10" x14ac:dyDescent="0.25">
      <c r="A1785" s="43">
        <v>44981</v>
      </c>
      <c r="B1785" s="40" t="s">
        <v>12644</v>
      </c>
      <c r="C1785" s="40" t="s">
        <v>8992</v>
      </c>
      <c r="D1785" s="40" t="s">
        <v>10013</v>
      </c>
      <c r="E1785" s="38">
        <v>666348</v>
      </c>
      <c r="F1785" s="42" t="s">
        <v>8998</v>
      </c>
      <c r="G1785" s="38">
        <v>66635</v>
      </c>
      <c r="H1785" s="40" t="s">
        <v>9001</v>
      </c>
      <c r="I1785" s="40" t="s">
        <v>9002</v>
      </c>
      <c r="J1785" s="45" t="str">
        <f t="shared" si="27"/>
        <v/>
      </c>
    </row>
    <row r="1786" spans="1:10" x14ac:dyDescent="0.25">
      <c r="A1786" s="43">
        <v>44981</v>
      </c>
      <c r="B1786" s="40" t="s">
        <v>12645</v>
      </c>
      <c r="C1786" s="40" t="s">
        <v>8992</v>
      </c>
      <c r="D1786" s="40" t="s">
        <v>10726</v>
      </c>
      <c r="E1786" s="38">
        <v>1924970</v>
      </c>
      <c r="F1786" s="42" t="s">
        <v>8998</v>
      </c>
      <c r="G1786" s="38">
        <v>192497</v>
      </c>
      <c r="H1786" s="40" t="s">
        <v>9558</v>
      </c>
      <c r="I1786" s="40" t="s">
        <v>9559</v>
      </c>
      <c r="J1786" s="45" t="str">
        <f t="shared" si="27"/>
        <v/>
      </c>
    </row>
    <row r="1787" spans="1:10" x14ac:dyDescent="0.25">
      <c r="A1787" s="43">
        <v>44981</v>
      </c>
      <c r="B1787" s="40" t="s">
        <v>11273</v>
      </c>
      <c r="C1787" s="40" t="s">
        <v>8992</v>
      </c>
      <c r="D1787" s="40" t="s">
        <v>10305</v>
      </c>
      <c r="E1787" s="38">
        <v>1773282</v>
      </c>
      <c r="F1787" s="42" t="s">
        <v>8998</v>
      </c>
      <c r="G1787" s="38">
        <v>177328</v>
      </c>
      <c r="H1787" s="40" t="s">
        <v>9001</v>
      </c>
      <c r="I1787" s="40" t="s">
        <v>9002</v>
      </c>
      <c r="J1787" s="45" t="str">
        <f t="shared" si="27"/>
        <v/>
      </c>
    </row>
    <row r="1788" spans="1:10" x14ac:dyDescent="0.25">
      <c r="A1788" s="43">
        <v>44981</v>
      </c>
      <c r="B1788" s="40" t="s">
        <v>12647</v>
      </c>
      <c r="C1788" s="40" t="s">
        <v>8992</v>
      </c>
      <c r="D1788" s="40" t="s">
        <v>10072</v>
      </c>
      <c r="E1788" s="38">
        <v>1105595</v>
      </c>
      <c r="F1788" s="42" t="s">
        <v>8998</v>
      </c>
      <c r="G1788" s="38">
        <v>110560</v>
      </c>
      <c r="H1788" s="40" t="s">
        <v>9001</v>
      </c>
      <c r="I1788" s="40" t="s">
        <v>9002</v>
      </c>
      <c r="J1788" s="45" t="str">
        <f t="shared" si="27"/>
        <v/>
      </c>
    </row>
    <row r="1789" spans="1:10" x14ac:dyDescent="0.25">
      <c r="A1789" s="43">
        <v>44981</v>
      </c>
      <c r="B1789" s="40" t="s">
        <v>12651</v>
      </c>
      <c r="C1789" s="40" t="s">
        <v>8992</v>
      </c>
      <c r="D1789" s="40" t="s">
        <v>12652</v>
      </c>
      <c r="E1789" s="38">
        <v>618065</v>
      </c>
      <c r="F1789" s="42" t="s">
        <v>8998</v>
      </c>
      <c r="G1789" s="38">
        <v>61807</v>
      </c>
      <c r="H1789" s="40" t="s">
        <v>9001</v>
      </c>
      <c r="I1789" s="40" t="s">
        <v>9002</v>
      </c>
      <c r="J1789" s="45" t="str">
        <f t="shared" si="27"/>
        <v/>
      </c>
    </row>
    <row r="1790" spans="1:10" x14ac:dyDescent="0.25">
      <c r="A1790" s="43">
        <v>44981</v>
      </c>
      <c r="B1790" s="40" t="s">
        <v>12654</v>
      </c>
      <c r="C1790" s="40" t="s">
        <v>8992</v>
      </c>
      <c r="D1790" s="40" t="s">
        <v>12655</v>
      </c>
      <c r="E1790" s="38">
        <v>1665870</v>
      </c>
      <c r="F1790" s="42" t="s">
        <v>8998</v>
      </c>
      <c r="G1790" s="38">
        <v>166587</v>
      </c>
      <c r="H1790" s="40" t="s">
        <v>9206</v>
      </c>
      <c r="I1790" s="40" t="s">
        <v>9207</v>
      </c>
      <c r="J1790" s="45" t="str">
        <f t="shared" si="27"/>
        <v/>
      </c>
    </row>
    <row r="1791" spans="1:10" x14ac:dyDescent="0.25">
      <c r="A1791" s="43">
        <v>44981</v>
      </c>
      <c r="B1791" s="40" t="s">
        <v>12656</v>
      </c>
      <c r="C1791" s="40" t="s">
        <v>8992</v>
      </c>
      <c r="D1791" s="40" t="s">
        <v>10655</v>
      </c>
      <c r="E1791" s="38">
        <v>1376248</v>
      </c>
      <c r="F1791" s="42" t="s">
        <v>8998</v>
      </c>
      <c r="G1791" s="38">
        <v>137625</v>
      </c>
      <c r="H1791" s="40" t="s">
        <v>9001</v>
      </c>
      <c r="I1791" s="40" t="s">
        <v>9002</v>
      </c>
      <c r="J1791" s="45" t="str">
        <f t="shared" si="27"/>
        <v/>
      </c>
    </row>
    <row r="1792" spans="1:10" x14ac:dyDescent="0.25">
      <c r="A1792" s="43">
        <v>44981</v>
      </c>
      <c r="B1792" s="40" t="s">
        <v>12657</v>
      </c>
      <c r="C1792" s="40" t="s">
        <v>8992</v>
      </c>
      <c r="D1792" s="40" t="s">
        <v>10353</v>
      </c>
      <c r="E1792" s="38">
        <v>648900</v>
      </c>
      <c r="F1792" s="42" t="s">
        <v>8998</v>
      </c>
      <c r="G1792" s="38">
        <v>64890</v>
      </c>
      <c r="H1792" s="40" t="s">
        <v>9001</v>
      </c>
      <c r="I1792" s="40" t="s">
        <v>9002</v>
      </c>
      <c r="J1792" s="45" t="str">
        <f t="shared" si="27"/>
        <v/>
      </c>
    </row>
    <row r="1793" spans="1:10" x14ac:dyDescent="0.25">
      <c r="A1793" s="43">
        <v>44981</v>
      </c>
      <c r="B1793" s="40" t="s">
        <v>12658</v>
      </c>
      <c r="C1793" s="40" t="s">
        <v>8992</v>
      </c>
      <c r="D1793" s="40" t="s">
        <v>10363</v>
      </c>
      <c r="E1793" s="38">
        <v>1693739</v>
      </c>
      <c r="F1793" s="42" t="s">
        <v>8998</v>
      </c>
      <c r="G1793" s="38">
        <v>169374</v>
      </c>
      <c r="H1793" s="40" t="s">
        <v>9001</v>
      </c>
      <c r="I1793" s="40" t="s">
        <v>9002</v>
      </c>
      <c r="J1793" s="45" t="str">
        <f t="shared" si="27"/>
        <v/>
      </c>
    </row>
    <row r="1794" spans="1:10" x14ac:dyDescent="0.25">
      <c r="A1794" s="43">
        <v>44981</v>
      </c>
      <c r="B1794" s="40" t="s">
        <v>12659</v>
      </c>
      <c r="C1794" s="40" t="s">
        <v>8992</v>
      </c>
      <c r="D1794" s="40" t="s">
        <v>10363</v>
      </c>
      <c r="E1794" s="38">
        <v>318150</v>
      </c>
      <c r="F1794" s="42" t="s">
        <v>8998</v>
      </c>
      <c r="G1794" s="38">
        <v>31815</v>
      </c>
      <c r="H1794" s="40" t="s">
        <v>9001</v>
      </c>
      <c r="I1794" s="40" t="s">
        <v>9002</v>
      </c>
      <c r="J1794" s="45" t="str">
        <f t="shared" si="27"/>
        <v/>
      </c>
    </row>
    <row r="1795" spans="1:10" x14ac:dyDescent="0.25">
      <c r="A1795" s="43">
        <v>44981</v>
      </c>
      <c r="B1795" s="40" t="s">
        <v>12660</v>
      </c>
      <c r="C1795" s="40" t="s">
        <v>8992</v>
      </c>
      <c r="D1795" s="40" t="s">
        <v>10337</v>
      </c>
      <c r="E1795" s="38">
        <v>2797888</v>
      </c>
      <c r="F1795" s="42" t="s">
        <v>8998</v>
      </c>
      <c r="G1795" s="38">
        <v>279789</v>
      </c>
      <c r="H1795" s="40" t="s">
        <v>9001</v>
      </c>
      <c r="I1795" s="40" t="s">
        <v>9002</v>
      </c>
      <c r="J1795" s="45" t="str">
        <f t="shared" si="27"/>
        <v/>
      </c>
    </row>
    <row r="1796" spans="1:10" x14ac:dyDescent="0.25">
      <c r="A1796" s="43">
        <v>44981</v>
      </c>
      <c r="B1796" s="40" t="s">
        <v>12661</v>
      </c>
      <c r="C1796" s="40" t="s">
        <v>8992</v>
      </c>
      <c r="D1796" s="40" t="s">
        <v>9249</v>
      </c>
      <c r="E1796" s="38">
        <v>605665</v>
      </c>
      <c r="F1796" s="42" t="s">
        <v>8998</v>
      </c>
      <c r="G1796" s="38">
        <v>60567</v>
      </c>
      <c r="H1796" s="40" t="s">
        <v>9001</v>
      </c>
      <c r="I1796" s="40" t="s">
        <v>9002</v>
      </c>
      <c r="J1796" s="45" t="str">
        <f t="shared" si="27"/>
        <v/>
      </c>
    </row>
    <row r="1797" spans="1:10" x14ac:dyDescent="0.25">
      <c r="A1797" s="43">
        <v>44981</v>
      </c>
      <c r="B1797" s="40" t="s">
        <v>12662</v>
      </c>
      <c r="C1797" s="40" t="s">
        <v>8992</v>
      </c>
      <c r="D1797" s="40" t="s">
        <v>9255</v>
      </c>
      <c r="E1797" s="38">
        <v>690372</v>
      </c>
      <c r="F1797" s="42" t="s">
        <v>8998</v>
      </c>
      <c r="G1797" s="38">
        <v>69037</v>
      </c>
      <c r="H1797" s="40" t="s">
        <v>9001</v>
      </c>
      <c r="I1797" s="40" t="s">
        <v>9002</v>
      </c>
      <c r="J1797" s="45" t="str">
        <f t="shared" ref="J1797:J1860" si="28">IF(E1797&lt;0,"ht","")</f>
        <v/>
      </c>
    </row>
    <row r="1798" spans="1:10" x14ac:dyDescent="0.25">
      <c r="A1798" s="43">
        <v>44981</v>
      </c>
      <c r="B1798" s="40" t="s">
        <v>12663</v>
      </c>
      <c r="C1798" s="40" t="s">
        <v>8992</v>
      </c>
      <c r="D1798" s="40" t="s">
        <v>12664</v>
      </c>
      <c r="E1798" s="38">
        <v>1468620</v>
      </c>
      <c r="F1798" s="42" t="s">
        <v>8998</v>
      </c>
      <c r="G1798" s="38">
        <v>146862</v>
      </c>
      <c r="H1798" s="40" t="s">
        <v>9315</v>
      </c>
      <c r="I1798" s="40" t="s">
        <v>9316</v>
      </c>
      <c r="J1798" s="45" t="str">
        <f t="shared" si="28"/>
        <v/>
      </c>
    </row>
    <row r="1799" spans="1:10" x14ac:dyDescent="0.25">
      <c r="A1799" s="43">
        <v>44981</v>
      </c>
      <c r="B1799" s="40" t="s">
        <v>12665</v>
      </c>
      <c r="C1799" s="40" t="s">
        <v>8992</v>
      </c>
      <c r="D1799" s="40" t="s">
        <v>12666</v>
      </c>
      <c r="E1799" s="38">
        <v>2440220</v>
      </c>
      <c r="F1799" s="42" t="s">
        <v>8998</v>
      </c>
      <c r="G1799" s="38">
        <v>244022</v>
      </c>
      <c r="H1799" s="40" t="s">
        <v>9242</v>
      </c>
      <c r="I1799" s="40" t="s">
        <v>9243</v>
      </c>
      <c r="J1799" s="45" t="str">
        <f t="shared" si="28"/>
        <v/>
      </c>
    </row>
    <row r="1800" spans="1:10" x14ac:dyDescent="0.25">
      <c r="A1800" s="43">
        <v>44982</v>
      </c>
      <c r="B1800" s="40" t="s">
        <v>9609</v>
      </c>
      <c r="C1800" s="40" t="s">
        <v>12672</v>
      </c>
      <c r="D1800" s="40" t="s">
        <v>12673</v>
      </c>
      <c r="E1800" s="38">
        <v>-1431374</v>
      </c>
      <c r="F1800" s="42" t="s">
        <v>8998</v>
      </c>
      <c r="G1800" s="38">
        <v>-143137</v>
      </c>
      <c r="H1800" s="40" t="s">
        <v>9980</v>
      </c>
      <c r="I1800" s="40" t="s">
        <v>9981</v>
      </c>
      <c r="J1800" s="45" t="str">
        <f t="shared" si="28"/>
        <v>ht</v>
      </c>
    </row>
    <row r="1801" spans="1:10" x14ac:dyDescent="0.25">
      <c r="A1801" s="43">
        <v>44982</v>
      </c>
      <c r="B1801" s="40" t="s">
        <v>12200</v>
      </c>
      <c r="C1801" s="40" t="s">
        <v>9443</v>
      </c>
      <c r="D1801" s="40" t="s">
        <v>11287</v>
      </c>
      <c r="E1801" s="38">
        <v>-776540</v>
      </c>
      <c r="F1801" s="42" t="s">
        <v>9114</v>
      </c>
      <c r="G1801" s="38">
        <v>-62123</v>
      </c>
      <c r="H1801" s="40" t="s">
        <v>9001</v>
      </c>
      <c r="I1801" s="40" t="s">
        <v>9002</v>
      </c>
      <c r="J1801" s="45" t="str">
        <f t="shared" si="28"/>
        <v>ht</v>
      </c>
    </row>
    <row r="1802" spans="1:10" x14ac:dyDescent="0.25">
      <c r="A1802" s="43">
        <v>44982</v>
      </c>
      <c r="B1802" s="40" t="s">
        <v>12674</v>
      </c>
      <c r="C1802" s="40" t="s">
        <v>8992</v>
      </c>
      <c r="D1802" s="40" t="s">
        <v>10178</v>
      </c>
      <c r="E1802" s="38">
        <v>1768685</v>
      </c>
      <c r="F1802" s="42" t="s">
        <v>8998</v>
      </c>
      <c r="G1802" s="38">
        <v>176869</v>
      </c>
      <c r="H1802" s="40" t="s">
        <v>9001</v>
      </c>
      <c r="I1802" s="40" t="s">
        <v>9002</v>
      </c>
      <c r="J1802" s="45" t="str">
        <f t="shared" si="28"/>
        <v/>
      </c>
    </row>
    <row r="1803" spans="1:10" x14ac:dyDescent="0.25">
      <c r="A1803" s="43">
        <v>44982</v>
      </c>
      <c r="B1803" s="40" t="s">
        <v>12675</v>
      </c>
      <c r="C1803" s="40" t="s">
        <v>8992</v>
      </c>
      <c r="D1803" s="40" t="s">
        <v>9150</v>
      </c>
      <c r="E1803" s="38">
        <v>593366</v>
      </c>
      <c r="F1803" s="42" t="s">
        <v>8998</v>
      </c>
      <c r="G1803" s="38">
        <v>59337</v>
      </c>
      <c r="H1803" s="40" t="s">
        <v>9001</v>
      </c>
      <c r="I1803" s="40" t="s">
        <v>9002</v>
      </c>
      <c r="J1803" s="45" t="str">
        <f t="shared" si="28"/>
        <v/>
      </c>
    </row>
    <row r="1804" spans="1:10" x14ac:dyDescent="0.25">
      <c r="A1804" s="43">
        <v>44982</v>
      </c>
      <c r="B1804" s="40" t="s">
        <v>12676</v>
      </c>
      <c r="C1804" s="40" t="s">
        <v>8992</v>
      </c>
      <c r="D1804" s="40" t="s">
        <v>9152</v>
      </c>
      <c r="E1804" s="38">
        <v>555290</v>
      </c>
      <c r="F1804" s="42" t="s">
        <v>8998</v>
      </c>
      <c r="G1804" s="38">
        <v>55529</v>
      </c>
      <c r="H1804" s="40" t="s">
        <v>9001</v>
      </c>
      <c r="I1804" s="40" t="s">
        <v>9002</v>
      </c>
      <c r="J1804" s="45" t="str">
        <f t="shared" si="28"/>
        <v/>
      </c>
    </row>
    <row r="1805" spans="1:10" x14ac:dyDescent="0.25">
      <c r="A1805" s="43">
        <v>44982</v>
      </c>
      <c r="B1805" s="40" t="s">
        <v>12677</v>
      </c>
      <c r="C1805" s="40" t="s">
        <v>8992</v>
      </c>
      <c r="D1805" s="40" t="s">
        <v>10127</v>
      </c>
      <c r="E1805" s="38">
        <v>1432390</v>
      </c>
      <c r="F1805" s="42" t="s">
        <v>8998</v>
      </c>
      <c r="G1805" s="38">
        <v>143239</v>
      </c>
      <c r="H1805" s="40" t="s">
        <v>9001</v>
      </c>
      <c r="I1805" s="40" t="s">
        <v>9002</v>
      </c>
      <c r="J1805" s="45" t="str">
        <f t="shared" si="28"/>
        <v/>
      </c>
    </row>
    <row r="1806" spans="1:10" x14ac:dyDescent="0.25">
      <c r="A1806" s="43">
        <v>44982</v>
      </c>
      <c r="B1806" s="40" t="s">
        <v>12678</v>
      </c>
      <c r="C1806" s="40" t="s">
        <v>8992</v>
      </c>
      <c r="D1806" s="40" t="s">
        <v>9186</v>
      </c>
      <c r="E1806" s="38">
        <v>605660</v>
      </c>
      <c r="F1806" s="42" t="s">
        <v>8998</v>
      </c>
      <c r="G1806" s="38">
        <v>60566</v>
      </c>
      <c r="H1806" s="40" t="s">
        <v>9001</v>
      </c>
      <c r="I1806" s="40" t="s">
        <v>9002</v>
      </c>
      <c r="J1806" s="45" t="str">
        <f t="shared" si="28"/>
        <v/>
      </c>
    </row>
    <row r="1807" spans="1:10" x14ac:dyDescent="0.25">
      <c r="A1807" s="43">
        <v>44982</v>
      </c>
      <c r="B1807" s="40" t="s">
        <v>12679</v>
      </c>
      <c r="C1807" s="40" t="s">
        <v>8992</v>
      </c>
      <c r="D1807" s="40" t="s">
        <v>9281</v>
      </c>
      <c r="E1807" s="38">
        <v>1032388</v>
      </c>
      <c r="F1807" s="42" t="s">
        <v>8998</v>
      </c>
      <c r="G1807" s="38">
        <v>103239</v>
      </c>
      <c r="H1807" s="40" t="s">
        <v>9001</v>
      </c>
      <c r="I1807" s="40" t="s">
        <v>9002</v>
      </c>
      <c r="J1807" s="45" t="str">
        <f t="shared" si="28"/>
        <v/>
      </c>
    </row>
    <row r="1808" spans="1:10" x14ac:dyDescent="0.25">
      <c r="A1808" s="43">
        <v>44982</v>
      </c>
      <c r="B1808" s="40" t="s">
        <v>12680</v>
      </c>
      <c r="C1808" s="40" t="s">
        <v>8992</v>
      </c>
      <c r="D1808" s="40" t="s">
        <v>12681</v>
      </c>
      <c r="E1808" s="38">
        <v>1081500</v>
      </c>
      <c r="F1808" s="42" t="s">
        <v>8998</v>
      </c>
      <c r="G1808" s="38">
        <v>108150</v>
      </c>
      <c r="H1808" s="40" t="s">
        <v>9278</v>
      </c>
      <c r="I1808" s="40" t="s">
        <v>9279</v>
      </c>
      <c r="J1808" s="45" t="str">
        <f t="shared" si="28"/>
        <v/>
      </c>
    </row>
    <row r="1809" spans="1:10" x14ac:dyDescent="0.25">
      <c r="A1809" s="43">
        <v>44982</v>
      </c>
      <c r="B1809" s="40" t="s">
        <v>12682</v>
      </c>
      <c r="C1809" s="40" t="s">
        <v>8992</v>
      </c>
      <c r="D1809" s="40" t="s">
        <v>10101</v>
      </c>
      <c r="E1809" s="38">
        <v>859102</v>
      </c>
      <c r="F1809" s="42" t="s">
        <v>8998</v>
      </c>
      <c r="G1809" s="38">
        <v>85910</v>
      </c>
      <c r="H1809" s="40" t="s">
        <v>9001</v>
      </c>
      <c r="I1809" s="40" t="s">
        <v>9002</v>
      </c>
      <c r="J1809" s="45" t="str">
        <f t="shared" si="28"/>
        <v/>
      </c>
    </row>
    <row r="1810" spans="1:10" x14ac:dyDescent="0.25">
      <c r="A1810" s="43">
        <v>44982</v>
      </c>
      <c r="B1810" s="40" t="s">
        <v>12683</v>
      </c>
      <c r="C1810" s="40" t="s">
        <v>8992</v>
      </c>
      <c r="D1810" s="40" t="s">
        <v>12684</v>
      </c>
      <c r="E1810" s="38">
        <v>555924</v>
      </c>
      <c r="F1810" s="42" t="s">
        <v>8998</v>
      </c>
      <c r="G1810" s="38">
        <v>55592</v>
      </c>
      <c r="H1810" s="40" t="s">
        <v>9001</v>
      </c>
      <c r="I1810" s="40" t="s">
        <v>9002</v>
      </c>
      <c r="J1810" s="45" t="str">
        <f t="shared" si="28"/>
        <v/>
      </c>
    </row>
    <row r="1811" spans="1:10" x14ac:dyDescent="0.25">
      <c r="A1811" s="43">
        <v>44982</v>
      </c>
      <c r="B1811" s="40" t="s">
        <v>12685</v>
      </c>
      <c r="C1811" s="40" t="s">
        <v>8992</v>
      </c>
      <c r="D1811" s="40" t="s">
        <v>12686</v>
      </c>
      <c r="E1811" s="38">
        <v>806200</v>
      </c>
      <c r="F1811" s="42" t="s">
        <v>8998</v>
      </c>
      <c r="G1811" s="38">
        <v>80620</v>
      </c>
      <c r="H1811" s="40" t="s">
        <v>9001</v>
      </c>
      <c r="I1811" s="40" t="s">
        <v>9002</v>
      </c>
      <c r="J1811" s="45" t="str">
        <f t="shared" si="28"/>
        <v/>
      </c>
    </row>
    <row r="1812" spans="1:10" x14ac:dyDescent="0.25">
      <c r="A1812" s="43">
        <v>44982</v>
      </c>
      <c r="B1812" s="40" t="s">
        <v>12687</v>
      </c>
      <c r="C1812" s="40" t="s">
        <v>8992</v>
      </c>
      <c r="D1812" s="40" t="s">
        <v>11357</v>
      </c>
      <c r="E1812" s="38">
        <v>545355</v>
      </c>
      <c r="F1812" s="42" t="s">
        <v>8998</v>
      </c>
      <c r="G1812" s="38">
        <v>54536</v>
      </c>
      <c r="H1812" s="40" t="s">
        <v>9001</v>
      </c>
      <c r="I1812" s="40" t="s">
        <v>9002</v>
      </c>
      <c r="J1812" s="45" t="str">
        <f t="shared" si="28"/>
        <v/>
      </c>
    </row>
    <row r="1813" spans="1:10" x14ac:dyDescent="0.25">
      <c r="A1813" s="43">
        <v>44982</v>
      </c>
      <c r="B1813" s="40" t="s">
        <v>12688</v>
      </c>
      <c r="C1813" s="40" t="s">
        <v>8992</v>
      </c>
      <c r="D1813" s="40" t="s">
        <v>12689</v>
      </c>
      <c r="E1813" s="38">
        <v>150546</v>
      </c>
      <c r="F1813" s="42" t="s">
        <v>8998</v>
      </c>
      <c r="G1813" s="38">
        <v>15055</v>
      </c>
      <c r="H1813" s="40" t="s">
        <v>9001</v>
      </c>
      <c r="I1813" s="40" t="s">
        <v>9002</v>
      </c>
      <c r="J1813" s="45" t="str">
        <f t="shared" si="28"/>
        <v/>
      </c>
    </row>
    <row r="1814" spans="1:10" x14ac:dyDescent="0.25">
      <c r="A1814" s="43">
        <v>44982</v>
      </c>
      <c r="B1814" s="40" t="s">
        <v>12690</v>
      </c>
      <c r="C1814" s="40" t="s">
        <v>8992</v>
      </c>
      <c r="D1814" s="40" t="s">
        <v>9071</v>
      </c>
      <c r="E1814" s="38">
        <v>1110580</v>
      </c>
      <c r="F1814" s="42" t="s">
        <v>8998</v>
      </c>
      <c r="G1814" s="38">
        <v>111058</v>
      </c>
      <c r="H1814" s="40" t="s">
        <v>9072</v>
      </c>
      <c r="I1814" s="40" t="s">
        <v>9073</v>
      </c>
      <c r="J1814" s="45" t="str">
        <f t="shared" si="28"/>
        <v/>
      </c>
    </row>
    <row r="1815" spans="1:10" x14ac:dyDescent="0.25">
      <c r="A1815" s="43">
        <v>44984</v>
      </c>
      <c r="B1815" s="40" t="s">
        <v>9229</v>
      </c>
      <c r="C1815" s="40" t="s">
        <v>10492</v>
      </c>
      <c r="D1815" s="40" t="s">
        <v>12698</v>
      </c>
      <c r="E1815" s="38">
        <v>-110250</v>
      </c>
      <c r="F1815" s="42" t="s">
        <v>8998</v>
      </c>
      <c r="G1815" s="38">
        <v>-11025</v>
      </c>
      <c r="H1815" s="40" t="s">
        <v>9159</v>
      </c>
      <c r="I1815" s="40" t="s">
        <v>9160</v>
      </c>
      <c r="J1815" s="45" t="str">
        <f t="shared" si="28"/>
        <v>ht</v>
      </c>
    </row>
    <row r="1816" spans="1:10" x14ac:dyDescent="0.25">
      <c r="A1816" s="43">
        <v>44984</v>
      </c>
      <c r="B1816" s="40" t="s">
        <v>9246</v>
      </c>
      <c r="C1816" s="40" t="s">
        <v>10492</v>
      </c>
      <c r="D1816" s="40" t="s">
        <v>12699</v>
      </c>
      <c r="E1816" s="38">
        <v>-283166</v>
      </c>
      <c r="F1816" s="42" t="s">
        <v>8998</v>
      </c>
      <c r="G1816" s="38">
        <v>-28317</v>
      </c>
      <c r="H1816" s="40" t="s">
        <v>9159</v>
      </c>
      <c r="I1816" s="40" t="s">
        <v>9160</v>
      </c>
      <c r="J1816" s="45" t="str">
        <f t="shared" si="28"/>
        <v>ht</v>
      </c>
    </row>
    <row r="1817" spans="1:10" x14ac:dyDescent="0.25">
      <c r="A1817" s="43">
        <v>44984</v>
      </c>
      <c r="B1817" s="40" t="s">
        <v>9264</v>
      </c>
      <c r="C1817" s="40" t="s">
        <v>12610</v>
      </c>
      <c r="D1817" s="40" t="s">
        <v>12700</v>
      </c>
      <c r="E1817" s="38">
        <v>-1883808</v>
      </c>
      <c r="F1817" s="42" t="s">
        <v>9114</v>
      </c>
      <c r="G1817" s="38">
        <v>-150705</v>
      </c>
      <c r="H1817" s="40" t="s">
        <v>12290</v>
      </c>
      <c r="I1817" s="40" t="s">
        <v>12291</v>
      </c>
      <c r="J1817" s="45" t="str">
        <f t="shared" si="28"/>
        <v>ht</v>
      </c>
    </row>
    <row r="1818" spans="1:10" x14ac:dyDescent="0.25">
      <c r="A1818" s="43">
        <v>44984</v>
      </c>
      <c r="B1818" s="40" t="s">
        <v>9270</v>
      </c>
      <c r="C1818" s="40" t="s">
        <v>12701</v>
      </c>
      <c r="D1818" s="40" t="s">
        <v>12702</v>
      </c>
      <c r="E1818" s="38">
        <v>-110250</v>
      </c>
      <c r="F1818" s="42" t="s">
        <v>8998</v>
      </c>
      <c r="G1818" s="38">
        <v>-11025</v>
      </c>
      <c r="H1818" s="40" t="s">
        <v>9635</v>
      </c>
      <c r="I1818" s="40" t="s">
        <v>9636</v>
      </c>
      <c r="J1818" s="45" t="str">
        <f t="shared" si="28"/>
        <v>ht</v>
      </c>
    </row>
    <row r="1819" spans="1:10" x14ac:dyDescent="0.25">
      <c r="A1819" s="43">
        <v>44984</v>
      </c>
      <c r="B1819" s="40" t="s">
        <v>9276</v>
      </c>
      <c r="C1819" s="40" t="s">
        <v>12701</v>
      </c>
      <c r="D1819" s="40" t="s">
        <v>12703</v>
      </c>
      <c r="E1819" s="38">
        <v>-119066</v>
      </c>
      <c r="F1819" s="42" t="s">
        <v>8998</v>
      </c>
      <c r="G1819" s="38">
        <v>-11907</v>
      </c>
      <c r="H1819" s="40" t="s">
        <v>9635</v>
      </c>
      <c r="I1819" s="40" t="s">
        <v>9636</v>
      </c>
      <c r="J1819" s="45" t="str">
        <f t="shared" si="28"/>
        <v>ht</v>
      </c>
    </row>
    <row r="1820" spans="1:10" x14ac:dyDescent="0.25">
      <c r="A1820" s="43">
        <v>44984</v>
      </c>
      <c r="B1820" s="40" t="s">
        <v>9297</v>
      </c>
      <c r="C1820" s="40" t="s">
        <v>12704</v>
      </c>
      <c r="D1820" s="40" t="s">
        <v>8994</v>
      </c>
      <c r="E1820" s="38">
        <v>-308528</v>
      </c>
      <c r="F1820" s="42" t="s">
        <v>8998</v>
      </c>
      <c r="G1820" s="38">
        <v>-30853</v>
      </c>
      <c r="H1820" s="40" t="s">
        <v>9078</v>
      </c>
      <c r="I1820" s="40" t="s">
        <v>9079</v>
      </c>
      <c r="J1820" s="45" t="str">
        <f t="shared" si="28"/>
        <v>ht</v>
      </c>
    </row>
    <row r="1821" spans="1:10" x14ac:dyDescent="0.25">
      <c r="A1821" s="43">
        <v>44984</v>
      </c>
      <c r="B1821" s="40" t="s">
        <v>9512</v>
      </c>
      <c r="C1821" s="40" t="s">
        <v>12705</v>
      </c>
      <c r="D1821" s="40" t="s">
        <v>12706</v>
      </c>
      <c r="E1821" s="38">
        <v>-220500</v>
      </c>
      <c r="F1821" s="42" t="s">
        <v>8998</v>
      </c>
      <c r="G1821" s="38">
        <v>-22050</v>
      </c>
      <c r="H1821" s="40" t="s">
        <v>9558</v>
      </c>
      <c r="I1821" s="40" t="s">
        <v>9559</v>
      </c>
      <c r="J1821" s="45" t="str">
        <f t="shared" si="28"/>
        <v>ht</v>
      </c>
    </row>
    <row r="1822" spans="1:10" x14ac:dyDescent="0.25">
      <c r="A1822" s="43">
        <v>44984</v>
      </c>
      <c r="B1822" s="40" t="s">
        <v>9514</v>
      </c>
      <c r="C1822" s="40" t="s">
        <v>12705</v>
      </c>
      <c r="D1822" s="40" t="s">
        <v>12706</v>
      </c>
      <c r="E1822" s="38">
        <v>-73431</v>
      </c>
      <c r="F1822" s="42" t="s">
        <v>8998</v>
      </c>
      <c r="G1822" s="38">
        <v>-7343</v>
      </c>
      <c r="H1822" s="40" t="s">
        <v>9558</v>
      </c>
      <c r="I1822" s="40" t="s">
        <v>9559</v>
      </c>
      <c r="J1822" s="45" t="str">
        <f t="shared" si="28"/>
        <v>ht</v>
      </c>
    </row>
    <row r="1823" spans="1:10" x14ac:dyDescent="0.25">
      <c r="A1823" s="43">
        <v>44984</v>
      </c>
      <c r="B1823" s="40" t="s">
        <v>12201</v>
      </c>
      <c r="C1823" s="40" t="s">
        <v>9443</v>
      </c>
      <c r="D1823" s="40" t="s">
        <v>12707</v>
      </c>
      <c r="E1823" s="38">
        <v>-1570954</v>
      </c>
      <c r="F1823" s="42" t="s">
        <v>8998</v>
      </c>
      <c r="G1823" s="38">
        <v>-157095</v>
      </c>
      <c r="H1823" s="40" t="s">
        <v>9001</v>
      </c>
      <c r="I1823" s="40" t="s">
        <v>9002</v>
      </c>
      <c r="J1823" s="45" t="str">
        <f t="shared" si="28"/>
        <v>ht</v>
      </c>
    </row>
    <row r="1824" spans="1:10" x14ac:dyDescent="0.25">
      <c r="A1824" s="43">
        <v>44984</v>
      </c>
      <c r="B1824" s="40" t="s">
        <v>12202</v>
      </c>
      <c r="C1824" s="40" t="s">
        <v>9443</v>
      </c>
      <c r="D1824" s="40" t="s">
        <v>12708</v>
      </c>
      <c r="E1824" s="38">
        <v>-230670</v>
      </c>
      <c r="F1824" s="42" t="s">
        <v>9114</v>
      </c>
      <c r="G1824" s="38">
        <v>-18454</v>
      </c>
      <c r="H1824" s="40" t="s">
        <v>9001</v>
      </c>
      <c r="I1824" s="40" t="s">
        <v>9002</v>
      </c>
      <c r="J1824" s="45" t="str">
        <f t="shared" si="28"/>
        <v>ht</v>
      </c>
    </row>
    <row r="1825" spans="1:10" x14ac:dyDescent="0.25">
      <c r="A1825" s="43">
        <v>44984</v>
      </c>
      <c r="B1825" s="40" t="s">
        <v>12206</v>
      </c>
      <c r="C1825" s="40" t="s">
        <v>9443</v>
      </c>
      <c r="D1825" s="40" t="s">
        <v>12709</v>
      </c>
      <c r="E1825" s="38">
        <v>-695142</v>
      </c>
      <c r="F1825" s="42" t="s">
        <v>8998</v>
      </c>
      <c r="G1825" s="38">
        <v>-69514</v>
      </c>
      <c r="H1825" s="40" t="s">
        <v>9001</v>
      </c>
      <c r="I1825" s="40" t="s">
        <v>9002</v>
      </c>
      <c r="J1825" s="45" t="str">
        <f t="shared" si="28"/>
        <v>ht</v>
      </c>
    </row>
    <row r="1826" spans="1:10" x14ac:dyDescent="0.25">
      <c r="A1826" s="43">
        <v>44984</v>
      </c>
      <c r="B1826" s="40" t="s">
        <v>12710</v>
      </c>
      <c r="C1826" s="40" t="s">
        <v>8992</v>
      </c>
      <c r="D1826" s="40" t="s">
        <v>10085</v>
      </c>
      <c r="E1826" s="38">
        <v>1281290</v>
      </c>
      <c r="F1826" s="42" t="s">
        <v>8998</v>
      </c>
      <c r="G1826" s="38">
        <v>128129</v>
      </c>
      <c r="H1826" s="40" t="s">
        <v>9001</v>
      </c>
      <c r="I1826" s="40" t="s">
        <v>9002</v>
      </c>
      <c r="J1826" s="45" t="str">
        <f t="shared" si="28"/>
        <v/>
      </c>
    </row>
    <row r="1827" spans="1:10" x14ac:dyDescent="0.25">
      <c r="A1827" s="43">
        <v>44984</v>
      </c>
      <c r="B1827" s="40" t="s">
        <v>12711</v>
      </c>
      <c r="C1827" s="40" t="s">
        <v>8992</v>
      </c>
      <c r="D1827" s="40" t="s">
        <v>12712</v>
      </c>
      <c r="E1827" s="38">
        <v>3089210</v>
      </c>
      <c r="F1827" s="42" t="s">
        <v>8998</v>
      </c>
      <c r="G1827" s="38">
        <v>308921</v>
      </c>
      <c r="H1827" s="40" t="s">
        <v>9498</v>
      </c>
      <c r="I1827" s="40" t="s">
        <v>9499</v>
      </c>
      <c r="J1827" s="45" t="str">
        <f t="shared" si="28"/>
        <v/>
      </c>
    </row>
    <row r="1828" spans="1:10" x14ac:dyDescent="0.25">
      <c r="A1828" s="43">
        <v>44984</v>
      </c>
      <c r="B1828" s="40" t="s">
        <v>12713</v>
      </c>
      <c r="C1828" s="40" t="s">
        <v>8992</v>
      </c>
      <c r="D1828" s="40" t="s">
        <v>12714</v>
      </c>
      <c r="E1828" s="38">
        <v>2163000</v>
      </c>
      <c r="F1828" s="42" t="s">
        <v>8998</v>
      </c>
      <c r="G1828" s="38">
        <v>216300</v>
      </c>
      <c r="H1828" s="40" t="s">
        <v>9498</v>
      </c>
      <c r="I1828" s="40" t="s">
        <v>9499</v>
      </c>
      <c r="J1828" s="45" t="str">
        <f t="shared" si="28"/>
        <v/>
      </c>
    </row>
    <row r="1829" spans="1:10" x14ac:dyDescent="0.25">
      <c r="A1829" s="43">
        <v>44984</v>
      </c>
      <c r="B1829" s="40" t="s">
        <v>12715</v>
      </c>
      <c r="C1829" s="40" t="s">
        <v>8992</v>
      </c>
      <c r="D1829" s="40" t="s">
        <v>10063</v>
      </c>
      <c r="E1829" s="38">
        <v>874524</v>
      </c>
      <c r="F1829" s="42" t="s">
        <v>8998</v>
      </c>
      <c r="G1829" s="38">
        <v>87452</v>
      </c>
      <c r="H1829" s="40" t="s">
        <v>9001</v>
      </c>
      <c r="I1829" s="40" t="s">
        <v>9002</v>
      </c>
      <c r="J1829" s="45" t="str">
        <f t="shared" si="28"/>
        <v/>
      </c>
    </row>
    <row r="1830" spans="1:10" x14ac:dyDescent="0.25">
      <c r="A1830" s="43">
        <v>44984</v>
      </c>
      <c r="B1830" s="40" t="s">
        <v>12716</v>
      </c>
      <c r="C1830" s="40" t="s">
        <v>8992</v>
      </c>
      <c r="D1830" s="40" t="s">
        <v>12717</v>
      </c>
      <c r="E1830" s="38">
        <v>1289600</v>
      </c>
      <c r="F1830" s="42" t="s">
        <v>8998</v>
      </c>
      <c r="G1830" s="38">
        <v>128960</v>
      </c>
      <c r="H1830" s="40" t="s">
        <v>9558</v>
      </c>
      <c r="I1830" s="40" t="s">
        <v>9559</v>
      </c>
      <c r="J1830" s="45" t="str">
        <f t="shared" si="28"/>
        <v/>
      </c>
    </row>
    <row r="1831" spans="1:10" x14ac:dyDescent="0.25">
      <c r="A1831" s="43">
        <v>44984</v>
      </c>
      <c r="B1831" s="40" t="s">
        <v>12718</v>
      </c>
      <c r="C1831" s="40" t="s">
        <v>8992</v>
      </c>
      <c r="D1831" s="40" t="s">
        <v>11472</v>
      </c>
      <c r="E1831" s="38">
        <v>530250</v>
      </c>
      <c r="F1831" s="42" t="s">
        <v>8998</v>
      </c>
      <c r="G1831" s="38">
        <v>53025</v>
      </c>
      <c r="H1831" s="40" t="s">
        <v>9183</v>
      </c>
      <c r="I1831" s="40" t="s">
        <v>9184</v>
      </c>
      <c r="J1831" s="45" t="str">
        <f t="shared" si="28"/>
        <v/>
      </c>
    </row>
    <row r="1832" spans="1:10" x14ac:dyDescent="0.25">
      <c r="A1832" s="43">
        <v>44984</v>
      </c>
      <c r="B1832" s="40" t="s">
        <v>12719</v>
      </c>
      <c r="C1832" s="40" t="s">
        <v>8992</v>
      </c>
      <c r="D1832" s="40" t="s">
        <v>11472</v>
      </c>
      <c r="E1832" s="38">
        <v>1477735</v>
      </c>
      <c r="F1832" s="42" t="s">
        <v>8998</v>
      </c>
      <c r="G1832" s="38">
        <v>147774</v>
      </c>
      <c r="H1832" s="40" t="s">
        <v>9183</v>
      </c>
      <c r="I1832" s="40" t="s">
        <v>9184</v>
      </c>
      <c r="J1832" s="45" t="str">
        <f t="shared" si="28"/>
        <v/>
      </c>
    </row>
    <row r="1833" spans="1:10" x14ac:dyDescent="0.25">
      <c r="A1833" s="43">
        <v>44984</v>
      </c>
      <c r="B1833" s="40" t="s">
        <v>12720</v>
      </c>
      <c r="C1833" s="40" t="s">
        <v>8992</v>
      </c>
      <c r="D1833" s="40" t="s">
        <v>9200</v>
      </c>
      <c r="E1833" s="38">
        <v>962485</v>
      </c>
      <c r="F1833" s="42" t="s">
        <v>8998</v>
      </c>
      <c r="G1833" s="38">
        <v>96249</v>
      </c>
      <c r="H1833" s="40" t="s">
        <v>9001</v>
      </c>
      <c r="I1833" s="40" t="s">
        <v>9002</v>
      </c>
      <c r="J1833" s="45" t="str">
        <f t="shared" si="28"/>
        <v/>
      </c>
    </row>
    <row r="1834" spans="1:10" x14ac:dyDescent="0.25">
      <c r="A1834" s="43">
        <v>44984</v>
      </c>
      <c r="B1834" s="40" t="s">
        <v>12721</v>
      </c>
      <c r="C1834" s="40" t="s">
        <v>8992</v>
      </c>
      <c r="D1834" s="40" t="s">
        <v>12722</v>
      </c>
      <c r="E1834" s="38">
        <v>985220</v>
      </c>
      <c r="F1834" s="42" t="s">
        <v>8998</v>
      </c>
      <c r="G1834" s="38">
        <v>98522</v>
      </c>
      <c r="H1834" s="40" t="s">
        <v>10376</v>
      </c>
      <c r="I1834" s="40" t="s">
        <v>10377</v>
      </c>
      <c r="J1834" s="45" t="str">
        <f t="shared" si="28"/>
        <v/>
      </c>
    </row>
    <row r="1835" spans="1:10" x14ac:dyDescent="0.25">
      <c r="A1835" s="43">
        <v>44984</v>
      </c>
      <c r="B1835" s="40" t="s">
        <v>12723</v>
      </c>
      <c r="C1835" s="40" t="s">
        <v>8992</v>
      </c>
      <c r="D1835" s="40" t="s">
        <v>9691</v>
      </c>
      <c r="E1835" s="38">
        <v>940284</v>
      </c>
      <c r="F1835" s="42" t="s">
        <v>8998</v>
      </c>
      <c r="G1835" s="38">
        <v>94028</v>
      </c>
      <c r="H1835" s="40" t="s">
        <v>9284</v>
      </c>
      <c r="I1835" s="40" t="s">
        <v>9285</v>
      </c>
      <c r="J1835" s="45" t="str">
        <f t="shared" si="28"/>
        <v/>
      </c>
    </row>
    <row r="1836" spans="1:10" x14ac:dyDescent="0.25">
      <c r="A1836" s="43">
        <v>44984</v>
      </c>
      <c r="B1836" s="40" t="s">
        <v>12724</v>
      </c>
      <c r="C1836" s="40" t="s">
        <v>8992</v>
      </c>
      <c r="D1836" s="40" t="s">
        <v>9689</v>
      </c>
      <c r="E1836" s="38">
        <v>1502393</v>
      </c>
      <c r="F1836" s="42" t="s">
        <v>8998</v>
      </c>
      <c r="G1836" s="38">
        <v>150239</v>
      </c>
      <c r="H1836" s="40" t="s">
        <v>9284</v>
      </c>
      <c r="I1836" s="40" t="s">
        <v>9285</v>
      </c>
      <c r="J1836" s="45" t="str">
        <f t="shared" si="28"/>
        <v/>
      </c>
    </row>
    <row r="1837" spans="1:10" x14ac:dyDescent="0.25">
      <c r="A1837" s="43">
        <v>44984</v>
      </c>
      <c r="B1837" s="40" t="s">
        <v>12725</v>
      </c>
      <c r="C1837" s="40" t="s">
        <v>8992</v>
      </c>
      <c r="D1837" s="40" t="s">
        <v>12726</v>
      </c>
      <c r="E1837" s="38">
        <v>1081500</v>
      </c>
      <c r="F1837" s="42" t="s">
        <v>8998</v>
      </c>
      <c r="G1837" s="38">
        <v>108150</v>
      </c>
      <c r="H1837" s="40" t="s">
        <v>9398</v>
      </c>
      <c r="I1837" s="40" t="s">
        <v>9399</v>
      </c>
      <c r="J1837" s="45" t="str">
        <f t="shared" si="28"/>
        <v/>
      </c>
    </row>
    <row r="1838" spans="1:10" x14ac:dyDescent="0.25">
      <c r="A1838" s="43">
        <v>44984</v>
      </c>
      <c r="B1838" s="40" t="s">
        <v>12727</v>
      </c>
      <c r="C1838" s="40" t="s">
        <v>8992</v>
      </c>
      <c r="D1838" s="40" t="s">
        <v>12728</v>
      </c>
      <c r="E1838" s="38">
        <v>4504170</v>
      </c>
      <c r="F1838" s="42" t="s">
        <v>8998</v>
      </c>
      <c r="G1838" s="38">
        <v>450417</v>
      </c>
      <c r="H1838" s="40" t="s">
        <v>9082</v>
      </c>
      <c r="I1838" s="40" t="s">
        <v>9083</v>
      </c>
      <c r="J1838" s="45" t="str">
        <f t="shared" si="28"/>
        <v/>
      </c>
    </row>
    <row r="1839" spans="1:10" x14ac:dyDescent="0.25">
      <c r="A1839" s="43">
        <v>44984</v>
      </c>
      <c r="B1839" s="40" t="s">
        <v>12729</v>
      </c>
      <c r="C1839" s="40" t="s">
        <v>8992</v>
      </c>
      <c r="D1839" s="40" t="s">
        <v>12730</v>
      </c>
      <c r="E1839" s="38">
        <v>1102500</v>
      </c>
      <c r="F1839" s="42" t="s">
        <v>8998</v>
      </c>
      <c r="G1839" s="38">
        <v>110250</v>
      </c>
      <c r="H1839" s="40" t="s">
        <v>9044</v>
      </c>
      <c r="I1839" s="40" t="s">
        <v>9045</v>
      </c>
      <c r="J1839" s="45" t="str">
        <f t="shared" si="28"/>
        <v/>
      </c>
    </row>
    <row r="1840" spans="1:10" x14ac:dyDescent="0.25">
      <c r="A1840" s="43">
        <v>44984</v>
      </c>
      <c r="B1840" s="40" t="s">
        <v>12731</v>
      </c>
      <c r="C1840" s="40" t="s">
        <v>8992</v>
      </c>
      <c r="D1840" s="40" t="s">
        <v>12732</v>
      </c>
      <c r="E1840" s="38">
        <v>1081500</v>
      </c>
      <c r="F1840" s="42" t="s">
        <v>8998</v>
      </c>
      <c r="G1840" s="38">
        <v>108150</v>
      </c>
      <c r="H1840" s="40" t="s">
        <v>9050</v>
      </c>
      <c r="I1840" s="40" t="s">
        <v>9051</v>
      </c>
      <c r="J1840" s="45" t="str">
        <f t="shared" si="28"/>
        <v/>
      </c>
    </row>
    <row r="1841" spans="1:10" x14ac:dyDescent="0.25">
      <c r="A1841" s="43">
        <v>44984</v>
      </c>
      <c r="B1841" s="40" t="s">
        <v>12733</v>
      </c>
      <c r="C1841" s="40" t="s">
        <v>8992</v>
      </c>
      <c r="D1841" s="40" t="s">
        <v>12734</v>
      </c>
      <c r="E1841" s="38">
        <v>1517775</v>
      </c>
      <c r="F1841" s="42" t="s">
        <v>8998</v>
      </c>
      <c r="G1841" s="38">
        <v>151778</v>
      </c>
      <c r="H1841" s="40" t="s">
        <v>9024</v>
      </c>
      <c r="I1841" s="40" t="s">
        <v>9025</v>
      </c>
      <c r="J1841" s="45" t="str">
        <f t="shared" si="28"/>
        <v/>
      </c>
    </row>
    <row r="1842" spans="1:10" x14ac:dyDescent="0.25">
      <c r="A1842" s="43">
        <v>44984</v>
      </c>
      <c r="B1842" s="40" t="s">
        <v>12735</v>
      </c>
      <c r="C1842" s="40" t="s">
        <v>8992</v>
      </c>
      <c r="D1842" s="40" t="s">
        <v>12736</v>
      </c>
      <c r="E1842" s="38">
        <v>704013</v>
      </c>
      <c r="F1842" s="42" t="s">
        <v>8998</v>
      </c>
      <c r="G1842" s="38">
        <v>70401</v>
      </c>
      <c r="H1842" s="40" t="s">
        <v>9030</v>
      </c>
      <c r="I1842" s="40" t="s">
        <v>9031</v>
      </c>
      <c r="J1842" s="45" t="str">
        <f t="shared" si="28"/>
        <v/>
      </c>
    </row>
    <row r="1843" spans="1:10" x14ac:dyDescent="0.25">
      <c r="A1843" s="43">
        <v>44984</v>
      </c>
      <c r="B1843" s="40" t="s">
        <v>12737</v>
      </c>
      <c r="C1843" s="40" t="s">
        <v>8992</v>
      </c>
      <c r="D1843" s="40" t="s">
        <v>12738</v>
      </c>
      <c r="E1843" s="38">
        <v>521796</v>
      </c>
      <c r="F1843" s="42" t="s">
        <v>8998</v>
      </c>
      <c r="G1843" s="38">
        <v>52180</v>
      </c>
      <c r="H1843" s="40" t="s">
        <v>9034</v>
      </c>
      <c r="I1843" s="40" t="s">
        <v>9035</v>
      </c>
      <c r="J1843" s="45" t="str">
        <f t="shared" si="28"/>
        <v/>
      </c>
    </row>
    <row r="1844" spans="1:10" x14ac:dyDescent="0.25">
      <c r="A1844" s="43">
        <v>44984</v>
      </c>
      <c r="B1844" s="40" t="s">
        <v>12739</v>
      </c>
      <c r="C1844" s="40" t="s">
        <v>8992</v>
      </c>
      <c r="D1844" s="40" t="s">
        <v>12740</v>
      </c>
      <c r="E1844" s="38">
        <v>618065</v>
      </c>
      <c r="F1844" s="42" t="s">
        <v>8998</v>
      </c>
      <c r="G1844" s="38">
        <v>61807</v>
      </c>
      <c r="H1844" s="40" t="s">
        <v>9034</v>
      </c>
      <c r="I1844" s="40" t="s">
        <v>9035</v>
      </c>
      <c r="J1844" s="45" t="str">
        <f t="shared" si="28"/>
        <v/>
      </c>
    </row>
    <row r="1845" spans="1:10" x14ac:dyDescent="0.25">
      <c r="A1845" s="43">
        <v>44984</v>
      </c>
      <c r="B1845" s="40" t="s">
        <v>12741</v>
      </c>
      <c r="C1845" s="40" t="s">
        <v>8992</v>
      </c>
      <c r="D1845" s="40" t="s">
        <v>12742</v>
      </c>
      <c r="E1845" s="38">
        <v>618065</v>
      </c>
      <c r="F1845" s="42" t="s">
        <v>8998</v>
      </c>
      <c r="G1845" s="38">
        <v>61807</v>
      </c>
      <c r="H1845" s="40" t="s">
        <v>9034</v>
      </c>
      <c r="I1845" s="40" t="s">
        <v>9035</v>
      </c>
      <c r="J1845" s="45" t="str">
        <f t="shared" si="28"/>
        <v/>
      </c>
    </row>
    <row r="1846" spans="1:10" x14ac:dyDescent="0.25">
      <c r="A1846" s="43">
        <v>44984</v>
      </c>
      <c r="B1846" s="40" t="s">
        <v>12743</v>
      </c>
      <c r="C1846" s="40" t="s">
        <v>8992</v>
      </c>
      <c r="D1846" s="40" t="s">
        <v>12744</v>
      </c>
      <c r="E1846" s="38">
        <v>73431</v>
      </c>
      <c r="F1846" s="42" t="s">
        <v>8998</v>
      </c>
      <c r="G1846" s="38">
        <v>7343</v>
      </c>
      <c r="H1846" s="40" t="s">
        <v>9814</v>
      </c>
      <c r="I1846" s="40" t="s">
        <v>9815</v>
      </c>
      <c r="J1846" s="45" t="str">
        <f t="shared" si="28"/>
        <v/>
      </c>
    </row>
    <row r="1847" spans="1:10" x14ac:dyDescent="0.25">
      <c r="A1847" s="43">
        <v>44984</v>
      </c>
      <c r="B1847" s="40" t="s">
        <v>12745</v>
      </c>
      <c r="C1847" s="40" t="s">
        <v>8992</v>
      </c>
      <c r="D1847" s="40" t="s">
        <v>12746</v>
      </c>
      <c r="E1847" s="38">
        <v>3501645</v>
      </c>
      <c r="F1847" s="42" t="s">
        <v>8998</v>
      </c>
      <c r="G1847" s="38">
        <v>350165</v>
      </c>
      <c r="H1847" s="40" t="s">
        <v>9853</v>
      </c>
      <c r="I1847" s="40" t="s">
        <v>9854</v>
      </c>
      <c r="J1847" s="45" t="str">
        <f t="shared" si="28"/>
        <v/>
      </c>
    </row>
    <row r="1848" spans="1:10" x14ac:dyDescent="0.25">
      <c r="A1848" s="43">
        <v>44985</v>
      </c>
      <c r="B1848" s="40" t="s">
        <v>9391</v>
      </c>
      <c r="C1848" s="40" t="s">
        <v>11138</v>
      </c>
      <c r="D1848" s="40" t="s">
        <v>12749</v>
      </c>
      <c r="E1848" s="38">
        <v>-295547</v>
      </c>
      <c r="F1848" s="42" t="s">
        <v>8998</v>
      </c>
      <c r="G1848" s="38">
        <v>-29555</v>
      </c>
      <c r="H1848" s="40" t="s">
        <v>9082</v>
      </c>
      <c r="I1848" s="40" t="s">
        <v>9083</v>
      </c>
      <c r="J1848" s="45" t="str">
        <f t="shared" si="28"/>
        <v>ht</v>
      </c>
    </row>
    <row r="1849" spans="1:10" x14ac:dyDescent="0.25">
      <c r="A1849" s="43">
        <v>44985</v>
      </c>
      <c r="B1849" s="40" t="s">
        <v>9833</v>
      </c>
      <c r="C1849" s="40" t="s">
        <v>10923</v>
      </c>
      <c r="D1849" s="40" t="s">
        <v>12614</v>
      </c>
      <c r="E1849" s="38">
        <v>-183150</v>
      </c>
      <c r="F1849" s="42" t="s">
        <v>8998</v>
      </c>
      <c r="G1849" s="38">
        <v>-18315</v>
      </c>
      <c r="H1849" s="40" t="s">
        <v>9072</v>
      </c>
      <c r="I1849" s="40" t="s">
        <v>9073</v>
      </c>
      <c r="J1849" s="45" t="str">
        <f t="shared" si="28"/>
        <v>ht</v>
      </c>
    </row>
    <row r="1850" spans="1:10" x14ac:dyDescent="0.25">
      <c r="A1850" s="43">
        <v>44985</v>
      </c>
      <c r="B1850" s="40" t="s">
        <v>12236</v>
      </c>
      <c r="C1850" s="40" t="s">
        <v>9443</v>
      </c>
      <c r="D1850" s="40" t="s">
        <v>12750</v>
      </c>
      <c r="E1850" s="38">
        <v>-367155</v>
      </c>
      <c r="F1850" s="42" t="s">
        <v>8998</v>
      </c>
      <c r="G1850" s="38">
        <v>-36716</v>
      </c>
      <c r="H1850" s="40" t="s">
        <v>9001</v>
      </c>
      <c r="I1850" s="40" t="s">
        <v>9002</v>
      </c>
      <c r="J1850" s="45" t="str">
        <f t="shared" si="28"/>
        <v>ht</v>
      </c>
    </row>
    <row r="1851" spans="1:10" x14ac:dyDescent="0.25">
      <c r="A1851" s="43">
        <v>44985</v>
      </c>
      <c r="B1851" s="40" t="s">
        <v>12239</v>
      </c>
      <c r="C1851" s="40" t="s">
        <v>9443</v>
      </c>
      <c r="D1851" s="40" t="s">
        <v>12751</v>
      </c>
      <c r="E1851" s="38">
        <v>-212100</v>
      </c>
      <c r="F1851" s="42" t="s">
        <v>8998</v>
      </c>
      <c r="G1851" s="38">
        <v>-21210</v>
      </c>
      <c r="H1851" s="40" t="s">
        <v>9001</v>
      </c>
      <c r="I1851" s="40" t="s">
        <v>9002</v>
      </c>
      <c r="J1851" s="45" t="str">
        <f t="shared" si="28"/>
        <v>ht</v>
      </c>
    </row>
    <row r="1852" spans="1:10" x14ac:dyDescent="0.25">
      <c r="A1852" s="43">
        <v>44985</v>
      </c>
      <c r="B1852" s="40" t="s">
        <v>12240</v>
      </c>
      <c r="C1852" s="40" t="s">
        <v>9443</v>
      </c>
      <c r="D1852" s="40" t="s">
        <v>12751</v>
      </c>
      <c r="E1852" s="38">
        <v>-1985586</v>
      </c>
      <c r="F1852" s="42" t="s">
        <v>8998</v>
      </c>
      <c r="G1852" s="38">
        <v>-198559</v>
      </c>
      <c r="H1852" s="40" t="s">
        <v>9001</v>
      </c>
      <c r="I1852" s="40" t="s">
        <v>9002</v>
      </c>
      <c r="J1852" s="45" t="str">
        <f t="shared" si="28"/>
        <v>ht</v>
      </c>
    </row>
    <row r="1853" spans="1:10" x14ac:dyDescent="0.25">
      <c r="A1853" s="43">
        <v>44985</v>
      </c>
      <c r="B1853" s="40" t="s">
        <v>12752</v>
      </c>
      <c r="C1853" s="40" t="s">
        <v>8992</v>
      </c>
      <c r="D1853" s="40" t="s">
        <v>12753</v>
      </c>
      <c r="E1853" s="38">
        <v>3740683</v>
      </c>
      <c r="F1853" s="42" t="s">
        <v>8998</v>
      </c>
      <c r="G1853" s="38">
        <v>374068</v>
      </c>
      <c r="H1853" s="40" t="s">
        <v>9159</v>
      </c>
      <c r="I1853" s="40" t="s">
        <v>9160</v>
      </c>
      <c r="J1853" s="45" t="str">
        <f t="shared" si="28"/>
        <v/>
      </c>
    </row>
    <row r="1854" spans="1:10" x14ac:dyDescent="0.25">
      <c r="A1854" s="43">
        <v>44985</v>
      </c>
      <c r="B1854" s="40" t="s">
        <v>12754</v>
      </c>
      <c r="C1854" s="40" t="s">
        <v>8992</v>
      </c>
      <c r="D1854" s="40" t="s">
        <v>12755</v>
      </c>
      <c r="E1854" s="38">
        <v>2163000</v>
      </c>
      <c r="F1854" s="42" t="s">
        <v>8998</v>
      </c>
      <c r="G1854" s="38">
        <v>216300</v>
      </c>
      <c r="H1854" s="40" t="s">
        <v>9179</v>
      </c>
      <c r="I1854" s="40" t="s">
        <v>9180</v>
      </c>
      <c r="J1854" s="45" t="str">
        <f t="shared" si="28"/>
        <v/>
      </c>
    </row>
    <row r="1855" spans="1:10" x14ac:dyDescent="0.25">
      <c r="A1855" s="43">
        <v>44985</v>
      </c>
      <c r="B1855" s="40" t="s">
        <v>12756</v>
      </c>
      <c r="C1855" s="40" t="s">
        <v>8992</v>
      </c>
      <c r="D1855" s="40" t="s">
        <v>12757</v>
      </c>
      <c r="E1855" s="38">
        <v>2298580</v>
      </c>
      <c r="F1855" s="42" t="s">
        <v>8998</v>
      </c>
      <c r="G1855" s="38">
        <v>229858</v>
      </c>
      <c r="H1855" s="40" t="s">
        <v>9179</v>
      </c>
      <c r="I1855" s="40" t="s">
        <v>9180</v>
      </c>
      <c r="J1855" s="45" t="str">
        <f t="shared" si="28"/>
        <v/>
      </c>
    </row>
    <row r="1856" spans="1:10" x14ac:dyDescent="0.25">
      <c r="A1856" s="43">
        <v>44985</v>
      </c>
      <c r="B1856" s="40" t="s">
        <v>12758</v>
      </c>
      <c r="C1856" s="40" t="s">
        <v>8992</v>
      </c>
      <c r="D1856" s="40" t="s">
        <v>12759</v>
      </c>
      <c r="E1856" s="38">
        <v>2488206</v>
      </c>
      <c r="F1856" s="42" t="s">
        <v>8998</v>
      </c>
      <c r="G1856" s="38">
        <v>248821</v>
      </c>
      <c r="H1856" s="40" t="s">
        <v>9406</v>
      </c>
      <c r="I1856" s="40" t="s">
        <v>9407</v>
      </c>
      <c r="J1856" s="45" t="str">
        <f t="shared" si="28"/>
        <v/>
      </c>
    </row>
    <row r="1857" spans="1:10" x14ac:dyDescent="0.25">
      <c r="A1857" s="43">
        <v>44985</v>
      </c>
      <c r="B1857" s="40" t="s">
        <v>12760</v>
      </c>
      <c r="C1857" s="40" t="s">
        <v>8992</v>
      </c>
      <c r="D1857" s="40" t="s">
        <v>9136</v>
      </c>
      <c r="E1857" s="38">
        <v>690372</v>
      </c>
      <c r="F1857" s="42" t="s">
        <v>8998</v>
      </c>
      <c r="G1857" s="38">
        <v>69037</v>
      </c>
      <c r="H1857" s="40" t="s">
        <v>9001</v>
      </c>
      <c r="I1857" s="40" t="s">
        <v>9002</v>
      </c>
      <c r="J1857" s="45" t="str">
        <f t="shared" si="28"/>
        <v/>
      </c>
    </row>
    <row r="1858" spans="1:10" x14ac:dyDescent="0.25">
      <c r="A1858" s="43">
        <v>44985</v>
      </c>
      <c r="B1858" s="40" t="s">
        <v>12761</v>
      </c>
      <c r="C1858" s="40" t="s">
        <v>8992</v>
      </c>
      <c r="D1858" s="40" t="s">
        <v>9133</v>
      </c>
      <c r="E1858" s="38">
        <v>737956</v>
      </c>
      <c r="F1858" s="42" t="s">
        <v>8998</v>
      </c>
      <c r="G1858" s="38">
        <v>73796</v>
      </c>
      <c r="H1858" s="40" t="s">
        <v>9001</v>
      </c>
      <c r="I1858" s="40" t="s">
        <v>9002</v>
      </c>
      <c r="J1858" s="45" t="str">
        <f t="shared" si="28"/>
        <v/>
      </c>
    </row>
    <row r="1859" spans="1:10" x14ac:dyDescent="0.25">
      <c r="A1859" s="43">
        <v>44985</v>
      </c>
      <c r="B1859" s="40" t="s">
        <v>11016</v>
      </c>
      <c r="C1859" s="40" t="s">
        <v>8992</v>
      </c>
      <c r="D1859" s="40" t="s">
        <v>10262</v>
      </c>
      <c r="E1859" s="38">
        <v>622160</v>
      </c>
      <c r="F1859" s="42" t="s">
        <v>8998</v>
      </c>
      <c r="G1859" s="38">
        <v>62216</v>
      </c>
      <c r="H1859" s="40" t="s">
        <v>9001</v>
      </c>
      <c r="I1859" s="40" t="s">
        <v>9002</v>
      </c>
      <c r="J1859" s="45" t="str">
        <f t="shared" si="28"/>
        <v/>
      </c>
    </row>
    <row r="1860" spans="1:10" x14ac:dyDescent="0.25">
      <c r="A1860" s="43">
        <v>44985</v>
      </c>
      <c r="B1860" s="40" t="s">
        <v>12762</v>
      </c>
      <c r="C1860" s="40" t="s">
        <v>8992</v>
      </c>
      <c r="D1860" s="40" t="s">
        <v>12763</v>
      </c>
      <c r="E1860" s="38">
        <v>501820</v>
      </c>
      <c r="F1860" s="42" t="s">
        <v>8998</v>
      </c>
      <c r="G1860" s="38">
        <v>50182</v>
      </c>
      <c r="H1860" s="40" t="s">
        <v>9398</v>
      </c>
      <c r="I1860" s="40" t="s">
        <v>9399</v>
      </c>
      <c r="J1860" s="45" t="str">
        <f t="shared" si="28"/>
        <v/>
      </c>
    </row>
    <row r="1861" spans="1:10" x14ac:dyDescent="0.25">
      <c r="A1861" s="43">
        <v>44985</v>
      </c>
      <c r="B1861" s="40" t="s">
        <v>12764</v>
      </c>
      <c r="C1861" s="40" t="s">
        <v>8992</v>
      </c>
      <c r="D1861" s="40" t="s">
        <v>12765</v>
      </c>
      <c r="E1861" s="38">
        <v>3537370</v>
      </c>
      <c r="F1861" s="42" t="s">
        <v>8998</v>
      </c>
      <c r="G1861" s="38">
        <v>353737</v>
      </c>
      <c r="H1861" s="40" t="s">
        <v>10776</v>
      </c>
      <c r="I1861" s="40" t="s">
        <v>10777</v>
      </c>
      <c r="J1861" s="45" t="str">
        <f t="shared" ref="J1861:J1924" si="29">IF(E1861&lt;0,"ht","")</f>
        <v/>
      </c>
    </row>
    <row r="1862" spans="1:10" x14ac:dyDescent="0.25">
      <c r="A1862" s="43">
        <v>44986</v>
      </c>
      <c r="B1862" s="40" t="s">
        <v>9379</v>
      </c>
      <c r="C1862" s="40" t="s">
        <v>12775</v>
      </c>
      <c r="D1862" s="40" t="s">
        <v>12776</v>
      </c>
      <c r="E1862" s="38">
        <v>-992250</v>
      </c>
      <c r="F1862" s="42" t="s">
        <v>9114</v>
      </c>
      <c r="G1862" s="38">
        <v>-79380</v>
      </c>
      <c r="H1862" s="40" t="s">
        <v>9030</v>
      </c>
      <c r="I1862" s="40" t="s">
        <v>9031</v>
      </c>
      <c r="J1862" s="45" t="str">
        <f t="shared" si="29"/>
        <v>ht</v>
      </c>
    </row>
    <row r="1863" spans="1:10" x14ac:dyDescent="0.25">
      <c r="A1863" s="43">
        <v>44986</v>
      </c>
      <c r="B1863" s="40" t="s">
        <v>9387</v>
      </c>
      <c r="C1863" s="40" t="s">
        <v>12775</v>
      </c>
      <c r="D1863" s="40" t="s">
        <v>8994</v>
      </c>
      <c r="E1863" s="38">
        <v>-1903916</v>
      </c>
      <c r="F1863" s="42" t="s">
        <v>9114</v>
      </c>
      <c r="G1863" s="38">
        <v>-152313</v>
      </c>
      <c r="H1863" s="40" t="s">
        <v>9030</v>
      </c>
      <c r="I1863" s="40" t="s">
        <v>9031</v>
      </c>
      <c r="J1863" s="45" t="str">
        <f t="shared" si="29"/>
        <v>ht</v>
      </c>
    </row>
    <row r="1864" spans="1:10" x14ac:dyDescent="0.25">
      <c r="A1864" s="43">
        <v>44986</v>
      </c>
      <c r="B1864" s="40" t="s">
        <v>10179</v>
      </c>
      <c r="C1864" s="40" t="s">
        <v>10562</v>
      </c>
      <c r="D1864" s="40" t="s">
        <v>12777</v>
      </c>
      <c r="E1864" s="38">
        <v>-220681</v>
      </c>
      <c r="F1864" s="42" t="s">
        <v>9114</v>
      </c>
      <c r="G1864" s="38">
        <v>-17654</v>
      </c>
      <c r="H1864" s="40" t="s">
        <v>9284</v>
      </c>
      <c r="I1864" s="40" t="s">
        <v>9285</v>
      </c>
      <c r="J1864" s="45" t="str">
        <f t="shared" si="29"/>
        <v>ht</v>
      </c>
    </row>
    <row r="1865" spans="1:10" x14ac:dyDescent="0.25">
      <c r="A1865" s="43">
        <v>44986</v>
      </c>
      <c r="B1865" s="40" t="s">
        <v>10181</v>
      </c>
      <c r="C1865" s="40" t="s">
        <v>10562</v>
      </c>
      <c r="D1865" s="40" t="s">
        <v>8994</v>
      </c>
      <c r="E1865" s="38">
        <v>-217580</v>
      </c>
      <c r="F1865" s="42" t="s">
        <v>9114</v>
      </c>
      <c r="G1865" s="38">
        <v>-17406</v>
      </c>
      <c r="H1865" s="40" t="s">
        <v>9284</v>
      </c>
      <c r="I1865" s="40" t="s">
        <v>9285</v>
      </c>
      <c r="J1865" s="45" t="str">
        <f t="shared" si="29"/>
        <v>ht</v>
      </c>
    </row>
    <row r="1866" spans="1:10" x14ac:dyDescent="0.25">
      <c r="A1866" s="43">
        <v>44986</v>
      </c>
      <c r="B1866" s="40" t="s">
        <v>10182</v>
      </c>
      <c r="C1866" s="40" t="s">
        <v>10562</v>
      </c>
      <c r="D1866" s="40" t="s">
        <v>12778</v>
      </c>
      <c r="E1866" s="38">
        <v>-1388199</v>
      </c>
      <c r="F1866" s="42" t="s">
        <v>9114</v>
      </c>
      <c r="G1866" s="38">
        <v>-111056</v>
      </c>
      <c r="H1866" s="40" t="s">
        <v>9284</v>
      </c>
      <c r="I1866" s="40" t="s">
        <v>9285</v>
      </c>
      <c r="J1866" s="45" t="str">
        <f t="shared" si="29"/>
        <v>ht</v>
      </c>
    </row>
    <row r="1867" spans="1:10" x14ac:dyDescent="0.25">
      <c r="A1867" s="43">
        <v>44986</v>
      </c>
      <c r="B1867" s="40" t="s">
        <v>12251</v>
      </c>
      <c r="C1867" s="40" t="s">
        <v>9443</v>
      </c>
      <c r="D1867" s="40" t="s">
        <v>12779</v>
      </c>
      <c r="E1867" s="38">
        <v>-285120</v>
      </c>
      <c r="F1867" s="42" t="s">
        <v>8998</v>
      </c>
      <c r="G1867" s="38">
        <v>-28512</v>
      </c>
      <c r="H1867" s="40" t="s">
        <v>9001</v>
      </c>
      <c r="I1867" s="40" t="s">
        <v>9002</v>
      </c>
      <c r="J1867" s="45" t="str">
        <f t="shared" si="29"/>
        <v>ht</v>
      </c>
    </row>
    <row r="1868" spans="1:10" x14ac:dyDescent="0.25">
      <c r="A1868" s="43">
        <v>44986</v>
      </c>
      <c r="B1868" s="40" t="s">
        <v>12269</v>
      </c>
      <c r="C1868" s="40" t="s">
        <v>9443</v>
      </c>
      <c r="D1868" s="40" t="s">
        <v>12780</v>
      </c>
      <c r="E1868" s="38">
        <v>-497190</v>
      </c>
      <c r="F1868" s="42" t="s">
        <v>8998</v>
      </c>
      <c r="G1868" s="38">
        <v>-49719</v>
      </c>
      <c r="H1868" s="40" t="s">
        <v>9001</v>
      </c>
      <c r="I1868" s="40" t="s">
        <v>9002</v>
      </c>
      <c r="J1868" s="45" t="str">
        <f t="shared" si="29"/>
        <v>ht</v>
      </c>
    </row>
    <row r="1869" spans="1:10" x14ac:dyDescent="0.25">
      <c r="A1869" s="43">
        <v>44986</v>
      </c>
      <c r="B1869" s="40" t="s">
        <v>12358</v>
      </c>
      <c r="C1869" s="40" t="s">
        <v>9443</v>
      </c>
      <c r="D1869" s="40" t="s">
        <v>12322</v>
      </c>
      <c r="E1869" s="38">
        <v>-204900</v>
      </c>
      <c r="F1869" s="42" t="s">
        <v>8998</v>
      </c>
      <c r="G1869" s="38">
        <v>-20490</v>
      </c>
      <c r="H1869" s="40" t="s">
        <v>9001</v>
      </c>
      <c r="I1869" s="40" t="s">
        <v>9002</v>
      </c>
      <c r="J1869" s="45" t="str">
        <f t="shared" si="29"/>
        <v>ht</v>
      </c>
    </row>
    <row r="1870" spans="1:10" x14ac:dyDescent="0.25">
      <c r="A1870" s="43">
        <v>44986</v>
      </c>
      <c r="B1870" s="40" t="s">
        <v>12401</v>
      </c>
      <c r="C1870" s="40" t="s">
        <v>9443</v>
      </c>
      <c r="D1870" s="40" t="s">
        <v>12781</v>
      </c>
      <c r="E1870" s="38">
        <v>-444232</v>
      </c>
      <c r="F1870" s="42" t="s">
        <v>8998</v>
      </c>
      <c r="G1870" s="38">
        <v>-44423</v>
      </c>
      <c r="H1870" s="40" t="s">
        <v>9001</v>
      </c>
      <c r="I1870" s="40" t="s">
        <v>9002</v>
      </c>
      <c r="J1870" s="45" t="str">
        <f t="shared" si="29"/>
        <v>ht</v>
      </c>
    </row>
    <row r="1871" spans="1:10" x14ac:dyDescent="0.25">
      <c r="A1871" s="43">
        <v>44986</v>
      </c>
      <c r="B1871" s="40" t="s">
        <v>12428</v>
      </c>
      <c r="C1871" s="40" t="s">
        <v>9443</v>
      </c>
      <c r="D1871" s="40" t="s">
        <v>12782</v>
      </c>
      <c r="E1871" s="38">
        <v>-185508</v>
      </c>
      <c r="F1871" s="42" t="s">
        <v>8998</v>
      </c>
      <c r="G1871" s="38">
        <v>-18551</v>
      </c>
      <c r="H1871" s="40" t="s">
        <v>9001</v>
      </c>
      <c r="I1871" s="40" t="s">
        <v>9002</v>
      </c>
      <c r="J1871" s="45" t="str">
        <f t="shared" si="29"/>
        <v>ht</v>
      </c>
    </row>
    <row r="1872" spans="1:10" x14ac:dyDescent="0.25">
      <c r="A1872" s="43">
        <v>44986</v>
      </c>
      <c r="B1872" s="40" t="s">
        <v>12517</v>
      </c>
      <c r="C1872" s="40" t="s">
        <v>9443</v>
      </c>
      <c r="D1872" s="40" t="s">
        <v>12783</v>
      </c>
      <c r="E1872" s="38">
        <v>-1757981</v>
      </c>
      <c r="F1872" s="42" t="s">
        <v>8998</v>
      </c>
      <c r="G1872" s="38">
        <v>-175798</v>
      </c>
      <c r="H1872" s="40" t="s">
        <v>9001</v>
      </c>
      <c r="I1872" s="40" t="s">
        <v>9002</v>
      </c>
      <c r="J1872" s="45" t="str">
        <f t="shared" si="29"/>
        <v>ht</v>
      </c>
    </row>
    <row r="1873" spans="1:10" x14ac:dyDescent="0.25">
      <c r="A1873" s="43">
        <v>44986</v>
      </c>
      <c r="B1873" s="40" t="s">
        <v>12527</v>
      </c>
      <c r="C1873" s="40" t="s">
        <v>9443</v>
      </c>
      <c r="D1873" s="40" t="s">
        <v>12784</v>
      </c>
      <c r="E1873" s="38">
        <v>-4192607</v>
      </c>
      <c r="F1873" s="42" t="s">
        <v>8998</v>
      </c>
      <c r="G1873" s="38">
        <v>-419261</v>
      </c>
      <c r="H1873" s="40" t="s">
        <v>9001</v>
      </c>
      <c r="I1873" s="40" t="s">
        <v>9002</v>
      </c>
      <c r="J1873" s="45" t="str">
        <f t="shared" si="29"/>
        <v>ht</v>
      </c>
    </row>
    <row r="1874" spans="1:10" x14ac:dyDescent="0.25">
      <c r="A1874" s="43">
        <v>44986</v>
      </c>
      <c r="B1874" s="40" t="s">
        <v>12785</v>
      </c>
      <c r="C1874" s="40" t="s">
        <v>8992</v>
      </c>
      <c r="D1874" s="40" t="s">
        <v>9261</v>
      </c>
      <c r="E1874" s="38">
        <v>584084</v>
      </c>
      <c r="F1874" s="42" t="s">
        <v>8998</v>
      </c>
      <c r="G1874" s="38">
        <v>58408</v>
      </c>
      <c r="H1874" s="40" t="s">
        <v>9001</v>
      </c>
      <c r="I1874" s="40" t="s">
        <v>9002</v>
      </c>
      <c r="J1874" s="45" t="str">
        <f t="shared" si="29"/>
        <v/>
      </c>
    </row>
    <row r="1875" spans="1:10" x14ac:dyDescent="0.25">
      <c r="A1875" s="43">
        <v>44986</v>
      </c>
      <c r="B1875" s="40" t="s">
        <v>12786</v>
      </c>
      <c r="C1875" s="40" t="s">
        <v>8992</v>
      </c>
      <c r="D1875" s="40" t="s">
        <v>9382</v>
      </c>
      <c r="E1875" s="38">
        <v>798820</v>
      </c>
      <c r="F1875" s="42" t="s">
        <v>8998</v>
      </c>
      <c r="G1875" s="38">
        <v>79882</v>
      </c>
      <c r="H1875" s="40" t="s">
        <v>9001</v>
      </c>
      <c r="I1875" s="40" t="s">
        <v>9002</v>
      </c>
      <c r="J1875" s="45" t="str">
        <f t="shared" si="29"/>
        <v/>
      </c>
    </row>
    <row r="1876" spans="1:10" x14ac:dyDescent="0.25">
      <c r="A1876" s="43">
        <v>44986</v>
      </c>
      <c r="B1876" s="40" t="s">
        <v>11017</v>
      </c>
      <c r="C1876" s="40" t="s">
        <v>8992</v>
      </c>
      <c r="D1876" s="40" t="s">
        <v>9376</v>
      </c>
      <c r="E1876" s="38">
        <v>2003780</v>
      </c>
      <c r="F1876" s="42" t="s">
        <v>8998</v>
      </c>
      <c r="G1876" s="38">
        <v>200378</v>
      </c>
      <c r="H1876" s="40" t="s">
        <v>9001</v>
      </c>
      <c r="I1876" s="40" t="s">
        <v>9002</v>
      </c>
      <c r="J1876" s="45" t="str">
        <f t="shared" si="29"/>
        <v/>
      </c>
    </row>
    <row r="1877" spans="1:10" x14ac:dyDescent="0.25">
      <c r="A1877" s="43">
        <v>44986</v>
      </c>
      <c r="B1877" s="40" t="s">
        <v>12787</v>
      </c>
      <c r="C1877" s="40" t="s">
        <v>8992</v>
      </c>
      <c r="D1877" s="40" t="s">
        <v>9370</v>
      </c>
      <c r="E1877" s="38">
        <v>404250</v>
      </c>
      <c r="F1877" s="42" t="s">
        <v>8998</v>
      </c>
      <c r="G1877" s="38">
        <v>40425</v>
      </c>
      <c r="H1877" s="40" t="s">
        <v>9001</v>
      </c>
      <c r="I1877" s="40" t="s">
        <v>9002</v>
      </c>
      <c r="J1877" s="45" t="str">
        <f t="shared" si="29"/>
        <v/>
      </c>
    </row>
    <row r="1878" spans="1:10" x14ac:dyDescent="0.25">
      <c r="A1878" s="43">
        <v>44986</v>
      </c>
      <c r="B1878" s="40" t="s">
        <v>12788</v>
      </c>
      <c r="C1878" s="40" t="s">
        <v>8992</v>
      </c>
      <c r="D1878" s="40" t="s">
        <v>12789</v>
      </c>
      <c r="E1878" s="38">
        <v>2163000</v>
      </c>
      <c r="F1878" s="42" t="s">
        <v>8998</v>
      </c>
      <c r="G1878" s="38">
        <v>216300</v>
      </c>
      <c r="H1878" s="40" t="s">
        <v>10376</v>
      </c>
      <c r="I1878" s="40" t="s">
        <v>10377</v>
      </c>
      <c r="J1878" s="45" t="str">
        <f t="shared" si="29"/>
        <v/>
      </c>
    </row>
    <row r="1879" spans="1:10" x14ac:dyDescent="0.25">
      <c r="A1879" s="43">
        <v>44986</v>
      </c>
      <c r="B1879" s="40" t="s">
        <v>12790</v>
      </c>
      <c r="C1879" s="40" t="s">
        <v>8992</v>
      </c>
      <c r="D1879" s="40" t="s">
        <v>12791</v>
      </c>
      <c r="E1879" s="38">
        <v>1361490</v>
      </c>
      <c r="F1879" s="42" t="s">
        <v>8998</v>
      </c>
      <c r="G1879" s="38">
        <v>136149</v>
      </c>
      <c r="H1879" s="40" t="s">
        <v>10376</v>
      </c>
      <c r="I1879" s="40" t="s">
        <v>10377</v>
      </c>
      <c r="J1879" s="45" t="str">
        <f t="shared" si="29"/>
        <v/>
      </c>
    </row>
    <row r="1880" spans="1:10" x14ac:dyDescent="0.25">
      <c r="A1880" s="43">
        <v>44986</v>
      </c>
      <c r="B1880" s="40" t="s">
        <v>12792</v>
      </c>
      <c r="C1880" s="40" t="s">
        <v>8992</v>
      </c>
      <c r="D1880" s="40" t="s">
        <v>12793</v>
      </c>
      <c r="E1880" s="38">
        <v>1632750</v>
      </c>
      <c r="F1880" s="42" t="s">
        <v>8998</v>
      </c>
      <c r="G1880" s="38">
        <v>163275</v>
      </c>
      <c r="H1880" s="40" t="s">
        <v>10522</v>
      </c>
      <c r="I1880" s="40" t="s">
        <v>10523</v>
      </c>
      <c r="J1880" s="45" t="str">
        <f t="shared" si="29"/>
        <v/>
      </c>
    </row>
    <row r="1881" spans="1:10" x14ac:dyDescent="0.25">
      <c r="A1881" s="43">
        <v>44986</v>
      </c>
      <c r="B1881" s="40" t="s">
        <v>12794</v>
      </c>
      <c r="C1881" s="40" t="s">
        <v>8992</v>
      </c>
      <c r="D1881" s="40" t="s">
        <v>12795</v>
      </c>
      <c r="E1881" s="38">
        <v>1060500</v>
      </c>
      <c r="F1881" s="42" t="s">
        <v>8998</v>
      </c>
      <c r="G1881" s="38">
        <v>106050</v>
      </c>
      <c r="H1881" s="40" t="s">
        <v>9321</v>
      </c>
      <c r="I1881" s="40" t="s">
        <v>9322</v>
      </c>
      <c r="J1881" s="45" t="str">
        <f t="shared" si="29"/>
        <v/>
      </c>
    </row>
    <row r="1882" spans="1:10" x14ac:dyDescent="0.25">
      <c r="A1882" s="43">
        <v>44986</v>
      </c>
      <c r="B1882" s="40" t="s">
        <v>12796</v>
      </c>
      <c r="C1882" s="40" t="s">
        <v>8992</v>
      </c>
      <c r="D1882" s="40" t="s">
        <v>12797</v>
      </c>
      <c r="E1882" s="38">
        <v>530250</v>
      </c>
      <c r="F1882" s="42" t="s">
        <v>8998</v>
      </c>
      <c r="G1882" s="38">
        <v>53025</v>
      </c>
      <c r="H1882" s="40" t="s">
        <v>10546</v>
      </c>
      <c r="I1882" s="40" t="s">
        <v>10547</v>
      </c>
      <c r="J1882" s="45" t="str">
        <f t="shared" si="29"/>
        <v/>
      </c>
    </row>
    <row r="1883" spans="1:10" x14ac:dyDescent="0.25">
      <c r="A1883" s="43">
        <v>44986</v>
      </c>
      <c r="B1883" s="40" t="s">
        <v>11018</v>
      </c>
      <c r="C1883" s="40" t="s">
        <v>8992</v>
      </c>
      <c r="D1883" s="40" t="s">
        <v>12798</v>
      </c>
      <c r="E1883" s="38">
        <v>1656755</v>
      </c>
      <c r="F1883" s="42" t="s">
        <v>8998</v>
      </c>
      <c r="G1883" s="38">
        <v>165676</v>
      </c>
      <c r="H1883" s="40" t="s">
        <v>9315</v>
      </c>
      <c r="I1883" s="40" t="s">
        <v>9316</v>
      </c>
      <c r="J1883" s="45" t="str">
        <f t="shared" si="29"/>
        <v/>
      </c>
    </row>
    <row r="1884" spans="1:10" x14ac:dyDescent="0.25">
      <c r="A1884" s="43">
        <v>44986</v>
      </c>
      <c r="B1884" s="40" t="s">
        <v>12799</v>
      </c>
      <c r="C1884" s="40" t="s">
        <v>8992</v>
      </c>
      <c r="D1884" s="40" t="s">
        <v>12800</v>
      </c>
      <c r="E1884" s="38">
        <v>1612400</v>
      </c>
      <c r="F1884" s="42" t="s">
        <v>8998</v>
      </c>
      <c r="G1884" s="38">
        <v>161240</v>
      </c>
      <c r="H1884" s="40" t="s">
        <v>9311</v>
      </c>
      <c r="I1884" s="40" t="s">
        <v>9312</v>
      </c>
      <c r="J1884" s="45" t="str">
        <f t="shared" si="29"/>
        <v/>
      </c>
    </row>
    <row r="1885" spans="1:10" x14ac:dyDescent="0.25">
      <c r="A1885" s="43">
        <v>44986</v>
      </c>
      <c r="B1885" s="40" t="s">
        <v>12801</v>
      </c>
      <c r="C1885" s="40" t="s">
        <v>8992</v>
      </c>
      <c r="D1885" s="40" t="s">
        <v>12802</v>
      </c>
      <c r="E1885" s="38">
        <v>1924970</v>
      </c>
      <c r="F1885" s="42" t="s">
        <v>8998</v>
      </c>
      <c r="G1885" s="38">
        <v>192497</v>
      </c>
      <c r="H1885" s="40" t="s">
        <v>9347</v>
      </c>
      <c r="I1885" s="40" t="s">
        <v>9348</v>
      </c>
      <c r="J1885" s="45" t="str">
        <f t="shared" si="29"/>
        <v/>
      </c>
    </row>
    <row r="1886" spans="1:10" x14ac:dyDescent="0.25">
      <c r="A1886" s="43">
        <v>44986</v>
      </c>
      <c r="B1886" s="40" t="s">
        <v>12803</v>
      </c>
      <c r="C1886" s="40" t="s">
        <v>8992</v>
      </c>
      <c r="D1886" s="40" t="s">
        <v>12804</v>
      </c>
      <c r="E1886" s="38">
        <v>501820</v>
      </c>
      <c r="F1886" s="42" t="s">
        <v>8998</v>
      </c>
      <c r="G1886" s="38">
        <v>50182</v>
      </c>
      <c r="H1886" s="40" t="s">
        <v>10522</v>
      </c>
      <c r="I1886" s="40" t="s">
        <v>10523</v>
      </c>
      <c r="J1886" s="45" t="str">
        <f t="shared" si="29"/>
        <v/>
      </c>
    </row>
    <row r="1887" spans="1:10" x14ac:dyDescent="0.25">
      <c r="A1887" s="43">
        <v>44986</v>
      </c>
      <c r="B1887" s="40" t="s">
        <v>12805</v>
      </c>
      <c r="C1887" s="40" t="s">
        <v>8992</v>
      </c>
      <c r="D1887" s="40" t="s">
        <v>12806</v>
      </c>
      <c r="E1887" s="38">
        <v>2722980</v>
      </c>
      <c r="F1887" s="42" t="s">
        <v>8998</v>
      </c>
      <c r="G1887" s="38">
        <v>272298</v>
      </c>
      <c r="H1887" s="40" t="s">
        <v>9295</v>
      </c>
      <c r="I1887" s="40" t="s">
        <v>9296</v>
      </c>
      <c r="J1887" s="45" t="str">
        <f t="shared" si="29"/>
        <v/>
      </c>
    </row>
    <row r="1888" spans="1:10" x14ac:dyDescent="0.25">
      <c r="A1888" s="43">
        <v>44986</v>
      </c>
      <c r="B1888" s="40" t="s">
        <v>12807</v>
      </c>
      <c r="C1888" s="40" t="s">
        <v>8992</v>
      </c>
      <c r="D1888" s="40" t="s">
        <v>12808</v>
      </c>
      <c r="E1888" s="38">
        <v>734310</v>
      </c>
      <c r="F1888" s="42" t="s">
        <v>8998</v>
      </c>
      <c r="G1888" s="38">
        <v>73431</v>
      </c>
      <c r="H1888" s="40" t="s">
        <v>9337</v>
      </c>
      <c r="I1888" s="40" t="s">
        <v>9338</v>
      </c>
      <c r="J1888" s="45" t="str">
        <f t="shared" si="29"/>
        <v/>
      </c>
    </row>
    <row r="1889" spans="1:10" x14ac:dyDescent="0.25">
      <c r="A1889" s="43">
        <v>44986</v>
      </c>
      <c r="B1889" s="40" t="s">
        <v>12809</v>
      </c>
      <c r="C1889" s="40" t="s">
        <v>8992</v>
      </c>
      <c r="D1889" s="40" t="s">
        <v>12810</v>
      </c>
      <c r="E1889" s="38">
        <v>3457290</v>
      </c>
      <c r="F1889" s="42" t="s">
        <v>8998</v>
      </c>
      <c r="G1889" s="38">
        <v>345729</v>
      </c>
      <c r="H1889" s="40" t="s">
        <v>9331</v>
      </c>
      <c r="I1889" s="40" t="s">
        <v>9332</v>
      </c>
      <c r="J1889" s="45" t="str">
        <f t="shared" si="29"/>
        <v/>
      </c>
    </row>
    <row r="1890" spans="1:10" x14ac:dyDescent="0.25">
      <c r="A1890" s="43">
        <v>44986</v>
      </c>
      <c r="B1890" s="40" t="s">
        <v>12811</v>
      </c>
      <c r="C1890" s="40" t="s">
        <v>8992</v>
      </c>
      <c r="D1890" s="40" t="s">
        <v>12812</v>
      </c>
      <c r="E1890" s="38">
        <v>1831460</v>
      </c>
      <c r="F1890" s="42" t="s">
        <v>8998</v>
      </c>
      <c r="G1890" s="38">
        <v>183146</v>
      </c>
      <c r="H1890" s="40" t="s">
        <v>10546</v>
      </c>
      <c r="I1890" s="40" t="s">
        <v>10547</v>
      </c>
      <c r="J1890" s="45" t="str">
        <f t="shared" si="29"/>
        <v/>
      </c>
    </row>
    <row r="1891" spans="1:10" x14ac:dyDescent="0.25">
      <c r="A1891" s="43">
        <v>44986</v>
      </c>
      <c r="B1891" s="40" t="s">
        <v>12813</v>
      </c>
      <c r="C1891" s="40" t="s">
        <v>8992</v>
      </c>
      <c r="D1891" s="40" t="s">
        <v>12814</v>
      </c>
      <c r="E1891" s="38">
        <v>3895410</v>
      </c>
      <c r="F1891" s="42" t="s">
        <v>8998</v>
      </c>
      <c r="G1891" s="38">
        <v>389541</v>
      </c>
      <c r="H1891" s="40" t="s">
        <v>9321</v>
      </c>
      <c r="I1891" s="40" t="s">
        <v>9322</v>
      </c>
      <c r="J1891" s="45" t="str">
        <f t="shared" si="29"/>
        <v/>
      </c>
    </row>
    <row r="1892" spans="1:10" x14ac:dyDescent="0.25">
      <c r="A1892" s="43">
        <v>44986</v>
      </c>
      <c r="B1892" s="40" t="s">
        <v>12815</v>
      </c>
      <c r="C1892" s="40" t="s">
        <v>8992</v>
      </c>
      <c r="D1892" s="40" t="s">
        <v>9226</v>
      </c>
      <c r="E1892" s="38">
        <v>605660</v>
      </c>
      <c r="F1892" s="42" t="s">
        <v>8998</v>
      </c>
      <c r="G1892" s="38">
        <v>60566</v>
      </c>
      <c r="H1892" s="40" t="s">
        <v>9001</v>
      </c>
      <c r="I1892" s="40" t="s">
        <v>9002</v>
      </c>
      <c r="J1892" s="45" t="str">
        <f t="shared" si="29"/>
        <v/>
      </c>
    </row>
    <row r="1893" spans="1:10" x14ac:dyDescent="0.25">
      <c r="A1893" s="43">
        <v>44986</v>
      </c>
      <c r="B1893" s="40" t="s">
        <v>12816</v>
      </c>
      <c r="C1893" s="40" t="s">
        <v>8992</v>
      </c>
      <c r="D1893" s="40" t="s">
        <v>9224</v>
      </c>
      <c r="E1893" s="38">
        <v>483720</v>
      </c>
      <c r="F1893" s="42" t="s">
        <v>8998</v>
      </c>
      <c r="G1893" s="38">
        <v>48372</v>
      </c>
      <c r="H1893" s="40" t="s">
        <v>9001</v>
      </c>
      <c r="I1893" s="40" t="s">
        <v>9002</v>
      </c>
      <c r="J1893" s="45" t="str">
        <f t="shared" si="29"/>
        <v/>
      </c>
    </row>
    <row r="1894" spans="1:10" x14ac:dyDescent="0.25">
      <c r="A1894" s="43">
        <v>44986</v>
      </c>
      <c r="B1894" s="40" t="s">
        <v>12817</v>
      </c>
      <c r="C1894" s="40" t="s">
        <v>8992</v>
      </c>
      <c r="D1894" s="40" t="s">
        <v>9360</v>
      </c>
      <c r="E1894" s="38">
        <v>987353</v>
      </c>
      <c r="F1894" s="42" t="s">
        <v>8998</v>
      </c>
      <c r="G1894" s="38">
        <v>98735</v>
      </c>
      <c r="H1894" s="40" t="s">
        <v>9001</v>
      </c>
      <c r="I1894" s="40" t="s">
        <v>9002</v>
      </c>
      <c r="J1894" s="45" t="str">
        <f t="shared" si="29"/>
        <v/>
      </c>
    </row>
    <row r="1895" spans="1:10" x14ac:dyDescent="0.25">
      <c r="A1895" s="43">
        <v>44986</v>
      </c>
      <c r="B1895" s="40" t="s">
        <v>11019</v>
      </c>
      <c r="C1895" s="40" t="s">
        <v>8992</v>
      </c>
      <c r="D1895" s="40" t="s">
        <v>9742</v>
      </c>
      <c r="E1895" s="38">
        <v>726000</v>
      </c>
      <c r="F1895" s="42" t="s">
        <v>8998</v>
      </c>
      <c r="G1895" s="38">
        <v>72600</v>
      </c>
      <c r="H1895" s="40" t="s">
        <v>9001</v>
      </c>
      <c r="I1895" s="40" t="s">
        <v>9002</v>
      </c>
      <c r="J1895" s="45" t="str">
        <f t="shared" si="29"/>
        <v/>
      </c>
    </row>
    <row r="1896" spans="1:10" x14ac:dyDescent="0.25">
      <c r="A1896" s="43">
        <v>44986</v>
      </c>
      <c r="B1896" s="40" t="s">
        <v>12818</v>
      </c>
      <c r="C1896" s="40" t="s">
        <v>8992</v>
      </c>
      <c r="D1896" s="40" t="s">
        <v>9740</v>
      </c>
      <c r="E1896" s="38">
        <v>1750855</v>
      </c>
      <c r="F1896" s="42" t="s">
        <v>8998</v>
      </c>
      <c r="G1896" s="38">
        <v>175086</v>
      </c>
      <c r="H1896" s="40" t="s">
        <v>9001</v>
      </c>
      <c r="I1896" s="40" t="s">
        <v>9002</v>
      </c>
      <c r="J1896" s="45" t="str">
        <f t="shared" si="29"/>
        <v/>
      </c>
    </row>
    <row r="1897" spans="1:10" x14ac:dyDescent="0.25">
      <c r="A1897" s="43">
        <v>44986</v>
      </c>
      <c r="B1897" s="40" t="s">
        <v>12819</v>
      </c>
      <c r="C1897" s="40" t="s">
        <v>8992</v>
      </c>
      <c r="D1897" s="40" t="s">
        <v>11349</v>
      </c>
      <c r="E1897" s="38">
        <v>555290</v>
      </c>
      <c r="F1897" s="42" t="s">
        <v>8998</v>
      </c>
      <c r="G1897" s="38">
        <v>55529</v>
      </c>
      <c r="H1897" s="40" t="s">
        <v>9001</v>
      </c>
      <c r="I1897" s="40" t="s">
        <v>9002</v>
      </c>
      <c r="J1897" s="45" t="str">
        <f t="shared" si="29"/>
        <v/>
      </c>
    </row>
    <row r="1898" spans="1:10" x14ac:dyDescent="0.25">
      <c r="A1898" s="43">
        <v>44986</v>
      </c>
      <c r="B1898" s="40" t="s">
        <v>12820</v>
      </c>
      <c r="C1898" s="40" t="s">
        <v>8992</v>
      </c>
      <c r="D1898" s="40" t="s">
        <v>9775</v>
      </c>
      <c r="E1898" s="38">
        <v>555290</v>
      </c>
      <c r="F1898" s="42" t="s">
        <v>8998</v>
      </c>
      <c r="G1898" s="38">
        <v>55529</v>
      </c>
      <c r="H1898" s="40" t="s">
        <v>9001</v>
      </c>
      <c r="I1898" s="40" t="s">
        <v>9002</v>
      </c>
      <c r="J1898" s="45" t="str">
        <f t="shared" si="29"/>
        <v/>
      </c>
    </row>
    <row r="1899" spans="1:10" x14ac:dyDescent="0.25">
      <c r="A1899" s="43">
        <v>44986</v>
      </c>
      <c r="B1899" s="40" t="s">
        <v>12821</v>
      </c>
      <c r="C1899" s="40" t="s">
        <v>8992</v>
      </c>
      <c r="D1899" s="40"/>
      <c r="E1899" s="38">
        <v>0</v>
      </c>
      <c r="F1899" s="42" t="s">
        <v>8998</v>
      </c>
      <c r="G1899" s="38">
        <v>0</v>
      </c>
      <c r="H1899" s="40" t="s">
        <v>9091</v>
      </c>
      <c r="I1899" s="40" t="s">
        <v>9092</v>
      </c>
      <c r="J1899" s="45" t="str">
        <f t="shared" si="29"/>
        <v/>
      </c>
    </row>
    <row r="1900" spans="1:10" x14ac:dyDescent="0.25">
      <c r="A1900" s="43">
        <v>44986</v>
      </c>
      <c r="B1900" s="40" t="s">
        <v>12822</v>
      </c>
      <c r="C1900" s="40" t="s">
        <v>8992</v>
      </c>
      <c r="D1900" s="40"/>
      <c r="E1900" s="38">
        <v>0</v>
      </c>
      <c r="F1900" s="42" t="s">
        <v>8998</v>
      </c>
      <c r="G1900" s="38">
        <v>0</v>
      </c>
      <c r="H1900" s="40" t="s">
        <v>9091</v>
      </c>
      <c r="I1900" s="40" t="s">
        <v>9092</v>
      </c>
      <c r="J1900" s="45" t="str">
        <f t="shared" si="29"/>
        <v/>
      </c>
    </row>
    <row r="1901" spans="1:10" x14ac:dyDescent="0.25">
      <c r="A1901" s="43">
        <v>44986</v>
      </c>
      <c r="B1901" s="40" t="s">
        <v>11020</v>
      </c>
      <c r="C1901" s="40" t="s">
        <v>8992</v>
      </c>
      <c r="D1901" s="40" t="s">
        <v>12823</v>
      </c>
      <c r="E1901" s="38">
        <v>1499486</v>
      </c>
      <c r="F1901" s="42" t="s">
        <v>8998</v>
      </c>
      <c r="G1901" s="38">
        <v>149949</v>
      </c>
      <c r="H1901" s="40" t="s">
        <v>9159</v>
      </c>
      <c r="I1901" s="40" t="s">
        <v>9160</v>
      </c>
      <c r="J1901" s="45" t="str">
        <f t="shared" si="29"/>
        <v/>
      </c>
    </row>
    <row r="1902" spans="1:10" x14ac:dyDescent="0.25">
      <c r="A1902" s="43">
        <v>44986</v>
      </c>
      <c r="B1902" s="40" t="s">
        <v>12824</v>
      </c>
      <c r="C1902" s="40" t="s">
        <v>8992</v>
      </c>
      <c r="D1902" s="40" t="s">
        <v>12825</v>
      </c>
      <c r="E1902" s="38">
        <v>2192601</v>
      </c>
      <c r="F1902" s="42" t="s">
        <v>8998</v>
      </c>
      <c r="G1902" s="38">
        <v>219260</v>
      </c>
      <c r="H1902" s="40" t="s">
        <v>9159</v>
      </c>
      <c r="I1902" s="40" t="s">
        <v>9160</v>
      </c>
      <c r="J1902" s="45" t="str">
        <f t="shared" si="29"/>
        <v/>
      </c>
    </row>
    <row r="1903" spans="1:10" x14ac:dyDescent="0.25">
      <c r="A1903" s="43">
        <v>44986</v>
      </c>
      <c r="B1903" s="40" t="s">
        <v>12826</v>
      </c>
      <c r="C1903" s="40" t="s">
        <v>8992</v>
      </c>
      <c r="D1903" s="40" t="s">
        <v>12827</v>
      </c>
      <c r="E1903" s="38">
        <v>1726873</v>
      </c>
      <c r="F1903" s="42" t="s">
        <v>8998</v>
      </c>
      <c r="G1903" s="38">
        <v>172687</v>
      </c>
      <c r="H1903" s="40" t="s">
        <v>9725</v>
      </c>
      <c r="I1903" s="40" t="s">
        <v>9726</v>
      </c>
      <c r="J1903" s="45" t="str">
        <f t="shared" si="29"/>
        <v/>
      </c>
    </row>
    <row r="1904" spans="1:10" x14ac:dyDescent="0.25">
      <c r="A1904" s="43">
        <v>44986</v>
      </c>
      <c r="B1904" s="40" t="s">
        <v>11021</v>
      </c>
      <c r="C1904" s="40" t="s">
        <v>8992</v>
      </c>
      <c r="D1904" s="40" t="s">
        <v>12828</v>
      </c>
      <c r="E1904" s="38">
        <v>1655916</v>
      </c>
      <c r="F1904" s="42" t="s">
        <v>8998</v>
      </c>
      <c r="G1904" s="38">
        <v>165592</v>
      </c>
      <c r="H1904" s="40" t="s">
        <v>9725</v>
      </c>
      <c r="I1904" s="40" t="s">
        <v>9726</v>
      </c>
      <c r="J1904" s="45" t="str">
        <f t="shared" si="29"/>
        <v/>
      </c>
    </row>
    <row r="1905" spans="1:10" x14ac:dyDescent="0.25">
      <c r="A1905" s="43">
        <v>44986</v>
      </c>
      <c r="B1905" s="40" t="s">
        <v>12829</v>
      </c>
      <c r="C1905" s="40" t="s">
        <v>8992</v>
      </c>
      <c r="D1905" s="40" t="s">
        <v>11355</v>
      </c>
      <c r="E1905" s="38">
        <v>2135840</v>
      </c>
      <c r="F1905" s="42" t="s">
        <v>8998</v>
      </c>
      <c r="G1905" s="38">
        <v>213584</v>
      </c>
      <c r="H1905" s="40" t="s">
        <v>9406</v>
      </c>
      <c r="I1905" s="40" t="s">
        <v>9407</v>
      </c>
      <c r="J1905" s="45" t="str">
        <f t="shared" si="29"/>
        <v/>
      </c>
    </row>
    <row r="1906" spans="1:10" x14ac:dyDescent="0.25">
      <c r="A1906" s="43">
        <v>44986</v>
      </c>
      <c r="B1906" s="40" t="s">
        <v>11022</v>
      </c>
      <c r="C1906" s="40" t="s">
        <v>8992</v>
      </c>
      <c r="D1906" s="40" t="s">
        <v>10738</v>
      </c>
      <c r="E1906" s="38">
        <v>1081500</v>
      </c>
      <c r="F1906" s="42" t="s">
        <v>8998</v>
      </c>
      <c r="G1906" s="38">
        <v>108150</v>
      </c>
      <c r="H1906" s="40" t="s">
        <v>9221</v>
      </c>
      <c r="I1906" s="40" t="s">
        <v>9222</v>
      </c>
      <c r="J1906" s="45" t="str">
        <f t="shared" si="29"/>
        <v/>
      </c>
    </row>
    <row r="1907" spans="1:10" x14ac:dyDescent="0.25">
      <c r="A1907" s="43">
        <v>44986</v>
      </c>
      <c r="B1907" s="40" t="s">
        <v>12830</v>
      </c>
      <c r="C1907" s="40" t="s">
        <v>8992</v>
      </c>
      <c r="D1907" s="40" t="s">
        <v>10738</v>
      </c>
      <c r="E1907" s="38">
        <v>4224945</v>
      </c>
      <c r="F1907" s="42" t="s">
        <v>8998</v>
      </c>
      <c r="G1907" s="38">
        <v>422495</v>
      </c>
      <c r="H1907" s="40" t="s">
        <v>9221</v>
      </c>
      <c r="I1907" s="40" t="s">
        <v>9222</v>
      </c>
      <c r="J1907" s="45" t="str">
        <f t="shared" si="29"/>
        <v/>
      </c>
    </row>
    <row r="1908" spans="1:10" x14ac:dyDescent="0.25">
      <c r="A1908" s="43">
        <v>44986</v>
      </c>
      <c r="B1908" s="40" t="s">
        <v>12831</v>
      </c>
      <c r="C1908" s="40" t="s">
        <v>8992</v>
      </c>
      <c r="D1908" s="40" t="s">
        <v>12832</v>
      </c>
      <c r="E1908" s="38">
        <v>551250</v>
      </c>
      <c r="F1908" s="42" t="s">
        <v>8998</v>
      </c>
      <c r="G1908" s="38">
        <v>55125</v>
      </c>
      <c r="H1908" s="40" t="s">
        <v>9212</v>
      </c>
      <c r="I1908" s="40" t="s">
        <v>9213</v>
      </c>
      <c r="J1908" s="45" t="str">
        <f t="shared" si="29"/>
        <v/>
      </c>
    </row>
    <row r="1909" spans="1:10" x14ac:dyDescent="0.25">
      <c r="A1909" s="43">
        <v>44986</v>
      </c>
      <c r="B1909" s="40" t="s">
        <v>12833</v>
      </c>
      <c r="C1909" s="40" t="s">
        <v>8992</v>
      </c>
      <c r="D1909" s="40" t="s">
        <v>12834</v>
      </c>
      <c r="E1909" s="38">
        <v>1853080</v>
      </c>
      <c r="F1909" s="42" t="s">
        <v>8998</v>
      </c>
      <c r="G1909" s="38">
        <v>185308</v>
      </c>
      <c r="H1909" s="40" t="s">
        <v>9212</v>
      </c>
      <c r="I1909" s="40" t="s">
        <v>9213</v>
      </c>
      <c r="J1909" s="45" t="str">
        <f t="shared" si="29"/>
        <v/>
      </c>
    </row>
    <row r="1910" spans="1:10" x14ac:dyDescent="0.25">
      <c r="A1910" s="43">
        <v>44986</v>
      </c>
      <c r="B1910" s="40" t="s">
        <v>11023</v>
      </c>
      <c r="C1910" s="40" t="s">
        <v>8992</v>
      </c>
      <c r="D1910" s="40" t="s">
        <v>10013</v>
      </c>
      <c r="E1910" s="38">
        <v>677230</v>
      </c>
      <c r="F1910" s="42" t="s">
        <v>8998</v>
      </c>
      <c r="G1910" s="38">
        <v>67723</v>
      </c>
      <c r="H1910" s="40" t="s">
        <v>9001</v>
      </c>
      <c r="I1910" s="40" t="s">
        <v>9002</v>
      </c>
      <c r="J1910" s="45" t="str">
        <f t="shared" si="29"/>
        <v/>
      </c>
    </row>
    <row r="1911" spans="1:10" x14ac:dyDescent="0.25">
      <c r="A1911" s="43">
        <v>44986</v>
      </c>
      <c r="B1911" s="40" t="s">
        <v>11024</v>
      </c>
      <c r="C1911" s="40" t="s">
        <v>8992</v>
      </c>
      <c r="D1911" s="40" t="s">
        <v>10198</v>
      </c>
      <c r="E1911" s="38">
        <v>1533070</v>
      </c>
      <c r="F1911" s="42" t="s">
        <v>8998</v>
      </c>
      <c r="G1911" s="38">
        <v>153307</v>
      </c>
      <c r="H1911" s="40" t="s">
        <v>9284</v>
      </c>
      <c r="I1911" s="40" t="s">
        <v>9285</v>
      </c>
      <c r="J1911" s="45" t="str">
        <f t="shared" si="29"/>
        <v/>
      </c>
    </row>
    <row r="1912" spans="1:10" x14ac:dyDescent="0.25">
      <c r="A1912" s="43">
        <v>44986</v>
      </c>
      <c r="B1912" s="40" t="s">
        <v>12835</v>
      </c>
      <c r="C1912" s="40" t="s">
        <v>8992</v>
      </c>
      <c r="D1912" s="40" t="s">
        <v>9654</v>
      </c>
      <c r="E1912" s="38">
        <v>2440220</v>
      </c>
      <c r="F1912" s="42" t="s">
        <v>8998</v>
      </c>
      <c r="G1912" s="38">
        <v>244022</v>
      </c>
      <c r="H1912" s="40" t="s">
        <v>9284</v>
      </c>
      <c r="I1912" s="40" t="s">
        <v>9285</v>
      </c>
      <c r="J1912" s="45" t="str">
        <f t="shared" si="29"/>
        <v/>
      </c>
    </row>
    <row r="1913" spans="1:10" x14ac:dyDescent="0.25">
      <c r="A1913" s="43">
        <v>44986</v>
      </c>
      <c r="B1913" s="40" t="s">
        <v>12836</v>
      </c>
      <c r="C1913" s="40" t="s">
        <v>8992</v>
      </c>
      <c r="D1913" s="40" t="s">
        <v>9010</v>
      </c>
      <c r="E1913" s="38">
        <v>695142</v>
      </c>
      <c r="F1913" s="42" t="s">
        <v>8998</v>
      </c>
      <c r="G1913" s="38">
        <v>69514</v>
      </c>
      <c r="H1913" s="40" t="s">
        <v>9001</v>
      </c>
      <c r="I1913" s="40" t="s">
        <v>9002</v>
      </c>
      <c r="J1913" s="45" t="str">
        <f t="shared" si="29"/>
        <v/>
      </c>
    </row>
    <row r="1914" spans="1:10" x14ac:dyDescent="0.25">
      <c r="A1914" s="43">
        <v>44986</v>
      </c>
      <c r="B1914" s="40" t="s">
        <v>12837</v>
      </c>
      <c r="C1914" s="40" t="s">
        <v>8992</v>
      </c>
      <c r="D1914" s="40" t="s">
        <v>12838</v>
      </c>
      <c r="E1914" s="38">
        <v>3035550</v>
      </c>
      <c r="F1914" s="42" t="s">
        <v>8998</v>
      </c>
      <c r="G1914" s="38">
        <v>303555</v>
      </c>
      <c r="H1914" s="40" t="s">
        <v>9635</v>
      </c>
      <c r="I1914" s="40" t="s">
        <v>9636</v>
      </c>
      <c r="J1914" s="45" t="str">
        <f t="shared" si="29"/>
        <v/>
      </c>
    </row>
    <row r="1915" spans="1:10" x14ac:dyDescent="0.25">
      <c r="A1915" s="43">
        <v>44986</v>
      </c>
      <c r="B1915" s="40" t="s">
        <v>12839</v>
      </c>
      <c r="C1915" s="40" t="s">
        <v>8992</v>
      </c>
      <c r="D1915" s="40" t="s">
        <v>12840</v>
      </c>
      <c r="E1915" s="38">
        <v>922445</v>
      </c>
      <c r="F1915" s="42" t="s">
        <v>8998</v>
      </c>
      <c r="G1915" s="38">
        <v>92245</v>
      </c>
      <c r="H1915" s="40" t="s">
        <v>9607</v>
      </c>
      <c r="I1915" s="40" t="s">
        <v>9608</v>
      </c>
      <c r="J1915" s="45" t="str">
        <f t="shared" si="29"/>
        <v/>
      </c>
    </row>
    <row r="1916" spans="1:10" x14ac:dyDescent="0.25">
      <c r="A1916" s="43">
        <v>44986</v>
      </c>
      <c r="B1916" s="40" t="s">
        <v>12841</v>
      </c>
      <c r="C1916" s="40" t="s">
        <v>8992</v>
      </c>
      <c r="D1916" s="40" t="s">
        <v>12842</v>
      </c>
      <c r="E1916" s="38">
        <v>758067</v>
      </c>
      <c r="F1916" s="42" t="s">
        <v>8998</v>
      </c>
      <c r="G1916" s="38">
        <v>75807</v>
      </c>
      <c r="H1916" s="40" t="s">
        <v>11446</v>
      </c>
      <c r="I1916" s="40" t="s">
        <v>11447</v>
      </c>
      <c r="J1916" s="45" t="str">
        <f t="shared" si="29"/>
        <v/>
      </c>
    </row>
    <row r="1917" spans="1:10" x14ac:dyDescent="0.25">
      <c r="A1917" s="43">
        <v>44986</v>
      </c>
      <c r="B1917" s="40" t="s">
        <v>12843</v>
      </c>
      <c r="C1917" s="40" t="s">
        <v>8992</v>
      </c>
      <c r="D1917" s="40" t="s">
        <v>12844</v>
      </c>
      <c r="E1917" s="38">
        <v>3537370</v>
      </c>
      <c r="F1917" s="42" t="s">
        <v>8998</v>
      </c>
      <c r="G1917" s="38">
        <v>353737</v>
      </c>
      <c r="H1917" s="40" t="s">
        <v>9595</v>
      </c>
      <c r="I1917" s="40" t="s">
        <v>9596</v>
      </c>
      <c r="J1917" s="45" t="str">
        <f t="shared" si="29"/>
        <v/>
      </c>
    </row>
    <row r="1918" spans="1:10" x14ac:dyDescent="0.25">
      <c r="A1918" s="43">
        <v>44986</v>
      </c>
      <c r="B1918" s="40" t="s">
        <v>11025</v>
      </c>
      <c r="C1918" s="40" t="s">
        <v>8992</v>
      </c>
      <c r="D1918" s="40" t="s">
        <v>12845</v>
      </c>
      <c r="E1918" s="38">
        <v>1477735</v>
      </c>
      <c r="F1918" s="42" t="s">
        <v>8998</v>
      </c>
      <c r="G1918" s="38">
        <v>147774</v>
      </c>
      <c r="H1918" s="40" t="s">
        <v>9625</v>
      </c>
      <c r="I1918" s="40" t="s">
        <v>9626</v>
      </c>
      <c r="J1918" s="45" t="str">
        <f t="shared" si="29"/>
        <v/>
      </c>
    </row>
    <row r="1919" spans="1:10" x14ac:dyDescent="0.25">
      <c r="A1919" s="43">
        <v>44986</v>
      </c>
      <c r="B1919" s="40" t="s">
        <v>12846</v>
      </c>
      <c r="C1919" s="40" t="s">
        <v>8992</v>
      </c>
      <c r="D1919" s="40" t="s">
        <v>12847</v>
      </c>
      <c r="E1919" s="38">
        <v>16771920</v>
      </c>
      <c r="F1919" s="42" t="s">
        <v>8998</v>
      </c>
      <c r="G1919" s="38">
        <v>1677192</v>
      </c>
      <c r="H1919" s="40" t="s">
        <v>9601</v>
      </c>
      <c r="I1919" s="40" t="s">
        <v>9602</v>
      </c>
      <c r="J1919" s="45" t="str">
        <f t="shared" si="29"/>
        <v/>
      </c>
    </row>
    <row r="1920" spans="1:10" x14ac:dyDescent="0.25">
      <c r="A1920" s="43">
        <v>44986</v>
      </c>
      <c r="B1920" s="40" t="s">
        <v>12848</v>
      </c>
      <c r="C1920" s="40" t="s">
        <v>8992</v>
      </c>
      <c r="D1920" s="40" t="s">
        <v>12849</v>
      </c>
      <c r="E1920" s="38">
        <v>1209159</v>
      </c>
      <c r="F1920" s="42" t="s">
        <v>8998</v>
      </c>
      <c r="G1920" s="38">
        <v>120916</v>
      </c>
      <c r="H1920" s="40" t="s">
        <v>9448</v>
      </c>
      <c r="I1920" s="40" t="s">
        <v>9449</v>
      </c>
      <c r="J1920" s="45" t="str">
        <f t="shared" si="29"/>
        <v/>
      </c>
    </row>
    <row r="1921" spans="1:10" x14ac:dyDescent="0.25">
      <c r="A1921" s="43">
        <v>44986</v>
      </c>
      <c r="B1921" s="40" t="s">
        <v>11026</v>
      </c>
      <c r="C1921" s="40" t="s">
        <v>8992</v>
      </c>
      <c r="D1921" s="40" t="s">
        <v>12850</v>
      </c>
      <c r="E1921" s="38">
        <v>2435200</v>
      </c>
      <c r="F1921" s="42" t="s">
        <v>8998</v>
      </c>
      <c r="G1921" s="38">
        <v>243520</v>
      </c>
      <c r="H1921" s="40" t="s">
        <v>10320</v>
      </c>
      <c r="I1921" s="40" t="s">
        <v>10321</v>
      </c>
      <c r="J1921" s="45" t="str">
        <f t="shared" si="29"/>
        <v/>
      </c>
    </row>
    <row r="1922" spans="1:10" x14ac:dyDescent="0.25">
      <c r="A1922" s="43">
        <v>44986</v>
      </c>
      <c r="B1922" s="40" t="s">
        <v>12851</v>
      </c>
      <c r="C1922" s="40" t="s">
        <v>8992</v>
      </c>
      <c r="D1922" s="40" t="s">
        <v>12852</v>
      </c>
      <c r="E1922" s="38">
        <v>1477735</v>
      </c>
      <c r="F1922" s="42" t="s">
        <v>8998</v>
      </c>
      <c r="G1922" s="38">
        <v>147774</v>
      </c>
      <c r="H1922" s="40" t="s">
        <v>9439</v>
      </c>
      <c r="I1922" s="40" t="s">
        <v>9440</v>
      </c>
      <c r="J1922" s="45" t="str">
        <f t="shared" si="29"/>
        <v/>
      </c>
    </row>
    <row r="1923" spans="1:10" x14ac:dyDescent="0.25">
      <c r="A1923" s="43">
        <v>44986</v>
      </c>
      <c r="B1923" s="40" t="s">
        <v>12853</v>
      </c>
      <c r="C1923" s="40" t="s">
        <v>8992</v>
      </c>
      <c r="D1923" s="40" t="s">
        <v>12854</v>
      </c>
      <c r="E1923" s="38">
        <v>1293695</v>
      </c>
      <c r="F1923" s="42" t="s">
        <v>8998</v>
      </c>
      <c r="G1923" s="38">
        <v>129370</v>
      </c>
      <c r="H1923" s="40" t="s">
        <v>9631</v>
      </c>
      <c r="I1923" s="40" t="s">
        <v>9632</v>
      </c>
      <c r="J1923" s="45" t="str">
        <f t="shared" si="29"/>
        <v/>
      </c>
    </row>
    <row r="1924" spans="1:10" x14ac:dyDescent="0.25">
      <c r="A1924" s="43">
        <v>44986</v>
      </c>
      <c r="B1924" s="40" t="s">
        <v>12855</v>
      </c>
      <c r="C1924" s="40" t="s">
        <v>8992</v>
      </c>
      <c r="D1924" s="40" t="s">
        <v>12856</v>
      </c>
      <c r="E1924" s="38">
        <v>551250</v>
      </c>
      <c r="F1924" s="42" t="s">
        <v>8998</v>
      </c>
      <c r="G1924" s="38">
        <v>55125</v>
      </c>
      <c r="H1924" s="40" t="s">
        <v>9439</v>
      </c>
      <c r="I1924" s="40" t="s">
        <v>9440</v>
      </c>
      <c r="J1924" s="45" t="str">
        <f t="shared" si="29"/>
        <v/>
      </c>
    </row>
    <row r="1925" spans="1:10" x14ac:dyDescent="0.25">
      <c r="A1925" s="43">
        <v>44986</v>
      </c>
      <c r="B1925" s="40" t="s">
        <v>12857</v>
      </c>
      <c r="C1925" s="40" t="s">
        <v>8992</v>
      </c>
      <c r="D1925" s="40" t="s">
        <v>12858</v>
      </c>
      <c r="E1925" s="38">
        <v>1081500</v>
      </c>
      <c r="F1925" s="42" t="s">
        <v>8998</v>
      </c>
      <c r="G1925" s="38">
        <v>108150</v>
      </c>
      <c r="H1925" s="40" t="s">
        <v>9625</v>
      </c>
      <c r="I1925" s="40" t="s">
        <v>9626</v>
      </c>
      <c r="J1925" s="45" t="str">
        <f t="shared" ref="J1925:J1988" si="30">IF(E1925&lt;0,"ht","")</f>
        <v/>
      </c>
    </row>
    <row r="1926" spans="1:10" x14ac:dyDescent="0.25">
      <c r="A1926" s="43">
        <v>44986</v>
      </c>
      <c r="B1926" s="40" t="s">
        <v>12859</v>
      </c>
      <c r="C1926" s="40" t="s">
        <v>8992</v>
      </c>
      <c r="D1926" s="40" t="s">
        <v>12860</v>
      </c>
      <c r="E1926" s="38">
        <v>212100</v>
      </c>
      <c r="F1926" s="42" t="s">
        <v>8998</v>
      </c>
      <c r="G1926" s="38">
        <v>21210</v>
      </c>
      <c r="H1926" s="40" t="s">
        <v>11446</v>
      </c>
      <c r="I1926" s="40" t="s">
        <v>11447</v>
      </c>
      <c r="J1926" s="45" t="str">
        <f t="shared" si="30"/>
        <v/>
      </c>
    </row>
    <row r="1927" spans="1:10" x14ac:dyDescent="0.25">
      <c r="A1927" s="43">
        <v>44987</v>
      </c>
      <c r="B1927" s="40" t="s">
        <v>9286</v>
      </c>
      <c r="C1927" s="40" t="s">
        <v>10492</v>
      </c>
      <c r="D1927" s="40" t="s">
        <v>12861</v>
      </c>
      <c r="E1927" s="38">
        <v>-1129288</v>
      </c>
      <c r="F1927" s="42" t="s">
        <v>8998</v>
      </c>
      <c r="G1927" s="38">
        <v>-112929</v>
      </c>
      <c r="H1927" s="40" t="s">
        <v>9159</v>
      </c>
      <c r="I1927" s="40" t="s">
        <v>9160</v>
      </c>
      <c r="J1927" s="45" t="str">
        <f t="shared" si="30"/>
        <v>ht</v>
      </c>
    </row>
    <row r="1928" spans="1:10" x14ac:dyDescent="0.25">
      <c r="A1928" s="43">
        <v>44987</v>
      </c>
      <c r="B1928" s="40" t="s">
        <v>9506</v>
      </c>
      <c r="C1928" s="40" t="s">
        <v>12203</v>
      </c>
      <c r="D1928" s="40" t="s">
        <v>8994</v>
      </c>
      <c r="E1928" s="38">
        <v>-176400</v>
      </c>
      <c r="F1928" s="42" t="s">
        <v>8998</v>
      </c>
      <c r="G1928" s="38">
        <v>-17640</v>
      </c>
      <c r="H1928" s="40" t="s">
        <v>9814</v>
      </c>
      <c r="I1928" s="40" t="s">
        <v>9815</v>
      </c>
      <c r="J1928" s="45" t="str">
        <f t="shared" si="30"/>
        <v>ht</v>
      </c>
    </row>
    <row r="1929" spans="1:10" x14ac:dyDescent="0.25">
      <c r="A1929" s="43">
        <v>44987</v>
      </c>
      <c r="B1929" s="40" t="s">
        <v>10251</v>
      </c>
      <c r="C1929" s="40" t="s">
        <v>10562</v>
      </c>
      <c r="D1929" s="40" t="s">
        <v>12862</v>
      </c>
      <c r="E1929" s="38">
        <v>-222750</v>
      </c>
      <c r="F1929" s="42" t="s">
        <v>9114</v>
      </c>
      <c r="G1929" s="38">
        <v>-17820</v>
      </c>
      <c r="H1929" s="40" t="s">
        <v>9284</v>
      </c>
      <c r="I1929" s="40" t="s">
        <v>9285</v>
      </c>
      <c r="J1929" s="45" t="str">
        <f t="shared" si="30"/>
        <v>ht</v>
      </c>
    </row>
    <row r="1930" spans="1:10" x14ac:dyDescent="0.25">
      <c r="A1930" s="43">
        <v>44987</v>
      </c>
      <c r="B1930" s="40" t="s">
        <v>12531</v>
      </c>
      <c r="C1930" s="40" t="s">
        <v>9443</v>
      </c>
      <c r="D1930" s="40" t="s">
        <v>12863</v>
      </c>
      <c r="E1930" s="38">
        <v>-184489</v>
      </c>
      <c r="F1930" s="42" t="s">
        <v>8998</v>
      </c>
      <c r="G1930" s="38">
        <v>-18449</v>
      </c>
      <c r="H1930" s="40" t="s">
        <v>9001</v>
      </c>
      <c r="I1930" s="40" t="s">
        <v>9002</v>
      </c>
      <c r="J1930" s="45" t="str">
        <f t="shared" si="30"/>
        <v>ht</v>
      </c>
    </row>
    <row r="1931" spans="1:10" x14ac:dyDescent="0.25">
      <c r="A1931" s="43">
        <v>44987</v>
      </c>
      <c r="B1931" s="40" t="s">
        <v>11027</v>
      </c>
      <c r="C1931" s="40" t="s">
        <v>8992</v>
      </c>
      <c r="D1931" s="40" t="s">
        <v>9245</v>
      </c>
      <c r="E1931" s="38">
        <v>811387</v>
      </c>
      <c r="F1931" s="42" t="s">
        <v>8998</v>
      </c>
      <c r="G1931" s="38">
        <v>81139</v>
      </c>
      <c r="H1931" s="40" t="s">
        <v>9001</v>
      </c>
      <c r="I1931" s="40" t="s">
        <v>9002</v>
      </c>
      <c r="J1931" s="45" t="str">
        <f t="shared" si="30"/>
        <v/>
      </c>
    </row>
    <row r="1932" spans="1:10" x14ac:dyDescent="0.25">
      <c r="A1932" s="43">
        <v>44987</v>
      </c>
      <c r="B1932" s="40" t="s">
        <v>12865</v>
      </c>
      <c r="C1932" s="40" t="s">
        <v>8992</v>
      </c>
      <c r="D1932" s="40" t="s">
        <v>9283</v>
      </c>
      <c r="E1932" s="38">
        <v>1596177</v>
      </c>
      <c r="F1932" s="42" t="s">
        <v>8998</v>
      </c>
      <c r="G1932" s="38">
        <v>159618</v>
      </c>
      <c r="H1932" s="40" t="s">
        <v>9284</v>
      </c>
      <c r="I1932" s="40" t="s">
        <v>9285</v>
      </c>
      <c r="J1932" s="45" t="str">
        <f t="shared" si="30"/>
        <v/>
      </c>
    </row>
    <row r="1933" spans="1:10" x14ac:dyDescent="0.25">
      <c r="A1933" s="43">
        <v>44987</v>
      </c>
      <c r="B1933" s="40" t="s">
        <v>12876</v>
      </c>
      <c r="C1933" s="40" t="s">
        <v>8992</v>
      </c>
      <c r="D1933" s="40" t="s">
        <v>10232</v>
      </c>
      <c r="E1933" s="38">
        <v>371250</v>
      </c>
      <c r="F1933" s="42" t="s">
        <v>8998</v>
      </c>
      <c r="G1933" s="38">
        <v>37125</v>
      </c>
      <c r="H1933" s="40" t="s">
        <v>9001</v>
      </c>
      <c r="I1933" s="40" t="s">
        <v>9002</v>
      </c>
      <c r="J1933" s="45" t="str">
        <f t="shared" si="30"/>
        <v/>
      </c>
    </row>
    <row r="1934" spans="1:10" x14ac:dyDescent="0.25">
      <c r="A1934" s="43">
        <v>44987</v>
      </c>
      <c r="B1934" s="40" t="s">
        <v>12877</v>
      </c>
      <c r="C1934" s="40" t="s">
        <v>8992</v>
      </c>
      <c r="D1934" s="40" t="s">
        <v>10264</v>
      </c>
      <c r="E1934" s="38">
        <v>553467</v>
      </c>
      <c r="F1934" s="42" t="s">
        <v>8998</v>
      </c>
      <c r="G1934" s="38">
        <v>55347</v>
      </c>
      <c r="H1934" s="40" t="s">
        <v>9001</v>
      </c>
      <c r="I1934" s="40" t="s">
        <v>9002</v>
      </c>
      <c r="J1934" s="45" t="str">
        <f t="shared" si="30"/>
        <v/>
      </c>
    </row>
    <row r="1935" spans="1:10" x14ac:dyDescent="0.25">
      <c r="A1935" s="43">
        <v>44987</v>
      </c>
      <c r="B1935" s="40" t="s">
        <v>11030</v>
      </c>
      <c r="C1935" s="40" t="s">
        <v>8992</v>
      </c>
      <c r="D1935" s="40" t="s">
        <v>10355</v>
      </c>
      <c r="E1935" s="38">
        <v>688050</v>
      </c>
      <c r="F1935" s="42" t="s">
        <v>8998</v>
      </c>
      <c r="G1935" s="38">
        <v>68805</v>
      </c>
      <c r="H1935" s="40" t="s">
        <v>9001</v>
      </c>
      <c r="I1935" s="40" t="s">
        <v>9002</v>
      </c>
      <c r="J1935" s="45" t="str">
        <f t="shared" si="30"/>
        <v/>
      </c>
    </row>
    <row r="1936" spans="1:10" x14ac:dyDescent="0.25">
      <c r="A1936" s="43">
        <v>44987</v>
      </c>
      <c r="B1936" s="40" t="s">
        <v>12878</v>
      </c>
      <c r="C1936" s="40" t="s">
        <v>8992</v>
      </c>
      <c r="D1936" s="40" t="s">
        <v>10194</v>
      </c>
      <c r="E1936" s="38">
        <v>734310</v>
      </c>
      <c r="F1936" s="42" t="s">
        <v>8998</v>
      </c>
      <c r="G1936" s="38">
        <v>73431</v>
      </c>
      <c r="H1936" s="40" t="s">
        <v>9001</v>
      </c>
      <c r="I1936" s="40" t="s">
        <v>9002</v>
      </c>
      <c r="J1936" s="45" t="str">
        <f t="shared" si="30"/>
        <v/>
      </c>
    </row>
    <row r="1937" spans="1:10" x14ac:dyDescent="0.25">
      <c r="A1937" s="43">
        <v>44987</v>
      </c>
      <c r="B1937" s="40" t="s">
        <v>12879</v>
      </c>
      <c r="C1937" s="40" t="s">
        <v>8992</v>
      </c>
      <c r="D1937" s="40" t="s">
        <v>11397</v>
      </c>
      <c r="E1937" s="38">
        <v>555290</v>
      </c>
      <c r="F1937" s="42" t="s">
        <v>8998</v>
      </c>
      <c r="G1937" s="38">
        <v>55529</v>
      </c>
      <c r="H1937" s="40" t="s">
        <v>9001</v>
      </c>
      <c r="I1937" s="40" t="s">
        <v>9002</v>
      </c>
      <c r="J1937" s="45" t="str">
        <f t="shared" si="30"/>
        <v/>
      </c>
    </row>
    <row r="1938" spans="1:10" x14ac:dyDescent="0.25">
      <c r="A1938" s="43">
        <v>44987</v>
      </c>
      <c r="B1938" s="40" t="s">
        <v>12881</v>
      </c>
      <c r="C1938" s="40" t="s">
        <v>8992</v>
      </c>
      <c r="D1938" s="40" t="s">
        <v>12882</v>
      </c>
      <c r="E1938" s="38">
        <v>3166118</v>
      </c>
      <c r="F1938" s="42" t="s">
        <v>8998</v>
      </c>
      <c r="G1938" s="38">
        <v>316612</v>
      </c>
      <c r="H1938" s="40" t="s">
        <v>9268</v>
      </c>
      <c r="I1938" s="40" t="s">
        <v>9269</v>
      </c>
      <c r="J1938" s="45" t="str">
        <f t="shared" si="30"/>
        <v/>
      </c>
    </row>
    <row r="1939" spans="1:10" x14ac:dyDescent="0.25">
      <c r="A1939" s="43">
        <v>44987</v>
      </c>
      <c r="B1939" s="40" t="s">
        <v>11519</v>
      </c>
      <c r="C1939" s="40" t="s">
        <v>8992</v>
      </c>
      <c r="D1939" s="40" t="s">
        <v>12885</v>
      </c>
      <c r="E1939" s="38">
        <v>3644500</v>
      </c>
      <c r="F1939" s="42" t="s">
        <v>8998</v>
      </c>
      <c r="G1939" s="38">
        <v>364450</v>
      </c>
      <c r="H1939" s="40" t="s">
        <v>9068</v>
      </c>
      <c r="I1939" s="40" t="s">
        <v>9069</v>
      </c>
      <c r="J1939" s="45" t="str">
        <f t="shared" si="30"/>
        <v/>
      </c>
    </row>
    <row r="1940" spans="1:10" x14ac:dyDescent="0.25">
      <c r="A1940" s="43">
        <v>44987</v>
      </c>
      <c r="B1940" s="40" t="s">
        <v>12896</v>
      </c>
      <c r="C1940" s="40" t="s">
        <v>8992</v>
      </c>
      <c r="D1940" s="40" t="s">
        <v>12897</v>
      </c>
      <c r="E1940" s="38">
        <v>1110580</v>
      </c>
      <c r="F1940" s="42" t="s">
        <v>8998</v>
      </c>
      <c r="G1940" s="38">
        <v>111058</v>
      </c>
      <c r="H1940" s="40" t="s">
        <v>9197</v>
      </c>
      <c r="I1940" s="40" t="s">
        <v>9198</v>
      </c>
      <c r="J1940" s="45" t="str">
        <f t="shared" si="30"/>
        <v/>
      </c>
    </row>
    <row r="1941" spans="1:10" x14ac:dyDescent="0.25">
      <c r="A1941" s="43">
        <v>44987</v>
      </c>
      <c r="B1941" s="40" t="s">
        <v>12898</v>
      </c>
      <c r="C1941" s="40" t="s">
        <v>8992</v>
      </c>
      <c r="D1941" s="40" t="s">
        <v>12899</v>
      </c>
      <c r="E1941" s="38">
        <v>1102500</v>
      </c>
      <c r="F1941" s="42" t="s">
        <v>8998</v>
      </c>
      <c r="G1941" s="38">
        <v>110250</v>
      </c>
      <c r="H1941" s="40" t="s">
        <v>9197</v>
      </c>
      <c r="I1941" s="40" t="s">
        <v>9198</v>
      </c>
      <c r="J1941" s="45" t="str">
        <f t="shared" si="30"/>
        <v/>
      </c>
    </row>
    <row r="1942" spans="1:10" x14ac:dyDescent="0.25">
      <c r="A1942" s="43">
        <v>44987</v>
      </c>
      <c r="B1942" s="40" t="s">
        <v>12900</v>
      </c>
      <c r="C1942" s="40" t="s">
        <v>8992</v>
      </c>
      <c r="D1942" s="40" t="s">
        <v>12901</v>
      </c>
      <c r="E1942" s="38">
        <v>1003640</v>
      </c>
      <c r="F1942" s="42" t="s">
        <v>8998</v>
      </c>
      <c r="G1942" s="38">
        <v>100364</v>
      </c>
      <c r="H1942" s="40" t="s">
        <v>9212</v>
      </c>
      <c r="I1942" s="40" t="s">
        <v>9213</v>
      </c>
      <c r="J1942" s="45" t="str">
        <f t="shared" si="30"/>
        <v/>
      </c>
    </row>
    <row r="1943" spans="1:10" x14ac:dyDescent="0.25">
      <c r="A1943" s="43">
        <v>44987</v>
      </c>
      <c r="B1943" s="40" t="s">
        <v>12902</v>
      </c>
      <c r="C1943" s="40" t="s">
        <v>8992</v>
      </c>
      <c r="D1943" s="40" t="s">
        <v>10145</v>
      </c>
      <c r="E1943" s="38">
        <v>367155</v>
      </c>
      <c r="F1943" s="42" t="s">
        <v>8998</v>
      </c>
      <c r="G1943" s="38">
        <v>36716</v>
      </c>
      <c r="H1943" s="40" t="s">
        <v>9001</v>
      </c>
      <c r="I1943" s="40" t="s">
        <v>9002</v>
      </c>
      <c r="J1943" s="45" t="str">
        <f t="shared" si="30"/>
        <v/>
      </c>
    </row>
    <row r="1944" spans="1:10" x14ac:dyDescent="0.25">
      <c r="A1944" s="43">
        <v>44987</v>
      </c>
      <c r="B1944" s="40" t="s">
        <v>12903</v>
      </c>
      <c r="C1944" s="40" t="s">
        <v>8992</v>
      </c>
      <c r="D1944" s="40" t="s">
        <v>9253</v>
      </c>
      <c r="E1944" s="38">
        <v>555290</v>
      </c>
      <c r="F1944" s="42" t="s">
        <v>8998</v>
      </c>
      <c r="G1944" s="38">
        <v>55529</v>
      </c>
      <c r="H1944" s="40" t="s">
        <v>9001</v>
      </c>
      <c r="I1944" s="40" t="s">
        <v>9002</v>
      </c>
      <c r="J1944" s="45" t="str">
        <f t="shared" si="30"/>
        <v/>
      </c>
    </row>
    <row r="1945" spans="1:10" x14ac:dyDescent="0.25">
      <c r="A1945" s="43">
        <v>44987</v>
      </c>
      <c r="B1945" s="40" t="s">
        <v>12906</v>
      </c>
      <c r="C1945" s="40" t="s">
        <v>8992</v>
      </c>
      <c r="D1945" s="40" t="s">
        <v>10220</v>
      </c>
      <c r="E1945" s="38">
        <v>718168</v>
      </c>
      <c r="F1945" s="42" t="s">
        <v>8998</v>
      </c>
      <c r="G1945" s="38">
        <v>71817</v>
      </c>
      <c r="H1945" s="40" t="s">
        <v>9001</v>
      </c>
      <c r="I1945" s="40" t="s">
        <v>9002</v>
      </c>
      <c r="J1945" s="45" t="str">
        <f t="shared" si="30"/>
        <v/>
      </c>
    </row>
    <row r="1946" spans="1:10" x14ac:dyDescent="0.25">
      <c r="A1946" s="43">
        <v>44987</v>
      </c>
      <c r="B1946" s="40" t="s">
        <v>12907</v>
      </c>
      <c r="C1946" s="40" t="s">
        <v>8992</v>
      </c>
      <c r="D1946" s="40" t="s">
        <v>10228</v>
      </c>
      <c r="E1946" s="38">
        <v>1111848</v>
      </c>
      <c r="F1946" s="42" t="s">
        <v>8998</v>
      </c>
      <c r="G1946" s="38">
        <v>111185</v>
      </c>
      <c r="H1946" s="40" t="s">
        <v>9001</v>
      </c>
      <c r="I1946" s="40" t="s">
        <v>9002</v>
      </c>
      <c r="J1946" s="45" t="str">
        <f t="shared" si="30"/>
        <v/>
      </c>
    </row>
    <row r="1947" spans="1:10" x14ac:dyDescent="0.25">
      <c r="A1947" s="43">
        <v>44987</v>
      </c>
      <c r="B1947" s="40" t="s">
        <v>12908</v>
      </c>
      <c r="C1947" s="40" t="s">
        <v>8992</v>
      </c>
      <c r="D1947" s="40" t="s">
        <v>10222</v>
      </c>
      <c r="E1947" s="38">
        <v>457562</v>
      </c>
      <c r="F1947" s="42" t="s">
        <v>8998</v>
      </c>
      <c r="G1947" s="38">
        <v>45756</v>
      </c>
      <c r="H1947" s="40" t="s">
        <v>9001</v>
      </c>
      <c r="I1947" s="40" t="s">
        <v>9002</v>
      </c>
      <c r="J1947" s="45" t="str">
        <f t="shared" si="30"/>
        <v/>
      </c>
    </row>
    <row r="1948" spans="1:10" x14ac:dyDescent="0.25">
      <c r="A1948" s="43">
        <v>44987</v>
      </c>
      <c r="B1948" s="40" t="s">
        <v>12911</v>
      </c>
      <c r="C1948" s="40" t="s">
        <v>8992</v>
      </c>
      <c r="D1948" s="40" t="s">
        <v>10246</v>
      </c>
      <c r="E1948" s="38">
        <v>1106934</v>
      </c>
      <c r="F1948" s="42" t="s">
        <v>8998</v>
      </c>
      <c r="G1948" s="38">
        <v>110693</v>
      </c>
      <c r="H1948" s="40" t="s">
        <v>9001</v>
      </c>
      <c r="I1948" s="40" t="s">
        <v>9002</v>
      </c>
      <c r="J1948" s="45" t="str">
        <f t="shared" si="30"/>
        <v/>
      </c>
    </row>
    <row r="1949" spans="1:10" x14ac:dyDescent="0.25">
      <c r="A1949" s="43">
        <v>44987</v>
      </c>
      <c r="B1949" s="40" t="s">
        <v>12918</v>
      </c>
      <c r="C1949" s="40" t="s">
        <v>8992</v>
      </c>
      <c r="D1949" s="40" t="s">
        <v>12919</v>
      </c>
      <c r="E1949" s="38">
        <v>1844890</v>
      </c>
      <c r="F1949" s="42" t="s">
        <v>8998</v>
      </c>
      <c r="G1949" s="38">
        <v>184489</v>
      </c>
      <c r="H1949" s="40" t="s">
        <v>9820</v>
      </c>
      <c r="I1949" s="40" t="s">
        <v>9821</v>
      </c>
      <c r="J1949" s="45" t="str">
        <f t="shared" si="30"/>
        <v/>
      </c>
    </row>
    <row r="1950" spans="1:10" x14ac:dyDescent="0.25">
      <c r="A1950" s="43">
        <v>44987</v>
      </c>
      <c r="B1950" s="40" t="s">
        <v>12920</v>
      </c>
      <c r="C1950" s="40" t="s">
        <v>8992</v>
      </c>
      <c r="D1950" s="40" t="s">
        <v>12921</v>
      </c>
      <c r="E1950" s="38">
        <v>544596</v>
      </c>
      <c r="F1950" s="42" t="s">
        <v>8998</v>
      </c>
      <c r="G1950" s="38">
        <v>54460</v>
      </c>
      <c r="H1950" s="40" t="s">
        <v>9814</v>
      </c>
      <c r="I1950" s="40" t="s">
        <v>9815</v>
      </c>
      <c r="J1950" s="45" t="str">
        <f t="shared" si="30"/>
        <v/>
      </c>
    </row>
    <row r="1951" spans="1:10" x14ac:dyDescent="0.25">
      <c r="A1951" s="43">
        <v>44987</v>
      </c>
      <c r="B1951" s="40" t="s">
        <v>11038</v>
      </c>
      <c r="C1951" s="40" t="s">
        <v>8992</v>
      </c>
      <c r="D1951" s="40" t="s">
        <v>9230</v>
      </c>
      <c r="E1951" s="38">
        <v>728037</v>
      </c>
      <c r="F1951" s="42" t="s">
        <v>8998</v>
      </c>
      <c r="G1951" s="38">
        <v>72804</v>
      </c>
      <c r="H1951" s="40" t="s">
        <v>9001</v>
      </c>
      <c r="I1951" s="40" t="s">
        <v>9002</v>
      </c>
      <c r="J1951" s="45" t="str">
        <f t="shared" si="30"/>
        <v/>
      </c>
    </row>
    <row r="1952" spans="1:10" x14ac:dyDescent="0.25">
      <c r="A1952" s="43">
        <v>44987</v>
      </c>
      <c r="B1952" s="40" t="s">
        <v>12935</v>
      </c>
      <c r="C1952" s="40" t="s">
        <v>8992</v>
      </c>
      <c r="D1952" s="40" t="s">
        <v>12936</v>
      </c>
      <c r="E1952" s="38">
        <v>1442744</v>
      </c>
      <c r="F1952" s="42" t="s">
        <v>8998</v>
      </c>
      <c r="G1952" s="38">
        <v>144274</v>
      </c>
      <c r="H1952" s="40" t="s">
        <v>9284</v>
      </c>
      <c r="I1952" s="40" t="s">
        <v>9285</v>
      </c>
      <c r="J1952" s="45" t="str">
        <f t="shared" si="30"/>
        <v/>
      </c>
    </row>
    <row r="1953" spans="1:10" x14ac:dyDescent="0.25">
      <c r="A1953" s="43">
        <v>44987</v>
      </c>
      <c r="B1953" s="40" t="s">
        <v>11041</v>
      </c>
      <c r="C1953" s="40" t="s">
        <v>8992</v>
      </c>
      <c r="D1953" s="40" t="s">
        <v>9826</v>
      </c>
      <c r="E1953" s="38">
        <v>589905</v>
      </c>
      <c r="F1953" s="42" t="s">
        <v>8998</v>
      </c>
      <c r="G1953" s="38">
        <v>58991</v>
      </c>
      <c r="H1953" s="40" t="s">
        <v>9284</v>
      </c>
      <c r="I1953" s="40" t="s">
        <v>9285</v>
      </c>
      <c r="J1953" s="45" t="str">
        <f t="shared" si="30"/>
        <v/>
      </c>
    </row>
    <row r="1954" spans="1:10" x14ac:dyDescent="0.25">
      <c r="A1954" s="43">
        <v>44988</v>
      </c>
      <c r="B1954" s="40" t="s">
        <v>10294</v>
      </c>
      <c r="C1954" s="40" t="s">
        <v>10562</v>
      </c>
      <c r="D1954" s="40" t="s">
        <v>12937</v>
      </c>
      <c r="E1954" s="38">
        <v>-161240</v>
      </c>
      <c r="F1954" s="42" t="s">
        <v>9114</v>
      </c>
      <c r="G1954" s="38">
        <v>-12899</v>
      </c>
      <c r="H1954" s="40" t="s">
        <v>9284</v>
      </c>
      <c r="I1954" s="40" t="s">
        <v>9285</v>
      </c>
      <c r="J1954" s="45" t="str">
        <f t="shared" si="30"/>
        <v>ht</v>
      </c>
    </row>
    <row r="1955" spans="1:10" x14ac:dyDescent="0.25">
      <c r="A1955" s="43">
        <v>44988</v>
      </c>
      <c r="B1955" s="40" t="s">
        <v>10270</v>
      </c>
      <c r="C1955" s="40" t="s">
        <v>10562</v>
      </c>
      <c r="D1955" s="40" t="s">
        <v>12938</v>
      </c>
      <c r="E1955" s="38">
        <v>-110250</v>
      </c>
      <c r="F1955" s="42" t="s">
        <v>9114</v>
      </c>
      <c r="G1955" s="38">
        <v>-8820</v>
      </c>
      <c r="H1955" s="40" t="s">
        <v>9284</v>
      </c>
      <c r="I1955" s="40" t="s">
        <v>9285</v>
      </c>
      <c r="J1955" s="45" t="str">
        <f t="shared" si="30"/>
        <v>ht</v>
      </c>
    </row>
    <row r="1956" spans="1:10" x14ac:dyDescent="0.25">
      <c r="A1956" s="43">
        <v>44988</v>
      </c>
      <c r="B1956" s="40" t="s">
        <v>12539</v>
      </c>
      <c r="C1956" s="40" t="s">
        <v>9443</v>
      </c>
      <c r="D1956" s="40" t="s">
        <v>12939</v>
      </c>
      <c r="E1956" s="38">
        <v>-607212</v>
      </c>
      <c r="F1956" s="42" t="s">
        <v>8998</v>
      </c>
      <c r="G1956" s="38">
        <v>-60721</v>
      </c>
      <c r="H1956" s="40" t="s">
        <v>9001</v>
      </c>
      <c r="I1956" s="40" t="s">
        <v>9002</v>
      </c>
      <c r="J1956" s="45" t="str">
        <f t="shared" si="30"/>
        <v>ht</v>
      </c>
    </row>
    <row r="1957" spans="1:10" x14ac:dyDescent="0.25">
      <c r="A1957" s="43">
        <v>44988</v>
      </c>
      <c r="B1957" s="40" t="s">
        <v>11042</v>
      </c>
      <c r="C1957" s="40" t="s">
        <v>8992</v>
      </c>
      <c r="D1957" s="40" t="s">
        <v>10691</v>
      </c>
      <c r="E1957" s="38">
        <v>2955470</v>
      </c>
      <c r="F1957" s="42" t="s">
        <v>8998</v>
      </c>
      <c r="G1957" s="38">
        <v>295547</v>
      </c>
      <c r="H1957" s="40" t="s">
        <v>9183</v>
      </c>
      <c r="I1957" s="40" t="s">
        <v>9184</v>
      </c>
      <c r="J1957" s="45" t="str">
        <f t="shared" si="30"/>
        <v/>
      </c>
    </row>
    <row r="1958" spans="1:10" x14ac:dyDescent="0.25">
      <c r="A1958" s="43">
        <v>44988</v>
      </c>
      <c r="B1958" s="40" t="s">
        <v>12940</v>
      </c>
      <c r="C1958" s="40" t="s">
        <v>8992</v>
      </c>
      <c r="D1958" s="40" t="s">
        <v>12134</v>
      </c>
      <c r="E1958" s="38">
        <v>1274658</v>
      </c>
      <c r="F1958" s="42" t="s">
        <v>8998</v>
      </c>
      <c r="G1958" s="38">
        <v>127466</v>
      </c>
      <c r="H1958" s="40" t="s">
        <v>9284</v>
      </c>
      <c r="I1958" s="40" t="s">
        <v>9285</v>
      </c>
      <c r="J1958" s="45" t="str">
        <f t="shared" si="30"/>
        <v/>
      </c>
    </row>
    <row r="1959" spans="1:10" x14ac:dyDescent="0.25">
      <c r="A1959" s="43">
        <v>44988</v>
      </c>
      <c r="B1959" s="40" t="s">
        <v>11043</v>
      </c>
      <c r="C1959" s="40" t="s">
        <v>8992</v>
      </c>
      <c r="D1959" s="40" t="s">
        <v>9125</v>
      </c>
      <c r="E1959" s="38">
        <v>1243214</v>
      </c>
      <c r="F1959" s="42" t="s">
        <v>8998</v>
      </c>
      <c r="G1959" s="38">
        <v>124321</v>
      </c>
      <c r="H1959" s="40" t="s">
        <v>9001</v>
      </c>
      <c r="I1959" s="40" t="s">
        <v>9002</v>
      </c>
      <c r="J1959" s="45" t="str">
        <f t="shared" si="30"/>
        <v/>
      </c>
    </row>
    <row r="1960" spans="1:10" x14ac:dyDescent="0.25">
      <c r="A1960" s="43">
        <v>44988</v>
      </c>
      <c r="B1960" s="40" t="s">
        <v>11044</v>
      </c>
      <c r="C1960" s="40" t="s">
        <v>8992</v>
      </c>
      <c r="D1960" s="40" t="s">
        <v>9119</v>
      </c>
      <c r="E1960" s="38">
        <v>915435</v>
      </c>
      <c r="F1960" s="42" t="s">
        <v>8998</v>
      </c>
      <c r="G1960" s="38">
        <v>91544</v>
      </c>
      <c r="H1960" s="40" t="s">
        <v>9001</v>
      </c>
      <c r="I1960" s="40" t="s">
        <v>9002</v>
      </c>
      <c r="J1960" s="45" t="str">
        <f t="shared" si="30"/>
        <v/>
      </c>
    </row>
    <row r="1961" spans="1:10" x14ac:dyDescent="0.25">
      <c r="A1961" s="43">
        <v>44988</v>
      </c>
      <c r="B1961" s="40" t="s">
        <v>11045</v>
      </c>
      <c r="C1961" s="40" t="s">
        <v>8992</v>
      </c>
      <c r="D1961" s="40" t="s">
        <v>12941</v>
      </c>
      <c r="E1961" s="38">
        <v>626898</v>
      </c>
      <c r="F1961" s="42" t="s">
        <v>8998</v>
      </c>
      <c r="G1961" s="38">
        <v>62690</v>
      </c>
      <c r="H1961" s="40" t="s">
        <v>9001</v>
      </c>
      <c r="I1961" s="40" t="s">
        <v>9002</v>
      </c>
      <c r="J1961" s="45" t="str">
        <f t="shared" si="30"/>
        <v/>
      </c>
    </row>
    <row r="1962" spans="1:10" x14ac:dyDescent="0.25">
      <c r="A1962" s="43">
        <v>44988</v>
      </c>
      <c r="B1962" s="40" t="s">
        <v>12942</v>
      </c>
      <c r="C1962" s="40" t="s">
        <v>8992</v>
      </c>
      <c r="D1962" s="40" t="s">
        <v>12684</v>
      </c>
      <c r="E1962" s="38">
        <v>290400</v>
      </c>
      <c r="F1962" s="42" t="s">
        <v>8998</v>
      </c>
      <c r="G1962" s="38">
        <v>29040</v>
      </c>
      <c r="H1962" s="40" t="s">
        <v>9001</v>
      </c>
      <c r="I1962" s="40" t="s">
        <v>9002</v>
      </c>
      <c r="J1962" s="45" t="str">
        <f t="shared" si="30"/>
        <v/>
      </c>
    </row>
    <row r="1963" spans="1:10" x14ac:dyDescent="0.25">
      <c r="A1963" s="43">
        <v>44988</v>
      </c>
      <c r="B1963" s="40" t="s">
        <v>12943</v>
      </c>
      <c r="C1963" s="40" t="s">
        <v>8992</v>
      </c>
      <c r="D1963" s="40" t="s">
        <v>9873</v>
      </c>
      <c r="E1963" s="38">
        <v>584084</v>
      </c>
      <c r="F1963" s="42" t="s">
        <v>8998</v>
      </c>
      <c r="G1963" s="38">
        <v>58408</v>
      </c>
      <c r="H1963" s="40" t="s">
        <v>9001</v>
      </c>
      <c r="I1963" s="40" t="s">
        <v>9002</v>
      </c>
      <c r="J1963" s="45" t="str">
        <f t="shared" si="30"/>
        <v/>
      </c>
    </row>
    <row r="1964" spans="1:10" x14ac:dyDescent="0.25">
      <c r="A1964" s="43">
        <v>44988</v>
      </c>
      <c r="B1964" s="40" t="s">
        <v>12944</v>
      </c>
      <c r="C1964" s="40" t="s">
        <v>8992</v>
      </c>
      <c r="D1964" s="40" t="s">
        <v>10210</v>
      </c>
      <c r="E1964" s="38">
        <v>2714250</v>
      </c>
      <c r="F1964" s="42" t="s">
        <v>8998</v>
      </c>
      <c r="G1964" s="38">
        <v>271425</v>
      </c>
      <c r="H1964" s="40" t="s">
        <v>9183</v>
      </c>
      <c r="I1964" s="40" t="s">
        <v>9184</v>
      </c>
      <c r="J1964" s="45" t="str">
        <f t="shared" si="30"/>
        <v/>
      </c>
    </row>
    <row r="1965" spans="1:10" x14ac:dyDescent="0.25">
      <c r="A1965" s="43">
        <v>44988</v>
      </c>
      <c r="B1965" s="40" t="s">
        <v>11046</v>
      </c>
      <c r="C1965" s="40" t="s">
        <v>8992</v>
      </c>
      <c r="D1965" s="40" t="s">
        <v>12945</v>
      </c>
      <c r="E1965" s="38">
        <v>3712050</v>
      </c>
      <c r="F1965" s="42" t="s">
        <v>8998</v>
      </c>
      <c r="G1965" s="38">
        <v>371205</v>
      </c>
      <c r="H1965" s="40" t="s">
        <v>9141</v>
      </c>
      <c r="I1965" s="40" t="s">
        <v>9142</v>
      </c>
      <c r="J1965" s="45" t="str">
        <f t="shared" si="30"/>
        <v/>
      </c>
    </row>
    <row r="1966" spans="1:10" x14ac:dyDescent="0.25">
      <c r="A1966" s="43">
        <v>44988</v>
      </c>
      <c r="B1966" s="40" t="s">
        <v>12946</v>
      </c>
      <c r="C1966" s="40" t="s">
        <v>8992</v>
      </c>
      <c r="D1966" s="40" t="s">
        <v>10089</v>
      </c>
      <c r="E1966" s="38">
        <v>1509595</v>
      </c>
      <c r="F1966" s="42" t="s">
        <v>8998</v>
      </c>
      <c r="G1966" s="38">
        <v>150960</v>
      </c>
      <c r="H1966" s="40" t="s">
        <v>9001</v>
      </c>
      <c r="I1966" s="40" t="s">
        <v>9002</v>
      </c>
      <c r="J1966" s="45" t="str">
        <f t="shared" si="30"/>
        <v/>
      </c>
    </row>
    <row r="1967" spans="1:10" x14ac:dyDescent="0.25">
      <c r="A1967" s="43">
        <v>44988</v>
      </c>
      <c r="B1967" s="40" t="s">
        <v>12947</v>
      </c>
      <c r="C1967" s="40" t="s">
        <v>8992</v>
      </c>
      <c r="D1967" s="40" t="s">
        <v>12948</v>
      </c>
      <c r="E1967" s="38">
        <v>1213395</v>
      </c>
      <c r="F1967" s="42" t="s">
        <v>8998</v>
      </c>
      <c r="G1967" s="38">
        <v>121340</v>
      </c>
      <c r="H1967" s="40" t="s">
        <v>9159</v>
      </c>
      <c r="I1967" s="40" t="s">
        <v>9160</v>
      </c>
      <c r="J1967" s="45" t="str">
        <f t="shared" si="30"/>
        <v/>
      </c>
    </row>
    <row r="1968" spans="1:10" x14ac:dyDescent="0.25">
      <c r="A1968" s="43">
        <v>44988</v>
      </c>
      <c r="B1968" s="40" t="s">
        <v>12949</v>
      </c>
      <c r="C1968" s="40" t="s">
        <v>8992</v>
      </c>
      <c r="D1968" s="40" t="s">
        <v>12950</v>
      </c>
      <c r="E1968" s="38">
        <v>1081500</v>
      </c>
      <c r="F1968" s="42" t="s">
        <v>8998</v>
      </c>
      <c r="G1968" s="38">
        <v>108150</v>
      </c>
      <c r="H1968" s="40" t="s">
        <v>9206</v>
      </c>
      <c r="I1968" s="40" t="s">
        <v>9207</v>
      </c>
      <c r="J1968" s="45" t="str">
        <f t="shared" si="30"/>
        <v/>
      </c>
    </row>
    <row r="1969" spans="1:10" x14ac:dyDescent="0.25">
      <c r="A1969" s="43">
        <v>44988</v>
      </c>
      <c r="B1969" s="40" t="s">
        <v>12951</v>
      </c>
      <c r="C1969" s="40" t="s">
        <v>8992</v>
      </c>
      <c r="D1969" s="40" t="s">
        <v>12952</v>
      </c>
      <c r="E1969" s="38">
        <v>3496405</v>
      </c>
      <c r="F1969" s="42" t="s">
        <v>8998</v>
      </c>
      <c r="G1969" s="38">
        <v>349641</v>
      </c>
      <c r="H1969" s="40" t="s">
        <v>9206</v>
      </c>
      <c r="I1969" s="40" t="s">
        <v>9207</v>
      </c>
      <c r="J1969" s="45" t="str">
        <f t="shared" si="30"/>
        <v/>
      </c>
    </row>
    <row r="1970" spans="1:10" x14ac:dyDescent="0.25">
      <c r="A1970" s="43">
        <v>44988</v>
      </c>
      <c r="B1970" s="40" t="s">
        <v>12953</v>
      </c>
      <c r="C1970" s="40" t="s">
        <v>8992</v>
      </c>
      <c r="D1970" s="40" t="s">
        <v>9374</v>
      </c>
      <c r="E1970" s="38">
        <v>250915</v>
      </c>
      <c r="F1970" s="42" t="s">
        <v>8998</v>
      </c>
      <c r="G1970" s="38">
        <v>25092</v>
      </c>
      <c r="H1970" s="40" t="s">
        <v>9001</v>
      </c>
      <c r="I1970" s="40" t="s">
        <v>9002</v>
      </c>
      <c r="J1970" s="45" t="str">
        <f t="shared" si="30"/>
        <v/>
      </c>
    </row>
    <row r="1971" spans="1:10" x14ac:dyDescent="0.25">
      <c r="A1971" s="43">
        <v>44988</v>
      </c>
      <c r="B1971" s="40" t="s">
        <v>12954</v>
      </c>
      <c r="C1971" s="40" t="s">
        <v>8992</v>
      </c>
      <c r="D1971" s="40" t="s">
        <v>9378</v>
      </c>
      <c r="E1971" s="38">
        <v>883479</v>
      </c>
      <c r="F1971" s="42" t="s">
        <v>8998</v>
      </c>
      <c r="G1971" s="38">
        <v>88348</v>
      </c>
      <c r="H1971" s="40" t="s">
        <v>9001</v>
      </c>
      <c r="I1971" s="40" t="s">
        <v>9002</v>
      </c>
      <c r="J1971" s="45" t="str">
        <f t="shared" si="30"/>
        <v/>
      </c>
    </row>
    <row r="1972" spans="1:10" x14ac:dyDescent="0.25">
      <c r="A1972" s="43">
        <v>44988</v>
      </c>
      <c r="B1972" s="40" t="s">
        <v>11047</v>
      </c>
      <c r="C1972" s="40" t="s">
        <v>8992</v>
      </c>
      <c r="D1972" s="40" t="s">
        <v>9363</v>
      </c>
      <c r="E1972" s="38">
        <v>367155</v>
      </c>
      <c r="F1972" s="42" t="s">
        <v>8998</v>
      </c>
      <c r="G1972" s="38">
        <v>36716</v>
      </c>
      <c r="H1972" s="40" t="s">
        <v>9001</v>
      </c>
      <c r="I1972" s="40" t="s">
        <v>9002</v>
      </c>
      <c r="J1972" s="45" t="str">
        <f t="shared" si="30"/>
        <v/>
      </c>
    </row>
    <row r="1973" spans="1:10" x14ac:dyDescent="0.25">
      <c r="A1973" s="43">
        <v>44988</v>
      </c>
      <c r="B1973" s="40" t="s">
        <v>12955</v>
      </c>
      <c r="C1973" s="40" t="s">
        <v>8992</v>
      </c>
      <c r="D1973" s="40" t="s">
        <v>12956</v>
      </c>
      <c r="E1973" s="38">
        <v>1101465</v>
      </c>
      <c r="F1973" s="42" t="s">
        <v>8998</v>
      </c>
      <c r="G1973" s="38">
        <v>110147</v>
      </c>
      <c r="H1973" s="40" t="s">
        <v>9486</v>
      </c>
      <c r="I1973" s="40" t="s">
        <v>9487</v>
      </c>
      <c r="J1973" s="45" t="str">
        <f t="shared" si="30"/>
        <v/>
      </c>
    </row>
    <row r="1974" spans="1:10" x14ac:dyDescent="0.25">
      <c r="A1974" s="43">
        <v>44988</v>
      </c>
      <c r="B1974" s="40" t="s">
        <v>12957</v>
      </c>
      <c r="C1974" s="40" t="s">
        <v>8992</v>
      </c>
      <c r="D1974" s="40" t="s">
        <v>9217</v>
      </c>
      <c r="E1974" s="38">
        <v>1096607</v>
      </c>
      <c r="F1974" s="42" t="s">
        <v>8998</v>
      </c>
      <c r="G1974" s="38">
        <v>109661</v>
      </c>
      <c r="H1974" s="40" t="s">
        <v>9001</v>
      </c>
      <c r="I1974" s="40" t="s">
        <v>9002</v>
      </c>
      <c r="J1974" s="45" t="str">
        <f t="shared" si="30"/>
        <v/>
      </c>
    </row>
    <row r="1975" spans="1:10" x14ac:dyDescent="0.25">
      <c r="A1975" s="43">
        <v>44988</v>
      </c>
      <c r="B1975" s="40" t="s">
        <v>11048</v>
      </c>
      <c r="C1975" s="40" t="s">
        <v>8992</v>
      </c>
      <c r="D1975" s="40" t="s">
        <v>11472</v>
      </c>
      <c r="E1975" s="38">
        <v>1102500</v>
      </c>
      <c r="F1975" s="42" t="s">
        <v>8998</v>
      </c>
      <c r="G1975" s="38">
        <v>110250</v>
      </c>
      <c r="H1975" s="40" t="s">
        <v>9183</v>
      </c>
      <c r="I1975" s="40" t="s">
        <v>9184</v>
      </c>
      <c r="J1975" s="45" t="str">
        <f t="shared" si="30"/>
        <v/>
      </c>
    </row>
    <row r="1976" spans="1:10" x14ac:dyDescent="0.25">
      <c r="A1976" s="43">
        <v>44988</v>
      </c>
      <c r="B1976" s="40" t="s">
        <v>12958</v>
      </c>
      <c r="C1976" s="40" t="s">
        <v>8992</v>
      </c>
      <c r="D1976" s="40" t="s">
        <v>10133</v>
      </c>
      <c r="E1976" s="38">
        <v>1103439</v>
      </c>
      <c r="F1976" s="42" t="s">
        <v>8998</v>
      </c>
      <c r="G1976" s="38">
        <v>110344</v>
      </c>
      <c r="H1976" s="40" t="s">
        <v>9001</v>
      </c>
      <c r="I1976" s="40" t="s">
        <v>9002</v>
      </c>
      <c r="J1976" s="45" t="str">
        <f t="shared" si="30"/>
        <v/>
      </c>
    </row>
    <row r="1977" spans="1:10" x14ac:dyDescent="0.25">
      <c r="A1977" s="43">
        <v>44988</v>
      </c>
      <c r="B1977" s="40" t="s">
        <v>12959</v>
      </c>
      <c r="C1977" s="40" t="s">
        <v>8992</v>
      </c>
      <c r="D1977" s="40" t="s">
        <v>12960</v>
      </c>
      <c r="E1977" s="38">
        <v>1003640</v>
      </c>
      <c r="F1977" s="42" t="s">
        <v>8998</v>
      </c>
      <c r="G1977" s="38">
        <v>100364</v>
      </c>
      <c r="H1977" s="40" t="s">
        <v>9301</v>
      </c>
      <c r="I1977" s="40" t="s">
        <v>9302</v>
      </c>
      <c r="J1977" s="45" t="str">
        <f t="shared" si="30"/>
        <v/>
      </c>
    </row>
    <row r="1978" spans="1:10" x14ac:dyDescent="0.25">
      <c r="A1978" s="43">
        <v>44988</v>
      </c>
      <c r="B1978" s="40" t="s">
        <v>12961</v>
      </c>
      <c r="C1978" s="40" t="s">
        <v>8992</v>
      </c>
      <c r="D1978" s="40" t="s">
        <v>12962</v>
      </c>
      <c r="E1978" s="38">
        <v>1511716</v>
      </c>
      <c r="F1978" s="42" t="s">
        <v>8998</v>
      </c>
      <c r="G1978" s="38">
        <v>151172</v>
      </c>
      <c r="H1978" s="40" t="s">
        <v>9315</v>
      </c>
      <c r="I1978" s="40" t="s">
        <v>9316</v>
      </c>
      <c r="J1978" s="45" t="str">
        <f t="shared" si="30"/>
        <v/>
      </c>
    </row>
    <row r="1979" spans="1:10" x14ac:dyDescent="0.25">
      <c r="A1979" s="43">
        <v>44988</v>
      </c>
      <c r="B1979" s="40" t="s">
        <v>12963</v>
      </c>
      <c r="C1979" s="40" t="s">
        <v>8992</v>
      </c>
      <c r="D1979" s="40" t="s">
        <v>12964</v>
      </c>
      <c r="E1979" s="38">
        <v>1632750</v>
      </c>
      <c r="F1979" s="42" t="s">
        <v>8998</v>
      </c>
      <c r="G1979" s="38">
        <v>163275</v>
      </c>
      <c r="H1979" s="40" t="s">
        <v>9619</v>
      </c>
      <c r="I1979" s="40" t="s">
        <v>9620</v>
      </c>
      <c r="J1979" s="45" t="str">
        <f t="shared" si="30"/>
        <v/>
      </c>
    </row>
    <row r="1980" spans="1:10" x14ac:dyDescent="0.25">
      <c r="A1980" s="43">
        <v>44989</v>
      </c>
      <c r="B1980" s="40" t="s">
        <v>9362</v>
      </c>
      <c r="C1980" s="40" t="s">
        <v>12965</v>
      </c>
      <c r="D1980" s="40" t="s">
        <v>12966</v>
      </c>
      <c r="E1980" s="38">
        <v>-261240</v>
      </c>
      <c r="F1980" s="42" t="s">
        <v>8998</v>
      </c>
      <c r="G1980" s="38">
        <v>-26124</v>
      </c>
      <c r="H1980" s="40" t="s">
        <v>9583</v>
      </c>
      <c r="I1980" s="40" t="s">
        <v>9584</v>
      </c>
      <c r="J1980" s="45" t="str">
        <f t="shared" si="30"/>
        <v>ht</v>
      </c>
    </row>
    <row r="1981" spans="1:10" x14ac:dyDescent="0.25">
      <c r="A1981" s="43">
        <v>44989</v>
      </c>
      <c r="B1981" s="40" t="s">
        <v>11052</v>
      </c>
      <c r="C1981" s="40" t="s">
        <v>8992</v>
      </c>
      <c r="D1981" s="40" t="s">
        <v>12967</v>
      </c>
      <c r="E1981" s="38">
        <v>6805410</v>
      </c>
      <c r="F1981" s="42" t="s">
        <v>8998</v>
      </c>
      <c r="G1981" s="38">
        <v>680541</v>
      </c>
      <c r="H1981" s="40" t="s">
        <v>10431</v>
      </c>
      <c r="I1981" s="40" t="s">
        <v>10432</v>
      </c>
      <c r="J1981" s="45" t="str">
        <f t="shared" si="30"/>
        <v/>
      </c>
    </row>
    <row r="1982" spans="1:10" x14ac:dyDescent="0.25">
      <c r="A1982" s="43">
        <v>44989</v>
      </c>
      <c r="B1982" s="40" t="s">
        <v>11053</v>
      </c>
      <c r="C1982" s="40" t="s">
        <v>8992</v>
      </c>
      <c r="D1982" s="40" t="s">
        <v>10069</v>
      </c>
      <c r="E1982" s="38">
        <v>666348</v>
      </c>
      <c r="F1982" s="42" t="s">
        <v>8998</v>
      </c>
      <c r="G1982" s="38">
        <v>66635</v>
      </c>
      <c r="H1982" s="40" t="s">
        <v>9001</v>
      </c>
      <c r="I1982" s="40" t="s">
        <v>9002</v>
      </c>
      <c r="J1982" s="45" t="str">
        <f t="shared" si="30"/>
        <v/>
      </c>
    </row>
    <row r="1983" spans="1:10" x14ac:dyDescent="0.25">
      <c r="A1983" s="43">
        <v>44989</v>
      </c>
      <c r="B1983" s="40" t="s">
        <v>11054</v>
      </c>
      <c r="C1983" s="40" t="s">
        <v>8992</v>
      </c>
      <c r="D1983" s="40" t="s">
        <v>10067</v>
      </c>
      <c r="E1983" s="38">
        <v>1889025</v>
      </c>
      <c r="F1983" s="42" t="s">
        <v>8998</v>
      </c>
      <c r="G1983" s="38">
        <v>188903</v>
      </c>
      <c r="H1983" s="40" t="s">
        <v>9001</v>
      </c>
      <c r="I1983" s="40" t="s">
        <v>9002</v>
      </c>
      <c r="J1983" s="45" t="str">
        <f t="shared" si="30"/>
        <v/>
      </c>
    </row>
    <row r="1984" spans="1:10" x14ac:dyDescent="0.25">
      <c r="A1984" s="43">
        <v>44989</v>
      </c>
      <c r="B1984" s="40" t="s">
        <v>11055</v>
      </c>
      <c r="C1984" s="40" t="s">
        <v>8992</v>
      </c>
      <c r="D1984" s="40" t="s">
        <v>12968</v>
      </c>
      <c r="E1984" s="38">
        <v>2103990</v>
      </c>
      <c r="F1984" s="42" t="s">
        <v>8998</v>
      </c>
      <c r="G1984" s="38">
        <v>210399</v>
      </c>
      <c r="H1984" s="40" t="s">
        <v>9234</v>
      </c>
      <c r="I1984" s="40" t="s">
        <v>9235</v>
      </c>
      <c r="J1984" s="45" t="str">
        <f t="shared" si="30"/>
        <v/>
      </c>
    </row>
    <row r="1985" spans="1:10" x14ac:dyDescent="0.25">
      <c r="A1985" s="43">
        <v>44989</v>
      </c>
      <c r="B1985" s="40" t="s">
        <v>11056</v>
      </c>
      <c r="C1985" s="40" t="s">
        <v>8992</v>
      </c>
      <c r="D1985" s="40" t="s">
        <v>10230</v>
      </c>
      <c r="E1985" s="38">
        <v>584084</v>
      </c>
      <c r="F1985" s="42" t="s">
        <v>8998</v>
      </c>
      <c r="G1985" s="38">
        <v>58408</v>
      </c>
      <c r="H1985" s="40" t="s">
        <v>9001</v>
      </c>
      <c r="I1985" s="40" t="s">
        <v>9002</v>
      </c>
      <c r="J1985" s="45" t="str">
        <f t="shared" si="30"/>
        <v/>
      </c>
    </row>
    <row r="1986" spans="1:10" x14ac:dyDescent="0.25">
      <c r="A1986" s="43">
        <v>44989</v>
      </c>
      <c r="B1986" s="40" t="s">
        <v>12969</v>
      </c>
      <c r="C1986" s="40" t="s">
        <v>8992</v>
      </c>
      <c r="D1986" s="40" t="s">
        <v>10269</v>
      </c>
      <c r="E1986" s="38">
        <v>777444</v>
      </c>
      <c r="F1986" s="42" t="s">
        <v>8998</v>
      </c>
      <c r="G1986" s="38">
        <v>77744</v>
      </c>
      <c r="H1986" s="40" t="s">
        <v>9001</v>
      </c>
      <c r="I1986" s="40" t="s">
        <v>9002</v>
      </c>
      <c r="J1986" s="45" t="str">
        <f t="shared" si="30"/>
        <v/>
      </c>
    </row>
    <row r="1987" spans="1:10" x14ac:dyDescent="0.25">
      <c r="A1987" s="43">
        <v>44989</v>
      </c>
      <c r="B1987" s="40" t="s">
        <v>11057</v>
      </c>
      <c r="C1987" s="40" t="s">
        <v>8992</v>
      </c>
      <c r="D1987" s="40" t="s">
        <v>12970</v>
      </c>
      <c r="E1987" s="38">
        <v>664950</v>
      </c>
      <c r="F1987" s="42" t="s">
        <v>8998</v>
      </c>
      <c r="G1987" s="38">
        <v>66495</v>
      </c>
      <c r="H1987" s="40" t="s">
        <v>9159</v>
      </c>
      <c r="I1987" s="40" t="s">
        <v>9160</v>
      </c>
      <c r="J1987" s="45" t="str">
        <f t="shared" si="30"/>
        <v/>
      </c>
    </row>
    <row r="1988" spans="1:10" x14ac:dyDescent="0.25">
      <c r="A1988" s="43">
        <v>44989</v>
      </c>
      <c r="B1988" s="40" t="s">
        <v>11058</v>
      </c>
      <c r="C1988" s="40" t="s">
        <v>8992</v>
      </c>
      <c r="D1988" s="40" t="s">
        <v>12971</v>
      </c>
      <c r="E1988" s="38">
        <v>648900</v>
      </c>
      <c r="F1988" s="42" t="s">
        <v>8998</v>
      </c>
      <c r="G1988" s="38">
        <v>64890</v>
      </c>
      <c r="H1988" s="40" t="s">
        <v>9159</v>
      </c>
      <c r="I1988" s="40" t="s">
        <v>9160</v>
      </c>
      <c r="J1988" s="45" t="str">
        <f t="shared" si="30"/>
        <v/>
      </c>
    </row>
    <row r="1989" spans="1:10" x14ac:dyDescent="0.25">
      <c r="A1989" s="43">
        <v>44989</v>
      </c>
      <c r="B1989" s="40" t="s">
        <v>12972</v>
      </c>
      <c r="C1989" s="40" t="s">
        <v>8992</v>
      </c>
      <c r="D1989" s="40" t="s">
        <v>12973</v>
      </c>
      <c r="E1989" s="38">
        <v>861000</v>
      </c>
      <c r="F1989" s="42" t="s">
        <v>8998</v>
      </c>
      <c r="G1989" s="38">
        <v>86100</v>
      </c>
      <c r="H1989" s="40" t="s">
        <v>9159</v>
      </c>
      <c r="I1989" s="40" t="s">
        <v>9160</v>
      </c>
      <c r="J1989" s="45" t="str">
        <f t="shared" ref="J1989:J2052" si="31">IF(E1989&lt;0,"ht","")</f>
        <v/>
      </c>
    </row>
    <row r="1990" spans="1:10" x14ac:dyDescent="0.25">
      <c r="A1990" s="43">
        <v>44989</v>
      </c>
      <c r="B1990" s="40" t="s">
        <v>12974</v>
      </c>
      <c r="C1990" s="40" t="s">
        <v>8992</v>
      </c>
      <c r="D1990" s="40" t="s">
        <v>12975</v>
      </c>
      <c r="E1990" s="38">
        <v>738405</v>
      </c>
      <c r="F1990" s="42" t="s">
        <v>8998</v>
      </c>
      <c r="G1990" s="38">
        <v>73841</v>
      </c>
      <c r="H1990" s="40" t="s">
        <v>9159</v>
      </c>
      <c r="I1990" s="40" t="s">
        <v>9160</v>
      </c>
      <c r="J1990" s="45" t="str">
        <f t="shared" si="31"/>
        <v/>
      </c>
    </row>
    <row r="1991" spans="1:10" x14ac:dyDescent="0.25">
      <c r="A1991" s="43">
        <v>44989</v>
      </c>
      <c r="B1991" s="40" t="s">
        <v>12976</v>
      </c>
      <c r="C1991" s="40" t="s">
        <v>8992</v>
      </c>
      <c r="D1991" s="40" t="s">
        <v>12977</v>
      </c>
      <c r="E1991" s="38">
        <v>1602342</v>
      </c>
      <c r="F1991" s="42" t="s">
        <v>8998</v>
      </c>
      <c r="G1991" s="38">
        <v>160234</v>
      </c>
      <c r="H1991" s="40" t="s">
        <v>9159</v>
      </c>
      <c r="I1991" s="40" t="s">
        <v>9160</v>
      </c>
      <c r="J1991" s="45" t="str">
        <f t="shared" si="31"/>
        <v/>
      </c>
    </row>
    <row r="1992" spans="1:10" x14ac:dyDescent="0.25">
      <c r="A1992" s="43">
        <v>44989</v>
      </c>
      <c r="B1992" s="40" t="s">
        <v>12978</v>
      </c>
      <c r="C1992" s="40" t="s">
        <v>8992</v>
      </c>
      <c r="D1992" s="40" t="s">
        <v>12979</v>
      </c>
      <c r="E1992" s="38">
        <v>538650</v>
      </c>
      <c r="F1992" s="42" t="s">
        <v>8998</v>
      </c>
      <c r="G1992" s="38">
        <v>53865</v>
      </c>
      <c r="H1992" s="40" t="s">
        <v>9159</v>
      </c>
      <c r="I1992" s="40" t="s">
        <v>9160</v>
      </c>
      <c r="J1992" s="45" t="str">
        <f t="shared" si="31"/>
        <v/>
      </c>
    </row>
    <row r="1993" spans="1:10" x14ac:dyDescent="0.25">
      <c r="A1993" s="43">
        <v>44989</v>
      </c>
      <c r="B1993" s="40" t="s">
        <v>11059</v>
      </c>
      <c r="C1993" s="40" t="s">
        <v>8992</v>
      </c>
      <c r="D1993" s="40" t="s">
        <v>10118</v>
      </c>
      <c r="E1993" s="38">
        <v>922445</v>
      </c>
      <c r="F1993" s="42" t="s">
        <v>8998</v>
      </c>
      <c r="G1993" s="38">
        <v>92245</v>
      </c>
      <c r="H1993" s="40" t="s">
        <v>9001</v>
      </c>
      <c r="I1993" s="40" t="s">
        <v>9002</v>
      </c>
      <c r="J1993" s="45" t="str">
        <f t="shared" si="31"/>
        <v/>
      </c>
    </row>
    <row r="1994" spans="1:10" x14ac:dyDescent="0.25">
      <c r="A1994" s="43">
        <v>44989</v>
      </c>
      <c r="B1994" s="40" t="s">
        <v>11060</v>
      </c>
      <c r="C1994" s="40" t="s">
        <v>8992</v>
      </c>
      <c r="D1994" s="40" t="s">
        <v>12980</v>
      </c>
      <c r="E1994" s="38">
        <v>0</v>
      </c>
      <c r="F1994" s="42" t="s">
        <v>8998</v>
      </c>
      <c r="G1994" s="38">
        <v>0</v>
      </c>
      <c r="H1994" s="40" t="s">
        <v>9001</v>
      </c>
      <c r="I1994" s="40" t="s">
        <v>9002</v>
      </c>
      <c r="J1994" s="45" t="str">
        <f t="shared" si="31"/>
        <v/>
      </c>
    </row>
    <row r="1995" spans="1:10" x14ac:dyDescent="0.25">
      <c r="A1995" s="43">
        <v>44989</v>
      </c>
      <c r="B1995" s="40" t="s">
        <v>11061</v>
      </c>
      <c r="C1995" s="40" t="s">
        <v>8992</v>
      </c>
      <c r="D1995" s="40" t="s">
        <v>12981</v>
      </c>
      <c r="E1995" s="38">
        <v>695142</v>
      </c>
      <c r="F1995" s="42" t="s">
        <v>8998</v>
      </c>
      <c r="G1995" s="38">
        <v>69514</v>
      </c>
      <c r="H1995" s="40" t="s">
        <v>9001</v>
      </c>
      <c r="I1995" s="40" t="s">
        <v>9002</v>
      </c>
      <c r="J1995" s="45" t="str">
        <f t="shared" si="31"/>
        <v/>
      </c>
    </row>
    <row r="1996" spans="1:10" x14ac:dyDescent="0.25">
      <c r="A1996" s="43">
        <v>44989</v>
      </c>
      <c r="B1996" s="40" t="s">
        <v>11062</v>
      </c>
      <c r="C1996" s="40" t="s">
        <v>8992</v>
      </c>
      <c r="D1996" s="40" t="s">
        <v>12982</v>
      </c>
      <c r="E1996" s="38">
        <v>1353074</v>
      </c>
      <c r="F1996" s="42" t="s">
        <v>8998</v>
      </c>
      <c r="G1996" s="38">
        <v>135307</v>
      </c>
      <c r="H1996" s="40" t="s">
        <v>9078</v>
      </c>
      <c r="I1996" s="40" t="s">
        <v>9079</v>
      </c>
      <c r="J1996" s="45" t="str">
        <f t="shared" si="31"/>
        <v/>
      </c>
    </row>
    <row r="1997" spans="1:10" x14ac:dyDescent="0.25">
      <c r="A1997" s="43">
        <v>44989</v>
      </c>
      <c r="B1997" s="40" t="s">
        <v>12983</v>
      </c>
      <c r="C1997" s="40" t="s">
        <v>8992</v>
      </c>
      <c r="D1997" s="40" t="s">
        <v>9077</v>
      </c>
      <c r="E1997" s="38">
        <v>2988130</v>
      </c>
      <c r="F1997" s="42" t="s">
        <v>8998</v>
      </c>
      <c r="G1997" s="38">
        <v>298813</v>
      </c>
      <c r="H1997" s="40" t="s">
        <v>9078</v>
      </c>
      <c r="I1997" s="40" t="s">
        <v>9079</v>
      </c>
      <c r="J1997" s="45" t="str">
        <f t="shared" si="31"/>
        <v/>
      </c>
    </row>
    <row r="1998" spans="1:10" x14ac:dyDescent="0.25">
      <c r="A1998" s="43">
        <v>44989</v>
      </c>
      <c r="B1998" s="40" t="s">
        <v>11063</v>
      </c>
      <c r="C1998" s="40" t="s">
        <v>8992</v>
      </c>
      <c r="D1998" s="40" t="s">
        <v>11603</v>
      </c>
      <c r="E1998" s="38">
        <v>951239</v>
      </c>
      <c r="F1998" s="42" t="s">
        <v>8998</v>
      </c>
      <c r="G1998" s="38">
        <v>95124</v>
      </c>
      <c r="H1998" s="40" t="s">
        <v>9001</v>
      </c>
      <c r="I1998" s="40" t="s">
        <v>9002</v>
      </c>
      <c r="J1998" s="45" t="str">
        <f t="shared" si="31"/>
        <v/>
      </c>
    </row>
    <row r="1999" spans="1:10" x14ac:dyDescent="0.25">
      <c r="A1999" s="43">
        <v>44989</v>
      </c>
      <c r="B1999" s="40" t="s">
        <v>11064</v>
      </c>
      <c r="C1999" s="40" t="s">
        <v>8992</v>
      </c>
      <c r="D1999" s="40" t="s">
        <v>11603</v>
      </c>
      <c r="E1999" s="38">
        <v>318150</v>
      </c>
      <c r="F1999" s="42" t="s">
        <v>8998</v>
      </c>
      <c r="G1999" s="38">
        <v>31815</v>
      </c>
      <c r="H1999" s="40" t="s">
        <v>9001</v>
      </c>
      <c r="I1999" s="40" t="s">
        <v>9002</v>
      </c>
      <c r="J1999" s="45" t="str">
        <f t="shared" si="31"/>
        <v/>
      </c>
    </row>
    <row r="2000" spans="1:10" x14ac:dyDescent="0.25">
      <c r="A2000" s="43">
        <v>44989</v>
      </c>
      <c r="B2000" s="40" t="s">
        <v>11065</v>
      </c>
      <c r="C2000" s="40" t="s">
        <v>8992</v>
      </c>
      <c r="D2000" s="40" t="s">
        <v>9201</v>
      </c>
      <c r="E2000" s="38">
        <v>1795515</v>
      </c>
      <c r="F2000" s="42" t="s">
        <v>8998</v>
      </c>
      <c r="G2000" s="38">
        <v>179552</v>
      </c>
      <c r="H2000" s="40" t="s">
        <v>9001</v>
      </c>
      <c r="I2000" s="40" t="s">
        <v>9002</v>
      </c>
      <c r="J2000" s="45" t="str">
        <f t="shared" si="31"/>
        <v/>
      </c>
    </row>
    <row r="2001" spans="1:10" x14ac:dyDescent="0.25">
      <c r="A2001" s="43">
        <v>44989</v>
      </c>
      <c r="B2001" s="40" t="s">
        <v>11066</v>
      </c>
      <c r="C2001" s="40" t="s">
        <v>8992</v>
      </c>
      <c r="D2001" s="40" t="s">
        <v>11606</v>
      </c>
      <c r="E2001" s="38">
        <v>704013</v>
      </c>
      <c r="F2001" s="42" t="s">
        <v>8998</v>
      </c>
      <c r="G2001" s="38">
        <v>70401</v>
      </c>
      <c r="H2001" s="40" t="s">
        <v>9001</v>
      </c>
      <c r="I2001" s="40" t="s">
        <v>9002</v>
      </c>
      <c r="J2001" s="45" t="str">
        <f t="shared" si="31"/>
        <v/>
      </c>
    </row>
    <row r="2002" spans="1:10" x14ac:dyDescent="0.25">
      <c r="A2002" s="43">
        <v>44989</v>
      </c>
      <c r="B2002" s="40" t="s">
        <v>11067</v>
      </c>
      <c r="C2002" s="40" t="s">
        <v>8992</v>
      </c>
      <c r="D2002" s="40" t="s">
        <v>12984</v>
      </c>
      <c r="E2002" s="38">
        <v>2301240</v>
      </c>
      <c r="F2002" s="42" t="s">
        <v>8998</v>
      </c>
      <c r="G2002" s="38">
        <v>230124</v>
      </c>
      <c r="H2002" s="40" t="s">
        <v>10339</v>
      </c>
      <c r="I2002" s="40" t="s">
        <v>10340</v>
      </c>
      <c r="J2002" s="45" t="str">
        <f t="shared" si="31"/>
        <v/>
      </c>
    </row>
    <row r="2003" spans="1:10" x14ac:dyDescent="0.25">
      <c r="A2003" s="43">
        <v>44989</v>
      </c>
      <c r="B2003" s="40" t="s">
        <v>12985</v>
      </c>
      <c r="C2003" s="40" t="s">
        <v>8992</v>
      </c>
      <c r="D2003" s="40" t="s">
        <v>9858</v>
      </c>
      <c r="E2003" s="38">
        <v>815623</v>
      </c>
      <c r="F2003" s="42" t="s">
        <v>8998</v>
      </c>
      <c r="G2003" s="38">
        <v>81562</v>
      </c>
      <c r="H2003" s="40" t="s">
        <v>9001</v>
      </c>
      <c r="I2003" s="40" t="s">
        <v>9002</v>
      </c>
      <c r="J2003" s="45" t="str">
        <f t="shared" si="31"/>
        <v/>
      </c>
    </row>
    <row r="2004" spans="1:10" x14ac:dyDescent="0.25">
      <c r="A2004" s="43">
        <v>44989</v>
      </c>
      <c r="B2004" s="40" t="s">
        <v>12986</v>
      </c>
      <c r="C2004" s="40" t="s">
        <v>8992</v>
      </c>
      <c r="D2004" s="40" t="s">
        <v>9263</v>
      </c>
      <c r="E2004" s="38">
        <v>649756</v>
      </c>
      <c r="F2004" s="42" t="s">
        <v>8998</v>
      </c>
      <c r="G2004" s="38">
        <v>64976</v>
      </c>
      <c r="H2004" s="40" t="s">
        <v>9001</v>
      </c>
      <c r="I2004" s="40" t="s">
        <v>9002</v>
      </c>
      <c r="J2004" s="45" t="str">
        <f t="shared" si="31"/>
        <v/>
      </c>
    </row>
    <row r="2005" spans="1:10" x14ac:dyDescent="0.25">
      <c r="A2005" s="43">
        <v>44989</v>
      </c>
      <c r="B2005" s="40" t="s">
        <v>11068</v>
      </c>
      <c r="C2005" s="40" t="s">
        <v>8992</v>
      </c>
      <c r="D2005" s="40" t="s">
        <v>9925</v>
      </c>
      <c r="E2005" s="38">
        <v>825717</v>
      </c>
      <c r="F2005" s="42" t="s">
        <v>8998</v>
      </c>
      <c r="G2005" s="38">
        <v>82572</v>
      </c>
      <c r="H2005" s="40" t="s">
        <v>9001</v>
      </c>
      <c r="I2005" s="40" t="s">
        <v>9002</v>
      </c>
      <c r="J2005" s="45" t="str">
        <f t="shared" si="31"/>
        <v/>
      </c>
    </row>
    <row r="2006" spans="1:10" x14ac:dyDescent="0.25">
      <c r="A2006" s="43">
        <v>44989</v>
      </c>
      <c r="B2006" s="40" t="s">
        <v>11069</v>
      </c>
      <c r="C2006" s="40" t="s">
        <v>8992</v>
      </c>
      <c r="D2006" s="40" t="s">
        <v>12987</v>
      </c>
      <c r="E2006" s="38">
        <v>1102500</v>
      </c>
      <c r="F2006" s="42" t="s">
        <v>8998</v>
      </c>
      <c r="G2006" s="38">
        <v>110250</v>
      </c>
      <c r="H2006" s="40" t="s">
        <v>9212</v>
      </c>
      <c r="I2006" s="40" t="s">
        <v>9213</v>
      </c>
      <c r="J2006" s="45" t="str">
        <f t="shared" si="31"/>
        <v/>
      </c>
    </row>
    <row r="2007" spans="1:10" x14ac:dyDescent="0.25">
      <c r="A2007" s="43">
        <v>44989</v>
      </c>
      <c r="B2007" s="40" t="s">
        <v>11070</v>
      </c>
      <c r="C2007" s="40" t="s">
        <v>8992</v>
      </c>
      <c r="D2007" s="40" t="s">
        <v>10149</v>
      </c>
      <c r="E2007" s="38">
        <v>704013</v>
      </c>
      <c r="F2007" s="42" t="s">
        <v>8998</v>
      </c>
      <c r="G2007" s="38">
        <v>70401</v>
      </c>
      <c r="H2007" s="40" t="s">
        <v>9001</v>
      </c>
      <c r="I2007" s="40" t="s">
        <v>9002</v>
      </c>
      <c r="J2007" s="45" t="str">
        <f t="shared" si="31"/>
        <v/>
      </c>
    </row>
    <row r="2008" spans="1:10" x14ac:dyDescent="0.25">
      <c r="A2008" s="43">
        <v>44989</v>
      </c>
      <c r="B2008" s="40" t="s">
        <v>11071</v>
      </c>
      <c r="C2008" s="40" t="s">
        <v>8992</v>
      </c>
      <c r="D2008" s="40" t="s">
        <v>12988</v>
      </c>
      <c r="E2008" s="38">
        <v>3380380</v>
      </c>
      <c r="F2008" s="42" t="s">
        <v>8998</v>
      </c>
      <c r="G2008" s="38">
        <v>338038</v>
      </c>
      <c r="H2008" s="40" t="s">
        <v>9343</v>
      </c>
      <c r="I2008" s="40" t="s">
        <v>9344</v>
      </c>
      <c r="J2008" s="45" t="str">
        <f t="shared" si="31"/>
        <v/>
      </c>
    </row>
    <row r="2009" spans="1:10" x14ac:dyDescent="0.25">
      <c r="A2009" s="43">
        <v>44989</v>
      </c>
      <c r="B2009" s="40" t="s">
        <v>11072</v>
      </c>
      <c r="C2009" s="40" t="s">
        <v>8992</v>
      </c>
      <c r="D2009" s="40" t="s">
        <v>12989</v>
      </c>
      <c r="E2009" s="38">
        <v>1924970</v>
      </c>
      <c r="F2009" s="42" t="s">
        <v>8998</v>
      </c>
      <c r="G2009" s="38">
        <v>192497</v>
      </c>
      <c r="H2009" s="40" t="s">
        <v>9613</v>
      </c>
      <c r="I2009" s="40" t="s">
        <v>9614</v>
      </c>
      <c r="J2009" s="45" t="str">
        <f t="shared" si="31"/>
        <v/>
      </c>
    </row>
    <row r="2010" spans="1:10" x14ac:dyDescent="0.25">
      <c r="A2010" s="43">
        <v>44989</v>
      </c>
      <c r="B2010" s="40" t="s">
        <v>12990</v>
      </c>
      <c r="C2010" s="40" t="s">
        <v>8992</v>
      </c>
      <c r="D2010" s="40" t="s">
        <v>12991</v>
      </c>
      <c r="E2010" s="38">
        <v>997699</v>
      </c>
      <c r="F2010" s="42" t="s">
        <v>8998</v>
      </c>
      <c r="G2010" s="38">
        <v>99770</v>
      </c>
      <c r="H2010" s="40" t="s">
        <v>9116</v>
      </c>
      <c r="I2010" s="40" t="s">
        <v>9117</v>
      </c>
      <c r="J2010" s="45" t="str">
        <f t="shared" si="31"/>
        <v/>
      </c>
    </row>
    <row r="2011" spans="1:10" x14ac:dyDescent="0.25">
      <c r="A2011" s="43">
        <v>44989</v>
      </c>
      <c r="B2011" s="40" t="s">
        <v>12992</v>
      </c>
      <c r="C2011" s="40" t="s">
        <v>8992</v>
      </c>
      <c r="D2011" s="40" t="s">
        <v>12993</v>
      </c>
      <c r="E2011" s="38">
        <v>1612400</v>
      </c>
      <c r="F2011" s="42" t="s">
        <v>8998</v>
      </c>
      <c r="G2011" s="38">
        <v>161240</v>
      </c>
      <c r="H2011" s="40" t="s">
        <v>10324</v>
      </c>
      <c r="I2011" s="40" t="s">
        <v>10325</v>
      </c>
      <c r="J2011" s="45" t="str">
        <f t="shared" si="31"/>
        <v/>
      </c>
    </row>
    <row r="2012" spans="1:10" x14ac:dyDescent="0.25">
      <c r="A2012" s="43">
        <v>44989</v>
      </c>
      <c r="B2012" s="40" t="s">
        <v>12994</v>
      </c>
      <c r="C2012" s="40" t="s">
        <v>8992</v>
      </c>
      <c r="D2012" s="40" t="s">
        <v>10511</v>
      </c>
      <c r="E2012" s="38">
        <v>1223352</v>
      </c>
      <c r="F2012" s="42" t="s">
        <v>8998</v>
      </c>
      <c r="G2012" s="38">
        <v>122335</v>
      </c>
      <c r="H2012" s="40" t="s">
        <v>9284</v>
      </c>
      <c r="I2012" s="40" t="s">
        <v>9285</v>
      </c>
      <c r="J2012" s="45" t="str">
        <f t="shared" si="31"/>
        <v/>
      </c>
    </row>
    <row r="2013" spans="1:10" x14ac:dyDescent="0.25">
      <c r="A2013" s="43">
        <v>44989</v>
      </c>
      <c r="B2013" s="40" t="s">
        <v>11073</v>
      </c>
      <c r="C2013" s="40" t="s">
        <v>8992</v>
      </c>
      <c r="D2013" s="40" t="s">
        <v>12995</v>
      </c>
      <c r="E2013" s="38">
        <v>4405860</v>
      </c>
      <c r="F2013" s="42" t="s">
        <v>8998</v>
      </c>
      <c r="G2013" s="38">
        <v>440586</v>
      </c>
      <c r="H2013" s="40" t="s">
        <v>10320</v>
      </c>
      <c r="I2013" s="40" t="s">
        <v>10321</v>
      </c>
      <c r="J2013" s="45" t="str">
        <f t="shared" si="31"/>
        <v/>
      </c>
    </row>
    <row r="2014" spans="1:10" x14ac:dyDescent="0.25">
      <c r="A2014" s="43">
        <v>44991</v>
      </c>
      <c r="B2014" s="40" t="s">
        <v>10352</v>
      </c>
      <c r="C2014" s="40" t="s">
        <v>10562</v>
      </c>
      <c r="D2014" s="40" t="s">
        <v>12996</v>
      </c>
      <c r="E2014" s="38">
        <v>-399372</v>
      </c>
      <c r="F2014" s="42" t="s">
        <v>9114</v>
      </c>
      <c r="G2014" s="38">
        <v>-31950</v>
      </c>
      <c r="H2014" s="40" t="s">
        <v>9284</v>
      </c>
      <c r="I2014" s="40" t="s">
        <v>9285</v>
      </c>
      <c r="J2014" s="45" t="str">
        <f t="shared" si="31"/>
        <v>ht</v>
      </c>
    </row>
    <row r="2015" spans="1:10" x14ac:dyDescent="0.25">
      <c r="A2015" s="43">
        <v>44991</v>
      </c>
      <c r="B2015" s="40" t="s">
        <v>10354</v>
      </c>
      <c r="C2015" s="40" t="s">
        <v>10562</v>
      </c>
      <c r="D2015" s="40" t="s">
        <v>8994</v>
      </c>
      <c r="E2015" s="38">
        <v>-268938</v>
      </c>
      <c r="F2015" s="42" t="s">
        <v>9114</v>
      </c>
      <c r="G2015" s="38">
        <v>-21515</v>
      </c>
      <c r="H2015" s="40" t="s">
        <v>9284</v>
      </c>
      <c r="I2015" s="40" t="s">
        <v>9285</v>
      </c>
      <c r="J2015" s="45" t="str">
        <f t="shared" si="31"/>
        <v>ht</v>
      </c>
    </row>
    <row r="2016" spans="1:10" x14ac:dyDescent="0.25">
      <c r="A2016" s="43">
        <v>44991</v>
      </c>
      <c r="B2016" s="40" t="s">
        <v>10356</v>
      </c>
      <c r="C2016" s="40" t="s">
        <v>10562</v>
      </c>
      <c r="D2016" s="40" t="s">
        <v>12997</v>
      </c>
      <c r="E2016" s="38">
        <v>-377716</v>
      </c>
      <c r="F2016" s="42" t="s">
        <v>9114</v>
      </c>
      <c r="G2016" s="38">
        <v>-30217</v>
      </c>
      <c r="H2016" s="40" t="s">
        <v>9284</v>
      </c>
      <c r="I2016" s="40" t="s">
        <v>9285</v>
      </c>
      <c r="J2016" s="45" t="str">
        <f t="shared" si="31"/>
        <v>ht</v>
      </c>
    </row>
    <row r="2017" spans="1:10" x14ac:dyDescent="0.25">
      <c r="A2017" s="43">
        <v>44991</v>
      </c>
      <c r="B2017" s="40" t="s">
        <v>10357</v>
      </c>
      <c r="C2017" s="40" t="s">
        <v>10562</v>
      </c>
      <c r="D2017" s="40" t="s">
        <v>12998</v>
      </c>
      <c r="E2017" s="38">
        <v>-346882</v>
      </c>
      <c r="F2017" s="42" t="s">
        <v>9114</v>
      </c>
      <c r="G2017" s="38">
        <v>-27751</v>
      </c>
      <c r="H2017" s="40" t="s">
        <v>9284</v>
      </c>
      <c r="I2017" s="40" t="s">
        <v>9285</v>
      </c>
      <c r="J2017" s="45" t="str">
        <f t="shared" si="31"/>
        <v>ht</v>
      </c>
    </row>
    <row r="2018" spans="1:10" x14ac:dyDescent="0.25">
      <c r="A2018" s="43">
        <v>44991</v>
      </c>
      <c r="B2018" s="40" t="s">
        <v>10961</v>
      </c>
      <c r="C2018" s="40" t="s">
        <v>12999</v>
      </c>
      <c r="D2018" s="40" t="s">
        <v>13000</v>
      </c>
      <c r="E2018" s="38">
        <v>-1388212</v>
      </c>
      <c r="F2018" s="42" t="s">
        <v>9114</v>
      </c>
      <c r="G2018" s="38">
        <v>-111057</v>
      </c>
      <c r="H2018" s="40" t="s">
        <v>9183</v>
      </c>
      <c r="I2018" s="40" t="s">
        <v>9184</v>
      </c>
      <c r="J2018" s="45" t="str">
        <f t="shared" si="31"/>
        <v>ht</v>
      </c>
    </row>
    <row r="2019" spans="1:10" x14ac:dyDescent="0.25">
      <c r="A2019" s="43">
        <v>44991</v>
      </c>
      <c r="B2019" s="40" t="s">
        <v>12544</v>
      </c>
      <c r="C2019" s="40" t="s">
        <v>9443</v>
      </c>
      <c r="D2019" s="40" t="s">
        <v>13001</v>
      </c>
      <c r="E2019" s="38">
        <v>-257920</v>
      </c>
      <c r="F2019" s="42" t="s">
        <v>8998</v>
      </c>
      <c r="G2019" s="38">
        <v>-25792</v>
      </c>
      <c r="H2019" s="40" t="s">
        <v>9001</v>
      </c>
      <c r="I2019" s="40" t="s">
        <v>9002</v>
      </c>
      <c r="J2019" s="45" t="str">
        <f t="shared" si="31"/>
        <v>ht</v>
      </c>
    </row>
    <row r="2020" spans="1:10" x14ac:dyDescent="0.25">
      <c r="A2020" s="43">
        <v>44991</v>
      </c>
      <c r="B2020" s="40" t="s">
        <v>12550</v>
      </c>
      <c r="C2020" s="40" t="s">
        <v>9443</v>
      </c>
      <c r="D2020" s="40" t="s">
        <v>13002</v>
      </c>
      <c r="E2020" s="38">
        <v>-318150</v>
      </c>
      <c r="F2020" s="42" t="s">
        <v>8998</v>
      </c>
      <c r="G2020" s="38">
        <v>-31815</v>
      </c>
      <c r="H2020" s="40" t="s">
        <v>9001</v>
      </c>
      <c r="I2020" s="40" t="s">
        <v>9002</v>
      </c>
      <c r="J2020" s="45" t="str">
        <f t="shared" si="31"/>
        <v>ht</v>
      </c>
    </row>
    <row r="2021" spans="1:10" x14ac:dyDescent="0.25">
      <c r="A2021" s="43">
        <v>44991</v>
      </c>
      <c r="B2021" s="40" t="s">
        <v>12551</v>
      </c>
      <c r="C2021" s="40" t="s">
        <v>9443</v>
      </c>
      <c r="D2021" s="40" t="s">
        <v>13003</v>
      </c>
      <c r="E2021" s="38">
        <v>-922445</v>
      </c>
      <c r="F2021" s="42" t="s">
        <v>8998</v>
      </c>
      <c r="G2021" s="38">
        <v>-92245</v>
      </c>
      <c r="H2021" s="40" t="s">
        <v>9001</v>
      </c>
      <c r="I2021" s="40" t="s">
        <v>9002</v>
      </c>
      <c r="J2021" s="45" t="str">
        <f t="shared" si="31"/>
        <v>ht</v>
      </c>
    </row>
    <row r="2022" spans="1:10" x14ac:dyDescent="0.25">
      <c r="A2022" s="43">
        <v>44991</v>
      </c>
      <c r="B2022" s="40" t="s">
        <v>12552</v>
      </c>
      <c r="C2022" s="40" t="s">
        <v>9443</v>
      </c>
      <c r="D2022" s="40" t="s">
        <v>13004</v>
      </c>
      <c r="E2022" s="38">
        <v>-1307865</v>
      </c>
      <c r="F2022" s="42" t="s">
        <v>8998</v>
      </c>
      <c r="G2022" s="38">
        <v>-130787</v>
      </c>
      <c r="H2022" s="40" t="s">
        <v>9001</v>
      </c>
      <c r="I2022" s="40" t="s">
        <v>9002</v>
      </c>
      <c r="J2022" s="45" t="str">
        <f t="shared" si="31"/>
        <v>ht</v>
      </c>
    </row>
    <row r="2023" spans="1:10" x14ac:dyDescent="0.25">
      <c r="A2023" s="43">
        <v>44991</v>
      </c>
      <c r="B2023" s="40" t="s">
        <v>12563</v>
      </c>
      <c r="C2023" s="40" t="s">
        <v>9443</v>
      </c>
      <c r="D2023" s="40" t="s">
        <v>13005</v>
      </c>
      <c r="E2023" s="38">
        <v>-109582</v>
      </c>
      <c r="F2023" s="42" t="s">
        <v>8998</v>
      </c>
      <c r="G2023" s="38">
        <v>-10958</v>
      </c>
      <c r="H2023" s="40" t="s">
        <v>9001</v>
      </c>
      <c r="I2023" s="40" t="s">
        <v>9002</v>
      </c>
      <c r="J2023" s="45" t="str">
        <f t="shared" si="31"/>
        <v>ht</v>
      </c>
    </row>
    <row r="2024" spans="1:10" x14ac:dyDescent="0.25">
      <c r="A2024" s="43">
        <v>44991</v>
      </c>
      <c r="B2024" s="40" t="s">
        <v>12564</v>
      </c>
      <c r="C2024" s="40" t="s">
        <v>9443</v>
      </c>
      <c r="D2024" s="40" t="s">
        <v>13006</v>
      </c>
      <c r="E2024" s="38">
        <v>-419684</v>
      </c>
      <c r="F2024" s="42" t="s">
        <v>8998</v>
      </c>
      <c r="G2024" s="38">
        <v>-41968</v>
      </c>
      <c r="H2024" s="40" t="s">
        <v>9001</v>
      </c>
      <c r="I2024" s="40" t="s">
        <v>9002</v>
      </c>
      <c r="J2024" s="45" t="str">
        <f t="shared" si="31"/>
        <v>ht</v>
      </c>
    </row>
    <row r="2025" spans="1:10" x14ac:dyDescent="0.25">
      <c r="A2025" s="43">
        <v>44991</v>
      </c>
      <c r="B2025" s="40" t="s">
        <v>12567</v>
      </c>
      <c r="C2025" s="40" t="s">
        <v>9443</v>
      </c>
      <c r="D2025" s="40" t="s">
        <v>13007</v>
      </c>
      <c r="E2025" s="38">
        <v>-916576</v>
      </c>
      <c r="F2025" s="42" t="s">
        <v>8998</v>
      </c>
      <c r="G2025" s="38">
        <v>-91658</v>
      </c>
      <c r="H2025" s="40" t="s">
        <v>9001</v>
      </c>
      <c r="I2025" s="40" t="s">
        <v>9002</v>
      </c>
      <c r="J2025" s="45" t="str">
        <f t="shared" si="31"/>
        <v>ht</v>
      </c>
    </row>
    <row r="2026" spans="1:10" x14ac:dyDescent="0.25">
      <c r="A2026" s="43">
        <v>44991</v>
      </c>
      <c r="B2026" s="40" t="s">
        <v>12568</v>
      </c>
      <c r="C2026" s="40" t="s">
        <v>9443</v>
      </c>
      <c r="D2026" s="40" t="s">
        <v>13008</v>
      </c>
      <c r="E2026" s="38">
        <v>-88200</v>
      </c>
      <c r="F2026" s="42" t="s">
        <v>8998</v>
      </c>
      <c r="G2026" s="38">
        <v>-8820</v>
      </c>
      <c r="H2026" s="40" t="s">
        <v>9001</v>
      </c>
      <c r="I2026" s="40" t="s">
        <v>9002</v>
      </c>
      <c r="J2026" s="45" t="str">
        <f t="shared" si="31"/>
        <v>ht</v>
      </c>
    </row>
    <row r="2027" spans="1:10" x14ac:dyDescent="0.25">
      <c r="A2027" s="43">
        <v>44991</v>
      </c>
      <c r="B2027" s="40" t="s">
        <v>11129</v>
      </c>
      <c r="C2027" s="40" t="s">
        <v>9443</v>
      </c>
      <c r="D2027" s="40" t="s">
        <v>13009</v>
      </c>
      <c r="E2027" s="38">
        <v>-176400</v>
      </c>
      <c r="F2027" s="42" t="s">
        <v>8998</v>
      </c>
      <c r="G2027" s="38">
        <v>-17640</v>
      </c>
      <c r="H2027" s="40" t="s">
        <v>9001</v>
      </c>
      <c r="I2027" s="40" t="s">
        <v>9002</v>
      </c>
      <c r="J2027" s="45" t="str">
        <f t="shared" si="31"/>
        <v>ht</v>
      </c>
    </row>
    <row r="2028" spans="1:10" x14ac:dyDescent="0.25">
      <c r="A2028" s="43">
        <v>44991</v>
      </c>
      <c r="B2028" s="40" t="s">
        <v>13010</v>
      </c>
      <c r="C2028" s="40" t="s">
        <v>8992</v>
      </c>
      <c r="D2028" s="40" t="s">
        <v>11400</v>
      </c>
      <c r="E2028" s="38">
        <v>922445</v>
      </c>
      <c r="F2028" s="42" t="s">
        <v>8998</v>
      </c>
      <c r="G2028" s="38">
        <v>92245</v>
      </c>
      <c r="H2028" s="40" t="s">
        <v>9001</v>
      </c>
      <c r="I2028" s="40" t="s">
        <v>9002</v>
      </c>
      <c r="J2028" s="45" t="str">
        <f t="shared" si="31"/>
        <v/>
      </c>
    </row>
    <row r="2029" spans="1:10" x14ac:dyDescent="0.25">
      <c r="A2029" s="43">
        <v>44991</v>
      </c>
      <c r="B2029" s="40" t="s">
        <v>13011</v>
      </c>
      <c r="C2029" s="40" t="s">
        <v>8992</v>
      </c>
      <c r="D2029" s="40" t="s">
        <v>13012</v>
      </c>
      <c r="E2029" s="38">
        <v>686510</v>
      </c>
      <c r="F2029" s="42" t="s">
        <v>8998</v>
      </c>
      <c r="G2029" s="38">
        <v>68651</v>
      </c>
      <c r="H2029" s="40" t="s">
        <v>9001</v>
      </c>
      <c r="I2029" s="40" t="s">
        <v>9002</v>
      </c>
      <c r="J2029" s="45" t="str">
        <f t="shared" si="31"/>
        <v/>
      </c>
    </row>
    <row r="2030" spans="1:10" x14ac:dyDescent="0.25">
      <c r="A2030" s="43">
        <v>44991</v>
      </c>
      <c r="B2030" s="40" t="s">
        <v>13013</v>
      </c>
      <c r="C2030" s="40" t="s">
        <v>8992</v>
      </c>
      <c r="D2030" s="40" t="s">
        <v>9877</v>
      </c>
      <c r="E2030" s="38">
        <v>367155</v>
      </c>
      <c r="F2030" s="42" t="s">
        <v>8998</v>
      </c>
      <c r="G2030" s="38">
        <v>36716</v>
      </c>
      <c r="H2030" s="40" t="s">
        <v>9001</v>
      </c>
      <c r="I2030" s="40" t="s">
        <v>9002</v>
      </c>
      <c r="J2030" s="45" t="str">
        <f t="shared" si="31"/>
        <v/>
      </c>
    </row>
    <row r="2031" spans="1:10" x14ac:dyDescent="0.25">
      <c r="A2031" s="43">
        <v>44991</v>
      </c>
      <c r="B2031" s="40" t="s">
        <v>13014</v>
      </c>
      <c r="C2031" s="40" t="s">
        <v>8992</v>
      </c>
      <c r="D2031" s="40" t="s">
        <v>10135</v>
      </c>
      <c r="E2031" s="38">
        <v>1710610</v>
      </c>
      <c r="F2031" s="42" t="s">
        <v>8998</v>
      </c>
      <c r="G2031" s="38">
        <v>171061</v>
      </c>
      <c r="H2031" s="40" t="s">
        <v>9001</v>
      </c>
      <c r="I2031" s="40" t="s">
        <v>9002</v>
      </c>
      <c r="J2031" s="45" t="str">
        <f t="shared" si="31"/>
        <v/>
      </c>
    </row>
    <row r="2032" spans="1:10" x14ac:dyDescent="0.25">
      <c r="A2032" s="43">
        <v>44991</v>
      </c>
      <c r="B2032" s="40" t="s">
        <v>11074</v>
      </c>
      <c r="C2032" s="40" t="s">
        <v>8992</v>
      </c>
      <c r="D2032" s="40" t="s">
        <v>13015</v>
      </c>
      <c r="E2032" s="38">
        <v>1612400</v>
      </c>
      <c r="F2032" s="42" t="s">
        <v>8998</v>
      </c>
      <c r="G2032" s="38">
        <v>161240</v>
      </c>
      <c r="H2032" s="40" t="s">
        <v>10376</v>
      </c>
      <c r="I2032" s="40" t="s">
        <v>10377</v>
      </c>
      <c r="J2032" s="45" t="str">
        <f t="shared" si="31"/>
        <v/>
      </c>
    </row>
    <row r="2033" spans="1:10" x14ac:dyDescent="0.25">
      <c r="A2033" s="43">
        <v>44991</v>
      </c>
      <c r="B2033" s="40" t="s">
        <v>13016</v>
      </c>
      <c r="C2033" s="40" t="s">
        <v>8992</v>
      </c>
      <c r="D2033" s="40" t="s">
        <v>9259</v>
      </c>
      <c r="E2033" s="38">
        <v>995094</v>
      </c>
      <c r="F2033" s="42" t="s">
        <v>8998</v>
      </c>
      <c r="G2033" s="38">
        <v>99509</v>
      </c>
      <c r="H2033" s="40" t="s">
        <v>9001</v>
      </c>
      <c r="I2033" s="40" t="s">
        <v>9002</v>
      </c>
      <c r="J2033" s="45" t="str">
        <f t="shared" si="31"/>
        <v/>
      </c>
    </row>
    <row r="2034" spans="1:10" x14ac:dyDescent="0.25">
      <c r="A2034" s="43">
        <v>44991</v>
      </c>
      <c r="B2034" s="40" t="s">
        <v>11075</v>
      </c>
      <c r="C2034" s="40" t="s">
        <v>8992</v>
      </c>
      <c r="D2034" s="40" t="s">
        <v>9113</v>
      </c>
      <c r="E2034" s="38">
        <v>2196355</v>
      </c>
      <c r="F2034" s="42" t="s">
        <v>8998</v>
      </c>
      <c r="G2034" s="38">
        <v>219636</v>
      </c>
      <c r="H2034" s="40" t="s">
        <v>9001</v>
      </c>
      <c r="I2034" s="40" t="s">
        <v>9002</v>
      </c>
      <c r="J2034" s="45" t="str">
        <f t="shared" si="31"/>
        <v/>
      </c>
    </row>
    <row r="2035" spans="1:10" x14ac:dyDescent="0.25">
      <c r="A2035" s="43">
        <v>44991</v>
      </c>
      <c r="B2035" s="40" t="s">
        <v>11077</v>
      </c>
      <c r="C2035" s="40" t="s">
        <v>8992</v>
      </c>
      <c r="D2035" s="40" t="s">
        <v>12759</v>
      </c>
      <c r="E2035" s="38">
        <v>1465330</v>
      </c>
      <c r="F2035" s="42" t="s">
        <v>8998</v>
      </c>
      <c r="G2035" s="38">
        <v>146533</v>
      </c>
      <c r="H2035" s="40" t="s">
        <v>9406</v>
      </c>
      <c r="I2035" s="40" t="s">
        <v>9407</v>
      </c>
      <c r="J2035" s="45" t="str">
        <f t="shared" si="31"/>
        <v/>
      </c>
    </row>
    <row r="2036" spans="1:10" x14ac:dyDescent="0.25">
      <c r="A2036" s="43">
        <v>44991</v>
      </c>
      <c r="B2036" s="40" t="s">
        <v>13018</v>
      </c>
      <c r="C2036" s="40" t="s">
        <v>8992</v>
      </c>
      <c r="D2036" s="40" t="s">
        <v>13019</v>
      </c>
      <c r="E2036" s="38">
        <v>960521</v>
      </c>
      <c r="F2036" s="42" t="s">
        <v>8998</v>
      </c>
      <c r="G2036" s="38">
        <v>96052</v>
      </c>
      <c r="H2036" s="40" t="s">
        <v>9284</v>
      </c>
      <c r="I2036" s="40" t="s">
        <v>9285</v>
      </c>
      <c r="J2036" s="45" t="str">
        <f t="shared" si="31"/>
        <v/>
      </c>
    </row>
    <row r="2037" spans="1:10" x14ac:dyDescent="0.25">
      <c r="A2037" s="43">
        <v>44991</v>
      </c>
      <c r="B2037" s="40" t="s">
        <v>13020</v>
      </c>
      <c r="C2037" s="40" t="s">
        <v>8992</v>
      </c>
      <c r="D2037" s="40" t="s">
        <v>13021</v>
      </c>
      <c r="E2037" s="38">
        <v>1653750</v>
      </c>
      <c r="F2037" s="42" t="s">
        <v>8998</v>
      </c>
      <c r="G2037" s="38">
        <v>165375</v>
      </c>
      <c r="H2037" s="40" t="s">
        <v>9498</v>
      </c>
      <c r="I2037" s="40" t="s">
        <v>9499</v>
      </c>
      <c r="J2037" s="45" t="str">
        <f t="shared" si="31"/>
        <v/>
      </c>
    </row>
    <row r="2038" spans="1:10" x14ac:dyDescent="0.25">
      <c r="A2038" s="43">
        <v>44991</v>
      </c>
      <c r="B2038" s="40" t="s">
        <v>13022</v>
      </c>
      <c r="C2038" s="40" t="s">
        <v>8992</v>
      </c>
      <c r="D2038" s="40" t="s">
        <v>13023</v>
      </c>
      <c r="E2038" s="38">
        <v>1705910</v>
      </c>
      <c r="F2038" s="42" t="s">
        <v>8998</v>
      </c>
      <c r="G2038" s="38">
        <v>170591</v>
      </c>
      <c r="H2038" s="40" t="s">
        <v>9498</v>
      </c>
      <c r="I2038" s="40" t="s">
        <v>9499</v>
      </c>
      <c r="J2038" s="45" t="str">
        <f t="shared" si="31"/>
        <v/>
      </c>
    </row>
    <row r="2039" spans="1:10" x14ac:dyDescent="0.25">
      <c r="A2039" s="43">
        <v>44991</v>
      </c>
      <c r="B2039" s="40" t="s">
        <v>13024</v>
      </c>
      <c r="C2039" s="40" t="s">
        <v>8992</v>
      </c>
      <c r="D2039" s="40" t="s">
        <v>9123</v>
      </c>
      <c r="E2039" s="38">
        <v>926540</v>
      </c>
      <c r="F2039" s="42" t="s">
        <v>8998</v>
      </c>
      <c r="G2039" s="38">
        <v>92654</v>
      </c>
      <c r="H2039" s="40" t="s">
        <v>9001</v>
      </c>
      <c r="I2039" s="40" t="s">
        <v>9002</v>
      </c>
      <c r="J2039" s="45" t="str">
        <f t="shared" si="31"/>
        <v/>
      </c>
    </row>
    <row r="2040" spans="1:10" x14ac:dyDescent="0.25">
      <c r="A2040" s="43">
        <v>44991</v>
      </c>
      <c r="B2040" s="40" t="s">
        <v>11078</v>
      </c>
      <c r="C2040" s="40" t="s">
        <v>8992</v>
      </c>
      <c r="D2040" s="40" t="s">
        <v>13025</v>
      </c>
      <c r="E2040" s="38">
        <v>2942040</v>
      </c>
      <c r="F2040" s="42" t="s">
        <v>8998</v>
      </c>
      <c r="G2040" s="38">
        <v>294204</v>
      </c>
      <c r="H2040" s="40" t="s">
        <v>9755</v>
      </c>
      <c r="I2040" s="40" t="s">
        <v>9756</v>
      </c>
      <c r="J2040" s="45" t="str">
        <f t="shared" si="31"/>
        <v/>
      </c>
    </row>
    <row r="2041" spans="1:10" x14ac:dyDescent="0.25">
      <c r="A2041" s="43">
        <v>44991</v>
      </c>
      <c r="B2041" s="40" t="s">
        <v>11079</v>
      </c>
      <c r="C2041" s="40" t="s">
        <v>8992</v>
      </c>
      <c r="D2041" s="40" t="s">
        <v>9769</v>
      </c>
      <c r="E2041" s="38">
        <v>1173355</v>
      </c>
      <c r="F2041" s="42" t="s">
        <v>8998</v>
      </c>
      <c r="G2041" s="38">
        <v>117336</v>
      </c>
      <c r="H2041" s="40" t="s">
        <v>9001</v>
      </c>
      <c r="I2041" s="40" t="s">
        <v>9002</v>
      </c>
      <c r="J2041" s="45" t="str">
        <f t="shared" si="31"/>
        <v/>
      </c>
    </row>
    <row r="2042" spans="1:10" x14ac:dyDescent="0.25">
      <c r="A2042" s="43">
        <v>44991</v>
      </c>
      <c r="B2042" s="40" t="s">
        <v>13026</v>
      </c>
      <c r="C2042" s="40" t="s">
        <v>8992</v>
      </c>
      <c r="D2042" s="40" t="s">
        <v>13027</v>
      </c>
      <c r="E2042" s="38">
        <v>702152</v>
      </c>
      <c r="F2042" s="42" t="s">
        <v>8998</v>
      </c>
      <c r="G2042" s="38">
        <v>70215</v>
      </c>
      <c r="H2042" s="40" t="s">
        <v>9034</v>
      </c>
      <c r="I2042" s="40" t="s">
        <v>9035</v>
      </c>
      <c r="J2042" s="45" t="str">
        <f t="shared" si="31"/>
        <v/>
      </c>
    </row>
    <row r="2043" spans="1:10" x14ac:dyDescent="0.25">
      <c r="A2043" s="43">
        <v>44991</v>
      </c>
      <c r="B2043" s="40" t="s">
        <v>13028</v>
      </c>
      <c r="C2043" s="40" t="s">
        <v>8992</v>
      </c>
      <c r="D2043" s="40" t="s">
        <v>13029</v>
      </c>
      <c r="E2043" s="38">
        <v>1381255</v>
      </c>
      <c r="F2043" s="42" t="s">
        <v>8998</v>
      </c>
      <c r="G2043" s="38">
        <v>138126</v>
      </c>
      <c r="H2043" s="40" t="s">
        <v>9034</v>
      </c>
      <c r="I2043" s="40" t="s">
        <v>9035</v>
      </c>
      <c r="J2043" s="45" t="str">
        <f t="shared" si="31"/>
        <v/>
      </c>
    </row>
    <row r="2044" spans="1:10" x14ac:dyDescent="0.25">
      <c r="A2044" s="43">
        <v>44991</v>
      </c>
      <c r="B2044" s="40" t="s">
        <v>13030</v>
      </c>
      <c r="C2044" s="40" t="s">
        <v>8992</v>
      </c>
      <c r="D2044" s="40" t="s">
        <v>13031</v>
      </c>
      <c r="E2044" s="38">
        <v>555290</v>
      </c>
      <c r="F2044" s="42" t="s">
        <v>8998</v>
      </c>
      <c r="G2044" s="38">
        <v>55529</v>
      </c>
      <c r="H2044" s="40" t="s">
        <v>9034</v>
      </c>
      <c r="I2044" s="40" t="s">
        <v>9035</v>
      </c>
      <c r="J2044" s="45" t="str">
        <f t="shared" si="31"/>
        <v/>
      </c>
    </row>
    <row r="2045" spans="1:10" x14ac:dyDescent="0.25">
      <c r="A2045" s="43">
        <v>44991</v>
      </c>
      <c r="B2045" s="40" t="s">
        <v>11080</v>
      </c>
      <c r="C2045" s="40" t="s">
        <v>8992</v>
      </c>
      <c r="D2045" s="40" t="s">
        <v>13032</v>
      </c>
      <c r="E2045" s="38">
        <v>776217</v>
      </c>
      <c r="F2045" s="42" t="s">
        <v>8998</v>
      </c>
      <c r="G2045" s="38">
        <v>77622</v>
      </c>
      <c r="H2045" s="40" t="s">
        <v>9034</v>
      </c>
      <c r="I2045" s="40" t="s">
        <v>9035</v>
      </c>
      <c r="J2045" s="45" t="str">
        <f t="shared" si="31"/>
        <v/>
      </c>
    </row>
    <row r="2046" spans="1:10" x14ac:dyDescent="0.25">
      <c r="A2046" s="43">
        <v>44991</v>
      </c>
      <c r="B2046" s="40" t="s">
        <v>11081</v>
      </c>
      <c r="C2046" s="40" t="s">
        <v>8992</v>
      </c>
      <c r="D2046" s="40" t="s">
        <v>13033</v>
      </c>
      <c r="E2046" s="38">
        <v>553467</v>
      </c>
      <c r="F2046" s="42" t="s">
        <v>8998</v>
      </c>
      <c r="G2046" s="38">
        <v>55347</v>
      </c>
      <c r="H2046" s="40" t="s">
        <v>9034</v>
      </c>
      <c r="I2046" s="40" t="s">
        <v>9035</v>
      </c>
      <c r="J2046" s="45" t="str">
        <f t="shared" si="31"/>
        <v/>
      </c>
    </row>
    <row r="2047" spans="1:10" x14ac:dyDescent="0.25">
      <c r="A2047" s="43">
        <v>44991</v>
      </c>
      <c r="B2047" s="40" t="s">
        <v>13034</v>
      </c>
      <c r="C2047" s="40" t="s">
        <v>8992</v>
      </c>
      <c r="D2047" s="40" t="s">
        <v>13035</v>
      </c>
      <c r="E2047" s="38">
        <v>554920</v>
      </c>
      <c r="F2047" s="42" t="s">
        <v>8998</v>
      </c>
      <c r="G2047" s="38">
        <v>55492</v>
      </c>
      <c r="H2047" s="40" t="s">
        <v>9034</v>
      </c>
      <c r="I2047" s="40" t="s">
        <v>9035</v>
      </c>
      <c r="J2047" s="45" t="str">
        <f t="shared" si="31"/>
        <v/>
      </c>
    </row>
    <row r="2048" spans="1:10" x14ac:dyDescent="0.25">
      <c r="A2048" s="43">
        <v>44991</v>
      </c>
      <c r="B2048" s="40" t="s">
        <v>11082</v>
      </c>
      <c r="C2048" s="40" t="s">
        <v>8992</v>
      </c>
      <c r="D2048" s="40" t="s">
        <v>13036</v>
      </c>
      <c r="E2048" s="38">
        <v>1844890</v>
      </c>
      <c r="F2048" s="42" t="s">
        <v>8998</v>
      </c>
      <c r="G2048" s="38">
        <v>184489</v>
      </c>
      <c r="H2048" s="40" t="s">
        <v>10394</v>
      </c>
      <c r="I2048" s="40" t="s">
        <v>10395</v>
      </c>
      <c r="J2048" s="45" t="str">
        <f t="shared" si="31"/>
        <v/>
      </c>
    </row>
    <row r="2049" spans="1:10" x14ac:dyDescent="0.25">
      <c r="A2049" s="43">
        <v>44991</v>
      </c>
      <c r="B2049" s="40" t="s">
        <v>11083</v>
      </c>
      <c r="C2049" s="40" t="s">
        <v>8992</v>
      </c>
      <c r="D2049" s="40" t="s">
        <v>13037</v>
      </c>
      <c r="E2049" s="38">
        <v>1477735</v>
      </c>
      <c r="F2049" s="42" t="s">
        <v>8998</v>
      </c>
      <c r="G2049" s="38">
        <v>147774</v>
      </c>
      <c r="H2049" s="40" t="s">
        <v>9439</v>
      </c>
      <c r="I2049" s="40" t="s">
        <v>9440</v>
      </c>
      <c r="J2049" s="45" t="str">
        <f t="shared" si="31"/>
        <v/>
      </c>
    </row>
    <row r="2050" spans="1:10" x14ac:dyDescent="0.25">
      <c r="A2050" s="43">
        <v>44991</v>
      </c>
      <c r="B2050" s="40" t="s">
        <v>11084</v>
      </c>
      <c r="C2050" s="40" t="s">
        <v>8992</v>
      </c>
      <c r="D2050" s="40" t="s">
        <v>13038</v>
      </c>
      <c r="E2050" s="38">
        <v>756018</v>
      </c>
      <c r="F2050" s="42" t="s">
        <v>8998</v>
      </c>
      <c r="G2050" s="38">
        <v>75602</v>
      </c>
      <c r="H2050" s="40" t="s">
        <v>9814</v>
      </c>
      <c r="I2050" s="40" t="s">
        <v>9815</v>
      </c>
      <c r="J2050" s="45" t="str">
        <f t="shared" si="31"/>
        <v/>
      </c>
    </row>
    <row r="2051" spans="1:10" x14ac:dyDescent="0.25">
      <c r="A2051" s="43">
        <v>44991</v>
      </c>
      <c r="B2051" s="40" t="s">
        <v>11085</v>
      </c>
      <c r="C2051" s="40" t="s">
        <v>8992</v>
      </c>
      <c r="D2051" s="40" t="s">
        <v>13039</v>
      </c>
      <c r="E2051" s="38">
        <v>555924</v>
      </c>
      <c r="F2051" s="42" t="s">
        <v>8998</v>
      </c>
      <c r="G2051" s="38">
        <v>55592</v>
      </c>
      <c r="H2051" s="40" t="s">
        <v>9030</v>
      </c>
      <c r="I2051" s="40" t="s">
        <v>9031</v>
      </c>
      <c r="J2051" s="45" t="str">
        <f t="shared" si="31"/>
        <v/>
      </c>
    </row>
    <row r="2052" spans="1:10" x14ac:dyDescent="0.25">
      <c r="A2052" s="43">
        <v>44991</v>
      </c>
      <c r="B2052" s="40" t="s">
        <v>11086</v>
      </c>
      <c r="C2052" s="40" t="s">
        <v>8992</v>
      </c>
      <c r="D2052" s="40" t="s">
        <v>13040</v>
      </c>
      <c r="E2052" s="38">
        <v>1728645</v>
      </c>
      <c r="F2052" s="42" t="s">
        <v>8998</v>
      </c>
      <c r="G2052" s="38">
        <v>172865</v>
      </c>
      <c r="H2052" s="40" t="s">
        <v>9024</v>
      </c>
      <c r="I2052" s="40" t="s">
        <v>9025</v>
      </c>
      <c r="J2052" s="45" t="str">
        <f t="shared" si="31"/>
        <v/>
      </c>
    </row>
    <row r="2053" spans="1:10" x14ac:dyDescent="0.25">
      <c r="A2053" s="43">
        <v>44991</v>
      </c>
      <c r="B2053" s="40" t="s">
        <v>11087</v>
      </c>
      <c r="C2053" s="40" t="s">
        <v>8992</v>
      </c>
      <c r="D2053" s="40" t="s">
        <v>13041</v>
      </c>
      <c r="E2053" s="38">
        <v>530250</v>
      </c>
      <c r="F2053" s="42" t="s">
        <v>8998</v>
      </c>
      <c r="G2053" s="38">
        <v>53025</v>
      </c>
      <c r="H2053" s="40" t="s">
        <v>11955</v>
      </c>
      <c r="I2053" s="40" t="s">
        <v>11956</v>
      </c>
      <c r="J2053" s="45" t="str">
        <f t="shared" ref="J2053:J2116" si="32">IF(E2053&lt;0,"ht","")</f>
        <v/>
      </c>
    </row>
    <row r="2054" spans="1:10" x14ac:dyDescent="0.25">
      <c r="A2054" s="43">
        <v>44992</v>
      </c>
      <c r="B2054" s="40" t="s">
        <v>9329</v>
      </c>
      <c r="C2054" s="40" t="s">
        <v>10492</v>
      </c>
      <c r="D2054" s="40" t="s">
        <v>13045</v>
      </c>
      <c r="E2054" s="38">
        <v>-383356</v>
      </c>
      <c r="F2054" s="42" t="s">
        <v>8998</v>
      </c>
      <c r="G2054" s="38">
        <v>-38336</v>
      </c>
      <c r="H2054" s="40" t="s">
        <v>9159</v>
      </c>
      <c r="I2054" s="40" t="s">
        <v>9160</v>
      </c>
      <c r="J2054" s="45" t="str">
        <f t="shared" si="32"/>
        <v>ht</v>
      </c>
    </row>
    <row r="2055" spans="1:10" x14ac:dyDescent="0.25">
      <c r="A2055" s="43">
        <v>44992</v>
      </c>
      <c r="B2055" s="40" t="s">
        <v>9734</v>
      </c>
      <c r="C2055" s="40" t="s">
        <v>9441</v>
      </c>
      <c r="D2055" s="40" t="s">
        <v>13046</v>
      </c>
      <c r="E2055" s="38">
        <v>-434280</v>
      </c>
      <c r="F2055" s="42" t="s">
        <v>8998</v>
      </c>
      <c r="G2055" s="38">
        <v>-43428</v>
      </c>
      <c r="H2055" s="40" t="s">
        <v>9034</v>
      </c>
      <c r="I2055" s="40" t="s">
        <v>9035</v>
      </c>
      <c r="J2055" s="45" t="str">
        <f t="shared" si="32"/>
        <v>ht</v>
      </c>
    </row>
    <row r="2056" spans="1:10" x14ac:dyDescent="0.25">
      <c r="A2056" s="43">
        <v>44992</v>
      </c>
      <c r="B2056" s="40" t="s">
        <v>12575</v>
      </c>
      <c r="C2056" s="40" t="s">
        <v>9443</v>
      </c>
      <c r="D2056" s="40" t="s">
        <v>13047</v>
      </c>
      <c r="E2056" s="38">
        <v>-119066</v>
      </c>
      <c r="F2056" s="42" t="s">
        <v>8998</v>
      </c>
      <c r="G2056" s="38">
        <v>-11907</v>
      </c>
      <c r="H2056" s="40" t="s">
        <v>9001</v>
      </c>
      <c r="I2056" s="40" t="s">
        <v>9002</v>
      </c>
      <c r="J2056" s="45" t="str">
        <f t="shared" si="32"/>
        <v>ht</v>
      </c>
    </row>
    <row r="2057" spans="1:10" x14ac:dyDescent="0.25">
      <c r="A2057" s="43">
        <v>44992</v>
      </c>
      <c r="B2057" s="40" t="s">
        <v>11088</v>
      </c>
      <c r="C2057" s="40" t="s">
        <v>8992</v>
      </c>
      <c r="D2057" s="40" t="s">
        <v>13048</v>
      </c>
      <c r="E2057" s="38">
        <v>1692480</v>
      </c>
      <c r="F2057" s="42" t="s">
        <v>8998</v>
      </c>
      <c r="G2057" s="38">
        <v>169248</v>
      </c>
      <c r="H2057" s="40" t="s">
        <v>9402</v>
      </c>
      <c r="I2057" s="40" t="s">
        <v>9403</v>
      </c>
      <c r="J2057" s="45" t="str">
        <f t="shared" si="32"/>
        <v/>
      </c>
    </row>
    <row r="2058" spans="1:10" x14ac:dyDescent="0.25">
      <c r="A2058" s="43">
        <v>44992</v>
      </c>
      <c r="B2058" s="40" t="s">
        <v>13049</v>
      </c>
      <c r="C2058" s="40" t="s">
        <v>8992</v>
      </c>
      <c r="D2058" s="40" t="s">
        <v>13050</v>
      </c>
      <c r="E2058" s="38">
        <v>1060500</v>
      </c>
      <c r="F2058" s="42" t="s">
        <v>8998</v>
      </c>
      <c r="G2058" s="38">
        <v>106050</v>
      </c>
      <c r="H2058" s="40" t="s">
        <v>9091</v>
      </c>
      <c r="I2058" s="40" t="s">
        <v>9092</v>
      </c>
      <c r="J2058" s="45" t="str">
        <f t="shared" si="32"/>
        <v/>
      </c>
    </row>
    <row r="2059" spans="1:10" x14ac:dyDescent="0.25">
      <c r="A2059" s="43">
        <v>44992</v>
      </c>
      <c r="B2059" s="40" t="s">
        <v>13051</v>
      </c>
      <c r="C2059" s="40" t="s">
        <v>8992</v>
      </c>
      <c r="D2059" s="40" t="s">
        <v>13052</v>
      </c>
      <c r="E2059" s="38">
        <v>1844890</v>
      </c>
      <c r="F2059" s="42" t="s">
        <v>8998</v>
      </c>
      <c r="G2059" s="38">
        <v>184489</v>
      </c>
      <c r="H2059" s="40" t="s">
        <v>9091</v>
      </c>
      <c r="I2059" s="40" t="s">
        <v>9092</v>
      </c>
      <c r="J2059" s="45" t="str">
        <f t="shared" si="32"/>
        <v/>
      </c>
    </row>
    <row r="2060" spans="1:10" x14ac:dyDescent="0.25">
      <c r="A2060" s="43">
        <v>44992</v>
      </c>
      <c r="B2060" s="40" t="s">
        <v>11089</v>
      </c>
      <c r="C2060" s="40" t="s">
        <v>8992</v>
      </c>
      <c r="D2060" s="40" t="s">
        <v>10048</v>
      </c>
      <c r="E2060" s="38">
        <v>773760</v>
      </c>
      <c r="F2060" s="42" t="s">
        <v>8998</v>
      </c>
      <c r="G2060" s="38">
        <v>77376</v>
      </c>
      <c r="H2060" s="40" t="s">
        <v>9001</v>
      </c>
      <c r="I2060" s="40" t="s">
        <v>9002</v>
      </c>
      <c r="J2060" s="45" t="str">
        <f t="shared" si="32"/>
        <v/>
      </c>
    </row>
    <row r="2061" spans="1:10" x14ac:dyDescent="0.25">
      <c r="A2061" s="43">
        <v>44992</v>
      </c>
      <c r="B2061" s="40" t="s">
        <v>11090</v>
      </c>
      <c r="C2061" s="40" t="s">
        <v>8992</v>
      </c>
      <c r="D2061" s="40" t="s">
        <v>9691</v>
      </c>
      <c r="E2061" s="38">
        <v>1928026</v>
      </c>
      <c r="F2061" s="42" t="s">
        <v>8998</v>
      </c>
      <c r="G2061" s="38">
        <v>192803</v>
      </c>
      <c r="H2061" s="40" t="s">
        <v>9284</v>
      </c>
      <c r="I2061" s="40" t="s">
        <v>9285</v>
      </c>
      <c r="J2061" s="45" t="str">
        <f t="shared" si="32"/>
        <v/>
      </c>
    </row>
    <row r="2062" spans="1:10" x14ac:dyDescent="0.25">
      <c r="A2062" s="43">
        <v>44992</v>
      </c>
      <c r="B2062" s="40" t="s">
        <v>11091</v>
      </c>
      <c r="C2062" s="40" t="s">
        <v>8992</v>
      </c>
      <c r="D2062" s="40" t="s">
        <v>13053</v>
      </c>
      <c r="E2062" s="38">
        <v>1297800</v>
      </c>
      <c r="F2062" s="42" t="s">
        <v>8998</v>
      </c>
      <c r="G2062" s="38">
        <v>129780</v>
      </c>
      <c r="H2062" s="40" t="s">
        <v>10423</v>
      </c>
      <c r="I2062" s="40" t="s">
        <v>10424</v>
      </c>
      <c r="J2062" s="45" t="str">
        <f t="shared" si="32"/>
        <v/>
      </c>
    </row>
    <row r="2063" spans="1:10" x14ac:dyDescent="0.25">
      <c r="A2063" s="43">
        <v>44992</v>
      </c>
      <c r="B2063" s="40" t="s">
        <v>11092</v>
      </c>
      <c r="C2063" s="40" t="s">
        <v>8992</v>
      </c>
      <c r="D2063" s="40" t="s">
        <v>13054</v>
      </c>
      <c r="E2063" s="38">
        <v>3861688</v>
      </c>
      <c r="F2063" s="42" t="s">
        <v>8998</v>
      </c>
      <c r="G2063" s="38">
        <v>386169</v>
      </c>
      <c r="H2063" s="40" t="s">
        <v>10423</v>
      </c>
      <c r="I2063" s="40" t="s">
        <v>10424</v>
      </c>
      <c r="J2063" s="45" t="str">
        <f t="shared" si="32"/>
        <v/>
      </c>
    </row>
    <row r="2064" spans="1:10" x14ac:dyDescent="0.25">
      <c r="A2064" s="43">
        <v>44992</v>
      </c>
      <c r="B2064" s="40" t="s">
        <v>13055</v>
      </c>
      <c r="C2064" s="40" t="s">
        <v>8992</v>
      </c>
      <c r="D2064" s="40" t="s">
        <v>13056</v>
      </c>
      <c r="E2064" s="38">
        <v>2964470</v>
      </c>
      <c r="F2064" s="42" t="s">
        <v>8998</v>
      </c>
      <c r="G2064" s="38">
        <v>296447</v>
      </c>
      <c r="H2064" s="40" t="s">
        <v>9242</v>
      </c>
      <c r="I2064" s="40" t="s">
        <v>9243</v>
      </c>
      <c r="J2064" s="45" t="str">
        <f t="shared" si="32"/>
        <v/>
      </c>
    </row>
    <row r="2065" spans="1:10" x14ac:dyDescent="0.25">
      <c r="A2065" s="43">
        <v>44992</v>
      </c>
      <c r="B2065" s="40" t="s">
        <v>13057</v>
      </c>
      <c r="C2065" s="40" t="s">
        <v>8992</v>
      </c>
      <c r="D2065" s="40" t="s">
        <v>13058</v>
      </c>
      <c r="E2065" s="38">
        <v>1102500</v>
      </c>
      <c r="F2065" s="42" t="s">
        <v>8998</v>
      </c>
      <c r="G2065" s="38">
        <v>110250</v>
      </c>
      <c r="H2065" s="40" t="s">
        <v>9242</v>
      </c>
      <c r="I2065" s="40" t="s">
        <v>9243</v>
      </c>
      <c r="J2065" s="45" t="str">
        <f t="shared" si="32"/>
        <v/>
      </c>
    </row>
    <row r="2066" spans="1:10" x14ac:dyDescent="0.25">
      <c r="A2066" s="43">
        <v>44992</v>
      </c>
      <c r="B2066" s="40" t="s">
        <v>11093</v>
      </c>
      <c r="C2066" s="40" t="s">
        <v>8992</v>
      </c>
      <c r="D2066" s="40" t="s">
        <v>10137</v>
      </c>
      <c r="E2066" s="38">
        <v>471203</v>
      </c>
      <c r="F2066" s="42" t="s">
        <v>8998</v>
      </c>
      <c r="G2066" s="38">
        <v>47120</v>
      </c>
      <c r="H2066" s="40" t="s">
        <v>9001</v>
      </c>
      <c r="I2066" s="40" t="s">
        <v>9002</v>
      </c>
      <c r="J2066" s="45" t="str">
        <f t="shared" si="32"/>
        <v/>
      </c>
    </row>
    <row r="2067" spans="1:10" x14ac:dyDescent="0.25">
      <c r="A2067" s="43">
        <v>44992</v>
      </c>
      <c r="B2067" s="40" t="s">
        <v>11094</v>
      </c>
      <c r="C2067" s="40" t="s">
        <v>8992</v>
      </c>
      <c r="D2067" s="40" t="s">
        <v>13059</v>
      </c>
      <c r="E2067" s="38">
        <v>2346710</v>
      </c>
      <c r="F2067" s="42" t="s">
        <v>8998</v>
      </c>
      <c r="G2067" s="38">
        <v>234671</v>
      </c>
      <c r="H2067" s="40" t="s">
        <v>10207</v>
      </c>
      <c r="I2067" s="40" t="s">
        <v>10208</v>
      </c>
      <c r="J2067" s="45" t="str">
        <f t="shared" si="32"/>
        <v/>
      </c>
    </row>
    <row r="2068" spans="1:10" x14ac:dyDescent="0.25">
      <c r="A2068" s="43">
        <v>44992</v>
      </c>
      <c r="B2068" s="40" t="s">
        <v>11095</v>
      </c>
      <c r="C2068" s="40" t="s">
        <v>8992</v>
      </c>
      <c r="D2068" s="40" t="s">
        <v>13060</v>
      </c>
      <c r="E2068" s="38">
        <v>661500</v>
      </c>
      <c r="F2068" s="42" t="s">
        <v>8998</v>
      </c>
      <c r="G2068" s="38">
        <v>66150</v>
      </c>
      <c r="H2068" s="40" t="s">
        <v>10207</v>
      </c>
      <c r="I2068" s="40" t="s">
        <v>10208</v>
      </c>
      <c r="J2068" s="45" t="str">
        <f t="shared" si="32"/>
        <v/>
      </c>
    </row>
    <row r="2069" spans="1:10" x14ac:dyDescent="0.25">
      <c r="A2069" s="43">
        <v>44992</v>
      </c>
      <c r="B2069" s="40" t="s">
        <v>11096</v>
      </c>
      <c r="C2069" s="40" t="s">
        <v>8992</v>
      </c>
      <c r="D2069" s="40" t="s">
        <v>10288</v>
      </c>
      <c r="E2069" s="38">
        <v>4344186</v>
      </c>
      <c r="F2069" s="42" t="s">
        <v>8998</v>
      </c>
      <c r="G2069" s="38">
        <v>434419</v>
      </c>
      <c r="H2069" s="40" t="s">
        <v>9183</v>
      </c>
      <c r="I2069" s="40" t="s">
        <v>9184</v>
      </c>
      <c r="J2069" s="45" t="str">
        <f t="shared" si="32"/>
        <v/>
      </c>
    </row>
    <row r="2070" spans="1:10" x14ac:dyDescent="0.25">
      <c r="A2070" s="43">
        <v>44992</v>
      </c>
      <c r="B2070" s="40" t="s">
        <v>13061</v>
      </c>
      <c r="C2070" s="40" t="s">
        <v>8992</v>
      </c>
      <c r="D2070" s="40" t="s">
        <v>9226</v>
      </c>
      <c r="E2070" s="38">
        <v>444232</v>
      </c>
      <c r="F2070" s="42" t="s">
        <v>8998</v>
      </c>
      <c r="G2070" s="38">
        <v>44423</v>
      </c>
      <c r="H2070" s="40" t="s">
        <v>9001</v>
      </c>
      <c r="I2070" s="40" t="s">
        <v>9002</v>
      </c>
      <c r="J2070" s="45" t="str">
        <f t="shared" si="32"/>
        <v/>
      </c>
    </row>
    <row r="2071" spans="1:10" x14ac:dyDescent="0.25">
      <c r="A2071" s="43">
        <v>44992</v>
      </c>
      <c r="B2071" s="40" t="s">
        <v>13062</v>
      </c>
      <c r="C2071" s="40" t="s">
        <v>8992</v>
      </c>
      <c r="D2071" s="40" t="s">
        <v>9237</v>
      </c>
      <c r="E2071" s="38">
        <v>644960</v>
      </c>
      <c r="F2071" s="42" t="s">
        <v>8998</v>
      </c>
      <c r="G2071" s="38">
        <v>64496</v>
      </c>
      <c r="H2071" s="40" t="s">
        <v>9001</v>
      </c>
      <c r="I2071" s="40" t="s">
        <v>9002</v>
      </c>
      <c r="J2071" s="45" t="str">
        <f t="shared" si="32"/>
        <v/>
      </c>
    </row>
    <row r="2072" spans="1:10" x14ac:dyDescent="0.25">
      <c r="A2072" s="43">
        <v>44992</v>
      </c>
      <c r="B2072" s="40" t="s">
        <v>11097</v>
      </c>
      <c r="C2072" s="40" t="s">
        <v>8992</v>
      </c>
      <c r="D2072" s="40" t="s">
        <v>10020</v>
      </c>
      <c r="E2072" s="38">
        <v>630582</v>
      </c>
      <c r="F2072" s="42" t="s">
        <v>8998</v>
      </c>
      <c r="G2072" s="38">
        <v>63058</v>
      </c>
      <c r="H2072" s="40" t="s">
        <v>9001</v>
      </c>
      <c r="I2072" s="40" t="s">
        <v>9002</v>
      </c>
      <c r="J2072" s="45" t="str">
        <f t="shared" si="32"/>
        <v/>
      </c>
    </row>
    <row r="2073" spans="1:10" x14ac:dyDescent="0.25">
      <c r="A2073" s="43">
        <v>44992</v>
      </c>
      <c r="B2073" s="40" t="s">
        <v>11098</v>
      </c>
      <c r="C2073" s="40" t="s">
        <v>8992</v>
      </c>
      <c r="D2073" s="40" t="s">
        <v>9150</v>
      </c>
      <c r="E2073" s="38">
        <v>738405</v>
      </c>
      <c r="F2073" s="42" t="s">
        <v>8998</v>
      </c>
      <c r="G2073" s="38">
        <v>73841</v>
      </c>
      <c r="H2073" s="40" t="s">
        <v>9001</v>
      </c>
      <c r="I2073" s="40" t="s">
        <v>9002</v>
      </c>
      <c r="J2073" s="45" t="str">
        <f t="shared" si="32"/>
        <v/>
      </c>
    </row>
    <row r="2074" spans="1:10" x14ac:dyDescent="0.25">
      <c r="A2074" s="43">
        <v>44992</v>
      </c>
      <c r="B2074" s="40" t="s">
        <v>11099</v>
      </c>
      <c r="C2074" s="40" t="s">
        <v>8992</v>
      </c>
      <c r="D2074" s="40" t="s">
        <v>13063</v>
      </c>
      <c r="E2074" s="38">
        <v>2230145</v>
      </c>
      <c r="F2074" s="42" t="s">
        <v>8998</v>
      </c>
      <c r="G2074" s="38">
        <v>223015</v>
      </c>
      <c r="H2074" s="40" t="s">
        <v>9315</v>
      </c>
      <c r="I2074" s="40" t="s">
        <v>9316</v>
      </c>
      <c r="J2074" s="45" t="str">
        <f t="shared" si="32"/>
        <v/>
      </c>
    </row>
    <row r="2075" spans="1:10" x14ac:dyDescent="0.25">
      <c r="A2075" s="43">
        <v>44992</v>
      </c>
      <c r="B2075" s="40" t="s">
        <v>11100</v>
      </c>
      <c r="C2075" s="40" t="s">
        <v>8992</v>
      </c>
      <c r="D2075" s="40" t="s">
        <v>13064</v>
      </c>
      <c r="E2075" s="38">
        <v>1945630</v>
      </c>
      <c r="F2075" s="42" t="s">
        <v>8998</v>
      </c>
      <c r="G2075" s="38">
        <v>194563</v>
      </c>
      <c r="H2075" s="40" t="s">
        <v>9311</v>
      </c>
      <c r="I2075" s="40" t="s">
        <v>9312</v>
      </c>
      <c r="J2075" s="45" t="str">
        <f t="shared" si="32"/>
        <v/>
      </c>
    </row>
    <row r="2076" spans="1:10" x14ac:dyDescent="0.25">
      <c r="A2076" s="43">
        <v>44992</v>
      </c>
      <c r="B2076" s="40" t="s">
        <v>13065</v>
      </c>
      <c r="C2076" s="40" t="s">
        <v>8992</v>
      </c>
      <c r="D2076" s="40" t="s">
        <v>13066</v>
      </c>
      <c r="E2076" s="38">
        <v>9966510</v>
      </c>
      <c r="F2076" s="42" t="s">
        <v>8998</v>
      </c>
      <c r="G2076" s="38">
        <v>996651</v>
      </c>
      <c r="H2076" s="40" t="s">
        <v>9295</v>
      </c>
      <c r="I2076" s="40" t="s">
        <v>9296</v>
      </c>
      <c r="J2076" s="45" t="str">
        <f t="shared" si="32"/>
        <v/>
      </c>
    </row>
    <row r="2077" spans="1:10" x14ac:dyDescent="0.25">
      <c r="A2077" s="43">
        <v>44992</v>
      </c>
      <c r="B2077" s="40" t="s">
        <v>13067</v>
      </c>
      <c r="C2077" s="40" t="s">
        <v>8992</v>
      </c>
      <c r="D2077" s="40" t="s">
        <v>13068</v>
      </c>
      <c r="E2077" s="38">
        <v>3035550</v>
      </c>
      <c r="F2077" s="42" t="s">
        <v>8998</v>
      </c>
      <c r="G2077" s="38">
        <v>303555</v>
      </c>
      <c r="H2077" s="40" t="s">
        <v>9331</v>
      </c>
      <c r="I2077" s="40" t="s">
        <v>9332</v>
      </c>
      <c r="J2077" s="45" t="str">
        <f t="shared" si="32"/>
        <v/>
      </c>
    </row>
    <row r="2078" spans="1:10" x14ac:dyDescent="0.25">
      <c r="A2078" s="43">
        <v>44992</v>
      </c>
      <c r="B2078" s="40" t="s">
        <v>11101</v>
      </c>
      <c r="C2078" s="40" t="s">
        <v>8992</v>
      </c>
      <c r="D2078" s="40" t="s">
        <v>13069</v>
      </c>
      <c r="E2078" s="38">
        <v>1924970</v>
      </c>
      <c r="F2078" s="42" t="s">
        <v>8998</v>
      </c>
      <c r="G2078" s="38">
        <v>192497</v>
      </c>
      <c r="H2078" s="40" t="s">
        <v>9347</v>
      </c>
      <c r="I2078" s="40" t="s">
        <v>9348</v>
      </c>
      <c r="J2078" s="45" t="str">
        <f t="shared" si="32"/>
        <v/>
      </c>
    </row>
    <row r="2079" spans="1:10" x14ac:dyDescent="0.25">
      <c r="A2079" s="43">
        <v>44992</v>
      </c>
      <c r="B2079" s="40" t="s">
        <v>13070</v>
      </c>
      <c r="C2079" s="40" t="s">
        <v>8992</v>
      </c>
      <c r="D2079" s="40" t="s">
        <v>13071</v>
      </c>
      <c r="E2079" s="38">
        <v>5607435</v>
      </c>
      <c r="F2079" s="42" t="s">
        <v>8998</v>
      </c>
      <c r="G2079" s="38">
        <v>560744</v>
      </c>
      <c r="H2079" s="40" t="s">
        <v>9289</v>
      </c>
      <c r="I2079" s="40" t="s">
        <v>9290</v>
      </c>
      <c r="J2079" s="45" t="str">
        <f t="shared" si="32"/>
        <v/>
      </c>
    </row>
    <row r="2080" spans="1:10" x14ac:dyDescent="0.25">
      <c r="A2080" s="43">
        <v>44992</v>
      </c>
      <c r="B2080" s="40" t="s">
        <v>11102</v>
      </c>
      <c r="C2080" s="40" t="s">
        <v>8992</v>
      </c>
      <c r="D2080" s="40" t="s">
        <v>13072</v>
      </c>
      <c r="E2080" s="38">
        <v>1302000</v>
      </c>
      <c r="F2080" s="42" t="s">
        <v>8998</v>
      </c>
      <c r="G2080" s="38">
        <v>130200</v>
      </c>
      <c r="H2080" s="40" t="s">
        <v>9289</v>
      </c>
      <c r="I2080" s="40" t="s">
        <v>9290</v>
      </c>
      <c r="J2080" s="45" t="str">
        <f t="shared" si="32"/>
        <v/>
      </c>
    </row>
    <row r="2081" spans="1:10" x14ac:dyDescent="0.25">
      <c r="A2081" s="43">
        <v>44992</v>
      </c>
      <c r="B2081" s="40" t="s">
        <v>11103</v>
      </c>
      <c r="C2081" s="40" t="s">
        <v>8992</v>
      </c>
      <c r="D2081" s="40" t="s">
        <v>13073</v>
      </c>
      <c r="E2081" s="38">
        <v>1590750</v>
      </c>
      <c r="F2081" s="42" t="s">
        <v>8998</v>
      </c>
      <c r="G2081" s="38">
        <v>159075</v>
      </c>
      <c r="H2081" s="40" t="s">
        <v>9331</v>
      </c>
      <c r="I2081" s="40" t="s">
        <v>9332</v>
      </c>
      <c r="J2081" s="45" t="str">
        <f t="shared" si="32"/>
        <v/>
      </c>
    </row>
    <row r="2082" spans="1:10" x14ac:dyDescent="0.25">
      <c r="A2082" s="43">
        <v>44992</v>
      </c>
      <c r="B2082" s="40" t="s">
        <v>13074</v>
      </c>
      <c r="C2082" s="40" t="s">
        <v>8992</v>
      </c>
      <c r="D2082" s="40" t="s">
        <v>13075</v>
      </c>
      <c r="E2082" s="38">
        <v>530250</v>
      </c>
      <c r="F2082" s="42" t="s">
        <v>8998</v>
      </c>
      <c r="G2082" s="38">
        <v>53025</v>
      </c>
      <c r="H2082" s="40" t="s">
        <v>9315</v>
      </c>
      <c r="I2082" s="40" t="s">
        <v>9316</v>
      </c>
      <c r="J2082" s="45" t="str">
        <f t="shared" si="32"/>
        <v/>
      </c>
    </row>
    <row r="2083" spans="1:10" x14ac:dyDescent="0.25">
      <c r="A2083" s="43">
        <v>44992</v>
      </c>
      <c r="B2083" s="40" t="s">
        <v>13076</v>
      </c>
      <c r="C2083" s="40" t="s">
        <v>8992</v>
      </c>
      <c r="D2083" s="40" t="s">
        <v>10103</v>
      </c>
      <c r="E2083" s="38">
        <v>618065</v>
      </c>
      <c r="F2083" s="42" t="s">
        <v>8998</v>
      </c>
      <c r="G2083" s="38">
        <v>61807</v>
      </c>
      <c r="H2083" s="40" t="s">
        <v>9001</v>
      </c>
      <c r="I2083" s="40" t="s">
        <v>9002</v>
      </c>
      <c r="J2083" s="45" t="str">
        <f t="shared" si="32"/>
        <v/>
      </c>
    </row>
    <row r="2084" spans="1:10" x14ac:dyDescent="0.25">
      <c r="A2084" s="43">
        <v>44992</v>
      </c>
      <c r="B2084" s="40" t="s">
        <v>11104</v>
      </c>
      <c r="C2084" s="40" t="s">
        <v>8992</v>
      </c>
      <c r="D2084" s="40" t="s">
        <v>10105</v>
      </c>
      <c r="E2084" s="38">
        <v>922445</v>
      </c>
      <c r="F2084" s="42" t="s">
        <v>8998</v>
      </c>
      <c r="G2084" s="38">
        <v>92245</v>
      </c>
      <c r="H2084" s="40" t="s">
        <v>9001</v>
      </c>
      <c r="I2084" s="40" t="s">
        <v>9002</v>
      </c>
      <c r="J2084" s="45" t="str">
        <f t="shared" si="32"/>
        <v/>
      </c>
    </row>
    <row r="2085" spans="1:10" x14ac:dyDescent="0.25">
      <c r="A2085" s="43">
        <v>44992</v>
      </c>
      <c r="B2085" s="40" t="s">
        <v>11105</v>
      </c>
      <c r="C2085" s="40" t="s">
        <v>8992</v>
      </c>
      <c r="D2085" s="40" t="s">
        <v>13077</v>
      </c>
      <c r="E2085" s="38">
        <v>1648445</v>
      </c>
      <c r="F2085" s="42" t="s">
        <v>8998</v>
      </c>
      <c r="G2085" s="38">
        <v>164845</v>
      </c>
      <c r="H2085" s="40" t="s">
        <v>10921</v>
      </c>
      <c r="I2085" s="40" t="s">
        <v>10922</v>
      </c>
      <c r="J2085" s="45" t="str">
        <f t="shared" si="32"/>
        <v/>
      </c>
    </row>
    <row r="2086" spans="1:10" x14ac:dyDescent="0.25">
      <c r="A2086" s="43">
        <v>44992</v>
      </c>
      <c r="B2086" s="40" t="s">
        <v>13078</v>
      </c>
      <c r="C2086" s="40" t="s">
        <v>8992</v>
      </c>
      <c r="D2086" s="40" t="s">
        <v>10168</v>
      </c>
      <c r="E2086" s="38">
        <v>1323430</v>
      </c>
      <c r="F2086" s="42" t="s">
        <v>8998</v>
      </c>
      <c r="G2086" s="38">
        <v>132343</v>
      </c>
      <c r="H2086" s="40" t="s">
        <v>9001</v>
      </c>
      <c r="I2086" s="40" t="s">
        <v>9002</v>
      </c>
      <c r="J2086" s="45" t="str">
        <f t="shared" si="32"/>
        <v/>
      </c>
    </row>
    <row r="2087" spans="1:10" x14ac:dyDescent="0.25">
      <c r="A2087" s="43">
        <v>44992</v>
      </c>
      <c r="B2087" s="40" t="s">
        <v>13079</v>
      </c>
      <c r="C2087" s="40" t="s">
        <v>8992</v>
      </c>
      <c r="D2087" s="40" t="s">
        <v>10168</v>
      </c>
      <c r="E2087" s="38">
        <v>530250</v>
      </c>
      <c r="F2087" s="42" t="s">
        <v>8998</v>
      </c>
      <c r="G2087" s="38">
        <v>53025</v>
      </c>
      <c r="H2087" s="40" t="s">
        <v>9001</v>
      </c>
      <c r="I2087" s="40" t="s">
        <v>9002</v>
      </c>
      <c r="J2087" s="45" t="str">
        <f t="shared" si="32"/>
        <v/>
      </c>
    </row>
    <row r="2088" spans="1:10" x14ac:dyDescent="0.25">
      <c r="A2088" s="43">
        <v>44992</v>
      </c>
      <c r="B2088" s="40" t="s">
        <v>13080</v>
      </c>
      <c r="C2088" s="40" t="s">
        <v>8992</v>
      </c>
      <c r="D2088" s="40" t="s">
        <v>13081</v>
      </c>
      <c r="E2088" s="38">
        <v>1110580</v>
      </c>
      <c r="F2088" s="42" t="s">
        <v>8998</v>
      </c>
      <c r="G2088" s="38">
        <v>111058</v>
      </c>
      <c r="H2088" s="40" t="s">
        <v>9206</v>
      </c>
      <c r="I2088" s="40" t="s">
        <v>9207</v>
      </c>
      <c r="J2088" s="45" t="str">
        <f t="shared" si="32"/>
        <v/>
      </c>
    </row>
    <row r="2089" spans="1:10" x14ac:dyDescent="0.25">
      <c r="A2089" s="43">
        <v>44993</v>
      </c>
      <c r="B2089" s="40" t="s">
        <v>9519</v>
      </c>
      <c r="C2089" s="40" t="s">
        <v>13082</v>
      </c>
      <c r="D2089" s="40" t="s">
        <v>13083</v>
      </c>
      <c r="E2089" s="38">
        <v>-50182</v>
      </c>
      <c r="F2089" s="42" t="s">
        <v>8998</v>
      </c>
      <c r="G2089" s="38">
        <v>-5018</v>
      </c>
      <c r="H2089" s="40" t="s">
        <v>9024</v>
      </c>
      <c r="I2089" s="40" t="s">
        <v>9025</v>
      </c>
      <c r="J2089" s="45" t="str">
        <f t="shared" si="32"/>
        <v>ht</v>
      </c>
    </row>
    <row r="2090" spans="1:10" x14ac:dyDescent="0.25">
      <c r="A2090" s="43">
        <v>44993</v>
      </c>
      <c r="B2090" s="40" t="s">
        <v>11004</v>
      </c>
      <c r="C2090" s="40" t="s">
        <v>12203</v>
      </c>
      <c r="D2090" s="40" t="s">
        <v>8994</v>
      </c>
      <c r="E2090" s="38">
        <v>-330750</v>
      </c>
      <c r="F2090" s="42" t="s">
        <v>8998</v>
      </c>
      <c r="G2090" s="38">
        <v>-33075</v>
      </c>
      <c r="H2090" s="40" t="s">
        <v>9814</v>
      </c>
      <c r="I2090" s="40" t="s">
        <v>9815</v>
      </c>
      <c r="J2090" s="45" t="str">
        <f t="shared" si="32"/>
        <v>ht</v>
      </c>
    </row>
    <row r="2091" spans="1:10" x14ac:dyDescent="0.25">
      <c r="A2091" s="43">
        <v>44993</v>
      </c>
      <c r="B2091" s="40" t="s">
        <v>9753</v>
      </c>
      <c r="C2091" s="40" t="s">
        <v>9441</v>
      </c>
      <c r="D2091" s="40" t="s">
        <v>8994</v>
      </c>
      <c r="E2091" s="38">
        <v>-106050</v>
      </c>
      <c r="F2091" s="42" t="s">
        <v>8998</v>
      </c>
      <c r="G2091" s="38">
        <v>-10605</v>
      </c>
      <c r="H2091" s="40" t="s">
        <v>9034</v>
      </c>
      <c r="I2091" s="40" t="s">
        <v>9035</v>
      </c>
      <c r="J2091" s="45" t="str">
        <f t="shared" si="32"/>
        <v>ht</v>
      </c>
    </row>
    <row r="2092" spans="1:10" x14ac:dyDescent="0.25">
      <c r="A2092" s="43">
        <v>44993</v>
      </c>
      <c r="B2092" s="40" t="s">
        <v>9763</v>
      </c>
      <c r="C2092" s="40" t="s">
        <v>9441</v>
      </c>
      <c r="D2092" s="40" t="s">
        <v>8994</v>
      </c>
      <c r="E2092" s="38">
        <v>-664970</v>
      </c>
      <c r="F2092" s="42" t="s">
        <v>8998</v>
      </c>
      <c r="G2092" s="38">
        <v>-66497</v>
      </c>
      <c r="H2092" s="40" t="s">
        <v>9034</v>
      </c>
      <c r="I2092" s="40" t="s">
        <v>9035</v>
      </c>
      <c r="J2092" s="45" t="str">
        <f t="shared" si="32"/>
        <v>ht</v>
      </c>
    </row>
    <row r="2093" spans="1:10" x14ac:dyDescent="0.25">
      <c r="A2093" s="43">
        <v>44993</v>
      </c>
      <c r="B2093" s="40" t="s">
        <v>12582</v>
      </c>
      <c r="C2093" s="40" t="s">
        <v>9443</v>
      </c>
      <c r="D2093" s="40" t="s">
        <v>13084</v>
      </c>
      <c r="E2093" s="38">
        <v>-347104</v>
      </c>
      <c r="F2093" s="42" t="s">
        <v>8998</v>
      </c>
      <c r="G2093" s="38">
        <v>-34710</v>
      </c>
      <c r="H2093" s="40" t="s">
        <v>9001</v>
      </c>
      <c r="I2093" s="40" t="s">
        <v>9002</v>
      </c>
      <c r="J2093" s="45" t="str">
        <f t="shared" si="32"/>
        <v>ht</v>
      </c>
    </row>
    <row r="2094" spans="1:10" x14ac:dyDescent="0.25">
      <c r="A2094" s="43">
        <v>44993</v>
      </c>
      <c r="B2094" s="40" t="s">
        <v>12583</v>
      </c>
      <c r="C2094" s="40" t="s">
        <v>9443</v>
      </c>
      <c r="D2094" s="40" t="s">
        <v>13085</v>
      </c>
      <c r="E2094" s="38">
        <v>-84840</v>
      </c>
      <c r="F2094" s="42" t="s">
        <v>8998</v>
      </c>
      <c r="G2094" s="38">
        <v>-8484</v>
      </c>
      <c r="H2094" s="40" t="s">
        <v>9001</v>
      </c>
      <c r="I2094" s="40" t="s">
        <v>9002</v>
      </c>
      <c r="J2094" s="45" t="str">
        <f t="shared" si="32"/>
        <v>ht</v>
      </c>
    </row>
    <row r="2095" spans="1:10" x14ac:dyDescent="0.25">
      <c r="A2095" s="43">
        <v>44993</v>
      </c>
      <c r="B2095" s="40" t="s">
        <v>12584</v>
      </c>
      <c r="C2095" s="40" t="s">
        <v>9443</v>
      </c>
      <c r="D2095" s="40" t="s">
        <v>13086</v>
      </c>
      <c r="E2095" s="38">
        <v>-732720</v>
      </c>
      <c r="F2095" s="42" t="s">
        <v>8998</v>
      </c>
      <c r="G2095" s="38">
        <v>-73272</v>
      </c>
      <c r="H2095" s="40" t="s">
        <v>9001</v>
      </c>
      <c r="I2095" s="40" t="s">
        <v>9002</v>
      </c>
      <c r="J2095" s="45" t="str">
        <f t="shared" si="32"/>
        <v>ht</v>
      </c>
    </row>
    <row r="2096" spans="1:10" x14ac:dyDescent="0.25">
      <c r="A2096" s="43">
        <v>44993</v>
      </c>
      <c r="B2096" s="40" t="s">
        <v>12585</v>
      </c>
      <c r="C2096" s="40" t="s">
        <v>9443</v>
      </c>
      <c r="D2096" s="40" t="s">
        <v>13087</v>
      </c>
      <c r="E2096" s="38">
        <v>-427969</v>
      </c>
      <c r="F2096" s="42" t="s">
        <v>8998</v>
      </c>
      <c r="G2096" s="38">
        <v>-42797</v>
      </c>
      <c r="H2096" s="40" t="s">
        <v>9001</v>
      </c>
      <c r="I2096" s="40" t="s">
        <v>9002</v>
      </c>
      <c r="J2096" s="45" t="str">
        <f t="shared" si="32"/>
        <v>ht</v>
      </c>
    </row>
    <row r="2097" spans="1:10" x14ac:dyDescent="0.25">
      <c r="A2097" s="43">
        <v>44993</v>
      </c>
      <c r="B2097" s="40" t="s">
        <v>12586</v>
      </c>
      <c r="C2097" s="40" t="s">
        <v>9443</v>
      </c>
      <c r="D2097" s="40" t="s">
        <v>13088</v>
      </c>
      <c r="E2097" s="38">
        <v>-593286</v>
      </c>
      <c r="F2097" s="42" t="s">
        <v>8998</v>
      </c>
      <c r="G2097" s="38">
        <v>-59329</v>
      </c>
      <c r="H2097" s="40" t="s">
        <v>9001</v>
      </c>
      <c r="I2097" s="40" t="s">
        <v>9002</v>
      </c>
      <c r="J2097" s="45" t="str">
        <f t="shared" si="32"/>
        <v>ht</v>
      </c>
    </row>
    <row r="2098" spans="1:10" x14ac:dyDescent="0.25">
      <c r="A2098" s="43">
        <v>44993</v>
      </c>
      <c r="B2098" s="40" t="s">
        <v>12587</v>
      </c>
      <c r="C2098" s="40" t="s">
        <v>9443</v>
      </c>
      <c r="D2098" s="40" t="s">
        <v>13089</v>
      </c>
      <c r="E2098" s="38">
        <v>-506032</v>
      </c>
      <c r="F2098" s="42" t="s">
        <v>8998</v>
      </c>
      <c r="G2098" s="38">
        <v>-50603</v>
      </c>
      <c r="H2098" s="40" t="s">
        <v>9001</v>
      </c>
      <c r="I2098" s="40" t="s">
        <v>9002</v>
      </c>
      <c r="J2098" s="45" t="str">
        <f t="shared" si="32"/>
        <v>ht</v>
      </c>
    </row>
    <row r="2099" spans="1:10" x14ac:dyDescent="0.25">
      <c r="A2099" s="43">
        <v>44993</v>
      </c>
      <c r="B2099" s="40" t="s">
        <v>12588</v>
      </c>
      <c r="C2099" s="40" t="s">
        <v>9443</v>
      </c>
      <c r="D2099" s="40" t="s">
        <v>13090</v>
      </c>
      <c r="E2099" s="38">
        <v>-264600</v>
      </c>
      <c r="F2099" s="42" t="s">
        <v>8998</v>
      </c>
      <c r="G2099" s="38">
        <v>-26460</v>
      </c>
      <c r="H2099" s="40" t="s">
        <v>9001</v>
      </c>
      <c r="I2099" s="40" t="s">
        <v>9002</v>
      </c>
      <c r="J2099" s="45" t="str">
        <f t="shared" si="32"/>
        <v>ht</v>
      </c>
    </row>
    <row r="2100" spans="1:10" x14ac:dyDescent="0.25">
      <c r="A2100" s="43">
        <v>44993</v>
      </c>
      <c r="B2100" s="40" t="s">
        <v>13091</v>
      </c>
      <c r="C2100" s="40" t="s">
        <v>8992</v>
      </c>
      <c r="D2100" s="40" t="s">
        <v>10151</v>
      </c>
      <c r="E2100" s="38">
        <v>584084</v>
      </c>
      <c r="F2100" s="42" t="s">
        <v>8998</v>
      </c>
      <c r="G2100" s="38">
        <v>58408</v>
      </c>
      <c r="H2100" s="40" t="s">
        <v>9001</v>
      </c>
      <c r="I2100" s="40" t="s">
        <v>9002</v>
      </c>
      <c r="J2100" s="45" t="str">
        <f t="shared" si="32"/>
        <v/>
      </c>
    </row>
    <row r="2101" spans="1:10" x14ac:dyDescent="0.25">
      <c r="A2101" s="43">
        <v>44993</v>
      </c>
      <c r="B2101" s="40" t="s">
        <v>13092</v>
      </c>
      <c r="C2101" s="40" t="s">
        <v>8992</v>
      </c>
      <c r="D2101" s="40" t="s">
        <v>10081</v>
      </c>
      <c r="E2101" s="38">
        <v>553467</v>
      </c>
      <c r="F2101" s="42" t="s">
        <v>8998</v>
      </c>
      <c r="G2101" s="38">
        <v>55347</v>
      </c>
      <c r="H2101" s="40" t="s">
        <v>9001</v>
      </c>
      <c r="I2101" s="40" t="s">
        <v>9002</v>
      </c>
      <c r="J2101" s="45" t="str">
        <f t="shared" si="32"/>
        <v/>
      </c>
    </row>
    <row r="2102" spans="1:10" x14ac:dyDescent="0.25">
      <c r="A2102" s="43">
        <v>44993</v>
      </c>
      <c r="B2102" s="40" t="s">
        <v>13093</v>
      </c>
      <c r="C2102" s="40" t="s">
        <v>8992</v>
      </c>
      <c r="D2102" s="40" t="s">
        <v>10087</v>
      </c>
      <c r="E2102" s="38">
        <v>804393</v>
      </c>
      <c r="F2102" s="42" t="s">
        <v>8998</v>
      </c>
      <c r="G2102" s="38">
        <v>80439</v>
      </c>
      <c r="H2102" s="40" t="s">
        <v>9001</v>
      </c>
      <c r="I2102" s="40" t="s">
        <v>9002</v>
      </c>
      <c r="J2102" s="45" t="str">
        <f t="shared" si="32"/>
        <v/>
      </c>
    </row>
    <row r="2103" spans="1:10" x14ac:dyDescent="0.25">
      <c r="A2103" s="43">
        <v>44993</v>
      </c>
      <c r="B2103" s="40" t="s">
        <v>13094</v>
      </c>
      <c r="C2103" s="40" t="s">
        <v>8992</v>
      </c>
      <c r="D2103" s="40" t="s">
        <v>10087</v>
      </c>
      <c r="E2103" s="38">
        <v>318150</v>
      </c>
      <c r="F2103" s="42" t="s">
        <v>8998</v>
      </c>
      <c r="G2103" s="38">
        <v>31815</v>
      </c>
      <c r="H2103" s="40" t="s">
        <v>9001</v>
      </c>
      <c r="I2103" s="40" t="s">
        <v>9002</v>
      </c>
      <c r="J2103" s="45" t="str">
        <f t="shared" si="32"/>
        <v/>
      </c>
    </row>
    <row r="2104" spans="1:10" x14ac:dyDescent="0.25">
      <c r="A2104" s="43">
        <v>44993</v>
      </c>
      <c r="B2104" s="40" t="s">
        <v>13095</v>
      </c>
      <c r="C2104" s="40" t="s">
        <v>8992</v>
      </c>
      <c r="D2104" s="40" t="s">
        <v>10365</v>
      </c>
      <c r="E2104" s="38">
        <v>922445</v>
      </c>
      <c r="F2104" s="42" t="s">
        <v>8998</v>
      </c>
      <c r="G2104" s="38">
        <v>92245</v>
      </c>
      <c r="H2104" s="40" t="s">
        <v>9001</v>
      </c>
      <c r="I2104" s="40" t="s">
        <v>9002</v>
      </c>
      <c r="J2104" s="45" t="str">
        <f t="shared" si="32"/>
        <v/>
      </c>
    </row>
    <row r="2105" spans="1:10" x14ac:dyDescent="0.25">
      <c r="A2105" s="43">
        <v>44993</v>
      </c>
      <c r="B2105" s="40" t="s">
        <v>11106</v>
      </c>
      <c r="C2105" s="40" t="s">
        <v>8992</v>
      </c>
      <c r="D2105" s="40" t="s">
        <v>10365</v>
      </c>
      <c r="E2105" s="38">
        <v>530250</v>
      </c>
      <c r="F2105" s="42" t="s">
        <v>8998</v>
      </c>
      <c r="G2105" s="38">
        <v>53025</v>
      </c>
      <c r="H2105" s="40" t="s">
        <v>9001</v>
      </c>
      <c r="I2105" s="40" t="s">
        <v>9002</v>
      </c>
      <c r="J2105" s="45" t="str">
        <f t="shared" si="32"/>
        <v/>
      </c>
    </row>
    <row r="2106" spans="1:10" x14ac:dyDescent="0.25">
      <c r="A2106" s="43">
        <v>44993</v>
      </c>
      <c r="B2106" s="40" t="s">
        <v>11107</v>
      </c>
      <c r="C2106" s="40" t="s">
        <v>8992</v>
      </c>
      <c r="D2106" s="40" t="s">
        <v>9148</v>
      </c>
      <c r="E2106" s="38">
        <v>1292155</v>
      </c>
      <c r="F2106" s="42" t="s">
        <v>8998</v>
      </c>
      <c r="G2106" s="38">
        <v>129216</v>
      </c>
      <c r="H2106" s="40" t="s">
        <v>9001</v>
      </c>
      <c r="I2106" s="40" t="s">
        <v>9002</v>
      </c>
      <c r="J2106" s="45" t="str">
        <f t="shared" si="32"/>
        <v/>
      </c>
    </row>
    <row r="2107" spans="1:10" x14ac:dyDescent="0.25">
      <c r="A2107" s="43">
        <v>44993</v>
      </c>
      <c r="B2107" s="40" t="s">
        <v>11108</v>
      </c>
      <c r="C2107" s="40" t="s">
        <v>8992</v>
      </c>
      <c r="D2107" s="40" t="s">
        <v>13096</v>
      </c>
      <c r="E2107" s="38">
        <v>724353</v>
      </c>
      <c r="F2107" s="42" t="s">
        <v>8998</v>
      </c>
      <c r="G2107" s="38">
        <v>72435</v>
      </c>
      <c r="H2107" s="40" t="s">
        <v>9001</v>
      </c>
      <c r="I2107" s="40" t="s">
        <v>9002</v>
      </c>
      <c r="J2107" s="45" t="str">
        <f t="shared" si="32"/>
        <v/>
      </c>
    </row>
    <row r="2108" spans="1:10" x14ac:dyDescent="0.25">
      <c r="A2108" s="43">
        <v>44993</v>
      </c>
      <c r="B2108" s="40" t="s">
        <v>11109</v>
      </c>
      <c r="C2108" s="40" t="s">
        <v>8992</v>
      </c>
      <c r="D2108" s="40" t="s">
        <v>9154</v>
      </c>
      <c r="E2108" s="38">
        <v>1173355</v>
      </c>
      <c r="F2108" s="42" t="s">
        <v>8998</v>
      </c>
      <c r="G2108" s="38">
        <v>117336</v>
      </c>
      <c r="H2108" s="40" t="s">
        <v>9001</v>
      </c>
      <c r="I2108" s="40" t="s">
        <v>9002</v>
      </c>
      <c r="J2108" s="45" t="str">
        <f t="shared" si="32"/>
        <v/>
      </c>
    </row>
    <row r="2109" spans="1:10" x14ac:dyDescent="0.25">
      <c r="A2109" s="43">
        <v>44993</v>
      </c>
      <c r="B2109" s="40" t="s">
        <v>13102</v>
      </c>
      <c r="C2109" s="40" t="s">
        <v>8992</v>
      </c>
      <c r="D2109" s="40" t="s">
        <v>13103</v>
      </c>
      <c r="E2109" s="38">
        <v>1060500</v>
      </c>
      <c r="F2109" s="42" t="s">
        <v>8998</v>
      </c>
      <c r="G2109" s="38">
        <v>106050</v>
      </c>
      <c r="H2109" s="40" t="s">
        <v>9766</v>
      </c>
      <c r="I2109" s="40" t="s">
        <v>9767</v>
      </c>
      <c r="J2109" s="45" t="str">
        <f t="shared" si="32"/>
        <v/>
      </c>
    </row>
    <row r="2110" spans="1:10" x14ac:dyDescent="0.25">
      <c r="A2110" s="43">
        <v>44993</v>
      </c>
      <c r="B2110" s="40" t="s">
        <v>13104</v>
      </c>
      <c r="C2110" s="40" t="s">
        <v>8992</v>
      </c>
      <c r="D2110" s="40" t="s">
        <v>13105</v>
      </c>
      <c r="E2110" s="38">
        <v>1853080</v>
      </c>
      <c r="F2110" s="42" t="s">
        <v>8998</v>
      </c>
      <c r="G2110" s="38">
        <v>185308</v>
      </c>
      <c r="H2110" s="40" t="s">
        <v>10031</v>
      </c>
      <c r="I2110" s="40" t="s">
        <v>10032</v>
      </c>
      <c r="J2110" s="45" t="str">
        <f t="shared" si="32"/>
        <v/>
      </c>
    </row>
    <row r="2111" spans="1:10" x14ac:dyDescent="0.25">
      <c r="A2111" s="43">
        <v>44993</v>
      </c>
      <c r="B2111" s="40" t="s">
        <v>13106</v>
      </c>
      <c r="C2111" s="40" t="s">
        <v>8992</v>
      </c>
      <c r="D2111" s="40" t="s">
        <v>13107</v>
      </c>
      <c r="E2111" s="38">
        <v>584084</v>
      </c>
      <c r="F2111" s="42" t="s">
        <v>8998</v>
      </c>
      <c r="G2111" s="38">
        <v>58408</v>
      </c>
      <c r="H2111" s="40" t="s">
        <v>9001</v>
      </c>
      <c r="I2111" s="40" t="s">
        <v>9002</v>
      </c>
      <c r="J2111" s="45" t="str">
        <f t="shared" si="32"/>
        <v/>
      </c>
    </row>
    <row r="2112" spans="1:10" x14ac:dyDescent="0.25">
      <c r="A2112" s="43">
        <v>44993</v>
      </c>
      <c r="B2112" s="40" t="s">
        <v>13108</v>
      </c>
      <c r="C2112" s="40" t="s">
        <v>8992</v>
      </c>
      <c r="D2112" s="40" t="s">
        <v>9973</v>
      </c>
      <c r="E2112" s="38">
        <v>1100049</v>
      </c>
      <c r="F2112" s="42" t="s">
        <v>8998</v>
      </c>
      <c r="G2112" s="38">
        <v>110005</v>
      </c>
      <c r="H2112" s="40" t="s">
        <v>9001</v>
      </c>
      <c r="I2112" s="40" t="s">
        <v>9002</v>
      </c>
      <c r="J2112" s="45" t="str">
        <f t="shared" si="32"/>
        <v/>
      </c>
    </row>
    <row r="2113" spans="1:10" x14ac:dyDescent="0.25">
      <c r="A2113" s="43">
        <v>44993</v>
      </c>
      <c r="B2113" s="40" t="s">
        <v>13109</v>
      </c>
      <c r="C2113" s="40" t="s">
        <v>8992</v>
      </c>
      <c r="D2113" s="40" t="s">
        <v>9125</v>
      </c>
      <c r="E2113" s="38">
        <v>1167378</v>
      </c>
      <c r="F2113" s="42" t="s">
        <v>8998</v>
      </c>
      <c r="G2113" s="38">
        <v>116738</v>
      </c>
      <c r="H2113" s="40" t="s">
        <v>9001</v>
      </c>
      <c r="I2113" s="40" t="s">
        <v>9002</v>
      </c>
      <c r="J2113" s="45" t="str">
        <f t="shared" si="32"/>
        <v/>
      </c>
    </row>
    <row r="2114" spans="1:10" x14ac:dyDescent="0.25">
      <c r="A2114" s="43">
        <v>44993</v>
      </c>
      <c r="B2114" s="40" t="s">
        <v>13110</v>
      </c>
      <c r="C2114" s="40" t="s">
        <v>8992</v>
      </c>
      <c r="D2114" s="40" t="s">
        <v>9127</v>
      </c>
      <c r="E2114" s="38">
        <v>1061211</v>
      </c>
      <c r="F2114" s="42" t="s">
        <v>8998</v>
      </c>
      <c r="G2114" s="38">
        <v>106121</v>
      </c>
      <c r="H2114" s="40" t="s">
        <v>9001</v>
      </c>
      <c r="I2114" s="40" t="s">
        <v>9002</v>
      </c>
      <c r="J2114" s="45" t="str">
        <f t="shared" si="32"/>
        <v/>
      </c>
    </row>
    <row r="2115" spans="1:10" x14ac:dyDescent="0.25">
      <c r="A2115" s="43">
        <v>44993</v>
      </c>
      <c r="B2115" s="40" t="s">
        <v>13111</v>
      </c>
      <c r="C2115" s="40" t="s">
        <v>8992</v>
      </c>
      <c r="D2115" s="40" t="s">
        <v>9758</v>
      </c>
      <c r="E2115" s="38">
        <v>2519900</v>
      </c>
      <c r="F2115" s="42" t="s">
        <v>8998</v>
      </c>
      <c r="G2115" s="38">
        <v>251990</v>
      </c>
      <c r="H2115" s="40" t="s">
        <v>9558</v>
      </c>
      <c r="I2115" s="40" t="s">
        <v>9559</v>
      </c>
      <c r="J2115" s="45" t="str">
        <f t="shared" si="32"/>
        <v/>
      </c>
    </row>
    <row r="2116" spans="1:10" x14ac:dyDescent="0.25">
      <c r="A2116" s="43">
        <v>44993</v>
      </c>
      <c r="B2116" s="40" t="s">
        <v>13112</v>
      </c>
      <c r="C2116" s="40" t="s">
        <v>8992</v>
      </c>
      <c r="D2116" s="40" t="s">
        <v>13113</v>
      </c>
      <c r="E2116" s="38">
        <v>333174</v>
      </c>
      <c r="F2116" s="42" t="s">
        <v>8998</v>
      </c>
      <c r="G2116" s="38">
        <v>33317</v>
      </c>
      <c r="H2116" s="40" t="s">
        <v>9001</v>
      </c>
      <c r="I2116" s="40" t="s">
        <v>9002</v>
      </c>
      <c r="J2116" s="45" t="str">
        <f t="shared" si="32"/>
        <v/>
      </c>
    </row>
    <row r="2117" spans="1:10" x14ac:dyDescent="0.25">
      <c r="A2117" s="43">
        <v>44993</v>
      </c>
      <c r="B2117" s="40" t="s">
        <v>13114</v>
      </c>
      <c r="C2117" s="40" t="s">
        <v>8992</v>
      </c>
      <c r="D2117" s="40" t="s">
        <v>9281</v>
      </c>
      <c r="E2117" s="38">
        <v>804393</v>
      </c>
      <c r="F2117" s="42" t="s">
        <v>8998</v>
      </c>
      <c r="G2117" s="38">
        <v>80439</v>
      </c>
      <c r="H2117" s="40" t="s">
        <v>9001</v>
      </c>
      <c r="I2117" s="40" t="s">
        <v>9002</v>
      </c>
      <c r="J2117" s="45" t="str">
        <f t="shared" ref="J2117:J2180" si="33">IF(E2117&lt;0,"ht","")</f>
        <v/>
      </c>
    </row>
    <row r="2118" spans="1:10" x14ac:dyDescent="0.25">
      <c r="A2118" s="43">
        <v>44993</v>
      </c>
      <c r="B2118" s="40" t="s">
        <v>13115</v>
      </c>
      <c r="C2118" s="40" t="s">
        <v>8992</v>
      </c>
      <c r="D2118" s="40" t="s">
        <v>13116</v>
      </c>
      <c r="E2118" s="38">
        <v>1289600</v>
      </c>
      <c r="F2118" s="42" t="s">
        <v>8998</v>
      </c>
      <c r="G2118" s="38">
        <v>128960</v>
      </c>
      <c r="H2118" s="40" t="s">
        <v>9278</v>
      </c>
      <c r="I2118" s="40" t="s">
        <v>9279</v>
      </c>
      <c r="J2118" s="45" t="str">
        <f t="shared" si="33"/>
        <v/>
      </c>
    </row>
    <row r="2119" spans="1:10" x14ac:dyDescent="0.25">
      <c r="A2119" s="43">
        <v>44993</v>
      </c>
      <c r="B2119" s="40" t="s">
        <v>13117</v>
      </c>
      <c r="C2119" s="40" t="s">
        <v>8992</v>
      </c>
      <c r="D2119" s="40" t="s">
        <v>13118</v>
      </c>
      <c r="E2119" s="38">
        <v>2579200</v>
      </c>
      <c r="F2119" s="42" t="s">
        <v>8998</v>
      </c>
      <c r="G2119" s="38">
        <v>257920</v>
      </c>
      <c r="H2119" s="40" t="s">
        <v>9179</v>
      </c>
      <c r="I2119" s="40" t="s">
        <v>9180</v>
      </c>
      <c r="J2119" s="45" t="str">
        <f t="shared" si="33"/>
        <v/>
      </c>
    </row>
    <row r="2120" spans="1:10" x14ac:dyDescent="0.25">
      <c r="A2120" s="43">
        <v>44993</v>
      </c>
      <c r="B2120" s="40" t="s">
        <v>13119</v>
      </c>
      <c r="C2120" s="40" t="s">
        <v>8992</v>
      </c>
      <c r="D2120" s="40" t="s">
        <v>9176</v>
      </c>
      <c r="E2120" s="38">
        <v>1392489</v>
      </c>
      <c r="F2120" s="42" t="s">
        <v>8998</v>
      </c>
      <c r="G2120" s="38">
        <v>139249</v>
      </c>
      <c r="H2120" s="40" t="s">
        <v>9001</v>
      </c>
      <c r="I2120" s="40" t="s">
        <v>9002</v>
      </c>
      <c r="J2120" s="45" t="str">
        <f t="shared" si="33"/>
        <v/>
      </c>
    </row>
    <row r="2121" spans="1:10" x14ac:dyDescent="0.25">
      <c r="A2121" s="43">
        <v>44993</v>
      </c>
      <c r="B2121" s="40" t="s">
        <v>13120</v>
      </c>
      <c r="C2121" s="40" t="s">
        <v>8992</v>
      </c>
      <c r="D2121" s="40" t="s">
        <v>13121</v>
      </c>
      <c r="E2121" s="38">
        <v>3043740</v>
      </c>
      <c r="F2121" s="42" t="s">
        <v>8998</v>
      </c>
      <c r="G2121" s="38">
        <v>304374</v>
      </c>
      <c r="H2121" s="40" t="s">
        <v>9394</v>
      </c>
      <c r="I2121" s="40" t="s">
        <v>9395</v>
      </c>
      <c r="J2121" s="45" t="str">
        <f t="shared" si="33"/>
        <v/>
      </c>
    </row>
    <row r="2122" spans="1:10" x14ac:dyDescent="0.25">
      <c r="A2122" s="43">
        <v>44993</v>
      </c>
      <c r="B2122" s="40" t="s">
        <v>11852</v>
      </c>
      <c r="C2122" s="40" t="s">
        <v>8992</v>
      </c>
      <c r="D2122" s="40" t="s">
        <v>13129</v>
      </c>
      <c r="E2122" s="38">
        <v>1081500</v>
      </c>
      <c r="F2122" s="42" t="s">
        <v>8998</v>
      </c>
      <c r="G2122" s="38">
        <v>108150</v>
      </c>
      <c r="H2122" s="40" t="s">
        <v>9607</v>
      </c>
      <c r="I2122" s="40" t="s">
        <v>9608</v>
      </c>
      <c r="J2122" s="45" t="str">
        <f t="shared" si="33"/>
        <v/>
      </c>
    </row>
    <row r="2123" spans="1:10" x14ac:dyDescent="0.25">
      <c r="A2123" s="43">
        <v>44993</v>
      </c>
      <c r="B2123" s="40" t="s">
        <v>11114</v>
      </c>
      <c r="C2123" s="40" t="s">
        <v>8992</v>
      </c>
      <c r="D2123" s="40" t="s">
        <v>9666</v>
      </c>
      <c r="E2123" s="38">
        <v>1441965</v>
      </c>
      <c r="F2123" s="42" t="s">
        <v>8998</v>
      </c>
      <c r="G2123" s="38">
        <v>144197</v>
      </c>
      <c r="H2123" s="40" t="s">
        <v>9284</v>
      </c>
      <c r="I2123" s="40" t="s">
        <v>9285</v>
      </c>
      <c r="J2123" s="45" t="str">
        <f t="shared" si="33"/>
        <v/>
      </c>
    </row>
    <row r="2124" spans="1:10" x14ac:dyDescent="0.25">
      <c r="A2124" s="43">
        <v>44993</v>
      </c>
      <c r="B2124" s="40" t="s">
        <v>13130</v>
      </c>
      <c r="C2124" s="40" t="s">
        <v>8992</v>
      </c>
      <c r="D2124" s="40" t="s">
        <v>13131</v>
      </c>
      <c r="E2124" s="38">
        <v>333174</v>
      </c>
      <c r="F2124" s="42" t="s">
        <v>8998</v>
      </c>
      <c r="G2124" s="38">
        <v>33317</v>
      </c>
      <c r="H2124" s="40" t="s">
        <v>11446</v>
      </c>
      <c r="I2124" s="40" t="s">
        <v>11447</v>
      </c>
      <c r="J2124" s="45" t="str">
        <f t="shared" si="33"/>
        <v/>
      </c>
    </row>
    <row r="2125" spans="1:10" x14ac:dyDescent="0.25">
      <c r="A2125" s="43">
        <v>44993</v>
      </c>
      <c r="B2125" s="40" t="s">
        <v>11115</v>
      </c>
      <c r="C2125" s="40" t="s">
        <v>8992</v>
      </c>
      <c r="D2125" s="40" t="s">
        <v>13132</v>
      </c>
      <c r="E2125" s="38">
        <v>2073065</v>
      </c>
      <c r="F2125" s="42" t="s">
        <v>8998</v>
      </c>
      <c r="G2125" s="38">
        <v>207307</v>
      </c>
      <c r="H2125" s="40" t="s">
        <v>9619</v>
      </c>
      <c r="I2125" s="40" t="s">
        <v>9620</v>
      </c>
      <c r="J2125" s="45" t="str">
        <f t="shared" si="33"/>
        <v/>
      </c>
    </row>
    <row r="2126" spans="1:10" x14ac:dyDescent="0.25">
      <c r="A2126" s="43">
        <v>44993</v>
      </c>
      <c r="B2126" s="40" t="s">
        <v>11853</v>
      </c>
      <c r="C2126" s="40" t="s">
        <v>8992</v>
      </c>
      <c r="D2126" s="40" t="s">
        <v>13133</v>
      </c>
      <c r="E2126" s="38">
        <v>2619240</v>
      </c>
      <c r="F2126" s="42" t="s">
        <v>8998</v>
      </c>
      <c r="G2126" s="38">
        <v>261924</v>
      </c>
      <c r="H2126" s="40" t="s">
        <v>10320</v>
      </c>
      <c r="I2126" s="40" t="s">
        <v>10321</v>
      </c>
      <c r="J2126" s="45" t="str">
        <f t="shared" si="33"/>
        <v/>
      </c>
    </row>
    <row r="2127" spans="1:10" x14ac:dyDescent="0.25">
      <c r="A2127" s="43">
        <v>44993</v>
      </c>
      <c r="B2127" s="40" t="s">
        <v>13134</v>
      </c>
      <c r="C2127" s="40" t="s">
        <v>8992</v>
      </c>
      <c r="D2127" s="40" t="s">
        <v>13135</v>
      </c>
      <c r="E2127" s="38">
        <v>13158870</v>
      </c>
      <c r="F2127" s="42" t="s">
        <v>8998</v>
      </c>
      <c r="G2127" s="38">
        <v>1315887</v>
      </c>
      <c r="H2127" s="40" t="s">
        <v>9601</v>
      </c>
      <c r="I2127" s="40" t="s">
        <v>9602</v>
      </c>
      <c r="J2127" s="45" t="str">
        <f t="shared" si="33"/>
        <v/>
      </c>
    </row>
    <row r="2128" spans="1:10" x14ac:dyDescent="0.25">
      <c r="A2128" s="43">
        <v>44993</v>
      </c>
      <c r="B2128" s="40" t="s">
        <v>13136</v>
      </c>
      <c r="C2128" s="40" t="s">
        <v>8992</v>
      </c>
      <c r="D2128" s="40" t="s">
        <v>13137</v>
      </c>
      <c r="E2128" s="38">
        <v>3035550</v>
      </c>
      <c r="F2128" s="42" t="s">
        <v>8998</v>
      </c>
      <c r="G2128" s="38">
        <v>303555</v>
      </c>
      <c r="H2128" s="40" t="s">
        <v>9635</v>
      </c>
      <c r="I2128" s="40" t="s">
        <v>9636</v>
      </c>
      <c r="J2128" s="45" t="str">
        <f t="shared" si="33"/>
        <v/>
      </c>
    </row>
    <row r="2129" spans="1:10" x14ac:dyDescent="0.25">
      <c r="A2129" s="43">
        <v>44993</v>
      </c>
      <c r="B2129" s="40" t="s">
        <v>13138</v>
      </c>
      <c r="C2129" s="40" t="s">
        <v>8992</v>
      </c>
      <c r="D2129" s="40" t="s">
        <v>13139</v>
      </c>
      <c r="E2129" s="38">
        <v>555290</v>
      </c>
      <c r="F2129" s="42" t="s">
        <v>8998</v>
      </c>
      <c r="G2129" s="38">
        <v>55529</v>
      </c>
      <c r="H2129" s="40" t="s">
        <v>9631</v>
      </c>
      <c r="I2129" s="40" t="s">
        <v>9632</v>
      </c>
      <c r="J2129" s="45" t="str">
        <f t="shared" si="33"/>
        <v/>
      </c>
    </row>
    <row r="2130" spans="1:10" x14ac:dyDescent="0.25">
      <c r="A2130" s="43">
        <v>44993</v>
      </c>
      <c r="B2130" s="40" t="s">
        <v>13140</v>
      </c>
      <c r="C2130" s="40" t="s">
        <v>8992</v>
      </c>
      <c r="D2130" s="40" t="s">
        <v>13141</v>
      </c>
      <c r="E2130" s="38">
        <v>6071100</v>
      </c>
      <c r="F2130" s="42" t="s">
        <v>8998</v>
      </c>
      <c r="G2130" s="38">
        <v>607110</v>
      </c>
      <c r="H2130" s="40" t="s">
        <v>9649</v>
      </c>
      <c r="I2130" s="40" t="s">
        <v>9650</v>
      </c>
      <c r="J2130" s="45" t="str">
        <f t="shared" si="33"/>
        <v/>
      </c>
    </row>
    <row r="2131" spans="1:10" x14ac:dyDescent="0.25">
      <c r="A2131" s="43">
        <v>44993</v>
      </c>
      <c r="B2131" s="40" t="s">
        <v>13142</v>
      </c>
      <c r="C2131" s="40" t="s">
        <v>8992</v>
      </c>
      <c r="D2131" s="40" t="s">
        <v>13143</v>
      </c>
      <c r="E2131" s="38">
        <v>1979555</v>
      </c>
      <c r="F2131" s="42" t="s">
        <v>8998</v>
      </c>
      <c r="G2131" s="38">
        <v>197956</v>
      </c>
      <c r="H2131" s="40" t="s">
        <v>9625</v>
      </c>
      <c r="I2131" s="40" t="s">
        <v>9626</v>
      </c>
      <c r="J2131" s="45" t="str">
        <f t="shared" si="33"/>
        <v/>
      </c>
    </row>
    <row r="2132" spans="1:10" x14ac:dyDescent="0.25">
      <c r="A2132" s="43">
        <v>44993</v>
      </c>
      <c r="B2132" s="40" t="s">
        <v>13144</v>
      </c>
      <c r="C2132" s="40" t="s">
        <v>8992</v>
      </c>
      <c r="D2132" s="40" t="s">
        <v>13145</v>
      </c>
      <c r="E2132" s="38">
        <v>922445</v>
      </c>
      <c r="F2132" s="42" t="s">
        <v>8998</v>
      </c>
      <c r="G2132" s="38">
        <v>92245</v>
      </c>
      <c r="H2132" s="40" t="s">
        <v>9607</v>
      </c>
      <c r="I2132" s="40" t="s">
        <v>9608</v>
      </c>
      <c r="J2132" s="45" t="str">
        <f t="shared" si="33"/>
        <v/>
      </c>
    </row>
    <row r="2133" spans="1:10" x14ac:dyDescent="0.25">
      <c r="A2133" s="43">
        <v>44994</v>
      </c>
      <c r="B2133" s="40" t="s">
        <v>9490</v>
      </c>
      <c r="C2133" s="40" t="s">
        <v>10282</v>
      </c>
      <c r="D2133" s="40" t="s">
        <v>8994</v>
      </c>
      <c r="E2133" s="38">
        <v>-579059</v>
      </c>
      <c r="F2133" s="42" t="s">
        <v>8998</v>
      </c>
      <c r="G2133" s="38">
        <v>-57906</v>
      </c>
      <c r="H2133" s="40" t="s">
        <v>9649</v>
      </c>
      <c r="I2133" s="40" t="s">
        <v>9650</v>
      </c>
      <c r="J2133" s="45" t="str">
        <f t="shared" si="33"/>
        <v>ht</v>
      </c>
    </row>
    <row r="2134" spans="1:10" x14ac:dyDescent="0.25">
      <c r="A2134" s="43">
        <v>44994</v>
      </c>
      <c r="B2134" s="40" t="s">
        <v>12593</v>
      </c>
      <c r="C2134" s="40" t="s">
        <v>9443</v>
      </c>
      <c r="D2134" s="40" t="s">
        <v>13146</v>
      </c>
      <c r="E2134" s="38">
        <v>-796468</v>
      </c>
      <c r="F2134" s="42" t="s">
        <v>8998</v>
      </c>
      <c r="G2134" s="38">
        <v>-79647</v>
      </c>
      <c r="H2134" s="40" t="s">
        <v>9001</v>
      </c>
      <c r="I2134" s="40" t="s">
        <v>9002</v>
      </c>
      <c r="J2134" s="45" t="str">
        <f t="shared" si="33"/>
        <v>ht</v>
      </c>
    </row>
    <row r="2135" spans="1:10" x14ac:dyDescent="0.25">
      <c r="A2135" s="43">
        <v>44994</v>
      </c>
      <c r="B2135" s="40" t="s">
        <v>12594</v>
      </c>
      <c r="C2135" s="40" t="s">
        <v>9443</v>
      </c>
      <c r="D2135" s="40" t="s">
        <v>13147</v>
      </c>
      <c r="E2135" s="38">
        <v>-212100</v>
      </c>
      <c r="F2135" s="42" t="s">
        <v>8998</v>
      </c>
      <c r="G2135" s="38">
        <v>-21210</v>
      </c>
      <c r="H2135" s="40" t="s">
        <v>9814</v>
      </c>
      <c r="I2135" s="40" t="s">
        <v>9815</v>
      </c>
      <c r="J2135" s="45" t="str">
        <f t="shared" si="33"/>
        <v>ht</v>
      </c>
    </row>
    <row r="2136" spans="1:10" x14ac:dyDescent="0.25">
      <c r="A2136" s="43">
        <v>44994</v>
      </c>
      <c r="B2136" s="40" t="s">
        <v>12595</v>
      </c>
      <c r="C2136" s="40" t="s">
        <v>9443</v>
      </c>
      <c r="D2136" s="40" t="s">
        <v>13148</v>
      </c>
      <c r="E2136" s="38">
        <v>-111058</v>
      </c>
      <c r="F2136" s="42" t="s">
        <v>8998</v>
      </c>
      <c r="G2136" s="38">
        <v>-11106</v>
      </c>
      <c r="H2136" s="40" t="s">
        <v>9001</v>
      </c>
      <c r="I2136" s="40" t="s">
        <v>9002</v>
      </c>
      <c r="J2136" s="45" t="str">
        <f t="shared" si="33"/>
        <v>ht</v>
      </c>
    </row>
    <row r="2137" spans="1:10" x14ac:dyDescent="0.25">
      <c r="A2137" s="43">
        <v>44994</v>
      </c>
      <c r="B2137" s="40" t="s">
        <v>13152</v>
      </c>
      <c r="C2137" s="40" t="s">
        <v>8992</v>
      </c>
      <c r="D2137" s="40" t="s">
        <v>13153</v>
      </c>
      <c r="E2137" s="38">
        <v>618065</v>
      </c>
      <c r="F2137" s="42" t="s">
        <v>8998</v>
      </c>
      <c r="G2137" s="38">
        <v>61807</v>
      </c>
      <c r="H2137" s="40" t="s">
        <v>9001</v>
      </c>
      <c r="I2137" s="40" t="s">
        <v>9002</v>
      </c>
      <c r="J2137" s="45" t="str">
        <f t="shared" si="33"/>
        <v/>
      </c>
    </row>
    <row r="2138" spans="1:10" x14ac:dyDescent="0.25">
      <c r="A2138" s="43">
        <v>44994</v>
      </c>
      <c r="B2138" s="40" t="s">
        <v>13155</v>
      </c>
      <c r="C2138" s="40" t="s">
        <v>8992</v>
      </c>
      <c r="D2138" s="40" t="s">
        <v>10573</v>
      </c>
      <c r="E2138" s="38">
        <v>583689</v>
      </c>
      <c r="F2138" s="42" t="s">
        <v>8998</v>
      </c>
      <c r="G2138" s="38">
        <v>58369</v>
      </c>
      <c r="H2138" s="40" t="s">
        <v>9001</v>
      </c>
      <c r="I2138" s="40" t="s">
        <v>9002</v>
      </c>
      <c r="J2138" s="45" t="str">
        <f t="shared" si="33"/>
        <v/>
      </c>
    </row>
    <row r="2139" spans="1:10" x14ac:dyDescent="0.25">
      <c r="A2139" s="43">
        <v>44994</v>
      </c>
      <c r="B2139" s="40" t="s">
        <v>11997</v>
      </c>
      <c r="C2139" s="40" t="s">
        <v>8992</v>
      </c>
      <c r="D2139" s="40" t="s">
        <v>9867</v>
      </c>
      <c r="E2139" s="38">
        <v>809438</v>
      </c>
      <c r="F2139" s="42" t="s">
        <v>8998</v>
      </c>
      <c r="G2139" s="38">
        <v>80944</v>
      </c>
      <c r="H2139" s="40" t="s">
        <v>9001</v>
      </c>
      <c r="I2139" s="40" t="s">
        <v>9002</v>
      </c>
      <c r="J2139" s="45" t="str">
        <f t="shared" si="33"/>
        <v/>
      </c>
    </row>
    <row r="2140" spans="1:10" x14ac:dyDescent="0.25">
      <c r="A2140" s="43">
        <v>44994</v>
      </c>
      <c r="B2140" s="40" t="s">
        <v>13156</v>
      </c>
      <c r="C2140" s="40" t="s">
        <v>8992</v>
      </c>
      <c r="D2140" s="40" t="s">
        <v>9929</v>
      </c>
      <c r="E2140" s="38">
        <v>1289600</v>
      </c>
      <c r="F2140" s="42" t="s">
        <v>8998</v>
      </c>
      <c r="G2140" s="38">
        <v>128960</v>
      </c>
      <c r="H2140" s="40" t="s">
        <v>9001</v>
      </c>
      <c r="I2140" s="40" t="s">
        <v>9002</v>
      </c>
      <c r="J2140" s="45" t="str">
        <f t="shared" si="33"/>
        <v/>
      </c>
    </row>
    <row r="2141" spans="1:10" x14ac:dyDescent="0.25">
      <c r="A2141" s="43">
        <v>44994</v>
      </c>
      <c r="B2141" s="40" t="s">
        <v>13157</v>
      </c>
      <c r="C2141" s="40" t="s">
        <v>8992</v>
      </c>
      <c r="D2141" s="40" t="s">
        <v>11355</v>
      </c>
      <c r="E2141" s="38">
        <v>2209456</v>
      </c>
      <c r="F2141" s="42" t="s">
        <v>8998</v>
      </c>
      <c r="G2141" s="38">
        <v>220946</v>
      </c>
      <c r="H2141" s="40" t="s">
        <v>9406</v>
      </c>
      <c r="I2141" s="40" t="s">
        <v>9407</v>
      </c>
      <c r="J2141" s="45" t="str">
        <f t="shared" si="33"/>
        <v/>
      </c>
    </row>
    <row r="2142" spans="1:10" x14ac:dyDescent="0.25">
      <c r="A2142" s="43">
        <v>44994</v>
      </c>
      <c r="B2142" s="40" t="s">
        <v>13158</v>
      </c>
      <c r="C2142" s="40" t="s">
        <v>8992</v>
      </c>
      <c r="D2142" s="40" t="s">
        <v>13159</v>
      </c>
      <c r="E2142" s="38">
        <v>2426790</v>
      </c>
      <c r="F2142" s="42" t="s">
        <v>8998</v>
      </c>
      <c r="G2142" s="38">
        <v>242679</v>
      </c>
      <c r="H2142" s="40" t="s">
        <v>9197</v>
      </c>
      <c r="I2142" s="40" t="s">
        <v>9198</v>
      </c>
      <c r="J2142" s="45" t="str">
        <f t="shared" si="33"/>
        <v/>
      </c>
    </row>
    <row r="2143" spans="1:10" x14ac:dyDescent="0.25">
      <c r="A2143" s="43">
        <v>44994</v>
      </c>
      <c r="B2143" s="40" t="s">
        <v>13160</v>
      </c>
      <c r="C2143" s="40" t="s">
        <v>8992</v>
      </c>
      <c r="D2143" s="40" t="s">
        <v>11357</v>
      </c>
      <c r="E2143" s="38">
        <v>634266</v>
      </c>
      <c r="F2143" s="42" t="s">
        <v>8998</v>
      </c>
      <c r="G2143" s="38">
        <v>63427</v>
      </c>
      <c r="H2143" s="40" t="s">
        <v>9001</v>
      </c>
      <c r="I2143" s="40" t="s">
        <v>9002</v>
      </c>
      <c r="J2143" s="45" t="str">
        <f t="shared" si="33"/>
        <v/>
      </c>
    </row>
    <row r="2144" spans="1:10" x14ac:dyDescent="0.25">
      <c r="A2144" s="43">
        <v>44994</v>
      </c>
      <c r="B2144" s="40" t="s">
        <v>13174</v>
      </c>
      <c r="C2144" s="40" t="s">
        <v>8992</v>
      </c>
      <c r="D2144" s="40" t="s">
        <v>10355</v>
      </c>
      <c r="E2144" s="38">
        <v>318150</v>
      </c>
      <c r="F2144" s="42" t="s">
        <v>8998</v>
      </c>
      <c r="G2144" s="38">
        <v>31815</v>
      </c>
      <c r="H2144" s="40" t="s">
        <v>9001</v>
      </c>
      <c r="I2144" s="40" t="s">
        <v>9002</v>
      </c>
      <c r="J2144" s="45" t="str">
        <f t="shared" si="33"/>
        <v/>
      </c>
    </row>
    <row r="2145" spans="1:10" x14ac:dyDescent="0.25">
      <c r="A2145" s="43">
        <v>44994</v>
      </c>
      <c r="B2145" s="40" t="s">
        <v>13175</v>
      </c>
      <c r="C2145" s="40" t="s">
        <v>8992</v>
      </c>
      <c r="D2145" s="40" t="s">
        <v>10355</v>
      </c>
      <c r="E2145" s="38">
        <v>644960</v>
      </c>
      <c r="F2145" s="42" t="s">
        <v>8998</v>
      </c>
      <c r="G2145" s="38">
        <v>64496</v>
      </c>
      <c r="H2145" s="40" t="s">
        <v>9001</v>
      </c>
      <c r="I2145" s="40" t="s">
        <v>9002</v>
      </c>
      <c r="J2145" s="45" t="str">
        <f t="shared" si="33"/>
        <v/>
      </c>
    </row>
    <row r="2146" spans="1:10" x14ac:dyDescent="0.25">
      <c r="A2146" s="43">
        <v>44994</v>
      </c>
      <c r="B2146" s="40" t="s">
        <v>13176</v>
      </c>
      <c r="C2146" s="40" t="s">
        <v>8992</v>
      </c>
      <c r="D2146" s="40" t="s">
        <v>10228</v>
      </c>
      <c r="E2146" s="38">
        <v>700329</v>
      </c>
      <c r="F2146" s="42" t="s">
        <v>8998</v>
      </c>
      <c r="G2146" s="38">
        <v>70033</v>
      </c>
      <c r="H2146" s="40" t="s">
        <v>9001</v>
      </c>
      <c r="I2146" s="40" t="s">
        <v>9002</v>
      </c>
      <c r="J2146" s="45" t="str">
        <f t="shared" si="33"/>
        <v/>
      </c>
    </row>
    <row r="2147" spans="1:10" x14ac:dyDescent="0.25">
      <c r="A2147" s="43">
        <v>44994</v>
      </c>
      <c r="B2147" s="40" t="s">
        <v>13177</v>
      </c>
      <c r="C2147" s="40" t="s">
        <v>8992</v>
      </c>
      <c r="D2147" s="40" t="s">
        <v>10222</v>
      </c>
      <c r="E2147" s="38">
        <v>1009980</v>
      </c>
      <c r="F2147" s="42" t="s">
        <v>8998</v>
      </c>
      <c r="G2147" s="38">
        <v>100998</v>
      </c>
      <c r="H2147" s="40" t="s">
        <v>9001</v>
      </c>
      <c r="I2147" s="40" t="s">
        <v>9002</v>
      </c>
      <c r="J2147" s="45" t="str">
        <f t="shared" si="33"/>
        <v/>
      </c>
    </row>
    <row r="2148" spans="1:10" x14ac:dyDescent="0.25">
      <c r="A2148" s="43">
        <v>44994</v>
      </c>
      <c r="B2148" s="40" t="s">
        <v>13178</v>
      </c>
      <c r="C2148" s="40" t="s">
        <v>8992</v>
      </c>
      <c r="D2148" s="40" t="s">
        <v>10242</v>
      </c>
      <c r="E2148" s="38">
        <v>775583</v>
      </c>
      <c r="F2148" s="42" t="s">
        <v>8998</v>
      </c>
      <c r="G2148" s="38">
        <v>77558</v>
      </c>
      <c r="H2148" s="40" t="s">
        <v>9001</v>
      </c>
      <c r="I2148" s="40" t="s">
        <v>9002</v>
      </c>
      <c r="J2148" s="45" t="str">
        <f t="shared" si="33"/>
        <v/>
      </c>
    </row>
    <row r="2149" spans="1:10" x14ac:dyDescent="0.25">
      <c r="A2149" s="43">
        <v>44994</v>
      </c>
      <c r="B2149" s="40" t="s">
        <v>13179</v>
      </c>
      <c r="C2149" s="40" t="s">
        <v>8992</v>
      </c>
      <c r="D2149" s="40" t="s">
        <v>10240</v>
      </c>
      <c r="E2149" s="38">
        <v>551250</v>
      </c>
      <c r="F2149" s="42" t="s">
        <v>8998</v>
      </c>
      <c r="G2149" s="38">
        <v>55125</v>
      </c>
      <c r="H2149" s="40" t="s">
        <v>9001</v>
      </c>
      <c r="I2149" s="40" t="s">
        <v>9002</v>
      </c>
      <c r="J2149" s="45" t="str">
        <f t="shared" si="33"/>
        <v/>
      </c>
    </row>
    <row r="2150" spans="1:10" x14ac:dyDescent="0.25">
      <c r="A2150" s="43">
        <v>44994</v>
      </c>
      <c r="B2150" s="40" t="s">
        <v>13180</v>
      </c>
      <c r="C2150" s="40" t="s">
        <v>8992</v>
      </c>
      <c r="D2150" s="40" t="s">
        <v>10244</v>
      </c>
      <c r="E2150" s="38">
        <v>619888</v>
      </c>
      <c r="F2150" s="42" t="s">
        <v>8998</v>
      </c>
      <c r="G2150" s="38">
        <v>61989</v>
      </c>
      <c r="H2150" s="40" t="s">
        <v>9001</v>
      </c>
      <c r="I2150" s="40" t="s">
        <v>9002</v>
      </c>
      <c r="J2150" s="45" t="str">
        <f t="shared" si="33"/>
        <v/>
      </c>
    </row>
    <row r="2151" spans="1:10" x14ac:dyDescent="0.25">
      <c r="A2151" s="43">
        <v>44994</v>
      </c>
      <c r="B2151" s="40" t="s">
        <v>13181</v>
      </c>
      <c r="C2151" s="40" t="s">
        <v>8992</v>
      </c>
      <c r="D2151" s="40" t="s">
        <v>10691</v>
      </c>
      <c r="E2151" s="38">
        <v>1884930</v>
      </c>
      <c r="F2151" s="42" t="s">
        <v>8998</v>
      </c>
      <c r="G2151" s="38">
        <v>188493</v>
      </c>
      <c r="H2151" s="40" t="s">
        <v>9183</v>
      </c>
      <c r="I2151" s="40" t="s">
        <v>9184</v>
      </c>
      <c r="J2151" s="45" t="str">
        <f t="shared" si="33"/>
        <v/>
      </c>
    </row>
    <row r="2152" spans="1:10" x14ac:dyDescent="0.25">
      <c r="A2152" s="43">
        <v>44994</v>
      </c>
      <c r="B2152" s="40" t="s">
        <v>13183</v>
      </c>
      <c r="C2152" s="40" t="s">
        <v>8992</v>
      </c>
      <c r="D2152" s="40" t="s">
        <v>9016</v>
      </c>
      <c r="E2152" s="38">
        <v>1313207</v>
      </c>
      <c r="F2152" s="42" t="s">
        <v>8998</v>
      </c>
      <c r="G2152" s="38">
        <v>131321</v>
      </c>
      <c r="H2152" s="40" t="s">
        <v>9001</v>
      </c>
      <c r="I2152" s="40" t="s">
        <v>9002</v>
      </c>
      <c r="J2152" s="45" t="str">
        <f t="shared" si="33"/>
        <v/>
      </c>
    </row>
    <row r="2153" spans="1:10" x14ac:dyDescent="0.25">
      <c r="A2153" s="43">
        <v>44994</v>
      </c>
      <c r="B2153" s="40" t="s">
        <v>13184</v>
      </c>
      <c r="C2153" s="40" t="s">
        <v>8992</v>
      </c>
      <c r="D2153" s="40" t="s">
        <v>13185</v>
      </c>
      <c r="E2153" s="38">
        <v>1662516</v>
      </c>
      <c r="F2153" s="42" t="s">
        <v>8998</v>
      </c>
      <c r="G2153" s="38">
        <v>166252</v>
      </c>
      <c r="H2153" s="40" t="s">
        <v>9001</v>
      </c>
      <c r="I2153" s="40" t="s">
        <v>9002</v>
      </c>
      <c r="J2153" s="45" t="str">
        <f t="shared" si="33"/>
        <v/>
      </c>
    </row>
    <row r="2154" spans="1:10" x14ac:dyDescent="0.25">
      <c r="A2154" s="43">
        <v>44994</v>
      </c>
      <c r="B2154" s="40" t="s">
        <v>13186</v>
      </c>
      <c r="C2154" s="40" t="s">
        <v>8992</v>
      </c>
      <c r="D2154" s="40" t="s">
        <v>13185</v>
      </c>
      <c r="E2154" s="38">
        <v>861000</v>
      </c>
      <c r="F2154" s="42" t="s">
        <v>8998</v>
      </c>
      <c r="G2154" s="38">
        <v>86100</v>
      </c>
      <c r="H2154" s="40" t="s">
        <v>9001</v>
      </c>
      <c r="I2154" s="40" t="s">
        <v>9002</v>
      </c>
      <c r="J2154" s="45" t="str">
        <f t="shared" si="33"/>
        <v/>
      </c>
    </row>
    <row r="2155" spans="1:10" x14ac:dyDescent="0.25">
      <c r="A2155" s="43">
        <v>44994</v>
      </c>
      <c r="B2155" s="40" t="s">
        <v>13187</v>
      </c>
      <c r="C2155" s="40" t="s">
        <v>8992</v>
      </c>
      <c r="D2155" s="40" t="s">
        <v>13188</v>
      </c>
      <c r="E2155" s="38">
        <v>1924970</v>
      </c>
      <c r="F2155" s="42" t="s">
        <v>8998</v>
      </c>
      <c r="G2155" s="38">
        <v>192497</v>
      </c>
      <c r="H2155" s="40" t="s">
        <v>10376</v>
      </c>
      <c r="I2155" s="40" t="s">
        <v>10377</v>
      </c>
      <c r="J2155" s="45" t="str">
        <f t="shared" si="33"/>
        <v/>
      </c>
    </row>
    <row r="2156" spans="1:10" x14ac:dyDescent="0.25">
      <c r="A2156" s="43">
        <v>44994</v>
      </c>
      <c r="B2156" s="40" t="s">
        <v>13189</v>
      </c>
      <c r="C2156" s="40" t="s">
        <v>8992</v>
      </c>
      <c r="D2156" s="40" t="s">
        <v>13190</v>
      </c>
      <c r="E2156" s="38">
        <v>1632750</v>
      </c>
      <c r="F2156" s="42" t="s">
        <v>8998</v>
      </c>
      <c r="G2156" s="38">
        <v>163275</v>
      </c>
      <c r="H2156" s="40" t="s">
        <v>10376</v>
      </c>
      <c r="I2156" s="40" t="s">
        <v>10377</v>
      </c>
      <c r="J2156" s="45" t="str">
        <f t="shared" si="33"/>
        <v/>
      </c>
    </row>
    <row r="2157" spans="1:10" x14ac:dyDescent="0.25">
      <c r="A2157" s="43">
        <v>44994</v>
      </c>
      <c r="B2157" s="40" t="s">
        <v>13191</v>
      </c>
      <c r="C2157" s="40" t="s">
        <v>8992</v>
      </c>
      <c r="D2157" s="40" t="s">
        <v>10240</v>
      </c>
      <c r="E2157" s="38">
        <v>1407580</v>
      </c>
      <c r="F2157" s="42" t="s">
        <v>8998</v>
      </c>
      <c r="G2157" s="38">
        <v>140758</v>
      </c>
      <c r="H2157" s="40" t="s">
        <v>9001</v>
      </c>
      <c r="I2157" s="40" t="s">
        <v>9002</v>
      </c>
      <c r="J2157" s="45" t="str">
        <f t="shared" si="33"/>
        <v/>
      </c>
    </row>
    <row r="2158" spans="1:10" x14ac:dyDescent="0.25">
      <c r="A2158" s="43">
        <v>44994</v>
      </c>
      <c r="B2158" s="40" t="s">
        <v>13192</v>
      </c>
      <c r="C2158" s="40" t="s">
        <v>8992</v>
      </c>
      <c r="D2158" s="40" t="s">
        <v>10248</v>
      </c>
      <c r="E2158" s="38">
        <v>483720</v>
      </c>
      <c r="F2158" s="42" t="s">
        <v>8998</v>
      </c>
      <c r="G2158" s="38">
        <v>48372</v>
      </c>
      <c r="H2158" s="40" t="s">
        <v>9001</v>
      </c>
      <c r="I2158" s="40" t="s">
        <v>9002</v>
      </c>
      <c r="J2158" s="45" t="str">
        <f t="shared" si="33"/>
        <v/>
      </c>
    </row>
    <row r="2159" spans="1:10" x14ac:dyDescent="0.25">
      <c r="A2159" s="43">
        <v>44994</v>
      </c>
      <c r="B2159" s="40" t="s">
        <v>13193</v>
      </c>
      <c r="C2159" s="40" t="s">
        <v>8992</v>
      </c>
      <c r="D2159" s="40" t="s">
        <v>10218</v>
      </c>
      <c r="E2159" s="38">
        <v>951239</v>
      </c>
      <c r="F2159" s="42" t="s">
        <v>8998</v>
      </c>
      <c r="G2159" s="38">
        <v>95124</v>
      </c>
      <c r="H2159" s="40" t="s">
        <v>9001</v>
      </c>
      <c r="I2159" s="40" t="s">
        <v>9002</v>
      </c>
      <c r="J2159" s="45" t="str">
        <f t="shared" si="33"/>
        <v/>
      </c>
    </row>
    <row r="2160" spans="1:10" x14ac:dyDescent="0.25">
      <c r="A2160" s="43">
        <v>44994</v>
      </c>
      <c r="B2160" s="40" t="s">
        <v>13194</v>
      </c>
      <c r="C2160" s="40" t="s">
        <v>8992</v>
      </c>
      <c r="D2160" s="40" t="s">
        <v>9190</v>
      </c>
      <c r="E2160" s="38">
        <v>951239</v>
      </c>
      <c r="F2160" s="42" t="s">
        <v>8998</v>
      </c>
      <c r="G2160" s="38">
        <v>95124</v>
      </c>
      <c r="H2160" s="40" t="s">
        <v>9001</v>
      </c>
      <c r="I2160" s="40" t="s">
        <v>9002</v>
      </c>
      <c r="J2160" s="45" t="str">
        <f t="shared" si="33"/>
        <v/>
      </c>
    </row>
    <row r="2161" spans="1:10" x14ac:dyDescent="0.25">
      <c r="A2161" s="43">
        <v>44994</v>
      </c>
      <c r="B2161" s="40" t="s">
        <v>13195</v>
      </c>
      <c r="C2161" s="40" t="s">
        <v>8992</v>
      </c>
      <c r="D2161" s="40" t="s">
        <v>13196</v>
      </c>
      <c r="E2161" s="38">
        <v>1289600</v>
      </c>
      <c r="F2161" s="42" t="s">
        <v>8998</v>
      </c>
      <c r="G2161" s="38">
        <v>128960</v>
      </c>
      <c r="H2161" s="40" t="s">
        <v>9820</v>
      </c>
      <c r="I2161" s="40" t="s">
        <v>9821</v>
      </c>
      <c r="J2161" s="45" t="str">
        <f t="shared" si="33"/>
        <v/>
      </c>
    </row>
    <row r="2162" spans="1:10" x14ac:dyDescent="0.25">
      <c r="A2162" s="43">
        <v>44994</v>
      </c>
      <c r="B2162" s="40" t="s">
        <v>13197</v>
      </c>
      <c r="C2162" s="40" t="s">
        <v>8992</v>
      </c>
      <c r="D2162" s="40" t="s">
        <v>13198</v>
      </c>
      <c r="E2162" s="38">
        <v>530250</v>
      </c>
      <c r="F2162" s="42" t="s">
        <v>8998</v>
      </c>
      <c r="G2162" s="38">
        <v>53025</v>
      </c>
      <c r="H2162" s="40" t="s">
        <v>9820</v>
      </c>
      <c r="I2162" s="40" t="s">
        <v>9821</v>
      </c>
      <c r="J2162" s="45" t="str">
        <f t="shared" si="33"/>
        <v/>
      </c>
    </row>
    <row r="2163" spans="1:10" x14ac:dyDescent="0.25">
      <c r="A2163" s="43">
        <v>44995</v>
      </c>
      <c r="B2163" s="40" t="s">
        <v>9531</v>
      </c>
      <c r="C2163" s="40" t="s">
        <v>11138</v>
      </c>
      <c r="D2163" s="40" t="s">
        <v>13199</v>
      </c>
      <c r="E2163" s="38">
        <v>-73431</v>
      </c>
      <c r="F2163" s="42" t="s">
        <v>8998</v>
      </c>
      <c r="G2163" s="38">
        <v>-7343</v>
      </c>
      <c r="H2163" s="40" t="s">
        <v>9082</v>
      </c>
      <c r="I2163" s="40" t="s">
        <v>9083</v>
      </c>
      <c r="J2163" s="45" t="str">
        <f t="shared" si="33"/>
        <v>ht</v>
      </c>
    </row>
    <row r="2164" spans="1:10" x14ac:dyDescent="0.25">
      <c r="A2164" s="43">
        <v>44995</v>
      </c>
      <c r="B2164" s="40" t="s">
        <v>9806</v>
      </c>
      <c r="C2164" s="40" t="s">
        <v>9441</v>
      </c>
      <c r="D2164" s="40" t="s">
        <v>8994</v>
      </c>
      <c r="E2164" s="38">
        <v>-264781</v>
      </c>
      <c r="F2164" s="42" t="s">
        <v>8998</v>
      </c>
      <c r="G2164" s="38">
        <v>-26478</v>
      </c>
      <c r="H2164" s="40" t="s">
        <v>9034</v>
      </c>
      <c r="I2164" s="40" t="s">
        <v>9035</v>
      </c>
      <c r="J2164" s="45" t="str">
        <f t="shared" si="33"/>
        <v>ht</v>
      </c>
    </row>
    <row r="2165" spans="1:10" x14ac:dyDescent="0.25">
      <c r="A2165" s="43">
        <v>44995</v>
      </c>
      <c r="B2165" s="40" t="s">
        <v>13200</v>
      </c>
      <c r="C2165" s="40" t="s">
        <v>8992</v>
      </c>
      <c r="D2165" s="40" t="s">
        <v>13201</v>
      </c>
      <c r="E2165" s="38">
        <v>1791420</v>
      </c>
      <c r="F2165" s="42" t="s">
        <v>8998</v>
      </c>
      <c r="G2165" s="38">
        <v>179142</v>
      </c>
      <c r="H2165" s="40" t="s">
        <v>9558</v>
      </c>
      <c r="I2165" s="40" t="s">
        <v>9559</v>
      </c>
      <c r="J2165" s="45" t="str">
        <f t="shared" si="33"/>
        <v/>
      </c>
    </row>
    <row r="2166" spans="1:10" x14ac:dyDescent="0.25">
      <c r="A2166" s="43">
        <v>44995</v>
      </c>
      <c r="B2166" s="40" t="s">
        <v>13202</v>
      </c>
      <c r="C2166" s="40" t="s">
        <v>8992</v>
      </c>
      <c r="D2166" s="40" t="s">
        <v>9961</v>
      </c>
      <c r="E2166" s="38">
        <v>922445</v>
      </c>
      <c r="F2166" s="42" t="s">
        <v>8998</v>
      </c>
      <c r="G2166" s="38">
        <v>92245</v>
      </c>
      <c r="H2166" s="40" t="s">
        <v>9001</v>
      </c>
      <c r="I2166" s="40" t="s">
        <v>9002</v>
      </c>
      <c r="J2166" s="45" t="str">
        <f t="shared" si="33"/>
        <v/>
      </c>
    </row>
    <row r="2167" spans="1:10" x14ac:dyDescent="0.25">
      <c r="A2167" s="43">
        <v>44995</v>
      </c>
      <c r="B2167" s="40" t="s">
        <v>13203</v>
      </c>
      <c r="C2167" s="40" t="s">
        <v>8992</v>
      </c>
      <c r="D2167" s="40" t="s">
        <v>9961</v>
      </c>
      <c r="E2167" s="38">
        <v>318150</v>
      </c>
      <c r="F2167" s="42" t="s">
        <v>8998</v>
      </c>
      <c r="G2167" s="38">
        <v>31815</v>
      </c>
      <c r="H2167" s="40" t="s">
        <v>9001</v>
      </c>
      <c r="I2167" s="40" t="s">
        <v>9002</v>
      </c>
      <c r="J2167" s="45" t="str">
        <f t="shared" si="33"/>
        <v/>
      </c>
    </row>
    <row r="2168" spans="1:10" x14ac:dyDescent="0.25">
      <c r="A2168" s="43">
        <v>44995</v>
      </c>
      <c r="B2168" s="40" t="s">
        <v>13204</v>
      </c>
      <c r="C2168" s="40" t="s">
        <v>8992</v>
      </c>
      <c r="D2168" s="40" t="s">
        <v>13205</v>
      </c>
      <c r="E2168" s="38">
        <v>3791450</v>
      </c>
      <c r="F2168" s="42" t="s">
        <v>8998</v>
      </c>
      <c r="G2168" s="38">
        <v>379145</v>
      </c>
      <c r="H2168" s="40" t="s">
        <v>9747</v>
      </c>
      <c r="I2168" s="40" t="s">
        <v>9748</v>
      </c>
      <c r="J2168" s="45" t="str">
        <f t="shared" si="33"/>
        <v/>
      </c>
    </row>
    <row r="2169" spans="1:10" x14ac:dyDescent="0.25">
      <c r="A2169" s="43">
        <v>44995</v>
      </c>
      <c r="B2169" s="40" t="s">
        <v>13206</v>
      </c>
      <c r="C2169" s="40" t="s">
        <v>8992</v>
      </c>
      <c r="D2169" s="40" t="s">
        <v>9742</v>
      </c>
      <c r="E2169" s="38">
        <v>806200</v>
      </c>
      <c r="F2169" s="42" t="s">
        <v>8998</v>
      </c>
      <c r="G2169" s="38">
        <v>80620</v>
      </c>
      <c r="H2169" s="40" t="s">
        <v>9001</v>
      </c>
      <c r="I2169" s="40" t="s">
        <v>9002</v>
      </c>
      <c r="J2169" s="45" t="str">
        <f t="shared" si="33"/>
        <v/>
      </c>
    </row>
    <row r="2170" spans="1:10" x14ac:dyDescent="0.25">
      <c r="A2170" s="43">
        <v>44995</v>
      </c>
      <c r="B2170" s="40" t="s">
        <v>13207</v>
      </c>
      <c r="C2170" s="40" t="s">
        <v>8992</v>
      </c>
      <c r="D2170" s="40" t="s">
        <v>13208</v>
      </c>
      <c r="E2170" s="38">
        <v>2060643</v>
      </c>
      <c r="F2170" s="42" t="s">
        <v>8998</v>
      </c>
      <c r="G2170" s="38">
        <v>206064</v>
      </c>
      <c r="H2170" s="40" t="s">
        <v>9268</v>
      </c>
      <c r="I2170" s="40" t="s">
        <v>9269</v>
      </c>
      <c r="J2170" s="45" t="str">
        <f t="shared" si="33"/>
        <v/>
      </c>
    </row>
    <row r="2171" spans="1:10" x14ac:dyDescent="0.25">
      <c r="A2171" s="43">
        <v>44995</v>
      </c>
      <c r="B2171" s="40" t="s">
        <v>13209</v>
      </c>
      <c r="C2171" s="40" t="s">
        <v>8992</v>
      </c>
      <c r="D2171" s="40" t="s">
        <v>10646</v>
      </c>
      <c r="E2171" s="38">
        <v>850875</v>
      </c>
      <c r="F2171" s="42" t="s">
        <v>8998</v>
      </c>
      <c r="G2171" s="38">
        <v>85088</v>
      </c>
      <c r="H2171" s="40" t="s">
        <v>9001</v>
      </c>
      <c r="I2171" s="40" t="s">
        <v>9002</v>
      </c>
      <c r="J2171" s="45" t="str">
        <f t="shared" si="33"/>
        <v/>
      </c>
    </row>
    <row r="2172" spans="1:10" x14ac:dyDescent="0.25">
      <c r="A2172" s="43">
        <v>44995</v>
      </c>
      <c r="B2172" s="40" t="s">
        <v>13210</v>
      </c>
      <c r="C2172" s="40" t="s">
        <v>8992</v>
      </c>
      <c r="D2172" s="40" t="s">
        <v>10646</v>
      </c>
      <c r="E2172" s="38">
        <v>330750</v>
      </c>
      <c r="F2172" s="42" t="s">
        <v>8998</v>
      </c>
      <c r="G2172" s="38">
        <v>33075</v>
      </c>
      <c r="H2172" s="40" t="s">
        <v>9001</v>
      </c>
      <c r="I2172" s="40" t="s">
        <v>9002</v>
      </c>
      <c r="J2172" s="45" t="str">
        <f t="shared" si="33"/>
        <v/>
      </c>
    </row>
    <row r="2173" spans="1:10" x14ac:dyDescent="0.25">
      <c r="A2173" s="43">
        <v>44995</v>
      </c>
      <c r="B2173" s="40" t="s">
        <v>13211</v>
      </c>
      <c r="C2173" s="40" t="s">
        <v>8992</v>
      </c>
      <c r="D2173" s="40" t="s">
        <v>13212</v>
      </c>
      <c r="E2173" s="38">
        <v>2163000</v>
      </c>
      <c r="F2173" s="42" t="s">
        <v>8998</v>
      </c>
      <c r="G2173" s="38">
        <v>216300</v>
      </c>
      <c r="H2173" s="40" t="s">
        <v>9533</v>
      </c>
      <c r="I2173" s="40" t="s">
        <v>9534</v>
      </c>
      <c r="J2173" s="45" t="str">
        <f t="shared" si="33"/>
        <v/>
      </c>
    </row>
    <row r="2174" spans="1:10" x14ac:dyDescent="0.25">
      <c r="A2174" s="43">
        <v>44995</v>
      </c>
      <c r="B2174" s="40" t="s">
        <v>13213</v>
      </c>
      <c r="C2174" s="40" t="s">
        <v>8992</v>
      </c>
      <c r="D2174" s="40" t="s">
        <v>9182</v>
      </c>
      <c r="E2174" s="38">
        <v>2220235</v>
      </c>
      <c r="F2174" s="42" t="s">
        <v>8998</v>
      </c>
      <c r="G2174" s="38">
        <v>222024</v>
      </c>
      <c r="H2174" s="40" t="s">
        <v>9183</v>
      </c>
      <c r="I2174" s="40" t="s">
        <v>9184</v>
      </c>
      <c r="J2174" s="45" t="str">
        <f t="shared" si="33"/>
        <v/>
      </c>
    </row>
    <row r="2175" spans="1:10" x14ac:dyDescent="0.25">
      <c r="A2175" s="43">
        <v>44995</v>
      </c>
      <c r="B2175" s="40" t="s">
        <v>13214</v>
      </c>
      <c r="C2175" s="40" t="s">
        <v>8992</v>
      </c>
      <c r="D2175" s="40" t="s">
        <v>9230</v>
      </c>
      <c r="E2175" s="38">
        <v>922445</v>
      </c>
      <c r="F2175" s="42" t="s">
        <v>8998</v>
      </c>
      <c r="G2175" s="38">
        <v>92245</v>
      </c>
      <c r="H2175" s="40" t="s">
        <v>9001</v>
      </c>
      <c r="I2175" s="40" t="s">
        <v>9002</v>
      </c>
      <c r="J2175" s="45" t="str">
        <f t="shared" si="33"/>
        <v/>
      </c>
    </row>
    <row r="2176" spans="1:10" x14ac:dyDescent="0.25">
      <c r="A2176" s="43">
        <v>44995</v>
      </c>
      <c r="B2176" s="40" t="s">
        <v>13215</v>
      </c>
      <c r="C2176" s="40" t="s">
        <v>8992</v>
      </c>
      <c r="D2176" s="40" t="s">
        <v>9226</v>
      </c>
      <c r="E2176" s="38">
        <v>444232</v>
      </c>
      <c r="F2176" s="42" t="s">
        <v>8998</v>
      </c>
      <c r="G2176" s="38">
        <v>44423</v>
      </c>
      <c r="H2176" s="40" t="s">
        <v>9001</v>
      </c>
      <c r="I2176" s="40" t="s">
        <v>9002</v>
      </c>
      <c r="J2176" s="45" t="str">
        <f t="shared" si="33"/>
        <v/>
      </c>
    </row>
    <row r="2177" spans="1:10" x14ac:dyDescent="0.25">
      <c r="A2177" s="43">
        <v>44995</v>
      </c>
      <c r="B2177" s="40" t="s">
        <v>13216</v>
      </c>
      <c r="C2177" s="40" t="s">
        <v>8992</v>
      </c>
      <c r="D2177" s="40" t="s">
        <v>10101</v>
      </c>
      <c r="E2177" s="38">
        <v>434966</v>
      </c>
      <c r="F2177" s="42" t="s">
        <v>8998</v>
      </c>
      <c r="G2177" s="38">
        <v>43497</v>
      </c>
      <c r="H2177" s="40" t="s">
        <v>9001</v>
      </c>
      <c r="I2177" s="40" t="s">
        <v>9002</v>
      </c>
      <c r="J2177" s="45" t="str">
        <f t="shared" si="33"/>
        <v/>
      </c>
    </row>
    <row r="2178" spans="1:10" x14ac:dyDescent="0.25">
      <c r="A2178" s="43">
        <v>44995</v>
      </c>
      <c r="B2178" s="40" t="s">
        <v>13217</v>
      </c>
      <c r="C2178" s="40" t="s">
        <v>8992</v>
      </c>
      <c r="D2178" s="40" t="s">
        <v>10118</v>
      </c>
      <c r="E2178" s="38">
        <v>999560</v>
      </c>
      <c r="F2178" s="42" t="s">
        <v>8998</v>
      </c>
      <c r="G2178" s="38">
        <v>99956</v>
      </c>
      <c r="H2178" s="40" t="s">
        <v>9001</v>
      </c>
      <c r="I2178" s="40" t="s">
        <v>9002</v>
      </c>
      <c r="J2178" s="45" t="str">
        <f t="shared" si="33"/>
        <v/>
      </c>
    </row>
    <row r="2179" spans="1:10" x14ac:dyDescent="0.25">
      <c r="A2179" s="43">
        <v>44995</v>
      </c>
      <c r="B2179" s="40" t="s">
        <v>13218</v>
      </c>
      <c r="C2179" s="40" t="s">
        <v>8992</v>
      </c>
      <c r="D2179" s="40" t="s">
        <v>10200</v>
      </c>
      <c r="E2179" s="38">
        <v>1253796</v>
      </c>
      <c r="F2179" s="42" t="s">
        <v>8998</v>
      </c>
      <c r="G2179" s="38">
        <v>125380</v>
      </c>
      <c r="H2179" s="40" t="s">
        <v>9284</v>
      </c>
      <c r="I2179" s="40" t="s">
        <v>9285</v>
      </c>
      <c r="J2179" s="45" t="str">
        <f t="shared" si="33"/>
        <v/>
      </c>
    </row>
    <row r="2180" spans="1:10" x14ac:dyDescent="0.25">
      <c r="A2180" s="43">
        <v>44995</v>
      </c>
      <c r="B2180" s="40" t="s">
        <v>13219</v>
      </c>
      <c r="C2180" s="40" t="s">
        <v>8992</v>
      </c>
      <c r="D2180" s="40" t="s">
        <v>9670</v>
      </c>
      <c r="E2180" s="38">
        <v>1646798</v>
      </c>
      <c r="F2180" s="42" t="s">
        <v>8998</v>
      </c>
      <c r="G2180" s="38">
        <v>164680</v>
      </c>
      <c r="H2180" s="40" t="s">
        <v>9284</v>
      </c>
      <c r="I2180" s="40" t="s">
        <v>9285</v>
      </c>
      <c r="J2180" s="45" t="str">
        <f t="shared" si="33"/>
        <v/>
      </c>
    </row>
    <row r="2181" spans="1:10" x14ac:dyDescent="0.25">
      <c r="A2181" s="43">
        <v>44995</v>
      </c>
      <c r="B2181" s="40" t="s">
        <v>13220</v>
      </c>
      <c r="C2181" s="40" t="s">
        <v>8992</v>
      </c>
      <c r="D2181" s="40" t="s">
        <v>9689</v>
      </c>
      <c r="E2181" s="38">
        <v>1357844</v>
      </c>
      <c r="F2181" s="42" t="s">
        <v>8998</v>
      </c>
      <c r="G2181" s="38">
        <v>135784</v>
      </c>
      <c r="H2181" s="40" t="s">
        <v>9284</v>
      </c>
      <c r="I2181" s="40" t="s">
        <v>9285</v>
      </c>
      <c r="J2181" s="45" t="str">
        <f t="shared" ref="J2181:J2244" si="34">IF(E2181&lt;0,"ht","")</f>
        <v/>
      </c>
    </row>
    <row r="2182" spans="1:10" x14ac:dyDescent="0.25">
      <c r="A2182" s="43">
        <v>44995</v>
      </c>
      <c r="B2182" s="40" t="s">
        <v>13221</v>
      </c>
      <c r="C2182" s="40" t="s">
        <v>8992</v>
      </c>
      <c r="D2182" s="40" t="s">
        <v>9685</v>
      </c>
      <c r="E2182" s="38">
        <v>1926182</v>
      </c>
      <c r="F2182" s="42" t="s">
        <v>8998</v>
      </c>
      <c r="G2182" s="38">
        <v>192618</v>
      </c>
      <c r="H2182" s="40" t="s">
        <v>9284</v>
      </c>
      <c r="I2182" s="40" t="s">
        <v>9285</v>
      </c>
      <c r="J2182" s="45" t="str">
        <f t="shared" si="34"/>
        <v/>
      </c>
    </row>
    <row r="2183" spans="1:10" x14ac:dyDescent="0.25">
      <c r="A2183" s="43">
        <v>44995</v>
      </c>
      <c r="B2183" s="40" t="s">
        <v>13222</v>
      </c>
      <c r="C2183" s="40" t="s">
        <v>8992</v>
      </c>
      <c r="D2183" s="40" t="s">
        <v>9652</v>
      </c>
      <c r="E2183" s="38">
        <v>3542082</v>
      </c>
      <c r="F2183" s="42" t="s">
        <v>8998</v>
      </c>
      <c r="G2183" s="38">
        <v>354208</v>
      </c>
      <c r="H2183" s="40" t="s">
        <v>9284</v>
      </c>
      <c r="I2183" s="40" t="s">
        <v>9285</v>
      </c>
      <c r="J2183" s="45" t="str">
        <f t="shared" si="34"/>
        <v/>
      </c>
    </row>
    <row r="2184" spans="1:10" x14ac:dyDescent="0.25">
      <c r="A2184" s="43">
        <v>44995</v>
      </c>
      <c r="B2184" s="40" t="s">
        <v>13223</v>
      </c>
      <c r="C2184" s="40" t="s">
        <v>8992</v>
      </c>
      <c r="D2184" s="40" t="s">
        <v>13224</v>
      </c>
      <c r="E2184" s="38">
        <v>1102500</v>
      </c>
      <c r="F2184" s="42" t="s">
        <v>8998</v>
      </c>
      <c r="G2184" s="38">
        <v>110250</v>
      </c>
      <c r="H2184" s="40" t="s">
        <v>9619</v>
      </c>
      <c r="I2184" s="40" t="s">
        <v>9620</v>
      </c>
      <c r="J2184" s="45" t="str">
        <f t="shared" si="34"/>
        <v/>
      </c>
    </row>
    <row r="2185" spans="1:10" x14ac:dyDescent="0.25">
      <c r="A2185" s="43">
        <v>44995</v>
      </c>
      <c r="B2185" s="40" t="s">
        <v>13225</v>
      </c>
      <c r="C2185" s="40" t="s">
        <v>8992</v>
      </c>
      <c r="D2185" s="40" t="s">
        <v>13226</v>
      </c>
      <c r="E2185" s="38">
        <v>1110580</v>
      </c>
      <c r="F2185" s="42" t="s">
        <v>8998</v>
      </c>
      <c r="G2185" s="38">
        <v>111058</v>
      </c>
      <c r="H2185" s="40" t="s">
        <v>9619</v>
      </c>
      <c r="I2185" s="40" t="s">
        <v>9620</v>
      </c>
      <c r="J2185" s="45" t="str">
        <f t="shared" si="34"/>
        <v/>
      </c>
    </row>
    <row r="2186" spans="1:10" x14ac:dyDescent="0.25">
      <c r="A2186" s="43">
        <v>44995</v>
      </c>
      <c r="B2186" s="40" t="s">
        <v>13227</v>
      </c>
      <c r="C2186" s="40" t="s">
        <v>8992</v>
      </c>
      <c r="D2186" s="40" t="s">
        <v>13228</v>
      </c>
      <c r="E2186" s="38">
        <v>2230145</v>
      </c>
      <c r="F2186" s="42" t="s">
        <v>8998</v>
      </c>
      <c r="G2186" s="38">
        <v>223015</v>
      </c>
      <c r="H2186" s="40" t="s">
        <v>9315</v>
      </c>
      <c r="I2186" s="40" t="s">
        <v>9316</v>
      </c>
      <c r="J2186" s="45" t="str">
        <f t="shared" si="34"/>
        <v/>
      </c>
    </row>
    <row r="2187" spans="1:10" x14ac:dyDescent="0.25">
      <c r="A2187" s="43">
        <v>44995</v>
      </c>
      <c r="B2187" s="40" t="s">
        <v>13229</v>
      </c>
      <c r="C2187" s="40" t="s">
        <v>8992</v>
      </c>
      <c r="D2187" s="40" t="s">
        <v>13230</v>
      </c>
      <c r="E2187" s="38">
        <v>340315</v>
      </c>
      <c r="F2187" s="42" t="s">
        <v>8998</v>
      </c>
      <c r="G2187" s="38">
        <v>34032</v>
      </c>
      <c r="H2187" s="40" t="s">
        <v>9448</v>
      </c>
      <c r="I2187" s="40" t="s">
        <v>9449</v>
      </c>
      <c r="J2187" s="45" t="str">
        <f t="shared" si="34"/>
        <v/>
      </c>
    </row>
    <row r="2188" spans="1:10" x14ac:dyDescent="0.25">
      <c r="A2188" s="43">
        <v>44995</v>
      </c>
      <c r="B2188" s="40" t="s">
        <v>13231</v>
      </c>
      <c r="C2188" s="40" t="s">
        <v>8992</v>
      </c>
      <c r="D2188" s="40" t="s">
        <v>10168</v>
      </c>
      <c r="E2188" s="38">
        <v>340315</v>
      </c>
      <c r="F2188" s="42" t="s">
        <v>8998</v>
      </c>
      <c r="G2188" s="38">
        <v>34032</v>
      </c>
      <c r="H2188" s="40" t="s">
        <v>9001</v>
      </c>
      <c r="I2188" s="40" t="s">
        <v>9002</v>
      </c>
      <c r="J2188" s="45" t="str">
        <f t="shared" si="34"/>
        <v/>
      </c>
    </row>
    <row r="2189" spans="1:10" x14ac:dyDescent="0.25">
      <c r="A2189" s="43">
        <v>44996</v>
      </c>
      <c r="B2189" s="40" t="s">
        <v>9519</v>
      </c>
      <c r="C2189" s="40" t="s">
        <v>11137</v>
      </c>
      <c r="D2189" s="40" t="s">
        <v>8994</v>
      </c>
      <c r="E2189" s="38">
        <v>-2193570</v>
      </c>
      <c r="F2189" s="42" t="s">
        <v>8998</v>
      </c>
      <c r="G2189" s="38">
        <v>-219357</v>
      </c>
      <c r="H2189" s="40" t="s">
        <v>9221</v>
      </c>
      <c r="I2189" s="40" t="s">
        <v>9222</v>
      </c>
      <c r="J2189" s="45" t="str">
        <f t="shared" si="34"/>
        <v>ht</v>
      </c>
    </row>
    <row r="2190" spans="1:10" x14ac:dyDescent="0.25">
      <c r="A2190" s="43">
        <v>44996</v>
      </c>
      <c r="B2190" s="40" t="s">
        <v>9525</v>
      </c>
      <c r="C2190" s="40" t="s">
        <v>11137</v>
      </c>
      <c r="D2190" s="40" t="s">
        <v>13232</v>
      </c>
      <c r="E2190" s="38">
        <v>-110250</v>
      </c>
      <c r="F2190" s="42" t="s">
        <v>8998</v>
      </c>
      <c r="G2190" s="38">
        <v>-11025</v>
      </c>
      <c r="H2190" s="40" t="s">
        <v>9221</v>
      </c>
      <c r="I2190" s="40" t="s">
        <v>9222</v>
      </c>
      <c r="J2190" s="45" t="str">
        <f t="shared" si="34"/>
        <v>ht</v>
      </c>
    </row>
    <row r="2191" spans="1:10" x14ac:dyDescent="0.25">
      <c r="A2191" s="43">
        <v>44996</v>
      </c>
      <c r="B2191" s="40" t="s">
        <v>9564</v>
      </c>
      <c r="C2191" s="40" t="s">
        <v>13082</v>
      </c>
      <c r="D2191" s="40" t="s">
        <v>13233</v>
      </c>
      <c r="E2191" s="38">
        <v>-617400</v>
      </c>
      <c r="F2191" s="42" t="s">
        <v>8998</v>
      </c>
      <c r="G2191" s="38">
        <v>-61740</v>
      </c>
      <c r="H2191" s="40" t="s">
        <v>9024</v>
      </c>
      <c r="I2191" s="40" t="s">
        <v>9025</v>
      </c>
      <c r="J2191" s="45" t="str">
        <f t="shared" si="34"/>
        <v>ht</v>
      </c>
    </row>
    <row r="2192" spans="1:10" x14ac:dyDescent="0.25">
      <c r="A2192" s="43">
        <v>44996</v>
      </c>
      <c r="B2192" s="40" t="s">
        <v>10429</v>
      </c>
      <c r="C2192" s="40" t="s">
        <v>10562</v>
      </c>
      <c r="D2192" s="40" t="s">
        <v>13234</v>
      </c>
      <c r="E2192" s="38">
        <v>-328509</v>
      </c>
      <c r="F2192" s="42" t="s">
        <v>8998</v>
      </c>
      <c r="G2192" s="38">
        <v>-32851</v>
      </c>
      <c r="H2192" s="40" t="s">
        <v>9284</v>
      </c>
      <c r="I2192" s="40" t="s">
        <v>9285</v>
      </c>
      <c r="J2192" s="45" t="str">
        <f t="shared" si="34"/>
        <v>ht</v>
      </c>
    </row>
    <row r="2193" spans="1:10" x14ac:dyDescent="0.25">
      <c r="A2193" s="43">
        <v>44996</v>
      </c>
      <c r="B2193" s="40" t="s">
        <v>10274</v>
      </c>
      <c r="C2193" s="40" t="s">
        <v>10562</v>
      </c>
      <c r="D2193" s="40" t="s">
        <v>13235</v>
      </c>
      <c r="E2193" s="38">
        <v>-96182</v>
      </c>
      <c r="F2193" s="42" t="s">
        <v>8998</v>
      </c>
      <c r="G2193" s="38">
        <v>-9618</v>
      </c>
      <c r="H2193" s="40" t="s">
        <v>9284</v>
      </c>
      <c r="I2193" s="40" t="s">
        <v>9285</v>
      </c>
      <c r="J2193" s="45" t="str">
        <f t="shared" si="34"/>
        <v>ht</v>
      </c>
    </row>
    <row r="2194" spans="1:10" x14ac:dyDescent="0.25">
      <c r="A2194" s="43">
        <v>44996</v>
      </c>
      <c r="B2194" s="40" t="s">
        <v>12596</v>
      </c>
      <c r="C2194" s="40" t="s">
        <v>9443</v>
      </c>
      <c r="D2194" s="40" t="s">
        <v>13236</v>
      </c>
      <c r="E2194" s="38">
        <v>-565711</v>
      </c>
      <c r="F2194" s="42" t="s">
        <v>8998</v>
      </c>
      <c r="G2194" s="38">
        <v>-56571</v>
      </c>
      <c r="H2194" s="40" t="s">
        <v>9001</v>
      </c>
      <c r="I2194" s="40" t="s">
        <v>9002</v>
      </c>
      <c r="J2194" s="45" t="str">
        <f t="shared" si="34"/>
        <v>ht</v>
      </c>
    </row>
    <row r="2195" spans="1:10" x14ac:dyDescent="0.25">
      <c r="A2195" s="43">
        <v>44996</v>
      </c>
      <c r="B2195" s="40" t="s">
        <v>12597</v>
      </c>
      <c r="C2195" s="40" t="s">
        <v>9443</v>
      </c>
      <c r="D2195" s="40" t="s">
        <v>13237</v>
      </c>
      <c r="E2195" s="38">
        <v>-976299</v>
      </c>
      <c r="F2195" s="42" t="s">
        <v>8998</v>
      </c>
      <c r="G2195" s="38">
        <v>-97630</v>
      </c>
      <c r="H2195" s="40" t="s">
        <v>9001</v>
      </c>
      <c r="I2195" s="40" t="s">
        <v>9002</v>
      </c>
      <c r="J2195" s="45" t="str">
        <f t="shared" si="34"/>
        <v>ht</v>
      </c>
    </row>
    <row r="2196" spans="1:10" x14ac:dyDescent="0.25">
      <c r="A2196" s="43">
        <v>44996</v>
      </c>
      <c r="B2196" s="40" t="s">
        <v>12598</v>
      </c>
      <c r="C2196" s="40" t="s">
        <v>9443</v>
      </c>
      <c r="D2196" s="40" t="s">
        <v>13238</v>
      </c>
      <c r="E2196" s="38">
        <v>-204900</v>
      </c>
      <c r="F2196" s="42" t="s">
        <v>8998</v>
      </c>
      <c r="G2196" s="38">
        <v>-20490</v>
      </c>
      <c r="H2196" s="40" t="s">
        <v>9001</v>
      </c>
      <c r="I2196" s="40" t="s">
        <v>9002</v>
      </c>
      <c r="J2196" s="45" t="str">
        <f t="shared" si="34"/>
        <v>ht</v>
      </c>
    </row>
    <row r="2197" spans="1:10" x14ac:dyDescent="0.25">
      <c r="A2197" s="43">
        <v>44996</v>
      </c>
      <c r="B2197" s="40" t="s">
        <v>13239</v>
      </c>
      <c r="C2197" s="40" t="s">
        <v>8992</v>
      </c>
      <c r="D2197" s="40" t="s">
        <v>13240</v>
      </c>
      <c r="E2197" s="38">
        <v>2032100</v>
      </c>
      <c r="F2197" s="42" t="s">
        <v>8998</v>
      </c>
      <c r="G2197" s="38">
        <v>203210</v>
      </c>
      <c r="H2197" s="40" t="s">
        <v>9242</v>
      </c>
      <c r="I2197" s="40" t="s">
        <v>9243</v>
      </c>
      <c r="J2197" s="45" t="str">
        <f t="shared" si="34"/>
        <v/>
      </c>
    </row>
    <row r="2198" spans="1:10" x14ac:dyDescent="0.25">
      <c r="A2198" s="43">
        <v>44996</v>
      </c>
      <c r="B2198" s="40" t="s">
        <v>13241</v>
      </c>
      <c r="C2198" s="40" t="s">
        <v>8992</v>
      </c>
      <c r="D2198" s="40" t="s">
        <v>9166</v>
      </c>
      <c r="E2198" s="38">
        <v>340315</v>
      </c>
      <c r="F2198" s="42" t="s">
        <v>8998</v>
      </c>
      <c r="G2198" s="38">
        <v>34032</v>
      </c>
      <c r="H2198" s="40" t="s">
        <v>9001</v>
      </c>
      <c r="I2198" s="40" t="s">
        <v>9002</v>
      </c>
      <c r="J2198" s="45" t="str">
        <f t="shared" si="34"/>
        <v/>
      </c>
    </row>
    <row r="2199" spans="1:10" x14ac:dyDescent="0.25">
      <c r="A2199" s="43">
        <v>44996</v>
      </c>
      <c r="B2199" s="40" t="s">
        <v>13242</v>
      </c>
      <c r="C2199" s="40" t="s">
        <v>8992</v>
      </c>
      <c r="D2199" s="40" t="s">
        <v>9168</v>
      </c>
      <c r="E2199" s="38">
        <v>340315</v>
      </c>
      <c r="F2199" s="42" t="s">
        <v>8998</v>
      </c>
      <c r="G2199" s="38">
        <v>34032</v>
      </c>
      <c r="H2199" s="40" t="s">
        <v>9001</v>
      </c>
      <c r="I2199" s="40" t="s">
        <v>9002</v>
      </c>
      <c r="J2199" s="45" t="str">
        <f t="shared" si="34"/>
        <v/>
      </c>
    </row>
    <row r="2200" spans="1:10" x14ac:dyDescent="0.25">
      <c r="A2200" s="43">
        <v>44996</v>
      </c>
      <c r="B2200" s="40" t="s">
        <v>13243</v>
      </c>
      <c r="C2200" s="40" t="s">
        <v>8992</v>
      </c>
      <c r="D2200" s="40"/>
      <c r="E2200" s="38">
        <v>0</v>
      </c>
      <c r="F2200" s="42" t="s">
        <v>8998</v>
      </c>
      <c r="G2200" s="38">
        <v>0</v>
      </c>
      <c r="H2200" s="40" t="s">
        <v>9001</v>
      </c>
      <c r="I2200" s="40" t="s">
        <v>9002</v>
      </c>
      <c r="J2200" s="45" t="str">
        <f t="shared" si="34"/>
        <v/>
      </c>
    </row>
    <row r="2201" spans="1:10" x14ac:dyDescent="0.25">
      <c r="A2201" s="43">
        <v>44996</v>
      </c>
      <c r="B2201" s="40" t="s">
        <v>13244</v>
      </c>
      <c r="C2201" s="40" t="s">
        <v>8992</v>
      </c>
      <c r="D2201" s="40"/>
      <c r="E2201" s="38">
        <v>0</v>
      </c>
      <c r="F2201" s="42" t="s">
        <v>8998</v>
      </c>
      <c r="G2201" s="38">
        <v>0</v>
      </c>
      <c r="H2201" s="40" t="s">
        <v>9001</v>
      </c>
      <c r="I2201" s="40" t="s">
        <v>9002</v>
      </c>
      <c r="J2201" s="45" t="str">
        <f t="shared" si="34"/>
        <v/>
      </c>
    </row>
    <row r="2202" spans="1:10" x14ac:dyDescent="0.25">
      <c r="A2202" s="43">
        <v>44996</v>
      </c>
      <c r="B2202" s="40" t="s">
        <v>13245</v>
      </c>
      <c r="C2202" s="40" t="s">
        <v>8992</v>
      </c>
      <c r="D2202" s="40"/>
      <c r="E2202" s="38">
        <v>0</v>
      </c>
      <c r="F2202" s="42" t="s">
        <v>8998</v>
      </c>
      <c r="G2202" s="38">
        <v>0</v>
      </c>
      <c r="H2202" s="40" t="s">
        <v>9001</v>
      </c>
      <c r="I2202" s="40" t="s">
        <v>9002</v>
      </c>
      <c r="J2202" s="45" t="str">
        <f t="shared" si="34"/>
        <v/>
      </c>
    </row>
    <row r="2203" spans="1:10" x14ac:dyDescent="0.25">
      <c r="A2203" s="43">
        <v>44996</v>
      </c>
      <c r="B2203" s="40" t="s">
        <v>13246</v>
      </c>
      <c r="C2203" s="40" t="s">
        <v>8992</v>
      </c>
      <c r="D2203" s="40"/>
      <c r="E2203" s="38">
        <v>0</v>
      </c>
      <c r="F2203" s="42" t="s">
        <v>8998</v>
      </c>
      <c r="G2203" s="38">
        <v>0</v>
      </c>
      <c r="H2203" s="40" t="s">
        <v>9001</v>
      </c>
      <c r="I2203" s="40" t="s">
        <v>9002</v>
      </c>
      <c r="J2203" s="45" t="str">
        <f t="shared" si="34"/>
        <v/>
      </c>
    </row>
    <row r="2204" spans="1:10" x14ac:dyDescent="0.25">
      <c r="A2204" s="43">
        <v>44996</v>
      </c>
      <c r="B2204" s="40" t="s">
        <v>13247</v>
      </c>
      <c r="C2204" s="40" t="s">
        <v>8992</v>
      </c>
      <c r="D2204" s="40" t="s">
        <v>9700</v>
      </c>
      <c r="E2204" s="38">
        <v>340315</v>
      </c>
      <c r="F2204" s="42" t="s">
        <v>8998</v>
      </c>
      <c r="G2204" s="38">
        <v>34032</v>
      </c>
      <c r="H2204" s="40" t="s">
        <v>9001</v>
      </c>
      <c r="I2204" s="40" t="s">
        <v>9002</v>
      </c>
      <c r="J2204" s="45" t="str">
        <f t="shared" si="34"/>
        <v/>
      </c>
    </row>
    <row r="2205" spans="1:10" x14ac:dyDescent="0.25">
      <c r="A2205" s="43">
        <v>44996</v>
      </c>
      <c r="B2205" s="40" t="s">
        <v>13248</v>
      </c>
      <c r="C2205" s="40" t="s">
        <v>8992</v>
      </c>
      <c r="D2205" s="40" t="s">
        <v>10174</v>
      </c>
      <c r="E2205" s="38">
        <v>340315</v>
      </c>
      <c r="F2205" s="42" t="s">
        <v>8998</v>
      </c>
      <c r="G2205" s="38">
        <v>34032</v>
      </c>
      <c r="H2205" s="40" t="s">
        <v>9001</v>
      </c>
      <c r="I2205" s="40" t="s">
        <v>9002</v>
      </c>
      <c r="J2205" s="45" t="str">
        <f t="shared" si="34"/>
        <v/>
      </c>
    </row>
    <row r="2206" spans="1:10" x14ac:dyDescent="0.25">
      <c r="A2206" s="43">
        <v>44996</v>
      </c>
      <c r="B2206" s="40" t="s">
        <v>13249</v>
      </c>
      <c r="C2206" s="40" t="s">
        <v>8992</v>
      </c>
      <c r="D2206" s="40" t="s">
        <v>9113</v>
      </c>
      <c r="E2206" s="38">
        <v>340315</v>
      </c>
      <c r="F2206" s="42" t="s">
        <v>8998</v>
      </c>
      <c r="G2206" s="38">
        <v>34032</v>
      </c>
      <c r="H2206" s="40" t="s">
        <v>9001</v>
      </c>
      <c r="I2206" s="40" t="s">
        <v>9002</v>
      </c>
      <c r="J2206" s="45" t="str">
        <f t="shared" si="34"/>
        <v/>
      </c>
    </row>
    <row r="2207" spans="1:10" x14ac:dyDescent="0.25">
      <c r="A2207" s="43">
        <v>44996</v>
      </c>
      <c r="B2207" s="40" t="s">
        <v>13250</v>
      </c>
      <c r="C2207" s="40" t="s">
        <v>8992</v>
      </c>
      <c r="D2207" s="40" t="s">
        <v>9190</v>
      </c>
      <c r="E2207" s="38">
        <v>340315</v>
      </c>
      <c r="F2207" s="42" t="s">
        <v>8998</v>
      </c>
      <c r="G2207" s="38">
        <v>34032</v>
      </c>
      <c r="H2207" s="40" t="s">
        <v>9001</v>
      </c>
      <c r="I2207" s="40" t="s">
        <v>9002</v>
      </c>
      <c r="J2207" s="45" t="str">
        <f t="shared" si="34"/>
        <v/>
      </c>
    </row>
    <row r="2208" spans="1:10" x14ac:dyDescent="0.25">
      <c r="A2208" s="43">
        <v>44996</v>
      </c>
      <c r="B2208" s="40" t="s">
        <v>13251</v>
      </c>
      <c r="C2208" s="40" t="s">
        <v>8992</v>
      </c>
      <c r="D2208" s="40" t="s">
        <v>11480</v>
      </c>
      <c r="E2208" s="38">
        <v>340315</v>
      </c>
      <c r="F2208" s="42" t="s">
        <v>8998</v>
      </c>
      <c r="G2208" s="38">
        <v>34032</v>
      </c>
      <c r="H2208" s="40" t="s">
        <v>9001</v>
      </c>
      <c r="I2208" s="40" t="s">
        <v>9002</v>
      </c>
      <c r="J2208" s="45" t="str">
        <f t="shared" si="34"/>
        <v/>
      </c>
    </row>
    <row r="2209" spans="1:10" x14ac:dyDescent="0.25">
      <c r="A2209" s="43">
        <v>44996</v>
      </c>
      <c r="B2209" s="40" t="s">
        <v>13252</v>
      </c>
      <c r="C2209" s="40" t="s">
        <v>8992</v>
      </c>
      <c r="D2209" s="40" t="s">
        <v>10131</v>
      </c>
      <c r="E2209" s="38">
        <v>340315</v>
      </c>
      <c r="F2209" s="42" t="s">
        <v>8998</v>
      </c>
      <c r="G2209" s="38">
        <v>34032</v>
      </c>
      <c r="H2209" s="40" t="s">
        <v>9001</v>
      </c>
      <c r="I2209" s="40" t="s">
        <v>9002</v>
      </c>
      <c r="J2209" s="45" t="str">
        <f t="shared" si="34"/>
        <v/>
      </c>
    </row>
    <row r="2210" spans="1:10" x14ac:dyDescent="0.25">
      <c r="A2210" s="43">
        <v>44996</v>
      </c>
      <c r="B2210" s="40" t="s">
        <v>13253</v>
      </c>
      <c r="C2210" s="40" t="s">
        <v>8992</v>
      </c>
      <c r="D2210" s="40" t="s">
        <v>10133</v>
      </c>
      <c r="E2210" s="38">
        <v>340315</v>
      </c>
      <c r="F2210" s="42" t="s">
        <v>8998</v>
      </c>
      <c r="G2210" s="38">
        <v>34032</v>
      </c>
      <c r="H2210" s="40" t="s">
        <v>9001</v>
      </c>
      <c r="I2210" s="40" t="s">
        <v>9002</v>
      </c>
      <c r="J2210" s="45" t="str">
        <f t="shared" si="34"/>
        <v/>
      </c>
    </row>
    <row r="2211" spans="1:10" x14ac:dyDescent="0.25">
      <c r="A2211" s="43">
        <v>44996</v>
      </c>
      <c r="B2211" s="40" t="s">
        <v>13254</v>
      </c>
      <c r="C2211" s="40" t="s">
        <v>8992</v>
      </c>
      <c r="D2211" s="40" t="s">
        <v>13255</v>
      </c>
      <c r="E2211" s="38">
        <v>768140</v>
      </c>
      <c r="F2211" s="42" t="s">
        <v>8998</v>
      </c>
      <c r="G2211" s="38">
        <v>76814</v>
      </c>
      <c r="H2211" s="40" t="s">
        <v>9725</v>
      </c>
      <c r="I2211" s="40" t="s">
        <v>9726</v>
      </c>
      <c r="J2211" s="45" t="str">
        <f t="shared" si="34"/>
        <v/>
      </c>
    </row>
    <row r="2212" spans="1:10" x14ac:dyDescent="0.25">
      <c r="A2212" s="43">
        <v>44996</v>
      </c>
      <c r="B2212" s="40" t="s">
        <v>13256</v>
      </c>
      <c r="C2212" s="40" t="s">
        <v>8992</v>
      </c>
      <c r="D2212" s="40" t="s">
        <v>13257</v>
      </c>
      <c r="E2212" s="38">
        <v>340315</v>
      </c>
      <c r="F2212" s="42" t="s">
        <v>8998</v>
      </c>
      <c r="G2212" s="38">
        <v>34032</v>
      </c>
      <c r="H2212" s="40" t="s">
        <v>9725</v>
      </c>
      <c r="I2212" s="40" t="s">
        <v>9726</v>
      </c>
      <c r="J2212" s="45" t="str">
        <f t="shared" si="34"/>
        <v/>
      </c>
    </row>
    <row r="2213" spans="1:10" x14ac:dyDescent="0.25">
      <c r="A2213" s="43">
        <v>44996</v>
      </c>
      <c r="B2213" s="40" t="s">
        <v>13258</v>
      </c>
      <c r="C2213" s="40" t="s">
        <v>8992</v>
      </c>
      <c r="D2213" s="40" t="s">
        <v>13259</v>
      </c>
      <c r="E2213" s="38">
        <v>340315</v>
      </c>
      <c r="F2213" s="42" t="s">
        <v>8998</v>
      </c>
      <c r="G2213" s="38">
        <v>34032</v>
      </c>
      <c r="H2213" s="40" t="s">
        <v>9725</v>
      </c>
      <c r="I2213" s="40" t="s">
        <v>9726</v>
      </c>
      <c r="J2213" s="45" t="str">
        <f t="shared" si="34"/>
        <v/>
      </c>
    </row>
    <row r="2214" spans="1:10" x14ac:dyDescent="0.25">
      <c r="A2214" s="43">
        <v>44996</v>
      </c>
      <c r="B2214" s="40" t="s">
        <v>13260</v>
      </c>
      <c r="C2214" s="40" t="s">
        <v>8992</v>
      </c>
      <c r="D2214" s="40" t="s">
        <v>13261</v>
      </c>
      <c r="E2214" s="38">
        <v>1532200</v>
      </c>
      <c r="F2214" s="42" t="s">
        <v>8998</v>
      </c>
      <c r="G2214" s="38">
        <v>153220</v>
      </c>
      <c r="H2214" s="40" t="s">
        <v>9725</v>
      </c>
      <c r="I2214" s="40" t="s">
        <v>9726</v>
      </c>
      <c r="J2214" s="45" t="str">
        <f t="shared" si="34"/>
        <v/>
      </c>
    </row>
    <row r="2215" spans="1:10" x14ac:dyDescent="0.25">
      <c r="A2215" s="43">
        <v>44996</v>
      </c>
      <c r="B2215" s="40" t="s">
        <v>13262</v>
      </c>
      <c r="C2215" s="40" t="s">
        <v>8992</v>
      </c>
      <c r="D2215" s="40" t="s">
        <v>13263</v>
      </c>
      <c r="E2215" s="38">
        <v>1171583</v>
      </c>
      <c r="F2215" s="42" t="s">
        <v>8998</v>
      </c>
      <c r="G2215" s="38">
        <v>117158</v>
      </c>
      <c r="H2215" s="40" t="s">
        <v>9725</v>
      </c>
      <c r="I2215" s="40" t="s">
        <v>9726</v>
      </c>
      <c r="J2215" s="45" t="str">
        <f t="shared" si="34"/>
        <v/>
      </c>
    </row>
    <row r="2216" spans="1:10" x14ac:dyDescent="0.25">
      <c r="A2216" s="43">
        <v>44996</v>
      </c>
      <c r="B2216" s="40" t="s">
        <v>13264</v>
      </c>
      <c r="C2216" s="40" t="s">
        <v>8992</v>
      </c>
      <c r="D2216" s="40" t="s">
        <v>13265</v>
      </c>
      <c r="E2216" s="38">
        <v>340315</v>
      </c>
      <c r="F2216" s="42" t="s">
        <v>8998</v>
      </c>
      <c r="G2216" s="38">
        <v>34032</v>
      </c>
      <c r="H2216" s="40" t="s">
        <v>9001</v>
      </c>
      <c r="I2216" s="40" t="s">
        <v>9002</v>
      </c>
      <c r="J2216" s="45" t="str">
        <f t="shared" si="34"/>
        <v/>
      </c>
    </row>
    <row r="2217" spans="1:10" x14ac:dyDescent="0.25">
      <c r="A2217" s="43">
        <v>44996</v>
      </c>
      <c r="B2217" s="40" t="s">
        <v>13266</v>
      </c>
      <c r="C2217" s="40" t="s">
        <v>8992</v>
      </c>
      <c r="D2217" s="40" t="s">
        <v>13267</v>
      </c>
      <c r="E2217" s="38">
        <v>340315</v>
      </c>
      <c r="F2217" s="42" t="s">
        <v>8998</v>
      </c>
      <c r="G2217" s="38">
        <v>34032</v>
      </c>
      <c r="H2217" s="40" t="s">
        <v>9001</v>
      </c>
      <c r="I2217" s="40" t="s">
        <v>9002</v>
      </c>
      <c r="J2217" s="45" t="str">
        <f t="shared" si="34"/>
        <v/>
      </c>
    </row>
    <row r="2218" spans="1:10" x14ac:dyDescent="0.25">
      <c r="A2218" s="43">
        <v>44996</v>
      </c>
      <c r="B2218" s="40" t="s">
        <v>13268</v>
      </c>
      <c r="C2218" s="40" t="s">
        <v>8992</v>
      </c>
      <c r="D2218" s="40"/>
      <c r="E2218" s="38">
        <v>0</v>
      </c>
      <c r="F2218" s="42" t="s">
        <v>8998</v>
      </c>
      <c r="G2218" s="38">
        <v>0</v>
      </c>
      <c r="H2218" s="40" t="s">
        <v>9001</v>
      </c>
      <c r="I2218" s="40" t="s">
        <v>9002</v>
      </c>
      <c r="J2218" s="45" t="str">
        <f t="shared" si="34"/>
        <v/>
      </c>
    </row>
    <row r="2219" spans="1:10" x14ac:dyDescent="0.25">
      <c r="A2219" s="43">
        <v>44996</v>
      </c>
      <c r="B2219" s="40" t="s">
        <v>13269</v>
      </c>
      <c r="C2219" s="40" t="s">
        <v>8992</v>
      </c>
      <c r="D2219" s="40" t="s">
        <v>13270</v>
      </c>
      <c r="E2219" s="38">
        <v>340315</v>
      </c>
      <c r="F2219" s="42" t="s">
        <v>8998</v>
      </c>
      <c r="G2219" s="38">
        <v>34032</v>
      </c>
      <c r="H2219" s="40" t="s">
        <v>9001</v>
      </c>
      <c r="I2219" s="40" t="s">
        <v>9002</v>
      </c>
      <c r="J2219" s="45" t="str">
        <f t="shared" si="34"/>
        <v/>
      </c>
    </row>
    <row r="2220" spans="1:10" x14ac:dyDescent="0.25">
      <c r="A2220" s="43">
        <v>44996</v>
      </c>
      <c r="B2220" s="40" t="s">
        <v>13271</v>
      </c>
      <c r="C2220" s="40" t="s">
        <v>8992</v>
      </c>
      <c r="D2220" s="40" t="s">
        <v>10059</v>
      </c>
      <c r="E2220" s="38">
        <v>340315</v>
      </c>
      <c r="F2220" s="42" t="s">
        <v>8998</v>
      </c>
      <c r="G2220" s="38">
        <v>34032</v>
      </c>
      <c r="H2220" s="40" t="s">
        <v>9001</v>
      </c>
      <c r="I2220" s="40" t="s">
        <v>9002</v>
      </c>
      <c r="J2220" s="45" t="str">
        <f t="shared" si="34"/>
        <v/>
      </c>
    </row>
    <row r="2221" spans="1:10" x14ac:dyDescent="0.25">
      <c r="A2221" s="43">
        <v>44996</v>
      </c>
      <c r="B2221" s="40" t="s">
        <v>13272</v>
      </c>
      <c r="C2221" s="40" t="s">
        <v>8992</v>
      </c>
      <c r="D2221" s="40" t="s">
        <v>10061</v>
      </c>
      <c r="E2221" s="38">
        <v>340315</v>
      </c>
      <c r="F2221" s="42" t="s">
        <v>8998</v>
      </c>
      <c r="G2221" s="38">
        <v>34032</v>
      </c>
      <c r="H2221" s="40" t="s">
        <v>9001</v>
      </c>
      <c r="I2221" s="40" t="s">
        <v>9002</v>
      </c>
      <c r="J2221" s="45" t="str">
        <f t="shared" si="34"/>
        <v/>
      </c>
    </row>
    <row r="2222" spans="1:10" x14ac:dyDescent="0.25">
      <c r="A2222" s="43">
        <v>44996</v>
      </c>
      <c r="B2222" s="40" t="s">
        <v>13273</v>
      </c>
      <c r="C2222" s="40" t="s">
        <v>8992</v>
      </c>
      <c r="D2222" s="40" t="s">
        <v>10063</v>
      </c>
      <c r="E2222" s="38">
        <v>340315</v>
      </c>
      <c r="F2222" s="42" t="s">
        <v>8998</v>
      </c>
      <c r="G2222" s="38">
        <v>34032</v>
      </c>
      <c r="H2222" s="40" t="s">
        <v>9001</v>
      </c>
      <c r="I2222" s="40" t="s">
        <v>9002</v>
      </c>
      <c r="J2222" s="45" t="str">
        <f t="shared" si="34"/>
        <v/>
      </c>
    </row>
    <row r="2223" spans="1:10" x14ac:dyDescent="0.25">
      <c r="A2223" s="43">
        <v>44996</v>
      </c>
      <c r="B2223" s="40" t="s">
        <v>13274</v>
      </c>
      <c r="C2223" s="40" t="s">
        <v>8992</v>
      </c>
      <c r="D2223" s="40" t="s">
        <v>10069</v>
      </c>
      <c r="E2223" s="38">
        <v>340315</v>
      </c>
      <c r="F2223" s="42" t="s">
        <v>8998</v>
      </c>
      <c r="G2223" s="38">
        <v>34032</v>
      </c>
      <c r="H2223" s="40" t="s">
        <v>9001</v>
      </c>
      <c r="I2223" s="40" t="s">
        <v>9002</v>
      </c>
      <c r="J2223" s="45" t="str">
        <f t="shared" si="34"/>
        <v/>
      </c>
    </row>
    <row r="2224" spans="1:10" x14ac:dyDescent="0.25">
      <c r="A2224" s="43">
        <v>44996</v>
      </c>
      <c r="B2224" s="40" t="s">
        <v>13275</v>
      </c>
      <c r="C2224" s="40" t="s">
        <v>8992</v>
      </c>
      <c r="D2224" s="40" t="s">
        <v>10072</v>
      </c>
      <c r="E2224" s="38">
        <v>340315</v>
      </c>
      <c r="F2224" s="42" t="s">
        <v>8998</v>
      </c>
      <c r="G2224" s="38">
        <v>34032</v>
      </c>
      <c r="H2224" s="40" t="s">
        <v>9001</v>
      </c>
      <c r="I2224" s="40" t="s">
        <v>9002</v>
      </c>
      <c r="J2224" s="45" t="str">
        <f t="shared" si="34"/>
        <v/>
      </c>
    </row>
    <row r="2225" spans="1:10" x14ac:dyDescent="0.25">
      <c r="A2225" s="43">
        <v>44996</v>
      </c>
      <c r="B2225" s="40" t="s">
        <v>13276</v>
      </c>
      <c r="C2225" s="40" t="s">
        <v>8992</v>
      </c>
      <c r="D2225" s="40" t="s">
        <v>10074</v>
      </c>
      <c r="E2225" s="38">
        <v>340315</v>
      </c>
      <c r="F2225" s="42" t="s">
        <v>8998</v>
      </c>
      <c r="G2225" s="38">
        <v>34032</v>
      </c>
      <c r="H2225" s="40" t="s">
        <v>9001</v>
      </c>
      <c r="I2225" s="40" t="s">
        <v>9002</v>
      </c>
      <c r="J2225" s="45" t="str">
        <f t="shared" si="34"/>
        <v/>
      </c>
    </row>
    <row r="2226" spans="1:10" x14ac:dyDescent="0.25">
      <c r="A2226" s="43">
        <v>44996</v>
      </c>
      <c r="B2226" s="40" t="s">
        <v>13277</v>
      </c>
      <c r="C2226" s="40" t="s">
        <v>8992</v>
      </c>
      <c r="D2226" s="40" t="s">
        <v>10067</v>
      </c>
      <c r="E2226" s="38">
        <v>340315</v>
      </c>
      <c r="F2226" s="42" t="s">
        <v>8998</v>
      </c>
      <c r="G2226" s="38">
        <v>34032</v>
      </c>
      <c r="H2226" s="40" t="s">
        <v>9001</v>
      </c>
      <c r="I2226" s="40" t="s">
        <v>9002</v>
      </c>
      <c r="J2226" s="45" t="str">
        <f t="shared" si="34"/>
        <v/>
      </c>
    </row>
    <row r="2227" spans="1:10" x14ac:dyDescent="0.25">
      <c r="A2227" s="43">
        <v>44996</v>
      </c>
      <c r="B2227" s="40" t="s">
        <v>13278</v>
      </c>
      <c r="C2227" s="40" t="s">
        <v>8992</v>
      </c>
      <c r="D2227" s="40" t="s">
        <v>10081</v>
      </c>
      <c r="E2227" s="38">
        <v>340315</v>
      </c>
      <c r="F2227" s="42" t="s">
        <v>8998</v>
      </c>
      <c r="G2227" s="38">
        <v>34032</v>
      </c>
      <c r="H2227" s="40" t="s">
        <v>9001</v>
      </c>
      <c r="I2227" s="40" t="s">
        <v>9002</v>
      </c>
      <c r="J2227" s="45" t="str">
        <f t="shared" si="34"/>
        <v/>
      </c>
    </row>
    <row r="2228" spans="1:10" x14ac:dyDescent="0.25">
      <c r="A2228" s="43">
        <v>44996</v>
      </c>
      <c r="B2228" s="40" t="s">
        <v>13279</v>
      </c>
      <c r="C2228" s="40" t="s">
        <v>8992</v>
      </c>
      <c r="D2228" s="40" t="s">
        <v>12652</v>
      </c>
      <c r="E2228" s="38">
        <v>333174</v>
      </c>
      <c r="F2228" s="42" t="s">
        <v>8998</v>
      </c>
      <c r="G2228" s="38">
        <v>33317</v>
      </c>
      <c r="H2228" s="40" t="s">
        <v>9001</v>
      </c>
      <c r="I2228" s="40" t="s">
        <v>9002</v>
      </c>
      <c r="J2228" s="45" t="str">
        <f t="shared" si="34"/>
        <v/>
      </c>
    </row>
    <row r="2229" spans="1:10" x14ac:dyDescent="0.25">
      <c r="A2229" s="43">
        <v>44996</v>
      </c>
      <c r="B2229" s="40" t="s">
        <v>13280</v>
      </c>
      <c r="C2229" s="40" t="s">
        <v>8992</v>
      </c>
      <c r="D2229" s="40" t="s">
        <v>13281</v>
      </c>
      <c r="E2229" s="38">
        <v>551250</v>
      </c>
      <c r="F2229" s="42" t="s">
        <v>8998</v>
      </c>
      <c r="G2229" s="38">
        <v>55125</v>
      </c>
      <c r="H2229" s="40" t="s">
        <v>9398</v>
      </c>
      <c r="I2229" s="40" t="s">
        <v>9399</v>
      </c>
      <c r="J2229" s="45" t="str">
        <f t="shared" si="34"/>
        <v/>
      </c>
    </row>
    <row r="2230" spans="1:10" x14ac:dyDescent="0.25">
      <c r="A2230" s="43">
        <v>44996</v>
      </c>
      <c r="B2230" s="40" t="s">
        <v>13282</v>
      </c>
      <c r="C2230" s="40" t="s">
        <v>8992</v>
      </c>
      <c r="D2230" s="40" t="s">
        <v>10266</v>
      </c>
      <c r="E2230" s="38">
        <v>322480</v>
      </c>
      <c r="F2230" s="42" t="s">
        <v>8998</v>
      </c>
      <c r="G2230" s="38">
        <v>32248</v>
      </c>
      <c r="H2230" s="40" t="s">
        <v>9001</v>
      </c>
      <c r="I2230" s="40" t="s">
        <v>9002</v>
      </c>
      <c r="J2230" s="45" t="str">
        <f t="shared" si="34"/>
        <v/>
      </c>
    </row>
    <row r="2231" spans="1:10" x14ac:dyDescent="0.25">
      <c r="A2231" s="43">
        <v>44996</v>
      </c>
      <c r="B2231" s="40" t="s">
        <v>13283</v>
      </c>
      <c r="C2231" s="40" t="s">
        <v>8992</v>
      </c>
      <c r="D2231" s="40" t="s">
        <v>13284</v>
      </c>
      <c r="E2231" s="38">
        <v>1289600</v>
      </c>
      <c r="F2231" s="42" t="s">
        <v>8998</v>
      </c>
      <c r="G2231" s="38">
        <v>128960</v>
      </c>
      <c r="H2231" s="40" t="s">
        <v>9072</v>
      </c>
      <c r="I2231" s="40" t="s">
        <v>9073</v>
      </c>
      <c r="J2231" s="45" t="str">
        <f t="shared" si="34"/>
        <v/>
      </c>
    </row>
    <row r="2232" spans="1:10" x14ac:dyDescent="0.25">
      <c r="A2232" s="43">
        <v>44996</v>
      </c>
      <c r="B2232" s="40" t="s">
        <v>13285</v>
      </c>
      <c r="C2232" s="40" t="s">
        <v>8992</v>
      </c>
      <c r="D2232" s="40" t="s">
        <v>9374</v>
      </c>
      <c r="E2232" s="38">
        <v>340315</v>
      </c>
      <c r="F2232" s="42" t="s">
        <v>8998</v>
      </c>
      <c r="G2232" s="38">
        <v>34032</v>
      </c>
      <c r="H2232" s="40" t="s">
        <v>9001</v>
      </c>
      <c r="I2232" s="40" t="s">
        <v>9002</v>
      </c>
      <c r="J2232" s="45" t="str">
        <f t="shared" si="34"/>
        <v/>
      </c>
    </row>
    <row r="2233" spans="1:10" x14ac:dyDescent="0.25">
      <c r="A2233" s="43">
        <v>44996</v>
      </c>
      <c r="B2233" s="40" t="s">
        <v>13286</v>
      </c>
      <c r="C2233" s="40" t="s">
        <v>8992</v>
      </c>
      <c r="D2233" s="40" t="s">
        <v>10355</v>
      </c>
      <c r="E2233" s="38">
        <v>297000</v>
      </c>
      <c r="F2233" s="42" t="s">
        <v>8998</v>
      </c>
      <c r="G2233" s="38">
        <v>29700</v>
      </c>
      <c r="H2233" s="40" t="s">
        <v>9001</v>
      </c>
      <c r="I2233" s="40" t="s">
        <v>9002</v>
      </c>
      <c r="J2233" s="45" t="str">
        <f t="shared" si="34"/>
        <v/>
      </c>
    </row>
    <row r="2234" spans="1:10" x14ac:dyDescent="0.25">
      <c r="A2234" s="43">
        <v>44996</v>
      </c>
      <c r="B2234" s="40" t="s">
        <v>13287</v>
      </c>
      <c r="C2234" s="40" t="s">
        <v>8992</v>
      </c>
      <c r="D2234" s="40" t="s">
        <v>10355</v>
      </c>
      <c r="E2234" s="38">
        <v>340315</v>
      </c>
      <c r="F2234" s="42" t="s">
        <v>8998</v>
      </c>
      <c r="G2234" s="38">
        <v>34032</v>
      </c>
      <c r="H2234" s="40" t="s">
        <v>9001</v>
      </c>
      <c r="I2234" s="40" t="s">
        <v>9002</v>
      </c>
      <c r="J2234" s="45" t="str">
        <f t="shared" si="34"/>
        <v/>
      </c>
    </row>
    <row r="2235" spans="1:10" x14ac:dyDescent="0.25">
      <c r="A2235" s="43">
        <v>44996</v>
      </c>
      <c r="B2235" s="40" t="s">
        <v>13288</v>
      </c>
      <c r="C2235" s="40" t="s">
        <v>8992</v>
      </c>
      <c r="D2235" s="40" t="s">
        <v>10360</v>
      </c>
      <c r="E2235" s="38">
        <v>584084</v>
      </c>
      <c r="F2235" s="42" t="s">
        <v>8998</v>
      </c>
      <c r="G2235" s="38">
        <v>58408</v>
      </c>
      <c r="H2235" s="40" t="s">
        <v>9001</v>
      </c>
      <c r="I2235" s="40" t="s">
        <v>9002</v>
      </c>
      <c r="J2235" s="45" t="str">
        <f t="shared" si="34"/>
        <v/>
      </c>
    </row>
    <row r="2236" spans="1:10" x14ac:dyDescent="0.25">
      <c r="A2236" s="43">
        <v>44996</v>
      </c>
      <c r="B2236" s="40" t="s">
        <v>13289</v>
      </c>
      <c r="C2236" s="40" t="s">
        <v>8992</v>
      </c>
      <c r="D2236" s="40" t="s">
        <v>10360</v>
      </c>
      <c r="E2236" s="38">
        <v>340315</v>
      </c>
      <c r="F2236" s="42" t="s">
        <v>8998</v>
      </c>
      <c r="G2236" s="38">
        <v>34032</v>
      </c>
      <c r="H2236" s="40" t="s">
        <v>9001</v>
      </c>
      <c r="I2236" s="40" t="s">
        <v>9002</v>
      </c>
      <c r="J2236" s="45" t="str">
        <f t="shared" si="34"/>
        <v/>
      </c>
    </row>
    <row r="2237" spans="1:10" x14ac:dyDescent="0.25">
      <c r="A2237" s="43">
        <v>44996</v>
      </c>
      <c r="B2237" s="40" t="s">
        <v>13290</v>
      </c>
      <c r="C2237" s="40" t="s">
        <v>8992</v>
      </c>
      <c r="D2237" s="40" t="s">
        <v>10363</v>
      </c>
      <c r="E2237" s="38">
        <v>340315</v>
      </c>
      <c r="F2237" s="42" t="s">
        <v>8998</v>
      </c>
      <c r="G2237" s="38">
        <v>34032</v>
      </c>
      <c r="H2237" s="40" t="s">
        <v>9001</v>
      </c>
      <c r="I2237" s="40" t="s">
        <v>9002</v>
      </c>
      <c r="J2237" s="45" t="str">
        <f t="shared" si="34"/>
        <v/>
      </c>
    </row>
    <row r="2238" spans="1:10" x14ac:dyDescent="0.25">
      <c r="A2238" s="43">
        <v>44996</v>
      </c>
      <c r="B2238" s="40" t="s">
        <v>13291</v>
      </c>
      <c r="C2238" s="40" t="s">
        <v>8992</v>
      </c>
      <c r="D2238" s="40" t="s">
        <v>10365</v>
      </c>
      <c r="E2238" s="38">
        <v>340315</v>
      </c>
      <c r="F2238" s="42" t="s">
        <v>8998</v>
      </c>
      <c r="G2238" s="38">
        <v>34032</v>
      </c>
      <c r="H2238" s="40" t="s">
        <v>9001</v>
      </c>
      <c r="I2238" s="40" t="s">
        <v>9002</v>
      </c>
      <c r="J2238" s="45" t="str">
        <f t="shared" si="34"/>
        <v/>
      </c>
    </row>
    <row r="2239" spans="1:10" x14ac:dyDescent="0.25">
      <c r="A2239" s="43">
        <v>44996</v>
      </c>
      <c r="B2239" s="40" t="s">
        <v>13292</v>
      </c>
      <c r="C2239" s="40" t="s">
        <v>8992</v>
      </c>
      <c r="D2239" s="40" t="s">
        <v>10089</v>
      </c>
      <c r="E2239" s="38">
        <v>340315</v>
      </c>
      <c r="F2239" s="42" t="s">
        <v>8998</v>
      </c>
      <c r="G2239" s="38">
        <v>34032</v>
      </c>
      <c r="H2239" s="40" t="s">
        <v>9001</v>
      </c>
      <c r="I2239" s="40" t="s">
        <v>9002</v>
      </c>
      <c r="J2239" s="45" t="str">
        <f t="shared" si="34"/>
        <v/>
      </c>
    </row>
    <row r="2240" spans="1:10" x14ac:dyDescent="0.25">
      <c r="A2240" s="43">
        <v>44996</v>
      </c>
      <c r="B2240" s="40" t="s">
        <v>13296</v>
      </c>
      <c r="C2240" s="40" t="s">
        <v>8992</v>
      </c>
      <c r="D2240" s="40" t="s">
        <v>13297</v>
      </c>
      <c r="E2240" s="38">
        <v>3673160</v>
      </c>
      <c r="F2240" s="42" t="s">
        <v>8998</v>
      </c>
      <c r="G2240" s="38">
        <v>367316</v>
      </c>
      <c r="H2240" s="40" t="s">
        <v>9183</v>
      </c>
      <c r="I2240" s="40" t="s">
        <v>9184</v>
      </c>
      <c r="J2240" s="45" t="str">
        <f t="shared" si="34"/>
        <v/>
      </c>
    </row>
    <row r="2241" spans="1:10" x14ac:dyDescent="0.25">
      <c r="A2241" s="43">
        <v>44996</v>
      </c>
      <c r="B2241" s="40" t="s">
        <v>13298</v>
      </c>
      <c r="C2241" s="40" t="s">
        <v>8992</v>
      </c>
      <c r="D2241" s="40" t="s">
        <v>13299</v>
      </c>
      <c r="E2241" s="38">
        <v>2216140</v>
      </c>
      <c r="F2241" s="42" t="s">
        <v>8998</v>
      </c>
      <c r="G2241" s="38">
        <v>221614</v>
      </c>
      <c r="H2241" s="40" t="s">
        <v>9183</v>
      </c>
      <c r="I2241" s="40" t="s">
        <v>9184</v>
      </c>
      <c r="J2241" s="45" t="str">
        <f t="shared" si="34"/>
        <v/>
      </c>
    </row>
    <row r="2242" spans="1:10" x14ac:dyDescent="0.25">
      <c r="A2242" s="43">
        <v>44996</v>
      </c>
      <c r="B2242" s="40" t="s">
        <v>13300</v>
      </c>
      <c r="C2242" s="40" t="s">
        <v>8992</v>
      </c>
      <c r="D2242" s="40" t="s">
        <v>13299</v>
      </c>
      <c r="E2242" s="38">
        <v>1081500</v>
      </c>
      <c r="F2242" s="42" t="s">
        <v>8998</v>
      </c>
      <c r="G2242" s="38">
        <v>108150</v>
      </c>
      <c r="H2242" s="40" t="s">
        <v>9183</v>
      </c>
      <c r="I2242" s="40" t="s">
        <v>9184</v>
      </c>
      <c r="J2242" s="45" t="str">
        <f t="shared" si="34"/>
        <v/>
      </c>
    </row>
    <row r="2243" spans="1:10" x14ac:dyDescent="0.25">
      <c r="A2243" s="43">
        <v>44996</v>
      </c>
      <c r="B2243" s="40" t="s">
        <v>13301</v>
      </c>
      <c r="C2243" s="40" t="s">
        <v>8992</v>
      </c>
      <c r="D2243" s="40" t="s">
        <v>10232</v>
      </c>
      <c r="E2243" s="38">
        <v>924717</v>
      </c>
      <c r="F2243" s="42" t="s">
        <v>8998</v>
      </c>
      <c r="G2243" s="38">
        <v>92472</v>
      </c>
      <c r="H2243" s="40" t="s">
        <v>9001</v>
      </c>
      <c r="I2243" s="40" t="s">
        <v>9002</v>
      </c>
      <c r="J2243" s="45" t="str">
        <f t="shared" si="34"/>
        <v/>
      </c>
    </row>
    <row r="2244" spans="1:10" x14ac:dyDescent="0.25">
      <c r="A2244" s="43">
        <v>44996</v>
      </c>
      <c r="B2244" s="40" t="s">
        <v>13302</v>
      </c>
      <c r="C2244" s="40" t="s">
        <v>8992</v>
      </c>
      <c r="D2244" s="40" t="s">
        <v>9251</v>
      </c>
      <c r="E2244" s="38">
        <v>1544605</v>
      </c>
      <c r="F2244" s="42" t="s">
        <v>8998</v>
      </c>
      <c r="G2244" s="38">
        <v>154461</v>
      </c>
      <c r="H2244" s="40" t="s">
        <v>9001</v>
      </c>
      <c r="I2244" s="40" t="s">
        <v>9002</v>
      </c>
      <c r="J2244" s="45" t="str">
        <f t="shared" si="34"/>
        <v/>
      </c>
    </row>
    <row r="2245" spans="1:10" x14ac:dyDescent="0.25">
      <c r="A2245" s="43">
        <v>44996</v>
      </c>
      <c r="B2245" s="40" t="s">
        <v>13303</v>
      </c>
      <c r="C2245" s="40" t="s">
        <v>8992</v>
      </c>
      <c r="D2245" s="40" t="s">
        <v>9261</v>
      </c>
      <c r="E2245" s="38">
        <v>555290</v>
      </c>
      <c r="F2245" s="42" t="s">
        <v>8998</v>
      </c>
      <c r="G2245" s="38">
        <v>55529</v>
      </c>
      <c r="H2245" s="40" t="s">
        <v>9001</v>
      </c>
      <c r="I2245" s="40" t="s">
        <v>9002</v>
      </c>
      <c r="J2245" s="45" t="str">
        <f t="shared" ref="J2245:J2308" si="35">IF(E2245&lt;0,"ht","")</f>
        <v/>
      </c>
    </row>
    <row r="2246" spans="1:10" x14ac:dyDescent="0.25">
      <c r="A2246" s="43">
        <v>44996</v>
      </c>
      <c r="B2246" s="40" t="s">
        <v>13304</v>
      </c>
      <c r="C2246" s="40" t="s">
        <v>8992</v>
      </c>
      <c r="D2246" s="40" t="s">
        <v>10118</v>
      </c>
      <c r="E2246" s="38">
        <v>340315</v>
      </c>
      <c r="F2246" s="42" t="s">
        <v>8998</v>
      </c>
      <c r="G2246" s="38">
        <v>34032</v>
      </c>
      <c r="H2246" s="40" t="s">
        <v>9001</v>
      </c>
      <c r="I2246" s="40" t="s">
        <v>9002</v>
      </c>
      <c r="J2246" s="45" t="str">
        <f t="shared" si="35"/>
        <v/>
      </c>
    </row>
    <row r="2247" spans="1:10" x14ac:dyDescent="0.25">
      <c r="A2247" s="43">
        <v>44996</v>
      </c>
      <c r="B2247" s="40" t="s">
        <v>13305</v>
      </c>
      <c r="C2247" s="40" t="s">
        <v>8992</v>
      </c>
      <c r="D2247" s="40" t="s">
        <v>10116</v>
      </c>
      <c r="E2247" s="38">
        <v>340315</v>
      </c>
      <c r="F2247" s="42" t="s">
        <v>8998</v>
      </c>
      <c r="G2247" s="38">
        <v>34032</v>
      </c>
      <c r="H2247" s="40" t="s">
        <v>9001</v>
      </c>
      <c r="I2247" s="40" t="s">
        <v>9002</v>
      </c>
      <c r="J2247" s="45" t="str">
        <f t="shared" si="35"/>
        <v/>
      </c>
    </row>
    <row r="2248" spans="1:10" x14ac:dyDescent="0.25">
      <c r="A2248" s="43">
        <v>44996</v>
      </c>
      <c r="B2248" s="40" t="s">
        <v>13306</v>
      </c>
      <c r="C2248" s="40" t="s">
        <v>8992</v>
      </c>
      <c r="D2248" s="40" t="s">
        <v>10107</v>
      </c>
      <c r="E2248" s="38">
        <v>884818</v>
      </c>
      <c r="F2248" s="42" t="s">
        <v>8998</v>
      </c>
      <c r="G2248" s="38">
        <v>88482</v>
      </c>
      <c r="H2248" s="40" t="s">
        <v>9001</v>
      </c>
      <c r="I2248" s="40" t="s">
        <v>9002</v>
      </c>
      <c r="J2248" s="45" t="str">
        <f t="shared" si="35"/>
        <v/>
      </c>
    </row>
    <row r="2249" spans="1:10" x14ac:dyDescent="0.25">
      <c r="A2249" s="43">
        <v>44996</v>
      </c>
      <c r="B2249" s="40" t="s">
        <v>13307</v>
      </c>
      <c r="C2249" s="40" t="s">
        <v>8992</v>
      </c>
      <c r="D2249" s="40" t="s">
        <v>10105</v>
      </c>
      <c r="E2249" s="38">
        <v>340315</v>
      </c>
      <c r="F2249" s="42" t="s">
        <v>8998</v>
      </c>
      <c r="G2249" s="38">
        <v>34032</v>
      </c>
      <c r="H2249" s="40" t="s">
        <v>9001</v>
      </c>
      <c r="I2249" s="40" t="s">
        <v>9002</v>
      </c>
      <c r="J2249" s="45" t="str">
        <f t="shared" si="35"/>
        <v/>
      </c>
    </row>
    <row r="2250" spans="1:10" x14ac:dyDescent="0.25">
      <c r="A2250" s="43">
        <v>44996</v>
      </c>
      <c r="B2250" s="40" t="s">
        <v>13308</v>
      </c>
      <c r="C2250" s="40" t="s">
        <v>8992</v>
      </c>
      <c r="D2250" s="40" t="s">
        <v>10103</v>
      </c>
      <c r="E2250" s="38">
        <v>340315</v>
      </c>
      <c r="F2250" s="42" t="s">
        <v>8998</v>
      </c>
      <c r="G2250" s="38">
        <v>34032</v>
      </c>
      <c r="H2250" s="40" t="s">
        <v>9001</v>
      </c>
      <c r="I2250" s="40" t="s">
        <v>9002</v>
      </c>
      <c r="J2250" s="45" t="str">
        <f t="shared" si="35"/>
        <v/>
      </c>
    </row>
    <row r="2251" spans="1:10" x14ac:dyDescent="0.25">
      <c r="A2251" s="43">
        <v>44996</v>
      </c>
      <c r="B2251" s="40" t="s">
        <v>13309</v>
      </c>
      <c r="C2251" s="40" t="s">
        <v>8992</v>
      </c>
      <c r="D2251" s="40" t="s">
        <v>10101</v>
      </c>
      <c r="E2251" s="38">
        <v>340315</v>
      </c>
      <c r="F2251" s="42" t="s">
        <v>8998</v>
      </c>
      <c r="G2251" s="38">
        <v>34032</v>
      </c>
      <c r="H2251" s="40" t="s">
        <v>9001</v>
      </c>
      <c r="I2251" s="40" t="s">
        <v>9002</v>
      </c>
      <c r="J2251" s="45" t="str">
        <f t="shared" si="35"/>
        <v/>
      </c>
    </row>
    <row r="2252" spans="1:10" x14ac:dyDescent="0.25">
      <c r="A2252" s="43">
        <v>44996</v>
      </c>
      <c r="B2252" s="40" t="s">
        <v>13310</v>
      </c>
      <c r="C2252" s="40" t="s">
        <v>8992</v>
      </c>
      <c r="D2252" s="40" t="s">
        <v>10096</v>
      </c>
      <c r="E2252" s="38">
        <v>367155</v>
      </c>
      <c r="F2252" s="42" t="s">
        <v>8998</v>
      </c>
      <c r="G2252" s="38">
        <v>36716</v>
      </c>
      <c r="H2252" s="40" t="s">
        <v>9001</v>
      </c>
      <c r="I2252" s="40" t="s">
        <v>9002</v>
      </c>
      <c r="J2252" s="45" t="str">
        <f t="shared" si="35"/>
        <v/>
      </c>
    </row>
    <row r="2253" spans="1:10" x14ac:dyDescent="0.25">
      <c r="A2253" s="43">
        <v>44996</v>
      </c>
      <c r="B2253" s="40" t="s">
        <v>13311</v>
      </c>
      <c r="C2253" s="40" t="s">
        <v>8992</v>
      </c>
      <c r="D2253" s="40" t="s">
        <v>9983</v>
      </c>
      <c r="E2253" s="38">
        <v>1061211</v>
      </c>
      <c r="F2253" s="42" t="s">
        <v>8998</v>
      </c>
      <c r="G2253" s="38">
        <v>106121</v>
      </c>
      <c r="H2253" s="40" t="s">
        <v>9001</v>
      </c>
      <c r="I2253" s="40" t="s">
        <v>9002</v>
      </c>
      <c r="J2253" s="45" t="str">
        <f t="shared" si="35"/>
        <v/>
      </c>
    </row>
    <row r="2254" spans="1:10" x14ac:dyDescent="0.25">
      <c r="A2254" s="43">
        <v>44996</v>
      </c>
      <c r="B2254" s="40" t="s">
        <v>13312</v>
      </c>
      <c r="C2254" s="40" t="s">
        <v>8992</v>
      </c>
      <c r="D2254" s="40" t="s">
        <v>9931</v>
      </c>
      <c r="E2254" s="38">
        <v>340315</v>
      </c>
      <c r="F2254" s="42" t="s">
        <v>8998</v>
      </c>
      <c r="G2254" s="38">
        <v>34032</v>
      </c>
      <c r="H2254" s="40" t="s">
        <v>9001</v>
      </c>
      <c r="I2254" s="40" t="s">
        <v>9002</v>
      </c>
      <c r="J2254" s="45" t="str">
        <f t="shared" si="35"/>
        <v/>
      </c>
    </row>
    <row r="2255" spans="1:10" x14ac:dyDescent="0.25">
      <c r="A2255" s="43">
        <v>44996</v>
      </c>
      <c r="B2255" s="40" t="s">
        <v>13313</v>
      </c>
      <c r="C2255" s="40" t="s">
        <v>8992</v>
      </c>
      <c r="D2255" s="40" t="s">
        <v>9010</v>
      </c>
      <c r="E2255" s="38">
        <v>340315</v>
      </c>
      <c r="F2255" s="42" t="s">
        <v>8998</v>
      </c>
      <c r="G2255" s="38">
        <v>34032</v>
      </c>
      <c r="H2255" s="40" t="s">
        <v>9001</v>
      </c>
      <c r="I2255" s="40" t="s">
        <v>9002</v>
      </c>
      <c r="J2255" s="45" t="str">
        <f t="shared" si="35"/>
        <v/>
      </c>
    </row>
    <row r="2256" spans="1:10" x14ac:dyDescent="0.25">
      <c r="A2256" s="43">
        <v>44996</v>
      </c>
      <c r="B2256" s="40" t="s">
        <v>13314</v>
      </c>
      <c r="C2256" s="40" t="s">
        <v>8992</v>
      </c>
      <c r="D2256" s="40" t="s">
        <v>9929</v>
      </c>
      <c r="E2256" s="38">
        <v>680630</v>
      </c>
      <c r="F2256" s="42" t="s">
        <v>8998</v>
      </c>
      <c r="G2256" s="38">
        <v>68063</v>
      </c>
      <c r="H2256" s="40" t="s">
        <v>9001</v>
      </c>
      <c r="I2256" s="40" t="s">
        <v>9002</v>
      </c>
      <c r="J2256" s="45" t="str">
        <f t="shared" si="35"/>
        <v/>
      </c>
    </row>
    <row r="2257" spans="1:10" x14ac:dyDescent="0.25">
      <c r="A2257" s="43">
        <v>44996</v>
      </c>
      <c r="B2257" s="40" t="s">
        <v>13315</v>
      </c>
      <c r="C2257" s="40" t="s">
        <v>8992</v>
      </c>
      <c r="D2257" s="40" t="s">
        <v>10147</v>
      </c>
      <c r="E2257" s="38">
        <v>1399782</v>
      </c>
      <c r="F2257" s="42" t="s">
        <v>8998</v>
      </c>
      <c r="G2257" s="38">
        <v>139978</v>
      </c>
      <c r="H2257" s="40" t="s">
        <v>9001</v>
      </c>
      <c r="I2257" s="40" t="s">
        <v>9002</v>
      </c>
      <c r="J2257" s="45" t="str">
        <f t="shared" si="35"/>
        <v/>
      </c>
    </row>
    <row r="2258" spans="1:10" x14ac:dyDescent="0.25">
      <c r="A2258" s="43">
        <v>44996</v>
      </c>
      <c r="B2258" s="40" t="s">
        <v>13316</v>
      </c>
      <c r="C2258" s="40" t="s">
        <v>8992</v>
      </c>
      <c r="D2258" s="40"/>
      <c r="E2258" s="38">
        <v>0</v>
      </c>
      <c r="F2258" s="42" t="s">
        <v>8998</v>
      </c>
      <c r="G2258" s="38">
        <v>0</v>
      </c>
      <c r="H2258" s="40" t="s">
        <v>9001</v>
      </c>
      <c r="I2258" s="40" t="s">
        <v>9002</v>
      </c>
      <c r="J2258" s="45" t="str">
        <f t="shared" si="35"/>
        <v/>
      </c>
    </row>
    <row r="2259" spans="1:10" x14ac:dyDescent="0.25">
      <c r="A2259" s="43">
        <v>44996</v>
      </c>
      <c r="B2259" s="40" t="s">
        <v>13317</v>
      </c>
      <c r="C2259" s="40" t="s">
        <v>8992</v>
      </c>
      <c r="D2259" s="40" t="s">
        <v>13318</v>
      </c>
      <c r="E2259" s="38">
        <v>340315</v>
      </c>
      <c r="F2259" s="42" t="s">
        <v>8998</v>
      </c>
      <c r="G2259" s="38">
        <v>34032</v>
      </c>
      <c r="H2259" s="40" t="s">
        <v>9001</v>
      </c>
      <c r="I2259" s="40" t="s">
        <v>9002</v>
      </c>
      <c r="J2259" s="45" t="str">
        <f t="shared" si="35"/>
        <v/>
      </c>
    </row>
    <row r="2260" spans="1:10" x14ac:dyDescent="0.25">
      <c r="A2260" s="43">
        <v>44996</v>
      </c>
      <c r="B2260" s="40" t="s">
        <v>13319</v>
      </c>
      <c r="C2260" s="40" t="s">
        <v>8992</v>
      </c>
      <c r="D2260" s="40" t="s">
        <v>10145</v>
      </c>
      <c r="E2260" s="38">
        <v>340315</v>
      </c>
      <c r="F2260" s="42" t="s">
        <v>8998</v>
      </c>
      <c r="G2260" s="38">
        <v>34032</v>
      </c>
      <c r="H2260" s="40" t="s">
        <v>9001</v>
      </c>
      <c r="I2260" s="40" t="s">
        <v>9002</v>
      </c>
      <c r="J2260" s="45" t="str">
        <f t="shared" si="35"/>
        <v/>
      </c>
    </row>
    <row r="2261" spans="1:10" x14ac:dyDescent="0.25">
      <c r="A2261" s="43">
        <v>44996</v>
      </c>
      <c r="B2261" s="40" t="s">
        <v>13320</v>
      </c>
      <c r="C2261" s="40" t="s">
        <v>8992</v>
      </c>
      <c r="D2261" s="40" t="s">
        <v>10141</v>
      </c>
      <c r="E2261" s="38">
        <v>340315</v>
      </c>
      <c r="F2261" s="42" t="s">
        <v>8998</v>
      </c>
      <c r="G2261" s="38">
        <v>34032</v>
      </c>
      <c r="H2261" s="40" t="s">
        <v>9001</v>
      </c>
      <c r="I2261" s="40" t="s">
        <v>9002</v>
      </c>
      <c r="J2261" s="45" t="str">
        <f t="shared" si="35"/>
        <v/>
      </c>
    </row>
    <row r="2262" spans="1:10" x14ac:dyDescent="0.25">
      <c r="A2262" s="43">
        <v>44996</v>
      </c>
      <c r="B2262" s="40" t="s">
        <v>13321</v>
      </c>
      <c r="C2262" s="40" t="s">
        <v>8992</v>
      </c>
      <c r="D2262" s="40" t="s">
        <v>10149</v>
      </c>
      <c r="E2262" s="38">
        <v>340315</v>
      </c>
      <c r="F2262" s="42" t="s">
        <v>8998</v>
      </c>
      <c r="G2262" s="38">
        <v>34032</v>
      </c>
      <c r="H2262" s="40" t="s">
        <v>9001</v>
      </c>
      <c r="I2262" s="40" t="s">
        <v>9002</v>
      </c>
      <c r="J2262" s="45" t="str">
        <f t="shared" si="35"/>
        <v/>
      </c>
    </row>
    <row r="2263" spans="1:10" x14ac:dyDescent="0.25">
      <c r="A2263" s="43">
        <v>44996</v>
      </c>
      <c r="B2263" s="40" t="s">
        <v>13322</v>
      </c>
      <c r="C2263" s="40" t="s">
        <v>8992</v>
      </c>
      <c r="D2263" s="40" t="s">
        <v>10135</v>
      </c>
      <c r="E2263" s="38">
        <v>340315</v>
      </c>
      <c r="F2263" s="42" t="s">
        <v>8998</v>
      </c>
      <c r="G2263" s="38">
        <v>34032</v>
      </c>
      <c r="H2263" s="40" t="s">
        <v>9001</v>
      </c>
      <c r="I2263" s="40" t="s">
        <v>9002</v>
      </c>
      <c r="J2263" s="45" t="str">
        <f t="shared" si="35"/>
        <v/>
      </c>
    </row>
    <row r="2264" spans="1:10" x14ac:dyDescent="0.25">
      <c r="A2264" s="43">
        <v>44996</v>
      </c>
      <c r="B2264" s="40" t="s">
        <v>13323</v>
      </c>
      <c r="C2264" s="40" t="s">
        <v>8992</v>
      </c>
      <c r="D2264" s="40" t="s">
        <v>10143</v>
      </c>
      <c r="E2264" s="38">
        <v>340315</v>
      </c>
      <c r="F2264" s="42" t="s">
        <v>8998</v>
      </c>
      <c r="G2264" s="38">
        <v>34032</v>
      </c>
      <c r="H2264" s="40" t="s">
        <v>9001</v>
      </c>
      <c r="I2264" s="40" t="s">
        <v>9002</v>
      </c>
      <c r="J2264" s="45" t="str">
        <f t="shared" si="35"/>
        <v/>
      </c>
    </row>
    <row r="2265" spans="1:10" x14ac:dyDescent="0.25">
      <c r="A2265" s="43">
        <v>44996</v>
      </c>
      <c r="B2265" s="40" t="s">
        <v>13324</v>
      </c>
      <c r="C2265" s="40" t="s">
        <v>8992</v>
      </c>
      <c r="D2265" s="40" t="s">
        <v>13325</v>
      </c>
      <c r="E2265" s="38">
        <v>6397070</v>
      </c>
      <c r="F2265" s="42" t="s">
        <v>8998</v>
      </c>
      <c r="G2265" s="38">
        <v>639707</v>
      </c>
      <c r="H2265" s="40" t="s">
        <v>9343</v>
      </c>
      <c r="I2265" s="40" t="s">
        <v>9344</v>
      </c>
      <c r="J2265" s="45" t="str">
        <f t="shared" si="35"/>
        <v/>
      </c>
    </row>
    <row r="2266" spans="1:10" x14ac:dyDescent="0.25">
      <c r="A2266" s="43">
        <v>44996</v>
      </c>
      <c r="B2266" s="40" t="s">
        <v>13326</v>
      </c>
      <c r="C2266" s="40" t="s">
        <v>8992</v>
      </c>
      <c r="D2266" s="40" t="s">
        <v>13327</v>
      </c>
      <c r="E2266" s="38">
        <v>3035550</v>
      </c>
      <c r="F2266" s="42" t="s">
        <v>8998</v>
      </c>
      <c r="G2266" s="38">
        <v>303555</v>
      </c>
      <c r="H2266" s="40" t="s">
        <v>9613</v>
      </c>
      <c r="I2266" s="40" t="s">
        <v>9614</v>
      </c>
      <c r="J2266" s="45" t="str">
        <f t="shared" si="35"/>
        <v/>
      </c>
    </row>
    <row r="2267" spans="1:10" x14ac:dyDescent="0.25">
      <c r="A2267" s="43">
        <v>44996</v>
      </c>
      <c r="B2267" s="40" t="s">
        <v>13328</v>
      </c>
      <c r="C2267" s="40" t="s">
        <v>8992</v>
      </c>
      <c r="D2267" s="40"/>
      <c r="E2267" s="38">
        <v>0</v>
      </c>
      <c r="F2267" s="42" t="s">
        <v>8998</v>
      </c>
      <c r="G2267" s="38">
        <v>0</v>
      </c>
      <c r="H2267" s="40" t="s">
        <v>10324</v>
      </c>
      <c r="I2267" s="40" t="s">
        <v>10325</v>
      </c>
      <c r="J2267" s="45" t="str">
        <f t="shared" si="35"/>
        <v/>
      </c>
    </row>
    <row r="2268" spans="1:10" x14ac:dyDescent="0.25">
      <c r="A2268" s="43">
        <v>44996</v>
      </c>
      <c r="B2268" s="40" t="s">
        <v>13329</v>
      </c>
      <c r="C2268" s="40" t="s">
        <v>8992</v>
      </c>
      <c r="D2268" s="40" t="s">
        <v>13330</v>
      </c>
      <c r="E2268" s="38">
        <v>974922</v>
      </c>
      <c r="F2268" s="42" t="s">
        <v>8998</v>
      </c>
      <c r="G2268" s="38">
        <v>97492</v>
      </c>
      <c r="H2268" s="40" t="s">
        <v>9116</v>
      </c>
      <c r="I2268" s="40" t="s">
        <v>9117</v>
      </c>
      <c r="J2268" s="45" t="str">
        <f t="shared" si="35"/>
        <v/>
      </c>
    </row>
    <row r="2269" spans="1:10" x14ac:dyDescent="0.25">
      <c r="A2269" s="43">
        <v>44996</v>
      </c>
      <c r="B2269" s="40" t="s">
        <v>13331</v>
      </c>
      <c r="C2269" s="40" t="s">
        <v>8992</v>
      </c>
      <c r="D2269" s="40" t="s">
        <v>13332</v>
      </c>
      <c r="E2269" s="38">
        <v>3035550</v>
      </c>
      <c r="F2269" s="42" t="s">
        <v>8998</v>
      </c>
      <c r="G2269" s="38">
        <v>303555</v>
      </c>
      <c r="H2269" s="40" t="s">
        <v>10324</v>
      </c>
      <c r="I2269" s="40" t="s">
        <v>10325</v>
      </c>
      <c r="J2269" s="45" t="str">
        <f t="shared" si="35"/>
        <v/>
      </c>
    </row>
    <row r="2270" spans="1:10" x14ac:dyDescent="0.25">
      <c r="A2270" s="43">
        <v>44996</v>
      </c>
      <c r="B2270" s="40" t="s">
        <v>13333</v>
      </c>
      <c r="C2270" s="40" t="s">
        <v>8992</v>
      </c>
      <c r="D2270" s="40" t="s">
        <v>13334</v>
      </c>
      <c r="E2270" s="38">
        <v>553989</v>
      </c>
      <c r="F2270" s="42" t="s">
        <v>8998</v>
      </c>
      <c r="G2270" s="38">
        <v>55399</v>
      </c>
      <c r="H2270" s="40" t="s">
        <v>9001</v>
      </c>
      <c r="I2270" s="40" t="s">
        <v>9002</v>
      </c>
      <c r="J2270" s="45" t="str">
        <f t="shared" si="35"/>
        <v/>
      </c>
    </row>
    <row r="2271" spans="1:10" x14ac:dyDescent="0.25">
      <c r="A2271" s="43">
        <v>44998</v>
      </c>
      <c r="B2271" s="40" t="s">
        <v>9572</v>
      </c>
      <c r="C2271" s="40" t="s">
        <v>9730</v>
      </c>
      <c r="D2271" s="40" t="s">
        <v>8994</v>
      </c>
      <c r="E2271" s="38">
        <v>-811387</v>
      </c>
      <c r="F2271" s="42" t="s">
        <v>8998</v>
      </c>
      <c r="G2271" s="38">
        <v>-81139</v>
      </c>
      <c r="H2271" s="40" t="s">
        <v>9321</v>
      </c>
      <c r="I2271" s="40" t="s">
        <v>9322</v>
      </c>
      <c r="J2271" s="45" t="str">
        <f t="shared" si="35"/>
        <v>ht</v>
      </c>
    </row>
    <row r="2272" spans="1:10" x14ac:dyDescent="0.25">
      <c r="A2272" s="43">
        <v>44998</v>
      </c>
      <c r="B2272" s="40" t="s">
        <v>11139</v>
      </c>
      <c r="C2272" s="40" t="s">
        <v>11522</v>
      </c>
      <c r="D2272" s="40" t="s">
        <v>11523</v>
      </c>
      <c r="E2272" s="38">
        <v>-464231</v>
      </c>
      <c r="F2272" s="42" t="s">
        <v>8998</v>
      </c>
      <c r="G2272" s="38">
        <v>-46423</v>
      </c>
      <c r="H2272" s="40" t="s">
        <v>9311</v>
      </c>
      <c r="I2272" s="40" t="s">
        <v>9312</v>
      </c>
      <c r="J2272" s="45" t="str">
        <f t="shared" si="35"/>
        <v>ht</v>
      </c>
    </row>
    <row r="2273" spans="1:10" x14ac:dyDescent="0.25">
      <c r="A2273" s="43">
        <v>44998</v>
      </c>
      <c r="B2273" s="40" t="s">
        <v>9763</v>
      </c>
      <c r="C2273" s="40" t="s">
        <v>13335</v>
      </c>
      <c r="D2273" s="40" t="s">
        <v>8994</v>
      </c>
      <c r="E2273" s="38">
        <v>-297000</v>
      </c>
      <c r="F2273" s="42" t="s">
        <v>8998</v>
      </c>
      <c r="G2273" s="38">
        <v>-29700</v>
      </c>
      <c r="H2273" s="40" t="s">
        <v>9068</v>
      </c>
      <c r="I2273" s="40" t="s">
        <v>9069</v>
      </c>
      <c r="J2273" s="45" t="str">
        <f t="shared" si="35"/>
        <v>ht</v>
      </c>
    </row>
    <row r="2274" spans="1:10" x14ac:dyDescent="0.25">
      <c r="A2274" s="43">
        <v>44998</v>
      </c>
      <c r="B2274" s="40" t="s">
        <v>10171</v>
      </c>
      <c r="C2274" s="40" t="s">
        <v>9442</v>
      </c>
      <c r="D2274" s="40" t="s">
        <v>11183</v>
      </c>
      <c r="E2274" s="38">
        <v>-616974</v>
      </c>
      <c r="F2274" s="42" t="s">
        <v>8998</v>
      </c>
      <c r="G2274" s="38">
        <v>-61697</v>
      </c>
      <c r="H2274" s="40" t="s">
        <v>9406</v>
      </c>
      <c r="I2274" s="40" t="s">
        <v>9407</v>
      </c>
      <c r="J2274" s="45" t="str">
        <f t="shared" si="35"/>
        <v>ht</v>
      </c>
    </row>
    <row r="2275" spans="1:10" x14ac:dyDescent="0.25">
      <c r="A2275" s="43">
        <v>44998</v>
      </c>
      <c r="B2275" s="40" t="s">
        <v>12599</v>
      </c>
      <c r="C2275" s="40" t="s">
        <v>9443</v>
      </c>
      <c r="D2275" s="40" t="s">
        <v>13336</v>
      </c>
      <c r="E2275" s="38">
        <v>-333174</v>
      </c>
      <c r="F2275" s="42" t="s">
        <v>8998</v>
      </c>
      <c r="G2275" s="38">
        <v>-33317</v>
      </c>
      <c r="H2275" s="40" t="s">
        <v>9001</v>
      </c>
      <c r="I2275" s="40" t="s">
        <v>9002</v>
      </c>
      <c r="J2275" s="45" t="str">
        <f t="shared" si="35"/>
        <v>ht</v>
      </c>
    </row>
    <row r="2276" spans="1:10" x14ac:dyDescent="0.25">
      <c r="A2276" s="43">
        <v>44998</v>
      </c>
      <c r="B2276" s="40" t="s">
        <v>12602</v>
      </c>
      <c r="C2276" s="40" t="s">
        <v>9443</v>
      </c>
      <c r="D2276" s="40" t="s">
        <v>13337</v>
      </c>
      <c r="E2276" s="38">
        <v>-786700</v>
      </c>
      <c r="F2276" s="42" t="s">
        <v>8998</v>
      </c>
      <c r="G2276" s="38">
        <v>-78670</v>
      </c>
      <c r="H2276" s="40" t="s">
        <v>9001</v>
      </c>
      <c r="I2276" s="40" t="s">
        <v>9002</v>
      </c>
      <c r="J2276" s="45" t="str">
        <f t="shared" si="35"/>
        <v>ht</v>
      </c>
    </row>
    <row r="2277" spans="1:10" x14ac:dyDescent="0.25">
      <c r="A2277" s="43">
        <v>44998</v>
      </c>
      <c r="B2277" s="40" t="s">
        <v>12607</v>
      </c>
      <c r="C2277" s="40" t="s">
        <v>9443</v>
      </c>
      <c r="D2277" s="40" t="s">
        <v>13338</v>
      </c>
      <c r="E2277" s="38">
        <v>-257880</v>
      </c>
      <c r="F2277" s="42" t="s">
        <v>8998</v>
      </c>
      <c r="G2277" s="38">
        <v>-25788</v>
      </c>
      <c r="H2277" s="40" t="s">
        <v>9001</v>
      </c>
      <c r="I2277" s="40" t="s">
        <v>9002</v>
      </c>
      <c r="J2277" s="45" t="str">
        <f t="shared" si="35"/>
        <v>ht</v>
      </c>
    </row>
    <row r="2278" spans="1:10" x14ac:dyDescent="0.25">
      <c r="A2278" s="43">
        <v>44998</v>
      </c>
      <c r="B2278" s="40" t="s">
        <v>11169</v>
      </c>
      <c r="C2278" s="40" t="s">
        <v>9443</v>
      </c>
      <c r="D2278" s="40" t="s">
        <v>13339</v>
      </c>
      <c r="E2278" s="38">
        <v>-220293</v>
      </c>
      <c r="F2278" s="42" t="s">
        <v>8998</v>
      </c>
      <c r="G2278" s="38">
        <v>-22029</v>
      </c>
      <c r="H2278" s="40" t="s">
        <v>9001</v>
      </c>
      <c r="I2278" s="40" t="s">
        <v>9002</v>
      </c>
      <c r="J2278" s="45" t="str">
        <f t="shared" si="35"/>
        <v>ht</v>
      </c>
    </row>
    <row r="2279" spans="1:10" x14ac:dyDescent="0.25">
      <c r="A2279" s="43">
        <v>44998</v>
      </c>
      <c r="B2279" s="40" t="s">
        <v>12637</v>
      </c>
      <c r="C2279" s="40" t="s">
        <v>9443</v>
      </c>
      <c r="D2279" s="40" t="s">
        <v>13340</v>
      </c>
      <c r="E2279" s="38">
        <v>-176400</v>
      </c>
      <c r="F2279" s="42" t="s">
        <v>8998</v>
      </c>
      <c r="G2279" s="38">
        <v>-17640</v>
      </c>
      <c r="H2279" s="40" t="s">
        <v>9001</v>
      </c>
      <c r="I2279" s="40" t="s">
        <v>9002</v>
      </c>
      <c r="J2279" s="45" t="str">
        <f t="shared" si="35"/>
        <v>ht</v>
      </c>
    </row>
    <row r="2280" spans="1:10" x14ac:dyDescent="0.25">
      <c r="A2280" s="43">
        <v>44998</v>
      </c>
      <c r="B2280" s="40" t="s">
        <v>12638</v>
      </c>
      <c r="C2280" s="40" t="s">
        <v>9443</v>
      </c>
      <c r="D2280" s="40" t="s">
        <v>13341</v>
      </c>
      <c r="E2280" s="38">
        <v>-264600</v>
      </c>
      <c r="F2280" s="42" t="s">
        <v>8998</v>
      </c>
      <c r="G2280" s="38">
        <v>-26460</v>
      </c>
      <c r="H2280" s="40" t="s">
        <v>9001</v>
      </c>
      <c r="I2280" s="40" t="s">
        <v>9002</v>
      </c>
      <c r="J2280" s="45" t="str">
        <f t="shared" si="35"/>
        <v>ht</v>
      </c>
    </row>
    <row r="2281" spans="1:10" x14ac:dyDescent="0.25">
      <c r="A2281" s="43">
        <v>44998</v>
      </c>
      <c r="B2281" s="40" t="s">
        <v>12639</v>
      </c>
      <c r="C2281" s="40" t="s">
        <v>9443</v>
      </c>
      <c r="D2281" s="40" t="s">
        <v>13342</v>
      </c>
      <c r="E2281" s="38">
        <v>-562752</v>
      </c>
      <c r="F2281" s="42" t="s">
        <v>8998</v>
      </c>
      <c r="G2281" s="38">
        <v>-56275</v>
      </c>
      <c r="H2281" s="40" t="s">
        <v>9001</v>
      </c>
      <c r="I2281" s="40" t="s">
        <v>9002</v>
      </c>
      <c r="J2281" s="45" t="str">
        <f t="shared" si="35"/>
        <v>ht</v>
      </c>
    </row>
    <row r="2282" spans="1:10" x14ac:dyDescent="0.25">
      <c r="A2282" s="43">
        <v>44998</v>
      </c>
      <c r="B2282" s="40" t="s">
        <v>12640</v>
      </c>
      <c r="C2282" s="40" t="s">
        <v>9443</v>
      </c>
      <c r="D2282" s="40" t="s">
        <v>13343</v>
      </c>
      <c r="E2282" s="38">
        <v>-553073</v>
      </c>
      <c r="F2282" s="42" t="s">
        <v>8998</v>
      </c>
      <c r="G2282" s="38">
        <v>-55307</v>
      </c>
      <c r="H2282" s="40" t="s">
        <v>9001</v>
      </c>
      <c r="I2282" s="40" t="s">
        <v>9002</v>
      </c>
      <c r="J2282" s="45" t="str">
        <f t="shared" si="35"/>
        <v>ht</v>
      </c>
    </row>
    <row r="2283" spans="1:10" x14ac:dyDescent="0.25">
      <c r="A2283" s="43">
        <v>44998</v>
      </c>
      <c r="B2283" s="40" t="s">
        <v>12641</v>
      </c>
      <c r="C2283" s="40" t="s">
        <v>9443</v>
      </c>
      <c r="D2283" s="40" t="s">
        <v>13344</v>
      </c>
      <c r="E2283" s="38">
        <v>-264600</v>
      </c>
      <c r="F2283" s="42" t="s">
        <v>8998</v>
      </c>
      <c r="G2283" s="38">
        <v>-26460</v>
      </c>
      <c r="H2283" s="40" t="s">
        <v>9001</v>
      </c>
      <c r="I2283" s="40" t="s">
        <v>9002</v>
      </c>
      <c r="J2283" s="45" t="str">
        <f t="shared" si="35"/>
        <v>ht</v>
      </c>
    </row>
    <row r="2284" spans="1:10" x14ac:dyDescent="0.25">
      <c r="A2284" s="43">
        <v>44998</v>
      </c>
      <c r="B2284" s="40" t="s">
        <v>11237</v>
      </c>
      <c r="C2284" s="40" t="s">
        <v>9443</v>
      </c>
      <c r="D2284" s="40" t="s">
        <v>13345</v>
      </c>
      <c r="E2284" s="38">
        <v>-1103674</v>
      </c>
      <c r="F2284" s="42" t="s">
        <v>8998</v>
      </c>
      <c r="G2284" s="38">
        <v>-110367</v>
      </c>
      <c r="H2284" s="40" t="s">
        <v>9001</v>
      </c>
      <c r="I2284" s="40" t="s">
        <v>9002</v>
      </c>
      <c r="J2284" s="45" t="str">
        <f t="shared" si="35"/>
        <v>ht</v>
      </c>
    </row>
    <row r="2285" spans="1:10" x14ac:dyDescent="0.25">
      <c r="A2285" s="43">
        <v>44998</v>
      </c>
      <c r="B2285" s="40" t="s">
        <v>11238</v>
      </c>
      <c r="C2285" s="40" t="s">
        <v>9443</v>
      </c>
      <c r="D2285" s="40" t="s">
        <v>13346</v>
      </c>
      <c r="E2285" s="38">
        <v>-90750</v>
      </c>
      <c r="F2285" s="42" t="s">
        <v>8998</v>
      </c>
      <c r="G2285" s="38">
        <v>-9075</v>
      </c>
      <c r="H2285" s="40" t="s">
        <v>9001</v>
      </c>
      <c r="I2285" s="40" t="s">
        <v>9002</v>
      </c>
      <c r="J2285" s="45" t="str">
        <f t="shared" si="35"/>
        <v>ht</v>
      </c>
    </row>
    <row r="2286" spans="1:10" x14ac:dyDescent="0.25">
      <c r="A2286" s="43">
        <v>44998</v>
      </c>
      <c r="B2286" s="40" t="s">
        <v>13347</v>
      </c>
      <c r="C2286" s="40" t="s">
        <v>8992</v>
      </c>
      <c r="D2286" s="40" t="s">
        <v>9148</v>
      </c>
      <c r="E2286" s="38">
        <v>340315</v>
      </c>
      <c r="F2286" s="42" t="s">
        <v>8998</v>
      </c>
      <c r="G2286" s="38">
        <v>34032</v>
      </c>
      <c r="H2286" s="40" t="s">
        <v>9001</v>
      </c>
      <c r="I2286" s="40" t="s">
        <v>9002</v>
      </c>
      <c r="J2286" s="45" t="str">
        <f t="shared" si="35"/>
        <v/>
      </c>
    </row>
    <row r="2287" spans="1:10" x14ac:dyDescent="0.25">
      <c r="A2287" s="43">
        <v>44998</v>
      </c>
      <c r="B2287" s="40" t="s">
        <v>13348</v>
      </c>
      <c r="C2287" s="40" t="s">
        <v>8992</v>
      </c>
      <c r="D2287" s="40" t="s">
        <v>9154</v>
      </c>
      <c r="E2287" s="38">
        <v>340315</v>
      </c>
      <c r="F2287" s="42" t="s">
        <v>8998</v>
      </c>
      <c r="G2287" s="38">
        <v>34032</v>
      </c>
      <c r="H2287" s="40" t="s">
        <v>9001</v>
      </c>
      <c r="I2287" s="40" t="s">
        <v>9002</v>
      </c>
      <c r="J2287" s="45" t="str">
        <f t="shared" si="35"/>
        <v/>
      </c>
    </row>
    <row r="2288" spans="1:10" x14ac:dyDescent="0.25">
      <c r="A2288" s="43">
        <v>44998</v>
      </c>
      <c r="B2288" s="40" t="s">
        <v>13349</v>
      </c>
      <c r="C2288" s="40" t="s">
        <v>8992</v>
      </c>
      <c r="D2288" s="40" t="s">
        <v>9136</v>
      </c>
      <c r="E2288" s="38">
        <v>340315</v>
      </c>
      <c r="F2288" s="42" t="s">
        <v>8998</v>
      </c>
      <c r="G2288" s="38">
        <v>34032</v>
      </c>
      <c r="H2288" s="40" t="s">
        <v>9001</v>
      </c>
      <c r="I2288" s="40" t="s">
        <v>9002</v>
      </c>
      <c r="J2288" s="45" t="str">
        <f t="shared" si="35"/>
        <v/>
      </c>
    </row>
    <row r="2289" spans="1:10" x14ac:dyDescent="0.25">
      <c r="A2289" s="43">
        <v>44998</v>
      </c>
      <c r="B2289" s="40" t="s">
        <v>13350</v>
      </c>
      <c r="C2289" s="40" t="s">
        <v>8992</v>
      </c>
      <c r="D2289" s="40" t="s">
        <v>9144</v>
      </c>
      <c r="E2289" s="38">
        <v>340315</v>
      </c>
      <c r="F2289" s="42" t="s">
        <v>8998</v>
      </c>
      <c r="G2289" s="38">
        <v>34032</v>
      </c>
      <c r="H2289" s="40" t="s">
        <v>9001</v>
      </c>
      <c r="I2289" s="40" t="s">
        <v>9002</v>
      </c>
      <c r="J2289" s="45" t="str">
        <f t="shared" si="35"/>
        <v/>
      </c>
    </row>
    <row r="2290" spans="1:10" x14ac:dyDescent="0.25">
      <c r="A2290" s="43">
        <v>44998</v>
      </c>
      <c r="B2290" s="40" t="s">
        <v>13351</v>
      </c>
      <c r="C2290" s="40" t="s">
        <v>8992</v>
      </c>
      <c r="D2290" s="40" t="s">
        <v>9138</v>
      </c>
      <c r="E2290" s="38">
        <v>340315</v>
      </c>
      <c r="F2290" s="42" t="s">
        <v>8998</v>
      </c>
      <c r="G2290" s="38">
        <v>34032</v>
      </c>
      <c r="H2290" s="40" t="s">
        <v>9001</v>
      </c>
      <c r="I2290" s="40" t="s">
        <v>9002</v>
      </c>
      <c r="J2290" s="45" t="str">
        <f t="shared" si="35"/>
        <v/>
      </c>
    </row>
    <row r="2291" spans="1:10" x14ac:dyDescent="0.25">
      <c r="A2291" s="43">
        <v>44998</v>
      </c>
      <c r="B2291" s="40" t="s">
        <v>13352</v>
      </c>
      <c r="C2291" s="40" t="s">
        <v>8992</v>
      </c>
      <c r="D2291" s="40" t="s">
        <v>9152</v>
      </c>
      <c r="E2291" s="38">
        <v>340315</v>
      </c>
      <c r="F2291" s="42" t="s">
        <v>8998</v>
      </c>
      <c r="G2291" s="38">
        <v>34032</v>
      </c>
      <c r="H2291" s="40" t="s">
        <v>9001</v>
      </c>
      <c r="I2291" s="40" t="s">
        <v>9002</v>
      </c>
      <c r="J2291" s="45" t="str">
        <f t="shared" si="35"/>
        <v/>
      </c>
    </row>
    <row r="2292" spans="1:10" x14ac:dyDescent="0.25">
      <c r="A2292" s="43">
        <v>44998</v>
      </c>
      <c r="B2292" s="40" t="s">
        <v>13353</v>
      </c>
      <c r="C2292" s="40" t="s">
        <v>8992</v>
      </c>
      <c r="D2292" s="40" t="s">
        <v>9146</v>
      </c>
      <c r="E2292" s="38">
        <v>340315</v>
      </c>
      <c r="F2292" s="42" t="s">
        <v>8998</v>
      </c>
      <c r="G2292" s="38">
        <v>34032</v>
      </c>
      <c r="H2292" s="40" t="s">
        <v>9001</v>
      </c>
      <c r="I2292" s="40" t="s">
        <v>9002</v>
      </c>
      <c r="J2292" s="45" t="str">
        <f t="shared" si="35"/>
        <v/>
      </c>
    </row>
    <row r="2293" spans="1:10" x14ac:dyDescent="0.25">
      <c r="A2293" s="43">
        <v>44998</v>
      </c>
      <c r="B2293" s="40" t="s">
        <v>13354</v>
      </c>
      <c r="C2293" s="40" t="s">
        <v>8992</v>
      </c>
      <c r="D2293" s="40" t="s">
        <v>9131</v>
      </c>
      <c r="E2293" s="38">
        <v>340315</v>
      </c>
      <c r="F2293" s="42" t="s">
        <v>8998</v>
      </c>
      <c r="G2293" s="38">
        <v>34032</v>
      </c>
      <c r="H2293" s="40" t="s">
        <v>9001</v>
      </c>
      <c r="I2293" s="40" t="s">
        <v>9002</v>
      </c>
      <c r="J2293" s="45" t="str">
        <f t="shared" si="35"/>
        <v/>
      </c>
    </row>
    <row r="2294" spans="1:10" x14ac:dyDescent="0.25">
      <c r="A2294" s="43">
        <v>44998</v>
      </c>
      <c r="B2294" s="40" t="s">
        <v>13355</v>
      </c>
      <c r="C2294" s="40" t="s">
        <v>8992</v>
      </c>
      <c r="D2294" s="40" t="s">
        <v>10727</v>
      </c>
      <c r="E2294" s="38">
        <v>340315</v>
      </c>
      <c r="F2294" s="42" t="s">
        <v>8998</v>
      </c>
      <c r="G2294" s="38">
        <v>34032</v>
      </c>
      <c r="H2294" s="40" t="s">
        <v>9001</v>
      </c>
      <c r="I2294" s="40" t="s">
        <v>9002</v>
      </c>
      <c r="J2294" s="45" t="str">
        <f t="shared" si="35"/>
        <v/>
      </c>
    </row>
    <row r="2295" spans="1:10" x14ac:dyDescent="0.25">
      <c r="A2295" s="43">
        <v>44998</v>
      </c>
      <c r="B2295" s="40" t="s">
        <v>13356</v>
      </c>
      <c r="C2295" s="40" t="s">
        <v>8992</v>
      </c>
      <c r="D2295" s="40" t="s">
        <v>9150</v>
      </c>
      <c r="E2295" s="38">
        <v>340315</v>
      </c>
      <c r="F2295" s="42" t="s">
        <v>8998</v>
      </c>
      <c r="G2295" s="38">
        <v>34032</v>
      </c>
      <c r="H2295" s="40" t="s">
        <v>9001</v>
      </c>
      <c r="I2295" s="40" t="s">
        <v>9002</v>
      </c>
      <c r="J2295" s="45" t="str">
        <f t="shared" si="35"/>
        <v/>
      </c>
    </row>
    <row r="2296" spans="1:10" x14ac:dyDescent="0.25">
      <c r="A2296" s="43">
        <v>44998</v>
      </c>
      <c r="B2296" s="40" t="s">
        <v>13357</v>
      </c>
      <c r="C2296" s="40" t="s">
        <v>8992</v>
      </c>
      <c r="D2296" s="40" t="s">
        <v>9775</v>
      </c>
      <c r="E2296" s="38">
        <v>473026</v>
      </c>
      <c r="F2296" s="42" t="s">
        <v>8998</v>
      </c>
      <c r="G2296" s="38">
        <v>47303</v>
      </c>
      <c r="H2296" s="40" t="s">
        <v>9001</v>
      </c>
      <c r="I2296" s="40" t="s">
        <v>9002</v>
      </c>
      <c r="J2296" s="45" t="str">
        <f t="shared" si="35"/>
        <v/>
      </c>
    </row>
    <row r="2297" spans="1:10" x14ac:dyDescent="0.25">
      <c r="A2297" s="43">
        <v>44998</v>
      </c>
      <c r="B2297" s="40" t="s">
        <v>13358</v>
      </c>
      <c r="C2297" s="40" t="s">
        <v>8992</v>
      </c>
      <c r="D2297" s="40" t="s">
        <v>9119</v>
      </c>
      <c r="E2297" s="38">
        <v>340315</v>
      </c>
      <c r="F2297" s="42" t="s">
        <v>8998</v>
      </c>
      <c r="G2297" s="38">
        <v>34032</v>
      </c>
      <c r="H2297" s="40" t="s">
        <v>9001</v>
      </c>
      <c r="I2297" s="40" t="s">
        <v>9002</v>
      </c>
      <c r="J2297" s="45" t="str">
        <f t="shared" si="35"/>
        <v/>
      </c>
    </row>
    <row r="2298" spans="1:10" x14ac:dyDescent="0.25">
      <c r="A2298" s="43">
        <v>44998</v>
      </c>
      <c r="B2298" s="40" t="s">
        <v>13359</v>
      </c>
      <c r="C2298" s="40" t="s">
        <v>8992</v>
      </c>
      <c r="D2298" s="40" t="s">
        <v>9858</v>
      </c>
      <c r="E2298" s="38">
        <v>655654</v>
      </c>
      <c r="F2298" s="42" t="s">
        <v>8998</v>
      </c>
      <c r="G2298" s="38">
        <v>65565</v>
      </c>
      <c r="H2298" s="40" t="s">
        <v>9001</v>
      </c>
      <c r="I2298" s="40" t="s">
        <v>9002</v>
      </c>
      <c r="J2298" s="45" t="str">
        <f t="shared" si="35"/>
        <v/>
      </c>
    </row>
    <row r="2299" spans="1:10" x14ac:dyDescent="0.25">
      <c r="A2299" s="43">
        <v>44998</v>
      </c>
      <c r="B2299" s="40" t="s">
        <v>13360</v>
      </c>
      <c r="C2299" s="40" t="s">
        <v>8992</v>
      </c>
      <c r="D2299" s="40" t="s">
        <v>10042</v>
      </c>
      <c r="E2299" s="38">
        <v>700329</v>
      </c>
      <c r="F2299" s="42" t="s">
        <v>8998</v>
      </c>
      <c r="G2299" s="38">
        <v>70033</v>
      </c>
      <c r="H2299" s="40" t="s">
        <v>9001</v>
      </c>
      <c r="I2299" s="40" t="s">
        <v>9002</v>
      </c>
      <c r="J2299" s="45" t="str">
        <f t="shared" si="35"/>
        <v/>
      </c>
    </row>
    <row r="2300" spans="1:10" x14ac:dyDescent="0.25">
      <c r="A2300" s="43">
        <v>44998</v>
      </c>
      <c r="B2300" s="40" t="s">
        <v>13361</v>
      </c>
      <c r="C2300" s="40" t="s">
        <v>8992</v>
      </c>
      <c r="D2300" s="40" t="s">
        <v>13362</v>
      </c>
      <c r="E2300" s="38">
        <v>2511185</v>
      </c>
      <c r="F2300" s="42" t="s">
        <v>8998</v>
      </c>
      <c r="G2300" s="38">
        <v>251119</v>
      </c>
      <c r="H2300" s="40" t="s">
        <v>9766</v>
      </c>
      <c r="I2300" s="40" t="s">
        <v>9767</v>
      </c>
      <c r="J2300" s="45" t="str">
        <f t="shared" si="35"/>
        <v/>
      </c>
    </row>
    <row r="2301" spans="1:10" x14ac:dyDescent="0.25">
      <c r="A2301" s="43">
        <v>44998</v>
      </c>
      <c r="B2301" s="40" t="s">
        <v>13363</v>
      </c>
      <c r="C2301" s="40" t="s">
        <v>8992</v>
      </c>
      <c r="D2301" s="40" t="s">
        <v>10172</v>
      </c>
      <c r="E2301" s="38">
        <v>553467</v>
      </c>
      <c r="F2301" s="42" t="s">
        <v>8998</v>
      </c>
      <c r="G2301" s="38">
        <v>55347</v>
      </c>
      <c r="H2301" s="40" t="s">
        <v>9001</v>
      </c>
      <c r="I2301" s="40" t="s">
        <v>9002</v>
      </c>
      <c r="J2301" s="45" t="str">
        <f t="shared" si="35"/>
        <v/>
      </c>
    </row>
    <row r="2302" spans="1:10" x14ac:dyDescent="0.25">
      <c r="A2302" s="43">
        <v>44998</v>
      </c>
      <c r="B2302" s="40" t="s">
        <v>13364</v>
      </c>
      <c r="C2302" s="40" t="s">
        <v>8992</v>
      </c>
      <c r="D2302" s="40" t="s">
        <v>9194</v>
      </c>
      <c r="E2302" s="38">
        <v>1552763</v>
      </c>
      <c r="F2302" s="42" t="s">
        <v>8998</v>
      </c>
      <c r="G2302" s="38">
        <v>155276</v>
      </c>
      <c r="H2302" s="40" t="s">
        <v>9001</v>
      </c>
      <c r="I2302" s="40" t="s">
        <v>9002</v>
      </c>
      <c r="J2302" s="45" t="str">
        <f t="shared" si="35"/>
        <v/>
      </c>
    </row>
    <row r="2303" spans="1:10" x14ac:dyDescent="0.25">
      <c r="A2303" s="43">
        <v>44998</v>
      </c>
      <c r="B2303" s="40" t="s">
        <v>13365</v>
      </c>
      <c r="C2303" s="40" t="s">
        <v>8992</v>
      </c>
      <c r="D2303" s="40" t="s">
        <v>9931</v>
      </c>
      <c r="E2303" s="38">
        <v>444232</v>
      </c>
      <c r="F2303" s="42" t="s">
        <v>8998</v>
      </c>
      <c r="G2303" s="38">
        <v>44423</v>
      </c>
      <c r="H2303" s="40" t="s">
        <v>9001</v>
      </c>
      <c r="I2303" s="40" t="s">
        <v>9002</v>
      </c>
      <c r="J2303" s="45" t="str">
        <f t="shared" si="35"/>
        <v/>
      </c>
    </row>
    <row r="2304" spans="1:10" x14ac:dyDescent="0.25">
      <c r="A2304" s="43">
        <v>44998</v>
      </c>
      <c r="B2304" s="40" t="s">
        <v>13366</v>
      </c>
      <c r="C2304" s="40" t="s">
        <v>8992</v>
      </c>
      <c r="D2304" s="40" t="s">
        <v>9283</v>
      </c>
      <c r="E2304" s="38">
        <v>2593870</v>
      </c>
      <c r="F2304" s="42" t="s">
        <v>8998</v>
      </c>
      <c r="G2304" s="38">
        <v>259387</v>
      </c>
      <c r="H2304" s="40" t="s">
        <v>9284</v>
      </c>
      <c r="I2304" s="40" t="s">
        <v>9285</v>
      </c>
      <c r="J2304" s="45" t="str">
        <f t="shared" si="35"/>
        <v/>
      </c>
    </row>
    <row r="2305" spans="1:10" x14ac:dyDescent="0.25">
      <c r="A2305" s="43">
        <v>44998</v>
      </c>
      <c r="B2305" s="40" t="s">
        <v>13367</v>
      </c>
      <c r="C2305" s="40" t="s">
        <v>8992</v>
      </c>
      <c r="D2305" s="40" t="s">
        <v>9201</v>
      </c>
      <c r="E2305" s="38">
        <v>340315</v>
      </c>
      <c r="F2305" s="42" t="s">
        <v>8998</v>
      </c>
      <c r="G2305" s="38">
        <v>34032</v>
      </c>
      <c r="H2305" s="40" t="s">
        <v>9001</v>
      </c>
      <c r="I2305" s="40" t="s">
        <v>9002</v>
      </c>
      <c r="J2305" s="45" t="str">
        <f t="shared" si="35"/>
        <v/>
      </c>
    </row>
    <row r="2306" spans="1:10" x14ac:dyDescent="0.25">
      <c r="A2306" s="43">
        <v>44998</v>
      </c>
      <c r="B2306" s="40" t="s">
        <v>13368</v>
      </c>
      <c r="C2306" s="40" t="s">
        <v>8992</v>
      </c>
      <c r="D2306" s="40" t="s">
        <v>9203</v>
      </c>
      <c r="E2306" s="38">
        <v>340315</v>
      </c>
      <c r="F2306" s="42" t="s">
        <v>8998</v>
      </c>
      <c r="G2306" s="38">
        <v>34032</v>
      </c>
      <c r="H2306" s="40" t="s">
        <v>9001</v>
      </c>
      <c r="I2306" s="40" t="s">
        <v>9002</v>
      </c>
      <c r="J2306" s="45" t="str">
        <f t="shared" si="35"/>
        <v/>
      </c>
    </row>
    <row r="2307" spans="1:10" x14ac:dyDescent="0.25">
      <c r="A2307" s="43">
        <v>44998</v>
      </c>
      <c r="B2307" s="40" t="s">
        <v>13369</v>
      </c>
      <c r="C2307" s="40" t="s">
        <v>8992</v>
      </c>
      <c r="D2307" s="40" t="s">
        <v>9245</v>
      </c>
      <c r="E2307" s="38">
        <v>340315</v>
      </c>
      <c r="F2307" s="42" t="s">
        <v>8998</v>
      </c>
      <c r="G2307" s="38">
        <v>34032</v>
      </c>
      <c r="H2307" s="40" t="s">
        <v>9001</v>
      </c>
      <c r="I2307" s="40" t="s">
        <v>9002</v>
      </c>
      <c r="J2307" s="45" t="str">
        <f t="shared" si="35"/>
        <v/>
      </c>
    </row>
    <row r="2308" spans="1:10" x14ac:dyDescent="0.25">
      <c r="A2308" s="43">
        <v>44998</v>
      </c>
      <c r="B2308" s="40" t="s">
        <v>13370</v>
      </c>
      <c r="C2308" s="40" t="s">
        <v>8992</v>
      </c>
      <c r="D2308" s="40" t="s">
        <v>9247</v>
      </c>
      <c r="E2308" s="38">
        <v>340315</v>
      </c>
      <c r="F2308" s="42" t="s">
        <v>8998</v>
      </c>
      <c r="G2308" s="38">
        <v>34032</v>
      </c>
      <c r="H2308" s="40" t="s">
        <v>9001</v>
      </c>
      <c r="I2308" s="40" t="s">
        <v>9002</v>
      </c>
      <c r="J2308" s="45" t="str">
        <f t="shared" si="35"/>
        <v/>
      </c>
    </row>
    <row r="2309" spans="1:10" x14ac:dyDescent="0.25">
      <c r="A2309" s="43">
        <v>44998</v>
      </c>
      <c r="B2309" s="40" t="s">
        <v>13371</v>
      </c>
      <c r="C2309" s="40" t="s">
        <v>8992</v>
      </c>
      <c r="D2309" s="40" t="s">
        <v>9261</v>
      </c>
      <c r="E2309" s="38">
        <v>340315</v>
      </c>
      <c r="F2309" s="42" t="s">
        <v>8998</v>
      </c>
      <c r="G2309" s="38">
        <v>34032</v>
      </c>
      <c r="H2309" s="40" t="s">
        <v>9001</v>
      </c>
      <c r="I2309" s="40" t="s">
        <v>9002</v>
      </c>
      <c r="J2309" s="45" t="str">
        <f t="shared" ref="J2309:J2372" si="36">IF(E2309&lt;0,"ht","")</f>
        <v/>
      </c>
    </row>
    <row r="2310" spans="1:10" x14ac:dyDescent="0.25">
      <c r="A2310" s="43">
        <v>44998</v>
      </c>
      <c r="B2310" s="40" t="s">
        <v>13372</v>
      </c>
      <c r="C2310" s="40" t="s">
        <v>8992</v>
      </c>
      <c r="D2310" s="40" t="s">
        <v>9249</v>
      </c>
      <c r="E2310" s="38">
        <v>340315</v>
      </c>
      <c r="F2310" s="42" t="s">
        <v>8998</v>
      </c>
      <c r="G2310" s="38">
        <v>34032</v>
      </c>
      <c r="H2310" s="40" t="s">
        <v>9001</v>
      </c>
      <c r="I2310" s="40" t="s">
        <v>9002</v>
      </c>
      <c r="J2310" s="45" t="str">
        <f t="shared" si="36"/>
        <v/>
      </c>
    </row>
    <row r="2311" spans="1:10" x14ac:dyDescent="0.25">
      <c r="A2311" s="43">
        <v>44998</v>
      </c>
      <c r="B2311" s="40" t="s">
        <v>13373</v>
      </c>
      <c r="C2311" s="40" t="s">
        <v>8992</v>
      </c>
      <c r="D2311" s="40" t="s">
        <v>9259</v>
      </c>
      <c r="E2311" s="38">
        <v>340315</v>
      </c>
      <c r="F2311" s="42" t="s">
        <v>8998</v>
      </c>
      <c r="G2311" s="38">
        <v>34032</v>
      </c>
      <c r="H2311" s="40" t="s">
        <v>9001</v>
      </c>
      <c r="I2311" s="40" t="s">
        <v>9002</v>
      </c>
      <c r="J2311" s="45" t="str">
        <f t="shared" si="36"/>
        <v/>
      </c>
    </row>
    <row r="2312" spans="1:10" x14ac:dyDescent="0.25">
      <c r="A2312" s="43">
        <v>44998</v>
      </c>
      <c r="B2312" s="40" t="s">
        <v>13374</v>
      </c>
      <c r="C2312" s="40" t="s">
        <v>8992</v>
      </c>
      <c r="D2312" s="40" t="s">
        <v>9251</v>
      </c>
      <c r="E2312" s="38">
        <v>340315</v>
      </c>
      <c r="F2312" s="42" t="s">
        <v>8998</v>
      </c>
      <c r="G2312" s="38">
        <v>34032</v>
      </c>
      <c r="H2312" s="40" t="s">
        <v>9001</v>
      </c>
      <c r="I2312" s="40" t="s">
        <v>9002</v>
      </c>
      <c r="J2312" s="45" t="str">
        <f t="shared" si="36"/>
        <v/>
      </c>
    </row>
    <row r="2313" spans="1:10" x14ac:dyDescent="0.25">
      <c r="A2313" s="43">
        <v>44998</v>
      </c>
      <c r="B2313" s="40" t="s">
        <v>13375</v>
      </c>
      <c r="C2313" s="40" t="s">
        <v>8992</v>
      </c>
      <c r="D2313" s="40" t="s">
        <v>9380</v>
      </c>
      <c r="E2313" s="38">
        <v>340315</v>
      </c>
      <c r="F2313" s="42" t="s">
        <v>8998</v>
      </c>
      <c r="G2313" s="38">
        <v>34032</v>
      </c>
      <c r="H2313" s="40" t="s">
        <v>9001</v>
      </c>
      <c r="I2313" s="40" t="s">
        <v>9002</v>
      </c>
      <c r="J2313" s="45" t="str">
        <f t="shared" si="36"/>
        <v/>
      </c>
    </row>
    <row r="2314" spans="1:10" x14ac:dyDescent="0.25">
      <c r="A2314" s="43">
        <v>44998</v>
      </c>
      <c r="B2314" s="40" t="s">
        <v>13376</v>
      </c>
      <c r="C2314" s="40" t="s">
        <v>8992</v>
      </c>
      <c r="D2314" s="40" t="s">
        <v>9372</v>
      </c>
      <c r="E2314" s="38">
        <v>902553</v>
      </c>
      <c r="F2314" s="42" t="s">
        <v>8998</v>
      </c>
      <c r="G2314" s="38">
        <v>90255</v>
      </c>
      <c r="H2314" s="40" t="s">
        <v>9001</v>
      </c>
      <c r="I2314" s="40" t="s">
        <v>9002</v>
      </c>
      <c r="J2314" s="45" t="str">
        <f t="shared" si="36"/>
        <v/>
      </c>
    </row>
    <row r="2315" spans="1:10" x14ac:dyDescent="0.25">
      <c r="A2315" s="43">
        <v>44998</v>
      </c>
      <c r="B2315" s="40" t="s">
        <v>13377</v>
      </c>
      <c r="C2315" s="40" t="s">
        <v>8992</v>
      </c>
      <c r="D2315" s="40" t="s">
        <v>9372</v>
      </c>
      <c r="E2315" s="38">
        <v>340315</v>
      </c>
      <c r="F2315" s="42" t="s">
        <v>8998</v>
      </c>
      <c r="G2315" s="38">
        <v>34032</v>
      </c>
      <c r="H2315" s="40" t="s">
        <v>9001</v>
      </c>
      <c r="I2315" s="40" t="s">
        <v>9002</v>
      </c>
      <c r="J2315" s="45" t="str">
        <f t="shared" si="36"/>
        <v/>
      </c>
    </row>
    <row r="2316" spans="1:10" x14ac:dyDescent="0.25">
      <c r="A2316" s="43">
        <v>44998</v>
      </c>
      <c r="B2316" s="40" t="s">
        <v>13378</v>
      </c>
      <c r="C2316" s="40" t="s">
        <v>8992</v>
      </c>
      <c r="D2316" s="40" t="s">
        <v>9370</v>
      </c>
      <c r="E2316" s="38">
        <v>340315</v>
      </c>
      <c r="F2316" s="42" t="s">
        <v>8998</v>
      </c>
      <c r="G2316" s="38">
        <v>34032</v>
      </c>
      <c r="H2316" s="40" t="s">
        <v>9001</v>
      </c>
      <c r="I2316" s="40" t="s">
        <v>9002</v>
      </c>
      <c r="J2316" s="45" t="str">
        <f t="shared" si="36"/>
        <v/>
      </c>
    </row>
    <row r="2317" spans="1:10" x14ac:dyDescent="0.25">
      <c r="A2317" s="43">
        <v>44998</v>
      </c>
      <c r="B2317" s="40" t="s">
        <v>13379</v>
      </c>
      <c r="C2317" s="40" t="s">
        <v>8992</v>
      </c>
      <c r="D2317" s="40" t="s">
        <v>9382</v>
      </c>
      <c r="E2317" s="38">
        <v>340315</v>
      </c>
      <c r="F2317" s="42" t="s">
        <v>8998</v>
      </c>
      <c r="G2317" s="38">
        <v>34032</v>
      </c>
      <c r="H2317" s="40" t="s">
        <v>9001</v>
      </c>
      <c r="I2317" s="40" t="s">
        <v>9002</v>
      </c>
      <c r="J2317" s="45" t="str">
        <f t="shared" si="36"/>
        <v/>
      </c>
    </row>
    <row r="2318" spans="1:10" x14ac:dyDescent="0.25">
      <c r="A2318" s="43">
        <v>44998</v>
      </c>
      <c r="B2318" s="40" t="s">
        <v>13380</v>
      </c>
      <c r="C2318" s="40" t="s">
        <v>8992</v>
      </c>
      <c r="D2318" s="40" t="s">
        <v>13381</v>
      </c>
      <c r="E2318" s="38">
        <v>2942040</v>
      </c>
      <c r="F2318" s="42" t="s">
        <v>8998</v>
      </c>
      <c r="G2318" s="38">
        <v>294204</v>
      </c>
      <c r="H2318" s="40" t="s">
        <v>9755</v>
      </c>
      <c r="I2318" s="40" t="s">
        <v>9756</v>
      </c>
      <c r="J2318" s="45" t="str">
        <f t="shared" si="36"/>
        <v/>
      </c>
    </row>
    <row r="2319" spans="1:10" x14ac:dyDescent="0.25">
      <c r="A2319" s="43">
        <v>44998</v>
      </c>
      <c r="B2319" s="40" t="s">
        <v>13382</v>
      </c>
      <c r="C2319" s="40" t="s">
        <v>8992</v>
      </c>
      <c r="D2319" s="40" t="s">
        <v>9111</v>
      </c>
      <c r="E2319" s="38">
        <v>2065685</v>
      </c>
      <c r="F2319" s="42" t="s">
        <v>8998</v>
      </c>
      <c r="G2319" s="38">
        <v>206569</v>
      </c>
      <c r="H2319" s="40" t="s">
        <v>9001</v>
      </c>
      <c r="I2319" s="40" t="s">
        <v>9002</v>
      </c>
      <c r="J2319" s="45" t="str">
        <f t="shared" si="36"/>
        <v/>
      </c>
    </row>
    <row r="2320" spans="1:10" x14ac:dyDescent="0.25">
      <c r="A2320" s="43">
        <v>44998</v>
      </c>
      <c r="B2320" s="40" t="s">
        <v>13383</v>
      </c>
      <c r="C2320" s="40" t="s">
        <v>8992</v>
      </c>
      <c r="D2320" s="40" t="s">
        <v>9220</v>
      </c>
      <c r="E2320" s="38">
        <v>869400</v>
      </c>
      <c r="F2320" s="42" t="s">
        <v>8998</v>
      </c>
      <c r="G2320" s="38">
        <v>86940</v>
      </c>
      <c r="H2320" s="40" t="s">
        <v>9221</v>
      </c>
      <c r="I2320" s="40" t="s">
        <v>9222</v>
      </c>
      <c r="J2320" s="45" t="str">
        <f t="shared" si="36"/>
        <v/>
      </c>
    </row>
    <row r="2321" spans="1:10" x14ac:dyDescent="0.25">
      <c r="A2321" s="43">
        <v>44998</v>
      </c>
      <c r="B2321" s="40" t="s">
        <v>13384</v>
      </c>
      <c r="C2321" s="40" t="s">
        <v>8992</v>
      </c>
      <c r="D2321" s="40" t="s">
        <v>9220</v>
      </c>
      <c r="E2321" s="38">
        <v>1784531</v>
      </c>
      <c r="F2321" s="42" t="s">
        <v>8998</v>
      </c>
      <c r="G2321" s="38">
        <v>178453</v>
      </c>
      <c r="H2321" s="40" t="s">
        <v>9221</v>
      </c>
      <c r="I2321" s="40" t="s">
        <v>9222</v>
      </c>
      <c r="J2321" s="45" t="str">
        <f t="shared" si="36"/>
        <v/>
      </c>
    </row>
    <row r="2322" spans="1:10" x14ac:dyDescent="0.25">
      <c r="A2322" s="43">
        <v>44998</v>
      </c>
      <c r="B2322" s="40" t="s">
        <v>13385</v>
      </c>
      <c r="C2322" s="40" t="s">
        <v>8992</v>
      </c>
      <c r="D2322" s="40" t="s">
        <v>13386</v>
      </c>
      <c r="E2322" s="38">
        <v>1656755</v>
      </c>
      <c r="F2322" s="42" t="s">
        <v>8998</v>
      </c>
      <c r="G2322" s="38">
        <v>165676</v>
      </c>
      <c r="H2322" s="40" t="s">
        <v>9284</v>
      </c>
      <c r="I2322" s="40" t="s">
        <v>9285</v>
      </c>
      <c r="J2322" s="45" t="str">
        <f t="shared" si="36"/>
        <v/>
      </c>
    </row>
    <row r="2323" spans="1:10" x14ac:dyDescent="0.25">
      <c r="A2323" s="43">
        <v>44998</v>
      </c>
      <c r="B2323" s="40" t="s">
        <v>13387</v>
      </c>
      <c r="C2323" s="40" t="s">
        <v>8992</v>
      </c>
      <c r="D2323" s="40" t="s">
        <v>9082</v>
      </c>
      <c r="E2323" s="38">
        <v>3769860</v>
      </c>
      <c r="F2323" s="42" t="s">
        <v>8998</v>
      </c>
      <c r="G2323" s="38">
        <v>376986</v>
      </c>
      <c r="H2323" s="40" t="s">
        <v>9082</v>
      </c>
      <c r="I2323" s="40" t="s">
        <v>9083</v>
      </c>
      <c r="J2323" s="45" t="str">
        <f t="shared" si="36"/>
        <v/>
      </c>
    </row>
    <row r="2324" spans="1:10" x14ac:dyDescent="0.25">
      <c r="A2324" s="43">
        <v>44998</v>
      </c>
      <c r="B2324" s="40" t="s">
        <v>13388</v>
      </c>
      <c r="C2324" s="40" t="s">
        <v>8992</v>
      </c>
      <c r="D2324" s="40" t="s">
        <v>10511</v>
      </c>
      <c r="E2324" s="38">
        <v>1274130</v>
      </c>
      <c r="F2324" s="42" t="s">
        <v>8998</v>
      </c>
      <c r="G2324" s="38">
        <v>127413</v>
      </c>
      <c r="H2324" s="40" t="s">
        <v>9284</v>
      </c>
      <c r="I2324" s="40" t="s">
        <v>9285</v>
      </c>
      <c r="J2324" s="45" t="str">
        <f t="shared" si="36"/>
        <v/>
      </c>
    </row>
    <row r="2325" spans="1:10" x14ac:dyDescent="0.25">
      <c r="A2325" s="43">
        <v>44998</v>
      </c>
      <c r="B2325" s="40" t="s">
        <v>13389</v>
      </c>
      <c r="C2325" s="40" t="s">
        <v>8992</v>
      </c>
      <c r="D2325" s="40" t="s">
        <v>9188</v>
      </c>
      <c r="E2325" s="38">
        <v>704013</v>
      </c>
      <c r="F2325" s="42" t="s">
        <v>8998</v>
      </c>
      <c r="G2325" s="38">
        <v>70401</v>
      </c>
      <c r="H2325" s="40" t="s">
        <v>9001</v>
      </c>
      <c r="I2325" s="40" t="s">
        <v>9002</v>
      </c>
      <c r="J2325" s="45" t="str">
        <f t="shared" si="36"/>
        <v/>
      </c>
    </row>
    <row r="2326" spans="1:10" x14ac:dyDescent="0.25">
      <c r="A2326" s="43">
        <v>44998</v>
      </c>
      <c r="B2326" s="40" t="s">
        <v>13390</v>
      </c>
      <c r="C2326" s="40" t="s">
        <v>8992</v>
      </c>
      <c r="D2326" s="40" t="s">
        <v>13391</v>
      </c>
      <c r="E2326" s="38">
        <v>555290</v>
      </c>
      <c r="F2326" s="42" t="s">
        <v>8998</v>
      </c>
      <c r="G2326" s="38">
        <v>55529</v>
      </c>
      <c r="H2326" s="40" t="s">
        <v>9034</v>
      </c>
      <c r="I2326" s="40" t="s">
        <v>9035</v>
      </c>
      <c r="J2326" s="45" t="str">
        <f t="shared" si="36"/>
        <v/>
      </c>
    </row>
    <row r="2327" spans="1:10" x14ac:dyDescent="0.25">
      <c r="A2327" s="43">
        <v>44998</v>
      </c>
      <c r="B2327" s="40" t="s">
        <v>13392</v>
      </c>
      <c r="C2327" s="40" t="s">
        <v>8992</v>
      </c>
      <c r="D2327" s="40" t="s">
        <v>13393</v>
      </c>
      <c r="E2327" s="38">
        <v>775583</v>
      </c>
      <c r="F2327" s="42" t="s">
        <v>8998</v>
      </c>
      <c r="G2327" s="38">
        <v>77558</v>
      </c>
      <c r="H2327" s="40" t="s">
        <v>9034</v>
      </c>
      <c r="I2327" s="40" t="s">
        <v>9035</v>
      </c>
      <c r="J2327" s="45" t="str">
        <f t="shared" si="36"/>
        <v/>
      </c>
    </row>
    <row r="2328" spans="1:10" x14ac:dyDescent="0.25">
      <c r="A2328" s="43">
        <v>44998</v>
      </c>
      <c r="B2328" s="40" t="s">
        <v>13394</v>
      </c>
      <c r="C2328" s="40" t="s">
        <v>8992</v>
      </c>
      <c r="D2328" s="40" t="s">
        <v>13395</v>
      </c>
      <c r="E2328" s="38">
        <v>1110580</v>
      </c>
      <c r="F2328" s="42" t="s">
        <v>8998</v>
      </c>
      <c r="G2328" s="38">
        <v>111058</v>
      </c>
      <c r="H2328" s="40" t="s">
        <v>9439</v>
      </c>
      <c r="I2328" s="40" t="s">
        <v>9440</v>
      </c>
      <c r="J2328" s="45" t="str">
        <f t="shared" si="36"/>
        <v/>
      </c>
    </row>
    <row r="2329" spans="1:10" x14ac:dyDescent="0.25">
      <c r="A2329" s="43">
        <v>44998</v>
      </c>
      <c r="B2329" s="40" t="s">
        <v>13396</v>
      </c>
      <c r="C2329" s="40" t="s">
        <v>8992</v>
      </c>
      <c r="D2329" s="40" t="s">
        <v>13397</v>
      </c>
      <c r="E2329" s="38">
        <v>778040</v>
      </c>
      <c r="F2329" s="42" t="s">
        <v>8998</v>
      </c>
      <c r="G2329" s="38">
        <v>77804</v>
      </c>
      <c r="H2329" s="40" t="s">
        <v>9030</v>
      </c>
      <c r="I2329" s="40" t="s">
        <v>9031</v>
      </c>
      <c r="J2329" s="45" t="str">
        <f t="shared" si="36"/>
        <v/>
      </c>
    </row>
    <row r="2330" spans="1:10" x14ac:dyDescent="0.25">
      <c r="A2330" s="43">
        <v>44998</v>
      </c>
      <c r="B2330" s="40" t="s">
        <v>13398</v>
      </c>
      <c r="C2330" s="40" t="s">
        <v>8992</v>
      </c>
      <c r="D2330" s="40" t="s">
        <v>13399</v>
      </c>
      <c r="E2330" s="38">
        <v>1517775</v>
      </c>
      <c r="F2330" s="42" t="s">
        <v>8998</v>
      </c>
      <c r="G2330" s="38">
        <v>151778</v>
      </c>
      <c r="H2330" s="40" t="s">
        <v>9024</v>
      </c>
      <c r="I2330" s="40" t="s">
        <v>9025</v>
      </c>
      <c r="J2330" s="45" t="str">
        <f t="shared" si="36"/>
        <v/>
      </c>
    </row>
    <row r="2331" spans="1:10" x14ac:dyDescent="0.25">
      <c r="A2331" s="43">
        <v>44998</v>
      </c>
      <c r="B2331" s="40" t="s">
        <v>13400</v>
      </c>
      <c r="C2331" s="40" t="s">
        <v>8992</v>
      </c>
      <c r="D2331" s="40" t="s">
        <v>13401</v>
      </c>
      <c r="E2331" s="38">
        <v>1110580</v>
      </c>
      <c r="F2331" s="42" t="s">
        <v>8998</v>
      </c>
      <c r="G2331" s="38">
        <v>111058</v>
      </c>
      <c r="H2331" s="40" t="s">
        <v>9814</v>
      </c>
      <c r="I2331" s="40" t="s">
        <v>9815</v>
      </c>
      <c r="J2331" s="45" t="str">
        <f t="shared" si="36"/>
        <v/>
      </c>
    </row>
    <row r="2332" spans="1:10" x14ac:dyDescent="0.25">
      <c r="A2332" s="43">
        <v>44998</v>
      </c>
      <c r="B2332" s="40" t="s">
        <v>13402</v>
      </c>
      <c r="C2332" s="40" t="s">
        <v>8992</v>
      </c>
      <c r="D2332" s="40" t="s">
        <v>13403</v>
      </c>
      <c r="E2332" s="38">
        <v>424050</v>
      </c>
      <c r="F2332" s="42" t="s">
        <v>8998</v>
      </c>
      <c r="G2332" s="38">
        <v>42405</v>
      </c>
      <c r="H2332" s="40" t="s">
        <v>10844</v>
      </c>
      <c r="I2332" s="40" t="s">
        <v>10845</v>
      </c>
      <c r="J2332" s="45" t="str">
        <f t="shared" si="36"/>
        <v/>
      </c>
    </row>
    <row r="2333" spans="1:10" x14ac:dyDescent="0.25">
      <c r="A2333" s="43">
        <v>44998</v>
      </c>
      <c r="B2333" s="40" t="s">
        <v>13404</v>
      </c>
      <c r="C2333" s="40" t="s">
        <v>8992</v>
      </c>
      <c r="D2333" s="40" t="s">
        <v>13405</v>
      </c>
      <c r="E2333" s="38">
        <v>1102500</v>
      </c>
      <c r="F2333" s="42" t="s">
        <v>8998</v>
      </c>
      <c r="G2333" s="38">
        <v>110250</v>
      </c>
      <c r="H2333" s="40" t="s">
        <v>9439</v>
      </c>
      <c r="I2333" s="40" t="s">
        <v>9440</v>
      </c>
      <c r="J2333" s="45" t="str">
        <f t="shared" si="36"/>
        <v/>
      </c>
    </row>
    <row r="2334" spans="1:10" x14ac:dyDescent="0.25">
      <c r="A2334" s="43">
        <v>44998</v>
      </c>
      <c r="B2334" s="40" t="s">
        <v>13406</v>
      </c>
      <c r="C2334" s="40" t="s">
        <v>8992</v>
      </c>
      <c r="D2334" s="40" t="s">
        <v>13407</v>
      </c>
      <c r="E2334" s="38">
        <v>551250</v>
      </c>
      <c r="F2334" s="42" t="s">
        <v>8998</v>
      </c>
      <c r="G2334" s="38">
        <v>55125</v>
      </c>
      <c r="H2334" s="40" t="s">
        <v>9044</v>
      </c>
      <c r="I2334" s="40" t="s">
        <v>9045</v>
      </c>
      <c r="J2334" s="45" t="str">
        <f t="shared" si="36"/>
        <v/>
      </c>
    </row>
    <row r="2335" spans="1:10" x14ac:dyDescent="0.25">
      <c r="A2335" s="43">
        <v>44998</v>
      </c>
      <c r="B2335" s="40" t="s">
        <v>13408</v>
      </c>
      <c r="C2335" s="40" t="s">
        <v>8992</v>
      </c>
      <c r="D2335" s="40" t="s">
        <v>13409</v>
      </c>
      <c r="E2335" s="38">
        <v>3849940</v>
      </c>
      <c r="F2335" s="42" t="s">
        <v>8998</v>
      </c>
      <c r="G2335" s="38">
        <v>384994</v>
      </c>
      <c r="H2335" s="40" t="s">
        <v>9853</v>
      </c>
      <c r="I2335" s="40" t="s">
        <v>9854</v>
      </c>
      <c r="J2335" s="45" t="str">
        <f t="shared" si="36"/>
        <v/>
      </c>
    </row>
    <row r="2336" spans="1:10" x14ac:dyDescent="0.25">
      <c r="A2336" s="43">
        <v>44999</v>
      </c>
      <c r="B2336" s="40" t="s">
        <v>9299</v>
      </c>
      <c r="C2336" s="40" t="s">
        <v>13410</v>
      </c>
      <c r="D2336" s="40" t="s">
        <v>13411</v>
      </c>
      <c r="E2336" s="38">
        <v>-326550</v>
      </c>
      <c r="F2336" s="42" t="s">
        <v>9114</v>
      </c>
      <c r="G2336" s="38">
        <v>-26124</v>
      </c>
      <c r="H2336" s="40" t="s">
        <v>9315</v>
      </c>
      <c r="I2336" s="40" t="s">
        <v>9316</v>
      </c>
      <c r="J2336" s="45" t="str">
        <f t="shared" si="36"/>
        <v>ht</v>
      </c>
    </row>
    <row r="2337" spans="1:10" x14ac:dyDescent="0.25">
      <c r="A2337" s="43">
        <v>44999</v>
      </c>
      <c r="B2337" s="40" t="s">
        <v>9369</v>
      </c>
      <c r="C2337" s="40" t="s">
        <v>13412</v>
      </c>
      <c r="D2337" s="40" t="s">
        <v>13413</v>
      </c>
      <c r="E2337" s="38">
        <v>-771750</v>
      </c>
      <c r="F2337" s="42" t="s">
        <v>8998</v>
      </c>
      <c r="G2337" s="38">
        <v>-77175</v>
      </c>
      <c r="H2337" s="40" t="s">
        <v>11959</v>
      </c>
      <c r="I2337" s="40" t="s">
        <v>11960</v>
      </c>
      <c r="J2337" s="45" t="str">
        <f t="shared" si="36"/>
        <v>ht</v>
      </c>
    </row>
    <row r="2338" spans="1:10" x14ac:dyDescent="0.25">
      <c r="A2338" s="43">
        <v>44999</v>
      </c>
      <c r="B2338" s="40" t="s">
        <v>9375</v>
      </c>
      <c r="C2338" s="40" t="s">
        <v>10492</v>
      </c>
      <c r="D2338" s="40" t="s">
        <v>8994</v>
      </c>
      <c r="E2338" s="38">
        <v>-751422</v>
      </c>
      <c r="F2338" s="42" t="s">
        <v>9114</v>
      </c>
      <c r="G2338" s="38">
        <v>-60114</v>
      </c>
      <c r="H2338" s="40" t="s">
        <v>9159</v>
      </c>
      <c r="I2338" s="40" t="s">
        <v>9160</v>
      </c>
      <c r="J2338" s="45" t="str">
        <f t="shared" si="36"/>
        <v>ht</v>
      </c>
    </row>
    <row r="2339" spans="1:10" x14ac:dyDescent="0.25">
      <c r="A2339" s="43">
        <v>44999</v>
      </c>
      <c r="B2339" s="40" t="s">
        <v>9633</v>
      </c>
      <c r="C2339" s="40" t="s">
        <v>11255</v>
      </c>
      <c r="D2339" s="40" t="s">
        <v>8994</v>
      </c>
      <c r="E2339" s="38">
        <v>-94399</v>
      </c>
      <c r="F2339" s="42" t="s">
        <v>8998</v>
      </c>
      <c r="G2339" s="38">
        <v>-9440</v>
      </c>
      <c r="H2339" s="40" t="s">
        <v>9631</v>
      </c>
      <c r="I2339" s="40" t="s">
        <v>9632</v>
      </c>
      <c r="J2339" s="45" t="str">
        <f t="shared" si="36"/>
        <v>ht</v>
      </c>
    </row>
    <row r="2340" spans="1:10" x14ac:dyDescent="0.25">
      <c r="A2340" s="43">
        <v>44999</v>
      </c>
      <c r="B2340" s="40" t="s">
        <v>9682</v>
      </c>
      <c r="C2340" s="40" t="s">
        <v>13414</v>
      </c>
      <c r="D2340" s="40" t="s">
        <v>13415</v>
      </c>
      <c r="E2340" s="38">
        <v>-106050</v>
      </c>
      <c r="F2340" s="42" t="s">
        <v>9114</v>
      </c>
      <c r="G2340" s="38">
        <v>-8484</v>
      </c>
      <c r="H2340" s="40" t="s">
        <v>9820</v>
      </c>
      <c r="I2340" s="40" t="s">
        <v>9821</v>
      </c>
      <c r="J2340" s="45" t="str">
        <f t="shared" si="36"/>
        <v>ht</v>
      </c>
    </row>
    <row r="2341" spans="1:10" x14ac:dyDescent="0.25">
      <c r="A2341" s="43">
        <v>44999</v>
      </c>
      <c r="B2341" s="40" t="s">
        <v>9686</v>
      </c>
      <c r="C2341" s="40" t="s">
        <v>13414</v>
      </c>
      <c r="D2341" s="40" t="s">
        <v>8994</v>
      </c>
      <c r="E2341" s="38">
        <v>-50182</v>
      </c>
      <c r="F2341" s="42" t="s">
        <v>8998</v>
      </c>
      <c r="G2341" s="38">
        <v>-5018</v>
      </c>
      <c r="H2341" s="40" t="s">
        <v>9820</v>
      </c>
      <c r="I2341" s="40" t="s">
        <v>9821</v>
      </c>
      <c r="J2341" s="45" t="str">
        <f t="shared" si="36"/>
        <v>ht</v>
      </c>
    </row>
    <row r="2342" spans="1:10" x14ac:dyDescent="0.25">
      <c r="A2342" s="43">
        <v>44999</v>
      </c>
      <c r="B2342" s="40" t="s">
        <v>9692</v>
      </c>
      <c r="C2342" s="40" t="s">
        <v>11180</v>
      </c>
      <c r="D2342" s="40" t="s">
        <v>8994</v>
      </c>
      <c r="E2342" s="38">
        <v>-50182</v>
      </c>
      <c r="F2342" s="42" t="s">
        <v>8998</v>
      </c>
      <c r="G2342" s="38">
        <v>-5018</v>
      </c>
      <c r="H2342" s="40" t="s">
        <v>9601</v>
      </c>
      <c r="I2342" s="40" t="s">
        <v>9602</v>
      </c>
      <c r="J2342" s="45" t="str">
        <f t="shared" si="36"/>
        <v>ht</v>
      </c>
    </row>
    <row r="2343" spans="1:10" x14ac:dyDescent="0.25">
      <c r="A2343" s="43">
        <v>44999</v>
      </c>
      <c r="B2343" s="40" t="s">
        <v>10513</v>
      </c>
      <c r="C2343" s="40" t="s">
        <v>10562</v>
      </c>
      <c r="D2343" s="40" t="s">
        <v>13416</v>
      </c>
      <c r="E2343" s="38">
        <v>-74250</v>
      </c>
      <c r="F2343" s="42" t="s">
        <v>8998</v>
      </c>
      <c r="G2343" s="38">
        <v>-7425</v>
      </c>
      <c r="H2343" s="40" t="s">
        <v>9284</v>
      </c>
      <c r="I2343" s="40" t="s">
        <v>9285</v>
      </c>
      <c r="J2343" s="45" t="str">
        <f t="shared" si="36"/>
        <v>ht</v>
      </c>
    </row>
    <row r="2344" spans="1:10" x14ac:dyDescent="0.25">
      <c r="A2344" s="43">
        <v>44999</v>
      </c>
      <c r="B2344" s="40" t="s">
        <v>10514</v>
      </c>
      <c r="C2344" s="40" t="s">
        <v>10562</v>
      </c>
      <c r="D2344" s="40" t="s">
        <v>13417</v>
      </c>
      <c r="E2344" s="38">
        <v>-106050</v>
      </c>
      <c r="F2344" s="42" t="s">
        <v>8998</v>
      </c>
      <c r="G2344" s="38">
        <v>-10605</v>
      </c>
      <c r="H2344" s="40" t="s">
        <v>9284</v>
      </c>
      <c r="I2344" s="40" t="s">
        <v>9285</v>
      </c>
      <c r="J2344" s="45" t="str">
        <f t="shared" si="36"/>
        <v>ht</v>
      </c>
    </row>
    <row r="2345" spans="1:10" x14ac:dyDescent="0.25">
      <c r="A2345" s="43">
        <v>44999</v>
      </c>
      <c r="B2345" s="40" t="s">
        <v>10515</v>
      </c>
      <c r="C2345" s="40" t="s">
        <v>10562</v>
      </c>
      <c r="D2345" s="40" t="s">
        <v>13418</v>
      </c>
      <c r="E2345" s="38">
        <v>-246048</v>
      </c>
      <c r="F2345" s="42" t="s">
        <v>8998</v>
      </c>
      <c r="G2345" s="38">
        <v>-24605</v>
      </c>
      <c r="H2345" s="40" t="s">
        <v>9284</v>
      </c>
      <c r="I2345" s="40" t="s">
        <v>9285</v>
      </c>
      <c r="J2345" s="45" t="str">
        <f t="shared" si="36"/>
        <v>ht</v>
      </c>
    </row>
    <row r="2346" spans="1:10" x14ac:dyDescent="0.25">
      <c r="A2346" s="43">
        <v>44999</v>
      </c>
      <c r="B2346" s="40" t="s">
        <v>12646</v>
      </c>
      <c r="C2346" s="40" t="s">
        <v>9443</v>
      </c>
      <c r="D2346" s="40" t="s">
        <v>13419</v>
      </c>
      <c r="E2346" s="38">
        <v>-705248</v>
      </c>
      <c r="F2346" s="42" t="s">
        <v>8998</v>
      </c>
      <c r="G2346" s="38">
        <v>-70525</v>
      </c>
      <c r="H2346" s="40" t="s">
        <v>9001</v>
      </c>
      <c r="I2346" s="40" t="s">
        <v>9002</v>
      </c>
      <c r="J2346" s="45" t="str">
        <f t="shared" si="36"/>
        <v>ht</v>
      </c>
    </row>
    <row r="2347" spans="1:10" x14ac:dyDescent="0.25">
      <c r="A2347" s="43">
        <v>44999</v>
      </c>
      <c r="B2347" s="40" t="s">
        <v>12648</v>
      </c>
      <c r="C2347" s="40" t="s">
        <v>9443</v>
      </c>
      <c r="D2347" s="40" t="s">
        <v>13420</v>
      </c>
      <c r="E2347" s="38">
        <v>-220500</v>
      </c>
      <c r="F2347" s="42" t="s">
        <v>8998</v>
      </c>
      <c r="G2347" s="38">
        <v>-22050</v>
      </c>
      <c r="H2347" s="40" t="s">
        <v>9001</v>
      </c>
      <c r="I2347" s="40" t="s">
        <v>9002</v>
      </c>
      <c r="J2347" s="45" t="str">
        <f t="shared" si="36"/>
        <v>ht</v>
      </c>
    </row>
    <row r="2348" spans="1:10" x14ac:dyDescent="0.25">
      <c r="A2348" s="43">
        <v>44999</v>
      </c>
      <c r="B2348" s="40" t="s">
        <v>12649</v>
      </c>
      <c r="C2348" s="40" t="s">
        <v>9443</v>
      </c>
      <c r="D2348" s="40" t="s">
        <v>13421</v>
      </c>
      <c r="E2348" s="38">
        <v>-1421321</v>
      </c>
      <c r="F2348" s="42" t="s">
        <v>8998</v>
      </c>
      <c r="G2348" s="38">
        <v>-142132</v>
      </c>
      <c r="H2348" s="40" t="s">
        <v>9001</v>
      </c>
      <c r="I2348" s="40" t="s">
        <v>9002</v>
      </c>
      <c r="J2348" s="45" t="str">
        <f t="shared" si="36"/>
        <v>ht</v>
      </c>
    </row>
    <row r="2349" spans="1:10" x14ac:dyDescent="0.25">
      <c r="A2349" s="43">
        <v>44999</v>
      </c>
      <c r="B2349" s="40" t="s">
        <v>12650</v>
      </c>
      <c r="C2349" s="40" t="s">
        <v>9443</v>
      </c>
      <c r="D2349" s="40" t="s">
        <v>13422</v>
      </c>
      <c r="E2349" s="38">
        <v>-88200</v>
      </c>
      <c r="F2349" s="42" t="s">
        <v>8998</v>
      </c>
      <c r="G2349" s="38">
        <v>-8820</v>
      </c>
      <c r="H2349" s="40" t="s">
        <v>9001</v>
      </c>
      <c r="I2349" s="40" t="s">
        <v>9002</v>
      </c>
      <c r="J2349" s="45" t="str">
        <f t="shared" si="36"/>
        <v>ht</v>
      </c>
    </row>
    <row r="2350" spans="1:10" x14ac:dyDescent="0.25">
      <c r="A2350" s="43">
        <v>44999</v>
      </c>
      <c r="B2350" s="40" t="s">
        <v>12653</v>
      </c>
      <c r="C2350" s="40" t="s">
        <v>9443</v>
      </c>
      <c r="D2350" s="40" t="s">
        <v>13423</v>
      </c>
      <c r="E2350" s="38">
        <v>-88200</v>
      </c>
      <c r="F2350" s="42" t="s">
        <v>8998</v>
      </c>
      <c r="G2350" s="38">
        <v>-8820</v>
      </c>
      <c r="H2350" s="40" t="s">
        <v>9001</v>
      </c>
      <c r="I2350" s="40" t="s">
        <v>9002</v>
      </c>
      <c r="J2350" s="45" t="str">
        <f t="shared" si="36"/>
        <v>ht</v>
      </c>
    </row>
    <row r="2351" spans="1:10" x14ac:dyDescent="0.25">
      <c r="A2351" s="43">
        <v>44999</v>
      </c>
      <c r="B2351" s="40" t="s">
        <v>13424</v>
      </c>
      <c r="C2351" s="40" t="s">
        <v>8992</v>
      </c>
      <c r="D2351" s="40" t="s">
        <v>13425</v>
      </c>
      <c r="E2351" s="38">
        <v>2095800</v>
      </c>
      <c r="F2351" s="42" t="s">
        <v>8998</v>
      </c>
      <c r="G2351" s="38">
        <v>209580</v>
      </c>
      <c r="H2351" s="40" t="s">
        <v>9398</v>
      </c>
      <c r="I2351" s="40" t="s">
        <v>9399</v>
      </c>
      <c r="J2351" s="45" t="str">
        <f t="shared" si="36"/>
        <v/>
      </c>
    </row>
    <row r="2352" spans="1:10" x14ac:dyDescent="0.25">
      <c r="A2352" s="43">
        <v>44999</v>
      </c>
      <c r="B2352" s="40" t="s">
        <v>13426</v>
      </c>
      <c r="C2352" s="40" t="s">
        <v>8992</v>
      </c>
      <c r="D2352" s="40" t="s">
        <v>10220</v>
      </c>
      <c r="E2352" s="38">
        <v>222116</v>
      </c>
      <c r="F2352" s="42" t="s">
        <v>8998</v>
      </c>
      <c r="G2352" s="38">
        <v>22212</v>
      </c>
      <c r="H2352" s="40" t="s">
        <v>9001</v>
      </c>
      <c r="I2352" s="40" t="s">
        <v>9002</v>
      </c>
      <c r="J2352" s="45" t="str">
        <f t="shared" si="36"/>
        <v/>
      </c>
    </row>
    <row r="2353" spans="1:10" x14ac:dyDescent="0.25">
      <c r="A2353" s="43">
        <v>44999</v>
      </c>
      <c r="B2353" s="40" t="s">
        <v>13427</v>
      </c>
      <c r="C2353" s="40" t="s">
        <v>8992</v>
      </c>
      <c r="D2353" s="40" t="s">
        <v>13428</v>
      </c>
      <c r="E2353" s="38">
        <v>2163000</v>
      </c>
      <c r="F2353" s="42" t="s">
        <v>8998</v>
      </c>
      <c r="G2353" s="38">
        <v>216300</v>
      </c>
      <c r="H2353" s="40" t="s">
        <v>9539</v>
      </c>
      <c r="I2353" s="40" t="s">
        <v>9540</v>
      </c>
      <c r="J2353" s="45" t="str">
        <f t="shared" si="36"/>
        <v/>
      </c>
    </row>
    <row r="2354" spans="1:10" x14ac:dyDescent="0.25">
      <c r="A2354" s="43">
        <v>44999</v>
      </c>
      <c r="B2354" s="40" t="s">
        <v>13429</v>
      </c>
      <c r="C2354" s="40" t="s">
        <v>8992</v>
      </c>
      <c r="D2354" s="40" t="s">
        <v>13430</v>
      </c>
      <c r="E2354" s="38">
        <v>530250</v>
      </c>
      <c r="F2354" s="42" t="s">
        <v>8998</v>
      </c>
      <c r="G2354" s="38">
        <v>53025</v>
      </c>
      <c r="H2354" s="40" t="s">
        <v>9212</v>
      </c>
      <c r="I2354" s="40" t="s">
        <v>9213</v>
      </c>
      <c r="J2354" s="45" t="str">
        <f t="shared" si="36"/>
        <v/>
      </c>
    </row>
    <row r="2355" spans="1:10" x14ac:dyDescent="0.25">
      <c r="A2355" s="43">
        <v>44999</v>
      </c>
      <c r="B2355" s="40" t="s">
        <v>13431</v>
      </c>
      <c r="C2355" s="40" t="s">
        <v>8992</v>
      </c>
      <c r="D2355" s="40" t="s">
        <v>13432</v>
      </c>
      <c r="E2355" s="38">
        <v>1893120</v>
      </c>
      <c r="F2355" s="42" t="s">
        <v>8998</v>
      </c>
      <c r="G2355" s="38">
        <v>189312</v>
      </c>
      <c r="H2355" s="40" t="s">
        <v>9212</v>
      </c>
      <c r="I2355" s="40" t="s">
        <v>9213</v>
      </c>
      <c r="J2355" s="45" t="str">
        <f t="shared" si="36"/>
        <v/>
      </c>
    </row>
    <row r="2356" spans="1:10" x14ac:dyDescent="0.25">
      <c r="A2356" s="43">
        <v>44999</v>
      </c>
      <c r="B2356" s="40" t="s">
        <v>13433</v>
      </c>
      <c r="C2356" s="40" t="s">
        <v>8992</v>
      </c>
      <c r="D2356" s="40" t="s">
        <v>9182</v>
      </c>
      <c r="E2356" s="38">
        <v>501820</v>
      </c>
      <c r="F2356" s="42" t="s">
        <v>8998</v>
      </c>
      <c r="G2356" s="38">
        <v>50182</v>
      </c>
      <c r="H2356" s="40" t="s">
        <v>9183</v>
      </c>
      <c r="I2356" s="40" t="s">
        <v>9184</v>
      </c>
      <c r="J2356" s="45" t="str">
        <f t="shared" si="36"/>
        <v/>
      </c>
    </row>
    <row r="2357" spans="1:10" x14ac:dyDescent="0.25">
      <c r="A2357" s="43">
        <v>44999</v>
      </c>
      <c r="B2357" s="40" t="s">
        <v>13434</v>
      </c>
      <c r="C2357" s="40" t="s">
        <v>8992</v>
      </c>
      <c r="D2357" s="40" t="s">
        <v>9182</v>
      </c>
      <c r="E2357" s="38">
        <v>1060500</v>
      </c>
      <c r="F2357" s="42" t="s">
        <v>8998</v>
      </c>
      <c r="G2357" s="38">
        <v>106050</v>
      </c>
      <c r="H2357" s="40" t="s">
        <v>9183</v>
      </c>
      <c r="I2357" s="40" t="s">
        <v>9184</v>
      </c>
      <c r="J2357" s="45" t="str">
        <f t="shared" si="36"/>
        <v/>
      </c>
    </row>
    <row r="2358" spans="1:10" x14ac:dyDescent="0.25">
      <c r="A2358" s="43">
        <v>44999</v>
      </c>
      <c r="B2358" s="40" t="s">
        <v>13435</v>
      </c>
      <c r="C2358" s="40" t="s">
        <v>8992</v>
      </c>
      <c r="D2358" s="40" t="s">
        <v>10174</v>
      </c>
      <c r="E2358" s="38">
        <v>1110530</v>
      </c>
      <c r="F2358" s="42" t="s">
        <v>8998</v>
      </c>
      <c r="G2358" s="38">
        <v>111053</v>
      </c>
      <c r="H2358" s="40" t="s">
        <v>9001</v>
      </c>
      <c r="I2358" s="40" t="s">
        <v>9002</v>
      </c>
      <c r="J2358" s="45" t="str">
        <f t="shared" si="36"/>
        <v/>
      </c>
    </row>
    <row r="2359" spans="1:10" x14ac:dyDescent="0.25">
      <c r="A2359" s="43">
        <v>44999</v>
      </c>
      <c r="B2359" s="40" t="s">
        <v>13436</v>
      </c>
      <c r="C2359" s="40" t="s">
        <v>8992</v>
      </c>
      <c r="D2359" s="40" t="s">
        <v>9975</v>
      </c>
      <c r="E2359" s="38">
        <v>515840</v>
      </c>
      <c r="F2359" s="42" t="s">
        <v>8998</v>
      </c>
      <c r="G2359" s="38">
        <v>51584</v>
      </c>
      <c r="H2359" s="40" t="s">
        <v>9001</v>
      </c>
      <c r="I2359" s="40" t="s">
        <v>9002</v>
      </c>
      <c r="J2359" s="45" t="str">
        <f t="shared" si="36"/>
        <v/>
      </c>
    </row>
    <row r="2360" spans="1:10" x14ac:dyDescent="0.25">
      <c r="A2360" s="43">
        <v>44999</v>
      </c>
      <c r="B2360" s="40" t="s">
        <v>13437</v>
      </c>
      <c r="C2360" s="40" t="s">
        <v>8992</v>
      </c>
      <c r="D2360" s="40" t="s">
        <v>10573</v>
      </c>
      <c r="E2360" s="38">
        <v>222750</v>
      </c>
      <c r="F2360" s="42" t="s">
        <v>8998</v>
      </c>
      <c r="G2360" s="38">
        <v>22275</v>
      </c>
      <c r="H2360" s="40" t="s">
        <v>9001</v>
      </c>
      <c r="I2360" s="40" t="s">
        <v>9002</v>
      </c>
      <c r="J2360" s="45" t="str">
        <f t="shared" si="36"/>
        <v/>
      </c>
    </row>
    <row r="2361" spans="1:10" x14ac:dyDescent="0.25">
      <c r="A2361" s="43">
        <v>44999</v>
      </c>
      <c r="B2361" s="40" t="s">
        <v>13438</v>
      </c>
      <c r="C2361" s="40" t="s">
        <v>8992</v>
      </c>
      <c r="D2361" s="40" t="s">
        <v>10083</v>
      </c>
      <c r="E2361" s="38">
        <v>1110580</v>
      </c>
      <c r="F2361" s="42" t="s">
        <v>8998</v>
      </c>
      <c r="G2361" s="38">
        <v>111058</v>
      </c>
      <c r="H2361" s="40" t="s">
        <v>9001</v>
      </c>
      <c r="I2361" s="40" t="s">
        <v>9002</v>
      </c>
      <c r="J2361" s="45" t="str">
        <f t="shared" si="36"/>
        <v/>
      </c>
    </row>
    <row r="2362" spans="1:10" x14ac:dyDescent="0.25">
      <c r="A2362" s="43">
        <v>44999</v>
      </c>
      <c r="B2362" s="40" t="s">
        <v>13439</v>
      </c>
      <c r="C2362" s="40" t="s">
        <v>8992</v>
      </c>
      <c r="D2362" s="40" t="s">
        <v>13440</v>
      </c>
      <c r="E2362" s="38">
        <v>837234</v>
      </c>
      <c r="F2362" s="42" t="s">
        <v>8998</v>
      </c>
      <c r="G2362" s="38">
        <v>83723</v>
      </c>
      <c r="H2362" s="40" t="s">
        <v>9001</v>
      </c>
      <c r="I2362" s="40" t="s">
        <v>9002</v>
      </c>
      <c r="J2362" s="45" t="str">
        <f t="shared" si="36"/>
        <v/>
      </c>
    </row>
    <row r="2363" spans="1:10" x14ac:dyDescent="0.25">
      <c r="A2363" s="43">
        <v>44999</v>
      </c>
      <c r="B2363" s="40" t="s">
        <v>13441</v>
      </c>
      <c r="C2363" s="40" t="s">
        <v>8992</v>
      </c>
      <c r="D2363" s="40" t="s">
        <v>13442</v>
      </c>
      <c r="E2363" s="38">
        <v>3536445</v>
      </c>
      <c r="F2363" s="42" t="s">
        <v>8998</v>
      </c>
      <c r="G2363" s="38">
        <v>353645</v>
      </c>
      <c r="H2363" s="40" t="s">
        <v>9498</v>
      </c>
      <c r="I2363" s="40" t="s">
        <v>9499</v>
      </c>
      <c r="J2363" s="45" t="str">
        <f t="shared" si="36"/>
        <v/>
      </c>
    </row>
    <row r="2364" spans="1:10" x14ac:dyDescent="0.25">
      <c r="A2364" s="43">
        <v>44999</v>
      </c>
      <c r="B2364" s="40" t="s">
        <v>13443</v>
      </c>
      <c r="C2364" s="40" t="s">
        <v>8992</v>
      </c>
      <c r="D2364" s="40" t="s">
        <v>10072</v>
      </c>
      <c r="E2364" s="38">
        <v>871215</v>
      </c>
      <c r="F2364" s="42" t="s">
        <v>8998</v>
      </c>
      <c r="G2364" s="38">
        <v>87122</v>
      </c>
      <c r="H2364" s="40" t="s">
        <v>9001</v>
      </c>
      <c r="I2364" s="40" t="s">
        <v>9002</v>
      </c>
      <c r="J2364" s="45" t="str">
        <f t="shared" si="36"/>
        <v/>
      </c>
    </row>
    <row r="2365" spans="1:10" x14ac:dyDescent="0.25">
      <c r="A2365" s="43">
        <v>44999</v>
      </c>
      <c r="B2365" s="40" t="s">
        <v>13444</v>
      </c>
      <c r="C2365" s="40" t="s">
        <v>8992</v>
      </c>
      <c r="D2365" s="40" t="s">
        <v>10081</v>
      </c>
      <c r="E2365" s="38">
        <v>517478</v>
      </c>
      <c r="F2365" s="42" t="s">
        <v>8998</v>
      </c>
      <c r="G2365" s="38">
        <v>51748</v>
      </c>
      <c r="H2365" s="40" t="s">
        <v>9001</v>
      </c>
      <c r="I2365" s="40" t="s">
        <v>9002</v>
      </c>
      <c r="J2365" s="45" t="str">
        <f t="shared" si="36"/>
        <v/>
      </c>
    </row>
    <row r="2366" spans="1:10" x14ac:dyDescent="0.25">
      <c r="A2366" s="43">
        <v>44999</v>
      </c>
      <c r="B2366" s="40" t="s">
        <v>13445</v>
      </c>
      <c r="C2366" s="40" t="s">
        <v>8992</v>
      </c>
      <c r="D2366" s="40" t="s">
        <v>10059</v>
      </c>
      <c r="E2366" s="38">
        <v>891408</v>
      </c>
      <c r="F2366" s="42" t="s">
        <v>8998</v>
      </c>
      <c r="G2366" s="38">
        <v>89141</v>
      </c>
      <c r="H2366" s="40" t="s">
        <v>9001</v>
      </c>
      <c r="I2366" s="40" t="s">
        <v>9002</v>
      </c>
      <c r="J2366" s="45" t="str">
        <f t="shared" si="36"/>
        <v/>
      </c>
    </row>
    <row r="2367" spans="1:10" x14ac:dyDescent="0.25">
      <c r="A2367" s="43">
        <v>44999</v>
      </c>
      <c r="B2367" s="40" t="s">
        <v>13446</v>
      </c>
      <c r="C2367" s="40" t="s">
        <v>8992</v>
      </c>
      <c r="D2367" s="40" t="s">
        <v>10069</v>
      </c>
      <c r="E2367" s="38">
        <v>734310</v>
      </c>
      <c r="F2367" s="42" t="s">
        <v>8998</v>
      </c>
      <c r="G2367" s="38">
        <v>73431</v>
      </c>
      <c r="H2367" s="40" t="s">
        <v>9001</v>
      </c>
      <c r="I2367" s="40" t="s">
        <v>9002</v>
      </c>
      <c r="J2367" s="45" t="str">
        <f t="shared" si="36"/>
        <v/>
      </c>
    </row>
    <row r="2368" spans="1:10" x14ac:dyDescent="0.25">
      <c r="A2368" s="43">
        <v>44999</v>
      </c>
      <c r="B2368" s="40" t="s">
        <v>13447</v>
      </c>
      <c r="C2368" s="40" t="s">
        <v>8992</v>
      </c>
      <c r="D2368" s="40" t="s">
        <v>13448</v>
      </c>
      <c r="E2368" s="38">
        <v>1847087</v>
      </c>
      <c r="F2368" s="42" t="s">
        <v>8998</v>
      </c>
      <c r="G2368" s="38">
        <v>184709</v>
      </c>
      <c r="H2368" s="40" t="s">
        <v>9159</v>
      </c>
      <c r="I2368" s="40" t="s">
        <v>9160</v>
      </c>
      <c r="J2368" s="45" t="str">
        <f t="shared" si="36"/>
        <v/>
      </c>
    </row>
    <row r="2369" spans="1:10" x14ac:dyDescent="0.25">
      <c r="A2369" s="43">
        <v>44999</v>
      </c>
      <c r="B2369" s="40" t="s">
        <v>13449</v>
      </c>
      <c r="C2369" s="40" t="s">
        <v>8992</v>
      </c>
      <c r="D2369" s="40" t="s">
        <v>13450</v>
      </c>
      <c r="E2369" s="38">
        <v>1450692</v>
      </c>
      <c r="F2369" s="42" t="s">
        <v>8998</v>
      </c>
      <c r="G2369" s="38">
        <v>145069</v>
      </c>
      <c r="H2369" s="40" t="s">
        <v>9159</v>
      </c>
      <c r="I2369" s="40" t="s">
        <v>9160</v>
      </c>
      <c r="J2369" s="45" t="str">
        <f t="shared" si="36"/>
        <v/>
      </c>
    </row>
    <row r="2370" spans="1:10" x14ac:dyDescent="0.25">
      <c r="A2370" s="43">
        <v>44999</v>
      </c>
      <c r="B2370" s="40" t="s">
        <v>13451</v>
      </c>
      <c r="C2370" s="40" t="s">
        <v>8992</v>
      </c>
      <c r="D2370" s="40" t="s">
        <v>13452</v>
      </c>
      <c r="E2370" s="38">
        <v>839043</v>
      </c>
      <c r="F2370" s="42" t="s">
        <v>8998</v>
      </c>
      <c r="G2370" s="38">
        <v>83904</v>
      </c>
      <c r="H2370" s="40" t="s">
        <v>9001</v>
      </c>
      <c r="I2370" s="40" t="s">
        <v>9002</v>
      </c>
      <c r="J2370" s="45" t="str">
        <f t="shared" si="36"/>
        <v/>
      </c>
    </row>
    <row r="2371" spans="1:10" x14ac:dyDescent="0.25">
      <c r="A2371" s="43">
        <v>44999</v>
      </c>
      <c r="B2371" s="40" t="s">
        <v>13453</v>
      </c>
      <c r="C2371" s="40" t="s">
        <v>8992</v>
      </c>
      <c r="D2371" s="40" t="s">
        <v>10252</v>
      </c>
      <c r="E2371" s="38">
        <v>1202834</v>
      </c>
      <c r="F2371" s="42" t="s">
        <v>8998</v>
      </c>
      <c r="G2371" s="38">
        <v>120283</v>
      </c>
      <c r="H2371" s="40" t="s">
        <v>9001</v>
      </c>
      <c r="I2371" s="40" t="s">
        <v>9002</v>
      </c>
      <c r="J2371" s="45" t="str">
        <f t="shared" si="36"/>
        <v/>
      </c>
    </row>
    <row r="2372" spans="1:10" x14ac:dyDescent="0.25">
      <c r="A2372" s="43">
        <v>44999</v>
      </c>
      <c r="B2372" s="40" t="s">
        <v>13454</v>
      </c>
      <c r="C2372" s="40" t="s">
        <v>8992</v>
      </c>
      <c r="D2372" s="40" t="s">
        <v>13455</v>
      </c>
      <c r="E2372" s="38">
        <v>2686330</v>
      </c>
      <c r="F2372" s="42" t="s">
        <v>8998</v>
      </c>
      <c r="G2372" s="38">
        <v>268633</v>
      </c>
      <c r="H2372" s="40" t="s">
        <v>9327</v>
      </c>
      <c r="I2372" s="40" t="s">
        <v>9328</v>
      </c>
      <c r="J2372" s="45" t="str">
        <f t="shared" si="36"/>
        <v/>
      </c>
    </row>
    <row r="2373" spans="1:10" x14ac:dyDescent="0.25">
      <c r="A2373" s="43">
        <v>44999</v>
      </c>
      <c r="B2373" s="40" t="s">
        <v>13456</v>
      </c>
      <c r="C2373" s="40" t="s">
        <v>8992</v>
      </c>
      <c r="D2373" s="40" t="s">
        <v>13457</v>
      </c>
      <c r="E2373" s="38">
        <v>3423365</v>
      </c>
      <c r="F2373" s="42" t="s">
        <v>8998</v>
      </c>
      <c r="G2373" s="38">
        <v>342337</v>
      </c>
      <c r="H2373" s="40" t="s">
        <v>9311</v>
      </c>
      <c r="I2373" s="40" t="s">
        <v>9312</v>
      </c>
      <c r="J2373" s="45" t="str">
        <f t="shared" ref="J2373:J2436" si="37">IF(E2373&lt;0,"ht","")</f>
        <v/>
      </c>
    </row>
    <row r="2374" spans="1:10" x14ac:dyDescent="0.25">
      <c r="A2374" s="43">
        <v>44999</v>
      </c>
      <c r="B2374" s="40" t="s">
        <v>13458</v>
      </c>
      <c r="C2374" s="40" t="s">
        <v>8992</v>
      </c>
      <c r="D2374" s="40" t="s">
        <v>13459</v>
      </c>
      <c r="E2374" s="38">
        <v>4020770</v>
      </c>
      <c r="F2374" s="42" t="s">
        <v>8998</v>
      </c>
      <c r="G2374" s="38">
        <v>402077</v>
      </c>
      <c r="H2374" s="40" t="s">
        <v>9343</v>
      </c>
      <c r="I2374" s="40" t="s">
        <v>9344</v>
      </c>
      <c r="J2374" s="45" t="str">
        <f t="shared" si="37"/>
        <v/>
      </c>
    </row>
    <row r="2375" spans="1:10" x14ac:dyDescent="0.25">
      <c r="A2375" s="43">
        <v>44999</v>
      </c>
      <c r="B2375" s="40" t="s">
        <v>13460</v>
      </c>
      <c r="C2375" s="40" t="s">
        <v>8992</v>
      </c>
      <c r="D2375" s="40" t="s">
        <v>13461</v>
      </c>
      <c r="E2375" s="38">
        <v>4178170</v>
      </c>
      <c r="F2375" s="42" t="s">
        <v>8998</v>
      </c>
      <c r="G2375" s="38">
        <v>417817</v>
      </c>
      <c r="H2375" s="40" t="s">
        <v>9289</v>
      </c>
      <c r="I2375" s="40" t="s">
        <v>9290</v>
      </c>
      <c r="J2375" s="45" t="str">
        <f t="shared" si="37"/>
        <v/>
      </c>
    </row>
    <row r="2376" spans="1:10" x14ac:dyDescent="0.25">
      <c r="A2376" s="43">
        <v>44999</v>
      </c>
      <c r="B2376" s="40" t="s">
        <v>13462</v>
      </c>
      <c r="C2376" s="40" t="s">
        <v>8992</v>
      </c>
      <c r="D2376" s="40" t="s">
        <v>13463</v>
      </c>
      <c r="E2376" s="38">
        <v>1924970</v>
      </c>
      <c r="F2376" s="42" t="s">
        <v>8998</v>
      </c>
      <c r="G2376" s="38">
        <v>192497</v>
      </c>
      <c r="H2376" s="40" t="s">
        <v>9347</v>
      </c>
      <c r="I2376" s="40" t="s">
        <v>9348</v>
      </c>
      <c r="J2376" s="45" t="str">
        <f t="shared" si="37"/>
        <v/>
      </c>
    </row>
    <row r="2377" spans="1:10" x14ac:dyDescent="0.25">
      <c r="A2377" s="43">
        <v>44999</v>
      </c>
      <c r="B2377" s="40" t="s">
        <v>13464</v>
      </c>
      <c r="C2377" s="40" t="s">
        <v>8992</v>
      </c>
      <c r="D2377" s="40" t="s">
        <v>13465</v>
      </c>
      <c r="E2377" s="38">
        <v>8775850</v>
      </c>
      <c r="F2377" s="42" t="s">
        <v>8998</v>
      </c>
      <c r="G2377" s="38">
        <v>877585</v>
      </c>
      <c r="H2377" s="40" t="s">
        <v>9295</v>
      </c>
      <c r="I2377" s="40" t="s">
        <v>9296</v>
      </c>
      <c r="J2377" s="45" t="str">
        <f t="shared" si="37"/>
        <v/>
      </c>
    </row>
    <row r="2378" spans="1:10" x14ac:dyDescent="0.25">
      <c r="A2378" s="43">
        <v>44999</v>
      </c>
      <c r="B2378" s="40" t="s">
        <v>13466</v>
      </c>
      <c r="C2378" s="40" t="s">
        <v>8992</v>
      </c>
      <c r="D2378" s="40" t="s">
        <v>13467</v>
      </c>
      <c r="E2378" s="38">
        <v>922445</v>
      </c>
      <c r="F2378" s="42" t="s">
        <v>8998</v>
      </c>
      <c r="G2378" s="38">
        <v>92245</v>
      </c>
      <c r="H2378" s="40" t="s">
        <v>9295</v>
      </c>
      <c r="I2378" s="40" t="s">
        <v>9296</v>
      </c>
      <c r="J2378" s="45" t="str">
        <f t="shared" si="37"/>
        <v/>
      </c>
    </row>
    <row r="2379" spans="1:10" x14ac:dyDescent="0.25">
      <c r="A2379" s="43">
        <v>44999</v>
      </c>
      <c r="B2379" s="40" t="s">
        <v>13468</v>
      </c>
      <c r="C2379" s="40" t="s">
        <v>8992</v>
      </c>
      <c r="D2379" s="40" t="s">
        <v>13469</v>
      </c>
      <c r="E2379" s="38">
        <v>4370620</v>
      </c>
      <c r="F2379" s="42" t="s">
        <v>8998</v>
      </c>
      <c r="G2379" s="38">
        <v>437062</v>
      </c>
      <c r="H2379" s="40" t="s">
        <v>9321</v>
      </c>
      <c r="I2379" s="40" t="s">
        <v>9322</v>
      </c>
      <c r="J2379" s="45" t="str">
        <f t="shared" si="37"/>
        <v/>
      </c>
    </row>
    <row r="2380" spans="1:10" x14ac:dyDescent="0.25">
      <c r="A2380" s="43">
        <v>44999</v>
      </c>
      <c r="B2380" s="40" t="s">
        <v>13470</v>
      </c>
      <c r="C2380" s="40" t="s">
        <v>8992</v>
      </c>
      <c r="D2380" s="40" t="s">
        <v>13471</v>
      </c>
      <c r="E2380" s="38">
        <v>1907665</v>
      </c>
      <c r="F2380" s="42" t="s">
        <v>8998</v>
      </c>
      <c r="G2380" s="38">
        <v>190767</v>
      </c>
      <c r="H2380" s="40" t="s">
        <v>9315</v>
      </c>
      <c r="I2380" s="40" t="s">
        <v>9316</v>
      </c>
      <c r="J2380" s="45" t="str">
        <f t="shared" si="37"/>
        <v/>
      </c>
    </row>
    <row r="2381" spans="1:10" x14ac:dyDescent="0.25">
      <c r="A2381" s="43">
        <v>44999</v>
      </c>
      <c r="B2381" s="40" t="s">
        <v>13472</v>
      </c>
      <c r="C2381" s="40" t="s">
        <v>8992</v>
      </c>
      <c r="D2381" s="40" t="s">
        <v>13473</v>
      </c>
      <c r="E2381" s="38">
        <v>1081500</v>
      </c>
      <c r="F2381" s="42" t="s">
        <v>8998</v>
      </c>
      <c r="G2381" s="38">
        <v>108150</v>
      </c>
      <c r="H2381" s="40" t="s">
        <v>9289</v>
      </c>
      <c r="I2381" s="40" t="s">
        <v>9290</v>
      </c>
      <c r="J2381" s="45" t="str">
        <f t="shared" si="37"/>
        <v/>
      </c>
    </row>
    <row r="2382" spans="1:10" x14ac:dyDescent="0.25">
      <c r="A2382" s="43">
        <v>44999</v>
      </c>
      <c r="B2382" s="40" t="s">
        <v>13474</v>
      </c>
      <c r="C2382" s="40" t="s">
        <v>8992</v>
      </c>
      <c r="D2382" s="40" t="s">
        <v>13475</v>
      </c>
      <c r="E2382" s="38">
        <v>1060500</v>
      </c>
      <c r="F2382" s="42" t="s">
        <v>8998</v>
      </c>
      <c r="G2382" s="38">
        <v>106050</v>
      </c>
      <c r="H2382" s="40" t="s">
        <v>9321</v>
      </c>
      <c r="I2382" s="40" t="s">
        <v>9322</v>
      </c>
      <c r="J2382" s="45" t="str">
        <f t="shared" si="37"/>
        <v/>
      </c>
    </row>
    <row r="2383" spans="1:10" x14ac:dyDescent="0.25">
      <c r="A2383" s="43">
        <v>44999</v>
      </c>
      <c r="B2383" s="40" t="s">
        <v>13476</v>
      </c>
      <c r="C2383" s="40" t="s">
        <v>8992</v>
      </c>
      <c r="D2383" s="40" t="s">
        <v>13477</v>
      </c>
      <c r="E2383" s="38">
        <v>441000</v>
      </c>
      <c r="F2383" s="42" t="s">
        <v>8998</v>
      </c>
      <c r="G2383" s="38">
        <v>44100</v>
      </c>
      <c r="H2383" s="40" t="s">
        <v>10522</v>
      </c>
      <c r="I2383" s="40" t="s">
        <v>10523</v>
      </c>
      <c r="J2383" s="45" t="str">
        <f t="shared" si="37"/>
        <v/>
      </c>
    </row>
    <row r="2384" spans="1:10" x14ac:dyDescent="0.25">
      <c r="A2384" s="43">
        <v>44999</v>
      </c>
      <c r="B2384" s="40" t="s">
        <v>13478</v>
      </c>
      <c r="C2384" s="40" t="s">
        <v>8992</v>
      </c>
      <c r="D2384" s="40" t="s">
        <v>9257</v>
      </c>
      <c r="E2384" s="38">
        <v>840181</v>
      </c>
      <c r="F2384" s="42" t="s">
        <v>8998</v>
      </c>
      <c r="G2384" s="38">
        <v>84018</v>
      </c>
      <c r="H2384" s="40" t="s">
        <v>9001</v>
      </c>
      <c r="I2384" s="40" t="s">
        <v>9002</v>
      </c>
      <c r="J2384" s="45" t="str">
        <f t="shared" si="37"/>
        <v/>
      </c>
    </row>
    <row r="2385" spans="1:10" x14ac:dyDescent="0.25">
      <c r="A2385" s="43">
        <v>44999</v>
      </c>
      <c r="B2385" s="40" t="s">
        <v>13479</v>
      </c>
      <c r="C2385" s="40" t="s">
        <v>8992</v>
      </c>
      <c r="D2385" s="40" t="s">
        <v>9257</v>
      </c>
      <c r="E2385" s="38">
        <v>340315</v>
      </c>
      <c r="F2385" s="42" t="s">
        <v>8998</v>
      </c>
      <c r="G2385" s="38">
        <v>34032</v>
      </c>
      <c r="H2385" s="40" t="s">
        <v>9001</v>
      </c>
      <c r="I2385" s="40" t="s">
        <v>9002</v>
      </c>
      <c r="J2385" s="45" t="str">
        <f t="shared" si="37"/>
        <v/>
      </c>
    </row>
    <row r="2386" spans="1:10" x14ac:dyDescent="0.25">
      <c r="A2386" s="43">
        <v>44999</v>
      </c>
      <c r="B2386" s="40" t="s">
        <v>13480</v>
      </c>
      <c r="C2386" s="40" t="s">
        <v>8992</v>
      </c>
      <c r="D2386" s="40" t="s">
        <v>9255</v>
      </c>
      <c r="E2386" s="38">
        <v>340315</v>
      </c>
      <c r="F2386" s="42" t="s">
        <v>8998</v>
      </c>
      <c r="G2386" s="38">
        <v>34032</v>
      </c>
      <c r="H2386" s="40" t="s">
        <v>9001</v>
      </c>
      <c r="I2386" s="40" t="s">
        <v>9002</v>
      </c>
      <c r="J2386" s="45" t="str">
        <f t="shared" si="37"/>
        <v/>
      </c>
    </row>
    <row r="2387" spans="1:10" x14ac:dyDescent="0.25">
      <c r="A2387" s="43">
        <v>44999</v>
      </c>
      <c r="B2387" s="40" t="s">
        <v>13481</v>
      </c>
      <c r="C2387" s="40" t="s">
        <v>8992</v>
      </c>
      <c r="D2387" s="40" t="s">
        <v>9255</v>
      </c>
      <c r="E2387" s="38">
        <v>1517775</v>
      </c>
      <c r="F2387" s="42" t="s">
        <v>8998</v>
      </c>
      <c r="G2387" s="38">
        <v>151778</v>
      </c>
      <c r="H2387" s="40" t="s">
        <v>9001</v>
      </c>
      <c r="I2387" s="40" t="s">
        <v>9002</v>
      </c>
      <c r="J2387" s="45" t="str">
        <f t="shared" si="37"/>
        <v/>
      </c>
    </row>
    <row r="2388" spans="1:10" x14ac:dyDescent="0.25">
      <c r="A2388" s="43">
        <v>44999</v>
      </c>
      <c r="B2388" s="40" t="s">
        <v>13482</v>
      </c>
      <c r="C2388" s="40" t="s">
        <v>8992</v>
      </c>
      <c r="D2388" s="40" t="s">
        <v>9253</v>
      </c>
      <c r="E2388" s="38">
        <v>340315</v>
      </c>
      <c r="F2388" s="42" t="s">
        <v>8998</v>
      </c>
      <c r="G2388" s="38">
        <v>34032</v>
      </c>
      <c r="H2388" s="40" t="s">
        <v>9001</v>
      </c>
      <c r="I2388" s="40" t="s">
        <v>9002</v>
      </c>
      <c r="J2388" s="45" t="str">
        <f t="shared" si="37"/>
        <v/>
      </c>
    </row>
    <row r="2389" spans="1:10" x14ac:dyDescent="0.25">
      <c r="A2389" s="43">
        <v>44999</v>
      </c>
      <c r="B2389" s="40" t="s">
        <v>13483</v>
      </c>
      <c r="C2389" s="40" t="s">
        <v>8992</v>
      </c>
      <c r="D2389" s="40" t="s">
        <v>9217</v>
      </c>
      <c r="E2389" s="38">
        <v>340315</v>
      </c>
      <c r="F2389" s="42" t="s">
        <v>8998</v>
      </c>
      <c r="G2389" s="38">
        <v>34032</v>
      </c>
      <c r="H2389" s="40" t="s">
        <v>9001</v>
      </c>
      <c r="I2389" s="40" t="s">
        <v>9002</v>
      </c>
      <c r="J2389" s="45" t="str">
        <f t="shared" si="37"/>
        <v/>
      </c>
    </row>
    <row r="2390" spans="1:10" x14ac:dyDescent="0.25">
      <c r="A2390" s="43">
        <v>44999</v>
      </c>
      <c r="B2390" s="40" t="s">
        <v>13484</v>
      </c>
      <c r="C2390" s="40" t="s">
        <v>8992</v>
      </c>
      <c r="D2390" s="40" t="s">
        <v>10168</v>
      </c>
      <c r="E2390" s="38">
        <v>848400</v>
      </c>
      <c r="F2390" s="42" t="s">
        <v>8998</v>
      </c>
      <c r="G2390" s="38">
        <v>84840</v>
      </c>
      <c r="H2390" s="40" t="s">
        <v>9001</v>
      </c>
      <c r="I2390" s="40" t="s">
        <v>9002</v>
      </c>
      <c r="J2390" s="45" t="str">
        <f t="shared" si="37"/>
        <v/>
      </c>
    </row>
    <row r="2391" spans="1:10" x14ac:dyDescent="0.25">
      <c r="A2391" s="43">
        <v>44999</v>
      </c>
      <c r="B2391" s="40" t="s">
        <v>13485</v>
      </c>
      <c r="C2391" s="40" t="s">
        <v>8992</v>
      </c>
      <c r="D2391" s="40" t="s">
        <v>10198</v>
      </c>
      <c r="E2391" s="38">
        <v>1782253</v>
      </c>
      <c r="F2391" s="42" t="s">
        <v>8998</v>
      </c>
      <c r="G2391" s="38">
        <v>178225</v>
      </c>
      <c r="H2391" s="40" t="s">
        <v>9001</v>
      </c>
      <c r="I2391" s="40" t="s">
        <v>9002</v>
      </c>
      <c r="J2391" s="45" t="str">
        <f t="shared" si="37"/>
        <v/>
      </c>
    </row>
    <row r="2392" spans="1:10" x14ac:dyDescent="0.25">
      <c r="A2392" s="43">
        <v>45000</v>
      </c>
      <c r="B2392" s="40" t="s">
        <v>9373</v>
      </c>
      <c r="C2392" s="40" t="s">
        <v>13410</v>
      </c>
      <c r="D2392" s="40" t="s">
        <v>8994</v>
      </c>
      <c r="E2392" s="38">
        <v>-442409</v>
      </c>
      <c r="F2392" s="42" t="s">
        <v>8998</v>
      </c>
      <c r="G2392" s="38">
        <v>-44241</v>
      </c>
      <c r="H2392" s="40" t="s">
        <v>9315</v>
      </c>
      <c r="I2392" s="40" t="s">
        <v>9316</v>
      </c>
      <c r="J2392" s="45" t="str">
        <f t="shared" si="37"/>
        <v>ht</v>
      </c>
    </row>
    <row r="2393" spans="1:10" x14ac:dyDescent="0.25">
      <c r="A2393" s="43">
        <v>45000</v>
      </c>
      <c r="B2393" s="40" t="s">
        <v>9717</v>
      </c>
      <c r="C2393" s="40" t="s">
        <v>11180</v>
      </c>
      <c r="D2393" s="40" t="s">
        <v>12611</v>
      </c>
      <c r="E2393" s="38">
        <v>-111058</v>
      </c>
      <c r="F2393" s="42" t="s">
        <v>8998</v>
      </c>
      <c r="G2393" s="38">
        <v>-11106</v>
      </c>
      <c r="H2393" s="40" t="s">
        <v>9601</v>
      </c>
      <c r="I2393" s="40" t="s">
        <v>9602</v>
      </c>
      <c r="J2393" s="45" t="str">
        <f t="shared" si="37"/>
        <v>ht</v>
      </c>
    </row>
    <row r="2394" spans="1:10" x14ac:dyDescent="0.25">
      <c r="A2394" s="43">
        <v>45000</v>
      </c>
      <c r="B2394" s="40" t="s">
        <v>12864</v>
      </c>
      <c r="C2394" s="40" t="s">
        <v>9443</v>
      </c>
      <c r="D2394" s="40" t="s">
        <v>13486</v>
      </c>
      <c r="E2394" s="38">
        <v>-547012</v>
      </c>
      <c r="F2394" s="42" t="s">
        <v>8998</v>
      </c>
      <c r="G2394" s="38">
        <v>-54701</v>
      </c>
      <c r="H2394" s="40" t="s">
        <v>9001</v>
      </c>
      <c r="I2394" s="40" t="s">
        <v>9002</v>
      </c>
      <c r="J2394" s="45" t="str">
        <f t="shared" si="37"/>
        <v>ht</v>
      </c>
    </row>
    <row r="2395" spans="1:10" x14ac:dyDescent="0.25">
      <c r="A2395" s="43">
        <v>45000</v>
      </c>
      <c r="B2395" s="40" t="s">
        <v>12866</v>
      </c>
      <c r="C2395" s="40" t="s">
        <v>9443</v>
      </c>
      <c r="D2395" s="40" t="s">
        <v>13487</v>
      </c>
      <c r="E2395" s="38">
        <v>-1426946</v>
      </c>
      <c r="F2395" s="42" t="s">
        <v>8998</v>
      </c>
      <c r="G2395" s="38">
        <v>-142695</v>
      </c>
      <c r="H2395" s="40" t="s">
        <v>9001</v>
      </c>
      <c r="I2395" s="40" t="s">
        <v>9002</v>
      </c>
      <c r="J2395" s="45" t="str">
        <f t="shared" si="37"/>
        <v>ht</v>
      </c>
    </row>
    <row r="2396" spans="1:10" x14ac:dyDescent="0.25">
      <c r="A2396" s="43">
        <v>45000</v>
      </c>
      <c r="B2396" s="40" t="s">
        <v>12867</v>
      </c>
      <c r="C2396" s="40" t="s">
        <v>9443</v>
      </c>
      <c r="D2396" s="40" t="s">
        <v>13488</v>
      </c>
      <c r="E2396" s="38">
        <v>-342720</v>
      </c>
      <c r="F2396" s="42" t="s">
        <v>8998</v>
      </c>
      <c r="G2396" s="38">
        <v>-34272</v>
      </c>
      <c r="H2396" s="40" t="s">
        <v>9001</v>
      </c>
      <c r="I2396" s="40" t="s">
        <v>9002</v>
      </c>
      <c r="J2396" s="45" t="str">
        <f t="shared" si="37"/>
        <v>ht</v>
      </c>
    </row>
    <row r="2397" spans="1:10" x14ac:dyDescent="0.25">
      <c r="A2397" s="43">
        <v>45000</v>
      </c>
      <c r="B2397" s="40" t="s">
        <v>13489</v>
      </c>
      <c r="C2397" s="40" t="s">
        <v>8992</v>
      </c>
      <c r="D2397" s="40" t="s">
        <v>9382</v>
      </c>
      <c r="E2397" s="38">
        <v>1585610</v>
      </c>
      <c r="F2397" s="42" t="s">
        <v>8998</v>
      </c>
      <c r="G2397" s="38">
        <v>158561</v>
      </c>
      <c r="H2397" s="40" t="s">
        <v>9001</v>
      </c>
      <c r="I2397" s="40" t="s">
        <v>9002</v>
      </c>
      <c r="J2397" s="45" t="str">
        <f t="shared" si="37"/>
        <v/>
      </c>
    </row>
    <row r="2398" spans="1:10" x14ac:dyDescent="0.25">
      <c r="A2398" s="43">
        <v>45000</v>
      </c>
      <c r="B2398" s="40" t="s">
        <v>13490</v>
      </c>
      <c r="C2398" s="40" t="s">
        <v>8992</v>
      </c>
      <c r="D2398" s="40" t="s">
        <v>10508</v>
      </c>
      <c r="E2398" s="38">
        <v>592955</v>
      </c>
      <c r="F2398" s="42" t="s">
        <v>8998</v>
      </c>
      <c r="G2398" s="38">
        <v>59296</v>
      </c>
      <c r="H2398" s="40" t="s">
        <v>9001</v>
      </c>
      <c r="I2398" s="40" t="s">
        <v>9002</v>
      </c>
      <c r="J2398" s="45" t="str">
        <f t="shared" si="37"/>
        <v/>
      </c>
    </row>
    <row r="2399" spans="1:10" x14ac:dyDescent="0.25">
      <c r="A2399" s="43">
        <v>45000</v>
      </c>
      <c r="B2399" s="40" t="s">
        <v>13491</v>
      </c>
      <c r="C2399" s="40" t="s">
        <v>8992</v>
      </c>
      <c r="D2399" s="40" t="s">
        <v>9247</v>
      </c>
      <c r="E2399" s="38">
        <v>555290</v>
      </c>
      <c r="F2399" s="42" t="s">
        <v>8998</v>
      </c>
      <c r="G2399" s="38">
        <v>55529</v>
      </c>
      <c r="H2399" s="40" t="s">
        <v>9001</v>
      </c>
      <c r="I2399" s="40" t="s">
        <v>9002</v>
      </c>
      <c r="J2399" s="45" t="str">
        <f t="shared" si="37"/>
        <v/>
      </c>
    </row>
    <row r="2400" spans="1:10" x14ac:dyDescent="0.25">
      <c r="A2400" s="43">
        <v>45000</v>
      </c>
      <c r="B2400" s="40" t="s">
        <v>13492</v>
      </c>
      <c r="C2400" s="40" t="s">
        <v>8992</v>
      </c>
      <c r="D2400" s="40" t="s">
        <v>10226</v>
      </c>
      <c r="E2400" s="38">
        <v>340315</v>
      </c>
      <c r="F2400" s="42" t="s">
        <v>8998</v>
      </c>
      <c r="G2400" s="38">
        <v>34032</v>
      </c>
      <c r="H2400" s="40" t="s">
        <v>9001</v>
      </c>
      <c r="I2400" s="40" t="s">
        <v>9002</v>
      </c>
      <c r="J2400" s="45" t="str">
        <f t="shared" si="37"/>
        <v/>
      </c>
    </row>
    <row r="2401" spans="1:10" x14ac:dyDescent="0.25">
      <c r="A2401" s="43">
        <v>45000</v>
      </c>
      <c r="B2401" s="40" t="s">
        <v>13493</v>
      </c>
      <c r="C2401" s="40" t="s">
        <v>8992</v>
      </c>
      <c r="D2401" s="40" t="s">
        <v>10248</v>
      </c>
      <c r="E2401" s="38">
        <v>368978</v>
      </c>
      <c r="F2401" s="42" t="s">
        <v>8998</v>
      </c>
      <c r="G2401" s="38">
        <v>36898</v>
      </c>
      <c r="H2401" s="40" t="s">
        <v>9001</v>
      </c>
      <c r="I2401" s="40" t="s">
        <v>9002</v>
      </c>
      <c r="J2401" s="45" t="str">
        <f t="shared" si="37"/>
        <v/>
      </c>
    </row>
    <row r="2402" spans="1:10" x14ac:dyDescent="0.25">
      <c r="A2402" s="43">
        <v>45000</v>
      </c>
      <c r="B2402" s="40" t="s">
        <v>13494</v>
      </c>
      <c r="C2402" s="40" t="s">
        <v>8992</v>
      </c>
      <c r="D2402" s="40" t="s">
        <v>10224</v>
      </c>
      <c r="E2402" s="38">
        <v>333174</v>
      </c>
      <c r="F2402" s="42" t="s">
        <v>8998</v>
      </c>
      <c r="G2402" s="38">
        <v>33317</v>
      </c>
      <c r="H2402" s="40" t="s">
        <v>9001</v>
      </c>
      <c r="I2402" s="40" t="s">
        <v>9002</v>
      </c>
      <c r="J2402" s="45" t="str">
        <f t="shared" si="37"/>
        <v/>
      </c>
    </row>
    <row r="2403" spans="1:10" x14ac:dyDescent="0.25">
      <c r="A2403" s="43">
        <v>45000</v>
      </c>
      <c r="B2403" s="40" t="s">
        <v>13495</v>
      </c>
      <c r="C2403" s="40" t="s">
        <v>8992</v>
      </c>
      <c r="D2403" s="40" t="s">
        <v>10246</v>
      </c>
      <c r="E2403" s="38">
        <v>340315</v>
      </c>
      <c r="F2403" s="42" t="s">
        <v>8998</v>
      </c>
      <c r="G2403" s="38">
        <v>34032</v>
      </c>
      <c r="H2403" s="40" t="s">
        <v>9001</v>
      </c>
      <c r="I2403" s="40" t="s">
        <v>9002</v>
      </c>
      <c r="J2403" s="45" t="str">
        <f t="shared" si="37"/>
        <v/>
      </c>
    </row>
    <row r="2404" spans="1:10" x14ac:dyDescent="0.25">
      <c r="A2404" s="43">
        <v>45000</v>
      </c>
      <c r="B2404" s="40" t="s">
        <v>13496</v>
      </c>
      <c r="C2404" s="40" t="s">
        <v>8992</v>
      </c>
      <c r="D2404" s="40" t="s">
        <v>10228</v>
      </c>
      <c r="E2404" s="38">
        <v>340315</v>
      </c>
      <c r="F2404" s="42" t="s">
        <v>8998</v>
      </c>
      <c r="G2404" s="38">
        <v>34032</v>
      </c>
      <c r="H2404" s="40" t="s">
        <v>9001</v>
      </c>
      <c r="I2404" s="40" t="s">
        <v>9002</v>
      </c>
      <c r="J2404" s="45" t="str">
        <f t="shared" si="37"/>
        <v/>
      </c>
    </row>
    <row r="2405" spans="1:10" x14ac:dyDescent="0.25">
      <c r="A2405" s="43">
        <v>45000</v>
      </c>
      <c r="B2405" s="40" t="s">
        <v>13497</v>
      </c>
      <c r="C2405" s="40" t="s">
        <v>8992</v>
      </c>
      <c r="D2405" s="40" t="s">
        <v>10228</v>
      </c>
      <c r="E2405" s="38">
        <v>962793</v>
      </c>
      <c r="F2405" s="42" t="s">
        <v>8998</v>
      </c>
      <c r="G2405" s="38">
        <v>96279</v>
      </c>
      <c r="H2405" s="40" t="s">
        <v>9001</v>
      </c>
      <c r="I2405" s="40" t="s">
        <v>9002</v>
      </c>
      <c r="J2405" s="45" t="str">
        <f t="shared" si="37"/>
        <v/>
      </c>
    </row>
    <row r="2406" spans="1:10" x14ac:dyDescent="0.25">
      <c r="A2406" s="43">
        <v>45000</v>
      </c>
      <c r="B2406" s="40" t="s">
        <v>13498</v>
      </c>
      <c r="C2406" s="40" t="s">
        <v>8992</v>
      </c>
      <c r="D2406" s="40" t="s">
        <v>9111</v>
      </c>
      <c r="E2406" s="38">
        <v>340315</v>
      </c>
      <c r="F2406" s="42" t="s">
        <v>8998</v>
      </c>
      <c r="G2406" s="38">
        <v>34032</v>
      </c>
      <c r="H2406" s="40" t="s">
        <v>9001</v>
      </c>
      <c r="I2406" s="40" t="s">
        <v>9002</v>
      </c>
      <c r="J2406" s="45" t="str">
        <f t="shared" si="37"/>
        <v/>
      </c>
    </row>
    <row r="2407" spans="1:10" x14ac:dyDescent="0.25">
      <c r="A2407" s="43">
        <v>45000</v>
      </c>
      <c r="B2407" s="40" t="s">
        <v>13499</v>
      </c>
      <c r="C2407" s="40" t="s">
        <v>8992</v>
      </c>
      <c r="D2407" s="40" t="s">
        <v>9172</v>
      </c>
      <c r="E2407" s="38">
        <v>775583</v>
      </c>
      <c r="F2407" s="42" t="s">
        <v>8998</v>
      </c>
      <c r="G2407" s="38">
        <v>77558</v>
      </c>
      <c r="H2407" s="40" t="s">
        <v>9001</v>
      </c>
      <c r="I2407" s="40" t="s">
        <v>9002</v>
      </c>
      <c r="J2407" s="45" t="str">
        <f t="shared" si="37"/>
        <v/>
      </c>
    </row>
    <row r="2408" spans="1:10" x14ac:dyDescent="0.25">
      <c r="A2408" s="43">
        <v>45000</v>
      </c>
      <c r="B2408" s="40" t="s">
        <v>13500</v>
      </c>
      <c r="C2408" s="40" t="s">
        <v>8992</v>
      </c>
      <c r="D2408" s="40" t="s">
        <v>9271</v>
      </c>
      <c r="E2408" s="38">
        <v>340315</v>
      </c>
      <c r="F2408" s="42" t="s">
        <v>8998</v>
      </c>
      <c r="G2408" s="38">
        <v>34032</v>
      </c>
      <c r="H2408" s="40" t="s">
        <v>9001</v>
      </c>
      <c r="I2408" s="40" t="s">
        <v>9002</v>
      </c>
      <c r="J2408" s="45" t="str">
        <f t="shared" si="37"/>
        <v/>
      </c>
    </row>
    <row r="2409" spans="1:10" x14ac:dyDescent="0.25">
      <c r="A2409" s="43">
        <v>45000</v>
      </c>
      <c r="B2409" s="40" t="s">
        <v>13502</v>
      </c>
      <c r="C2409" s="40" t="s">
        <v>8992</v>
      </c>
      <c r="D2409" s="40" t="s">
        <v>9224</v>
      </c>
      <c r="E2409" s="38">
        <v>340315</v>
      </c>
      <c r="F2409" s="42" t="s">
        <v>8998</v>
      </c>
      <c r="G2409" s="38">
        <v>34032</v>
      </c>
      <c r="H2409" s="40" t="s">
        <v>9001</v>
      </c>
      <c r="I2409" s="40" t="s">
        <v>9002</v>
      </c>
      <c r="J2409" s="45" t="str">
        <f t="shared" si="37"/>
        <v/>
      </c>
    </row>
    <row r="2410" spans="1:10" x14ac:dyDescent="0.25">
      <c r="A2410" s="43">
        <v>45000</v>
      </c>
      <c r="B2410" s="40" t="s">
        <v>13503</v>
      </c>
      <c r="C2410" s="40" t="s">
        <v>8992</v>
      </c>
      <c r="D2410" s="40" t="s">
        <v>9226</v>
      </c>
      <c r="E2410" s="38">
        <v>340315</v>
      </c>
      <c r="F2410" s="42" t="s">
        <v>8998</v>
      </c>
      <c r="G2410" s="38">
        <v>34032</v>
      </c>
      <c r="H2410" s="40" t="s">
        <v>9001</v>
      </c>
      <c r="I2410" s="40" t="s">
        <v>9002</v>
      </c>
      <c r="J2410" s="45" t="str">
        <f t="shared" si="37"/>
        <v/>
      </c>
    </row>
    <row r="2411" spans="1:10" x14ac:dyDescent="0.25">
      <c r="A2411" s="43">
        <v>45000</v>
      </c>
      <c r="B2411" s="40" t="s">
        <v>13504</v>
      </c>
      <c r="C2411" s="40" t="s">
        <v>8992</v>
      </c>
      <c r="D2411" s="40" t="s">
        <v>9228</v>
      </c>
      <c r="E2411" s="38">
        <v>1109636</v>
      </c>
      <c r="F2411" s="42" t="s">
        <v>8998</v>
      </c>
      <c r="G2411" s="38">
        <v>110964</v>
      </c>
      <c r="H2411" s="40" t="s">
        <v>9001</v>
      </c>
      <c r="I2411" s="40" t="s">
        <v>9002</v>
      </c>
      <c r="J2411" s="45" t="str">
        <f t="shared" si="37"/>
        <v/>
      </c>
    </row>
    <row r="2412" spans="1:10" x14ac:dyDescent="0.25">
      <c r="A2412" s="43">
        <v>45000</v>
      </c>
      <c r="B2412" s="40" t="s">
        <v>13505</v>
      </c>
      <c r="C2412" s="40" t="s">
        <v>8992</v>
      </c>
      <c r="D2412" s="40" t="s">
        <v>9228</v>
      </c>
      <c r="E2412" s="38">
        <v>340315</v>
      </c>
      <c r="F2412" s="42" t="s">
        <v>8998</v>
      </c>
      <c r="G2412" s="38">
        <v>34032</v>
      </c>
      <c r="H2412" s="40" t="s">
        <v>9001</v>
      </c>
      <c r="I2412" s="40" t="s">
        <v>9002</v>
      </c>
      <c r="J2412" s="45" t="str">
        <f t="shared" si="37"/>
        <v/>
      </c>
    </row>
    <row r="2413" spans="1:10" x14ac:dyDescent="0.25">
      <c r="A2413" s="43">
        <v>45000</v>
      </c>
      <c r="B2413" s="40" t="s">
        <v>13506</v>
      </c>
      <c r="C2413" s="40" t="s">
        <v>8992</v>
      </c>
      <c r="D2413" s="40" t="s">
        <v>9237</v>
      </c>
      <c r="E2413" s="38">
        <v>340315</v>
      </c>
      <c r="F2413" s="42" t="s">
        <v>8998</v>
      </c>
      <c r="G2413" s="38">
        <v>34032</v>
      </c>
      <c r="H2413" s="40" t="s">
        <v>9001</v>
      </c>
      <c r="I2413" s="40" t="s">
        <v>9002</v>
      </c>
      <c r="J2413" s="45" t="str">
        <f t="shared" si="37"/>
        <v/>
      </c>
    </row>
    <row r="2414" spans="1:10" x14ac:dyDescent="0.25">
      <c r="A2414" s="43">
        <v>45000</v>
      </c>
      <c r="B2414" s="40" t="s">
        <v>13507</v>
      </c>
      <c r="C2414" s="40" t="s">
        <v>8992</v>
      </c>
      <c r="D2414" s="40" t="s">
        <v>11397</v>
      </c>
      <c r="E2414" s="38">
        <v>340315</v>
      </c>
      <c r="F2414" s="42" t="s">
        <v>8998</v>
      </c>
      <c r="G2414" s="38">
        <v>34032</v>
      </c>
      <c r="H2414" s="40" t="s">
        <v>9001</v>
      </c>
      <c r="I2414" s="40" t="s">
        <v>9002</v>
      </c>
      <c r="J2414" s="45" t="str">
        <f t="shared" si="37"/>
        <v/>
      </c>
    </row>
    <row r="2415" spans="1:10" x14ac:dyDescent="0.25">
      <c r="A2415" s="43">
        <v>45000</v>
      </c>
      <c r="B2415" s="40" t="s">
        <v>13508</v>
      </c>
      <c r="C2415" s="40" t="s">
        <v>8992</v>
      </c>
      <c r="D2415" s="40" t="s">
        <v>10192</v>
      </c>
      <c r="E2415" s="38">
        <v>340315</v>
      </c>
      <c r="F2415" s="42" t="s">
        <v>8998</v>
      </c>
      <c r="G2415" s="38">
        <v>34032</v>
      </c>
      <c r="H2415" s="40" t="s">
        <v>9001</v>
      </c>
      <c r="I2415" s="40" t="s">
        <v>9002</v>
      </c>
      <c r="J2415" s="45" t="str">
        <f t="shared" si="37"/>
        <v/>
      </c>
    </row>
    <row r="2416" spans="1:10" x14ac:dyDescent="0.25">
      <c r="A2416" s="43">
        <v>45000</v>
      </c>
      <c r="B2416" s="40" t="s">
        <v>13509</v>
      </c>
      <c r="C2416" s="40" t="s">
        <v>8992</v>
      </c>
      <c r="D2416" s="40" t="s">
        <v>10013</v>
      </c>
      <c r="E2416" s="38">
        <v>340315</v>
      </c>
      <c r="F2416" s="42" t="s">
        <v>8998</v>
      </c>
      <c r="G2416" s="38">
        <v>34032</v>
      </c>
      <c r="H2416" s="40" t="s">
        <v>9001</v>
      </c>
      <c r="I2416" s="40" t="s">
        <v>9002</v>
      </c>
      <c r="J2416" s="45" t="str">
        <f t="shared" si="37"/>
        <v/>
      </c>
    </row>
    <row r="2417" spans="1:10" x14ac:dyDescent="0.25">
      <c r="A2417" s="43">
        <v>45000</v>
      </c>
      <c r="B2417" s="40" t="s">
        <v>13510</v>
      </c>
      <c r="C2417" s="40" t="s">
        <v>8992</v>
      </c>
      <c r="D2417" s="40" t="s">
        <v>10178</v>
      </c>
      <c r="E2417" s="38">
        <v>340315</v>
      </c>
      <c r="F2417" s="42" t="s">
        <v>8998</v>
      </c>
      <c r="G2417" s="38">
        <v>34032</v>
      </c>
      <c r="H2417" s="40" t="s">
        <v>9001</v>
      </c>
      <c r="I2417" s="40" t="s">
        <v>9002</v>
      </c>
      <c r="J2417" s="45" t="str">
        <f t="shared" si="37"/>
        <v/>
      </c>
    </row>
    <row r="2418" spans="1:10" x14ac:dyDescent="0.25">
      <c r="A2418" s="43">
        <v>45000</v>
      </c>
      <c r="B2418" s="40" t="s">
        <v>13511</v>
      </c>
      <c r="C2418" s="40" t="s">
        <v>8992</v>
      </c>
      <c r="D2418" s="40" t="s">
        <v>9016</v>
      </c>
      <c r="E2418" s="38">
        <v>340315</v>
      </c>
      <c r="F2418" s="42" t="s">
        <v>8998</v>
      </c>
      <c r="G2418" s="38">
        <v>34032</v>
      </c>
      <c r="H2418" s="40" t="s">
        <v>9001</v>
      </c>
      <c r="I2418" s="40" t="s">
        <v>9002</v>
      </c>
      <c r="J2418" s="45" t="str">
        <f t="shared" si="37"/>
        <v/>
      </c>
    </row>
    <row r="2419" spans="1:10" x14ac:dyDescent="0.25">
      <c r="A2419" s="43">
        <v>45000</v>
      </c>
      <c r="B2419" s="40" t="s">
        <v>13512</v>
      </c>
      <c r="C2419" s="40" t="s">
        <v>8992</v>
      </c>
      <c r="D2419" s="40" t="s">
        <v>9239</v>
      </c>
      <c r="E2419" s="38">
        <v>340315</v>
      </c>
      <c r="F2419" s="42" t="s">
        <v>8998</v>
      </c>
      <c r="G2419" s="38">
        <v>34032</v>
      </c>
      <c r="H2419" s="40" t="s">
        <v>9001</v>
      </c>
      <c r="I2419" s="40" t="s">
        <v>9002</v>
      </c>
      <c r="J2419" s="45" t="str">
        <f t="shared" si="37"/>
        <v/>
      </c>
    </row>
    <row r="2420" spans="1:10" x14ac:dyDescent="0.25">
      <c r="A2420" s="43">
        <v>45000</v>
      </c>
      <c r="B2420" s="40" t="s">
        <v>13513</v>
      </c>
      <c r="C2420" s="40" t="s">
        <v>8992</v>
      </c>
      <c r="D2420" s="40" t="s">
        <v>13514</v>
      </c>
      <c r="E2420" s="38">
        <v>618065</v>
      </c>
      <c r="F2420" s="42" t="s">
        <v>8998</v>
      </c>
      <c r="G2420" s="38">
        <v>61807</v>
      </c>
      <c r="H2420" s="40" t="s">
        <v>9001</v>
      </c>
      <c r="I2420" s="40" t="s">
        <v>9002</v>
      </c>
      <c r="J2420" s="45" t="str">
        <f t="shared" si="37"/>
        <v/>
      </c>
    </row>
    <row r="2421" spans="1:10" x14ac:dyDescent="0.25">
      <c r="A2421" s="43">
        <v>45000</v>
      </c>
      <c r="B2421" s="40" t="s">
        <v>13515</v>
      </c>
      <c r="C2421" s="40" t="s">
        <v>8992</v>
      </c>
      <c r="D2421" s="40" t="s">
        <v>10194</v>
      </c>
      <c r="E2421" s="38">
        <v>340315</v>
      </c>
      <c r="F2421" s="42" t="s">
        <v>8998</v>
      </c>
      <c r="G2421" s="38">
        <v>34032</v>
      </c>
      <c r="H2421" s="40" t="s">
        <v>9001</v>
      </c>
      <c r="I2421" s="40" t="s">
        <v>9002</v>
      </c>
      <c r="J2421" s="45" t="str">
        <f t="shared" si="37"/>
        <v/>
      </c>
    </row>
    <row r="2422" spans="1:10" x14ac:dyDescent="0.25">
      <c r="A2422" s="43">
        <v>45000</v>
      </c>
      <c r="B2422" s="40" t="s">
        <v>13516</v>
      </c>
      <c r="C2422" s="40" t="s">
        <v>8992</v>
      </c>
      <c r="D2422" s="40" t="s">
        <v>10180</v>
      </c>
      <c r="E2422" s="38">
        <v>340315</v>
      </c>
      <c r="F2422" s="42" t="s">
        <v>8998</v>
      </c>
      <c r="G2422" s="38">
        <v>34032</v>
      </c>
      <c r="H2422" s="40" t="s">
        <v>9001</v>
      </c>
      <c r="I2422" s="40" t="s">
        <v>9002</v>
      </c>
      <c r="J2422" s="45" t="str">
        <f t="shared" si="37"/>
        <v/>
      </c>
    </row>
    <row r="2423" spans="1:10" x14ac:dyDescent="0.25">
      <c r="A2423" s="43">
        <v>45000</v>
      </c>
      <c r="B2423" s="40" t="s">
        <v>13517</v>
      </c>
      <c r="C2423" s="40" t="s">
        <v>8992</v>
      </c>
      <c r="D2423" s="40" t="s">
        <v>11400</v>
      </c>
      <c r="E2423" s="38">
        <v>1783110</v>
      </c>
      <c r="F2423" s="42" t="s">
        <v>8998</v>
      </c>
      <c r="G2423" s="38">
        <v>178311</v>
      </c>
      <c r="H2423" s="40" t="s">
        <v>9001</v>
      </c>
      <c r="I2423" s="40" t="s">
        <v>9002</v>
      </c>
      <c r="J2423" s="45" t="str">
        <f t="shared" si="37"/>
        <v/>
      </c>
    </row>
    <row r="2424" spans="1:10" x14ac:dyDescent="0.25">
      <c r="A2424" s="43">
        <v>45000</v>
      </c>
      <c r="B2424" s="40" t="s">
        <v>13518</v>
      </c>
      <c r="C2424" s="40" t="s">
        <v>8992</v>
      </c>
      <c r="D2424" s="40" t="s">
        <v>10187</v>
      </c>
      <c r="E2424" s="38">
        <v>340315</v>
      </c>
      <c r="F2424" s="42" t="s">
        <v>8998</v>
      </c>
      <c r="G2424" s="38">
        <v>34032</v>
      </c>
      <c r="H2424" s="40" t="s">
        <v>9001</v>
      </c>
      <c r="I2424" s="40" t="s">
        <v>9002</v>
      </c>
      <c r="J2424" s="45" t="str">
        <f t="shared" si="37"/>
        <v/>
      </c>
    </row>
    <row r="2425" spans="1:10" x14ac:dyDescent="0.25">
      <c r="A2425" s="43">
        <v>45000</v>
      </c>
      <c r="B2425" s="40" t="s">
        <v>13519</v>
      </c>
      <c r="C2425" s="40" t="s">
        <v>8992</v>
      </c>
      <c r="D2425" s="40" t="s">
        <v>9259</v>
      </c>
      <c r="E2425" s="38">
        <v>367155</v>
      </c>
      <c r="F2425" s="42" t="s">
        <v>8998</v>
      </c>
      <c r="G2425" s="38">
        <v>36716</v>
      </c>
      <c r="H2425" s="40" t="s">
        <v>9001</v>
      </c>
      <c r="I2425" s="40" t="s">
        <v>9002</v>
      </c>
      <c r="J2425" s="45" t="str">
        <f t="shared" si="37"/>
        <v/>
      </c>
    </row>
    <row r="2426" spans="1:10" x14ac:dyDescent="0.25">
      <c r="A2426" s="43">
        <v>45000</v>
      </c>
      <c r="B2426" s="40" t="s">
        <v>13520</v>
      </c>
      <c r="C2426" s="40" t="s">
        <v>8992</v>
      </c>
      <c r="D2426" s="40" t="s">
        <v>9363</v>
      </c>
      <c r="E2426" s="38">
        <v>340315</v>
      </c>
      <c r="F2426" s="42" t="s">
        <v>8998</v>
      </c>
      <c r="G2426" s="38">
        <v>34032</v>
      </c>
      <c r="H2426" s="40" t="s">
        <v>9001</v>
      </c>
      <c r="I2426" s="40" t="s">
        <v>9002</v>
      </c>
      <c r="J2426" s="45" t="str">
        <f t="shared" si="37"/>
        <v/>
      </c>
    </row>
    <row r="2427" spans="1:10" x14ac:dyDescent="0.25">
      <c r="A2427" s="43">
        <v>45000</v>
      </c>
      <c r="B2427" s="40" t="s">
        <v>13521</v>
      </c>
      <c r="C2427" s="40" t="s">
        <v>8992</v>
      </c>
      <c r="D2427" s="40" t="s">
        <v>9378</v>
      </c>
      <c r="E2427" s="38">
        <v>1110580</v>
      </c>
      <c r="F2427" s="42" t="s">
        <v>8998</v>
      </c>
      <c r="G2427" s="38">
        <v>111058</v>
      </c>
      <c r="H2427" s="40" t="s">
        <v>9001</v>
      </c>
      <c r="I2427" s="40" t="s">
        <v>9002</v>
      </c>
      <c r="J2427" s="45" t="str">
        <f t="shared" si="37"/>
        <v/>
      </c>
    </row>
    <row r="2428" spans="1:10" x14ac:dyDescent="0.25">
      <c r="A2428" s="43">
        <v>45000</v>
      </c>
      <c r="B2428" s="40" t="s">
        <v>13522</v>
      </c>
      <c r="C2428" s="40" t="s">
        <v>8992</v>
      </c>
      <c r="D2428" s="40" t="s">
        <v>9378</v>
      </c>
      <c r="E2428" s="38">
        <v>340315</v>
      </c>
      <c r="F2428" s="42" t="s">
        <v>8998</v>
      </c>
      <c r="G2428" s="38">
        <v>34032</v>
      </c>
      <c r="H2428" s="40" t="s">
        <v>9001</v>
      </c>
      <c r="I2428" s="40" t="s">
        <v>9002</v>
      </c>
      <c r="J2428" s="45" t="str">
        <f t="shared" si="37"/>
        <v/>
      </c>
    </row>
    <row r="2429" spans="1:10" x14ac:dyDescent="0.25">
      <c r="A2429" s="43">
        <v>45000</v>
      </c>
      <c r="B2429" s="40" t="s">
        <v>13523</v>
      </c>
      <c r="C2429" s="40" t="s">
        <v>8992</v>
      </c>
      <c r="D2429" s="40" t="s">
        <v>9365</v>
      </c>
      <c r="E2429" s="38">
        <v>340315</v>
      </c>
      <c r="F2429" s="42" t="s">
        <v>8998</v>
      </c>
      <c r="G2429" s="38">
        <v>34032</v>
      </c>
      <c r="H2429" s="40" t="s">
        <v>9001</v>
      </c>
      <c r="I2429" s="40" t="s">
        <v>9002</v>
      </c>
      <c r="J2429" s="45" t="str">
        <f t="shared" si="37"/>
        <v/>
      </c>
    </row>
    <row r="2430" spans="1:10" x14ac:dyDescent="0.25">
      <c r="A2430" s="43">
        <v>45000</v>
      </c>
      <c r="B2430" s="40" t="s">
        <v>13524</v>
      </c>
      <c r="C2430" s="40" t="s">
        <v>8992</v>
      </c>
      <c r="D2430" s="40" t="s">
        <v>13525</v>
      </c>
      <c r="E2430" s="38">
        <v>2234560</v>
      </c>
      <c r="F2430" s="42" t="s">
        <v>8998</v>
      </c>
      <c r="G2430" s="38">
        <v>223456</v>
      </c>
      <c r="H2430" s="40" t="s">
        <v>9206</v>
      </c>
      <c r="I2430" s="40" t="s">
        <v>9207</v>
      </c>
      <c r="J2430" s="45" t="str">
        <f t="shared" si="37"/>
        <v/>
      </c>
    </row>
    <row r="2431" spans="1:10" x14ac:dyDescent="0.25">
      <c r="A2431" s="43">
        <v>45000</v>
      </c>
      <c r="B2431" s="40" t="s">
        <v>13526</v>
      </c>
      <c r="C2431" s="40" t="s">
        <v>8992</v>
      </c>
      <c r="D2431" s="40" t="s">
        <v>9203</v>
      </c>
      <c r="E2431" s="38">
        <v>553467</v>
      </c>
      <c r="F2431" s="42" t="s">
        <v>8998</v>
      </c>
      <c r="G2431" s="38">
        <v>55347</v>
      </c>
      <c r="H2431" s="40" t="s">
        <v>9001</v>
      </c>
      <c r="I2431" s="40" t="s">
        <v>9002</v>
      </c>
      <c r="J2431" s="45" t="str">
        <f t="shared" si="37"/>
        <v/>
      </c>
    </row>
    <row r="2432" spans="1:10" x14ac:dyDescent="0.25">
      <c r="A2432" s="43">
        <v>45000</v>
      </c>
      <c r="B2432" s="40" t="s">
        <v>13527</v>
      </c>
      <c r="C2432" s="40" t="s">
        <v>8992</v>
      </c>
      <c r="D2432" s="40" t="s">
        <v>11606</v>
      </c>
      <c r="E2432" s="38">
        <v>340315</v>
      </c>
      <c r="F2432" s="42" t="s">
        <v>8998</v>
      </c>
      <c r="G2432" s="38">
        <v>34032</v>
      </c>
      <c r="H2432" s="40" t="s">
        <v>9001</v>
      </c>
      <c r="I2432" s="40" t="s">
        <v>9002</v>
      </c>
      <c r="J2432" s="45" t="str">
        <f t="shared" si="37"/>
        <v/>
      </c>
    </row>
    <row r="2433" spans="1:10" x14ac:dyDescent="0.25">
      <c r="A2433" s="43">
        <v>45000</v>
      </c>
      <c r="B2433" s="40" t="s">
        <v>13528</v>
      </c>
      <c r="C2433" s="40" t="s">
        <v>8992</v>
      </c>
      <c r="D2433" s="40" t="s">
        <v>9365</v>
      </c>
      <c r="E2433" s="38">
        <v>1173355</v>
      </c>
      <c r="F2433" s="42" t="s">
        <v>8998</v>
      </c>
      <c r="G2433" s="38">
        <v>117336</v>
      </c>
      <c r="H2433" s="40" t="s">
        <v>9001</v>
      </c>
      <c r="I2433" s="40" t="s">
        <v>9002</v>
      </c>
      <c r="J2433" s="45" t="str">
        <f t="shared" si="37"/>
        <v/>
      </c>
    </row>
    <row r="2434" spans="1:10" x14ac:dyDescent="0.25">
      <c r="A2434" s="43">
        <v>45000</v>
      </c>
      <c r="B2434" s="40" t="s">
        <v>13529</v>
      </c>
      <c r="C2434" s="40" t="s">
        <v>8992</v>
      </c>
      <c r="D2434" s="40" t="s">
        <v>9365</v>
      </c>
      <c r="E2434" s="38">
        <v>254520</v>
      </c>
      <c r="F2434" s="42" t="s">
        <v>8998</v>
      </c>
      <c r="G2434" s="38">
        <v>25452</v>
      </c>
      <c r="H2434" s="40" t="s">
        <v>9001</v>
      </c>
      <c r="I2434" s="40" t="s">
        <v>9002</v>
      </c>
      <c r="J2434" s="45" t="str">
        <f t="shared" si="37"/>
        <v/>
      </c>
    </row>
    <row r="2435" spans="1:10" x14ac:dyDescent="0.25">
      <c r="A2435" s="43">
        <v>45000</v>
      </c>
      <c r="B2435" s="40" t="s">
        <v>13530</v>
      </c>
      <c r="C2435" s="40" t="s">
        <v>8992</v>
      </c>
      <c r="D2435" s="40" t="s">
        <v>13531</v>
      </c>
      <c r="E2435" s="38">
        <v>586146</v>
      </c>
      <c r="F2435" s="42" t="s">
        <v>8998</v>
      </c>
      <c r="G2435" s="38">
        <v>58615</v>
      </c>
      <c r="H2435" s="40" t="s">
        <v>9001</v>
      </c>
      <c r="I2435" s="40" t="s">
        <v>9002</v>
      </c>
      <c r="J2435" s="45" t="str">
        <f t="shared" si="37"/>
        <v/>
      </c>
    </row>
    <row r="2436" spans="1:10" x14ac:dyDescent="0.25">
      <c r="A2436" s="43">
        <v>45000</v>
      </c>
      <c r="B2436" s="40" t="s">
        <v>13532</v>
      </c>
      <c r="C2436" s="40" t="s">
        <v>8992</v>
      </c>
      <c r="D2436" s="40" t="s">
        <v>9192</v>
      </c>
      <c r="E2436" s="38">
        <v>340315</v>
      </c>
      <c r="F2436" s="42" t="s">
        <v>8998</v>
      </c>
      <c r="G2436" s="38">
        <v>34032</v>
      </c>
      <c r="H2436" s="40" t="s">
        <v>9001</v>
      </c>
      <c r="I2436" s="40" t="s">
        <v>9002</v>
      </c>
      <c r="J2436" s="45" t="str">
        <f t="shared" si="37"/>
        <v/>
      </c>
    </row>
    <row r="2437" spans="1:10" x14ac:dyDescent="0.25">
      <c r="A2437" s="43">
        <v>45000</v>
      </c>
      <c r="B2437" s="40" t="s">
        <v>13533</v>
      </c>
      <c r="C2437" s="40" t="s">
        <v>8992</v>
      </c>
      <c r="D2437" s="40" t="s">
        <v>10127</v>
      </c>
      <c r="E2437" s="38">
        <v>340315</v>
      </c>
      <c r="F2437" s="42" t="s">
        <v>8998</v>
      </c>
      <c r="G2437" s="38">
        <v>34032</v>
      </c>
      <c r="H2437" s="40" t="s">
        <v>9001</v>
      </c>
      <c r="I2437" s="40" t="s">
        <v>9002</v>
      </c>
      <c r="J2437" s="45" t="str">
        <f t="shared" ref="J2437:J2500" si="38">IF(E2437&lt;0,"ht","")</f>
        <v/>
      </c>
    </row>
    <row r="2438" spans="1:10" x14ac:dyDescent="0.25">
      <c r="A2438" s="43">
        <v>45000</v>
      </c>
      <c r="B2438" s="40" t="s">
        <v>13534</v>
      </c>
      <c r="C2438" s="40" t="s">
        <v>8992</v>
      </c>
      <c r="D2438" s="40" t="s">
        <v>9186</v>
      </c>
      <c r="E2438" s="38">
        <v>726000</v>
      </c>
      <c r="F2438" s="42" t="s">
        <v>8998</v>
      </c>
      <c r="G2438" s="38">
        <v>72600</v>
      </c>
      <c r="H2438" s="40" t="s">
        <v>9001</v>
      </c>
      <c r="I2438" s="40" t="s">
        <v>9002</v>
      </c>
      <c r="J2438" s="45" t="str">
        <f t="shared" si="38"/>
        <v/>
      </c>
    </row>
    <row r="2439" spans="1:10" x14ac:dyDescent="0.25">
      <c r="A2439" s="43">
        <v>45000</v>
      </c>
      <c r="B2439" s="40" t="s">
        <v>13535</v>
      </c>
      <c r="C2439" s="40" t="s">
        <v>8992</v>
      </c>
      <c r="D2439" s="40" t="s">
        <v>9186</v>
      </c>
      <c r="E2439" s="38">
        <v>340315</v>
      </c>
      <c r="F2439" s="42" t="s">
        <v>8998</v>
      </c>
      <c r="G2439" s="38">
        <v>34032</v>
      </c>
      <c r="H2439" s="40" t="s">
        <v>9001</v>
      </c>
      <c r="I2439" s="40" t="s">
        <v>9002</v>
      </c>
      <c r="J2439" s="45" t="str">
        <f t="shared" si="38"/>
        <v/>
      </c>
    </row>
    <row r="2440" spans="1:10" x14ac:dyDescent="0.25">
      <c r="A2440" s="43">
        <v>45000</v>
      </c>
      <c r="B2440" s="40" t="s">
        <v>13536</v>
      </c>
      <c r="C2440" s="40" t="s">
        <v>8992</v>
      </c>
      <c r="D2440" s="40" t="s">
        <v>9188</v>
      </c>
      <c r="E2440" s="38">
        <v>340315</v>
      </c>
      <c r="F2440" s="42" t="s">
        <v>8998</v>
      </c>
      <c r="G2440" s="38">
        <v>34032</v>
      </c>
      <c r="H2440" s="40" t="s">
        <v>9001</v>
      </c>
      <c r="I2440" s="40" t="s">
        <v>9002</v>
      </c>
      <c r="J2440" s="45" t="str">
        <f t="shared" si="38"/>
        <v/>
      </c>
    </row>
    <row r="2441" spans="1:10" x14ac:dyDescent="0.25">
      <c r="A2441" s="43">
        <v>45000</v>
      </c>
      <c r="B2441" s="40" t="s">
        <v>13537</v>
      </c>
      <c r="C2441" s="40" t="s">
        <v>8992</v>
      </c>
      <c r="D2441" s="40" t="s">
        <v>13538</v>
      </c>
      <c r="E2441" s="38">
        <v>3457290</v>
      </c>
      <c r="F2441" s="42" t="s">
        <v>8998</v>
      </c>
      <c r="G2441" s="38">
        <v>345729</v>
      </c>
      <c r="H2441" s="40" t="s">
        <v>9197</v>
      </c>
      <c r="I2441" s="40" t="s">
        <v>9198</v>
      </c>
      <c r="J2441" s="45" t="str">
        <f t="shared" si="38"/>
        <v/>
      </c>
    </row>
    <row r="2442" spans="1:10" x14ac:dyDescent="0.25">
      <c r="A2442" s="43">
        <v>45000</v>
      </c>
      <c r="B2442" s="40" t="s">
        <v>13539</v>
      </c>
      <c r="C2442" s="40" t="s">
        <v>8992</v>
      </c>
      <c r="D2442" s="40" t="s">
        <v>9922</v>
      </c>
      <c r="E2442" s="38">
        <v>370839</v>
      </c>
      <c r="F2442" s="42" t="s">
        <v>8998</v>
      </c>
      <c r="G2442" s="38">
        <v>37084</v>
      </c>
      <c r="H2442" s="40" t="s">
        <v>9001</v>
      </c>
      <c r="I2442" s="40" t="s">
        <v>9002</v>
      </c>
      <c r="J2442" s="45" t="str">
        <f t="shared" si="38"/>
        <v/>
      </c>
    </row>
    <row r="2443" spans="1:10" x14ac:dyDescent="0.25">
      <c r="A2443" s="43">
        <v>45000</v>
      </c>
      <c r="B2443" s="40" t="s">
        <v>13540</v>
      </c>
      <c r="C2443" s="40" t="s">
        <v>8992</v>
      </c>
      <c r="D2443" s="40" t="s">
        <v>9922</v>
      </c>
      <c r="E2443" s="38">
        <v>340315</v>
      </c>
      <c r="F2443" s="42" t="s">
        <v>8998</v>
      </c>
      <c r="G2443" s="38">
        <v>34032</v>
      </c>
      <c r="H2443" s="40" t="s">
        <v>9001</v>
      </c>
      <c r="I2443" s="40" t="s">
        <v>9002</v>
      </c>
      <c r="J2443" s="45" t="str">
        <f t="shared" si="38"/>
        <v/>
      </c>
    </row>
    <row r="2444" spans="1:10" x14ac:dyDescent="0.25">
      <c r="A2444" s="43">
        <v>45000</v>
      </c>
      <c r="B2444" s="40" t="s">
        <v>13541</v>
      </c>
      <c r="C2444" s="40" t="s">
        <v>8992</v>
      </c>
      <c r="D2444" s="40" t="s">
        <v>9194</v>
      </c>
      <c r="E2444" s="38">
        <v>340315</v>
      </c>
      <c r="F2444" s="42" t="s">
        <v>8998</v>
      </c>
      <c r="G2444" s="38">
        <v>34032</v>
      </c>
      <c r="H2444" s="40" t="s">
        <v>9001</v>
      </c>
      <c r="I2444" s="40" t="s">
        <v>9002</v>
      </c>
      <c r="J2444" s="45" t="str">
        <f t="shared" si="38"/>
        <v/>
      </c>
    </row>
    <row r="2445" spans="1:10" x14ac:dyDescent="0.25">
      <c r="A2445" s="43">
        <v>45000</v>
      </c>
      <c r="B2445" s="40" t="s">
        <v>13542</v>
      </c>
      <c r="C2445" s="40" t="s">
        <v>8992</v>
      </c>
      <c r="D2445" s="40" t="s">
        <v>10131</v>
      </c>
      <c r="E2445" s="38">
        <v>951239</v>
      </c>
      <c r="F2445" s="42" t="s">
        <v>8998</v>
      </c>
      <c r="G2445" s="38">
        <v>95124</v>
      </c>
      <c r="H2445" s="40" t="s">
        <v>9001</v>
      </c>
      <c r="I2445" s="40" t="s">
        <v>9002</v>
      </c>
      <c r="J2445" s="45" t="str">
        <f t="shared" si="38"/>
        <v/>
      </c>
    </row>
    <row r="2446" spans="1:10" x14ac:dyDescent="0.25">
      <c r="A2446" s="43">
        <v>45000</v>
      </c>
      <c r="B2446" s="40" t="s">
        <v>13543</v>
      </c>
      <c r="C2446" s="40" t="s">
        <v>8992</v>
      </c>
      <c r="D2446" s="40" t="s">
        <v>10091</v>
      </c>
      <c r="E2446" s="38">
        <v>333174</v>
      </c>
      <c r="F2446" s="42" t="s">
        <v>8998</v>
      </c>
      <c r="G2446" s="38">
        <v>33317</v>
      </c>
      <c r="H2446" s="40" t="s">
        <v>9001</v>
      </c>
      <c r="I2446" s="40" t="s">
        <v>9002</v>
      </c>
      <c r="J2446" s="45" t="str">
        <f t="shared" si="38"/>
        <v/>
      </c>
    </row>
    <row r="2447" spans="1:10" x14ac:dyDescent="0.25">
      <c r="A2447" s="43">
        <v>45000</v>
      </c>
      <c r="B2447" s="40" t="s">
        <v>13544</v>
      </c>
      <c r="C2447" s="40" t="s">
        <v>8992</v>
      </c>
      <c r="D2447" s="40" t="s">
        <v>10363</v>
      </c>
      <c r="E2447" s="38">
        <v>181500</v>
      </c>
      <c r="F2447" s="42" t="s">
        <v>8998</v>
      </c>
      <c r="G2447" s="38">
        <v>18150</v>
      </c>
      <c r="H2447" s="40" t="s">
        <v>9001</v>
      </c>
      <c r="I2447" s="40" t="s">
        <v>9002</v>
      </c>
      <c r="J2447" s="45" t="str">
        <f t="shared" si="38"/>
        <v/>
      </c>
    </row>
    <row r="2448" spans="1:10" x14ac:dyDescent="0.25">
      <c r="A2448" s="43">
        <v>45000</v>
      </c>
      <c r="B2448" s="40" t="s">
        <v>13545</v>
      </c>
      <c r="C2448" s="40" t="s">
        <v>8992</v>
      </c>
      <c r="D2448" s="40" t="s">
        <v>10083</v>
      </c>
      <c r="E2448" s="38">
        <v>340315</v>
      </c>
      <c r="F2448" s="42" t="s">
        <v>8998</v>
      </c>
      <c r="G2448" s="38">
        <v>34032</v>
      </c>
      <c r="H2448" s="40" t="s">
        <v>9001</v>
      </c>
      <c r="I2448" s="40" t="s">
        <v>9002</v>
      </c>
      <c r="J2448" s="45" t="str">
        <f t="shared" si="38"/>
        <v/>
      </c>
    </row>
    <row r="2449" spans="1:10" x14ac:dyDescent="0.25">
      <c r="A2449" s="43">
        <v>45000</v>
      </c>
      <c r="B2449" s="40" t="s">
        <v>13546</v>
      </c>
      <c r="C2449" s="40" t="s">
        <v>8992</v>
      </c>
      <c r="D2449" s="40" t="s">
        <v>9769</v>
      </c>
      <c r="E2449" s="38">
        <v>340315</v>
      </c>
      <c r="F2449" s="42" t="s">
        <v>8998</v>
      </c>
      <c r="G2449" s="38">
        <v>34032</v>
      </c>
      <c r="H2449" s="40" t="s">
        <v>9001</v>
      </c>
      <c r="I2449" s="40" t="s">
        <v>9002</v>
      </c>
      <c r="J2449" s="45" t="str">
        <f t="shared" si="38"/>
        <v/>
      </c>
    </row>
    <row r="2450" spans="1:10" x14ac:dyDescent="0.25">
      <c r="A2450" s="43">
        <v>45000</v>
      </c>
      <c r="B2450" s="40" t="s">
        <v>13547</v>
      </c>
      <c r="C2450" s="40" t="s">
        <v>8992</v>
      </c>
      <c r="D2450" s="40" t="s">
        <v>10038</v>
      </c>
      <c r="E2450" s="38">
        <v>340315</v>
      </c>
      <c r="F2450" s="42" t="s">
        <v>8998</v>
      </c>
      <c r="G2450" s="38">
        <v>34032</v>
      </c>
      <c r="H2450" s="40" t="s">
        <v>9001</v>
      </c>
      <c r="I2450" s="40" t="s">
        <v>9002</v>
      </c>
      <c r="J2450" s="45" t="str">
        <f t="shared" si="38"/>
        <v/>
      </c>
    </row>
    <row r="2451" spans="1:10" x14ac:dyDescent="0.25">
      <c r="A2451" s="43">
        <v>45000</v>
      </c>
      <c r="B2451" s="40" t="s">
        <v>12766</v>
      </c>
      <c r="C2451" s="40" t="s">
        <v>8992</v>
      </c>
      <c r="D2451" s="40" t="s">
        <v>9386</v>
      </c>
      <c r="E2451" s="38">
        <v>340315</v>
      </c>
      <c r="F2451" s="42" t="s">
        <v>8998</v>
      </c>
      <c r="G2451" s="38">
        <v>34032</v>
      </c>
      <c r="H2451" s="40" t="s">
        <v>9001</v>
      </c>
      <c r="I2451" s="40" t="s">
        <v>9002</v>
      </c>
      <c r="J2451" s="45" t="str">
        <f t="shared" si="38"/>
        <v/>
      </c>
    </row>
    <row r="2452" spans="1:10" x14ac:dyDescent="0.25">
      <c r="A2452" s="43">
        <v>45000</v>
      </c>
      <c r="B2452" s="40" t="s">
        <v>13548</v>
      </c>
      <c r="C2452" s="40" t="s">
        <v>8992</v>
      </c>
      <c r="D2452" s="40" t="s">
        <v>9773</v>
      </c>
      <c r="E2452" s="38">
        <v>340315</v>
      </c>
      <c r="F2452" s="42" t="s">
        <v>8998</v>
      </c>
      <c r="G2452" s="38">
        <v>34032</v>
      </c>
      <c r="H2452" s="40" t="s">
        <v>9001</v>
      </c>
      <c r="I2452" s="40" t="s">
        <v>9002</v>
      </c>
      <c r="J2452" s="45" t="str">
        <f t="shared" si="38"/>
        <v/>
      </c>
    </row>
    <row r="2453" spans="1:10" x14ac:dyDescent="0.25">
      <c r="A2453" s="43">
        <v>45000</v>
      </c>
      <c r="B2453" s="40" t="s">
        <v>13549</v>
      </c>
      <c r="C2453" s="40" t="s">
        <v>8992</v>
      </c>
      <c r="D2453" s="40" t="s">
        <v>9773</v>
      </c>
      <c r="E2453" s="38">
        <v>1289600</v>
      </c>
      <c r="F2453" s="42" t="s">
        <v>8998</v>
      </c>
      <c r="G2453" s="38">
        <v>128960</v>
      </c>
      <c r="H2453" s="40" t="s">
        <v>9001</v>
      </c>
      <c r="I2453" s="40" t="s">
        <v>9002</v>
      </c>
      <c r="J2453" s="45" t="str">
        <f t="shared" si="38"/>
        <v/>
      </c>
    </row>
    <row r="2454" spans="1:10" x14ac:dyDescent="0.25">
      <c r="A2454" s="43">
        <v>45000</v>
      </c>
      <c r="B2454" s="40" t="s">
        <v>13550</v>
      </c>
      <c r="C2454" s="40" t="s">
        <v>8992</v>
      </c>
      <c r="D2454" s="40" t="s">
        <v>9775</v>
      </c>
      <c r="E2454" s="38">
        <v>340315</v>
      </c>
      <c r="F2454" s="42" t="s">
        <v>8998</v>
      </c>
      <c r="G2454" s="38">
        <v>34032</v>
      </c>
      <c r="H2454" s="40" t="s">
        <v>9001</v>
      </c>
      <c r="I2454" s="40" t="s">
        <v>9002</v>
      </c>
      <c r="J2454" s="45" t="str">
        <f t="shared" si="38"/>
        <v/>
      </c>
    </row>
    <row r="2455" spans="1:10" x14ac:dyDescent="0.25">
      <c r="A2455" s="43">
        <v>45000</v>
      </c>
      <c r="B2455" s="40" t="s">
        <v>13551</v>
      </c>
      <c r="C2455" s="40" t="s">
        <v>8992</v>
      </c>
      <c r="D2455" s="40" t="s">
        <v>9971</v>
      </c>
      <c r="E2455" s="38">
        <v>340315</v>
      </c>
      <c r="F2455" s="42" t="s">
        <v>8998</v>
      </c>
      <c r="G2455" s="38">
        <v>34032</v>
      </c>
      <c r="H2455" s="40" t="s">
        <v>9001</v>
      </c>
      <c r="I2455" s="40" t="s">
        <v>9002</v>
      </c>
      <c r="J2455" s="45" t="str">
        <f t="shared" si="38"/>
        <v/>
      </c>
    </row>
    <row r="2456" spans="1:10" x14ac:dyDescent="0.25">
      <c r="A2456" s="43">
        <v>45000</v>
      </c>
      <c r="B2456" s="40" t="s">
        <v>13552</v>
      </c>
      <c r="C2456" s="40" t="s">
        <v>8992</v>
      </c>
      <c r="D2456" s="40" t="s">
        <v>9973</v>
      </c>
      <c r="E2456" s="38">
        <v>340315</v>
      </c>
      <c r="F2456" s="42" t="s">
        <v>8998</v>
      </c>
      <c r="G2456" s="38">
        <v>34032</v>
      </c>
      <c r="H2456" s="40" t="s">
        <v>9001</v>
      </c>
      <c r="I2456" s="40" t="s">
        <v>9002</v>
      </c>
      <c r="J2456" s="45" t="str">
        <f t="shared" si="38"/>
        <v/>
      </c>
    </row>
    <row r="2457" spans="1:10" x14ac:dyDescent="0.25">
      <c r="A2457" s="43">
        <v>45000</v>
      </c>
      <c r="B2457" s="40" t="s">
        <v>13553</v>
      </c>
      <c r="C2457" s="40" t="s">
        <v>8992</v>
      </c>
      <c r="D2457" s="40" t="s">
        <v>10048</v>
      </c>
      <c r="E2457" s="38">
        <v>340315</v>
      </c>
      <c r="F2457" s="42" t="s">
        <v>8998</v>
      </c>
      <c r="G2457" s="38">
        <v>34032</v>
      </c>
      <c r="H2457" s="40" t="s">
        <v>9001</v>
      </c>
      <c r="I2457" s="40" t="s">
        <v>9002</v>
      </c>
      <c r="J2457" s="45" t="str">
        <f t="shared" si="38"/>
        <v/>
      </c>
    </row>
    <row r="2458" spans="1:10" x14ac:dyDescent="0.25">
      <c r="A2458" s="43">
        <v>45000</v>
      </c>
      <c r="B2458" s="40" t="s">
        <v>13554</v>
      </c>
      <c r="C2458" s="40" t="s">
        <v>8992</v>
      </c>
      <c r="D2458" s="40" t="s">
        <v>9771</v>
      </c>
      <c r="E2458" s="38">
        <v>340315</v>
      </c>
      <c r="F2458" s="42" t="s">
        <v>8998</v>
      </c>
      <c r="G2458" s="38">
        <v>34032</v>
      </c>
      <c r="H2458" s="40" t="s">
        <v>9001</v>
      </c>
      <c r="I2458" s="40" t="s">
        <v>9002</v>
      </c>
      <c r="J2458" s="45" t="str">
        <f t="shared" si="38"/>
        <v/>
      </c>
    </row>
    <row r="2459" spans="1:10" x14ac:dyDescent="0.25">
      <c r="A2459" s="43">
        <v>45000</v>
      </c>
      <c r="B2459" s="40" t="s">
        <v>13555</v>
      </c>
      <c r="C2459" s="40" t="s">
        <v>8992</v>
      </c>
      <c r="D2459" s="40" t="s">
        <v>10026</v>
      </c>
      <c r="E2459" s="38">
        <v>340315</v>
      </c>
      <c r="F2459" s="42" t="s">
        <v>8998</v>
      </c>
      <c r="G2459" s="38">
        <v>34032</v>
      </c>
      <c r="H2459" s="40" t="s">
        <v>9001</v>
      </c>
      <c r="I2459" s="40" t="s">
        <v>9002</v>
      </c>
      <c r="J2459" s="45" t="str">
        <f t="shared" si="38"/>
        <v/>
      </c>
    </row>
    <row r="2460" spans="1:10" x14ac:dyDescent="0.25">
      <c r="A2460" s="43">
        <v>45000</v>
      </c>
      <c r="B2460" s="40" t="s">
        <v>13556</v>
      </c>
      <c r="C2460" s="40" t="s">
        <v>8992</v>
      </c>
      <c r="D2460" s="40" t="s">
        <v>9777</v>
      </c>
      <c r="E2460" s="38">
        <v>340315</v>
      </c>
      <c r="F2460" s="42" t="s">
        <v>8998</v>
      </c>
      <c r="G2460" s="38">
        <v>34032</v>
      </c>
      <c r="H2460" s="40" t="s">
        <v>9001</v>
      </c>
      <c r="I2460" s="40" t="s">
        <v>9002</v>
      </c>
      <c r="J2460" s="45" t="str">
        <f t="shared" si="38"/>
        <v/>
      </c>
    </row>
    <row r="2461" spans="1:10" x14ac:dyDescent="0.25">
      <c r="A2461" s="43">
        <v>45000</v>
      </c>
      <c r="B2461" s="40" t="s">
        <v>13557</v>
      </c>
      <c r="C2461" s="40" t="s">
        <v>8992</v>
      </c>
      <c r="D2461" s="40" t="s">
        <v>13558</v>
      </c>
      <c r="E2461" s="38">
        <v>2525730</v>
      </c>
      <c r="F2461" s="42" t="s">
        <v>8998</v>
      </c>
      <c r="G2461" s="38">
        <v>252573</v>
      </c>
      <c r="H2461" s="40" t="s">
        <v>10339</v>
      </c>
      <c r="I2461" s="40" t="s">
        <v>10340</v>
      </c>
      <c r="J2461" s="45" t="str">
        <f t="shared" si="38"/>
        <v/>
      </c>
    </row>
    <row r="2462" spans="1:10" x14ac:dyDescent="0.25">
      <c r="A2462" s="43">
        <v>45000</v>
      </c>
      <c r="B2462" s="40" t="s">
        <v>13559</v>
      </c>
      <c r="C2462" s="40" t="s">
        <v>8992</v>
      </c>
      <c r="D2462" s="40" t="s">
        <v>9360</v>
      </c>
      <c r="E2462" s="38">
        <v>340315</v>
      </c>
      <c r="F2462" s="42" t="s">
        <v>8998</v>
      </c>
      <c r="G2462" s="38">
        <v>34032</v>
      </c>
      <c r="H2462" s="40" t="s">
        <v>9001</v>
      </c>
      <c r="I2462" s="40" t="s">
        <v>9002</v>
      </c>
      <c r="J2462" s="45" t="str">
        <f t="shared" si="38"/>
        <v/>
      </c>
    </row>
    <row r="2463" spans="1:10" x14ac:dyDescent="0.25">
      <c r="A2463" s="43">
        <v>45000</v>
      </c>
      <c r="B2463" s="40" t="s">
        <v>13560</v>
      </c>
      <c r="C2463" s="40" t="s">
        <v>8992</v>
      </c>
      <c r="D2463" s="40" t="s">
        <v>10337</v>
      </c>
      <c r="E2463" s="38">
        <v>1911760</v>
      </c>
      <c r="F2463" s="42" t="s">
        <v>8998</v>
      </c>
      <c r="G2463" s="38">
        <v>191176</v>
      </c>
      <c r="H2463" s="40" t="s">
        <v>9001</v>
      </c>
      <c r="I2463" s="40" t="s">
        <v>9002</v>
      </c>
      <c r="J2463" s="45" t="str">
        <f t="shared" si="38"/>
        <v/>
      </c>
    </row>
    <row r="2464" spans="1:10" x14ac:dyDescent="0.25">
      <c r="A2464" s="43">
        <v>45000</v>
      </c>
      <c r="B2464" s="40" t="s">
        <v>13561</v>
      </c>
      <c r="C2464" s="40" t="s">
        <v>8992</v>
      </c>
      <c r="D2464" s="40" t="s">
        <v>13562</v>
      </c>
      <c r="E2464" s="38">
        <v>340315</v>
      </c>
      <c r="F2464" s="42" t="s">
        <v>8998</v>
      </c>
      <c r="G2464" s="38">
        <v>34032</v>
      </c>
      <c r="H2464" s="40" t="s">
        <v>9159</v>
      </c>
      <c r="I2464" s="40" t="s">
        <v>9160</v>
      </c>
      <c r="J2464" s="45" t="str">
        <f t="shared" si="38"/>
        <v/>
      </c>
    </row>
    <row r="2465" spans="1:10" x14ac:dyDescent="0.25">
      <c r="A2465" s="43">
        <v>45000</v>
      </c>
      <c r="B2465" s="40" t="s">
        <v>13563</v>
      </c>
      <c r="C2465" s="40" t="s">
        <v>8992</v>
      </c>
      <c r="D2465" s="40" t="s">
        <v>13564</v>
      </c>
      <c r="E2465" s="38">
        <v>519120</v>
      </c>
      <c r="F2465" s="42" t="s">
        <v>8998</v>
      </c>
      <c r="G2465" s="38">
        <v>51912</v>
      </c>
      <c r="H2465" s="40" t="s">
        <v>9159</v>
      </c>
      <c r="I2465" s="40" t="s">
        <v>9160</v>
      </c>
      <c r="J2465" s="45" t="str">
        <f t="shared" si="38"/>
        <v/>
      </c>
    </row>
    <row r="2466" spans="1:10" x14ac:dyDescent="0.25">
      <c r="A2466" s="43">
        <v>45000</v>
      </c>
      <c r="B2466" s="40" t="s">
        <v>13565</v>
      </c>
      <c r="C2466" s="40" t="s">
        <v>8992</v>
      </c>
      <c r="D2466" s="40" t="s">
        <v>13566</v>
      </c>
      <c r="E2466" s="38">
        <v>340315</v>
      </c>
      <c r="F2466" s="42" t="s">
        <v>8998</v>
      </c>
      <c r="G2466" s="38">
        <v>34032</v>
      </c>
      <c r="H2466" s="40" t="s">
        <v>9159</v>
      </c>
      <c r="I2466" s="40" t="s">
        <v>9160</v>
      </c>
      <c r="J2466" s="45" t="str">
        <f t="shared" si="38"/>
        <v/>
      </c>
    </row>
    <row r="2467" spans="1:10" x14ac:dyDescent="0.25">
      <c r="A2467" s="43">
        <v>45000</v>
      </c>
      <c r="B2467" s="40" t="s">
        <v>13567</v>
      </c>
      <c r="C2467" s="40" t="s">
        <v>8992</v>
      </c>
      <c r="D2467" s="40" t="s">
        <v>13568</v>
      </c>
      <c r="E2467" s="38">
        <v>340315</v>
      </c>
      <c r="F2467" s="42" t="s">
        <v>8998</v>
      </c>
      <c r="G2467" s="38">
        <v>34032</v>
      </c>
      <c r="H2467" s="40" t="s">
        <v>9159</v>
      </c>
      <c r="I2467" s="40" t="s">
        <v>9160</v>
      </c>
      <c r="J2467" s="45" t="str">
        <f t="shared" si="38"/>
        <v/>
      </c>
    </row>
    <row r="2468" spans="1:10" x14ac:dyDescent="0.25">
      <c r="A2468" s="43">
        <v>45000</v>
      </c>
      <c r="B2468" s="40" t="s">
        <v>13569</v>
      </c>
      <c r="C2468" s="40" t="s">
        <v>8992</v>
      </c>
      <c r="D2468" s="40" t="s">
        <v>13570</v>
      </c>
      <c r="E2468" s="38">
        <v>1451288</v>
      </c>
      <c r="F2468" s="42" t="s">
        <v>8998</v>
      </c>
      <c r="G2468" s="38">
        <v>145129</v>
      </c>
      <c r="H2468" s="40" t="s">
        <v>9159</v>
      </c>
      <c r="I2468" s="40" t="s">
        <v>9160</v>
      </c>
      <c r="J2468" s="45" t="str">
        <f t="shared" si="38"/>
        <v/>
      </c>
    </row>
    <row r="2469" spans="1:10" x14ac:dyDescent="0.25">
      <c r="A2469" s="43">
        <v>45000</v>
      </c>
      <c r="B2469" s="40" t="s">
        <v>13571</v>
      </c>
      <c r="C2469" s="40" t="s">
        <v>8992</v>
      </c>
      <c r="D2469" s="40" t="s">
        <v>13572</v>
      </c>
      <c r="E2469" s="38">
        <v>1228092</v>
      </c>
      <c r="F2469" s="42" t="s">
        <v>8998</v>
      </c>
      <c r="G2469" s="38">
        <v>122809</v>
      </c>
      <c r="H2469" s="40" t="s">
        <v>9159</v>
      </c>
      <c r="I2469" s="40" t="s">
        <v>9160</v>
      </c>
      <c r="J2469" s="45" t="str">
        <f t="shared" si="38"/>
        <v/>
      </c>
    </row>
    <row r="2470" spans="1:10" x14ac:dyDescent="0.25">
      <c r="A2470" s="43">
        <v>45000</v>
      </c>
      <c r="B2470" s="40" t="s">
        <v>13573</v>
      </c>
      <c r="C2470" s="40" t="s">
        <v>8992</v>
      </c>
      <c r="D2470" s="40" t="s">
        <v>13574</v>
      </c>
      <c r="E2470" s="38">
        <v>340315</v>
      </c>
      <c r="F2470" s="42" t="s">
        <v>8998</v>
      </c>
      <c r="G2470" s="38">
        <v>34032</v>
      </c>
      <c r="H2470" s="40" t="s">
        <v>9159</v>
      </c>
      <c r="I2470" s="40" t="s">
        <v>9160</v>
      </c>
      <c r="J2470" s="45" t="str">
        <f t="shared" si="38"/>
        <v/>
      </c>
    </row>
    <row r="2471" spans="1:10" x14ac:dyDescent="0.25">
      <c r="A2471" s="43">
        <v>45000</v>
      </c>
      <c r="B2471" s="40" t="s">
        <v>13575</v>
      </c>
      <c r="C2471" s="40" t="s">
        <v>8992</v>
      </c>
      <c r="D2471" s="40" t="s">
        <v>13576</v>
      </c>
      <c r="E2471" s="38">
        <v>340315</v>
      </c>
      <c r="F2471" s="42" t="s">
        <v>8998</v>
      </c>
      <c r="G2471" s="38">
        <v>34032</v>
      </c>
      <c r="H2471" s="40" t="s">
        <v>9159</v>
      </c>
      <c r="I2471" s="40" t="s">
        <v>9160</v>
      </c>
      <c r="J2471" s="45" t="str">
        <f t="shared" si="38"/>
        <v/>
      </c>
    </row>
    <row r="2472" spans="1:10" x14ac:dyDescent="0.25">
      <c r="A2472" s="43">
        <v>45000</v>
      </c>
      <c r="B2472" s="40" t="s">
        <v>13577</v>
      </c>
      <c r="C2472" s="40" t="s">
        <v>8992</v>
      </c>
      <c r="D2472" s="40" t="s">
        <v>13578</v>
      </c>
      <c r="E2472" s="38">
        <v>1632750</v>
      </c>
      <c r="F2472" s="42" t="s">
        <v>8998</v>
      </c>
      <c r="G2472" s="38">
        <v>163275</v>
      </c>
      <c r="H2472" s="40" t="s">
        <v>9619</v>
      </c>
      <c r="I2472" s="40" t="s">
        <v>9620</v>
      </c>
      <c r="J2472" s="45" t="str">
        <f t="shared" si="38"/>
        <v/>
      </c>
    </row>
    <row r="2473" spans="1:10" x14ac:dyDescent="0.25">
      <c r="A2473" s="43">
        <v>45000</v>
      </c>
      <c r="B2473" s="40" t="s">
        <v>13579</v>
      </c>
      <c r="C2473" s="40" t="s">
        <v>8992</v>
      </c>
      <c r="D2473" s="40" t="s">
        <v>13580</v>
      </c>
      <c r="E2473" s="38">
        <v>1102500</v>
      </c>
      <c r="F2473" s="42" t="s">
        <v>8998</v>
      </c>
      <c r="G2473" s="38">
        <v>110250</v>
      </c>
      <c r="H2473" s="40" t="s">
        <v>9583</v>
      </c>
      <c r="I2473" s="40" t="s">
        <v>9584</v>
      </c>
      <c r="J2473" s="45" t="str">
        <f t="shared" si="38"/>
        <v/>
      </c>
    </row>
    <row r="2474" spans="1:10" x14ac:dyDescent="0.25">
      <c r="A2474" s="43">
        <v>45000</v>
      </c>
      <c r="B2474" s="40" t="s">
        <v>13581</v>
      </c>
      <c r="C2474" s="40" t="s">
        <v>8992</v>
      </c>
      <c r="D2474" s="40" t="s">
        <v>13582</v>
      </c>
      <c r="E2474" s="38">
        <v>2592410</v>
      </c>
      <c r="F2474" s="42" t="s">
        <v>8998</v>
      </c>
      <c r="G2474" s="38">
        <v>259241</v>
      </c>
      <c r="H2474" s="40" t="s">
        <v>9625</v>
      </c>
      <c r="I2474" s="40" t="s">
        <v>9626</v>
      </c>
      <c r="J2474" s="45" t="str">
        <f t="shared" si="38"/>
        <v/>
      </c>
    </row>
    <row r="2475" spans="1:10" x14ac:dyDescent="0.25">
      <c r="A2475" s="43">
        <v>45000</v>
      </c>
      <c r="B2475" s="40" t="s">
        <v>13583</v>
      </c>
      <c r="C2475" s="40" t="s">
        <v>8992</v>
      </c>
      <c r="D2475" s="40" t="s">
        <v>13584</v>
      </c>
      <c r="E2475" s="38">
        <v>512516</v>
      </c>
      <c r="F2475" s="42" t="s">
        <v>8998</v>
      </c>
      <c r="G2475" s="38">
        <v>51252</v>
      </c>
      <c r="H2475" s="40" t="s">
        <v>11446</v>
      </c>
      <c r="I2475" s="40" t="s">
        <v>11447</v>
      </c>
      <c r="J2475" s="45" t="str">
        <f t="shared" si="38"/>
        <v/>
      </c>
    </row>
    <row r="2476" spans="1:10" x14ac:dyDescent="0.25">
      <c r="A2476" s="43">
        <v>45000</v>
      </c>
      <c r="B2476" s="40" t="s">
        <v>13585</v>
      </c>
      <c r="C2476" s="40" t="s">
        <v>8992</v>
      </c>
      <c r="D2476" s="40" t="s">
        <v>13586</v>
      </c>
      <c r="E2476" s="38">
        <v>340315</v>
      </c>
      <c r="F2476" s="42" t="s">
        <v>8998</v>
      </c>
      <c r="G2476" s="38">
        <v>34032</v>
      </c>
      <c r="H2476" s="40" t="s">
        <v>9448</v>
      </c>
      <c r="I2476" s="40" t="s">
        <v>9449</v>
      </c>
      <c r="J2476" s="45" t="str">
        <f t="shared" si="38"/>
        <v/>
      </c>
    </row>
    <row r="2477" spans="1:10" x14ac:dyDescent="0.25">
      <c r="A2477" s="43">
        <v>45000</v>
      </c>
      <c r="B2477" s="40" t="s">
        <v>13587</v>
      </c>
      <c r="C2477" s="40" t="s">
        <v>8992</v>
      </c>
      <c r="D2477" s="40" t="s">
        <v>13588</v>
      </c>
      <c r="E2477" s="38">
        <v>2811470</v>
      </c>
      <c r="F2477" s="42" t="s">
        <v>8998</v>
      </c>
      <c r="G2477" s="38">
        <v>281147</v>
      </c>
      <c r="H2477" s="40" t="s">
        <v>9631</v>
      </c>
      <c r="I2477" s="40" t="s">
        <v>9632</v>
      </c>
      <c r="J2477" s="45" t="str">
        <f t="shared" si="38"/>
        <v/>
      </c>
    </row>
    <row r="2478" spans="1:10" x14ac:dyDescent="0.25">
      <c r="A2478" s="43">
        <v>45000</v>
      </c>
      <c r="B2478" s="40" t="s">
        <v>13589</v>
      </c>
      <c r="C2478" s="40" t="s">
        <v>8992</v>
      </c>
      <c r="D2478" s="40" t="s">
        <v>13590</v>
      </c>
      <c r="E2478" s="38">
        <v>3035550</v>
      </c>
      <c r="F2478" s="42" t="s">
        <v>8998</v>
      </c>
      <c r="G2478" s="38">
        <v>303555</v>
      </c>
      <c r="H2478" s="40" t="s">
        <v>9595</v>
      </c>
      <c r="I2478" s="40" t="s">
        <v>9596</v>
      </c>
      <c r="J2478" s="45" t="str">
        <f t="shared" si="38"/>
        <v/>
      </c>
    </row>
    <row r="2479" spans="1:10" x14ac:dyDescent="0.25">
      <c r="A2479" s="43">
        <v>45000</v>
      </c>
      <c r="B2479" s="40" t="s">
        <v>13591</v>
      </c>
      <c r="C2479" s="40" t="s">
        <v>8992</v>
      </c>
      <c r="D2479" s="40" t="s">
        <v>13592</v>
      </c>
      <c r="E2479" s="38">
        <v>7184850</v>
      </c>
      <c r="F2479" s="42" t="s">
        <v>8998</v>
      </c>
      <c r="G2479" s="38">
        <v>718485</v>
      </c>
      <c r="H2479" s="40" t="s">
        <v>9649</v>
      </c>
      <c r="I2479" s="40" t="s">
        <v>9650</v>
      </c>
      <c r="J2479" s="45" t="str">
        <f t="shared" si="38"/>
        <v/>
      </c>
    </row>
    <row r="2480" spans="1:10" x14ac:dyDescent="0.25">
      <c r="A2480" s="43">
        <v>45000</v>
      </c>
      <c r="B2480" s="40" t="s">
        <v>13593</v>
      </c>
      <c r="C2480" s="40" t="s">
        <v>8992</v>
      </c>
      <c r="D2480" s="40" t="s">
        <v>13594</v>
      </c>
      <c r="E2480" s="38">
        <v>3948880</v>
      </c>
      <c r="F2480" s="42" t="s">
        <v>8998</v>
      </c>
      <c r="G2480" s="38">
        <v>394888</v>
      </c>
      <c r="H2480" s="40" t="s">
        <v>10320</v>
      </c>
      <c r="I2480" s="40" t="s">
        <v>10321</v>
      </c>
      <c r="J2480" s="45" t="str">
        <f t="shared" si="38"/>
        <v/>
      </c>
    </row>
    <row r="2481" spans="1:10" x14ac:dyDescent="0.25">
      <c r="A2481" s="43">
        <v>45000</v>
      </c>
      <c r="B2481" s="40" t="s">
        <v>13595</v>
      </c>
      <c r="C2481" s="40" t="s">
        <v>8992</v>
      </c>
      <c r="D2481" s="40" t="s">
        <v>13596</v>
      </c>
      <c r="E2481" s="38">
        <v>2220235</v>
      </c>
      <c r="F2481" s="42" t="s">
        <v>8998</v>
      </c>
      <c r="G2481" s="38">
        <v>222024</v>
      </c>
      <c r="H2481" s="40" t="s">
        <v>9639</v>
      </c>
      <c r="I2481" s="40" t="s">
        <v>9640</v>
      </c>
      <c r="J2481" s="45" t="str">
        <f t="shared" si="38"/>
        <v/>
      </c>
    </row>
    <row r="2482" spans="1:10" x14ac:dyDescent="0.25">
      <c r="A2482" s="43">
        <v>45000</v>
      </c>
      <c r="B2482" s="40" t="s">
        <v>13597</v>
      </c>
      <c r="C2482" s="40" t="s">
        <v>8992</v>
      </c>
      <c r="D2482" s="40" t="s">
        <v>13598</v>
      </c>
      <c r="E2482" s="38">
        <v>4279870</v>
      </c>
      <c r="F2482" s="42" t="s">
        <v>8998</v>
      </c>
      <c r="G2482" s="38">
        <v>427987</v>
      </c>
      <c r="H2482" s="40" t="s">
        <v>9728</v>
      </c>
      <c r="I2482" s="40" t="s">
        <v>9729</v>
      </c>
      <c r="J2482" s="45" t="str">
        <f t="shared" si="38"/>
        <v/>
      </c>
    </row>
    <row r="2483" spans="1:10" x14ac:dyDescent="0.25">
      <c r="A2483" s="43">
        <v>45000</v>
      </c>
      <c r="B2483" s="40" t="s">
        <v>13599</v>
      </c>
      <c r="C2483" s="40" t="s">
        <v>8992</v>
      </c>
      <c r="D2483" s="40" t="s">
        <v>13600</v>
      </c>
      <c r="E2483" s="38">
        <v>1705910</v>
      </c>
      <c r="F2483" s="42" t="s">
        <v>8998</v>
      </c>
      <c r="G2483" s="38">
        <v>170591</v>
      </c>
      <c r="H2483" s="40" t="s">
        <v>9619</v>
      </c>
      <c r="I2483" s="40" t="s">
        <v>9620</v>
      </c>
      <c r="J2483" s="45" t="str">
        <f t="shared" si="38"/>
        <v/>
      </c>
    </row>
    <row r="2484" spans="1:10" x14ac:dyDescent="0.25">
      <c r="A2484" s="43">
        <v>45000</v>
      </c>
      <c r="B2484" s="40" t="s">
        <v>13601</v>
      </c>
      <c r="C2484" s="40" t="s">
        <v>8992</v>
      </c>
      <c r="D2484" s="40" t="s">
        <v>10135</v>
      </c>
      <c r="E2484" s="38">
        <v>352800</v>
      </c>
      <c r="F2484" s="42" t="s">
        <v>8998</v>
      </c>
      <c r="G2484" s="38">
        <v>35280</v>
      </c>
      <c r="H2484" s="40" t="s">
        <v>9001</v>
      </c>
      <c r="I2484" s="40" t="s">
        <v>9002</v>
      </c>
      <c r="J2484" s="45" t="str">
        <f t="shared" si="38"/>
        <v/>
      </c>
    </row>
    <row r="2485" spans="1:10" x14ac:dyDescent="0.25">
      <c r="A2485" s="43">
        <v>45000</v>
      </c>
      <c r="B2485" s="40" t="s">
        <v>13602</v>
      </c>
      <c r="C2485" s="40" t="s">
        <v>8992</v>
      </c>
      <c r="D2485" s="40" t="s">
        <v>10135</v>
      </c>
      <c r="E2485" s="38">
        <v>538230</v>
      </c>
      <c r="F2485" s="42" t="s">
        <v>8998</v>
      </c>
      <c r="G2485" s="38">
        <v>53823</v>
      </c>
      <c r="H2485" s="40" t="s">
        <v>9001</v>
      </c>
      <c r="I2485" s="40" t="s">
        <v>9002</v>
      </c>
      <c r="J2485" s="45" t="str">
        <f t="shared" si="38"/>
        <v/>
      </c>
    </row>
    <row r="2486" spans="1:10" x14ac:dyDescent="0.25">
      <c r="A2486" s="43">
        <v>45000</v>
      </c>
      <c r="B2486" s="40" t="s">
        <v>13603</v>
      </c>
      <c r="C2486" s="40" t="s">
        <v>8992</v>
      </c>
      <c r="D2486" s="40" t="s">
        <v>13604</v>
      </c>
      <c r="E2486" s="38">
        <v>367155</v>
      </c>
      <c r="F2486" s="42" t="s">
        <v>8998</v>
      </c>
      <c r="G2486" s="38">
        <v>36716</v>
      </c>
      <c r="H2486" s="40" t="s">
        <v>9619</v>
      </c>
      <c r="I2486" s="40" t="s">
        <v>9620</v>
      </c>
      <c r="J2486" s="45" t="str">
        <f t="shared" si="38"/>
        <v/>
      </c>
    </row>
    <row r="2487" spans="1:10" x14ac:dyDescent="0.25">
      <c r="A2487" s="43">
        <v>45001</v>
      </c>
      <c r="B2487" s="40" t="s">
        <v>9541</v>
      </c>
      <c r="C2487" s="40" t="s">
        <v>10680</v>
      </c>
      <c r="D2487" s="40" t="s">
        <v>13623</v>
      </c>
      <c r="E2487" s="38">
        <v>-110250</v>
      </c>
      <c r="F2487" s="42" t="s">
        <v>8998</v>
      </c>
      <c r="G2487" s="38">
        <v>-11025</v>
      </c>
      <c r="H2487" s="40" t="s">
        <v>9116</v>
      </c>
      <c r="I2487" s="40" t="s">
        <v>9117</v>
      </c>
      <c r="J2487" s="45" t="str">
        <f t="shared" si="38"/>
        <v>ht</v>
      </c>
    </row>
    <row r="2488" spans="1:10" x14ac:dyDescent="0.25">
      <c r="A2488" s="43">
        <v>45001</v>
      </c>
      <c r="B2488" s="40" t="s">
        <v>11008</v>
      </c>
      <c r="C2488" s="40" t="s">
        <v>10938</v>
      </c>
      <c r="D2488" s="40" t="s">
        <v>8994</v>
      </c>
      <c r="E2488" s="38">
        <v>-333174</v>
      </c>
      <c r="F2488" s="42" t="s">
        <v>8998</v>
      </c>
      <c r="G2488" s="38">
        <v>-33317</v>
      </c>
      <c r="H2488" s="40" t="s">
        <v>10320</v>
      </c>
      <c r="I2488" s="40" t="s">
        <v>10321</v>
      </c>
      <c r="J2488" s="45" t="str">
        <f t="shared" si="38"/>
        <v>ht</v>
      </c>
    </row>
    <row r="2489" spans="1:10" x14ac:dyDescent="0.25">
      <c r="A2489" s="43">
        <v>45001</v>
      </c>
      <c r="B2489" s="40" t="s">
        <v>11028</v>
      </c>
      <c r="C2489" s="40" t="s">
        <v>9443</v>
      </c>
      <c r="D2489" s="40" t="s">
        <v>13624</v>
      </c>
      <c r="E2489" s="38">
        <v>-430920</v>
      </c>
      <c r="F2489" s="42" t="s">
        <v>8998</v>
      </c>
      <c r="G2489" s="38">
        <v>-43092</v>
      </c>
      <c r="H2489" s="40" t="s">
        <v>9001</v>
      </c>
      <c r="I2489" s="40" t="s">
        <v>9002</v>
      </c>
      <c r="J2489" s="45" t="str">
        <f t="shared" si="38"/>
        <v>ht</v>
      </c>
    </row>
    <row r="2490" spans="1:10" x14ac:dyDescent="0.25">
      <c r="A2490" s="43">
        <v>45001</v>
      </c>
      <c r="B2490" s="40" t="s">
        <v>11029</v>
      </c>
      <c r="C2490" s="40" t="s">
        <v>9443</v>
      </c>
      <c r="D2490" s="40" t="s">
        <v>13625</v>
      </c>
      <c r="E2490" s="38">
        <v>-88200</v>
      </c>
      <c r="F2490" s="42" t="s">
        <v>8998</v>
      </c>
      <c r="G2490" s="38">
        <v>-8820</v>
      </c>
      <c r="H2490" s="40" t="s">
        <v>9001</v>
      </c>
      <c r="I2490" s="40" t="s">
        <v>9002</v>
      </c>
      <c r="J2490" s="45" t="str">
        <f t="shared" si="38"/>
        <v>ht</v>
      </c>
    </row>
    <row r="2491" spans="1:10" x14ac:dyDescent="0.25">
      <c r="A2491" s="43">
        <v>45001</v>
      </c>
      <c r="B2491" s="40" t="s">
        <v>12868</v>
      </c>
      <c r="C2491" s="40" t="s">
        <v>9443</v>
      </c>
      <c r="D2491" s="40" t="s">
        <v>13626</v>
      </c>
      <c r="E2491" s="38">
        <v>-183150</v>
      </c>
      <c r="F2491" s="42" t="s">
        <v>8998</v>
      </c>
      <c r="G2491" s="38">
        <v>-18315</v>
      </c>
      <c r="H2491" s="40" t="s">
        <v>9001</v>
      </c>
      <c r="I2491" s="40" t="s">
        <v>9002</v>
      </c>
      <c r="J2491" s="45" t="str">
        <f t="shared" si="38"/>
        <v>ht</v>
      </c>
    </row>
    <row r="2492" spans="1:10" x14ac:dyDescent="0.25">
      <c r="A2492" s="43">
        <v>45001</v>
      </c>
      <c r="B2492" s="40" t="s">
        <v>12869</v>
      </c>
      <c r="C2492" s="40" t="s">
        <v>9443</v>
      </c>
      <c r="D2492" s="40" t="s">
        <v>13627</v>
      </c>
      <c r="E2492" s="38">
        <v>-344390</v>
      </c>
      <c r="F2492" s="42" t="s">
        <v>8998</v>
      </c>
      <c r="G2492" s="38">
        <v>-34439</v>
      </c>
      <c r="H2492" s="40" t="s">
        <v>9001</v>
      </c>
      <c r="I2492" s="40" t="s">
        <v>9002</v>
      </c>
      <c r="J2492" s="45" t="str">
        <f t="shared" si="38"/>
        <v>ht</v>
      </c>
    </row>
    <row r="2493" spans="1:10" x14ac:dyDescent="0.25">
      <c r="A2493" s="43">
        <v>45001</v>
      </c>
      <c r="B2493" s="40" t="s">
        <v>12870</v>
      </c>
      <c r="C2493" s="40" t="s">
        <v>9443</v>
      </c>
      <c r="D2493" s="40" t="s">
        <v>13628</v>
      </c>
      <c r="E2493" s="38">
        <v>-352800</v>
      </c>
      <c r="F2493" s="42" t="s">
        <v>8998</v>
      </c>
      <c r="G2493" s="38">
        <v>-35280</v>
      </c>
      <c r="H2493" s="40" t="s">
        <v>9001</v>
      </c>
      <c r="I2493" s="40" t="s">
        <v>9002</v>
      </c>
      <c r="J2493" s="45" t="str">
        <f t="shared" si="38"/>
        <v>ht</v>
      </c>
    </row>
    <row r="2494" spans="1:10" x14ac:dyDescent="0.25">
      <c r="A2494" s="43">
        <v>45001</v>
      </c>
      <c r="B2494" s="40" t="s">
        <v>12871</v>
      </c>
      <c r="C2494" s="40" t="s">
        <v>9443</v>
      </c>
      <c r="D2494" s="40" t="s">
        <v>13629</v>
      </c>
      <c r="E2494" s="38">
        <v>-88200</v>
      </c>
      <c r="F2494" s="42" t="s">
        <v>8998</v>
      </c>
      <c r="G2494" s="38">
        <v>-8820</v>
      </c>
      <c r="H2494" s="40" t="s">
        <v>9001</v>
      </c>
      <c r="I2494" s="40" t="s">
        <v>9002</v>
      </c>
      <c r="J2494" s="45" t="str">
        <f t="shared" si="38"/>
        <v>ht</v>
      </c>
    </row>
    <row r="2495" spans="1:10" x14ac:dyDescent="0.25">
      <c r="A2495" s="43">
        <v>45001</v>
      </c>
      <c r="B2495" s="40" t="s">
        <v>12872</v>
      </c>
      <c r="C2495" s="40" t="s">
        <v>9443</v>
      </c>
      <c r="D2495" s="40" t="s">
        <v>13630</v>
      </c>
      <c r="E2495" s="38">
        <v>-1654622</v>
      </c>
      <c r="F2495" s="42" t="s">
        <v>8998</v>
      </c>
      <c r="G2495" s="38">
        <v>-165462</v>
      </c>
      <c r="H2495" s="40" t="s">
        <v>9001</v>
      </c>
      <c r="I2495" s="40" t="s">
        <v>9002</v>
      </c>
      <c r="J2495" s="45" t="str">
        <f t="shared" si="38"/>
        <v>ht</v>
      </c>
    </row>
    <row r="2496" spans="1:10" x14ac:dyDescent="0.25">
      <c r="A2496" s="43">
        <v>45001</v>
      </c>
      <c r="B2496" s="40" t="s">
        <v>13631</v>
      </c>
      <c r="C2496" s="40" t="s">
        <v>8992</v>
      </c>
      <c r="D2496" s="40" t="s">
        <v>9677</v>
      </c>
      <c r="E2496" s="38">
        <v>1390516</v>
      </c>
      <c r="F2496" s="42" t="s">
        <v>8998</v>
      </c>
      <c r="G2496" s="38">
        <v>139052</v>
      </c>
      <c r="H2496" s="40" t="s">
        <v>9284</v>
      </c>
      <c r="I2496" s="40" t="s">
        <v>9285</v>
      </c>
      <c r="J2496" s="45" t="str">
        <f t="shared" si="38"/>
        <v/>
      </c>
    </row>
    <row r="2497" spans="1:10" x14ac:dyDescent="0.25">
      <c r="A2497" s="43">
        <v>45001</v>
      </c>
      <c r="B2497" s="40" t="s">
        <v>13632</v>
      </c>
      <c r="C2497" s="40" t="s">
        <v>8992</v>
      </c>
      <c r="D2497" s="40" t="s">
        <v>13633</v>
      </c>
      <c r="E2497" s="38">
        <v>2525545</v>
      </c>
      <c r="F2497" s="42" t="s">
        <v>8998</v>
      </c>
      <c r="G2497" s="38">
        <v>252555</v>
      </c>
      <c r="H2497" s="40" t="s">
        <v>9072</v>
      </c>
      <c r="I2497" s="40" t="s">
        <v>9073</v>
      </c>
      <c r="J2497" s="45" t="str">
        <f t="shared" si="38"/>
        <v/>
      </c>
    </row>
    <row r="2498" spans="1:10" x14ac:dyDescent="0.25">
      <c r="A2498" s="43">
        <v>45001</v>
      </c>
      <c r="B2498" s="40" t="s">
        <v>13634</v>
      </c>
      <c r="C2498" s="40" t="s">
        <v>8992</v>
      </c>
      <c r="D2498" s="40" t="s">
        <v>9865</v>
      </c>
      <c r="E2498" s="38">
        <v>340315</v>
      </c>
      <c r="F2498" s="42" t="s">
        <v>8998</v>
      </c>
      <c r="G2498" s="38">
        <v>34032</v>
      </c>
      <c r="H2498" s="40" t="s">
        <v>9001</v>
      </c>
      <c r="I2498" s="40" t="s">
        <v>9002</v>
      </c>
      <c r="J2498" s="45" t="str">
        <f t="shared" si="38"/>
        <v/>
      </c>
    </row>
    <row r="2499" spans="1:10" x14ac:dyDescent="0.25">
      <c r="A2499" s="43">
        <v>45001</v>
      </c>
      <c r="B2499" s="40" t="s">
        <v>13635</v>
      </c>
      <c r="C2499" s="40" t="s">
        <v>8992</v>
      </c>
      <c r="D2499" s="40" t="s">
        <v>9867</v>
      </c>
      <c r="E2499" s="38">
        <v>926129</v>
      </c>
      <c r="F2499" s="42" t="s">
        <v>8998</v>
      </c>
      <c r="G2499" s="38">
        <v>92613</v>
      </c>
      <c r="H2499" s="40" t="s">
        <v>9001</v>
      </c>
      <c r="I2499" s="40" t="s">
        <v>9002</v>
      </c>
      <c r="J2499" s="45" t="str">
        <f t="shared" si="38"/>
        <v/>
      </c>
    </row>
    <row r="2500" spans="1:10" x14ac:dyDescent="0.25">
      <c r="A2500" s="43">
        <v>45001</v>
      </c>
      <c r="B2500" s="40" t="s">
        <v>13636</v>
      </c>
      <c r="C2500" s="40" t="s">
        <v>8992</v>
      </c>
      <c r="D2500" s="40" t="s">
        <v>10573</v>
      </c>
      <c r="E2500" s="38">
        <v>340315</v>
      </c>
      <c r="F2500" s="42" t="s">
        <v>8998</v>
      </c>
      <c r="G2500" s="38">
        <v>34032</v>
      </c>
      <c r="H2500" s="40" t="s">
        <v>9001</v>
      </c>
      <c r="I2500" s="40" t="s">
        <v>9002</v>
      </c>
      <c r="J2500" s="45" t="str">
        <f t="shared" si="38"/>
        <v/>
      </c>
    </row>
    <row r="2501" spans="1:10" x14ac:dyDescent="0.25">
      <c r="A2501" s="43">
        <v>45001</v>
      </c>
      <c r="B2501" s="40" t="s">
        <v>13637</v>
      </c>
      <c r="C2501" s="40" t="s">
        <v>8992</v>
      </c>
      <c r="D2501" s="40" t="s">
        <v>11343</v>
      </c>
      <c r="E2501" s="38">
        <v>340315</v>
      </c>
      <c r="F2501" s="42" t="s">
        <v>8998</v>
      </c>
      <c r="G2501" s="38">
        <v>34032</v>
      </c>
      <c r="H2501" s="40" t="s">
        <v>9001</v>
      </c>
      <c r="I2501" s="40" t="s">
        <v>9002</v>
      </c>
      <c r="J2501" s="45" t="str">
        <f t="shared" ref="J2501:J2564" si="39">IF(E2501&lt;0,"ht","")</f>
        <v/>
      </c>
    </row>
    <row r="2502" spans="1:10" x14ac:dyDescent="0.25">
      <c r="A2502" s="43">
        <v>45001</v>
      </c>
      <c r="B2502" s="40" t="s">
        <v>13638</v>
      </c>
      <c r="C2502" s="40" t="s">
        <v>8992</v>
      </c>
      <c r="D2502" s="40" t="s">
        <v>10347</v>
      </c>
      <c r="E2502" s="38">
        <v>333174</v>
      </c>
      <c r="F2502" s="42" t="s">
        <v>8998</v>
      </c>
      <c r="G2502" s="38">
        <v>33317</v>
      </c>
      <c r="H2502" s="40" t="s">
        <v>9001</v>
      </c>
      <c r="I2502" s="40" t="s">
        <v>9002</v>
      </c>
      <c r="J2502" s="45" t="str">
        <f t="shared" si="39"/>
        <v/>
      </c>
    </row>
    <row r="2503" spans="1:10" x14ac:dyDescent="0.25">
      <c r="A2503" s="43">
        <v>45001</v>
      </c>
      <c r="B2503" s="40" t="s">
        <v>13639</v>
      </c>
      <c r="C2503" s="40" t="s">
        <v>8992</v>
      </c>
      <c r="D2503" s="40" t="s">
        <v>9742</v>
      </c>
      <c r="E2503" s="38">
        <v>340315</v>
      </c>
      <c r="F2503" s="42" t="s">
        <v>8998</v>
      </c>
      <c r="G2503" s="38">
        <v>34032</v>
      </c>
      <c r="H2503" s="40" t="s">
        <v>9001</v>
      </c>
      <c r="I2503" s="40" t="s">
        <v>9002</v>
      </c>
      <c r="J2503" s="45" t="str">
        <f t="shared" si="39"/>
        <v/>
      </c>
    </row>
    <row r="2504" spans="1:10" x14ac:dyDescent="0.25">
      <c r="A2504" s="43">
        <v>45001</v>
      </c>
      <c r="B2504" s="40" t="s">
        <v>13640</v>
      </c>
      <c r="C2504" s="40" t="s">
        <v>8992</v>
      </c>
      <c r="D2504" s="40" t="s">
        <v>9738</v>
      </c>
      <c r="E2504" s="38">
        <v>340315</v>
      </c>
      <c r="F2504" s="42" t="s">
        <v>8998</v>
      </c>
      <c r="G2504" s="38">
        <v>34032</v>
      </c>
      <c r="H2504" s="40" t="s">
        <v>9001</v>
      </c>
      <c r="I2504" s="40" t="s">
        <v>9002</v>
      </c>
      <c r="J2504" s="45" t="str">
        <f t="shared" si="39"/>
        <v/>
      </c>
    </row>
    <row r="2505" spans="1:10" x14ac:dyDescent="0.25">
      <c r="A2505" s="43">
        <v>45001</v>
      </c>
      <c r="B2505" s="40" t="s">
        <v>13641</v>
      </c>
      <c r="C2505" s="40" t="s">
        <v>8992</v>
      </c>
      <c r="D2505" s="40" t="s">
        <v>9873</v>
      </c>
      <c r="E2505" s="38">
        <v>700329</v>
      </c>
      <c r="F2505" s="42" t="s">
        <v>8998</v>
      </c>
      <c r="G2505" s="38">
        <v>70033</v>
      </c>
      <c r="H2505" s="40" t="s">
        <v>9001</v>
      </c>
      <c r="I2505" s="40" t="s">
        <v>9002</v>
      </c>
      <c r="J2505" s="45" t="str">
        <f t="shared" si="39"/>
        <v/>
      </c>
    </row>
    <row r="2506" spans="1:10" x14ac:dyDescent="0.25">
      <c r="A2506" s="43">
        <v>45001</v>
      </c>
      <c r="B2506" s="40" t="s">
        <v>13642</v>
      </c>
      <c r="C2506" s="40" t="s">
        <v>8992</v>
      </c>
      <c r="D2506" s="40" t="s">
        <v>9873</v>
      </c>
      <c r="E2506" s="38">
        <v>340315</v>
      </c>
      <c r="F2506" s="42" t="s">
        <v>8998</v>
      </c>
      <c r="G2506" s="38">
        <v>34032</v>
      </c>
      <c r="H2506" s="40" t="s">
        <v>9001</v>
      </c>
      <c r="I2506" s="40" t="s">
        <v>9002</v>
      </c>
      <c r="J2506" s="45" t="str">
        <f t="shared" si="39"/>
        <v/>
      </c>
    </row>
    <row r="2507" spans="1:10" x14ac:dyDescent="0.25">
      <c r="A2507" s="43">
        <v>45001</v>
      </c>
      <c r="B2507" s="40" t="s">
        <v>13643</v>
      </c>
      <c r="C2507" s="40" t="s">
        <v>8992</v>
      </c>
      <c r="D2507" s="40" t="s">
        <v>10137</v>
      </c>
      <c r="E2507" s="38">
        <v>922445</v>
      </c>
      <c r="F2507" s="42" t="s">
        <v>8998</v>
      </c>
      <c r="G2507" s="38">
        <v>92245</v>
      </c>
      <c r="H2507" s="40" t="s">
        <v>9001</v>
      </c>
      <c r="I2507" s="40" t="s">
        <v>9002</v>
      </c>
      <c r="J2507" s="45" t="str">
        <f t="shared" si="39"/>
        <v/>
      </c>
    </row>
    <row r="2508" spans="1:10" x14ac:dyDescent="0.25">
      <c r="A2508" s="43">
        <v>45001</v>
      </c>
      <c r="B2508" s="40" t="s">
        <v>13651</v>
      </c>
      <c r="C2508" s="40" t="s">
        <v>8992</v>
      </c>
      <c r="D2508" s="40" t="s">
        <v>9146</v>
      </c>
      <c r="E2508" s="38">
        <v>1938065</v>
      </c>
      <c r="F2508" s="42" t="s">
        <v>8998</v>
      </c>
      <c r="G2508" s="38">
        <v>193807</v>
      </c>
      <c r="H2508" s="40" t="s">
        <v>9001</v>
      </c>
      <c r="I2508" s="40" t="s">
        <v>9002</v>
      </c>
      <c r="J2508" s="45" t="str">
        <f t="shared" si="39"/>
        <v/>
      </c>
    </row>
    <row r="2509" spans="1:10" x14ac:dyDescent="0.25">
      <c r="A2509" s="43">
        <v>45001</v>
      </c>
      <c r="B2509" s="40" t="s">
        <v>13654</v>
      </c>
      <c r="C2509" s="40" t="s">
        <v>8992</v>
      </c>
      <c r="D2509" s="40" t="s">
        <v>10353</v>
      </c>
      <c r="E2509" s="38">
        <v>734310</v>
      </c>
      <c r="F2509" s="42" t="s">
        <v>8998</v>
      </c>
      <c r="G2509" s="38">
        <v>73431</v>
      </c>
      <c r="H2509" s="40" t="s">
        <v>9001</v>
      </c>
      <c r="I2509" s="40" t="s">
        <v>9002</v>
      </c>
      <c r="J2509" s="45" t="str">
        <f t="shared" si="39"/>
        <v/>
      </c>
    </row>
    <row r="2510" spans="1:10" x14ac:dyDescent="0.25">
      <c r="A2510" s="43">
        <v>45001</v>
      </c>
      <c r="B2510" s="40" t="s">
        <v>13656</v>
      </c>
      <c r="C2510" s="40" t="s">
        <v>8992</v>
      </c>
      <c r="D2510" s="40" t="s">
        <v>13657</v>
      </c>
      <c r="E2510" s="38">
        <v>755833</v>
      </c>
      <c r="F2510" s="42" t="s">
        <v>8998</v>
      </c>
      <c r="G2510" s="38">
        <v>75583</v>
      </c>
      <c r="H2510" s="40" t="s">
        <v>9001</v>
      </c>
      <c r="I2510" s="40" t="s">
        <v>9002</v>
      </c>
      <c r="J2510" s="45" t="str">
        <f t="shared" si="39"/>
        <v/>
      </c>
    </row>
    <row r="2511" spans="1:10" x14ac:dyDescent="0.25">
      <c r="A2511" s="43">
        <v>45001</v>
      </c>
      <c r="B2511" s="40" t="s">
        <v>13658</v>
      </c>
      <c r="C2511" s="40" t="s">
        <v>8992</v>
      </c>
      <c r="D2511" s="40" t="s">
        <v>13659</v>
      </c>
      <c r="E2511" s="38">
        <v>2552150</v>
      </c>
      <c r="F2511" s="42" t="s">
        <v>8998</v>
      </c>
      <c r="G2511" s="38">
        <v>255215</v>
      </c>
      <c r="H2511" s="40" t="s">
        <v>9402</v>
      </c>
      <c r="I2511" s="40" t="s">
        <v>9403</v>
      </c>
      <c r="J2511" s="45" t="str">
        <f t="shared" si="39"/>
        <v/>
      </c>
    </row>
    <row r="2512" spans="1:10" x14ac:dyDescent="0.25">
      <c r="A2512" s="43">
        <v>45001</v>
      </c>
      <c r="B2512" s="40" t="s">
        <v>13660</v>
      </c>
      <c r="C2512" s="40" t="s">
        <v>8992</v>
      </c>
      <c r="D2512" s="40" t="s">
        <v>10250</v>
      </c>
      <c r="E2512" s="38">
        <v>1177450</v>
      </c>
      <c r="F2512" s="42" t="s">
        <v>8998</v>
      </c>
      <c r="G2512" s="38">
        <v>117745</v>
      </c>
      <c r="H2512" s="40" t="s">
        <v>9001</v>
      </c>
      <c r="I2512" s="40" t="s">
        <v>9002</v>
      </c>
      <c r="J2512" s="45" t="str">
        <f t="shared" si="39"/>
        <v/>
      </c>
    </row>
    <row r="2513" spans="1:10" x14ac:dyDescent="0.25">
      <c r="A2513" s="43">
        <v>45001</v>
      </c>
      <c r="B2513" s="40" t="s">
        <v>13661</v>
      </c>
      <c r="C2513" s="40" t="s">
        <v>8992</v>
      </c>
      <c r="D2513" s="40" t="s">
        <v>10244</v>
      </c>
      <c r="E2513" s="38">
        <v>333174</v>
      </c>
      <c r="F2513" s="42" t="s">
        <v>8998</v>
      </c>
      <c r="G2513" s="38">
        <v>33317</v>
      </c>
      <c r="H2513" s="40" t="s">
        <v>9001</v>
      </c>
      <c r="I2513" s="40" t="s">
        <v>9002</v>
      </c>
      <c r="J2513" s="45" t="str">
        <f t="shared" si="39"/>
        <v/>
      </c>
    </row>
    <row r="2514" spans="1:10" x14ac:dyDescent="0.25">
      <c r="A2514" s="43">
        <v>45001</v>
      </c>
      <c r="B2514" s="40" t="s">
        <v>12262</v>
      </c>
      <c r="C2514" s="40" t="s">
        <v>8992</v>
      </c>
      <c r="D2514" s="40" t="s">
        <v>10262</v>
      </c>
      <c r="E2514" s="38">
        <v>645565</v>
      </c>
      <c r="F2514" s="42" t="s">
        <v>8998</v>
      </c>
      <c r="G2514" s="38">
        <v>64557</v>
      </c>
      <c r="H2514" s="40" t="s">
        <v>9001</v>
      </c>
      <c r="I2514" s="40" t="s">
        <v>9002</v>
      </c>
      <c r="J2514" s="45" t="str">
        <f t="shared" si="39"/>
        <v/>
      </c>
    </row>
    <row r="2515" spans="1:10" x14ac:dyDescent="0.25">
      <c r="A2515" s="43">
        <v>45001</v>
      </c>
      <c r="B2515" s="40" t="s">
        <v>13662</v>
      </c>
      <c r="C2515" s="40" t="s">
        <v>8992</v>
      </c>
      <c r="D2515" s="40" t="s">
        <v>10240</v>
      </c>
      <c r="E2515" s="38">
        <v>989315</v>
      </c>
      <c r="F2515" s="42" t="s">
        <v>8998</v>
      </c>
      <c r="G2515" s="38">
        <v>98932</v>
      </c>
      <c r="H2515" s="40" t="s">
        <v>9001</v>
      </c>
      <c r="I2515" s="40" t="s">
        <v>9002</v>
      </c>
      <c r="J2515" s="45" t="str">
        <f t="shared" si="39"/>
        <v/>
      </c>
    </row>
    <row r="2516" spans="1:10" x14ac:dyDescent="0.25">
      <c r="A2516" s="43">
        <v>45001</v>
      </c>
      <c r="B2516" s="40" t="s">
        <v>13663</v>
      </c>
      <c r="C2516" s="40" t="s">
        <v>8992</v>
      </c>
      <c r="D2516" s="40" t="s">
        <v>10053</v>
      </c>
      <c r="E2516" s="38">
        <v>290400</v>
      </c>
      <c r="F2516" s="42" t="s">
        <v>8998</v>
      </c>
      <c r="G2516" s="38">
        <v>29040</v>
      </c>
      <c r="H2516" s="40" t="s">
        <v>9001</v>
      </c>
      <c r="I2516" s="40" t="s">
        <v>9002</v>
      </c>
      <c r="J2516" s="45" t="str">
        <f t="shared" si="39"/>
        <v/>
      </c>
    </row>
    <row r="2517" spans="1:10" x14ac:dyDescent="0.25">
      <c r="A2517" s="43">
        <v>45001</v>
      </c>
      <c r="B2517" s="40" t="s">
        <v>13664</v>
      </c>
      <c r="C2517" s="40" t="s">
        <v>8992</v>
      </c>
      <c r="D2517" s="40" t="s">
        <v>10254</v>
      </c>
      <c r="E2517" s="38">
        <v>1176533</v>
      </c>
      <c r="F2517" s="42" t="s">
        <v>8998</v>
      </c>
      <c r="G2517" s="38">
        <v>117653</v>
      </c>
      <c r="H2517" s="40" t="s">
        <v>9001</v>
      </c>
      <c r="I2517" s="40" t="s">
        <v>9002</v>
      </c>
      <c r="J2517" s="45" t="str">
        <f t="shared" si="39"/>
        <v/>
      </c>
    </row>
    <row r="2518" spans="1:10" x14ac:dyDescent="0.25">
      <c r="A2518" s="43">
        <v>45001</v>
      </c>
      <c r="B2518" s="40" t="s">
        <v>12263</v>
      </c>
      <c r="C2518" s="40" t="s">
        <v>8992</v>
      </c>
      <c r="D2518" s="40" t="s">
        <v>13665</v>
      </c>
      <c r="E2518" s="38">
        <v>755970</v>
      </c>
      <c r="F2518" s="42" t="s">
        <v>8998</v>
      </c>
      <c r="G2518" s="38">
        <v>75597</v>
      </c>
      <c r="H2518" s="40" t="s">
        <v>9001</v>
      </c>
      <c r="I2518" s="40" t="s">
        <v>9002</v>
      </c>
      <c r="J2518" s="45" t="str">
        <f t="shared" si="39"/>
        <v/>
      </c>
    </row>
    <row r="2519" spans="1:10" x14ac:dyDescent="0.25">
      <c r="A2519" s="43">
        <v>45001</v>
      </c>
      <c r="B2519" s="40" t="s">
        <v>13680</v>
      </c>
      <c r="C2519" s="40" t="s">
        <v>8992</v>
      </c>
      <c r="D2519" s="40" t="s">
        <v>13681</v>
      </c>
      <c r="E2519" s="38">
        <v>840181</v>
      </c>
      <c r="F2519" s="42" t="s">
        <v>8998</v>
      </c>
      <c r="G2519" s="38">
        <v>84018</v>
      </c>
      <c r="H2519" s="40" t="s">
        <v>9001</v>
      </c>
      <c r="I2519" s="40" t="s">
        <v>9002</v>
      </c>
      <c r="J2519" s="45" t="str">
        <f t="shared" si="39"/>
        <v/>
      </c>
    </row>
    <row r="2520" spans="1:10" x14ac:dyDescent="0.25">
      <c r="A2520" s="43">
        <v>45001</v>
      </c>
      <c r="B2520" s="40" t="s">
        <v>13682</v>
      </c>
      <c r="C2520" s="40" t="s">
        <v>8992</v>
      </c>
      <c r="D2520" s="40" t="s">
        <v>13683</v>
      </c>
      <c r="E2520" s="38">
        <v>3802740</v>
      </c>
      <c r="F2520" s="42" t="s">
        <v>8998</v>
      </c>
      <c r="G2520" s="38">
        <v>380274</v>
      </c>
      <c r="H2520" s="40" t="s">
        <v>9078</v>
      </c>
      <c r="I2520" s="40" t="s">
        <v>9079</v>
      </c>
      <c r="J2520" s="45" t="str">
        <f t="shared" si="39"/>
        <v/>
      </c>
    </row>
    <row r="2521" spans="1:10" x14ac:dyDescent="0.25">
      <c r="A2521" s="43">
        <v>45001</v>
      </c>
      <c r="B2521" s="40" t="s">
        <v>11130</v>
      </c>
      <c r="C2521" s="40" t="s">
        <v>8992</v>
      </c>
      <c r="D2521" s="40" t="s">
        <v>10013</v>
      </c>
      <c r="E2521" s="38">
        <v>721905</v>
      </c>
      <c r="F2521" s="42" t="s">
        <v>8998</v>
      </c>
      <c r="G2521" s="38">
        <v>72191</v>
      </c>
      <c r="H2521" s="40" t="s">
        <v>9001</v>
      </c>
      <c r="I2521" s="40" t="s">
        <v>9002</v>
      </c>
      <c r="J2521" s="45" t="str">
        <f t="shared" si="39"/>
        <v/>
      </c>
    </row>
    <row r="2522" spans="1:10" x14ac:dyDescent="0.25">
      <c r="A2522" s="43">
        <v>45001</v>
      </c>
      <c r="B2522" s="40" t="s">
        <v>13685</v>
      </c>
      <c r="C2522" s="40" t="s">
        <v>8992</v>
      </c>
      <c r="D2522" s="40" t="s">
        <v>9814</v>
      </c>
      <c r="E2522" s="38">
        <v>1110580</v>
      </c>
      <c r="F2522" s="42" t="s">
        <v>8998</v>
      </c>
      <c r="G2522" s="38">
        <v>111058</v>
      </c>
      <c r="H2522" s="40" t="s">
        <v>9814</v>
      </c>
      <c r="I2522" s="40" t="s">
        <v>9815</v>
      </c>
      <c r="J2522" s="45" t="str">
        <f t="shared" si="39"/>
        <v/>
      </c>
    </row>
    <row r="2523" spans="1:10" x14ac:dyDescent="0.25">
      <c r="A2523" s="43">
        <v>45001</v>
      </c>
      <c r="B2523" s="40" t="s">
        <v>13686</v>
      </c>
      <c r="C2523" s="40" t="s">
        <v>8992</v>
      </c>
      <c r="D2523" s="40" t="s">
        <v>9820</v>
      </c>
      <c r="E2523" s="38">
        <v>1110580</v>
      </c>
      <c r="F2523" s="42" t="s">
        <v>8998</v>
      </c>
      <c r="G2523" s="38">
        <v>111058</v>
      </c>
      <c r="H2523" s="40" t="s">
        <v>9820</v>
      </c>
      <c r="I2523" s="40" t="s">
        <v>9821</v>
      </c>
      <c r="J2523" s="45" t="str">
        <f t="shared" si="39"/>
        <v/>
      </c>
    </row>
    <row r="2524" spans="1:10" x14ac:dyDescent="0.25">
      <c r="A2524" s="43">
        <v>45001</v>
      </c>
      <c r="B2524" s="40" t="s">
        <v>13687</v>
      </c>
      <c r="C2524" s="40" t="s">
        <v>8992</v>
      </c>
      <c r="D2524" s="40" t="s">
        <v>9820</v>
      </c>
      <c r="E2524" s="38">
        <v>424200</v>
      </c>
      <c r="F2524" s="42" t="s">
        <v>8998</v>
      </c>
      <c r="G2524" s="38">
        <v>42420</v>
      </c>
      <c r="H2524" s="40" t="s">
        <v>9820</v>
      </c>
      <c r="I2524" s="40" t="s">
        <v>9821</v>
      </c>
      <c r="J2524" s="45" t="str">
        <f t="shared" si="39"/>
        <v/>
      </c>
    </row>
    <row r="2525" spans="1:10" x14ac:dyDescent="0.25">
      <c r="A2525" s="43">
        <v>45002</v>
      </c>
      <c r="B2525" s="40" t="s">
        <v>9270</v>
      </c>
      <c r="C2525" s="40" t="s">
        <v>9724</v>
      </c>
      <c r="D2525" s="40" t="s">
        <v>8994</v>
      </c>
      <c r="E2525" s="38">
        <v>-355803</v>
      </c>
      <c r="F2525" s="42" t="s">
        <v>8998</v>
      </c>
      <c r="G2525" s="38">
        <v>-35580</v>
      </c>
      <c r="H2525" s="40" t="s">
        <v>9725</v>
      </c>
      <c r="I2525" s="40" t="s">
        <v>9726</v>
      </c>
      <c r="J2525" s="45" t="str">
        <f t="shared" si="39"/>
        <v>ht</v>
      </c>
    </row>
    <row r="2526" spans="1:10" x14ac:dyDescent="0.25">
      <c r="A2526" s="43">
        <v>45002</v>
      </c>
      <c r="B2526" s="40" t="s">
        <v>10560</v>
      </c>
      <c r="C2526" s="40" t="s">
        <v>10562</v>
      </c>
      <c r="D2526" s="40" t="s">
        <v>13688</v>
      </c>
      <c r="E2526" s="38">
        <v>-148549</v>
      </c>
      <c r="F2526" s="42" t="s">
        <v>8998</v>
      </c>
      <c r="G2526" s="38">
        <v>-14855</v>
      </c>
      <c r="H2526" s="40" t="s">
        <v>9284</v>
      </c>
      <c r="I2526" s="40" t="s">
        <v>9285</v>
      </c>
      <c r="J2526" s="45" t="str">
        <f t="shared" si="39"/>
        <v>ht</v>
      </c>
    </row>
    <row r="2527" spans="1:10" x14ac:dyDescent="0.25">
      <c r="A2527" s="43">
        <v>45002</v>
      </c>
      <c r="B2527" s="40" t="s">
        <v>10561</v>
      </c>
      <c r="C2527" s="40" t="s">
        <v>10562</v>
      </c>
      <c r="D2527" s="40" t="s">
        <v>13689</v>
      </c>
      <c r="E2527" s="38">
        <v>-320657</v>
      </c>
      <c r="F2527" s="42" t="s">
        <v>8998</v>
      </c>
      <c r="G2527" s="38">
        <v>-32066</v>
      </c>
      <c r="H2527" s="40" t="s">
        <v>9284</v>
      </c>
      <c r="I2527" s="40" t="s">
        <v>9285</v>
      </c>
      <c r="J2527" s="45" t="str">
        <f t="shared" si="39"/>
        <v>ht</v>
      </c>
    </row>
    <row r="2528" spans="1:10" x14ac:dyDescent="0.25">
      <c r="A2528" s="43">
        <v>45002</v>
      </c>
      <c r="B2528" s="40" t="s">
        <v>12873</v>
      </c>
      <c r="C2528" s="40" t="s">
        <v>9443</v>
      </c>
      <c r="D2528" s="40" t="s">
        <v>13690</v>
      </c>
      <c r="E2528" s="38">
        <v>-607885</v>
      </c>
      <c r="F2528" s="42" t="s">
        <v>8998</v>
      </c>
      <c r="G2528" s="38">
        <v>-60789</v>
      </c>
      <c r="H2528" s="40" t="s">
        <v>9001</v>
      </c>
      <c r="I2528" s="40" t="s">
        <v>9002</v>
      </c>
      <c r="J2528" s="45" t="str">
        <f t="shared" si="39"/>
        <v>ht</v>
      </c>
    </row>
    <row r="2529" spans="1:10" x14ac:dyDescent="0.25">
      <c r="A2529" s="43">
        <v>45002</v>
      </c>
      <c r="B2529" s="40" t="s">
        <v>13691</v>
      </c>
      <c r="C2529" s="40" t="s">
        <v>8992</v>
      </c>
      <c r="D2529" s="40" t="s">
        <v>10266</v>
      </c>
      <c r="E2529" s="38">
        <v>340315</v>
      </c>
      <c r="F2529" s="42" t="s">
        <v>8998</v>
      </c>
      <c r="G2529" s="38">
        <v>34032</v>
      </c>
      <c r="H2529" s="40" t="s">
        <v>9001</v>
      </c>
      <c r="I2529" s="40" t="s">
        <v>9002</v>
      </c>
      <c r="J2529" s="45" t="str">
        <f t="shared" si="39"/>
        <v/>
      </c>
    </row>
    <row r="2530" spans="1:10" x14ac:dyDescent="0.25">
      <c r="A2530" s="43">
        <v>45002</v>
      </c>
      <c r="B2530" s="40" t="s">
        <v>13692</v>
      </c>
      <c r="C2530" s="40" t="s">
        <v>8992</v>
      </c>
      <c r="D2530" s="40" t="s">
        <v>10266</v>
      </c>
      <c r="E2530" s="38">
        <v>738590</v>
      </c>
      <c r="F2530" s="42" t="s">
        <v>8998</v>
      </c>
      <c r="G2530" s="38">
        <v>73859</v>
      </c>
      <c r="H2530" s="40" t="s">
        <v>9001</v>
      </c>
      <c r="I2530" s="40" t="s">
        <v>9002</v>
      </c>
      <c r="J2530" s="45" t="str">
        <f t="shared" si="39"/>
        <v/>
      </c>
    </row>
    <row r="2531" spans="1:10" x14ac:dyDescent="0.25">
      <c r="A2531" s="43">
        <v>45002</v>
      </c>
      <c r="B2531" s="40" t="s">
        <v>13693</v>
      </c>
      <c r="C2531" s="40" t="s">
        <v>8992</v>
      </c>
      <c r="D2531" s="40" t="s">
        <v>10222</v>
      </c>
      <c r="E2531" s="38">
        <v>340315</v>
      </c>
      <c r="F2531" s="42" t="s">
        <v>8998</v>
      </c>
      <c r="G2531" s="38">
        <v>34032</v>
      </c>
      <c r="H2531" s="40" t="s">
        <v>9001</v>
      </c>
      <c r="I2531" s="40" t="s">
        <v>9002</v>
      </c>
      <c r="J2531" s="45" t="str">
        <f t="shared" si="39"/>
        <v/>
      </c>
    </row>
    <row r="2532" spans="1:10" x14ac:dyDescent="0.25">
      <c r="A2532" s="43">
        <v>45002</v>
      </c>
      <c r="B2532" s="40" t="s">
        <v>13694</v>
      </c>
      <c r="C2532" s="40" t="s">
        <v>8992</v>
      </c>
      <c r="D2532" s="40" t="s">
        <v>10250</v>
      </c>
      <c r="E2532" s="38">
        <v>340315</v>
      </c>
      <c r="F2532" s="42" t="s">
        <v>8998</v>
      </c>
      <c r="G2532" s="38">
        <v>34032</v>
      </c>
      <c r="H2532" s="40" t="s">
        <v>9001</v>
      </c>
      <c r="I2532" s="40" t="s">
        <v>9002</v>
      </c>
      <c r="J2532" s="45" t="str">
        <f t="shared" si="39"/>
        <v/>
      </c>
    </row>
    <row r="2533" spans="1:10" x14ac:dyDescent="0.25">
      <c r="A2533" s="43">
        <v>45002</v>
      </c>
      <c r="B2533" s="40" t="s">
        <v>13695</v>
      </c>
      <c r="C2533" s="40" t="s">
        <v>8992</v>
      </c>
      <c r="D2533" s="40" t="s">
        <v>10264</v>
      </c>
      <c r="E2533" s="38">
        <v>340315</v>
      </c>
      <c r="F2533" s="42" t="s">
        <v>8998</v>
      </c>
      <c r="G2533" s="38">
        <v>34032</v>
      </c>
      <c r="H2533" s="40" t="s">
        <v>9001</v>
      </c>
      <c r="I2533" s="40" t="s">
        <v>9002</v>
      </c>
      <c r="J2533" s="45" t="str">
        <f t="shared" si="39"/>
        <v/>
      </c>
    </row>
    <row r="2534" spans="1:10" x14ac:dyDescent="0.25">
      <c r="A2534" s="43">
        <v>45002</v>
      </c>
      <c r="B2534" s="40" t="s">
        <v>13696</v>
      </c>
      <c r="C2534" s="40" t="s">
        <v>8992</v>
      </c>
      <c r="D2534" s="40" t="s">
        <v>10242</v>
      </c>
      <c r="E2534" s="38">
        <v>340315</v>
      </c>
      <c r="F2534" s="42" t="s">
        <v>8998</v>
      </c>
      <c r="G2534" s="38">
        <v>34032</v>
      </c>
      <c r="H2534" s="40" t="s">
        <v>9001</v>
      </c>
      <c r="I2534" s="40" t="s">
        <v>9002</v>
      </c>
      <c r="J2534" s="45" t="str">
        <f t="shared" si="39"/>
        <v/>
      </c>
    </row>
    <row r="2535" spans="1:10" x14ac:dyDescent="0.25">
      <c r="A2535" s="43">
        <v>45002</v>
      </c>
      <c r="B2535" s="40" t="s">
        <v>13697</v>
      </c>
      <c r="C2535" s="40" t="s">
        <v>8992</v>
      </c>
      <c r="D2535" s="40" t="s">
        <v>10244</v>
      </c>
      <c r="E2535" s="38">
        <v>340315</v>
      </c>
      <c r="F2535" s="42" t="s">
        <v>8998</v>
      </c>
      <c r="G2535" s="38">
        <v>34032</v>
      </c>
      <c r="H2535" s="40" t="s">
        <v>9001</v>
      </c>
      <c r="I2535" s="40" t="s">
        <v>9002</v>
      </c>
      <c r="J2535" s="45" t="str">
        <f t="shared" si="39"/>
        <v/>
      </c>
    </row>
    <row r="2536" spans="1:10" x14ac:dyDescent="0.25">
      <c r="A2536" s="43">
        <v>45002</v>
      </c>
      <c r="B2536" s="40" t="s">
        <v>13698</v>
      </c>
      <c r="C2536" s="40" t="s">
        <v>8992</v>
      </c>
      <c r="D2536" s="40" t="s">
        <v>10240</v>
      </c>
      <c r="E2536" s="38">
        <v>340315</v>
      </c>
      <c r="F2536" s="42" t="s">
        <v>8998</v>
      </c>
      <c r="G2536" s="38">
        <v>34032</v>
      </c>
      <c r="H2536" s="40" t="s">
        <v>9001</v>
      </c>
      <c r="I2536" s="40" t="s">
        <v>9002</v>
      </c>
      <c r="J2536" s="45" t="str">
        <f t="shared" si="39"/>
        <v/>
      </c>
    </row>
    <row r="2537" spans="1:10" x14ac:dyDescent="0.25">
      <c r="A2537" s="43">
        <v>45002</v>
      </c>
      <c r="B2537" s="40" t="s">
        <v>13699</v>
      </c>
      <c r="C2537" s="40" t="s">
        <v>8992</v>
      </c>
      <c r="D2537" s="40" t="s">
        <v>10262</v>
      </c>
      <c r="E2537" s="38">
        <v>340315</v>
      </c>
      <c r="F2537" s="42" t="s">
        <v>8998</v>
      </c>
      <c r="G2537" s="38">
        <v>34032</v>
      </c>
      <c r="H2537" s="40" t="s">
        <v>9001</v>
      </c>
      <c r="I2537" s="40" t="s">
        <v>9002</v>
      </c>
      <c r="J2537" s="45" t="str">
        <f t="shared" si="39"/>
        <v/>
      </c>
    </row>
    <row r="2538" spans="1:10" x14ac:dyDescent="0.25">
      <c r="A2538" s="43">
        <v>45002</v>
      </c>
      <c r="B2538" s="40" t="s">
        <v>13700</v>
      </c>
      <c r="C2538" s="40" t="s">
        <v>8992</v>
      </c>
      <c r="D2538" s="40" t="s">
        <v>10232</v>
      </c>
      <c r="E2538" s="38">
        <v>340315</v>
      </c>
      <c r="F2538" s="42" t="s">
        <v>8998</v>
      </c>
      <c r="G2538" s="38">
        <v>34032</v>
      </c>
      <c r="H2538" s="40" t="s">
        <v>9001</v>
      </c>
      <c r="I2538" s="40" t="s">
        <v>9002</v>
      </c>
      <c r="J2538" s="45" t="str">
        <f t="shared" si="39"/>
        <v/>
      </c>
    </row>
    <row r="2539" spans="1:10" x14ac:dyDescent="0.25">
      <c r="A2539" s="43">
        <v>45002</v>
      </c>
      <c r="B2539" s="40" t="s">
        <v>13701</v>
      </c>
      <c r="C2539" s="40" t="s">
        <v>8992</v>
      </c>
      <c r="D2539" s="40" t="s">
        <v>10234</v>
      </c>
      <c r="E2539" s="38">
        <v>340315</v>
      </c>
      <c r="F2539" s="42" t="s">
        <v>8998</v>
      </c>
      <c r="G2539" s="38">
        <v>34032</v>
      </c>
      <c r="H2539" s="40" t="s">
        <v>9001</v>
      </c>
      <c r="I2539" s="40" t="s">
        <v>9002</v>
      </c>
      <c r="J2539" s="45" t="str">
        <f t="shared" si="39"/>
        <v/>
      </c>
    </row>
    <row r="2540" spans="1:10" x14ac:dyDescent="0.25">
      <c r="A2540" s="43">
        <v>45002</v>
      </c>
      <c r="B2540" s="40" t="s">
        <v>13702</v>
      </c>
      <c r="C2540" s="40" t="s">
        <v>8992</v>
      </c>
      <c r="D2540" s="40" t="s">
        <v>11331</v>
      </c>
      <c r="E2540" s="38">
        <v>340315</v>
      </c>
      <c r="F2540" s="42" t="s">
        <v>8998</v>
      </c>
      <c r="G2540" s="38">
        <v>34032</v>
      </c>
      <c r="H2540" s="40" t="s">
        <v>9001</v>
      </c>
      <c r="I2540" s="40" t="s">
        <v>9002</v>
      </c>
      <c r="J2540" s="45" t="str">
        <f t="shared" si="39"/>
        <v/>
      </c>
    </row>
    <row r="2541" spans="1:10" x14ac:dyDescent="0.25">
      <c r="A2541" s="43">
        <v>45002</v>
      </c>
      <c r="B2541" s="40" t="s">
        <v>13703</v>
      </c>
      <c r="C2541" s="40" t="s">
        <v>8992</v>
      </c>
      <c r="D2541" s="40" t="s">
        <v>10238</v>
      </c>
      <c r="E2541" s="38">
        <v>340315</v>
      </c>
      <c r="F2541" s="42" t="s">
        <v>8998</v>
      </c>
      <c r="G2541" s="38">
        <v>34032</v>
      </c>
      <c r="H2541" s="40" t="s">
        <v>9001</v>
      </c>
      <c r="I2541" s="40" t="s">
        <v>9002</v>
      </c>
      <c r="J2541" s="45" t="str">
        <f t="shared" si="39"/>
        <v/>
      </c>
    </row>
    <row r="2542" spans="1:10" x14ac:dyDescent="0.25">
      <c r="A2542" s="43">
        <v>45002</v>
      </c>
      <c r="B2542" s="40" t="s">
        <v>13704</v>
      </c>
      <c r="C2542" s="40" t="s">
        <v>8992</v>
      </c>
      <c r="D2542" s="40" t="s">
        <v>10254</v>
      </c>
      <c r="E2542" s="38">
        <v>340315</v>
      </c>
      <c r="F2542" s="42" t="s">
        <v>8998</v>
      </c>
      <c r="G2542" s="38">
        <v>34032</v>
      </c>
      <c r="H2542" s="40" t="s">
        <v>9001</v>
      </c>
      <c r="I2542" s="40" t="s">
        <v>9002</v>
      </c>
      <c r="J2542" s="45" t="str">
        <f t="shared" si="39"/>
        <v/>
      </c>
    </row>
    <row r="2543" spans="1:10" x14ac:dyDescent="0.25">
      <c r="A2543" s="43">
        <v>45002</v>
      </c>
      <c r="B2543" s="40" t="s">
        <v>13705</v>
      </c>
      <c r="C2543" s="40" t="s">
        <v>8992</v>
      </c>
      <c r="D2543" s="40" t="s">
        <v>10230</v>
      </c>
      <c r="E2543" s="38">
        <v>340315</v>
      </c>
      <c r="F2543" s="42" t="s">
        <v>8998</v>
      </c>
      <c r="G2543" s="38">
        <v>34032</v>
      </c>
      <c r="H2543" s="40" t="s">
        <v>9001</v>
      </c>
      <c r="I2543" s="40" t="s">
        <v>9002</v>
      </c>
      <c r="J2543" s="45" t="str">
        <f t="shared" si="39"/>
        <v/>
      </c>
    </row>
    <row r="2544" spans="1:10" x14ac:dyDescent="0.25">
      <c r="A2544" s="43">
        <v>45002</v>
      </c>
      <c r="B2544" s="40" t="s">
        <v>13706</v>
      </c>
      <c r="C2544" s="40" t="s">
        <v>8992</v>
      </c>
      <c r="D2544" s="40" t="s">
        <v>10218</v>
      </c>
      <c r="E2544" s="38">
        <v>340315</v>
      </c>
      <c r="F2544" s="42" t="s">
        <v>8998</v>
      </c>
      <c r="G2544" s="38">
        <v>34032</v>
      </c>
      <c r="H2544" s="40" t="s">
        <v>9001</v>
      </c>
      <c r="I2544" s="40" t="s">
        <v>9002</v>
      </c>
      <c r="J2544" s="45" t="str">
        <f t="shared" si="39"/>
        <v/>
      </c>
    </row>
    <row r="2545" spans="1:10" x14ac:dyDescent="0.25">
      <c r="A2545" s="43">
        <v>45002</v>
      </c>
      <c r="B2545" s="40" t="s">
        <v>13707</v>
      </c>
      <c r="C2545" s="40" t="s">
        <v>8992</v>
      </c>
      <c r="D2545" s="40" t="s">
        <v>10256</v>
      </c>
      <c r="E2545" s="38">
        <v>340315</v>
      </c>
      <c r="F2545" s="42" t="s">
        <v>8998</v>
      </c>
      <c r="G2545" s="38">
        <v>34032</v>
      </c>
      <c r="H2545" s="40" t="s">
        <v>9001</v>
      </c>
      <c r="I2545" s="40" t="s">
        <v>9002</v>
      </c>
      <c r="J2545" s="45" t="str">
        <f t="shared" si="39"/>
        <v/>
      </c>
    </row>
    <row r="2546" spans="1:10" x14ac:dyDescent="0.25">
      <c r="A2546" s="43">
        <v>45002</v>
      </c>
      <c r="B2546" s="40" t="s">
        <v>13708</v>
      </c>
      <c r="C2546" s="40" t="s">
        <v>8992</v>
      </c>
      <c r="D2546" s="40" t="s">
        <v>10220</v>
      </c>
      <c r="E2546" s="38">
        <v>340315</v>
      </c>
      <c r="F2546" s="42" t="s">
        <v>8998</v>
      </c>
      <c r="G2546" s="38">
        <v>34032</v>
      </c>
      <c r="H2546" s="40" t="s">
        <v>9001</v>
      </c>
      <c r="I2546" s="40" t="s">
        <v>9002</v>
      </c>
      <c r="J2546" s="45" t="str">
        <f t="shared" si="39"/>
        <v/>
      </c>
    </row>
    <row r="2547" spans="1:10" x14ac:dyDescent="0.25">
      <c r="A2547" s="43">
        <v>45002</v>
      </c>
      <c r="B2547" s="40" t="s">
        <v>13709</v>
      </c>
      <c r="C2547" s="40" t="s">
        <v>8992</v>
      </c>
      <c r="D2547" s="40" t="s">
        <v>13297</v>
      </c>
      <c r="E2547" s="38">
        <v>2700435</v>
      </c>
      <c r="F2547" s="42" t="s">
        <v>8998</v>
      </c>
      <c r="G2547" s="38">
        <v>270044</v>
      </c>
      <c r="H2547" s="40" t="s">
        <v>9183</v>
      </c>
      <c r="I2547" s="40" t="s">
        <v>9184</v>
      </c>
      <c r="J2547" s="45" t="str">
        <f t="shared" si="39"/>
        <v/>
      </c>
    </row>
    <row r="2548" spans="1:10" x14ac:dyDescent="0.25">
      <c r="A2548" s="43">
        <v>45002</v>
      </c>
      <c r="B2548" s="40" t="s">
        <v>13710</v>
      </c>
      <c r="C2548" s="40" t="s">
        <v>8992</v>
      </c>
      <c r="D2548" s="40" t="s">
        <v>9245</v>
      </c>
      <c r="E2548" s="38">
        <v>922445</v>
      </c>
      <c r="F2548" s="42" t="s">
        <v>8998</v>
      </c>
      <c r="G2548" s="38">
        <v>92245</v>
      </c>
      <c r="H2548" s="40" t="s">
        <v>9001</v>
      </c>
      <c r="I2548" s="40" t="s">
        <v>9002</v>
      </c>
      <c r="J2548" s="45" t="str">
        <f t="shared" si="39"/>
        <v/>
      </c>
    </row>
    <row r="2549" spans="1:10" x14ac:dyDescent="0.25">
      <c r="A2549" s="43">
        <v>45002</v>
      </c>
      <c r="B2549" s="40" t="s">
        <v>13711</v>
      </c>
      <c r="C2549" s="40" t="s">
        <v>8992</v>
      </c>
      <c r="D2549" s="40" t="s">
        <v>13712</v>
      </c>
      <c r="E2549" s="38">
        <v>2346710</v>
      </c>
      <c r="F2549" s="42" t="s">
        <v>8998</v>
      </c>
      <c r="G2549" s="38">
        <v>234671</v>
      </c>
      <c r="H2549" s="40" t="s">
        <v>9242</v>
      </c>
      <c r="I2549" s="40" t="s">
        <v>9243</v>
      </c>
      <c r="J2549" s="45" t="str">
        <f t="shared" si="39"/>
        <v/>
      </c>
    </row>
    <row r="2550" spans="1:10" x14ac:dyDescent="0.25">
      <c r="A2550" s="43">
        <v>45002</v>
      </c>
      <c r="B2550" s="40" t="s">
        <v>13713</v>
      </c>
      <c r="C2550" s="40" t="s">
        <v>8992</v>
      </c>
      <c r="D2550" s="40" t="s">
        <v>13714</v>
      </c>
      <c r="E2550" s="38">
        <v>848400</v>
      </c>
      <c r="F2550" s="42" t="s">
        <v>8998</v>
      </c>
      <c r="G2550" s="38">
        <v>84840</v>
      </c>
      <c r="H2550" s="40" t="s">
        <v>9242</v>
      </c>
      <c r="I2550" s="40" t="s">
        <v>9243</v>
      </c>
      <c r="J2550" s="45" t="str">
        <f t="shared" si="39"/>
        <v/>
      </c>
    </row>
    <row r="2551" spans="1:10" x14ac:dyDescent="0.25">
      <c r="A2551" s="43">
        <v>45002</v>
      </c>
      <c r="B2551" s="40" t="s">
        <v>13715</v>
      </c>
      <c r="C2551" s="40" t="s">
        <v>8992</v>
      </c>
      <c r="D2551" s="40" t="s">
        <v>13716</v>
      </c>
      <c r="E2551" s="38">
        <v>340315</v>
      </c>
      <c r="F2551" s="42" t="s">
        <v>8998</v>
      </c>
      <c r="G2551" s="38">
        <v>34032</v>
      </c>
      <c r="H2551" s="40" t="s">
        <v>9159</v>
      </c>
      <c r="I2551" s="40" t="s">
        <v>9160</v>
      </c>
      <c r="J2551" s="45" t="str">
        <f t="shared" si="39"/>
        <v/>
      </c>
    </row>
    <row r="2552" spans="1:10" x14ac:dyDescent="0.25">
      <c r="A2552" s="43">
        <v>45002</v>
      </c>
      <c r="B2552" s="40" t="s">
        <v>13717</v>
      </c>
      <c r="C2552" s="40" t="s">
        <v>8992</v>
      </c>
      <c r="D2552" s="40" t="s">
        <v>13718</v>
      </c>
      <c r="E2552" s="38">
        <v>340315</v>
      </c>
      <c r="F2552" s="42" t="s">
        <v>8998</v>
      </c>
      <c r="G2552" s="38">
        <v>34032</v>
      </c>
      <c r="H2552" s="40" t="s">
        <v>9159</v>
      </c>
      <c r="I2552" s="40" t="s">
        <v>9160</v>
      </c>
      <c r="J2552" s="45" t="str">
        <f t="shared" si="39"/>
        <v/>
      </c>
    </row>
    <row r="2553" spans="1:10" x14ac:dyDescent="0.25">
      <c r="A2553" s="43">
        <v>45002</v>
      </c>
      <c r="B2553" s="40" t="s">
        <v>13719</v>
      </c>
      <c r="C2553" s="40" t="s">
        <v>8992</v>
      </c>
      <c r="D2553" s="40" t="s">
        <v>13720</v>
      </c>
      <c r="E2553" s="38">
        <v>553467</v>
      </c>
      <c r="F2553" s="42" t="s">
        <v>8998</v>
      </c>
      <c r="G2553" s="38">
        <v>55347</v>
      </c>
      <c r="H2553" s="40" t="s">
        <v>9159</v>
      </c>
      <c r="I2553" s="40" t="s">
        <v>9160</v>
      </c>
      <c r="J2553" s="45" t="str">
        <f t="shared" si="39"/>
        <v/>
      </c>
    </row>
    <row r="2554" spans="1:10" x14ac:dyDescent="0.25">
      <c r="A2554" s="43">
        <v>45002</v>
      </c>
      <c r="B2554" s="40" t="s">
        <v>13721</v>
      </c>
      <c r="C2554" s="40" t="s">
        <v>8992</v>
      </c>
      <c r="D2554" s="40" t="s">
        <v>13722</v>
      </c>
      <c r="E2554" s="38">
        <v>340315</v>
      </c>
      <c r="F2554" s="42" t="s">
        <v>8998</v>
      </c>
      <c r="G2554" s="38">
        <v>34032</v>
      </c>
      <c r="H2554" s="40" t="s">
        <v>9159</v>
      </c>
      <c r="I2554" s="40" t="s">
        <v>9160</v>
      </c>
      <c r="J2554" s="45" t="str">
        <f t="shared" si="39"/>
        <v/>
      </c>
    </row>
    <row r="2555" spans="1:10" x14ac:dyDescent="0.25">
      <c r="A2555" s="43">
        <v>45002</v>
      </c>
      <c r="B2555" s="40" t="s">
        <v>13723</v>
      </c>
      <c r="C2555" s="40" t="s">
        <v>8992</v>
      </c>
      <c r="D2555" s="40" t="s">
        <v>13724</v>
      </c>
      <c r="E2555" s="38">
        <v>1182376</v>
      </c>
      <c r="F2555" s="42" t="s">
        <v>8998</v>
      </c>
      <c r="G2555" s="38">
        <v>118238</v>
      </c>
      <c r="H2555" s="40" t="s">
        <v>9159</v>
      </c>
      <c r="I2555" s="40" t="s">
        <v>9160</v>
      </c>
      <c r="J2555" s="45" t="str">
        <f t="shared" si="39"/>
        <v/>
      </c>
    </row>
    <row r="2556" spans="1:10" x14ac:dyDescent="0.25">
      <c r="A2556" s="43">
        <v>45002</v>
      </c>
      <c r="B2556" s="40" t="s">
        <v>13725</v>
      </c>
      <c r="C2556" s="40" t="s">
        <v>8992</v>
      </c>
      <c r="D2556" s="40" t="s">
        <v>13726</v>
      </c>
      <c r="E2556" s="38">
        <v>945450</v>
      </c>
      <c r="F2556" s="42" t="s">
        <v>8998</v>
      </c>
      <c r="G2556" s="38">
        <v>94545</v>
      </c>
      <c r="H2556" s="40" t="s">
        <v>9159</v>
      </c>
      <c r="I2556" s="40" t="s">
        <v>9160</v>
      </c>
      <c r="J2556" s="45" t="str">
        <f t="shared" si="39"/>
        <v/>
      </c>
    </row>
    <row r="2557" spans="1:10" x14ac:dyDescent="0.25">
      <c r="A2557" s="43">
        <v>45002</v>
      </c>
      <c r="B2557" s="40" t="s">
        <v>13727</v>
      </c>
      <c r="C2557" s="40" t="s">
        <v>8992</v>
      </c>
      <c r="D2557" s="40" t="s">
        <v>9230</v>
      </c>
      <c r="E2557" s="38">
        <v>555290</v>
      </c>
      <c r="F2557" s="42" t="s">
        <v>8998</v>
      </c>
      <c r="G2557" s="38">
        <v>55529</v>
      </c>
      <c r="H2557" s="40" t="s">
        <v>9001</v>
      </c>
      <c r="I2557" s="40" t="s">
        <v>9002</v>
      </c>
      <c r="J2557" s="45" t="str">
        <f t="shared" si="39"/>
        <v/>
      </c>
    </row>
    <row r="2558" spans="1:10" x14ac:dyDescent="0.25">
      <c r="A2558" s="43">
        <v>45002</v>
      </c>
      <c r="B2558" s="40" t="s">
        <v>13728</v>
      </c>
      <c r="C2558" s="40" t="s">
        <v>8992</v>
      </c>
      <c r="D2558" s="40" t="s">
        <v>9230</v>
      </c>
      <c r="E2558" s="38">
        <v>340315</v>
      </c>
      <c r="F2558" s="42" t="s">
        <v>8998</v>
      </c>
      <c r="G2558" s="38">
        <v>34032</v>
      </c>
      <c r="H2558" s="40" t="s">
        <v>9001</v>
      </c>
      <c r="I2558" s="40" t="s">
        <v>9002</v>
      </c>
      <c r="J2558" s="45" t="str">
        <f t="shared" si="39"/>
        <v/>
      </c>
    </row>
    <row r="2559" spans="1:10" x14ac:dyDescent="0.25">
      <c r="A2559" s="43">
        <v>45002</v>
      </c>
      <c r="B2559" s="40" t="s">
        <v>13729</v>
      </c>
      <c r="C2559" s="40" t="s">
        <v>8992</v>
      </c>
      <c r="D2559" s="40" t="s">
        <v>13730</v>
      </c>
      <c r="E2559" s="38">
        <v>1648914</v>
      </c>
      <c r="F2559" s="42" t="s">
        <v>8998</v>
      </c>
      <c r="G2559" s="38">
        <v>164891</v>
      </c>
      <c r="H2559" s="40" t="s">
        <v>9159</v>
      </c>
      <c r="I2559" s="40" t="s">
        <v>9160</v>
      </c>
      <c r="J2559" s="45" t="str">
        <f t="shared" si="39"/>
        <v/>
      </c>
    </row>
    <row r="2560" spans="1:10" x14ac:dyDescent="0.25">
      <c r="A2560" s="43">
        <v>45002</v>
      </c>
      <c r="B2560" s="40" t="s">
        <v>13731</v>
      </c>
      <c r="C2560" s="40" t="s">
        <v>8992</v>
      </c>
      <c r="D2560" s="40" t="s">
        <v>9121</v>
      </c>
      <c r="E2560" s="38">
        <v>340315</v>
      </c>
      <c r="F2560" s="42" t="s">
        <v>8998</v>
      </c>
      <c r="G2560" s="38">
        <v>34032</v>
      </c>
      <c r="H2560" s="40" t="s">
        <v>9001</v>
      </c>
      <c r="I2560" s="40" t="s">
        <v>9002</v>
      </c>
      <c r="J2560" s="45" t="str">
        <f t="shared" si="39"/>
        <v/>
      </c>
    </row>
    <row r="2561" spans="1:10" x14ac:dyDescent="0.25">
      <c r="A2561" s="43">
        <v>45002</v>
      </c>
      <c r="B2561" s="40" t="s">
        <v>13732</v>
      </c>
      <c r="C2561" s="40" t="s">
        <v>8992</v>
      </c>
      <c r="D2561" s="40" t="s">
        <v>9125</v>
      </c>
      <c r="E2561" s="38">
        <v>340315</v>
      </c>
      <c r="F2561" s="42" t="s">
        <v>8998</v>
      </c>
      <c r="G2561" s="38">
        <v>34032</v>
      </c>
      <c r="H2561" s="40" t="s">
        <v>9001</v>
      </c>
      <c r="I2561" s="40" t="s">
        <v>9002</v>
      </c>
      <c r="J2561" s="45" t="str">
        <f t="shared" si="39"/>
        <v/>
      </c>
    </row>
    <row r="2562" spans="1:10" x14ac:dyDescent="0.25">
      <c r="A2562" s="43">
        <v>45002</v>
      </c>
      <c r="B2562" s="40" t="s">
        <v>13733</v>
      </c>
      <c r="C2562" s="40" t="s">
        <v>8992</v>
      </c>
      <c r="D2562" s="40" t="s">
        <v>9125</v>
      </c>
      <c r="E2562" s="38">
        <v>1339970</v>
      </c>
      <c r="F2562" s="42" t="s">
        <v>8998</v>
      </c>
      <c r="G2562" s="38">
        <v>133997</v>
      </c>
      <c r="H2562" s="40" t="s">
        <v>9001</v>
      </c>
      <c r="I2562" s="40" t="s">
        <v>9002</v>
      </c>
      <c r="J2562" s="45" t="str">
        <f t="shared" si="39"/>
        <v/>
      </c>
    </row>
    <row r="2563" spans="1:10" x14ac:dyDescent="0.25">
      <c r="A2563" s="43">
        <v>45002</v>
      </c>
      <c r="B2563" s="40" t="s">
        <v>13734</v>
      </c>
      <c r="C2563" s="40" t="s">
        <v>8992</v>
      </c>
      <c r="D2563" s="40" t="s">
        <v>9129</v>
      </c>
      <c r="E2563" s="38">
        <v>340315</v>
      </c>
      <c r="F2563" s="42" t="s">
        <v>8998</v>
      </c>
      <c r="G2563" s="38">
        <v>34032</v>
      </c>
      <c r="H2563" s="40" t="s">
        <v>9001</v>
      </c>
      <c r="I2563" s="40" t="s">
        <v>9002</v>
      </c>
      <c r="J2563" s="45" t="str">
        <f t="shared" si="39"/>
        <v/>
      </c>
    </row>
    <row r="2564" spans="1:10" x14ac:dyDescent="0.25">
      <c r="A2564" s="43">
        <v>45002</v>
      </c>
      <c r="B2564" s="40" t="s">
        <v>13735</v>
      </c>
      <c r="C2564" s="40" t="s">
        <v>8992</v>
      </c>
      <c r="D2564" s="40" t="s">
        <v>9127</v>
      </c>
      <c r="E2564" s="38">
        <v>340315</v>
      </c>
      <c r="F2564" s="42" t="s">
        <v>8998</v>
      </c>
      <c r="G2564" s="38">
        <v>34032</v>
      </c>
      <c r="H2564" s="40" t="s">
        <v>9001</v>
      </c>
      <c r="I2564" s="40" t="s">
        <v>9002</v>
      </c>
      <c r="J2564" s="45" t="str">
        <f t="shared" si="39"/>
        <v/>
      </c>
    </row>
    <row r="2565" spans="1:10" x14ac:dyDescent="0.25">
      <c r="A2565" s="43">
        <v>45002</v>
      </c>
      <c r="B2565" s="40" t="s">
        <v>13737</v>
      </c>
      <c r="C2565" s="40" t="s">
        <v>8992</v>
      </c>
      <c r="D2565" s="40" t="s">
        <v>13738</v>
      </c>
      <c r="E2565" s="38">
        <v>1696795</v>
      </c>
      <c r="F2565" s="42" t="s">
        <v>8998</v>
      </c>
      <c r="G2565" s="38">
        <v>169680</v>
      </c>
      <c r="H2565" s="40" t="s">
        <v>9212</v>
      </c>
      <c r="I2565" s="40" t="s">
        <v>9213</v>
      </c>
      <c r="J2565" s="45" t="str">
        <f t="shared" ref="J2565:J2628" si="40">IF(E2565&lt;0,"ht","")</f>
        <v/>
      </c>
    </row>
    <row r="2566" spans="1:10" x14ac:dyDescent="0.25">
      <c r="A2566" s="43">
        <v>45002</v>
      </c>
      <c r="B2566" s="40" t="s">
        <v>13739</v>
      </c>
      <c r="C2566" s="40" t="s">
        <v>8992</v>
      </c>
      <c r="D2566" s="40" t="s">
        <v>13740</v>
      </c>
      <c r="E2566" s="38">
        <v>3549875</v>
      </c>
      <c r="F2566" s="42" t="s">
        <v>8998</v>
      </c>
      <c r="G2566" s="38">
        <v>354988</v>
      </c>
      <c r="H2566" s="40" t="s">
        <v>9183</v>
      </c>
      <c r="I2566" s="40" t="s">
        <v>9184</v>
      </c>
      <c r="J2566" s="45" t="str">
        <f t="shared" si="40"/>
        <v/>
      </c>
    </row>
    <row r="2567" spans="1:10" x14ac:dyDescent="0.25">
      <c r="A2567" s="43">
        <v>45002</v>
      </c>
      <c r="B2567" s="40" t="s">
        <v>13742</v>
      </c>
      <c r="C2567" s="40" t="s">
        <v>8992</v>
      </c>
      <c r="D2567" s="40" t="s">
        <v>13743</v>
      </c>
      <c r="E2567" s="38">
        <v>441000</v>
      </c>
      <c r="F2567" s="42" t="s">
        <v>8998</v>
      </c>
      <c r="G2567" s="38">
        <v>44100</v>
      </c>
      <c r="H2567" s="40" t="s">
        <v>9206</v>
      </c>
      <c r="I2567" s="40" t="s">
        <v>9207</v>
      </c>
      <c r="J2567" s="45" t="str">
        <f t="shared" si="40"/>
        <v/>
      </c>
    </row>
    <row r="2568" spans="1:10" x14ac:dyDescent="0.25">
      <c r="A2568" s="43">
        <v>45002</v>
      </c>
      <c r="B2568" s="40" t="s">
        <v>13744</v>
      </c>
      <c r="C2568" s="40" t="s">
        <v>8992</v>
      </c>
      <c r="D2568" s="40" t="s">
        <v>13745</v>
      </c>
      <c r="E2568" s="38">
        <v>1696795</v>
      </c>
      <c r="F2568" s="42" t="s">
        <v>8998</v>
      </c>
      <c r="G2568" s="38">
        <v>169680</v>
      </c>
      <c r="H2568" s="40" t="s">
        <v>9206</v>
      </c>
      <c r="I2568" s="40" t="s">
        <v>9207</v>
      </c>
      <c r="J2568" s="45" t="str">
        <f t="shared" si="40"/>
        <v/>
      </c>
    </row>
    <row r="2569" spans="1:10" x14ac:dyDescent="0.25">
      <c r="A2569" s="43">
        <v>45002</v>
      </c>
      <c r="B2569" s="40" t="s">
        <v>13746</v>
      </c>
      <c r="C2569" s="40" t="s">
        <v>8992</v>
      </c>
      <c r="D2569" s="40" t="s">
        <v>10178</v>
      </c>
      <c r="E2569" s="38">
        <v>367155</v>
      </c>
      <c r="F2569" s="42" t="s">
        <v>8998</v>
      </c>
      <c r="G2569" s="38">
        <v>36716</v>
      </c>
      <c r="H2569" s="40" t="s">
        <v>9001</v>
      </c>
      <c r="I2569" s="40" t="s">
        <v>9002</v>
      </c>
      <c r="J2569" s="45" t="str">
        <f t="shared" si="40"/>
        <v/>
      </c>
    </row>
    <row r="2570" spans="1:10" x14ac:dyDescent="0.25">
      <c r="A2570" s="43">
        <v>45002</v>
      </c>
      <c r="B2570" s="40" t="s">
        <v>13747</v>
      </c>
      <c r="C2570" s="40" t="s">
        <v>8992</v>
      </c>
      <c r="D2570" s="40" t="s">
        <v>10647</v>
      </c>
      <c r="E2570" s="38">
        <v>553467</v>
      </c>
      <c r="F2570" s="42" t="s">
        <v>8998</v>
      </c>
      <c r="G2570" s="38">
        <v>55347</v>
      </c>
      <c r="H2570" s="40" t="s">
        <v>9001</v>
      </c>
      <c r="I2570" s="40" t="s">
        <v>9002</v>
      </c>
      <c r="J2570" s="45" t="str">
        <f t="shared" si="40"/>
        <v/>
      </c>
    </row>
    <row r="2571" spans="1:10" x14ac:dyDescent="0.25">
      <c r="A2571" s="43">
        <v>45002</v>
      </c>
      <c r="B2571" s="40" t="s">
        <v>13748</v>
      </c>
      <c r="C2571" s="40" t="s">
        <v>8992</v>
      </c>
      <c r="D2571" s="40" t="s">
        <v>9992</v>
      </c>
      <c r="E2571" s="38">
        <v>322480</v>
      </c>
      <c r="F2571" s="42" t="s">
        <v>8998</v>
      </c>
      <c r="G2571" s="38">
        <v>32248</v>
      </c>
      <c r="H2571" s="40" t="s">
        <v>9001</v>
      </c>
      <c r="I2571" s="40" t="s">
        <v>9002</v>
      </c>
      <c r="J2571" s="45" t="str">
        <f t="shared" si="40"/>
        <v/>
      </c>
    </row>
    <row r="2572" spans="1:10" x14ac:dyDescent="0.25">
      <c r="A2572" s="43">
        <v>45002</v>
      </c>
      <c r="B2572" s="40" t="s">
        <v>13749</v>
      </c>
      <c r="C2572" s="40" t="s">
        <v>8992</v>
      </c>
      <c r="D2572" s="40" t="s">
        <v>9166</v>
      </c>
      <c r="E2572" s="38">
        <v>333174</v>
      </c>
      <c r="F2572" s="42" t="s">
        <v>8998</v>
      </c>
      <c r="G2572" s="38">
        <v>33317</v>
      </c>
      <c r="H2572" s="40" t="s">
        <v>9001</v>
      </c>
      <c r="I2572" s="40" t="s">
        <v>9002</v>
      </c>
      <c r="J2572" s="45" t="str">
        <f t="shared" si="40"/>
        <v/>
      </c>
    </row>
    <row r="2573" spans="1:10" x14ac:dyDescent="0.25">
      <c r="A2573" s="43">
        <v>45002</v>
      </c>
      <c r="B2573" s="40" t="s">
        <v>13750</v>
      </c>
      <c r="C2573" s="40" t="s">
        <v>8992</v>
      </c>
      <c r="D2573" s="40" t="s">
        <v>9265</v>
      </c>
      <c r="E2573" s="38">
        <v>951239</v>
      </c>
      <c r="F2573" s="42" t="s">
        <v>8998</v>
      </c>
      <c r="G2573" s="38">
        <v>95124</v>
      </c>
      <c r="H2573" s="40" t="s">
        <v>9001</v>
      </c>
      <c r="I2573" s="40" t="s">
        <v>9002</v>
      </c>
      <c r="J2573" s="45" t="str">
        <f t="shared" si="40"/>
        <v/>
      </c>
    </row>
    <row r="2574" spans="1:10" x14ac:dyDescent="0.25">
      <c r="A2574" s="43">
        <v>45002</v>
      </c>
      <c r="B2574" s="40" t="s">
        <v>13751</v>
      </c>
      <c r="C2574" s="40" t="s">
        <v>8992</v>
      </c>
      <c r="D2574" s="40" t="s">
        <v>9985</v>
      </c>
      <c r="E2574" s="38">
        <v>618065</v>
      </c>
      <c r="F2574" s="42" t="s">
        <v>8998</v>
      </c>
      <c r="G2574" s="38">
        <v>61807</v>
      </c>
      <c r="H2574" s="40" t="s">
        <v>9001</v>
      </c>
      <c r="I2574" s="40" t="s">
        <v>9002</v>
      </c>
      <c r="J2574" s="45" t="str">
        <f t="shared" si="40"/>
        <v/>
      </c>
    </row>
    <row r="2575" spans="1:10" x14ac:dyDescent="0.25">
      <c r="A2575" s="43">
        <v>45002</v>
      </c>
      <c r="B2575" s="40" t="s">
        <v>13752</v>
      </c>
      <c r="C2575" s="40" t="s">
        <v>8992</v>
      </c>
      <c r="D2575" s="40" t="s">
        <v>13753</v>
      </c>
      <c r="E2575" s="38">
        <v>848400</v>
      </c>
      <c r="F2575" s="42" t="s">
        <v>8998</v>
      </c>
      <c r="G2575" s="38">
        <v>84840</v>
      </c>
      <c r="H2575" s="40" t="s">
        <v>9212</v>
      </c>
      <c r="I2575" s="40" t="s">
        <v>9213</v>
      </c>
      <c r="J2575" s="45" t="str">
        <f t="shared" si="40"/>
        <v/>
      </c>
    </row>
    <row r="2576" spans="1:10" x14ac:dyDescent="0.25">
      <c r="A2576" s="43">
        <v>45002</v>
      </c>
      <c r="B2576" s="40" t="s">
        <v>13754</v>
      </c>
      <c r="C2576" s="40" t="s">
        <v>8992</v>
      </c>
      <c r="D2576" s="40" t="s">
        <v>13755</v>
      </c>
      <c r="E2576" s="38">
        <v>1844890</v>
      </c>
      <c r="F2576" s="42" t="s">
        <v>8998</v>
      </c>
      <c r="G2576" s="38">
        <v>184489</v>
      </c>
      <c r="H2576" s="40" t="s">
        <v>9331</v>
      </c>
      <c r="I2576" s="40" t="s">
        <v>9332</v>
      </c>
      <c r="J2576" s="45" t="str">
        <f t="shared" si="40"/>
        <v/>
      </c>
    </row>
    <row r="2577" spans="1:10" x14ac:dyDescent="0.25">
      <c r="A2577" s="43">
        <v>45002</v>
      </c>
      <c r="B2577" s="40" t="s">
        <v>13756</v>
      </c>
      <c r="C2577" s="40" t="s">
        <v>8992</v>
      </c>
      <c r="D2577" s="40" t="s">
        <v>13757</v>
      </c>
      <c r="E2577" s="38">
        <v>3035550</v>
      </c>
      <c r="F2577" s="42" t="s">
        <v>8998</v>
      </c>
      <c r="G2577" s="38">
        <v>303555</v>
      </c>
      <c r="H2577" s="40" t="s">
        <v>9331</v>
      </c>
      <c r="I2577" s="40" t="s">
        <v>9332</v>
      </c>
      <c r="J2577" s="45" t="str">
        <f t="shared" si="40"/>
        <v/>
      </c>
    </row>
    <row r="2578" spans="1:10" x14ac:dyDescent="0.25">
      <c r="A2578" s="43">
        <v>45002</v>
      </c>
      <c r="B2578" s="40" t="s">
        <v>13758</v>
      </c>
      <c r="C2578" s="40" t="s">
        <v>8992</v>
      </c>
      <c r="D2578" s="40" t="s">
        <v>13759</v>
      </c>
      <c r="E2578" s="38">
        <v>2008029</v>
      </c>
      <c r="F2578" s="42" t="s">
        <v>8998</v>
      </c>
      <c r="G2578" s="38">
        <v>200803</v>
      </c>
      <c r="H2578" s="40" t="s">
        <v>9315</v>
      </c>
      <c r="I2578" s="40" t="s">
        <v>9316</v>
      </c>
      <c r="J2578" s="45" t="str">
        <f t="shared" si="40"/>
        <v/>
      </c>
    </row>
    <row r="2579" spans="1:10" x14ac:dyDescent="0.25">
      <c r="A2579" s="43">
        <v>45002</v>
      </c>
      <c r="B2579" s="40" t="s">
        <v>13760</v>
      </c>
      <c r="C2579" s="40" t="s">
        <v>8992</v>
      </c>
      <c r="D2579" s="40" t="s">
        <v>9376</v>
      </c>
      <c r="E2579" s="38">
        <v>340315</v>
      </c>
      <c r="F2579" s="42" t="s">
        <v>8998</v>
      </c>
      <c r="G2579" s="38">
        <v>34032</v>
      </c>
      <c r="H2579" s="40" t="s">
        <v>9001</v>
      </c>
      <c r="I2579" s="40" t="s">
        <v>9002</v>
      </c>
      <c r="J2579" s="45" t="str">
        <f t="shared" si="40"/>
        <v/>
      </c>
    </row>
    <row r="2580" spans="1:10" x14ac:dyDescent="0.25">
      <c r="A2580" s="43">
        <v>45002</v>
      </c>
      <c r="B2580" s="40" t="s">
        <v>13761</v>
      </c>
      <c r="C2580" s="40" t="s">
        <v>8992</v>
      </c>
      <c r="D2580" s="40" t="s">
        <v>10168</v>
      </c>
      <c r="E2580" s="38">
        <v>1323430</v>
      </c>
      <c r="F2580" s="42" t="s">
        <v>8998</v>
      </c>
      <c r="G2580" s="38">
        <v>132343</v>
      </c>
      <c r="H2580" s="40" t="s">
        <v>9001</v>
      </c>
      <c r="I2580" s="40" t="s">
        <v>9002</v>
      </c>
      <c r="J2580" s="45" t="str">
        <f t="shared" si="40"/>
        <v/>
      </c>
    </row>
    <row r="2581" spans="1:10" x14ac:dyDescent="0.25">
      <c r="A2581" s="43">
        <v>45002</v>
      </c>
      <c r="B2581" s="40" t="s">
        <v>13762</v>
      </c>
      <c r="C2581" s="40" t="s">
        <v>8992</v>
      </c>
      <c r="D2581" s="40" t="s">
        <v>9558</v>
      </c>
      <c r="E2581" s="38">
        <v>1844890</v>
      </c>
      <c r="F2581" s="42" t="s">
        <v>8998</v>
      </c>
      <c r="G2581" s="38">
        <v>184489</v>
      </c>
      <c r="H2581" s="40" t="s">
        <v>9558</v>
      </c>
      <c r="I2581" s="40" t="s">
        <v>9559</v>
      </c>
      <c r="J2581" s="45" t="str">
        <f t="shared" si="40"/>
        <v/>
      </c>
    </row>
    <row r="2582" spans="1:10" x14ac:dyDescent="0.25">
      <c r="A2582" s="43">
        <v>45003</v>
      </c>
      <c r="B2582" s="40" t="s">
        <v>12874</v>
      </c>
      <c r="C2582" s="40" t="s">
        <v>9443</v>
      </c>
      <c r="D2582" s="40" t="s">
        <v>13771</v>
      </c>
      <c r="E2582" s="38">
        <v>-100364</v>
      </c>
      <c r="F2582" s="42" t="s">
        <v>8998</v>
      </c>
      <c r="G2582" s="38">
        <v>-10036</v>
      </c>
      <c r="H2582" s="40" t="s">
        <v>9001</v>
      </c>
      <c r="I2582" s="40" t="s">
        <v>9002</v>
      </c>
      <c r="J2582" s="45" t="str">
        <f t="shared" si="40"/>
        <v>ht</v>
      </c>
    </row>
    <row r="2583" spans="1:10" x14ac:dyDescent="0.25">
      <c r="A2583" s="43">
        <v>45003</v>
      </c>
      <c r="B2583" s="40" t="s">
        <v>13772</v>
      </c>
      <c r="C2583" s="40" t="s">
        <v>8992</v>
      </c>
      <c r="D2583" s="40" t="s">
        <v>10074</v>
      </c>
      <c r="E2583" s="38">
        <v>844276</v>
      </c>
      <c r="F2583" s="42" t="s">
        <v>8998</v>
      </c>
      <c r="G2583" s="38">
        <v>84428</v>
      </c>
      <c r="H2583" s="40" t="s">
        <v>9001</v>
      </c>
      <c r="I2583" s="40" t="s">
        <v>9002</v>
      </c>
      <c r="J2583" s="45" t="str">
        <f t="shared" si="40"/>
        <v/>
      </c>
    </row>
    <row r="2584" spans="1:10" x14ac:dyDescent="0.25">
      <c r="A2584" s="43">
        <v>45003</v>
      </c>
      <c r="B2584" s="40" t="s">
        <v>13773</v>
      </c>
      <c r="C2584" s="40" t="s">
        <v>8992</v>
      </c>
      <c r="D2584" s="40" t="s">
        <v>10078</v>
      </c>
      <c r="E2584" s="38">
        <v>555290</v>
      </c>
      <c r="F2584" s="42" t="s">
        <v>8998</v>
      </c>
      <c r="G2584" s="38">
        <v>55529</v>
      </c>
      <c r="H2584" s="40" t="s">
        <v>9001</v>
      </c>
      <c r="I2584" s="40" t="s">
        <v>9002</v>
      </c>
      <c r="J2584" s="45" t="str">
        <f t="shared" si="40"/>
        <v/>
      </c>
    </row>
    <row r="2585" spans="1:10" x14ac:dyDescent="0.25">
      <c r="A2585" s="43">
        <v>45003</v>
      </c>
      <c r="B2585" s="40" t="s">
        <v>13774</v>
      </c>
      <c r="C2585" s="40" t="s">
        <v>8992</v>
      </c>
      <c r="D2585" s="40" t="s">
        <v>10363</v>
      </c>
      <c r="E2585" s="38">
        <v>622160</v>
      </c>
      <c r="F2585" s="42" t="s">
        <v>8998</v>
      </c>
      <c r="G2585" s="38">
        <v>62216</v>
      </c>
      <c r="H2585" s="40" t="s">
        <v>9001</v>
      </c>
      <c r="I2585" s="40" t="s">
        <v>9002</v>
      </c>
      <c r="J2585" s="45" t="str">
        <f t="shared" si="40"/>
        <v/>
      </c>
    </row>
    <row r="2586" spans="1:10" x14ac:dyDescent="0.25">
      <c r="A2586" s="43">
        <v>45003</v>
      </c>
      <c r="B2586" s="40" t="s">
        <v>13775</v>
      </c>
      <c r="C2586" s="40" t="s">
        <v>8992</v>
      </c>
      <c r="D2586" s="40" t="s">
        <v>10087</v>
      </c>
      <c r="E2586" s="38">
        <v>555290</v>
      </c>
      <c r="F2586" s="42" t="s">
        <v>8998</v>
      </c>
      <c r="G2586" s="38">
        <v>55529</v>
      </c>
      <c r="H2586" s="40" t="s">
        <v>9001</v>
      </c>
      <c r="I2586" s="40" t="s">
        <v>9002</v>
      </c>
      <c r="J2586" s="45" t="str">
        <f t="shared" si="40"/>
        <v/>
      </c>
    </row>
    <row r="2587" spans="1:10" x14ac:dyDescent="0.25">
      <c r="A2587" s="43">
        <v>45003</v>
      </c>
      <c r="B2587" s="40" t="s">
        <v>13776</v>
      </c>
      <c r="C2587" s="40" t="s">
        <v>8992</v>
      </c>
      <c r="D2587" s="40" t="s">
        <v>10691</v>
      </c>
      <c r="E2587" s="38">
        <v>1732740</v>
      </c>
      <c r="F2587" s="42" t="s">
        <v>8998</v>
      </c>
      <c r="G2587" s="38">
        <v>173274</v>
      </c>
      <c r="H2587" s="40" t="s">
        <v>9183</v>
      </c>
      <c r="I2587" s="40" t="s">
        <v>9184</v>
      </c>
      <c r="J2587" s="45" t="str">
        <f t="shared" si="40"/>
        <v/>
      </c>
    </row>
    <row r="2588" spans="1:10" x14ac:dyDescent="0.25">
      <c r="A2588" s="43">
        <v>45003</v>
      </c>
      <c r="B2588" s="40" t="s">
        <v>13777</v>
      </c>
      <c r="C2588" s="40" t="s">
        <v>8992</v>
      </c>
      <c r="D2588" s="40" t="s">
        <v>10038</v>
      </c>
      <c r="E2588" s="38">
        <v>734310</v>
      </c>
      <c r="F2588" s="42" t="s">
        <v>8998</v>
      </c>
      <c r="G2588" s="38">
        <v>73431</v>
      </c>
      <c r="H2588" s="40" t="s">
        <v>9001</v>
      </c>
      <c r="I2588" s="40" t="s">
        <v>9002</v>
      </c>
      <c r="J2588" s="45" t="str">
        <f t="shared" si="40"/>
        <v/>
      </c>
    </row>
    <row r="2589" spans="1:10" x14ac:dyDescent="0.25">
      <c r="A2589" s="43">
        <v>45003</v>
      </c>
      <c r="B2589" s="40" t="s">
        <v>13778</v>
      </c>
      <c r="C2589" s="40" t="s">
        <v>8992</v>
      </c>
      <c r="D2589" s="40" t="s">
        <v>10040</v>
      </c>
      <c r="E2589" s="38">
        <v>846240</v>
      </c>
      <c r="F2589" s="42" t="s">
        <v>8998</v>
      </c>
      <c r="G2589" s="38">
        <v>84624</v>
      </c>
      <c r="H2589" s="40" t="s">
        <v>9001</v>
      </c>
      <c r="I2589" s="40" t="s">
        <v>9002</v>
      </c>
      <c r="J2589" s="45" t="str">
        <f t="shared" si="40"/>
        <v/>
      </c>
    </row>
    <row r="2590" spans="1:10" x14ac:dyDescent="0.25">
      <c r="A2590" s="43">
        <v>45003</v>
      </c>
      <c r="B2590" s="40" t="s">
        <v>13779</v>
      </c>
      <c r="C2590" s="40" t="s">
        <v>8992</v>
      </c>
      <c r="D2590" s="40" t="s">
        <v>10031</v>
      </c>
      <c r="E2590" s="38">
        <v>1844890</v>
      </c>
      <c r="F2590" s="42" t="s">
        <v>8998</v>
      </c>
      <c r="G2590" s="38">
        <v>184489</v>
      </c>
      <c r="H2590" s="40" t="s">
        <v>10031</v>
      </c>
      <c r="I2590" s="40" t="s">
        <v>10032</v>
      </c>
      <c r="J2590" s="45" t="str">
        <f t="shared" si="40"/>
        <v/>
      </c>
    </row>
    <row r="2591" spans="1:10" x14ac:dyDescent="0.25">
      <c r="A2591" s="43">
        <v>45003</v>
      </c>
      <c r="B2591" s="40" t="s">
        <v>13781</v>
      </c>
      <c r="C2591" s="40" t="s">
        <v>8992</v>
      </c>
      <c r="D2591" s="40" t="s">
        <v>9751</v>
      </c>
      <c r="E2591" s="38">
        <v>2882928</v>
      </c>
      <c r="F2591" s="42" t="s">
        <v>8998</v>
      </c>
      <c r="G2591" s="38">
        <v>288293</v>
      </c>
      <c r="H2591" s="40" t="s">
        <v>9751</v>
      </c>
      <c r="I2591" s="40" t="s">
        <v>9752</v>
      </c>
      <c r="J2591" s="45" t="str">
        <f t="shared" si="40"/>
        <v/>
      </c>
    </row>
    <row r="2592" spans="1:10" x14ac:dyDescent="0.25">
      <c r="A2592" s="43">
        <v>45003</v>
      </c>
      <c r="B2592" s="40" t="s">
        <v>13782</v>
      </c>
      <c r="C2592" s="40" t="s">
        <v>8992</v>
      </c>
      <c r="D2592" s="40" t="s">
        <v>12684</v>
      </c>
      <c r="E2592" s="38">
        <v>502152</v>
      </c>
      <c r="F2592" s="42" t="s">
        <v>8998</v>
      </c>
      <c r="G2592" s="38">
        <v>50215</v>
      </c>
      <c r="H2592" s="40" t="s">
        <v>9001</v>
      </c>
      <c r="I2592" s="40" t="s">
        <v>9002</v>
      </c>
      <c r="J2592" s="45" t="str">
        <f t="shared" si="40"/>
        <v/>
      </c>
    </row>
    <row r="2593" spans="1:10" x14ac:dyDescent="0.25">
      <c r="A2593" s="43">
        <v>45003</v>
      </c>
      <c r="B2593" s="40" t="s">
        <v>13783</v>
      </c>
      <c r="C2593" s="40" t="s">
        <v>8992</v>
      </c>
      <c r="D2593" s="40" t="s">
        <v>9856</v>
      </c>
      <c r="E2593" s="38">
        <v>367155</v>
      </c>
      <c r="F2593" s="42" t="s">
        <v>8998</v>
      </c>
      <c r="G2593" s="38">
        <v>36716</v>
      </c>
      <c r="H2593" s="40" t="s">
        <v>9001</v>
      </c>
      <c r="I2593" s="40" t="s">
        <v>9002</v>
      </c>
      <c r="J2593" s="45" t="str">
        <f t="shared" si="40"/>
        <v/>
      </c>
    </row>
    <row r="2594" spans="1:10" x14ac:dyDescent="0.25">
      <c r="A2594" s="43">
        <v>45003</v>
      </c>
      <c r="B2594" s="40" t="s">
        <v>13784</v>
      </c>
      <c r="C2594" s="40" t="s">
        <v>8992</v>
      </c>
      <c r="D2594" s="40" t="s">
        <v>12941</v>
      </c>
      <c r="E2594" s="38">
        <v>704013</v>
      </c>
      <c r="F2594" s="42" t="s">
        <v>8998</v>
      </c>
      <c r="G2594" s="38">
        <v>70401</v>
      </c>
      <c r="H2594" s="40" t="s">
        <v>9001</v>
      </c>
      <c r="I2594" s="40" t="s">
        <v>9002</v>
      </c>
      <c r="J2594" s="45" t="str">
        <f t="shared" si="40"/>
        <v/>
      </c>
    </row>
    <row r="2595" spans="1:10" x14ac:dyDescent="0.25">
      <c r="A2595" s="43">
        <v>45003</v>
      </c>
      <c r="B2595" s="40" t="s">
        <v>13785</v>
      </c>
      <c r="C2595" s="40" t="s">
        <v>8992</v>
      </c>
      <c r="D2595" s="40" t="s">
        <v>9725</v>
      </c>
      <c r="E2595" s="38">
        <v>979561</v>
      </c>
      <c r="F2595" s="42" t="s">
        <v>8998</v>
      </c>
      <c r="G2595" s="38">
        <v>97956</v>
      </c>
      <c r="H2595" s="40" t="s">
        <v>9725</v>
      </c>
      <c r="I2595" s="40" t="s">
        <v>9726</v>
      </c>
      <c r="J2595" s="45" t="str">
        <f t="shared" si="40"/>
        <v/>
      </c>
    </row>
    <row r="2596" spans="1:10" x14ac:dyDescent="0.25">
      <c r="A2596" s="43">
        <v>45003</v>
      </c>
      <c r="B2596" s="40" t="s">
        <v>13786</v>
      </c>
      <c r="C2596" s="40" t="s">
        <v>8992</v>
      </c>
      <c r="D2596" s="40" t="s">
        <v>9091</v>
      </c>
      <c r="E2596" s="38">
        <v>2346710</v>
      </c>
      <c r="F2596" s="42" t="s">
        <v>8998</v>
      </c>
      <c r="G2596" s="38">
        <v>234671</v>
      </c>
      <c r="H2596" s="40" t="s">
        <v>9091</v>
      </c>
      <c r="I2596" s="40" t="s">
        <v>9092</v>
      </c>
      <c r="J2596" s="45" t="str">
        <f t="shared" si="40"/>
        <v/>
      </c>
    </row>
    <row r="2597" spans="1:10" x14ac:dyDescent="0.25">
      <c r="A2597" s="43">
        <v>45003</v>
      </c>
      <c r="B2597" s="40" t="s">
        <v>13787</v>
      </c>
      <c r="C2597" s="40" t="s">
        <v>8992</v>
      </c>
      <c r="D2597" s="40" t="s">
        <v>9394</v>
      </c>
      <c r="E2597" s="38">
        <v>1476810</v>
      </c>
      <c r="F2597" s="42" t="s">
        <v>8998</v>
      </c>
      <c r="G2597" s="38">
        <v>147681</v>
      </c>
      <c r="H2597" s="40" t="s">
        <v>9394</v>
      </c>
      <c r="I2597" s="40" t="s">
        <v>9395</v>
      </c>
      <c r="J2597" s="45" t="str">
        <f t="shared" si="40"/>
        <v/>
      </c>
    </row>
    <row r="2598" spans="1:10" x14ac:dyDescent="0.25">
      <c r="A2598" s="43">
        <v>45003</v>
      </c>
      <c r="B2598" s="40" t="s">
        <v>13788</v>
      </c>
      <c r="C2598" s="40" t="s">
        <v>8992</v>
      </c>
      <c r="D2598" s="40" t="s">
        <v>10026</v>
      </c>
      <c r="E2598" s="38">
        <v>806200</v>
      </c>
      <c r="F2598" s="42" t="s">
        <v>8998</v>
      </c>
      <c r="G2598" s="38">
        <v>80620</v>
      </c>
      <c r="H2598" s="40" t="s">
        <v>9001</v>
      </c>
      <c r="I2598" s="40" t="s">
        <v>9002</v>
      </c>
      <c r="J2598" s="45" t="str">
        <f t="shared" si="40"/>
        <v/>
      </c>
    </row>
    <row r="2599" spans="1:10" x14ac:dyDescent="0.25">
      <c r="A2599" s="43">
        <v>45003</v>
      </c>
      <c r="B2599" s="40" t="s">
        <v>13789</v>
      </c>
      <c r="C2599" s="40" t="s">
        <v>8992</v>
      </c>
      <c r="D2599" s="40" t="s">
        <v>11397</v>
      </c>
      <c r="E2599" s="38">
        <v>951239</v>
      </c>
      <c r="F2599" s="42" t="s">
        <v>8998</v>
      </c>
      <c r="G2599" s="38">
        <v>95124</v>
      </c>
      <c r="H2599" s="40" t="s">
        <v>9001</v>
      </c>
      <c r="I2599" s="40" t="s">
        <v>9002</v>
      </c>
      <c r="J2599" s="45" t="str">
        <f t="shared" si="40"/>
        <v/>
      </c>
    </row>
    <row r="2600" spans="1:10" x14ac:dyDescent="0.25">
      <c r="A2600" s="43">
        <v>45003</v>
      </c>
      <c r="B2600" s="40" t="s">
        <v>13790</v>
      </c>
      <c r="C2600" s="40" t="s">
        <v>8992</v>
      </c>
      <c r="D2600" s="40" t="s">
        <v>10020</v>
      </c>
      <c r="E2600" s="38">
        <v>704013</v>
      </c>
      <c r="F2600" s="42" t="s">
        <v>8998</v>
      </c>
      <c r="G2600" s="38">
        <v>70401</v>
      </c>
      <c r="H2600" s="40" t="s">
        <v>9001</v>
      </c>
      <c r="I2600" s="40" t="s">
        <v>9002</v>
      </c>
      <c r="J2600" s="45" t="str">
        <f t="shared" si="40"/>
        <v/>
      </c>
    </row>
    <row r="2601" spans="1:10" x14ac:dyDescent="0.25">
      <c r="A2601" s="43">
        <v>45003</v>
      </c>
      <c r="B2601" s="40" t="s">
        <v>13791</v>
      </c>
      <c r="C2601" s="40" t="s">
        <v>8992</v>
      </c>
      <c r="D2601" s="40" t="s">
        <v>9278</v>
      </c>
      <c r="E2601" s="38">
        <v>1477735</v>
      </c>
      <c r="F2601" s="42" t="s">
        <v>8998</v>
      </c>
      <c r="G2601" s="38">
        <v>147774</v>
      </c>
      <c r="H2601" s="40" t="s">
        <v>9278</v>
      </c>
      <c r="I2601" s="40" t="s">
        <v>9279</v>
      </c>
      <c r="J2601" s="45" t="str">
        <f t="shared" si="40"/>
        <v/>
      </c>
    </row>
    <row r="2602" spans="1:10" x14ac:dyDescent="0.25">
      <c r="A2602" s="43">
        <v>45003</v>
      </c>
      <c r="B2602" s="40" t="s">
        <v>13792</v>
      </c>
      <c r="C2602" s="40" t="s">
        <v>8992</v>
      </c>
      <c r="D2602" s="40" t="s">
        <v>9141</v>
      </c>
      <c r="E2602" s="38">
        <v>1848985</v>
      </c>
      <c r="F2602" s="42" t="s">
        <v>8998</v>
      </c>
      <c r="G2602" s="38">
        <v>184899</v>
      </c>
      <c r="H2602" s="40" t="s">
        <v>9141</v>
      </c>
      <c r="I2602" s="40" t="s">
        <v>9142</v>
      </c>
      <c r="J2602" s="45" t="str">
        <f t="shared" si="40"/>
        <v/>
      </c>
    </row>
    <row r="2603" spans="1:10" x14ac:dyDescent="0.25">
      <c r="A2603" s="43">
        <v>45003</v>
      </c>
      <c r="B2603" s="40" t="s">
        <v>13793</v>
      </c>
      <c r="C2603" s="40" t="s">
        <v>8992</v>
      </c>
      <c r="D2603" s="40" t="s">
        <v>13794</v>
      </c>
      <c r="E2603" s="38">
        <v>704013</v>
      </c>
      <c r="F2603" s="42" t="s">
        <v>8998</v>
      </c>
      <c r="G2603" s="38">
        <v>70401</v>
      </c>
      <c r="H2603" s="40" t="s">
        <v>9001</v>
      </c>
      <c r="I2603" s="40" t="s">
        <v>9002</v>
      </c>
      <c r="J2603" s="45" t="str">
        <f t="shared" si="40"/>
        <v/>
      </c>
    </row>
    <row r="2604" spans="1:10" x14ac:dyDescent="0.25">
      <c r="A2604" s="43">
        <v>45003</v>
      </c>
      <c r="B2604" s="40" t="s">
        <v>13795</v>
      </c>
      <c r="C2604" s="40" t="s">
        <v>8992</v>
      </c>
      <c r="D2604" s="40" t="s">
        <v>9212</v>
      </c>
      <c r="E2604" s="38">
        <v>2136810</v>
      </c>
      <c r="F2604" s="42" t="s">
        <v>8998</v>
      </c>
      <c r="G2604" s="38">
        <v>213681</v>
      </c>
      <c r="H2604" s="40" t="s">
        <v>9212</v>
      </c>
      <c r="I2604" s="40" t="s">
        <v>9213</v>
      </c>
      <c r="J2604" s="45" t="str">
        <f t="shared" si="40"/>
        <v/>
      </c>
    </row>
    <row r="2605" spans="1:10" x14ac:dyDescent="0.25">
      <c r="A2605" s="43">
        <v>45003</v>
      </c>
      <c r="B2605" s="40" t="s">
        <v>13796</v>
      </c>
      <c r="C2605" s="40" t="s">
        <v>8992</v>
      </c>
      <c r="D2605" s="40" t="s">
        <v>13797</v>
      </c>
      <c r="E2605" s="38">
        <v>1110580</v>
      </c>
      <c r="F2605" s="42" t="s">
        <v>8998</v>
      </c>
      <c r="G2605" s="38">
        <v>111058</v>
      </c>
      <c r="H2605" s="40" t="s">
        <v>9635</v>
      </c>
      <c r="I2605" s="40" t="s">
        <v>9636</v>
      </c>
      <c r="J2605" s="45" t="str">
        <f t="shared" si="40"/>
        <v/>
      </c>
    </row>
    <row r="2606" spans="1:10" x14ac:dyDescent="0.25">
      <c r="A2606" s="43">
        <v>45003</v>
      </c>
      <c r="B2606" s="40" t="s">
        <v>13798</v>
      </c>
      <c r="C2606" s="40" t="s">
        <v>8992</v>
      </c>
      <c r="D2606" s="40" t="s">
        <v>13799</v>
      </c>
      <c r="E2606" s="38">
        <v>3035550</v>
      </c>
      <c r="F2606" s="42" t="s">
        <v>8998</v>
      </c>
      <c r="G2606" s="38">
        <v>303555</v>
      </c>
      <c r="H2606" s="40" t="s">
        <v>9635</v>
      </c>
      <c r="I2606" s="40" t="s">
        <v>9636</v>
      </c>
      <c r="J2606" s="45" t="str">
        <f t="shared" si="40"/>
        <v/>
      </c>
    </row>
    <row r="2607" spans="1:10" x14ac:dyDescent="0.25">
      <c r="A2607" s="43">
        <v>45003</v>
      </c>
      <c r="B2607" s="40" t="s">
        <v>13800</v>
      </c>
      <c r="C2607" s="40" t="s">
        <v>8992</v>
      </c>
      <c r="D2607" s="40" t="s">
        <v>13801</v>
      </c>
      <c r="E2607" s="38">
        <v>1884930</v>
      </c>
      <c r="F2607" s="42" t="s">
        <v>8998</v>
      </c>
      <c r="G2607" s="38">
        <v>188493</v>
      </c>
      <c r="H2607" s="40" t="s">
        <v>10308</v>
      </c>
      <c r="I2607" s="40" t="s">
        <v>10309</v>
      </c>
      <c r="J2607" s="45" t="str">
        <f t="shared" si="40"/>
        <v/>
      </c>
    </row>
    <row r="2608" spans="1:10" x14ac:dyDescent="0.25">
      <c r="A2608" s="43">
        <v>45003</v>
      </c>
      <c r="B2608" s="40" t="s">
        <v>13802</v>
      </c>
      <c r="C2608" s="40" t="s">
        <v>8992</v>
      </c>
      <c r="D2608" s="40" t="s">
        <v>13803</v>
      </c>
      <c r="E2608" s="38">
        <v>1974288</v>
      </c>
      <c r="F2608" s="42" t="s">
        <v>8998</v>
      </c>
      <c r="G2608" s="38">
        <v>197429</v>
      </c>
      <c r="H2608" s="40" t="s">
        <v>9116</v>
      </c>
      <c r="I2608" s="40" t="s">
        <v>9117</v>
      </c>
      <c r="J2608" s="45" t="str">
        <f t="shared" si="40"/>
        <v/>
      </c>
    </row>
    <row r="2609" spans="1:10" x14ac:dyDescent="0.25">
      <c r="A2609" s="43">
        <v>45003</v>
      </c>
      <c r="B2609" s="40" t="s">
        <v>13804</v>
      </c>
      <c r="C2609" s="40" t="s">
        <v>8992</v>
      </c>
      <c r="D2609" s="40" t="s">
        <v>13805</v>
      </c>
      <c r="E2609" s="38">
        <v>848400</v>
      </c>
      <c r="F2609" s="42" t="s">
        <v>8998</v>
      </c>
      <c r="G2609" s="38">
        <v>84840</v>
      </c>
      <c r="H2609" s="40" t="s">
        <v>10308</v>
      </c>
      <c r="I2609" s="40" t="s">
        <v>10309</v>
      </c>
      <c r="J2609" s="45" t="str">
        <f t="shared" si="40"/>
        <v/>
      </c>
    </row>
    <row r="2610" spans="1:10" x14ac:dyDescent="0.25">
      <c r="A2610" s="43">
        <v>45005</v>
      </c>
      <c r="B2610" s="40" t="s">
        <v>9389</v>
      </c>
      <c r="C2610" s="40" t="s">
        <v>13806</v>
      </c>
      <c r="D2610" s="40" t="s">
        <v>8994</v>
      </c>
      <c r="E2610" s="38">
        <v>-46000</v>
      </c>
      <c r="F2610" s="42" t="s">
        <v>9114</v>
      </c>
      <c r="G2610" s="38">
        <v>-3680</v>
      </c>
      <c r="H2610" s="40" t="s">
        <v>9625</v>
      </c>
      <c r="I2610" s="40" t="s">
        <v>9626</v>
      </c>
      <c r="J2610" s="45" t="str">
        <f t="shared" si="40"/>
        <v>ht</v>
      </c>
    </row>
    <row r="2611" spans="1:10" x14ac:dyDescent="0.25">
      <c r="A2611" s="43">
        <v>45005</v>
      </c>
      <c r="B2611" s="40" t="s">
        <v>9390</v>
      </c>
      <c r="C2611" s="40" t="s">
        <v>13806</v>
      </c>
      <c r="D2611" s="40" t="s">
        <v>8994</v>
      </c>
      <c r="E2611" s="38">
        <v>-534498</v>
      </c>
      <c r="F2611" s="42" t="s">
        <v>8998</v>
      </c>
      <c r="G2611" s="38">
        <v>-53450</v>
      </c>
      <c r="H2611" s="40" t="s">
        <v>9625</v>
      </c>
      <c r="I2611" s="40" t="s">
        <v>9626</v>
      </c>
      <c r="J2611" s="45" t="str">
        <f t="shared" si="40"/>
        <v>ht</v>
      </c>
    </row>
    <row r="2612" spans="1:10" x14ac:dyDescent="0.25">
      <c r="A2612" s="43">
        <v>45005</v>
      </c>
      <c r="B2612" s="40" t="s">
        <v>9623</v>
      </c>
      <c r="C2612" s="40" t="s">
        <v>10720</v>
      </c>
      <c r="D2612" s="40" t="s">
        <v>13807</v>
      </c>
      <c r="E2612" s="38">
        <v>-595330</v>
      </c>
      <c r="F2612" s="42" t="s">
        <v>8998</v>
      </c>
      <c r="G2612" s="38">
        <v>-59533</v>
      </c>
      <c r="H2612" s="40" t="s">
        <v>9619</v>
      </c>
      <c r="I2612" s="40" t="s">
        <v>9620</v>
      </c>
      <c r="J2612" s="45" t="str">
        <f t="shared" si="40"/>
        <v>ht</v>
      </c>
    </row>
    <row r="2613" spans="1:10" x14ac:dyDescent="0.25">
      <c r="A2613" s="43">
        <v>45005</v>
      </c>
      <c r="B2613" s="40" t="s">
        <v>9890</v>
      </c>
      <c r="C2613" s="40" t="s">
        <v>9441</v>
      </c>
      <c r="D2613" s="40" t="s">
        <v>13808</v>
      </c>
      <c r="E2613" s="38">
        <v>-673235</v>
      </c>
      <c r="F2613" s="42" t="s">
        <v>8998</v>
      </c>
      <c r="G2613" s="38">
        <v>-67324</v>
      </c>
      <c r="H2613" s="40" t="s">
        <v>9034</v>
      </c>
      <c r="I2613" s="40" t="s">
        <v>9035</v>
      </c>
      <c r="J2613" s="45" t="str">
        <f t="shared" si="40"/>
        <v>ht</v>
      </c>
    </row>
    <row r="2614" spans="1:10" x14ac:dyDescent="0.25">
      <c r="A2614" s="43">
        <v>45005</v>
      </c>
      <c r="B2614" s="40" t="s">
        <v>9892</v>
      </c>
      <c r="C2614" s="40" t="s">
        <v>9441</v>
      </c>
      <c r="D2614" s="40" t="s">
        <v>13808</v>
      </c>
      <c r="E2614" s="38">
        <v>-222116</v>
      </c>
      <c r="F2614" s="42" t="s">
        <v>8998</v>
      </c>
      <c r="G2614" s="38">
        <v>-22212</v>
      </c>
      <c r="H2614" s="40" t="s">
        <v>9034</v>
      </c>
      <c r="I2614" s="40" t="s">
        <v>9035</v>
      </c>
      <c r="J2614" s="45" t="str">
        <f t="shared" si="40"/>
        <v>ht</v>
      </c>
    </row>
    <row r="2615" spans="1:10" x14ac:dyDescent="0.25">
      <c r="A2615" s="43">
        <v>45005</v>
      </c>
      <c r="B2615" s="40" t="s">
        <v>10574</v>
      </c>
      <c r="C2615" s="40" t="s">
        <v>10562</v>
      </c>
      <c r="D2615" s="40" t="s">
        <v>13809</v>
      </c>
      <c r="E2615" s="38">
        <v>-933142</v>
      </c>
      <c r="F2615" s="42" t="s">
        <v>8998</v>
      </c>
      <c r="G2615" s="38">
        <v>-93314</v>
      </c>
      <c r="H2615" s="40" t="s">
        <v>9284</v>
      </c>
      <c r="I2615" s="40" t="s">
        <v>9285</v>
      </c>
      <c r="J2615" s="45" t="str">
        <f t="shared" si="40"/>
        <v>ht</v>
      </c>
    </row>
    <row r="2616" spans="1:10" x14ac:dyDescent="0.25">
      <c r="A2616" s="43">
        <v>45005</v>
      </c>
      <c r="B2616" s="40" t="s">
        <v>12875</v>
      </c>
      <c r="C2616" s="40" t="s">
        <v>9443</v>
      </c>
      <c r="D2616" s="40" t="s">
        <v>13810</v>
      </c>
      <c r="E2616" s="38">
        <v>-73431</v>
      </c>
      <c r="F2616" s="42" t="s">
        <v>8998</v>
      </c>
      <c r="G2616" s="38">
        <v>-7343</v>
      </c>
      <c r="H2616" s="40" t="s">
        <v>9001</v>
      </c>
      <c r="I2616" s="40" t="s">
        <v>9002</v>
      </c>
      <c r="J2616" s="45" t="str">
        <f t="shared" si="40"/>
        <v>ht</v>
      </c>
    </row>
    <row r="2617" spans="1:10" x14ac:dyDescent="0.25">
      <c r="A2617" s="43">
        <v>45005</v>
      </c>
      <c r="B2617" s="40" t="s">
        <v>13811</v>
      </c>
      <c r="C2617" s="40" t="s">
        <v>8992</v>
      </c>
      <c r="D2617" s="40" t="s">
        <v>13440</v>
      </c>
      <c r="E2617" s="38">
        <v>775583</v>
      </c>
      <c r="F2617" s="42" t="s">
        <v>8998</v>
      </c>
      <c r="G2617" s="38">
        <v>77558</v>
      </c>
      <c r="H2617" s="40" t="s">
        <v>9001</v>
      </c>
      <c r="I2617" s="40" t="s">
        <v>9002</v>
      </c>
      <c r="J2617" s="45" t="str">
        <f t="shared" si="40"/>
        <v/>
      </c>
    </row>
    <row r="2618" spans="1:10" x14ac:dyDescent="0.25">
      <c r="A2618" s="43">
        <v>45005</v>
      </c>
      <c r="B2618" s="40" t="s">
        <v>13812</v>
      </c>
      <c r="C2618" s="40" t="s">
        <v>8992</v>
      </c>
      <c r="D2618" s="40" t="s">
        <v>13813</v>
      </c>
      <c r="E2618" s="38">
        <v>1756134</v>
      </c>
      <c r="F2618" s="42" t="s">
        <v>8998</v>
      </c>
      <c r="G2618" s="38">
        <v>175613</v>
      </c>
      <c r="H2618" s="40" t="s">
        <v>9078</v>
      </c>
      <c r="I2618" s="40" t="s">
        <v>9079</v>
      </c>
      <c r="J2618" s="45" t="str">
        <f t="shared" si="40"/>
        <v/>
      </c>
    </row>
    <row r="2619" spans="1:10" x14ac:dyDescent="0.25">
      <c r="A2619" s="43">
        <v>45005</v>
      </c>
      <c r="B2619" s="40" t="s">
        <v>13814</v>
      </c>
      <c r="C2619" s="40" t="s">
        <v>8992</v>
      </c>
      <c r="D2619" s="40" t="s">
        <v>9077</v>
      </c>
      <c r="E2619" s="38">
        <v>2244934</v>
      </c>
      <c r="F2619" s="42" t="s">
        <v>8998</v>
      </c>
      <c r="G2619" s="38">
        <v>224493</v>
      </c>
      <c r="H2619" s="40" t="s">
        <v>9078</v>
      </c>
      <c r="I2619" s="40" t="s">
        <v>9079</v>
      </c>
      <c r="J2619" s="45" t="str">
        <f t="shared" si="40"/>
        <v/>
      </c>
    </row>
    <row r="2620" spans="1:10" x14ac:dyDescent="0.25">
      <c r="A2620" s="43">
        <v>45005</v>
      </c>
      <c r="B2620" s="40" t="s">
        <v>13815</v>
      </c>
      <c r="C2620" s="40" t="s">
        <v>8992</v>
      </c>
      <c r="D2620" s="40" t="s">
        <v>10135</v>
      </c>
      <c r="E2620" s="38">
        <v>1025032</v>
      </c>
      <c r="F2620" s="42" t="s">
        <v>8998</v>
      </c>
      <c r="G2620" s="38">
        <v>102503</v>
      </c>
      <c r="H2620" s="40" t="s">
        <v>9001</v>
      </c>
      <c r="I2620" s="40" t="s">
        <v>9002</v>
      </c>
      <c r="J2620" s="45" t="str">
        <f t="shared" si="40"/>
        <v/>
      </c>
    </row>
    <row r="2621" spans="1:10" x14ac:dyDescent="0.25">
      <c r="A2621" s="43">
        <v>45005</v>
      </c>
      <c r="B2621" s="40" t="s">
        <v>13816</v>
      </c>
      <c r="C2621" s="40" t="s">
        <v>8992</v>
      </c>
      <c r="D2621" s="40" t="s">
        <v>10685</v>
      </c>
      <c r="E2621" s="38">
        <v>553467</v>
      </c>
      <c r="F2621" s="42" t="s">
        <v>8998</v>
      </c>
      <c r="G2621" s="38">
        <v>55347</v>
      </c>
      <c r="H2621" s="40" t="s">
        <v>9001</v>
      </c>
      <c r="I2621" s="40" t="s">
        <v>9002</v>
      </c>
      <c r="J2621" s="45" t="str">
        <f t="shared" si="40"/>
        <v/>
      </c>
    </row>
    <row r="2622" spans="1:10" x14ac:dyDescent="0.25">
      <c r="A2622" s="43">
        <v>45005</v>
      </c>
      <c r="B2622" s="40" t="s">
        <v>13817</v>
      </c>
      <c r="C2622" s="40" t="s">
        <v>8992</v>
      </c>
      <c r="D2622" s="40" t="s">
        <v>9370</v>
      </c>
      <c r="E2622" s="38">
        <v>435600</v>
      </c>
      <c r="F2622" s="42" t="s">
        <v>8998</v>
      </c>
      <c r="G2622" s="38">
        <v>43560</v>
      </c>
      <c r="H2622" s="40" t="s">
        <v>9001</v>
      </c>
      <c r="I2622" s="40" t="s">
        <v>9002</v>
      </c>
      <c r="J2622" s="45" t="str">
        <f t="shared" si="40"/>
        <v/>
      </c>
    </row>
    <row r="2623" spans="1:10" x14ac:dyDescent="0.25">
      <c r="A2623" s="43">
        <v>45005</v>
      </c>
      <c r="B2623" s="40" t="s">
        <v>13818</v>
      </c>
      <c r="C2623" s="40" t="s">
        <v>8992</v>
      </c>
      <c r="D2623" s="40" t="s">
        <v>9368</v>
      </c>
      <c r="E2623" s="38">
        <v>555924</v>
      </c>
      <c r="F2623" s="42" t="s">
        <v>8998</v>
      </c>
      <c r="G2623" s="38">
        <v>55592</v>
      </c>
      <c r="H2623" s="40" t="s">
        <v>9001</v>
      </c>
      <c r="I2623" s="40" t="s">
        <v>9002</v>
      </c>
      <c r="J2623" s="45" t="str">
        <f t="shared" si="40"/>
        <v/>
      </c>
    </row>
    <row r="2624" spans="1:10" x14ac:dyDescent="0.25">
      <c r="A2624" s="43">
        <v>45005</v>
      </c>
      <c r="B2624" s="40" t="s">
        <v>13819</v>
      </c>
      <c r="C2624" s="40" t="s">
        <v>8992</v>
      </c>
      <c r="D2624" s="40" t="s">
        <v>13820</v>
      </c>
      <c r="E2624" s="38">
        <v>1612400</v>
      </c>
      <c r="F2624" s="42" t="s">
        <v>8998</v>
      </c>
      <c r="G2624" s="38">
        <v>161240</v>
      </c>
      <c r="H2624" s="40" t="s">
        <v>9394</v>
      </c>
      <c r="I2624" s="40" t="s">
        <v>9395</v>
      </c>
      <c r="J2624" s="45" t="str">
        <f t="shared" si="40"/>
        <v/>
      </c>
    </row>
    <row r="2625" spans="1:10" x14ac:dyDescent="0.25">
      <c r="A2625" s="43">
        <v>45005</v>
      </c>
      <c r="B2625" s="40" t="s">
        <v>13821</v>
      </c>
      <c r="C2625" s="40" t="s">
        <v>8992</v>
      </c>
      <c r="D2625" s="40" t="s">
        <v>9217</v>
      </c>
      <c r="E2625" s="38">
        <v>1404373</v>
      </c>
      <c r="F2625" s="42" t="s">
        <v>8998</v>
      </c>
      <c r="G2625" s="38">
        <v>140437</v>
      </c>
      <c r="H2625" s="40" t="s">
        <v>9001</v>
      </c>
      <c r="I2625" s="40" t="s">
        <v>9002</v>
      </c>
      <c r="J2625" s="45" t="str">
        <f t="shared" si="40"/>
        <v/>
      </c>
    </row>
    <row r="2626" spans="1:10" x14ac:dyDescent="0.25">
      <c r="A2626" s="43">
        <v>45005</v>
      </c>
      <c r="B2626" s="40" t="s">
        <v>13822</v>
      </c>
      <c r="C2626" s="40" t="s">
        <v>8992</v>
      </c>
      <c r="D2626" s="40" t="s">
        <v>13823</v>
      </c>
      <c r="E2626" s="38">
        <v>1303906</v>
      </c>
      <c r="F2626" s="42" t="s">
        <v>8998</v>
      </c>
      <c r="G2626" s="38">
        <v>130391</v>
      </c>
      <c r="H2626" s="40" t="s">
        <v>9159</v>
      </c>
      <c r="I2626" s="40" t="s">
        <v>9160</v>
      </c>
      <c r="J2626" s="45" t="str">
        <f t="shared" si="40"/>
        <v/>
      </c>
    </row>
    <row r="2627" spans="1:10" x14ac:dyDescent="0.25">
      <c r="A2627" s="43">
        <v>45005</v>
      </c>
      <c r="B2627" s="40" t="s">
        <v>13824</v>
      </c>
      <c r="C2627" s="40" t="s">
        <v>8992</v>
      </c>
      <c r="D2627" s="40" t="s">
        <v>13825</v>
      </c>
      <c r="E2627" s="38">
        <v>1871789</v>
      </c>
      <c r="F2627" s="42" t="s">
        <v>8998</v>
      </c>
      <c r="G2627" s="38">
        <v>187179</v>
      </c>
      <c r="H2627" s="40" t="s">
        <v>9159</v>
      </c>
      <c r="I2627" s="40" t="s">
        <v>9160</v>
      </c>
      <c r="J2627" s="45" t="str">
        <f t="shared" si="40"/>
        <v/>
      </c>
    </row>
    <row r="2628" spans="1:10" x14ac:dyDescent="0.25">
      <c r="A2628" s="43">
        <v>45005</v>
      </c>
      <c r="B2628" s="40" t="s">
        <v>13826</v>
      </c>
      <c r="C2628" s="40" t="s">
        <v>8992</v>
      </c>
      <c r="D2628" s="40" t="s">
        <v>9077</v>
      </c>
      <c r="E2628" s="38">
        <v>424200</v>
      </c>
      <c r="F2628" s="42" t="s">
        <v>8998</v>
      </c>
      <c r="G2628" s="38">
        <v>42420</v>
      </c>
      <c r="H2628" s="40" t="s">
        <v>9078</v>
      </c>
      <c r="I2628" s="40" t="s">
        <v>9079</v>
      </c>
      <c r="J2628" s="45" t="str">
        <f t="shared" si="40"/>
        <v/>
      </c>
    </row>
    <row r="2629" spans="1:10" x14ac:dyDescent="0.25">
      <c r="A2629" s="43">
        <v>45005</v>
      </c>
      <c r="B2629" s="40" t="s">
        <v>13828</v>
      </c>
      <c r="C2629" s="40" t="s">
        <v>8992</v>
      </c>
      <c r="D2629" s="40" t="s">
        <v>11603</v>
      </c>
      <c r="E2629" s="38">
        <v>922445</v>
      </c>
      <c r="F2629" s="42" t="s">
        <v>8998</v>
      </c>
      <c r="G2629" s="38">
        <v>92245</v>
      </c>
      <c r="H2629" s="40" t="s">
        <v>9001</v>
      </c>
      <c r="I2629" s="40" t="s">
        <v>9002</v>
      </c>
      <c r="J2629" s="45" t="str">
        <f t="shared" ref="J2629:J2692" si="41">IF(E2629&lt;0,"ht","")</f>
        <v/>
      </c>
    </row>
    <row r="2630" spans="1:10" x14ac:dyDescent="0.25">
      <c r="A2630" s="43">
        <v>45005</v>
      </c>
      <c r="B2630" s="40" t="s">
        <v>13829</v>
      </c>
      <c r="C2630" s="40" t="s">
        <v>8992</v>
      </c>
      <c r="D2630" s="40" t="s">
        <v>11603</v>
      </c>
      <c r="E2630" s="38">
        <v>254520</v>
      </c>
      <c r="F2630" s="42" t="s">
        <v>8998</v>
      </c>
      <c r="G2630" s="38">
        <v>25452</v>
      </c>
      <c r="H2630" s="40" t="s">
        <v>9001</v>
      </c>
      <c r="I2630" s="40" t="s">
        <v>9002</v>
      </c>
      <c r="J2630" s="45" t="str">
        <f t="shared" si="41"/>
        <v/>
      </c>
    </row>
    <row r="2631" spans="1:10" x14ac:dyDescent="0.25">
      <c r="A2631" s="43">
        <v>45005</v>
      </c>
      <c r="B2631" s="40" t="s">
        <v>13830</v>
      </c>
      <c r="C2631" s="40" t="s">
        <v>8992</v>
      </c>
      <c r="D2631" s="40" t="s">
        <v>9201</v>
      </c>
      <c r="E2631" s="38">
        <v>1105560</v>
      </c>
      <c r="F2631" s="42" t="s">
        <v>8998</v>
      </c>
      <c r="G2631" s="38">
        <v>110556</v>
      </c>
      <c r="H2631" s="40" t="s">
        <v>9001</v>
      </c>
      <c r="I2631" s="40" t="s">
        <v>9002</v>
      </c>
      <c r="J2631" s="45" t="str">
        <f t="shared" si="41"/>
        <v/>
      </c>
    </row>
    <row r="2632" spans="1:10" x14ac:dyDescent="0.25">
      <c r="A2632" s="43">
        <v>45005</v>
      </c>
      <c r="B2632" s="40" t="s">
        <v>13831</v>
      </c>
      <c r="C2632" s="40" t="s">
        <v>8992</v>
      </c>
      <c r="D2632" s="40" t="s">
        <v>11606</v>
      </c>
      <c r="E2632" s="38">
        <v>776739</v>
      </c>
      <c r="F2632" s="42" t="s">
        <v>8998</v>
      </c>
      <c r="G2632" s="38">
        <v>77674</v>
      </c>
      <c r="H2632" s="40" t="s">
        <v>9001</v>
      </c>
      <c r="I2632" s="40" t="s">
        <v>9002</v>
      </c>
      <c r="J2632" s="45" t="str">
        <f t="shared" si="41"/>
        <v/>
      </c>
    </row>
    <row r="2633" spans="1:10" x14ac:dyDescent="0.25">
      <c r="A2633" s="43">
        <v>45005</v>
      </c>
      <c r="B2633" s="40" t="s">
        <v>13832</v>
      </c>
      <c r="C2633" s="40" t="s">
        <v>8992</v>
      </c>
      <c r="D2633" s="40" t="s">
        <v>10101</v>
      </c>
      <c r="E2633" s="38">
        <v>726000</v>
      </c>
      <c r="F2633" s="42" t="s">
        <v>8998</v>
      </c>
      <c r="G2633" s="38">
        <v>72600</v>
      </c>
      <c r="H2633" s="40" t="s">
        <v>9001</v>
      </c>
      <c r="I2633" s="40" t="s">
        <v>9002</v>
      </c>
      <c r="J2633" s="45" t="str">
        <f t="shared" si="41"/>
        <v/>
      </c>
    </row>
    <row r="2634" spans="1:10" x14ac:dyDescent="0.25">
      <c r="A2634" s="43">
        <v>45005</v>
      </c>
      <c r="B2634" s="40" t="s">
        <v>13833</v>
      </c>
      <c r="C2634" s="40" t="s">
        <v>8992</v>
      </c>
      <c r="D2634" s="40" t="s">
        <v>9179</v>
      </c>
      <c r="E2634" s="38">
        <v>3128660</v>
      </c>
      <c r="F2634" s="42" t="s">
        <v>8998</v>
      </c>
      <c r="G2634" s="38">
        <v>312866</v>
      </c>
      <c r="H2634" s="40" t="s">
        <v>9179</v>
      </c>
      <c r="I2634" s="40" t="s">
        <v>9180</v>
      </c>
      <c r="J2634" s="45" t="str">
        <f t="shared" si="41"/>
        <v/>
      </c>
    </row>
    <row r="2635" spans="1:10" x14ac:dyDescent="0.25">
      <c r="A2635" s="43">
        <v>45005</v>
      </c>
      <c r="B2635" s="40" t="s">
        <v>13834</v>
      </c>
      <c r="C2635" s="40" t="s">
        <v>8992</v>
      </c>
      <c r="D2635" s="40" t="s">
        <v>9558</v>
      </c>
      <c r="E2635" s="38">
        <v>1110580</v>
      </c>
      <c r="F2635" s="42" t="s">
        <v>8998</v>
      </c>
      <c r="G2635" s="38">
        <v>111058</v>
      </c>
      <c r="H2635" s="40" t="s">
        <v>9558</v>
      </c>
      <c r="I2635" s="40" t="s">
        <v>9559</v>
      </c>
      <c r="J2635" s="45" t="str">
        <f t="shared" si="41"/>
        <v/>
      </c>
    </row>
    <row r="2636" spans="1:10" x14ac:dyDescent="0.25">
      <c r="A2636" s="43">
        <v>45005</v>
      </c>
      <c r="B2636" s="40" t="s">
        <v>13835</v>
      </c>
      <c r="C2636" s="40" t="s">
        <v>8992</v>
      </c>
      <c r="D2636" s="40" t="s">
        <v>9656</v>
      </c>
      <c r="E2636" s="38">
        <v>3469610</v>
      </c>
      <c r="F2636" s="42" t="s">
        <v>8998</v>
      </c>
      <c r="G2636" s="38">
        <v>346961</v>
      </c>
      <c r="H2636" s="40" t="s">
        <v>9284</v>
      </c>
      <c r="I2636" s="40" t="s">
        <v>9285</v>
      </c>
      <c r="J2636" s="45" t="str">
        <f t="shared" si="41"/>
        <v/>
      </c>
    </row>
    <row r="2637" spans="1:10" x14ac:dyDescent="0.25">
      <c r="A2637" s="43">
        <v>45005</v>
      </c>
      <c r="B2637" s="40" t="s">
        <v>13836</v>
      </c>
      <c r="C2637" s="40" t="s">
        <v>8992</v>
      </c>
      <c r="D2637" s="40" t="s">
        <v>13837</v>
      </c>
      <c r="E2637" s="38">
        <v>3769860</v>
      </c>
      <c r="F2637" s="42" t="s">
        <v>8998</v>
      </c>
      <c r="G2637" s="38">
        <v>376986</v>
      </c>
      <c r="H2637" s="40" t="s">
        <v>9082</v>
      </c>
      <c r="I2637" s="40" t="s">
        <v>9083</v>
      </c>
      <c r="J2637" s="45" t="str">
        <f t="shared" si="41"/>
        <v/>
      </c>
    </row>
    <row r="2638" spans="1:10" x14ac:dyDescent="0.25">
      <c r="A2638" s="43">
        <v>45005</v>
      </c>
      <c r="B2638" s="40" t="s">
        <v>13838</v>
      </c>
      <c r="C2638" s="40" t="s">
        <v>8992</v>
      </c>
      <c r="D2638" s="40" t="s">
        <v>9654</v>
      </c>
      <c r="E2638" s="38">
        <v>2096434</v>
      </c>
      <c r="F2638" s="42" t="s">
        <v>8998</v>
      </c>
      <c r="G2638" s="38">
        <v>209643</v>
      </c>
      <c r="H2638" s="40" t="s">
        <v>9284</v>
      </c>
      <c r="I2638" s="40" t="s">
        <v>9285</v>
      </c>
      <c r="J2638" s="45" t="str">
        <f t="shared" si="41"/>
        <v/>
      </c>
    </row>
    <row r="2639" spans="1:10" x14ac:dyDescent="0.25">
      <c r="A2639" s="43">
        <v>45005</v>
      </c>
      <c r="B2639" s="40" t="s">
        <v>13839</v>
      </c>
      <c r="C2639" s="40" t="s">
        <v>8992</v>
      </c>
      <c r="D2639" s="40" t="s">
        <v>13840</v>
      </c>
      <c r="E2639" s="38">
        <v>424200</v>
      </c>
      <c r="F2639" s="42" t="s">
        <v>8998</v>
      </c>
      <c r="G2639" s="38">
        <v>42420</v>
      </c>
      <c r="H2639" s="40" t="s">
        <v>11955</v>
      </c>
      <c r="I2639" s="40" t="s">
        <v>11956</v>
      </c>
      <c r="J2639" s="45" t="str">
        <f t="shared" si="41"/>
        <v/>
      </c>
    </row>
    <row r="2640" spans="1:10" x14ac:dyDescent="0.25">
      <c r="A2640" s="43">
        <v>45005</v>
      </c>
      <c r="B2640" s="40" t="s">
        <v>13841</v>
      </c>
      <c r="C2640" s="40" t="s">
        <v>8992</v>
      </c>
      <c r="D2640" s="40" t="s">
        <v>13842</v>
      </c>
      <c r="E2640" s="38">
        <v>1844890</v>
      </c>
      <c r="F2640" s="42" t="s">
        <v>8998</v>
      </c>
      <c r="G2640" s="38">
        <v>184489</v>
      </c>
      <c r="H2640" s="40" t="s">
        <v>10394</v>
      </c>
      <c r="I2640" s="40" t="s">
        <v>10395</v>
      </c>
      <c r="J2640" s="45" t="str">
        <f t="shared" si="41"/>
        <v/>
      </c>
    </row>
    <row r="2641" spans="1:10" x14ac:dyDescent="0.25">
      <c r="A2641" s="43">
        <v>45005</v>
      </c>
      <c r="B2641" s="40" t="s">
        <v>13843</v>
      </c>
      <c r="C2641" s="40" t="s">
        <v>8992</v>
      </c>
      <c r="D2641" s="40" t="s">
        <v>13844</v>
      </c>
      <c r="E2641" s="38">
        <v>1665870</v>
      </c>
      <c r="F2641" s="42" t="s">
        <v>8998</v>
      </c>
      <c r="G2641" s="38">
        <v>166587</v>
      </c>
      <c r="H2641" s="40" t="s">
        <v>9814</v>
      </c>
      <c r="I2641" s="40" t="s">
        <v>9815</v>
      </c>
      <c r="J2641" s="45" t="str">
        <f t="shared" si="41"/>
        <v/>
      </c>
    </row>
    <row r="2642" spans="1:10" x14ac:dyDescent="0.25">
      <c r="A2642" s="43">
        <v>45005</v>
      </c>
      <c r="B2642" s="40" t="s">
        <v>13845</v>
      </c>
      <c r="C2642" s="40" t="s">
        <v>8992</v>
      </c>
      <c r="D2642" s="40" t="s">
        <v>13846</v>
      </c>
      <c r="E2642" s="38">
        <v>1173355</v>
      </c>
      <c r="F2642" s="42" t="s">
        <v>8998</v>
      </c>
      <c r="G2642" s="38">
        <v>117336</v>
      </c>
      <c r="H2642" s="40" t="s">
        <v>9024</v>
      </c>
      <c r="I2642" s="40" t="s">
        <v>9025</v>
      </c>
      <c r="J2642" s="45" t="str">
        <f t="shared" si="41"/>
        <v/>
      </c>
    </row>
    <row r="2643" spans="1:10" x14ac:dyDescent="0.25">
      <c r="A2643" s="43">
        <v>45005</v>
      </c>
      <c r="B2643" s="40" t="s">
        <v>13847</v>
      </c>
      <c r="C2643" s="40" t="s">
        <v>8992</v>
      </c>
      <c r="D2643" s="40" t="s">
        <v>13848</v>
      </c>
      <c r="E2643" s="38">
        <v>2588315</v>
      </c>
      <c r="F2643" s="42" t="s">
        <v>8998</v>
      </c>
      <c r="G2643" s="38">
        <v>258832</v>
      </c>
      <c r="H2643" s="40" t="s">
        <v>9439</v>
      </c>
      <c r="I2643" s="40" t="s">
        <v>9440</v>
      </c>
      <c r="J2643" s="45" t="str">
        <f t="shared" si="41"/>
        <v/>
      </c>
    </row>
    <row r="2644" spans="1:10" x14ac:dyDescent="0.25">
      <c r="A2644" s="43">
        <v>45005</v>
      </c>
      <c r="B2644" s="40" t="s">
        <v>13849</v>
      </c>
      <c r="C2644" s="40" t="s">
        <v>8992</v>
      </c>
      <c r="D2644" s="40" t="s">
        <v>13850</v>
      </c>
      <c r="E2644" s="38">
        <v>1293695</v>
      </c>
      <c r="F2644" s="42" t="s">
        <v>8998</v>
      </c>
      <c r="G2644" s="38">
        <v>129370</v>
      </c>
      <c r="H2644" s="40" t="s">
        <v>9030</v>
      </c>
      <c r="I2644" s="40" t="s">
        <v>9031</v>
      </c>
      <c r="J2644" s="45" t="str">
        <f t="shared" si="41"/>
        <v/>
      </c>
    </row>
    <row r="2645" spans="1:10" x14ac:dyDescent="0.25">
      <c r="A2645" s="43">
        <v>45005</v>
      </c>
      <c r="B2645" s="40" t="s">
        <v>13851</v>
      </c>
      <c r="C2645" s="40" t="s">
        <v>8992</v>
      </c>
      <c r="D2645" s="40" t="s">
        <v>13852</v>
      </c>
      <c r="E2645" s="38">
        <v>340315</v>
      </c>
      <c r="F2645" s="42" t="s">
        <v>8998</v>
      </c>
      <c r="G2645" s="38">
        <v>34032</v>
      </c>
      <c r="H2645" s="40" t="s">
        <v>9034</v>
      </c>
      <c r="I2645" s="40" t="s">
        <v>9035</v>
      </c>
      <c r="J2645" s="45" t="str">
        <f t="shared" si="41"/>
        <v/>
      </c>
    </row>
    <row r="2646" spans="1:10" x14ac:dyDescent="0.25">
      <c r="A2646" s="43">
        <v>45005</v>
      </c>
      <c r="B2646" s="40" t="s">
        <v>13853</v>
      </c>
      <c r="C2646" s="40" t="s">
        <v>8992</v>
      </c>
      <c r="D2646" s="40" t="s">
        <v>13854</v>
      </c>
      <c r="E2646" s="38">
        <v>340315</v>
      </c>
      <c r="F2646" s="42" t="s">
        <v>8998</v>
      </c>
      <c r="G2646" s="38">
        <v>34032</v>
      </c>
      <c r="H2646" s="40" t="s">
        <v>9034</v>
      </c>
      <c r="I2646" s="40" t="s">
        <v>9035</v>
      </c>
      <c r="J2646" s="45" t="str">
        <f t="shared" si="41"/>
        <v/>
      </c>
    </row>
    <row r="2647" spans="1:10" x14ac:dyDescent="0.25">
      <c r="A2647" s="43">
        <v>45005</v>
      </c>
      <c r="B2647" s="40" t="s">
        <v>13855</v>
      </c>
      <c r="C2647" s="40" t="s">
        <v>8992</v>
      </c>
      <c r="D2647" s="40" t="s">
        <v>13856</v>
      </c>
      <c r="E2647" s="38">
        <v>340315</v>
      </c>
      <c r="F2647" s="42" t="s">
        <v>8998</v>
      </c>
      <c r="G2647" s="38">
        <v>34032</v>
      </c>
      <c r="H2647" s="40" t="s">
        <v>9034</v>
      </c>
      <c r="I2647" s="40" t="s">
        <v>9035</v>
      </c>
      <c r="J2647" s="45" t="str">
        <f t="shared" si="41"/>
        <v/>
      </c>
    </row>
    <row r="2648" spans="1:10" x14ac:dyDescent="0.25">
      <c r="A2648" s="43">
        <v>45005</v>
      </c>
      <c r="B2648" s="40" t="s">
        <v>13857</v>
      </c>
      <c r="C2648" s="40" t="s">
        <v>8992</v>
      </c>
      <c r="D2648" s="40" t="s">
        <v>13858</v>
      </c>
      <c r="E2648" s="38">
        <v>340315</v>
      </c>
      <c r="F2648" s="42" t="s">
        <v>8998</v>
      </c>
      <c r="G2648" s="38">
        <v>34032</v>
      </c>
      <c r="H2648" s="40" t="s">
        <v>9034</v>
      </c>
      <c r="I2648" s="40" t="s">
        <v>9035</v>
      </c>
      <c r="J2648" s="45" t="str">
        <f t="shared" si="41"/>
        <v/>
      </c>
    </row>
    <row r="2649" spans="1:10" x14ac:dyDescent="0.25">
      <c r="A2649" s="43">
        <v>45005</v>
      </c>
      <c r="B2649" s="40" t="s">
        <v>13859</v>
      </c>
      <c r="C2649" s="40" t="s">
        <v>8992</v>
      </c>
      <c r="D2649" s="40" t="s">
        <v>13860</v>
      </c>
      <c r="E2649" s="38">
        <v>340315</v>
      </c>
      <c r="F2649" s="42" t="s">
        <v>8998</v>
      </c>
      <c r="G2649" s="38">
        <v>34032</v>
      </c>
      <c r="H2649" s="40" t="s">
        <v>9034</v>
      </c>
      <c r="I2649" s="40" t="s">
        <v>9035</v>
      </c>
      <c r="J2649" s="45" t="str">
        <f t="shared" si="41"/>
        <v/>
      </c>
    </row>
    <row r="2650" spans="1:10" x14ac:dyDescent="0.25">
      <c r="A2650" s="43">
        <v>45005</v>
      </c>
      <c r="B2650" s="40" t="s">
        <v>13861</v>
      </c>
      <c r="C2650" s="40" t="s">
        <v>8992</v>
      </c>
      <c r="D2650" s="40" t="s">
        <v>13862</v>
      </c>
      <c r="E2650" s="38">
        <v>999522</v>
      </c>
      <c r="F2650" s="42" t="s">
        <v>8998</v>
      </c>
      <c r="G2650" s="38">
        <v>99952</v>
      </c>
      <c r="H2650" s="40" t="s">
        <v>9034</v>
      </c>
      <c r="I2650" s="40" t="s">
        <v>9035</v>
      </c>
      <c r="J2650" s="45" t="str">
        <f t="shared" si="41"/>
        <v/>
      </c>
    </row>
    <row r="2651" spans="1:10" x14ac:dyDescent="0.25">
      <c r="A2651" s="43">
        <v>45005</v>
      </c>
      <c r="B2651" s="40" t="s">
        <v>13863</v>
      </c>
      <c r="C2651" s="40" t="s">
        <v>8992</v>
      </c>
      <c r="D2651" s="40" t="s">
        <v>13864</v>
      </c>
      <c r="E2651" s="38">
        <v>1293695</v>
      </c>
      <c r="F2651" s="42" t="s">
        <v>8998</v>
      </c>
      <c r="G2651" s="38">
        <v>129370</v>
      </c>
      <c r="H2651" s="40" t="s">
        <v>9034</v>
      </c>
      <c r="I2651" s="40" t="s">
        <v>9035</v>
      </c>
      <c r="J2651" s="45" t="str">
        <f t="shared" si="41"/>
        <v/>
      </c>
    </row>
    <row r="2652" spans="1:10" x14ac:dyDescent="0.25">
      <c r="A2652" s="43">
        <v>45005</v>
      </c>
      <c r="B2652" s="40" t="s">
        <v>13865</v>
      </c>
      <c r="C2652" s="40" t="s">
        <v>8992</v>
      </c>
      <c r="D2652" s="40" t="s">
        <v>13866</v>
      </c>
      <c r="E2652" s="38">
        <v>971622</v>
      </c>
      <c r="F2652" s="42" t="s">
        <v>8998</v>
      </c>
      <c r="G2652" s="38">
        <v>97162</v>
      </c>
      <c r="H2652" s="40" t="s">
        <v>10844</v>
      </c>
      <c r="I2652" s="40" t="s">
        <v>10845</v>
      </c>
      <c r="J2652" s="45" t="str">
        <f t="shared" si="41"/>
        <v/>
      </c>
    </row>
    <row r="2653" spans="1:10" x14ac:dyDescent="0.25">
      <c r="A2653" s="43">
        <v>45006</v>
      </c>
      <c r="B2653" s="40" t="s">
        <v>9410</v>
      </c>
      <c r="C2653" s="40" t="s">
        <v>10492</v>
      </c>
      <c r="D2653" s="40" t="s">
        <v>13867</v>
      </c>
      <c r="E2653" s="38">
        <v>-602250</v>
      </c>
      <c r="F2653" s="42" t="s">
        <v>8998</v>
      </c>
      <c r="G2653" s="38">
        <v>-60225</v>
      </c>
      <c r="H2653" s="40" t="s">
        <v>9159</v>
      </c>
      <c r="I2653" s="40" t="s">
        <v>9160</v>
      </c>
      <c r="J2653" s="45" t="str">
        <f t="shared" si="41"/>
        <v>ht</v>
      </c>
    </row>
    <row r="2654" spans="1:10" x14ac:dyDescent="0.25">
      <c r="A2654" s="43">
        <v>45006</v>
      </c>
      <c r="B2654" s="40" t="s">
        <v>9466</v>
      </c>
      <c r="C2654" s="40" t="s">
        <v>11996</v>
      </c>
      <c r="D2654" s="40" t="s">
        <v>8994</v>
      </c>
      <c r="E2654" s="38">
        <v>-924268</v>
      </c>
      <c r="F2654" s="42" t="s">
        <v>8998</v>
      </c>
      <c r="G2654" s="38">
        <v>-92427</v>
      </c>
      <c r="H2654" s="40" t="s">
        <v>10844</v>
      </c>
      <c r="I2654" s="40" t="s">
        <v>10845</v>
      </c>
      <c r="J2654" s="45" t="str">
        <f t="shared" si="41"/>
        <v>ht</v>
      </c>
    </row>
    <row r="2655" spans="1:10" x14ac:dyDescent="0.25">
      <c r="A2655" s="43">
        <v>45006</v>
      </c>
      <c r="B2655" s="40" t="s">
        <v>12880</v>
      </c>
      <c r="C2655" s="40" t="s">
        <v>9443</v>
      </c>
      <c r="D2655" s="40" t="s">
        <v>13868</v>
      </c>
      <c r="E2655" s="38">
        <v>-367882</v>
      </c>
      <c r="F2655" s="42" t="s">
        <v>8998</v>
      </c>
      <c r="G2655" s="38">
        <v>-36788</v>
      </c>
      <c r="H2655" s="40" t="s">
        <v>9001</v>
      </c>
      <c r="I2655" s="40" t="s">
        <v>9002</v>
      </c>
      <c r="J2655" s="45" t="str">
        <f t="shared" si="41"/>
        <v>ht</v>
      </c>
    </row>
    <row r="2656" spans="1:10" x14ac:dyDescent="0.25">
      <c r="A2656" s="43">
        <v>45006</v>
      </c>
      <c r="B2656" s="40" t="s">
        <v>11031</v>
      </c>
      <c r="C2656" s="40" t="s">
        <v>9443</v>
      </c>
      <c r="D2656" s="40" t="s">
        <v>13869</v>
      </c>
      <c r="E2656" s="38">
        <v>-254520</v>
      </c>
      <c r="F2656" s="42" t="s">
        <v>8998</v>
      </c>
      <c r="G2656" s="38">
        <v>-25452</v>
      </c>
      <c r="H2656" s="40" t="s">
        <v>9001</v>
      </c>
      <c r="I2656" s="40" t="s">
        <v>9002</v>
      </c>
      <c r="J2656" s="45" t="str">
        <f t="shared" si="41"/>
        <v>ht</v>
      </c>
    </row>
    <row r="2657" spans="1:10" x14ac:dyDescent="0.25">
      <c r="A2657" s="43">
        <v>45006</v>
      </c>
      <c r="B2657" s="40" t="s">
        <v>12883</v>
      </c>
      <c r="C2657" s="40" t="s">
        <v>9443</v>
      </c>
      <c r="D2657" s="40" t="s">
        <v>13870</v>
      </c>
      <c r="E2657" s="38">
        <v>-211422</v>
      </c>
      <c r="F2657" s="42" t="s">
        <v>8998</v>
      </c>
      <c r="G2657" s="38">
        <v>-21142</v>
      </c>
      <c r="H2657" s="40" t="s">
        <v>9001</v>
      </c>
      <c r="I2657" s="40" t="s">
        <v>9002</v>
      </c>
      <c r="J2657" s="45" t="str">
        <f t="shared" si="41"/>
        <v>ht</v>
      </c>
    </row>
    <row r="2658" spans="1:10" x14ac:dyDescent="0.25">
      <c r="A2658" s="43">
        <v>45006</v>
      </c>
      <c r="B2658" s="40" t="s">
        <v>11426</v>
      </c>
      <c r="C2658" s="40" t="s">
        <v>9443</v>
      </c>
      <c r="D2658" s="40" t="s">
        <v>13871</v>
      </c>
      <c r="E2658" s="38">
        <v>-111058</v>
      </c>
      <c r="F2658" s="42" t="s">
        <v>8998</v>
      </c>
      <c r="G2658" s="38">
        <v>-11106</v>
      </c>
      <c r="H2658" s="40" t="s">
        <v>9001</v>
      </c>
      <c r="I2658" s="40" t="s">
        <v>9002</v>
      </c>
      <c r="J2658" s="45" t="str">
        <f t="shared" si="41"/>
        <v>ht</v>
      </c>
    </row>
    <row r="2659" spans="1:10" x14ac:dyDescent="0.25">
      <c r="A2659" s="43">
        <v>45006</v>
      </c>
      <c r="B2659" s="40" t="s">
        <v>11032</v>
      </c>
      <c r="C2659" s="40" t="s">
        <v>9443</v>
      </c>
      <c r="D2659" s="40" t="s">
        <v>13872</v>
      </c>
      <c r="E2659" s="38">
        <v>-88200</v>
      </c>
      <c r="F2659" s="42" t="s">
        <v>8998</v>
      </c>
      <c r="G2659" s="38">
        <v>-8820</v>
      </c>
      <c r="H2659" s="40" t="s">
        <v>9001</v>
      </c>
      <c r="I2659" s="40" t="s">
        <v>9002</v>
      </c>
      <c r="J2659" s="45" t="str">
        <f t="shared" si="41"/>
        <v>ht</v>
      </c>
    </row>
    <row r="2660" spans="1:10" x14ac:dyDescent="0.25">
      <c r="A2660" s="43">
        <v>45006</v>
      </c>
      <c r="B2660" s="40" t="s">
        <v>11033</v>
      </c>
      <c r="C2660" s="40" t="s">
        <v>9443</v>
      </c>
      <c r="D2660" s="40" t="s">
        <v>13873</v>
      </c>
      <c r="E2660" s="38">
        <v>-111058</v>
      </c>
      <c r="F2660" s="42" t="s">
        <v>8998</v>
      </c>
      <c r="G2660" s="38">
        <v>-11106</v>
      </c>
      <c r="H2660" s="40" t="s">
        <v>9001</v>
      </c>
      <c r="I2660" s="40" t="s">
        <v>9002</v>
      </c>
      <c r="J2660" s="45" t="str">
        <f t="shared" si="41"/>
        <v>ht</v>
      </c>
    </row>
    <row r="2661" spans="1:10" x14ac:dyDescent="0.25">
      <c r="A2661" s="43">
        <v>45006</v>
      </c>
      <c r="B2661" s="40" t="s">
        <v>12884</v>
      </c>
      <c r="C2661" s="40" t="s">
        <v>9443</v>
      </c>
      <c r="D2661" s="40" t="s">
        <v>13874</v>
      </c>
      <c r="E2661" s="38">
        <v>-161940</v>
      </c>
      <c r="F2661" s="42" t="s">
        <v>8998</v>
      </c>
      <c r="G2661" s="38">
        <v>-16194</v>
      </c>
      <c r="H2661" s="40" t="s">
        <v>9001</v>
      </c>
      <c r="I2661" s="40" t="s">
        <v>9002</v>
      </c>
      <c r="J2661" s="45" t="str">
        <f t="shared" si="41"/>
        <v>ht</v>
      </c>
    </row>
    <row r="2662" spans="1:10" x14ac:dyDescent="0.25">
      <c r="A2662" s="43">
        <v>45006</v>
      </c>
      <c r="B2662" s="40" t="s">
        <v>13875</v>
      </c>
      <c r="C2662" s="40" t="s">
        <v>8992</v>
      </c>
      <c r="D2662" s="40" t="s">
        <v>10571</v>
      </c>
      <c r="E2662" s="38">
        <v>222116</v>
      </c>
      <c r="F2662" s="42" t="s">
        <v>8998</v>
      </c>
      <c r="G2662" s="38">
        <v>22212</v>
      </c>
      <c r="H2662" s="40" t="s">
        <v>9001</v>
      </c>
      <c r="I2662" s="40" t="s">
        <v>9002</v>
      </c>
      <c r="J2662" s="45" t="str">
        <f t="shared" si="41"/>
        <v/>
      </c>
    </row>
    <row r="2663" spans="1:10" x14ac:dyDescent="0.25">
      <c r="A2663" s="43">
        <v>45006</v>
      </c>
      <c r="B2663" s="40" t="s">
        <v>13876</v>
      </c>
      <c r="C2663" s="40" t="s">
        <v>8992</v>
      </c>
      <c r="D2663" s="40" t="s">
        <v>9740</v>
      </c>
      <c r="E2663" s="38">
        <v>1110580</v>
      </c>
      <c r="F2663" s="42" t="s">
        <v>8998</v>
      </c>
      <c r="G2663" s="38">
        <v>111058</v>
      </c>
      <c r="H2663" s="40" t="s">
        <v>9001</v>
      </c>
      <c r="I2663" s="40" t="s">
        <v>9002</v>
      </c>
      <c r="J2663" s="45" t="str">
        <f t="shared" si="41"/>
        <v/>
      </c>
    </row>
    <row r="2664" spans="1:10" x14ac:dyDescent="0.25">
      <c r="A2664" s="43">
        <v>45006</v>
      </c>
      <c r="B2664" s="40" t="s">
        <v>13877</v>
      </c>
      <c r="C2664" s="40" t="s">
        <v>8992</v>
      </c>
      <c r="D2664" s="40" t="s">
        <v>11343</v>
      </c>
      <c r="E2664" s="38">
        <v>222116</v>
      </c>
      <c r="F2664" s="42" t="s">
        <v>8998</v>
      </c>
      <c r="G2664" s="38">
        <v>22212</v>
      </c>
      <c r="H2664" s="40" t="s">
        <v>9001</v>
      </c>
      <c r="I2664" s="40" t="s">
        <v>9002</v>
      </c>
      <c r="J2664" s="45" t="str">
        <f t="shared" si="41"/>
        <v/>
      </c>
    </row>
    <row r="2665" spans="1:10" x14ac:dyDescent="0.25">
      <c r="A2665" s="43">
        <v>45006</v>
      </c>
      <c r="B2665" s="40" t="s">
        <v>13878</v>
      </c>
      <c r="C2665" s="40" t="s">
        <v>8992</v>
      </c>
      <c r="D2665" s="40" t="s">
        <v>13879</v>
      </c>
      <c r="E2665" s="38">
        <v>922445</v>
      </c>
      <c r="F2665" s="42" t="s">
        <v>8998</v>
      </c>
      <c r="G2665" s="38">
        <v>92245</v>
      </c>
      <c r="H2665" s="40" t="s">
        <v>9001</v>
      </c>
      <c r="I2665" s="40" t="s">
        <v>9002</v>
      </c>
      <c r="J2665" s="45" t="str">
        <f t="shared" si="41"/>
        <v/>
      </c>
    </row>
    <row r="2666" spans="1:10" x14ac:dyDescent="0.25">
      <c r="A2666" s="43">
        <v>45006</v>
      </c>
      <c r="B2666" s="40" t="s">
        <v>13880</v>
      </c>
      <c r="C2666" s="40" t="s">
        <v>8992</v>
      </c>
      <c r="D2666" s="40" t="s">
        <v>9747</v>
      </c>
      <c r="E2666" s="38">
        <v>3334910</v>
      </c>
      <c r="F2666" s="42" t="s">
        <v>8998</v>
      </c>
      <c r="G2666" s="38">
        <v>333491</v>
      </c>
      <c r="H2666" s="40" t="s">
        <v>9747</v>
      </c>
      <c r="I2666" s="40" t="s">
        <v>9748</v>
      </c>
      <c r="J2666" s="45" t="str">
        <f t="shared" si="41"/>
        <v/>
      </c>
    </row>
    <row r="2667" spans="1:10" x14ac:dyDescent="0.25">
      <c r="A2667" s="43">
        <v>45006</v>
      </c>
      <c r="B2667" s="40" t="s">
        <v>13881</v>
      </c>
      <c r="C2667" s="40" t="s">
        <v>8992</v>
      </c>
      <c r="D2667" s="40" t="s">
        <v>9398</v>
      </c>
      <c r="E2667" s="38">
        <v>424200</v>
      </c>
      <c r="F2667" s="42" t="s">
        <v>8998</v>
      </c>
      <c r="G2667" s="38">
        <v>42420</v>
      </c>
      <c r="H2667" s="40" t="s">
        <v>9398</v>
      </c>
      <c r="I2667" s="40" t="s">
        <v>9399</v>
      </c>
      <c r="J2667" s="45" t="str">
        <f t="shared" si="41"/>
        <v/>
      </c>
    </row>
    <row r="2668" spans="1:10" x14ac:dyDescent="0.25">
      <c r="A2668" s="43">
        <v>45006</v>
      </c>
      <c r="B2668" s="40" t="s">
        <v>13882</v>
      </c>
      <c r="C2668" s="40" t="s">
        <v>8992</v>
      </c>
      <c r="D2668" s="40" t="s">
        <v>10081</v>
      </c>
      <c r="E2668" s="38">
        <v>438900</v>
      </c>
      <c r="F2668" s="42" t="s">
        <v>8998</v>
      </c>
      <c r="G2668" s="38">
        <v>43890</v>
      </c>
      <c r="H2668" s="40" t="s">
        <v>9001</v>
      </c>
      <c r="I2668" s="40" t="s">
        <v>9002</v>
      </c>
      <c r="J2668" s="45" t="str">
        <f t="shared" si="41"/>
        <v/>
      </c>
    </row>
    <row r="2669" spans="1:10" x14ac:dyDescent="0.25">
      <c r="A2669" s="43">
        <v>45006</v>
      </c>
      <c r="B2669" s="40" t="s">
        <v>13883</v>
      </c>
      <c r="C2669" s="40" t="s">
        <v>8992</v>
      </c>
      <c r="D2669" s="40" t="s">
        <v>10305</v>
      </c>
      <c r="E2669" s="38">
        <v>1634422</v>
      </c>
      <c r="F2669" s="42" t="s">
        <v>8998</v>
      </c>
      <c r="G2669" s="38">
        <v>163442</v>
      </c>
      <c r="H2669" s="40" t="s">
        <v>9001</v>
      </c>
      <c r="I2669" s="40" t="s">
        <v>9002</v>
      </c>
      <c r="J2669" s="45" t="str">
        <f t="shared" si="41"/>
        <v/>
      </c>
    </row>
    <row r="2670" spans="1:10" x14ac:dyDescent="0.25">
      <c r="A2670" s="43">
        <v>45006</v>
      </c>
      <c r="B2670" s="40" t="s">
        <v>13884</v>
      </c>
      <c r="C2670" s="40" t="s">
        <v>8992</v>
      </c>
      <c r="D2670" s="40" t="s">
        <v>9498</v>
      </c>
      <c r="E2670" s="38">
        <v>2587390</v>
      </c>
      <c r="F2670" s="42" t="s">
        <v>8998</v>
      </c>
      <c r="G2670" s="38">
        <v>258739</v>
      </c>
      <c r="H2670" s="40" t="s">
        <v>9498</v>
      </c>
      <c r="I2670" s="40" t="s">
        <v>9499</v>
      </c>
      <c r="J2670" s="45" t="str">
        <f t="shared" si="41"/>
        <v/>
      </c>
    </row>
    <row r="2671" spans="1:10" x14ac:dyDescent="0.25">
      <c r="A2671" s="43">
        <v>45006</v>
      </c>
      <c r="B2671" s="40" t="s">
        <v>13885</v>
      </c>
      <c r="C2671" s="40" t="s">
        <v>8992</v>
      </c>
      <c r="D2671" s="40" t="s">
        <v>9380</v>
      </c>
      <c r="E2671" s="38">
        <v>1173355</v>
      </c>
      <c r="F2671" s="42" t="s">
        <v>8998</v>
      </c>
      <c r="G2671" s="38">
        <v>117336</v>
      </c>
      <c r="H2671" s="40" t="s">
        <v>9001</v>
      </c>
      <c r="I2671" s="40" t="s">
        <v>9002</v>
      </c>
      <c r="J2671" s="45" t="str">
        <f t="shared" si="41"/>
        <v/>
      </c>
    </row>
    <row r="2672" spans="1:10" x14ac:dyDescent="0.25">
      <c r="A2672" s="43">
        <v>45006</v>
      </c>
      <c r="B2672" s="40" t="s">
        <v>13886</v>
      </c>
      <c r="C2672" s="40" t="s">
        <v>8992</v>
      </c>
      <c r="D2672" s="40" t="s">
        <v>13887</v>
      </c>
      <c r="E2672" s="38">
        <v>881172</v>
      </c>
      <c r="F2672" s="42" t="s">
        <v>8998</v>
      </c>
      <c r="G2672" s="38">
        <v>88117</v>
      </c>
      <c r="H2672" s="40" t="s">
        <v>9486</v>
      </c>
      <c r="I2672" s="40" t="s">
        <v>9487</v>
      </c>
      <c r="J2672" s="45" t="str">
        <f t="shared" si="41"/>
        <v/>
      </c>
    </row>
    <row r="2673" spans="1:10" x14ac:dyDescent="0.25">
      <c r="A2673" s="43">
        <v>45006</v>
      </c>
      <c r="B2673" s="40" t="s">
        <v>13888</v>
      </c>
      <c r="C2673" s="40" t="s">
        <v>8992</v>
      </c>
      <c r="D2673" s="40" t="s">
        <v>10200</v>
      </c>
      <c r="E2673" s="38">
        <v>734310</v>
      </c>
      <c r="F2673" s="42" t="s">
        <v>8998</v>
      </c>
      <c r="G2673" s="38">
        <v>73431</v>
      </c>
      <c r="H2673" s="40" t="s">
        <v>9284</v>
      </c>
      <c r="I2673" s="40" t="s">
        <v>9285</v>
      </c>
      <c r="J2673" s="45" t="str">
        <f t="shared" si="41"/>
        <v/>
      </c>
    </row>
    <row r="2674" spans="1:10" x14ac:dyDescent="0.25">
      <c r="A2674" s="43">
        <v>45006</v>
      </c>
      <c r="B2674" s="40" t="s">
        <v>13889</v>
      </c>
      <c r="C2674" s="40" t="s">
        <v>8992</v>
      </c>
      <c r="D2674" s="40" t="s">
        <v>13890</v>
      </c>
      <c r="E2674" s="38">
        <v>951960</v>
      </c>
      <c r="F2674" s="42" t="s">
        <v>8998</v>
      </c>
      <c r="G2674" s="38">
        <v>95196</v>
      </c>
      <c r="H2674" s="40" t="s">
        <v>9284</v>
      </c>
      <c r="I2674" s="40" t="s">
        <v>9285</v>
      </c>
      <c r="J2674" s="45" t="str">
        <f t="shared" si="41"/>
        <v/>
      </c>
    </row>
    <row r="2675" spans="1:10" x14ac:dyDescent="0.25">
      <c r="A2675" s="43">
        <v>45006</v>
      </c>
      <c r="B2675" s="40" t="s">
        <v>13891</v>
      </c>
      <c r="C2675" s="40" t="s">
        <v>8992</v>
      </c>
      <c r="D2675" s="40" t="s">
        <v>9382</v>
      </c>
      <c r="E2675" s="38">
        <v>664155</v>
      </c>
      <c r="F2675" s="42" t="s">
        <v>8998</v>
      </c>
      <c r="G2675" s="38">
        <v>66416</v>
      </c>
      <c r="H2675" s="40" t="s">
        <v>9001</v>
      </c>
      <c r="I2675" s="40" t="s">
        <v>9002</v>
      </c>
      <c r="J2675" s="45" t="str">
        <f t="shared" si="41"/>
        <v/>
      </c>
    </row>
    <row r="2676" spans="1:10" x14ac:dyDescent="0.25">
      <c r="A2676" s="43">
        <v>45006</v>
      </c>
      <c r="B2676" s="40" t="s">
        <v>13892</v>
      </c>
      <c r="C2676" s="40" t="s">
        <v>8992</v>
      </c>
      <c r="D2676" s="40" t="s">
        <v>10218</v>
      </c>
      <c r="E2676" s="38">
        <v>589271</v>
      </c>
      <c r="F2676" s="42" t="s">
        <v>8998</v>
      </c>
      <c r="G2676" s="38">
        <v>58927</v>
      </c>
      <c r="H2676" s="40" t="s">
        <v>9001</v>
      </c>
      <c r="I2676" s="40" t="s">
        <v>9002</v>
      </c>
      <c r="J2676" s="45" t="str">
        <f t="shared" si="41"/>
        <v/>
      </c>
    </row>
    <row r="2677" spans="1:10" x14ac:dyDescent="0.25">
      <c r="A2677" s="43">
        <v>45006</v>
      </c>
      <c r="B2677" s="40" t="s">
        <v>13893</v>
      </c>
      <c r="C2677" s="40" t="s">
        <v>8992</v>
      </c>
      <c r="D2677" s="40" t="s">
        <v>10248</v>
      </c>
      <c r="E2677" s="38">
        <v>333174</v>
      </c>
      <c r="F2677" s="42" t="s">
        <v>8998</v>
      </c>
      <c r="G2677" s="38">
        <v>33317</v>
      </c>
      <c r="H2677" s="40" t="s">
        <v>9001</v>
      </c>
      <c r="I2677" s="40" t="s">
        <v>9002</v>
      </c>
      <c r="J2677" s="45" t="str">
        <f t="shared" si="41"/>
        <v/>
      </c>
    </row>
    <row r="2678" spans="1:10" x14ac:dyDescent="0.25">
      <c r="A2678" s="43">
        <v>45006</v>
      </c>
      <c r="B2678" s="40" t="s">
        <v>13894</v>
      </c>
      <c r="C2678" s="40" t="s">
        <v>8992</v>
      </c>
      <c r="D2678" s="40" t="s">
        <v>10269</v>
      </c>
      <c r="E2678" s="38">
        <v>517701</v>
      </c>
      <c r="F2678" s="42" t="s">
        <v>8998</v>
      </c>
      <c r="G2678" s="38">
        <v>51770</v>
      </c>
      <c r="H2678" s="40" t="s">
        <v>9001</v>
      </c>
      <c r="I2678" s="40" t="s">
        <v>9002</v>
      </c>
      <c r="J2678" s="45" t="str">
        <f t="shared" si="41"/>
        <v/>
      </c>
    </row>
    <row r="2679" spans="1:10" x14ac:dyDescent="0.25">
      <c r="A2679" s="43">
        <v>45006</v>
      </c>
      <c r="B2679" s="40" t="s">
        <v>13895</v>
      </c>
      <c r="C2679" s="40" t="s">
        <v>8992</v>
      </c>
      <c r="D2679" s="40" t="s">
        <v>10246</v>
      </c>
      <c r="E2679" s="38">
        <v>1110580</v>
      </c>
      <c r="F2679" s="42" t="s">
        <v>8998</v>
      </c>
      <c r="G2679" s="38">
        <v>111058</v>
      </c>
      <c r="H2679" s="40" t="s">
        <v>9001</v>
      </c>
      <c r="I2679" s="40" t="s">
        <v>9002</v>
      </c>
      <c r="J2679" s="45" t="str">
        <f t="shared" si="41"/>
        <v/>
      </c>
    </row>
    <row r="2680" spans="1:10" x14ac:dyDescent="0.25">
      <c r="A2680" s="43">
        <v>45006</v>
      </c>
      <c r="B2680" s="40" t="s">
        <v>13896</v>
      </c>
      <c r="C2680" s="40" t="s">
        <v>8992</v>
      </c>
      <c r="D2680" s="40" t="s">
        <v>10222</v>
      </c>
      <c r="E2680" s="38">
        <v>809438</v>
      </c>
      <c r="F2680" s="42" t="s">
        <v>8998</v>
      </c>
      <c r="G2680" s="38">
        <v>80944</v>
      </c>
      <c r="H2680" s="40" t="s">
        <v>9001</v>
      </c>
      <c r="I2680" s="40" t="s">
        <v>9002</v>
      </c>
      <c r="J2680" s="45" t="str">
        <f t="shared" si="41"/>
        <v/>
      </c>
    </row>
    <row r="2681" spans="1:10" x14ac:dyDescent="0.25">
      <c r="A2681" s="43">
        <v>45006</v>
      </c>
      <c r="B2681" s="40" t="s">
        <v>13897</v>
      </c>
      <c r="C2681" s="40" t="s">
        <v>8992</v>
      </c>
      <c r="D2681" s="40" t="s">
        <v>10244</v>
      </c>
      <c r="E2681" s="38">
        <v>778040</v>
      </c>
      <c r="F2681" s="42" t="s">
        <v>8998</v>
      </c>
      <c r="G2681" s="38">
        <v>77804</v>
      </c>
      <c r="H2681" s="40" t="s">
        <v>9001</v>
      </c>
      <c r="I2681" s="40" t="s">
        <v>9002</v>
      </c>
      <c r="J2681" s="45" t="str">
        <f t="shared" si="41"/>
        <v/>
      </c>
    </row>
    <row r="2682" spans="1:10" x14ac:dyDescent="0.25">
      <c r="A2682" s="43">
        <v>45006</v>
      </c>
      <c r="B2682" s="40" t="s">
        <v>13898</v>
      </c>
      <c r="C2682" s="40" t="s">
        <v>8992</v>
      </c>
      <c r="D2682" s="40" t="s">
        <v>13899</v>
      </c>
      <c r="E2682" s="38">
        <v>1225748</v>
      </c>
      <c r="F2682" s="42" t="s">
        <v>8998</v>
      </c>
      <c r="G2682" s="38">
        <v>122575</v>
      </c>
      <c r="H2682" s="40" t="s">
        <v>9284</v>
      </c>
      <c r="I2682" s="40" t="s">
        <v>9285</v>
      </c>
      <c r="J2682" s="45" t="str">
        <f t="shared" si="41"/>
        <v/>
      </c>
    </row>
    <row r="2683" spans="1:10" x14ac:dyDescent="0.25">
      <c r="A2683" s="43">
        <v>45006</v>
      </c>
      <c r="B2683" s="40" t="s">
        <v>13900</v>
      </c>
      <c r="C2683" s="40" t="s">
        <v>8992</v>
      </c>
      <c r="D2683" s="40" t="s">
        <v>13899</v>
      </c>
      <c r="E2683" s="38">
        <v>264600</v>
      </c>
      <c r="F2683" s="42" t="s">
        <v>8998</v>
      </c>
      <c r="G2683" s="38">
        <v>26460</v>
      </c>
      <c r="H2683" s="40" t="s">
        <v>9284</v>
      </c>
      <c r="I2683" s="40" t="s">
        <v>9285</v>
      </c>
      <c r="J2683" s="45" t="str">
        <f t="shared" si="41"/>
        <v/>
      </c>
    </row>
    <row r="2684" spans="1:10" x14ac:dyDescent="0.25">
      <c r="A2684" s="43">
        <v>45006</v>
      </c>
      <c r="B2684" s="40" t="s">
        <v>13901</v>
      </c>
      <c r="C2684" s="40" t="s">
        <v>8992</v>
      </c>
      <c r="D2684" s="40" t="s">
        <v>13902</v>
      </c>
      <c r="E2684" s="38">
        <v>3945590</v>
      </c>
      <c r="F2684" s="42" t="s">
        <v>8998</v>
      </c>
      <c r="G2684" s="38">
        <v>394559</v>
      </c>
      <c r="H2684" s="40" t="s">
        <v>9242</v>
      </c>
      <c r="I2684" s="40" t="s">
        <v>9243</v>
      </c>
      <c r="J2684" s="45" t="str">
        <f t="shared" si="41"/>
        <v/>
      </c>
    </row>
    <row r="2685" spans="1:10" x14ac:dyDescent="0.25">
      <c r="A2685" s="43">
        <v>45006</v>
      </c>
      <c r="B2685" s="40" t="s">
        <v>13903</v>
      </c>
      <c r="C2685" s="40" t="s">
        <v>8992</v>
      </c>
      <c r="D2685" s="40" t="s">
        <v>10691</v>
      </c>
      <c r="E2685" s="38">
        <v>882000</v>
      </c>
      <c r="F2685" s="42" t="s">
        <v>8998</v>
      </c>
      <c r="G2685" s="38">
        <v>88200</v>
      </c>
      <c r="H2685" s="40" t="s">
        <v>9183</v>
      </c>
      <c r="I2685" s="40" t="s">
        <v>9184</v>
      </c>
      <c r="J2685" s="45" t="str">
        <f t="shared" si="41"/>
        <v/>
      </c>
    </row>
    <row r="2686" spans="1:10" x14ac:dyDescent="0.25">
      <c r="A2686" s="43">
        <v>45006</v>
      </c>
      <c r="B2686" s="40" t="s">
        <v>13904</v>
      </c>
      <c r="C2686" s="40" t="s">
        <v>8992</v>
      </c>
      <c r="D2686" s="40" t="s">
        <v>10262</v>
      </c>
      <c r="E2686" s="38">
        <v>555290</v>
      </c>
      <c r="F2686" s="42" t="s">
        <v>8998</v>
      </c>
      <c r="G2686" s="38">
        <v>55529</v>
      </c>
      <c r="H2686" s="40" t="s">
        <v>9001</v>
      </c>
      <c r="I2686" s="40" t="s">
        <v>9002</v>
      </c>
      <c r="J2686" s="45" t="str">
        <f t="shared" si="41"/>
        <v/>
      </c>
    </row>
    <row r="2687" spans="1:10" x14ac:dyDescent="0.25">
      <c r="A2687" s="43">
        <v>45006</v>
      </c>
      <c r="B2687" s="40" t="s">
        <v>13905</v>
      </c>
      <c r="C2687" s="40" t="s">
        <v>8992</v>
      </c>
      <c r="D2687" s="40" t="s">
        <v>13906</v>
      </c>
      <c r="E2687" s="38">
        <v>4629720</v>
      </c>
      <c r="F2687" s="42" t="s">
        <v>8998</v>
      </c>
      <c r="G2687" s="38">
        <v>462972</v>
      </c>
      <c r="H2687" s="40" t="s">
        <v>9321</v>
      </c>
      <c r="I2687" s="40" t="s">
        <v>9322</v>
      </c>
      <c r="J2687" s="45" t="str">
        <f t="shared" si="41"/>
        <v/>
      </c>
    </row>
    <row r="2688" spans="1:10" x14ac:dyDescent="0.25">
      <c r="A2688" s="43">
        <v>45006</v>
      </c>
      <c r="B2688" s="40" t="s">
        <v>13907</v>
      </c>
      <c r="C2688" s="40" t="s">
        <v>8992</v>
      </c>
      <c r="D2688" s="40" t="s">
        <v>13908</v>
      </c>
      <c r="E2688" s="38">
        <v>2410906</v>
      </c>
      <c r="F2688" s="42" t="s">
        <v>8998</v>
      </c>
      <c r="G2688" s="38">
        <v>241091</v>
      </c>
      <c r="H2688" s="40" t="s">
        <v>9289</v>
      </c>
      <c r="I2688" s="40" t="s">
        <v>9290</v>
      </c>
      <c r="J2688" s="45" t="str">
        <f t="shared" si="41"/>
        <v/>
      </c>
    </row>
    <row r="2689" spans="1:10" x14ac:dyDescent="0.25">
      <c r="A2689" s="43">
        <v>45006</v>
      </c>
      <c r="B2689" s="40" t="s">
        <v>13909</v>
      </c>
      <c r="C2689" s="40" t="s">
        <v>8992</v>
      </c>
      <c r="D2689" s="40" t="s">
        <v>13910</v>
      </c>
      <c r="E2689" s="38">
        <v>2408370</v>
      </c>
      <c r="F2689" s="42" t="s">
        <v>8998</v>
      </c>
      <c r="G2689" s="38">
        <v>240837</v>
      </c>
      <c r="H2689" s="40" t="s">
        <v>9343</v>
      </c>
      <c r="I2689" s="40" t="s">
        <v>9344</v>
      </c>
      <c r="J2689" s="45" t="str">
        <f t="shared" si="41"/>
        <v/>
      </c>
    </row>
    <row r="2690" spans="1:10" x14ac:dyDescent="0.25">
      <c r="A2690" s="43">
        <v>45006</v>
      </c>
      <c r="B2690" s="40" t="s">
        <v>13911</v>
      </c>
      <c r="C2690" s="40" t="s">
        <v>8992</v>
      </c>
      <c r="D2690" s="40" t="s">
        <v>13912</v>
      </c>
      <c r="E2690" s="38">
        <v>3035550</v>
      </c>
      <c r="F2690" s="42" t="s">
        <v>8998</v>
      </c>
      <c r="G2690" s="38">
        <v>303555</v>
      </c>
      <c r="H2690" s="40" t="s">
        <v>9327</v>
      </c>
      <c r="I2690" s="40" t="s">
        <v>9328</v>
      </c>
      <c r="J2690" s="45" t="str">
        <f t="shared" si="41"/>
        <v/>
      </c>
    </row>
    <row r="2691" spans="1:10" x14ac:dyDescent="0.25">
      <c r="A2691" s="43">
        <v>45006</v>
      </c>
      <c r="B2691" s="40" t="s">
        <v>13913</v>
      </c>
      <c r="C2691" s="40" t="s">
        <v>8992</v>
      </c>
      <c r="D2691" s="40" t="s">
        <v>13914</v>
      </c>
      <c r="E2691" s="38">
        <v>2805300</v>
      </c>
      <c r="F2691" s="42" t="s">
        <v>8998</v>
      </c>
      <c r="G2691" s="38">
        <v>280530</v>
      </c>
      <c r="H2691" s="40" t="s">
        <v>9311</v>
      </c>
      <c r="I2691" s="40" t="s">
        <v>9312</v>
      </c>
      <c r="J2691" s="45" t="str">
        <f t="shared" si="41"/>
        <v/>
      </c>
    </row>
    <row r="2692" spans="1:10" x14ac:dyDescent="0.25">
      <c r="A2692" s="43">
        <v>45006</v>
      </c>
      <c r="B2692" s="40" t="s">
        <v>13915</v>
      </c>
      <c r="C2692" s="40" t="s">
        <v>8992</v>
      </c>
      <c r="D2692" s="40" t="s">
        <v>13916</v>
      </c>
      <c r="E2692" s="38">
        <v>1896971</v>
      </c>
      <c r="F2692" s="42" t="s">
        <v>8998</v>
      </c>
      <c r="G2692" s="38">
        <v>189697</v>
      </c>
      <c r="H2692" s="40" t="s">
        <v>9315</v>
      </c>
      <c r="I2692" s="40" t="s">
        <v>9316</v>
      </c>
      <c r="J2692" s="45" t="str">
        <f t="shared" si="41"/>
        <v/>
      </c>
    </row>
    <row r="2693" spans="1:10" x14ac:dyDescent="0.25">
      <c r="A2693" s="43">
        <v>45006</v>
      </c>
      <c r="B2693" s="40" t="s">
        <v>13917</v>
      </c>
      <c r="C2693" s="40" t="s">
        <v>8992</v>
      </c>
      <c r="D2693" s="40" t="s">
        <v>13918</v>
      </c>
      <c r="E2693" s="38">
        <v>6944390</v>
      </c>
      <c r="F2693" s="42" t="s">
        <v>8998</v>
      </c>
      <c r="G2693" s="38">
        <v>694439</v>
      </c>
      <c r="H2693" s="40" t="s">
        <v>9295</v>
      </c>
      <c r="I2693" s="40" t="s">
        <v>9296</v>
      </c>
      <c r="J2693" s="45" t="str">
        <f t="shared" ref="J2693:J2756" si="42">IF(E2693&lt;0,"ht","")</f>
        <v/>
      </c>
    </row>
    <row r="2694" spans="1:10" x14ac:dyDescent="0.25">
      <c r="A2694" s="43">
        <v>45006</v>
      </c>
      <c r="B2694" s="40" t="s">
        <v>13919</v>
      </c>
      <c r="C2694" s="40" t="s">
        <v>8992</v>
      </c>
      <c r="D2694" s="40" t="s">
        <v>10011</v>
      </c>
      <c r="E2694" s="38">
        <v>555290</v>
      </c>
      <c r="F2694" s="42" t="s">
        <v>8998</v>
      </c>
      <c r="G2694" s="38">
        <v>55529</v>
      </c>
      <c r="H2694" s="40" t="s">
        <v>9001</v>
      </c>
      <c r="I2694" s="40" t="s">
        <v>9002</v>
      </c>
      <c r="J2694" s="45" t="str">
        <f t="shared" si="42"/>
        <v/>
      </c>
    </row>
    <row r="2695" spans="1:10" x14ac:dyDescent="0.25">
      <c r="A2695" s="43">
        <v>45006</v>
      </c>
      <c r="B2695" s="40" t="s">
        <v>13920</v>
      </c>
      <c r="C2695" s="40" t="s">
        <v>8992</v>
      </c>
      <c r="D2695" s="40" t="s">
        <v>9261</v>
      </c>
      <c r="E2695" s="38">
        <v>584084</v>
      </c>
      <c r="F2695" s="42" t="s">
        <v>8998</v>
      </c>
      <c r="G2695" s="38">
        <v>58408</v>
      </c>
      <c r="H2695" s="40" t="s">
        <v>9001</v>
      </c>
      <c r="I2695" s="40" t="s">
        <v>9002</v>
      </c>
      <c r="J2695" s="45" t="str">
        <f t="shared" si="42"/>
        <v/>
      </c>
    </row>
    <row r="2696" spans="1:10" x14ac:dyDescent="0.25">
      <c r="A2696" s="43">
        <v>45006</v>
      </c>
      <c r="B2696" s="40" t="s">
        <v>13921</v>
      </c>
      <c r="C2696" s="40" t="s">
        <v>8992</v>
      </c>
      <c r="D2696" s="40" t="s">
        <v>9687</v>
      </c>
      <c r="E2696" s="38">
        <v>1329640</v>
      </c>
      <c r="F2696" s="42" t="s">
        <v>8998</v>
      </c>
      <c r="G2696" s="38">
        <v>132964</v>
      </c>
      <c r="H2696" s="40" t="s">
        <v>9284</v>
      </c>
      <c r="I2696" s="40" t="s">
        <v>9285</v>
      </c>
      <c r="J2696" s="45" t="str">
        <f t="shared" si="42"/>
        <v/>
      </c>
    </row>
    <row r="2697" spans="1:10" x14ac:dyDescent="0.25">
      <c r="A2697" s="43">
        <v>45006</v>
      </c>
      <c r="B2697" s="40" t="s">
        <v>13922</v>
      </c>
      <c r="C2697" s="40" t="s">
        <v>8992</v>
      </c>
      <c r="D2697" s="40" t="s">
        <v>13923</v>
      </c>
      <c r="E2697" s="38">
        <v>6725330</v>
      </c>
      <c r="F2697" s="42" t="s">
        <v>8998</v>
      </c>
      <c r="G2697" s="38">
        <v>672533</v>
      </c>
      <c r="H2697" s="40" t="s">
        <v>10431</v>
      </c>
      <c r="I2697" s="40" t="s">
        <v>10432</v>
      </c>
      <c r="J2697" s="45" t="str">
        <f t="shared" si="42"/>
        <v/>
      </c>
    </row>
    <row r="2698" spans="1:10" x14ac:dyDescent="0.25">
      <c r="A2698" s="43">
        <v>45006</v>
      </c>
      <c r="B2698" s="40" t="s">
        <v>13924</v>
      </c>
      <c r="C2698" s="40" t="s">
        <v>8992</v>
      </c>
      <c r="D2698" s="40" t="s">
        <v>13925</v>
      </c>
      <c r="E2698" s="38">
        <v>1322489</v>
      </c>
      <c r="F2698" s="42" t="s">
        <v>8998</v>
      </c>
      <c r="G2698" s="38">
        <v>132249</v>
      </c>
      <c r="H2698" s="40" t="s">
        <v>9448</v>
      </c>
      <c r="I2698" s="40" t="s">
        <v>9449</v>
      </c>
      <c r="J2698" s="45" t="str">
        <f t="shared" si="42"/>
        <v/>
      </c>
    </row>
    <row r="2699" spans="1:10" x14ac:dyDescent="0.25">
      <c r="A2699" s="43">
        <v>45006</v>
      </c>
      <c r="B2699" s="40" t="s">
        <v>13926</v>
      </c>
      <c r="C2699" s="40" t="s">
        <v>8992</v>
      </c>
      <c r="D2699" s="40" t="s">
        <v>13927</v>
      </c>
      <c r="E2699" s="38">
        <v>1590695</v>
      </c>
      <c r="F2699" s="42" t="s">
        <v>8998</v>
      </c>
      <c r="G2699" s="38">
        <v>159070</v>
      </c>
      <c r="H2699" s="40" t="s">
        <v>10921</v>
      </c>
      <c r="I2699" s="40" t="s">
        <v>10922</v>
      </c>
      <c r="J2699" s="45" t="str">
        <f t="shared" si="42"/>
        <v/>
      </c>
    </row>
    <row r="2700" spans="1:10" x14ac:dyDescent="0.25">
      <c r="A2700" s="43">
        <v>45007</v>
      </c>
      <c r="B2700" s="40" t="s">
        <v>9824</v>
      </c>
      <c r="C2700" s="40" t="s">
        <v>11256</v>
      </c>
      <c r="D2700" s="40" t="s">
        <v>8994</v>
      </c>
      <c r="E2700" s="38">
        <v>-131857</v>
      </c>
      <c r="F2700" s="42" t="s">
        <v>8998</v>
      </c>
      <c r="G2700" s="38">
        <v>-13186</v>
      </c>
      <c r="H2700" s="40" t="s">
        <v>9289</v>
      </c>
      <c r="I2700" s="40" t="s">
        <v>9290</v>
      </c>
      <c r="J2700" s="45" t="str">
        <f t="shared" si="42"/>
        <v>ht</v>
      </c>
    </row>
    <row r="2701" spans="1:10" x14ac:dyDescent="0.25">
      <c r="A2701" s="43">
        <v>45007</v>
      </c>
      <c r="B2701" s="40" t="s">
        <v>9921</v>
      </c>
      <c r="C2701" s="40" t="s">
        <v>9441</v>
      </c>
      <c r="D2701" s="40" t="s">
        <v>8994</v>
      </c>
      <c r="E2701" s="38">
        <v>-193364</v>
      </c>
      <c r="F2701" s="42" t="s">
        <v>8998</v>
      </c>
      <c r="G2701" s="38">
        <v>-19336</v>
      </c>
      <c r="H2701" s="40" t="s">
        <v>9034</v>
      </c>
      <c r="I2701" s="40" t="s">
        <v>9035</v>
      </c>
      <c r="J2701" s="45" t="str">
        <f t="shared" si="42"/>
        <v>ht</v>
      </c>
    </row>
    <row r="2702" spans="1:10" x14ac:dyDescent="0.25">
      <c r="A2702" s="43">
        <v>45007</v>
      </c>
      <c r="B2702" s="40" t="s">
        <v>12886</v>
      </c>
      <c r="C2702" s="40" t="s">
        <v>9443</v>
      </c>
      <c r="D2702" s="40" t="s">
        <v>13928</v>
      </c>
      <c r="E2702" s="38">
        <v>-555290</v>
      </c>
      <c r="F2702" s="42" t="s">
        <v>8998</v>
      </c>
      <c r="G2702" s="38">
        <v>-55529</v>
      </c>
      <c r="H2702" s="40" t="s">
        <v>9001</v>
      </c>
      <c r="I2702" s="40" t="s">
        <v>9002</v>
      </c>
      <c r="J2702" s="45" t="str">
        <f t="shared" si="42"/>
        <v>ht</v>
      </c>
    </row>
    <row r="2703" spans="1:10" x14ac:dyDescent="0.25">
      <c r="A2703" s="43">
        <v>45007</v>
      </c>
      <c r="B2703" s="40" t="s">
        <v>12887</v>
      </c>
      <c r="C2703" s="40" t="s">
        <v>9443</v>
      </c>
      <c r="D2703" s="40" t="s">
        <v>13929</v>
      </c>
      <c r="E2703" s="38">
        <v>-767550</v>
      </c>
      <c r="F2703" s="42" t="s">
        <v>8998</v>
      </c>
      <c r="G2703" s="38">
        <v>-76755</v>
      </c>
      <c r="H2703" s="40" t="s">
        <v>9001</v>
      </c>
      <c r="I2703" s="40" t="s">
        <v>9002</v>
      </c>
      <c r="J2703" s="45" t="str">
        <f t="shared" si="42"/>
        <v>ht</v>
      </c>
    </row>
    <row r="2704" spans="1:10" x14ac:dyDescent="0.25">
      <c r="A2704" s="43">
        <v>45007</v>
      </c>
      <c r="B2704" s="40" t="s">
        <v>12888</v>
      </c>
      <c r="C2704" s="40" t="s">
        <v>9443</v>
      </c>
      <c r="D2704" s="40" t="s">
        <v>13930</v>
      </c>
      <c r="E2704" s="38">
        <v>-111058</v>
      </c>
      <c r="F2704" s="42" t="s">
        <v>8998</v>
      </c>
      <c r="G2704" s="38">
        <v>-11106</v>
      </c>
      <c r="H2704" s="40" t="s">
        <v>9001</v>
      </c>
      <c r="I2704" s="40" t="s">
        <v>9002</v>
      </c>
      <c r="J2704" s="45" t="str">
        <f t="shared" si="42"/>
        <v>ht</v>
      </c>
    </row>
    <row r="2705" spans="1:10" x14ac:dyDescent="0.25">
      <c r="A2705" s="43">
        <v>45007</v>
      </c>
      <c r="B2705" s="40" t="s">
        <v>11575</v>
      </c>
      <c r="C2705" s="40" t="s">
        <v>9443</v>
      </c>
      <c r="D2705" s="40" t="s">
        <v>13931</v>
      </c>
      <c r="E2705" s="38">
        <v>-640359</v>
      </c>
      <c r="F2705" s="42" t="s">
        <v>8998</v>
      </c>
      <c r="G2705" s="38">
        <v>-64036</v>
      </c>
      <c r="H2705" s="40" t="s">
        <v>9001</v>
      </c>
      <c r="I2705" s="40" t="s">
        <v>9002</v>
      </c>
      <c r="J2705" s="45" t="str">
        <f t="shared" si="42"/>
        <v>ht</v>
      </c>
    </row>
    <row r="2706" spans="1:10" x14ac:dyDescent="0.25">
      <c r="A2706" s="43">
        <v>45007</v>
      </c>
      <c r="B2706" s="40" t="s">
        <v>13932</v>
      </c>
      <c r="C2706" s="40" t="s">
        <v>8992</v>
      </c>
      <c r="D2706" s="40" t="s">
        <v>9172</v>
      </c>
      <c r="E2706" s="38">
        <v>301092</v>
      </c>
      <c r="F2706" s="42" t="s">
        <v>8998</v>
      </c>
      <c r="G2706" s="38">
        <v>30109</v>
      </c>
      <c r="H2706" s="40" t="s">
        <v>9001</v>
      </c>
      <c r="I2706" s="40" t="s">
        <v>9002</v>
      </c>
      <c r="J2706" s="45" t="str">
        <f t="shared" si="42"/>
        <v/>
      </c>
    </row>
    <row r="2707" spans="1:10" x14ac:dyDescent="0.25">
      <c r="A2707" s="43">
        <v>45007</v>
      </c>
      <c r="B2707" s="40" t="s">
        <v>13933</v>
      </c>
      <c r="C2707" s="40" t="s">
        <v>8992</v>
      </c>
      <c r="D2707" s="40" t="s">
        <v>10003</v>
      </c>
      <c r="E2707" s="38">
        <v>519524</v>
      </c>
      <c r="F2707" s="42" t="s">
        <v>8998</v>
      </c>
      <c r="G2707" s="38">
        <v>51952</v>
      </c>
      <c r="H2707" s="40" t="s">
        <v>9001</v>
      </c>
      <c r="I2707" s="40" t="s">
        <v>9002</v>
      </c>
      <c r="J2707" s="45" t="str">
        <f t="shared" si="42"/>
        <v/>
      </c>
    </row>
    <row r="2708" spans="1:10" x14ac:dyDescent="0.25">
      <c r="A2708" s="43">
        <v>45007</v>
      </c>
      <c r="B2708" s="40" t="s">
        <v>13934</v>
      </c>
      <c r="C2708" s="40" t="s">
        <v>8992</v>
      </c>
      <c r="D2708" s="40" t="s">
        <v>10000</v>
      </c>
      <c r="E2708" s="38">
        <v>481674</v>
      </c>
      <c r="F2708" s="42" t="s">
        <v>8998</v>
      </c>
      <c r="G2708" s="38">
        <v>48167</v>
      </c>
      <c r="H2708" s="40" t="s">
        <v>9001</v>
      </c>
      <c r="I2708" s="40" t="s">
        <v>9002</v>
      </c>
      <c r="J2708" s="45" t="str">
        <f t="shared" si="42"/>
        <v/>
      </c>
    </row>
    <row r="2709" spans="1:10" x14ac:dyDescent="0.25">
      <c r="A2709" s="43">
        <v>45007</v>
      </c>
      <c r="B2709" s="40" t="s">
        <v>13935</v>
      </c>
      <c r="C2709" s="40" t="s">
        <v>8992</v>
      </c>
      <c r="D2709" s="40" t="s">
        <v>13936</v>
      </c>
      <c r="E2709" s="38">
        <v>1477735</v>
      </c>
      <c r="F2709" s="42" t="s">
        <v>8998</v>
      </c>
      <c r="G2709" s="38">
        <v>147774</v>
      </c>
      <c r="H2709" s="40" t="s">
        <v>9278</v>
      </c>
      <c r="I2709" s="40" t="s">
        <v>9279</v>
      </c>
      <c r="J2709" s="45" t="str">
        <f t="shared" si="42"/>
        <v/>
      </c>
    </row>
    <row r="2710" spans="1:10" x14ac:dyDescent="0.25">
      <c r="A2710" s="43">
        <v>45007</v>
      </c>
      <c r="B2710" s="40" t="s">
        <v>13937</v>
      </c>
      <c r="C2710" s="40" t="s">
        <v>8992</v>
      </c>
      <c r="D2710" s="40" t="s">
        <v>9271</v>
      </c>
      <c r="E2710" s="38">
        <v>951239</v>
      </c>
      <c r="F2710" s="42" t="s">
        <v>8998</v>
      </c>
      <c r="G2710" s="38">
        <v>95124</v>
      </c>
      <c r="H2710" s="40" t="s">
        <v>9001</v>
      </c>
      <c r="I2710" s="40" t="s">
        <v>9002</v>
      </c>
      <c r="J2710" s="45" t="str">
        <f t="shared" si="42"/>
        <v/>
      </c>
    </row>
    <row r="2711" spans="1:10" x14ac:dyDescent="0.25">
      <c r="A2711" s="43">
        <v>45007</v>
      </c>
      <c r="B2711" s="40" t="s">
        <v>13938</v>
      </c>
      <c r="C2711" s="40" t="s">
        <v>8992</v>
      </c>
      <c r="D2711" s="40" t="s">
        <v>13939</v>
      </c>
      <c r="E2711" s="38">
        <v>1691150</v>
      </c>
      <c r="F2711" s="42" t="s">
        <v>8998</v>
      </c>
      <c r="G2711" s="38">
        <v>169115</v>
      </c>
      <c r="H2711" s="40" t="s">
        <v>9212</v>
      </c>
      <c r="I2711" s="40" t="s">
        <v>9213</v>
      </c>
      <c r="J2711" s="45" t="str">
        <f t="shared" si="42"/>
        <v/>
      </c>
    </row>
    <row r="2712" spans="1:10" x14ac:dyDescent="0.25">
      <c r="A2712" s="43">
        <v>45007</v>
      </c>
      <c r="B2712" s="40" t="s">
        <v>13940</v>
      </c>
      <c r="C2712" s="40" t="s">
        <v>8992</v>
      </c>
      <c r="D2712" s="40" t="s">
        <v>9700</v>
      </c>
      <c r="E2712" s="38">
        <v>257920</v>
      </c>
      <c r="F2712" s="42" t="s">
        <v>8998</v>
      </c>
      <c r="G2712" s="38">
        <v>25792</v>
      </c>
      <c r="H2712" s="40" t="s">
        <v>9001</v>
      </c>
      <c r="I2712" s="40" t="s">
        <v>9002</v>
      </c>
      <c r="J2712" s="45" t="str">
        <f t="shared" si="42"/>
        <v/>
      </c>
    </row>
    <row r="2713" spans="1:10" x14ac:dyDescent="0.25">
      <c r="A2713" s="43">
        <v>45007</v>
      </c>
      <c r="B2713" s="40" t="s">
        <v>13941</v>
      </c>
      <c r="C2713" s="40" t="s">
        <v>8992</v>
      </c>
      <c r="D2713" s="40" t="s">
        <v>9186</v>
      </c>
      <c r="E2713" s="38">
        <v>778674</v>
      </c>
      <c r="F2713" s="42" t="s">
        <v>8998</v>
      </c>
      <c r="G2713" s="38">
        <v>77867</v>
      </c>
      <c r="H2713" s="40" t="s">
        <v>9001</v>
      </c>
      <c r="I2713" s="40" t="s">
        <v>9002</v>
      </c>
      <c r="J2713" s="45" t="str">
        <f t="shared" si="42"/>
        <v/>
      </c>
    </row>
    <row r="2714" spans="1:10" x14ac:dyDescent="0.25">
      <c r="A2714" s="43">
        <v>45007</v>
      </c>
      <c r="B2714" s="40" t="s">
        <v>13942</v>
      </c>
      <c r="C2714" s="40" t="s">
        <v>8992</v>
      </c>
      <c r="D2714" s="40" t="s">
        <v>13943</v>
      </c>
      <c r="E2714" s="38">
        <v>340315</v>
      </c>
      <c r="F2714" s="42" t="s">
        <v>8998</v>
      </c>
      <c r="G2714" s="38">
        <v>34032</v>
      </c>
      <c r="H2714" s="40" t="s">
        <v>9001</v>
      </c>
      <c r="I2714" s="40" t="s">
        <v>9002</v>
      </c>
      <c r="J2714" s="45" t="str">
        <f t="shared" si="42"/>
        <v/>
      </c>
    </row>
    <row r="2715" spans="1:10" x14ac:dyDescent="0.25">
      <c r="A2715" s="43">
        <v>45007</v>
      </c>
      <c r="B2715" s="40" t="s">
        <v>13944</v>
      </c>
      <c r="C2715" s="40" t="s">
        <v>8992</v>
      </c>
      <c r="D2715" s="40" t="s">
        <v>13945</v>
      </c>
      <c r="E2715" s="38">
        <v>1278524</v>
      </c>
      <c r="F2715" s="42" t="s">
        <v>8998</v>
      </c>
      <c r="G2715" s="38">
        <v>127852</v>
      </c>
      <c r="H2715" s="40" t="s">
        <v>9001</v>
      </c>
      <c r="I2715" s="40" t="s">
        <v>9002</v>
      </c>
      <c r="J2715" s="45" t="str">
        <f t="shared" si="42"/>
        <v/>
      </c>
    </row>
    <row r="2716" spans="1:10" x14ac:dyDescent="0.25">
      <c r="A2716" s="43">
        <v>45007</v>
      </c>
      <c r="B2716" s="40" t="s">
        <v>13946</v>
      </c>
      <c r="C2716" s="40" t="s">
        <v>8992</v>
      </c>
      <c r="D2716" s="40" t="s">
        <v>9983</v>
      </c>
      <c r="E2716" s="38">
        <v>644960</v>
      </c>
      <c r="F2716" s="42" t="s">
        <v>8998</v>
      </c>
      <c r="G2716" s="38">
        <v>64496</v>
      </c>
      <c r="H2716" s="40" t="s">
        <v>9001</v>
      </c>
      <c r="I2716" s="40" t="s">
        <v>9002</v>
      </c>
      <c r="J2716" s="45" t="str">
        <f t="shared" si="42"/>
        <v/>
      </c>
    </row>
    <row r="2717" spans="1:10" x14ac:dyDescent="0.25">
      <c r="A2717" s="43">
        <v>45007</v>
      </c>
      <c r="B2717" s="40" t="s">
        <v>13947</v>
      </c>
      <c r="C2717" s="40" t="s">
        <v>8992</v>
      </c>
      <c r="D2717" s="40" t="s">
        <v>13113</v>
      </c>
      <c r="E2717" s="38">
        <v>333174</v>
      </c>
      <c r="F2717" s="42" t="s">
        <v>8998</v>
      </c>
      <c r="G2717" s="38">
        <v>33317</v>
      </c>
      <c r="H2717" s="40" t="s">
        <v>9001</v>
      </c>
      <c r="I2717" s="40" t="s">
        <v>9002</v>
      </c>
      <c r="J2717" s="45" t="str">
        <f t="shared" si="42"/>
        <v/>
      </c>
    </row>
    <row r="2718" spans="1:10" x14ac:dyDescent="0.25">
      <c r="A2718" s="43">
        <v>45007</v>
      </c>
      <c r="B2718" s="40" t="s">
        <v>13948</v>
      </c>
      <c r="C2718" s="40" t="s">
        <v>8992</v>
      </c>
      <c r="D2718" s="40" t="s">
        <v>9275</v>
      </c>
      <c r="E2718" s="38">
        <v>1184601</v>
      </c>
      <c r="F2718" s="42" t="s">
        <v>8998</v>
      </c>
      <c r="G2718" s="38">
        <v>118460</v>
      </c>
      <c r="H2718" s="40" t="s">
        <v>9001</v>
      </c>
      <c r="I2718" s="40" t="s">
        <v>9002</v>
      </c>
      <c r="J2718" s="45" t="str">
        <f t="shared" si="42"/>
        <v/>
      </c>
    </row>
    <row r="2719" spans="1:10" x14ac:dyDescent="0.25">
      <c r="A2719" s="43">
        <v>45007</v>
      </c>
      <c r="B2719" s="40" t="s">
        <v>13949</v>
      </c>
      <c r="C2719" s="40" t="s">
        <v>8992</v>
      </c>
      <c r="D2719" s="40" t="s">
        <v>9119</v>
      </c>
      <c r="E2719" s="38">
        <v>1419495</v>
      </c>
      <c r="F2719" s="42" t="s">
        <v>8998</v>
      </c>
      <c r="G2719" s="38">
        <v>141950</v>
      </c>
      <c r="H2719" s="40" t="s">
        <v>9001</v>
      </c>
      <c r="I2719" s="40" t="s">
        <v>9002</v>
      </c>
      <c r="J2719" s="45" t="str">
        <f t="shared" si="42"/>
        <v/>
      </c>
    </row>
    <row r="2720" spans="1:10" x14ac:dyDescent="0.25">
      <c r="A2720" s="43">
        <v>45007</v>
      </c>
      <c r="B2720" s="40" t="s">
        <v>13950</v>
      </c>
      <c r="C2720" s="40" t="s">
        <v>8992</v>
      </c>
      <c r="D2720" s="40" t="s">
        <v>9959</v>
      </c>
      <c r="E2720" s="38">
        <v>442409</v>
      </c>
      <c r="F2720" s="42" t="s">
        <v>8998</v>
      </c>
      <c r="G2720" s="38">
        <v>44241</v>
      </c>
      <c r="H2720" s="40" t="s">
        <v>9001</v>
      </c>
      <c r="I2720" s="40" t="s">
        <v>9002</v>
      </c>
      <c r="J2720" s="45" t="str">
        <f t="shared" si="42"/>
        <v/>
      </c>
    </row>
    <row r="2721" spans="1:10" x14ac:dyDescent="0.25">
      <c r="A2721" s="43">
        <v>45007</v>
      </c>
      <c r="B2721" s="40" t="s">
        <v>13951</v>
      </c>
      <c r="C2721" s="40" t="s">
        <v>8992</v>
      </c>
      <c r="D2721" s="40" t="s">
        <v>9150</v>
      </c>
      <c r="E2721" s="38">
        <v>519750</v>
      </c>
      <c r="F2721" s="42" t="s">
        <v>8998</v>
      </c>
      <c r="G2721" s="38">
        <v>51975</v>
      </c>
      <c r="H2721" s="40" t="s">
        <v>9001</v>
      </c>
      <c r="I2721" s="40" t="s">
        <v>9002</v>
      </c>
      <c r="J2721" s="45" t="str">
        <f t="shared" si="42"/>
        <v/>
      </c>
    </row>
    <row r="2722" spans="1:10" x14ac:dyDescent="0.25">
      <c r="A2722" s="43">
        <v>45007</v>
      </c>
      <c r="B2722" s="40" t="s">
        <v>13952</v>
      </c>
      <c r="C2722" s="40" t="s">
        <v>8992</v>
      </c>
      <c r="D2722" s="40" t="s">
        <v>10178</v>
      </c>
      <c r="E2722" s="38">
        <v>471203</v>
      </c>
      <c r="F2722" s="42" t="s">
        <v>8998</v>
      </c>
      <c r="G2722" s="38">
        <v>47120</v>
      </c>
      <c r="H2722" s="40" t="s">
        <v>9001</v>
      </c>
      <c r="I2722" s="40" t="s">
        <v>9002</v>
      </c>
      <c r="J2722" s="45" t="str">
        <f t="shared" si="42"/>
        <v/>
      </c>
    </row>
    <row r="2723" spans="1:10" x14ac:dyDescent="0.25">
      <c r="A2723" s="43">
        <v>45007</v>
      </c>
      <c r="B2723" s="40" t="s">
        <v>13953</v>
      </c>
      <c r="C2723" s="40" t="s">
        <v>8992</v>
      </c>
      <c r="D2723" s="40" t="s">
        <v>11400</v>
      </c>
      <c r="E2723" s="38">
        <v>1642812</v>
      </c>
      <c r="F2723" s="42" t="s">
        <v>8998</v>
      </c>
      <c r="G2723" s="38">
        <v>164281</v>
      </c>
      <c r="H2723" s="40" t="s">
        <v>9001</v>
      </c>
      <c r="I2723" s="40" t="s">
        <v>9002</v>
      </c>
      <c r="J2723" s="45" t="str">
        <f t="shared" si="42"/>
        <v/>
      </c>
    </row>
    <row r="2724" spans="1:10" x14ac:dyDescent="0.25">
      <c r="A2724" s="43">
        <v>45007</v>
      </c>
      <c r="B2724" s="40" t="s">
        <v>13954</v>
      </c>
      <c r="C2724" s="40" t="s">
        <v>8992</v>
      </c>
      <c r="D2724" s="40" t="s">
        <v>10230</v>
      </c>
      <c r="E2724" s="38">
        <v>483720</v>
      </c>
      <c r="F2724" s="42" t="s">
        <v>8998</v>
      </c>
      <c r="G2724" s="38">
        <v>48372</v>
      </c>
      <c r="H2724" s="40" t="s">
        <v>9001</v>
      </c>
      <c r="I2724" s="40" t="s">
        <v>9002</v>
      </c>
      <c r="J2724" s="45" t="str">
        <f t="shared" si="42"/>
        <v/>
      </c>
    </row>
    <row r="2725" spans="1:10" x14ac:dyDescent="0.25">
      <c r="A2725" s="43">
        <v>45007</v>
      </c>
      <c r="B2725" s="40" t="s">
        <v>13955</v>
      </c>
      <c r="C2725" s="40" t="s">
        <v>8992</v>
      </c>
      <c r="D2725" s="40" t="s">
        <v>11343</v>
      </c>
      <c r="E2725" s="38">
        <v>333174</v>
      </c>
      <c r="F2725" s="42" t="s">
        <v>8998</v>
      </c>
      <c r="G2725" s="38">
        <v>33317</v>
      </c>
      <c r="H2725" s="40" t="s">
        <v>9001</v>
      </c>
      <c r="I2725" s="40" t="s">
        <v>9002</v>
      </c>
      <c r="J2725" s="45" t="str">
        <f t="shared" si="42"/>
        <v/>
      </c>
    </row>
    <row r="2726" spans="1:10" x14ac:dyDescent="0.25">
      <c r="A2726" s="43">
        <v>45007</v>
      </c>
      <c r="B2726" s="40" t="s">
        <v>13956</v>
      </c>
      <c r="C2726" s="40" t="s">
        <v>8992</v>
      </c>
      <c r="D2726" s="40" t="s">
        <v>10573</v>
      </c>
      <c r="E2726" s="38">
        <v>776217</v>
      </c>
      <c r="F2726" s="42" t="s">
        <v>8998</v>
      </c>
      <c r="G2726" s="38">
        <v>77622</v>
      </c>
      <c r="H2726" s="40" t="s">
        <v>9001</v>
      </c>
      <c r="I2726" s="40" t="s">
        <v>9002</v>
      </c>
      <c r="J2726" s="45" t="str">
        <f t="shared" si="42"/>
        <v/>
      </c>
    </row>
    <row r="2727" spans="1:10" x14ac:dyDescent="0.25">
      <c r="A2727" s="43">
        <v>45007</v>
      </c>
      <c r="B2727" s="40" t="s">
        <v>13957</v>
      </c>
      <c r="C2727" s="40" t="s">
        <v>8992</v>
      </c>
      <c r="D2727" s="40" t="s">
        <v>9123</v>
      </c>
      <c r="E2727" s="38">
        <v>590724</v>
      </c>
      <c r="F2727" s="42" t="s">
        <v>8998</v>
      </c>
      <c r="G2727" s="38">
        <v>59072</v>
      </c>
      <c r="H2727" s="40" t="s">
        <v>9001</v>
      </c>
      <c r="I2727" s="40" t="s">
        <v>9002</v>
      </c>
      <c r="J2727" s="45" t="str">
        <f t="shared" si="42"/>
        <v/>
      </c>
    </row>
    <row r="2728" spans="1:10" x14ac:dyDescent="0.25">
      <c r="A2728" s="43">
        <v>45007</v>
      </c>
      <c r="B2728" s="40" t="s">
        <v>13958</v>
      </c>
      <c r="C2728" s="40" t="s">
        <v>8992</v>
      </c>
      <c r="D2728" s="40" t="s">
        <v>13959</v>
      </c>
      <c r="E2728" s="38">
        <v>4146130</v>
      </c>
      <c r="F2728" s="42" t="s">
        <v>8998</v>
      </c>
      <c r="G2728" s="38">
        <v>414613</v>
      </c>
      <c r="H2728" s="40" t="s">
        <v>9197</v>
      </c>
      <c r="I2728" s="40" t="s">
        <v>9198</v>
      </c>
      <c r="J2728" s="45" t="str">
        <f t="shared" si="42"/>
        <v/>
      </c>
    </row>
    <row r="2729" spans="1:10" x14ac:dyDescent="0.25">
      <c r="A2729" s="43">
        <v>45007</v>
      </c>
      <c r="B2729" s="40" t="s">
        <v>13960</v>
      </c>
      <c r="C2729" s="40" t="s">
        <v>8992</v>
      </c>
      <c r="D2729" s="40" t="s">
        <v>13961</v>
      </c>
      <c r="E2729" s="38">
        <v>3035550</v>
      </c>
      <c r="F2729" s="42" t="s">
        <v>8998</v>
      </c>
      <c r="G2729" s="38">
        <v>303555</v>
      </c>
      <c r="H2729" s="40" t="s">
        <v>9613</v>
      </c>
      <c r="I2729" s="40" t="s">
        <v>9614</v>
      </c>
      <c r="J2729" s="45" t="str">
        <f t="shared" si="42"/>
        <v/>
      </c>
    </row>
    <row r="2730" spans="1:10" x14ac:dyDescent="0.25">
      <c r="A2730" s="43">
        <v>45007</v>
      </c>
      <c r="B2730" s="40" t="s">
        <v>13962</v>
      </c>
      <c r="C2730" s="40" t="s">
        <v>8992</v>
      </c>
      <c r="D2730" s="40" t="s">
        <v>13963</v>
      </c>
      <c r="E2730" s="38">
        <v>1889025</v>
      </c>
      <c r="F2730" s="42" t="s">
        <v>8998</v>
      </c>
      <c r="G2730" s="38">
        <v>188903</v>
      </c>
      <c r="H2730" s="40" t="s">
        <v>9631</v>
      </c>
      <c r="I2730" s="40" t="s">
        <v>9632</v>
      </c>
      <c r="J2730" s="45" t="str">
        <f t="shared" si="42"/>
        <v/>
      </c>
    </row>
    <row r="2731" spans="1:10" x14ac:dyDescent="0.25">
      <c r="A2731" s="43">
        <v>45007</v>
      </c>
      <c r="B2731" s="40" t="s">
        <v>13964</v>
      </c>
      <c r="C2731" s="40" t="s">
        <v>8992</v>
      </c>
      <c r="D2731" s="40" t="s">
        <v>13965</v>
      </c>
      <c r="E2731" s="38">
        <v>3183645</v>
      </c>
      <c r="F2731" s="42" t="s">
        <v>8998</v>
      </c>
      <c r="G2731" s="38">
        <v>318365</v>
      </c>
      <c r="H2731" s="40" t="s">
        <v>9625</v>
      </c>
      <c r="I2731" s="40" t="s">
        <v>9626</v>
      </c>
      <c r="J2731" s="45" t="str">
        <f t="shared" si="42"/>
        <v/>
      </c>
    </row>
    <row r="2732" spans="1:10" x14ac:dyDescent="0.25">
      <c r="A2732" s="43">
        <v>45007</v>
      </c>
      <c r="B2732" s="40" t="s">
        <v>13966</v>
      </c>
      <c r="C2732" s="40" t="s">
        <v>8992</v>
      </c>
      <c r="D2732" s="40" t="s">
        <v>13967</v>
      </c>
      <c r="E2732" s="38">
        <v>2440220</v>
      </c>
      <c r="F2732" s="42" t="s">
        <v>8998</v>
      </c>
      <c r="G2732" s="38">
        <v>244022</v>
      </c>
      <c r="H2732" s="40" t="s">
        <v>9595</v>
      </c>
      <c r="I2732" s="40" t="s">
        <v>9596</v>
      </c>
      <c r="J2732" s="45" t="str">
        <f t="shared" si="42"/>
        <v/>
      </c>
    </row>
    <row r="2733" spans="1:10" x14ac:dyDescent="0.25">
      <c r="A2733" s="43">
        <v>45007</v>
      </c>
      <c r="B2733" s="40" t="s">
        <v>13968</v>
      </c>
      <c r="C2733" s="40" t="s">
        <v>8992</v>
      </c>
      <c r="D2733" s="40" t="s">
        <v>13969</v>
      </c>
      <c r="E2733" s="38">
        <v>9406010</v>
      </c>
      <c r="F2733" s="42" t="s">
        <v>8998</v>
      </c>
      <c r="G2733" s="38">
        <v>940601</v>
      </c>
      <c r="H2733" s="40" t="s">
        <v>9601</v>
      </c>
      <c r="I2733" s="40" t="s">
        <v>9602</v>
      </c>
      <c r="J2733" s="45" t="str">
        <f t="shared" si="42"/>
        <v/>
      </c>
    </row>
    <row r="2734" spans="1:10" x14ac:dyDescent="0.25">
      <c r="A2734" s="43">
        <v>45007</v>
      </c>
      <c r="B2734" s="40" t="s">
        <v>13970</v>
      </c>
      <c r="C2734" s="40" t="s">
        <v>8992</v>
      </c>
      <c r="D2734" s="40" t="s">
        <v>13971</v>
      </c>
      <c r="E2734" s="38">
        <v>922445</v>
      </c>
      <c r="F2734" s="42" t="s">
        <v>8998</v>
      </c>
      <c r="G2734" s="38">
        <v>92245</v>
      </c>
      <c r="H2734" s="40" t="s">
        <v>9607</v>
      </c>
      <c r="I2734" s="40" t="s">
        <v>9608</v>
      </c>
      <c r="J2734" s="45" t="str">
        <f t="shared" si="42"/>
        <v/>
      </c>
    </row>
    <row r="2735" spans="1:10" x14ac:dyDescent="0.25">
      <c r="A2735" s="43">
        <v>45007</v>
      </c>
      <c r="B2735" s="40" t="s">
        <v>13972</v>
      </c>
      <c r="C2735" s="40" t="s">
        <v>8992</v>
      </c>
      <c r="D2735" s="40" t="s">
        <v>13973</v>
      </c>
      <c r="E2735" s="38">
        <v>1477735</v>
      </c>
      <c r="F2735" s="42" t="s">
        <v>8998</v>
      </c>
      <c r="G2735" s="38">
        <v>147774</v>
      </c>
      <c r="H2735" s="40" t="s">
        <v>9619</v>
      </c>
      <c r="I2735" s="40" t="s">
        <v>9620</v>
      </c>
      <c r="J2735" s="45" t="str">
        <f t="shared" si="42"/>
        <v/>
      </c>
    </row>
    <row r="2736" spans="1:10" x14ac:dyDescent="0.25">
      <c r="A2736" s="43">
        <v>45007</v>
      </c>
      <c r="B2736" s="40" t="s">
        <v>13974</v>
      </c>
      <c r="C2736" s="40" t="s">
        <v>8992</v>
      </c>
      <c r="D2736" s="40" t="s">
        <v>13975</v>
      </c>
      <c r="E2736" s="38">
        <v>1146600</v>
      </c>
      <c r="F2736" s="42" t="s">
        <v>8998</v>
      </c>
      <c r="G2736" s="38">
        <v>114660</v>
      </c>
      <c r="H2736" s="40" t="s">
        <v>9601</v>
      </c>
      <c r="I2736" s="40" t="s">
        <v>9602</v>
      </c>
      <c r="J2736" s="45" t="str">
        <f t="shared" si="42"/>
        <v/>
      </c>
    </row>
    <row r="2737" spans="1:10" x14ac:dyDescent="0.25">
      <c r="A2737" s="43">
        <v>45007</v>
      </c>
      <c r="B2737" s="40" t="s">
        <v>11134</v>
      </c>
      <c r="C2737" s="40" t="s">
        <v>8992</v>
      </c>
      <c r="D2737" s="40" t="s">
        <v>13976</v>
      </c>
      <c r="E2737" s="38">
        <v>688800</v>
      </c>
      <c r="F2737" s="42" t="s">
        <v>8998</v>
      </c>
      <c r="G2737" s="38">
        <v>68880</v>
      </c>
      <c r="H2737" s="40" t="s">
        <v>9625</v>
      </c>
      <c r="I2737" s="40" t="s">
        <v>9626</v>
      </c>
      <c r="J2737" s="45" t="str">
        <f t="shared" si="42"/>
        <v/>
      </c>
    </row>
    <row r="2738" spans="1:10" x14ac:dyDescent="0.25">
      <c r="A2738" s="43">
        <v>45007</v>
      </c>
      <c r="B2738" s="40" t="s">
        <v>13977</v>
      </c>
      <c r="C2738" s="40" t="s">
        <v>8992</v>
      </c>
      <c r="D2738" s="40" t="s">
        <v>13978</v>
      </c>
      <c r="E2738" s="38">
        <v>688800</v>
      </c>
      <c r="F2738" s="42" t="s">
        <v>8998</v>
      </c>
      <c r="G2738" s="38">
        <v>68880</v>
      </c>
      <c r="H2738" s="40" t="s">
        <v>9635</v>
      </c>
      <c r="I2738" s="40" t="s">
        <v>9636</v>
      </c>
      <c r="J2738" s="45" t="str">
        <f t="shared" si="42"/>
        <v/>
      </c>
    </row>
    <row r="2739" spans="1:10" x14ac:dyDescent="0.25">
      <c r="A2739" s="43">
        <v>45007</v>
      </c>
      <c r="B2739" s="40" t="s">
        <v>11135</v>
      </c>
      <c r="C2739" s="40" t="s">
        <v>8992</v>
      </c>
      <c r="D2739" s="40" t="s">
        <v>13979</v>
      </c>
      <c r="E2739" s="38">
        <v>519120</v>
      </c>
      <c r="F2739" s="42" t="s">
        <v>8998</v>
      </c>
      <c r="G2739" s="38">
        <v>51912</v>
      </c>
      <c r="H2739" s="40" t="s">
        <v>9607</v>
      </c>
      <c r="I2739" s="40" t="s">
        <v>9608</v>
      </c>
      <c r="J2739" s="45" t="str">
        <f t="shared" si="42"/>
        <v/>
      </c>
    </row>
    <row r="2740" spans="1:10" x14ac:dyDescent="0.25">
      <c r="A2740" s="43">
        <v>45007</v>
      </c>
      <c r="B2740" s="40" t="s">
        <v>13980</v>
      </c>
      <c r="C2740" s="40" t="s">
        <v>8992</v>
      </c>
      <c r="D2740" s="40" t="s">
        <v>13981</v>
      </c>
      <c r="E2740" s="38">
        <v>6116570</v>
      </c>
      <c r="F2740" s="42" t="s">
        <v>8998</v>
      </c>
      <c r="G2740" s="38">
        <v>611657</v>
      </c>
      <c r="H2740" s="40" t="s">
        <v>9068</v>
      </c>
      <c r="I2740" s="40" t="s">
        <v>9069</v>
      </c>
      <c r="J2740" s="45" t="str">
        <f t="shared" si="42"/>
        <v/>
      </c>
    </row>
    <row r="2741" spans="1:10" x14ac:dyDescent="0.25">
      <c r="A2741" s="43">
        <v>45008</v>
      </c>
      <c r="B2741" s="40" t="s">
        <v>9362</v>
      </c>
      <c r="C2741" s="40" t="s">
        <v>13982</v>
      </c>
      <c r="D2741" s="40" t="s">
        <v>8994</v>
      </c>
      <c r="E2741" s="38">
        <v>-809630</v>
      </c>
      <c r="F2741" s="42" t="s">
        <v>9114</v>
      </c>
      <c r="G2741" s="38">
        <v>-64770</v>
      </c>
      <c r="H2741" s="40" t="s">
        <v>10921</v>
      </c>
      <c r="I2741" s="40" t="s">
        <v>10922</v>
      </c>
      <c r="J2741" s="45" t="str">
        <f t="shared" si="42"/>
        <v>ht</v>
      </c>
    </row>
    <row r="2742" spans="1:10" x14ac:dyDescent="0.25">
      <c r="A2742" s="43">
        <v>45008</v>
      </c>
      <c r="B2742" s="40" t="s">
        <v>9366</v>
      </c>
      <c r="C2742" s="40" t="s">
        <v>13982</v>
      </c>
      <c r="D2742" s="40" t="s">
        <v>8994</v>
      </c>
      <c r="E2742" s="38">
        <v>-622328</v>
      </c>
      <c r="F2742" s="42" t="s">
        <v>8998</v>
      </c>
      <c r="G2742" s="38">
        <v>-62233</v>
      </c>
      <c r="H2742" s="40" t="s">
        <v>10921</v>
      </c>
      <c r="I2742" s="40" t="s">
        <v>10922</v>
      </c>
      <c r="J2742" s="45" t="str">
        <f t="shared" si="42"/>
        <v>ht</v>
      </c>
    </row>
    <row r="2743" spans="1:10" x14ac:dyDescent="0.25">
      <c r="A2743" s="43">
        <v>45008</v>
      </c>
      <c r="B2743" s="40" t="s">
        <v>9892</v>
      </c>
      <c r="C2743" s="40" t="s">
        <v>13335</v>
      </c>
      <c r="D2743" s="40" t="s">
        <v>13983</v>
      </c>
      <c r="E2743" s="38">
        <v>-387480</v>
      </c>
      <c r="F2743" s="42" t="s">
        <v>8998</v>
      </c>
      <c r="G2743" s="38">
        <v>-38748</v>
      </c>
      <c r="H2743" s="40" t="s">
        <v>9068</v>
      </c>
      <c r="I2743" s="40" t="s">
        <v>9069</v>
      </c>
      <c r="J2743" s="45" t="str">
        <f t="shared" si="42"/>
        <v>ht</v>
      </c>
    </row>
    <row r="2744" spans="1:10" x14ac:dyDescent="0.25">
      <c r="A2744" s="43">
        <v>45008</v>
      </c>
      <c r="B2744" s="40" t="s">
        <v>10100</v>
      </c>
      <c r="C2744" s="40" t="s">
        <v>10923</v>
      </c>
      <c r="D2744" s="40" t="s">
        <v>13984</v>
      </c>
      <c r="E2744" s="38">
        <v>-173382</v>
      </c>
      <c r="F2744" s="42" t="s">
        <v>8998</v>
      </c>
      <c r="G2744" s="38">
        <v>-17338</v>
      </c>
      <c r="H2744" s="40" t="s">
        <v>9072</v>
      </c>
      <c r="I2744" s="40" t="s">
        <v>9073</v>
      </c>
      <c r="J2744" s="45" t="str">
        <f t="shared" si="42"/>
        <v>ht</v>
      </c>
    </row>
    <row r="2745" spans="1:10" x14ac:dyDescent="0.25">
      <c r="A2745" s="43">
        <v>45008</v>
      </c>
      <c r="B2745" s="40" t="s">
        <v>11034</v>
      </c>
      <c r="C2745" s="40" t="s">
        <v>9443</v>
      </c>
      <c r="D2745" s="40" t="s">
        <v>13985</v>
      </c>
      <c r="E2745" s="38">
        <v>-444232</v>
      </c>
      <c r="F2745" s="42" t="s">
        <v>8998</v>
      </c>
      <c r="G2745" s="38">
        <v>-44423</v>
      </c>
      <c r="H2745" s="40" t="s">
        <v>9001</v>
      </c>
      <c r="I2745" s="40" t="s">
        <v>9002</v>
      </c>
      <c r="J2745" s="45" t="str">
        <f t="shared" si="42"/>
        <v>ht</v>
      </c>
    </row>
    <row r="2746" spans="1:10" x14ac:dyDescent="0.25">
      <c r="A2746" s="43">
        <v>45008</v>
      </c>
      <c r="B2746" s="40" t="s">
        <v>12889</v>
      </c>
      <c r="C2746" s="40" t="s">
        <v>9443</v>
      </c>
      <c r="D2746" s="40" t="s">
        <v>13986</v>
      </c>
      <c r="E2746" s="38">
        <v>-123613</v>
      </c>
      <c r="F2746" s="42" t="s">
        <v>8998</v>
      </c>
      <c r="G2746" s="38">
        <v>-12361</v>
      </c>
      <c r="H2746" s="40" t="s">
        <v>9001</v>
      </c>
      <c r="I2746" s="40" t="s">
        <v>9002</v>
      </c>
      <c r="J2746" s="45" t="str">
        <f t="shared" si="42"/>
        <v>ht</v>
      </c>
    </row>
    <row r="2747" spans="1:10" x14ac:dyDescent="0.25">
      <c r="A2747" s="43">
        <v>45008</v>
      </c>
      <c r="B2747" s="40" t="s">
        <v>12890</v>
      </c>
      <c r="C2747" s="40" t="s">
        <v>9443</v>
      </c>
      <c r="D2747" s="40" t="s">
        <v>13987</v>
      </c>
      <c r="E2747" s="38">
        <v>-515760</v>
      </c>
      <c r="F2747" s="42" t="s">
        <v>8998</v>
      </c>
      <c r="G2747" s="38">
        <v>-51576</v>
      </c>
      <c r="H2747" s="40" t="s">
        <v>9001</v>
      </c>
      <c r="I2747" s="40" t="s">
        <v>9002</v>
      </c>
      <c r="J2747" s="45" t="str">
        <f t="shared" si="42"/>
        <v>ht</v>
      </c>
    </row>
    <row r="2748" spans="1:10" x14ac:dyDescent="0.25">
      <c r="A2748" s="43">
        <v>45008</v>
      </c>
      <c r="B2748" s="40" t="s">
        <v>12891</v>
      </c>
      <c r="C2748" s="40" t="s">
        <v>9443</v>
      </c>
      <c r="D2748" s="40" t="s">
        <v>13988</v>
      </c>
      <c r="E2748" s="38">
        <v>-176400</v>
      </c>
      <c r="F2748" s="42" t="s">
        <v>8998</v>
      </c>
      <c r="G2748" s="38">
        <v>-17640</v>
      </c>
      <c r="H2748" s="40" t="s">
        <v>9001</v>
      </c>
      <c r="I2748" s="40" t="s">
        <v>9002</v>
      </c>
      <c r="J2748" s="45" t="str">
        <f t="shared" si="42"/>
        <v>ht</v>
      </c>
    </row>
    <row r="2749" spans="1:10" x14ac:dyDescent="0.25">
      <c r="A2749" s="43">
        <v>45008</v>
      </c>
      <c r="B2749" s="40" t="s">
        <v>11035</v>
      </c>
      <c r="C2749" s="40" t="s">
        <v>9443</v>
      </c>
      <c r="D2749" s="40" t="s">
        <v>13989</v>
      </c>
      <c r="E2749" s="38">
        <v>-222116</v>
      </c>
      <c r="F2749" s="42" t="s">
        <v>8998</v>
      </c>
      <c r="G2749" s="38">
        <v>-22212</v>
      </c>
      <c r="H2749" s="40" t="s">
        <v>9001</v>
      </c>
      <c r="I2749" s="40" t="s">
        <v>9002</v>
      </c>
      <c r="J2749" s="45" t="str">
        <f t="shared" si="42"/>
        <v>ht</v>
      </c>
    </row>
    <row r="2750" spans="1:10" x14ac:dyDescent="0.25">
      <c r="A2750" s="43">
        <v>45008</v>
      </c>
      <c r="B2750" s="40" t="s">
        <v>12892</v>
      </c>
      <c r="C2750" s="40" t="s">
        <v>9443</v>
      </c>
      <c r="D2750" s="40" t="s">
        <v>13990</v>
      </c>
      <c r="E2750" s="38">
        <v>-446093</v>
      </c>
      <c r="F2750" s="42" t="s">
        <v>8998</v>
      </c>
      <c r="G2750" s="38">
        <v>-44609</v>
      </c>
      <c r="H2750" s="40" t="s">
        <v>9001</v>
      </c>
      <c r="I2750" s="40" t="s">
        <v>9002</v>
      </c>
      <c r="J2750" s="45" t="str">
        <f t="shared" si="42"/>
        <v>ht</v>
      </c>
    </row>
    <row r="2751" spans="1:10" x14ac:dyDescent="0.25">
      <c r="A2751" s="43">
        <v>45008</v>
      </c>
      <c r="B2751" s="40" t="s">
        <v>12893</v>
      </c>
      <c r="C2751" s="40" t="s">
        <v>9443</v>
      </c>
      <c r="D2751" s="40" t="s">
        <v>13991</v>
      </c>
      <c r="E2751" s="38">
        <v>-900035</v>
      </c>
      <c r="F2751" s="42" t="s">
        <v>8998</v>
      </c>
      <c r="G2751" s="38">
        <v>-90004</v>
      </c>
      <c r="H2751" s="40" t="s">
        <v>9001</v>
      </c>
      <c r="I2751" s="40" t="s">
        <v>9002</v>
      </c>
      <c r="J2751" s="45" t="str">
        <f t="shared" si="42"/>
        <v>ht</v>
      </c>
    </row>
    <row r="2752" spans="1:10" x14ac:dyDescent="0.25">
      <c r="A2752" s="43">
        <v>45008</v>
      </c>
      <c r="B2752" s="40" t="s">
        <v>13992</v>
      </c>
      <c r="C2752" s="40" t="s">
        <v>8992</v>
      </c>
      <c r="D2752" s="40" t="s">
        <v>13993</v>
      </c>
      <c r="E2752" s="38">
        <v>594778</v>
      </c>
      <c r="F2752" s="42" t="s">
        <v>8998</v>
      </c>
      <c r="G2752" s="38">
        <v>59478</v>
      </c>
      <c r="H2752" s="40" t="s">
        <v>9725</v>
      </c>
      <c r="I2752" s="40" t="s">
        <v>9726</v>
      </c>
      <c r="J2752" s="45" t="str">
        <f t="shared" si="42"/>
        <v/>
      </c>
    </row>
    <row r="2753" spans="1:10" x14ac:dyDescent="0.25">
      <c r="A2753" s="43">
        <v>45008</v>
      </c>
      <c r="B2753" s="40" t="s">
        <v>13994</v>
      </c>
      <c r="C2753" s="40" t="s">
        <v>8992</v>
      </c>
      <c r="D2753" s="40" t="s">
        <v>13995</v>
      </c>
      <c r="E2753" s="38">
        <v>5688140</v>
      </c>
      <c r="F2753" s="42" t="s">
        <v>8998</v>
      </c>
      <c r="G2753" s="38">
        <v>568814</v>
      </c>
      <c r="H2753" s="40" t="s">
        <v>9091</v>
      </c>
      <c r="I2753" s="40" t="s">
        <v>9092</v>
      </c>
      <c r="J2753" s="45" t="str">
        <f t="shared" si="42"/>
        <v/>
      </c>
    </row>
    <row r="2754" spans="1:10" x14ac:dyDescent="0.25">
      <c r="A2754" s="43">
        <v>45008</v>
      </c>
      <c r="B2754" s="40" t="s">
        <v>13996</v>
      </c>
      <c r="C2754" s="40" t="s">
        <v>8992</v>
      </c>
      <c r="D2754" s="40" t="s">
        <v>9773</v>
      </c>
      <c r="E2754" s="38">
        <v>1289600</v>
      </c>
      <c r="F2754" s="42" t="s">
        <v>8998</v>
      </c>
      <c r="G2754" s="38">
        <v>128960</v>
      </c>
      <c r="H2754" s="40" t="s">
        <v>9001</v>
      </c>
      <c r="I2754" s="40" t="s">
        <v>9002</v>
      </c>
      <c r="J2754" s="45" t="str">
        <f t="shared" si="42"/>
        <v/>
      </c>
    </row>
    <row r="2755" spans="1:10" x14ac:dyDescent="0.25">
      <c r="A2755" s="43">
        <v>45008</v>
      </c>
      <c r="B2755" s="40" t="s">
        <v>13997</v>
      </c>
      <c r="C2755" s="40" t="s">
        <v>8992</v>
      </c>
      <c r="D2755" s="40" t="s">
        <v>13998</v>
      </c>
      <c r="E2755" s="38">
        <v>3778050</v>
      </c>
      <c r="F2755" s="42" t="s">
        <v>8998</v>
      </c>
      <c r="G2755" s="38">
        <v>377805</v>
      </c>
      <c r="H2755" s="40" t="s">
        <v>10031</v>
      </c>
      <c r="I2755" s="40" t="s">
        <v>10032</v>
      </c>
      <c r="J2755" s="45" t="str">
        <f t="shared" si="42"/>
        <v/>
      </c>
    </row>
    <row r="2756" spans="1:10" x14ac:dyDescent="0.25">
      <c r="A2756" s="43">
        <v>45008</v>
      </c>
      <c r="B2756" s="40" t="s">
        <v>14000</v>
      </c>
      <c r="C2756" s="40" t="s">
        <v>8992</v>
      </c>
      <c r="D2756" s="40" t="s">
        <v>10069</v>
      </c>
      <c r="E2756" s="38">
        <v>555290</v>
      </c>
      <c r="F2756" s="42" t="s">
        <v>8998</v>
      </c>
      <c r="G2756" s="38">
        <v>55529</v>
      </c>
      <c r="H2756" s="40" t="s">
        <v>9001</v>
      </c>
      <c r="I2756" s="40" t="s">
        <v>9002</v>
      </c>
      <c r="J2756" s="45" t="str">
        <f t="shared" si="42"/>
        <v/>
      </c>
    </row>
    <row r="2757" spans="1:10" x14ac:dyDescent="0.25">
      <c r="A2757" s="43">
        <v>45008</v>
      </c>
      <c r="B2757" s="40" t="s">
        <v>14001</v>
      </c>
      <c r="C2757" s="40" t="s">
        <v>8992</v>
      </c>
      <c r="D2757" s="40" t="s">
        <v>14002</v>
      </c>
      <c r="E2757" s="38">
        <v>848400</v>
      </c>
      <c r="F2757" s="42" t="s">
        <v>8998</v>
      </c>
      <c r="G2757" s="38">
        <v>84840</v>
      </c>
      <c r="H2757" s="40" t="s">
        <v>9498</v>
      </c>
      <c r="I2757" s="40" t="s">
        <v>9499</v>
      </c>
      <c r="J2757" s="45" t="str">
        <f t="shared" ref="J2757:J2820" si="43">IF(E2757&lt;0,"ht","")</f>
        <v/>
      </c>
    </row>
    <row r="2758" spans="1:10" x14ac:dyDescent="0.25">
      <c r="A2758" s="43">
        <v>45008</v>
      </c>
      <c r="B2758" s="40" t="s">
        <v>14003</v>
      </c>
      <c r="C2758" s="40" t="s">
        <v>8992</v>
      </c>
      <c r="D2758" s="40" t="s">
        <v>11357</v>
      </c>
      <c r="E2758" s="38">
        <v>555290</v>
      </c>
      <c r="F2758" s="42" t="s">
        <v>8998</v>
      </c>
      <c r="G2758" s="38">
        <v>55529</v>
      </c>
      <c r="H2758" s="40" t="s">
        <v>9001</v>
      </c>
      <c r="I2758" s="40" t="s">
        <v>9002</v>
      </c>
      <c r="J2758" s="45" t="str">
        <f t="shared" si="43"/>
        <v/>
      </c>
    </row>
    <row r="2759" spans="1:10" x14ac:dyDescent="0.25">
      <c r="A2759" s="43">
        <v>45008</v>
      </c>
      <c r="B2759" s="40" t="s">
        <v>14004</v>
      </c>
      <c r="C2759" s="40" t="s">
        <v>8992</v>
      </c>
      <c r="D2759" s="40" t="s">
        <v>9182</v>
      </c>
      <c r="E2759" s="38">
        <v>1297790</v>
      </c>
      <c r="F2759" s="42" t="s">
        <v>8998</v>
      </c>
      <c r="G2759" s="38">
        <v>129779</v>
      </c>
      <c r="H2759" s="40" t="s">
        <v>9183</v>
      </c>
      <c r="I2759" s="40" t="s">
        <v>9184</v>
      </c>
      <c r="J2759" s="45" t="str">
        <f t="shared" si="43"/>
        <v/>
      </c>
    </row>
    <row r="2760" spans="1:10" x14ac:dyDescent="0.25">
      <c r="A2760" s="43">
        <v>45008</v>
      </c>
      <c r="B2760" s="40" t="s">
        <v>14005</v>
      </c>
      <c r="C2760" s="40" t="s">
        <v>8992</v>
      </c>
      <c r="D2760" s="40" t="s">
        <v>13297</v>
      </c>
      <c r="E2760" s="38">
        <v>2947160</v>
      </c>
      <c r="F2760" s="42" t="s">
        <v>8998</v>
      </c>
      <c r="G2760" s="38">
        <v>294716</v>
      </c>
      <c r="H2760" s="40" t="s">
        <v>9183</v>
      </c>
      <c r="I2760" s="40" t="s">
        <v>9184</v>
      </c>
      <c r="J2760" s="45" t="str">
        <f t="shared" si="43"/>
        <v/>
      </c>
    </row>
    <row r="2761" spans="1:10" x14ac:dyDescent="0.25">
      <c r="A2761" s="43">
        <v>45008</v>
      </c>
      <c r="B2761" s="40" t="s">
        <v>11136</v>
      </c>
      <c r="C2761" s="40" t="s">
        <v>8992</v>
      </c>
      <c r="D2761" s="40" t="s">
        <v>10260</v>
      </c>
      <c r="E2761" s="38">
        <v>368978</v>
      </c>
      <c r="F2761" s="42" t="s">
        <v>8998</v>
      </c>
      <c r="G2761" s="38">
        <v>36898</v>
      </c>
      <c r="H2761" s="40" t="s">
        <v>9001</v>
      </c>
      <c r="I2761" s="40" t="s">
        <v>9002</v>
      </c>
      <c r="J2761" s="45" t="str">
        <f t="shared" si="43"/>
        <v/>
      </c>
    </row>
    <row r="2762" spans="1:10" x14ac:dyDescent="0.25">
      <c r="A2762" s="43">
        <v>45008</v>
      </c>
      <c r="B2762" s="40" t="s">
        <v>14006</v>
      </c>
      <c r="C2762" s="40" t="s">
        <v>8992</v>
      </c>
      <c r="D2762" s="40" t="s">
        <v>10258</v>
      </c>
      <c r="E2762" s="38">
        <v>800693</v>
      </c>
      <c r="F2762" s="42" t="s">
        <v>8998</v>
      </c>
      <c r="G2762" s="38">
        <v>80069</v>
      </c>
      <c r="H2762" s="40" t="s">
        <v>9001</v>
      </c>
      <c r="I2762" s="40" t="s">
        <v>9002</v>
      </c>
      <c r="J2762" s="45" t="str">
        <f t="shared" si="43"/>
        <v/>
      </c>
    </row>
    <row r="2763" spans="1:10" x14ac:dyDescent="0.25">
      <c r="A2763" s="43">
        <v>45008</v>
      </c>
      <c r="B2763" s="40" t="s">
        <v>14007</v>
      </c>
      <c r="C2763" s="40" t="s">
        <v>8992</v>
      </c>
      <c r="D2763" s="40" t="s">
        <v>10238</v>
      </c>
      <c r="E2763" s="38">
        <v>584084</v>
      </c>
      <c r="F2763" s="42" t="s">
        <v>8998</v>
      </c>
      <c r="G2763" s="38">
        <v>58408</v>
      </c>
      <c r="H2763" s="40" t="s">
        <v>9001</v>
      </c>
      <c r="I2763" s="40" t="s">
        <v>9002</v>
      </c>
      <c r="J2763" s="45" t="str">
        <f t="shared" si="43"/>
        <v/>
      </c>
    </row>
    <row r="2764" spans="1:10" x14ac:dyDescent="0.25">
      <c r="A2764" s="43">
        <v>45008</v>
      </c>
      <c r="B2764" s="40" t="s">
        <v>14008</v>
      </c>
      <c r="C2764" s="40" t="s">
        <v>8992</v>
      </c>
      <c r="D2764" s="40" t="s">
        <v>9783</v>
      </c>
      <c r="E2764" s="38">
        <v>1665870</v>
      </c>
      <c r="F2764" s="42" t="s">
        <v>8998</v>
      </c>
      <c r="G2764" s="38">
        <v>166587</v>
      </c>
      <c r="H2764" s="40" t="s">
        <v>9068</v>
      </c>
      <c r="I2764" s="40" t="s">
        <v>9069</v>
      </c>
      <c r="J2764" s="45" t="str">
        <f t="shared" si="43"/>
        <v/>
      </c>
    </row>
    <row r="2765" spans="1:10" x14ac:dyDescent="0.25">
      <c r="A2765" s="43">
        <v>45008</v>
      </c>
      <c r="B2765" s="40" t="s">
        <v>14009</v>
      </c>
      <c r="C2765" s="40" t="s">
        <v>8992</v>
      </c>
      <c r="D2765" s="40" t="s">
        <v>10091</v>
      </c>
      <c r="E2765" s="38">
        <v>1484859</v>
      </c>
      <c r="F2765" s="42" t="s">
        <v>8998</v>
      </c>
      <c r="G2765" s="38">
        <v>148486</v>
      </c>
      <c r="H2765" s="40" t="s">
        <v>9001</v>
      </c>
      <c r="I2765" s="40" t="s">
        <v>9002</v>
      </c>
      <c r="J2765" s="45" t="str">
        <f t="shared" si="43"/>
        <v/>
      </c>
    </row>
    <row r="2766" spans="1:10" x14ac:dyDescent="0.25">
      <c r="A2766" s="43">
        <v>45008</v>
      </c>
      <c r="B2766" s="40" t="s">
        <v>14010</v>
      </c>
      <c r="C2766" s="40" t="s">
        <v>8992</v>
      </c>
      <c r="D2766" s="40" t="s">
        <v>10063</v>
      </c>
      <c r="E2766" s="38">
        <v>484528</v>
      </c>
      <c r="F2766" s="42" t="s">
        <v>8998</v>
      </c>
      <c r="G2766" s="38">
        <v>48453</v>
      </c>
      <c r="H2766" s="40" t="s">
        <v>9001</v>
      </c>
      <c r="I2766" s="40" t="s">
        <v>9002</v>
      </c>
      <c r="J2766" s="45" t="str">
        <f t="shared" si="43"/>
        <v/>
      </c>
    </row>
    <row r="2767" spans="1:10" x14ac:dyDescent="0.25">
      <c r="A2767" s="43">
        <v>45008</v>
      </c>
      <c r="B2767" s="40" t="s">
        <v>14011</v>
      </c>
      <c r="C2767" s="40" t="s">
        <v>8992</v>
      </c>
      <c r="D2767" s="40" t="s">
        <v>9826</v>
      </c>
      <c r="E2767" s="38">
        <v>874899</v>
      </c>
      <c r="F2767" s="42" t="s">
        <v>8998</v>
      </c>
      <c r="G2767" s="38">
        <v>87490</v>
      </c>
      <c r="H2767" s="40" t="s">
        <v>9284</v>
      </c>
      <c r="I2767" s="40" t="s">
        <v>9285</v>
      </c>
      <c r="J2767" s="45" t="str">
        <f t="shared" si="43"/>
        <v/>
      </c>
    </row>
    <row r="2768" spans="1:10" x14ac:dyDescent="0.25">
      <c r="A2768" s="43">
        <v>45008</v>
      </c>
      <c r="B2768" s="40" t="s">
        <v>14012</v>
      </c>
      <c r="C2768" s="40" t="s">
        <v>8992</v>
      </c>
      <c r="D2768" s="40" t="s">
        <v>10103</v>
      </c>
      <c r="E2768" s="38">
        <v>806200</v>
      </c>
      <c r="F2768" s="42" t="s">
        <v>8998</v>
      </c>
      <c r="G2768" s="38">
        <v>80620</v>
      </c>
      <c r="H2768" s="40" t="s">
        <v>9001</v>
      </c>
      <c r="I2768" s="40" t="s">
        <v>9002</v>
      </c>
      <c r="J2768" s="45" t="str">
        <f t="shared" si="43"/>
        <v/>
      </c>
    </row>
    <row r="2769" spans="1:10" x14ac:dyDescent="0.25">
      <c r="A2769" s="43">
        <v>45008</v>
      </c>
      <c r="B2769" s="40" t="s">
        <v>14013</v>
      </c>
      <c r="C2769" s="40" t="s">
        <v>8992</v>
      </c>
      <c r="D2769" s="40" t="s">
        <v>14014</v>
      </c>
      <c r="E2769" s="38">
        <v>2023910</v>
      </c>
      <c r="F2769" s="42" t="s">
        <v>8998</v>
      </c>
      <c r="G2769" s="38">
        <v>202391</v>
      </c>
      <c r="H2769" s="40" t="s">
        <v>9820</v>
      </c>
      <c r="I2769" s="40" t="s">
        <v>9821</v>
      </c>
      <c r="J2769" s="45" t="str">
        <f t="shared" si="43"/>
        <v/>
      </c>
    </row>
    <row r="2770" spans="1:10" x14ac:dyDescent="0.25">
      <c r="A2770" s="43">
        <v>45008</v>
      </c>
      <c r="B2770" s="40" t="s">
        <v>14015</v>
      </c>
      <c r="C2770" s="40" t="s">
        <v>8992</v>
      </c>
      <c r="D2770" s="40" t="s">
        <v>14016</v>
      </c>
      <c r="E2770" s="38">
        <v>1683300</v>
      </c>
      <c r="F2770" s="42" t="s">
        <v>8998</v>
      </c>
      <c r="G2770" s="38">
        <v>168330</v>
      </c>
      <c r="H2770" s="40" t="s">
        <v>9814</v>
      </c>
      <c r="I2770" s="40" t="s">
        <v>9815</v>
      </c>
      <c r="J2770" s="45" t="str">
        <f t="shared" si="43"/>
        <v/>
      </c>
    </row>
    <row r="2771" spans="1:10" x14ac:dyDescent="0.25">
      <c r="A2771" s="43">
        <v>45008</v>
      </c>
      <c r="B2771" s="40" t="s">
        <v>14017</v>
      </c>
      <c r="C2771" s="40" t="s">
        <v>8992</v>
      </c>
      <c r="D2771" s="40" t="s">
        <v>9668</v>
      </c>
      <c r="E2771" s="38">
        <v>618065</v>
      </c>
      <c r="F2771" s="42" t="s">
        <v>8998</v>
      </c>
      <c r="G2771" s="38">
        <v>61807</v>
      </c>
      <c r="H2771" s="40" t="s">
        <v>9284</v>
      </c>
      <c r="I2771" s="40" t="s">
        <v>9285</v>
      </c>
      <c r="J2771" s="45" t="str">
        <f t="shared" si="43"/>
        <v/>
      </c>
    </row>
    <row r="2772" spans="1:10" x14ac:dyDescent="0.25">
      <c r="A2772" s="43">
        <v>45009</v>
      </c>
      <c r="B2772" s="40" t="s">
        <v>12894</v>
      </c>
      <c r="C2772" s="40" t="s">
        <v>9443</v>
      </c>
      <c r="D2772" s="40" t="s">
        <v>14018</v>
      </c>
      <c r="E2772" s="38">
        <v>-707067</v>
      </c>
      <c r="F2772" s="42" t="s">
        <v>8998</v>
      </c>
      <c r="G2772" s="38">
        <v>-70707</v>
      </c>
      <c r="H2772" s="40" t="s">
        <v>9001</v>
      </c>
      <c r="I2772" s="40" t="s">
        <v>9002</v>
      </c>
      <c r="J2772" s="45" t="str">
        <f t="shared" si="43"/>
        <v>ht</v>
      </c>
    </row>
    <row r="2773" spans="1:10" x14ac:dyDescent="0.25">
      <c r="A2773" s="43">
        <v>45009</v>
      </c>
      <c r="B2773" s="40" t="s">
        <v>12895</v>
      </c>
      <c r="C2773" s="40" t="s">
        <v>9443</v>
      </c>
      <c r="D2773" s="40" t="s">
        <v>14019</v>
      </c>
      <c r="E2773" s="38">
        <v>-111058</v>
      </c>
      <c r="F2773" s="42" t="s">
        <v>8998</v>
      </c>
      <c r="G2773" s="38">
        <v>-11106</v>
      </c>
      <c r="H2773" s="40" t="s">
        <v>9001</v>
      </c>
      <c r="I2773" s="40" t="s">
        <v>9002</v>
      </c>
      <c r="J2773" s="45" t="str">
        <f t="shared" si="43"/>
        <v>ht</v>
      </c>
    </row>
    <row r="2774" spans="1:10" x14ac:dyDescent="0.25">
      <c r="A2774" s="43">
        <v>45009</v>
      </c>
      <c r="B2774" s="40" t="s">
        <v>12904</v>
      </c>
      <c r="C2774" s="40" t="s">
        <v>9443</v>
      </c>
      <c r="D2774" s="40" t="s">
        <v>14020</v>
      </c>
      <c r="E2774" s="38">
        <v>-743185</v>
      </c>
      <c r="F2774" s="42" t="s">
        <v>8998</v>
      </c>
      <c r="G2774" s="38">
        <v>-74319</v>
      </c>
      <c r="H2774" s="40" t="s">
        <v>9001</v>
      </c>
      <c r="I2774" s="40" t="s">
        <v>9002</v>
      </c>
      <c r="J2774" s="45" t="str">
        <f t="shared" si="43"/>
        <v>ht</v>
      </c>
    </row>
    <row r="2775" spans="1:10" x14ac:dyDescent="0.25">
      <c r="A2775" s="43">
        <v>45009</v>
      </c>
      <c r="B2775" s="40" t="s">
        <v>12905</v>
      </c>
      <c r="C2775" s="40" t="s">
        <v>9443</v>
      </c>
      <c r="D2775" s="40" t="s">
        <v>14021</v>
      </c>
      <c r="E2775" s="38">
        <v>-348658</v>
      </c>
      <c r="F2775" s="42" t="s">
        <v>8998</v>
      </c>
      <c r="G2775" s="38">
        <v>-34866</v>
      </c>
      <c r="H2775" s="40" t="s">
        <v>9001</v>
      </c>
      <c r="I2775" s="40" t="s">
        <v>9002</v>
      </c>
      <c r="J2775" s="45" t="str">
        <f t="shared" si="43"/>
        <v>ht</v>
      </c>
    </row>
    <row r="2776" spans="1:10" x14ac:dyDescent="0.25">
      <c r="A2776" s="43">
        <v>45009</v>
      </c>
      <c r="B2776" s="40" t="s">
        <v>12909</v>
      </c>
      <c r="C2776" s="40" t="s">
        <v>9443</v>
      </c>
      <c r="D2776" s="40" t="s">
        <v>14022</v>
      </c>
      <c r="E2776" s="38">
        <v>-295547</v>
      </c>
      <c r="F2776" s="42" t="s">
        <v>8998</v>
      </c>
      <c r="G2776" s="38">
        <v>-29555</v>
      </c>
      <c r="H2776" s="40" t="s">
        <v>9001</v>
      </c>
      <c r="I2776" s="40" t="s">
        <v>9002</v>
      </c>
      <c r="J2776" s="45" t="str">
        <f t="shared" si="43"/>
        <v>ht</v>
      </c>
    </row>
    <row r="2777" spans="1:10" x14ac:dyDescent="0.25">
      <c r="A2777" s="43">
        <v>45009</v>
      </c>
      <c r="B2777" s="40" t="s">
        <v>12910</v>
      </c>
      <c r="C2777" s="40" t="s">
        <v>9443</v>
      </c>
      <c r="D2777" s="40" t="s">
        <v>14023</v>
      </c>
      <c r="E2777" s="38">
        <v>-318150</v>
      </c>
      <c r="F2777" s="42" t="s">
        <v>8998</v>
      </c>
      <c r="G2777" s="38">
        <v>-31815</v>
      </c>
      <c r="H2777" s="40" t="s">
        <v>9001</v>
      </c>
      <c r="I2777" s="40" t="s">
        <v>9002</v>
      </c>
      <c r="J2777" s="45" t="str">
        <f t="shared" si="43"/>
        <v>ht</v>
      </c>
    </row>
    <row r="2778" spans="1:10" x14ac:dyDescent="0.25">
      <c r="A2778" s="43">
        <v>45009</v>
      </c>
      <c r="B2778" s="40" t="s">
        <v>14024</v>
      </c>
      <c r="C2778" s="40" t="s">
        <v>8992</v>
      </c>
      <c r="D2778" s="40" t="s">
        <v>9679</v>
      </c>
      <c r="E2778" s="38">
        <v>1346927</v>
      </c>
      <c r="F2778" s="42" t="s">
        <v>8998</v>
      </c>
      <c r="G2778" s="38">
        <v>134693</v>
      </c>
      <c r="H2778" s="40" t="s">
        <v>9284</v>
      </c>
      <c r="I2778" s="40" t="s">
        <v>9285</v>
      </c>
      <c r="J2778" s="45" t="str">
        <f t="shared" si="43"/>
        <v/>
      </c>
    </row>
    <row r="2779" spans="1:10" x14ac:dyDescent="0.25">
      <c r="A2779" s="43">
        <v>45009</v>
      </c>
      <c r="B2779" s="40" t="s">
        <v>14025</v>
      </c>
      <c r="C2779" s="40" t="s">
        <v>8992</v>
      </c>
      <c r="D2779" s="40" t="s">
        <v>9679</v>
      </c>
      <c r="E2779" s="38">
        <v>695520</v>
      </c>
      <c r="F2779" s="42" t="s">
        <v>8998</v>
      </c>
      <c r="G2779" s="38">
        <v>69552</v>
      </c>
      <c r="H2779" s="40" t="s">
        <v>9284</v>
      </c>
      <c r="I2779" s="40" t="s">
        <v>9285</v>
      </c>
      <c r="J2779" s="45" t="str">
        <f t="shared" si="43"/>
        <v/>
      </c>
    </row>
    <row r="2780" spans="1:10" x14ac:dyDescent="0.25">
      <c r="A2780" s="43">
        <v>45009</v>
      </c>
      <c r="B2780" s="40" t="s">
        <v>14026</v>
      </c>
      <c r="C2780" s="40" t="s">
        <v>8992</v>
      </c>
      <c r="D2780" s="40" t="s">
        <v>9736</v>
      </c>
      <c r="E2780" s="38">
        <v>553467</v>
      </c>
      <c r="F2780" s="42" t="s">
        <v>8998</v>
      </c>
      <c r="G2780" s="38">
        <v>55347</v>
      </c>
      <c r="H2780" s="40" t="s">
        <v>9001</v>
      </c>
      <c r="I2780" s="40" t="s">
        <v>9002</v>
      </c>
      <c r="J2780" s="45" t="str">
        <f t="shared" si="43"/>
        <v/>
      </c>
    </row>
    <row r="2781" spans="1:10" x14ac:dyDescent="0.25">
      <c r="A2781" s="43">
        <v>45009</v>
      </c>
      <c r="B2781" s="40" t="s">
        <v>14027</v>
      </c>
      <c r="C2781" s="40" t="s">
        <v>8992</v>
      </c>
      <c r="D2781" s="40" t="s">
        <v>11349</v>
      </c>
      <c r="E2781" s="38">
        <v>818532</v>
      </c>
      <c r="F2781" s="42" t="s">
        <v>8998</v>
      </c>
      <c r="G2781" s="38">
        <v>81853</v>
      </c>
      <c r="H2781" s="40" t="s">
        <v>9001</v>
      </c>
      <c r="I2781" s="40" t="s">
        <v>9002</v>
      </c>
      <c r="J2781" s="45" t="str">
        <f t="shared" si="43"/>
        <v/>
      </c>
    </row>
    <row r="2782" spans="1:10" x14ac:dyDescent="0.25">
      <c r="A2782" s="43">
        <v>45009</v>
      </c>
      <c r="B2782" s="40" t="s">
        <v>14028</v>
      </c>
      <c r="C2782" s="40" t="s">
        <v>8992</v>
      </c>
      <c r="D2782" s="40" t="s">
        <v>9738</v>
      </c>
      <c r="E2782" s="38">
        <v>1665870</v>
      </c>
      <c r="F2782" s="42" t="s">
        <v>8998</v>
      </c>
      <c r="G2782" s="38">
        <v>166587</v>
      </c>
      <c r="H2782" s="40" t="s">
        <v>9001</v>
      </c>
      <c r="I2782" s="40" t="s">
        <v>9002</v>
      </c>
      <c r="J2782" s="45" t="str">
        <f t="shared" si="43"/>
        <v/>
      </c>
    </row>
    <row r="2783" spans="1:10" x14ac:dyDescent="0.25">
      <c r="A2783" s="43">
        <v>45009</v>
      </c>
      <c r="B2783" s="40" t="s">
        <v>14029</v>
      </c>
      <c r="C2783" s="40" t="s">
        <v>8992</v>
      </c>
      <c r="D2783" s="40" t="s">
        <v>14030</v>
      </c>
      <c r="E2783" s="38">
        <v>2158575</v>
      </c>
      <c r="F2783" s="42" t="s">
        <v>8998</v>
      </c>
      <c r="G2783" s="38">
        <v>215858</v>
      </c>
      <c r="H2783" s="40" t="s">
        <v>9206</v>
      </c>
      <c r="I2783" s="40" t="s">
        <v>9207</v>
      </c>
      <c r="J2783" s="45" t="str">
        <f t="shared" si="43"/>
        <v/>
      </c>
    </row>
    <row r="2784" spans="1:10" x14ac:dyDescent="0.25">
      <c r="A2784" s="43">
        <v>45009</v>
      </c>
      <c r="B2784" s="40" t="s">
        <v>14031</v>
      </c>
      <c r="C2784" s="40" t="s">
        <v>8992</v>
      </c>
      <c r="D2784" s="40" t="s">
        <v>9200</v>
      </c>
      <c r="E2784" s="38">
        <v>618070</v>
      </c>
      <c r="F2784" s="42" t="s">
        <v>8998</v>
      </c>
      <c r="G2784" s="38">
        <v>61807</v>
      </c>
      <c r="H2784" s="40" t="s">
        <v>9001</v>
      </c>
      <c r="I2784" s="40" t="s">
        <v>9002</v>
      </c>
      <c r="J2784" s="45" t="str">
        <f t="shared" si="43"/>
        <v/>
      </c>
    </row>
    <row r="2785" spans="1:10" x14ac:dyDescent="0.25">
      <c r="A2785" s="43">
        <v>45009</v>
      </c>
      <c r="B2785" s="40" t="s">
        <v>14032</v>
      </c>
      <c r="C2785" s="40" t="s">
        <v>8992</v>
      </c>
      <c r="D2785" s="40" t="s">
        <v>10646</v>
      </c>
      <c r="E2785" s="38">
        <v>397772</v>
      </c>
      <c r="F2785" s="42" t="s">
        <v>8998</v>
      </c>
      <c r="G2785" s="38">
        <v>39777</v>
      </c>
      <c r="H2785" s="40" t="s">
        <v>9001</v>
      </c>
      <c r="I2785" s="40" t="s">
        <v>9002</v>
      </c>
      <c r="J2785" s="45" t="str">
        <f t="shared" si="43"/>
        <v/>
      </c>
    </row>
    <row r="2786" spans="1:10" x14ac:dyDescent="0.25">
      <c r="A2786" s="43">
        <v>45009</v>
      </c>
      <c r="B2786" s="40" t="s">
        <v>14033</v>
      </c>
      <c r="C2786" s="40" t="s">
        <v>8992</v>
      </c>
      <c r="D2786" s="40" t="s">
        <v>14034</v>
      </c>
      <c r="E2786" s="38">
        <v>1185687</v>
      </c>
      <c r="F2786" s="42" t="s">
        <v>8998</v>
      </c>
      <c r="G2786" s="38">
        <v>118569</v>
      </c>
      <c r="H2786" s="40" t="s">
        <v>9284</v>
      </c>
      <c r="I2786" s="40" t="s">
        <v>9285</v>
      </c>
      <c r="J2786" s="45" t="str">
        <f t="shared" si="43"/>
        <v/>
      </c>
    </row>
    <row r="2787" spans="1:10" x14ac:dyDescent="0.25">
      <c r="A2787" s="43">
        <v>45009</v>
      </c>
      <c r="B2787" s="40" t="s">
        <v>14035</v>
      </c>
      <c r="C2787" s="40" t="s">
        <v>8992</v>
      </c>
      <c r="D2787" s="40" t="s">
        <v>14036</v>
      </c>
      <c r="E2787" s="38">
        <v>3904126</v>
      </c>
      <c r="F2787" s="42" t="s">
        <v>8998</v>
      </c>
      <c r="G2787" s="38">
        <v>390413</v>
      </c>
      <c r="H2787" s="40" t="s">
        <v>9268</v>
      </c>
      <c r="I2787" s="40" t="s">
        <v>9269</v>
      </c>
      <c r="J2787" s="45" t="str">
        <f t="shared" si="43"/>
        <v/>
      </c>
    </row>
    <row r="2788" spans="1:10" x14ac:dyDescent="0.25">
      <c r="A2788" s="43">
        <v>45009</v>
      </c>
      <c r="B2788" s="40" t="s">
        <v>14037</v>
      </c>
      <c r="C2788" s="40" t="s">
        <v>8992</v>
      </c>
      <c r="D2788" s="40" t="s">
        <v>9689</v>
      </c>
      <c r="E2788" s="38">
        <v>1365215</v>
      </c>
      <c r="F2788" s="42" t="s">
        <v>8998</v>
      </c>
      <c r="G2788" s="38">
        <v>136522</v>
      </c>
      <c r="H2788" s="40" t="s">
        <v>9284</v>
      </c>
      <c r="I2788" s="40" t="s">
        <v>9285</v>
      </c>
      <c r="J2788" s="45" t="str">
        <f t="shared" si="43"/>
        <v/>
      </c>
    </row>
    <row r="2789" spans="1:10" x14ac:dyDescent="0.25">
      <c r="A2789" s="43">
        <v>45009</v>
      </c>
      <c r="B2789" s="40" t="s">
        <v>14038</v>
      </c>
      <c r="C2789" s="40" t="s">
        <v>8992</v>
      </c>
      <c r="D2789" s="40" t="s">
        <v>13299</v>
      </c>
      <c r="E2789" s="38">
        <v>1428360</v>
      </c>
      <c r="F2789" s="42" t="s">
        <v>8998</v>
      </c>
      <c r="G2789" s="38">
        <v>142836</v>
      </c>
      <c r="H2789" s="40" t="s">
        <v>9183</v>
      </c>
      <c r="I2789" s="40" t="s">
        <v>9184</v>
      </c>
      <c r="J2789" s="45" t="str">
        <f t="shared" si="43"/>
        <v/>
      </c>
    </row>
    <row r="2790" spans="1:10" x14ac:dyDescent="0.25">
      <c r="A2790" s="43">
        <v>45009</v>
      </c>
      <c r="B2790" s="40" t="s">
        <v>14039</v>
      </c>
      <c r="C2790" s="40" t="s">
        <v>8992</v>
      </c>
      <c r="D2790" s="40" t="s">
        <v>10226</v>
      </c>
      <c r="E2790" s="38">
        <v>704013</v>
      </c>
      <c r="F2790" s="42" t="s">
        <v>8998</v>
      </c>
      <c r="G2790" s="38">
        <v>70401</v>
      </c>
      <c r="H2790" s="40" t="s">
        <v>9001</v>
      </c>
      <c r="I2790" s="40" t="s">
        <v>9002</v>
      </c>
      <c r="J2790" s="45" t="str">
        <f t="shared" si="43"/>
        <v/>
      </c>
    </row>
    <row r="2791" spans="1:10" x14ac:dyDescent="0.25">
      <c r="A2791" s="43">
        <v>45009</v>
      </c>
      <c r="B2791" s="40" t="s">
        <v>14040</v>
      </c>
      <c r="C2791" s="40" t="s">
        <v>8992</v>
      </c>
      <c r="D2791" s="40" t="s">
        <v>10220</v>
      </c>
      <c r="E2791" s="38">
        <v>964308</v>
      </c>
      <c r="F2791" s="42" t="s">
        <v>8998</v>
      </c>
      <c r="G2791" s="38">
        <v>96431</v>
      </c>
      <c r="H2791" s="40" t="s">
        <v>9001</v>
      </c>
      <c r="I2791" s="40" t="s">
        <v>9002</v>
      </c>
      <c r="J2791" s="45" t="str">
        <f t="shared" si="43"/>
        <v/>
      </c>
    </row>
    <row r="2792" spans="1:10" x14ac:dyDescent="0.25">
      <c r="A2792" s="43">
        <v>45009</v>
      </c>
      <c r="B2792" s="40" t="s">
        <v>12667</v>
      </c>
      <c r="C2792" s="40" t="s">
        <v>8992</v>
      </c>
      <c r="D2792" s="40" t="s">
        <v>11732</v>
      </c>
      <c r="E2792" s="38">
        <v>2292125</v>
      </c>
      <c r="F2792" s="42" t="s">
        <v>8998</v>
      </c>
      <c r="G2792" s="38">
        <v>229213</v>
      </c>
      <c r="H2792" s="40" t="s">
        <v>9284</v>
      </c>
      <c r="I2792" s="40" t="s">
        <v>9285</v>
      </c>
      <c r="J2792" s="45" t="str">
        <f t="shared" si="43"/>
        <v/>
      </c>
    </row>
    <row r="2793" spans="1:10" x14ac:dyDescent="0.25">
      <c r="A2793" s="43">
        <v>45009</v>
      </c>
      <c r="B2793" s="40" t="s">
        <v>14041</v>
      </c>
      <c r="C2793" s="40" t="s">
        <v>8992</v>
      </c>
      <c r="D2793" s="40" t="s">
        <v>14042</v>
      </c>
      <c r="E2793" s="38">
        <v>1529816</v>
      </c>
      <c r="F2793" s="42" t="s">
        <v>8998</v>
      </c>
      <c r="G2793" s="38">
        <v>152982</v>
      </c>
      <c r="H2793" s="40" t="s">
        <v>9315</v>
      </c>
      <c r="I2793" s="40" t="s">
        <v>9316</v>
      </c>
      <c r="J2793" s="45" t="str">
        <f t="shared" si="43"/>
        <v/>
      </c>
    </row>
    <row r="2794" spans="1:10" x14ac:dyDescent="0.25">
      <c r="A2794" s="43">
        <v>45009</v>
      </c>
      <c r="B2794" s="40" t="s">
        <v>14043</v>
      </c>
      <c r="C2794" s="40" t="s">
        <v>8992</v>
      </c>
      <c r="D2794" s="40" t="s">
        <v>14044</v>
      </c>
      <c r="E2794" s="38">
        <v>1612400</v>
      </c>
      <c r="F2794" s="42" t="s">
        <v>8998</v>
      </c>
      <c r="G2794" s="38">
        <v>161240</v>
      </c>
      <c r="H2794" s="40" t="s">
        <v>10376</v>
      </c>
      <c r="I2794" s="40" t="s">
        <v>10377</v>
      </c>
      <c r="J2794" s="45" t="str">
        <f t="shared" si="43"/>
        <v/>
      </c>
    </row>
    <row r="2795" spans="1:10" x14ac:dyDescent="0.25">
      <c r="A2795" s="43">
        <v>45009</v>
      </c>
      <c r="B2795" s="40" t="s">
        <v>14045</v>
      </c>
      <c r="C2795" s="40" t="s">
        <v>8992</v>
      </c>
      <c r="D2795" s="40" t="s">
        <v>14046</v>
      </c>
      <c r="E2795" s="38">
        <v>865200</v>
      </c>
      <c r="F2795" s="42" t="s">
        <v>8998</v>
      </c>
      <c r="G2795" s="38">
        <v>86520</v>
      </c>
      <c r="H2795" s="40" t="s">
        <v>9206</v>
      </c>
      <c r="I2795" s="40" t="s">
        <v>9207</v>
      </c>
      <c r="J2795" s="45" t="str">
        <f t="shared" si="43"/>
        <v/>
      </c>
    </row>
    <row r="2796" spans="1:10" x14ac:dyDescent="0.25">
      <c r="A2796" s="43">
        <v>45010</v>
      </c>
      <c r="B2796" s="40" t="s">
        <v>9309</v>
      </c>
      <c r="C2796" s="40" t="s">
        <v>14047</v>
      </c>
      <c r="D2796" s="40" t="s">
        <v>14048</v>
      </c>
      <c r="E2796" s="38">
        <v>-1246392</v>
      </c>
      <c r="F2796" s="42" t="s">
        <v>9114</v>
      </c>
      <c r="G2796" s="38">
        <v>-99711</v>
      </c>
      <c r="H2796" s="40" t="s">
        <v>14049</v>
      </c>
      <c r="I2796" s="40" t="s">
        <v>14050</v>
      </c>
      <c r="J2796" s="45" t="str">
        <f t="shared" si="43"/>
        <v>ht</v>
      </c>
    </row>
    <row r="2797" spans="1:10" x14ac:dyDescent="0.25">
      <c r="A2797" s="43">
        <v>45010</v>
      </c>
      <c r="B2797" s="40" t="s">
        <v>9808</v>
      </c>
      <c r="C2797" s="40" t="s">
        <v>9438</v>
      </c>
      <c r="D2797" s="40" t="s">
        <v>14051</v>
      </c>
      <c r="E2797" s="38">
        <v>-106050</v>
      </c>
      <c r="F2797" s="42" t="s">
        <v>8998</v>
      </c>
      <c r="G2797" s="38">
        <v>-10605</v>
      </c>
      <c r="H2797" s="40" t="s">
        <v>9439</v>
      </c>
      <c r="I2797" s="40" t="s">
        <v>9440</v>
      </c>
      <c r="J2797" s="45" t="str">
        <f t="shared" si="43"/>
        <v>ht</v>
      </c>
    </row>
    <row r="2798" spans="1:10" x14ac:dyDescent="0.25">
      <c r="A2798" s="43">
        <v>45010</v>
      </c>
      <c r="B2798" s="40" t="s">
        <v>11116</v>
      </c>
      <c r="C2798" s="40" t="s">
        <v>10562</v>
      </c>
      <c r="D2798" s="40" t="s">
        <v>14052</v>
      </c>
      <c r="E2798" s="38">
        <v>-86691</v>
      </c>
      <c r="F2798" s="42" t="s">
        <v>8998</v>
      </c>
      <c r="G2798" s="38">
        <v>-8669</v>
      </c>
      <c r="H2798" s="40" t="s">
        <v>9284</v>
      </c>
      <c r="I2798" s="40" t="s">
        <v>9285</v>
      </c>
      <c r="J2798" s="45" t="str">
        <f t="shared" si="43"/>
        <v>ht</v>
      </c>
    </row>
    <row r="2799" spans="1:10" x14ac:dyDescent="0.25">
      <c r="A2799" s="43">
        <v>45010</v>
      </c>
      <c r="B2799" s="40" t="s">
        <v>11162</v>
      </c>
      <c r="C2799" s="40" t="s">
        <v>12999</v>
      </c>
      <c r="D2799" s="40" t="s">
        <v>14053</v>
      </c>
      <c r="E2799" s="38">
        <v>-482464</v>
      </c>
      <c r="F2799" s="42" t="s">
        <v>8998</v>
      </c>
      <c r="G2799" s="38">
        <v>-48246</v>
      </c>
      <c r="H2799" s="40" t="s">
        <v>9183</v>
      </c>
      <c r="I2799" s="40" t="s">
        <v>9184</v>
      </c>
      <c r="J2799" s="45" t="str">
        <f t="shared" si="43"/>
        <v>ht</v>
      </c>
    </row>
    <row r="2800" spans="1:10" x14ac:dyDescent="0.25">
      <c r="A2800" s="43">
        <v>45010</v>
      </c>
      <c r="B2800" s="40" t="s">
        <v>12912</v>
      </c>
      <c r="C2800" s="40" t="s">
        <v>9443</v>
      </c>
      <c r="D2800" s="40" t="s">
        <v>14054</v>
      </c>
      <c r="E2800" s="38">
        <v>-334453</v>
      </c>
      <c r="F2800" s="42" t="s">
        <v>8998</v>
      </c>
      <c r="G2800" s="38">
        <v>-33445</v>
      </c>
      <c r="H2800" s="40" t="s">
        <v>9001</v>
      </c>
      <c r="I2800" s="40" t="s">
        <v>9002</v>
      </c>
      <c r="J2800" s="45" t="str">
        <f t="shared" si="43"/>
        <v>ht</v>
      </c>
    </row>
    <row r="2801" spans="1:10" x14ac:dyDescent="0.25">
      <c r="A2801" s="43">
        <v>45010</v>
      </c>
      <c r="B2801" s="40" t="s">
        <v>12913</v>
      </c>
      <c r="C2801" s="40" t="s">
        <v>9443</v>
      </c>
      <c r="D2801" s="40" t="s">
        <v>14055</v>
      </c>
      <c r="E2801" s="38">
        <v>-333174</v>
      </c>
      <c r="F2801" s="42" t="s">
        <v>8998</v>
      </c>
      <c r="G2801" s="38">
        <v>-33317</v>
      </c>
      <c r="H2801" s="40" t="s">
        <v>9001</v>
      </c>
      <c r="I2801" s="40" t="s">
        <v>9002</v>
      </c>
      <c r="J2801" s="45" t="str">
        <f t="shared" si="43"/>
        <v>ht</v>
      </c>
    </row>
    <row r="2802" spans="1:10" x14ac:dyDescent="0.25">
      <c r="A2802" s="43">
        <v>45010</v>
      </c>
      <c r="B2802" s="40" t="s">
        <v>12914</v>
      </c>
      <c r="C2802" s="40" t="s">
        <v>9443</v>
      </c>
      <c r="D2802" s="40" t="s">
        <v>14056</v>
      </c>
      <c r="E2802" s="38">
        <v>-522480</v>
      </c>
      <c r="F2802" s="42" t="s">
        <v>8998</v>
      </c>
      <c r="G2802" s="38">
        <v>-52248</v>
      </c>
      <c r="H2802" s="40" t="s">
        <v>9001</v>
      </c>
      <c r="I2802" s="40" t="s">
        <v>9002</v>
      </c>
      <c r="J2802" s="45" t="str">
        <f t="shared" si="43"/>
        <v>ht</v>
      </c>
    </row>
    <row r="2803" spans="1:10" x14ac:dyDescent="0.25">
      <c r="A2803" s="43">
        <v>45010</v>
      </c>
      <c r="B2803" s="40" t="s">
        <v>12915</v>
      </c>
      <c r="C2803" s="40" t="s">
        <v>9443</v>
      </c>
      <c r="D2803" s="40" t="s">
        <v>14057</v>
      </c>
      <c r="E2803" s="38">
        <v>607885</v>
      </c>
      <c r="F2803" s="42" t="s">
        <v>8998</v>
      </c>
      <c r="G2803" s="38">
        <v>60789</v>
      </c>
      <c r="H2803" s="40" t="s">
        <v>9001</v>
      </c>
      <c r="I2803" s="40" t="s">
        <v>9002</v>
      </c>
      <c r="J2803" s="45" t="str">
        <f t="shared" si="43"/>
        <v/>
      </c>
    </row>
    <row r="2804" spans="1:10" x14ac:dyDescent="0.25">
      <c r="A2804" s="43">
        <v>45010</v>
      </c>
      <c r="B2804" s="40" t="s">
        <v>14058</v>
      </c>
      <c r="C2804" s="40" t="s">
        <v>8992</v>
      </c>
      <c r="D2804" s="40" t="s">
        <v>9131</v>
      </c>
      <c r="E2804" s="38">
        <v>305250</v>
      </c>
      <c r="F2804" s="42" t="s">
        <v>8998</v>
      </c>
      <c r="G2804" s="38">
        <v>30525</v>
      </c>
      <c r="H2804" s="40" t="s">
        <v>9001</v>
      </c>
      <c r="I2804" s="40" t="s">
        <v>9002</v>
      </c>
      <c r="J2804" s="45" t="str">
        <f t="shared" si="43"/>
        <v/>
      </c>
    </row>
    <row r="2805" spans="1:10" x14ac:dyDescent="0.25">
      <c r="A2805" s="43">
        <v>45010</v>
      </c>
      <c r="B2805" s="40" t="s">
        <v>14059</v>
      </c>
      <c r="C2805" s="40" t="s">
        <v>8992</v>
      </c>
      <c r="D2805" s="40" t="s">
        <v>9146</v>
      </c>
      <c r="E2805" s="38">
        <v>1123173</v>
      </c>
      <c r="F2805" s="42" t="s">
        <v>8998</v>
      </c>
      <c r="G2805" s="38">
        <v>112317</v>
      </c>
      <c r="H2805" s="40" t="s">
        <v>9001</v>
      </c>
      <c r="I2805" s="40" t="s">
        <v>9002</v>
      </c>
      <c r="J2805" s="45" t="str">
        <f t="shared" si="43"/>
        <v/>
      </c>
    </row>
    <row r="2806" spans="1:10" x14ac:dyDescent="0.25">
      <c r="A2806" s="43">
        <v>45010</v>
      </c>
      <c r="B2806" s="40" t="s">
        <v>14060</v>
      </c>
      <c r="C2806" s="40" t="s">
        <v>8992</v>
      </c>
      <c r="D2806" s="40" t="s">
        <v>9150</v>
      </c>
      <c r="E2806" s="38">
        <v>737956</v>
      </c>
      <c r="F2806" s="42" t="s">
        <v>8998</v>
      </c>
      <c r="G2806" s="38">
        <v>73796</v>
      </c>
      <c r="H2806" s="40" t="s">
        <v>9001</v>
      </c>
      <c r="I2806" s="40" t="s">
        <v>9002</v>
      </c>
      <c r="J2806" s="45" t="str">
        <f t="shared" si="43"/>
        <v/>
      </c>
    </row>
    <row r="2807" spans="1:10" x14ac:dyDescent="0.25">
      <c r="A2807" s="43">
        <v>45010</v>
      </c>
      <c r="B2807" s="40" t="s">
        <v>14061</v>
      </c>
      <c r="C2807" s="40" t="s">
        <v>8992</v>
      </c>
      <c r="D2807" s="40" t="s">
        <v>9144</v>
      </c>
      <c r="E2807" s="38">
        <v>553467</v>
      </c>
      <c r="F2807" s="42" t="s">
        <v>8998</v>
      </c>
      <c r="G2807" s="38">
        <v>55347</v>
      </c>
      <c r="H2807" s="40" t="s">
        <v>9001</v>
      </c>
      <c r="I2807" s="40" t="s">
        <v>9002</v>
      </c>
      <c r="J2807" s="45" t="str">
        <f t="shared" si="43"/>
        <v/>
      </c>
    </row>
    <row r="2808" spans="1:10" x14ac:dyDescent="0.25">
      <c r="A2808" s="43">
        <v>45010</v>
      </c>
      <c r="B2808" s="40" t="s">
        <v>14062</v>
      </c>
      <c r="C2808" s="40" t="s">
        <v>8992</v>
      </c>
      <c r="D2808" s="40" t="s">
        <v>9154</v>
      </c>
      <c r="E2808" s="38">
        <v>1176421</v>
      </c>
      <c r="F2808" s="42" t="s">
        <v>8998</v>
      </c>
      <c r="G2808" s="38">
        <v>117642</v>
      </c>
      <c r="H2808" s="40" t="s">
        <v>9001</v>
      </c>
      <c r="I2808" s="40" t="s">
        <v>9002</v>
      </c>
      <c r="J2808" s="45" t="str">
        <f t="shared" si="43"/>
        <v/>
      </c>
    </row>
    <row r="2809" spans="1:10" x14ac:dyDescent="0.25">
      <c r="A2809" s="43">
        <v>45010</v>
      </c>
      <c r="B2809" s="40" t="s">
        <v>14063</v>
      </c>
      <c r="C2809" s="40" t="s">
        <v>8992</v>
      </c>
      <c r="D2809" s="40" t="s">
        <v>9154</v>
      </c>
      <c r="E2809" s="38">
        <v>519120</v>
      </c>
      <c r="F2809" s="42" t="s">
        <v>8998</v>
      </c>
      <c r="G2809" s="38">
        <v>51912</v>
      </c>
      <c r="H2809" s="40" t="s">
        <v>9001</v>
      </c>
      <c r="I2809" s="40" t="s">
        <v>9002</v>
      </c>
      <c r="J2809" s="45" t="str">
        <f t="shared" si="43"/>
        <v/>
      </c>
    </row>
    <row r="2810" spans="1:10" x14ac:dyDescent="0.25">
      <c r="A2810" s="43">
        <v>45010</v>
      </c>
      <c r="B2810" s="40" t="s">
        <v>12668</v>
      </c>
      <c r="C2810" s="40" t="s">
        <v>8992</v>
      </c>
      <c r="D2810" s="40" t="s">
        <v>9138</v>
      </c>
      <c r="E2810" s="38">
        <v>608108</v>
      </c>
      <c r="F2810" s="42" t="s">
        <v>8998</v>
      </c>
      <c r="G2810" s="38">
        <v>60811</v>
      </c>
      <c r="H2810" s="40" t="s">
        <v>9001</v>
      </c>
      <c r="I2810" s="40" t="s">
        <v>9002</v>
      </c>
      <c r="J2810" s="45" t="str">
        <f t="shared" si="43"/>
        <v/>
      </c>
    </row>
    <row r="2811" spans="1:10" x14ac:dyDescent="0.25">
      <c r="A2811" s="43">
        <v>45010</v>
      </c>
      <c r="B2811" s="40" t="s">
        <v>14064</v>
      </c>
      <c r="C2811" s="40" t="s">
        <v>8992</v>
      </c>
      <c r="D2811" s="40" t="s">
        <v>9138</v>
      </c>
      <c r="E2811" s="38">
        <v>519120</v>
      </c>
      <c r="F2811" s="42" t="s">
        <v>8998</v>
      </c>
      <c r="G2811" s="38">
        <v>51912</v>
      </c>
      <c r="H2811" s="40" t="s">
        <v>9001</v>
      </c>
      <c r="I2811" s="40" t="s">
        <v>9002</v>
      </c>
      <c r="J2811" s="45" t="str">
        <f t="shared" si="43"/>
        <v/>
      </c>
    </row>
    <row r="2812" spans="1:10" x14ac:dyDescent="0.25">
      <c r="A2812" s="43">
        <v>45010</v>
      </c>
      <c r="B2812" s="40" t="s">
        <v>14065</v>
      </c>
      <c r="C2812" s="40" t="s">
        <v>8992</v>
      </c>
      <c r="D2812" s="40" t="s">
        <v>10727</v>
      </c>
      <c r="E2812" s="38">
        <v>922445</v>
      </c>
      <c r="F2812" s="42" t="s">
        <v>8998</v>
      </c>
      <c r="G2812" s="38">
        <v>92245</v>
      </c>
      <c r="H2812" s="40" t="s">
        <v>9001</v>
      </c>
      <c r="I2812" s="40" t="s">
        <v>9002</v>
      </c>
      <c r="J2812" s="45" t="str">
        <f t="shared" si="43"/>
        <v/>
      </c>
    </row>
    <row r="2813" spans="1:10" x14ac:dyDescent="0.25">
      <c r="A2813" s="43">
        <v>45010</v>
      </c>
      <c r="B2813" s="40" t="s">
        <v>14066</v>
      </c>
      <c r="C2813" s="40" t="s">
        <v>8992</v>
      </c>
      <c r="D2813" s="40" t="s">
        <v>9152</v>
      </c>
      <c r="E2813" s="38">
        <v>806205</v>
      </c>
      <c r="F2813" s="42" t="s">
        <v>8998</v>
      </c>
      <c r="G2813" s="38">
        <v>80621</v>
      </c>
      <c r="H2813" s="40" t="s">
        <v>9001</v>
      </c>
      <c r="I2813" s="40" t="s">
        <v>9002</v>
      </c>
      <c r="J2813" s="45" t="str">
        <f t="shared" si="43"/>
        <v/>
      </c>
    </row>
    <row r="2814" spans="1:10" x14ac:dyDescent="0.25">
      <c r="A2814" s="43">
        <v>45010</v>
      </c>
      <c r="B2814" s="40" t="s">
        <v>14067</v>
      </c>
      <c r="C2814" s="40" t="s">
        <v>8992</v>
      </c>
      <c r="D2814" s="40" t="s">
        <v>9152</v>
      </c>
      <c r="E2814" s="38">
        <v>519120</v>
      </c>
      <c r="F2814" s="42" t="s">
        <v>8998</v>
      </c>
      <c r="G2814" s="38">
        <v>51912</v>
      </c>
      <c r="H2814" s="40" t="s">
        <v>9001</v>
      </c>
      <c r="I2814" s="40" t="s">
        <v>9002</v>
      </c>
      <c r="J2814" s="45" t="str">
        <f t="shared" si="43"/>
        <v/>
      </c>
    </row>
    <row r="2815" spans="1:10" x14ac:dyDescent="0.25">
      <c r="A2815" s="43">
        <v>45010</v>
      </c>
      <c r="B2815" s="40" t="s">
        <v>14068</v>
      </c>
      <c r="C2815" s="40" t="s">
        <v>8992</v>
      </c>
      <c r="D2815" s="40" t="s">
        <v>9131</v>
      </c>
      <c r="E2815" s="38">
        <v>1530553</v>
      </c>
      <c r="F2815" s="42" t="s">
        <v>8998</v>
      </c>
      <c r="G2815" s="38">
        <v>153055</v>
      </c>
      <c r="H2815" s="40" t="s">
        <v>9001</v>
      </c>
      <c r="I2815" s="40" t="s">
        <v>9002</v>
      </c>
      <c r="J2815" s="45" t="str">
        <f t="shared" si="43"/>
        <v/>
      </c>
    </row>
    <row r="2816" spans="1:10" x14ac:dyDescent="0.25">
      <c r="A2816" s="43">
        <v>45010</v>
      </c>
      <c r="B2816" s="40" t="s">
        <v>14069</v>
      </c>
      <c r="C2816" s="40" t="s">
        <v>8992</v>
      </c>
      <c r="D2816" s="40" t="s">
        <v>9131</v>
      </c>
      <c r="E2816" s="38">
        <v>519120</v>
      </c>
      <c r="F2816" s="42" t="s">
        <v>8998</v>
      </c>
      <c r="G2816" s="38">
        <v>51912</v>
      </c>
      <c r="H2816" s="40" t="s">
        <v>9001</v>
      </c>
      <c r="I2816" s="40" t="s">
        <v>9002</v>
      </c>
      <c r="J2816" s="45" t="str">
        <f t="shared" si="43"/>
        <v/>
      </c>
    </row>
    <row r="2817" spans="1:10" x14ac:dyDescent="0.25">
      <c r="A2817" s="43">
        <v>45010</v>
      </c>
      <c r="B2817" s="40" t="s">
        <v>14070</v>
      </c>
      <c r="C2817" s="40" t="s">
        <v>8992</v>
      </c>
      <c r="D2817" s="40" t="s">
        <v>10131</v>
      </c>
      <c r="E2817" s="38">
        <v>705836</v>
      </c>
      <c r="F2817" s="42" t="s">
        <v>8998</v>
      </c>
      <c r="G2817" s="38">
        <v>70584</v>
      </c>
      <c r="H2817" s="40" t="s">
        <v>9001</v>
      </c>
      <c r="I2817" s="40" t="s">
        <v>9002</v>
      </c>
      <c r="J2817" s="45" t="str">
        <f t="shared" si="43"/>
        <v/>
      </c>
    </row>
    <row r="2818" spans="1:10" x14ac:dyDescent="0.25">
      <c r="A2818" s="43">
        <v>45010</v>
      </c>
      <c r="B2818" s="40" t="s">
        <v>14071</v>
      </c>
      <c r="C2818" s="40" t="s">
        <v>8992</v>
      </c>
      <c r="D2818" s="40" t="s">
        <v>9016</v>
      </c>
      <c r="E2818" s="38">
        <v>1085584</v>
      </c>
      <c r="F2818" s="42" t="s">
        <v>8998</v>
      </c>
      <c r="G2818" s="38">
        <v>108558</v>
      </c>
      <c r="H2818" s="40" t="s">
        <v>9001</v>
      </c>
      <c r="I2818" s="40" t="s">
        <v>9002</v>
      </c>
      <c r="J2818" s="45" t="str">
        <f t="shared" si="43"/>
        <v/>
      </c>
    </row>
    <row r="2819" spans="1:10" x14ac:dyDescent="0.25">
      <c r="A2819" s="43">
        <v>45010</v>
      </c>
      <c r="B2819" s="40" t="s">
        <v>14072</v>
      </c>
      <c r="C2819" s="40" t="s">
        <v>8992</v>
      </c>
      <c r="D2819" s="40" t="s">
        <v>10178</v>
      </c>
      <c r="E2819" s="38">
        <v>555290</v>
      </c>
      <c r="F2819" s="42" t="s">
        <v>8998</v>
      </c>
      <c r="G2819" s="38">
        <v>55529</v>
      </c>
      <c r="H2819" s="40" t="s">
        <v>9001</v>
      </c>
      <c r="I2819" s="40" t="s">
        <v>9002</v>
      </c>
      <c r="J2819" s="45" t="str">
        <f t="shared" si="43"/>
        <v/>
      </c>
    </row>
    <row r="2820" spans="1:10" x14ac:dyDescent="0.25">
      <c r="A2820" s="43">
        <v>45010</v>
      </c>
      <c r="B2820" s="40" t="s">
        <v>14073</v>
      </c>
      <c r="C2820" s="40" t="s">
        <v>8992</v>
      </c>
      <c r="D2820" s="40" t="s">
        <v>12134</v>
      </c>
      <c r="E2820" s="38">
        <v>2231516</v>
      </c>
      <c r="F2820" s="42" t="s">
        <v>8998</v>
      </c>
      <c r="G2820" s="38">
        <v>223152</v>
      </c>
      <c r="H2820" s="40" t="s">
        <v>9284</v>
      </c>
      <c r="I2820" s="40" t="s">
        <v>9285</v>
      </c>
      <c r="J2820" s="45" t="str">
        <f t="shared" si="43"/>
        <v/>
      </c>
    </row>
    <row r="2821" spans="1:10" x14ac:dyDescent="0.25">
      <c r="A2821" s="43">
        <v>45010</v>
      </c>
      <c r="B2821" s="40" t="s">
        <v>14074</v>
      </c>
      <c r="C2821" s="40" t="s">
        <v>8992</v>
      </c>
      <c r="D2821" s="40" t="s">
        <v>10096</v>
      </c>
      <c r="E2821" s="38">
        <v>367155</v>
      </c>
      <c r="F2821" s="42" t="s">
        <v>8998</v>
      </c>
      <c r="G2821" s="38">
        <v>36716</v>
      </c>
      <c r="H2821" s="40" t="s">
        <v>9001</v>
      </c>
      <c r="I2821" s="40" t="s">
        <v>9002</v>
      </c>
      <c r="J2821" s="45" t="str">
        <f t="shared" ref="J2821:J2884" si="44">IF(E2821&lt;0,"ht","")</f>
        <v/>
      </c>
    </row>
    <row r="2822" spans="1:10" x14ac:dyDescent="0.25">
      <c r="A2822" s="43">
        <v>45010</v>
      </c>
      <c r="B2822" s="40" t="s">
        <v>12669</v>
      </c>
      <c r="C2822" s="40" t="s">
        <v>8992</v>
      </c>
      <c r="D2822" s="40" t="s">
        <v>10647</v>
      </c>
      <c r="E2822" s="38">
        <v>785414</v>
      </c>
      <c r="F2822" s="42" t="s">
        <v>8998</v>
      </c>
      <c r="G2822" s="38">
        <v>78541</v>
      </c>
      <c r="H2822" s="40" t="s">
        <v>9001</v>
      </c>
      <c r="I2822" s="40" t="s">
        <v>9002</v>
      </c>
      <c r="J2822" s="45" t="str">
        <f t="shared" si="44"/>
        <v/>
      </c>
    </row>
    <row r="2823" spans="1:10" x14ac:dyDescent="0.25">
      <c r="A2823" s="43">
        <v>45010</v>
      </c>
      <c r="B2823" s="40" t="s">
        <v>14075</v>
      </c>
      <c r="C2823" s="40" t="s">
        <v>8992</v>
      </c>
      <c r="D2823" s="40" t="s">
        <v>9230</v>
      </c>
      <c r="E2823" s="38">
        <v>728037</v>
      </c>
      <c r="F2823" s="42" t="s">
        <v>8998</v>
      </c>
      <c r="G2823" s="38">
        <v>72804</v>
      </c>
      <c r="H2823" s="40" t="s">
        <v>9001</v>
      </c>
      <c r="I2823" s="40" t="s">
        <v>9002</v>
      </c>
      <c r="J2823" s="45" t="str">
        <f t="shared" si="44"/>
        <v/>
      </c>
    </row>
    <row r="2824" spans="1:10" x14ac:dyDescent="0.25">
      <c r="A2824" s="43">
        <v>45010</v>
      </c>
      <c r="B2824" s="40" t="s">
        <v>14076</v>
      </c>
      <c r="C2824" s="40" t="s">
        <v>8992</v>
      </c>
      <c r="D2824" s="40" t="s">
        <v>14077</v>
      </c>
      <c r="E2824" s="38">
        <v>927952</v>
      </c>
      <c r="F2824" s="42" t="s">
        <v>8998</v>
      </c>
      <c r="G2824" s="38">
        <v>92795</v>
      </c>
      <c r="H2824" s="40" t="s">
        <v>9116</v>
      </c>
      <c r="I2824" s="40" t="s">
        <v>9117</v>
      </c>
      <c r="J2824" s="45" t="str">
        <f t="shared" si="44"/>
        <v/>
      </c>
    </row>
    <row r="2825" spans="1:10" x14ac:dyDescent="0.25">
      <c r="A2825" s="43">
        <v>45010</v>
      </c>
      <c r="B2825" s="40" t="s">
        <v>14078</v>
      </c>
      <c r="C2825" s="40" t="s">
        <v>8992</v>
      </c>
      <c r="D2825" s="40" t="s">
        <v>14079</v>
      </c>
      <c r="E2825" s="38">
        <v>1110580</v>
      </c>
      <c r="F2825" s="42" t="s">
        <v>8998</v>
      </c>
      <c r="G2825" s="38">
        <v>111058</v>
      </c>
      <c r="H2825" s="40" t="s">
        <v>9639</v>
      </c>
      <c r="I2825" s="40" t="s">
        <v>9640</v>
      </c>
      <c r="J2825" s="45" t="str">
        <f t="shared" si="44"/>
        <v/>
      </c>
    </row>
    <row r="2826" spans="1:10" x14ac:dyDescent="0.25">
      <c r="A2826" s="43">
        <v>45010</v>
      </c>
      <c r="B2826" s="40" t="s">
        <v>14080</v>
      </c>
      <c r="C2826" s="40" t="s">
        <v>8992</v>
      </c>
      <c r="D2826" s="40" t="s">
        <v>14081</v>
      </c>
      <c r="E2826" s="38">
        <v>1236130</v>
      </c>
      <c r="F2826" s="42" t="s">
        <v>8998</v>
      </c>
      <c r="G2826" s="38">
        <v>123613</v>
      </c>
      <c r="H2826" s="40" t="s">
        <v>10324</v>
      </c>
      <c r="I2826" s="40" t="s">
        <v>10325</v>
      </c>
      <c r="J2826" s="45" t="str">
        <f t="shared" si="44"/>
        <v/>
      </c>
    </row>
    <row r="2827" spans="1:10" x14ac:dyDescent="0.25">
      <c r="A2827" s="43">
        <v>45010</v>
      </c>
      <c r="B2827" s="40" t="s">
        <v>14082</v>
      </c>
      <c r="C2827" s="40" t="s">
        <v>8992</v>
      </c>
      <c r="D2827" s="40" t="s">
        <v>10180</v>
      </c>
      <c r="E2827" s="38">
        <v>774244</v>
      </c>
      <c r="F2827" s="42" t="s">
        <v>8998</v>
      </c>
      <c r="G2827" s="38">
        <v>77424</v>
      </c>
      <c r="H2827" s="40" t="s">
        <v>9001</v>
      </c>
      <c r="I2827" s="40" t="s">
        <v>9002</v>
      </c>
      <c r="J2827" s="45" t="str">
        <f t="shared" si="44"/>
        <v/>
      </c>
    </row>
    <row r="2828" spans="1:10" x14ac:dyDescent="0.25">
      <c r="A2828" s="43">
        <v>45010</v>
      </c>
      <c r="B2828" s="40" t="s">
        <v>14083</v>
      </c>
      <c r="C2828" s="40" t="s">
        <v>8992</v>
      </c>
      <c r="D2828" s="40" t="s">
        <v>9136</v>
      </c>
      <c r="E2828" s="38">
        <v>1768685</v>
      </c>
      <c r="F2828" s="42" t="s">
        <v>8998</v>
      </c>
      <c r="G2828" s="38">
        <v>176869</v>
      </c>
      <c r="H2828" s="40" t="s">
        <v>9001</v>
      </c>
      <c r="I2828" s="40" t="s">
        <v>9002</v>
      </c>
      <c r="J2828" s="45" t="str">
        <f t="shared" si="44"/>
        <v/>
      </c>
    </row>
    <row r="2829" spans="1:10" x14ac:dyDescent="0.25">
      <c r="A2829" s="43">
        <v>45010</v>
      </c>
      <c r="B2829" s="40" t="s">
        <v>14084</v>
      </c>
      <c r="C2829" s="40" t="s">
        <v>8992</v>
      </c>
      <c r="D2829" s="40" t="s">
        <v>10511</v>
      </c>
      <c r="E2829" s="38">
        <v>806200</v>
      </c>
      <c r="F2829" s="42" t="s">
        <v>8998</v>
      </c>
      <c r="G2829" s="38">
        <v>80620</v>
      </c>
      <c r="H2829" s="40" t="s">
        <v>9284</v>
      </c>
      <c r="I2829" s="40" t="s">
        <v>9285</v>
      </c>
      <c r="J2829" s="45" t="str">
        <f t="shared" si="44"/>
        <v/>
      </c>
    </row>
    <row r="2830" spans="1:10" x14ac:dyDescent="0.25">
      <c r="A2830" s="43">
        <v>45012</v>
      </c>
      <c r="B2830" s="40" t="s">
        <v>9454</v>
      </c>
      <c r="C2830" s="40" t="s">
        <v>10492</v>
      </c>
      <c r="D2830" s="40" t="s">
        <v>14085</v>
      </c>
      <c r="E2830" s="38">
        <v>-462072</v>
      </c>
      <c r="F2830" s="42" t="s">
        <v>8998</v>
      </c>
      <c r="G2830" s="38">
        <v>-46207</v>
      </c>
      <c r="H2830" s="40" t="s">
        <v>9159</v>
      </c>
      <c r="I2830" s="40" t="s">
        <v>9160</v>
      </c>
      <c r="J2830" s="45" t="str">
        <f t="shared" si="44"/>
        <v>ht</v>
      </c>
    </row>
    <row r="2831" spans="1:10" x14ac:dyDescent="0.25">
      <c r="A2831" s="43">
        <v>45012</v>
      </c>
      <c r="B2831" s="40" t="s">
        <v>9459</v>
      </c>
      <c r="C2831" s="40" t="s">
        <v>10492</v>
      </c>
      <c r="D2831" s="40" t="s">
        <v>14086</v>
      </c>
      <c r="E2831" s="38">
        <v>-883780</v>
      </c>
      <c r="F2831" s="42" t="s">
        <v>8998</v>
      </c>
      <c r="G2831" s="38">
        <v>-88378</v>
      </c>
      <c r="H2831" s="40" t="s">
        <v>9159</v>
      </c>
      <c r="I2831" s="40" t="s">
        <v>9160</v>
      </c>
      <c r="J2831" s="45" t="str">
        <f t="shared" si="44"/>
        <v>ht</v>
      </c>
    </row>
    <row r="2832" spans="1:10" x14ac:dyDescent="0.25">
      <c r="A2832" s="43">
        <v>45012</v>
      </c>
      <c r="B2832" s="40" t="s">
        <v>9460</v>
      </c>
      <c r="C2832" s="40" t="s">
        <v>10492</v>
      </c>
      <c r="D2832" s="40" t="s">
        <v>8994</v>
      </c>
      <c r="E2832" s="38">
        <v>-475862</v>
      </c>
      <c r="F2832" s="42" t="s">
        <v>8998</v>
      </c>
      <c r="G2832" s="38">
        <v>-47586</v>
      </c>
      <c r="H2832" s="40" t="s">
        <v>9159</v>
      </c>
      <c r="I2832" s="40" t="s">
        <v>9160</v>
      </c>
      <c r="J2832" s="45" t="str">
        <f t="shared" si="44"/>
        <v>ht</v>
      </c>
    </row>
    <row r="2833" spans="1:10" x14ac:dyDescent="0.25">
      <c r="A2833" s="43">
        <v>45012</v>
      </c>
      <c r="B2833" s="40" t="s">
        <v>12317</v>
      </c>
      <c r="C2833" s="40" t="s">
        <v>10282</v>
      </c>
      <c r="D2833" s="40" t="s">
        <v>8994</v>
      </c>
      <c r="E2833" s="38">
        <v>-406599</v>
      </c>
      <c r="F2833" s="42" t="s">
        <v>8998</v>
      </c>
      <c r="G2833" s="38">
        <v>-40660</v>
      </c>
      <c r="H2833" s="40" t="s">
        <v>9649</v>
      </c>
      <c r="I2833" s="40" t="s">
        <v>9650</v>
      </c>
      <c r="J2833" s="45" t="str">
        <f t="shared" si="44"/>
        <v>ht</v>
      </c>
    </row>
    <row r="2834" spans="1:10" x14ac:dyDescent="0.25">
      <c r="A2834" s="43">
        <v>45012</v>
      </c>
      <c r="B2834" s="40" t="s">
        <v>11007</v>
      </c>
      <c r="C2834" s="40" t="s">
        <v>11255</v>
      </c>
      <c r="D2834" s="40" t="s">
        <v>8994</v>
      </c>
      <c r="E2834" s="38">
        <v>-119066</v>
      </c>
      <c r="F2834" s="42" t="s">
        <v>8998</v>
      </c>
      <c r="G2834" s="38">
        <v>-11907</v>
      </c>
      <c r="H2834" s="40" t="s">
        <v>9631</v>
      </c>
      <c r="I2834" s="40" t="s">
        <v>9632</v>
      </c>
      <c r="J2834" s="45" t="str">
        <f t="shared" si="44"/>
        <v>ht</v>
      </c>
    </row>
    <row r="2835" spans="1:10" x14ac:dyDescent="0.25">
      <c r="A2835" s="43">
        <v>45012</v>
      </c>
      <c r="B2835" s="40" t="s">
        <v>9772</v>
      </c>
      <c r="C2835" s="40" t="s">
        <v>12203</v>
      </c>
      <c r="D2835" s="40" t="s">
        <v>14087</v>
      </c>
      <c r="E2835" s="38">
        <v>-237237</v>
      </c>
      <c r="F2835" s="42" t="s">
        <v>8998</v>
      </c>
      <c r="G2835" s="38">
        <v>-23724</v>
      </c>
      <c r="H2835" s="40" t="s">
        <v>9814</v>
      </c>
      <c r="I2835" s="40" t="s">
        <v>9815</v>
      </c>
      <c r="J2835" s="45" t="str">
        <f t="shared" si="44"/>
        <v>ht</v>
      </c>
    </row>
    <row r="2836" spans="1:10" x14ac:dyDescent="0.25">
      <c r="A2836" s="43">
        <v>45012</v>
      </c>
      <c r="B2836" s="40" t="s">
        <v>9949</v>
      </c>
      <c r="C2836" s="40" t="s">
        <v>9441</v>
      </c>
      <c r="D2836" s="40" t="s">
        <v>14088</v>
      </c>
      <c r="E2836" s="38">
        <v>-368175</v>
      </c>
      <c r="F2836" s="42" t="s">
        <v>8998</v>
      </c>
      <c r="G2836" s="38">
        <v>-36818</v>
      </c>
      <c r="H2836" s="40" t="s">
        <v>9034</v>
      </c>
      <c r="I2836" s="40" t="s">
        <v>9035</v>
      </c>
      <c r="J2836" s="45" t="str">
        <f t="shared" si="44"/>
        <v>ht</v>
      </c>
    </row>
    <row r="2837" spans="1:10" x14ac:dyDescent="0.25">
      <c r="A2837" s="43">
        <v>45012</v>
      </c>
      <c r="B2837" s="40" t="s">
        <v>12916</v>
      </c>
      <c r="C2837" s="40" t="s">
        <v>9443</v>
      </c>
      <c r="D2837" s="40" t="s">
        <v>14089</v>
      </c>
      <c r="E2837" s="38">
        <v>-212100</v>
      </c>
      <c r="F2837" s="42" t="s">
        <v>8998</v>
      </c>
      <c r="G2837" s="38">
        <v>-21210</v>
      </c>
      <c r="H2837" s="40" t="s">
        <v>9001</v>
      </c>
      <c r="I2837" s="40" t="s">
        <v>9002</v>
      </c>
      <c r="J2837" s="45" t="str">
        <f t="shared" si="44"/>
        <v>ht</v>
      </c>
    </row>
    <row r="2838" spans="1:10" x14ac:dyDescent="0.25">
      <c r="A2838" s="43">
        <v>45012</v>
      </c>
      <c r="B2838" s="40" t="s">
        <v>12917</v>
      </c>
      <c r="C2838" s="40" t="s">
        <v>9443</v>
      </c>
      <c r="D2838" s="40" t="s">
        <v>14090</v>
      </c>
      <c r="E2838" s="38">
        <v>-88200</v>
      </c>
      <c r="F2838" s="42" t="s">
        <v>8998</v>
      </c>
      <c r="G2838" s="38">
        <v>-8820</v>
      </c>
      <c r="H2838" s="40" t="s">
        <v>9001</v>
      </c>
      <c r="I2838" s="40" t="s">
        <v>9002</v>
      </c>
      <c r="J2838" s="45" t="str">
        <f t="shared" si="44"/>
        <v>ht</v>
      </c>
    </row>
    <row r="2839" spans="1:10" x14ac:dyDescent="0.25">
      <c r="A2839" s="43">
        <v>45012</v>
      </c>
      <c r="B2839" s="40" t="s">
        <v>12922</v>
      </c>
      <c r="C2839" s="40" t="s">
        <v>9443</v>
      </c>
      <c r="D2839" s="40" t="s">
        <v>14091</v>
      </c>
      <c r="E2839" s="38">
        <v>-73431</v>
      </c>
      <c r="F2839" s="42" t="s">
        <v>8998</v>
      </c>
      <c r="G2839" s="38">
        <v>-7343</v>
      </c>
      <c r="H2839" s="40" t="s">
        <v>9001</v>
      </c>
      <c r="I2839" s="40" t="s">
        <v>9002</v>
      </c>
      <c r="J2839" s="45" t="str">
        <f t="shared" si="44"/>
        <v>ht</v>
      </c>
    </row>
    <row r="2840" spans="1:10" x14ac:dyDescent="0.25">
      <c r="A2840" s="43">
        <v>45012</v>
      </c>
      <c r="B2840" s="40" t="s">
        <v>12923</v>
      </c>
      <c r="C2840" s="40" t="s">
        <v>9443</v>
      </c>
      <c r="D2840" s="40" t="s">
        <v>14092</v>
      </c>
      <c r="E2840" s="38">
        <v>-617088</v>
      </c>
      <c r="F2840" s="42" t="s">
        <v>8998</v>
      </c>
      <c r="G2840" s="38">
        <v>-61709</v>
      </c>
      <c r="H2840" s="40" t="s">
        <v>9001</v>
      </c>
      <c r="I2840" s="40" t="s">
        <v>9002</v>
      </c>
      <c r="J2840" s="45" t="str">
        <f t="shared" si="44"/>
        <v>ht</v>
      </c>
    </row>
    <row r="2841" spans="1:10" x14ac:dyDescent="0.25">
      <c r="A2841" s="43">
        <v>45012</v>
      </c>
      <c r="B2841" s="40" t="s">
        <v>12924</v>
      </c>
      <c r="C2841" s="40" t="s">
        <v>9443</v>
      </c>
      <c r="D2841" s="40" t="s">
        <v>14093</v>
      </c>
      <c r="E2841" s="38">
        <v>-206262</v>
      </c>
      <c r="F2841" s="42" t="s">
        <v>8998</v>
      </c>
      <c r="G2841" s="38">
        <v>-20626</v>
      </c>
      <c r="H2841" s="40" t="s">
        <v>9001</v>
      </c>
      <c r="I2841" s="40" t="s">
        <v>9002</v>
      </c>
      <c r="J2841" s="45" t="str">
        <f t="shared" si="44"/>
        <v>ht</v>
      </c>
    </row>
    <row r="2842" spans="1:10" x14ac:dyDescent="0.25">
      <c r="A2842" s="43">
        <v>45012</v>
      </c>
      <c r="B2842" s="40" t="s">
        <v>12925</v>
      </c>
      <c r="C2842" s="40" t="s">
        <v>9443</v>
      </c>
      <c r="D2842" s="40" t="s">
        <v>14094</v>
      </c>
      <c r="E2842" s="38">
        <v>-342720</v>
      </c>
      <c r="F2842" s="42" t="s">
        <v>8998</v>
      </c>
      <c r="G2842" s="38">
        <v>-34272</v>
      </c>
      <c r="H2842" s="40" t="s">
        <v>9001</v>
      </c>
      <c r="I2842" s="40" t="s">
        <v>9002</v>
      </c>
      <c r="J2842" s="45" t="str">
        <f t="shared" si="44"/>
        <v>ht</v>
      </c>
    </row>
    <row r="2843" spans="1:10" x14ac:dyDescent="0.25">
      <c r="A2843" s="43">
        <v>45012</v>
      </c>
      <c r="B2843" s="40" t="s">
        <v>12926</v>
      </c>
      <c r="C2843" s="40" t="s">
        <v>9443</v>
      </c>
      <c r="D2843" s="40" t="s">
        <v>14095</v>
      </c>
      <c r="E2843" s="38">
        <v>-734310</v>
      </c>
      <c r="F2843" s="42" t="s">
        <v>8998</v>
      </c>
      <c r="G2843" s="38">
        <v>-73431</v>
      </c>
      <c r="H2843" s="40" t="s">
        <v>9001</v>
      </c>
      <c r="I2843" s="40" t="s">
        <v>9002</v>
      </c>
      <c r="J2843" s="45" t="str">
        <f t="shared" si="44"/>
        <v>ht</v>
      </c>
    </row>
    <row r="2844" spans="1:10" x14ac:dyDescent="0.25">
      <c r="A2844" s="43">
        <v>45012</v>
      </c>
      <c r="B2844" s="40" t="s">
        <v>11036</v>
      </c>
      <c r="C2844" s="40" t="s">
        <v>9443</v>
      </c>
      <c r="D2844" s="40" t="s">
        <v>14096</v>
      </c>
      <c r="E2844" s="38">
        <v>-552463</v>
      </c>
      <c r="F2844" s="42" t="s">
        <v>8998</v>
      </c>
      <c r="G2844" s="38">
        <v>-55246</v>
      </c>
      <c r="H2844" s="40" t="s">
        <v>9001</v>
      </c>
      <c r="I2844" s="40" t="s">
        <v>9002</v>
      </c>
      <c r="J2844" s="45" t="str">
        <f t="shared" si="44"/>
        <v>ht</v>
      </c>
    </row>
    <row r="2845" spans="1:10" x14ac:dyDescent="0.25">
      <c r="A2845" s="43">
        <v>45012</v>
      </c>
      <c r="B2845" s="40" t="s">
        <v>12927</v>
      </c>
      <c r="C2845" s="40" t="s">
        <v>9443</v>
      </c>
      <c r="D2845" s="40" t="s">
        <v>14097</v>
      </c>
      <c r="E2845" s="38">
        <v>-480036</v>
      </c>
      <c r="F2845" s="42" t="s">
        <v>8998</v>
      </c>
      <c r="G2845" s="38">
        <v>-48004</v>
      </c>
      <c r="H2845" s="40" t="s">
        <v>9001</v>
      </c>
      <c r="I2845" s="40" t="s">
        <v>9002</v>
      </c>
      <c r="J2845" s="45" t="str">
        <f t="shared" si="44"/>
        <v>ht</v>
      </c>
    </row>
    <row r="2846" spans="1:10" x14ac:dyDescent="0.25">
      <c r="A2846" s="43">
        <v>45012</v>
      </c>
      <c r="B2846" s="40" t="s">
        <v>11037</v>
      </c>
      <c r="C2846" s="40" t="s">
        <v>9443</v>
      </c>
      <c r="D2846" s="40" t="s">
        <v>14098</v>
      </c>
      <c r="E2846" s="38">
        <v>-169680</v>
      </c>
      <c r="F2846" s="42" t="s">
        <v>8998</v>
      </c>
      <c r="G2846" s="38">
        <v>-16968</v>
      </c>
      <c r="H2846" s="40" t="s">
        <v>9001</v>
      </c>
      <c r="I2846" s="40" t="s">
        <v>9002</v>
      </c>
      <c r="J2846" s="45" t="str">
        <f t="shared" si="44"/>
        <v>ht</v>
      </c>
    </row>
    <row r="2847" spans="1:10" x14ac:dyDescent="0.25">
      <c r="A2847" s="43">
        <v>45012</v>
      </c>
      <c r="B2847" s="40" t="s">
        <v>14099</v>
      </c>
      <c r="C2847" s="40" t="s">
        <v>8992</v>
      </c>
      <c r="D2847" s="40" t="s">
        <v>13185</v>
      </c>
      <c r="E2847" s="38">
        <v>435600</v>
      </c>
      <c r="F2847" s="42" t="s">
        <v>8998</v>
      </c>
      <c r="G2847" s="38">
        <v>43560</v>
      </c>
      <c r="H2847" s="40" t="s">
        <v>9001</v>
      </c>
      <c r="I2847" s="40" t="s">
        <v>9002</v>
      </c>
      <c r="J2847" s="45" t="str">
        <f t="shared" si="44"/>
        <v/>
      </c>
    </row>
    <row r="2848" spans="1:10" x14ac:dyDescent="0.25">
      <c r="A2848" s="43">
        <v>45012</v>
      </c>
      <c r="B2848" s="40" t="s">
        <v>14100</v>
      </c>
      <c r="C2848" s="40" t="s">
        <v>8992</v>
      </c>
      <c r="D2848" s="40" t="s">
        <v>9182</v>
      </c>
      <c r="E2848" s="38">
        <v>1244320</v>
      </c>
      <c r="F2848" s="42" t="s">
        <v>8998</v>
      </c>
      <c r="G2848" s="38">
        <v>124432</v>
      </c>
      <c r="H2848" s="40" t="s">
        <v>9183</v>
      </c>
      <c r="I2848" s="40" t="s">
        <v>9184</v>
      </c>
      <c r="J2848" s="45" t="str">
        <f t="shared" si="44"/>
        <v/>
      </c>
    </row>
    <row r="2849" spans="1:10" x14ac:dyDescent="0.25">
      <c r="A2849" s="43">
        <v>45012</v>
      </c>
      <c r="B2849" s="40" t="s">
        <v>14101</v>
      </c>
      <c r="C2849" s="40" t="s">
        <v>8992</v>
      </c>
      <c r="D2849" s="40" t="s">
        <v>10133</v>
      </c>
      <c r="E2849" s="38">
        <v>1612878</v>
      </c>
      <c r="F2849" s="42" t="s">
        <v>8998</v>
      </c>
      <c r="G2849" s="38">
        <v>161288</v>
      </c>
      <c r="H2849" s="40" t="s">
        <v>9001</v>
      </c>
      <c r="I2849" s="40" t="s">
        <v>9002</v>
      </c>
      <c r="J2849" s="45" t="str">
        <f t="shared" si="44"/>
        <v/>
      </c>
    </row>
    <row r="2850" spans="1:10" x14ac:dyDescent="0.25">
      <c r="A2850" s="43">
        <v>45012</v>
      </c>
      <c r="B2850" s="40" t="s">
        <v>14102</v>
      </c>
      <c r="C2850" s="40" t="s">
        <v>8992</v>
      </c>
      <c r="D2850" s="40" t="s">
        <v>14103</v>
      </c>
      <c r="E2850" s="38">
        <v>1844890</v>
      </c>
      <c r="F2850" s="42" t="s">
        <v>8998</v>
      </c>
      <c r="G2850" s="38">
        <v>184489</v>
      </c>
      <c r="H2850" s="40" t="s">
        <v>9558</v>
      </c>
      <c r="I2850" s="40" t="s">
        <v>9559</v>
      </c>
      <c r="J2850" s="45" t="str">
        <f t="shared" si="44"/>
        <v/>
      </c>
    </row>
    <row r="2851" spans="1:10" x14ac:dyDescent="0.25">
      <c r="A2851" s="43">
        <v>45012</v>
      </c>
      <c r="B2851" s="40" t="s">
        <v>14104</v>
      </c>
      <c r="C2851" s="40" t="s">
        <v>8992</v>
      </c>
      <c r="D2851" s="40" t="s">
        <v>14105</v>
      </c>
      <c r="E2851" s="38">
        <v>1110580</v>
      </c>
      <c r="F2851" s="42" t="s">
        <v>8998</v>
      </c>
      <c r="G2851" s="38">
        <v>111058</v>
      </c>
      <c r="H2851" s="40" t="s">
        <v>9234</v>
      </c>
      <c r="I2851" s="40" t="s">
        <v>9235</v>
      </c>
      <c r="J2851" s="45" t="str">
        <f t="shared" si="44"/>
        <v/>
      </c>
    </row>
    <row r="2852" spans="1:10" x14ac:dyDescent="0.25">
      <c r="A2852" s="43">
        <v>45012</v>
      </c>
      <c r="B2852" s="40" t="s">
        <v>14106</v>
      </c>
      <c r="C2852" s="40" t="s">
        <v>8992</v>
      </c>
      <c r="D2852" s="40" t="s">
        <v>13299</v>
      </c>
      <c r="E2852" s="38">
        <v>882000</v>
      </c>
      <c r="F2852" s="42" t="s">
        <v>8998</v>
      </c>
      <c r="G2852" s="38">
        <v>88200</v>
      </c>
      <c r="H2852" s="40" t="s">
        <v>9183</v>
      </c>
      <c r="I2852" s="40" t="s">
        <v>9184</v>
      </c>
      <c r="J2852" s="45" t="str">
        <f t="shared" si="44"/>
        <v/>
      </c>
    </row>
    <row r="2853" spans="1:10" x14ac:dyDescent="0.25">
      <c r="A2853" s="43">
        <v>45012</v>
      </c>
      <c r="B2853" s="40" t="s">
        <v>14107</v>
      </c>
      <c r="C2853" s="40" t="s">
        <v>8992</v>
      </c>
      <c r="D2853" s="40" t="s">
        <v>14108</v>
      </c>
      <c r="E2853" s="38">
        <v>2014088</v>
      </c>
      <c r="F2853" s="42" t="s">
        <v>8998</v>
      </c>
      <c r="G2853" s="38">
        <v>201409</v>
      </c>
      <c r="H2853" s="40" t="s">
        <v>9159</v>
      </c>
      <c r="I2853" s="40" t="s">
        <v>9160</v>
      </c>
      <c r="J2853" s="45" t="str">
        <f t="shared" si="44"/>
        <v/>
      </c>
    </row>
    <row r="2854" spans="1:10" x14ac:dyDescent="0.25">
      <c r="A2854" s="43">
        <v>45012</v>
      </c>
      <c r="B2854" s="40" t="s">
        <v>14109</v>
      </c>
      <c r="C2854" s="40" t="s">
        <v>8992</v>
      </c>
      <c r="D2854" s="40" t="s">
        <v>14110</v>
      </c>
      <c r="E2854" s="38">
        <v>1236130</v>
      </c>
      <c r="F2854" s="42" t="s">
        <v>8998</v>
      </c>
      <c r="G2854" s="38">
        <v>123613</v>
      </c>
      <c r="H2854" s="40" t="s">
        <v>10376</v>
      </c>
      <c r="I2854" s="40" t="s">
        <v>10377</v>
      </c>
      <c r="J2854" s="45" t="str">
        <f t="shared" si="44"/>
        <v/>
      </c>
    </row>
    <row r="2855" spans="1:10" x14ac:dyDescent="0.25">
      <c r="A2855" s="43">
        <v>45012</v>
      </c>
      <c r="B2855" s="40" t="s">
        <v>14111</v>
      </c>
      <c r="C2855" s="40" t="s">
        <v>8992</v>
      </c>
      <c r="D2855" s="40" t="s">
        <v>14112</v>
      </c>
      <c r="E2855" s="38">
        <v>1705910</v>
      </c>
      <c r="F2855" s="42" t="s">
        <v>8998</v>
      </c>
      <c r="G2855" s="38">
        <v>170591</v>
      </c>
      <c r="H2855" s="40" t="s">
        <v>9206</v>
      </c>
      <c r="I2855" s="40" t="s">
        <v>9207</v>
      </c>
      <c r="J2855" s="45" t="str">
        <f t="shared" si="44"/>
        <v/>
      </c>
    </row>
    <row r="2856" spans="1:10" x14ac:dyDescent="0.25">
      <c r="A2856" s="43">
        <v>45012</v>
      </c>
      <c r="B2856" s="40" t="s">
        <v>14113</v>
      </c>
      <c r="C2856" s="40" t="s">
        <v>8992</v>
      </c>
      <c r="D2856" s="40" t="s">
        <v>9283</v>
      </c>
      <c r="E2856" s="38">
        <v>734310</v>
      </c>
      <c r="F2856" s="42" t="s">
        <v>8998</v>
      </c>
      <c r="G2856" s="38">
        <v>73431</v>
      </c>
      <c r="H2856" s="40" t="s">
        <v>9001</v>
      </c>
      <c r="I2856" s="40" t="s">
        <v>9002</v>
      </c>
      <c r="J2856" s="45" t="str">
        <f t="shared" si="44"/>
        <v/>
      </c>
    </row>
    <row r="2857" spans="1:10" x14ac:dyDescent="0.25">
      <c r="A2857" s="43">
        <v>45012</v>
      </c>
      <c r="B2857" s="40" t="s">
        <v>14114</v>
      </c>
      <c r="C2857" s="40" t="s">
        <v>8992</v>
      </c>
      <c r="D2857" s="40" t="s">
        <v>14115</v>
      </c>
      <c r="E2857" s="38">
        <v>1730400</v>
      </c>
      <c r="F2857" s="42" t="s">
        <v>8998</v>
      </c>
      <c r="G2857" s="38">
        <v>173040</v>
      </c>
      <c r="H2857" s="40" t="s">
        <v>9068</v>
      </c>
      <c r="I2857" s="40" t="s">
        <v>9069</v>
      </c>
      <c r="J2857" s="45" t="str">
        <f t="shared" si="44"/>
        <v/>
      </c>
    </row>
    <row r="2858" spans="1:10" x14ac:dyDescent="0.25">
      <c r="A2858" s="43">
        <v>45012</v>
      </c>
      <c r="B2858" s="40" t="s">
        <v>14116</v>
      </c>
      <c r="C2858" s="40" t="s">
        <v>8992</v>
      </c>
      <c r="D2858" s="40" t="s">
        <v>14117</v>
      </c>
      <c r="E2858" s="38">
        <v>2239440</v>
      </c>
      <c r="F2858" s="42" t="s">
        <v>8998</v>
      </c>
      <c r="G2858" s="38">
        <v>223944</v>
      </c>
      <c r="H2858" s="40" t="s">
        <v>10431</v>
      </c>
      <c r="I2858" s="40" t="s">
        <v>10432</v>
      </c>
      <c r="J2858" s="45" t="str">
        <f t="shared" si="44"/>
        <v/>
      </c>
    </row>
    <row r="2859" spans="1:10" x14ac:dyDescent="0.25">
      <c r="A2859" s="43">
        <v>45012</v>
      </c>
      <c r="B2859" s="40" t="s">
        <v>14118</v>
      </c>
      <c r="C2859" s="40" t="s">
        <v>8992</v>
      </c>
      <c r="D2859" s="40" t="s">
        <v>14119</v>
      </c>
      <c r="E2859" s="38">
        <v>1730400</v>
      </c>
      <c r="F2859" s="42" t="s">
        <v>8998</v>
      </c>
      <c r="G2859" s="38">
        <v>173040</v>
      </c>
      <c r="H2859" s="40" t="s">
        <v>10423</v>
      </c>
      <c r="I2859" s="40" t="s">
        <v>10424</v>
      </c>
      <c r="J2859" s="45" t="str">
        <f t="shared" si="44"/>
        <v/>
      </c>
    </row>
    <row r="2860" spans="1:10" x14ac:dyDescent="0.25">
      <c r="A2860" s="43">
        <v>45012</v>
      </c>
      <c r="B2860" s="40" t="s">
        <v>14120</v>
      </c>
      <c r="C2860" s="40" t="s">
        <v>8992</v>
      </c>
      <c r="D2860" s="40" t="s">
        <v>13284</v>
      </c>
      <c r="E2860" s="38">
        <v>1730400</v>
      </c>
      <c r="F2860" s="42" t="s">
        <v>8998</v>
      </c>
      <c r="G2860" s="38">
        <v>173040</v>
      </c>
      <c r="H2860" s="40" t="s">
        <v>9072</v>
      </c>
      <c r="I2860" s="40" t="s">
        <v>9073</v>
      </c>
      <c r="J2860" s="45" t="str">
        <f t="shared" si="44"/>
        <v/>
      </c>
    </row>
    <row r="2861" spans="1:10" x14ac:dyDescent="0.25">
      <c r="A2861" s="43">
        <v>45012</v>
      </c>
      <c r="B2861" s="40" t="s">
        <v>12670</v>
      </c>
      <c r="C2861" s="40" t="s">
        <v>8992</v>
      </c>
      <c r="D2861" s="40" t="s">
        <v>13633</v>
      </c>
      <c r="E2861" s="38">
        <v>441000</v>
      </c>
      <c r="F2861" s="42" t="s">
        <v>8998</v>
      </c>
      <c r="G2861" s="38">
        <v>44100</v>
      </c>
      <c r="H2861" s="40" t="s">
        <v>9072</v>
      </c>
      <c r="I2861" s="40" t="s">
        <v>9073</v>
      </c>
      <c r="J2861" s="45" t="str">
        <f t="shared" si="44"/>
        <v/>
      </c>
    </row>
    <row r="2862" spans="1:10" x14ac:dyDescent="0.25">
      <c r="A2862" s="43">
        <v>45012</v>
      </c>
      <c r="B2862" s="40" t="s">
        <v>14121</v>
      </c>
      <c r="C2862" s="40" t="s">
        <v>8992</v>
      </c>
      <c r="D2862" s="40" t="s">
        <v>12936</v>
      </c>
      <c r="E2862" s="38">
        <v>1615312</v>
      </c>
      <c r="F2862" s="42" t="s">
        <v>8998</v>
      </c>
      <c r="G2862" s="38">
        <v>161531</v>
      </c>
      <c r="H2862" s="40" t="s">
        <v>9284</v>
      </c>
      <c r="I2862" s="40" t="s">
        <v>9285</v>
      </c>
      <c r="J2862" s="45" t="str">
        <f t="shared" si="44"/>
        <v/>
      </c>
    </row>
    <row r="2863" spans="1:10" x14ac:dyDescent="0.25">
      <c r="A2863" s="43">
        <v>45012</v>
      </c>
      <c r="B2863" s="40" t="s">
        <v>14122</v>
      </c>
      <c r="C2863" s="40" t="s">
        <v>8992</v>
      </c>
      <c r="D2863" s="40" t="s">
        <v>14123</v>
      </c>
      <c r="E2863" s="38">
        <v>3689780</v>
      </c>
      <c r="F2863" s="42" t="s">
        <v>8998</v>
      </c>
      <c r="G2863" s="38">
        <v>368978</v>
      </c>
      <c r="H2863" s="40" t="s">
        <v>9082</v>
      </c>
      <c r="I2863" s="40" t="s">
        <v>9083</v>
      </c>
      <c r="J2863" s="45" t="str">
        <f t="shared" si="44"/>
        <v/>
      </c>
    </row>
    <row r="2864" spans="1:10" x14ac:dyDescent="0.25">
      <c r="A2864" s="43">
        <v>45012</v>
      </c>
      <c r="B2864" s="40" t="s">
        <v>14124</v>
      </c>
      <c r="C2864" s="40" t="s">
        <v>8992</v>
      </c>
      <c r="D2864" s="40" t="s">
        <v>14125</v>
      </c>
      <c r="E2864" s="38">
        <v>1364462</v>
      </c>
      <c r="F2864" s="42" t="s">
        <v>8998</v>
      </c>
      <c r="G2864" s="38">
        <v>136446</v>
      </c>
      <c r="H2864" s="40" t="s">
        <v>10844</v>
      </c>
      <c r="I2864" s="40" t="s">
        <v>10845</v>
      </c>
      <c r="J2864" s="45" t="str">
        <f t="shared" si="44"/>
        <v/>
      </c>
    </row>
    <row r="2865" spans="1:10" x14ac:dyDescent="0.25">
      <c r="A2865" s="43">
        <v>45012</v>
      </c>
      <c r="B2865" s="40" t="s">
        <v>14126</v>
      </c>
      <c r="C2865" s="40" t="s">
        <v>8992</v>
      </c>
      <c r="D2865" s="40"/>
      <c r="E2865" s="38">
        <v>0</v>
      </c>
      <c r="F2865" s="42" t="s">
        <v>8998</v>
      </c>
      <c r="G2865" s="38">
        <v>0</v>
      </c>
      <c r="H2865" s="40" t="s">
        <v>9034</v>
      </c>
      <c r="I2865" s="40" t="s">
        <v>9035</v>
      </c>
      <c r="J2865" s="45" t="str">
        <f t="shared" si="44"/>
        <v/>
      </c>
    </row>
    <row r="2866" spans="1:10" x14ac:dyDescent="0.25">
      <c r="A2866" s="43">
        <v>45012</v>
      </c>
      <c r="B2866" s="40" t="s">
        <v>14127</v>
      </c>
      <c r="C2866" s="40" t="s">
        <v>8992</v>
      </c>
      <c r="D2866" s="40" t="s">
        <v>14128</v>
      </c>
      <c r="E2866" s="38">
        <v>3114576</v>
      </c>
      <c r="F2866" s="42" t="s">
        <v>8998</v>
      </c>
      <c r="G2866" s="38">
        <v>311458</v>
      </c>
      <c r="H2866" s="40" t="s">
        <v>9814</v>
      </c>
      <c r="I2866" s="40" t="s">
        <v>9815</v>
      </c>
      <c r="J2866" s="45" t="str">
        <f t="shared" si="44"/>
        <v/>
      </c>
    </row>
    <row r="2867" spans="1:10" x14ac:dyDescent="0.25">
      <c r="A2867" s="43">
        <v>45012</v>
      </c>
      <c r="B2867" s="40" t="s">
        <v>14129</v>
      </c>
      <c r="C2867" s="40" t="s">
        <v>8992</v>
      </c>
      <c r="D2867" s="40" t="s">
        <v>14130</v>
      </c>
      <c r="E2867" s="38">
        <v>865200</v>
      </c>
      <c r="F2867" s="42" t="s">
        <v>8998</v>
      </c>
      <c r="G2867" s="38">
        <v>86520</v>
      </c>
      <c r="H2867" s="40" t="s">
        <v>11963</v>
      </c>
      <c r="I2867" s="40" t="s">
        <v>9059</v>
      </c>
      <c r="J2867" s="45" t="str">
        <f t="shared" si="44"/>
        <v/>
      </c>
    </row>
    <row r="2868" spans="1:10" x14ac:dyDescent="0.25">
      <c r="A2868" s="43">
        <v>45012</v>
      </c>
      <c r="B2868" s="40" t="s">
        <v>14131</v>
      </c>
      <c r="C2868" s="40" t="s">
        <v>8992</v>
      </c>
      <c r="D2868" s="40" t="s">
        <v>14132</v>
      </c>
      <c r="E2868" s="38">
        <v>865200</v>
      </c>
      <c r="F2868" s="42" t="s">
        <v>8998</v>
      </c>
      <c r="G2868" s="38">
        <v>86520</v>
      </c>
      <c r="H2868" s="40" t="s">
        <v>9050</v>
      </c>
      <c r="I2868" s="40" t="s">
        <v>9051</v>
      </c>
      <c r="J2868" s="45" t="str">
        <f t="shared" si="44"/>
        <v/>
      </c>
    </row>
    <row r="2869" spans="1:10" x14ac:dyDescent="0.25">
      <c r="A2869" s="43">
        <v>45012</v>
      </c>
      <c r="B2869" s="40" t="s">
        <v>14133</v>
      </c>
      <c r="C2869" s="40" t="s">
        <v>8992</v>
      </c>
      <c r="D2869" s="40" t="s">
        <v>14134</v>
      </c>
      <c r="E2869" s="38">
        <v>1465800</v>
      </c>
      <c r="F2869" s="42" t="s">
        <v>8998</v>
      </c>
      <c r="G2869" s="38">
        <v>146580</v>
      </c>
      <c r="H2869" s="40" t="s">
        <v>9814</v>
      </c>
      <c r="I2869" s="40" t="s">
        <v>9815</v>
      </c>
      <c r="J2869" s="45" t="str">
        <f t="shared" si="44"/>
        <v/>
      </c>
    </row>
    <row r="2870" spans="1:10" x14ac:dyDescent="0.25">
      <c r="A2870" s="43">
        <v>45012</v>
      </c>
      <c r="B2870" s="40" t="s">
        <v>14135</v>
      </c>
      <c r="C2870" s="40" t="s">
        <v>8992</v>
      </c>
      <c r="D2870" s="40" t="s">
        <v>14136</v>
      </c>
      <c r="E2870" s="38">
        <v>1730400</v>
      </c>
      <c r="F2870" s="42" t="s">
        <v>8998</v>
      </c>
      <c r="G2870" s="38">
        <v>173040</v>
      </c>
      <c r="H2870" s="40" t="s">
        <v>11959</v>
      </c>
      <c r="I2870" s="40" t="s">
        <v>11960</v>
      </c>
      <c r="J2870" s="45" t="str">
        <f t="shared" si="44"/>
        <v/>
      </c>
    </row>
    <row r="2871" spans="1:10" x14ac:dyDescent="0.25">
      <c r="A2871" s="43">
        <v>45012</v>
      </c>
      <c r="B2871" s="40" t="s">
        <v>14137</v>
      </c>
      <c r="C2871" s="40" t="s">
        <v>8992</v>
      </c>
      <c r="D2871" s="40" t="s">
        <v>14138</v>
      </c>
      <c r="E2871" s="38">
        <v>1289400</v>
      </c>
      <c r="F2871" s="42" t="s">
        <v>8998</v>
      </c>
      <c r="G2871" s="38">
        <v>128940</v>
      </c>
      <c r="H2871" s="40" t="s">
        <v>9024</v>
      </c>
      <c r="I2871" s="40" t="s">
        <v>9025</v>
      </c>
      <c r="J2871" s="45" t="str">
        <f t="shared" si="44"/>
        <v/>
      </c>
    </row>
    <row r="2872" spans="1:10" x14ac:dyDescent="0.25">
      <c r="A2872" s="43">
        <v>45012</v>
      </c>
      <c r="B2872" s="40" t="s">
        <v>14139</v>
      </c>
      <c r="C2872" s="40" t="s">
        <v>8992</v>
      </c>
      <c r="D2872" s="40" t="s">
        <v>14140</v>
      </c>
      <c r="E2872" s="38">
        <v>695520</v>
      </c>
      <c r="F2872" s="42" t="s">
        <v>8998</v>
      </c>
      <c r="G2872" s="38">
        <v>69552</v>
      </c>
      <c r="H2872" s="40" t="s">
        <v>10837</v>
      </c>
      <c r="I2872" s="40" t="s">
        <v>10838</v>
      </c>
      <c r="J2872" s="45" t="str">
        <f t="shared" si="44"/>
        <v/>
      </c>
    </row>
    <row r="2873" spans="1:10" x14ac:dyDescent="0.25">
      <c r="A2873" s="43">
        <v>45012</v>
      </c>
      <c r="B2873" s="40" t="s">
        <v>14141</v>
      </c>
      <c r="C2873" s="40" t="s">
        <v>8992</v>
      </c>
      <c r="D2873" s="40" t="s">
        <v>14142</v>
      </c>
      <c r="E2873" s="38">
        <v>692160</v>
      </c>
      <c r="F2873" s="42" t="s">
        <v>8998</v>
      </c>
      <c r="G2873" s="38">
        <v>69216</v>
      </c>
      <c r="H2873" s="40" t="s">
        <v>9814</v>
      </c>
      <c r="I2873" s="40" t="s">
        <v>9815</v>
      </c>
      <c r="J2873" s="45" t="str">
        <f t="shared" si="44"/>
        <v/>
      </c>
    </row>
    <row r="2874" spans="1:10" x14ac:dyDescent="0.25">
      <c r="A2874" s="43">
        <v>45012</v>
      </c>
      <c r="B2874" s="40" t="s">
        <v>14143</v>
      </c>
      <c r="C2874" s="40" t="s">
        <v>8992</v>
      </c>
      <c r="D2874" s="40" t="s">
        <v>14144</v>
      </c>
      <c r="E2874" s="38">
        <v>848400</v>
      </c>
      <c r="F2874" s="42" t="s">
        <v>8998</v>
      </c>
      <c r="G2874" s="38">
        <v>84840</v>
      </c>
      <c r="H2874" s="40" t="s">
        <v>9044</v>
      </c>
      <c r="I2874" s="40" t="s">
        <v>9045</v>
      </c>
      <c r="J2874" s="45" t="str">
        <f t="shared" si="44"/>
        <v/>
      </c>
    </row>
    <row r="2875" spans="1:10" x14ac:dyDescent="0.25">
      <c r="A2875" s="43">
        <v>45012</v>
      </c>
      <c r="B2875" s="40" t="s">
        <v>14145</v>
      </c>
      <c r="C2875" s="40" t="s">
        <v>8992</v>
      </c>
      <c r="D2875" s="40" t="s">
        <v>14146</v>
      </c>
      <c r="E2875" s="38">
        <v>882000</v>
      </c>
      <c r="F2875" s="42" t="s">
        <v>8998</v>
      </c>
      <c r="G2875" s="38">
        <v>88200</v>
      </c>
      <c r="H2875" s="40" t="s">
        <v>9044</v>
      </c>
      <c r="I2875" s="40" t="s">
        <v>9045</v>
      </c>
      <c r="J2875" s="45" t="str">
        <f t="shared" si="44"/>
        <v/>
      </c>
    </row>
    <row r="2876" spans="1:10" x14ac:dyDescent="0.25">
      <c r="A2876" s="43">
        <v>45012</v>
      </c>
      <c r="B2876" s="40" t="s">
        <v>14147</v>
      </c>
      <c r="C2876" s="40" t="s">
        <v>8992</v>
      </c>
      <c r="D2876" s="40" t="s">
        <v>14148</v>
      </c>
      <c r="E2876" s="38">
        <v>364016</v>
      </c>
      <c r="F2876" s="42" t="s">
        <v>8998</v>
      </c>
      <c r="G2876" s="38">
        <v>36402</v>
      </c>
      <c r="H2876" s="40" t="s">
        <v>9034</v>
      </c>
      <c r="I2876" s="40" t="s">
        <v>9035</v>
      </c>
      <c r="J2876" s="45" t="str">
        <f t="shared" si="44"/>
        <v/>
      </c>
    </row>
    <row r="2877" spans="1:10" x14ac:dyDescent="0.25">
      <c r="A2877" s="43">
        <v>45012</v>
      </c>
      <c r="B2877" s="40" t="s">
        <v>14149</v>
      </c>
      <c r="C2877" s="40" t="s">
        <v>8992</v>
      </c>
      <c r="D2877" s="40" t="s">
        <v>14150</v>
      </c>
      <c r="E2877" s="38">
        <v>626898</v>
      </c>
      <c r="F2877" s="42" t="s">
        <v>8998</v>
      </c>
      <c r="G2877" s="38">
        <v>62690</v>
      </c>
      <c r="H2877" s="40" t="s">
        <v>9034</v>
      </c>
      <c r="I2877" s="40" t="s">
        <v>9035</v>
      </c>
      <c r="J2877" s="45" t="str">
        <f t="shared" si="44"/>
        <v/>
      </c>
    </row>
    <row r="2878" spans="1:10" x14ac:dyDescent="0.25">
      <c r="A2878" s="43">
        <v>45012</v>
      </c>
      <c r="B2878" s="40" t="s">
        <v>14151</v>
      </c>
      <c r="C2878" s="40" t="s">
        <v>8992</v>
      </c>
      <c r="D2878" s="40" t="s">
        <v>14152</v>
      </c>
      <c r="E2878" s="38">
        <v>516324</v>
      </c>
      <c r="F2878" s="42" t="s">
        <v>8998</v>
      </c>
      <c r="G2878" s="38">
        <v>51632</v>
      </c>
      <c r="H2878" s="40" t="s">
        <v>9034</v>
      </c>
      <c r="I2878" s="40" t="s">
        <v>9035</v>
      </c>
      <c r="J2878" s="45" t="str">
        <f t="shared" si="44"/>
        <v/>
      </c>
    </row>
    <row r="2879" spans="1:10" x14ac:dyDescent="0.25">
      <c r="A2879" s="43">
        <v>45012</v>
      </c>
      <c r="B2879" s="40" t="s">
        <v>14153</v>
      </c>
      <c r="C2879" s="40" t="s">
        <v>8992</v>
      </c>
      <c r="D2879" s="40" t="s">
        <v>14154</v>
      </c>
      <c r="E2879" s="38">
        <v>2095275</v>
      </c>
      <c r="F2879" s="42" t="s">
        <v>8998</v>
      </c>
      <c r="G2879" s="38">
        <v>209528</v>
      </c>
      <c r="H2879" s="40" t="s">
        <v>9072</v>
      </c>
      <c r="I2879" s="40" t="s">
        <v>9073</v>
      </c>
      <c r="J2879" s="45" t="str">
        <f t="shared" si="44"/>
        <v/>
      </c>
    </row>
    <row r="2880" spans="1:10" x14ac:dyDescent="0.25">
      <c r="A2880" s="43">
        <v>45013</v>
      </c>
      <c r="B2880" s="40" t="s">
        <v>9333</v>
      </c>
      <c r="C2880" s="40" t="s">
        <v>9724</v>
      </c>
      <c r="D2880" s="40" t="s">
        <v>14155</v>
      </c>
      <c r="E2880" s="38">
        <v>-181500</v>
      </c>
      <c r="F2880" s="42" t="s">
        <v>8998</v>
      </c>
      <c r="G2880" s="38">
        <v>-18150</v>
      </c>
      <c r="H2880" s="40" t="s">
        <v>9725</v>
      </c>
      <c r="I2880" s="40" t="s">
        <v>9726</v>
      </c>
      <c r="J2880" s="45" t="str">
        <f t="shared" si="44"/>
        <v>ht</v>
      </c>
    </row>
    <row r="2881" spans="1:10" x14ac:dyDescent="0.25">
      <c r="A2881" s="43">
        <v>45013</v>
      </c>
      <c r="B2881" s="40" t="s">
        <v>11039</v>
      </c>
      <c r="C2881" s="40" t="s">
        <v>9443</v>
      </c>
      <c r="D2881" s="40" t="s">
        <v>14156</v>
      </c>
      <c r="E2881" s="38">
        <v>-333174</v>
      </c>
      <c r="F2881" s="42" t="s">
        <v>8998</v>
      </c>
      <c r="G2881" s="38">
        <v>-33317</v>
      </c>
      <c r="H2881" s="40" t="s">
        <v>9001</v>
      </c>
      <c r="I2881" s="40" t="s">
        <v>9002</v>
      </c>
      <c r="J2881" s="45" t="str">
        <f t="shared" si="44"/>
        <v>ht</v>
      </c>
    </row>
    <row r="2882" spans="1:10" x14ac:dyDescent="0.25">
      <c r="A2882" s="43">
        <v>45013</v>
      </c>
      <c r="B2882" s="40" t="s">
        <v>12928</v>
      </c>
      <c r="C2882" s="40" t="s">
        <v>9443</v>
      </c>
      <c r="D2882" s="40" t="s">
        <v>14157</v>
      </c>
      <c r="E2882" s="38">
        <v>-84840</v>
      </c>
      <c r="F2882" s="42" t="s">
        <v>8998</v>
      </c>
      <c r="G2882" s="38">
        <v>-8484</v>
      </c>
      <c r="H2882" s="40" t="s">
        <v>9001</v>
      </c>
      <c r="I2882" s="40" t="s">
        <v>9002</v>
      </c>
      <c r="J2882" s="45" t="str">
        <f t="shared" si="44"/>
        <v>ht</v>
      </c>
    </row>
    <row r="2883" spans="1:10" x14ac:dyDescent="0.25">
      <c r="A2883" s="43">
        <v>45013</v>
      </c>
      <c r="B2883" s="40" t="s">
        <v>12929</v>
      </c>
      <c r="C2883" s="40" t="s">
        <v>9443</v>
      </c>
      <c r="D2883" s="40" t="s">
        <v>14158</v>
      </c>
      <c r="E2883" s="38">
        <v>-222116</v>
      </c>
      <c r="F2883" s="42" t="s">
        <v>8998</v>
      </c>
      <c r="G2883" s="38">
        <v>-22212</v>
      </c>
      <c r="H2883" s="40" t="s">
        <v>9001</v>
      </c>
      <c r="I2883" s="40" t="s">
        <v>9002</v>
      </c>
      <c r="J2883" s="45" t="str">
        <f t="shared" si="44"/>
        <v>ht</v>
      </c>
    </row>
    <row r="2884" spans="1:10" x14ac:dyDescent="0.25">
      <c r="A2884" s="43">
        <v>45013</v>
      </c>
      <c r="B2884" s="40" t="s">
        <v>12930</v>
      </c>
      <c r="C2884" s="40" t="s">
        <v>9443</v>
      </c>
      <c r="D2884" s="40" t="s">
        <v>14159</v>
      </c>
      <c r="E2884" s="38">
        <v>-346764</v>
      </c>
      <c r="F2884" s="42" t="s">
        <v>8998</v>
      </c>
      <c r="G2884" s="38">
        <v>-34676</v>
      </c>
      <c r="H2884" s="40" t="s">
        <v>9001</v>
      </c>
      <c r="I2884" s="40" t="s">
        <v>9002</v>
      </c>
      <c r="J2884" s="45" t="str">
        <f t="shared" si="44"/>
        <v>ht</v>
      </c>
    </row>
    <row r="2885" spans="1:10" x14ac:dyDescent="0.25">
      <c r="A2885" s="43">
        <v>45013</v>
      </c>
      <c r="B2885" s="40" t="s">
        <v>12931</v>
      </c>
      <c r="C2885" s="40" t="s">
        <v>9443</v>
      </c>
      <c r="D2885" s="40" t="s">
        <v>14160</v>
      </c>
      <c r="E2885" s="38">
        <v>-489602</v>
      </c>
      <c r="F2885" s="42" t="s">
        <v>8998</v>
      </c>
      <c r="G2885" s="38">
        <v>-48960</v>
      </c>
      <c r="H2885" s="40" t="s">
        <v>9001</v>
      </c>
      <c r="I2885" s="40" t="s">
        <v>9002</v>
      </c>
      <c r="J2885" s="45" t="str">
        <f t="shared" ref="J2885:J2948" si="45">IF(E2885&lt;0,"ht","")</f>
        <v>ht</v>
      </c>
    </row>
    <row r="2886" spans="1:10" x14ac:dyDescent="0.25">
      <c r="A2886" s="43">
        <v>45013</v>
      </c>
      <c r="B2886" s="40" t="s">
        <v>12932</v>
      </c>
      <c r="C2886" s="40" t="s">
        <v>9443</v>
      </c>
      <c r="D2886" s="40" t="s">
        <v>14161</v>
      </c>
      <c r="E2886" s="38">
        <v>-257880</v>
      </c>
      <c r="F2886" s="42" t="s">
        <v>8998</v>
      </c>
      <c r="G2886" s="38">
        <v>-25788</v>
      </c>
      <c r="H2886" s="40" t="s">
        <v>9001</v>
      </c>
      <c r="I2886" s="40" t="s">
        <v>9002</v>
      </c>
      <c r="J2886" s="45" t="str">
        <f t="shared" si="45"/>
        <v>ht</v>
      </c>
    </row>
    <row r="2887" spans="1:10" x14ac:dyDescent="0.25">
      <c r="A2887" s="43">
        <v>45013</v>
      </c>
      <c r="B2887" s="40" t="s">
        <v>12933</v>
      </c>
      <c r="C2887" s="40" t="s">
        <v>9443</v>
      </c>
      <c r="D2887" s="40" t="s">
        <v>14162</v>
      </c>
      <c r="E2887" s="38">
        <v>-111058</v>
      </c>
      <c r="F2887" s="42" t="s">
        <v>8998</v>
      </c>
      <c r="G2887" s="38">
        <v>-11106</v>
      </c>
      <c r="H2887" s="40" t="s">
        <v>9001</v>
      </c>
      <c r="I2887" s="40" t="s">
        <v>9002</v>
      </c>
      <c r="J2887" s="45" t="str">
        <f t="shared" si="45"/>
        <v>ht</v>
      </c>
    </row>
    <row r="2888" spans="1:10" x14ac:dyDescent="0.25">
      <c r="A2888" s="43">
        <v>45013</v>
      </c>
      <c r="B2888" s="40" t="s">
        <v>12934</v>
      </c>
      <c r="C2888" s="40" t="s">
        <v>9443</v>
      </c>
      <c r="D2888" s="40" t="s">
        <v>14163</v>
      </c>
      <c r="E2888" s="38">
        <v>-176400</v>
      </c>
      <c r="F2888" s="42" t="s">
        <v>8998</v>
      </c>
      <c r="G2888" s="38">
        <v>-17640</v>
      </c>
      <c r="H2888" s="40" t="s">
        <v>9001</v>
      </c>
      <c r="I2888" s="40" t="s">
        <v>9002</v>
      </c>
      <c r="J2888" s="45" t="str">
        <f t="shared" si="45"/>
        <v>ht</v>
      </c>
    </row>
    <row r="2889" spans="1:10" x14ac:dyDescent="0.25">
      <c r="A2889" s="43">
        <v>45013</v>
      </c>
      <c r="B2889" s="40" t="s">
        <v>11040</v>
      </c>
      <c r="C2889" s="40" t="s">
        <v>9443</v>
      </c>
      <c r="D2889" s="40" t="s">
        <v>14164</v>
      </c>
      <c r="E2889" s="38">
        <v>-169680</v>
      </c>
      <c r="F2889" s="42" t="s">
        <v>8998</v>
      </c>
      <c r="G2889" s="38">
        <v>-16968</v>
      </c>
      <c r="H2889" s="40" t="s">
        <v>9001</v>
      </c>
      <c r="I2889" s="40" t="s">
        <v>9002</v>
      </c>
      <c r="J2889" s="45" t="str">
        <f t="shared" si="45"/>
        <v>ht</v>
      </c>
    </row>
    <row r="2890" spans="1:10" x14ac:dyDescent="0.25">
      <c r="A2890" s="43">
        <v>45013</v>
      </c>
      <c r="B2890" s="40" t="s">
        <v>12949</v>
      </c>
      <c r="C2890" s="40" t="s">
        <v>9443</v>
      </c>
      <c r="D2890" s="40" t="s">
        <v>14165</v>
      </c>
      <c r="E2890" s="38">
        <v>-84840</v>
      </c>
      <c r="F2890" s="42" t="s">
        <v>8998</v>
      </c>
      <c r="G2890" s="38">
        <v>-8484</v>
      </c>
      <c r="H2890" s="40" t="s">
        <v>9001</v>
      </c>
      <c r="I2890" s="40" t="s">
        <v>9002</v>
      </c>
      <c r="J2890" s="45" t="str">
        <f t="shared" si="45"/>
        <v>ht</v>
      </c>
    </row>
    <row r="2891" spans="1:10" x14ac:dyDescent="0.25">
      <c r="A2891" s="43">
        <v>45013</v>
      </c>
      <c r="B2891" s="40" t="s">
        <v>11047</v>
      </c>
      <c r="C2891" s="40" t="s">
        <v>9443</v>
      </c>
      <c r="D2891" s="40" t="s">
        <v>14166</v>
      </c>
      <c r="E2891" s="38">
        <v>-174870</v>
      </c>
      <c r="F2891" s="42" t="s">
        <v>8998</v>
      </c>
      <c r="G2891" s="38">
        <v>-17487</v>
      </c>
      <c r="H2891" s="40" t="s">
        <v>9001</v>
      </c>
      <c r="I2891" s="40" t="s">
        <v>9002</v>
      </c>
      <c r="J2891" s="45" t="str">
        <f t="shared" si="45"/>
        <v>ht</v>
      </c>
    </row>
    <row r="2892" spans="1:10" x14ac:dyDescent="0.25">
      <c r="A2892" s="43">
        <v>45013</v>
      </c>
      <c r="B2892" s="40" t="s">
        <v>11049</v>
      </c>
      <c r="C2892" s="40" t="s">
        <v>9443</v>
      </c>
      <c r="D2892" s="40" t="s">
        <v>14167</v>
      </c>
      <c r="E2892" s="38">
        <v>-492591</v>
      </c>
      <c r="F2892" s="42" t="s">
        <v>8998</v>
      </c>
      <c r="G2892" s="38">
        <v>-49259</v>
      </c>
      <c r="H2892" s="40" t="s">
        <v>9001</v>
      </c>
      <c r="I2892" s="40" t="s">
        <v>9002</v>
      </c>
      <c r="J2892" s="45" t="str">
        <f t="shared" si="45"/>
        <v>ht</v>
      </c>
    </row>
    <row r="2893" spans="1:10" x14ac:dyDescent="0.25">
      <c r="A2893" s="43">
        <v>45013</v>
      </c>
      <c r="B2893" s="40" t="s">
        <v>11050</v>
      </c>
      <c r="C2893" s="40" t="s">
        <v>9443</v>
      </c>
      <c r="D2893" s="40" t="s">
        <v>14168</v>
      </c>
      <c r="E2893" s="38">
        <v>-88200</v>
      </c>
      <c r="F2893" s="42" t="s">
        <v>8998</v>
      </c>
      <c r="G2893" s="38">
        <v>-8820</v>
      </c>
      <c r="H2893" s="40" t="s">
        <v>9001</v>
      </c>
      <c r="I2893" s="40" t="s">
        <v>9002</v>
      </c>
      <c r="J2893" s="45" t="str">
        <f t="shared" si="45"/>
        <v>ht</v>
      </c>
    </row>
    <row r="2894" spans="1:10" x14ac:dyDescent="0.25">
      <c r="A2894" s="43">
        <v>45013</v>
      </c>
      <c r="B2894" s="40" t="s">
        <v>14169</v>
      </c>
      <c r="C2894" s="40" t="s">
        <v>8992</v>
      </c>
      <c r="D2894" s="40" t="s">
        <v>14170</v>
      </c>
      <c r="E2894" s="38">
        <v>1730400</v>
      </c>
      <c r="F2894" s="42" t="s">
        <v>8998</v>
      </c>
      <c r="G2894" s="38">
        <v>173040</v>
      </c>
      <c r="H2894" s="40" t="s">
        <v>9242</v>
      </c>
      <c r="I2894" s="40" t="s">
        <v>9243</v>
      </c>
      <c r="J2894" s="45" t="str">
        <f t="shared" si="45"/>
        <v/>
      </c>
    </row>
    <row r="2895" spans="1:10" x14ac:dyDescent="0.25">
      <c r="A2895" s="43">
        <v>45013</v>
      </c>
      <c r="B2895" s="40" t="s">
        <v>14171</v>
      </c>
      <c r="C2895" s="40" t="s">
        <v>8992</v>
      </c>
      <c r="D2895" s="40" t="s">
        <v>9259</v>
      </c>
      <c r="E2895" s="38">
        <v>746083</v>
      </c>
      <c r="F2895" s="42" t="s">
        <v>8998</v>
      </c>
      <c r="G2895" s="38">
        <v>74608</v>
      </c>
      <c r="H2895" s="40" t="s">
        <v>9001</v>
      </c>
      <c r="I2895" s="40" t="s">
        <v>9002</v>
      </c>
      <c r="J2895" s="45" t="str">
        <f t="shared" si="45"/>
        <v/>
      </c>
    </row>
    <row r="2896" spans="1:10" x14ac:dyDescent="0.25">
      <c r="A2896" s="43">
        <v>45013</v>
      </c>
      <c r="B2896" s="40" t="s">
        <v>14172</v>
      </c>
      <c r="C2896" s="40" t="s">
        <v>8992</v>
      </c>
      <c r="D2896" s="40" t="s">
        <v>14173</v>
      </c>
      <c r="E2896" s="38">
        <v>865200</v>
      </c>
      <c r="F2896" s="42" t="s">
        <v>8998</v>
      </c>
      <c r="G2896" s="38">
        <v>86520</v>
      </c>
      <c r="H2896" s="40" t="s">
        <v>11741</v>
      </c>
      <c r="I2896" s="40" t="s">
        <v>11742</v>
      </c>
      <c r="J2896" s="45" t="str">
        <f t="shared" si="45"/>
        <v/>
      </c>
    </row>
    <row r="2897" spans="1:10" x14ac:dyDescent="0.25">
      <c r="A2897" s="43">
        <v>45013</v>
      </c>
      <c r="B2897" s="40" t="s">
        <v>12671</v>
      </c>
      <c r="C2897" s="40" t="s">
        <v>8992</v>
      </c>
      <c r="D2897" s="40" t="s">
        <v>14174</v>
      </c>
      <c r="E2897" s="38">
        <v>704016</v>
      </c>
      <c r="F2897" s="42" t="s">
        <v>8998</v>
      </c>
      <c r="G2897" s="38">
        <v>70402</v>
      </c>
      <c r="H2897" s="40" t="s">
        <v>9001</v>
      </c>
      <c r="I2897" s="40" t="s">
        <v>9002</v>
      </c>
      <c r="J2897" s="45" t="str">
        <f t="shared" si="45"/>
        <v/>
      </c>
    </row>
    <row r="2898" spans="1:10" x14ac:dyDescent="0.25">
      <c r="A2898" s="43">
        <v>45013</v>
      </c>
      <c r="B2898" s="40" t="s">
        <v>14175</v>
      </c>
      <c r="C2898" s="40" t="s">
        <v>8992</v>
      </c>
      <c r="D2898" s="40" t="s">
        <v>14176</v>
      </c>
      <c r="E2898" s="38">
        <v>865200</v>
      </c>
      <c r="F2898" s="42" t="s">
        <v>8998</v>
      </c>
      <c r="G2898" s="38">
        <v>86520</v>
      </c>
      <c r="H2898" s="40" t="s">
        <v>9751</v>
      </c>
      <c r="I2898" s="40" t="s">
        <v>9752</v>
      </c>
      <c r="J2898" s="45" t="str">
        <f t="shared" si="45"/>
        <v/>
      </c>
    </row>
    <row r="2899" spans="1:10" x14ac:dyDescent="0.25">
      <c r="A2899" s="43">
        <v>45013</v>
      </c>
      <c r="B2899" s="40" t="s">
        <v>14177</v>
      </c>
      <c r="C2899" s="40" t="s">
        <v>8992</v>
      </c>
      <c r="D2899" s="40" t="s">
        <v>13012</v>
      </c>
      <c r="E2899" s="38">
        <v>169680</v>
      </c>
      <c r="F2899" s="42" t="s">
        <v>8998</v>
      </c>
      <c r="G2899" s="38">
        <v>16968</v>
      </c>
      <c r="H2899" s="40" t="s">
        <v>9001</v>
      </c>
      <c r="I2899" s="40" t="s">
        <v>9002</v>
      </c>
      <c r="J2899" s="45" t="str">
        <f t="shared" si="45"/>
        <v/>
      </c>
    </row>
    <row r="2900" spans="1:10" x14ac:dyDescent="0.25">
      <c r="A2900" s="43">
        <v>45013</v>
      </c>
      <c r="B2900" s="40" t="s">
        <v>14178</v>
      </c>
      <c r="C2900" s="40" t="s">
        <v>8992</v>
      </c>
      <c r="D2900" s="40" t="s">
        <v>13012</v>
      </c>
      <c r="E2900" s="38">
        <v>605287</v>
      </c>
      <c r="F2900" s="42" t="s">
        <v>8998</v>
      </c>
      <c r="G2900" s="38">
        <v>60529</v>
      </c>
      <c r="H2900" s="40" t="s">
        <v>9001</v>
      </c>
      <c r="I2900" s="40" t="s">
        <v>9002</v>
      </c>
      <c r="J2900" s="45" t="str">
        <f t="shared" si="45"/>
        <v/>
      </c>
    </row>
    <row r="2901" spans="1:10" x14ac:dyDescent="0.25">
      <c r="A2901" s="43">
        <v>45013</v>
      </c>
      <c r="B2901" s="40" t="s">
        <v>14179</v>
      </c>
      <c r="C2901" s="40" t="s">
        <v>8992</v>
      </c>
      <c r="D2901" s="40" t="s">
        <v>9742</v>
      </c>
      <c r="E2901" s="38">
        <v>2399840</v>
      </c>
      <c r="F2901" s="42" t="s">
        <v>8998</v>
      </c>
      <c r="G2901" s="38">
        <v>239984</v>
      </c>
      <c r="H2901" s="40" t="s">
        <v>9001</v>
      </c>
      <c r="I2901" s="40" t="s">
        <v>9002</v>
      </c>
      <c r="J2901" s="45" t="str">
        <f t="shared" si="45"/>
        <v/>
      </c>
    </row>
    <row r="2902" spans="1:10" x14ac:dyDescent="0.25">
      <c r="A2902" s="43">
        <v>45013</v>
      </c>
      <c r="B2902" s="40" t="s">
        <v>14180</v>
      </c>
      <c r="C2902" s="40" t="s">
        <v>8992</v>
      </c>
      <c r="D2902" s="40" t="s">
        <v>14181</v>
      </c>
      <c r="E2902" s="38">
        <v>4868040</v>
      </c>
      <c r="F2902" s="42" t="s">
        <v>8998</v>
      </c>
      <c r="G2902" s="38">
        <v>486804</v>
      </c>
      <c r="H2902" s="40" t="s">
        <v>9747</v>
      </c>
      <c r="I2902" s="40" t="s">
        <v>9748</v>
      </c>
      <c r="J2902" s="45" t="str">
        <f t="shared" si="45"/>
        <v/>
      </c>
    </row>
    <row r="2903" spans="1:10" x14ac:dyDescent="0.25">
      <c r="A2903" s="43">
        <v>45013</v>
      </c>
      <c r="B2903" s="40" t="s">
        <v>14182</v>
      </c>
      <c r="C2903" s="40" t="s">
        <v>8992</v>
      </c>
      <c r="D2903" s="40" t="s">
        <v>10355</v>
      </c>
      <c r="E2903" s="38">
        <v>926763</v>
      </c>
      <c r="F2903" s="42" t="s">
        <v>8998</v>
      </c>
      <c r="G2903" s="38">
        <v>92676</v>
      </c>
      <c r="H2903" s="40" t="s">
        <v>9001</v>
      </c>
      <c r="I2903" s="40" t="s">
        <v>9002</v>
      </c>
      <c r="J2903" s="45" t="str">
        <f t="shared" si="45"/>
        <v/>
      </c>
    </row>
    <row r="2904" spans="1:10" x14ac:dyDescent="0.25">
      <c r="A2904" s="43">
        <v>45013</v>
      </c>
      <c r="B2904" s="40" t="s">
        <v>14183</v>
      </c>
      <c r="C2904" s="40" t="s">
        <v>8992</v>
      </c>
      <c r="D2904" s="40" t="s">
        <v>10061</v>
      </c>
      <c r="E2904" s="38">
        <v>1173355</v>
      </c>
      <c r="F2904" s="42" t="s">
        <v>8998</v>
      </c>
      <c r="G2904" s="38">
        <v>117336</v>
      </c>
      <c r="H2904" s="40" t="s">
        <v>9001</v>
      </c>
      <c r="I2904" s="40" t="s">
        <v>9002</v>
      </c>
      <c r="J2904" s="45" t="str">
        <f t="shared" si="45"/>
        <v/>
      </c>
    </row>
    <row r="2905" spans="1:10" x14ac:dyDescent="0.25">
      <c r="A2905" s="43">
        <v>45013</v>
      </c>
      <c r="B2905" s="40" t="s">
        <v>14184</v>
      </c>
      <c r="C2905" s="40" t="s">
        <v>8992</v>
      </c>
      <c r="D2905" s="40" t="s">
        <v>10061</v>
      </c>
      <c r="E2905" s="38">
        <v>519120</v>
      </c>
      <c r="F2905" s="42" t="s">
        <v>8998</v>
      </c>
      <c r="G2905" s="38">
        <v>51912</v>
      </c>
      <c r="H2905" s="40" t="s">
        <v>9001</v>
      </c>
      <c r="I2905" s="40" t="s">
        <v>9002</v>
      </c>
      <c r="J2905" s="45" t="str">
        <f t="shared" si="45"/>
        <v/>
      </c>
    </row>
    <row r="2906" spans="1:10" x14ac:dyDescent="0.25">
      <c r="A2906" s="43">
        <v>45013</v>
      </c>
      <c r="B2906" s="40" t="s">
        <v>14185</v>
      </c>
      <c r="C2906" s="40" t="s">
        <v>8992</v>
      </c>
      <c r="D2906" s="40" t="s">
        <v>10085</v>
      </c>
      <c r="E2906" s="38">
        <v>594778</v>
      </c>
      <c r="F2906" s="42" t="s">
        <v>8998</v>
      </c>
      <c r="G2906" s="38">
        <v>59478</v>
      </c>
      <c r="H2906" s="40" t="s">
        <v>9001</v>
      </c>
      <c r="I2906" s="40" t="s">
        <v>9002</v>
      </c>
      <c r="J2906" s="45" t="str">
        <f t="shared" si="45"/>
        <v/>
      </c>
    </row>
    <row r="2907" spans="1:10" x14ac:dyDescent="0.25">
      <c r="A2907" s="43">
        <v>45013</v>
      </c>
      <c r="B2907" s="40" t="s">
        <v>14186</v>
      </c>
      <c r="C2907" s="40" t="s">
        <v>8992</v>
      </c>
      <c r="D2907" s="40" t="s">
        <v>10358</v>
      </c>
      <c r="E2907" s="38">
        <v>591094</v>
      </c>
      <c r="F2907" s="42" t="s">
        <v>8998</v>
      </c>
      <c r="G2907" s="38">
        <v>59109</v>
      </c>
      <c r="H2907" s="40" t="s">
        <v>9001</v>
      </c>
      <c r="I2907" s="40" t="s">
        <v>9002</v>
      </c>
      <c r="J2907" s="45" t="str">
        <f t="shared" si="45"/>
        <v/>
      </c>
    </row>
    <row r="2908" spans="1:10" x14ac:dyDescent="0.25">
      <c r="A2908" s="43">
        <v>45013</v>
      </c>
      <c r="B2908" s="40" t="s">
        <v>14187</v>
      </c>
      <c r="C2908" s="40" t="s">
        <v>8992</v>
      </c>
      <c r="D2908" s="40" t="s">
        <v>10067</v>
      </c>
      <c r="E2908" s="38">
        <v>555290</v>
      </c>
      <c r="F2908" s="42" t="s">
        <v>8998</v>
      </c>
      <c r="G2908" s="38">
        <v>55529</v>
      </c>
      <c r="H2908" s="40" t="s">
        <v>9001</v>
      </c>
      <c r="I2908" s="40" t="s">
        <v>9002</v>
      </c>
      <c r="J2908" s="45" t="str">
        <f t="shared" si="45"/>
        <v/>
      </c>
    </row>
    <row r="2909" spans="1:10" x14ac:dyDescent="0.25">
      <c r="A2909" s="43">
        <v>45013</v>
      </c>
      <c r="B2909" s="40" t="s">
        <v>14188</v>
      </c>
      <c r="C2909" s="40" t="s">
        <v>8992</v>
      </c>
      <c r="D2909" s="40" t="s">
        <v>10074</v>
      </c>
      <c r="E2909" s="38">
        <v>738405</v>
      </c>
      <c r="F2909" s="42" t="s">
        <v>8998</v>
      </c>
      <c r="G2909" s="38">
        <v>73841</v>
      </c>
      <c r="H2909" s="40" t="s">
        <v>9001</v>
      </c>
      <c r="I2909" s="40" t="s">
        <v>9002</v>
      </c>
      <c r="J2909" s="45" t="str">
        <f t="shared" si="45"/>
        <v/>
      </c>
    </row>
    <row r="2910" spans="1:10" x14ac:dyDescent="0.25">
      <c r="A2910" s="43">
        <v>45013</v>
      </c>
      <c r="B2910" s="40" t="s">
        <v>14189</v>
      </c>
      <c r="C2910" s="40" t="s">
        <v>8992</v>
      </c>
      <c r="D2910" s="40" t="s">
        <v>14190</v>
      </c>
      <c r="E2910" s="38">
        <v>806834</v>
      </c>
      <c r="F2910" s="42" t="s">
        <v>8998</v>
      </c>
      <c r="G2910" s="38">
        <v>80683</v>
      </c>
      <c r="H2910" s="40" t="s">
        <v>9001</v>
      </c>
      <c r="I2910" s="40" t="s">
        <v>9002</v>
      </c>
      <c r="J2910" s="45" t="str">
        <f t="shared" si="45"/>
        <v/>
      </c>
    </row>
    <row r="2911" spans="1:10" x14ac:dyDescent="0.25">
      <c r="A2911" s="43">
        <v>45013</v>
      </c>
      <c r="B2911" s="40" t="s">
        <v>14191</v>
      </c>
      <c r="C2911" s="40" t="s">
        <v>8992</v>
      </c>
      <c r="D2911" s="40" t="s">
        <v>10083</v>
      </c>
      <c r="E2911" s="38">
        <v>2243775</v>
      </c>
      <c r="F2911" s="42" t="s">
        <v>8998</v>
      </c>
      <c r="G2911" s="38">
        <v>224378</v>
      </c>
      <c r="H2911" s="40" t="s">
        <v>9001</v>
      </c>
      <c r="I2911" s="40" t="s">
        <v>9002</v>
      </c>
      <c r="J2911" s="45" t="str">
        <f t="shared" si="45"/>
        <v/>
      </c>
    </row>
    <row r="2912" spans="1:10" x14ac:dyDescent="0.25">
      <c r="A2912" s="43">
        <v>45013</v>
      </c>
      <c r="B2912" s="40" t="s">
        <v>14192</v>
      </c>
      <c r="C2912" s="40" t="s">
        <v>8992</v>
      </c>
      <c r="D2912" s="40" t="s">
        <v>14193</v>
      </c>
      <c r="E2912" s="38">
        <v>1696800</v>
      </c>
      <c r="F2912" s="42" t="s">
        <v>8998</v>
      </c>
      <c r="G2912" s="38">
        <v>169680</v>
      </c>
      <c r="H2912" s="40" t="s">
        <v>9498</v>
      </c>
      <c r="I2912" s="40" t="s">
        <v>9499</v>
      </c>
      <c r="J2912" s="45" t="str">
        <f t="shared" si="45"/>
        <v/>
      </c>
    </row>
    <row r="2913" spans="1:10" x14ac:dyDescent="0.25">
      <c r="A2913" s="43">
        <v>45013</v>
      </c>
      <c r="B2913" s="40" t="s">
        <v>14194</v>
      </c>
      <c r="C2913" s="40" t="s">
        <v>8992</v>
      </c>
      <c r="D2913" s="40" t="s">
        <v>14195</v>
      </c>
      <c r="E2913" s="38">
        <v>2440220</v>
      </c>
      <c r="F2913" s="42" t="s">
        <v>8998</v>
      </c>
      <c r="G2913" s="38">
        <v>244022</v>
      </c>
      <c r="H2913" s="40" t="s">
        <v>9498</v>
      </c>
      <c r="I2913" s="40" t="s">
        <v>9499</v>
      </c>
      <c r="J2913" s="45" t="str">
        <f t="shared" si="45"/>
        <v/>
      </c>
    </row>
    <row r="2914" spans="1:10" x14ac:dyDescent="0.25">
      <c r="A2914" s="43">
        <v>45013</v>
      </c>
      <c r="B2914" s="40" t="s">
        <v>14196</v>
      </c>
      <c r="C2914" s="40" t="s">
        <v>8992</v>
      </c>
      <c r="D2914" s="40" t="s">
        <v>14197</v>
      </c>
      <c r="E2914" s="38">
        <v>1323000</v>
      </c>
      <c r="F2914" s="42" t="s">
        <v>8998</v>
      </c>
      <c r="G2914" s="38">
        <v>132300</v>
      </c>
      <c r="H2914" s="40" t="s">
        <v>9091</v>
      </c>
      <c r="I2914" s="40" t="s">
        <v>9092</v>
      </c>
      <c r="J2914" s="45" t="str">
        <f t="shared" si="45"/>
        <v/>
      </c>
    </row>
    <row r="2915" spans="1:10" x14ac:dyDescent="0.25">
      <c r="A2915" s="43">
        <v>45013</v>
      </c>
      <c r="B2915" s="40" t="s">
        <v>14198</v>
      </c>
      <c r="C2915" s="40" t="s">
        <v>8992</v>
      </c>
      <c r="D2915" s="40" t="s">
        <v>14199</v>
      </c>
      <c r="E2915" s="38">
        <v>1403934</v>
      </c>
      <c r="F2915" s="42" t="s">
        <v>8998</v>
      </c>
      <c r="G2915" s="38">
        <v>140393</v>
      </c>
      <c r="H2915" s="40" t="s">
        <v>9159</v>
      </c>
      <c r="I2915" s="40" t="s">
        <v>9160</v>
      </c>
      <c r="J2915" s="45" t="str">
        <f t="shared" si="45"/>
        <v/>
      </c>
    </row>
    <row r="2916" spans="1:10" x14ac:dyDescent="0.25">
      <c r="A2916" s="43">
        <v>45013</v>
      </c>
      <c r="B2916" s="40" t="s">
        <v>14200</v>
      </c>
      <c r="C2916" s="40" t="s">
        <v>8992</v>
      </c>
      <c r="D2916" s="40" t="s">
        <v>14201</v>
      </c>
      <c r="E2916" s="38">
        <v>1080857</v>
      </c>
      <c r="F2916" s="42" t="s">
        <v>8998</v>
      </c>
      <c r="G2916" s="38">
        <v>108086</v>
      </c>
      <c r="H2916" s="40" t="s">
        <v>9159</v>
      </c>
      <c r="I2916" s="40" t="s">
        <v>9160</v>
      </c>
      <c r="J2916" s="45" t="str">
        <f t="shared" si="45"/>
        <v/>
      </c>
    </row>
    <row r="2917" spans="1:10" x14ac:dyDescent="0.25">
      <c r="A2917" s="43">
        <v>45013</v>
      </c>
      <c r="B2917" s="40" t="s">
        <v>14202</v>
      </c>
      <c r="C2917" s="40" t="s">
        <v>8992</v>
      </c>
      <c r="D2917" s="40" t="s">
        <v>14203</v>
      </c>
      <c r="E2917" s="38">
        <v>1145195</v>
      </c>
      <c r="F2917" s="42" t="s">
        <v>8998</v>
      </c>
      <c r="G2917" s="38">
        <v>114520</v>
      </c>
      <c r="H2917" s="40" t="s">
        <v>9159</v>
      </c>
      <c r="I2917" s="40" t="s">
        <v>9160</v>
      </c>
      <c r="J2917" s="45" t="str">
        <f t="shared" si="45"/>
        <v/>
      </c>
    </row>
    <row r="2918" spans="1:10" x14ac:dyDescent="0.25">
      <c r="A2918" s="43">
        <v>45013</v>
      </c>
      <c r="B2918" s="40" t="s">
        <v>14204</v>
      </c>
      <c r="C2918" s="40" t="s">
        <v>8992</v>
      </c>
      <c r="D2918" s="40" t="s">
        <v>14205</v>
      </c>
      <c r="E2918" s="38">
        <v>1730400</v>
      </c>
      <c r="F2918" s="42" t="s">
        <v>8998</v>
      </c>
      <c r="G2918" s="38">
        <v>173040</v>
      </c>
      <c r="H2918" s="40" t="s">
        <v>9695</v>
      </c>
      <c r="I2918" s="40" t="s">
        <v>9696</v>
      </c>
      <c r="J2918" s="45" t="str">
        <f t="shared" si="45"/>
        <v/>
      </c>
    </row>
    <row r="2919" spans="1:10" x14ac:dyDescent="0.25">
      <c r="A2919" s="43">
        <v>45013</v>
      </c>
      <c r="B2919" s="40" t="s">
        <v>14206</v>
      </c>
      <c r="C2919" s="40" t="s">
        <v>8992</v>
      </c>
      <c r="D2919" s="40" t="s">
        <v>9113</v>
      </c>
      <c r="E2919" s="38">
        <v>1583252</v>
      </c>
      <c r="F2919" s="42" t="s">
        <v>8998</v>
      </c>
      <c r="G2919" s="38">
        <v>158325</v>
      </c>
      <c r="H2919" s="40" t="s">
        <v>9001</v>
      </c>
      <c r="I2919" s="40" t="s">
        <v>9002</v>
      </c>
      <c r="J2919" s="45" t="str">
        <f t="shared" si="45"/>
        <v/>
      </c>
    </row>
    <row r="2920" spans="1:10" x14ac:dyDescent="0.25">
      <c r="A2920" s="43">
        <v>45013</v>
      </c>
      <c r="B2920" s="40" t="s">
        <v>14207</v>
      </c>
      <c r="C2920" s="40" t="s">
        <v>8992</v>
      </c>
      <c r="D2920" s="40" t="s">
        <v>14208</v>
      </c>
      <c r="E2920" s="38">
        <v>882000</v>
      </c>
      <c r="F2920" s="42" t="s">
        <v>8998</v>
      </c>
      <c r="G2920" s="38">
        <v>88200</v>
      </c>
      <c r="H2920" s="40" t="s">
        <v>9212</v>
      </c>
      <c r="I2920" s="40" t="s">
        <v>9213</v>
      </c>
      <c r="J2920" s="45" t="str">
        <f t="shared" si="45"/>
        <v/>
      </c>
    </row>
    <row r="2921" spans="1:10" x14ac:dyDescent="0.25">
      <c r="A2921" s="43">
        <v>45013</v>
      </c>
      <c r="B2921" s="40" t="s">
        <v>14209</v>
      </c>
      <c r="C2921" s="40" t="s">
        <v>8992</v>
      </c>
      <c r="D2921" s="40" t="s">
        <v>14210</v>
      </c>
      <c r="E2921" s="38">
        <v>2587390</v>
      </c>
      <c r="F2921" s="42" t="s">
        <v>8998</v>
      </c>
      <c r="G2921" s="38">
        <v>258739</v>
      </c>
      <c r="H2921" s="40" t="s">
        <v>9212</v>
      </c>
      <c r="I2921" s="40" t="s">
        <v>9213</v>
      </c>
      <c r="J2921" s="45" t="str">
        <f t="shared" si="45"/>
        <v/>
      </c>
    </row>
    <row r="2922" spans="1:10" x14ac:dyDescent="0.25">
      <c r="A2922" s="43">
        <v>45013</v>
      </c>
      <c r="B2922" s="40" t="s">
        <v>14211</v>
      </c>
      <c r="C2922" s="40" t="s">
        <v>8992</v>
      </c>
      <c r="D2922" s="40" t="s">
        <v>10135</v>
      </c>
      <c r="E2922" s="38">
        <v>1402524</v>
      </c>
      <c r="F2922" s="42" t="s">
        <v>8998</v>
      </c>
      <c r="G2922" s="38">
        <v>140252</v>
      </c>
      <c r="H2922" s="40" t="s">
        <v>9001</v>
      </c>
      <c r="I2922" s="40" t="s">
        <v>9002</v>
      </c>
      <c r="J2922" s="45" t="str">
        <f t="shared" si="45"/>
        <v/>
      </c>
    </row>
    <row r="2923" spans="1:10" x14ac:dyDescent="0.25">
      <c r="A2923" s="43">
        <v>45013</v>
      </c>
      <c r="B2923" s="40" t="s">
        <v>14212</v>
      </c>
      <c r="C2923" s="40" t="s">
        <v>8992</v>
      </c>
      <c r="D2923" s="40" t="s">
        <v>14213</v>
      </c>
      <c r="E2923" s="38">
        <v>1849126</v>
      </c>
      <c r="F2923" s="42" t="s">
        <v>8998</v>
      </c>
      <c r="G2923" s="38">
        <v>184913</v>
      </c>
      <c r="H2923" s="40" t="s">
        <v>9078</v>
      </c>
      <c r="I2923" s="40" t="s">
        <v>9079</v>
      </c>
      <c r="J2923" s="45" t="str">
        <f t="shared" si="45"/>
        <v/>
      </c>
    </row>
    <row r="2924" spans="1:10" x14ac:dyDescent="0.25">
      <c r="A2924" s="43">
        <v>45013</v>
      </c>
      <c r="B2924" s="40" t="s">
        <v>14214</v>
      </c>
      <c r="C2924" s="40" t="s">
        <v>8992</v>
      </c>
      <c r="D2924" s="40" t="s">
        <v>14215</v>
      </c>
      <c r="E2924" s="38">
        <v>346080</v>
      </c>
      <c r="F2924" s="42" t="s">
        <v>8998</v>
      </c>
      <c r="G2924" s="38">
        <v>34608</v>
      </c>
      <c r="H2924" s="40" t="s">
        <v>9078</v>
      </c>
      <c r="I2924" s="40" t="s">
        <v>9079</v>
      </c>
      <c r="J2924" s="45" t="str">
        <f t="shared" si="45"/>
        <v/>
      </c>
    </row>
    <row r="2925" spans="1:10" x14ac:dyDescent="0.25">
      <c r="A2925" s="43">
        <v>45013</v>
      </c>
      <c r="B2925" s="40" t="s">
        <v>14216</v>
      </c>
      <c r="C2925" s="40" t="s">
        <v>8992</v>
      </c>
      <c r="D2925" s="40" t="s">
        <v>14217</v>
      </c>
      <c r="E2925" s="38">
        <v>734310</v>
      </c>
      <c r="F2925" s="42" t="s">
        <v>8998</v>
      </c>
      <c r="G2925" s="38">
        <v>73431</v>
      </c>
      <c r="H2925" s="40" t="s">
        <v>9486</v>
      </c>
      <c r="I2925" s="40" t="s">
        <v>9487</v>
      </c>
      <c r="J2925" s="45" t="str">
        <f t="shared" si="45"/>
        <v/>
      </c>
    </row>
    <row r="2926" spans="1:10" x14ac:dyDescent="0.25">
      <c r="A2926" s="43">
        <v>45013</v>
      </c>
      <c r="B2926" s="40" t="s">
        <v>14218</v>
      </c>
      <c r="C2926" s="40" t="s">
        <v>8992</v>
      </c>
      <c r="D2926" s="40" t="s">
        <v>14217</v>
      </c>
      <c r="E2926" s="38">
        <v>882000</v>
      </c>
      <c r="F2926" s="42" t="s">
        <v>8998</v>
      </c>
      <c r="G2926" s="38">
        <v>88200</v>
      </c>
      <c r="H2926" s="40" t="s">
        <v>9486</v>
      </c>
      <c r="I2926" s="40" t="s">
        <v>9487</v>
      </c>
      <c r="J2926" s="45" t="str">
        <f t="shared" si="45"/>
        <v/>
      </c>
    </row>
    <row r="2927" spans="1:10" x14ac:dyDescent="0.25">
      <c r="A2927" s="43">
        <v>45013</v>
      </c>
      <c r="B2927" s="40" t="s">
        <v>14219</v>
      </c>
      <c r="C2927" s="40" t="s">
        <v>8992</v>
      </c>
      <c r="D2927" s="40" t="s">
        <v>13740</v>
      </c>
      <c r="E2927" s="38">
        <v>2082540</v>
      </c>
      <c r="F2927" s="42" t="s">
        <v>8998</v>
      </c>
      <c r="G2927" s="38">
        <v>208254</v>
      </c>
      <c r="H2927" s="40" t="s">
        <v>9183</v>
      </c>
      <c r="I2927" s="40" t="s">
        <v>9184</v>
      </c>
      <c r="J2927" s="45" t="str">
        <f t="shared" si="45"/>
        <v/>
      </c>
    </row>
    <row r="2928" spans="1:10" x14ac:dyDescent="0.25">
      <c r="A2928" s="43">
        <v>45013</v>
      </c>
      <c r="B2928" s="40" t="s">
        <v>14220</v>
      </c>
      <c r="C2928" s="40" t="s">
        <v>8992</v>
      </c>
      <c r="D2928" s="40" t="s">
        <v>13740</v>
      </c>
      <c r="E2928" s="38">
        <v>2154600</v>
      </c>
      <c r="F2928" s="42" t="s">
        <v>8998</v>
      </c>
      <c r="G2928" s="38">
        <v>215460</v>
      </c>
      <c r="H2928" s="40" t="s">
        <v>9183</v>
      </c>
      <c r="I2928" s="40" t="s">
        <v>9184</v>
      </c>
      <c r="J2928" s="45" t="str">
        <f t="shared" si="45"/>
        <v/>
      </c>
    </row>
    <row r="2929" spans="1:10" x14ac:dyDescent="0.25">
      <c r="A2929" s="43">
        <v>45013</v>
      </c>
      <c r="B2929" s="40" t="s">
        <v>14221</v>
      </c>
      <c r="C2929" s="40" t="s">
        <v>8992</v>
      </c>
      <c r="D2929" s="40" t="s">
        <v>14222</v>
      </c>
      <c r="E2929" s="38">
        <v>882000</v>
      </c>
      <c r="F2929" s="42" t="s">
        <v>8998</v>
      </c>
      <c r="G2929" s="38">
        <v>88200</v>
      </c>
      <c r="H2929" s="40" t="s">
        <v>9206</v>
      </c>
      <c r="I2929" s="40" t="s">
        <v>9207</v>
      </c>
      <c r="J2929" s="45" t="str">
        <f t="shared" si="45"/>
        <v/>
      </c>
    </row>
    <row r="2930" spans="1:10" x14ac:dyDescent="0.25">
      <c r="A2930" s="43">
        <v>45013</v>
      </c>
      <c r="B2930" s="40" t="s">
        <v>14223</v>
      </c>
      <c r="C2930" s="40" t="s">
        <v>8992</v>
      </c>
      <c r="D2930" s="40" t="s">
        <v>14224</v>
      </c>
      <c r="E2930" s="38">
        <v>1607380</v>
      </c>
      <c r="F2930" s="42" t="s">
        <v>8998</v>
      </c>
      <c r="G2930" s="38">
        <v>160738</v>
      </c>
      <c r="H2930" s="40" t="s">
        <v>9206</v>
      </c>
      <c r="I2930" s="40" t="s">
        <v>9207</v>
      </c>
      <c r="J2930" s="45" t="str">
        <f t="shared" si="45"/>
        <v/>
      </c>
    </row>
    <row r="2931" spans="1:10" x14ac:dyDescent="0.25">
      <c r="A2931" s="43">
        <v>45013</v>
      </c>
      <c r="B2931" s="40" t="s">
        <v>14225</v>
      </c>
      <c r="C2931" s="40" t="s">
        <v>8992</v>
      </c>
      <c r="D2931" s="40" t="s">
        <v>14226</v>
      </c>
      <c r="E2931" s="38">
        <v>3928596</v>
      </c>
      <c r="F2931" s="42" t="s">
        <v>8998</v>
      </c>
      <c r="G2931" s="38">
        <v>392860</v>
      </c>
      <c r="H2931" s="40" t="s">
        <v>10423</v>
      </c>
      <c r="I2931" s="40" t="s">
        <v>10424</v>
      </c>
      <c r="J2931" s="45" t="str">
        <f t="shared" si="45"/>
        <v/>
      </c>
    </row>
    <row r="2932" spans="1:10" x14ac:dyDescent="0.25">
      <c r="A2932" s="43">
        <v>45013</v>
      </c>
      <c r="B2932" s="40" t="s">
        <v>14227</v>
      </c>
      <c r="C2932" s="40" t="s">
        <v>8992</v>
      </c>
      <c r="D2932" s="40" t="s">
        <v>14228</v>
      </c>
      <c r="E2932" s="38">
        <v>865200</v>
      </c>
      <c r="F2932" s="42" t="s">
        <v>8998</v>
      </c>
      <c r="G2932" s="38">
        <v>86520</v>
      </c>
      <c r="H2932" s="40" t="s">
        <v>9355</v>
      </c>
      <c r="I2932" s="40" t="s">
        <v>9356</v>
      </c>
      <c r="J2932" s="45" t="str">
        <f t="shared" si="45"/>
        <v/>
      </c>
    </row>
    <row r="2933" spans="1:10" x14ac:dyDescent="0.25">
      <c r="A2933" s="43">
        <v>45013</v>
      </c>
      <c r="B2933" s="40" t="s">
        <v>14229</v>
      </c>
      <c r="C2933" s="40" t="s">
        <v>8992</v>
      </c>
      <c r="D2933" s="40" t="s">
        <v>14230</v>
      </c>
      <c r="E2933" s="38">
        <v>441000</v>
      </c>
      <c r="F2933" s="42" t="s">
        <v>8998</v>
      </c>
      <c r="G2933" s="38">
        <v>44100</v>
      </c>
      <c r="H2933" s="40" t="s">
        <v>10546</v>
      </c>
      <c r="I2933" s="40" t="s">
        <v>10547</v>
      </c>
      <c r="J2933" s="45" t="str">
        <f t="shared" si="45"/>
        <v/>
      </c>
    </row>
    <row r="2934" spans="1:10" x14ac:dyDescent="0.25">
      <c r="A2934" s="43">
        <v>45013</v>
      </c>
      <c r="B2934" s="40" t="s">
        <v>14231</v>
      </c>
      <c r="C2934" s="40" t="s">
        <v>8992</v>
      </c>
      <c r="D2934" s="40" t="s">
        <v>14232</v>
      </c>
      <c r="E2934" s="38">
        <v>441000</v>
      </c>
      <c r="F2934" s="42" t="s">
        <v>8998</v>
      </c>
      <c r="G2934" s="38">
        <v>44100</v>
      </c>
      <c r="H2934" s="40" t="s">
        <v>9347</v>
      </c>
      <c r="I2934" s="40" t="s">
        <v>9348</v>
      </c>
      <c r="J2934" s="45" t="str">
        <f t="shared" si="45"/>
        <v/>
      </c>
    </row>
    <row r="2935" spans="1:10" x14ac:dyDescent="0.25">
      <c r="A2935" s="43">
        <v>45013</v>
      </c>
      <c r="B2935" s="40" t="s">
        <v>14233</v>
      </c>
      <c r="C2935" s="40" t="s">
        <v>8992</v>
      </c>
      <c r="D2935" s="40" t="s">
        <v>14234</v>
      </c>
      <c r="E2935" s="38">
        <v>1306200</v>
      </c>
      <c r="F2935" s="42" t="s">
        <v>8998</v>
      </c>
      <c r="G2935" s="38">
        <v>130620</v>
      </c>
      <c r="H2935" s="40" t="s">
        <v>9289</v>
      </c>
      <c r="I2935" s="40" t="s">
        <v>9290</v>
      </c>
      <c r="J2935" s="45" t="str">
        <f t="shared" si="45"/>
        <v/>
      </c>
    </row>
    <row r="2936" spans="1:10" x14ac:dyDescent="0.25">
      <c r="A2936" s="43">
        <v>45013</v>
      </c>
      <c r="B2936" s="40" t="s">
        <v>14235</v>
      </c>
      <c r="C2936" s="40" t="s">
        <v>8992</v>
      </c>
      <c r="D2936" s="40" t="s">
        <v>14236</v>
      </c>
      <c r="E2936" s="38">
        <v>3081020</v>
      </c>
      <c r="F2936" s="42" t="s">
        <v>8998</v>
      </c>
      <c r="G2936" s="38">
        <v>308102</v>
      </c>
      <c r="H2936" s="40" t="s">
        <v>9331</v>
      </c>
      <c r="I2936" s="40" t="s">
        <v>9332</v>
      </c>
      <c r="J2936" s="45" t="str">
        <f t="shared" si="45"/>
        <v/>
      </c>
    </row>
    <row r="2937" spans="1:10" x14ac:dyDescent="0.25">
      <c r="A2937" s="43">
        <v>45013</v>
      </c>
      <c r="B2937" s="40" t="s">
        <v>14237</v>
      </c>
      <c r="C2937" s="40" t="s">
        <v>8992</v>
      </c>
      <c r="D2937" s="40" t="s">
        <v>14238</v>
      </c>
      <c r="E2937" s="38">
        <v>5059460</v>
      </c>
      <c r="F2937" s="42" t="s">
        <v>8998</v>
      </c>
      <c r="G2937" s="38">
        <v>505946</v>
      </c>
      <c r="H2937" s="40" t="s">
        <v>9295</v>
      </c>
      <c r="I2937" s="40" t="s">
        <v>9296</v>
      </c>
      <c r="J2937" s="45" t="str">
        <f t="shared" si="45"/>
        <v/>
      </c>
    </row>
    <row r="2938" spans="1:10" x14ac:dyDescent="0.25">
      <c r="A2938" s="43">
        <v>45013</v>
      </c>
      <c r="B2938" s="40" t="s">
        <v>14239</v>
      </c>
      <c r="C2938" s="40" t="s">
        <v>8992</v>
      </c>
      <c r="D2938" s="40" t="s">
        <v>14240</v>
      </c>
      <c r="E2938" s="38">
        <v>1517775</v>
      </c>
      <c r="F2938" s="42" t="s">
        <v>8998</v>
      </c>
      <c r="G2938" s="38">
        <v>151778</v>
      </c>
      <c r="H2938" s="40" t="s">
        <v>9295</v>
      </c>
      <c r="I2938" s="40" t="s">
        <v>9296</v>
      </c>
      <c r="J2938" s="45" t="str">
        <f t="shared" si="45"/>
        <v/>
      </c>
    </row>
    <row r="2939" spans="1:10" x14ac:dyDescent="0.25">
      <c r="A2939" s="43">
        <v>45013</v>
      </c>
      <c r="B2939" s="40" t="s">
        <v>14241</v>
      </c>
      <c r="C2939" s="40" t="s">
        <v>8992</v>
      </c>
      <c r="D2939" s="40" t="s">
        <v>14242</v>
      </c>
      <c r="E2939" s="38">
        <v>4629720</v>
      </c>
      <c r="F2939" s="42" t="s">
        <v>8998</v>
      </c>
      <c r="G2939" s="38">
        <v>462972</v>
      </c>
      <c r="H2939" s="40" t="s">
        <v>9321</v>
      </c>
      <c r="I2939" s="40" t="s">
        <v>9322</v>
      </c>
      <c r="J2939" s="45" t="str">
        <f t="shared" si="45"/>
        <v/>
      </c>
    </row>
    <row r="2940" spans="1:10" x14ac:dyDescent="0.25">
      <c r="A2940" s="43">
        <v>45013</v>
      </c>
      <c r="B2940" s="40" t="s">
        <v>12691</v>
      </c>
      <c r="C2940" s="40" t="s">
        <v>8992</v>
      </c>
      <c r="D2940" s="40" t="s">
        <v>14243</v>
      </c>
      <c r="E2940" s="38">
        <v>1844890</v>
      </c>
      <c r="F2940" s="42" t="s">
        <v>8998</v>
      </c>
      <c r="G2940" s="38">
        <v>184489</v>
      </c>
      <c r="H2940" s="40" t="s">
        <v>10546</v>
      </c>
      <c r="I2940" s="40" t="s">
        <v>10547</v>
      </c>
      <c r="J2940" s="45" t="str">
        <f t="shared" si="45"/>
        <v/>
      </c>
    </row>
    <row r="2941" spans="1:10" x14ac:dyDescent="0.25">
      <c r="A2941" s="43">
        <v>45013</v>
      </c>
      <c r="B2941" s="40" t="s">
        <v>14244</v>
      </c>
      <c r="C2941" s="40" t="s">
        <v>8992</v>
      </c>
      <c r="D2941" s="40" t="s">
        <v>14245</v>
      </c>
      <c r="E2941" s="38">
        <v>2274820</v>
      </c>
      <c r="F2941" s="42" t="s">
        <v>8998</v>
      </c>
      <c r="G2941" s="38">
        <v>227482</v>
      </c>
      <c r="H2941" s="40" t="s">
        <v>9343</v>
      </c>
      <c r="I2941" s="40" t="s">
        <v>9344</v>
      </c>
      <c r="J2941" s="45" t="str">
        <f t="shared" si="45"/>
        <v/>
      </c>
    </row>
    <row r="2942" spans="1:10" x14ac:dyDescent="0.25">
      <c r="A2942" s="43">
        <v>45013</v>
      </c>
      <c r="B2942" s="40" t="s">
        <v>14246</v>
      </c>
      <c r="C2942" s="40" t="s">
        <v>8992</v>
      </c>
      <c r="D2942" s="40" t="s">
        <v>14247</v>
      </c>
      <c r="E2942" s="38">
        <v>2383374</v>
      </c>
      <c r="F2942" s="42" t="s">
        <v>8998</v>
      </c>
      <c r="G2942" s="38">
        <v>238337</v>
      </c>
      <c r="H2942" s="40" t="s">
        <v>9315</v>
      </c>
      <c r="I2942" s="40" t="s">
        <v>9316</v>
      </c>
      <c r="J2942" s="45" t="str">
        <f t="shared" si="45"/>
        <v/>
      </c>
    </row>
    <row r="2943" spans="1:10" x14ac:dyDescent="0.25">
      <c r="A2943" s="43">
        <v>45013</v>
      </c>
      <c r="B2943" s="40" t="s">
        <v>14248</v>
      </c>
      <c r="C2943" s="40" t="s">
        <v>8992</v>
      </c>
      <c r="D2943" s="40" t="s">
        <v>14249</v>
      </c>
      <c r="E2943" s="38">
        <v>1815004</v>
      </c>
      <c r="F2943" s="42" t="s">
        <v>8998</v>
      </c>
      <c r="G2943" s="38">
        <v>181500</v>
      </c>
      <c r="H2943" s="40" t="s">
        <v>9289</v>
      </c>
      <c r="I2943" s="40" t="s">
        <v>9290</v>
      </c>
      <c r="J2943" s="45" t="str">
        <f t="shared" si="45"/>
        <v/>
      </c>
    </row>
    <row r="2944" spans="1:10" x14ac:dyDescent="0.25">
      <c r="A2944" s="43">
        <v>45013</v>
      </c>
      <c r="B2944" s="40" t="s">
        <v>14250</v>
      </c>
      <c r="C2944" s="40" t="s">
        <v>8992</v>
      </c>
      <c r="D2944" s="40" t="s">
        <v>9975</v>
      </c>
      <c r="E2944" s="38">
        <v>483720</v>
      </c>
      <c r="F2944" s="42" t="s">
        <v>8998</v>
      </c>
      <c r="G2944" s="38">
        <v>48372</v>
      </c>
      <c r="H2944" s="40" t="s">
        <v>9001</v>
      </c>
      <c r="I2944" s="40" t="s">
        <v>9002</v>
      </c>
      <c r="J2944" s="45" t="str">
        <f t="shared" si="45"/>
        <v/>
      </c>
    </row>
    <row r="2945" spans="1:10" x14ac:dyDescent="0.25">
      <c r="A2945" s="43">
        <v>45013</v>
      </c>
      <c r="B2945" s="40" t="s">
        <v>14251</v>
      </c>
      <c r="C2945" s="40" t="s">
        <v>8992</v>
      </c>
      <c r="D2945" s="40" t="s">
        <v>9203</v>
      </c>
      <c r="E2945" s="38">
        <v>553467</v>
      </c>
      <c r="F2945" s="42" t="s">
        <v>8998</v>
      </c>
      <c r="G2945" s="38">
        <v>55347</v>
      </c>
      <c r="H2945" s="40" t="s">
        <v>9001</v>
      </c>
      <c r="I2945" s="40" t="s">
        <v>9002</v>
      </c>
      <c r="J2945" s="45" t="str">
        <f t="shared" si="45"/>
        <v/>
      </c>
    </row>
    <row r="2946" spans="1:10" x14ac:dyDescent="0.25">
      <c r="A2946" s="43">
        <v>45013</v>
      </c>
      <c r="B2946" s="40" t="s">
        <v>14252</v>
      </c>
      <c r="C2946" s="40" t="s">
        <v>8992</v>
      </c>
      <c r="D2946" s="40" t="s">
        <v>9251</v>
      </c>
      <c r="E2946" s="38">
        <v>1106229</v>
      </c>
      <c r="F2946" s="42" t="s">
        <v>8998</v>
      </c>
      <c r="G2946" s="38">
        <v>110623</v>
      </c>
      <c r="H2946" s="40" t="s">
        <v>9001</v>
      </c>
      <c r="I2946" s="40" t="s">
        <v>9002</v>
      </c>
      <c r="J2946" s="45" t="str">
        <f t="shared" si="45"/>
        <v/>
      </c>
    </row>
    <row r="2947" spans="1:10" x14ac:dyDescent="0.25">
      <c r="A2947" s="43">
        <v>45014</v>
      </c>
      <c r="B2947" s="40" t="s">
        <v>9476</v>
      </c>
      <c r="C2947" s="40" t="s">
        <v>10492</v>
      </c>
      <c r="D2947" s="40" t="s">
        <v>14253</v>
      </c>
      <c r="E2947" s="38">
        <v>-452240</v>
      </c>
      <c r="F2947" s="42" t="s">
        <v>8998</v>
      </c>
      <c r="G2947" s="38">
        <v>-45224</v>
      </c>
      <c r="H2947" s="40" t="s">
        <v>9159</v>
      </c>
      <c r="I2947" s="40" t="s">
        <v>9160</v>
      </c>
      <c r="J2947" s="45" t="str">
        <f t="shared" si="45"/>
        <v>ht</v>
      </c>
    </row>
    <row r="2948" spans="1:10" x14ac:dyDescent="0.25">
      <c r="A2948" s="43">
        <v>45014</v>
      </c>
      <c r="B2948" s="40" t="s">
        <v>9478</v>
      </c>
      <c r="C2948" s="40" t="s">
        <v>10492</v>
      </c>
      <c r="D2948" s="40" t="s">
        <v>14254</v>
      </c>
      <c r="E2948" s="38">
        <v>-345729</v>
      </c>
      <c r="F2948" s="42" t="s">
        <v>8998</v>
      </c>
      <c r="G2948" s="38">
        <v>-34573</v>
      </c>
      <c r="H2948" s="40" t="s">
        <v>9159</v>
      </c>
      <c r="I2948" s="40" t="s">
        <v>9160</v>
      </c>
      <c r="J2948" s="45" t="str">
        <f t="shared" si="45"/>
        <v>ht</v>
      </c>
    </row>
    <row r="2949" spans="1:10" x14ac:dyDescent="0.25">
      <c r="A2949" s="43">
        <v>45014</v>
      </c>
      <c r="B2949" s="40" t="s">
        <v>9480</v>
      </c>
      <c r="C2949" s="40" t="s">
        <v>10492</v>
      </c>
      <c r="D2949" s="40" t="s">
        <v>14255</v>
      </c>
      <c r="E2949" s="38">
        <v>-333174</v>
      </c>
      <c r="F2949" s="42" t="s">
        <v>8998</v>
      </c>
      <c r="G2949" s="38">
        <v>-33317</v>
      </c>
      <c r="H2949" s="40" t="s">
        <v>9159</v>
      </c>
      <c r="I2949" s="40" t="s">
        <v>9160</v>
      </c>
      <c r="J2949" s="45" t="str">
        <f t="shared" ref="J2949:J3012" si="46">IF(E2949&lt;0,"ht","")</f>
        <v>ht</v>
      </c>
    </row>
    <row r="2950" spans="1:10" x14ac:dyDescent="0.25">
      <c r="A2950" s="43">
        <v>45014</v>
      </c>
      <c r="B2950" s="40" t="s">
        <v>9753</v>
      </c>
      <c r="C2950" s="40" t="s">
        <v>12775</v>
      </c>
      <c r="D2950" s="40" t="s">
        <v>14256</v>
      </c>
      <c r="E2950" s="38">
        <v>-422156</v>
      </c>
      <c r="F2950" s="42" t="s">
        <v>8998</v>
      </c>
      <c r="G2950" s="38">
        <v>-42216</v>
      </c>
      <c r="H2950" s="40" t="s">
        <v>9030</v>
      </c>
      <c r="I2950" s="40" t="s">
        <v>9031</v>
      </c>
      <c r="J2950" s="45" t="str">
        <f t="shared" si="46"/>
        <v>ht</v>
      </c>
    </row>
    <row r="2951" spans="1:10" x14ac:dyDescent="0.25">
      <c r="A2951" s="43">
        <v>45014</v>
      </c>
      <c r="B2951" s="40" t="s">
        <v>9770</v>
      </c>
      <c r="C2951" s="40" t="s">
        <v>10938</v>
      </c>
      <c r="D2951" s="40" t="s">
        <v>14257</v>
      </c>
      <c r="E2951" s="38">
        <v>-110250</v>
      </c>
      <c r="F2951" s="42" t="s">
        <v>9114</v>
      </c>
      <c r="G2951" s="38">
        <v>-8820</v>
      </c>
      <c r="H2951" s="40" t="s">
        <v>10320</v>
      </c>
      <c r="I2951" s="40" t="s">
        <v>10321</v>
      </c>
      <c r="J2951" s="45" t="str">
        <f t="shared" si="46"/>
        <v>ht</v>
      </c>
    </row>
    <row r="2952" spans="1:10" x14ac:dyDescent="0.25">
      <c r="A2952" s="43">
        <v>45014</v>
      </c>
      <c r="B2952" s="40" t="s">
        <v>9772</v>
      </c>
      <c r="C2952" s="40" t="s">
        <v>10938</v>
      </c>
      <c r="D2952" s="40" t="s">
        <v>14258</v>
      </c>
      <c r="E2952" s="38">
        <v>-222116</v>
      </c>
      <c r="F2952" s="42" t="s">
        <v>8998</v>
      </c>
      <c r="G2952" s="38">
        <v>-22212</v>
      </c>
      <c r="H2952" s="40" t="s">
        <v>10320</v>
      </c>
      <c r="I2952" s="40" t="s">
        <v>10321</v>
      </c>
      <c r="J2952" s="45" t="str">
        <f t="shared" si="46"/>
        <v>ht</v>
      </c>
    </row>
    <row r="2953" spans="1:10" x14ac:dyDescent="0.25">
      <c r="A2953" s="43">
        <v>45014</v>
      </c>
      <c r="B2953" s="40" t="s">
        <v>11051</v>
      </c>
      <c r="C2953" s="40" t="s">
        <v>9443</v>
      </c>
      <c r="D2953" s="40" t="s">
        <v>14259</v>
      </c>
      <c r="E2953" s="38">
        <v>-422844</v>
      </c>
      <c r="F2953" s="42" t="s">
        <v>9114</v>
      </c>
      <c r="G2953" s="38">
        <v>-33828</v>
      </c>
      <c r="H2953" s="40" t="s">
        <v>9001</v>
      </c>
      <c r="I2953" s="40" t="s">
        <v>9002</v>
      </c>
      <c r="J2953" s="45" t="str">
        <f t="shared" si="46"/>
        <v>ht</v>
      </c>
    </row>
    <row r="2954" spans="1:10" x14ac:dyDescent="0.25">
      <c r="A2954" s="43">
        <v>45014</v>
      </c>
      <c r="B2954" s="40" t="s">
        <v>11076</v>
      </c>
      <c r="C2954" s="40" t="s">
        <v>9443</v>
      </c>
      <c r="D2954" s="40" t="s">
        <v>14260</v>
      </c>
      <c r="E2954" s="38">
        <v>-88200</v>
      </c>
      <c r="F2954" s="42" t="s">
        <v>8998</v>
      </c>
      <c r="G2954" s="38">
        <v>-8820</v>
      </c>
      <c r="H2954" s="40" t="s">
        <v>9001</v>
      </c>
      <c r="I2954" s="40" t="s">
        <v>9002</v>
      </c>
      <c r="J2954" s="45" t="str">
        <f t="shared" si="46"/>
        <v>ht</v>
      </c>
    </row>
    <row r="2955" spans="1:10" x14ac:dyDescent="0.25">
      <c r="A2955" s="43">
        <v>45014</v>
      </c>
      <c r="B2955" s="40" t="s">
        <v>13017</v>
      </c>
      <c r="C2955" s="40" t="s">
        <v>9443</v>
      </c>
      <c r="D2955" s="40" t="s">
        <v>14261</v>
      </c>
      <c r="E2955" s="38">
        <v>-250050</v>
      </c>
      <c r="F2955" s="42" t="s">
        <v>8998</v>
      </c>
      <c r="G2955" s="38">
        <v>-25005</v>
      </c>
      <c r="H2955" s="40" t="s">
        <v>9001</v>
      </c>
      <c r="I2955" s="40" t="s">
        <v>9002</v>
      </c>
      <c r="J2955" s="45" t="str">
        <f t="shared" si="46"/>
        <v>ht</v>
      </c>
    </row>
    <row r="2956" spans="1:10" x14ac:dyDescent="0.25">
      <c r="A2956" s="43">
        <v>45014</v>
      </c>
      <c r="B2956" s="40" t="s">
        <v>11082</v>
      </c>
      <c r="C2956" s="40" t="s">
        <v>9443</v>
      </c>
      <c r="D2956" s="40" t="s">
        <v>14262</v>
      </c>
      <c r="E2956" s="38">
        <v>-257880</v>
      </c>
      <c r="F2956" s="42" t="s">
        <v>8998</v>
      </c>
      <c r="G2956" s="38">
        <v>-25788</v>
      </c>
      <c r="H2956" s="40" t="s">
        <v>9001</v>
      </c>
      <c r="I2956" s="40" t="s">
        <v>9002</v>
      </c>
      <c r="J2956" s="45" t="str">
        <f t="shared" si="46"/>
        <v>ht</v>
      </c>
    </row>
    <row r="2957" spans="1:10" x14ac:dyDescent="0.25">
      <c r="A2957" s="43">
        <v>45014</v>
      </c>
      <c r="B2957" s="40" t="s">
        <v>13042</v>
      </c>
      <c r="C2957" s="40" t="s">
        <v>9443</v>
      </c>
      <c r="D2957" s="40" t="s">
        <v>14263</v>
      </c>
      <c r="E2957" s="38">
        <v>-50182</v>
      </c>
      <c r="F2957" s="42" t="s">
        <v>8998</v>
      </c>
      <c r="G2957" s="38">
        <v>-5018</v>
      </c>
      <c r="H2957" s="40" t="s">
        <v>9001</v>
      </c>
      <c r="I2957" s="40" t="s">
        <v>9002</v>
      </c>
      <c r="J2957" s="45" t="str">
        <f t="shared" si="46"/>
        <v>ht</v>
      </c>
    </row>
    <row r="2958" spans="1:10" x14ac:dyDescent="0.25">
      <c r="A2958" s="43">
        <v>45014</v>
      </c>
      <c r="B2958" s="40" t="s">
        <v>13043</v>
      </c>
      <c r="C2958" s="40" t="s">
        <v>9443</v>
      </c>
      <c r="D2958" s="40" t="s">
        <v>14264</v>
      </c>
      <c r="E2958" s="38">
        <v>-438900</v>
      </c>
      <c r="F2958" s="42" t="s">
        <v>8998</v>
      </c>
      <c r="G2958" s="38">
        <v>-43890</v>
      </c>
      <c r="H2958" s="40" t="s">
        <v>9001</v>
      </c>
      <c r="I2958" s="40" t="s">
        <v>9002</v>
      </c>
      <c r="J2958" s="45" t="str">
        <f t="shared" si="46"/>
        <v>ht</v>
      </c>
    </row>
    <row r="2959" spans="1:10" x14ac:dyDescent="0.25">
      <c r="A2959" s="43">
        <v>45014</v>
      </c>
      <c r="B2959" s="40" t="s">
        <v>13044</v>
      </c>
      <c r="C2959" s="40" t="s">
        <v>9443</v>
      </c>
      <c r="D2959" s="40" t="s">
        <v>14265</v>
      </c>
      <c r="E2959" s="38">
        <v>-738949</v>
      </c>
      <c r="F2959" s="42" t="s">
        <v>8998</v>
      </c>
      <c r="G2959" s="38">
        <v>-73895</v>
      </c>
      <c r="H2959" s="40" t="s">
        <v>9001</v>
      </c>
      <c r="I2959" s="40" t="s">
        <v>9002</v>
      </c>
      <c r="J2959" s="45" t="str">
        <f t="shared" si="46"/>
        <v>ht</v>
      </c>
    </row>
    <row r="2960" spans="1:10" x14ac:dyDescent="0.25">
      <c r="A2960" s="43">
        <v>45014</v>
      </c>
      <c r="B2960" s="40" t="s">
        <v>14266</v>
      </c>
      <c r="C2960" s="40" t="s">
        <v>8992</v>
      </c>
      <c r="D2960" s="40" t="s">
        <v>10107</v>
      </c>
      <c r="E2960" s="38">
        <v>736767</v>
      </c>
      <c r="F2960" s="42" t="s">
        <v>8998</v>
      </c>
      <c r="G2960" s="38">
        <v>73677</v>
      </c>
      <c r="H2960" s="40" t="s">
        <v>9001</v>
      </c>
      <c r="I2960" s="40" t="s">
        <v>9002</v>
      </c>
      <c r="J2960" s="45" t="str">
        <f t="shared" si="46"/>
        <v/>
      </c>
    </row>
    <row r="2961" spans="1:10" x14ac:dyDescent="0.25">
      <c r="A2961" s="43">
        <v>45014</v>
      </c>
      <c r="B2961" s="40" t="s">
        <v>14267</v>
      </c>
      <c r="C2961" s="40" t="s">
        <v>8992</v>
      </c>
      <c r="D2961" s="40" t="s">
        <v>14268</v>
      </c>
      <c r="E2961" s="38">
        <v>1730400</v>
      </c>
      <c r="F2961" s="42" t="s">
        <v>8998</v>
      </c>
      <c r="G2961" s="38">
        <v>173040</v>
      </c>
      <c r="H2961" s="40" t="s">
        <v>9278</v>
      </c>
      <c r="I2961" s="40" t="s">
        <v>9279</v>
      </c>
      <c r="J2961" s="45" t="str">
        <f t="shared" si="46"/>
        <v/>
      </c>
    </row>
    <row r="2962" spans="1:10" x14ac:dyDescent="0.25">
      <c r="A2962" s="43">
        <v>45014</v>
      </c>
      <c r="B2962" s="40" t="s">
        <v>14269</v>
      </c>
      <c r="C2962" s="40" t="s">
        <v>8992</v>
      </c>
      <c r="D2962" s="40" t="s">
        <v>14270</v>
      </c>
      <c r="E2962" s="38">
        <v>865200</v>
      </c>
      <c r="F2962" s="42" t="s">
        <v>8998</v>
      </c>
      <c r="G2962" s="38">
        <v>86520</v>
      </c>
      <c r="H2962" s="40" t="s">
        <v>9268</v>
      </c>
      <c r="I2962" s="40" t="s">
        <v>9269</v>
      </c>
      <c r="J2962" s="45" t="str">
        <f t="shared" si="46"/>
        <v/>
      </c>
    </row>
    <row r="2963" spans="1:10" x14ac:dyDescent="0.25">
      <c r="A2963" s="43">
        <v>45014</v>
      </c>
      <c r="B2963" s="40" t="s">
        <v>12692</v>
      </c>
      <c r="C2963" s="40" t="s">
        <v>8992</v>
      </c>
      <c r="D2963" s="40" t="s">
        <v>10151</v>
      </c>
      <c r="E2963" s="38">
        <v>1568010</v>
      </c>
      <c r="F2963" s="42" t="s">
        <v>8998</v>
      </c>
      <c r="G2963" s="38">
        <v>156801</v>
      </c>
      <c r="H2963" s="40" t="s">
        <v>9001</v>
      </c>
      <c r="I2963" s="40" t="s">
        <v>9002</v>
      </c>
      <c r="J2963" s="45" t="str">
        <f t="shared" si="46"/>
        <v/>
      </c>
    </row>
    <row r="2964" spans="1:10" x14ac:dyDescent="0.25">
      <c r="A2964" s="43">
        <v>45014</v>
      </c>
      <c r="B2964" s="40" t="s">
        <v>14271</v>
      </c>
      <c r="C2964" s="40" t="s">
        <v>8992</v>
      </c>
      <c r="D2964" s="40" t="s">
        <v>10248</v>
      </c>
      <c r="E2964" s="38">
        <v>704013</v>
      </c>
      <c r="F2964" s="42" t="s">
        <v>8998</v>
      </c>
      <c r="G2964" s="38">
        <v>70401</v>
      </c>
      <c r="H2964" s="40" t="s">
        <v>9001</v>
      </c>
      <c r="I2964" s="40" t="s">
        <v>9002</v>
      </c>
      <c r="J2964" s="45" t="str">
        <f t="shared" si="46"/>
        <v/>
      </c>
    </row>
    <row r="2965" spans="1:10" x14ac:dyDescent="0.25">
      <c r="A2965" s="43">
        <v>45014</v>
      </c>
      <c r="B2965" s="40" t="s">
        <v>14272</v>
      </c>
      <c r="C2965" s="40" t="s">
        <v>8992</v>
      </c>
      <c r="D2965" s="40" t="s">
        <v>14273</v>
      </c>
      <c r="E2965" s="38">
        <v>1401530</v>
      </c>
      <c r="F2965" s="42" t="s">
        <v>8998</v>
      </c>
      <c r="G2965" s="38">
        <v>140153</v>
      </c>
      <c r="H2965" s="40" t="s">
        <v>9398</v>
      </c>
      <c r="I2965" s="40" t="s">
        <v>9399</v>
      </c>
      <c r="J2965" s="45" t="str">
        <f t="shared" si="46"/>
        <v/>
      </c>
    </row>
    <row r="2966" spans="1:10" x14ac:dyDescent="0.25">
      <c r="A2966" s="43">
        <v>45014</v>
      </c>
      <c r="B2966" s="40" t="s">
        <v>14274</v>
      </c>
      <c r="C2966" s="40" t="s">
        <v>8992</v>
      </c>
      <c r="D2966" s="40" t="s">
        <v>14275</v>
      </c>
      <c r="E2966" s="38">
        <v>1730400</v>
      </c>
      <c r="F2966" s="42" t="s">
        <v>8998</v>
      </c>
      <c r="G2966" s="38">
        <v>173040</v>
      </c>
      <c r="H2966" s="40" t="s">
        <v>10776</v>
      </c>
      <c r="I2966" s="40" t="s">
        <v>10777</v>
      </c>
      <c r="J2966" s="45" t="str">
        <f t="shared" si="46"/>
        <v/>
      </c>
    </row>
    <row r="2967" spans="1:10" x14ac:dyDescent="0.25">
      <c r="A2967" s="43">
        <v>45014</v>
      </c>
      <c r="B2967" s="40" t="s">
        <v>14276</v>
      </c>
      <c r="C2967" s="40" t="s">
        <v>8992</v>
      </c>
      <c r="D2967" s="40" t="s">
        <v>10226</v>
      </c>
      <c r="E2967" s="38">
        <v>340315</v>
      </c>
      <c r="F2967" s="42" t="s">
        <v>8998</v>
      </c>
      <c r="G2967" s="38">
        <v>34032</v>
      </c>
      <c r="H2967" s="40" t="s">
        <v>9001</v>
      </c>
      <c r="I2967" s="40" t="s">
        <v>9002</v>
      </c>
      <c r="J2967" s="45" t="str">
        <f t="shared" si="46"/>
        <v/>
      </c>
    </row>
    <row r="2968" spans="1:10" x14ac:dyDescent="0.25">
      <c r="A2968" s="43">
        <v>45014</v>
      </c>
      <c r="B2968" s="40" t="s">
        <v>14277</v>
      </c>
      <c r="C2968" s="40" t="s">
        <v>8992</v>
      </c>
      <c r="D2968" s="40" t="s">
        <v>10226</v>
      </c>
      <c r="E2968" s="38">
        <v>579314</v>
      </c>
      <c r="F2968" s="42" t="s">
        <v>8998</v>
      </c>
      <c r="G2968" s="38">
        <v>57931</v>
      </c>
      <c r="H2968" s="40" t="s">
        <v>9001</v>
      </c>
      <c r="I2968" s="40" t="s">
        <v>9002</v>
      </c>
      <c r="J2968" s="45" t="str">
        <f t="shared" si="46"/>
        <v/>
      </c>
    </row>
    <row r="2969" spans="1:10" x14ac:dyDescent="0.25">
      <c r="A2969" s="43">
        <v>45014</v>
      </c>
      <c r="B2969" s="40" t="s">
        <v>14278</v>
      </c>
      <c r="C2969" s="40" t="s">
        <v>8992</v>
      </c>
      <c r="D2969" s="40" t="s">
        <v>14279</v>
      </c>
      <c r="E2969" s="38">
        <v>1730400</v>
      </c>
      <c r="F2969" s="42" t="s">
        <v>8998</v>
      </c>
      <c r="G2969" s="38">
        <v>173040</v>
      </c>
      <c r="H2969" s="40" t="s">
        <v>9539</v>
      </c>
      <c r="I2969" s="40" t="s">
        <v>9540</v>
      </c>
      <c r="J2969" s="45" t="str">
        <f t="shared" si="46"/>
        <v/>
      </c>
    </row>
    <row r="2970" spans="1:10" x14ac:dyDescent="0.25">
      <c r="A2970" s="43">
        <v>45014</v>
      </c>
      <c r="B2970" s="40" t="s">
        <v>14280</v>
      </c>
      <c r="C2970" s="40" t="s">
        <v>8992</v>
      </c>
      <c r="D2970" s="40" t="s">
        <v>14281</v>
      </c>
      <c r="E2970" s="38">
        <v>1730400</v>
      </c>
      <c r="F2970" s="42" t="s">
        <v>8998</v>
      </c>
      <c r="G2970" s="38">
        <v>173040</v>
      </c>
      <c r="H2970" s="40" t="s">
        <v>9533</v>
      </c>
      <c r="I2970" s="40" t="s">
        <v>9534</v>
      </c>
      <c r="J2970" s="45" t="str">
        <f t="shared" si="46"/>
        <v/>
      </c>
    </row>
    <row r="2971" spans="1:10" x14ac:dyDescent="0.25">
      <c r="A2971" s="43">
        <v>45014</v>
      </c>
      <c r="B2971" s="40" t="s">
        <v>14282</v>
      </c>
      <c r="C2971" s="40" t="s">
        <v>8992</v>
      </c>
      <c r="D2971" s="40" t="s">
        <v>14283</v>
      </c>
      <c r="E2971" s="38">
        <v>1306200</v>
      </c>
      <c r="F2971" s="42" t="s">
        <v>8998</v>
      </c>
      <c r="G2971" s="38">
        <v>130620</v>
      </c>
      <c r="H2971" s="40" t="s">
        <v>9539</v>
      </c>
      <c r="I2971" s="40" t="s">
        <v>9540</v>
      </c>
      <c r="J2971" s="45" t="str">
        <f t="shared" si="46"/>
        <v/>
      </c>
    </row>
    <row r="2972" spans="1:10" x14ac:dyDescent="0.25">
      <c r="A2972" s="43">
        <v>45014</v>
      </c>
      <c r="B2972" s="40" t="s">
        <v>14284</v>
      </c>
      <c r="C2972" s="40" t="s">
        <v>8992</v>
      </c>
      <c r="D2972" s="40" t="s">
        <v>10101</v>
      </c>
      <c r="E2972" s="38">
        <v>1265771</v>
      </c>
      <c r="F2972" s="42" t="s">
        <v>8998</v>
      </c>
      <c r="G2972" s="38">
        <v>126577</v>
      </c>
      <c r="H2972" s="40" t="s">
        <v>9001</v>
      </c>
      <c r="I2972" s="40" t="s">
        <v>9002</v>
      </c>
      <c r="J2972" s="45" t="str">
        <f t="shared" si="46"/>
        <v/>
      </c>
    </row>
    <row r="2973" spans="1:10" x14ac:dyDescent="0.25">
      <c r="A2973" s="43">
        <v>45014</v>
      </c>
      <c r="B2973" s="40" t="s">
        <v>14285</v>
      </c>
      <c r="C2973" s="40" t="s">
        <v>8992</v>
      </c>
      <c r="D2973" s="40" t="s">
        <v>14286</v>
      </c>
      <c r="E2973" s="38">
        <v>3706160</v>
      </c>
      <c r="F2973" s="42" t="s">
        <v>8998</v>
      </c>
      <c r="G2973" s="38">
        <v>370616</v>
      </c>
      <c r="H2973" s="40" t="s">
        <v>9179</v>
      </c>
      <c r="I2973" s="40" t="s">
        <v>9180</v>
      </c>
      <c r="J2973" s="45" t="str">
        <f t="shared" si="46"/>
        <v/>
      </c>
    </row>
    <row r="2974" spans="1:10" x14ac:dyDescent="0.25">
      <c r="A2974" s="43">
        <v>45014</v>
      </c>
      <c r="B2974" s="40" t="s">
        <v>14287</v>
      </c>
      <c r="C2974" s="40" t="s">
        <v>8992</v>
      </c>
      <c r="D2974" s="40" t="s">
        <v>9194</v>
      </c>
      <c r="E2974" s="38">
        <v>1517775</v>
      </c>
      <c r="F2974" s="42" t="s">
        <v>8998</v>
      </c>
      <c r="G2974" s="38">
        <v>151778</v>
      </c>
      <c r="H2974" s="40" t="s">
        <v>9001</v>
      </c>
      <c r="I2974" s="40" t="s">
        <v>9002</v>
      </c>
      <c r="J2974" s="45" t="str">
        <f t="shared" si="46"/>
        <v/>
      </c>
    </row>
    <row r="2975" spans="1:10" x14ac:dyDescent="0.25">
      <c r="A2975" s="43">
        <v>45014</v>
      </c>
      <c r="B2975" s="40" t="s">
        <v>14288</v>
      </c>
      <c r="C2975" s="40" t="s">
        <v>8992</v>
      </c>
      <c r="D2975" s="40" t="s">
        <v>10145</v>
      </c>
      <c r="E2975" s="38">
        <v>700329</v>
      </c>
      <c r="F2975" s="42" t="s">
        <v>8998</v>
      </c>
      <c r="G2975" s="38">
        <v>70033</v>
      </c>
      <c r="H2975" s="40" t="s">
        <v>9001</v>
      </c>
      <c r="I2975" s="40" t="s">
        <v>9002</v>
      </c>
      <c r="J2975" s="45" t="str">
        <f t="shared" si="46"/>
        <v/>
      </c>
    </row>
    <row r="2976" spans="1:10" x14ac:dyDescent="0.25">
      <c r="A2976" s="43">
        <v>45014</v>
      </c>
      <c r="B2976" s="40" t="s">
        <v>14289</v>
      </c>
      <c r="C2976" s="40" t="s">
        <v>8992</v>
      </c>
      <c r="D2976" s="40" t="s">
        <v>9186</v>
      </c>
      <c r="E2976" s="38">
        <v>946478</v>
      </c>
      <c r="F2976" s="42" t="s">
        <v>8998</v>
      </c>
      <c r="G2976" s="38">
        <v>94648</v>
      </c>
      <c r="H2976" s="40" t="s">
        <v>9001</v>
      </c>
      <c r="I2976" s="40" t="s">
        <v>9002</v>
      </c>
      <c r="J2976" s="45" t="str">
        <f t="shared" si="46"/>
        <v/>
      </c>
    </row>
    <row r="2977" spans="1:10" x14ac:dyDescent="0.25">
      <c r="A2977" s="43">
        <v>45014</v>
      </c>
      <c r="B2977" s="40" t="s">
        <v>14290</v>
      </c>
      <c r="C2977" s="40" t="s">
        <v>8992</v>
      </c>
      <c r="D2977" s="40" t="s">
        <v>9769</v>
      </c>
      <c r="E2977" s="38">
        <v>1526267</v>
      </c>
      <c r="F2977" s="42" t="s">
        <v>8998</v>
      </c>
      <c r="G2977" s="38">
        <v>152627</v>
      </c>
      <c r="H2977" s="40" t="s">
        <v>9001</v>
      </c>
      <c r="I2977" s="40" t="s">
        <v>9002</v>
      </c>
      <c r="J2977" s="45" t="str">
        <f t="shared" si="46"/>
        <v/>
      </c>
    </row>
    <row r="2978" spans="1:10" x14ac:dyDescent="0.25">
      <c r="A2978" s="43">
        <v>45014</v>
      </c>
      <c r="B2978" s="40" t="s">
        <v>14291</v>
      </c>
      <c r="C2978" s="40" t="s">
        <v>8992</v>
      </c>
      <c r="D2978" s="40" t="s">
        <v>10036</v>
      </c>
      <c r="E2978" s="38">
        <v>922445</v>
      </c>
      <c r="F2978" s="42" t="s">
        <v>8998</v>
      </c>
      <c r="G2978" s="38">
        <v>92245</v>
      </c>
      <c r="H2978" s="40" t="s">
        <v>9001</v>
      </c>
      <c r="I2978" s="40" t="s">
        <v>9002</v>
      </c>
      <c r="J2978" s="45" t="str">
        <f t="shared" si="46"/>
        <v/>
      </c>
    </row>
    <row r="2979" spans="1:10" x14ac:dyDescent="0.25">
      <c r="A2979" s="43">
        <v>45014</v>
      </c>
      <c r="B2979" s="40" t="s">
        <v>14292</v>
      </c>
      <c r="C2979" s="40" t="s">
        <v>8992</v>
      </c>
      <c r="D2979" s="40" t="s">
        <v>9386</v>
      </c>
      <c r="E2979" s="38">
        <v>555290</v>
      </c>
      <c r="F2979" s="42" t="s">
        <v>8998</v>
      </c>
      <c r="G2979" s="38">
        <v>55529</v>
      </c>
      <c r="H2979" s="40" t="s">
        <v>9001</v>
      </c>
      <c r="I2979" s="40" t="s">
        <v>9002</v>
      </c>
      <c r="J2979" s="45" t="str">
        <f t="shared" si="46"/>
        <v/>
      </c>
    </row>
    <row r="2980" spans="1:10" x14ac:dyDescent="0.25">
      <c r="A2980" s="43">
        <v>45014</v>
      </c>
      <c r="B2980" s="40" t="s">
        <v>14293</v>
      </c>
      <c r="C2980" s="40" t="s">
        <v>8992</v>
      </c>
      <c r="D2980" s="40" t="s">
        <v>14294</v>
      </c>
      <c r="E2980" s="38">
        <v>848400</v>
      </c>
      <c r="F2980" s="42" t="s">
        <v>8998</v>
      </c>
      <c r="G2980" s="38">
        <v>84840</v>
      </c>
      <c r="H2980" s="40" t="s">
        <v>9766</v>
      </c>
      <c r="I2980" s="40" t="s">
        <v>9767</v>
      </c>
      <c r="J2980" s="45" t="str">
        <f t="shared" si="46"/>
        <v/>
      </c>
    </row>
    <row r="2981" spans="1:10" x14ac:dyDescent="0.25">
      <c r="A2981" s="43">
        <v>45014</v>
      </c>
      <c r="B2981" s="40" t="s">
        <v>14295</v>
      </c>
      <c r="C2981" s="40" t="s">
        <v>8992</v>
      </c>
      <c r="D2981" s="40" t="s">
        <v>9771</v>
      </c>
      <c r="E2981" s="38">
        <v>922445</v>
      </c>
      <c r="F2981" s="42" t="s">
        <v>8998</v>
      </c>
      <c r="G2981" s="38">
        <v>92245</v>
      </c>
      <c r="H2981" s="40" t="s">
        <v>9001</v>
      </c>
      <c r="I2981" s="40" t="s">
        <v>9002</v>
      </c>
      <c r="J2981" s="45" t="str">
        <f t="shared" si="46"/>
        <v/>
      </c>
    </row>
    <row r="2982" spans="1:10" x14ac:dyDescent="0.25">
      <c r="A2982" s="43">
        <v>45014</v>
      </c>
      <c r="B2982" s="40" t="s">
        <v>14296</v>
      </c>
      <c r="C2982" s="40" t="s">
        <v>8992</v>
      </c>
      <c r="D2982" s="40" t="s">
        <v>14297</v>
      </c>
      <c r="E2982" s="38">
        <v>2982080</v>
      </c>
      <c r="F2982" s="42" t="s">
        <v>8998</v>
      </c>
      <c r="G2982" s="38">
        <v>298208</v>
      </c>
      <c r="H2982" s="40" t="s">
        <v>10339</v>
      </c>
      <c r="I2982" s="40" t="s">
        <v>10340</v>
      </c>
      <c r="J2982" s="45" t="str">
        <f t="shared" si="46"/>
        <v/>
      </c>
    </row>
    <row r="2983" spans="1:10" x14ac:dyDescent="0.25">
      <c r="A2983" s="43">
        <v>45014</v>
      </c>
      <c r="B2983" s="40" t="s">
        <v>14298</v>
      </c>
      <c r="C2983" s="40" t="s">
        <v>8992</v>
      </c>
      <c r="D2983" s="40" t="s">
        <v>11397</v>
      </c>
      <c r="E2983" s="38">
        <v>250910</v>
      </c>
      <c r="F2983" s="42" t="s">
        <v>8998</v>
      </c>
      <c r="G2983" s="38">
        <v>25091</v>
      </c>
      <c r="H2983" s="40" t="s">
        <v>9001</v>
      </c>
      <c r="I2983" s="40" t="s">
        <v>9002</v>
      </c>
      <c r="J2983" s="45" t="str">
        <f t="shared" si="46"/>
        <v/>
      </c>
    </row>
    <row r="2984" spans="1:10" x14ac:dyDescent="0.25">
      <c r="A2984" s="43">
        <v>45014</v>
      </c>
      <c r="B2984" s="40" t="s">
        <v>14299</v>
      </c>
      <c r="C2984" s="40" t="s">
        <v>8992</v>
      </c>
      <c r="D2984" s="40" t="s">
        <v>14300</v>
      </c>
      <c r="E2984" s="38">
        <v>1452000</v>
      </c>
      <c r="F2984" s="42" t="s">
        <v>8998</v>
      </c>
      <c r="G2984" s="38">
        <v>145200</v>
      </c>
      <c r="H2984" s="40" t="s">
        <v>9394</v>
      </c>
      <c r="I2984" s="40" t="s">
        <v>9395</v>
      </c>
      <c r="J2984" s="45" t="str">
        <f t="shared" si="46"/>
        <v/>
      </c>
    </row>
    <row r="2985" spans="1:10" x14ac:dyDescent="0.25">
      <c r="A2985" s="43">
        <v>45014</v>
      </c>
      <c r="B2985" s="40" t="s">
        <v>14301</v>
      </c>
      <c r="C2985" s="40" t="s">
        <v>8992</v>
      </c>
      <c r="D2985" s="40" t="s">
        <v>14302</v>
      </c>
      <c r="E2985" s="38">
        <v>1289400</v>
      </c>
      <c r="F2985" s="42" t="s">
        <v>8998</v>
      </c>
      <c r="G2985" s="38">
        <v>128940</v>
      </c>
      <c r="H2985" s="40" t="s">
        <v>9394</v>
      </c>
      <c r="I2985" s="40" t="s">
        <v>9395</v>
      </c>
      <c r="J2985" s="45" t="str">
        <f t="shared" si="46"/>
        <v/>
      </c>
    </row>
    <row r="2986" spans="1:10" x14ac:dyDescent="0.25">
      <c r="A2986" s="43">
        <v>45014</v>
      </c>
      <c r="B2986" s="40" t="s">
        <v>14303</v>
      </c>
      <c r="C2986" s="40" t="s">
        <v>8992</v>
      </c>
      <c r="D2986" s="40" t="s">
        <v>14304</v>
      </c>
      <c r="E2986" s="38">
        <v>1730400</v>
      </c>
      <c r="F2986" s="42" t="s">
        <v>8998</v>
      </c>
      <c r="G2986" s="38">
        <v>173040</v>
      </c>
      <c r="H2986" s="40" t="s">
        <v>9234</v>
      </c>
      <c r="I2986" s="40" t="s">
        <v>9235</v>
      </c>
      <c r="J2986" s="45" t="str">
        <f t="shared" si="46"/>
        <v/>
      </c>
    </row>
    <row r="2987" spans="1:10" x14ac:dyDescent="0.25">
      <c r="A2987" s="43">
        <v>45014</v>
      </c>
      <c r="B2987" s="40" t="s">
        <v>14305</v>
      </c>
      <c r="C2987" s="40" t="s">
        <v>8992</v>
      </c>
      <c r="D2987" s="40" t="s">
        <v>10189</v>
      </c>
      <c r="E2987" s="38">
        <v>471203</v>
      </c>
      <c r="F2987" s="42" t="s">
        <v>8998</v>
      </c>
      <c r="G2987" s="38">
        <v>47120</v>
      </c>
      <c r="H2987" s="40" t="s">
        <v>9001</v>
      </c>
      <c r="I2987" s="40" t="s">
        <v>9002</v>
      </c>
      <c r="J2987" s="45" t="str">
        <f t="shared" si="46"/>
        <v/>
      </c>
    </row>
    <row r="2988" spans="1:10" x14ac:dyDescent="0.25">
      <c r="A2988" s="43">
        <v>45014</v>
      </c>
      <c r="B2988" s="40" t="s">
        <v>14306</v>
      </c>
      <c r="C2988" s="40" t="s">
        <v>8992</v>
      </c>
      <c r="D2988" s="40" t="s">
        <v>13299</v>
      </c>
      <c r="E2988" s="38">
        <v>1306200</v>
      </c>
      <c r="F2988" s="42" t="s">
        <v>8998</v>
      </c>
      <c r="G2988" s="38">
        <v>130620</v>
      </c>
      <c r="H2988" s="40" t="s">
        <v>9183</v>
      </c>
      <c r="I2988" s="40" t="s">
        <v>9184</v>
      </c>
      <c r="J2988" s="45" t="str">
        <f t="shared" si="46"/>
        <v/>
      </c>
    </row>
    <row r="2989" spans="1:10" x14ac:dyDescent="0.25">
      <c r="A2989" s="43">
        <v>45014</v>
      </c>
      <c r="B2989" s="40" t="s">
        <v>14307</v>
      </c>
      <c r="C2989" s="40" t="s">
        <v>8992</v>
      </c>
      <c r="D2989" s="40"/>
      <c r="E2989" s="38">
        <v>0</v>
      </c>
      <c r="F2989" s="42" t="s">
        <v>8998</v>
      </c>
      <c r="G2989" s="38">
        <v>0</v>
      </c>
      <c r="H2989" s="40" t="s">
        <v>9183</v>
      </c>
      <c r="I2989" s="40" t="s">
        <v>9184</v>
      </c>
      <c r="J2989" s="45" t="str">
        <f t="shared" si="46"/>
        <v/>
      </c>
    </row>
    <row r="2990" spans="1:10" x14ac:dyDescent="0.25">
      <c r="A2990" s="43">
        <v>45014</v>
      </c>
      <c r="B2990" s="40" t="s">
        <v>14308</v>
      </c>
      <c r="C2990" s="40" t="s">
        <v>8992</v>
      </c>
      <c r="D2990" s="40" t="s">
        <v>13297</v>
      </c>
      <c r="E2990" s="38">
        <v>1730400</v>
      </c>
      <c r="F2990" s="42" t="s">
        <v>8998</v>
      </c>
      <c r="G2990" s="38">
        <v>173040</v>
      </c>
      <c r="H2990" s="40" t="s">
        <v>9183</v>
      </c>
      <c r="I2990" s="40" t="s">
        <v>9184</v>
      </c>
      <c r="J2990" s="45" t="str">
        <f t="shared" si="46"/>
        <v/>
      </c>
    </row>
    <row r="2991" spans="1:10" x14ac:dyDescent="0.25">
      <c r="A2991" s="43">
        <v>45014</v>
      </c>
      <c r="B2991" s="40" t="s">
        <v>14309</v>
      </c>
      <c r="C2991" s="40" t="s">
        <v>8992</v>
      </c>
      <c r="D2991" s="40" t="s">
        <v>13452</v>
      </c>
      <c r="E2991" s="38">
        <v>1159127</v>
      </c>
      <c r="F2991" s="42" t="s">
        <v>8998</v>
      </c>
      <c r="G2991" s="38">
        <v>115913</v>
      </c>
      <c r="H2991" s="40" t="s">
        <v>9001</v>
      </c>
      <c r="I2991" s="40" t="s">
        <v>9002</v>
      </c>
      <c r="J2991" s="45" t="str">
        <f t="shared" si="46"/>
        <v/>
      </c>
    </row>
    <row r="2992" spans="1:10" x14ac:dyDescent="0.25">
      <c r="A2992" s="43">
        <v>45014</v>
      </c>
      <c r="B2992" s="40" t="s">
        <v>14310</v>
      </c>
      <c r="C2992" s="40" t="s">
        <v>8992</v>
      </c>
      <c r="D2992" s="40" t="s">
        <v>10252</v>
      </c>
      <c r="E2992" s="38">
        <v>736617</v>
      </c>
      <c r="F2992" s="42" t="s">
        <v>8998</v>
      </c>
      <c r="G2992" s="38">
        <v>73662</v>
      </c>
      <c r="H2992" s="40" t="s">
        <v>9001</v>
      </c>
      <c r="I2992" s="40" t="s">
        <v>9002</v>
      </c>
      <c r="J2992" s="45" t="str">
        <f t="shared" si="46"/>
        <v/>
      </c>
    </row>
    <row r="2993" spans="1:10" x14ac:dyDescent="0.25">
      <c r="A2993" s="43">
        <v>45014</v>
      </c>
      <c r="B2993" s="40" t="s">
        <v>14311</v>
      </c>
      <c r="C2993" s="40" t="s">
        <v>8992</v>
      </c>
      <c r="D2993" s="40" t="s">
        <v>10240</v>
      </c>
      <c r="E2993" s="38">
        <v>738405</v>
      </c>
      <c r="F2993" s="42" t="s">
        <v>8998</v>
      </c>
      <c r="G2993" s="38">
        <v>73841</v>
      </c>
      <c r="H2993" s="40" t="s">
        <v>9001</v>
      </c>
      <c r="I2993" s="40" t="s">
        <v>9002</v>
      </c>
      <c r="J2993" s="45" t="str">
        <f t="shared" si="46"/>
        <v/>
      </c>
    </row>
    <row r="2994" spans="1:10" x14ac:dyDescent="0.25">
      <c r="A2994" s="43">
        <v>45014</v>
      </c>
      <c r="B2994" s="40" t="s">
        <v>14312</v>
      </c>
      <c r="C2994" s="40" t="s">
        <v>8992</v>
      </c>
      <c r="D2994" s="40" t="s">
        <v>10222</v>
      </c>
      <c r="E2994" s="38">
        <v>222750</v>
      </c>
      <c r="F2994" s="42" t="s">
        <v>8998</v>
      </c>
      <c r="G2994" s="38">
        <v>22275</v>
      </c>
      <c r="H2994" s="40" t="s">
        <v>9001</v>
      </c>
      <c r="I2994" s="40" t="s">
        <v>9002</v>
      </c>
      <c r="J2994" s="45" t="str">
        <f t="shared" si="46"/>
        <v/>
      </c>
    </row>
    <row r="2995" spans="1:10" x14ac:dyDescent="0.25">
      <c r="A2995" s="43">
        <v>45014</v>
      </c>
      <c r="B2995" s="40" t="s">
        <v>14313</v>
      </c>
      <c r="C2995" s="40" t="s">
        <v>8992</v>
      </c>
      <c r="D2995" s="40" t="s">
        <v>10254</v>
      </c>
      <c r="E2995" s="38">
        <v>1309122</v>
      </c>
      <c r="F2995" s="42" t="s">
        <v>8998</v>
      </c>
      <c r="G2995" s="38">
        <v>130912</v>
      </c>
      <c r="H2995" s="40" t="s">
        <v>9001</v>
      </c>
      <c r="I2995" s="40" t="s">
        <v>9002</v>
      </c>
      <c r="J2995" s="45" t="str">
        <f t="shared" si="46"/>
        <v/>
      </c>
    </row>
    <row r="2996" spans="1:10" x14ac:dyDescent="0.25">
      <c r="A2996" s="43">
        <v>45014</v>
      </c>
      <c r="B2996" s="40" t="s">
        <v>14314</v>
      </c>
      <c r="C2996" s="40" t="s">
        <v>8992</v>
      </c>
      <c r="D2996" s="40" t="s">
        <v>10256</v>
      </c>
      <c r="E2996" s="38">
        <v>705836</v>
      </c>
      <c r="F2996" s="42" t="s">
        <v>8998</v>
      </c>
      <c r="G2996" s="38">
        <v>70584</v>
      </c>
      <c r="H2996" s="40" t="s">
        <v>9001</v>
      </c>
      <c r="I2996" s="40" t="s">
        <v>9002</v>
      </c>
      <c r="J2996" s="45" t="str">
        <f t="shared" si="46"/>
        <v/>
      </c>
    </row>
    <row r="2997" spans="1:10" x14ac:dyDescent="0.25">
      <c r="A2997" s="43">
        <v>45014</v>
      </c>
      <c r="B2997" s="40" t="s">
        <v>14315</v>
      </c>
      <c r="C2997" s="40" t="s">
        <v>8992</v>
      </c>
      <c r="D2997" s="40" t="s">
        <v>9683</v>
      </c>
      <c r="E2997" s="38">
        <v>2662970</v>
      </c>
      <c r="F2997" s="42" t="s">
        <v>8998</v>
      </c>
      <c r="G2997" s="38">
        <v>266297</v>
      </c>
      <c r="H2997" s="40" t="s">
        <v>9284</v>
      </c>
      <c r="I2997" s="40" t="s">
        <v>9285</v>
      </c>
      <c r="J2997" s="45" t="str">
        <f t="shared" si="46"/>
        <v/>
      </c>
    </row>
    <row r="2998" spans="1:10" x14ac:dyDescent="0.25">
      <c r="A2998" s="43">
        <v>45014</v>
      </c>
      <c r="B2998" s="40" t="s">
        <v>14316</v>
      </c>
      <c r="C2998" s="40" t="s">
        <v>8992</v>
      </c>
      <c r="D2998" s="40" t="s">
        <v>13386</v>
      </c>
      <c r="E2998" s="38">
        <v>1289600</v>
      </c>
      <c r="F2998" s="42" t="s">
        <v>8998</v>
      </c>
      <c r="G2998" s="38">
        <v>128960</v>
      </c>
      <c r="H2998" s="40" t="s">
        <v>9284</v>
      </c>
      <c r="I2998" s="40" t="s">
        <v>9285</v>
      </c>
      <c r="J2998" s="45" t="str">
        <f t="shared" si="46"/>
        <v/>
      </c>
    </row>
    <row r="2999" spans="1:10" x14ac:dyDescent="0.25">
      <c r="A2999" s="43">
        <v>45014</v>
      </c>
      <c r="B2999" s="40" t="s">
        <v>12693</v>
      </c>
      <c r="C2999" s="40" t="s">
        <v>8992</v>
      </c>
      <c r="D2999" s="40" t="s">
        <v>14317</v>
      </c>
      <c r="E2999" s="38">
        <v>3460800</v>
      </c>
      <c r="F2999" s="42" t="s">
        <v>8998</v>
      </c>
      <c r="G2999" s="38">
        <v>346080</v>
      </c>
      <c r="H2999" s="40" t="s">
        <v>9601</v>
      </c>
      <c r="I2999" s="40" t="s">
        <v>9602</v>
      </c>
      <c r="J2999" s="45" t="str">
        <f t="shared" si="46"/>
        <v/>
      </c>
    </row>
    <row r="3000" spans="1:10" x14ac:dyDescent="0.25">
      <c r="A3000" s="43">
        <v>45014</v>
      </c>
      <c r="B3000" s="40" t="s">
        <v>14318</v>
      </c>
      <c r="C3000" s="40" t="s">
        <v>8992</v>
      </c>
      <c r="D3000" s="40" t="s">
        <v>14319</v>
      </c>
      <c r="E3000" s="38">
        <v>865200</v>
      </c>
      <c r="F3000" s="42" t="s">
        <v>8998</v>
      </c>
      <c r="G3000" s="38">
        <v>86520</v>
      </c>
      <c r="H3000" s="40" t="s">
        <v>9625</v>
      </c>
      <c r="I3000" s="40" t="s">
        <v>9626</v>
      </c>
      <c r="J3000" s="45" t="str">
        <f t="shared" si="46"/>
        <v/>
      </c>
    </row>
    <row r="3001" spans="1:10" x14ac:dyDescent="0.25">
      <c r="A3001" s="43">
        <v>45014</v>
      </c>
      <c r="B3001" s="40" t="s">
        <v>14320</v>
      </c>
      <c r="C3001" s="40" t="s">
        <v>8992</v>
      </c>
      <c r="D3001" s="40" t="s">
        <v>14321</v>
      </c>
      <c r="E3001" s="38">
        <v>865200</v>
      </c>
      <c r="F3001" s="42" t="s">
        <v>8998</v>
      </c>
      <c r="G3001" s="38">
        <v>86520</v>
      </c>
      <c r="H3001" s="40" t="s">
        <v>9625</v>
      </c>
      <c r="I3001" s="40" t="s">
        <v>9626</v>
      </c>
      <c r="J3001" s="45" t="str">
        <f t="shared" si="46"/>
        <v/>
      </c>
    </row>
    <row r="3002" spans="1:10" x14ac:dyDescent="0.25">
      <c r="A3002" s="43">
        <v>45014</v>
      </c>
      <c r="B3002" s="40" t="s">
        <v>14322</v>
      </c>
      <c r="C3002" s="40" t="s">
        <v>8992</v>
      </c>
      <c r="D3002" s="40" t="s">
        <v>14323</v>
      </c>
      <c r="E3002" s="38">
        <v>1730400</v>
      </c>
      <c r="F3002" s="42" t="s">
        <v>8998</v>
      </c>
      <c r="G3002" s="38">
        <v>173040</v>
      </c>
      <c r="H3002" s="40" t="s">
        <v>9583</v>
      </c>
      <c r="I3002" s="40" t="s">
        <v>9584</v>
      </c>
      <c r="J3002" s="45" t="str">
        <f t="shared" si="46"/>
        <v/>
      </c>
    </row>
    <row r="3003" spans="1:10" x14ac:dyDescent="0.25">
      <c r="A3003" s="43">
        <v>45014</v>
      </c>
      <c r="B3003" s="40" t="s">
        <v>14324</v>
      </c>
      <c r="C3003" s="40" t="s">
        <v>8992</v>
      </c>
      <c r="D3003" s="40" t="s">
        <v>14325</v>
      </c>
      <c r="E3003" s="38">
        <v>882000</v>
      </c>
      <c r="F3003" s="42" t="s">
        <v>8998</v>
      </c>
      <c r="G3003" s="38">
        <v>88200</v>
      </c>
      <c r="H3003" s="40" t="s">
        <v>9619</v>
      </c>
      <c r="I3003" s="40" t="s">
        <v>9620</v>
      </c>
      <c r="J3003" s="45" t="str">
        <f t="shared" si="46"/>
        <v/>
      </c>
    </row>
    <row r="3004" spans="1:10" x14ac:dyDescent="0.25">
      <c r="A3004" s="43">
        <v>45014</v>
      </c>
      <c r="B3004" s="40" t="s">
        <v>14326</v>
      </c>
      <c r="C3004" s="40" t="s">
        <v>8992</v>
      </c>
      <c r="D3004" s="40" t="s">
        <v>14327</v>
      </c>
      <c r="E3004" s="38">
        <v>1306200</v>
      </c>
      <c r="F3004" s="42" t="s">
        <v>8998</v>
      </c>
      <c r="G3004" s="38">
        <v>130620</v>
      </c>
      <c r="H3004" s="40" t="s">
        <v>9439</v>
      </c>
      <c r="I3004" s="40" t="s">
        <v>9440</v>
      </c>
      <c r="J3004" s="45" t="str">
        <f t="shared" si="46"/>
        <v/>
      </c>
    </row>
    <row r="3005" spans="1:10" x14ac:dyDescent="0.25">
      <c r="A3005" s="43">
        <v>45014</v>
      </c>
      <c r="B3005" s="40" t="s">
        <v>14328</v>
      </c>
      <c r="C3005" s="40" t="s">
        <v>8992</v>
      </c>
      <c r="D3005" s="40" t="s">
        <v>14329</v>
      </c>
      <c r="E3005" s="38">
        <v>1289400</v>
      </c>
      <c r="F3005" s="42" t="s">
        <v>8998</v>
      </c>
      <c r="G3005" s="38">
        <v>128940</v>
      </c>
      <c r="H3005" s="40" t="s">
        <v>9635</v>
      </c>
      <c r="I3005" s="40" t="s">
        <v>9636</v>
      </c>
      <c r="J3005" s="45" t="str">
        <f t="shared" si="46"/>
        <v/>
      </c>
    </row>
    <row r="3006" spans="1:10" x14ac:dyDescent="0.25">
      <c r="A3006" s="43">
        <v>45014</v>
      </c>
      <c r="B3006" s="40" t="s">
        <v>14330</v>
      </c>
      <c r="C3006" s="40" t="s">
        <v>8992</v>
      </c>
      <c r="D3006" s="40" t="s">
        <v>14331</v>
      </c>
      <c r="E3006" s="38">
        <v>1730400</v>
      </c>
      <c r="F3006" s="42" t="s">
        <v>8998</v>
      </c>
      <c r="G3006" s="38">
        <v>173040</v>
      </c>
      <c r="H3006" s="40" t="s">
        <v>9649</v>
      </c>
      <c r="I3006" s="40" t="s">
        <v>9650</v>
      </c>
      <c r="J3006" s="45" t="str">
        <f t="shared" si="46"/>
        <v/>
      </c>
    </row>
    <row r="3007" spans="1:10" x14ac:dyDescent="0.25">
      <c r="A3007" s="43">
        <v>45014</v>
      </c>
      <c r="B3007" s="40" t="s">
        <v>14332</v>
      </c>
      <c r="C3007" s="40" t="s">
        <v>8992</v>
      </c>
      <c r="D3007" s="40" t="s">
        <v>14333</v>
      </c>
      <c r="E3007" s="38">
        <v>1730400</v>
      </c>
      <c r="F3007" s="42" t="s">
        <v>8998</v>
      </c>
      <c r="G3007" s="38">
        <v>173040</v>
      </c>
      <c r="H3007" s="40" t="s">
        <v>14334</v>
      </c>
      <c r="I3007" s="40" t="s">
        <v>14335</v>
      </c>
      <c r="J3007" s="45" t="str">
        <f t="shared" si="46"/>
        <v/>
      </c>
    </row>
    <row r="3008" spans="1:10" x14ac:dyDescent="0.25">
      <c r="A3008" s="43">
        <v>45014</v>
      </c>
      <c r="B3008" s="40" t="s">
        <v>12694</v>
      </c>
      <c r="C3008" s="40" t="s">
        <v>8992</v>
      </c>
      <c r="D3008" s="40" t="s">
        <v>14336</v>
      </c>
      <c r="E3008" s="38">
        <v>3035550</v>
      </c>
      <c r="F3008" s="42" t="s">
        <v>8998</v>
      </c>
      <c r="G3008" s="38">
        <v>303555</v>
      </c>
      <c r="H3008" s="40" t="s">
        <v>9613</v>
      </c>
      <c r="I3008" s="40" t="s">
        <v>9614</v>
      </c>
      <c r="J3008" s="45" t="str">
        <f t="shared" si="46"/>
        <v/>
      </c>
    </row>
    <row r="3009" spans="1:10" x14ac:dyDescent="0.25">
      <c r="A3009" s="43">
        <v>45014</v>
      </c>
      <c r="B3009" s="40" t="s">
        <v>14337</v>
      </c>
      <c r="C3009" s="40" t="s">
        <v>8992</v>
      </c>
      <c r="D3009" s="40" t="s">
        <v>14338</v>
      </c>
      <c r="E3009" s="38">
        <v>5461355</v>
      </c>
      <c r="F3009" s="42" t="s">
        <v>8998</v>
      </c>
      <c r="G3009" s="38">
        <v>546136</v>
      </c>
      <c r="H3009" s="40" t="s">
        <v>10320</v>
      </c>
      <c r="I3009" s="40" t="s">
        <v>10321</v>
      </c>
      <c r="J3009" s="45" t="str">
        <f t="shared" si="46"/>
        <v/>
      </c>
    </row>
    <row r="3010" spans="1:10" x14ac:dyDescent="0.25">
      <c r="A3010" s="43">
        <v>45014</v>
      </c>
      <c r="B3010" s="40" t="s">
        <v>14339</v>
      </c>
      <c r="C3010" s="40" t="s">
        <v>8992</v>
      </c>
      <c r="D3010" s="40" t="s">
        <v>14340</v>
      </c>
      <c r="E3010" s="38">
        <v>349800</v>
      </c>
      <c r="F3010" s="42" t="s">
        <v>8998</v>
      </c>
      <c r="G3010" s="38">
        <v>34980</v>
      </c>
      <c r="H3010" s="40" t="s">
        <v>11446</v>
      </c>
      <c r="I3010" s="40" t="s">
        <v>11447</v>
      </c>
      <c r="J3010" s="45" t="str">
        <f t="shared" si="46"/>
        <v/>
      </c>
    </row>
    <row r="3011" spans="1:10" x14ac:dyDescent="0.25">
      <c r="A3011" s="43">
        <v>45014</v>
      </c>
      <c r="B3011" s="40" t="s">
        <v>14341</v>
      </c>
      <c r="C3011" s="40" t="s">
        <v>8992</v>
      </c>
      <c r="D3011" s="40" t="s">
        <v>14342</v>
      </c>
      <c r="E3011" s="38">
        <v>8188490</v>
      </c>
      <c r="F3011" s="42" t="s">
        <v>8998</v>
      </c>
      <c r="G3011" s="38">
        <v>818849</v>
      </c>
      <c r="H3011" s="40" t="s">
        <v>9601</v>
      </c>
      <c r="I3011" s="40" t="s">
        <v>9602</v>
      </c>
      <c r="J3011" s="45" t="str">
        <f t="shared" si="46"/>
        <v/>
      </c>
    </row>
    <row r="3012" spans="1:10" x14ac:dyDescent="0.25">
      <c r="A3012" s="43">
        <v>45014</v>
      </c>
      <c r="B3012" s="40" t="s">
        <v>14343</v>
      </c>
      <c r="C3012" s="40" t="s">
        <v>8992</v>
      </c>
      <c r="D3012" s="40" t="s">
        <v>14344</v>
      </c>
      <c r="E3012" s="38">
        <v>1110580</v>
      </c>
      <c r="F3012" s="42" t="s">
        <v>8998</v>
      </c>
      <c r="G3012" s="38">
        <v>111058</v>
      </c>
      <c r="H3012" s="40" t="s">
        <v>9595</v>
      </c>
      <c r="I3012" s="40" t="s">
        <v>9596</v>
      </c>
      <c r="J3012" s="45" t="str">
        <f t="shared" si="46"/>
        <v/>
      </c>
    </row>
    <row r="3013" spans="1:10" x14ac:dyDescent="0.25">
      <c r="A3013" s="43">
        <v>45014</v>
      </c>
      <c r="B3013" s="40" t="s">
        <v>14345</v>
      </c>
      <c r="C3013" s="40" t="s">
        <v>8992</v>
      </c>
      <c r="D3013" s="40" t="s">
        <v>14346</v>
      </c>
      <c r="E3013" s="38">
        <v>3783260</v>
      </c>
      <c r="F3013" s="42" t="s">
        <v>8998</v>
      </c>
      <c r="G3013" s="38">
        <v>378326</v>
      </c>
      <c r="H3013" s="40" t="s">
        <v>9649</v>
      </c>
      <c r="I3013" s="40" t="s">
        <v>9650</v>
      </c>
      <c r="J3013" s="45" t="str">
        <f t="shared" ref="J3013:J3076" si="47">IF(E3013&lt;0,"ht","")</f>
        <v/>
      </c>
    </row>
    <row r="3014" spans="1:10" x14ac:dyDescent="0.25">
      <c r="A3014" s="43">
        <v>45014</v>
      </c>
      <c r="B3014" s="40" t="s">
        <v>14347</v>
      </c>
      <c r="C3014" s="40" t="s">
        <v>8992</v>
      </c>
      <c r="D3014" s="40" t="s">
        <v>14348</v>
      </c>
      <c r="E3014" s="38">
        <v>3922050</v>
      </c>
      <c r="F3014" s="42" t="s">
        <v>8998</v>
      </c>
      <c r="G3014" s="38">
        <v>392205</v>
      </c>
      <c r="H3014" s="40" t="s">
        <v>9728</v>
      </c>
      <c r="I3014" s="40" t="s">
        <v>9729</v>
      </c>
      <c r="J3014" s="45" t="str">
        <f t="shared" si="47"/>
        <v/>
      </c>
    </row>
    <row r="3015" spans="1:10" x14ac:dyDescent="0.25">
      <c r="A3015" s="43">
        <v>45014</v>
      </c>
      <c r="B3015" s="40" t="s">
        <v>14349</v>
      </c>
      <c r="C3015" s="40" t="s">
        <v>8992</v>
      </c>
      <c r="D3015" s="40" t="s">
        <v>14350</v>
      </c>
      <c r="E3015" s="38">
        <v>926540</v>
      </c>
      <c r="F3015" s="42" t="s">
        <v>8998</v>
      </c>
      <c r="G3015" s="38">
        <v>92654</v>
      </c>
      <c r="H3015" s="40" t="s">
        <v>9631</v>
      </c>
      <c r="I3015" s="40" t="s">
        <v>9632</v>
      </c>
      <c r="J3015" s="45" t="str">
        <f t="shared" si="47"/>
        <v/>
      </c>
    </row>
    <row r="3016" spans="1:10" x14ac:dyDescent="0.25">
      <c r="A3016" s="43">
        <v>45014</v>
      </c>
      <c r="B3016" s="40" t="s">
        <v>14351</v>
      </c>
      <c r="C3016" s="40" t="s">
        <v>8992</v>
      </c>
      <c r="D3016" s="40" t="s">
        <v>14352</v>
      </c>
      <c r="E3016" s="38">
        <v>1190660</v>
      </c>
      <c r="F3016" s="42" t="s">
        <v>8998</v>
      </c>
      <c r="G3016" s="38">
        <v>119066</v>
      </c>
      <c r="H3016" s="40" t="s">
        <v>9635</v>
      </c>
      <c r="I3016" s="40" t="s">
        <v>9636</v>
      </c>
      <c r="J3016" s="45" t="str">
        <f t="shared" si="47"/>
        <v/>
      </c>
    </row>
    <row r="3017" spans="1:10" x14ac:dyDescent="0.25">
      <c r="A3017" s="43">
        <v>45014</v>
      </c>
      <c r="B3017" s="40" t="s">
        <v>14353</v>
      </c>
      <c r="C3017" s="40" t="s">
        <v>8992</v>
      </c>
      <c r="D3017" s="40" t="s">
        <v>14354</v>
      </c>
      <c r="E3017" s="38">
        <v>1983650</v>
      </c>
      <c r="F3017" s="42" t="s">
        <v>8998</v>
      </c>
      <c r="G3017" s="38">
        <v>198365</v>
      </c>
      <c r="H3017" s="40" t="s">
        <v>9625</v>
      </c>
      <c r="I3017" s="40" t="s">
        <v>9626</v>
      </c>
      <c r="J3017" s="45" t="str">
        <f t="shared" si="47"/>
        <v/>
      </c>
    </row>
    <row r="3018" spans="1:10" x14ac:dyDescent="0.25">
      <c r="A3018" s="43">
        <v>45014</v>
      </c>
      <c r="B3018" s="40" t="s">
        <v>14355</v>
      </c>
      <c r="C3018" s="40" t="s">
        <v>8992</v>
      </c>
      <c r="D3018" s="40" t="s">
        <v>14356</v>
      </c>
      <c r="E3018" s="38">
        <v>1110580</v>
      </c>
      <c r="F3018" s="42" t="s">
        <v>8998</v>
      </c>
      <c r="G3018" s="38">
        <v>111058</v>
      </c>
      <c r="H3018" s="40" t="s">
        <v>9619</v>
      </c>
      <c r="I3018" s="40" t="s">
        <v>9620</v>
      </c>
      <c r="J3018" s="45" t="str">
        <f t="shared" si="47"/>
        <v/>
      </c>
    </row>
    <row r="3019" spans="1:10" x14ac:dyDescent="0.25">
      <c r="A3019" s="43">
        <v>45015</v>
      </c>
      <c r="B3019" s="40" t="s">
        <v>9788</v>
      </c>
      <c r="C3019" s="40" t="s">
        <v>12775</v>
      </c>
      <c r="D3019" s="40" t="s">
        <v>14357</v>
      </c>
      <c r="E3019" s="38">
        <v>-422156</v>
      </c>
      <c r="F3019" s="42" t="s">
        <v>8998</v>
      </c>
      <c r="G3019" s="38">
        <v>-42216</v>
      </c>
      <c r="H3019" s="40" t="s">
        <v>9030</v>
      </c>
      <c r="I3019" s="40" t="s">
        <v>9031</v>
      </c>
      <c r="J3019" s="45" t="str">
        <f t="shared" si="47"/>
        <v>ht</v>
      </c>
    </row>
    <row r="3020" spans="1:10" x14ac:dyDescent="0.25">
      <c r="A3020" s="43">
        <v>45015</v>
      </c>
      <c r="B3020" s="40" t="s">
        <v>9888</v>
      </c>
      <c r="C3020" s="40" t="s">
        <v>11256</v>
      </c>
      <c r="D3020" s="40" t="s">
        <v>14358</v>
      </c>
      <c r="E3020" s="38">
        <v>-518706</v>
      </c>
      <c r="F3020" s="42" t="s">
        <v>8998</v>
      </c>
      <c r="G3020" s="38">
        <v>-51874</v>
      </c>
      <c r="H3020" s="40" t="s">
        <v>9289</v>
      </c>
      <c r="I3020" s="40" t="s">
        <v>9290</v>
      </c>
      <c r="J3020" s="45" t="str">
        <f t="shared" si="47"/>
        <v>ht</v>
      </c>
    </row>
    <row r="3021" spans="1:10" x14ac:dyDescent="0.25">
      <c r="A3021" s="43">
        <v>45015</v>
      </c>
      <c r="B3021" s="40" t="s">
        <v>9892</v>
      </c>
      <c r="C3021" s="40" t="s">
        <v>11256</v>
      </c>
      <c r="D3021" s="40" t="s">
        <v>14359</v>
      </c>
      <c r="E3021" s="38">
        <v>-110250</v>
      </c>
      <c r="F3021" s="42" t="s">
        <v>8998</v>
      </c>
      <c r="G3021" s="38">
        <v>-11025</v>
      </c>
      <c r="H3021" s="40" t="s">
        <v>9289</v>
      </c>
      <c r="I3021" s="40" t="s">
        <v>9290</v>
      </c>
      <c r="J3021" s="45" t="str">
        <f t="shared" si="47"/>
        <v>ht</v>
      </c>
    </row>
    <row r="3022" spans="1:10" x14ac:dyDescent="0.25">
      <c r="A3022" s="43">
        <v>45015</v>
      </c>
      <c r="B3022" s="40" t="s">
        <v>10635</v>
      </c>
      <c r="C3022" s="40" t="s">
        <v>10562</v>
      </c>
      <c r="D3022" s="40" t="s">
        <v>14360</v>
      </c>
      <c r="E3022" s="38">
        <v>-117399</v>
      </c>
      <c r="F3022" s="42" t="s">
        <v>8998</v>
      </c>
      <c r="G3022" s="38">
        <v>-11740</v>
      </c>
      <c r="H3022" s="40" t="s">
        <v>9284</v>
      </c>
      <c r="I3022" s="40" t="s">
        <v>9285</v>
      </c>
      <c r="J3022" s="45" t="str">
        <f t="shared" si="47"/>
        <v>ht</v>
      </c>
    </row>
    <row r="3023" spans="1:10" x14ac:dyDescent="0.25">
      <c r="A3023" s="43">
        <v>45015</v>
      </c>
      <c r="B3023" s="40" t="s">
        <v>13097</v>
      </c>
      <c r="C3023" s="40" t="s">
        <v>9443</v>
      </c>
      <c r="D3023" s="40" t="s">
        <v>14361</v>
      </c>
      <c r="E3023" s="38">
        <v>-198126</v>
      </c>
      <c r="F3023" s="42" t="s">
        <v>8998</v>
      </c>
      <c r="G3023" s="38">
        <v>-19813</v>
      </c>
      <c r="H3023" s="40" t="s">
        <v>9001</v>
      </c>
      <c r="I3023" s="40" t="s">
        <v>9002</v>
      </c>
      <c r="J3023" s="45" t="str">
        <f t="shared" si="47"/>
        <v>ht</v>
      </c>
    </row>
    <row r="3024" spans="1:10" x14ac:dyDescent="0.25">
      <c r="A3024" s="43">
        <v>45015</v>
      </c>
      <c r="B3024" s="40" t="s">
        <v>13098</v>
      </c>
      <c r="C3024" s="40" t="s">
        <v>9443</v>
      </c>
      <c r="D3024" s="40" t="s">
        <v>14362</v>
      </c>
      <c r="E3024" s="38">
        <v>-176400</v>
      </c>
      <c r="F3024" s="42" t="s">
        <v>8998</v>
      </c>
      <c r="G3024" s="38">
        <v>-17640</v>
      </c>
      <c r="H3024" s="40" t="s">
        <v>9001</v>
      </c>
      <c r="I3024" s="40" t="s">
        <v>9002</v>
      </c>
      <c r="J3024" s="45" t="str">
        <f t="shared" si="47"/>
        <v>ht</v>
      </c>
    </row>
    <row r="3025" spans="1:10" x14ac:dyDescent="0.25">
      <c r="A3025" s="43">
        <v>45015</v>
      </c>
      <c r="B3025" s="40" t="s">
        <v>13099</v>
      </c>
      <c r="C3025" s="40" t="s">
        <v>9443</v>
      </c>
      <c r="D3025" s="40" t="s">
        <v>14363</v>
      </c>
      <c r="E3025" s="38">
        <v>-548318</v>
      </c>
      <c r="F3025" s="42" t="s">
        <v>8998</v>
      </c>
      <c r="G3025" s="38">
        <v>-54832</v>
      </c>
      <c r="H3025" s="40" t="s">
        <v>9001</v>
      </c>
      <c r="I3025" s="40" t="s">
        <v>9002</v>
      </c>
      <c r="J3025" s="45" t="str">
        <f t="shared" si="47"/>
        <v>ht</v>
      </c>
    </row>
    <row r="3026" spans="1:10" x14ac:dyDescent="0.25">
      <c r="A3026" s="43">
        <v>45015</v>
      </c>
      <c r="B3026" s="40" t="s">
        <v>13100</v>
      </c>
      <c r="C3026" s="40" t="s">
        <v>9443</v>
      </c>
      <c r="D3026" s="40" t="s">
        <v>14364</v>
      </c>
      <c r="E3026" s="38">
        <v>-297366</v>
      </c>
      <c r="F3026" s="42" t="s">
        <v>8998</v>
      </c>
      <c r="G3026" s="38">
        <v>-29737</v>
      </c>
      <c r="H3026" s="40" t="s">
        <v>9001</v>
      </c>
      <c r="I3026" s="40" t="s">
        <v>9002</v>
      </c>
      <c r="J3026" s="45" t="str">
        <f t="shared" si="47"/>
        <v>ht</v>
      </c>
    </row>
    <row r="3027" spans="1:10" x14ac:dyDescent="0.25">
      <c r="A3027" s="43">
        <v>45015</v>
      </c>
      <c r="B3027" s="40" t="s">
        <v>13101</v>
      </c>
      <c r="C3027" s="40" t="s">
        <v>9443</v>
      </c>
      <c r="D3027" s="40" t="s">
        <v>14365</v>
      </c>
      <c r="E3027" s="38">
        <v>-460248</v>
      </c>
      <c r="F3027" s="42" t="s">
        <v>8998</v>
      </c>
      <c r="G3027" s="38">
        <v>-46025</v>
      </c>
      <c r="H3027" s="40" t="s">
        <v>9001</v>
      </c>
      <c r="I3027" s="40" t="s">
        <v>9002</v>
      </c>
      <c r="J3027" s="45" t="str">
        <f t="shared" si="47"/>
        <v>ht</v>
      </c>
    </row>
    <row r="3028" spans="1:10" x14ac:dyDescent="0.25">
      <c r="A3028" s="43">
        <v>45015</v>
      </c>
      <c r="B3028" s="40" t="s">
        <v>14366</v>
      </c>
      <c r="C3028" s="40" t="s">
        <v>8992</v>
      </c>
      <c r="D3028" s="40" t="s">
        <v>14367</v>
      </c>
      <c r="E3028" s="38">
        <v>865200</v>
      </c>
      <c r="F3028" s="42" t="s">
        <v>8998</v>
      </c>
      <c r="G3028" s="38">
        <v>86520</v>
      </c>
      <c r="H3028" s="40" t="s">
        <v>9755</v>
      </c>
      <c r="I3028" s="40" t="s">
        <v>9756</v>
      </c>
      <c r="J3028" s="45" t="str">
        <f t="shared" si="47"/>
        <v/>
      </c>
    </row>
    <row r="3029" spans="1:10" x14ac:dyDescent="0.25">
      <c r="A3029" s="43">
        <v>45015</v>
      </c>
      <c r="B3029" s="40" t="s">
        <v>12695</v>
      </c>
      <c r="C3029" s="40" t="s">
        <v>8992</v>
      </c>
      <c r="D3029" s="40" t="s">
        <v>14368</v>
      </c>
      <c r="E3029" s="38">
        <v>3550800</v>
      </c>
      <c r="F3029" s="42" t="s">
        <v>8998</v>
      </c>
      <c r="G3029" s="38">
        <v>355080</v>
      </c>
      <c r="H3029" s="40" t="s">
        <v>9755</v>
      </c>
      <c r="I3029" s="40" t="s">
        <v>9756</v>
      </c>
      <c r="J3029" s="45" t="str">
        <f t="shared" si="47"/>
        <v/>
      </c>
    </row>
    <row r="3030" spans="1:10" x14ac:dyDescent="0.25">
      <c r="A3030" s="43">
        <v>45015</v>
      </c>
      <c r="B3030" s="40" t="s">
        <v>14369</v>
      </c>
      <c r="C3030" s="40" t="s">
        <v>8992</v>
      </c>
      <c r="D3030" s="40" t="s">
        <v>14370</v>
      </c>
      <c r="E3030" s="38">
        <v>882000</v>
      </c>
      <c r="F3030" s="42" t="s">
        <v>8998</v>
      </c>
      <c r="G3030" s="38">
        <v>88200</v>
      </c>
      <c r="H3030" s="40" t="s">
        <v>9558</v>
      </c>
      <c r="I3030" s="40" t="s">
        <v>9559</v>
      </c>
      <c r="J3030" s="45" t="str">
        <f t="shared" si="47"/>
        <v/>
      </c>
    </row>
    <row r="3031" spans="1:10" x14ac:dyDescent="0.25">
      <c r="A3031" s="43">
        <v>45015</v>
      </c>
      <c r="B3031" s="40" t="s">
        <v>14371</v>
      </c>
      <c r="C3031" s="40" t="s">
        <v>8992</v>
      </c>
      <c r="D3031" s="40" t="s">
        <v>14372</v>
      </c>
      <c r="E3031" s="38">
        <v>1730400</v>
      </c>
      <c r="F3031" s="42" t="s">
        <v>8998</v>
      </c>
      <c r="G3031" s="38">
        <v>173040</v>
      </c>
      <c r="H3031" s="40" t="s">
        <v>9558</v>
      </c>
      <c r="I3031" s="40" t="s">
        <v>9559</v>
      </c>
      <c r="J3031" s="45" t="str">
        <f t="shared" si="47"/>
        <v/>
      </c>
    </row>
    <row r="3032" spans="1:10" x14ac:dyDescent="0.25">
      <c r="A3032" s="43">
        <v>45015</v>
      </c>
      <c r="B3032" s="40" t="s">
        <v>12696</v>
      </c>
      <c r="C3032" s="40" t="s">
        <v>8992</v>
      </c>
      <c r="D3032" s="40" t="s">
        <v>14373</v>
      </c>
      <c r="E3032" s="38">
        <v>1764000</v>
      </c>
      <c r="F3032" s="42" t="s">
        <v>8998</v>
      </c>
      <c r="G3032" s="38">
        <v>176400</v>
      </c>
      <c r="H3032" s="40" t="s">
        <v>9498</v>
      </c>
      <c r="I3032" s="40" t="s">
        <v>9499</v>
      </c>
      <c r="J3032" s="45" t="str">
        <f t="shared" si="47"/>
        <v/>
      </c>
    </row>
    <row r="3033" spans="1:10" x14ac:dyDescent="0.25">
      <c r="A3033" s="43">
        <v>45015</v>
      </c>
      <c r="B3033" s="40" t="s">
        <v>14374</v>
      </c>
      <c r="C3033" s="40" t="s">
        <v>8992</v>
      </c>
      <c r="D3033" s="40" t="s">
        <v>10069</v>
      </c>
      <c r="E3033" s="38">
        <v>1730400</v>
      </c>
      <c r="F3033" s="42" t="s">
        <v>8998</v>
      </c>
      <c r="G3033" s="38">
        <v>173040</v>
      </c>
      <c r="H3033" s="40" t="s">
        <v>9001</v>
      </c>
      <c r="I3033" s="40" t="s">
        <v>9002</v>
      </c>
      <c r="J3033" s="45" t="str">
        <f t="shared" si="47"/>
        <v/>
      </c>
    </row>
    <row r="3034" spans="1:10" x14ac:dyDescent="0.25">
      <c r="A3034" s="43">
        <v>45015</v>
      </c>
      <c r="B3034" s="40" t="s">
        <v>12697</v>
      </c>
      <c r="C3034" s="40" t="s">
        <v>8992</v>
      </c>
      <c r="D3034" s="40" t="s">
        <v>10072</v>
      </c>
      <c r="E3034" s="38">
        <v>912488</v>
      </c>
      <c r="F3034" s="42" t="s">
        <v>8998</v>
      </c>
      <c r="G3034" s="38">
        <v>91249</v>
      </c>
      <c r="H3034" s="40" t="s">
        <v>9001</v>
      </c>
      <c r="I3034" s="40" t="s">
        <v>9002</v>
      </c>
      <c r="J3034" s="45" t="str">
        <f t="shared" si="47"/>
        <v/>
      </c>
    </row>
    <row r="3035" spans="1:10" x14ac:dyDescent="0.25">
      <c r="A3035" s="43">
        <v>45015</v>
      </c>
      <c r="B3035" s="40" t="s">
        <v>14375</v>
      </c>
      <c r="C3035" s="40" t="s">
        <v>8992</v>
      </c>
      <c r="D3035" s="40" t="s">
        <v>10081</v>
      </c>
      <c r="E3035" s="38">
        <v>435600</v>
      </c>
      <c r="F3035" s="42" t="s">
        <v>8998</v>
      </c>
      <c r="G3035" s="38">
        <v>43560</v>
      </c>
      <c r="H3035" s="40" t="s">
        <v>9001</v>
      </c>
      <c r="I3035" s="40" t="s">
        <v>9002</v>
      </c>
      <c r="J3035" s="45" t="str">
        <f t="shared" si="47"/>
        <v/>
      </c>
    </row>
    <row r="3036" spans="1:10" x14ac:dyDescent="0.25">
      <c r="A3036" s="43">
        <v>45015</v>
      </c>
      <c r="B3036" s="40" t="s">
        <v>14376</v>
      </c>
      <c r="C3036" s="40" t="s">
        <v>8992</v>
      </c>
      <c r="D3036" s="40" t="s">
        <v>10085</v>
      </c>
      <c r="E3036" s="38">
        <v>776217</v>
      </c>
      <c r="F3036" s="42" t="s">
        <v>8998</v>
      </c>
      <c r="G3036" s="38">
        <v>77622</v>
      </c>
      <c r="H3036" s="40" t="s">
        <v>9001</v>
      </c>
      <c r="I3036" s="40" t="s">
        <v>9002</v>
      </c>
      <c r="J3036" s="45" t="str">
        <f t="shared" si="47"/>
        <v/>
      </c>
    </row>
    <row r="3037" spans="1:10" x14ac:dyDescent="0.25">
      <c r="A3037" s="43">
        <v>45015</v>
      </c>
      <c r="B3037" s="40" t="s">
        <v>14377</v>
      </c>
      <c r="C3037" s="40" t="s">
        <v>8992</v>
      </c>
      <c r="D3037" s="40" t="s">
        <v>10069</v>
      </c>
      <c r="E3037" s="38">
        <v>666348</v>
      </c>
      <c r="F3037" s="42" t="s">
        <v>8998</v>
      </c>
      <c r="G3037" s="38">
        <v>66635</v>
      </c>
      <c r="H3037" s="40" t="s">
        <v>9001</v>
      </c>
      <c r="I3037" s="40" t="s">
        <v>9002</v>
      </c>
      <c r="J3037" s="45" t="str">
        <f t="shared" si="47"/>
        <v/>
      </c>
    </row>
    <row r="3038" spans="1:10" x14ac:dyDescent="0.25">
      <c r="A3038" s="43">
        <v>45015</v>
      </c>
      <c r="B3038" s="40" t="s">
        <v>14378</v>
      </c>
      <c r="C3038" s="40" t="s">
        <v>8992</v>
      </c>
      <c r="D3038" s="40" t="s">
        <v>14379</v>
      </c>
      <c r="E3038" s="38">
        <v>910040</v>
      </c>
      <c r="F3038" s="42" t="s">
        <v>8998</v>
      </c>
      <c r="G3038" s="38">
        <v>91004</v>
      </c>
      <c r="H3038" s="40" t="s">
        <v>9725</v>
      </c>
      <c r="I3038" s="40" t="s">
        <v>9726</v>
      </c>
      <c r="J3038" s="45" t="str">
        <f t="shared" si="47"/>
        <v/>
      </c>
    </row>
    <row r="3039" spans="1:10" x14ac:dyDescent="0.25">
      <c r="A3039" s="43">
        <v>45015</v>
      </c>
      <c r="B3039" s="40" t="s">
        <v>14380</v>
      </c>
      <c r="C3039" s="40" t="s">
        <v>8992</v>
      </c>
      <c r="D3039" s="40" t="s">
        <v>14381</v>
      </c>
      <c r="E3039" s="38">
        <v>553467</v>
      </c>
      <c r="F3039" s="42" t="s">
        <v>8998</v>
      </c>
      <c r="G3039" s="38">
        <v>55347</v>
      </c>
      <c r="H3039" s="40" t="s">
        <v>9725</v>
      </c>
      <c r="I3039" s="40" t="s">
        <v>9726</v>
      </c>
      <c r="J3039" s="45" t="str">
        <f t="shared" si="47"/>
        <v/>
      </c>
    </row>
    <row r="3040" spans="1:10" x14ac:dyDescent="0.25">
      <c r="A3040" s="43">
        <v>45015</v>
      </c>
      <c r="B3040" s="40" t="s">
        <v>14382</v>
      </c>
      <c r="C3040" s="40" t="s">
        <v>8992</v>
      </c>
      <c r="D3040" s="40" t="s">
        <v>14383</v>
      </c>
      <c r="E3040" s="38">
        <v>1281290</v>
      </c>
      <c r="F3040" s="42" t="s">
        <v>8998</v>
      </c>
      <c r="G3040" s="38">
        <v>128129</v>
      </c>
      <c r="H3040" s="40" t="s">
        <v>9725</v>
      </c>
      <c r="I3040" s="40" t="s">
        <v>9726</v>
      </c>
      <c r="J3040" s="45" t="str">
        <f t="shared" si="47"/>
        <v/>
      </c>
    </row>
    <row r="3041" spans="1:10" x14ac:dyDescent="0.25">
      <c r="A3041" s="43">
        <v>45015</v>
      </c>
      <c r="B3041" s="40" t="s">
        <v>14384</v>
      </c>
      <c r="C3041" s="40" t="s">
        <v>8992</v>
      </c>
      <c r="D3041" s="40" t="s">
        <v>10228</v>
      </c>
      <c r="E3041" s="38">
        <v>339360</v>
      </c>
      <c r="F3041" s="42" t="s">
        <v>8998</v>
      </c>
      <c r="G3041" s="38">
        <v>33936</v>
      </c>
      <c r="H3041" s="40" t="s">
        <v>9001</v>
      </c>
      <c r="I3041" s="40" t="s">
        <v>9002</v>
      </c>
      <c r="J3041" s="45" t="str">
        <f t="shared" si="47"/>
        <v/>
      </c>
    </row>
    <row r="3042" spans="1:10" x14ac:dyDescent="0.25">
      <c r="A3042" s="43">
        <v>45015</v>
      </c>
      <c r="B3042" s="40" t="s">
        <v>14385</v>
      </c>
      <c r="C3042" s="40" t="s">
        <v>8992</v>
      </c>
      <c r="D3042" s="40" t="s">
        <v>10222</v>
      </c>
      <c r="E3042" s="38">
        <v>339360</v>
      </c>
      <c r="F3042" s="42" t="s">
        <v>8998</v>
      </c>
      <c r="G3042" s="38">
        <v>33936</v>
      </c>
      <c r="H3042" s="40" t="s">
        <v>9001</v>
      </c>
      <c r="I3042" s="40" t="s">
        <v>9002</v>
      </c>
      <c r="J3042" s="45" t="str">
        <f t="shared" si="47"/>
        <v/>
      </c>
    </row>
    <row r="3043" spans="1:10" x14ac:dyDescent="0.25">
      <c r="A3043" s="43">
        <v>45015</v>
      </c>
      <c r="B3043" s="40" t="s">
        <v>14386</v>
      </c>
      <c r="C3043" s="40" t="s">
        <v>8992</v>
      </c>
      <c r="D3043" s="40" t="s">
        <v>14387</v>
      </c>
      <c r="E3043" s="38">
        <v>1361490</v>
      </c>
      <c r="F3043" s="42" t="s">
        <v>8998</v>
      </c>
      <c r="G3043" s="38">
        <v>136149</v>
      </c>
      <c r="H3043" s="40" t="s">
        <v>9197</v>
      </c>
      <c r="I3043" s="40" t="s">
        <v>9198</v>
      </c>
      <c r="J3043" s="45" t="str">
        <f t="shared" si="47"/>
        <v/>
      </c>
    </row>
    <row r="3044" spans="1:10" x14ac:dyDescent="0.25">
      <c r="A3044" s="43">
        <v>45015</v>
      </c>
      <c r="B3044" s="40" t="s">
        <v>14388</v>
      </c>
      <c r="C3044" s="40" t="s">
        <v>8992</v>
      </c>
      <c r="D3044" s="40" t="s">
        <v>12759</v>
      </c>
      <c r="E3044" s="38">
        <v>1400658</v>
      </c>
      <c r="F3044" s="42" t="s">
        <v>8998</v>
      </c>
      <c r="G3044" s="38">
        <v>140066</v>
      </c>
      <c r="H3044" s="40" t="s">
        <v>9406</v>
      </c>
      <c r="I3044" s="40" t="s">
        <v>9407</v>
      </c>
      <c r="J3044" s="45" t="str">
        <f t="shared" si="47"/>
        <v/>
      </c>
    </row>
    <row r="3045" spans="1:10" x14ac:dyDescent="0.25">
      <c r="A3045" s="43">
        <v>45015</v>
      </c>
      <c r="B3045" s="40" t="s">
        <v>14389</v>
      </c>
      <c r="C3045" s="40" t="s">
        <v>8992</v>
      </c>
      <c r="D3045" s="40" t="s">
        <v>9363</v>
      </c>
      <c r="E3045" s="38">
        <v>1657627</v>
      </c>
      <c r="F3045" s="42" t="s">
        <v>8998</v>
      </c>
      <c r="G3045" s="38">
        <v>165763</v>
      </c>
      <c r="H3045" s="40" t="s">
        <v>9001</v>
      </c>
      <c r="I3045" s="40" t="s">
        <v>9002</v>
      </c>
      <c r="J3045" s="45" t="str">
        <f t="shared" si="47"/>
        <v/>
      </c>
    </row>
    <row r="3046" spans="1:10" x14ac:dyDescent="0.25">
      <c r="A3046" s="43">
        <v>45015</v>
      </c>
      <c r="B3046" s="40" t="s">
        <v>14390</v>
      </c>
      <c r="C3046" s="40" t="s">
        <v>8992</v>
      </c>
      <c r="D3046" s="40" t="s">
        <v>9203</v>
      </c>
      <c r="E3046" s="38">
        <v>706470</v>
      </c>
      <c r="F3046" s="42" t="s">
        <v>8998</v>
      </c>
      <c r="G3046" s="38">
        <v>70647</v>
      </c>
      <c r="H3046" s="40" t="s">
        <v>9001</v>
      </c>
      <c r="I3046" s="40" t="s">
        <v>9002</v>
      </c>
      <c r="J3046" s="45" t="str">
        <f t="shared" si="47"/>
        <v/>
      </c>
    </row>
    <row r="3047" spans="1:10" x14ac:dyDescent="0.25">
      <c r="A3047" s="43">
        <v>45015</v>
      </c>
      <c r="B3047" s="40" t="s">
        <v>14391</v>
      </c>
      <c r="C3047" s="40" t="s">
        <v>8992</v>
      </c>
      <c r="D3047" s="40" t="s">
        <v>11603</v>
      </c>
      <c r="E3047" s="38">
        <v>1222125</v>
      </c>
      <c r="F3047" s="42" t="s">
        <v>8998</v>
      </c>
      <c r="G3047" s="38">
        <v>122213</v>
      </c>
      <c r="H3047" s="40" t="s">
        <v>9001</v>
      </c>
      <c r="I3047" s="40" t="s">
        <v>9002</v>
      </c>
      <c r="J3047" s="45" t="str">
        <f t="shared" si="47"/>
        <v/>
      </c>
    </row>
    <row r="3048" spans="1:10" x14ac:dyDescent="0.25">
      <c r="A3048" s="43">
        <v>45015</v>
      </c>
      <c r="B3048" s="40" t="s">
        <v>14392</v>
      </c>
      <c r="C3048" s="40" t="s">
        <v>8992</v>
      </c>
      <c r="D3048" s="40" t="s">
        <v>9201</v>
      </c>
      <c r="E3048" s="38">
        <v>1206244</v>
      </c>
      <c r="F3048" s="42" t="s">
        <v>8998</v>
      </c>
      <c r="G3048" s="38">
        <v>120624</v>
      </c>
      <c r="H3048" s="40" t="s">
        <v>9001</v>
      </c>
      <c r="I3048" s="40" t="s">
        <v>9002</v>
      </c>
      <c r="J3048" s="45" t="str">
        <f t="shared" si="47"/>
        <v/>
      </c>
    </row>
    <row r="3049" spans="1:10" x14ac:dyDescent="0.25">
      <c r="A3049" s="43">
        <v>45015</v>
      </c>
      <c r="B3049" s="40" t="s">
        <v>14393</v>
      </c>
      <c r="C3049" s="40" t="s">
        <v>8992</v>
      </c>
      <c r="D3049" s="40" t="s">
        <v>9374</v>
      </c>
      <c r="E3049" s="38">
        <v>555290</v>
      </c>
      <c r="F3049" s="42" t="s">
        <v>8998</v>
      </c>
      <c r="G3049" s="38">
        <v>55529</v>
      </c>
      <c r="H3049" s="40" t="s">
        <v>9001</v>
      </c>
      <c r="I3049" s="40" t="s">
        <v>9002</v>
      </c>
      <c r="J3049" s="45" t="str">
        <f t="shared" si="47"/>
        <v/>
      </c>
    </row>
    <row r="3050" spans="1:10" x14ac:dyDescent="0.25">
      <c r="A3050" s="43">
        <v>45015</v>
      </c>
      <c r="B3050" s="40" t="s">
        <v>14394</v>
      </c>
      <c r="C3050" s="40" t="s">
        <v>8992</v>
      </c>
      <c r="D3050" s="40" t="s">
        <v>10365</v>
      </c>
      <c r="E3050" s="38">
        <v>1134604</v>
      </c>
      <c r="F3050" s="42" t="s">
        <v>8998</v>
      </c>
      <c r="G3050" s="38">
        <v>113460</v>
      </c>
      <c r="H3050" s="40" t="s">
        <v>9001</v>
      </c>
      <c r="I3050" s="40" t="s">
        <v>9002</v>
      </c>
      <c r="J3050" s="45" t="str">
        <f t="shared" si="47"/>
        <v/>
      </c>
    </row>
    <row r="3051" spans="1:10" x14ac:dyDescent="0.25">
      <c r="A3051" s="43">
        <v>45015</v>
      </c>
      <c r="B3051" s="40" t="s">
        <v>14395</v>
      </c>
      <c r="C3051" s="40" t="s">
        <v>8992</v>
      </c>
      <c r="D3051" s="40" t="s">
        <v>10363</v>
      </c>
      <c r="E3051" s="38">
        <v>2902835</v>
      </c>
      <c r="F3051" s="42" t="s">
        <v>8998</v>
      </c>
      <c r="G3051" s="38">
        <v>290284</v>
      </c>
      <c r="H3051" s="40" t="s">
        <v>9001</v>
      </c>
      <c r="I3051" s="40" t="s">
        <v>9002</v>
      </c>
      <c r="J3051" s="45" t="str">
        <f t="shared" si="47"/>
        <v/>
      </c>
    </row>
    <row r="3052" spans="1:10" x14ac:dyDescent="0.25">
      <c r="A3052" s="43">
        <v>45015</v>
      </c>
      <c r="B3052" s="40" t="s">
        <v>14396</v>
      </c>
      <c r="C3052" s="40" t="s">
        <v>8992</v>
      </c>
      <c r="D3052" s="40" t="s">
        <v>14397</v>
      </c>
      <c r="E3052" s="38">
        <v>2073065</v>
      </c>
      <c r="F3052" s="42" t="s">
        <v>8998</v>
      </c>
      <c r="G3052" s="38">
        <v>207307</v>
      </c>
      <c r="H3052" s="40" t="s">
        <v>9206</v>
      </c>
      <c r="I3052" s="40" t="s">
        <v>9207</v>
      </c>
      <c r="J3052" s="45" t="str">
        <f t="shared" si="47"/>
        <v/>
      </c>
    </row>
    <row r="3053" spans="1:10" x14ac:dyDescent="0.25">
      <c r="A3053" s="43">
        <v>45015</v>
      </c>
      <c r="B3053" s="40" t="s">
        <v>14398</v>
      </c>
      <c r="C3053" s="40" t="s">
        <v>8992</v>
      </c>
      <c r="D3053" s="40" t="s">
        <v>9858</v>
      </c>
      <c r="E3053" s="38">
        <v>828401</v>
      </c>
      <c r="F3053" s="42" t="s">
        <v>8998</v>
      </c>
      <c r="G3053" s="38">
        <v>82840</v>
      </c>
      <c r="H3053" s="40" t="s">
        <v>9001</v>
      </c>
      <c r="I3053" s="40" t="s">
        <v>9002</v>
      </c>
      <c r="J3053" s="45" t="str">
        <f t="shared" si="47"/>
        <v/>
      </c>
    </row>
    <row r="3054" spans="1:10" x14ac:dyDescent="0.25">
      <c r="A3054" s="43">
        <v>45015</v>
      </c>
      <c r="B3054" s="40" t="s">
        <v>14399</v>
      </c>
      <c r="C3054" s="40" t="s">
        <v>8992</v>
      </c>
      <c r="D3054" s="40" t="s">
        <v>14400</v>
      </c>
      <c r="E3054" s="38">
        <v>3313510</v>
      </c>
      <c r="F3054" s="42" t="s">
        <v>8998</v>
      </c>
      <c r="G3054" s="38">
        <v>331351</v>
      </c>
      <c r="H3054" s="40" t="s">
        <v>9820</v>
      </c>
      <c r="I3054" s="40" t="s">
        <v>9821</v>
      </c>
      <c r="J3054" s="45" t="str">
        <f t="shared" si="47"/>
        <v/>
      </c>
    </row>
    <row r="3055" spans="1:10" x14ac:dyDescent="0.25">
      <c r="A3055" s="43">
        <v>45015</v>
      </c>
      <c r="B3055" s="40" t="s">
        <v>14401</v>
      </c>
      <c r="C3055" s="40" t="s">
        <v>8992</v>
      </c>
      <c r="D3055" s="40" t="s">
        <v>14402</v>
      </c>
      <c r="E3055" s="38">
        <v>424200</v>
      </c>
      <c r="F3055" s="42" t="s">
        <v>8998</v>
      </c>
      <c r="G3055" s="38">
        <v>42420</v>
      </c>
      <c r="H3055" s="40" t="s">
        <v>9820</v>
      </c>
      <c r="I3055" s="40" t="s">
        <v>9821</v>
      </c>
      <c r="J3055" s="45" t="str">
        <f t="shared" si="47"/>
        <v/>
      </c>
    </row>
    <row r="3056" spans="1:10" x14ac:dyDescent="0.25">
      <c r="A3056" s="43">
        <v>45016</v>
      </c>
      <c r="B3056" s="40" t="s">
        <v>9964</v>
      </c>
      <c r="C3056" s="40" t="s">
        <v>9441</v>
      </c>
      <c r="D3056" s="40" t="s">
        <v>14403</v>
      </c>
      <c r="E3056" s="38">
        <v>-150546</v>
      </c>
      <c r="F3056" s="42" t="s">
        <v>8998</v>
      </c>
      <c r="G3056" s="38">
        <v>-15055</v>
      </c>
      <c r="H3056" s="40" t="s">
        <v>9034</v>
      </c>
      <c r="I3056" s="40" t="s">
        <v>9035</v>
      </c>
      <c r="J3056" s="45" t="str">
        <f t="shared" si="47"/>
        <v>ht</v>
      </c>
    </row>
    <row r="3057" spans="1:10" x14ac:dyDescent="0.25">
      <c r="A3057" s="43">
        <v>45016</v>
      </c>
      <c r="B3057" s="40" t="s">
        <v>13122</v>
      </c>
      <c r="C3057" s="40" t="s">
        <v>9443</v>
      </c>
      <c r="D3057" s="40" t="s">
        <v>14404</v>
      </c>
      <c r="E3057" s="38">
        <v>-404782</v>
      </c>
      <c r="F3057" s="42" t="s">
        <v>8998</v>
      </c>
      <c r="G3057" s="38">
        <v>-40478</v>
      </c>
      <c r="H3057" s="40" t="s">
        <v>9001</v>
      </c>
      <c r="I3057" s="40" t="s">
        <v>9002</v>
      </c>
      <c r="J3057" s="45" t="str">
        <f t="shared" si="47"/>
        <v>ht</v>
      </c>
    </row>
    <row r="3058" spans="1:10" x14ac:dyDescent="0.25">
      <c r="A3058" s="43">
        <v>45016</v>
      </c>
      <c r="B3058" s="40" t="s">
        <v>11112</v>
      </c>
      <c r="C3058" s="40" t="s">
        <v>9443</v>
      </c>
      <c r="D3058" s="40" t="s">
        <v>14405</v>
      </c>
      <c r="E3058" s="38">
        <v>-88200</v>
      </c>
      <c r="F3058" s="42" t="s">
        <v>8998</v>
      </c>
      <c r="G3058" s="38">
        <v>-8820</v>
      </c>
      <c r="H3058" s="40" t="s">
        <v>9001</v>
      </c>
      <c r="I3058" s="40" t="s">
        <v>9002</v>
      </c>
      <c r="J3058" s="45" t="str">
        <f t="shared" si="47"/>
        <v>ht</v>
      </c>
    </row>
    <row r="3059" spans="1:10" x14ac:dyDescent="0.25">
      <c r="A3059" s="43">
        <v>45016</v>
      </c>
      <c r="B3059" s="40" t="s">
        <v>13123</v>
      </c>
      <c r="C3059" s="40" t="s">
        <v>9443</v>
      </c>
      <c r="D3059" s="40" t="s">
        <v>14406</v>
      </c>
      <c r="E3059" s="38">
        <v>-273746</v>
      </c>
      <c r="F3059" s="42" t="s">
        <v>8998</v>
      </c>
      <c r="G3059" s="38">
        <v>-27375</v>
      </c>
      <c r="H3059" s="40" t="s">
        <v>9001</v>
      </c>
      <c r="I3059" s="40" t="s">
        <v>9002</v>
      </c>
      <c r="J3059" s="45" t="str">
        <f t="shared" si="47"/>
        <v>ht</v>
      </c>
    </row>
    <row r="3060" spans="1:10" x14ac:dyDescent="0.25">
      <c r="A3060" s="43">
        <v>45016</v>
      </c>
      <c r="B3060" s="40" t="s">
        <v>13124</v>
      </c>
      <c r="C3060" s="40" t="s">
        <v>9443</v>
      </c>
      <c r="D3060" s="40" t="s">
        <v>14407</v>
      </c>
      <c r="E3060" s="38">
        <v>-332005</v>
      </c>
      <c r="F3060" s="42" t="s">
        <v>8998</v>
      </c>
      <c r="G3060" s="38">
        <v>-33201</v>
      </c>
      <c r="H3060" s="40" t="s">
        <v>9001</v>
      </c>
      <c r="I3060" s="40" t="s">
        <v>9002</v>
      </c>
      <c r="J3060" s="45" t="str">
        <f t="shared" si="47"/>
        <v>ht</v>
      </c>
    </row>
    <row r="3061" spans="1:10" x14ac:dyDescent="0.25">
      <c r="A3061" s="43">
        <v>45016</v>
      </c>
      <c r="B3061" s="40" t="s">
        <v>13125</v>
      </c>
      <c r="C3061" s="40" t="s">
        <v>9443</v>
      </c>
      <c r="D3061" s="40" t="s">
        <v>14408</v>
      </c>
      <c r="E3061" s="38">
        <v>-483720</v>
      </c>
      <c r="F3061" s="42" t="s">
        <v>8998</v>
      </c>
      <c r="G3061" s="38">
        <v>-48372</v>
      </c>
      <c r="H3061" s="40" t="s">
        <v>9001</v>
      </c>
      <c r="I3061" s="40" t="s">
        <v>9002</v>
      </c>
      <c r="J3061" s="45" t="str">
        <f t="shared" si="47"/>
        <v>ht</v>
      </c>
    </row>
    <row r="3062" spans="1:10" x14ac:dyDescent="0.25">
      <c r="A3062" s="43">
        <v>45016</v>
      </c>
      <c r="B3062" s="40" t="s">
        <v>13126</v>
      </c>
      <c r="C3062" s="40" t="s">
        <v>9443</v>
      </c>
      <c r="D3062" s="40" t="s">
        <v>14409</v>
      </c>
      <c r="E3062" s="38">
        <v>-509040</v>
      </c>
      <c r="F3062" s="42" t="s">
        <v>8998</v>
      </c>
      <c r="G3062" s="38">
        <v>-50904</v>
      </c>
      <c r="H3062" s="40" t="s">
        <v>9001</v>
      </c>
      <c r="I3062" s="40" t="s">
        <v>9002</v>
      </c>
      <c r="J3062" s="45" t="str">
        <f t="shared" si="47"/>
        <v>ht</v>
      </c>
    </row>
    <row r="3063" spans="1:10" x14ac:dyDescent="0.25">
      <c r="A3063" s="43">
        <v>45016</v>
      </c>
      <c r="B3063" s="40" t="s">
        <v>14410</v>
      </c>
      <c r="C3063" s="40" t="s">
        <v>8992</v>
      </c>
      <c r="D3063" s="40" t="s">
        <v>13794</v>
      </c>
      <c r="E3063" s="38">
        <v>555290</v>
      </c>
      <c r="F3063" s="42" t="s">
        <v>8998</v>
      </c>
      <c r="G3063" s="38">
        <v>55529</v>
      </c>
      <c r="H3063" s="40" t="s">
        <v>9001</v>
      </c>
      <c r="I3063" s="40" t="s">
        <v>9002</v>
      </c>
      <c r="J3063" s="45" t="str">
        <f t="shared" si="47"/>
        <v/>
      </c>
    </row>
    <row r="3064" spans="1:10" x14ac:dyDescent="0.25">
      <c r="A3064" s="43">
        <v>45016</v>
      </c>
      <c r="B3064" s="40" t="s">
        <v>14411</v>
      </c>
      <c r="C3064" s="40" t="s">
        <v>8992</v>
      </c>
      <c r="D3064" s="40" t="s">
        <v>10511</v>
      </c>
      <c r="E3064" s="38">
        <v>352800</v>
      </c>
      <c r="F3064" s="42" t="s">
        <v>8998</v>
      </c>
      <c r="G3064" s="38">
        <v>35280</v>
      </c>
      <c r="H3064" s="40" t="s">
        <v>9284</v>
      </c>
      <c r="I3064" s="40" t="s">
        <v>9285</v>
      </c>
      <c r="J3064" s="45" t="str">
        <f t="shared" si="47"/>
        <v/>
      </c>
    </row>
    <row r="3065" spans="1:10" x14ac:dyDescent="0.25">
      <c r="A3065" s="43">
        <v>45016</v>
      </c>
      <c r="B3065" s="40" t="s">
        <v>14412</v>
      </c>
      <c r="C3065" s="40" t="s">
        <v>8992</v>
      </c>
      <c r="D3065" s="40" t="s">
        <v>9380</v>
      </c>
      <c r="E3065" s="38">
        <v>1065363</v>
      </c>
      <c r="F3065" s="42" t="s">
        <v>8998</v>
      </c>
      <c r="G3065" s="38">
        <v>106536</v>
      </c>
      <c r="H3065" s="40" t="s">
        <v>9001</v>
      </c>
      <c r="I3065" s="40" t="s">
        <v>9002</v>
      </c>
      <c r="J3065" s="45" t="str">
        <f t="shared" si="47"/>
        <v/>
      </c>
    </row>
    <row r="3066" spans="1:10" x14ac:dyDescent="0.25">
      <c r="A3066" s="43">
        <v>45016</v>
      </c>
      <c r="B3066" s="40" t="s">
        <v>14413</v>
      </c>
      <c r="C3066" s="40" t="s">
        <v>8992</v>
      </c>
      <c r="D3066" s="40" t="s">
        <v>14414</v>
      </c>
      <c r="E3066" s="38">
        <v>2610930</v>
      </c>
      <c r="F3066" s="42" t="s">
        <v>8998</v>
      </c>
      <c r="G3066" s="38">
        <v>261093</v>
      </c>
      <c r="H3066" s="40" t="s">
        <v>10776</v>
      </c>
      <c r="I3066" s="40" t="s">
        <v>10777</v>
      </c>
      <c r="J3066" s="45" t="str">
        <f t="shared" si="47"/>
        <v/>
      </c>
    </row>
    <row r="3067" spans="1:10" x14ac:dyDescent="0.25">
      <c r="A3067" s="43">
        <v>45016</v>
      </c>
      <c r="B3067" s="40" t="s">
        <v>14415</v>
      </c>
      <c r="C3067" s="40" t="s">
        <v>8992</v>
      </c>
      <c r="D3067" s="40" t="s">
        <v>9996</v>
      </c>
      <c r="E3067" s="38">
        <v>678162</v>
      </c>
      <c r="F3067" s="42" t="s">
        <v>8998</v>
      </c>
      <c r="G3067" s="38">
        <v>67816</v>
      </c>
      <c r="H3067" s="40" t="s">
        <v>9001</v>
      </c>
      <c r="I3067" s="40" t="s">
        <v>9002</v>
      </c>
      <c r="J3067" s="45" t="str">
        <f t="shared" si="47"/>
        <v/>
      </c>
    </row>
    <row r="3068" spans="1:10" x14ac:dyDescent="0.25">
      <c r="A3068" s="43">
        <v>45016</v>
      </c>
      <c r="B3068" s="40" t="s">
        <v>14416</v>
      </c>
      <c r="C3068" s="40" t="s">
        <v>8992</v>
      </c>
      <c r="D3068" s="40" t="s">
        <v>10013</v>
      </c>
      <c r="E3068" s="38">
        <v>496650</v>
      </c>
      <c r="F3068" s="42" t="s">
        <v>8998</v>
      </c>
      <c r="G3068" s="38">
        <v>49665</v>
      </c>
      <c r="H3068" s="40" t="s">
        <v>9001</v>
      </c>
      <c r="I3068" s="40" t="s">
        <v>9002</v>
      </c>
      <c r="J3068" s="45" t="str">
        <f t="shared" si="47"/>
        <v/>
      </c>
    </row>
    <row r="3069" spans="1:10" x14ac:dyDescent="0.25">
      <c r="A3069" s="43">
        <v>45016</v>
      </c>
      <c r="B3069" s="40" t="s">
        <v>11170</v>
      </c>
      <c r="C3069" s="40" t="s">
        <v>8992</v>
      </c>
      <c r="D3069" s="40" t="s">
        <v>10236</v>
      </c>
      <c r="E3069" s="38">
        <v>704013</v>
      </c>
      <c r="F3069" s="42" t="s">
        <v>8998</v>
      </c>
      <c r="G3069" s="38">
        <v>70401</v>
      </c>
      <c r="H3069" s="40" t="s">
        <v>9001</v>
      </c>
      <c r="I3069" s="40" t="s">
        <v>9002</v>
      </c>
      <c r="J3069" s="45" t="str">
        <f t="shared" si="47"/>
        <v/>
      </c>
    </row>
    <row r="3070" spans="1:10" x14ac:dyDescent="0.25">
      <c r="A3070" s="43">
        <v>45017</v>
      </c>
      <c r="B3070" s="40" t="s">
        <v>13127</v>
      </c>
      <c r="C3070" s="40" t="s">
        <v>9443</v>
      </c>
      <c r="D3070" s="40" t="s">
        <v>14417</v>
      </c>
      <c r="E3070" s="38">
        <v>-267300</v>
      </c>
      <c r="F3070" s="42" t="s">
        <v>8998</v>
      </c>
      <c r="G3070" s="38">
        <v>-26730</v>
      </c>
      <c r="H3070" s="40" t="s">
        <v>9001</v>
      </c>
      <c r="I3070" s="40" t="s">
        <v>9002</v>
      </c>
      <c r="J3070" s="45" t="str">
        <f t="shared" si="47"/>
        <v>ht</v>
      </c>
    </row>
    <row r="3071" spans="1:10" x14ac:dyDescent="0.25">
      <c r="A3071" s="43">
        <v>45017</v>
      </c>
      <c r="B3071" s="40" t="s">
        <v>14418</v>
      </c>
      <c r="C3071" s="40" t="s">
        <v>8992</v>
      </c>
      <c r="D3071" s="40" t="s">
        <v>14419</v>
      </c>
      <c r="E3071" s="38">
        <v>1924970</v>
      </c>
      <c r="F3071" s="42" t="s">
        <v>8998</v>
      </c>
      <c r="G3071" s="38">
        <v>192497</v>
      </c>
      <c r="H3071" s="40" t="s">
        <v>9347</v>
      </c>
      <c r="I3071" s="40" t="s">
        <v>9348</v>
      </c>
      <c r="J3071" s="45" t="str">
        <f t="shared" si="47"/>
        <v/>
      </c>
    </row>
    <row r="3072" spans="1:10" x14ac:dyDescent="0.25">
      <c r="A3072" s="43">
        <v>45017</v>
      </c>
      <c r="B3072" s="40" t="s">
        <v>11171</v>
      </c>
      <c r="C3072" s="40" t="s">
        <v>8992</v>
      </c>
      <c r="D3072" s="40" t="s">
        <v>10042</v>
      </c>
      <c r="E3072" s="38">
        <v>1173355</v>
      </c>
      <c r="F3072" s="42" t="s">
        <v>8998</v>
      </c>
      <c r="G3072" s="38">
        <v>117336</v>
      </c>
      <c r="H3072" s="40" t="s">
        <v>9001</v>
      </c>
      <c r="I3072" s="40" t="s">
        <v>9002</v>
      </c>
      <c r="J3072" s="45" t="str">
        <f t="shared" si="47"/>
        <v/>
      </c>
    </row>
    <row r="3073" spans="1:10" x14ac:dyDescent="0.25">
      <c r="A3073" s="43">
        <v>45017</v>
      </c>
      <c r="B3073" s="40" t="s">
        <v>14420</v>
      </c>
      <c r="C3073" s="40" t="s">
        <v>8992</v>
      </c>
      <c r="D3073" s="40" t="s">
        <v>9969</v>
      </c>
      <c r="E3073" s="38">
        <v>555290</v>
      </c>
      <c r="F3073" s="42" t="s">
        <v>8998</v>
      </c>
      <c r="G3073" s="38">
        <v>55529</v>
      </c>
      <c r="H3073" s="40" t="s">
        <v>9001</v>
      </c>
      <c r="I3073" s="40" t="s">
        <v>9002</v>
      </c>
      <c r="J3073" s="45" t="str">
        <f t="shared" si="47"/>
        <v/>
      </c>
    </row>
    <row r="3074" spans="1:10" x14ac:dyDescent="0.25">
      <c r="A3074" s="43">
        <v>45017</v>
      </c>
      <c r="B3074" s="40" t="s">
        <v>14421</v>
      </c>
      <c r="C3074" s="40" t="s">
        <v>8992</v>
      </c>
      <c r="D3074" s="40" t="s">
        <v>10048</v>
      </c>
      <c r="E3074" s="38">
        <v>333174</v>
      </c>
      <c r="F3074" s="42" t="s">
        <v>8998</v>
      </c>
      <c r="G3074" s="38">
        <v>33317</v>
      </c>
      <c r="H3074" s="40" t="s">
        <v>9001</v>
      </c>
      <c r="I3074" s="40" t="s">
        <v>9002</v>
      </c>
      <c r="J3074" s="45" t="str">
        <f t="shared" si="47"/>
        <v/>
      </c>
    </row>
    <row r="3075" spans="1:10" x14ac:dyDescent="0.25">
      <c r="A3075" s="43">
        <v>45017</v>
      </c>
      <c r="B3075" s="40" t="s">
        <v>14422</v>
      </c>
      <c r="C3075" s="40" t="s">
        <v>8992</v>
      </c>
      <c r="D3075" s="40" t="s">
        <v>9125</v>
      </c>
      <c r="E3075" s="38">
        <v>666348</v>
      </c>
      <c r="F3075" s="42" t="s">
        <v>8998</v>
      </c>
      <c r="G3075" s="38">
        <v>66635</v>
      </c>
      <c r="H3075" s="40" t="s">
        <v>9001</v>
      </c>
      <c r="I3075" s="40" t="s">
        <v>9002</v>
      </c>
      <c r="J3075" s="45" t="str">
        <f t="shared" si="47"/>
        <v/>
      </c>
    </row>
    <row r="3076" spans="1:10" x14ac:dyDescent="0.25">
      <c r="A3076" s="43">
        <v>45017</v>
      </c>
      <c r="B3076" s="40" t="s">
        <v>14423</v>
      </c>
      <c r="C3076" s="40" t="s">
        <v>8992</v>
      </c>
      <c r="D3076" s="40" t="s">
        <v>9253</v>
      </c>
      <c r="E3076" s="38">
        <v>367155</v>
      </c>
      <c r="F3076" s="42" t="s">
        <v>8998</v>
      </c>
      <c r="G3076" s="38">
        <v>36716</v>
      </c>
      <c r="H3076" s="40" t="s">
        <v>9001</v>
      </c>
      <c r="I3076" s="40" t="s">
        <v>9002</v>
      </c>
      <c r="J3076" s="45" t="str">
        <f t="shared" si="47"/>
        <v/>
      </c>
    </row>
    <row r="3077" spans="1:10" x14ac:dyDescent="0.25">
      <c r="A3077" s="43">
        <v>45017</v>
      </c>
      <c r="B3077" s="40" t="s">
        <v>14424</v>
      </c>
      <c r="C3077" s="40" t="s">
        <v>8992</v>
      </c>
      <c r="D3077" s="40" t="s">
        <v>9691</v>
      </c>
      <c r="E3077" s="38">
        <v>555290</v>
      </c>
      <c r="F3077" s="42" t="s">
        <v>8998</v>
      </c>
      <c r="G3077" s="38">
        <v>55529</v>
      </c>
      <c r="H3077" s="40" t="s">
        <v>9284</v>
      </c>
      <c r="I3077" s="40" t="s">
        <v>9285</v>
      </c>
      <c r="J3077" s="45" t="str">
        <f t="shared" ref="J3077:J3140" si="48">IF(E3077&lt;0,"ht","")</f>
        <v/>
      </c>
    </row>
    <row r="3078" spans="1:10" x14ac:dyDescent="0.25">
      <c r="A3078" s="43">
        <v>45017</v>
      </c>
      <c r="B3078" s="40" t="s">
        <v>11172</v>
      </c>
      <c r="C3078" s="40" t="s">
        <v>8992</v>
      </c>
      <c r="D3078" s="40" t="s">
        <v>9660</v>
      </c>
      <c r="E3078" s="38">
        <v>3025989</v>
      </c>
      <c r="F3078" s="42" t="s">
        <v>8998</v>
      </c>
      <c r="G3078" s="38">
        <v>302599</v>
      </c>
      <c r="H3078" s="40" t="s">
        <v>9284</v>
      </c>
      <c r="I3078" s="40" t="s">
        <v>9285</v>
      </c>
      <c r="J3078" s="45" t="str">
        <f t="shared" si="48"/>
        <v/>
      </c>
    </row>
    <row r="3079" spans="1:10" x14ac:dyDescent="0.25">
      <c r="A3079" s="43">
        <v>45017</v>
      </c>
      <c r="B3079" s="40" t="s">
        <v>14425</v>
      </c>
      <c r="C3079" s="40" t="s">
        <v>8992</v>
      </c>
      <c r="D3079" s="40" t="s">
        <v>9681</v>
      </c>
      <c r="E3079" s="38">
        <v>1142738</v>
      </c>
      <c r="F3079" s="42" t="s">
        <v>8998</v>
      </c>
      <c r="G3079" s="38">
        <v>114274</v>
      </c>
      <c r="H3079" s="40" t="s">
        <v>9284</v>
      </c>
      <c r="I3079" s="40" t="s">
        <v>9285</v>
      </c>
      <c r="J3079" s="45" t="str">
        <f t="shared" si="48"/>
        <v/>
      </c>
    </row>
    <row r="3080" spans="1:10" x14ac:dyDescent="0.25">
      <c r="A3080" s="43">
        <v>45017</v>
      </c>
      <c r="B3080" s="40" t="s">
        <v>14426</v>
      </c>
      <c r="C3080" s="40" t="s">
        <v>8992</v>
      </c>
      <c r="D3080" s="40" t="s">
        <v>10118</v>
      </c>
      <c r="E3080" s="38">
        <v>951239</v>
      </c>
      <c r="F3080" s="42" t="s">
        <v>8998</v>
      </c>
      <c r="G3080" s="38">
        <v>95124</v>
      </c>
      <c r="H3080" s="40" t="s">
        <v>9001</v>
      </c>
      <c r="I3080" s="40" t="s">
        <v>9002</v>
      </c>
      <c r="J3080" s="45" t="str">
        <f t="shared" si="48"/>
        <v/>
      </c>
    </row>
    <row r="3081" spans="1:10" x14ac:dyDescent="0.25">
      <c r="A3081" s="43">
        <v>45017</v>
      </c>
      <c r="B3081" s="40" t="s">
        <v>14427</v>
      </c>
      <c r="C3081" s="40" t="s">
        <v>8992</v>
      </c>
      <c r="D3081" s="40" t="s">
        <v>10116</v>
      </c>
      <c r="E3081" s="38">
        <v>1173355</v>
      </c>
      <c r="F3081" s="42" t="s">
        <v>8998</v>
      </c>
      <c r="G3081" s="38">
        <v>117336</v>
      </c>
      <c r="H3081" s="40" t="s">
        <v>9001</v>
      </c>
      <c r="I3081" s="40" t="s">
        <v>9002</v>
      </c>
      <c r="J3081" s="45" t="str">
        <f t="shared" si="48"/>
        <v/>
      </c>
    </row>
    <row r="3082" spans="1:10" x14ac:dyDescent="0.25">
      <c r="A3082" s="43">
        <v>45017</v>
      </c>
      <c r="B3082" s="40" t="s">
        <v>14428</v>
      </c>
      <c r="C3082" s="40" t="s">
        <v>8992</v>
      </c>
      <c r="D3082" s="40" t="s">
        <v>14429</v>
      </c>
      <c r="E3082" s="38">
        <v>764889</v>
      </c>
      <c r="F3082" s="42" t="s">
        <v>8998</v>
      </c>
      <c r="G3082" s="38">
        <v>76489</v>
      </c>
      <c r="H3082" s="40" t="s">
        <v>9001</v>
      </c>
      <c r="I3082" s="40" t="s">
        <v>9002</v>
      </c>
      <c r="J3082" s="45" t="str">
        <f t="shared" si="48"/>
        <v/>
      </c>
    </row>
    <row r="3083" spans="1:10" x14ac:dyDescent="0.25">
      <c r="A3083" s="43">
        <v>45017</v>
      </c>
      <c r="B3083" s="40" t="s">
        <v>11173</v>
      </c>
      <c r="C3083" s="40" t="s">
        <v>8992</v>
      </c>
      <c r="D3083" s="40" t="s">
        <v>14430</v>
      </c>
      <c r="E3083" s="38">
        <v>519120</v>
      </c>
      <c r="F3083" s="42" t="s">
        <v>8998</v>
      </c>
      <c r="G3083" s="38">
        <v>51912</v>
      </c>
      <c r="H3083" s="40" t="s">
        <v>9159</v>
      </c>
      <c r="I3083" s="40" t="s">
        <v>9160</v>
      </c>
      <c r="J3083" s="45" t="str">
        <f t="shared" si="48"/>
        <v/>
      </c>
    </row>
    <row r="3084" spans="1:10" x14ac:dyDescent="0.25">
      <c r="A3084" s="43">
        <v>45017</v>
      </c>
      <c r="B3084" s="40" t="s">
        <v>14431</v>
      </c>
      <c r="C3084" s="40" t="s">
        <v>8992</v>
      </c>
      <c r="D3084" s="40" t="s">
        <v>14432</v>
      </c>
      <c r="E3084" s="38">
        <v>1432011</v>
      </c>
      <c r="F3084" s="42" t="s">
        <v>8998</v>
      </c>
      <c r="G3084" s="38">
        <v>143201</v>
      </c>
      <c r="H3084" s="40" t="s">
        <v>9159</v>
      </c>
      <c r="I3084" s="40" t="s">
        <v>9160</v>
      </c>
      <c r="J3084" s="45" t="str">
        <f t="shared" si="48"/>
        <v/>
      </c>
    </row>
    <row r="3085" spans="1:10" x14ac:dyDescent="0.25">
      <c r="A3085" s="43">
        <v>45017</v>
      </c>
      <c r="B3085" s="40" t="s">
        <v>11174</v>
      </c>
      <c r="C3085" s="40" t="s">
        <v>8992</v>
      </c>
      <c r="D3085" s="40" t="s">
        <v>10096</v>
      </c>
      <c r="E3085" s="38">
        <v>367155</v>
      </c>
      <c r="F3085" s="42" t="s">
        <v>8998</v>
      </c>
      <c r="G3085" s="38">
        <v>36716</v>
      </c>
      <c r="H3085" s="40" t="s">
        <v>9001</v>
      </c>
      <c r="I3085" s="40" t="s">
        <v>9002</v>
      </c>
      <c r="J3085" s="45" t="str">
        <f t="shared" si="48"/>
        <v/>
      </c>
    </row>
    <row r="3086" spans="1:10" x14ac:dyDescent="0.25">
      <c r="A3086" s="43">
        <v>45017</v>
      </c>
      <c r="B3086" s="40" t="s">
        <v>14433</v>
      </c>
      <c r="C3086" s="40" t="s">
        <v>8992</v>
      </c>
      <c r="D3086" s="40" t="s">
        <v>9230</v>
      </c>
      <c r="E3086" s="38">
        <v>357198</v>
      </c>
      <c r="F3086" s="42" t="s">
        <v>8998</v>
      </c>
      <c r="G3086" s="38">
        <v>35720</v>
      </c>
      <c r="H3086" s="40" t="s">
        <v>9001</v>
      </c>
      <c r="I3086" s="40" t="s">
        <v>9002</v>
      </c>
      <c r="J3086" s="45" t="str">
        <f t="shared" si="48"/>
        <v/>
      </c>
    </row>
    <row r="3087" spans="1:10" x14ac:dyDescent="0.25">
      <c r="A3087" s="43">
        <v>45017</v>
      </c>
      <c r="B3087" s="40" t="s">
        <v>14434</v>
      </c>
      <c r="C3087" s="40" t="s">
        <v>8992</v>
      </c>
      <c r="D3087" s="40" t="s">
        <v>9200</v>
      </c>
      <c r="E3087" s="38">
        <v>595330</v>
      </c>
      <c r="F3087" s="42" t="s">
        <v>8998</v>
      </c>
      <c r="G3087" s="38">
        <v>59533</v>
      </c>
      <c r="H3087" s="40" t="s">
        <v>9001</v>
      </c>
      <c r="I3087" s="40" t="s">
        <v>9002</v>
      </c>
      <c r="J3087" s="45" t="str">
        <f t="shared" si="48"/>
        <v/>
      </c>
    </row>
    <row r="3088" spans="1:10" x14ac:dyDescent="0.25">
      <c r="A3088" s="43">
        <v>45017</v>
      </c>
      <c r="B3088" s="40" t="s">
        <v>14435</v>
      </c>
      <c r="C3088" s="40" t="s">
        <v>8992</v>
      </c>
      <c r="D3088" s="40" t="s">
        <v>11357</v>
      </c>
      <c r="E3088" s="38">
        <v>846240</v>
      </c>
      <c r="F3088" s="42" t="s">
        <v>8998</v>
      </c>
      <c r="G3088" s="38">
        <v>84624</v>
      </c>
      <c r="H3088" s="40" t="s">
        <v>9001</v>
      </c>
      <c r="I3088" s="40" t="s">
        <v>9002</v>
      </c>
      <c r="J3088" s="45" t="str">
        <f t="shared" si="48"/>
        <v/>
      </c>
    </row>
    <row r="3089" spans="1:10" x14ac:dyDescent="0.25">
      <c r="A3089" s="43">
        <v>45017</v>
      </c>
      <c r="B3089" s="40" t="s">
        <v>14436</v>
      </c>
      <c r="C3089" s="40" t="s">
        <v>8992</v>
      </c>
      <c r="D3089" s="40" t="s">
        <v>10262</v>
      </c>
      <c r="E3089" s="38">
        <v>734310</v>
      </c>
      <c r="F3089" s="42" t="s">
        <v>8998</v>
      </c>
      <c r="G3089" s="38">
        <v>73431</v>
      </c>
      <c r="H3089" s="40" t="s">
        <v>9001</v>
      </c>
      <c r="I3089" s="40" t="s">
        <v>9002</v>
      </c>
      <c r="J3089" s="45" t="str">
        <f t="shared" si="48"/>
        <v/>
      </c>
    </row>
    <row r="3090" spans="1:10" x14ac:dyDescent="0.25">
      <c r="A3090" s="43">
        <v>45017</v>
      </c>
      <c r="B3090" s="40" t="s">
        <v>14437</v>
      </c>
      <c r="C3090" s="40" t="s">
        <v>8992</v>
      </c>
      <c r="D3090" s="40" t="s">
        <v>14438</v>
      </c>
      <c r="E3090" s="38">
        <v>2182995</v>
      </c>
      <c r="F3090" s="42" t="s">
        <v>8998</v>
      </c>
      <c r="G3090" s="38">
        <v>218300</v>
      </c>
      <c r="H3090" s="40" t="s">
        <v>9116</v>
      </c>
      <c r="I3090" s="40" t="s">
        <v>9117</v>
      </c>
      <c r="J3090" s="45" t="str">
        <f t="shared" si="48"/>
        <v/>
      </c>
    </row>
    <row r="3091" spans="1:10" x14ac:dyDescent="0.25">
      <c r="A3091" s="43">
        <v>45017</v>
      </c>
      <c r="B3091" s="40" t="s">
        <v>12747</v>
      </c>
      <c r="C3091" s="40" t="s">
        <v>8992</v>
      </c>
      <c r="D3091" s="40" t="s">
        <v>14439</v>
      </c>
      <c r="E3091" s="38">
        <v>2301240</v>
      </c>
      <c r="F3091" s="42" t="s">
        <v>8998</v>
      </c>
      <c r="G3091" s="38">
        <v>230124</v>
      </c>
      <c r="H3091" s="40" t="s">
        <v>10324</v>
      </c>
      <c r="I3091" s="40" t="s">
        <v>10325</v>
      </c>
      <c r="J3091" s="45" t="str">
        <f t="shared" si="48"/>
        <v/>
      </c>
    </row>
    <row r="3092" spans="1:10" x14ac:dyDescent="0.25">
      <c r="A3092" s="43">
        <v>45017</v>
      </c>
      <c r="B3092" s="40" t="s">
        <v>14440</v>
      </c>
      <c r="C3092" s="40" t="s">
        <v>8992</v>
      </c>
      <c r="D3092" s="40" t="s">
        <v>14441</v>
      </c>
      <c r="E3092" s="38">
        <v>1924970</v>
      </c>
      <c r="F3092" s="42" t="s">
        <v>8998</v>
      </c>
      <c r="G3092" s="38">
        <v>192497</v>
      </c>
      <c r="H3092" s="40" t="s">
        <v>9635</v>
      </c>
      <c r="I3092" s="40" t="s">
        <v>9636</v>
      </c>
      <c r="J3092" s="45" t="str">
        <f t="shared" si="48"/>
        <v/>
      </c>
    </row>
    <row r="3093" spans="1:10" x14ac:dyDescent="0.25">
      <c r="A3093" s="43">
        <v>45017</v>
      </c>
      <c r="B3093" s="40" t="s">
        <v>11175</v>
      </c>
      <c r="C3093" s="40" t="s">
        <v>8992</v>
      </c>
      <c r="D3093" s="40" t="s">
        <v>14442</v>
      </c>
      <c r="E3093" s="38">
        <v>1730400</v>
      </c>
      <c r="F3093" s="42" t="s">
        <v>8998</v>
      </c>
      <c r="G3093" s="38">
        <v>173040</v>
      </c>
      <c r="H3093" s="40" t="s">
        <v>10329</v>
      </c>
      <c r="I3093" s="40" t="s">
        <v>10330</v>
      </c>
      <c r="J3093" s="45" t="str">
        <f t="shared" si="48"/>
        <v/>
      </c>
    </row>
    <row r="3094" spans="1:10" x14ac:dyDescent="0.25">
      <c r="A3094" s="43">
        <v>45017</v>
      </c>
      <c r="B3094" s="40" t="s">
        <v>14443</v>
      </c>
      <c r="C3094" s="40" t="s">
        <v>8992</v>
      </c>
      <c r="D3094" s="40" t="s">
        <v>14444</v>
      </c>
      <c r="E3094" s="38">
        <v>848400</v>
      </c>
      <c r="F3094" s="42" t="s">
        <v>8998</v>
      </c>
      <c r="G3094" s="38">
        <v>84840</v>
      </c>
      <c r="H3094" s="40" t="s">
        <v>10625</v>
      </c>
      <c r="I3094" s="40" t="s">
        <v>10626</v>
      </c>
      <c r="J3094" s="45" t="str">
        <f t="shared" si="48"/>
        <v/>
      </c>
    </row>
    <row r="3095" spans="1:10" x14ac:dyDescent="0.25">
      <c r="A3095" s="43">
        <v>45019</v>
      </c>
      <c r="B3095" s="40" t="s">
        <v>9545</v>
      </c>
      <c r="C3095" s="40" t="s">
        <v>10492</v>
      </c>
      <c r="D3095" s="40" t="s">
        <v>14445</v>
      </c>
      <c r="E3095" s="38">
        <v>-855683</v>
      </c>
      <c r="F3095" s="42" t="s">
        <v>8998</v>
      </c>
      <c r="G3095" s="38">
        <v>-85568</v>
      </c>
      <c r="H3095" s="40" t="s">
        <v>9159</v>
      </c>
      <c r="I3095" s="40" t="s">
        <v>9160</v>
      </c>
      <c r="J3095" s="45" t="str">
        <f t="shared" si="48"/>
        <v>ht</v>
      </c>
    </row>
    <row r="3096" spans="1:10" x14ac:dyDescent="0.25">
      <c r="A3096" s="43">
        <v>45019</v>
      </c>
      <c r="B3096" s="40" t="s">
        <v>9553</v>
      </c>
      <c r="C3096" s="40" t="s">
        <v>10492</v>
      </c>
      <c r="D3096" s="40" t="s">
        <v>14446</v>
      </c>
      <c r="E3096" s="38">
        <v>-935119</v>
      </c>
      <c r="F3096" s="42" t="s">
        <v>8998</v>
      </c>
      <c r="G3096" s="38">
        <v>-93512</v>
      </c>
      <c r="H3096" s="40" t="s">
        <v>9159</v>
      </c>
      <c r="I3096" s="40" t="s">
        <v>9160</v>
      </c>
      <c r="J3096" s="45" t="str">
        <f t="shared" si="48"/>
        <v>ht</v>
      </c>
    </row>
    <row r="3097" spans="1:10" x14ac:dyDescent="0.25">
      <c r="A3097" s="43">
        <v>45019</v>
      </c>
      <c r="B3097" s="40" t="s">
        <v>11005</v>
      </c>
      <c r="C3097" s="40" t="s">
        <v>14447</v>
      </c>
      <c r="D3097" s="40" t="s">
        <v>14448</v>
      </c>
      <c r="E3097" s="38">
        <v>-538072</v>
      </c>
      <c r="F3097" s="42" t="s">
        <v>8998</v>
      </c>
      <c r="G3097" s="38">
        <v>-53807</v>
      </c>
      <c r="H3097" s="40" t="s">
        <v>10394</v>
      </c>
      <c r="I3097" s="40" t="s">
        <v>10395</v>
      </c>
      <c r="J3097" s="45" t="str">
        <f t="shared" si="48"/>
        <v>ht</v>
      </c>
    </row>
    <row r="3098" spans="1:10" x14ac:dyDescent="0.25">
      <c r="A3098" s="43">
        <v>45019</v>
      </c>
      <c r="B3098" s="40" t="s">
        <v>9937</v>
      </c>
      <c r="C3098" s="40" t="s">
        <v>11110</v>
      </c>
      <c r="D3098" s="40" t="s">
        <v>14449</v>
      </c>
      <c r="E3098" s="38">
        <v>-765347</v>
      </c>
      <c r="F3098" s="42" t="s">
        <v>8998</v>
      </c>
      <c r="G3098" s="38">
        <v>-76535</v>
      </c>
      <c r="H3098" s="40" t="s">
        <v>9766</v>
      </c>
      <c r="I3098" s="40" t="s">
        <v>9767</v>
      </c>
      <c r="J3098" s="45" t="str">
        <f t="shared" si="48"/>
        <v>ht</v>
      </c>
    </row>
    <row r="3099" spans="1:10" x14ac:dyDescent="0.25">
      <c r="A3099" s="43">
        <v>45019</v>
      </c>
      <c r="B3099" s="40" t="s">
        <v>9938</v>
      </c>
      <c r="C3099" s="40" t="s">
        <v>11110</v>
      </c>
      <c r="D3099" s="40" t="s">
        <v>14450</v>
      </c>
      <c r="E3099" s="38">
        <v>-93288</v>
      </c>
      <c r="F3099" s="42" t="s">
        <v>8998</v>
      </c>
      <c r="G3099" s="38">
        <v>-9329</v>
      </c>
      <c r="H3099" s="40" t="s">
        <v>9766</v>
      </c>
      <c r="I3099" s="40" t="s">
        <v>9767</v>
      </c>
      <c r="J3099" s="45" t="str">
        <f t="shared" si="48"/>
        <v>ht</v>
      </c>
    </row>
    <row r="3100" spans="1:10" x14ac:dyDescent="0.25">
      <c r="A3100" s="43">
        <v>45019</v>
      </c>
      <c r="B3100" s="40" t="s">
        <v>12642</v>
      </c>
      <c r="C3100" s="40" t="s">
        <v>9443</v>
      </c>
      <c r="D3100" s="40" t="s">
        <v>14451</v>
      </c>
      <c r="E3100" s="38">
        <v>-357198</v>
      </c>
      <c r="F3100" s="42" t="s">
        <v>8998</v>
      </c>
      <c r="G3100" s="38">
        <v>-35720</v>
      </c>
      <c r="H3100" s="40" t="s">
        <v>9001</v>
      </c>
      <c r="I3100" s="40" t="s">
        <v>9002</v>
      </c>
      <c r="J3100" s="45" t="str">
        <f t="shared" si="48"/>
        <v>ht</v>
      </c>
    </row>
    <row r="3101" spans="1:10" x14ac:dyDescent="0.25">
      <c r="A3101" s="43">
        <v>45019</v>
      </c>
      <c r="B3101" s="40" t="s">
        <v>11113</v>
      </c>
      <c r="C3101" s="40" t="s">
        <v>9443</v>
      </c>
      <c r="D3101" s="40" t="s">
        <v>14452</v>
      </c>
      <c r="E3101" s="38">
        <v>-1326422</v>
      </c>
      <c r="F3101" s="42" t="s">
        <v>8998</v>
      </c>
      <c r="G3101" s="38">
        <v>-132642</v>
      </c>
      <c r="H3101" s="40" t="s">
        <v>9001</v>
      </c>
      <c r="I3101" s="40" t="s">
        <v>9002</v>
      </c>
      <c r="J3101" s="45" t="str">
        <f t="shared" si="48"/>
        <v>ht</v>
      </c>
    </row>
    <row r="3102" spans="1:10" x14ac:dyDescent="0.25">
      <c r="A3102" s="43">
        <v>45019</v>
      </c>
      <c r="B3102" s="40" t="s">
        <v>13128</v>
      </c>
      <c r="C3102" s="40" t="s">
        <v>9443</v>
      </c>
      <c r="D3102" s="40" t="s">
        <v>14453</v>
      </c>
      <c r="E3102" s="38">
        <v>-658968</v>
      </c>
      <c r="F3102" s="42" t="s">
        <v>8998</v>
      </c>
      <c r="G3102" s="38">
        <v>-65897</v>
      </c>
      <c r="H3102" s="40" t="s">
        <v>9001</v>
      </c>
      <c r="I3102" s="40" t="s">
        <v>9002</v>
      </c>
      <c r="J3102" s="45" t="str">
        <f t="shared" si="48"/>
        <v>ht</v>
      </c>
    </row>
    <row r="3103" spans="1:10" x14ac:dyDescent="0.25">
      <c r="A3103" s="43">
        <v>45019</v>
      </c>
      <c r="B3103" s="40" t="s">
        <v>11733</v>
      </c>
      <c r="C3103" s="40" t="s">
        <v>9443</v>
      </c>
      <c r="D3103" s="40" t="s">
        <v>14454</v>
      </c>
      <c r="E3103" s="38">
        <v>-1031532</v>
      </c>
      <c r="F3103" s="42" t="s">
        <v>8998</v>
      </c>
      <c r="G3103" s="38">
        <v>-103153</v>
      </c>
      <c r="H3103" s="40" t="s">
        <v>9001</v>
      </c>
      <c r="I3103" s="40" t="s">
        <v>9002</v>
      </c>
      <c r="J3103" s="45" t="str">
        <f t="shared" si="48"/>
        <v>ht</v>
      </c>
    </row>
    <row r="3104" spans="1:10" x14ac:dyDescent="0.25">
      <c r="A3104" s="43">
        <v>45019</v>
      </c>
      <c r="B3104" s="40" t="s">
        <v>11821</v>
      </c>
      <c r="C3104" s="40" t="s">
        <v>9443</v>
      </c>
      <c r="D3104" s="40" t="s">
        <v>14455</v>
      </c>
      <c r="E3104" s="38">
        <v>-1501012</v>
      </c>
      <c r="F3104" s="42" t="s">
        <v>8998</v>
      </c>
      <c r="G3104" s="38">
        <v>-150101</v>
      </c>
      <c r="H3104" s="40" t="s">
        <v>9001</v>
      </c>
      <c r="I3104" s="40" t="s">
        <v>9002</v>
      </c>
      <c r="J3104" s="45" t="str">
        <f t="shared" si="48"/>
        <v>ht</v>
      </c>
    </row>
    <row r="3105" spans="1:10" x14ac:dyDescent="0.25">
      <c r="A3105" s="43">
        <v>45019</v>
      </c>
      <c r="B3105" s="40" t="s">
        <v>11822</v>
      </c>
      <c r="C3105" s="40" t="s">
        <v>9443</v>
      </c>
      <c r="D3105" s="40" t="s">
        <v>14456</v>
      </c>
      <c r="E3105" s="38">
        <v>-219450</v>
      </c>
      <c r="F3105" s="42" t="s">
        <v>8998</v>
      </c>
      <c r="G3105" s="38">
        <v>-21945</v>
      </c>
      <c r="H3105" s="40" t="s">
        <v>9001</v>
      </c>
      <c r="I3105" s="40" t="s">
        <v>9002</v>
      </c>
      <c r="J3105" s="45" t="str">
        <f t="shared" si="48"/>
        <v>ht</v>
      </c>
    </row>
    <row r="3106" spans="1:10" x14ac:dyDescent="0.25">
      <c r="A3106" s="43">
        <v>45019</v>
      </c>
      <c r="B3106" s="40" t="s">
        <v>14457</v>
      </c>
      <c r="C3106" s="40" t="s">
        <v>8992</v>
      </c>
      <c r="D3106" s="40" t="s">
        <v>9255</v>
      </c>
      <c r="E3106" s="38">
        <v>728037</v>
      </c>
      <c r="F3106" s="42" t="s">
        <v>8998</v>
      </c>
      <c r="G3106" s="38">
        <v>72804</v>
      </c>
      <c r="H3106" s="40" t="s">
        <v>9001</v>
      </c>
      <c r="I3106" s="40" t="s">
        <v>9002</v>
      </c>
      <c r="J3106" s="45" t="str">
        <f t="shared" si="48"/>
        <v/>
      </c>
    </row>
    <row r="3107" spans="1:10" x14ac:dyDescent="0.25">
      <c r="A3107" s="43">
        <v>45019</v>
      </c>
      <c r="B3107" s="40" t="s">
        <v>14458</v>
      </c>
      <c r="C3107" s="40" t="s">
        <v>8992</v>
      </c>
      <c r="D3107" s="40" t="s">
        <v>9742</v>
      </c>
      <c r="E3107" s="38">
        <v>1110580</v>
      </c>
      <c r="F3107" s="42" t="s">
        <v>8998</v>
      </c>
      <c r="G3107" s="38">
        <v>111058</v>
      </c>
      <c r="H3107" s="40" t="s">
        <v>9001</v>
      </c>
      <c r="I3107" s="40" t="s">
        <v>9002</v>
      </c>
      <c r="J3107" s="45" t="str">
        <f t="shared" si="48"/>
        <v/>
      </c>
    </row>
    <row r="3108" spans="1:10" x14ac:dyDescent="0.25">
      <c r="A3108" s="43">
        <v>45019</v>
      </c>
      <c r="B3108" s="40" t="s">
        <v>14459</v>
      </c>
      <c r="C3108" s="40" t="s">
        <v>8992</v>
      </c>
      <c r="D3108" s="40" t="s">
        <v>14460</v>
      </c>
      <c r="E3108" s="38">
        <v>865200</v>
      </c>
      <c r="F3108" s="42" t="s">
        <v>8998</v>
      </c>
      <c r="G3108" s="38">
        <v>86520</v>
      </c>
      <c r="H3108" s="40" t="s">
        <v>9398</v>
      </c>
      <c r="I3108" s="40" t="s">
        <v>9399</v>
      </c>
      <c r="J3108" s="45" t="str">
        <f t="shared" si="48"/>
        <v/>
      </c>
    </row>
    <row r="3109" spans="1:10" x14ac:dyDescent="0.25">
      <c r="A3109" s="43">
        <v>45019</v>
      </c>
      <c r="B3109" s="40" t="s">
        <v>12748</v>
      </c>
      <c r="C3109" s="40" t="s">
        <v>8992</v>
      </c>
      <c r="D3109" s="40" t="s">
        <v>14461</v>
      </c>
      <c r="E3109" s="38">
        <v>2657503</v>
      </c>
      <c r="F3109" s="42" t="s">
        <v>8998</v>
      </c>
      <c r="G3109" s="38">
        <v>265750</v>
      </c>
      <c r="H3109" s="40" t="s">
        <v>9159</v>
      </c>
      <c r="I3109" s="40" t="s">
        <v>9160</v>
      </c>
      <c r="J3109" s="45" t="str">
        <f t="shared" si="48"/>
        <v/>
      </c>
    </row>
    <row r="3110" spans="1:10" x14ac:dyDescent="0.25">
      <c r="A3110" s="43">
        <v>45019</v>
      </c>
      <c r="B3110" s="40" t="s">
        <v>12767</v>
      </c>
      <c r="C3110" s="40" t="s">
        <v>8992</v>
      </c>
      <c r="D3110" s="40" t="s">
        <v>9672</v>
      </c>
      <c r="E3110" s="38">
        <v>2794970</v>
      </c>
      <c r="F3110" s="42" t="s">
        <v>8998</v>
      </c>
      <c r="G3110" s="38">
        <v>279497</v>
      </c>
      <c r="H3110" s="40" t="s">
        <v>9284</v>
      </c>
      <c r="I3110" s="40" t="s">
        <v>9285</v>
      </c>
      <c r="J3110" s="45" t="str">
        <f t="shared" si="48"/>
        <v/>
      </c>
    </row>
    <row r="3111" spans="1:10" x14ac:dyDescent="0.25">
      <c r="A3111" s="43">
        <v>45019</v>
      </c>
      <c r="B3111" s="40" t="s">
        <v>14462</v>
      </c>
      <c r="C3111" s="40" t="s">
        <v>8992</v>
      </c>
      <c r="D3111" s="40" t="s">
        <v>9182</v>
      </c>
      <c r="E3111" s="38">
        <v>2123435</v>
      </c>
      <c r="F3111" s="42" t="s">
        <v>8998</v>
      </c>
      <c r="G3111" s="38">
        <v>212344</v>
      </c>
      <c r="H3111" s="40" t="s">
        <v>9183</v>
      </c>
      <c r="I3111" s="40" t="s">
        <v>9184</v>
      </c>
      <c r="J3111" s="45" t="str">
        <f t="shared" si="48"/>
        <v/>
      </c>
    </row>
    <row r="3112" spans="1:10" x14ac:dyDescent="0.25">
      <c r="A3112" s="43">
        <v>45019</v>
      </c>
      <c r="B3112" s="40" t="s">
        <v>14463</v>
      </c>
      <c r="C3112" s="40" t="s">
        <v>8992</v>
      </c>
      <c r="D3112" s="40" t="s">
        <v>9370</v>
      </c>
      <c r="E3112" s="38">
        <v>483720</v>
      </c>
      <c r="F3112" s="42" t="s">
        <v>8998</v>
      </c>
      <c r="G3112" s="38">
        <v>48372</v>
      </c>
      <c r="H3112" s="40" t="s">
        <v>9001</v>
      </c>
      <c r="I3112" s="40" t="s">
        <v>9002</v>
      </c>
      <c r="J3112" s="45" t="str">
        <f t="shared" si="48"/>
        <v/>
      </c>
    </row>
    <row r="3113" spans="1:10" x14ac:dyDescent="0.25">
      <c r="A3113" s="43">
        <v>45019</v>
      </c>
      <c r="B3113" s="40" t="s">
        <v>14464</v>
      </c>
      <c r="C3113" s="40" t="s">
        <v>8992</v>
      </c>
      <c r="D3113" s="40" t="s">
        <v>9376</v>
      </c>
      <c r="E3113" s="38">
        <v>340315</v>
      </c>
      <c r="F3113" s="42" t="s">
        <v>8998</v>
      </c>
      <c r="G3113" s="38">
        <v>34032</v>
      </c>
      <c r="H3113" s="40" t="s">
        <v>9001</v>
      </c>
      <c r="I3113" s="40" t="s">
        <v>9002</v>
      </c>
      <c r="J3113" s="45" t="str">
        <f t="shared" si="48"/>
        <v/>
      </c>
    </row>
    <row r="3114" spans="1:10" x14ac:dyDescent="0.25">
      <c r="A3114" s="43">
        <v>45019</v>
      </c>
      <c r="B3114" s="40" t="s">
        <v>14465</v>
      </c>
      <c r="C3114" s="40" t="s">
        <v>8992</v>
      </c>
      <c r="D3114" s="40" t="s">
        <v>10020</v>
      </c>
      <c r="E3114" s="38">
        <v>707474</v>
      </c>
      <c r="F3114" s="42" t="s">
        <v>8998</v>
      </c>
      <c r="G3114" s="38">
        <v>70747</v>
      </c>
      <c r="H3114" s="40" t="s">
        <v>9001</v>
      </c>
      <c r="I3114" s="40" t="s">
        <v>9002</v>
      </c>
      <c r="J3114" s="45" t="str">
        <f t="shared" si="48"/>
        <v/>
      </c>
    </row>
    <row r="3115" spans="1:10" x14ac:dyDescent="0.25">
      <c r="A3115" s="43">
        <v>45019</v>
      </c>
      <c r="B3115" s="40" t="s">
        <v>11176</v>
      </c>
      <c r="C3115" s="40" t="s">
        <v>8992</v>
      </c>
      <c r="D3115" s="40" t="s">
        <v>14466</v>
      </c>
      <c r="E3115" s="38">
        <v>2579200</v>
      </c>
      <c r="F3115" s="42" t="s">
        <v>8998</v>
      </c>
      <c r="G3115" s="38">
        <v>257920</v>
      </c>
      <c r="H3115" s="40" t="s">
        <v>9179</v>
      </c>
      <c r="I3115" s="40" t="s">
        <v>9180</v>
      </c>
      <c r="J3115" s="45" t="str">
        <f t="shared" si="48"/>
        <v/>
      </c>
    </row>
    <row r="3116" spans="1:10" x14ac:dyDescent="0.25">
      <c r="A3116" s="43">
        <v>45019</v>
      </c>
      <c r="B3116" s="40" t="s">
        <v>11177</v>
      </c>
      <c r="C3116" s="40" t="s">
        <v>8992</v>
      </c>
      <c r="D3116" s="40" t="s">
        <v>10646</v>
      </c>
      <c r="E3116" s="38">
        <v>333174</v>
      </c>
      <c r="F3116" s="42" t="s">
        <v>8998</v>
      </c>
      <c r="G3116" s="38">
        <v>33317</v>
      </c>
      <c r="H3116" s="40" t="s">
        <v>9001</v>
      </c>
      <c r="I3116" s="40" t="s">
        <v>9002</v>
      </c>
      <c r="J3116" s="45" t="str">
        <f t="shared" si="48"/>
        <v/>
      </c>
    </row>
    <row r="3117" spans="1:10" x14ac:dyDescent="0.25">
      <c r="A3117" s="43">
        <v>45019</v>
      </c>
      <c r="B3117" s="40" t="s">
        <v>14467</v>
      </c>
      <c r="C3117" s="40" t="s">
        <v>8992</v>
      </c>
      <c r="D3117" s="40" t="s">
        <v>10646</v>
      </c>
      <c r="E3117" s="38">
        <v>441000</v>
      </c>
      <c r="F3117" s="42" t="s">
        <v>8998</v>
      </c>
      <c r="G3117" s="38">
        <v>44100</v>
      </c>
      <c r="H3117" s="40" t="s">
        <v>9001</v>
      </c>
      <c r="I3117" s="40" t="s">
        <v>9002</v>
      </c>
      <c r="J3117" s="45" t="str">
        <f t="shared" si="48"/>
        <v/>
      </c>
    </row>
    <row r="3118" spans="1:10" x14ac:dyDescent="0.25">
      <c r="A3118" s="43">
        <v>45019</v>
      </c>
      <c r="B3118" s="40" t="s">
        <v>14468</v>
      </c>
      <c r="C3118" s="40" t="s">
        <v>8992</v>
      </c>
      <c r="D3118" s="40" t="s">
        <v>10234</v>
      </c>
      <c r="E3118" s="38">
        <v>1312532</v>
      </c>
      <c r="F3118" s="42" t="s">
        <v>8998</v>
      </c>
      <c r="G3118" s="38">
        <v>131253</v>
      </c>
      <c r="H3118" s="40" t="s">
        <v>9001</v>
      </c>
      <c r="I3118" s="40" t="s">
        <v>9002</v>
      </c>
      <c r="J3118" s="45" t="str">
        <f t="shared" si="48"/>
        <v/>
      </c>
    </row>
    <row r="3119" spans="1:10" x14ac:dyDescent="0.25">
      <c r="A3119" s="43">
        <v>45019</v>
      </c>
      <c r="B3119" s="40" t="s">
        <v>14469</v>
      </c>
      <c r="C3119" s="40" t="s">
        <v>8992</v>
      </c>
      <c r="D3119" s="40" t="s">
        <v>10230</v>
      </c>
      <c r="E3119" s="38">
        <v>340315</v>
      </c>
      <c r="F3119" s="42" t="s">
        <v>8998</v>
      </c>
      <c r="G3119" s="38">
        <v>34032</v>
      </c>
      <c r="H3119" s="40" t="s">
        <v>9001</v>
      </c>
      <c r="I3119" s="40" t="s">
        <v>9002</v>
      </c>
      <c r="J3119" s="45" t="str">
        <f t="shared" si="48"/>
        <v/>
      </c>
    </row>
    <row r="3120" spans="1:10" x14ac:dyDescent="0.25">
      <c r="A3120" s="43">
        <v>45019</v>
      </c>
      <c r="B3120" s="40" t="s">
        <v>14470</v>
      </c>
      <c r="C3120" s="40" t="s">
        <v>8992</v>
      </c>
      <c r="D3120" s="40" t="s">
        <v>14471</v>
      </c>
      <c r="E3120" s="38">
        <v>882000</v>
      </c>
      <c r="F3120" s="42" t="s">
        <v>8998</v>
      </c>
      <c r="G3120" s="38">
        <v>88200</v>
      </c>
      <c r="H3120" s="40" t="s">
        <v>9206</v>
      </c>
      <c r="I3120" s="40" t="s">
        <v>9207</v>
      </c>
      <c r="J3120" s="45" t="str">
        <f t="shared" si="48"/>
        <v/>
      </c>
    </row>
    <row r="3121" spans="1:10" x14ac:dyDescent="0.25">
      <c r="A3121" s="43">
        <v>45019</v>
      </c>
      <c r="B3121" s="40" t="s">
        <v>14472</v>
      </c>
      <c r="C3121" s="40" t="s">
        <v>8992</v>
      </c>
      <c r="D3121" s="40" t="s">
        <v>14473</v>
      </c>
      <c r="E3121" s="38">
        <v>2758000</v>
      </c>
      <c r="F3121" s="42" t="s">
        <v>8998</v>
      </c>
      <c r="G3121" s="38">
        <v>275800</v>
      </c>
      <c r="H3121" s="40" t="s">
        <v>9206</v>
      </c>
      <c r="I3121" s="40" t="s">
        <v>9207</v>
      </c>
      <c r="J3121" s="45" t="str">
        <f t="shared" si="48"/>
        <v/>
      </c>
    </row>
    <row r="3122" spans="1:10" x14ac:dyDescent="0.25">
      <c r="A3122" s="43">
        <v>45019</v>
      </c>
      <c r="B3122" s="40" t="s">
        <v>14474</v>
      </c>
      <c r="C3122" s="40" t="s">
        <v>8992</v>
      </c>
      <c r="D3122" s="40" t="s">
        <v>9654</v>
      </c>
      <c r="E3122" s="38">
        <v>509945</v>
      </c>
      <c r="F3122" s="42" t="s">
        <v>8998</v>
      </c>
      <c r="G3122" s="38">
        <v>50995</v>
      </c>
      <c r="H3122" s="40" t="s">
        <v>9284</v>
      </c>
      <c r="I3122" s="40" t="s">
        <v>9285</v>
      </c>
      <c r="J3122" s="45" t="str">
        <f t="shared" si="48"/>
        <v/>
      </c>
    </row>
    <row r="3123" spans="1:10" x14ac:dyDescent="0.25">
      <c r="A3123" s="43">
        <v>45019</v>
      </c>
      <c r="B3123" s="40" t="s">
        <v>14475</v>
      </c>
      <c r="C3123" s="40" t="s">
        <v>8992</v>
      </c>
      <c r="D3123" s="40" t="s">
        <v>14217</v>
      </c>
      <c r="E3123" s="38">
        <v>734310</v>
      </c>
      <c r="F3123" s="42" t="s">
        <v>8998</v>
      </c>
      <c r="G3123" s="38">
        <v>73431</v>
      </c>
      <c r="H3123" s="40" t="s">
        <v>9486</v>
      </c>
      <c r="I3123" s="40" t="s">
        <v>9487</v>
      </c>
      <c r="J3123" s="45" t="str">
        <f t="shared" si="48"/>
        <v/>
      </c>
    </row>
    <row r="3124" spans="1:10" x14ac:dyDescent="0.25">
      <c r="A3124" s="43">
        <v>45019</v>
      </c>
      <c r="B3124" s="40" t="s">
        <v>14476</v>
      </c>
      <c r="C3124" s="40" t="s">
        <v>8992</v>
      </c>
      <c r="D3124" s="40" t="s">
        <v>13633</v>
      </c>
      <c r="E3124" s="38">
        <v>1274658</v>
      </c>
      <c r="F3124" s="42" t="s">
        <v>8998</v>
      </c>
      <c r="G3124" s="38">
        <v>127466</v>
      </c>
      <c r="H3124" s="40" t="s">
        <v>9072</v>
      </c>
      <c r="I3124" s="40" t="s">
        <v>9073</v>
      </c>
      <c r="J3124" s="45" t="str">
        <f t="shared" si="48"/>
        <v/>
      </c>
    </row>
    <row r="3125" spans="1:10" x14ac:dyDescent="0.25">
      <c r="A3125" s="43">
        <v>45019</v>
      </c>
      <c r="B3125" s="40" t="s">
        <v>14477</v>
      </c>
      <c r="C3125" s="40" t="s">
        <v>8992</v>
      </c>
      <c r="D3125" s="40" t="s">
        <v>9662</v>
      </c>
      <c r="E3125" s="38">
        <v>926763</v>
      </c>
      <c r="F3125" s="42" t="s">
        <v>8998</v>
      </c>
      <c r="G3125" s="38">
        <v>92676</v>
      </c>
      <c r="H3125" s="40" t="s">
        <v>9284</v>
      </c>
      <c r="I3125" s="40" t="s">
        <v>9285</v>
      </c>
      <c r="J3125" s="45" t="str">
        <f t="shared" si="48"/>
        <v/>
      </c>
    </row>
    <row r="3126" spans="1:10" x14ac:dyDescent="0.25">
      <c r="A3126" s="43">
        <v>45019</v>
      </c>
      <c r="B3126" s="40" t="s">
        <v>11239</v>
      </c>
      <c r="C3126" s="40" t="s">
        <v>8992</v>
      </c>
      <c r="D3126" s="40" t="s">
        <v>9654</v>
      </c>
      <c r="E3126" s="38">
        <v>3186096</v>
      </c>
      <c r="F3126" s="42" t="s">
        <v>8998</v>
      </c>
      <c r="G3126" s="38">
        <v>318610</v>
      </c>
      <c r="H3126" s="40" t="s">
        <v>9284</v>
      </c>
      <c r="I3126" s="40" t="s">
        <v>9285</v>
      </c>
      <c r="J3126" s="45" t="str">
        <f t="shared" si="48"/>
        <v/>
      </c>
    </row>
    <row r="3127" spans="1:10" x14ac:dyDescent="0.25">
      <c r="A3127" s="43">
        <v>45019</v>
      </c>
      <c r="B3127" s="40" t="s">
        <v>14478</v>
      </c>
      <c r="C3127" s="40" t="s">
        <v>8992</v>
      </c>
      <c r="D3127" s="40" t="s">
        <v>13019</v>
      </c>
      <c r="E3127" s="38">
        <v>943968</v>
      </c>
      <c r="F3127" s="42" t="s">
        <v>8998</v>
      </c>
      <c r="G3127" s="38">
        <v>94397</v>
      </c>
      <c r="H3127" s="40" t="s">
        <v>9284</v>
      </c>
      <c r="I3127" s="40" t="s">
        <v>9285</v>
      </c>
      <c r="J3127" s="45" t="str">
        <f t="shared" si="48"/>
        <v/>
      </c>
    </row>
    <row r="3128" spans="1:10" x14ac:dyDescent="0.25">
      <c r="A3128" s="43">
        <v>45019</v>
      </c>
      <c r="B3128" s="40" t="s">
        <v>14479</v>
      </c>
      <c r="C3128" s="40" t="s">
        <v>8992</v>
      </c>
      <c r="D3128" s="40" t="s">
        <v>14480</v>
      </c>
      <c r="E3128" s="38">
        <v>441000</v>
      </c>
      <c r="F3128" s="42" t="s">
        <v>8998</v>
      </c>
      <c r="G3128" s="38">
        <v>44100</v>
      </c>
      <c r="H3128" s="40" t="s">
        <v>9034</v>
      </c>
      <c r="I3128" s="40" t="s">
        <v>9035</v>
      </c>
      <c r="J3128" s="45" t="str">
        <f t="shared" si="48"/>
        <v/>
      </c>
    </row>
    <row r="3129" spans="1:10" x14ac:dyDescent="0.25">
      <c r="A3129" s="43">
        <v>45019</v>
      </c>
      <c r="B3129" s="40" t="s">
        <v>14481</v>
      </c>
      <c r="C3129" s="40" t="s">
        <v>8992</v>
      </c>
      <c r="D3129" s="40" t="s">
        <v>9024</v>
      </c>
      <c r="E3129" s="38">
        <v>1517775</v>
      </c>
      <c r="F3129" s="42" t="s">
        <v>8998</v>
      </c>
      <c r="G3129" s="38">
        <v>151778</v>
      </c>
      <c r="H3129" s="40" t="s">
        <v>9024</v>
      </c>
      <c r="I3129" s="40" t="s">
        <v>9025</v>
      </c>
      <c r="J3129" s="45" t="str">
        <f t="shared" si="48"/>
        <v/>
      </c>
    </row>
    <row r="3130" spans="1:10" x14ac:dyDescent="0.25">
      <c r="A3130" s="43">
        <v>45019</v>
      </c>
      <c r="B3130" s="40" t="s">
        <v>14482</v>
      </c>
      <c r="C3130" s="40" t="s">
        <v>8992</v>
      </c>
      <c r="D3130" s="40" t="s">
        <v>9050</v>
      </c>
      <c r="E3130" s="38">
        <v>441000</v>
      </c>
      <c r="F3130" s="42" t="s">
        <v>8998</v>
      </c>
      <c r="G3130" s="38">
        <v>44100</v>
      </c>
      <c r="H3130" s="40" t="s">
        <v>9050</v>
      </c>
      <c r="I3130" s="40" t="s">
        <v>9051</v>
      </c>
      <c r="J3130" s="45" t="str">
        <f t="shared" si="48"/>
        <v/>
      </c>
    </row>
    <row r="3131" spans="1:10" x14ac:dyDescent="0.25">
      <c r="A3131" s="43">
        <v>45019</v>
      </c>
      <c r="B3131" s="40" t="s">
        <v>14483</v>
      </c>
      <c r="C3131" s="40" t="s">
        <v>8992</v>
      </c>
      <c r="D3131" s="40" t="s">
        <v>14480</v>
      </c>
      <c r="E3131" s="38">
        <v>1235684</v>
      </c>
      <c r="F3131" s="42" t="s">
        <v>8998</v>
      </c>
      <c r="G3131" s="38">
        <v>123568</v>
      </c>
      <c r="H3131" s="40" t="s">
        <v>9034</v>
      </c>
      <c r="I3131" s="40" t="s">
        <v>9035</v>
      </c>
      <c r="J3131" s="45" t="str">
        <f t="shared" si="48"/>
        <v/>
      </c>
    </row>
    <row r="3132" spans="1:10" x14ac:dyDescent="0.25">
      <c r="A3132" s="43">
        <v>45019</v>
      </c>
      <c r="B3132" s="40" t="s">
        <v>14484</v>
      </c>
      <c r="C3132" s="40" t="s">
        <v>8992</v>
      </c>
      <c r="D3132" s="40" t="s">
        <v>14485</v>
      </c>
      <c r="E3132" s="38">
        <v>1090830</v>
      </c>
      <c r="F3132" s="42" t="s">
        <v>8998</v>
      </c>
      <c r="G3132" s="38">
        <v>109083</v>
      </c>
      <c r="H3132" s="40" t="s">
        <v>9034</v>
      </c>
      <c r="I3132" s="40" t="s">
        <v>9035</v>
      </c>
      <c r="J3132" s="45" t="str">
        <f t="shared" si="48"/>
        <v/>
      </c>
    </row>
    <row r="3133" spans="1:10" x14ac:dyDescent="0.25">
      <c r="A3133" s="43">
        <v>45019</v>
      </c>
      <c r="B3133" s="40" t="s">
        <v>14486</v>
      </c>
      <c r="C3133" s="40" t="s">
        <v>8992</v>
      </c>
      <c r="D3133" s="40" t="s">
        <v>10844</v>
      </c>
      <c r="E3133" s="38">
        <v>1137638</v>
      </c>
      <c r="F3133" s="42" t="s">
        <v>8998</v>
      </c>
      <c r="G3133" s="38">
        <v>113764</v>
      </c>
      <c r="H3133" s="40" t="s">
        <v>10844</v>
      </c>
      <c r="I3133" s="40" t="s">
        <v>10845</v>
      </c>
      <c r="J3133" s="45" t="str">
        <f t="shared" si="48"/>
        <v/>
      </c>
    </row>
    <row r="3134" spans="1:10" x14ac:dyDescent="0.25">
      <c r="A3134" s="43">
        <v>45019</v>
      </c>
      <c r="B3134" s="40" t="s">
        <v>14487</v>
      </c>
      <c r="C3134" s="40" t="s">
        <v>8992</v>
      </c>
      <c r="D3134" s="40" t="s">
        <v>10394</v>
      </c>
      <c r="E3134" s="38">
        <v>2767335</v>
      </c>
      <c r="F3134" s="42" t="s">
        <v>8998</v>
      </c>
      <c r="G3134" s="38">
        <v>276734</v>
      </c>
      <c r="H3134" s="40" t="s">
        <v>10394</v>
      </c>
      <c r="I3134" s="40" t="s">
        <v>10395</v>
      </c>
      <c r="J3134" s="45" t="str">
        <f t="shared" si="48"/>
        <v/>
      </c>
    </row>
    <row r="3135" spans="1:10" x14ac:dyDescent="0.25">
      <c r="A3135" s="43">
        <v>45019</v>
      </c>
      <c r="B3135" s="40" t="s">
        <v>14488</v>
      </c>
      <c r="C3135" s="40" t="s">
        <v>8992</v>
      </c>
      <c r="D3135" s="40" t="s">
        <v>9030</v>
      </c>
      <c r="E3135" s="38">
        <v>865200</v>
      </c>
      <c r="F3135" s="42" t="s">
        <v>8998</v>
      </c>
      <c r="G3135" s="38">
        <v>86520</v>
      </c>
      <c r="H3135" s="40" t="s">
        <v>9030</v>
      </c>
      <c r="I3135" s="40" t="s">
        <v>9031</v>
      </c>
      <c r="J3135" s="45" t="str">
        <f t="shared" si="48"/>
        <v/>
      </c>
    </row>
    <row r="3136" spans="1:10" x14ac:dyDescent="0.25">
      <c r="A3136" s="43">
        <v>45020</v>
      </c>
      <c r="B3136" s="40" t="s">
        <v>9459</v>
      </c>
      <c r="C3136" s="40" t="s">
        <v>13410</v>
      </c>
      <c r="D3136" s="40" t="s">
        <v>14490</v>
      </c>
      <c r="E3136" s="38">
        <v>-742500</v>
      </c>
      <c r="F3136" s="42" t="s">
        <v>8998</v>
      </c>
      <c r="G3136" s="38">
        <v>-74250</v>
      </c>
      <c r="H3136" s="40" t="s">
        <v>9315</v>
      </c>
      <c r="I3136" s="40" t="s">
        <v>9316</v>
      </c>
      <c r="J3136" s="45" t="str">
        <f t="shared" si="48"/>
        <v>ht</v>
      </c>
    </row>
    <row r="3137" spans="1:10" x14ac:dyDescent="0.25">
      <c r="A3137" s="43">
        <v>45020</v>
      </c>
      <c r="B3137" s="40" t="s">
        <v>9508</v>
      </c>
      <c r="C3137" s="40" t="s">
        <v>10721</v>
      </c>
      <c r="D3137" s="40" t="s">
        <v>14491</v>
      </c>
      <c r="E3137" s="38">
        <v>-504756</v>
      </c>
      <c r="F3137" s="42" t="s">
        <v>8998</v>
      </c>
      <c r="G3137" s="38">
        <v>-50476</v>
      </c>
      <c r="H3137" s="40" t="s">
        <v>9343</v>
      </c>
      <c r="I3137" s="40" t="s">
        <v>9344</v>
      </c>
      <c r="J3137" s="45" t="str">
        <f t="shared" si="48"/>
        <v>ht</v>
      </c>
    </row>
    <row r="3138" spans="1:10" x14ac:dyDescent="0.25">
      <c r="A3138" s="43">
        <v>45020</v>
      </c>
      <c r="B3138" s="40" t="s">
        <v>14492</v>
      </c>
      <c r="C3138" s="40" t="s">
        <v>8992</v>
      </c>
      <c r="D3138" s="40" t="s">
        <v>13299</v>
      </c>
      <c r="E3138" s="38">
        <v>1844890</v>
      </c>
      <c r="F3138" s="42" t="s">
        <v>8998</v>
      </c>
      <c r="G3138" s="38">
        <v>184489</v>
      </c>
      <c r="H3138" s="40" t="s">
        <v>9183</v>
      </c>
      <c r="I3138" s="40" t="s">
        <v>9184</v>
      </c>
      <c r="J3138" s="45" t="str">
        <f t="shared" si="48"/>
        <v/>
      </c>
    </row>
    <row r="3139" spans="1:10" x14ac:dyDescent="0.25">
      <c r="A3139" s="43">
        <v>45020</v>
      </c>
      <c r="B3139" s="40" t="s">
        <v>14493</v>
      </c>
      <c r="C3139" s="40" t="s">
        <v>8992</v>
      </c>
      <c r="D3139" s="40" t="s">
        <v>13299</v>
      </c>
      <c r="E3139" s="38">
        <v>848400</v>
      </c>
      <c r="F3139" s="42" t="s">
        <v>8998</v>
      </c>
      <c r="G3139" s="38">
        <v>84840</v>
      </c>
      <c r="H3139" s="40" t="s">
        <v>9183</v>
      </c>
      <c r="I3139" s="40" t="s">
        <v>9184</v>
      </c>
      <c r="J3139" s="45" t="str">
        <f t="shared" si="48"/>
        <v/>
      </c>
    </row>
    <row r="3140" spans="1:10" x14ac:dyDescent="0.25">
      <c r="A3140" s="43">
        <v>45020</v>
      </c>
      <c r="B3140" s="40" t="s">
        <v>14494</v>
      </c>
      <c r="C3140" s="40" t="s">
        <v>8992</v>
      </c>
      <c r="D3140" s="40" t="s">
        <v>13297</v>
      </c>
      <c r="E3140" s="38">
        <v>1323000</v>
      </c>
      <c r="F3140" s="42" t="s">
        <v>8998</v>
      </c>
      <c r="G3140" s="38">
        <v>132300</v>
      </c>
      <c r="H3140" s="40" t="s">
        <v>9183</v>
      </c>
      <c r="I3140" s="40" t="s">
        <v>9184</v>
      </c>
      <c r="J3140" s="45" t="str">
        <f t="shared" si="48"/>
        <v/>
      </c>
    </row>
    <row r="3141" spans="1:10" x14ac:dyDescent="0.25">
      <c r="A3141" s="43">
        <v>45020</v>
      </c>
      <c r="B3141" s="40" t="s">
        <v>14495</v>
      </c>
      <c r="C3141" s="40" t="s">
        <v>8992</v>
      </c>
      <c r="D3141" s="40" t="s">
        <v>9159</v>
      </c>
      <c r="E3141" s="38">
        <v>1439848</v>
      </c>
      <c r="F3141" s="42" t="s">
        <v>8998</v>
      </c>
      <c r="G3141" s="38">
        <v>143985</v>
      </c>
      <c r="H3141" s="40" t="s">
        <v>9159</v>
      </c>
      <c r="I3141" s="40" t="s">
        <v>9160</v>
      </c>
      <c r="J3141" s="45" t="str">
        <f t="shared" ref="J3141:J3204" si="49">IF(E3141&lt;0,"ht","")</f>
        <v/>
      </c>
    </row>
    <row r="3142" spans="1:10" x14ac:dyDescent="0.25">
      <c r="A3142" s="43">
        <v>45020</v>
      </c>
      <c r="B3142" s="40" t="s">
        <v>14496</v>
      </c>
      <c r="C3142" s="40" t="s">
        <v>8992</v>
      </c>
      <c r="D3142" s="40" t="s">
        <v>10196</v>
      </c>
      <c r="E3142" s="38">
        <v>644960</v>
      </c>
      <c r="F3142" s="42" t="s">
        <v>8998</v>
      </c>
      <c r="G3142" s="38">
        <v>64496</v>
      </c>
      <c r="H3142" s="40" t="s">
        <v>9001</v>
      </c>
      <c r="I3142" s="40" t="s">
        <v>9002</v>
      </c>
      <c r="J3142" s="45" t="str">
        <f t="shared" si="49"/>
        <v/>
      </c>
    </row>
    <row r="3143" spans="1:10" x14ac:dyDescent="0.25">
      <c r="A3143" s="43">
        <v>45020</v>
      </c>
      <c r="B3143" s="40" t="s">
        <v>14497</v>
      </c>
      <c r="C3143" s="40" t="s">
        <v>8992</v>
      </c>
      <c r="D3143" s="40" t="s">
        <v>11400</v>
      </c>
      <c r="E3143" s="38">
        <v>1128734</v>
      </c>
      <c r="F3143" s="42" t="s">
        <v>8998</v>
      </c>
      <c r="G3143" s="38">
        <v>112873</v>
      </c>
      <c r="H3143" s="40" t="s">
        <v>9001</v>
      </c>
      <c r="I3143" s="40" t="s">
        <v>9002</v>
      </c>
      <c r="J3143" s="45" t="str">
        <f t="shared" si="49"/>
        <v/>
      </c>
    </row>
    <row r="3144" spans="1:10" x14ac:dyDescent="0.25">
      <c r="A3144" s="43">
        <v>45020</v>
      </c>
      <c r="B3144" s="40" t="s">
        <v>14498</v>
      </c>
      <c r="C3144" s="40" t="s">
        <v>8992</v>
      </c>
      <c r="D3144" s="40" t="s">
        <v>9234</v>
      </c>
      <c r="E3144" s="38">
        <v>742500</v>
      </c>
      <c r="F3144" s="42" t="s">
        <v>8998</v>
      </c>
      <c r="G3144" s="38">
        <v>74250</v>
      </c>
      <c r="H3144" s="40" t="s">
        <v>9234</v>
      </c>
      <c r="I3144" s="40" t="s">
        <v>9235</v>
      </c>
      <c r="J3144" s="45" t="str">
        <f t="shared" si="49"/>
        <v/>
      </c>
    </row>
    <row r="3145" spans="1:10" x14ac:dyDescent="0.25">
      <c r="A3145" s="43">
        <v>45020</v>
      </c>
      <c r="B3145" s="40" t="s">
        <v>14499</v>
      </c>
      <c r="C3145" s="40" t="s">
        <v>8992</v>
      </c>
      <c r="D3145" s="40" t="s">
        <v>11355</v>
      </c>
      <c r="E3145" s="38">
        <v>1110580</v>
      </c>
      <c r="F3145" s="42" t="s">
        <v>8998</v>
      </c>
      <c r="G3145" s="38">
        <v>111058</v>
      </c>
      <c r="H3145" s="40" t="s">
        <v>9406</v>
      </c>
      <c r="I3145" s="40" t="s">
        <v>9407</v>
      </c>
      <c r="J3145" s="45" t="str">
        <f t="shared" si="49"/>
        <v/>
      </c>
    </row>
    <row r="3146" spans="1:10" x14ac:dyDescent="0.25">
      <c r="A3146" s="43">
        <v>45020</v>
      </c>
      <c r="B3146" s="40" t="s">
        <v>14500</v>
      </c>
      <c r="C3146" s="40" t="s">
        <v>8992</v>
      </c>
      <c r="D3146" s="40" t="s">
        <v>14501</v>
      </c>
      <c r="E3146" s="38">
        <v>555290</v>
      </c>
      <c r="F3146" s="42" t="s">
        <v>8998</v>
      </c>
      <c r="G3146" s="38">
        <v>55529</v>
      </c>
      <c r="H3146" s="40" t="s">
        <v>9001</v>
      </c>
      <c r="I3146" s="40" t="s">
        <v>9002</v>
      </c>
      <c r="J3146" s="45" t="str">
        <f t="shared" si="49"/>
        <v/>
      </c>
    </row>
    <row r="3147" spans="1:10" x14ac:dyDescent="0.25">
      <c r="A3147" s="43">
        <v>45020</v>
      </c>
      <c r="B3147" s="40" t="s">
        <v>14502</v>
      </c>
      <c r="C3147" s="40" t="s">
        <v>8992</v>
      </c>
      <c r="D3147" s="40" t="s">
        <v>9283</v>
      </c>
      <c r="E3147" s="38">
        <v>1935536</v>
      </c>
      <c r="F3147" s="42" t="s">
        <v>8998</v>
      </c>
      <c r="G3147" s="38">
        <v>193554</v>
      </c>
      <c r="H3147" s="40" t="s">
        <v>9284</v>
      </c>
      <c r="I3147" s="40" t="s">
        <v>9285</v>
      </c>
      <c r="J3147" s="45" t="str">
        <f t="shared" si="49"/>
        <v/>
      </c>
    </row>
    <row r="3148" spans="1:10" x14ac:dyDescent="0.25">
      <c r="A3148" s="43">
        <v>45020</v>
      </c>
      <c r="B3148" s="40" t="s">
        <v>14503</v>
      </c>
      <c r="C3148" s="40" t="s">
        <v>8992</v>
      </c>
      <c r="D3148" s="40" t="s">
        <v>9685</v>
      </c>
      <c r="E3148" s="38">
        <v>1574960</v>
      </c>
      <c r="F3148" s="42" t="s">
        <v>8998</v>
      </c>
      <c r="G3148" s="38">
        <v>157496</v>
      </c>
      <c r="H3148" s="40" t="s">
        <v>9284</v>
      </c>
      <c r="I3148" s="40" t="s">
        <v>9285</v>
      </c>
      <c r="J3148" s="45" t="str">
        <f t="shared" si="49"/>
        <v/>
      </c>
    </row>
    <row r="3149" spans="1:10" x14ac:dyDescent="0.25">
      <c r="A3149" s="43">
        <v>45020</v>
      </c>
      <c r="B3149" s="40" t="s">
        <v>14504</v>
      </c>
      <c r="C3149" s="40" t="s">
        <v>8992</v>
      </c>
      <c r="D3149" s="40" t="s">
        <v>12684</v>
      </c>
      <c r="E3149" s="38">
        <v>470980</v>
      </c>
      <c r="F3149" s="42" t="s">
        <v>8998</v>
      </c>
      <c r="G3149" s="38">
        <v>47098</v>
      </c>
      <c r="H3149" s="40" t="s">
        <v>9001</v>
      </c>
      <c r="I3149" s="40" t="s">
        <v>9002</v>
      </c>
      <c r="J3149" s="45" t="str">
        <f t="shared" si="49"/>
        <v/>
      </c>
    </row>
    <row r="3150" spans="1:10" x14ac:dyDescent="0.25">
      <c r="A3150" s="43">
        <v>45020</v>
      </c>
      <c r="B3150" s="40" t="s">
        <v>14505</v>
      </c>
      <c r="C3150" s="40" t="s">
        <v>8992</v>
      </c>
      <c r="D3150" s="40" t="s">
        <v>14506</v>
      </c>
      <c r="E3150" s="38">
        <v>882000</v>
      </c>
      <c r="F3150" s="42" t="s">
        <v>8998</v>
      </c>
      <c r="G3150" s="38">
        <v>88200</v>
      </c>
      <c r="H3150" s="40" t="s">
        <v>9221</v>
      </c>
      <c r="I3150" s="40" t="s">
        <v>9222</v>
      </c>
      <c r="J3150" s="45" t="str">
        <f t="shared" si="49"/>
        <v/>
      </c>
    </row>
    <row r="3151" spans="1:10" x14ac:dyDescent="0.25">
      <c r="A3151" s="43">
        <v>45020</v>
      </c>
      <c r="B3151" s="40" t="s">
        <v>14507</v>
      </c>
      <c r="C3151" s="40" t="s">
        <v>8992</v>
      </c>
      <c r="D3151" s="40" t="s">
        <v>14508</v>
      </c>
      <c r="E3151" s="38">
        <v>1517775</v>
      </c>
      <c r="F3151" s="42" t="s">
        <v>8998</v>
      </c>
      <c r="G3151" s="38">
        <v>151778</v>
      </c>
      <c r="H3151" s="40" t="s">
        <v>9221</v>
      </c>
      <c r="I3151" s="40" t="s">
        <v>9222</v>
      </c>
      <c r="J3151" s="45" t="str">
        <f t="shared" si="49"/>
        <v/>
      </c>
    </row>
    <row r="3152" spans="1:10" x14ac:dyDescent="0.25">
      <c r="A3152" s="43">
        <v>45020</v>
      </c>
      <c r="B3152" s="40" t="s">
        <v>11240</v>
      </c>
      <c r="C3152" s="40" t="s">
        <v>8992</v>
      </c>
      <c r="D3152" s="40" t="s">
        <v>11318</v>
      </c>
      <c r="E3152" s="38">
        <v>368978</v>
      </c>
      <c r="F3152" s="42" t="s">
        <v>8998</v>
      </c>
      <c r="G3152" s="38">
        <v>36898</v>
      </c>
      <c r="H3152" s="40" t="s">
        <v>9001</v>
      </c>
      <c r="I3152" s="40" t="s">
        <v>9002</v>
      </c>
      <c r="J3152" s="45" t="str">
        <f t="shared" si="49"/>
        <v/>
      </c>
    </row>
    <row r="3153" spans="1:10" x14ac:dyDescent="0.25">
      <c r="A3153" s="43">
        <v>45020</v>
      </c>
      <c r="B3153" s="40" t="s">
        <v>14509</v>
      </c>
      <c r="C3153" s="40" t="s">
        <v>8992</v>
      </c>
      <c r="D3153" s="40" t="s">
        <v>9172</v>
      </c>
      <c r="E3153" s="38">
        <v>368978</v>
      </c>
      <c r="F3153" s="42" t="s">
        <v>8998</v>
      </c>
      <c r="G3153" s="38">
        <v>36898</v>
      </c>
      <c r="H3153" s="40" t="s">
        <v>9001</v>
      </c>
      <c r="I3153" s="40" t="s">
        <v>9002</v>
      </c>
      <c r="J3153" s="45" t="str">
        <f t="shared" si="49"/>
        <v/>
      </c>
    </row>
    <row r="3154" spans="1:10" x14ac:dyDescent="0.25">
      <c r="A3154" s="43">
        <v>45020</v>
      </c>
      <c r="B3154" s="40" t="s">
        <v>14510</v>
      </c>
      <c r="C3154" s="40" t="s">
        <v>8992</v>
      </c>
      <c r="D3154" s="40" t="s">
        <v>9242</v>
      </c>
      <c r="E3154" s="38">
        <v>4098995</v>
      </c>
      <c r="F3154" s="42" t="s">
        <v>8998</v>
      </c>
      <c r="G3154" s="38">
        <v>409900</v>
      </c>
      <c r="H3154" s="40" t="s">
        <v>9242</v>
      </c>
      <c r="I3154" s="40" t="s">
        <v>9243</v>
      </c>
      <c r="J3154" s="45" t="str">
        <f t="shared" si="49"/>
        <v/>
      </c>
    </row>
    <row r="3155" spans="1:10" x14ac:dyDescent="0.25">
      <c r="A3155" s="43">
        <v>45020</v>
      </c>
      <c r="B3155" s="40" t="s">
        <v>11241</v>
      </c>
      <c r="C3155" s="40" t="s">
        <v>8992</v>
      </c>
      <c r="D3155" s="40" t="s">
        <v>13531</v>
      </c>
      <c r="E3155" s="38">
        <v>737312</v>
      </c>
      <c r="F3155" s="42" t="s">
        <v>8998</v>
      </c>
      <c r="G3155" s="38">
        <v>73731</v>
      </c>
      <c r="H3155" s="40" t="s">
        <v>9001</v>
      </c>
      <c r="I3155" s="40" t="s">
        <v>9002</v>
      </c>
      <c r="J3155" s="45" t="str">
        <f t="shared" si="49"/>
        <v/>
      </c>
    </row>
    <row r="3156" spans="1:10" x14ac:dyDescent="0.25">
      <c r="A3156" s="43">
        <v>45020</v>
      </c>
      <c r="B3156" s="40" t="s">
        <v>14511</v>
      </c>
      <c r="C3156" s="40" t="s">
        <v>8992</v>
      </c>
      <c r="D3156" s="40" t="s">
        <v>9261</v>
      </c>
      <c r="E3156" s="38">
        <v>555290</v>
      </c>
      <c r="F3156" s="42" t="s">
        <v>8998</v>
      </c>
      <c r="G3156" s="38">
        <v>55529</v>
      </c>
      <c r="H3156" s="40" t="s">
        <v>9001</v>
      </c>
      <c r="I3156" s="40" t="s">
        <v>9002</v>
      </c>
      <c r="J3156" s="45" t="str">
        <f t="shared" si="49"/>
        <v/>
      </c>
    </row>
    <row r="3157" spans="1:10" x14ac:dyDescent="0.25">
      <c r="A3157" s="43">
        <v>45020</v>
      </c>
      <c r="B3157" s="40" t="s">
        <v>12768</v>
      </c>
      <c r="C3157" s="40" t="s">
        <v>8992</v>
      </c>
      <c r="D3157" s="40" t="s">
        <v>9249</v>
      </c>
      <c r="E3157" s="38">
        <v>357198</v>
      </c>
      <c r="F3157" s="42" t="s">
        <v>8998</v>
      </c>
      <c r="G3157" s="38">
        <v>35720</v>
      </c>
      <c r="H3157" s="40" t="s">
        <v>9001</v>
      </c>
      <c r="I3157" s="40" t="s">
        <v>9002</v>
      </c>
      <c r="J3157" s="45" t="str">
        <f t="shared" si="49"/>
        <v/>
      </c>
    </row>
    <row r="3158" spans="1:10" x14ac:dyDescent="0.25">
      <c r="A3158" s="43">
        <v>45020</v>
      </c>
      <c r="B3158" s="40" t="s">
        <v>14512</v>
      </c>
      <c r="C3158" s="40" t="s">
        <v>8992</v>
      </c>
      <c r="D3158" s="40" t="s">
        <v>10511</v>
      </c>
      <c r="E3158" s="38">
        <v>1761170</v>
      </c>
      <c r="F3158" s="42" t="s">
        <v>8998</v>
      </c>
      <c r="G3158" s="38">
        <v>176117</v>
      </c>
      <c r="H3158" s="40" t="s">
        <v>9284</v>
      </c>
      <c r="I3158" s="40" t="s">
        <v>9285</v>
      </c>
      <c r="J3158" s="45" t="str">
        <f t="shared" si="49"/>
        <v/>
      </c>
    </row>
    <row r="3159" spans="1:10" x14ac:dyDescent="0.25">
      <c r="A3159" s="43">
        <v>45020</v>
      </c>
      <c r="B3159" s="40" t="s">
        <v>14513</v>
      </c>
      <c r="C3159" s="40" t="s">
        <v>8992</v>
      </c>
      <c r="D3159" s="40" t="s">
        <v>9360</v>
      </c>
      <c r="E3159" s="38">
        <v>1007402</v>
      </c>
      <c r="F3159" s="42" t="s">
        <v>8998</v>
      </c>
      <c r="G3159" s="38">
        <v>100740</v>
      </c>
      <c r="H3159" s="40" t="s">
        <v>9001</v>
      </c>
      <c r="I3159" s="40" t="s">
        <v>9002</v>
      </c>
      <c r="J3159" s="45" t="str">
        <f t="shared" si="49"/>
        <v/>
      </c>
    </row>
    <row r="3160" spans="1:10" x14ac:dyDescent="0.25">
      <c r="A3160" s="43">
        <v>45020</v>
      </c>
      <c r="B3160" s="40" t="s">
        <v>11242</v>
      </c>
      <c r="C3160" s="40" t="s">
        <v>8992</v>
      </c>
      <c r="D3160" s="40" t="s">
        <v>9777</v>
      </c>
      <c r="E3160" s="38">
        <v>840918</v>
      </c>
      <c r="F3160" s="42" t="s">
        <v>8998</v>
      </c>
      <c r="G3160" s="38">
        <v>84092</v>
      </c>
      <c r="H3160" s="40" t="s">
        <v>9001</v>
      </c>
      <c r="I3160" s="40" t="s">
        <v>9002</v>
      </c>
      <c r="J3160" s="45" t="str">
        <f t="shared" si="49"/>
        <v/>
      </c>
    </row>
    <row r="3161" spans="1:10" x14ac:dyDescent="0.25">
      <c r="A3161" s="43">
        <v>45020</v>
      </c>
      <c r="B3161" s="40" t="s">
        <v>14514</v>
      </c>
      <c r="C3161" s="40" t="s">
        <v>8992</v>
      </c>
      <c r="D3161" s="40" t="s">
        <v>10067</v>
      </c>
      <c r="E3161" s="38">
        <v>1584645</v>
      </c>
      <c r="F3161" s="42" t="s">
        <v>8998</v>
      </c>
      <c r="G3161" s="38">
        <v>158465</v>
      </c>
      <c r="H3161" s="40" t="s">
        <v>9001</v>
      </c>
      <c r="I3161" s="40" t="s">
        <v>9002</v>
      </c>
      <c r="J3161" s="45" t="str">
        <f t="shared" si="49"/>
        <v/>
      </c>
    </row>
    <row r="3162" spans="1:10" x14ac:dyDescent="0.25">
      <c r="A3162" s="43">
        <v>45020</v>
      </c>
      <c r="B3162" s="40" t="s">
        <v>14515</v>
      </c>
      <c r="C3162" s="40" t="s">
        <v>8992</v>
      </c>
      <c r="D3162" s="40" t="s">
        <v>9146</v>
      </c>
      <c r="E3162" s="38">
        <v>1299390</v>
      </c>
      <c r="F3162" s="42" t="s">
        <v>8998</v>
      </c>
      <c r="G3162" s="38">
        <v>129939</v>
      </c>
      <c r="H3162" s="40" t="s">
        <v>9001</v>
      </c>
      <c r="I3162" s="40" t="s">
        <v>9002</v>
      </c>
      <c r="J3162" s="45" t="str">
        <f t="shared" si="49"/>
        <v/>
      </c>
    </row>
    <row r="3163" spans="1:10" x14ac:dyDescent="0.25">
      <c r="A3163" s="43">
        <v>45020</v>
      </c>
      <c r="B3163" s="40" t="s">
        <v>14516</v>
      </c>
      <c r="C3163" s="40" t="s">
        <v>8992</v>
      </c>
      <c r="D3163" s="40" t="s">
        <v>10074</v>
      </c>
      <c r="E3163" s="38">
        <v>555290</v>
      </c>
      <c r="F3163" s="42" t="s">
        <v>8998</v>
      </c>
      <c r="G3163" s="38">
        <v>55529</v>
      </c>
      <c r="H3163" s="40" t="s">
        <v>9001</v>
      </c>
      <c r="I3163" s="40" t="s">
        <v>9002</v>
      </c>
      <c r="J3163" s="45" t="str">
        <f t="shared" si="49"/>
        <v/>
      </c>
    </row>
    <row r="3164" spans="1:10" x14ac:dyDescent="0.25">
      <c r="A3164" s="43">
        <v>45020</v>
      </c>
      <c r="B3164" s="40" t="s">
        <v>14517</v>
      </c>
      <c r="C3164" s="40" t="s">
        <v>8992</v>
      </c>
      <c r="D3164" s="40" t="s">
        <v>10168</v>
      </c>
      <c r="E3164" s="38">
        <v>653436</v>
      </c>
      <c r="F3164" s="42" t="s">
        <v>8998</v>
      </c>
      <c r="G3164" s="38">
        <v>65344</v>
      </c>
      <c r="H3164" s="40" t="s">
        <v>9001</v>
      </c>
      <c r="I3164" s="40" t="s">
        <v>9002</v>
      </c>
      <c r="J3164" s="45" t="str">
        <f t="shared" si="49"/>
        <v/>
      </c>
    </row>
    <row r="3165" spans="1:10" x14ac:dyDescent="0.25">
      <c r="A3165" s="43">
        <v>45020</v>
      </c>
      <c r="B3165" s="40" t="s">
        <v>14518</v>
      </c>
      <c r="C3165" s="40" t="s">
        <v>8992</v>
      </c>
      <c r="D3165" s="40" t="s">
        <v>10921</v>
      </c>
      <c r="E3165" s="38">
        <v>1981535</v>
      </c>
      <c r="F3165" s="42" t="s">
        <v>8998</v>
      </c>
      <c r="G3165" s="38">
        <v>198154</v>
      </c>
      <c r="H3165" s="40" t="s">
        <v>10921</v>
      </c>
      <c r="I3165" s="40" t="s">
        <v>10922</v>
      </c>
      <c r="J3165" s="45" t="str">
        <f t="shared" si="49"/>
        <v/>
      </c>
    </row>
    <row r="3166" spans="1:10" x14ac:dyDescent="0.25">
      <c r="A3166" s="43">
        <v>45020</v>
      </c>
      <c r="B3166" s="40" t="s">
        <v>14519</v>
      </c>
      <c r="C3166" s="40" t="s">
        <v>8992</v>
      </c>
      <c r="D3166" s="40" t="s">
        <v>9257</v>
      </c>
      <c r="E3166" s="38">
        <v>976307</v>
      </c>
      <c r="F3166" s="42" t="s">
        <v>8998</v>
      </c>
      <c r="G3166" s="38">
        <v>97631</v>
      </c>
      <c r="H3166" s="40" t="s">
        <v>9001</v>
      </c>
      <c r="I3166" s="40" t="s">
        <v>9002</v>
      </c>
      <c r="J3166" s="45" t="str">
        <f t="shared" si="49"/>
        <v/>
      </c>
    </row>
    <row r="3167" spans="1:10" x14ac:dyDescent="0.25">
      <c r="A3167" s="43">
        <v>45020</v>
      </c>
      <c r="B3167" s="40" t="s">
        <v>14520</v>
      </c>
      <c r="C3167" s="40" t="s">
        <v>8992</v>
      </c>
      <c r="D3167" s="40" t="s">
        <v>9311</v>
      </c>
      <c r="E3167" s="38">
        <v>848400</v>
      </c>
      <c r="F3167" s="42" t="s">
        <v>8998</v>
      </c>
      <c r="G3167" s="38">
        <v>84840</v>
      </c>
      <c r="H3167" s="40" t="s">
        <v>9311</v>
      </c>
      <c r="I3167" s="40" t="s">
        <v>9312</v>
      </c>
      <c r="J3167" s="45" t="str">
        <f t="shared" si="49"/>
        <v/>
      </c>
    </row>
    <row r="3168" spans="1:10" x14ac:dyDescent="0.25">
      <c r="A3168" s="43">
        <v>45020</v>
      </c>
      <c r="B3168" s="40" t="s">
        <v>12769</v>
      </c>
      <c r="C3168" s="40" t="s">
        <v>8992</v>
      </c>
      <c r="D3168" s="40" t="s">
        <v>9315</v>
      </c>
      <c r="E3168" s="38">
        <v>424200</v>
      </c>
      <c r="F3168" s="42" t="s">
        <v>8998</v>
      </c>
      <c r="G3168" s="38">
        <v>42420</v>
      </c>
      <c r="H3168" s="40" t="s">
        <v>9315</v>
      </c>
      <c r="I3168" s="40" t="s">
        <v>9316</v>
      </c>
      <c r="J3168" s="45" t="str">
        <f t="shared" si="49"/>
        <v/>
      </c>
    </row>
    <row r="3169" spans="1:10" x14ac:dyDescent="0.25">
      <c r="A3169" s="43">
        <v>45020</v>
      </c>
      <c r="B3169" s="40" t="s">
        <v>14521</v>
      </c>
      <c r="C3169" s="40" t="s">
        <v>8992</v>
      </c>
      <c r="D3169" s="40" t="s">
        <v>9321</v>
      </c>
      <c r="E3169" s="38">
        <v>3815330</v>
      </c>
      <c r="F3169" s="42" t="s">
        <v>8998</v>
      </c>
      <c r="G3169" s="38">
        <v>381533</v>
      </c>
      <c r="H3169" s="40" t="s">
        <v>9321</v>
      </c>
      <c r="I3169" s="40" t="s">
        <v>9322</v>
      </c>
      <c r="J3169" s="45" t="str">
        <f t="shared" si="49"/>
        <v/>
      </c>
    </row>
    <row r="3170" spans="1:10" x14ac:dyDescent="0.25">
      <c r="A3170" s="43">
        <v>45020</v>
      </c>
      <c r="B3170" s="40" t="s">
        <v>12770</v>
      </c>
      <c r="C3170" s="40" t="s">
        <v>8992</v>
      </c>
      <c r="D3170" s="40" t="s">
        <v>9327</v>
      </c>
      <c r="E3170" s="38">
        <v>3035550</v>
      </c>
      <c r="F3170" s="42" t="s">
        <v>8998</v>
      </c>
      <c r="G3170" s="38">
        <v>303555</v>
      </c>
      <c r="H3170" s="40" t="s">
        <v>9327</v>
      </c>
      <c r="I3170" s="40" t="s">
        <v>9328</v>
      </c>
      <c r="J3170" s="45" t="str">
        <f t="shared" si="49"/>
        <v/>
      </c>
    </row>
    <row r="3171" spans="1:10" x14ac:dyDescent="0.25">
      <c r="A3171" s="43">
        <v>45020</v>
      </c>
      <c r="B3171" s="40" t="s">
        <v>11243</v>
      </c>
      <c r="C3171" s="40" t="s">
        <v>8992</v>
      </c>
      <c r="D3171" s="40" t="s">
        <v>9311</v>
      </c>
      <c r="E3171" s="38">
        <v>1211320</v>
      </c>
      <c r="F3171" s="42" t="s">
        <v>8998</v>
      </c>
      <c r="G3171" s="38">
        <v>121132</v>
      </c>
      <c r="H3171" s="40" t="s">
        <v>9311</v>
      </c>
      <c r="I3171" s="40" t="s">
        <v>9312</v>
      </c>
      <c r="J3171" s="45" t="str">
        <f t="shared" si="49"/>
        <v/>
      </c>
    </row>
    <row r="3172" spans="1:10" x14ac:dyDescent="0.25">
      <c r="A3172" s="43">
        <v>45020</v>
      </c>
      <c r="B3172" s="40" t="s">
        <v>14522</v>
      </c>
      <c r="C3172" s="40" t="s">
        <v>8992</v>
      </c>
      <c r="D3172" s="40" t="s">
        <v>9295</v>
      </c>
      <c r="E3172" s="38">
        <v>5561280</v>
      </c>
      <c r="F3172" s="42" t="s">
        <v>8998</v>
      </c>
      <c r="G3172" s="38">
        <v>556128</v>
      </c>
      <c r="H3172" s="40" t="s">
        <v>9295</v>
      </c>
      <c r="I3172" s="40" t="s">
        <v>9296</v>
      </c>
      <c r="J3172" s="45" t="str">
        <f t="shared" si="49"/>
        <v/>
      </c>
    </row>
    <row r="3173" spans="1:10" x14ac:dyDescent="0.25">
      <c r="A3173" s="43">
        <v>45020</v>
      </c>
      <c r="B3173" s="40" t="s">
        <v>12771</v>
      </c>
      <c r="C3173" s="40" t="s">
        <v>8992</v>
      </c>
      <c r="D3173" s="40" t="s">
        <v>9315</v>
      </c>
      <c r="E3173" s="38">
        <v>7343100</v>
      </c>
      <c r="F3173" s="42" t="s">
        <v>8998</v>
      </c>
      <c r="G3173" s="38">
        <v>734310</v>
      </c>
      <c r="H3173" s="40" t="s">
        <v>9315</v>
      </c>
      <c r="I3173" s="40" t="s">
        <v>9316</v>
      </c>
      <c r="J3173" s="45" t="str">
        <f t="shared" si="49"/>
        <v/>
      </c>
    </row>
    <row r="3174" spans="1:10" x14ac:dyDescent="0.25">
      <c r="A3174" s="43">
        <v>45020</v>
      </c>
      <c r="B3174" s="40" t="s">
        <v>11244</v>
      </c>
      <c r="C3174" s="40" t="s">
        <v>8992</v>
      </c>
      <c r="D3174" s="40" t="s">
        <v>9315</v>
      </c>
      <c r="E3174" s="38">
        <v>1796607</v>
      </c>
      <c r="F3174" s="42" t="s">
        <v>8998</v>
      </c>
      <c r="G3174" s="38">
        <v>179661</v>
      </c>
      <c r="H3174" s="40" t="s">
        <v>9315</v>
      </c>
      <c r="I3174" s="40" t="s">
        <v>9316</v>
      </c>
      <c r="J3174" s="45" t="str">
        <f t="shared" si="49"/>
        <v/>
      </c>
    </row>
    <row r="3175" spans="1:10" x14ac:dyDescent="0.25">
      <c r="A3175" s="43">
        <v>45021</v>
      </c>
      <c r="B3175" s="40" t="s">
        <v>10280</v>
      </c>
      <c r="C3175" s="40" t="s">
        <v>10562</v>
      </c>
      <c r="D3175" s="40" t="s">
        <v>14523</v>
      </c>
      <c r="E3175" s="38">
        <v>-304287</v>
      </c>
      <c r="F3175" s="42" t="s">
        <v>8998</v>
      </c>
      <c r="G3175" s="38">
        <v>-30429</v>
      </c>
      <c r="H3175" s="40" t="s">
        <v>9284</v>
      </c>
      <c r="I3175" s="40" t="s">
        <v>9285</v>
      </c>
      <c r="J3175" s="45" t="str">
        <f t="shared" si="49"/>
        <v>ht</v>
      </c>
    </row>
    <row r="3176" spans="1:10" x14ac:dyDescent="0.25">
      <c r="A3176" s="43">
        <v>45021</v>
      </c>
      <c r="B3176" s="40" t="s">
        <v>10638</v>
      </c>
      <c r="C3176" s="40" t="s">
        <v>10562</v>
      </c>
      <c r="D3176" s="40" t="s">
        <v>14524</v>
      </c>
      <c r="E3176" s="38">
        <v>-475167</v>
      </c>
      <c r="F3176" s="42" t="s">
        <v>8998</v>
      </c>
      <c r="G3176" s="38">
        <v>-47517</v>
      </c>
      <c r="H3176" s="40" t="s">
        <v>9284</v>
      </c>
      <c r="I3176" s="40" t="s">
        <v>9285</v>
      </c>
      <c r="J3176" s="45" t="str">
        <f t="shared" si="49"/>
        <v>ht</v>
      </c>
    </row>
    <row r="3177" spans="1:10" x14ac:dyDescent="0.25">
      <c r="A3177" s="43">
        <v>45021</v>
      </c>
      <c r="B3177" s="40" t="s">
        <v>11734</v>
      </c>
      <c r="C3177" s="40" t="s">
        <v>9443</v>
      </c>
      <c r="D3177" s="40" t="s">
        <v>14525</v>
      </c>
      <c r="E3177" s="38">
        <v>-731667</v>
      </c>
      <c r="F3177" s="42" t="s">
        <v>8998</v>
      </c>
      <c r="G3177" s="38">
        <v>-73166</v>
      </c>
      <c r="H3177" s="40" t="s">
        <v>9001</v>
      </c>
      <c r="I3177" s="40" t="s">
        <v>9002</v>
      </c>
      <c r="J3177" s="45" t="str">
        <f t="shared" si="49"/>
        <v>ht</v>
      </c>
    </row>
    <row r="3178" spans="1:10" x14ac:dyDescent="0.25">
      <c r="A3178" s="43">
        <v>45021</v>
      </c>
      <c r="B3178" s="40" t="s">
        <v>13149</v>
      </c>
      <c r="C3178" s="40" t="s">
        <v>9443</v>
      </c>
      <c r="D3178" s="40" t="s">
        <v>14526</v>
      </c>
      <c r="E3178" s="38">
        <v>-729860</v>
      </c>
      <c r="F3178" s="42" t="s">
        <v>8998</v>
      </c>
      <c r="G3178" s="38">
        <v>-72987</v>
      </c>
      <c r="H3178" s="40" t="s">
        <v>9001</v>
      </c>
      <c r="I3178" s="40" t="s">
        <v>9002</v>
      </c>
      <c r="J3178" s="45" t="str">
        <f t="shared" si="49"/>
        <v>ht</v>
      </c>
    </row>
    <row r="3179" spans="1:10" x14ac:dyDescent="0.25">
      <c r="A3179" s="43">
        <v>45021</v>
      </c>
      <c r="B3179" s="40" t="s">
        <v>13150</v>
      </c>
      <c r="C3179" s="40" t="s">
        <v>9443</v>
      </c>
      <c r="D3179" s="40" t="s">
        <v>14527</v>
      </c>
      <c r="E3179" s="38">
        <v>-563298</v>
      </c>
      <c r="F3179" s="42" t="s">
        <v>8998</v>
      </c>
      <c r="G3179" s="38">
        <v>-56330</v>
      </c>
      <c r="H3179" s="40" t="s">
        <v>9001</v>
      </c>
      <c r="I3179" s="40" t="s">
        <v>9002</v>
      </c>
      <c r="J3179" s="45" t="str">
        <f t="shared" si="49"/>
        <v>ht</v>
      </c>
    </row>
    <row r="3180" spans="1:10" x14ac:dyDescent="0.25">
      <c r="A3180" s="43">
        <v>45021</v>
      </c>
      <c r="B3180" s="40" t="s">
        <v>13151</v>
      </c>
      <c r="C3180" s="40" t="s">
        <v>9443</v>
      </c>
      <c r="D3180" s="40" t="s">
        <v>14528</v>
      </c>
      <c r="E3180" s="38">
        <v>-653901</v>
      </c>
      <c r="F3180" s="42" t="s">
        <v>8998</v>
      </c>
      <c r="G3180" s="38">
        <v>-65390</v>
      </c>
      <c r="H3180" s="40" t="s">
        <v>9001</v>
      </c>
      <c r="I3180" s="40" t="s">
        <v>9002</v>
      </c>
      <c r="J3180" s="45" t="str">
        <f t="shared" si="49"/>
        <v>ht</v>
      </c>
    </row>
    <row r="3181" spans="1:10" x14ac:dyDescent="0.25">
      <c r="A3181" s="43">
        <v>45021</v>
      </c>
      <c r="B3181" s="40" t="s">
        <v>14529</v>
      </c>
      <c r="C3181" s="40" t="s">
        <v>8992</v>
      </c>
      <c r="D3181" s="40" t="s">
        <v>9382</v>
      </c>
      <c r="E3181" s="38">
        <v>910040</v>
      </c>
      <c r="F3181" s="42" t="s">
        <v>8998</v>
      </c>
      <c r="G3181" s="38">
        <v>91004</v>
      </c>
      <c r="H3181" s="40" t="s">
        <v>9001</v>
      </c>
      <c r="I3181" s="40" t="s">
        <v>9002</v>
      </c>
      <c r="J3181" s="45" t="str">
        <f t="shared" si="49"/>
        <v/>
      </c>
    </row>
    <row r="3182" spans="1:10" x14ac:dyDescent="0.25">
      <c r="A3182" s="43">
        <v>45021</v>
      </c>
      <c r="B3182" s="40" t="s">
        <v>14530</v>
      </c>
      <c r="C3182" s="40" t="s">
        <v>8992</v>
      </c>
      <c r="D3182" s="40" t="s">
        <v>9376</v>
      </c>
      <c r="E3182" s="38">
        <v>811387</v>
      </c>
      <c r="F3182" s="42" t="s">
        <v>8998</v>
      </c>
      <c r="G3182" s="38">
        <v>81139</v>
      </c>
      <c r="H3182" s="40" t="s">
        <v>9001</v>
      </c>
      <c r="I3182" s="40" t="s">
        <v>9002</v>
      </c>
      <c r="J3182" s="45" t="str">
        <f t="shared" si="49"/>
        <v/>
      </c>
    </row>
    <row r="3183" spans="1:10" x14ac:dyDescent="0.25">
      <c r="A3183" s="43">
        <v>45021</v>
      </c>
      <c r="B3183" s="40" t="s">
        <v>14531</v>
      </c>
      <c r="C3183" s="40" t="s">
        <v>8992</v>
      </c>
      <c r="D3183" s="40" t="s">
        <v>9376</v>
      </c>
      <c r="E3183" s="38">
        <v>519120</v>
      </c>
      <c r="F3183" s="42" t="s">
        <v>8998</v>
      </c>
      <c r="G3183" s="38">
        <v>51912</v>
      </c>
      <c r="H3183" s="40" t="s">
        <v>9001</v>
      </c>
      <c r="I3183" s="40" t="s">
        <v>9002</v>
      </c>
      <c r="J3183" s="45" t="str">
        <f t="shared" si="49"/>
        <v/>
      </c>
    </row>
    <row r="3184" spans="1:10" x14ac:dyDescent="0.25">
      <c r="A3184" s="43">
        <v>45021</v>
      </c>
      <c r="B3184" s="40" t="s">
        <v>11245</v>
      </c>
      <c r="C3184" s="40" t="s">
        <v>8992</v>
      </c>
      <c r="D3184" s="40" t="s">
        <v>10355</v>
      </c>
      <c r="E3184" s="38">
        <v>1170232</v>
      </c>
      <c r="F3184" s="42" t="s">
        <v>8998</v>
      </c>
      <c r="G3184" s="38">
        <v>117023</v>
      </c>
      <c r="H3184" s="40" t="s">
        <v>9001</v>
      </c>
      <c r="I3184" s="40" t="s">
        <v>9002</v>
      </c>
      <c r="J3184" s="45" t="str">
        <f t="shared" si="49"/>
        <v/>
      </c>
    </row>
    <row r="3185" spans="1:10" x14ac:dyDescent="0.25">
      <c r="A3185" s="43">
        <v>45021</v>
      </c>
      <c r="B3185" s="40" t="s">
        <v>11246</v>
      </c>
      <c r="C3185" s="40" t="s">
        <v>8992</v>
      </c>
      <c r="D3185" s="40" t="s">
        <v>10063</v>
      </c>
      <c r="E3185" s="38">
        <v>582462</v>
      </c>
      <c r="F3185" s="42" t="s">
        <v>8998</v>
      </c>
      <c r="G3185" s="38">
        <v>58246</v>
      </c>
      <c r="H3185" s="40" t="s">
        <v>9001</v>
      </c>
      <c r="I3185" s="40" t="s">
        <v>9002</v>
      </c>
      <c r="J3185" s="45" t="str">
        <f t="shared" si="49"/>
        <v/>
      </c>
    </row>
    <row r="3186" spans="1:10" x14ac:dyDescent="0.25">
      <c r="A3186" s="43">
        <v>45021</v>
      </c>
      <c r="B3186" s="40" t="s">
        <v>11247</v>
      </c>
      <c r="C3186" s="40" t="s">
        <v>8992</v>
      </c>
      <c r="D3186" s="40" t="s">
        <v>10266</v>
      </c>
      <c r="E3186" s="38">
        <v>950787</v>
      </c>
      <c r="F3186" s="42" t="s">
        <v>8998</v>
      </c>
      <c r="G3186" s="38">
        <v>95079</v>
      </c>
      <c r="H3186" s="40" t="s">
        <v>9001</v>
      </c>
      <c r="I3186" s="40" t="s">
        <v>9002</v>
      </c>
      <c r="J3186" s="45" t="str">
        <f t="shared" si="49"/>
        <v/>
      </c>
    </row>
    <row r="3187" spans="1:10" x14ac:dyDescent="0.25">
      <c r="A3187" s="43">
        <v>45021</v>
      </c>
      <c r="B3187" s="40" t="s">
        <v>14532</v>
      </c>
      <c r="C3187" s="40" t="s">
        <v>8992</v>
      </c>
      <c r="D3187" s="40" t="s">
        <v>10244</v>
      </c>
      <c r="E3187" s="38">
        <v>373296</v>
      </c>
      <c r="F3187" s="42" t="s">
        <v>8998</v>
      </c>
      <c r="G3187" s="38">
        <v>37330</v>
      </c>
      <c r="H3187" s="40" t="s">
        <v>9001</v>
      </c>
      <c r="I3187" s="40" t="s">
        <v>9002</v>
      </c>
      <c r="J3187" s="45" t="str">
        <f t="shared" si="49"/>
        <v/>
      </c>
    </row>
    <row r="3188" spans="1:10" x14ac:dyDescent="0.25">
      <c r="A3188" s="43">
        <v>45021</v>
      </c>
      <c r="B3188" s="40" t="s">
        <v>14533</v>
      </c>
      <c r="C3188" s="40" t="s">
        <v>8992</v>
      </c>
      <c r="D3188" s="40" t="s">
        <v>11331</v>
      </c>
      <c r="E3188" s="38">
        <v>804377</v>
      </c>
      <c r="F3188" s="42" t="s">
        <v>8998</v>
      </c>
      <c r="G3188" s="38">
        <v>80438</v>
      </c>
      <c r="H3188" s="40" t="s">
        <v>9001</v>
      </c>
      <c r="I3188" s="40" t="s">
        <v>9002</v>
      </c>
      <c r="J3188" s="45" t="str">
        <f t="shared" si="49"/>
        <v/>
      </c>
    </row>
    <row r="3189" spans="1:10" x14ac:dyDescent="0.25">
      <c r="A3189" s="43">
        <v>45021</v>
      </c>
      <c r="B3189" s="40" t="s">
        <v>11248</v>
      </c>
      <c r="C3189" s="40" t="s">
        <v>8992</v>
      </c>
      <c r="D3189" s="40" t="s">
        <v>10050</v>
      </c>
      <c r="E3189" s="38">
        <v>704013</v>
      </c>
      <c r="F3189" s="42" t="s">
        <v>8998</v>
      </c>
      <c r="G3189" s="38">
        <v>70401</v>
      </c>
      <c r="H3189" s="40" t="s">
        <v>9001</v>
      </c>
      <c r="I3189" s="40" t="s">
        <v>9002</v>
      </c>
      <c r="J3189" s="45" t="str">
        <f t="shared" si="49"/>
        <v/>
      </c>
    </row>
    <row r="3190" spans="1:10" x14ac:dyDescent="0.25">
      <c r="A3190" s="43">
        <v>45021</v>
      </c>
      <c r="B3190" s="40" t="s">
        <v>14534</v>
      </c>
      <c r="C3190" s="40" t="s">
        <v>8992</v>
      </c>
      <c r="D3190" s="40" t="s">
        <v>10026</v>
      </c>
      <c r="E3190" s="38">
        <v>1342418</v>
      </c>
      <c r="F3190" s="42" t="s">
        <v>8998</v>
      </c>
      <c r="G3190" s="38">
        <v>134242</v>
      </c>
      <c r="H3190" s="40" t="s">
        <v>9001</v>
      </c>
      <c r="I3190" s="40" t="s">
        <v>9002</v>
      </c>
      <c r="J3190" s="45" t="str">
        <f t="shared" si="49"/>
        <v/>
      </c>
    </row>
    <row r="3191" spans="1:10" x14ac:dyDescent="0.25">
      <c r="A3191" s="43">
        <v>45021</v>
      </c>
      <c r="B3191" s="40" t="s">
        <v>14535</v>
      </c>
      <c r="C3191" s="40" t="s">
        <v>8992</v>
      </c>
      <c r="D3191" s="40" t="s">
        <v>9766</v>
      </c>
      <c r="E3191" s="38">
        <v>962485</v>
      </c>
      <c r="F3191" s="42" t="s">
        <v>8998</v>
      </c>
      <c r="G3191" s="38">
        <v>96249</v>
      </c>
      <c r="H3191" s="40" t="s">
        <v>9766</v>
      </c>
      <c r="I3191" s="40" t="s">
        <v>9767</v>
      </c>
      <c r="J3191" s="45" t="str">
        <f t="shared" si="49"/>
        <v/>
      </c>
    </row>
    <row r="3192" spans="1:10" x14ac:dyDescent="0.25">
      <c r="A3192" s="43">
        <v>45021</v>
      </c>
      <c r="B3192" s="40" t="s">
        <v>11249</v>
      </c>
      <c r="C3192" s="40" t="s">
        <v>8992</v>
      </c>
      <c r="D3192" s="40" t="s">
        <v>14536</v>
      </c>
      <c r="E3192" s="38">
        <v>367155</v>
      </c>
      <c r="F3192" s="42" t="s">
        <v>8998</v>
      </c>
      <c r="G3192" s="38">
        <v>36716</v>
      </c>
      <c r="H3192" s="40" t="s">
        <v>9001</v>
      </c>
      <c r="I3192" s="40" t="s">
        <v>9002</v>
      </c>
      <c r="J3192" s="45" t="str">
        <f t="shared" si="49"/>
        <v/>
      </c>
    </row>
    <row r="3193" spans="1:10" x14ac:dyDescent="0.25">
      <c r="A3193" s="43">
        <v>45021</v>
      </c>
      <c r="B3193" s="40" t="s">
        <v>14537</v>
      </c>
      <c r="C3193" s="40" t="s">
        <v>8992</v>
      </c>
      <c r="D3193" s="40" t="s">
        <v>10218</v>
      </c>
      <c r="E3193" s="38">
        <v>440586</v>
      </c>
      <c r="F3193" s="42" t="s">
        <v>8998</v>
      </c>
      <c r="G3193" s="38">
        <v>44059</v>
      </c>
      <c r="H3193" s="40" t="s">
        <v>9001</v>
      </c>
      <c r="I3193" s="40" t="s">
        <v>9002</v>
      </c>
      <c r="J3193" s="45" t="str">
        <f t="shared" si="49"/>
        <v/>
      </c>
    </row>
    <row r="3194" spans="1:10" x14ac:dyDescent="0.25">
      <c r="A3194" s="43">
        <v>45021</v>
      </c>
      <c r="B3194" s="40" t="s">
        <v>14538</v>
      </c>
      <c r="C3194" s="40" t="s">
        <v>8992</v>
      </c>
      <c r="D3194" s="40" t="s">
        <v>9281</v>
      </c>
      <c r="E3194" s="38">
        <v>956252</v>
      </c>
      <c r="F3194" s="42" t="s">
        <v>8998</v>
      </c>
      <c r="G3194" s="38">
        <v>95625</v>
      </c>
      <c r="H3194" s="40" t="s">
        <v>9001</v>
      </c>
      <c r="I3194" s="40" t="s">
        <v>9002</v>
      </c>
      <c r="J3194" s="45" t="str">
        <f t="shared" si="49"/>
        <v/>
      </c>
    </row>
    <row r="3195" spans="1:10" x14ac:dyDescent="0.25">
      <c r="A3195" s="43">
        <v>45021</v>
      </c>
      <c r="B3195" s="40" t="s">
        <v>14539</v>
      </c>
      <c r="C3195" s="40" t="s">
        <v>8992</v>
      </c>
      <c r="D3195" s="40" t="s">
        <v>9228</v>
      </c>
      <c r="E3195" s="38">
        <v>878583</v>
      </c>
      <c r="F3195" s="42" t="s">
        <v>8998</v>
      </c>
      <c r="G3195" s="38">
        <v>87858</v>
      </c>
      <c r="H3195" s="40" t="s">
        <v>9001</v>
      </c>
      <c r="I3195" s="40" t="s">
        <v>9002</v>
      </c>
      <c r="J3195" s="45" t="str">
        <f t="shared" si="49"/>
        <v/>
      </c>
    </row>
    <row r="3196" spans="1:10" x14ac:dyDescent="0.25">
      <c r="A3196" s="43">
        <v>45021</v>
      </c>
      <c r="B3196" s="40" t="s">
        <v>14540</v>
      </c>
      <c r="C3196" s="40" t="s">
        <v>8992</v>
      </c>
      <c r="D3196" s="40" t="s">
        <v>9125</v>
      </c>
      <c r="E3196" s="38">
        <v>1528105</v>
      </c>
      <c r="F3196" s="42" t="s">
        <v>8998</v>
      </c>
      <c r="G3196" s="38">
        <v>152811</v>
      </c>
      <c r="H3196" s="40" t="s">
        <v>9001</v>
      </c>
      <c r="I3196" s="40" t="s">
        <v>9002</v>
      </c>
      <c r="J3196" s="45" t="str">
        <f t="shared" si="49"/>
        <v/>
      </c>
    </row>
    <row r="3197" spans="1:10" x14ac:dyDescent="0.25">
      <c r="A3197" s="43">
        <v>45021</v>
      </c>
      <c r="B3197" s="40" t="s">
        <v>14541</v>
      </c>
      <c r="C3197" s="40" t="s">
        <v>8992</v>
      </c>
      <c r="D3197" s="40" t="s">
        <v>14542</v>
      </c>
      <c r="E3197" s="38">
        <v>398493</v>
      </c>
      <c r="F3197" s="42" t="s">
        <v>8998</v>
      </c>
      <c r="G3197" s="38">
        <v>39849</v>
      </c>
      <c r="H3197" s="40" t="s">
        <v>9001</v>
      </c>
      <c r="I3197" s="40" t="s">
        <v>9002</v>
      </c>
      <c r="J3197" s="45" t="str">
        <f t="shared" si="49"/>
        <v/>
      </c>
    </row>
    <row r="3198" spans="1:10" x14ac:dyDescent="0.25">
      <c r="A3198" s="43">
        <v>45021</v>
      </c>
      <c r="B3198" s="40" t="s">
        <v>14543</v>
      </c>
      <c r="C3198" s="40" t="s">
        <v>8992</v>
      </c>
      <c r="D3198" s="40" t="s">
        <v>14544</v>
      </c>
      <c r="E3198" s="38">
        <v>1925871</v>
      </c>
      <c r="F3198" s="42" t="s">
        <v>8998</v>
      </c>
      <c r="G3198" s="38">
        <v>192587</v>
      </c>
      <c r="H3198" s="40" t="s">
        <v>9001</v>
      </c>
      <c r="I3198" s="40" t="s">
        <v>9002</v>
      </c>
      <c r="J3198" s="45" t="str">
        <f t="shared" si="49"/>
        <v/>
      </c>
    </row>
    <row r="3199" spans="1:10" x14ac:dyDescent="0.25">
      <c r="A3199" s="43">
        <v>45021</v>
      </c>
      <c r="B3199" s="40" t="s">
        <v>14545</v>
      </c>
      <c r="C3199" s="40" t="s">
        <v>8992</v>
      </c>
      <c r="D3199" s="40" t="s">
        <v>14546</v>
      </c>
      <c r="E3199" s="38">
        <v>519120</v>
      </c>
      <c r="F3199" s="42" t="s">
        <v>8998</v>
      </c>
      <c r="G3199" s="38">
        <v>51912</v>
      </c>
      <c r="H3199" s="40" t="s">
        <v>9001</v>
      </c>
      <c r="I3199" s="40" t="s">
        <v>9002</v>
      </c>
      <c r="J3199" s="45" t="str">
        <f t="shared" si="49"/>
        <v/>
      </c>
    </row>
    <row r="3200" spans="1:10" x14ac:dyDescent="0.25">
      <c r="A3200" s="43">
        <v>45021</v>
      </c>
      <c r="B3200" s="40" t="s">
        <v>12772</v>
      </c>
      <c r="C3200" s="40" t="s">
        <v>8992</v>
      </c>
      <c r="D3200" s="40" t="s">
        <v>9365</v>
      </c>
      <c r="E3200" s="38">
        <v>901057</v>
      </c>
      <c r="F3200" s="42" t="s">
        <v>8998</v>
      </c>
      <c r="G3200" s="38">
        <v>90106</v>
      </c>
      <c r="H3200" s="40" t="s">
        <v>9001</v>
      </c>
      <c r="I3200" s="40" t="s">
        <v>9002</v>
      </c>
      <c r="J3200" s="45" t="str">
        <f t="shared" si="49"/>
        <v/>
      </c>
    </row>
    <row r="3201" spans="1:10" x14ac:dyDescent="0.25">
      <c r="A3201" s="43">
        <v>45021</v>
      </c>
      <c r="B3201" s="40" t="s">
        <v>14547</v>
      </c>
      <c r="C3201" s="40" t="s">
        <v>8992</v>
      </c>
      <c r="D3201" s="40" t="s">
        <v>14548</v>
      </c>
      <c r="E3201" s="38">
        <v>850875</v>
      </c>
      <c r="F3201" s="42" t="s">
        <v>8998</v>
      </c>
      <c r="G3201" s="38">
        <v>85088</v>
      </c>
      <c r="H3201" s="40" t="s">
        <v>9406</v>
      </c>
      <c r="I3201" s="40" t="s">
        <v>9407</v>
      </c>
      <c r="J3201" s="45" t="str">
        <f t="shared" si="49"/>
        <v/>
      </c>
    </row>
    <row r="3202" spans="1:10" x14ac:dyDescent="0.25">
      <c r="A3202" s="43">
        <v>45021</v>
      </c>
      <c r="B3202" s="40" t="s">
        <v>11250</v>
      </c>
      <c r="C3202" s="40" t="s">
        <v>8992</v>
      </c>
      <c r="D3202" s="40" t="s">
        <v>10353</v>
      </c>
      <c r="E3202" s="38">
        <v>555290</v>
      </c>
      <c r="F3202" s="42" t="s">
        <v>8998</v>
      </c>
      <c r="G3202" s="38">
        <v>55529</v>
      </c>
      <c r="H3202" s="40" t="s">
        <v>9001</v>
      </c>
      <c r="I3202" s="40" t="s">
        <v>9002</v>
      </c>
      <c r="J3202" s="45" t="str">
        <f t="shared" si="49"/>
        <v/>
      </c>
    </row>
    <row r="3203" spans="1:10" x14ac:dyDescent="0.25">
      <c r="A3203" s="43">
        <v>45021</v>
      </c>
      <c r="B3203" s="40" t="s">
        <v>14549</v>
      </c>
      <c r="C3203" s="40" t="s">
        <v>8992</v>
      </c>
      <c r="D3203" s="40" t="s">
        <v>10353</v>
      </c>
      <c r="E3203" s="38">
        <v>254520</v>
      </c>
      <c r="F3203" s="42" t="s">
        <v>8998</v>
      </c>
      <c r="G3203" s="38">
        <v>25452</v>
      </c>
      <c r="H3203" s="40" t="s">
        <v>9001</v>
      </c>
      <c r="I3203" s="40" t="s">
        <v>9002</v>
      </c>
      <c r="J3203" s="45" t="str">
        <f t="shared" si="49"/>
        <v/>
      </c>
    </row>
    <row r="3204" spans="1:10" x14ac:dyDescent="0.25">
      <c r="A3204" s="43">
        <v>45021</v>
      </c>
      <c r="B3204" s="40" t="s">
        <v>14550</v>
      </c>
      <c r="C3204" s="40" t="s">
        <v>8992</v>
      </c>
      <c r="D3204" s="40" t="s">
        <v>9601</v>
      </c>
      <c r="E3204" s="38">
        <v>3460800</v>
      </c>
      <c r="F3204" s="42" t="s">
        <v>8998</v>
      </c>
      <c r="G3204" s="38">
        <v>346080</v>
      </c>
      <c r="H3204" s="40" t="s">
        <v>9601</v>
      </c>
      <c r="I3204" s="40" t="s">
        <v>9602</v>
      </c>
      <c r="J3204" s="45" t="str">
        <f t="shared" si="49"/>
        <v/>
      </c>
    </row>
    <row r="3205" spans="1:10" x14ac:dyDescent="0.25">
      <c r="A3205" s="43">
        <v>45021</v>
      </c>
      <c r="B3205" s="40" t="s">
        <v>11251</v>
      </c>
      <c r="C3205" s="40" t="s">
        <v>8992</v>
      </c>
      <c r="D3205" s="40" t="s">
        <v>9607</v>
      </c>
      <c r="E3205" s="38">
        <v>424200</v>
      </c>
      <c r="F3205" s="42" t="s">
        <v>8998</v>
      </c>
      <c r="G3205" s="38">
        <v>42420</v>
      </c>
      <c r="H3205" s="40" t="s">
        <v>9607</v>
      </c>
      <c r="I3205" s="40" t="s">
        <v>9608</v>
      </c>
      <c r="J3205" s="45" t="str">
        <f t="shared" ref="J3205:J3268" si="50">IF(E3205&lt;0,"ht","")</f>
        <v/>
      </c>
    </row>
    <row r="3206" spans="1:10" x14ac:dyDescent="0.25">
      <c r="A3206" s="43">
        <v>45021</v>
      </c>
      <c r="B3206" s="40" t="s">
        <v>14551</v>
      </c>
      <c r="C3206" s="40" t="s">
        <v>8992</v>
      </c>
      <c r="D3206" s="40" t="s">
        <v>9619</v>
      </c>
      <c r="E3206" s="38">
        <v>865200</v>
      </c>
      <c r="F3206" s="42" t="s">
        <v>8998</v>
      </c>
      <c r="G3206" s="38">
        <v>86520</v>
      </c>
      <c r="H3206" s="40" t="s">
        <v>9619</v>
      </c>
      <c r="I3206" s="40" t="s">
        <v>9620</v>
      </c>
      <c r="J3206" s="45" t="str">
        <f t="shared" si="50"/>
        <v/>
      </c>
    </row>
    <row r="3207" spans="1:10" x14ac:dyDescent="0.25">
      <c r="A3207" s="43">
        <v>45021</v>
      </c>
      <c r="B3207" s="40" t="s">
        <v>14552</v>
      </c>
      <c r="C3207" s="40" t="s">
        <v>8992</v>
      </c>
      <c r="D3207" s="40" t="s">
        <v>9649</v>
      </c>
      <c r="E3207" s="38">
        <v>3689780</v>
      </c>
      <c r="F3207" s="42" t="s">
        <v>8998</v>
      </c>
      <c r="G3207" s="38">
        <v>368978</v>
      </c>
      <c r="H3207" s="40" t="s">
        <v>9649</v>
      </c>
      <c r="I3207" s="40" t="s">
        <v>9650</v>
      </c>
      <c r="J3207" s="45" t="str">
        <f t="shared" si="50"/>
        <v/>
      </c>
    </row>
    <row r="3208" spans="1:10" x14ac:dyDescent="0.25">
      <c r="A3208" s="43">
        <v>45021</v>
      </c>
      <c r="B3208" s="40" t="s">
        <v>14553</v>
      </c>
      <c r="C3208" s="40" t="s">
        <v>8992</v>
      </c>
      <c r="D3208" s="40" t="s">
        <v>9631</v>
      </c>
      <c r="E3208" s="38">
        <v>1150620</v>
      </c>
      <c r="F3208" s="42" t="s">
        <v>8998</v>
      </c>
      <c r="G3208" s="38">
        <v>115062</v>
      </c>
      <c r="H3208" s="40" t="s">
        <v>9631</v>
      </c>
      <c r="I3208" s="40" t="s">
        <v>9632</v>
      </c>
      <c r="J3208" s="45" t="str">
        <f t="shared" si="50"/>
        <v/>
      </c>
    </row>
    <row r="3209" spans="1:10" x14ac:dyDescent="0.25">
      <c r="A3209" s="43">
        <v>45021</v>
      </c>
      <c r="B3209" s="40" t="s">
        <v>12773</v>
      </c>
      <c r="C3209" s="40" t="s">
        <v>8992</v>
      </c>
      <c r="D3209" s="40" t="s">
        <v>11446</v>
      </c>
      <c r="E3209" s="38">
        <v>458425</v>
      </c>
      <c r="F3209" s="42" t="s">
        <v>8998</v>
      </c>
      <c r="G3209" s="38">
        <v>45843</v>
      </c>
      <c r="H3209" s="40" t="s">
        <v>11446</v>
      </c>
      <c r="I3209" s="40" t="s">
        <v>11447</v>
      </c>
      <c r="J3209" s="45" t="str">
        <f t="shared" si="50"/>
        <v/>
      </c>
    </row>
    <row r="3210" spans="1:10" x14ac:dyDescent="0.25">
      <c r="A3210" s="43">
        <v>45021</v>
      </c>
      <c r="B3210" s="40" t="s">
        <v>14554</v>
      </c>
      <c r="C3210" s="40" t="s">
        <v>8992</v>
      </c>
      <c r="D3210" s="40" t="s">
        <v>11446</v>
      </c>
      <c r="E3210" s="38">
        <v>169680</v>
      </c>
      <c r="F3210" s="42" t="s">
        <v>8998</v>
      </c>
      <c r="G3210" s="38">
        <v>16968</v>
      </c>
      <c r="H3210" s="40" t="s">
        <v>11446</v>
      </c>
      <c r="I3210" s="40" t="s">
        <v>11447</v>
      </c>
      <c r="J3210" s="45" t="str">
        <f t="shared" si="50"/>
        <v/>
      </c>
    </row>
    <row r="3211" spans="1:10" x14ac:dyDescent="0.25">
      <c r="A3211" s="43">
        <v>45021</v>
      </c>
      <c r="B3211" s="40" t="s">
        <v>11252</v>
      </c>
      <c r="C3211" s="40" t="s">
        <v>8992</v>
      </c>
      <c r="D3211" s="40" t="s">
        <v>9619</v>
      </c>
      <c r="E3211" s="38">
        <v>1517775</v>
      </c>
      <c r="F3211" s="42" t="s">
        <v>8998</v>
      </c>
      <c r="G3211" s="38">
        <v>151778</v>
      </c>
      <c r="H3211" s="40" t="s">
        <v>9619</v>
      </c>
      <c r="I3211" s="40" t="s">
        <v>9620</v>
      </c>
      <c r="J3211" s="45" t="str">
        <f t="shared" si="50"/>
        <v/>
      </c>
    </row>
    <row r="3212" spans="1:10" x14ac:dyDescent="0.25">
      <c r="A3212" s="43">
        <v>45021</v>
      </c>
      <c r="B3212" s="40" t="s">
        <v>14555</v>
      </c>
      <c r="C3212" s="40" t="s">
        <v>8992</v>
      </c>
      <c r="D3212" s="40" t="s">
        <v>9613</v>
      </c>
      <c r="E3212" s="38">
        <v>1924970</v>
      </c>
      <c r="F3212" s="42" t="s">
        <v>8998</v>
      </c>
      <c r="G3212" s="38">
        <v>192497</v>
      </c>
      <c r="H3212" s="40" t="s">
        <v>9613</v>
      </c>
      <c r="I3212" s="40" t="s">
        <v>9614</v>
      </c>
      <c r="J3212" s="45" t="str">
        <f t="shared" si="50"/>
        <v/>
      </c>
    </row>
    <row r="3213" spans="1:10" x14ac:dyDescent="0.25">
      <c r="A3213" s="43">
        <v>45021</v>
      </c>
      <c r="B3213" s="40" t="s">
        <v>11253</v>
      </c>
      <c r="C3213" s="40" t="s">
        <v>8992</v>
      </c>
      <c r="D3213" s="40" t="s">
        <v>9595</v>
      </c>
      <c r="E3213" s="38">
        <v>3537370</v>
      </c>
      <c r="F3213" s="42" t="s">
        <v>8998</v>
      </c>
      <c r="G3213" s="38">
        <v>353737</v>
      </c>
      <c r="H3213" s="40" t="s">
        <v>9595</v>
      </c>
      <c r="I3213" s="40" t="s">
        <v>9596</v>
      </c>
      <c r="J3213" s="45" t="str">
        <f t="shared" si="50"/>
        <v/>
      </c>
    </row>
    <row r="3214" spans="1:10" x14ac:dyDescent="0.25">
      <c r="A3214" s="43">
        <v>45021</v>
      </c>
      <c r="B3214" s="40" t="s">
        <v>14556</v>
      </c>
      <c r="C3214" s="40" t="s">
        <v>8992</v>
      </c>
      <c r="D3214" s="40" t="s">
        <v>10320</v>
      </c>
      <c r="E3214" s="38">
        <v>2202930</v>
      </c>
      <c r="F3214" s="42" t="s">
        <v>8998</v>
      </c>
      <c r="G3214" s="38">
        <v>220293</v>
      </c>
      <c r="H3214" s="40" t="s">
        <v>10320</v>
      </c>
      <c r="I3214" s="40" t="s">
        <v>10321</v>
      </c>
      <c r="J3214" s="45" t="str">
        <f t="shared" si="50"/>
        <v/>
      </c>
    </row>
    <row r="3215" spans="1:10" x14ac:dyDescent="0.25">
      <c r="A3215" s="43">
        <v>45021</v>
      </c>
      <c r="B3215" s="40" t="s">
        <v>12774</v>
      </c>
      <c r="C3215" s="40" t="s">
        <v>8992</v>
      </c>
      <c r="D3215" s="40" t="s">
        <v>9448</v>
      </c>
      <c r="E3215" s="38">
        <v>917258</v>
      </c>
      <c r="F3215" s="42" t="s">
        <v>8998</v>
      </c>
      <c r="G3215" s="38">
        <v>91726</v>
      </c>
      <c r="H3215" s="40" t="s">
        <v>9448</v>
      </c>
      <c r="I3215" s="40" t="s">
        <v>9449</v>
      </c>
      <c r="J3215" s="45" t="str">
        <f t="shared" si="50"/>
        <v/>
      </c>
    </row>
    <row r="3216" spans="1:10" x14ac:dyDescent="0.25">
      <c r="A3216" s="43">
        <v>45021</v>
      </c>
      <c r="B3216" s="40" t="s">
        <v>14557</v>
      </c>
      <c r="C3216" s="40" t="s">
        <v>8992</v>
      </c>
      <c r="D3216" s="40" t="s">
        <v>9625</v>
      </c>
      <c r="E3216" s="38">
        <v>1190660</v>
      </c>
      <c r="F3216" s="42" t="s">
        <v>8998</v>
      </c>
      <c r="G3216" s="38">
        <v>119066</v>
      </c>
      <c r="H3216" s="40" t="s">
        <v>9625</v>
      </c>
      <c r="I3216" s="40" t="s">
        <v>9626</v>
      </c>
      <c r="J3216" s="45" t="str">
        <f t="shared" si="50"/>
        <v/>
      </c>
    </row>
    <row r="3217" spans="1:10" x14ac:dyDescent="0.25">
      <c r="A3217" s="43">
        <v>45021</v>
      </c>
      <c r="B3217" s="40" t="s">
        <v>14558</v>
      </c>
      <c r="C3217" s="40" t="s">
        <v>8992</v>
      </c>
      <c r="D3217" s="40" t="s">
        <v>9607</v>
      </c>
      <c r="E3217" s="38">
        <v>922445</v>
      </c>
      <c r="F3217" s="42" t="s">
        <v>8998</v>
      </c>
      <c r="G3217" s="38">
        <v>92245</v>
      </c>
      <c r="H3217" s="40" t="s">
        <v>9607</v>
      </c>
      <c r="I3217" s="40" t="s">
        <v>9608</v>
      </c>
      <c r="J3217" s="45" t="str">
        <f t="shared" si="50"/>
        <v/>
      </c>
    </row>
    <row r="3218" spans="1:10" x14ac:dyDescent="0.25">
      <c r="A3218" s="43">
        <v>45021</v>
      </c>
      <c r="B3218" s="40" t="s">
        <v>14559</v>
      </c>
      <c r="C3218" s="40" t="s">
        <v>8992</v>
      </c>
      <c r="D3218" s="40" t="s">
        <v>9601</v>
      </c>
      <c r="E3218" s="38">
        <v>8265400</v>
      </c>
      <c r="F3218" s="42" t="s">
        <v>8998</v>
      </c>
      <c r="G3218" s="38">
        <v>826540</v>
      </c>
      <c r="H3218" s="40" t="s">
        <v>9601</v>
      </c>
      <c r="I3218" s="40" t="s">
        <v>9602</v>
      </c>
      <c r="J3218" s="45" t="str">
        <f t="shared" si="50"/>
        <v/>
      </c>
    </row>
    <row r="3219" spans="1:10" x14ac:dyDescent="0.25">
      <c r="A3219" s="43">
        <v>45022</v>
      </c>
      <c r="B3219" s="40" t="s">
        <v>9581</v>
      </c>
      <c r="C3219" s="40" t="s">
        <v>10492</v>
      </c>
      <c r="D3219" s="40" t="s">
        <v>14560</v>
      </c>
      <c r="E3219" s="38">
        <v>-222116</v>
      </c>
      <c r="F3219" s="42" t="s">
        <v>8998</v>
      </c>
      <c r="G3219" s="38">
        <v>-22212</v>
      </c>
      <c r="H3219" s="40" t="s">
        <v>9159</v>
      </c>
      <c r="I3219" s="40" t="s">
        <v>9160</v>
      </c>
      <c r="J3219" s="45" t="str">
        <f t="shared" si="50"/>
        <v>ht</v>
      </c>
    </row>
    <row r="3220" spans="1:10" x14ac:dyDescent="0.25">
      <c r="A3220" s="43">
        <v>45022</v>
      </c>
      <c r="B3220" s="40" t="s">
        <v>9585</v>
      </c>
      <c r="C3220" s="40" t="s">
        <v>10492</v>
      </c>
      <c r="D3220" s="40" t="s">
        <v>14561</v>
      </c>
      <c r="E3220" s="38">
        <v>-269632</v>
      </c>
      <c r="F3220" s="42" t="s">
        <v>8998</v>
      </c>
      <c r="G3220" s="38">
        <v>-26963</v>
      </c>
      <c r="H3220" s="40" t="s">
        <v>9159</v>
      </c>
      <c r="I3220" s="40" t="s">
        <v>9160</v>
      </c>
      <c r="J3220" s="45" t="str">
        <f t="shared" si="50"/>
        <v>ht</v>
      </c>
    </row>
    <row r="3221" spans="1:10" x14ac:dyDescent="0.25">
      <c r="A3221" s="43">
        <v>45022</v>
      </c>
      <c r="B3221" s="40" t="s">
        <v>9591</v>
      </c>
      <c r="C3221" s="40" t="s">
        <v>10492</v>
      </c>
      <c r="D3221" s="40" t="s">
        <v>14562</v>
      </c>
      <c r="E3221" s="38">
        <v>-444232</v>
      </c>
      <c r="F3221" s="42" t="s">
        <v>8998</v>
      </c>
      <c r="G3221" s="38">
        <v>-44423</v>
      </c>
      <c r="H3221" s="40" t="s">
        <v>9159</v>
      </c>
      <c r="I3221" s="40" t="s">
        <v>9160</v>
      </c>
      <c r="J3221" s="45" t="str">
        <f t="shared" si="50"/>
        <v>ht</v>
      </c>
    </row>
    <row r="3222" spans="1:10" x14ac:dyDescent="0.25">
      <c r="A3222" s="43">
        <v>45022</v>
      </c>
      <c r="B3222" s="40" t="s">
        <v>9914</v>
      </c>
      <c r="C3222" s="40" t="s">
        <v>11180</v>
      </c>
      <c r="D3222" s="40" t="s">
        <v>14563</v>
      </c>
      <c r="E3222" s="38">
        <v>-119066</v>
      </c>
      <c r="F3222" s="42" t="s">
        <v>8998</v>
      </c>
      <c r="G3222" s="38">
        <v>-11907</v>
      </c>
      <c r="H3222" s="40" t="s">
        <v>9601</v>
      </c>
      <c r="I3222" s="40" t="s">
        <v>9602</v>
      </c>
      <c r="J3222" s="45" t="str">
        <f t="shared" si="50"/>
        <v>ht</v>
      </c>
    </row>
    <row r="3223" spans="1:10" x14ac:dyDescent="0.25">
      <c r="A3223" s="43">
        <v>45022</v>
      </c>
      <c r="B3223" s="40" t="s">
        <v>9918</v>
      </c>
      <c r="C3223" s="40" t="s">
        <v>11180</v>
      </c>
      <c r="D3223" s="40" t="s">
        <v>14563</v>
      </c>
      <c r="E3223" s="38">
        <v>-88200</v>
      </c>
      <c r="F3223" s="42" t="s">
        <v>8998</v>
      </c>
      <c r="G3223" s="38">
        <v>-8820</v>
      </c>
      <c r="H3223" s="40" t="s">
        <v>9601</v>
      </c>
      <c r="I3223" s="40" t="s">
        <v>9602</v>
      </c>
      <c r="J3223" s="45" t="str">
        <f t="shared" si="50"/>
        <v>ht</v>
      </c>
    </row>
    <row r="3224" spans="1:10" x14ac:dyDescent="0.25">
      <c r="A3224" s="43">
        <v>45022</v>
      </c>
      <c r="B3224" s="40" t="s">
        <v>10018</v>
      </c>
      <c r="C3224" s="40" t="s">
        <v>9441</v>
      </c>
      <c r="D3224" s="40" t="s">
        <v>14564</v>
      </c>
      <c r="E3224" s="38">
        <v>-315482</v>
      </c>
      <c r="F3224" s="42" t="s">
        <v>8998</v>
      </c>
      <c r="G3224" s="38">
        <v>-31548</v>
      </c>
      <c r="H3224" s="40" t="s">
        <v>9034</v>
      </c>
      <c r="I3224" s="40" t="s">
        <v>9035</v>
      </c>
      <c r="J3224" s="45" t="str">
        <f t="shared" si="50"/>
        <v>ht</v>
      </c>
    </row>
    <row r="3225" spans="1:10" x14ac:dyDescent="0.25">
      <c r="A3225" s="43">
        <v>45022</v>
      </c>
      <c r="B3225" s="40" t="s">
        <v>10027</v>
      </c>
      <c r="C3225" s="40" t="s">
        <v>9441</v>
      </c>
      <c r="D3225" s="40" t="s">
        <v>14565</v>
      </c>
      <c r="E3225" s="38">
        <v>-185308</v>
      </c>
      <c r="F3225" s="42" t="s">
        <v>8998</v>
      </c>
      <c r="G3225" s="38">
        <v>-18531</v>
      </c>
      <c r="H3225" s="40" t="s">
        <v>9034</v>
      </c>
      <c r="I3225" s="40" t="s">
        <v>9035</v>
      </c>
      <c r="J3225" s="45" t="str">
        <f t="shared" si="50"/>
        <v>ht</v>
      </c>
    </row>
    <row r="3226" spans="1:10" x14ac:dyDescent="0.25">
      <c r="A3226" s="43">
        <v>45022</v>
      </c>
      <c r="B3226" s="40" t="s">
        <v>13154</v>
      </c>
      <c r="C3226" s="40" t="s">
        <v>9443</v>
      </c>
      <c r="D3226" s="40" t="s">
        <v>14566</v>
      </c>
      <c r="E3226" s="38">
        <v>-444232</v>
      </c>
      <c r="F3226" s="42" t="s">
        <v>8998</v>
      </c>
      <c r="G3226" s="38">
        <v>-44423</v>
      </c>
      <c r="H3226" s="40" t="s">
        <v>9001</v>
      </c>
      <c r="I3226" s="40" t="s">
        <v>9002</v>
      </c>
      <c r="J3226" s="45" t="str">
        <f t="shared" si="50"/>
        <v>ht</v>
      </c>
    </row>
    <row r="3227" spans="1:10" x14ac:dyDescent="0.25">
      <c r="A3227" s="43">
        <v>45022</v>
      </c>
      <c r="B3227" s="40" t="s">
        <v>14567</v>
      </c>
      <c r="C3227" s="40" t="s">
        <v>8992</v>
      </c>
      <c r="D3227" s="40" t="s">
        <v>9398</v>
      </c>
      <c r="E3227" s="38">
        <v>1656755</v>
      </c>
      <c r="F3227" s="42" t="s">
        <v>8998</v>
      </c>
      <c r="G3227" s="38">
        <v>165676</v>
      </c>
      <c r="H3227" s="40" t="s">
        <v>9398</v>
      </c>
      <c r="I3227" s="40" t="s">
        <v>9399</v>
      </c>
      <c r="J3227" s="45" t="str">
        <f t="shared" si="50"/>
        <v/>
      </c>
    </row>
    <row r="3228" spans="1:10" x14ac:dyDescent="0.25">
      <c r="A3228" s="43">
        <v>45022</v>
      </c>
      <c r="B3228" s="40" t="s">
        <v>14568</v>
      </c>
      <c r="C3228" s="40" t="s">
        <v>8992</v>
      </c>
      <c r="D3228" s="40" t="s">
        <v>9212</v>
      </c>
      <c r="E3228" s="38">
        <v>2688130</v>
      </c>
      <c r="F3228" s="42" t="s">
        <v>8998</v>
      </c>
      <c r="G3228" s="38">
        <v>268813</v>
      </c>
      <c r="H3228" s="40" t="s">
        <v>9212</v>
      </c>
      <c r="I3228" s="40" t="s">
        <v>9213</v>
      </c>
      <c r="J3228" s="45" t="str">
        <f t="shared" si="50"/>
        <v/>
      </c>
    </row>
    <row r="3229" spans="1:10" x14ac:dyDescent="0.25">
      <c r="A3229" s="43">
        <v>45022</v>
      </c>
      <c r="B3229" s="40" t="s">
        <v>14569</v>
      </c>
      <c r="C3229" s="40" t="s">
        <v>8992</v>
      </c>
      <c r="D3229" s="40" t="s">
        <v>13514</v>
      </c>
      <c r="E3229" s="38">
        <v>989315</v>
      </c>
      <c r="F3229" s="42" t="s">
        <v>8998</v>
      </c>
      <c r="G3229" s="38">
        <v>98932</v>
      </c>
      <c r="H3229" s="40" t="s">
        <v>9001</v>
      </c>
      <c r="I3229" s="40" t="s">
        <v>9002</v>
      </c>
      <c r="J3229" s="45" t="str">
        <f t="shared" si="50"/>
        <v/>
      </c>
    </row>
    <row r="3230" spans="1:10" x14ac:dyDescent="0.25">
      <c r="A3230" s="43">
        <v>45022</v>
      </c>
      <c r="B3230" s="40" t="s">
        <v>14570</v>
      </c>
      <c r="C3230" s="40" t="s">
        <v>8992</v>
      </c>
      <c r="D3230" s="40" t="s">
        <v>14571</v>
      </c>
      <c r="E3230" s="38">
        <v>688800</v>
      </c>
      <c r="F3230" s="42" t="s">
        <v>8998</v>
      </c>
      <c r="G3230" s="38">
        <v>68880</v>
      </c>
      <c r="H3230" s="40" t="s">
        <v>14571</v>
      </c>
      <c r="I3230" s="40" t="s">
        <v>14572</v>
      </c>
      <c r="J3230" s="45" t="str">
        <f t="shared" si="50"/>
        <v/>
      </c>
    </row>
    <row r="3231" spans="1:10" x14ac:dyDescent="0.25">
      <c r="A3231" s="43">
        <v>45022</v>
      </c>
      <c r="B3231" s="40" t="s">
        <v>14573</v>
      </c>
      <c r="C3231" s="40" t="s">
        <v>8992</v>
      </c>
      <c r="D3231" s="40" t="s">
        <v>10194</v>
      </c>
      <c r="E3231" s="38">
        <v>734310</v>
      </c>
      <c r="F3231" s="42" t="s">
        <v>8998</v>
      </c>
      <c r="G3231" s="38">
        <v>73431</v>
      </c>
      <c r="H3231" s="40" t="s">
        <v>9001</v>
      </c>
      <c r="I3231" s="40" t="s">
        <v>9002</v>
      </c>
      <c r="J3231" s="45" t="str">
        <f t="shared" si="50"/>
        <v/>
      </c>
    </row>
    <row r="3232" spans="1:10" x14ac:dyDescent="0.25">
      <c r="A3232" s="43">
        <v>45022</v>
      </c>
      <c r="B3232" s="40" t="s">
        <v>14574</v>
      </c>
      <c r="C3232" s="40" t="s">
        <v>8992</v>
      </c>
      <c r="D3232" s="40" t="s">
        <v>9394</v>
      </c>
      <c r="E3232" s="38">
        <v>1306200</v>
      </c>
      <c r="F3232" s="42" t="s">
        <v>8998</v>
      </c>
      <c r="G3232" s="38">
        <v>130620</v>
      </c>
      <c r="H3232" s="40" t="s">
        <v>9394</v>
      </c>
      <c r="I3232" s="40" t="s">
        <v>9395</v>
      </c>
      <c r="J3232" s="45" t="str">
        <f t="shared" si="50"/>
        <v/>
      </c>
    </row>
    <row r="3233" spans="1:10" x14ac:dyDescent="0.25">
      <c r="A3233" s="43">
        <v>45022</v>
      </c>
      <c r="B3233" s="40" t="s">
        <v>11274</v>
      </c>
      <c r="C3233" s="40" t="s">
        <v>8992</v>
      </c>
      <c r="D3233" s="40" t="s">
        <v>9394</v>
      </c>
      <c r="E3233" s="38">
        <v>3035550</v>
      </c>
      <c r="F3233" s="42" t="s">
        <v>8998</v>
      </c>
      <c r="G3233" s="38">
        <v>303555</v>
      </c>
      <c r="H3233" s="40" t="s">
        <v>9394</v>
      </c>
      <c r="I3233" s="40" t="s">
        <v>9395</v>
      </c>
      <c r="J3233" s="45" t="str">
        <f t="shared" si="50"/>
        <v/>
      </c>
    </row>
    <row r="3234" spans="1:10" x14ac:dyDescent="0.25">
      <c r="A3234" s="43">
        <v>45022</v>
      </c>
      <c r="B3234" s="40" t="s">
        <v>14575</v>
      </c>
      <c r="C3234" s="40" t="s">
        <v>8992</v>
      </c>
      <c r="D3234" s="40" t="s">
        <v>9877</v>
      </c>
      <c r="E3234" s="38">
        <v>333174</v>
      </c>
      <c r="F3234" s="42" t="s">
        <v>8998</v>
      </c>
      <c r="G3234" s="38">
        <v>33317</v>
      </c>
      <c r="H3234" s="40" t="s">
        <v>9001</v>
      </c>
      <c r="I3234" s="40" t="s">
        <v>9002</v>
      </c>
      <c r="J3234" s="45" t="str">
        <f t="shared" si="50"/>
        <v/>
      </c>
    </row>
    <row r="3235" spans="1:10" x14ac:dyDescent="0.25">
      <c r="A3235" s="43">
        <v>45022</v>
      </c>
      <c r="B3235" s="40" t="s">
        <v>14576</v>
      </c>
      <c r="C3235" s="40" t="s">
        <v>8992</v>
      </c>
      <c r="D3235" s="40" t="s">
        <v>9558</v>
      </c>
      <c r="E3235" s="38">
        <v>2346710</v>
      </c>
      <c r="F3235" s="42" t="s">
        <v>8998</v>
      </c>
      <c r="G3235" s="38">
        <v>234671</v>
      </c>
      <c r="H3235" s="40" t="s">
        <v>9558</v>
      </c>
      <c r="I3235" s="40" t="s">
        <v>9559</v>
      </c>
      <c r="J3235" s="45" t="str">
        <f t="shared" si="50"/>
        <v/>
      </c>
    </row>
    <row r="3236" spans="1:10" x14ac:dyDescent="0.25">
      <c r="A3236" s="43">
        <v>45022</v>
      </c>
      <c r="B3236" s="40" t="s">
        <v>14577</v>
      </c>
      <c r="C3236" s="40" t="s">
        <v>8992</v>
      </c>
      <c r="D3236" s="40" t="s">
        <v>9853</v>
      </c>
      <c r="E3236" s="38">
        <v>4047820</v>
      </c>
      <c r="F3236" s="42" t="s">
        <v>8998</v>
      </c>
      <c r="G3236" s="38">
        <v>404782</v>
      </c>
      <c r="H3236" s="40" t="s">
        <v>9853</v>
      </c>
      <c r="I3236" s="40" t="s">
        <v>9854</v>
      </c>
      <c r="J3236" s="45" t="str">
        <f t="shared" si="50"/>
        <v/>
      </c>
    </row>
    <row r="3237" spans="1:10" x14ac:dyDescent="0.25">
      <c r="A3237" s="43">
        <v>45022</v>
      </c>
      <c r="B3237" s="40" t="s">
        <v>14578</v>
      </c>
      <c r="C3237" s="40" t="s">
        <v>8992</v>
      </c>
      <c r="D3237" s="40" t="s">
        <v>9558</v>
      </c>
      <c r="E3237" s="38">
        <v>1730400</v>
      </c>
      <c r="F3237" s="42" t="s">
        <v>8998</v>
      </c>
      <c r="G3237" s="38">
        <v>173040</v>
      </c>
      <c r="H3237" s="40" t="s">
        <v>9558</v>
      </c>
      <c r="I3237" s="40" t="s">
        <v>9559</v>
      </c>
      <c r="J3237" s="45" t="str">
        <f t="shared" si="50"/>
        <v/>
      </c>
    </row>
    <row r="3238" spans="1:10" x14ac:dyDescent="0.25">
      <c r="A3238" s="43">
        <v>45022</v>
      </c>
      <c r="B3238" s="40" t="s">
        <v>14579</v>
      </c>
      <c r="C3238" s="40" t="s">
        <v>8992</v>
      </c>
      <c r="D3238" s="40" t="s">
        <v>9975</v>
      </c>
      <c r="E3238" s="38">
        <v>483720</v>
      </c>
      <c r="F3238" s="42" t="s">
        <v>8998</v>
      </c>
      <c r="G3238" s="38">
        <v>48372</v>
      </c>
      <c r="H3238" s="40" t="s">
        <v>9001</v>
      </c>
      <c r="I3238" s="40" t="s">
        <v>9002</v>
      </c>
      <c r="J3238" s="45" t="str">
        <f t="shared" si="50"/>
        <v/>
      </c>
    </row>
    <row r="3239" spans="1:10" x14ac:dyDescent="0.25">
      <c r="A3239" s="43">
        <v>45022</v>
      </c>
      <c r="B3239" s="40" t="s">
        <v>14580</v>
      </c>
      <c r="C3239" s="40" t="s">
        <v>8992</v>
      </c>
      <c r="D3239" s="40" t="s">
        <v>9268</v>
      </c>
      <c r="E3239" s="38">
        <v>1945974</v>
      </c>
      <c r="F3239" s="42" t="s">
        <v>8998</v>
      </c>
      <c r="G3239" s="38">
        <v>194597</v>
      </c>
      <c r="H3239" s="40" t="s">
        <v>9268</v>
      </c>
      <c r="I3239" s="40" t="s">
        <v>9269</v>
      </c>
      <c r="J3239" s="45" t="str">
        <f t="shared" si="50"/>
        <v/>
      </c>
    </row>
    <row r="3240" spans="1:10" x14ac:dyDescent="0.25">
      <c r="A3240" s="43">
        <v>45022</v>
      </c>
      <c r="B3240" s="40" t="s">
        <v>14581</v>
      </c>
      <c r="C3240" s="40" t="s">
        <v>8992</v>
      </c>
      <c r="D3240" s="40" t="s">
        <v>9820</v>
      </c>
      <c r="E3240" s="38">
        <v>865200</v>
      </c>
      <c r="F3240" s="42" t="s">
        <v>8998</v>
      </c>
      <c r="G3240" s="38">
        <v>86520</v>
      </c>
      <c r="H3240" s="40" t="s">
        <v>9820</v>
      </c>
      <c r="I3240" s="40" t="s">
        <v>9821</v>
      </c>
      <c r="J3240" s="45" t="str">
        <f t="shared" si="50"/>
        <v/>
      </c>
    </row>
    <row r="3241" spans="1:10" x14ac:dyDescent="0.25">
      <c r="A3241" s="43">
        <v>45022</v>
      </c>
      <c r="B3241" s="40" t="s">
        <v>14582</v>
      </c>
      <c r="C3241" s="40" t="s">
        <v>8992</v>
      </c>
      <c r="D3241" s="40" t="s">
        <v>9820</v>
      </c>
      <c r="E3241" s="38">
        <v>1844890</v>
      </c>
      <c r="F3241" s="42" t="s">
        <v>8998</v>
      </c>
      <c r="G3241" s="38">
        <v>184489</v>
      </c>
      <c r="H3241" s="40" t="s">
        <v>9820</v>
      </c>
      <c r="I3241" s="40" t="s">
        <v>9821</v>
      </c>
      <c r="J3241" s="45" t="str">
        <f t="shared" si="50"/>
        <v/>
      </c>
    </row>
    <row r="3242" spans="1:10" x14ac:dyDescent="0.25">
      <c r="A3242" s="43">
        <v>45022</v>
      </c>
      <c r="B3242" s="40" t="s">
        <v>14583</v>
      </c>
      <c r="C3242" s="40" t="s">
        <v>8992</v>
      </c>
      <c r="D3242" s="40" t="s">
        <v>9814</v>
      </c>
      <c r="E3242" s="38">
        <v>1411672</v>
      </c>
      <c r="F3242" s="42" t="s">
        <v>8998</v>
      </c>
      <c r="G3242" s="38">
        <v>141167</v>
      </c>
      <c r="H3242" s="40" t="s">
        <v>9814</v>
      </c>
      <c r="I3242" s="40" t="s">
        <v>9815</v>
      </c>
      <c r="J3242" s="45" t="str">
        <f t="shared" si="50"/>
        <v/>
      </c>
    </row>
    <row r="3243" spans="1:10" x14ac:dyDescent="0.25">
      <c r="A3243" s="43">
        <v>45022</v>
      </c>
      <c r="B3243" s="40" t="s">
        <v>14584</v>
      </c>
      <c r="C3243" s="40" t="s">
        <v>8992</v>
      </c>
      <c r="D3243" s="40" t="s">
        <v>13284</v>
      </c>
      <c r="E3243" s="38">
        <v>1101465</v>
      </c>
      <c r="F3243" s="42" t="s">
        <v>8998</v>
      </c>
      <c r="G3243" s="38">
        <v>110147</v>
      </c>
      <c r="H3243" s="40" t="s">
        <v>9072</v>
      </c>
      <c r="I3243" s="40" t="s">
        <v>9073</v>
      </c>
      <c r="J3243" s="45" t="str">
        <f t="shared" si="50"/>
        <v/>
      </c>
    </row>
    <row r="3244" spans="1:10" x14ac:dyDescent="0.25">
      <c r="A3244" s="43">
        <v>45022</v>
      </c>
      <c r="B3244" s="40" t="s">
        <v>14585</v>
      </c>
      <c r="C3244" s="40" t="s">
        <v>8992</v>
      </c>
      <c r="D3244" s="40" t="s">
        <v>10200</v>
      </c>
      <c r="E3244" s="38">
        <v>1289600</v>
      </c>
      <c r="F3244" s="42" t="s">
        <v>8998</v>
      </c>
      <c r="G3244" s="38">
        <v>128960</v>
      </c>
      <c r="H3244" s="40" t="s">
        <v>9284</v>
      </c>
      <c r="I3244" s="40" t="s">
        <v>9285</v>
      </c>
      <c r="J3244" s="45" t="str">
        <f t="shared" si="50"/>
        <v/>
      </c>
    </row>
    <row r="3245" spans="1:10" x14ac:dyDescent="0.25">
      <c r="A3245" s="43">
        <v>45022</v>
      </c>
      <c r="B3245" s="40" t="s">
        <v>14586</v>
      </c>
      <c r="C3245" s="40" t="s">
        <v>8992</v>
      </c>
      <c r="D3245" s="40" t="s">
        <v>9670</v>
      </c>
      <c r="E3245" s="38">
        <v>1387461</v>
      </c>
      <c r="F3245" s="42" t="s">
        <v>8998</v>
      </c>
      <c r="G3245" s="38">
        <v>138746</v>
      </c>
      <c r="H3245" s="40" t="s">
        <v>9284</v>
      </c>
      <c r="I3245" s="40" t="s">
        <v>9285</v>
      </c>
      <c r="J3245" s="45" t="str">
        <f t="shared" si="50"/>
        <v/>
      </c>
    </row>
    <row r="3246" spans="1:10" x14ac:dyDescent="0.25">
      <c r="A3246" s="43">
        <v>45022</v>
      </c>
      <c r="B3246" s="40" t="s">
        <v>14587</v>
      </c>
      <c r="C3246" s="40" t="s">
        <v>8992</v>
      </c>
      <c r="D3246" s="40" t="s">
        <v>14588</v>
      </c>
      <c r="E3246" s="38">
        <v>4584250</v>
      </c>
      <c r="F3246" s="42" t="s">
        <v>8998</v>
      </c>
      <c r="G3246" s="38">
        <v>458425</v>
      </c>
      <c r="H3246" s="40" t="s">
        <v>10431</v>
      </c>
      <c r="I3246" s="40" t="s">
        <v>10432</v>
      </c>
      <c r="J3246" s="45" t="str">
        <f t="shared" si="50"/>
        <v/>
      </c>
    </row>
    <row r="3247" spans="1:10" x14ac:dyDescent="0.25">
      <c r="A3247" s="43">
        <v>45023</v>
      </c>
      <c r="B3247" s="40" t="s">
        <v>9555</v>
      </c>
      <c r="C3247" s="40" t="s">
        <v>12701</v>
      </c>
      <c r="D3247" s="40" t="s">
        <v>14589</v>
      </c>
      <c r="E3247" s="38">
        <v>-119066</v>
      </c>
      <c r="F3247" s="42" t="s">
        <v>8998</v>
      </c>
      <c r="G3247" s="38">
        <v>-11907</v>
      </c>
      <c r="H3247" s="40" t="s">
        <v>9635</v>
      </c>
      <c r="I3247" s="40" t="s">
        <v>9636</v>
      </c>
      <c r="J3247" s="45" t="str">
        <f t="shared" si="50"/>
        <v>ht</v>
      </c>
    </row>
    <row r="3248" spans="1:10" x14ac:dyDescent="0.25">
      <c r="A3248" s="43">
        <v>45023</v>
      </c>
      <c r="B3248" s="40" t="s">
        <v>10037</v>
      </c>
      <c r="C3248" s="40" t="s">
        <v>9441</v>
      </c>
      <c r="D3248" s="40" t="s">
        <v>14590</v>
      </c>
      <c r="E3248" s="38">
        <v>-232262</v>
      </c>
      <c r="F3248" s="42" t="s">
        <v>8998</v>
      </c>
      <c r="G3248" s="38">
        <v>-23226</v>
      </c>
      <c r="H3248" s="40" t="s">
        <v>9034</v>
      </c>
      <c r="I3248" s="40" t="s">
        <v>9035</v>
      </c>
      <c r="J3248" s="45" t="str">
        <f t="shared" si="50"/>
        <v>ht</v>
      </c>
    </row>
    <row r="3249" spans="1:10" x14ac:dyDescent="0.25">
      <c r="A3249" s="43">
        <v>45023</v>
      </c>
      <c r="B3249" s="40" t="s">
        <v>10041</v>
      </c>
      <c r="C3249" s="40" t="s">
        <v>9441</v>
      </c>
      <c r="D3249" s="40" t="s">
        <v>14591</v>
      </c>
      <c r="E3249" s="38">
        <v>-146862</v>
      </c>
      <c r="F3249" s="42" t="s">
        <v>8998</v>
      </c>
      <c r="G3249" s="38">
        <v>-14686</v>
      </c>
      <c r="H3249" s="40" t="s">
        <v>9034</v>
      </c>
      <c r="I3249" s="40" t="s">
        <v>9035</v>
      </c>
      <c r="J3249" s="45" t="str">
        <f t="shared" si="50"/>
        <v>ht</v>
      </c>
    </row>
    <row r="3250" spans="1:10" x14ac:dyDescent="0.25">
      <c r="A3250" s="43">
        <v>45023</v>
      </c>
      <c r="B3250" s="40" t="s">
        <v>10639</v>
      </c>
      <c r="C3250" s="40" t="s">
        <v>10562</v>
      </c>
      <c r="D3250" s="40" t="s">
        <v>14592</v>
      </c>
      <c r="E3250" s="38">
        <v>-1112993</v>
      </c>
      <c r="F3250" s="42" t="s">
        <v>8998</v>
      </c>
      <c r="G3250" s="38">
        <v>-111299</v>
      </c>
      <c r="H3250" s="40" t="s">
        <v>9284</v>
      </c>
      <c r="I3250" s="40" t="s">
        <v>9285</v>
      </c>
      <c r="J3250" s="45" t="str">
        <f t="shared" si="50"/>
        <v>ht</v>
      </c>
    </row>
    <row r="3251" spans="1:10" x14ac:dyDescent="0.25">
      <c r="A3251" s="43">
        <v>45023</v>
      </c>
      <c r="B3251" s="40" t="s">
        <v>13161</v>
      </c>
      <c r="C3251" s="40" t="s">
        <v>9443</v>
      </c>
      <c r="D3251" s="40" t="s">
        <v>14593</v>
      </c>
      <c r="E3251" s="38">
        <v>-809564</v>
      </c>
      <c r="F3251" s="42" t="s">
        <v>8998</v>
      </c>
      <c r="G3251" s="38">
        <v>-80957</v>
      </c>
      <c r="H3251" s="40" t="s">
        <v>9001</v>
      </c>
      <c r="I3251" s="40" t="s">
        <v>9002</v>
      </c>
      <c r="J3251" s="45" t="str">
        <f t="shared" si="50"/>
        <v>ht</v>
      </c>
    </row>
    <row r="3252" spans="1:10" x14ac:dyDescent="0.25">
      <c r="A3252" s="43">
        <v>45023</v>
      </c>
      <c r="B3252" s="40" t="s">
        <v>13162</v>
      </c>
      <c r="C3252" s="40" t="s">
        <v>9443</v>
      </c>
      <c r="D3252" s="40" t="s">
        <v>14594</v>
      </c>
      <c r="E3252" s="38">
        <v>-182008</v>
      </c>
      <c r="F3252" s="42" t="s">
        <v>8998</v>
      </c>
      <c r="G3252" s="38">
        <v>-18201</v>
      </c>
      <c r="H3252" s="40" t="s">
        <v>9001</v>
      </c>
      <c r="I3252" s="40" t="s">
        <v>9002</v>
      </c>
      <c r="J3252" s="45" t="str">
        <f t="shared" si="50"/>
        <v>ht</v>
      </c>
    </row>
    <row r="3253" spans="1:10" x14ac:dyDescent="0.25">
      <c r="A3253" s="43">
        <v>45023</v>
      </c>
      <c r="B3253" s="40" t="s">
        <v>14595</v>
      </c>
      <c r="C3253" s="40" t="s">
        <v>8992</v>
      </c>
      <c r="D3253" s="40" t="s">
        <v>12652</v>
      </c>
      <c r="E3253" s="38">
        <v>938684</v>
      </c>
      <c r="F3253" s="42" t="s">
        <v>8998</v>
      </c>
      <c r="G3253" s="38">
        <v>93868</v>
      </c>
      <c r="H3253" s="40" t="s">
        <v>9001</v>
      </c>
      <c r="I3253" s="40" t="s">
        <v>9002</v>
      </c>
      <c r="J3253" s="45" t="str">
        <f t="shared" si="50"/>
        <v/>
      </c>
    </row>
    <row r="3254" spans="1:10" x14ac:dyDescent="0.25">
      <c r="A3254" s="43">
        <v>45023</v>
      </c>
      <c r="B3254" s="40" t="s">
        <v>14596</v>
      </c>
      <c r="C3254" s="40" t="s">
        <v>8992</v>
      </c>
      <c r="D3254" s="40" t="s">
        <v>10089</v>
      </c>
      <c r="E3254" s="38">
        <v>1544605</v>
      </c>
      <c r="F3254" s="42" t="s">
        <v>8998</v>
      </c>
      <c r="G3254" s="38">
        <v>154461</v>
      </c>
      <c r="H3254" s="40" t="s">
        <v>9001</v>
      </c>
      <c r="I3254" s="40" t="s">
        <v>9002</v>
      </c>
      <c r="J3254" s="45" t="str">
        <f t="shared" si="50"/>
        <v/>
      </c>
    </row>
    <row r="3255" spans="1:10" x14ac:dyDescent="0.25">
      <c r="A3255" s="43">
        <v>45023</v>
      </c>
      <c r="B3255" s="40" t="s">
        <v>14597</v>
      </c>
      <c r="C3255" s="40" t="s">
        <v>8992</v>
      </c>
      <c r="D3255" s="40" t="s">
        <v>10091</v>
      </c>
      <c r="E3255" s="38">
        <v>1012115</v>
      </c>
      <c r="F3255" s="42" t="s">
        <v>8998</v>
      </c>
      <c r="G3255" s="38">
        <v>101212</v>
      </c>
      <c r="H3255" s="40" t="s">
        <v>9001</v>
      </c>
      <c r="I3255" s="40" t="s">
        <v>9002</v>
      </c>
      <c r="J3255" s="45" t="str">
        <f t="shared" si="50"/>
        <v/>
      </c>
    </row>
    <row r="3256" spans="1:10" x14ac:dyDescent="0.25">
      <c r="A3256" s="43">
        <v>45023</v>
      </c>
      <c r="B3256" s="40" t="s">
        <v>14598</v>
      </c>
      <c r="C3256" s="40" t="s">
        <v>8992</v>
      </c>
      <c r="D3256" s="40" t="s">
        <v>9498</v>
      </c>
      <c r="E3256" s="38">
        <v>3460800</v>
      </c>
      <c r="F3256" s="42" t="s">
        <v>8998</v>
      </c>
      <c r="G3256" s="38">
        <v>346080</v>
      </c>
      <c r="H3256" s="40" t="s">
        <v>9498</v>
      </c>
      <c r="I3256" s="40" t="s">
        <v>9499</v>
      </c>
      <c r="J3256" s="45" t="str">
        <f t="shared" si="50"/>
        <v/>
      </c>
    </row>
    <row r="3257" spans="1:10" x14ac:dyDescent="0.25">
      <c r="A3257" s="43">
        <v>45023</v>
      </c>
      <c r="B3257" s="40" t="s">
        <v>14599</v>
      </c>
      <c r="C3257" s="40" t="s">
        <v>8992</v>
      </c>
      <c r="D3257" s="40" t="s">
        <v>10078</v>
      </c>
      <c r="E3257" s="38">
        <v>561843</v>
      </c>
      <c r="F3257" s="42" t="s">
        <v>8998</v>
      </c>
      <c r="G3257" s="38">
        <v>56184</v>
      </c>
      <c r="H3257" s="40" t="s">
        <v>9001</v>
      </c>
      <c r="I3257" s="40" t="s">
        <v>9002</v>
      </c>
      <c r="J3257" s="45" t="str">
        <f t="shared" si="50"/>
        <v/>
      </c>
    </row>
    <row r="3258" spans="1:10" x14ac:dyDescent="0.25">
      <c r="A3258" s="43">
        <v>45023</v>
      </c>
      <c r="B3258" s="40" t="s">
        <v>14600</v>
      </c>
      <c r="C3258" s="40" t="s">
        <v>8992</v>
      </c>
      <c r="D3258" s="40" t="s">
        <v>14601</v>
      </c>
      <c r="E3258" s="38">
        <v>469300</v>
      </c>
      <c r="F3258" s="42" t="s">
        <v>8998</v>
      </c>
      <c r="G3258" s="38">
        <v>46930</v>
      </c>
      <c r="H3258" s="40" t="s">
        <v>9001</v>
      </c>
      <c r="I3258" s="40" t="s">
        <v>9002</v>
      </c>
      <c r="J3258" s="45" t="str">
        <f t="shared" si="50"/>
        <v/>
      </c>
    </row>
    <row r="3259" spans="1:10" x14ac:dyDescent="0.25">
      <c r="A3259" s="43">
        <v>45023</v>
      </c>
      <c r="B3259" s="40" t="s">
        <v>14602</v>
      </c>
      <c r="C3259" s="40" t="s">
        <v>8992</v>
      </c>
      <c r="D3259" s="40" t="s">
        <v>11732</v>
      </c>
      <c r="E3259" s="38">
        <v>1844890</v>
      </c>
      <c r="F3259" s="42" t="s">
        <v>8998</v>
      </c>
      <c r="G3259" s="38">
        <v>184489</v>
      </c>
      <c r="H3259" s="40" t="s">
        <v>9284</v>
      </c>
      <c r="I3259" s="40" t="s">
        <v>9285</v>
      </c>
      <c r="J3259" s="45" t="str">
        <f t="shared" si="50"/>
        <v/>
      </c>
    </row>
    <row r="3260" spans="1:10" x14ac:dyDescent="0.25">
      <c r="A3260" s="43">
        <v>45023</v>
      </c>
      <c r="B3260" s="40" t="s">
        <v>14603</v>
      </c>
      <c r="C3260" s="40" t="s">
        <v>8992</v>
      </c>
      <c r="D3260" s="40" t="s">
        <v>14604</v>
      </c>
      <c r="E3260" s="38">
        <v>542773</v>
      </c>
      <c r="F3260" s="42" t="s">
        <v>8998</v>
      </c>
      <c r="G3260" s="38">
        <v>54277</v>
      </c>
      <c r="H3260" s="40" t="s">
        <v>9001</v>
      </c>
      <c r="I3260" s="40" t="s">
        <v>9002</v>
      </c>
      <c r="J3260" s="45" t="str">
        <f t="shared" si="50"/>
        <v/>
      </c>
    </row>
    <row r="3261" spans="1:10" x14ac:dyDescent="0.25">
      <c r="A3261" s="43">
        <v>45023</v>
      </c>
      <c r="B3261" s="40" t="s">
        <v>14605</v>
      </c>
      <c r="C3261" s="40" t="s">
        <v>8992</v>
      </c>
      <c r="D3261" s="40" t="s">
        <v>9856</v>
      </c>
      <c r="E3261" s="38">
        <v>704013</v>
      </c>
      <c r="F3261" s="42" t="s">
        <v>8998</v>
      </c>
      <c r="G3261" s="38">
        <v>70401</v>
      </c>
      <c r="H3261" s="40" t="s">
        <v>9001</v>
      </c>
      <c r="I3261" s="40" t="s">
        <v>9002</v>
      </c>
      <c r="J3261" s="45" t="str">
        <f t="shared" si="50"/>
        <v/>
      </c>
    </row>
    <row r="3262" spans="1:10" x14ac:dyDescent="0.25">
      <c r="A3262" s="43">
        <v>45023</v>
      </c>
      <c r="B3262" s="40" t="s">
        <v>14606</v>
      </c>
      <c r="C3262" s="40" t="s">
        <v>8992</v>
      </c>
      <c r="D3262" s="40" t="s">
        <v>9747</v>
      </c>
      <c r="E3262" s="38">
        <v>1493310</v>
      </c>
      <c r="F3262" s="42" t="s">
        <v>8998</v>
      </c>
      <c r="G3262" s="38">
        <v>149331</v>
      </c>
      <c r="H3262" s="40" t="s">
        <v>9747</v>
      </c>
      <c r="I3262" s="40" t="s">
        <v>9748</v>
      </c>
      <c r="J3262" s="45" t="str">
        <f t="shared" si="50"/>
        <v/>
      </c>
    </row>
    <row r="3263" spans="1:10" x14ac:dyDescent="0.25">
      <c r="A3263" s="43">
        <v>45023</v>
      </c>
      <c r="B3263" s="40" t="s">
        <v>14607</v>
      </c>
      <c r="C3263" s="40" t="s">
        <v>8992</v>
      </c>
      <c r="D3263" s="40" t="s">
        <v>9275</v>
      </c>
      <c r="E3263" s="38">
        <v>367155</v>
      </c>
      <c r="F3263" s="42" t="s">
        <v>8998</v>
      </c>
      <c r="G3263" s="38">
        <v>36716</v>
      </c>
      <c r="H3263" s="40" t="s">
        <v>9001</v>
      </c>
      <c r="I3263" s="40" t="s">
        <v>9002</v>
      </c>
      <c r="J3263" s="45" t="str">
        <f t="shared" si="50"/>
        <v/>
      </c>
    </row>
    <row r="3264" spans="1:10" x14ac:dyDescent="0.25">
      <c r="A3264" s="43">
        <v>45023</v>
      </c>
      <c r="B3264" s="40" t="s">
        <v>14608</v>
      </c>
      <c r="C3264" s="40" t="s">
        <v>8992</v>
      </c>
      <c r="D3264" s="40" t="s">
        <v>10339</v>
      </c>
      <c r="E3264" s="38">
        <v>1289600</v>
      </c>
      <c r="F3264" s="42" t="s">
        <v>8998</v>
      </c>
      <c r="G3264" s="38">
        <v>128960</v>
      </c>
      <c r="H3264" s="40" t="s">
        <v>10339</v>
      </c>
      <c r="I3264" s="40" t="s">
        <v>10340</v>
      </c>
      <c r="J3264" s="45" t="str">
        <f t="shared" si="50"/>
        <v/>
      </c>
    </row>
    <row r="3265" spans="1:10" x14ac:dyDescent="0.25">
      <c r="A3265" s="43">
        <v>45023</v>
      </c>
      <c r="B3265" s="40" t="s">
        <v>14609</v>
      </c>
      <c r="C3265" s="40" t="s">
        <v>8992</v>
      </c>
      <c r="D3265" s="40" t="s">
        <v>10198</v>
      </c>
      <c r="E3265" s="38">
        <v>441000</v>
      </c>
      <c r="F3265" s="42" t="s">
        <v>8998</v>
      </c>
      <c r="G3265" s="38">
        <v>44100</v>
      </c>
      <c r="H3265" s="40" t="s">
        <v>9284</v>
      </c>
      <c r="I3265" s="40" t="s">
        <v>9285</v>
      </c>
      <c r="J3265" s="45" t="str">
        <f t="shared" si="50"/>
        <v/>
      </c>
    </row>
    <row r="3266" spans="1:10" x14ac:dyDescent="0.25">
      <c r="A3266" s="43">
        <v>45023</v>
      </c>
      <c r="B3266" s="40" t="s">
        <v>14610</v>
      </c>
      <c r="C3266" s="40" t="s">
        <v>8992</v>
      </c>
      <c r="D3266" s="40" t="s">
        <v>10198</v>
      </c>
      <c r="E3266" s="38">
        <v>1638985</v>
      </c>
      <c r="F3266" s="42" t="s">
        <v>8998</v>
      </c>
      <c r="G3266" s="38">
        <v>163899</v>
      </c>
      <c r="H3266" s="40" t="s">
        <v>9284</v>
      </c>
      <c r="I3266" s="40" t="s">
        <v>9285</v>
      </c>
      <c r="J3266" s="45" t="str">
        <f t="shared" si="50"/>
        <v/>
      </c>
    </row>
    <row r="3267" spans="1:10" x14ac:dyDescent="0.25">
      <c r="A3267" s="43">
        <v>45023</v>
      </c>
      <c r="B3267" s="40" t="s">
        <v>14611</v>
      </c>
      <c r="C3267" s="40" t="s">
        <v>8992</v>
      </c>
      <c r="D3267" s="40" t="s">
        <v>9091</v>
      </c>
      <c r="E3267" s="38">
        <v>2400180</v>
      </c>
      <c r="F3267" s="42" t="s">
        <v>8998</v>
      </c>
      <c r="G3267" s="38">
        <v>240018</v>
      </c>
      <c r="H3267" s="40" t="s">
        <v>9091</v>
      </c>
      <c r="I3267" s="40" t="s">
        <v>9092</v>
      </c>
      <c r="J3267" s="45" t="str">
        <f t="shared" si="50"/>
        <v/>
      </c>
    </row>
    <row r="3268" spans="1:10" x14ac:dyDescent="0.25">
      <c r="A3268" s="43">
        <v>45023</v>
      </c>
      <c r="B3268" s="40" t="s">
        <v>14612</v>
      </c>
      <c r="C3268" s="40" t="s">
        <v>8992</v>
      </c>
      <c r="D3268" s="40" t="s">
        <v>10053</v>
      </c>
      <c r="E3268" s="38">
        <v>435600</v>
      </c>
      <c r="F3268" s="42" t="s">
        <v>8998</v>
      </c>
      <c r="G3268" s="38">
        <v>43560</v>
      </c>
      <c r="H3268" s="40" t="s">
        <v>9001</v>
      </c>
      <c r="I3268" s="40" t="s">
        <v>9002</v>
      </c>
      <c r="J3268" s="45" t="str">
        <f t="shared" si="50"/>
        <v/>
      </c>
    </row>
    <row r="3269" spans="1:10" x14ac:dyDescent="0.25">
      <c r="A3269" s="43">
        <v>45023</v>
      </c>
      <c r="B3269" s="40" t="s">
        <v>14613</v>
      </c>
      <c r="C3269" s="40" t="s">
        <v>8992</v>
      </c>
      <c r="D3269" s="40" t="s">
        <v>9725</v>
      </c>
      <c r="E3269" s="38">
        <v>1277195</v>
      </c>
      <c r="F3269" s="42" t="s">
        <v>8998</v>
      </c>
      <c r="G3269" s="38">
        <v>127720</v>
      </c>
      <c r="H3269" s="40" t="s">
        <v>9725</v>
      </c>
      <c r="I3269" s="40" t="s">
        <v>9726</v>
      </c>
      <c r="J3269" s="45" t="str">
        <f t="shared" ref="J3269:J3332" si="51">IF(E3269&lt;0,"ht","")</f>
        <v/>
      </c>
    </row>
    <row r="3270" spans="1:10" x14ac:dyDescent="0.25">
      <c r="A3270" s="43">
        <v>45023</v>
      </c>
      <c r="B3270" s="40" t="s">
        <v>14614</v>
      </c>
      <c r="C3270" s="40" t="s">
        <v>8992</v>
      </c>
      <c r="D3270" s="40" t="s">
        <v>9159</v>
      </c>
      <c r="E3270" s="38">
        <v>1370405</v>
      </c>
      <c r="F3270" s="42" t="s">
        <v>8998</v>
      </c>
      <c r="G3270" s="38">
        <v>137041</v>
      </c>
      <c r="H3270" s="40" t="s">
        <v>9159</v>
      </c>
      <c r="I3270" s="40" t="s">
        <v>9160</v>
      </c>
      <c r="J3270" s="45" t="str">
        <f t="shared" si="51"/>
        <v/>
      </c>
    </row>
    <row r="3271" spans="1:10" x14ac:dyDescent="0.25">
      <c r="A3271" s="43">
        <v>45023</v>
      </c>
      <c r="B3271" s="40" t="s">
        <v>14615</v>
      </c>
      <c r="C3271" s="40" t="s">
        <v>8992</v>
      </c>
      <c r="D3271" s="40" t="s">
        <v>9159</v>
      </c>
      <c r="E3271" s="38">
        <v>1870156</v>
      </c>
      <c r="F3271" s="42" t="s">
        <v>8998</v>
      </c>
      <c r="G3271" s="38">
        <v>187016</v>
      </c>
      <c r="H3271" s="40" t="s">
        <v>9159</v>
      </c>
      <c r="I3271" s="40" t="s">
        <v>9160</v>
      </c>
      <c r="J3271" s="45" t="str">
        <f t="shared" si="51"/>
        <v/>
      </c>
    </row>
    <row r="3272" spans="1:10" x14ac:dyDescent="0.25">
      <c r="A3272" s="43">
        <v>45023</v>
      </c>
      <c r="B3272" s="40" t="s">
        <v>14616</v>
      </c>
      <c r="C3272" s="40" t="s">
        <v>8992</v>
      </c>
      <c r="D3272" s="40" t="s">
        <v>9929</v>
      </c>
      <c r="E3272" s="38">
        <v>1297392</v>
      </c>
      <c r="F3272" s="42" t="s">
        <v>8998</v>
      </c>
      <c r="G3272" s="38">
        <v>129739</v>
      </c>
      <c r="H3272" s="40" t="s">
        <v>9001</v>
      </c>
      <c r="I3272" s="40" t="s">
        <v>9002</v>
      </c>
      <c r="J3272" s="45" t="str">
        <f t="shared" si="51"/>
        <v/>
      </c>
    </row>
    <row r="3273" spans="1:10" x14ac:dyDescent="0.25">
      <c r="A3273" s="43">
        <v>45023</v>
      </c>
      <c r="B3273" s="40" t="s">
        <v>14617</v>
      </c>
      <c r="C3273" s="40" t="s">
        <v>8992</v>
      </c>
      <c r="D3273" s="40" t="s">
        <v>9197</v>
      </c>
      <c r="E3273" s="38">
        <v>882000</v>
      </c>
      <c r="F3273" s="42" t="s">
        <v>8998</v>
      </c>
      <c r="G3273" s="38">
        <v>88200</v>
      </c>
      <c r="H3273" s="40" t="s">
        <v>9197</v>
      </c>
      <c r="I3273" s="40" t="s">
        <v>9198</v>
      </c>
      <c r="J3273" s="45" t="str">
        <f t="shared" si="51"/>
        <v/>
      </c>
    </row>
    <row r="3274" spans="1:10" x14ac:dyDescent="0.25">
      <c r="A3274" s="43">
        <v>45023</v>
      </c>
      <c r="B3274" s="40" t="s">
        <v>14618</v>
      </c>
      <c r="C3274" s="40" t="s">
        <v>8992</v>
      </c>
      <c r="D3274" s="40" t="s">
        <v>10135</v>
      </c>
      <c r="E3274" s="38">
        <v>1114132</v>
      </c>
      <c r="F3274" s="42" t="s">
        <v>8998</v>
      </c>
      <c r="G3274" s="38">
        <v>111413</v>
      </c>
      <c r="H3274" s="40" t="s">
        <v>9001</v>
      </c>
      <c r="I3274" s="40" t="s">
        <v>9002</v>
      </c>
      <c r="J3274" s="45" t="str">
        <f t="shared" si="51"/>
        <v/>
      </c>
    </row>
    <row r="3275" spans="1:10" x14ac:dyDescent="0.25">
      <c r="A3275" s="43">
        <v>45023</v>
      </c>
      <c r="B3275" s="40" t="s">
        <v>14619</v>
      </c>
      <c r="C3275" s="40" t="s">
        <v>8992</v>
      </c>
      <c r="D3275" s="40" t="s">
        <v>10139</v>
      </c>
      <c r="E3275" s="38">
        <v>1076627</v>
      </c>
      <c r="F3275" s="42" t="s">
        <v>8998</v>
      </c>
      <c r="G3275" s="38">
        <v>107663</v>
      </c>
      <c r="H3275" s="40" t="s">
        <v>9001</v>
      </c>
      <c r="I3275" s="40" t="s">
        <v>9002</v>
      </c>
      <c r="J3275" s="45" t="str">
        <f t="shared" si="51"/>
        <v/>
      </c>
    </row>
    <row r="3276" spans="1:10" x14ac:dyDescent="0.25">
      <c r="A3276" s="43">
        <v>45023</v>
      </c>
      <c r="B3276" s="40" t="s">
        <v>14620</v>
      </c>
      <c r="C3276" s="40" t="s">
        <v>8992</v>
      </c>
      <c r="D3276" s="40" t="s">
        <v>10036</v>
      </c>
      <c r="E3276" s="38">
        <v>777406</v>
      </c>
      <c r="F3276" s="42" t="s">
        <v>8998</v>
      </c>
      <c r="G3276" s="38">
        <v>77741</v>
      </c>
      <c r="H3276" s="40" t="s">
        <v>9001</v>
      </c>
      <c r="I3276" s="40" t="s">
        <v>9002</v>
      </c>
      <c r="J3276" s="45" t="str">
        <f t="shared" si="51"/>
        <v/>
      </c>
    </row>
    <row r="3277" spans="1:10" x14ac:dyDescent="0.25">
      <c r="A3277" s="43">
        <v>45023</v>
      </c>
      <c r="B3277" s="40" t="s">
        <v>14621</v>
      </c>
      <c r="C3277" s="40" t="s">
        <v>8992</v>
      </c>
      <c r="D3277" s="40" t="s">
        <v>11368</v>
      </c>
      <c r="E3277" s="38">
        <v>367155</v>
      </c>
      <c r="F3277" s="42" t="s">
        <v>8998</v>
      </c>
      <c r="G3277" s="38">
        <v>36716</v>
      </c>
      <c r="H3277" s="40" t="s">
        <v>9001</v>
      </c>
      <c r="I3277" s="40" t="s">
        <v>9002</v>
      </c>
      <c r="J3277" s="45" t="str">
        <f t="shared" si="51"/>
        <v/>
      </c>
    </row>
    <row r="3278" spans="1:10" x14ac:dyDescent="0.25">
      <c r="A3278" s="43">
        <v>45023</v>
      </c>
      <c r="B3278" s="40" t="s">
        <v>14622</v>
      </c>
      <c r="C3278" s="40" t="s">
        <v>8992</v>
      </c>
      <c r="D3278" s="40" t="s">
        <v>13334</v>
      </c>
      <c r="E3278" s="38">
        <v>1072991</v>
      </c>
      <c r="F3278" s="42" t="s">
        <v>8998</v>
      </c>
      <c r="G3278" s="38">
        <v>107299</v>
      </c>
      <c r="H3278" s="40" t="s">
        <v>9001</v>
      </c>
      <c r="I3278" s="40" t="s">
        <v>9002</v>
      </c>
      <c r="J3278" s="45" t="str">
        <f t="shared" si="51"/>
        <v/>
      </c>
    </row>
    <row r="3279" spans="1:10" x14ac:dyDescent="0.25">
      <c r="A3279" s="43">
        <v>45023</v>
      </c>
      <c r="B3279" s="40" t="s">
        <v>14623</v>
      </c>
      <c r="C3279" s="40" t="s">
        <v>8992</v>
      </c>
      <c r="D3279" s="40" t="s">
        <v>9402</v>
      </c>
      <c r="E3279" s="38">
        <v>2803060</v>
      </c>
      <c r="F3279" s="42" t="s">
        <v>8998</v>
      </c>
      <c r="G3279" s="38">
        <v>280306</v>
      </c>
      <c r="H3279" s="40" t="s">
        <v>9402</v>
      </c>
      <c r="I3279" s="40" t="s">
        <v>9403</v>
      </c>
      <c r="J3279" s="45" t="str">
        <f t="shared" si="51"/>
        <v/>
      </c>
    </row>
    <row r="3280" spans="1:10" x14ac:dyDescent="0.25">
      <c r="A3280" s="43">
        <v>45023</v>
      </c>
      <c r="B3280" s="40" t="s">
        <v>14624</v>
      </c>
      <c r="C3280" s="40" t="s">
        <v>8992</v>
      </c>
      <c r="D3280" s="40" t="s">
        <v>9144</v>
      </c>
      <c r="E3280" s="38">
        <v>618065</v>
      </c>
      <c r="F3280" s="42" t="s">
        <v>8998</v>
      </c>
      <c r="G3280" s="38">
        <v>61807</v>
      </c>
      <c r="H3280" s="40" t="s">
        <v>9001</v>
      </c>
      <c r="I3280" s="40" t="s">
        <v>9002</v>
      </c>
      <c r="J3280" s="45" t="str">
        <f t="shared" si="51"/>
        <v/>
      </c>
    </row>
    <row r="3281" spans="1:10" x14ac:dyDescent="0.25">
      <c r="A3281" s="43">
        <v>45023</v>
      </c>
      <c r="B3281" s="40" t="s">
        <v>14625</v>
      </c>
      <c r="C3281" s="40" t="s">
        <v>8992</v>
      </c>
      <c r="D3281" s="40" t="s">
        <v>9959</v>
      </c>
      <c r="E3281" s="38">
        <v>471203</v>
      </c>
      <c r="F3281" s="42" t="s">
        <v>8998</v>
      </c>
      <c r="G3281" s="38">
        <v>47120</v>
      </c>
      <c r="H3281" s="40" t="s">
        <v>9001</v>
      </c>
      <c r="I3281" s="40" t="s">
        <v>9002</v>
      </c>
      <c r="J3281" s="45" t="str">
        <f t="shared" si="51"/>
        <v/>
      </c>
    </row>
    <row r="3282" spans="1:10" x14ac:dyDescent="0.25">
      <c r="A3282" s="43">
        <v>45023</v>
      </c>
      <c r="B3282" s="40" t="s">
        <v>14626</v>
      </c>
      <c r="C3282" s="40" t="s">
        <v>8992</v>
      </c>
      <c r="D3282" s="40" t="s">
        <v>9159</v>
      </c>
      <c r="E3282" s="38">
        <v>700329</v>
      </c>
      <c r="F3282" s="42" t="s">
        <v>8998</v>
      </c>
      <c r="G3282" s="38">
        <v>70033</v>
      </c>
      <c r="H3282" s="40" t="s">
        <v>9159</v>
      </c>
      <c r="I3282" s="40" t="s">
        <v>9160</v>
      </c>
      <c r="J3282" s="45" t="str">
        <f t="shared" si="51"/>
        <v/>
      </c>
    </row>
    <row r="3283" spans="1:10" x14ac:dyDescent="0.25">
      <c r="A3283" s="43">
        <v>45023</v>
      </c>
      <c r="B3283" s="40" t="s">
        <v>14627</v>
      </c>
      <c r="C3283" s="40" t="s">
        <v>8992</v>
      </c>
      <c r="D3283" s="40" t="s">
        <v>9133</v>
      </c>
      <c r="E3283" s="38">
        <v>1148797</v>
      </c>
      <c r="F3283" s="42" t="s">
        <v>8998</v>
      </c>
      <c r="G3283" s="38">
        <v>114880</v>
      </c>
      <c r="H3283" s="40" t="s">
        <v>9001</v>
      </c>
      <c r="I3283" s="40" t="s">
        <v>9002</v>
      </c>
      <c r="J3283" s="45" t="str">
        <f t="shared" si="51"/>
        <v/>
      </c>
    </row>
    <row r="3284" spans="1:10" x14ac:dyDescent="0.25">
      <c r="A3284" s="43">
        <v>45023</v>
      </c>
      <c r="B3284" s="40" t="s">
        <v>14628</v>
      </c>
      <c r="C3284" s="40" t="s">
        <v>8992</v>
      </c>
      <c r="D3284" s="40" t="s">
        <v>9315</v>
      </c>
      <c r="E3284" s="38">
        <v>2283010</v>
      </c>
      <c r="F3284" s="42" t="s">
        <v>8998</v>
      </c>
      <c r="G3284" s="38">
        <v>228301</v>
      </c>
      <c r="H3284" s="40" t="s">
        <v>9315</v>
      </c>
      <c r="I3284" s="40" t="s">
        <v>9316</v>
      </c>
      <c r="J3284" s="45" t="str">
        <f t="shared" si="51"/>
        <v/>
      </c>
    </row>
    <row r="3285" spans="1:10" x14ac:dyDescent="0.25">
      <c r="A3285" s="43">
        <v>45023</v>
      </c>
      <c r="B3285" s="40" t="s">
        <v>14629</v>
      </c>
      <c r="C3285" s="40" t="s">
        <v>8992</v>
      </c>
      <c r="D3285" s="40" t="s">
        <v>9691</v>
      </c>
      <c r="E3285" s="38">
        <v>1565324</v>
      </c>
      <c r="F3285" s="42" t="s">
        <v>8998</v>
      </c>
      <c r="G3285" s="38">
        <v>156532</v>
      </c>
      <c r="H3285" s="40" t="s">
        <v>9284</v>
      </c>
      <c r="I3285" s="40" t="s">
        <v>9285</v>
      </c>
      <c r="J3285" s="45" t="str">
        <f t="shared" si="51"/>
        <v/>
      </c>
    </row>
    <row r="3286" spans="1:10" x14ac:dyDescent="0.25">
      <c r="A3286" s="43">
        <v>45024</v>
      </c>
      <c r="B3286" s="40" t="s">
        <v>14630</v>
      </c>
      <c r="C3286" s="40" t="s">
        <v>8992</v>
      </c>
      <c r="D3286" s="40" t="s">
        <v>9251</v>
      </c>
      <c r="E3286" s="38">
        <v>618065</v>
      </c>
      <c r="F3286" s="42" t="s">
        <v>8998</v>
      </c>
      <c r="G3286" s="38">
        <v>61807</v>
      </c>
      <c r="H3286" s="40" t="s">
        <v>9001</v>
      </c>
      <c r="I3286" s="40" t="s">
        <v>9002</v>
      </c>
      <c r="J3286" s="45" t="str">
        <f t="shared" si="51"/>
        <v/>
      </c>
    </row>
    <row r="3287" spans="1:10" x14ac:dyDescent="0.25">
      <c r="A3287" s="43">
        <v>45024</v>
      </c>
      <c r="B3287" s="40" t="s">
        <v>14631</v>
      </c>
      <c r="C3287" s="40" t="s">
        <v>8992</v>
      </c>
      <c r="D3287" s="40" t="s">
        <v>9370</v>
      </c>
      <c r="E3287" s="38">
        <v>323114</v>
      </c>
      <c r="F3287" s="42" t="s">
        <v>8998</v>
      </c>
      <c r="G3287" s="38">
        <v>32311</v>
      </c>
      <c r="H3287" s="40" t="s">
        <v>9001</v>
      </c>
      <c r="I3287" s="40" t="s">
        <v>9002</v>
      </c>
      <c r="J3287" s="45" t="str">
        <f t="shared" si="51"/>
        <v/>
      </c>
    </row>
    <row r="3288" spans="1:10" x14ac:dyDescent="0.25">
      <c r="A3288" s="43">
        <v>45024</v>
      </c>
      <c r="B3288" s="40" t="s">
        <v>14632</v>
      </c>
      <c r="C3288" s="40" t="s">
        <v>8992</v>
      </c>
      <c r="D3288" s="40" t="s">
        <v>9242</v>
      </c>
      <c r="E3288" s="38">
        <v>882000</v>
      </c>
      <c r="F3288" s="42" t="s">
        <v>8998</v>
      </c>
      <c r="G3288" s="38">
        <v>88200</v>
      </c>
      <c r="H3288" s="40" t="s">
        <v>9242</v>
      </c>
      <c r="I3288" s="40" t="s">
        <v>9243</v>
      </c>
      <c r="J3288" s="45" t="str">
        <f t="shared" si="51"/>
        <v/>
      </c>
    </row>
    <row r="3289" spans="1:10" x14ac:dyDescent="0.25">
      <c r="A3289" s="43">
        <v>45024</v>
      </c>
      <c r="B3289" s="40" t="s">
        <v>14633</v>
      </c>
      <c r="C3289" s="40" t="s">
        <v>8992</v>
      </c>
      <c r="D3289" s="40" t="s">
        <v>9242</v>
      </c>
      <c r="E3289" s="38">
        <v>2002910</v>
      </c>
      <c r="F3289" s="42" t="s">
        <v>8998</v>
      </c>
      <c r="G3289" s="38">
        <v>200291</v>
      </c>
      <c r="H3289" s="40" t="s">
        <v>9242</v>
      </c>
      <c r="I3289" s="40" t="s">
        <v>9243</v>
      </c>
      <c r="J3289" s="45" t="str">
        <f t="shared" si="51"/>
        <v/>
      </c>
    </row>
    <row r="3290" spans="1:10" x14ac:dyDescent="0.25">
      <c r="A3290" s="43">
        <v>45024</v>
      </c>
      <c r="B3290" s="40" t="s">
        <v>14634</v>
      </c>
      <c r="C3290" s="40" t="s">
        <v>8992</v>
      </c>
      <c r="D3290" s="40" t="s">
        <v>10250</v>
      </c>
      <c r="E3290" s="38">
        <v>1278753</v>
      </c>
      <c r="F3290" s="42" t="s">
        <v>8998</v>
      </c>
      <c r="G3290" s="38">
        <v>127875</v>
      </c>
      <c r="H3290" s="40" t="s">
        <v>9001</v>
      </c>
      <c r="I3290" s="40" t="s">
        <v>9002</v>
      </c>
      <c r="J3290" s="45" t="str">
        <f t="shared" si="51"/>
        <v/>
      </c>
    </row>
    <row r="3291" spans="1:10" x14ac:dyDescent="0.25">
      <c r="A3291" s="43">
        <v>45024</v>
      </c>
      <c r="B3291" s="40" t="s">
        <v>14635</v>
      </c>
      <c r="C3291" s="40" t="s">
        <v>8992</v>
      </c>
      <c r="D3291" s="40" t="s">
        <v>10240</v>
      </c>
      <c r="E3291" s="38">
        <v>922445</v>
      </c>
      <c r="F3291" s="42" t="s">
        <v>8998</v>
      </c>
      <c r="G3291" s="38">
        <v>92245</v>
      </c>
      <c r="H3291" s="40" t="s">
        <v>9001</v>
      </c>
      <c r="I3291" s="40" t="s">
        <v>9002</v>
      </c>
      <c r="J3291" s="45" t="str">
        <f t="shared" si="51"/>
        <v/>
      </c>
    </row>
    <row r="3292" spans="1:10" x14ac:dyDescent="0.25">
      <c r="A3292" s="43">
        <v>45024</v>
      </c>
      <c r="B3292" s="40" t="s">
        <v>14636</v>
      </c>
      <c r="C3292" s="40" t="s">
        <v>8992</v>
      </c>
      <c r="D3292" s="40" t="s">
        <v>10232</v>
      </c>
      <c r="E3292" s="38">
        <v>740228</v>
      </c>
      <c r="F3292" s="42" t="s">
        <v>8998</v>
      </c>
      <c r="G3292" s="38">
        <v>74023</v>
      </c>
      <c r="H3292" s="40" t="s">
        <v>9001</v>
      </c>
      <c r="I3292" s="40" t="s">
        <v>9002</v>
      </c>
      <c r="J3292" s="45" t="str">
        <f t="shared" si="51"/>
        <v/>
      </c>
    </row>
    <row r="3293" spans="1:10" x14ac:dyDescent="0.25">
      <c r="A3293" s="43">
        <v>45024</v>
      </c>
      <c r="B3293" s="40" t="s">
        <v>14637</v>
      </c>
      <c r="C3293" s="40" t="s">
        <v>8992</v>
      </c>
      <c r="D3293" s="40" t="s">
        <v>10220</v>
      </c>
      <c r="E3293" s="38">
        <v>1093155</v>
      </c>
      <c r="F3293" s="42" t="s">
        <v>8998</v>
      </c>
      <c r="G3293" s="38">
        <v>109316</v>
      </c>
      <c r="H3293" s="40" t="s">
        <v>9001</v>
      </c>
      <c r="I3293" s="40" t="s">
        <v>9002</v>
      </c>
      <c r="J3293" s="45" t="str">
        <f t="shared" si="51"/>
        <v/>
      </c>
    </row>
    <row r="3294" spans="1:10" x14ac:dyDescent="0.25">
      <c r="A3294" s="43">
        <v>45024</v>
      </c>
      <c r="B3294" s="40" t="s">
        <v>14638</v>
      </c>
      <c r="C3294" s="40" t="s">
        <v>8992</v>
      </c>
      <c r="D3294" s="40" t="s">
        <v>9755</v>
      </c>
      <c r="E3294" s="38">
        <v>3035550</v>
      </c>
      <c r="F3294" s="42" t="s">
        <v>8998</v>
      </c>
      <c r="G3294" s="38">
        <v>303555</v>
      </c>
      <c r="H3294" s="40" t="s">
        <v>9755</v>
      </c>
      <c r="I3294" s="40" t="s">
        <v>9756</v>
      </c>
      <c r="J3294" s="45" t="str">
        <f t="shared" si="51"/>
        <v/>
      </c>
    </row>
    <row r="3295" spans="1:10" x14ac:dyDescent="0.25">
      <c r="A3295" s="43">
        <v>45024</v>
      </c>
      <c r="B3295" s="40" t="s">
        <v>14639</v>
      </c>
      <c r="C3295" s="40" t="s">
        <v>8992</v>
      </c>
      <c r="D3295" s="40" t="s">
        <v>10101</v>
      </c>
      <c r="E3295" s="38">
        <v>371250</v>
      </c>
      <c r="F3295" s="42" t="s">
        <v>8998</v>
      </c>
      <c r="G3295" s="38">
        <v>37125</v>
      </c>
      <c r="H3295" s="40" t="s">
        <v>9001</v>
      </c>
      <c r="I3295" s="40" t="s">
        <v>9002</v>
      </c>
      <c r="J3295" s="45" t="str">
        <f t="shared" si="51"/>
        <v/>
      </c>
    </row>
    <row r="3296" spans="1:10" x14ac:dyDescent="0.25">
      <c r="A3296" s="43">
        <v>45024</v>
      </c>
      <c r="B3296" s="40" t="s">
        <v>14640</v>
      </c>
      <c r="C3296" s="40" t="s">
        <v>8992</v>
      </c>
      <c r="D3296" s="40" t="s">
        <v>9268</v>
      </c>
      <c r="E3296" s="38">
        <v>1476810</v>
      </c>
      <c r="F3296" s="42" t="s">
        <v>8998</v>
      </c>
      <c r="G3296" s="38">
        <v>147681</v>
      </c>
      <c r="H3296" s="40" t="s">
        <v>9268</v>
      </c>
      <c r="I3296" s="40" t="s">
        <v>9269</v>
      </c>
      <c r="J3296" s="45" t="str">
        <f t="shared" si="51"/>
        <v/>
      </c>
    </row>
    <row r="3297" spans="1:10" x14ac:dyDescent="0.25">
      <c r="A3297" s="43">
        <v>45024</v>
      </c>
      <c r="B3297" s="40" t="s">
        <v>14641</v>
      </c>
      <c r="C3297" s="40" t="s">
        <v>8992</v>
      </c>
      <c r="D3297" s="40" t="s">
        <v>10376</v>
      </c>
      <c r="E3297" s="38">
        <v>2154600</v>
      </c>
      <c r="F3297" s="42" t="s">
        <v>8998</v>
      </c>
      <c r="G3297" s="38">
        <v>215460</v>
      </c>
      <c r="H3297" s="40" t="s">
        <v>10376</v>
      </c>
      <c r="I3297" s="40" t="s">
        <v>10377</v>
      </c>
      <c r="J3297" s="45" t="str">
        <f t="shared" si="51"/>
        <v/>
      </c>
    </row>
    <row r="3298" spans="1:10" x14ac:dyDescent="0.25">
      <c r="A3298" s="43">
        <v>45024</v>
      </c>
      <c r="B3298" s="40" t="s">
        <v>14642</v>
      </c>
      <c r="C3298" s="40" t="s">
        <v>8992</v>
      </c>
      <c r="D3298" s="40" t="s">
        <v>10376</v>
      </c>
      <c r="E3298" s="38">
        <v>3457290</v>
      </c>
      <c r="F3298" s="42" t="s">
        <v>8998</v>
      </c>
      <c r="G3298" s="38">
        <v>345729</v>
      </c>
      <c r="H3298" s="40" t="s">
        <v>10376</v>
      </c>
      <c r="I3298" s="40" t="s">
        <v>10377</v>
      </c>
      <c r="J3298" s="45" t="str">
        <f t="shared" si="51"/>
        <v/>
      </c>
    </row>
    <row r="3299" spans="1:10" x14ac:dyDescent="0.25">
      <c r="A3299" s="43">
        <v>45024</v>
      </c>
      <c r="B3299" s="40" t="s">
        <v>14643</v>
      </c>
      <c r="C3299" s="40" t="s">
        <v>8992</v>
      </c>
      <c r="D3299" s="40" t="s">
        <v>13890</v>
      </c>
      <c r="E3299" s="38">
        <v>1252669</v>
      </c>
      <c r="F3299" s="42" t="s">
        <v>8998</v>
      </c>
      <c r="G3299" s="38">
        <v>125267</v>
      </c>
      <c r="H3299" s="40" t="s">
        <v>9284</v>
      </c>
      <c r="I3299" s="40" t="s">
        <v>9285</v>
      </c>
      <c r="J3299" s="45" t="str">
        <f t="shared" si="51"/>
        <v/>
      </c>
    </row>
    <row r="3300" spans="1:10" x14ac:dyDescent="0.25">
      <c r="A3300" s="43">
        <v>45024</v>
      </c>
      <c r="B3300" s="40" t="s">
        <v>14644</v>
      </c>
      <c r="C3300" s="40" t="s">
        <v>8992</v>
      </c>
      <c r="D3300" s="40" t="s">
        <v>10308</v>
      </c>
      <c r="E3300" s="38">
        <v>1730400</v>
      </c>
      <c r="F3300" s="42" t="s">
        <v>8998</v>
      </c>
      <c r="G3300" s="38">
        <v>173040</v>
      </c>
      <c r="H3300" s="40" t="s">
        <v>10308</v>
      </c>
      <c r="I3300" s="40" t="s">
        <v>10309</v>
      </c>
      <c r="J3300" s="45" t="str">
        <f t="shared" si="51"/>
        <v/>
      </c>
    </row>
    <row r="3301" spans="1:10" x14ac:dyDescent="0.25">
      <c r="A3301" s="43">
        <v>45024</v>
      </c>
      <c r="B3301" s="40" t="s">
        <v>14645</v>
      </c>
      <c r="C3301" s="40" t="s">
        <v>8992</v>
      </c>
      <c r="D3301" s="40" t="s">
        <v>10308</v>
      </c>
      <c r="E3301" s="38">
        <v>2995510</v>
      </c>
      <c r="F3301" s="42" t="s">
        <v>8998</v>
      </c>
      <c r="G3301" s="38">
        <v>299551</v>
      </c>
      <c r="H3301" s="40" t="s">
        <v>10308</v>
      </c>
      <c r="I3301" s="40" t="s">
        <v>10309</v>
      </c>
      <c r="J3301" s="45" t="str">
        <f t="shared" si="51"/>
        <v/>
      </c>
    </row>
    <row r="3302" spans="1:10" x14ac:dyDescent="0.25">
      <c r="A3302" s="43">
        <v>45024</v>
      </c>
      <c r="B3302" s="40" t="s">
        <v>14646</v>
      </c>
      <c r="C3302" s="40" t="s">
        <v>8992</v>
      </c>
      <c r="D3302" s="40" t="s">
        <v>9635</v>
      </c>
      <c r="E3302" s="38">
        <v>441000</v>
      </c>
      <c r="F3302" s="42" t="s">
        <v>8998</v>
      </c>
      <c r="G3302" s="38">
        <v>44100</v>
      </c>
      <c r="H3302" s="40" t="s">
        <v>9635</v>
      </c>
      <c r="I3302" s="40" t="s">
        <v>9636</v>
      </c>
      <c r="J3302" s="45" t="str">
        <f t="shared" si="51"/>
        <v/>
      </c>
    </row>
    <row r="3303" spans="1:10" x14ac:dyDescent="0.25">
      <c r="A3303" s="43">
        <v>45024</v>
      </c>
      <c r="B3303" s="40" t="s">
        <v>14647</v>
      </c>
      <c r="C3303" s="40" t="s">
        <v>8992</v>
      </c>
      <c r="D3303" s="40" t="s">
        <v>9635</v>
      </c>
      <c r="E3303" s="38">
        <v>1110580</v>
      </c>
      <c r="F3303" s="42" t="s">
        <v>8998</v>
      </c>
      <c r="G3303" s="38">
        <v>111058</v>
      </c>
      <c r="H3303" s="40" t="s">
        <v>9635</v>
      </c>
      <c r="I3303" s="40" t="s">
        <v>9636</v>
      </c>
      <c r="J3303" s="45" t="str">
        <f t="shared" si="51"/>
        <v/>
      </c>
    </row>
    <row r="3304" spans="1:10" x14ac:dyDescent="0.25">
      <c r="A3304" s="43">
        <v>45024</v>
      </c>
      <c r="B3304" s="40" t="s">
        <v>14648</v>
      </c>
      <c r="C3304" s="40" t="s">
        <v>8992</v>
      </c>
      <c r="D3304" s="40" t="s">
        <v>14049</v>
      </c>
      <c r="E3304" s="38">
        <v>1768685</v>
      </c>
      <c r="F3304" s="42" t="s">
        <v>8998</v>
      </c>
      <c r="G3304" s="38">
        <v>176869</v>
      </c>
      <c r="H3304" s="40" t="s">
        <v>14049</v>
      </c>
      <c r="I3304" s="40" t="s">
        <v>14050</v>
      </c>
      <c r="J3304" s="45" t="str">
        <f t="shared" si="51"/>
        <v/>
      </c>
    </row>
    <row r="3305" spans="1:10" x14ac:dyDescent="0.25">
      <c r="A3305" s="43">
        <v>45024</v>
      </c>
      <c r="B3305" s="40" t="s">
        <v>14649</v>
      </c>
      <c r="C3305" s="40" t="s">
        <v>8992</v>
      </c>
      <c r="D3305" s="40" t="s">
        <v>9639</v>
      </c>
      <c r="E3305" s="38">
        <v>2221160</v>
      </c>
      <c r="F3305" s="42" t="s">
        <v>8998</v>
      </c>
      <c r="G3305" s="38">
        <v>222116</v>
      </c>
      <c r="H3305" s="40" t="s">
        <v>9639</v>
      </c>
      <c r="I3305" s="40" t="s">
        <v>9640</v>
      </c>
      <c r="J3305" s="45" t="str">
        <f t="shared" si="51"/>
        <v/>
      </c>
    </row>
    <row r="3306" spans="1:10" x14ac:dyDescent="0.25">
      <c r="A3306" s="43">
        <v>45024</v>
      </c>
      <c r="B3306" s="40" t="s">
        <v>14650</v>
      </c>
      <c r="C3306" s="40" t="s">
        <v>8992</v>
      </c>
      <c r="D3306" s="40" t="s">
        <v>9116</v>
      </c>
      <c r="E3306" s="38">
        <v>1011803</v>
      </c>
      <c r="F3306" s="42" t="s">
        <v>8998</v>
      </c>
      <c r="G3306" s="38">
        <v>101180</v>
      </c>
      <c r="H3306" s="40" t="s">
        <v>9116</v>
      </c>
      <c r="I3306" s="40" t="s">
        <v>9117</v>
      </c>
      <c r="J3306" s="45" t="str">
        <f t="shared" si="51"/>
        <v/>
      </c>
    </row>
    <row r="3307" spans="1:10" x14ac:dyDescent="0.25">
      <c r="A3307" s="43">
        <v>45026</v>
      </c>
      <c r="B3307" s="40" t="s">
        <v>9749</v>
      </c>
      <c r="C3307" s="40" t="s">
        <v>10720</v>
      </c>
      <c r="D3307" s="40" t="s">
        <v>14651</v>
      </c>
      <c r="E3307" s="38">
        <v>-222116</v>
      </c>
      <c r="F3307" s="42" t="s">
        <v>8998</v>
      </c>
      <c r="G3307" s="38">
        <v>-22212</v>
      </c>
      <c r="H3307" s="40" t="s">
        <v>9619</v>
      </c>
      <c r="I3307" s="40" t="s">
        <v>9620</v>
      </c>
      <c r="J3307" s="45" t="str">
        <f t="shared" si="51"/>
        <v>ht</v>
      </c>
    </row>
    <row r="3308" spans="1:10" x14ac:dyDescent="0.25">
      <c r="A3308" s="43">
        <v>45026</v>
      </c>
      <c r="B3308" s="40" t="s">
        <v>9872</v>
      </c>
      <c r="C3308" s="40" t="s">
        <v>11522</v>
      </c>
      <c r="D3308" s="40" t="s">
        <v>14652</v>
      </c>
      <c r="E3308" s="38">
        <v>-358734</v>
      </c>
      <c r="F3308" s="42" t="s">
        <v>8998</v>
      </c>
      <c r="G3308" s="38">
        <v>-35873</v>
      </c>
      <c r="H3308" s="40" t="s">
        <v>9311</v>
      </c>
      <c r="I3308" s="40" t="s">
        <v>9312</v>
      </c>
      <c r="J3308" s="45" t="str">
        <f t="shared" si="51"/>
        <v>ht</v>
      </c>
    </row>
    <row r="3309" spans="1:10" x14ac:dyDescent="0.25">
      <c r="A3309" s="43">
        <v>45026</v>
      </c>
      <c r="B3309" s="40" t="s">
        <v>9957</v>
      </c>
      <c r="C3309" s="40" t="s">
        <v>9438</v>
      </c>
      <c r="D3309" s="40" t="s">
        <v>14653</v>
      </c>
      <c r="E3309" s="38">
        <v>-176400</v>
      </c>
      <c r="F3309" s="42" t="s">
        <v>8998</v>
      </c>
      <c r="G3309" s="38">
        <v>-17640</v>
      </c>
      <c r="H3309" s="40" t="s">
        <v>9439</v>
      </c>
      <c r="I3309" s="40" t="s">
        <v>9440</v>
      </c>
      <c r="J3309" s="45" t="str">
        <f t="shared" si="51"/>
        <v>ht</v>
      </c>
    </row>
    <row r="3310" spans="1:10" x14ac:dyDescent="0.25">
      <c r="A3310" s="43">
        <v>45026</v>
      </c>
      <c r="B3310" s="40" t="s">
        <v>13163</v>
      </c>
      <c r="C3310" s="40" t="s">
        <v>9443</v>
      </c>
      <c r="D3310" s="40" t="s">
        <v>14654</v>
      </c>
      <c r="E3310" s="38">
        <v>-73431</v>
      </c>
      <c r="F3310" s="42" t="s">
        <v>8998</v>
      </c>
      <c r="G3310" s="38">
        <v>-7343</v>
      </c>
      <c r="H3310" s="40" t="s">
        <v>9001</v>
      </c>
      <c r="I3310" s="40" t="s">
        <v>9002</v>
      </c>
      <c r="J3310" s="45" t="str">
        <f t="shared" si="51"/>
        <v>ht</v>
      </c>
    </row>
    <row r="3311" spans="1:10" x14ac:dyDescent="0.25">
      <c r="A3311" s="43">
        <v>45026</v>
      </c>
      <c r="B3311" s="40" t="s">
        <v>13164</v>
      </c>
      <c r="C3311" s="40" t="s">
        <v>9443</v>
      </c>
      <c r="D3311" s="40" t="s">
        <v>14655</v>
      </c>
      <c r="E3311" s="38">
        <v>-863436</v>
      </c>
      <c r="F3311" s="42" t="s">
        <v>8998</v>
      </c>
      <c r="G3311" s="38">
        <v>-86344</v>
      </c>
      <c r="H3311" s="40" t="s">
        <v>9001</v>
      </c>
      <c r="I3311" s="40" t="s">
        <v>9002</v>
      </c>
      <c r="J3311" s="45" t="str">
        <f t="shared" si="51"/>
        <v>ht</v>
      </c>
    </row>
    <row r="3312" spans="1:10" x14ac:dyDescent="0.25">
      <c r="A3312" s="43">
        <v>45026</v>
      </c>
      <c r="B3312" s="40" t="s">
        <v>13165</v>
      </c>
      <c r="C3312" s="40" t="s">
        <v>9443</v>
      </c>
      <c r="D3312" s="40" t="s">
        <v>14656</v>
      </c>
      <c r="E3312" s="38">
        <v>-147681</v>
      </c>
      <c r="F3312" s="42" t="s">
        <v>8998</v>
      </c>
      <c r="G3312" s="38">
        <v>-14768</v>
      </c>
      <c r="H3312" s="40" t="s">
        <v>9001</v>
      </c>
      <c r="I3312" s="40" t="s">
        <v>9002</v>
      </c>
      <c r="J3312" s="45" t="str">
        <f t="shared" si="51"/>
        <v>ht</v>
      </c>
    </row>
    <row r="3313" spans="1:10" x14ac:dyDescent="0.25">
      <c r="A3313" s="43">
        <v>45026</v>
      </c>
      <c r="B3313" s="40" t="s">
        <v>14657</v>
      </c>
      <c r="C3313" s="40" t="s">
        <v>8992</v>
      </c>
      <c r="D3313" s="40" t="s">
        <v>10254</v>
      </c>
      <c r="E3313" s="38">
        <v>637377</v>
      </c>
      <c r="F3313" s="42" t="s">
        <v>8998</v>
      </c>
      <c r="G3313" s="38">
        <v>63738</v>
      </c>
      <c r="H3313" s="40" t="s">
        <v>9001</v>
      </c>
      <c r="I3313" s="40" t="s">
        <v>9002</v>
      </c>
      <c r="J3313" s="45" t="str">
        <f t="shared" si="51"/>
        <v/>
      </c>
    </row>
    <row r="3314" spans="1:10" x14ac:dyDescent="0.25">
      <c r="A3314" s="43">
        <v>45026</v>
      </c>
      <c r="B3314" s="40" t="s">
        <v>14658</v>
      </c>
      <c r="C3314" s="40" t="s">
        <v>8992</v>
      </c>
      <c r="D3314" s="40" t="s">
        <v>13297</v>
      </c>
      <c r="E3314" s="38">
        <v>5720665</v>
      </c>
      <c r="F3314" s="42" t="s">
        <v>8998</v>
      </c>
      <c r="G3314" s="38">
        <v>572067</v>
      </c>
      <c r="H3314" s="40" t="s">
        <v>9183</v>
      </c>
      <c r="I3314" s="40" t="s">
        <v>9184</v>
      </c>
      <c r="J3314" s="45" t="str">
        <f t="shared" si="51"/>
        <v/>
      </c>
    </row>
    <row r="3315" spans="1:10" x14ac:dyDescent="0.25">
      <c r="A3315" s="43">
        <v>45026</v>
      </c>
      <c r="B3315" s="40" t="s">
        <v>14659</v>
      </c>
      <c r="C3315" s="40" t="s">
        <v>8992</v>
      </c>
      <c r="D3315" s="40" t="s">
        <v>10260</v>
      </c>
      <c r="E3315" s="38">
        <v>250910</v>
      </c>
      <c r="F3315" s="42" t="s">
        <v>8998</v>
      </c>
      <c r="G3315" s="38">
        <v>25091</v>
      </c>
      <c r="H3315" s="40" t="s">
        <v>9001</v>
      </c>
      <c r="I3315" s="40" t="s">
        <v>9002</v>
      </c>
      <c r="J3315" s="45" t="str">
        <f t="shared" si="51"/>
        <v/>
      </c>
    </row>
    <row r="3316" spans="1:10" x14ac:dyDescent="0.25">
      <c r="A3316" s="43">
        <v>45026</v>
      </c>
      <c r="B3316" s="40" t="s">
        <v>14660</v>
      </c>
      <c r="C3316" s="40" t="s">
        <v>8992</v>
      </c>
      <c r="D3316" s="40" t="s">
        <v>10222</v>
      </c>
      <c r="E3316" s="38">
        <v>1032190</v>
      </c>
      <c r="F3316" s="42" t="s">
        <v>8998</v>
      </c>
      <c r="G3316" s="38">
        <v>103219</v>
      </c>
      <c r="H3316" s="40" t="s">
        <v>9001</v>
      </c>
      <c r="I3316" s="40" t="s">
        <v>9002</v>
      </c>
      <c r="J3316" s="45" t="str">
        <f t="shared" si="51"/>
        <v/>
      </c>
    </row>
    <row r="3317" spans="1:10" x14ac:dyDescent="0.25">
      <c r="A3317" s="43">
        <v>45026</v>
      </c>
      <c r="B3317" s="40" t="s">
        <v>14661</v>
      </c>
      <c r="C3317" s="40" t="s">
        <v>8992</v>
      </c>
      <c r="D3317" s="40" t="s">
        <v>10248</v>
      </c>
      <c r="E3317" s="38">
        <v>320657</v>
      </c>
      <c r="F3317" s="42" t="s">
        <v>8998</v>
      </c>
      <c r="G3317" s="38">
        <v>32066</v>
      </c>
      <c r="H3317" s="40" t="s">
        <v>9001</v>
      </c>
      <c r="I3317" s="40" t="s">
        <v>9002</v>
      </c>
      <c r="J3317" s="45" t="str">
        <f t="shared" si="51"/>
        <v/>
      </c>
    </row>
    <row r="3318" spans="1:10" x14ac:dyDescent="0.25">
      <c r="A3318" s="43">
        <v>45026</v>
      </c>
      <c r="B3318" s="40" t="s">
        <v>14662</v>
      </c>
      <c r="C3318" s="40" t="s">
        <v>8992</v>
      </c>
      <c r="D3318" s="40" t="s">
        <v>10360</v>
      </c>
      <c r="E3318" s="38">
        <v>637377</v>
      </c>
      <c r="F3318" s="42" t="s">
        <v>8998</v>
      </c>
      <c r="G3318" s="38">
        <v>63738</v>
      </c>
      <c r="H3318" s="40" t="s">
        <v>9001</v>
      </c>
      <c r="I3318" s="40" t="s">
        <v>9002</v>
      </c>
      <c r="J3318" s="45" t="str">
        <f t="shared" si="51"/>
        <v/>
      </c>
    </row>
    <row r="3319" spans="1:10" x14ac:dyDescent="0.25">
      <c r="A3319" s="43">
        <v>45026</v>
      </c>
      <c r="B3319" s="40" t="s">
        <v>14663</v>
      </c>
      <c r="C3319" s="40" t="s">
        <v>8992</v>
      </c>
      <c r="D3319" s="40" t="s">
        <v>9237</v>
      </c>
      <c r="E3319" s="38">
        <v>250910</v>
      </c>
      <c r="F3319" s="42" t="s">
        <v>8998</v>
      </c>
      <c r="G3319" s="38">
        <v>25091</v>
      </c>
      <c r="H3319" s="40" t="s">
        <v>9001</v>
      </c>
      <c r="I3319" s="40" t="s">
        <v>9002</v>
      </c>
      <c r="J3319" s="45" t="str">
        <f t="shared" si="51"/>
        <v/>
      </c>
    </row>
    <row r="3320" spans="1:10" x14ac:dyDescent="0.25">
      <c r="A3320" s="43">
        <v>45026</v>
      </c>
      <c r="B3320" s="40" t="s">
        <v>14664</v>
      </c>
      <c r="C3320" s="40" t="s">
        <v>8992</v>
      </c>
      <c r="D3320" s="40" t="s">
        <v>9159</v>
      </c>
      <c r="E3320" s="38">
        <v>676043</v>
      </c>
      <c r="F3320" s="42" t="s">
        <v>8998</v>
      </c>
      <c r="G3320" s="38">
        <v>67604</v>
      </c>
      <c r="H3320" s="40" t="s">
        <v>9159</v>
      </c>
      <c r="I3320" s="40" t="s">
        <v>9160</v>
      </c>
      <c r="J3320" s="45" t="str">
        <f t="shared" si="51"/>
        <v/>
      </c>
    </row>
    <row r="3321" spans="1:10" x14ac:dyDescent="0.25">
      <c r="A3321" s="43">
        <v>45026</v>
      </c>
      <c r="B3321" s="40" t="s">
        <v>14665</v>
      </c>
      <c r="C3321" s="40" t="s">
        <v>8992</v>
      </c>
      <c r="D3321" s="40" t="s">
        <v>9182</v>
      </c>
      <c r="E3321" s="38">
        <v>865200</v>
      </c>
      <c r="F3321" s="42" t="s">
        <v>8998</v>
      </c>
      <c r="G3321" s="38">
        <v>86520</v>
      </c>
      <c r="H3321" s="40" t="s">
        <v>9183</v>
      </c>
      <c r="I3321" s="40" t="s">
        <v>9184</v>
      </c>
      <c r="J3321" s="45" t="str">
        <f t="shared" si="51"/>
        <v/>
      </c>
    </row>
    <row r="3322" spans="1:10" x14ac:dyDescent="0.25">
      <c r="A3322" s="43">
        <v>45026</v>
      </c>
      <c r="B3322" s="40" t="s">
        <v>14666</v>
      </c>
      <c r="C3322" s="40" t="s">
        <v>8992</v>
      </c>
      <c r="D3322" s="40" t="s">
        <v>9867</v>
      </c>
      <c r="E3322" s="38">
        <v>840181</v>
      </c>
      <c r="F3322" s="42" t="s">
        <v>8998</v>
      </c>
      <c r="G3322" s="38">
        <v>84018</v>
      </c>
      <c r="H3322" s="40" t="s">
        <v>9001</v>
      </c>
      <c r="I3322" s="40" t="s">
        <v>9002</v>
      </c>
      <c r="J3322" s="45" t="str">
        <f t="shared" si="51"/>
        <v/>
      </c>
    </row>
    <row r="3323" spans="1:10" x14ac:dyDescent="0.25">
      <c r="A3323" s="43">
        <v>45026</v>
      </c>
      <c r="B3323" s="40" t="s">
        <v>14667</v>
      </c>
      <c r="C3323" s="40" t="s">
        <v>8992</v>
      </c>
      <c r="D3323" s="40" t="s">
        <v>9121</v>
      </c>
      <c r="E3323" s="38">
        <v>922445</v>
      </c>
      <c r="F3323" s="42" t="s">
        <v>8998</v>
      </c>
      <c r="G3323" s="38">
        <v>92245</v>
      </c>
      <c r="H3323" s="40" t="s">
        <v>9001</v>
      </c>
      <c r="I3323" s="40" t="s">
        <v>9002</v>
      </c>
      <c r="J3323" s="45" t="str">
        <f t="shared" si="51"/>
        <v/>
      </c>
    </row>
    <row r="3324" spans="1:10" x14ac:dyDescent="0.25">
      <c r="A3324" s="43">
        <v>45026</v>
      </c>
      <c r="B3324" s="40" t="s">
        <v>14668</v>
      </c>
      <c r="C3324" s="40" t="s">
        <v>8992</v>
      </c>
      <c r="D3324" s="40" t="s">
        <v>9656</v>
      </c>
      <c r="E3324" s="38">
        <v>2178930</v>
      </c>
      <c r="F3324" s="42" t="s">
        <v>8998</v>
      </c>
      <c r="G3324" s="38">
        <v>217893</v>
      </c>
      <c r="H3324" s="40" t="s">
        <v>9284</v>
      </c>
      <c r="I3324" s="40" t="s">
        <v>9285</v>
      </c>
      <c r="J3324" s="45" t="str">
        <f t="shared" si="51"/>
        <v/>
      </c>
    </row>
    <row r="3325" spans="1:10" x14ac:dyDescent="0.25">
      <c r="A3325" s="43">
        <v>45026</v>
      </c>
      <c r="B3325" s="40" t="s">
        <v>14669</v>
      </c>
      <c r="C3325" s="40" t="s">
        <v>8992</v>
      </c>
      <c r="D3325" s="40" t="s">
        <v>9668</v>
      </c>
      <c r="E3325" s="38">
        <v>444230</v>
      </c>
      <c r="F3325" s="42" t="s">
        <v>8998</v>
      </c>
      <c r="G3325" s="38">
        <v>44423</v>
      </c>
      <c r="H3325" s="40" t="s">
        <v>9284</v>
      </c>
      <c r="I3325" s="40" t="s">
        <v>9285</v>
      </c>
      <c r="J3325" s="45" t="str">
        <f t="shared" si="51"/>
        <v/>
      </c>
    </row>
    <row r="3326" spans="1:10" x14ac:dyDescent="0.25">
      <c r="A3326" s="43">
        <v>45026</v>
      </c>
      <c r="B3326" s="40" t="s">
        <v>14670</v>
      </c>
      <c r="C3326" s="40" t="s">
        <v>8992</v>
      </c>
      <c r="D3326" s="40" t="s">
        <v>9689</v>
      </c>
      <c r="E3326" s="38">
        <v>1539833</v>
      </c>
      <c r="F3326" s="42" t="s">
        <v>8998</v>
      </c>
      <c r="G3326" s="38">
        <v>153983</v>
      </c>
      <c r="H3326" s="40" t="s">
        <v>9284</v>
      </c>
      <c r="I3326" s="40" t="s">
        <v>9285</v>
      </c>
      <c r="J3326" s="45" t="str">
        <f t="shared" si="51"/>
        <v/>
      </c>
    </row>
    <row r="3327" spans="1:10" x14ac:dyDescent="0.25">
      <c r="A3327" s="43">
        <v>45026</v>
      </c>
      <c r="B3327" s="40" t="s">
        <v>14671</v>
      </c>
      <c r="C3327" s="40" t="s">
        <v>8992</v>
      </c>
      <c r="D3327" s="40" t="s">
        <v>14672</v>
      </c>
      <c r="E3327" s="38">
        <v>2565770</v>
      </c>
      <c r="F3327" s="42" t="s">
        <v>8998</v>
      </c>
      <c r="G3327" s="38">
        <v>256577</v>
      </c>
      <c r="H3327" s="40" t="s">
        <v>9558</v>
      </c>
      <c r="I3327" s="40" t="s">
        <v>9559</v>
      </c>
      <c r="J3327" s="45" t="str">
        <f t="shared" si="51"/>
        <v/>
      </c>
    </row>
    <row r="3328" spans="1:10" x14ac:dyDescent="0.25">
      <c r="A3328" s="43">
        <v>45026</v>
      </c>
      <c r="B3328" s="40" t="s">
        <v>14673</v>
      </c>
      <c r="C3328" s="40" t="s">
        <v>8992</v>
      </c>
      <c r="D3328" s="40" t="s">
        <v>12684</v>
      </c>
      <c r="E3328" s="38">
        <v>345878</v>
      </c>
      <c r="F3328" s="42" t="s">
        <v>8998</v>
      </c>
      <c r="G3328" s="38">
        <v>34588</v>
      </c>
      <c r="H3328" s="40" t="s">
        <v>9001</v>
      </c>
      <c r="I3328" s="40" t="s">
        <v>9002</v>
      </c>
      <c r="J3328" s="45" t="str">
        <f t="shared" si="51"/>
        <v/>
      </c>
    </row>
    <row r="3329" spans="1:10" x14ac:dyDescent="0.25">
      <c r="A3329" s="43">
        <v>45026</v>
      </c>
      <c r="B3329" s="40" t="s">
        <v>14674</v>
      </c>
      <c r="C3329" s="40" t="s">
        <v>8992</v>
      </c>
      <c r="D3329" s="40" t="s">
        <v>14675</v>
      </c>
      <c r="E3329" s="38">
        <v>7095480</v>
      </c>
      <c r="F3329" s="42" t="s">
        <v>8998</v>
      </c>
      <c r="G3329" s="38">
        <v>709548</v>
      </c>
      <c r="H3329" s="40" t="s">
        <v>9082</v>
      </c>
      <c r="I3329" s="40" t="s">
        <v>9083</v>
      </c>
      <c r="J3329" s="45" t="str">
        <f t="shared" si="51"/>
        <v/>
      </c>
    </row>
    <row r="3330" spans="1:10" x14ac:dyDescent="0.25">
      <c r="A3330" s="43">
        <v>45026</v>
      </c>
      <c r="B3330" s="40" t="s">
        <v>14676</v>
      </c>
      <c r="C3330" s="40" t="s">
        <v>8992</v>
      </c>
      <c r="D3330" s="40" t="s">
        <v>10844</v>
      </c>
      <c r="E3330" s="38">
        <v>346080</v>
      </c>
      <c r="F3330" s="42" t="s">
        <v>8998</v>
      </c>
      <c r="G3330" s="38">
        <v>34608</v>
      </c>
      <c r="H3330" s="40" t="s">
        <v>10844</v>
      </c>
      <c r="I3330" s="40" t="s">
        <v>10845</v>
      </c>
      <c r="J3330" s="45" t="str">
        <f t="shared" si="51"/>
        <v/>
      </c>
    </row>
    <row r="3331" spans="1:10" x14ac:dyDescent="0.25">
      <c r="A3331" s="43">
        <v>45026</v>
      </c>
      <c r="B3331" s="40" t="s">
        <v>14677</v>
      </c>
      <c r="C3331" s="40" t="s">
        <v>8992</v>
      </c>
      <c r="D3331" s="40" t="s">
        <v>9044</v>
      </c>
      <c r="E3331" s="38">
        <v>1018080</v>
      </c>
      <c r="F3331" s="42" t="s">
        <v>8998</v>
      </c>
      <c r="G3331" s="38">
        <v>101808</v>
      </c>
      <c r="H3331" s="40" t="s">
        <v>9044</v>
      </c>
      <c r="I3331" s="40" t="s">
        <v>9045</v>
      </c>
      <c r="J3331" s="45" t="str">
        <f t="shared" si="51"/>
        <v/>
      </c>
    </row>
    <row r="3332" spans="1:10" x14ac:dyDescent="0.25">
      <c r="A3332" s="43">
        <v>45026</v>
      </c>
      <c r="B3332" s="40" t="s">
        <v>14678</v>
      </c>
      <c r="C3332" s="40" t="s">
        <v>8992</v>
      </c>
      <c r="D3332" s="40" t="s">
        <v>11955</v>
      </c>
      <c r="E3332" s="38">
        <v>424200</v>
      </c>
      <c r="F3332" s="42" t="s">
        <v>8998</v>
      </c>
      <c r="G3332" s="38">
        <v>42420</v>
      </c>
      <c r="H3332" s="40" t="s">
        <v>11955</v>
      </c>
      <c r="I3332" s="40" t="s">
        <v>11956</v>
      </c>
      <c r="J3332" s="45" t="str">
        <f t="shared" si="51"/>
        <v/>
      </c>
    </row>
    <row r="3333" spans="1:10" x14ac:dyDescent="0.25">
      <c r="A3333" s="43">
        <v>45026</v>
      </c>
      <c r="B3333" s="40" t="s">
        <v>14679</v>
      </c>
      <c r="C3333" s="40" t="s">
        <v>8992</v>
      </c>
      <c r="D3333" s="40" t="s">
        <v>9439</v>
      </c>
      <c r="E3333" s="38">
        <v>1306200</v>
      </c>
      <c r="F3333" s="42" t="s">
        <v>8998</v>
      </c>
      <c r="G3333" s="38">
        <v>130620</v>
      </c>
      <c r="H3333" s="40" t="s">
        <v>9439</v>
      </c>
      <c r="I3333" s="40" t="s">
        <v>9440</v>
      </c>
      <c r="J3333" s="45" t="str">
        <f t="shared" ref="J3333:J3396" si="52">IF(E3333&lt;0,"ht","")</f>
        <v/>
      </c>
    </row>
    <row r="3334" spans="1:10" x14ac:dyDescent="0.25">
      <c r="A3334" s="43">
        <v>45026</v>
      </c>
      <c r="B3334" s="40" t="s">
        <v>14680</v>
      </c>
      <c r="C3334" s="40" t="s">
        <v>8992</v>
      </c>
      <c r="D3334" s="40" t="s">
        <v>9439</v>
      </c>
      <c r="E3334" s="38">
        <v>888460</v>
      </c>
      <c r="F3334" s="42" t="s">
        <v>8998</v>
      </c>
      <c r="G3334" s="38">
        <v>88846</v>
      </c>
      <c r="H3334" s="40" t="s">
        <v>9439</v>
      </c>
      <c r="I3334" s="40" t="s">
        <v>9440</v>
      </c>
      <c r="J3334" s="45" t="str">
        <f t="shared" si="52"/>
        <v/>
      </c>
    </row>
    <row r="3335" spans="1:10" x14ac:dyDescent="0.25">
      <c r="A3335" s="43">
        <v>45026</v>
      </c>
      <c r="B3335" s="40" t="s">
        <v>14681</v>
      </c>
      <c r="C3335" s="40" t="s">
        <v>8992</v>
      </c>
      <c r="D3335" s="40" t="s">
        <v>10844</v>
      </c>
      <c r="E3335" s="38">
        <v>1495146</v>
      </c>
      <c r="F3335" s="42" t="s">
        <v>8998</v>
      </c>
      <c r="G3335" s="38">
        <v>149515</v>
      </c>
      <c r="H3335" s="40" t="s">
        <v>10844</v>
      </c>
      <c r="I3335" s="40" t="s">
        <v>10845</v>
      </c>
      <c r="J3335" s="45" t="str">
        <f t="shared" si="52"/>
        <v/>
      </c>
    </row>
    <row r="3336" spans="1:10" x14ac:dyDescent="0.25">
      <c r="A3336" s="43">
        <v>45026</v>
      </c>
      <c r="B3336" s="40" t="s">
        <v>14682</v>
      </c>
      <c r="C3336" s="40" t="s">
        <v>8992</v>
      </c>
      <c r="D3336" s="40" t="s">
        <v>9814</v>
      </c>
      <c r="E3336" s="38">
        <v>1850945</v>
      </c>
      <c r="F3336" s="42" t="s">
        <v>8998</v>
      </c>
      <c r="G3336" s="38">
        <v>185095</v>
      </c>
      <c r="H3336" s="40" t="s">
        <v>9814</v>
      </c>
      <c r="I3336" s="40" t="s">
        <v>9815</v>
      </c>
      <c r="J3336" s="45" t="str">
        <f t="shared" si="52"/>
        <v/>
      </c>
    </row>
    <row r="3337" spans="1:10" x14ac:dyDescent="0.25">
      <c r="A3337" s="43">
        <v>45026</v>
      </c>
      <c r="B3337" s="40" t="s">
        <v>14683</v>
      </c>
      <c r="C3337" s="40" t="s">
        <v>8992</v>
      </c>
      <c r="D3337" s="40" t="s">
        <v>9820</v>
      </c>
      <c r="E3337" s="38">
        <v>1178540</v>
      </c>
      <c r="F3337" s="42" t="s">
        <v>8998</v>
      </c>
      <c r="G3337" s="38">
        <v>117854</v>
      </c>
      <c r="H3337" s="40" t="s">
        <v>9820</v>
      </c>
      <c r="I3337" s="40" t="s">
        <v>9821</v>
      </c>
      <c r="J3337" s="45" t="str">
        <f t="shared" si="52"/>
        <v/>
      </c>
    </row>
    <row r="3338" spans="1:10" x14ac:dyDescent="0.25">
      <c r="A3338" s="43">
        <v>45026</v>
      </c>
      <c r="B3338" s="40" t="s">
        <v>14684</v>
      </c>
      <c r="C3338" s="40" t="s">
        <v>8992</v>
      </c>
      <c r="D3338" s="40" t="s">
        <v>14685</v>
      </c>
      <c r="E3338" s="38">
        <v>703594</v>
      </c>
      <c r="F3338" s="42" t="s">
        <v>8998</v>
      </c>
      <c r="G3338" s="38">
        <v>70359</v>
      </c>
      <c r="H3338" s="40" t="s">
        <v>9034</v>
      </c>
      <c r="I3338" s="40" t="s">
        <v>9035</v>
      </c>
      <c r="J3338" s="45" t="str">
        <f t="shared" si="52"/>
        <v/>
      </c>
    </row>
    <row r="3339" spans="1:10" x14ac:dyDescent="0.25">
      <c r="A3339" s="43">
        <v>45026</v>
      </c>
      <c r="B3339" s="40" t="s">
        <v>14686</v>
      </c>
      <c r="C3339" s="40" t="s">
        <v>8992</v>
      </c>
      <c r="D3339" s="40" t="s">
        <v>14687</v>
      </c>
      <c r="E3339" s="38">
        <v>618065</v>
      </c>
      <c r="F3339" s="42" t="s">
        <v>8998</v>
      </c>
      <c r="G3339" s="38">
        <v>61807</v>
      </c>
      <c r="H3339" s="40" t="s">
        <v>9034</v>
      </c>
      <c r="I3339" s="40" t="s">
        <v>9035</v>
      </c>
      <c r="J3339" s="45" t="str">
        <f t="shared" si="52"/>
        <v/>
      </c>
    </row>
    <row r="3340" spans="1:10" x14ac:dyDescent="0.25">
      <c r="A3340" s="43">
        <v>45026</v>
      </c>
      <c r="B3340" s="40" t="s">
        <v>14688</v>
      </c>
      <c r="C3340" s="40" t="s">
        <v>8992</v>
      </c>
      <c r="D3340" s="40" t="s">
        <v>14689</v>
      </c>
      <c r="E3340" s="38">
        <v>1205085</v>
      </c>
      <c r="F3340" s="42" t="s">
        <v>8998</v>
      </c>
      <c r="G3340" s="38">
        <v>120509</v>
      </c>
      <c r="H3340" s="40" t="s">
        <v>9034</v>
      </c>
      <c r="I3340" s="40" t="s">
        <v>9035</v>
      </c>
      <c r="J3340" s="45" t="str">
        <f t="shared" si="52"/>
        <v/>
      </c>
    </row>
    <row r="3341" spans="1:10" x14ac:dyDescent="0.25">
      <c r="A3341" s="43">
        <v>45026</v>
      </c>
      <c r="B3341" s="40" t="s">
        <v>14690</v>
      </c>
      <c r="C3341" s="40" t="s">
        <v>8992</v>
      </c>
      <c r="D3341" s="40" t="s">
        <v>9024</v>
      </c>
      <c r="E3341" s="38">
        <v>1657625</v>
      </c>
      <c r="F3341" s="42" t="s">
        <v>8998</v>
      </c>
      <c r="G3341" s="38">
        <v>165763</v>
      </c>
      <c r="H3341" s="40" t="s">
        <v>9024</v>
      </c>
      <c r="I3341" s="40" t="s">
        <v>9025</v>
      </c>
      <c r="J3341" s="45" t="str">
        <f t="shared" si="52"/>
        <v/>
      </c>
    </row>
    <row r="3342" spans="1:10" x14ac:dyDescent="0.25">
      <c r="A3342" s="43">
        <v>45026</v>
      </c>
      <c r="B3342" s="40" t="s">
        <v>14691</v>
      </c>
      <c r="C3342" s="40" t="s">
        <v>8992</v>
      </c>
      <c r="D3342" s="40" t="s">
        <v>9679</v>
      </c>
      <c r="E3342" s="38">
        <v>882000</v>
      </c>
      <c r="F3342" s="42" t="s">
        <v>8998</v>
      </c>
      <c r="G3342" s="38">
        <v>88200</v>
      </c>
      <c r="H3342" s="40" t="s">
        <v>9284</v>
      </c>
      <c r="I3342" s="40" t="s">
        <v>9285</v>
      </c>
      <c r="J3342" s="45" t="str">
        <f t="shared" si="52"/>
        <v/>
      </c>
    </row>
    <row r="3343" spans="1:10" x14ac:dyDescent="0.25">
      <c r="A3343" s="43">
        <v>45027</v>
      </c>
      <c r="B3343" s="40" t="s">
        <v>9818</v>
      </c>
      <c r="C3343" s="40" t="s">
        <v>11255</v>
      </c>
      <c r="D3343" s="40" t="s">
        <v>14692</v>
      </c>
      <c r="E3343" s="38">
        <v>-111058</v>
      </c>
      <c r="F3343" s="42" t="s">
        <v>8998</v>
      </c>
      <c r="G3343" s="38">
        <v>-11106</v>
      </c>
      <c r="H3343" s="40" t="s">
        <v>9631</v>
      </c>
      <c r="I3343" s="40" t="s">
        <v>9632</v>
      </c>
      <c r="J3343" s="45" t="str">
        <f t="shared" si="52"/>
        <v>ht</v>
      </c>
    </row>
    <row r="3344" spans="1:10" x14ac:dyDescent="0.25">
      <c r="A3344" s="43">
        <v>45027</v>
      </c>
      <c r="B3344" s="40" t="s">
        <v>10057</v>
      </c>
      <c r="C3344" s="40" t="s">
        <v>9441</v>
      </c>
      <c r="D3344" s="40" t="s">
        <v>14693</v>
      </c>
      <c r="E3344" s="38">
        <v>-68063</v>
      </c>
      <c r="F3344" s="42" t="s">
        <v>8998</v>
      </c>
      <c r="G3344" s="38">
        <v>-6806</v>
      </c>
      <c r="H3344" s="40" t="s">
        <v>9034</v>
      </c>
      <c r="I3344" s="40" t="s">
        <v>9035</v>
      </c>
      <c r="J3344" s="45" t="str">
        <f t="shared" si="52"/>
        <v>ht</v>
      </c>
    </row>
    <row r="3345" spans="1:10" x14ac:dyDescent="0.25">
      <c r="A3345" s="43">
        <v>45027</v>
      </c>
      <c r="B3345" s="40" t="s">
        <v>10070</v>
      </c>
      <c r="C3345" s="40" t="s">
        <v>9441</v>
      </c>
      <c r="D3345" s="40" t="s">
        <v>14694</v>
      </c>
      <c r="E3345" s="38">
        <v>-301785</v>
      </c>
      <c r="F3345" s="42" t="s">
        <v>8998</v>
      </c>
      <c r="G3345" s="38">
        <v>-30179</v>
      </c>
      <c r="H3345" s="40" t="s">
        <v>9034</v>
      </c>
      <c r="I3345" s="40" t="s">
        <v>9035</v>
      </c>
      <c r="J3345" s="45" t="str">
        <f t="shared" si="52"/>
        <v>ht</v>
      </c>
    </row>
    <row r="3346" spans="1:10" x14ac:dyDescent="0.25">
      <c r="A3346" s="43">
        <v>45027</v>
      </c>
      <c r="B3346" s="40" t="s">
        <v>10082</v>
      </c>
      <c r="C3346" s="40" t="s">
        <v>9441</v>
      </c>
      <c r="D3346" s="40" t="s">
        <v>14695</v>
      </c>
      <c r="E3346" s="38">
        <v>-301785</v>
      </c>
      <c r="F3346" s="42" t="s">
        <v>8998</v>
      </c>
      <c r="G3346" s="38">
        <v>-30179</v>
      </c>
      <c r="H3346" s="40" t="s">
        <v>9034</v>
      </c>
      <c r="I3346" s="40" t="s">
        <v>9035</v>
      </c>
      <c r="J3346" s="45" t="str">
        <f t="shared" si="52"/>
        <v>ht</v>
      </c>
    </row>
    <row r="3347" spans="1:10" x14ac:dyDescent="0.25">
      <c r="A3347" s="43">
        <v>45027</v>
      </c>
      <c r="B3347" s="40" t="s">
        <v>10640</v>
      </c>
      <c r="C3347" s="40" t="s">
        <v>10562</v>
      </c>
      <c r="D3347" s="40" t="s">
        <v>14696</v>
      </c>
      <c r="E3347" s="38">
        <v>-217794</v>
      </c>
      <c r="F3347" s="42" t="s">
        <v>8998</v>
      </c>
      <c r="G3347" s="38">
        <v>-21779</v>
      </c>
      <c r="H3347" s="40" t="s">
        <v>9284</v>
      </c>
      <c r="I3347" s="40" t="s">
        <v>9285</v>
      </c>
      <c r="J3347" s="45" t="str">
        <f t="shared" si="52"/>
        <v>ht</v>
      </c>
    </row>
    <row r="3348" spans="1:10" x14ac:dyDescent="0.25">
      <c r="A3348" s="43">
        <v>45027</v>
      </c>
      <c r="B3348" s="40" t="s">
        <v>10642</v>
      </c>
      <c r="C3348" s="40" t="s">
        <v>10562</v>
      </c>
      <c r="D3348" s="40" t="s">
        <v>14697</v>
      </c>
      <c r="E3348" s="38">
        <v>-222116</v>
      </c>
      <c r="F3348" s="42" t="s">
        <v>8998</v>
      </c>
      <c r="G3348" s="38">
        <v>-22212</v>
      </c>
      <c r="H3348" s="40" t="s">
        <v>9284</v>
      </c>
      <c r="I3348" s="40" t="s">
        <v>9285</v>
      </c>
      <c r="J3348" s="45" t="str">
        <f t="shared" si="52"/>
        <v>ht</v>
      </c>
    </row>
    <row r="3349" spans="1:10" x14ac:dyDescent="0.25">
      <c r="A3349" s="43">
        <v>45027</v>
      </c>
      <c r="B3349" s="40" t="s">
        <v>13166</v>
      </c>
      <c r="C3349" s="40" t="s">
        <v>9443</v>
      </c>
      <c r="D3349" s="40" t="s">
        <v>14698</v>
      </c>
      <c r="E3349" s="38">
        <v>-333174</v>
      </c>
      <c r="F3349" s="42" t="s">
        <v>8998</v>
      </c>
      <c r="G3349" s="38">
        <v>-33317</v>
      </c>
      <c r="H3349" s="40" t="s">
        <v>9001</v>
      </c>
      <c r="I3349" s="40" t="s">
        <v>9002</v>
      </c>
      <c r="J3349" s="45" t="str">
        <f t="shared" si="52"/>
        <v>ht</v>
      </c>
    </row>
    <row r="3350" spans="1:10" x14ac:dyDescent="0.25">
      <c r="A3350" s="43">
        <v>45027</v>
      </c>
      <c r="B3350" s="40" t="s">
        <v>13168</v>
      </c>
      <c r="C3350" s="40" t="s">
        <v>9443</v>
      </c>
      <c r="D3350" s="40" t="s">
        <v>14699</v>
      </c>
      <c r="E3350" s="38">
        <v>-666348</v>
      </c>
      <c r="F3350" s="42" t="s">
        <v>8998</v>
      </c>
      <c r="G3350" s="38">
        <v>-66635</v>
      </c>
      <c r="H3350" s="40" t="s">
        <v>9001</v>
      </c>
      <c r="I3350" s="40" t="s">
        <v>9002</v>
      </c>
      <c r="J3350" s="45" t="str">
        <f t="shared" si="52"/>
        <v>ht</v>
      </c>
    </row>
    <row r="3351" spans="1:10" x14ac:dyDescent="0.25">
      <c r="A3351" s="43">
        <v>45027</v>
      </c>
      <c r="B3351" s="40" t="s">
        <v>13169</v>
      </c>
      <c r="C3351" s="40" t="s">
        <v>9443</v>
      </c>
      <c r="D3351" s="40" t="s">
        <v>14700</v>
      </c>
      <c r="E3351" s="38">
        <v>-73431</v>
      </c>
      <c r="F3351" s="42" t="s">
        <v>8998</v>
      </c>
      <c r="G3351" s="38">
        <v>-7343</v>
      </c>
      <c r="H3351" s="40" t="s">
        <v>9001</v>
      </c>
      <c r="I3351" s="40" t="s">
        <v>9002</v>
      </c>
      <c r="J3351" s="45" t="str">
        <f t="shared" si="52"/>
        <v>ht</v>
      </c>
    </row>
    <row r="3352" spans="1:10" x14ac:dyDescent="0.25">
      <c r="A3352" s="43">
        <v>45027</v>
      </c>
      <c r="B3352" s="40" t="s">
        <v>13170</v>
      </c>
      <c r="C3352" s="40" t="s">
        <v>9443</v>
      </c>
      <c r="D3352" s="40" t="s">
        <v>14701</v>
      </c>
      <c r="E3352" s="38">
        <v>-551644</v>
      </c>
      <c r="F3352" s="42" t="s">
        <v>8998</v>
      </c>
      <c r="G3352" s="38">
        <v>-55164</v>
      </c>
      <c r="H3352" s="40" t="s">
        <v>9001</v>
      </c>
      <c r="I3352" s="40" t="s">
        <v>9002</v>
      </c>
      <c r="J3352" s="45" t="str">
        <f t="shared" si="52"/>
        <v>ht</v>
      </c>
    </row>
    <row r="3353" spans="1:10" x14ac:dyDescent="0.25">
      <c r="A3353" s="43">
        <v>45027</v>
      </c>
      <c r="B3353" s="40" t="s">
        <v>13171</v>
      </c>
      <c r="C3353" s="40" t="s">
        <v>9443</v>
      </c>
      <c r="D3353" s="40" t="s">
        <v>14702</v>
      </c>
      <c r="E3353" s="38">
        <v>-861607</v>
      </c>
      <c r="F3353" s="42" t="s">
        <v>8998</v>
      </c>
      <c r="G3353" s="38">
        <v>-86161</v>
      </c>
      <c r="H3353" s="40" t="s">
        <v>9001</v>
      </c>
      <c r="I3353" s="40" t="s">
        <v>9002</v>
      </c>
      <c r="J3353" s="45" t="str">
        <f t="shared" si="52"/>
        <v>ht</v>
      </c>
    </row>
    <row r="3354" spans="1:10" x14ac:dyDescent="0.25">
      <c r="A3354" s="43">
        <v>45027</v>
      </c>
      <c r="B3354" s="40" t="s">
        <v>13172</v>
      </c>
      <c r="C3354" s="40" t="s">
        <v>9443</v>
      </c>
      <c r="D3354" s="40" t="s">
        <v>14703</v>
      </c>
      <c r="E3354" s="38">
        <v>-266737</v>
      </c>
      <c r="F3354" s="42" t="s">
        <v>8998</v>
      </c>
      <c r="G3354" s="38">
        <v>-26674</v>
      </c>
      <c r="H3354" s="40" t="s">
        <v>9001</v>
      </c>
      <c r="I3354" s="40" t="s">
        <v>9002</v>
      </c>
      <c r="J3354" s="45" t="str">
        <f t="shared" si="52"/>
        <v>ht</v>
      </c>
    </row>
    <row r="3355" spans="1:10" x14ac:dyDescent="0.25">
      <c r="A3355" s="43">
        <v>45027</v>
      </c>
      <c r="B3355" s="40" t="s">
        <v>13173</v>
      </c>
      <c r="C3355" s="40" t="s">
        <v>9443</v>
      </c>
      <c r="D3355" s="40" t="s">
        <v>14704</v>
      </c>
      <c r="E3355" s="38">
        <v>-220293</v>
      </c>
      <c r="F3355" s="42" t="s">
        <v>8998</v>
      </c>
      <c r="G3355" s="38">
        <v>-22029</v>
      </c>
      <c r="H3355" s="40" t="s">
        <v>9001</v>
      </c>
      <c r="I3355" s="40" t="s">
        <v>9002</v>
      </c>
      <c r="J3355" s="45" t="str">
        <f t="shared" si="52"/>
        <v>ht</v>
      </c>
    </row>
    <row r="3356" spans="1:10" x14ac:dyDescent="0.25">
      <c r="A3356" s="43">
        <v>45027</v>
      </c>
      <c r="B3356" s="40" t="s">
        <v>14705</v>
      </c>
      <c r="C3356" s="40" t="s">
        <v>8992</v>
      </c>
      <c r="D3356" s="40" t="s">
        <v>10376</v>
      </c>
      <c r="E3356" s="38">
        <v>1101465</v>
      </c>
      <c r="F3356" s="42" t="s">
        <v>8998</v>
      </c>
      <c r="G3356" s="38">
        <v>110147</v>
      </c>
      <c r="H3356" s="40" t="s">
        <v>10376</v>
      </c>
      <c r="I3356" s="40" t="s">
        <v>10377</v>
      </c>
      <c r="J3356" s="45" t="str">
        <f t="shared" si="52"/>
        <v/>
      </c>
    </row>
    <row r="3357" spans="1:10" x14ac:dyDescent="0.25">
      <c r="A3357" s="43">
        <v>45027</v>
      </c>
      <c r="B3357" s="40" t="s">
        <v>14706</v>
      </c>
      <c r="C3357" s="40" t="s">
        <v>8992</v>
      </c>
      <c r="D3357" s="40" t="s">
        <v>9010</v>
      </c>
      <c r="E3357" s="38">
        <v>973449</v>
      </c>
      <c r="F3357" s="42" t="s">
        <v>8998</v>
      </c>
      <c r="G3357" s="38">
        <v>97345</v>
      </c>
      <c r="H3357" s="40" t="s">
        <v>9001</v>
      </c>
      <c r="I3357" s="40" t="s">
        <v>9002</v>
      </c>
      <c r="J3357" s="45" t="str">
        <f t="shared" si="52"/>
        <v/>
      </c>
    </row>
    <row r="3358" spans="1:10" x14ac:dyDescent="0.25">
      <c r="A3358" s="43">
        <v>45027</v>
      </c>
      <c r="B3358" s="40" t="s">
        <v>14707</v>
      </c>
      <c r="C3358" s="40" t="s">
        <v>8992</v>
      </c>
      <c r="D3358" s="40" t="s">
        <v>10122</v>
      </c>
      <c r="E3358" s="38">
        <v>815069</v>
      </c>
      <c r="F3358" s="42" t="s">
        <v>8998</v>
      </c>
      <c r="G3358" s="38">
        <v>81507</v>
      </c>
      <c r="H3358" s="40" t="s">
        <v>9001</v>
      </c>
      <c r="I3358" s="40" t="s">
        <v>9002</v>
      </c>
      <c r="J3358" s="45" t="str">
        <f t="shared" si="52"/>
        <v/>
      </c>
    </row>
    <row r="3359" spans="1:10" x14ac:dyDescent="0.25">
      <c r="A3359" s="43">
        <v>45027</v>
      </c>
      <c r="B3359" s="40" t="s">
        <v>14708</v>
      </c>
      <c r="C3359" s="40" t="s">
        <v>8992</v>
      </c>
      <c r="D3359" s="40" t="s">
        <v>9931</v>
      </c>
      <c r="E3359" s="38">
        <v>486831</v>
      </c>
      <c r="F3359" s="42" t="s">
        <v>8998</v>
      </c>
      <c r="G3359" s="38">
        <v>48683</v>
      </c>
      <c r="H3359" s="40" t="s">
        <v>9001</v>
      </c>
      <c r="I3359" s="40" t="s">
        <v>9002</v>
      </c>
      <c r="J3359" s="45" t="str">
        <f t="shared" si="52"/>
        <v/>
      </c>
    </row>
    <row r="3360" spans="1:10" x14ac:dyDescent="0.25">
      <c r="A3360" s="43">
        <v>45027</v>
      </c>
      <c r="B3360" s="40" t="s">
        <v>14709</v>
      </c>
      <c r="C3360" s="40" t="s">
        <v>8992</v>
      </c>
      <c r="D3360" s="40" t="s">
        <v>13299</v>
      </c>
      <c r="E3360" s="38">
        <v>1360565</v>
      </c>
      <c r="F3360" s="42" t="s">
        <v>8998</v>
      </c>
      <c r="G3360" s="38">
        <v>136057</v>
      </c>
      <c r="H3360" s="40" t="s">
        <v>9183</v>
      </c>
      <c r="I3360" s="40" t="s">
        <v>9184</v>
      </c>
      <c r="J3360" s="45" t="str">
        <f t="shared" si="52"/>
        <v/>
      </c>
    </row>
    <row r="3361" spans="1:10" x14ac:dyDescent="0.25">
      <c r="A3361" s="43">
        <v>45027</v>
      </c>
      <c r="B3361" s="40" t="s">
        <v>14710</v>
      </c>
      <c r="C3361" s="40" t="s">
        <v>8992</v>
      </c>
      <c r="D3361" s="40" t="s">
        <v>14548</v>
      </c>
      <c r="E3361" s="38">
        <v>975839</v>
      </c>
      <c r="F3361" s="42" t="s">
        <v>8998</v>
      </c>
      <c r="G3361" s="38">
        <v>97584</v>
      </c>
      <c r="H3361" s="40" t="s">
        <v>9406</v>
      </c>
      <c r="I3361" s="40" t="s">
        <v>9407</v>
      </c>
      <c r="J3361" s="45" t="str">
        <f t="shared" si="52"/>
        <v/>
      </c>
    </row>
    <row r="3362" spans="1:10" x14ac:dyDescent="0.25">
      <c r="A3362" s="43">
        <v>45027</v>
      </c>
      <c r="B3362" s="40" t="s">
        <v>14711</v>
      </c>
      <c r="C3362" s="40" t="s">
        <v>8992</v>
      </c>
      <c r="D3362" s="40" t="s">
        <v>9380</v>
      </c>
      <c r="E3362" s="38">
        <v>860540</v>
      </c>
      <c r="F3362" s="42" t="s">
        <v>8998</v>
      </c>
      <c r="G3362" s="38">
        <v>86054</v>
      </c>
      <c r="H3362" s="40" t="s">
        <v>9001</v>
      </c>
      <c r="I3362" s="40" t="s">
        <v>9002</v>
      </c>
      <c r="J3362" s="45" t="str">
        <f t="shared" si="52"/>
        <v/>
      </c>
    </row>
    <row r="3363" spans="1:10" x14ac:dyDescent="0.25">
      <c r="A3363" s="43">
        <v>45027</v>
      </c>
      <c r="B3363" s="40" t="s">
        <v>14712</v>
      </c>
      <c r="C3363" s="40" t="s">
        <v>8992</v>
      </c>
      <c r="D3363" s="40" t="s">
        <v>14713</v>
      </c>
      <c r="E3363" s="38">
        <v>2037160</v>
      </c>
      <c r="F3363" s="42" t="s">
        <v>8998</v>
      </c>
      <c r="G3363" s="38">
        <v>203716</v>
      </c>
      <c r="H3363" s="40" t="s">
        <v>9221</v>
      </c>
      <c r="I3363" s="40" t="s">
        <v>9222</v>
      </c>
      <c r="J3363" s="45" t="str">
        <f t="shared" si="52"/>
        <v/>
      </c>
    </row>
    <row r="3364" spans="1:10" x14ac:dyDescent="0.25">
      <c r="A3364" s="43">
        <v>45027</v>
      </c>
      <c r="B3364" s="40" t="s">
        <v>14714</v>
      </c>
      <c r="C3364" s="40" t="s">
        <v>8992</v>
      </c>
      <c r="D3364" s="40" t="s">
        <v>9179</v>
      </c>
      <c r="E3364" s="38">
        <v>882000</v>
      </c>
      <c r="F3364" s="42" t="s">
        <v>8998</v>
      </c>
      <c r="G3364" s="38">
        <v>88200</v>
      </c>
      <c r="H3364" s="40" t="s">
        <v>9179</v>
      </c>
      <c r="I3364" s="40" t="s">
        <v>9180</v>
      </c>
      <c r="J3364" s="45" t="str">
        <f t="shared" si="52"/>
        <v/>
      </c>
    </row>
    <row r="3365" spans="1:10" x14ac:dyDescent="0.25">
      <c r="A3365" s="43">
        <v>45027</v>
      </c>
      <c r="B3365" s="40" t="s">
        <v>14715</v>
      </c>
      <c r="C3365" s="40" t="s">
        <v>8992</v>
      </c>
      <c r="D3365" s="40" t="s">
        <v>9179</v>
      </c>
      <c r="E3365" s="38">
        <v>501820</v>
      </c>
      <c r="F3365" s="42" t="s">
        <v>8998</v>
      </c>
      <c r="G3365" s="38">
        <v>50182</v>
      </c>
      <c r="H3365" s="40" t="s">
        <v>9179</v>
      </c>
      <c r="I3365" s="40" t="s">
        <v>9180</v>
      </c>
      <c r="J3365" s="45" t="str">
        <f t="shared" si="52"/>
        <v/>
      </c>
    </row>
    <row r="3366" spans="1:10" x14ac:dyDescent="0.25">
      <c r="A3366" s="43">
        <v>45027</v>
      </c>
      <c r="B3366" s="40" t="s">
        <v>14716</v>
      </c>
      <c r="C3366" s="40" t="s">
        <v>8992</v>
      </c>
      <c r="D3366" s="40" t="s">
        <v>9278</v>
      </c>
      <c r="E3366" s="38">
        <v>1289400</v>
      </c>
      <c r="F3366" s="42" t="s">
        <v>8998</v>
      </c>
      <c r="G3366" s="38">
        <v>128940</v>
      </c>
      <c r="H3366" s="40" t="s">
        <v>9278</v>
      </c>
      <c r="I3366" s="40" t="s">
        <v>9279</v>
      </c>
      <c r="J3366" s="45" t="str">
        <f t="shared" si="52"/>
        <v/>
      </c>
    </row>
    <row r="3367" spans="1:10" x14ac:dyDescent="0.25">
      <c r="A3367" s="43">
        <v>45027</v>
      </c>
      <c r="B3367" s="40" t="s">
        <v>14717</v>
      </c>
      <c r="C3367" s="40" t="s">
        <v>8992</v>
      </c>
      <c r="D3367" s="40" t="s">
        <v>9278</v>
      </c>
      <c r="E3367" s="38">
        <v>734310</v>
      </c>
      <c r="F3367" s="42" t="s">
        <v>8998</v>
      </c>
      <c r="G3367" s="38">
        <v>73431</v>
      </c>
      <c r="H3367" s="40" t="s">
        <v>9278</v>
      </c>
      <c r="I3367" s="40" t="s">
        <v>9279</v>
      </c>
      <c r="J3367" s="45" t="str">
        <f t="shared" si="52"/>
        <v/>
      </c>
    </row>
    <row r="3368" spans="1:10" x14ac:dyDescent="0.25">
      <c r="A3368" s="43">
        <v>45027</v>
      </c>
      <c r="B3368" s="40" t="s">
        <v>14718</v>
      </c>
      <c r="C3368" s="40" t="s">
        <v>8992</v>
      </c>
      <c r="D3368" s="40" t="s">
        <v>9769</v>
      </c>
      <c r="E3368" s="38">
        <v>1013091</v>
      </c>
      <c r="F3368" s="42" t="s">
        <v>8998</v>
      </c>
      <c r="G3368" s="38">
        <v>101309</v>
      </c>
      <c r="H3368" s="40" t="s">
        <v>9001</v>
      </c>
      <c r="I3368" s="40" t="s">
        <v>9002</v>
      </c>
      <c r="J3368" s="45" t="str">
        <f t="shared" si="52"/>
        <v/>
      </c>
    </row>
    <row r="3369" spans="1:10" x14ac:dyDescent="0.25">
      <c r="A3369" s="43">
        <v>45027</v>
      </c>
      <c r="B3369" s="40" t="s">
        <v>14719</v>
      </c>
      <c r="C3369" s="40" t="s">
        <v>8992</v>
      </c>
      <c r="D3369" s="40" t="s">
        <v>14720</v>
      </c>
      <c r="E3369" s="38">
        <v>1229905</v>
      </c>
      <c r="F3369" s="42" t="s">
        <v>8998</v>
      </c>
      <c r="G3369" s="38">
        <v>122991</v>
      </c>
      <c r="H3369" s="40" t="s">
        <v>9159</v>
      </c>
      <c r="I3369" s="40" t="s">
        <v>9160</v>
      </c>
      <c r="J3369" s="45" t="str">
        <f t="shared" si="52"/>
        <v/>
      </c>
    </row>
    <row r="3370" spans="1:10" x14ac:dyDescent="0.25">
      <c r="A3370" s="43">
        <v>45027</v>
      </c>
      <c r="B3370" s="40" t="s">
        <v>14721</v>
      </c>
      <c r="C3370" s="40" t="s">
        <v>8992</v>
      </c>
      <c r="D3370" s="40" t="s">
        <v>9533</v>
      </c>
      <c r="E3370" s="38">
        <v>2171400</v>
      </c>
      <c r="F3370" s="42" t="s">
        <v>8998</v>
      </c>
      <c r="G3370" s="38">
        <v>217140</v>
      </c>
      <c r="H3370" s="40" t="s">
        <v>9533</v>
      </c>
      <c r="I3370" s="40" t="s">
        <v>9534</v>
      </c>
      <c r="J3370" s="45" t="str">
        <f t="shared" si="52"/>
        <v/>
      </c>
    </row>
    <row r="3371" spans="1:10" x14ac:dyDescent="0.25">
      <c r="A3371" s="43">
        <v>45027</v>
      </c>
      <c r="B3371" s="40" t="s">
        <v>14722</v>
      </c>
      <c r="C3371" s="40" t="s">
        <v>8992</v>
      </c>
      <c r="D3371" s="40" t="s">
        <v>14723</v>
      </c>
      <c r="E3371" s="38">
        <v>444230</v>
      </c>
      <c r="F3371" s="42" t="s">
        <v>8998</v>
      </c>
      <c r="G3371" s="38">
        <v>44423</v>
      </c>
      <c r="H3371" s="40" t="s">
        <v>9159</v>
      </c>
      <c r="I3371" s="40" t="s">
        <v>9160</v>
      </c>
      <c r="J3371" s="45" t="str">
        <f t="shared" si="52"/>
        <v/>
      </c>
    </row>
    <row r="3372" spans="1:10" x14ac:dyDescent="0.25">
      <c r="A3372" s="43">
        <v>45027</v>
      </c>
      <c r="B3372" s="40" t="s">
        <v>14724</v>
      </c>
      <c r="C3372" s="40" t="s">
        <v>8992</v>
      </c>
      <c r="D3372" s="40" t="s">
        <v>11400</v>
      </c>
      <c r="E3372" s="38">
        <v>1961041</v>
      </c>
      <c r="F3372" s="42" t="s">
        <v>8998</v>
      </c>
      <c r="G3372" s="38">
        <v>196104</v>
      </c>
      <c r="H3372" s="40" t="s">
        <v>9001</v>
      </c>
      <c r="I3372" s="40" t="s">
        <v>9002</v>
      </c>
      <c r="J3372" s="45" t="str">
        <f t="shared" si="52"/>
        <v/>
      </c>
    </row>
    <row r="3373" spans="1:10" x14ac:dyDescent="0.25">
      <c r="A3373" s="43">
        <v>45027</v>
      </c>
      <c r="B3373" s="40" t="s">
        <v>14725</v>
      </c>
      <c r="C3373" s="40" t="s">
        <v>8992</v>
      </c>
      <c r="D3373" s="40" t="s">
        <v>14726</v>
      </c>
      <c r="E3373" s="38">
        <v>1537385</v>
      </c>
      <c r="F3373" s="42" t="s">
        <v>8998</v>
      </c>
      <c r="G3373" s="38">
        <v>153739</v>
      </c>
      <c r="H3373" s="40" t="s">
        <v>9725</v>
      </c>
      <c r="I3373" s="40" t="s">
        <v>9726</v>
      </c>
      <c r="J3373" s="45" t="str">
        <f t="shared" si="52"/>
        <v/>
      </c>
    </row>
    <row r="3374" spans="1:10" x14ac:dyDescent="0.25">
      <c r="A3374" s="43">
        <v>45027</v>
      </c>
      <c r="B3374" s="40" t="s">
        <v>14727</v>
      </c>
      <c r="C3374" s="40" t="s">
        <v>8992</v>
      </c>
      <c r="D3374" s="40" t="s">
        <v>14728</v>
      </c>
      <c r="E3374" s="38">
        <v>699681</v>
      </c>
      <c r="F3374" s="42" t="s">
        <v>8998</v>
      </c>
      <c r="G3374" s="38">
        <v>69968</v>
      </c>
      <c r="H3374" s="40" t="s">
        <v>9725</v>
      </c>
      <c r="I3374" s="40" t="s">
        <v>9726</v>
      </c>
      <c r="J3374" s="45" t="str">
        <f t="shared" si="52"/>
        <v/>
      </c>
    </row>
    <row r="3375" spans="1:10" x14ac:dyDescent="0.25">
      <c r="A3375" s="43">
        <v>45027</v>
      </c>
      <c r="B3375" s="40" t="s">
        <v>14729</v>
      </c>
      <c r="C3375" s="40" t="s">
        <v>8992</v>
      </c>
      <c r="D3375" s="40" t="s">
        <v>10178</v>
      </c>
      <c r="E3375" s="38">
        <v>724353</v>
      </c>
      <c r="F3375" s="42" t="s">
        <v>8998</v>
      </c>
      <c r="G3375" s="38">
        <v>72435</v>
      </c>
      <c r="H3375" s="40" t="s">
        <v>9001</v>
      </c>
      <c r="I3375" s="40" t="s">
        <v>9002</v>
      </c>
      <c r="J3375" s="45" t="str">
        <f t="shared" si="52"/>
        <v/>
      </c>
    </row>
    <row r="3376" spans="1:10" x14ac:dyDescent="0.25">
      <c r="A3376" s="43">
        <v>45027</v>
      </c>
      <c r="B3376" s="40" t="s">
        <v>14730</v>
      </c>
      <c r="C3376" s="40" t="s">
        <v>8992</v>
      </c>
      <c r="D3376" s="40" t="s">
        <v>14432</v>
      </c>
      <c r="E3376" s="38">
        <v>874464</v>
      </c>
      <c r="F3376" s="42" t="s">
        <v>8998</v>
      </c>
      <c r="G3376" s="38">
        <v>87446</v>
      </c>
      <c r="H3376" s="40" t="s">
        <v>9159</v>
      </c>
      <c r="I3376" s="40" t="s">
        <v>9160</v>
      </c>
      <c r="J3376" s="45" t="str">
        <f t="shared" si="52"/>
        <v/>
      </c>
    </row>
    <row r="3377" spans="1:10" x14ac:dyDescent="0.25">
      <c r="A3377" s="43">
        <v>45027</v>
      </c>
      <c r="B3377" s="40" t="s">
        <v>14731</v>
      </c>
      <c r="C3377" s="40" t="s">
        <v>8992</v>
      </c>
      <c r="D3377" s="40" t="s">
        <v>14732</v>
      </c>
      <c r="E3377" s="38">
        <v>0</v>
      </c>
      <c r="F3377" s="42" t="s">
        <v>8998</v>
      </c>
      <c r="G3377" s="38">
        <v>0</v>
      </c>
      <c r="H3377" s="40" t="s">
        <v>9159</v>
      </c>
      <c r="I3377" s="40" t="s">
        <v>9160</v>
      </c>
      <c r="J3377" s="45" t="str">
        <f t="shared" si="52"/>
        <v/>
      </c>
    </row>
    <row r="3378" spans="1:10" x14ac:dyDescent="0.25">
      <c r="A3378" s="43">
        <v>45027</v>
      </c>
      <c r="B3378" s="40" t="s">
        <v>14733</v>
      </c>
      <c r="C3378" s="40" t="s">
        <v>8992</v>
      </c>
      <c r="D3378" s="40" t="s">
        <v>14734</v>
      </c>
      <c r="E3378" s="38">
        <v>1637304</v>
      </c>
      <c r="F3378" s="42" t="s">
        <v>8998</v>
      </c>
      <c r="G3378" s="38">
        <v>163730</v>
      </c>
      <c r="H3378" s="40" t="s">
        <v>9159</v>
      </c>
      <c r="I3378" s="40" t="s">
        <v>9160</v>
      </c>
      <c r="J3378" s="45" t="str">
        <f t="shared" si="52"/>
        <v/>
      </c>
    </row>
    <row r="3379" spans="1:10" x14ac:dyDescent="0.25">
      <c r="A3379" s="43">
        <v>45027</v>
      </c>
      <c r="B3379" s="40" t="s">
        <v>14735</v>
      </c>
      <c r="C3379" s="40" t="s">
        <v>8992</v>
      </c>
      <c r="D3379" s="40" t="s">
        <v>14736</v>
      </c>
      <c r="E3379" s="38">
        <v>892731</v>
      </c>
      <c r="F3379" s="42" t="s">
        <v>8998</v>
      </c>
      <c r="G3379" s="38">
        <v>89273</v>
      </c>
      <c r="H3379" s="40" t="s">
        <v>9159</v>
      </c>
      <c r="I3379" s="40" t="s">
        <v>9160</v>
      </c>
      <c r="J3379" s="45" t="str">
        <f t="shared" si="52"/>
        <v/>
      </c>
    </row>
    <row r="3380" spans="1:10" x14ac:dyDescent="0.25">
      <c r="A3380" s="43">
        <v>45027</v>
      </c>
      <c r="B3380" s="40" t="s">
        <v>14737</v>
      </c>
      <c r="C3380" s="40" t="s">
        <v>8992</v>
      </c>
      <c r="D3380" s="40" t="s">
        <v>10038</v>
      </c>
      <c r="E3380" s="38">
        <v>695140</v>
      </c>
      <c r="F3380" s="42" t="s">
        <v>8998</v>
      </c>
      <c r="G3380" s="38">
        <v>69514</v>
      </c>
      <c r="H3380" s="40" t="s">
        <v>9001</v>
      </c>
      <c r="I3380" s="40" t="s">
        <v>9002</v>
      </c>
      <c r="J3380" s="45" t="str">
        <f t="shared" si="52"/>
        <v/>
      </c>
    </row>
    <row r="3381" spans="1:10" x14ac:dyDescent="0.25">
      <c r="A3381" s="43">
        <v>45027</v>
      </c>
      <c r="B3381" s="40" t="s">
        <v>14738</v>
      </c>
      <c r="C3381" s="40" t="s">
        <v>8992</v>
      </c>
      <c r="D3381" s="40" t="s">
        <v>10046</v>
      </c>
      <c r="E3381" s="38">
        <v>355384</v>
      </c>
      <c r="F3381" s="42" t="s">
        <v>8998</v>
      </c>
      <c r="G3381" s="38">
        <v>35538</v>
      </c>
      <c r="H3381" s="40" t="s">
        <v>9001</v>
      </c>
      <c r="I3381" s="40" t="s">
        <v>9002</v>
      </c>
      <c r="J3381" s="45" t="str">
        <f t="shared" si="52"/>
        <v/>
      </c>
    </row>
    <row r="3382" spans="1:10" x14ac:dyDescent="0.25">
      <c r="A3382" s="43">
        <v>45027</v>
      </c>
      <c r="B3382" s="40" t="s">
        <v>14739</v>
      </c>
      <c r="C3382" s="40" t="s">
        <v>8992</v>
      </c>
      <c r="D3382" s="40" t="s">
        <v>9973</v>
      </c>
      <c r="E3382" s="38">
        <v>648895</v>
      </c>
      <c r="F3382" s="42" t="s">
        <v>8998</v>
      </c>
      <c r="G3382" s="38">
        <v>64890</v>
      </c>
      <c r="H3382" s="40" t="s">
        <v>9001</v>
      </c>
      <c r="I3382" s="40" t="s">
        <v>9002</v>
      </c>
      <c r="J3382" s="45" t="str">
        <f t="shared" si="52"/>
        <v/>
      </c>
    </row>
    <row r="3383" spans="1:10" x14ac:dyDescent="0.25">
      <c r="A3383" s="43">
        <v>45027</v>
      </c>
      <c r="B3383" s="40" t="s">
        <v>14740</v>
      </c>
      <c r="C3383" s="40" t="s">
        <v>8992</v>
      </c>
      <c r="D3383" s="40" t="s">
        <v>9969</v>
      </c>
      <c r="E3383" s="38">
        <v>606294</v>
      </c>
      <c r="F3383" s="42" t="s">
        <v>8998</v>
      </c>
      <c r="G3383" s="38">
        <v>60629</v>
      </c>
      <c r="H3383" s="40" t="s">
        <v>9001</v>
      </c>
      <c r="I3383" s="40" t="s">
        <v>9002</v>
      </c>
      <c r="J3383" s="45" t="str">
        <f t="shared" si="52"/>
        <v/>
      </c>
    </row>
    <row r="3384" spans="1:10" x14ac:dyDescent="0.25">
      <c r="A3384" s="43">
        <v>45027</v>
      </c>
      <c r="B3384" s="40" t="s">
        <v>14741</v>
      </c>
      <c r="C3384" s="40" t="s">
        <v>8992</v>
      </c>
      <c r="D3384" s="40" t="s">
        <v>9212</v>
      </c>
      <c r="E3384" s="38">
        <v>1727720</v>
      </c>
      <c r="F3384" s="42" t="s">
        <v>8998</v>
      </c>
      <c r="G3384" s="38">
        <v>172772</v>
      </c>
      <c r="H3384" s="40" t="s">
        <v>9212</v>
      </c>
      <c r="I3384" s="40" t="s">
        <v>9213</v>
      </c>
      <c r="J3384" s="45" t="str">
        <f t="shared" si="52"/>
        <v/>
      </c>
    </row>
    <row r="3385" spans="1:10" x14ac:dyDescent="0.25">
      <c r="A3385" s="43">
        <v>45027</v>
      </c>
      <c r="B3385" s="40" t="s">
        <v>14742</v>
      </c>
      <c r="C3385" s="40" t="s">
        <v>8992</v>
      </c>
      <c r="D3385" s="40" t="s">
        <v>9212</v>
      </c>
      <c r="E3385" s="38">
        <v>865200</v>
      </c>
      <c r="F3385" s="42" t="s">
        <v>8998</v>
      </c>
      <c r="G3385" s="38">
        <v>86520</v>
      </c>
      <c r="H3385" s="40" t="s">
        <v>9212</v>
      </c>
      <c r="I3385" s="40" t="s">
        <v>9213</v>
      </c>
      <c r="J3385" s="45" t="str">
        <f t="shared" si="52"/>
        <v/>
      </c>
    </row>
    <row r="3386" spans="1:10" x14ac:dyDescent="0.25">
      <c r="A3386" s="43">
        <v>45027</v>
      </c>
      <c r="B3386" s="40" t="s">
        <v>14743</v>
      </c>
      <c r="C3386" s="40" t="s">
        <v>8992</v>
      </c>
      <c r="D3386" s="40" t="s">
        <v>9347</v>
      </c>
      <c r="E3386" s="38">
        <v>865200</v>
      </c>
      <c r="F3386" s="42" t="s">
        <v>8998</v>
      </c>
      <c r="G3386" s="38">
        <v>86520</v>
      </c>
      <c r="H3386" s="40" t="s">
        <v>9347</v>
      </c>
      <c r="I3386" s="40" t="s">
        <v>9348</v>
      </c>
      <c r="J3386" s="45" t="str">
        <f t="shared" si="52"/>
        <v/>
      </c>
    </row>
    <row r="3387" spans="1:10" x14ac:dyDescent="0.25">
      <c r="A3387" s="43">
        <v>45027</v>
      </c>
      <c r="B3387" s="40" t="s">
        <v>14744</v>
      </c>
      <c r="C3387" s="40" t="s">
        <v>8992</v>
      </c>
      <c r="D3387" s="40" t="s">
        <v>9298</v>
      </c>
      <c r="E3387" s="38">
        <v>444230</v>
      </c>
      <c r="F3387" s="42" t="s">
        <v>8998</v>
      </c>
      <c r="G3387" s="38">
        <v>44423</v>
      </c>
      <c r="H3387" s="40" t="s">
        <v>9295</v>
      </c>
      <c r="I3387" s="40" t="s">
        <v>9296</v>
      </c>
      <c r="J3387" s="45" t="str">
        <f t="shared" si="52"/>
        <v/>
      </c>
    </row>
    <row r="3388" spans="1:10" x14ac:dyDescent="0.25">
      <c r="A3388" s="43">
        <v>45027</v>
      </c>
      <c r="B3388" s="40" t="s">
        <v>14745</v>
      </c>
      <c r="C3388" s="40" t="s">
        <v>8992</v>
      </c>
      <c r="D3388" s="40" t="s">
        <v>9321</v>
      </c>
      <c r="E3388" s="38">
        <v>2858900</v>
      </c>
      <c r="F3388" s="42" t="s">
        <v>8998</v>
      </c>
      <c r="G3388" s="38">
        <v>285890</v>
      </c>
      <c r="H3388" s="40" t="s">
        <v>9321</v>
      </c>
      <c r="I3388" s="40" t="s">
        <v>9322</v>
      </c>
      <c r="J3388" s="45" t="str">
        <f t="shared" si="52"/>
        <v/>
      </c>
    </row>
    <row r="3389" spans="1:10" x14ac:dyDescent="0.25">
      <c r="A3389" s="43">
        <v>45027</v>
      </c>
      <c r="B3389" s="40" t="s">
        <v>14746</v>
      </c>
      <c r="C3389" s="40" t="s">
        <v>8992</v>
      </c>
      <c r="D3389" s="40" t="s">
        <v>9289</v>
      </c>
      <c r="E3389" s="38">
        <v>1710982</v>
      </c>
      <c r="F3389" s="42" t="s">
        <v>8998</v>
      </c>
      <c r="G3389" s="38">
        <v>171098</v>
      </c>
      <c r="H3389" s="40" t="s">
        <v>9289</v>
      </c>
      <c r="I3389" s="40" t="s">
        <v>9290</v>
      </c>
      <c r="J3389" s="45" t="str">
        <f t="shared" si="52"/>
        <v/>
      </c>
    </row>
    <row r="3390" spans="1:10" x14ac:dyDescent="0.25">
      <c r="A3390" s="43">
        <v>45027</v>
      </c>
      <c r="B3390" s="40" t="s">
        <v>14747</v>
      </c>
      <c r="C3390" s="40" t="s">
        <v>8992</v>
      </c>
      <c r="D3390" s="40" t="s">
        <v>9311</v>
      </c>
      <c r="E3390" s="38">
        <v>1506525</v>
      </c>
      <c r="F3390" s="42" t="s">
        <v>8998</v>
      </c>
      <c r="G3390" s="38">
        <v>150653</v>
      </c>
      <c r="H3390" s="40" t="s">
        <v>9311</v>
      </c>
      <c r="I3390" s="40" t="s">
        <v>9312</v>
      </c>
      <c r="J3390" s="45" t="str">
        <f t="shared" si="52"/>
        <v/>
      </c>
    </row>
    <row r="3391" spans="1:10" x14ac:dyDescent="0.25">
      <c r="A3391" s="43">
        <v>45027</v>
      </c>
      <c r="B3391" s="40" t="s">
        <v>14748</v>
      </c>
      <c r="C3391" s="40" t="s">
        <v>8992</v>
      </c>
      <c r="D3391" s="40" t="s">
        <v>9315</v>
      </c>
      <c r="E3391" s="38">
        <v>2074661</v>
      </c>
      <c r="F3391" s="42" t="s">
        <v>8998</v>
      </c>
      <c r="G3391" s="38">
        <v>207466</v>
      </c>
      <c r="H3391" s="40" t="s">
        <v>9315</v>
      </c>
      <c r="I3391" s="40" t="s">
        <v>9316</v>
      </c>
      <c r="J3391" s="45" t="str">
        <f t="shared" si="52"/>
        <v/>
      </c>
    </row>
    <row r="3392" spans="1:10" x14ac:dyDescent="0.25">
      <c r="A3392" s="43">
        <v>45027</v>
      </c>
      <c r="B3392" s="40" t="s">
        <v>14749</v>
      </c>
      <c r="C3392" s="40" t="s">
        <v>8992</v>
      </c>
      <c r="D3392" s="40" t="s">
        <v>10546</v>
      </c>
      <c r="E3392" s="38">
        <v>595330</v>
      </c>
      <c r="F3392" s="42" t="s">
        <v>8998</v>
      </c>
      <c r="G3392" s="38">
        <v>59533</v>
      </c>
      <c r="H3392" s="40" t="s">
        <v>10546</v>
      </c>
      <c r="I3392" s="40" t="s">
        <v>10547</v>
      </c>
      <c r="J3392" s="45" t="str">
        <f t="shared" si="52"/>
        <v/>
      </c>
    </row>
    <row r="3393" spans="1:10" x14ac:dyDescent="0.25">
      <c r="A3393" s="43">
        <v>45027</v>
      </c>
      <c r="B3393" s="40" t="s">
        <v>14750</v>
      </c>
      <c r="C3393" s="40" t="s">
        <v>8992</v>
      </c>
      <c r="D3393" s="40" t="s">
        <v>9337</v>
      </c>
      <c r="E3393" s="38">
        <v>734310</v>
      </c>
      <c r="F3393" s="42" t="s">
        <v>8998</v>
      </c>
      <c r="G3393" s="38">
        <v>73431</v>
      </c>
      <c r="H3393" s="40" t="s">
        <v>9337</v>
      </c>
      <c r="I3393" s="40" t="s">
        <v>9338</v>
      </c>
      <c r="J3393" s="45" t="str">
        <f t="shared" si="52"/>
        <v/>
      </c>
    </row>
    <row r="3394" spans="1:10" x14ac:dyDescent="0.25">
      <c r="A3394" s="43">
        <v>45027</v>
      </c>
      <c r="B3394" s="40" t="s">
        <v>14751</v>
      </c>
      <c r="C3394" s="40" t="s">
        <v>8992</v>
      </c>
      <c r="D3394" s="40" t="s">
        <v>9343</v>
      </c>
      <c r="E3394" s="38">
        <v>4943160</v>
      </c>
      <c r="F3394" s="42" t="s">
        <v>8998</v>
      </c>
      <c r="G3394" s="38">
        <v>494316</v>
      </c>
      <c r="H3394" s="40" t="s">
        <v>9343</v>
      </c>
      <c r="I3394" s="40" t="s">
        <v>9344</v>
      </c>
      <c r="J3394" s="45" t="str">
        <f t="shared" si="52"/>
        <v/>
      </c>
    </row>
    <row r="3395" spans="1:10" x14ac:dyDescent="0.25">
      <c r="A3395" s="43">
        <v>45027</v>
      </c>
      <c r="B3395" s="40" t="s">
        <v>14752</v>
      </c>
      <c r="C3395" s="40" t="s">
        <v>8992</v>
      </c>
      <c r="D3395" s="40" t="s">
        <v>9331</v>
      </c>
      <c r="E3395" s="38">
        <v>2659280</v>
      </c>
      <c r="F3395" s="42" t="s">
        <v>8998</v>
      </c>
      <c r="G3395" s="38">
        <v>265928</v>
      </c>
      <c r="H3395" s="40" t="s">
        <v>9331</v>
      </c>
      <c r="I3395" s="40" t="s">
        <v>9332</v>
      </c>
      <c r="J3395" s="45" t="str">
        <f t="shared" si="52"/>
        <v/>
      </c>
    </row>
    <row r="3396" spans="1:10" x14ac:dyDescent="0.25">
      <c r="A3396" s="43">
        <v>45027</v>
      </c>
      <c r="B3396" s="40" t="s">
        <v>14753</v>
      </c>
      <c r="C3396" s="40" t="s">
        <v>8992</v>
      </c>
      <c r="D3396" s="40" t="s">
        <v>14754</v>
      </c>
      <c r="E3396" s="38">
        <v>1429450</v>
      </c>
      <c r="F3396" s="42" t="s">
        <v>8998</v>
      </c>
      <c r="G3396" s="38">
        <v>142945</v>
      </c>
      <c r="H3396" s="40" t="s">
        <v>9072</v>
      </c>
      <c r="I3396" s="40" t="s">
        <v>9073</v>
      </c>
      <c r="J3396" s="45" t="str">
        <f t="shared" si="52"/>
        <v/>
      </c>
    </row>
    <row r="3397" spans="1:10" x14ac:dyDescent="0.25">
      <c r="A3397" s="43">
        <v>45027</v>
      </c>
      <c r="B3397" s="40" t="s">
        <v>14755</v>
      </c>
      <c r="C3397" s="40" t="s">
        <v>8992</v>
      </c>
      <c r="D3397" s="40" t="s">
        <v>10151</v>
      </c>
      <c r="E3397" s="38">
        <v>1334945</v>
      </c>
      <c r="F3397" s="42" t="s">
        <v>8998</v>
      </c>
      <c r="G3397" s="38">
        <v>133495</v>
      </c>
      <c r="H3397" s="40" t="s">
        <v>9001</v>
      </c>
      <c r="I3397" s="40" t="s">
        <v>9002</v>
      </c>
      <c r="J3397" s="45" t="str">
        <f t="shared" ref="J3397:J3460" si="53">IF(E3397&lt;0,"ht","")</f>
        <v/>
      </c>
    </row>
    <row r="3398" spans="1:10" x14ac:dyDescent="0.25">
      <c r="A3398" s="43">
        <v>45027</v>
      </c>
      <c r="B3398" s="40" t="s">
        <v>14756</v>
      </c>
      <c r="C3398" s="40" t="s">
        <v>8992</v>
      </c>
      <c r="D3398" s="40" t="s">
        <v>9226</v>
      </c>
      <c r="E3398" s="38">
        <v>912531</v>
      </c>
      <c r="F3398" s="42" t="s">
        <v>8998</v>
      </c>
      <c r="G3398" s="38">
        <v>91253</v>
      </c>
      <c r="H3398" s="40" t="s">
        <v>9001</v>
      </c>
      <c r="I3398" s="40" t="s">
        <v>9002</v>
      </c>
      <c r="J3398" s="45" t="str">
        <f t="shared" si="53"/>
        <v/>
      </c>
    </row>
    <row r="3399" spans="1:10" x14ac:dyDescent="0.25">
      <c r="A3399" s="43">
        <v>45027</v>
      </c>
      <c r="B3399" s="40" t="s">
        <v>14757</v>
      </c>
      <c r="C3399" s="40" t="s">
        <v>8992</v>
      </c>
      <c r="D3399" s="40" t="s">
        <v>9203</v>
      </c>
      <c r="E3399" s="38">
        <v>656810</v>
      </c>
      <c r="F3399" s="42" t="s">
        <v>8998</v>
      </c>
      <c r="G3399" s="38">
        <v>65681</v>
      </c>
      <c r="H3399" s="40" t="s">
        <v>9001</v>
      </c>
      <c r="I3399" s="40" t="s">
        <v>9002</v>
      </c>
      <c r="J3399" s="45" t="str">
        <f t="shared" si="53"/>
        <v/>
      </c>
    </row>
    <row r="3400" spans="1:10" x14ac:dyDescent="0.25">
      <c r="A3400" s="43">
        <v>45027</v>
      </c>
      <c r="B3400" s="40" t="s">
        <v>14758</v>
      </c>
      <c r="C3400" s="40" t="s">
        <v>8992</v>
      </c>
      <c r="D3400" s="40" t="s">
        <v>9206</v>
      </c>
      <c r="E3400" s="38">
        <v>2593445</v>
      </c>
      <c r="F3400" s="42" t="s">
        <v>8998</v>
      </c>
      <c r="G3400" s="38">
        <v>259345</v>
      </c>
      <c r="H3400" s="40" t="s">
        <v>9206</v>
      </c>
      <c r="I3400" s="40" t="s">
        <v>9207</v>
      </c>
      <c r="J3400" s="45" t="str">
        <f t="shared" si="53"/>
        <v/>
      </c>
    </row>
    <row r="3401" spans="1:10" x14ac:dyDescent="0.25">
      <c r="A3401" s="43">
        <v>45027</v>
      </c>
      <c r="B3401" s="40" t="s">
        <v>14759</v>
      </c>
      <c r="C3401" s="40" t="s">
        <v>8992</v>
      </c>
      <c r="D3401" s="40" t="s">
        <v>10508</v>
      </c>
      <c r="E3401" s="38">
        <v>476738</v>
      </c>
      <c r="F3401" s="42" t="s">
        <v>8998</v>
      </c>
      <c r="G3401" s="38">
        <v>47674</v>
      </c>
      <c r="H3401" s="40" t="s">
        <v>9001</v>
      </c>
      <c r="I3401" s="40" t="s">
        <v>9002</v>
      </c>
      <c r="J3401" s="45" t="str">
        <f t="shared" si="53"/>
        <v/>
      </c>
    </row>
    <row r="3402" spans="1:10" x14ac:dyDescent="0.25">
      <c r="A3402" s="43">
        <v>45028</v>
      </c>
      <c r="B3402" s="40" t="s">
        <v>9494</v>
      </c>
      <c r="C3402" s="40" t="s">
        <v>13410</v>
      </c>
      <c r="D3402" s="40" t="s">
        <v>14760</v>
      </c>
      <c r="E3402" s="38">
        <v>-404782</v>
      </c>
      <c r="F3402" s="42" t="s">
        <v>8998</v>
      </c>
      <c r="G3402" s="38">
        <v>-40478</v>
      </c>
      <c r="H3402" s="40" t="s">
        <v>9315</v>
      </c>
      <c r="I3402" s="40" t="s">
        <v>9316</v>
      </c>
      <c r="J3402" s="45" t="str">
        <f t="shared" si="53"/>
        <v>ht</v>
      </c>
    </row>
    <row r="3403" spans="1:10" x14ac:dyDescent="0.25">
      <c r="A3403" s="43">
        <v>45028</v>
      </c>
      <c r="B3403" s="40" t="s">
        <v>11006</v>
      </c>
      <c r="C3403" s="40" t="s">
        <v>11996</v>
      </c>
      <c r="D3403" s="40" t="s">
        <v>14761</v>
      </c>
      <c r="E3403" s="38">
        <v>-222116</v>
      </c>
      <c r="F3403" s="42" t="s">
        <v>8998</v>
      </c>
      <c r="G3403" s="38">
        <v>-22212</v>
      </c>
      <c r="H3403" s="40" t="s">
        <v>10844</v>
      </c>
      <c r="I3403" s="40" t="s">
        <v>10845</v>
      </c>
      <c r="J3403" s="45" t="str">
        <f t="shared" si="53"/>
        <v>ht</v>
      </c>
    </row>
    <row r="3404" spans="1:10" x14ac:dyDescent="0.25">
      <c r="A3404" s="43">
        <v>45028</v>
      </c>
      <c r="B3404" s="40" t="s">
        <v>9880</v>
      </c>
      <c r="C3404" s="40" t="s">
        <v>10938</v>
      </c>
      <c r="D3404" s="40" t="s">
        <v>14762</v>
      </c>
      <c r="E3404" s="38">
        <v>-61050</v>
      </c>
      <c r="F3404" s="42" t="s">
        <v>8998</v>
      </c>
      <c r="G3404" s="38">
        <v>-6105</v>
      </c>
      <c r="H3404" s="40" t="s">
        <v>10320</v>
      </c>
      <c r="I3404" s="40" t="s">
        <v>10321</v>
      </c>
      <c r="J3404" s="45" t="str">
        <f t="shared" si="53"/>
        <v>ht</v>
      </c>
    </row>
    <row r="3405" spans="1:10" x14ac:dyDescent="0.25">
      <c r="A3405" s="43">
        <v>45028</v>
      </c>
      <c r="B3405" s="40" t="s">
        <v>10285</v>
      </c>
      <c r="C3405" s="40" t="s">
        <v>10923</v>
      </c>
      <c r="D3405" s="40" t="s">
        <v>14763</v>
      </c>
      <c r="E3405" s="38">
        <v>-580445</v>
      </c>
      <c r="F3405" s="42" t="s">
        <v>8998</v>
      </c>
      <c r="G3405" s="38">
        <v>-58045</v>
      </c>
      <c r="H3405" s="40" t="s">
        <v>9072</v>
      </c>
      <c r="I3405" s="40" t="s">
        <v>9073</v>
      </c>
      <c r="J3405" s="45" t="str">
        <f t="shared" si="53"/>
        <v>ht</v>
      </c>
    </row>
    <row r="3406" spans="1:10" x14ac:dyDescent="0.25">
      <c r="A3406" s="43">
        <v>45028</v>
      </c>
      <c r="B3406" s="40" t="s">
        <v>10292</v>
      </c>
      <c r="C3406" s="40" t="s">
        <v>10923</v>
      </c>
      <c r="D3406" s="40" t="s">
        <v>14764</v>
      </c>
      <c r="E3406" s="38">
        <v>-340738</v>
      </c>
      <c r="F3406" s="42" t="s">
        <v>8998</v>
      </c>
      <c r="G3406" s="38">
        <v>-34074</v>
      </c>
      <c r="H3406" s="40" t="s">
        <v>9072</v>
      </c>
      <c r="I3406" s="40" t="s">
        <v>9073</v>
      </c>
      <c r="J3406" s="45" t="str">
        <f t="shared" si="53"/>
        <v>ht</v>
      </c>
    </row>
    <row r="3407" spans="1:10" x14ac:dyDescent="0.25">
      <c r="A3407" s="43">
        <v>45028</v>
      </c>
      <c r="B3407" s="40" t="s">
        <v>13182</v>
      </c>
      <c r="C3407" s="40" t="s">
        <v>9443</v>
      </c>
      <c r="D3407" s="40" t="s">
        <v>14765</v>
      </c>
      <c r="E3407" s="38">
        <v>-148500</v>
      </c>
      <c r="F3407" s="42" t="s">
        <v>8998</v>
      </c>
      <c r="G3407" s="38">
        <v>-14850</v>
      </c>
      <c r="H3407" s="40" t="s">
        <v>9001</v>
      </c>
      <c r="I3407" s="40" t="s">
        <v>9002</v>
      </c>
      <c r="J3407" s="45" t="str">
        <f t="shared" si="53"/>
        <v>ht</v>
      </c>
    </row>
    <row r="3408" spans="1:10" x14ac:dyDescent="0.25">
      <c r="A3408" s="43">
        <v>45028</v>
      </c>
      <c r="B3408" s="40" t="s">
        <v>13293</v>
      </c>
      <c r="C3408" s="40" t="s">
        <v>9443</v>
      </c>
      <c r="D3408" s="40" t="s">
        <v>14766</v>
      </c>
      <c r="E3408" s="38">
        <v>-220293</v>
      </c>
      <c r="F3408" s="42" t="s">
        <v>8998</v>
      </c>
      <c r="G3408" s="38">
        <v>-22029</v>
      </c>
      <c r="H3408" s="40" t="s">
        <v>9001</v>
      </c>
      <c r="I3408" s="40" t="s">
        <v>9002</v>
      </c>
      <c r="J3408" s="45" t="str">
        <f t="shared" si="53"/>
        <v>ht</v>
      </c>
    </row>
    <row r="3409" spans="1:10" x14ac:dyDescent="0.25">
      <c r="A3409" s="43">
        <v>45028</v>
      </c>
      <c r="B3409" s="40" t="s">
        <v>13294</v>
      </c>
      <c r="C3409" s="40" t="s">
        <v>9443</v>
      </c>
      <c r="D3409" s="40" t="s">
        <v>14767</v>
      </c>
      <c r="E3409" s="38">
        <v>-189210</v>
      </c>
      <c r="F3409" s="42" t="s">
        <v>8998</v>
      </c>
      <c r="G3409" s="38">
        <v>-18921</v>
      </c>
      <c r="H3409" s="40" t="s">
        <v>9001</v>
      </c>
      <c r="I3409" s="40" t="s">
        <v>9002</v>
      </c>
      <c r="J3409" s="45" t="str">
        <f t="shared" si="53"/>
        <v>ht</v>
      </c>
    </row>
    <row r="3410" spans="1:10" x14ac:dyDescent="0.25">
      <c r="A3410" s="43">
        <v>45028</v>
      </c>
      <c r="B3410" s="40" t="s">
        <v>13295</v>
      </c>
      <c r="C3410" s="40" t="s">
        <v>9443</v>
      </c>
      <c r="D3410" s="40" t="s">
        <v>14768</v>
      </c>
      <c r="E3410" s="38">
        <v>-440586</v>
      </c>
      <c r="F3410" s="42" t="s">
        <v>8998</v>
      </c>
      <c r="G3410" s="38">
        <v>-44059</v>
      </c>
      <c r="H3410" s="40" t="s">
        <v>9001</v>
      </c>
      <c r="I3410" s="40" t="s">
        <v>9002</v>
      </c>
      <c r="J3410" s="45" t="str">
        <f t="shared" si="53"/>
        <v>ht</v>
      </c>
    </row>
    <row r="3411" spans="1:10" x14ac:dyDescent="0.25">
      <c r="A3411" s="43">
        <v>45028</v>
      </c>
      <c r="B3411" s="40" t="s">
        <v>13360</v>
      </c>
      <c r="C3411" s="40" t="s">
        <v>9443</v>
      </c>
      <c r="D3411" s="40" t="s">
        <v>14769</v>
      </c>
      <c r="E3411" s="38">
        <v>-247184</v>
      </c>
      <c r="F3411" s="42" t="s">
        <v>8998</v>
      </c>
      <c r="G3411" s="38">
        <v>-24718</v>
      </c>
      <c r="H3411" s="40" t="s">
        <v>9001</v>
      </c>
      <c r="I3411" s="40" t="s">
        <v>9002</v>
      </c>
      <c r="J3411" s="45" t="str">
        <f t="shared" si="53"/>
        <v>ht</v>
      </c>
    </row>
    <row r="3412" spans="1:10" x14ac:dyDescent="0.25">
      <c r="A3412" s="43">
        <v>45028</v>
      </c>
      <c r="B3412" s="40" t="s">
        <v>13382</v>
      </c>
      <c r="C3412" s="40" t="s">
        <v>9443</v>
      </c>
      <c r="D3412" s="40" t="s">
        <v>14770</v>
      </c>
      <c r="E3412" s="38">
        <v>-293066</v>
      </c>
      <c r="F3412" s="42" t="s">
        <v>8998</v>
      </c>
      <c r="G3412" s="38">
        <v>-29307</v>
      </c>
      <c r="H3412" s="40" t="s">
        <v>9001</v>
      </c>
      <c r="I3412" s="40" t="s">
        <v>9002</v>
      </c>
      <c r="J3412" s="45" t="str">
        <f t="shared" si="53"/>
        <v>ht</v>
      </c>
    </row>
    <row r="3413" spans="1:10" x14ac:dyDescent="0.25">
      <c r="A3413" s="43">
        <v>45028</v>
      </c>
      <c r="B3413" s="40" t="s">
        <v>14771</v>
      </c>
      <c r="C3413" s="40" t="s">
        <v>8992</v>
      </c>
      <c r="D3413" s="40" t="s">
        <v>11357</v>
      </c>
      <c r="E3413" s="38">
        <v>266538</v>
      </c>
      <c r="F3413" s="42" t="s">
        <v>8998</v>
      </c>
      <c r="G3413" s="38">
        <v>26654</v>
      </c>
      <c r="H3413" s="40" t="s">
        <v>9001</v>
      </c>
      <c r="I3413" s="40" t="s">
        <v>9002</v>
      </c>
      <c r="J3413" s="45" t="str">
        <f t="shared" si="53"/>
        <v/>
      </c>
    </row>
    <row r="3414" spans="1:10" x14ac:dyDescent="0.25">
      <c r="A3414" s="43">
        <v>45028</v>
      </c>
      <c r="B3414" s="40" t="s">
        <v>14772</v>
      </c>
      <c r="C3414" s="40" t="s">
        <v>8992</v>
      </c>
      <c r="D3414" s="40" t="s">
        <v>13740</v>
      </c>
      <c r="E3414" s="38">
        <v>444230</v>
      </c>
      <c r="F3414" s="42" t="s">
        <v>8998</v>
      </c>
      <c r="G3414" s="38">
        <v>44423</v>
      </c>
      <c r="H3414" s="40" t="s">
        <v>9183</v>
      </c>
      <c r="I3414" s="40" t="s">
        <v>9184</v>
      </c>
      <c r="J3414" s="45" t="str">
        <f t="shared" si="53"/>
        <v/>
      </c>
    </row>
    <row r="3415" spans="1:10" x14ac:dyDescent="0.25">
      <c r="A3415" s="43">
        <v>45028</v>
      </c>
      <c r="B3415" s="40" t="s">
        <v>14773</v>
      </c>
      <c r="C3415" s="40" t="s">
        <v>8992</v>
      </c>
      <c r="D3415" s="40" t="s">
        <v>10224</v>
      </c>
      <c r="E3415" s="38">
        <v>141900</v>
      </c>
      <c r="F3415" s="42" t="s">
        <v>8998</v>
      </c>
      <c r="G3415" s="38">
        <v>14190</v>
      </c>
      <c r="H3415" s="40" t="s">
        <v>9001</v>
      </c>
      <c r="I3415" s="40" t="s">
        <v>9002</v>
      </c>
      <c r="J3415" s="45" t="str">
        <f t="shared" si="53"/>
        <v/>
      </c>
    </row>
    <row r="3416" spans="1:10" x14ac:dyDescent="0.25">
      <c r="A3416" s="43">
        <v>45028</v>
      </c>
      <c r="B3416" s="40" t="s">
        <v>14774</v>
      </c>
      <c r="C3416" s="40" t="s">
        <v>8992</v>
      </c>
      <c r="D3416" s="40" t="s">
        <v>10224</v>
      </c>
      <c r="E3416" s="38">
        <v>320657</v>
      </c>
      <c r="F3416" s="42" t="s">
        <v>8998</v>
      </c>
      <c r="G3416" s="38">
        <v>32066</v>
      </c>
      <c r="H3416" s="40" t="s">
        <v>9001</v>
      </c>
      <c r="I3416" s="40" t="s">
        <v>9002</v>
      </c>
      <c r="J3416" s="45" t="str">
        <f t="shared" si="53"/>
        <v/>
      </c>
    </row>
    <row r="3417" spans="1:10" x14ac:dyDescent="0.25">
      <c r="A3417" s="43">
        <v>45028</v>
      </c>
      <c r="B3417" s="40" t="s">
        <v>14775</v>
      </c>
      <c r="C3417" s="40" t="s">
        <v>8992</v>
      </c>
      <c r="D3417" s="40" t="s">
        <v>10053</v>
      </c>
      <c r="E3417" s="38">
        <v>293700</v>
      </c>
      <c r="F3417" s="42" t="s">
        <v>8998</v>
      </c>
      <c r="G3417" s="38">
        <v>29370</v>
      </c>
      <c r="H3417" s="40" t="s">
        <v>9001</v>
      </c>
      <c r="I3417" s="40" t="s">
        <v>9002</v>
      </c>
      <c r="J3417" s="45" t="str">
        <f t="shared" si="53"/>
        <v/>
      </c>
    </row>
    <row r="3418" spans="1:10" x14ac:dyDescent="0.25">
      <c r="A3418" s="43">
        <v>45028</v>
      </c>
      <c r="B3418" s="40" t="s">
        <v>14776</v>
      </c>
      <c r="C3418" s="40" t="s">
        <v>8992</v>
      </c>
      <c r="D3418" s="40" t="s">
        <v>10053</v>
      </c>
      <c r="E3418" s="38">
        <v>663050</v>
      </c>
      <c r="F3418" s="42" t="s">
        <v>8998</v>
      </c>
      <c r="G3418" s="38">
        <v>66305</v>
      </c>
      <c r="H3418" s="40" t="s">
        <v>9001</v>
      </c>
      <c r="I3418" s="40" t="s">
        <v>9002</v>
      </c>
      <c r="J3418" s="45" t="str">
        <f t="shared" si="53"/>
        <v/>
      </c>
    </row>
    <row r="3419" spans="1:10" x14ac:dyDescent="0.25">
      <c r="A3419" s="43">
        <v>45028</v>
      </c>
      <c r="B3419" s="40" t="s">
        <v>14777</v>
      </c>
      <c r="C3419" s="40" t="s">
        <v>8992</v>
      </c>
      <c r="D3419" s="40" t="s">
        <v>10244</v>
      </c>
      <c r="E3419" s="38">
        <v>771281</v>
      </c>
      <c r="F3419" s="42" t="s">
        <v>8998</v>
      </c>
      <c r="G3419" s="38">
        <v>77128</v>
      </c>
      <c r="H3419" s="40" t="s">
        <v>9001</v>
      </c>
      <c r="I3419" s="40" t="s">
        <v>9002</v>
      </c>
      <c r="J3419" s="45" t="str">
        <f t="shared" si="53"/>
        <v/>
      </c>
    </row>
    <row r="3420" spans="1:10" x14ac:dyDescent="0.25">
      <c r="A3420" s="43">
        <v>45028</v>
      </c>
      <c r="B3420" s="40" t="s">
        <v>14778</v>
      </c>
      <c r="C3420" s="40" t="s">
        <v>8992</v>
      </c>
      <c r="D3420" s="40" t="s">
        <v>10081</v>
      </c>
      <c r="E3420" s="38">
        <v>553467</v>
      </c>
      <c r="F3420" s="42" t="s">
        <v>8998</v>
      </c>
      <c r="G3420" s="38">
        <v>55347</v>
      </c>
      <c r="H3420" s="40" t="s">
        <v>9001</v>
      </c>
      <c r="I3420" s="40" t="s">
        <v>9002</v>
      </c>
      <c r="J3420" s="45" t="str">
        <f t="shared" si="53"/>
        <v/>
      </c>
    </row>
    <row r="3421" spans="1:10" x14ac:dyDescent="0.25">
      <c r="A3421" s="43">
        <v>45028</v>
      </c>
      <c r="B3421" s="40" t="s">
        <v>14779</v>
      </c>
      <c r="C3421" s="40" t="s">
        <v>8992</v>
      </c>
      <c r="D3421" s="40" t="s">
        <v>9853</v>
      </c>
      <c r="E3421" s="38">
        <v>1468620</v>
      </c>
      <c r="F3421" s="42" t="s">
        <v>8998</v>
      </c>
      <c r="G3421" s="38">
        <v>146862</v>
      </c>
      <c r="H3421" s="40" t="s">
        <v>9853</v>
      </c>
      <c r="I3421" s="40" t="s">
        <v>9854</v>
      </c>
      <c r="J3421" s="45" t="str">
        <f t="shared" si="53"/>
        <v/>
      </c>
    </row>
    <row r="3422" spans="1:10" x14ac:dyDescent="0.25">
      <c r="A3422" s="43">
        <v>45028</v>
      </c>
      <c r="B3422" s="40" t="s">
        <v>14780</v>
      </c>
      <c r="C3422" s="40" t="s">
        <v>8992</v>
      </c>
      <c r="D3422" s="40" t="s">
        <v>9123</v>
      </c>
      <c r="E3422" s="38">
        <v>443043</v>
      </c>
      <c r="F3422" s="42" t="s">
        <v>8998</v>
      </c>
      <c r="G3422" s="38">
        <v>44304</v>
      </c>
      <c r="H3422" s="40" t="s">
        <v>9001</v>
      </c>
      <c r="I3422" s="40" t="s">
        <v>9002</v>
      </c>
      <c r="J3422" s="45" t="str">
        <f t="shared" si="53"/>
        <v/>
      </c>
    </row>
    <row r="3423" spans="1:10" x14ac:dyDescent="0.25">
      <c r="A3423" s="43">
        <v>45028</v>
      </c>
      <c r="B3423" s="40" t="s">
        <v>14781</v>
      </c>
      <c r="C3423" s="40" t="s">
        <v>8992</v>
      </c>
      <c r="D3423" s="40" t="s">
        <v>9125</v>
      </c>
      <c r="E3423" s="38">
        <v>533076</v>
      </c>
      <c r="F3423" s="42" t="s">
        <v>8998</v>
      </c>
      <c r="G3423" s="38">
        <v>53308</v>
      </c>
      <c r="H3423" s="40" t="s">
        <v>9001</v>
      </c>
      <c r="I3423" s="40" t="s">
        <v>9002</v>
      </c>
      <c r="J3423" s="45" t="str">
        <f t="shared" si="53"/>
        <v/>
      </c>
    </row>
    <row r="3424" spans="1:10" x14ac:dyDescent="0.25">
      <c r="A3424" s="43">
        <v>45028</v>
      </c>
      <c r="B3424" s="40" t="s">
        <v>14782</v>
      </c>
      <c r="C3424" s="40" t="s">
        <v>8992</v>
      </c>
      <c r="D3424" s="40" t="s">
        <v>11349</v>
      </c>
      <c r="E3424" s="38">
        <v>644552</v>
      </c>
      <c r="F3424" s="42" t="s">
        <v>8998</v>
      </c>
      <c r="G3424" s="38">
        <v>64455</v>
      </c>
      <c r="H3424" s="40" t="s">
        <v>9001</v>
      </c>
      <c r="I3424" s="40" t="s">
        <v>9002</v>
      </c>
      <c r="J3424" s="45" t="str">
        <f t="shared" si="53"/>
        <v/>
      </c>
    </row>
    <row r="3425" spans="1:10" x14ac:dyDescent="0.25">
      <c r="A3425" s="43">
        <v>45028</v>
      </c>
      <c r="B3425" s="40" t="s">
        <v>14783</v>
      </c>
      <c r="C3425" s="40" t="s">
        <v>8992</v>
      </c>
      <c r="D3425" s="40" t="s">
        <v>14429</v>
      </c>
      <c r="E3425" s="38">
        <v>650746</v>
      </c>
      <c r="F3425" s="42" t="s">
        <v>8998</v>
      </c>
      <c r="G3425" s="38">
        <v>65075</v>
      </c>
      <c r="H3425" s="40" t="s">
        <v>9001</v>
      </c>
      <c r="I3425" s="40" t="s">
        <v>9002</v>
      </c>
      <c r="J3425" s="45" t="str">
        <f t="shared" si="53"/>
        <v/>
      </c>
    </row>
    <row r="3426" spans="1:10" x14ac:dyDescent="0.25">
      <c r="A3426" s="43">
        <v>45028</v>
      </c>
      <c r="B3426" s="40" t="s">
        <v>14784</v>
      </c>
      <c r="C3426" s="40" t="s">
        <v>8992</v>
      </c>
      <c r="D3426" s="40" t="s">
        <v>10573</v>
      </c>
      <c r="E3426" s="38">
        <v>547304</v>
      </c>
      <c r="F3426" s="42" t="s">
        <v>8998</v>
      </c>
      <c r="G3426" s="38">
        <v>54730</v>
      </c>
      <c r="H3426" s="40" t="s">
        <v>9001</v>
      </c>
      <c r="I3426" s="40" t="s">
        <v>9002</v>
      </c>
      <c r="J3426" s="45" t="str">
        <f t="shared" si="53"/>
        <v/>
      </c>
    </row>
    <row r="3427" spans="1:10" x14ac:dyDescent="0.25">
      <c r="A3427" s="43">
        <v>45028</v>
      </c>
      <c r="B3427" s="40" t="s">
        <v>14785</v>
      </c>
      <c r="C3427" s="40" t="s">
        <v>8992</v>
      </c>
      <c r="D3427" s="40" t="s">
        <v>13012</v>
      </c>
      <c r="E3427" s="38">
        <v>1091255</v>
      </c>
      <c r="F3427" s="42" t="s">
        <v>8998</v>
      </c>
      <c r="G3427" s="38">
        <v>109126</v>
      </c>
      <c r="H3427" s="40" t="s">
        <v>9001</v>
      </c>
      <c r="I3427" s="40" t="s">
        <v>9002</v>
      </c>
      <c r="J3427" s="45" t="str">
        <f t="shared" si="53"/>
        <v/>
      </c>
    </row>
    <row r="3428" spans="1:10" x14ac:dyDescent="0.25">
      <c r="A3428" s="43">
        <v>45028</v>
      </c>
      <c r="B3428" s="40" t="s">
        <v>14786</v>
      </c>
      <c r="C3428" s="40" t="s">
        <v>8992</v>
      </c>
      <c r="D3428" s="40" t="s">
        <v>13012</v>
      </c>
      <c r="E3428" s="38">
        <v>254520</v>
      </c>
      <c r="F3428" s="42" t="s">
        <v>8998</v>
      </c>
      <c r="G3428" s="38">
        <v>25452</v>
      </c>
      <c r="H3428" s="40" t="s">
        <v>9001</v>
      </c>
      <c r="I3428" s="40" t="s">
        <v>9002</v>
      </c>
      <c r="J3428" s="45" t="str">
        <f t="shared" si="53"/>
        <v/>
      </c>
    </row>
    <row r="3429" spans="1:10" x14ac:dyDescent="0.25">
      <c r="A3429" s="43">
        <v>45028</v>
      </c>
      <c r="B3429" s="40" t="s">
        <v>14787</v>
      </c>
      <c r="C3429" s="40" t="s">
        <v>8992</v>
      </c>
      <c r="D3429" s="40" t="s">
        <v>10114</v>
      </c>
      <c r="E3429" s="38">
        <v>917890</v>
      </c>
      <c r="F3429" s="42" t="s">
        <v>8998</v>
      </c>
      <c r="G3429" s="38">
        <v>91789</v>
      </c>
      <c r="H3429" s="40" t="s">
        <v>9001</v>
      </c>
      <c r="I3429" s="40" t="s">
        <v>9002</v>
      </c>
      <c r="J3429" s="45" t="str">
        <f t="shared" si="53"/>
        <v/>
      </c>
    </row>
    <row r="3430" spans="1:10" x14ac:dyDescent="0.25">
      <c r="A3430" s="43">
        <v>45028</v>
      </c>
      <c r="B3430" s="40" t="s">
        <v>14788</v>
      </c>
      <c r="C3430" s="40" t="s">
        <v>8992</v>
      </c>
      <c r="D3430" s="40" t="s">
        <v>10107</v>
      </c>
      <c r="E3430" s="38">
        <v>323114</v>
      </c>
      <c r="F3430" s="42" t="s">
        <v>8998</v>
      </c>
      <c r="G3430" s="38">
        <v>32311</v>
      </c>
      <c r="H3430" s="40" t="s">
        <v>9001</v>
      </c>
      <c r="I3430" s="40" t="s">
        <v>9002</v>
      </c>
      <c r="J3430" s="45" t="str">
        <f t="shared" si="53"/>
        <v/>
      </c>
    </row>
    <row r="3431" spans="1:10" x14ac:dyDescent="0.25">
      <c r="A3431" s="43">
        <v>45028</v>
      </c>
      <c r="B3431" s="40" t="s">
        <v>14789</v>
      </c>
      <c r="C3431" s="40" t="s">
        <v>8992</v>
      </c>
      <c r="D3431" s="40" t="s">
        <v>10103</v>
      </c>
      <c r="E3431" s="38">
        <v>811385</v>
      </c>
      <c r="F3431" s="42" t="s">
        <v>8998</v>
      </c>
      <c r="G3431" s="38">
        <v>81139</v>
      </c>
      <c r="H3431" s="40" t="s">
        <v>9001</v>
      </c>
      <c r="I3431" s="40" t="s">
        <v>9002</v>
      </c>
      <c r="J3431" s="45" t="str">
        <f t="shared" si="53"/>
        <v/>
      </c>
    </row>
    <row r="3432" spans="1:10" x14ac:dyDescent="0.25">
      <c r="A3432" s="43">
        <v>45028</v>
      </c>
      <c r="B3432" s="40" t="s">
        <v>14790</v>
      </c>
      <c r="C3432" s="40" t="s">
        <v>8992</v>
      </c>
      <c r="D3432" s="40" t="s">
        <v>14791</v>
      </c>
      <c r="E3432" s="38">
        <v>2665380</v>
      </c>
      <c r="F3432" s="42" t="s">
        <v>8998</v>
      </c>
      <c r="G3432" s="38">
        <v>266538</v>
      </c>
      <c r="H3432" s="40" t="s">
        <v>9068</v>
      </c>
      <c r="I3432" s="40" t="s">
        <v>9069</v>
      </c>
      <c r="J3432" s="45" t="str">
        <f t="shared" si="53"/>
        <v/>
      </c>
    </row>
    <row r="3433" spans="1:10" x14ac:dyDescent="0.25">
      <c r="A3433" s="43">
        <v>45028</v>
      </c>
      <c r="B3433" s="40" t="s">
        <v>14792</v>
      </c>
      <c r="C3433" s="40" t="s">
        <v>8992</v>
      </c>
      <c r="D3433" s="40" t="s">
        <v>10228</v>
      </c>
      <c r="E3433" s="38">
        <v>948741</v>
      </c>
      <c r="F3433" s="42" t="s">
        <v>8998</v>
      </c>
      <c r="G3433" s="38">
        <v>94874</v>
      </c>
      <c r="H3433" s="40" t="s">
        <v>9001</v>
      </c>
      <c r="I3433" s="40" t="s">
        <v>9002</v>
      </c>
      <c r="J3433" s="45" t="str">
        <f t="shared" si="53"/>
        <v/>
      </c>
    </row>
    <row r="3434" spans="1:10" x14ac:dyDescent="0.25">
      <c r="A3434" s="43">
        <v>45028</v>
      </c>
      <c r="B3434" s="40" t="s">
        <v>14793</v>
      </c>
      <c r="C3434" s="40" t="s">
        <v>8992</v>
      </c>
      <c r="D3434" s="40" t="s">
        <v>9666</v>
      </c>
      <c r="E3434" s="38">
        <v>2146819</v>
      </c>
      <c r="F3434" s="42" t="s">
        <v>8998</v>
      </c>
      <c r="G3434" s="38">
        <v>214682</v>
      </c>
      <c r="H3434" s="40" t="s">
        <v>9284</v>
      </c>
      <c r="I3434" s="40" t="s">
        <v>9285</v>
      </c>
      <c r="J3434" s="45" t="str">
        <f t="shared" si="53"/>
        <v/>
      </c>
    </row>
    <row r="3435" spans="1:10" x14ac:dyDescent="0.25">
      <c r="A3435" s="43">
        <v>45028</v>
      </c>
      <c r="B3435" s="40" t="s">
        <v>14794</v>
      </c>
      <c r="C3435" s="40" t="s">
        <v>8992</v>
      </c>
      <c r="D3435" s="40" t="s">
        <v>9666</v>
      </c>
      <c r="E3435" s="38">
        <v>519120</v>
      </c>
      <c r="F3435" s="42" t="s">
        <v>8998</v>
      </c>
      <c r="G3435" s="38">
        <v>51912</v>
      </c>
      <c r="H3435" s="40" t="s">
        <v>9284</v>
      </c>
      <c r="I3435" s="40" t="s">
        <v>9285</v>
      </c>
      <c r="J3435" s="45" t="str">
        <f t="shared" si="53"/>
        <v/>
      </c>
    </row>
    <row r="3436" spans="1:10" x14ac:dyDescent="0.25">
      <c r="A3436" s="43">
        <v>45028</v>
      </c>
      <c r="B3436" s="40" t="s">
        <v>14795</v>
      </c>
      <c r="C3436" s="40" t="s">
        <v>8992</v>
      </c>
      <c r="D3436" s="40" t="s">
        <v>9679</v>
      </c>
      <c r="E3436" s="38">
        <v>1404974</v>
      </c>
      <c r="F3436" s="42" t="s">
        <v>8998</v>
      </c>
      <c r="G3436" s="38">
        <v>140497</v>
      </c>
      <c r="H3436" s="40" t="s">
        <v>9284</v>
      </c>
      <c r="I3436" s="40" t="s">
        <v>9285</v>
      </c>
      <c r="J3436" s="45" t="str">
        <f t="shared" si="53"/>
        <v/>
      </c>
    </row>
    <row r="3437" spans="1:10" x14ac:dyDescent="0.25">
      <c r="A3437" s="43">
        <v>45028</v>
      </c>
      <c r="B3437" s="40" t="s">
        <v>14796</v>
      </c>
      <c r="C3437" s="40" t="s">
        <v>8992</v>
      </c>
      <c r="D3437" s="40" t="s">
        <v>14797</v>
      </c>
      <c r="E3437" s="38">
        <v>1657625</v>
      </c>
      <c r="F3437" s="42" t="s">
        <v>8998</v>
      </c>
      <c r="G3437" s="38">
        <v>165763</v>
      </c>
      <c r="H3437" s="40" t="s">
        <v>9001</v>
      </c>
      <c r="I3437" s="40" t="s">
        <v>9002</v>
      </c>
      <c r="J3437" s="45" t="str">
        <f t="shared" si="53"/>
        <v/>
      </c>
    </row>
    <row r="3438" spans="1:10" x14ac:dyDescent="0.25">
      <c r="A3438" s="43">
        <v>45028</v>
      </c>
      <c r="B3438" s="40" t="s">
        <v>14798</v>
      </c>
      <c r="C3438" s="40" t="s">
        <v>8992</v>
      </c>
      <c r="D3438" s="40" t="s">
        <v>14797</v>
      </c>
      <c r="E3438" s="38">
        <v>519120</v>
      </c>
      <c r="F3438" s="42" t="s">
        <v>8998</v>
      </c>
      <c r="G3438" s="38">
        <v>51912</v>
      </c>
      <c r="H3438" s="40" t="s">
        <v>9001</v>
      </c>
      <c r="I3438" s="40" t="s">
        <v>9002</v>
      </c>
      <c r="J3438" s="45" t="str">
        <f t="shared" si="53"/>
        <v/>
      </c>
    </row>
    <row r="3439" spans="1:10" x14ac:dyDescent="0.25">
      <c r="A3439" s="43">
        <v>45028</v>
      </c>
      <c r="B3439" s="40" t="s">
        <v>14799</v>
      </c>
      <c r="C3439" s="40" t="s">
        <v>8992</v>
      </c>
      <c r="D3439" s="40" t="s">
        <v>9625</v>
      </c>
      <c r="E3439" s="38">
        <v>882000</v>
      </c>
      <c r="F3439" s="42" t="s">
        <v>8998</v>
      </c>
      <c r="G3439" s="38">
        <v>88200</v>
      </c>
      <c r="H3439" s="40" t="s">
        <v>9625</v>
      </c>
      <c r="I3439" s="40" t="s">
        <v>9626</v>
      </c>
      <c r="J3439" s="45" t="str">
        <f t="shared" si="53"/>
        <v/>
      </c>
    </row>
    <row r="3440" spans="1:10" x14ac:dyDescent="0.25">
      <c r="A3440" s="43">
        <v>45028</v>
      </c>
      <c r="B3440" s="40" t="s">
        <v>14800</v>
      </c>
      <c r="C3440" s="40" t="s">
        <v>8992</v>
      </c>
      <c r="D3440" s="40" t="s">
        <v>11446</v>
      </c>
      <c r="E3440" s="38">
        <v>169680</v>
      </c>
      <c r="F3440" s="42" t="s">
        <v>8998</v>
      </c>
      <c r="G3440" s="38">
        <v>16968</v>
      </c>
      <c r="H3440" s="40" t="s">
        <v>11446</v>
      </c>
      <c r="I3440" s="40" t="s">
        <v>11447</v>
      </c>
      <c r="J3440" s="45" t="str">
        <f t="shared" si="53"/>
        <v/>
      </c>
    </row>
    <row r="3441" spans="1:10" x14ac:dyDescent="0.25">
      <c r="A3441" s="43">
        <v>45028</v>
      </c>
      <c r="B3441" s="40" t="s">
        <v>14801</v>
      </c>
      <c r="C3441" s="40" t="s">
        <v>8992</v>
      </c>
      <c r="D3441" s="40" t="s">
        <v>11446</v>
      </c>
      <c r="E3441" s="38">
        <v>693843</v>
      </c>
      <c r="F3441" s="42" t="s">
        <v>8998</v>
      </c>
      <c r="G3441" s="38">
        <v>69384</v>
      </c>
      <c r="H3441" s="40" t="s">
        <v>11446</v>
      </c>
      <c r="I3441" s="40" t="s">
        <v>11447</v>
      </c>
      <c r="J3441" s="45" t="str">
        <f t="shared" si="53"/>
        <v/>
      </c>
    </row>
    <row r="3442" spans="1:10" x14ac:dyDescent="0.25">
      <c r="A3442" s="43">
        <v>45028</v>
      </c>
      <c r="B3442" s="40" t="s">
        <v>14802</v>
      </c>
      <c r="C3442" s="40" t="s">
        <v>8992</v>
      </c>
      <c r="D3442" s="40" t="s">
        <v>9728</v>
      </c>
      <c r="E3442" s="38">
        <v>3095265</v>
      </c>
      <c r="F3442" s="42" t="s">
        <v>8998</v>
      </c>
      <c r="G3442" s="38">
        <v>309527</v>
      </c>
      <c r="H3442" s="40" t="s">
        <v>9728</v>
      </c>
      <c r="I3442" s="40" t="s">
        <v>9729</v>
      </c>
      <c r="J3442" s="45" t="str">
        <f t="shared" si="53"/>
        <v/>
      </c>
    </row>
    <row r="3443" spans="1:10" x14ac:dyDescent="0.25">
      <c r="A3443" s="43">
        <v>45028</v>
      </c>
      <c r="B3443" s="40" t="s">
        <v>14803</v>
      </c>
      <c r="C3443" s="40" t="s">
        <v>8992</v>
      </c>
      <c r="D3443" s="40" t="s">
        <v>9631</v>
      </c>
      <c r="E3443" s="38">
        <v>1600273</v>
      </c>
      <c r="F3443" s="42" t="s">
        <v>8998</v>
      </c>
      <c r="G3443" s="38">
        <v>160027</v>
      </c>
      <c r="H3443" s="40" t="s">
        <v>9631</v>
      </c>
      <c r="I3443" s="40" t="s">
        <v>9632</v>
      </c>
      <c r="J3443" s="45" t="str">
        <f t="shared" si="53"/>
        <v/>
      </c>
    </row>
    <row r="3444" spans="1:10" x14ac:dyDescent="0.25">
      <c r="A3444" s="43">
        <v>45028</v>
      </c>
      <c r="B3444" s="40" t="s">
        <v>14804</v>
      </c>
      <c r="C3444" s="40" t="s">
        <v>8992</v>
      </c>
      <c r="D3444" s="40" t="s">
        <v>9607</v>
      </c>
      <c r="E3444" s="38">
        <v>367155</v>
      </c>
      <c r="F3444" s="42" t="s">
        <v>8998</v>
      </c>
      <c r="G3444" s="38">
        <v>36716</v>
      </c>
      <c r="H3444" s="40" t="s">
        <v>9607</v>
      </c>
      <c r="I3444" s="40" t="s">
        <v>9608</v>
      </c>
      <c r="J3444" s="45" t="str">
        <f t="shared" si="53"/>
        <v/>
      </c>
    </row>
    <row r="3445" spans="1:10" x14ac:dyDescent="0.25">
      <c r="A3445" s="43">
        <v>45028</v>
      </c>
      <c r="B3445" s="40" t="s">
        <v>14805</v>
      </c>
      <c r="C3445" s="40" t="s">
        <v>8992</v>
      </c>
      <c r="D3445" s="40" t="s">
        <v>10320</v>
      </c>
      <c r="E3445" s="38">
        <v>1680360</v>
      </c>
      <c r="F3445" s="42" t="s">
        <v>8998</v>
      </c>
      <c r="G3445" s="38">
        <v>168036</v>
      </c>
      <c r="H3445" s="40" t="s">
        <v>10320</v>
      </c>
      <c r="I3445" s="40" t="s">
        <v>10321</v>
      </c>
      <c r="J3445" s="45" t="str">
        <f t="shared" si="53"/>
        <v/>
      </c>
    </row>
    <row r="3446" spans="1:10" x14ac:dyDescent="0.25">
      <c r="A3446" s="43">
        <v>45028</v>
      </c>
      <c r="B3446" s="40" t="s">
        <v>14806</v>
      </c>
      <c r="C3446" s="40" t="s">
        <v>8992</v>
      </c>
      <c r="D3446" s="40" t="s">
        <v>9613</v>
      </c>
      <c r="E3446" s="38">
        <v>2369200</v>
      </c>
      <c r="F3446" s="42" t="s">
        <v>8998</v>
      </c>
      <c r="G3446" s="38">
        <v>236920</v>
      </c>
      <c r="H3446" s="40" t="s">
        <v>9613</v>
      </c>
      <c r="I3446" s="40" t="s">
        <v>9614</v>
      </c>
      <c r="J3446" s="45" t="str">
        <f t="shared" si="53"/>
        <v/>
      </c>
    </row>
    <row r="3447" spans="1:10" x14ac:dyDescent="0.25">
      <c r="A3447" s="43">
        <v>45028</v>
      </c>
      <c r="B3447" s="40" t="s">
        <v>14807</v>
      </c>
      <c r="C3447" s="40" t="s">
        <v>8992</v>
      </c>
      <c r="D3447" s="40" t="s">
        <v>14808</v>
      </c>
      <c r="E3447" s="38">
        <v>301785</v>
      </c>
      <c r="F3447" s="42" t="s">
        <v>8998</v>
      </c>
      <c r="G3447" s="38">
        <v>30179</v>
      </c>
      <c r="H3447" s="40" t="s">
        <v>9034</v>
      </c>
      <c r="I3447" s="40" t="s">
        <v>9035</v>
      </c>
      <c r="J3447" s="45" t="str">
        <f t="shared" si="53"/>
        <v/>
      </c>
    </row>
    <row r="3448" spans="1:10" x14ac:dyDescent="0.25">
      <c r="A3448" s="43">
        <v>45029</v>
      </c>
      <c r="B3448" s="40" t="s">
        <v>11010</v>
      </c>
      <c r="C3448" s="40" t="s">
        <v>11445</v>
      </c>
      <c r="D3448" s="40" t="s">
        <v>14809</v>
      </c>
      <c r="E3448" s="38">
        <v>-51893</v>
      </c>
      <c r="F3448" s="42" t="s">
        <v>8998</v>
      </c>
      <c r="G3448" s="38">
        <v>-5189</v>
      </c>
      <c r="H3448" s="40" t="s">
        <v>11446</v>
      </c>
      <c r="I3448" s="40" t="s">
        <v>11447</v>
      </c>
      <c r="J3448" s="45" t="str">
        <f t="shared" si="53"/>
        <v>ht</v>
      </c>
    </row>
    <row r="3449" spans="1:10" x14ac:dyDescent="0.25">
      <c r="A3449" s="43">
        <v>45029</v>
      </c>
      <c r="B3449" s="40" t="s">
        <v>13390</v>
      </c>
      <c r="C3449" s="40" t="s">
        <v>9443</v>
      </c>
      <c r="D3449" s="40" t="s">
        <v>14810</v>
      </c>
      <c r="E3449" s="38">
        <v>-283340</v>
      </c>
      <c r="F3449" s="42" t="s">
        <v>8998</v>
      </c>
      <c r="G3449" s="38">
        <v>-28334</v>
      </c>
      <c r="H3449" s="40" t="s">
        <v>9001</v>
      </c>
      <c r="I3449" s="40" t="s">
        <v>9002</v>
      </c>
      <c r="J3449" s="45" t="str">
        <f t="shared" si="53"/>
        <v>ht</v>
      </c>
    </row>
    <row r="3450" spans="1:10" x14ac:dyDescent="0.25">
      <c r="A3450" s="43">
        <v>45029</v>
      </c>
      <c r="B3450" s="40" t="s">
        <v>13501</v>
      </c>
      <c r="C3450" s="40" t="s">
        <v>9443</v>
      </c>
      <c r="D3450" s="40" t="s">
        <v>14811</v>
      </c>
      <c r="E3450" s="38">
        <v>-307353</v>
      </c>
      <c r="F3450" s="42" t="s">
        <v>8998</v>
      </c>
      <c r="G3450" s="38">
        <v>-30735</v>
      </c>
      <c r="H3450" s="40" t="s">
        <v>9001</v>
      </c>
      <c r="I3450" s="40" t="s">
        <v>9002</v>
      </c>
      <c r="J3450" s="45" t="str">
        <f t="shared" si="53"/>
        <v>ht</v>
      </c>
    </row>
    <row r="3451" spans="1:10" x14ac:dyDescent="0.25">
      <c r="A3451" s="43">
        <v>45029</v>
      </c>
      <c r="B3451" s="40" t="s">
        <v>13601</v>
      </c>
      <c r="C3451" s="40" t="s">
        <v>9443</v>
      </c>
      <c r="D3451" s="40" t="s">
        <v>14812</v>
      </c>
      <c r="E3451" s="38">
        <v>-222116</v>
      </c>
      <c r="F3451" s="42" t="s">
        <v>8998</v>
      </c>
      <c r="G3451" s="38">
        <v>-22212</v>
      </c>
      <c r="H3451" s="40" t="s">
        <v>9001</v>
      </c>
      <c r="I3451" s="40" t="s">
        <v>9002</v>
      </c>
      <c r="J3451" s="45" t="str">
        <f t="shared" si="53"/>
        <v>ht</v>
      </c>
    </row>
    <row r="3452" spans="1:10" x14ac:dyDescent="0.25">
      <c r="A3452" s="43">
        <v>45029</v>
      </c>
      <c r="B3452" s="40" t="s">
        <v>14813</v>
      </c>
      <c r="C3452" s="40" t="s">
        <v>8992</v>
      </c>
      <c r="D3452" s="40" t="s">
        <v>13452</v>
      </c>
      <c r="E3452" s="38">
        <v>815480</v>
      </c>
      <c r="F3452" s="42" t="s">
        <v>8998</v>
      </c>
      <c r="G3452" s="38">
        <v>81548</v>
      </c>
      <c r="H3452" s="40" t="s">
        <v>9001</v>
      </c>
      <c r="I3452" s="40" t="s">
        <v>9002</v>
      </c>
      <c r="J3452" s="45" t="str">
        <f t="shared" si="53"/>
        <v/>
      </c>
    </row>
    <row r="3453" spans="1:10" x14ac:dyDescent="0.25">
      <c r="A3453" s="43">
        <v>45029</v>
      </c>
      <c r="B3453" s="40" t="s">
        <v>14814</v>
      </c>
      <c r="C3453" s="40" t="s">
        <v>8992</v>
      </c>
      <c r="D3453" s="40" t="s">
        <v>10242</v>
      </c>
      <c r="E3453" s="38">
        <v>860127</v>
      </c>
      <c r="F3453" s="42" t="s">
        <v>8998</v>
      </c>
      <c r="G3453" s="38">
        <v>86013</v>
      </c>
      <c r="H3453" s="40" t="s">
        <v>9001</v>
      </c>
      <c r="I3453" s="40" t="s">
        <v>9002</v>
      </c>
      <c r="J3453" s="45" t="str">
        <f t="shared" si="53"/>
        <v/>
      </c>
    </row>
    <row r="3454" spans="1:10" x14ac:dyDescent="0.25">
      <c r="A3454" s="43">
        <v>45029</v>
      </c>
      <c r="B3454" s="40" t="s">
        <v>14815</v>
      </c>
      <c r="C3454" s="40" t="s">
        <v>8992</v>
      </c>
      <c r="D3454" s="40" t="s">
        <v>10242</v>
      </c>
      <c r="E3454" s="38">
        <v>424200</v>
      </c>
      <c r="F3454" s="42" t="s">
        <v>8998</v>
      </c>
      <c r="G3454" s="38">
        <v>42420</v>
      </c>
      <c r="H3454" s="40" t="s">
        <v>9001</v>
      </c>
      <c r="I3454" s="40" t="s">
        <v>9002</v>
      </c>
      <c r="J3454" s="45" t="str">
        <f t="shared" si="53"/>
        <v/>
      </c>
    </row>
    <row r="3455" spans="1:10" x14ac:dyDescent="0.25">
      <c r="A3455" s="43">
        <v>45029</v>
      </c>
      <c r="B3455" s="40" t="s">
        <v>14816</v>
      </c>
      <c r="C3455" s="40" t="s">
        <v>8992</v>
      </c>
      <c r="D3455" s="40" t="s">
        <v>9234</v>
      </c>
      <c r="E3455" s="38">
        <v>1921040</v>
      </c>
      <c r="F3455" s="42" t="s">
        <v>8998</v>
      </c>
      <c r="G3455" s="38">
        <v>192104</v>
      </c>
      <c r="H3455" s="40" t="s">
        <v>9234</v>
      </c>
      <c r="I3455" s="40" t="s">
        <v>9235</v>
      </c>
      <c r="J3455" s="45" t="str">
        <f t="shared" si="53"/>
        <v/>
      </c>
    </row>
    <row r="3456" spans="1:10" x14ac:dyDescent="0.25">
      <c r="A3456" s="43">
        <v>45029</v>
      </c>
      <c r="B3456" s="40" t="s">
        <v>14817</v>
      </c>
      <c r="C3456" s="40" t="s">
        <v>8992</v>
      </c>
      <c r="D3456" s="40" t="s">
        <v>9234</v>
      </c>
      <c r="E3456" s="38">
        <v>1201200</v>
      </c>
      <c r="F3456" s="42" t="s">
        <v>8998</v>
      </c>
      <c r="G3456" s="38">
        <v>120120</v>
      </c>
      <c r="H3456" s="40" t="s">
        <v>9234</v>
      </c>
      <c r="I3456" s="40" t="s">
        <v>9235</v>
      </c>
      <c r="J3456" s="45" t="str">
        <f t="shared" si="53"/>
        <v/>
      </c>
    </row>
    <row r="3457" spans="1:10" x14ac:dyDescent="0.25">
      <c r="A3457" s="43">
        <v>45029</v>
      </c>
      <c r="B3457" s="40" t="s">
        <v>14818</v>
      </c>
      <c r="C3457" s="40" t="s">
        <v>8992</v>
      </c>
      <c r="D3457" s="40" t="s">
        <v>11397</v>
      </c>
      <c r="E3457" s="38">
        <v>367155</v>
      </c>
      <c r="F3457" s="42" t="s">
        <v>8998</v>
      </c>
      <c r="G3457" s="38">
        <v>36716</v>
      </c>
      <c r="H3457" s="40" t="s">
        <v>9001</v>
      </c>
      <c r="I3457" s="40" t="s">
        <v>9002</v>
      </c>
      <c r="J3457" s="45" t="str">
        <f t="shared" si="53"/>
        <v/>
      </c>
    </row>
    <row r="3458" spans="1:10" x14ac:dyDescent="0.25">
      <c r="A3458" s="43">
        <v>45029</v>
      </c>
      <c r="B3458" s="40" t="s">
        <v>14819</v>
      </c>
      <c r="C3458" s="40" t="s">
        <v>8992</v>
      </c>
      <c r="D3458" s="40" t="s">
        <v>10031</v>
      </c>
      <c r="E3458" s="38">
        <v>2767280</v>
      </c>
      <c r="F3458" s="42" t="s">
        <v>8998</v>
      </c>
      <c r="G3458" s="38">
        <v>276728</v>
      </c>
      <c r="H3458" s="40" t="s">
        <v>10031</v>
      </c>
      <c r="I3458" s="40" t="s">
        <v>10032</v>
      </c>
      <c r="J3458" s="45" t="str">
        <f t="shared" si="53"/>
        <v/>
      </c>
    </row>
    <row r="3459" spans="1:10" x14ac:dyDescent="0.25">
      <c r="A3459" s="43">
        <v>45029</v>
      </c>
      <c r="B3459" s="40" t="s">
        <v>14820</v>
      </c>
      <c r="C3459" s="40" t="s">
        <v>8992</v>
      </c>
      <c r="D3459" s="40" t="s">
        <v>12290</v>
      </c>
      <c r="E3459" s="38">
        <v>1730400</v>
      </c>
      <c r="F3459" s="42" t="s">
        <v>8998</v>
      </c>
      <c r="G3459" s="38">
        <v>173040</v>
      </c>
      <c r="H3459" s="40" t="s">
        <v>12290</v>
      </c>
      <c r="I3459" s="40" t="s">
        <v>12291</v>
      </c>
      <c r="J3459" s="45" t="str">
        <f t="shared" si="53"/>
        <v/>
      </c>
    </row>
    <row r="3460" spans="1:10" x14ac:dyDescent="0.25">
      <c r="A3460" s="43">
        <v>45029</v>
      </c>
      <c r="B3460" s="40" t="s">
        <v>14821</v>
      </c>
      <c r="C3460" s="40" t="s">
        <v>8992</v>
      </c>
      <c r="D3460" s="40" t="s">
        <v>9197</v>
      </c>
      <c r="E3460" s="38">
        <v>882000</v>
      </c>
      <c r="F3460" s="42" t="s">
        <v>8998</v>
      </c>
      <c r="G3460" s="38">
        <v>88200</v>
      </c>
      <c r="H3460" s="40" t="s">
        <v>9197</v>
      </c>
      <c r="I3460" s="40" t="s">
        <v>9198</v>
      </c>
      <c r="J3460" s="45" t="str">
        <f t="shared" si="53"/>
        <v/>
      </c>
    </row>
    <row r="3461" spans="1:10" x14ac:dyDescent="0.25">
      <c r="A3461" s="43">
        <v>45029</v>
      </c>
      <c r="B3461" s="40" t="s">
        <v>14822</v>
      </c>
      <c r="C3461" s="40" t="s">
        <v>8992</v>
      </c>
      <c r="D3461" s="40" t="s">
        <v>9197</v>
      </c>
      <c r="E3461" s="38">
        <v>2580940</v>
      </c>
      <c r="F3461" s="42" t="s">
        <v>8998</v>
      </c>
      <c r="G3461" s="38">
        <v>258094</v>
      </c>
      <c r="H3461" s="40" t="s">
        <v>9197</v>
      </c>
      <c r="I3461" s="40" t="s">
        <v>9198</v>
      </c>
      <c r="J3461" s="45" t="str">
        <f t="shared" ref="J3461:J3524" si="54">IF(E3461&lt;0,"ht","")</f>
        <v/>
      </c>
    </row>
    <row r="3462" spans="1:10" x14ac:dyDescent="0.25">
      <c r="A3462" s="43">
        <v>45029</v>
      </c>
      <c r="B3462" s="40" t="s">
        <v>14823</v>
      </c>
      <c r="C3462" s="40" t="s">
        <v>8992</v>
      </c>
      <c r="D3462" s="40" t="s">
        <v>14824</v>
      </c>
      <c r="E3462" s="38">
        <v>1553235</v>
      </c>
      <c r="F3462" s="42" t="s">
        <v>8998</v>
      </c>
      <c r="G3462" s="38">
        <v>155324</v>
      </c>
      <c r="H3462" s="40" t="s">
        <v>9001</v>
      </c>
      <c r="I3462" s="40" t="s">
        <v>9002</v>
      </c>
      <c r="J3462" s="45" t="str">
        <f t="shared" si="54"/>
        <v/>
      </c>
    </row>
    <row r="3463" spans="1:10" x14ac:dyDescent="0.25">
      <c r="A3463" s="43">
        <v>45029</v>
      </c>
      <c r="B3463" s="40" t="s">
        <v>14825</v>
      </c>
      <c r="C3463" s="40" t="s">
        <v>8992</v>
      </c>
      <c r="D3463" s="40" t="s">
        <v>9498</v>
      </c>
      <c r="E3463" s="38">
        <v>4200825</v>
      </c>
      <c r="F3463" s="42" t="s">
        <v>8998</v>
      </c>
      <c r="G3463" s="38">
        <v>420083</v>
      </c>
      <c r="H3463" s="40" t="s">
        <v>9498</v>
      </c>
      <c r="I3463" s="40" t="s">
        <v>9499</v>
      </c>
      <c r="J3463" s="45" t="str">
        <f t="shared" si="54"/>
        <v/>
      </c>
    </row>
    <row r="3464" spans="1:10" x14ac:dyDescent="0.25">
      <c r="A3464" s="43">
        <v>45029</v>
      </c>
      <c r="B3464" s="40" t="s">
        <v>14826</v>
      </c>
      <c r="C3464" s="40" t="s">
        <v>8992</v>
      </c>
      <c r="D3464" s="40" t="s">
        <v>14217</v>
      </c>
      <c r="E3464" s="38">
        <v>734310</v>
      </c>
      <c r="F3464" s="42" t="s">
        <v>8998</v>
      </c>
      <c r="G3464" s="38">
        <v>73431</v>
      </c>
      <c r="H3464" s="40" t="s">
        <v>9486</v>
      </c>
      <c r="I3464" s="40" t="s">
        <v>9487</v>
      </c>
      <c r="J3464" s="45" t="str">
        <f t="shared" si="54"/>
        <v/>
      </c>
    </row>
    <row r="3465" spans="1:10" x14ac:dyDescent="0.25">
      <c r="A3465" s="43">
        <v>45029</v>
      </c>
      <c r="B3465" s="40" t="s">
        <v>14827</v>
      </c>
      <c r="C3465" s="40" t="s">
        <v>8992</v>
      </c>
      <c r="D3465" s="40" t="s">
        <v>14217</v>
      </c>
      <c r="E3465" s="38">
        <v>865200</v>
      </c>
      <c r="F3465" s="42" t="s">
        <v>8998</v>
      </c>
      <c r="G3465" s="38">
        <v>86520</v>
      </c>
      <c r="H3465" s="40" t="s">
        <v>9486</v>
      </c>
      <c r="I3465" s="40" t="s">
        <v>9487</v>
      </c>
      <c r="J3465" s="45" t="str">
        <f t="shared" si="54"/>
        <v/>
      </c>
    </row>
    <row r="3466" spans="1:10" x14ac:dyDescent="0.25">
      <c r="A3466" s="43">
        <v>45029</v>
      </c>
      <c r="B3466" s="40" t="s">
        <v>14828</v>
      </c>
      <c r="C3466" s="40" t="s">
        <v>8992</v>
      </c>
      <c r="D3466" s="40" t="s">
        <v>13531</v>
      </c>
      <c r="E3466" s="38">
        <v>371250</v>
      </c>
      <c r="F3466" s="42" t="s">
        <v>8998</v>
      </c>
      <c r="G3466" s="38">
        <v>37125</v>
      </c>
      <c r="H3466" s="40" t="s">
        <v>9001</v>
      </c>
      <c r="I3466" s="40" t="s">
        <v>9002</v>
      </c>
      <c r="J3466" s="45" t="str">
        <f t="shared" si="54"/>
        <v/>
      </c>
    </row>
    <row r="3467" spans="1:10" x14ac:dyDescent="0.25">
      <c r="A3467" s="43">
        <v>45029</v>
      </c>
      <c r="B3467" s="40" t="s">
        <v>13605</v>
      </c>
      <c r="C3467" s="40" t="s">
        <v>8992</v>
      </c>
      <c r="D3467" s="40" t="s">
        <v>10000</v>
      </c>
      <c r="E3467" s="38">
        <v>399410</v>
      </c>
      <c r="F3467" s="42" t="s">
        <v>8998</v>
      </c>
      <c r="G3467" s="38">
        <v>39941</v>
      </c>
      <c r="H3467" s="40" t="s">
        <v>9001</v>
      </c>
      <c r="I3467" s="40" t="s">
        <v>9002</v>
      </c>
      <c r="J3467" s="45" t="str">
        <f t="shared" si="54"/>
        <v/>
      </c>
    </row>
    <row r="3468" spans="1:10" x14ac:dyDescent="0.25">
      <c r="A3468" s="43">
        <v>45029</v>
      </c>
      <c r="B3468" s="40" t="s">
        <v>14829</v>
      </c>
      <c r="C3468" s="40" t="s">
        <v>8992</v>
      </c>
      <c r="D3468" s="40" t="s">
        <v>10220</v>
      </c>
      <c r="E3468" s="38">
        <v>595330</v>
      </c>
      <c r="F3468" s="42" t="s">
        <v>8998</v>
      </c>
      <c r="G3468" s="38">
        <v>59533</v>
      </c>
      <c r="H3468" s="40" t="s">
        <v>9001</v>
      </c>
      <c r="I3468" s="40" t="s">
        <v>9002</v>
      </c>
      <c r="J3468" s="45" t="str">
        <f t="shared" si="54"/>
        <v/>
      </c>
    </row>
    <row r="3469" spans="1:10" x14ac:dyDescent="0.25">
      <c r="A3469" s="43">
        <v>45029</v>
      </c>
      <c r="B3469" s="40" t="s">
        <v>11283</v>
      </c>
      <c r="C3469" s="40" t="s">
        <v>8992</v>
      </c>
      <c r="D3469" s="40" t="s">
        <v>10269</v>
      </c>
      <c r="E3469" s="38">
        <v>367155</v>
      </c>
      <c r="F3469" s="42" t="s">
        <v>8998</v>
      </c>
      <c r="G3469" s="38">
        <v>36716</v>
      </c>
      <c r="H3469" s="40" t="s">
        <v>9001</v>
      </c>
      <c r="I3469" s="40" t="s">
        <v>9002</v>
      </c>
      <c r="J3469" s="45" t="str">
        <f t="shared" si="54"/>
        <v/>
      </c>
    </row>
    <row r="3470" spans="1:10" x14ac:dyDescent="0.25">
      <c r="A3470" s="43">
        <v>45029</v>
      </c>
      <c r="B3470" s="40" t="s">
        <v>14830</v>
      </c>
      <c r="C3470" s="40" t="s">
        <v>8992</v>
      </c>
      <c r="D3470" s="40" t="s">
        <v>9077</v>
      </c>
      <c r="E3470" s="38">
        <v>2343296</v>
      </c>
      <c r="F3470" s="42" t="s">
        <v>8998</v>
      </c>
      <c r="G3470" s="38">
        <v>234330</v>
      </c>
      <c r="H3470" s="40" t="s">
        <v>9078</v>
      </c>
      <c r="I3470" s="40" t="s">
        <v>9079</v>
      </c>
      <c r="J3470" s="45" t="str">
        <f t="shared" si="54"/>
        <v/>
      </c>
    </row>
    <row r="3471" spans="1:10" x14ac:dyDescent="0.25">
      <c r="A3471" s="43">
        <v>45029</v>
      </c>
      <c r="B3471" s="40" t="s">
        <v>13606</v>
      </c>
      <c r="C3471" s="40" t="s">
        <v>8992</v>
      </c>
      <c r="D3471" s="40" t="s">
        <v>9654</v>
      </c>
      <c r="E3471" s="38">
        <v>960120</v>
      </c>
      <c r="F3471" s="42" t="s">
        <v>8998</v>
      </c>
      <c r="G3471" s="38">
        <v>96012</v>
      </c>
      <c r="H3471" s="40" t="s">
        <v>9284</v>
      </c>
      <c r="I3471" s="40" t="s">
        <v>9285</v>
      </c>
      <c r="J3471" s="45" t="str">
        <f t="shared" si="54"/>
        <v/>
      </c>
    </row>
    <row r="3472" spans="1:10" x14ac:dyDescent="0.25">
      <c r="A3472" s="43">
        <v>45029</v>
      </c>
      <c r="B3472" s="40" t="s">
        <v>14831</v>
      </c>
      <c r="C3472" s="40" t="s">
        <v>8992</v>
      </c>
      <c r="D3472" s="40" t="s">
        <v>9814</v>
      </c>
      <c r="E3472" s="38">
        <v>2167570</v>
      </c>
      <c r="F3472" s="42" t="s">
        <v>8998</v>
      </c>
      <c r="G3472" s="38">
        <v>216757</v>
      </c>
      <c r="H3472" s="40" t="s">
        <v>9814</v>
      </c>
      <c r="I3472" s="40" t="s">
        <v>9815</v>
      </c>
      <c r="J3472" s="45" t="str">
        <f t="shared" si="54"/>
        <v/>
      </c>
    </row>
    <row r="3473" spans="1:10" x14ac:dyDescent="0.25">
      <c r="A3473" s="43">
        <v>45030</v>
      </c>
      <c r="B3473" s="40" t="s">
        <v>9645</v>
      </c>
      <c r="C3473" s="40" t="s">
        <v>10492</v>
      </c>
      <c r="D3473" s="40" t="s">
        <v>14832</v>
      </c>
      <c r="E3473" s="38">
        <v>-111058</v>
      </c>
      <c r="F3473" s="42" t="s">
        <v>8998</v>
      </c>
      <c r="G3473" s="38">
        <v>-11106</v>
      </c>
      <c r="H3473" s="40" t="s">
        <v>9159</v>
      </c>
      <c r="I3473" s="40" t="s">
        <v>9160</v>
      </c>
      <c r="J3473" s="45" t="str">
        <f t="shared" si="54"/>
        <v>ht</v>
      </c>
    </row>
    <row r="3474" spans="1:10" x14ac:dyDescent="0.25">
      <c r="A3474" s="43">
        <v>45030</v>
      </c>
      <c r="B3474" s="40" t="s">
        <v>9886</v>
      </c>
      <c r="C3474" s="40" t="s">
        <v>11137</v>
      </c>
      <c r="D3474" s="40" t="s">
        <v>14833</v>
      </c>
      <c r="E3474" s="38">
        <v>-937009</v>
      </c>
      <c r="F3474" s="42" t="s">
        <v>8998</v>
      </c>
      <c r="G3474" s="38">
        <v>-93701</v>
      </c>
      <c r="H3474" s="40" t="s">
        <v>9221</v>
      </c>
      <c r="I3474" s="40" t="s">
        <v>9222</v>
      </c>
      <c r="J3474" s="45" t="str">
        <f t="shared" si="54"/>
        <v>ht</v>
      </c>
    </row>
    <row r="3475" spans="1:10" x14ac:dyDescent="0.25">
      <c r="A3475" s="43">
        <v>45030</v>
      </c>
      <c r="B3475" s="40" t="s">
        <v>10665</v>
      </c>
      <c r="C3475" s="40" t="s">
        <v>10562</v>
      </c>
      <c r="D3475" s="40" t="s">
        <v>14834</v>
      </c>
      <c r="E3475" s="38">
        <v>-50182</v>
      </c>
      <c r="F3475" s="42" t="s">
        <v>8998</v>
      </c>
      <c r="G3475" s="38">
        <v>-5018</v>
      </c>
      <c r="H3475" s="40" t="s">
        <v>9284</v>
      </c>
      <c r="I3475" s="40" t="s">
        <v>9285</v>
      </c>
      <c r="J3475" s="45" t="str">
        <f t="shared" si="54"/>
        <v>ht</v>
      </c>
    </row>
    <row r="3476" spans="1:10" x14ac:dyDescent="0.25">
      <c r="A3476" s="43">
        <v>45030</v>
      </c>
      <c r="B3476" s="40" t="s">
        <v>10446</v>
      </c>
      <c r="C3476" s="40" t="s">
        <v>10562</v>
      </c>
      <c r="D3476" s="40" t="s">
        <v>14835</v>
      </c>
      <c r="E3476" s="38">
        <v>-333174</v>
      </c>
      <c r="F3476" s="42" t="s">
        <v>8998</v>
      </c>
      <c r="G3476" s="38">
        <v>-33317</v>
      </c>
      <c r="H3476" s="40" t="s">
        <v>9284</v>
      </c>
      <c r="I3476" s="40" t="s">
        <v>9285</v>
      </c>
      <c r="J3476" s="45" t="str">
        <f t="shared" si="54"/>
        <v>ht</v>
      </c>
    </row>
    <row r="3477" spans="1:10" x14ac:dyDescent="0.25">
      <c r="A3477" s="43">
        <v>45030</v>
      </c>
      <c r="B3477" s="40" t="s">
        <v>10670</v>
      </c>
      <c r="C3477" s="40" t="s">
        <v>10562</v>
      </c>
      <c r="D3477" s="40" t="s">
        <v>14836</v>
      </c>
      <c r="E3477" s="38">
        <v>-296366</v>
      </c>
      <c r="F3477" s="42" t="s">
        <v>8998</v>
      </c>
      <c r="G3477" s="38">
        <v>-29637</v>
      </c>
      <c r="H3477" s="40" t="s">
        <v>9284</v>
      </c>
      <c r="I3477" s="40" t="s">
        <v>9285</v>
      </c>
      <c r="J3477" s="45" t="str">
        <f t="shared" si="54"/>
        <v>ht</v>
      </c>
    </row>
    <row r="3478" spans="1:10" x14ac:dyDescent="0.25">
      <c r="A3478" s="43">
        <v>45030</v>
      </c>
      <c r="B3478" s="40" t="s">
        <v>10672</v>
      </c>
      <c r="C3478" s="40" t="s">
        <v>10562</v>
      </c>
      <c r="D3478" s="40" t="s">
        <v>14837</v>
      </c>
      <c r="E3478" s="38">
        <v>-532371</v>
      </c>
      <c r="F3478" s="42" t="s">
        <v>8998</v>
      </c>
      <c r="G3478" s="38">
        <v>-53237</v>
      </c>
      <c r="H3478" s="40" t="s">
        <v>9284</v>
      </c>
      <c r="I3478" s="40" t="s">
        <v>9285</v>
      </c>
      <c r="J3478" s="45" t="str">
        <f t="shared" si="54"/>
        <v>ht</v>
      </c>
    </row>
    <row r="3479" spans="1:10" x14ac:dyDescent="0.25">
      <c r="A3479" s="43">
        <v>45030</v>
      </c>
      <c r="B3479" s="40" t="s">
        <v>10674</v>
      </c>
      <c r="C3479" s="40" t="s">
        <v>10562</v>
      </c>
      <c r="D3479" s="40" t="s">
        <v>14838</v>
      </c>
      <c r="E3479" s="38">
        <v>-842417</v>
      </c>
      <c r="F3479" s="42" t="s">
        <v>8998</v>
      </c>
      <c r="G3479" s="38">
        <v>-84242</v>
      </c>
      <c r="H3479" s="40" t="s">
        <v>9284</v>
      </c>
      <c r="I3479" s="40" t="s">
        <v>9285</v>
      </c>
      <c r="J3479" s="45" t="str">
        <f t="shared" si="54"/>
        <v>ht</v>
      </c>
    </row>
    <row r="3480" spans="1:10" x14ac:dyDescent="0.25">
      <c r="A3480" s="43">
        <v>45030</v>
      </c>
      <c r="B3480" s="40" t="s">
        <v>13167</v>
      </c>
      <c r="C3480" s="40" t="s">
        <v>9443</v>
      </c>
      <c r="D3480" s="40" t="s">
        <v>14839</v>
      </c>
      <c r="E3480" s="38">
        <v>-782648</v>
      </c>
      <c r="F3480" s="42" t="s">
        <v>8998</v>
      </c>
      <c r="G3480" s="38">
        <v>-78265</v>
      </c>
      <c r="H3480" s="40" t="s">
        <v>9001</v>
      </c>
      <c r="I3480" s="40" t="s">
        <v>9002</v>
      </c>
      <c r="J3480" s="45" t="str">
        <f t="shared" si="54"/>
        <v>ht</v>
      </c>
    </row>
    <row r="3481" spans="1:10" x14ac:dyDescent="0.25">
      <c r="A3481" s="43">
        <v>45030</v>
      </c>
      <c r="B3481" s="40" t="s">
        <v>13644</v>
      </c>
      <c r="C3481" s="40" t="s">
        <v>9443</v>
      </c>
      <c r="D3481" s="40" t="s">
        <v>14840</v>
      </c>
      <c r="E3481" s="38">
        <v>-218609</v>
      </c>
      <c r="F3481" s="42" t="s">
        <v>8998</v>
      </c>
      <c r="G3481" s="38">
        <v>-21861</v>
      </c>
      <c r="H3481" s="40" t="s">
        <v>9001</v>
      </c>
      <c r="I3481" s="40" t="s">
        <v>9002</v>
      </c>
      <c r="J3481" s="45" t="str">
        <f t="shared" si="54"/>
        <v>ht</v>
      </c>
    </row>
    <row r="3482" spans="1:10" x14ac:dyDescent="0.25">
      <c r="A3482" s="43">
        <v>45030</v>
      </c>
      <c r="B3482" s="40" t="s">
        <v>13645</v>
      </c>
      <c r="C3482" s="40" t="s">
        <v>9443</v>
      </c>
      <c r="D3482" s="40" t="s">
        <v>14841</v>
      </c>
      <c r="E3482" s="38">
        <v>-718391</v>
      </c>
      <c r="F3482" s="42" t="s">
        <v>8998</v>
      </c>
      <c r="G3482" s="38">
        <v>-71839</v>
      </c>
      <c r="H3482" s="40" t="s">
        <v>9001</v>
      </c>
      <c r="I3482" s="40" t="s">
        <v>9002</v>
      </c>
      <c r="J3482" s="45" t="str">
        <f t="shared" si="54"/>
        <v>ht</v>
      </c>
    </row>
    <row r="3483" spans="1:10" x14ac:dyDescent="0.25">
      <c r="A3483" s="43">
        <v>45030</v>
      </c>
      <c r="B3483" s="40" t="s">
        <v>13646</v>
      </c>
      <c r="C3483" s="40" t="s">
        <v>9443</v>
      </c>
      <c r="D3483" s="40" t="s">
        <v>14842</v>
      </c>
      <c r="E3483" s="38">
        <v>-562870</v>
      </c>
      <c r="F3483" s="42" t="s">
        <v>8998</v>
      </c>
      <c r="G3483" s="38">
        <v>-56287</v>
      </c>
      <c r="H3483" s="40" t="s">
        <v>9001</v>
      </c>
      <c r="I3483" s="40" t="s">
        <v>9002</v>
      </c>
      <c r="J3483" s="45" t="str">
        <f t="shared" si="54"/>
        <v>ht</v>
      </c>
    </row>
    <row r="3484" spans="1:10" x14ac:dyDescent="0.25">
      <c r="A3484" s="43">
        <v>45030</v>
      </c>
      <c r="B3484" s="40" t="s">
        <v>13647</v>
      </c>
      <c r="C3484" s="40" t="s">
        <v>9443</v>
      </c>
      <c r="D3484" s="40" t="s">
        <v>14843</v>
      </c>
      <c r="E3484" s="38">
        <v>-444232</v>
      </c>
      <c r="F3484" s="42" t="s">
        <v>8998</v>
      </c>
      <c r="G3484" s="38">
        <v>-44423</v>
      </c>
      <c r="H3484" s="40" t="s">
        <v>9001</v>
      </c>
      <c r="I3484" s="40" t="s">
        <v>9002</v>
      </c>
      <c r="J3484" s="45" t="str">
        <f t="shared" si="54"/>
        <v>ht</v>
      </c>
    </row>
    <row r="3485" spans="1:10" x14ac:dyDescent="0.25">
      <c r="A3485" s="43">
        <v>45030</v>
      </c>
      <c r="B3485" s="40" t="s">
        <v>13648</v>
      </c>
      <c r="C3485" s="40" t="s">
        <v>9443</v>
      </c>
      <c r="D3485" s="40" t="s">
        <v>14844</v>
      </c>
      <c r="E3485" s="38">
        <v>-73431</v>
      </c>
      <c r="F3485" s="42" t="s">
        <v>8998</v>
      </c>
      <c r="G3485" s="38">
        <v>-7343</v>
      </c>
      <c r="H3485" s="40" t="s">
        <v>9001</v>
      </c>
      <c r="I3485" s="40" t="s">
        <v>9002</v>
      </c>
      <c r="J3485" s="45" t="str">
        <f t="shared" si="54"/>
        <v>ht</v>
      </c>
    </row>
    <row r="3486" spans="1:10" x14ac:dyDescent="0.25">
      <c r="A3486" s="43">
        <v>45030</v>
      </c>
      <c r="B3486" s="40" t="s">
        <v>13649</v>
      </c>
      <c r="C3486" s="40" t="s">
        <v>9443</v>
      </c>
      <c r="D3486" s="40" t="s">
        <v>14845</v>
      </c>
      <c r="E3486" s="38">
        <v>-341816</v>
      </c>
      <c r="F3486" s="42" t="s">
        <v>8998</v>
      </c>
      <c r="G3486" s="38">
        <v>-34182</v>
      </c>
      <c r="H3486" s="40" t="s">
        <v>9001</v>
      </c>
      <c r="I3486" s="40" t="s">
        <v>9002</v>
      </c>
      <c r="J3486" s="45" t="str">
        <f t="shared" si="54"/>
        <v>ht</v>
      </c>
    </row>
    <row r="3487" spans="1:10" x14ac:dyDescent="0.25">
      <c r="A3487" s="43">
        <v>45030</v>
      </c>
      <c r="B3487" s="40" t="s">
        <v>13650</v>
      </c>
      <c r="C3487" s="40" t="s">
        <v>9443</v>
      </c>
      <c r="D3487" s="40" t="s">
        <v>14846</v>
      </c>
      <c r="E3487" s="38">
        <v>-422844</v>
      </c>
      <c r="F3487" s="42" t="s">
        <v>8998</v>
      </c>
      <c r="G3487" s="38">
        <v>-42284</v>
      </c>
      <c r="H3487" s="40" t="s">
        <v>9001</v>
      </c>
      <c r="I3487" s="40" t="s">
        <v>9002</v>
      </c>
      <c r="J3487" s="45" t="str">
        <f t="shared" si="54"/>
        <v>ht</v>
      </c>
    </row>
    <row r="3488" spans="1:10" x14ac:dyDescent="0.25">
      <c r="A3488" s="43">
        <v>45030</v>
      </c>
      <c r="B3488" s="40" t="s">
        <v>13607</v>
      </c>
      <c r="C3488" s="40" t="s">
        <v>8992</v>
      </c>
      <c r="D3488" s="40"/>
      <c r="E3488" s="38">
        <v>0</v>
      </c>
      <c r="F3488" s="42" t="s">
        <v>8998</v>
      </c>
      <c r="G3488" s="38">
        <v>0</v>
      </c>
      <c r="H3488" s="40" t="s">
        <v>9131</v>
      </c>
      <c r="I3488" s="40" t="s">
        <v>4766</v>
      </c>
      <c r="J3488" s="45" t="str">
        <f t="shared" si="54"/>
        <v/>
      </c>
    </row>
    <row r="3489" spans="1:10" x14ac:dyDescent="0.25">
      <c r="A3489" s="43">
        <v>45030</v>
      </c>
      <c r="B3489" s="40" t="s">
        <v>13608</v>
      </c>
      <c r="C3489" s="40" t="s">
        <v>8992</v>
      </c>
      <c r="D3489" s="40" t="s">
        <v>9131</v>
      </c>
      <c r="E3489" s="38">
        <v>519120</v>
      </c>
      <c r="F3489" s="42" t="s">
        <v>8998</v>
      </c>
      <c r="G3489" s="38">
        <v>51912</v>
      </c>
      <c r="H3489" s="40" t="s">
        <v>9001</v>
      </c>
      <c r="I3489" s="40" t="s">
        <v>9002</v>
      </c>
      <c r="J3489" s="45" t="str">
        <f t="shared" si="54"/>
        <v/>
      </c>
    </row>
    <row r="3490" spans="1:10" x14ac:dyDescent="0.25">
      <c r="A3490" s="43">
        <v>45030</v>
      </c>
      <c r="B3490" s="40" t="s">
        <v>14847</v>
      </c>
      <c r="C3490" s="40" t="s">
        <v>8992</v>
      </c>
      <c r="D3490" s="40" t="s">
        <v>9146</v>
      </c>
      <c r="E3490" s="38">
        <v>867900</v>
      </c>
      <c r="F3490" s="42" t="s">
        <v>8998</v>
      </c>
      <c r="G3490" s="38">
        <v>86790</v>
      </c>
      <c r="H3490" s="40" t="s">
        <v>9001</v>
      </c>
      <c r="I3490" s="40" t="s">
        <v>9002</v>
      </c>
      <c r="J3490" s="45" t="str">
        <f t="shared" si="54"/>
        <v/>
      </c>
    </row>
    <row r="3491" spans="1:10" x14ac:dyDescent="0.25">
      <c r="A3491" s="43">
        <v>45030</v>
      </c>
      <c r="B3491" s="40" t="s">
        <v>14848</v>
      </c>
      <c r="C3491" s="40" t="s">
        <v>8992</v>
      </c>
      <c r="D3491" s="40" t="s">
        <v>9961</v>
      </c>
      <c r="E3491" s="38">
        <v>706310</v>
      </c>
      <c r="F3491" s="42" t="s">
        <v>8998</v>
      </c>
      <c r="G3491" s="38">
        <v>70631</v>
      </c>
      <c r="H3491" s="40" t="s">
        <v>9001</v>
      </c>
      <c r="I3491" s="40" t="s">
        <v>9002</v>
      </c>
      <c r="J3491" s="45" t="str">
        <f t="shared" si="54"/>
        <v/>
      </c>
    </row>
    <row r="3492" spans="1:10" x14ac:dyDescent="0.25">
      <c r="A3492" s="43">
        <v>45030</v>
      </c>
      <c r="B3492" s="40" t="s">
        <v>14849</v>
      </c>
      <c r="C3492" s="40" t="s">
        <v>8992</v>
      </c>
      <c r="D3492" s="40" t="s">
        <v>9141</v>
      </c>
      <c r="E3492" s="38">
        <v>1711965</v>
      </c>
      <c r="F3492" s="42" t="s">
        <v>8998</v>
      </c>
      <c r="G3492" s="38">
        <v>171197</v>
      </c>
      <c r="H3492" s="40" t="s">
        <v>9141</v>
      </c>
      <c r="I3492" s="40" t="s">
        <v>9142</v>
      </c>
      <c r="J3492" s="45" t="str">
        <f t="shared" si="54"/>
        <v/>
      </c>
    </row>
    <row r="3493" spans="1:10" x14ac:dyDescent="0.25">
      <c r="A3493" s="43">
        <v>45030</v>
      </c>
      <c r="B3493" s="40" t="s">
        <v>14850</v>
      </c>
      <c r="C3493" s="40" t="s">
        <v>8992</v>
      </c>
      <c r="D3493" s="40" t="s">
        <v>9131</v>
      </c>
      <c r="E3493" s="38">
        <v>444738</v>
      </c>
      <c r="F3493" s="42" t="s">
        <v>8998</v>
      </c>
      <c r="G3493" s="38">
        <v>44474</v>
      </c>
      <c r="H3493" s="40" t="s">
        <v>9001</v>
      </c>
      <c r="I3493" s="40" t="s">
        <v>9002</v>
      </c>
      <c r="J3493" s="45" t="str">
        <f t="shared" si="54"/>
        <v/>
      </c>
    </row>
    <row r="3494" spans="1:10" x14ac:dyDescent="0.25">
      <c r="A3494" s="43">
        <v>45030</v>
      </c>
      <c r="B3494" s="40" t="s">
        <v>14851</v>
      </c>
      <c r="C3494" s="40" t="s">
        <v>8992</v>
      </c>
      <c r="D3494" s="40" t="s">
        <v>9136</v>
      </c>
      <c r="E3494" s="38">
        <v>1657625</v>
      </c>
      <c r="F3494" s="42" t="s">
        <v>8998</v>
      </c>
      <c r="G3494" s="38">
        <v>165763</v>
      </c>
      <c r="H3494" s="40" t="s">
        <v>9001</v>
      </c>
      <c r="I3494" s="40" t="s">
        <v>9002</v>
      </c>
      <c r="J3494" s="45" t="str">
        <f t="shared" si="54"/>
        <v/>
      </c>
    </row>
    <row r="3495" spans="1:10" x14ac:dyDescent="0.25">
      <c r="A3495" s="43">
        <v>45030</v>
      </c>
      <c r="B3495" s="40" t="s">
        <v>14852</v>
      </c>
      <c r="C3495" s="40" t="s">
        <v>8992</v>
      </c>
      <c r="D3495" s="40" t="s">
        <v>9136</v>
      </c>
      <c r="E3495" s="38">
        <v>519120</v>
      </c>
      <c r="F3495" s="42" t="s">
        <v>8998</v>
      </c>
      <c r="G3495" s="38">
        <v>51912</v>
      </c>
      <c r="H3495" s="40" t="s">
        <v>9001</v>
      </c>
      <c r="I3495" s="40" t="s">
        <v>9002</v>
      </c>
      <c r="J3495" s="45" t="str">
        <f t="shared" si="54"/>
        <v/>
      </c>
    </row>
    <row r="3496" spans="1:10" x14ac:dyDescent="0.25">
      <c r="A3496" s="43">
        <v>45030</v>
      </c>
      <c r="B3496" s="40" t="s">
        <v>13609</v>
      </c>
      <c r="C3496" s="40" t="s">
        <v>8992</v>
      </c>
      <c r="D3496" s="40" t="s">
        <v>9188</v>
      </c>
      <c r="E3496" s="38">
        <v>614128</v>
      </c>
      <c r="F3496" s="42" t="s">
        <v>8998</v>
      </c>
      <c r="G3496" s="38">
        <v>61413</v>
      </c>
      <c r="H3496" s="40" t="s">
        <v>9001</v>
      </c>
      <c r="I3496" s="40" t="s">
        <v>9002</v>
      </c>
      <c r="J3496" s="45" t="str">
        <f t="shared" si="54"/>
        <v/>
      </c>
    </row>
    <row r="3497" spans="1:10" x14ac:dyDescent="0.25">
      <c r="A3497" s="43">
        <v>45030</v>
      </c>
      <c r="B3497" s="40" t="s">
        <v>14853</v>
      </c>
      <c r="C3497" s="40" t="s">
        <v>8992</v>
      </c>
      <c r="D3497" s="40" t="s">
        <v>10339</v>
      </c>
      <c r="E3497" s="38">
        <v>2414670</v>
      </c>
      <c r="F3497" s="42" t="s">
        <v>8998</v>
      </c>
      <c r="G3497" s="38">
        <v>241467</v>
      </c>
      <c r="H3497" s="40" t="s">
        <v>10339</v>
      </c>
      <c r="I3497" s="40" t="s">
        <v>10340</v>
      </c>
      <c r="J3497" s="45" t="str">
        <f t="shared" si="54"/>
        <v/>
      </c>
    </row>
    <row r="3498" spans="1:10" x14ac:dyDescent="0.25">
      <c r="A3498" s="43">
        <v>45030</v>
      </c>
      <c r="B3498" s="40" t="s">
        <v>14854</v>
      </c>
      <c r="C3498" s="40" t="s">
        <v>8992</v>
      </c>
      <c r="D3498" s="40" t="s">
        <v>9091</v>
      </c>
      <c r="E3498" s="38">
        <v>1730400</v>
      </c>
      <c r="F3498" s="42" t="s">
        <v>8998</v>
      </c>
      <c r="G3498" s="38">
        <v>173040</v>
      </c>
      <c r="H3498" s="40" t="s">
        <v>9091</v>
      </c>
      <c r="I3498" s="40" t="s">
        <v>9092</v>
      </c>
      <c r="J3498" s="45" t="str">
        <f t="shared" si="54"/>
        <v/>
      </c>
    </row>
    <row r="3499" spans="1:10" x14ac:dyDescent="0.25">
      <c r="A3499" s="43">
        <v>45030</v>
      </c>
      <c r="B3499" s="40" t="s">
        <v>14855</v>
      </c>
      <c r="C3499" s="40" t="s">
        <v>8992</v>
      </c>
      <c r="D3499" s="40" t="s">
        <v>9206</v>
      </c>
      <c r="E3499" s="38">
        <v>1730400</v>
      </c>
      <c r="F3499" s="42" t="s">
        <v>8998</v>
      </c>
      <c r="G3499" s="38">
        <v>173040</v>
      </c>
      <c r="H3499" s="40" t="s">
        <v>9206</v>
      </c>
      <c r="I3499" s="40" t="s">
        <v>9207</v>
      </c>
      <c r="J3499" s="45" t="str">
        <f t="shared" si="54"/>
        <v/>
      </c>
    </row>
    <row r="3500" spans="1:10" x14ac:dyDescent="0.25">
      <c r="A3500" s="43">
        <v>45030</v>
      </c>
      <c r="B3500" s="40" t="s">
        <v>14856</v>
      </c>
      <c r="C3500" s="40" t="s">
        <v>8992</v>
      </c>
      <c r="D3500" s="40" t="s">
        <v>14857</v>
      </c>
      <c r="E3500" s="38">
        <v>1009340</v>
      </c>
      <c r="F3500" s="42" t="s">
        <v>8998</v>
      </c>
      <c r="G3500" s="38">
        <v>100934</v>
      </c>
      <c r="H3500" s="40" t="s">
        <v>9159</v>
      </c>
      <c r="I3500" s="40" t="s">
        <v>9160</v>
      </c>
      <c r="J3500" s="45" t="str">
        <f t="shared" si="54"/>
        <v/>
      </c>
    </row>
    <row r="3501" spans="1:10" x14ac:dyDescent="0.25">
      <c r="A3501" s="43">
        <v>45030</v>
      </c>
      <c r="B3501" s="40" t="s">
        <v>14858</v>
      </c>
      <c r="C3501" s="40" t="s">
        <v>8992</v>
      </c>
      <c r="D3501" s="40" t="s">
        <v>10207</v>
      </c>
      <c r="E3501" s="38">
        <v>2124590</v>
      </c>
      <c r="F3501" s="42" t="s">
        <v>8998</v>
      </c>
      <c r="G3501" s="38">
        <v>212459</v>
      </c>
      <c r="H3501" s="40" t="s">
        <v>10207</v>
      </c>
      <c r="I3501" s="40" t="s">
        <v>10208</v>
      </c>
      <c r="J3501" s="45" t="str">
        <f t="shared" si="54"/>
        <v/>
      </c>
    </row>
    <row r="3502" spans="1:10" x14ac:dyDescent="0.25">
      <c r="A3502" s="43">
        <v>45030</v>
      </c>
      <c r="B3502" s="40" t="s">
        <v>14859</v>
      </c>
      <c r="C3502" s="40" t="s">
        <v>8992</v>
      </c>
      <c r="D3502" s="40" t="s">
        <v>10571</v>
      </c>
      <c r="E3502" s="38">
        <v>247226</v>
      </c>
      <c r="F3502" s="42" t="s">
        <v>8998</v>
      </c>
      <c r="G3502" s="38">
        <v>24723</v>
      </c>
      <c r="H3502" s="40" t="s">
        <v>9001</v>
      </c>
      <c r="I3502" s="40" t="s">
        <v>9002</v>
      </c>
      <c r="J3502" s="45" t="str">
        <f t="shared" si="54"/>
        <v/>
      </c>
    </row>
    <row r="3503" spans="1:10" x14ac:dyDescent="0.25">
      <c r="A3503" s="43">
        <v>45030</v>
      </c>
      <c r="B3503" s="40" t="s">
        <v>14860</v>
      </c>
      <c r="C3503" s="40" t="s">
        <v>8992</v>
      </c>
      <c r="D3503" s="40" t="s">
        <v>10013</v>
      </c>
      <c r="E3503" s="38">
        <v>795757</v>
      </c>
      <c r="F3503" s="42" t="s">
        <v>8998</v>
      </c>
      <c r="G3503" s="38">
        <v>79576</v>
      </c>
      <c r="H3503" s="40" t="s">
        <v>9001</v>
      </c>
      <c r="I3503" s="40" t="s">
        <v>9002</v>
      </c>
      <c r="J3503" s="45" t="str">
        <f t="shared" si="54"/>
        <v/>
      </c>
    </row>
    <row r="3504" spans="1:10" x14ac:dyDescent="0.25">
      <c r="A3504" s="43">
        <v>45030</v>
      </c>
      <c r="B3504" s="40" t="s">
        <v>14861</v>
      </c>
      <c r="C3504" s="40" t="s">
        <v>8992</v>
      </c>
      <c r="D3504" s="40" t="s">
        <v>9268</v>
      </c>
      <c r="E3504" s="38">
        <v>1900160</v>
      </c>
      <c r="F3504" s="42" t="s">
        <v>8998</v>
      </c>
      <c r="G3504" s="38">
        <v>190016</v>
      </c>
      <c r="H3504" s="40" t="s">
        <v>9268</v>
      </c>
      <c r="I3504" s="40" t="s">
        <v>9269</v>
      </c>
      <c r="J3504" s="45" t="str">
        <f t="shared" si="54"/>
        <v/>
      </c>
    </row>
    <row r="3505" spans="1:10" x14ac:dyDescent="0.25">
      <c r="A3505" s="43">
        <v>45030</v>
      </c>
      <c r="B3505" s="40" t="s">
        <v>14862</v>
      </c>
      <c r="C3505" s="40" t="s">
        <v>8992</v>
      </c>
      <c r="D3505" s="40" t="s">
        <v>13284</v>
      </c>
      <c r="E3505" s="38">
        <v>2369200</v>
      </c>
      <c r="F3505" s="42" t="s">
        <v>8998</v>
      </c>
      <c r="G3505" s="38">
        <v>236920</v>
      </c>
      <c r="H3505" s="40" t="s">
        <v>9072</v>
      </c>
      <c r="I3505" s="40" t="s">
        <v>9073</v>
      </c>
      <c r="J3505" s="45" t="str">
        <f t="shared" si="54"/>
        <v/>
      </c>
    </row>
    <row r="3506" spans="1:10" x14ac:dyDescent="0.25">
      <c r="A3506" s="43">
        <v>45030</v>
      </c>
      <c r="B3506" s="40" t="s">
        <v>14863</v>
      </c>
      <c r="C3506" s="40" t="s">
        <v>8992</v>
      </c>
      <c r="D3506" s="40" t="s">
        <v>9315</v>
      </c>
      <c r="E3506" s="38">
        <v>2225207</v>
      </c>
      <c r="F3506" s="42" t="s">
        <v>8998</v>
      </c>
      <c r="G3506" s="38">
        <v>222521</v>
      </c>
      <c r="H3506" s="40" t="s">
        <v>9315</v>
      </c>
      <c r="I3506" s="40" t="s">
        <v>9316</v>
      </c>
      <c r="J3506" s="45" t="str">
        <f t="shared" si="54"/>
        <v/>
      </c>
    </row>
    <row r="3507" spans="1:10" x14ac:dyDescent="0.25">
      <c r="A3507" s="43">
        <v>45030</v>
      </c>
      <c r="B3507" s="40" t="s">
        <v>11627</v>
      </c>
      <c r="C3507" s="40" t="s">
        <v>8992</v>
      </c>
      <c r="D3507" s="40" t="s">
        <v>9347</v>
      </c>
      <c r="E3507" s="38">
        <v>865200</v>
      </c>
      <c r="F3507" s="42" t="s">
        <v>8998</v>
      </c>
      <c r="G3507" s="38">
        <v>86520</v>
      </c>
      <c r="H3507" s="40" t="s">
        <v>9347</v>
      </c>
      <c r="I3507" s="40" t="s">
        <v>9348</v>
      </c>
      <c r="J3507" s="45" t="str">
        <f t="shared" si="54"/>
        <v/>
      </c>
    </row>
    <row r="3508" spans="1:10" x14ac:dyDescent="0.25">
      <c r="A3508" s="43">
        <v>45030</v>
      </c>
      <c r="B3508" s="40" t="s">
        <v>11427</v>
      </c>
      <c r="C3508" s="40" t="s">
        <v>8992</v>
      </c>
      <c r="D3508" s="40" t="s">
        <v>9242</v>
      </c>
      <c r="E3508" s="38">
        <v>1703940</v>
      </c>
      <c r="F3508" s="42" t="s">
        <v>8998</v>
      </c>
      <c r="G3508" s="38">
        <v>170394</v>
      </c>
      <c r="H3508" s="40" t="s">
        <v>9242</v>
      </c>
      <c r="I3508" s="40" t="s">
        <v>9243</v>
      </c>
      <c r="J3508" s="45" t="str">
        <f t="shared" si="54"/>
        <v/>
      </c>
    </row>
    <row r="3509" spans="1:10" x14ac:dyDescent="0.25">
      <c r="A3509" s="43">
        <v>45030</v>
      </c>
      <c r="B3509" s="40" t="s">
        <v>14864</v>
      </c>
      <c r="C3509" s="40" t="s">
        <v>8992</v>
      </c>
      <c r="D3509" s="40" t="s">
        <v>9766</v>
      </c>
      <c r="E3509" s="38">
        <v>1289400</v>
      </c>
      <c r="F3509" s="42" t="s">
        <v>8998</v>
      </c>
      <c r="G3509" s="38">
        <v>128940</v>
      </c>
      <c r="H3509" s="40" t="s">
        <v>9766</v>
      </c>
      <c r="I3509" s="40" t="s">
        <v>9767</v>
      </c>
      <c r="J3509" s="45" t="str">
        <f t="shared" si="54"/>
        <v/>
      </c>
    </row>
    <row r="3510" spans="1:10" x14ac:dyDescent="0.25">
      <c r="A3510" s="43">
        <v>45031</v>
      </c>
      <c r="B3510" s="40" t="s">
        <v>9605</v>
      </c>
      <c r="C3510" s="40" t="s">
        <v>12704</v>
      </c>
      <c r="D3510" s="40" t="s">
        <v>14865</v>
      </c>
      <c r="E3510" s="38">
        <v>-119066</v>
      </c>
      <c r="F3510" s="42" t="s">
        <v>8998</v>
      </c>
      <c r="G3510" s="38">
        <v>-11907</v>
      </c>
      <c r="H3510" s="40" t="s">
        <v>9078</v>
      </c>
      <c r="I3510" s="40" t="s">
        <v>9079</v>
      </c>
      <c r="J3510" s="45" t="str">
        <f t="shared" si="54"/>
        <v>ht</v>
      </c>
    </row>
    <row r="3511" spans="1:10" x14ac:dyDescent="0.25">
      <c r="A3511" s="43">
        <v>45031</v>
      </c>
      <c r="B3511" s="40" t="s">
        <v>9745</v>
      </c>
      <c r="C3511" s="40" t="s">
        <v>9730</v>
      </c>
      <c r="D3511" s="40" t="s">
        <v>14866</v>
      </c>
      <c r="E3511" s="38">
        <v>-553467</v>
      </c>
      <c r="F3511" s="42" t="s">
        <v>8998</v>
      </c>
      <c r="G3511" s="38">
        <v>-55347</v>
      </c>
      <c r="H3511" s="40" t="s">
        <v>9731</v>
      </c>
      <c r="I3511" s="40" t="s">
        <v>9322</v>
      </c>
      <c r="J3511" s="45" t="str">
        <f t="shared" si="54"/>
        <v>ht</v>
      </c>
    </row>
    <row r="3512" spans="1:10" x14ac:dyDescent="0.25">
      <c r="A3512" s="43">
        <v>45031</v>
      </c>
      <c r="B3512" s="40" t="s">
        <v>10667</v>
      </c>
      <c r="C3512" s="40" t="s">
        <v>10562</v>
      </c>
      <c r="D3512" s="40" t="s">
        <v>14867</v>
      </c>
      <c r="E3512" s="38">
        <v>-455388</v>
      </c>
      <c r="F3512" s="42" t="s">
        <v>8998</v>
      </c>
      <c r="G3512" s="38">
        <v>-45539</v>
      </c>
      <c r="H3512" s="40" t="s">
        <v>9284</v>
      </c>
      <c r="I3512" s="40" t="s">
        <v>9285</v>
      </c>
      <c r="J3512" s="45" t="str">
        <f t="shared" si="54"/>
        <v>ht</v>
      </c>
    </row>
    <row r="3513" spans="1:10" x14ac:dyDescent="0.25">
      <c r="A3513" s="43">
        <v>45031</v>
      </c>
      <c r="B3513" s="40" t="s">
        <v>11428</v>
      </c>
      <c r="C3513" s="40" t="s">
        <v>8992</v>
      </c>
      <c r="D3513" s="40" t="s">
        <v>9212</v>
      </c>
      <c r="E3513" s="38">
        <v>3401780</v>
      </c>
      <c r="F3513" s="42" t="s">
        <v>8998</v>
      </c>
      <c r="G3513" s="38">
        <v>340178</v>
      </c>
      <c r="H3513" s="40" t="s">
        <v>9212</v>
      </c>
      <c r="I3513" s="40" t="s">
        <v>9213</v>
      </c>
      <c r="J3513" s="45" t="str">
        <f t="shared" si="54"/>
        <v/>
      </c>
    </row>
    <row r="3514" spans="1:10" x14ac:dyDescent="0.25">
      <c r="A3514" s="43">
        <v>45031</v>
      </c>
      <c r="B3514" s="40" t="s">
        <v>14868</v>
      </c>
      <c r="C3514" s="40" t="s">
        <v>8992</v>
      </c>
      <c r="D3514" s="40" t="s">
        <v>9212</v>
      </c>
      <c r="E3514" s="38">
        <v>865200</v>
      </c>
      <c r="F3514" s="42" t="s">
        <v>8998</v>
      </c>
      <c r="G3514" s="38">
        <v>86520</v>
      </c>
      <c r="H3514" s="40" t="s">
        <v>9212</v>
      </c>
      <c r="I3514" s="40" t="s">
        <v>9213</v>
      </c>
      <c r="J3514" s="45" t="str">
        <f t="shared" si="54"/>
        <v/>
      </c>
    </row>
    <row r="3515" spans="1:10" x14ac:dyDescent="0.25">
      <c r="A3515" s="43">
        <v>45031</v>
      </c>
      <c r="B3515" s="40" t="s">
        <v>11429</v>
      </c>
      <c r="C3515" s="40" t="s">
        <v>8992</v>
      </c>
      <c r="D3515" s="40" t="s">
        <v>14869</v>
      </c>
      <c r="E3515" s="38">
        <v>1886927</v>
      </c>
      <c r="F3515" s="42" t="s">
        <v>8998</v>
      </c>
      <c r="G3515" s="38">
        <v>188693</v>
      </c>
      <c r="H3515" s="40" t="s">
        <v>9001</v>
      </c>
      <c r="I3515" s="40" t="s">
        <v>9002</v>
      </c>
      <c r="J3515" s="45" t="str">
        <f t="shared" si="54"/>
        <v/>
      </c>
    </row>
    <row r="3516" spans="1:10" x14ac:dyDescent="0.25">
      <c r="A3516" s="43">
        <v>45031</v>
      </c>
      <c r="B3516" s="40" t="s">
        <v>14870</v>
      </c>
      <c r="C3516" s="40" t="s">
        <v>8992</v>
      </c>
      <c r="D3516" s="40" t="s">
        <v>10074</v>
      </c>
      <c r="E3516" s="38">
        <v>772236</v>
      </c>
      <c r="F3516" s="42" t="s">
        <v>8998</v>
      </c>
      <c r="G3516" s="38">
        <v>77224</v>
      </c>
      <c r="H3516" s="40" t="s">
        <v>9001</v>
      </c>
      <c r="I3516" s="40" t="s">
        <v>9002</v>
      </c>
      <c r="J3516" s="45" t="str">
        <f t="shared" si="54"/>
        <v/>
      </c>
    </row>
    <row r="3517" spans="1:10" x14ac:dyDescent="0.25">
      <c r="A3517" s="43">
        <v>45031</v>
      </c>
      <c r="B3517" s="40" t="s">
        <v>14871</v>
      </c>
      <c r="C3517" s="40" t="s">
        <v>8992</v>
      </c>
      <c r="D3517" s="40" t="s">
        <v>10067</v>
      </c>
      <c r="E3517" s="38">
        <v>489288</v>
      </c>
      <c r="F3517" s="42" t="s">
        <v>8998</v>
      </c>
      <c r="G3517" s="38">
        <v>48929</v>
      </c>
      <c r="H3517" s="40" t="s">
        <v>9001</v>
      </c>
      <c r="I3517" s="40" t="s">
        <v>9002</v>
      </c>
      <c r="J3517" s="45" t="str">
        <f t="shared" si="54"/>
        <v/>
      </c>
    </row>
    <row r="3518" spans="1:10" x14ac:dyDescent="0.25">
      <c r="A3518" s="43">
        <v>45031</v>
      </c>
      <c r="B3518" s="40" t="s">
        <v>14872</v>
      </c>
      <c r="C3518" s="40" t="s">
        <v>8992</v>
      </c>
      <c r="D3518" s="40" t="s">
        <v>10087</v>
      </c>
      <c r="E3518" s="38">
        <v>833585</v>
      </c>
      <c r="F3518" s="42" t="s">
        <v>8998</v>
      </c>
      <c r="G3518" s="38">
        <v>83359</v>
      </c>
      <c r="H3518" s="40" t="s">
        <v>9001</v>
      </c>
      <c r="I3518" s="40" t="s">
        <v>9002</v>
      </c>
      <c r="J3518" s="45" t="str">
        <f t="shared" si="54"/>
        <v/>
      </c>
    </row>
    <row r="3519" spans="1:10" x14ac:dyDescent="0.25">
      <c r="A3519" s="43">
        <v>45031</v>
      </c>
      <c r="B3519" s="40" t="s">
        <v>14873</v>
      </c>
      <c r="C3519" s="40" t="s">
        <v>8992</v>
      </c>
      <c r="D3519" s="40" t="s">
        <v>10355</v>
      </c>
      <c r="E3519" s="38">
        <v>852300</v>
      </c>
      <c r="F3519" s="42" t="s">
        <v>8998</v>
      </c>
      <c r="G3519" s="38">
        <v>85230</v>
      </c>
      <c r="H3519" s="40" t="s">
        <v>9001</v>
      </c>
      <c r="I3519" s="40" t="s">
        <v>9002</v>
      </c>
      <c r="J3519" s="45" t="str">
        <f t="shared" si="54"/>
        <v/>
      </c>
    </row>
    <row r="3520" spans="1:10" x14ac:dyDescent="0.25">
      <c r="A3520" s="43">
        <v>45031</v>
      </c>
      <c r="B3520" s="40" t="s">
        <v>14874</v>
      </c>
      <c r="C3520" s="40" t="s">
        <v>8992</v>
      </c>
      <c r="D3520" s="40" t="s">
        <v>9275</v>
      </c>
      <c r="E3520" s="38">
        <v>367155</v>
      </c>
      <c r="F3520" s="42" t="s">
        <v>8998</v>
      </c>
      <c r="G3520" s="38">
        <v>36716</v>
      </c>
      <c r="H3520" s="40" t="s">
        <v>9001</v>
      </c>
      <c r="I3520" s="40" t="s">
        <v>9002</v>
      </c>
      <c r="J3520" s="45" t="str">
        <f t="shared" si="54"/>
        <v/>
      </c>
    </row>
    <row r="3521" spans="1:10" x14ac:dyDescent="0.25">
      <c r="A3521" s="43">
        <v>45031</v>
      </c>
      <c r="B3521" s="40" t="s">
        <v>14875</v>
      </c>
      <c r="C3521" s="40" t="s">
        <v>8992</v>
      </c>
      <c r="D3521" s="40" t="s">
        <v>9201</v>
      </c>
      <c r="E3521" s="38">
        <v>637788</v>
      </c>
      <c r="F3521" s="42" t="s">
        <v>8998</v>
      </c>
      <c r="G3521" s="38">
        <v>63779</v>
      </c>
      <c r="H3521" s="40" t="s">
        <v>9001</v>
      </c>
      <c r="I3521" s="40" t="s">
        <v>9002</v>
      </c>
      <c r="J3521" s="45" t="str">
        <f t="shared" si="54"/>
        <v/>
      </c>
    </row>
    <row r="3522" spans="1:10" x14ac:dyDescent="0.25">
      <c r="A3522" s="43">
        <v>45031</v>
      </c>
      <c r="B3522" s="40" t="s">
        <v>14876</v>
      </c>
      <c r="C3522" s="40" t="s">
        <v>8992</v>
      </c>
      <c r="D3522" s="40" t="s">
        <v>11606</v>
      </c>
      <c r="E3522" s="38">
        <v>960491</v>
      </c>
      <c r="F3522" s="42" t="s">
        <v>8998</v>
      </c>
      <c r="G3522" s="38">
        <v>96049</v>
      </c>
      <c r="H3522" s="40" t="s">
        <v>9001</v>
      </c>
      <c r="I3522" s="40" t="s">
        <v>9002</v>
      </c>
      <c r="J3522" s="45" t="str">
        <f t="shared" si="54"/>
        <v/>
      </c>
    </row>
    <row r="3523" spans="1:10" x14ac:dyDescent="0.25">
      <c r="A3523" s="43">
        <v>45031</v>
      </c>
      <c r="B3523" s="40" t="s">
        <v>14877</v>
      </c>
      <c r="C3523" s="40" t="s">
        <v>8992</v>
      </c>
      <c r="D3523" s="40" t="s">
        <v>9977</v>
      </c>
      <c r="E3523" s="38">
        <v>150546</v>
      </c>
      <c r="F3523" s="42" t="s">
        <v>8998</v>
      </c>
      <c r="G3523" s="38">
        <v>15055</v>
      </c>
      <c r="H3523" s="40" t="s">
        <v>9001</v>
      </c>
      <c r="I3523" s="40" t="s">
        <v>9002</v>
      </c>
      <c r="J3523" s="45" t="str">
        <f t="shared" si="54"/>
        <v/>
      </c>
    </row>
    <row r="3524" spans="1:10" x14ac:dyDescent="0.25">
      <c r="A3524" s="43">
        <v>45031</v>
      </c>
      <c r="B3524" s="40" t="s">
        <v>14878</v>
      </c>
      <c r="C3524" s="40" t="s">
        <v>8992</v>
      </c>
      <c r="D3524" s="40" t="s">
        <v>10324</v>
      </c>
      <c r="E3524" s="38">
        <v>1236130</v>
      </c>
      <c r="F3524" s="42" t="s">
        <v>8998</v>
      </c>
      <c r="G3524" s="38">
        <v>123613</v>
      </c>
      <c r="H3524" s="40" t="s">
        <v>10324</v>
      </c>
      <c r="I3524" s="40" t="s">
        <v>10325</v>
      </c>
      <c r="J3524" s="45" t="str">
        <f t="shared" si="54"/>
        <v/>
      </c>
    </row>
    <row r="3525" spans="1:10" x14ac:dyDescent="0.25">
      <c r="A3525" s="43">
        <v>45031</v>
      </c>
      <c r="B3525" s="40" t="s">
        <v>14879</v>
      </c>
      <c r="C3525" s="40" t="s">
        <v>8992</v>
      </c>
      <c r="D3525" s="40" t="s">
        <v>9116</v>
      </c>
      <c r="E3525" s="38">
        <v>1419493</v>
      </c>
      <c r="F3525" s="42" t="s">
        <v>8998</v>
      </c>
      <c r="G3525" s="38">
        <v>141949</v>
      </c>
      <c r="H3525" s="40" t="s">
        <v>9116</v>
      </c>
      <c r="I3525" s="40" t="s">
        <v>9117</v>
      </c>
      <c r="J3525" s="45" t="str">
        <f t="shared" ref="J3525:J3588" si="55">IF(E3525&lt;0,"ht","")</f>
        <v/>
      </c>
    </row>
    <row r="3526" spans="1:10" x14ac:dyDescent="0.25">
      <c r="A3526" s="43">
        <v>45033</v>
      </c>
      <c r="B3526" s="40" t="s">
        <v>13652</v>
      </c>
      <c r="C3526" s="40" t="s">
        <v>9443</v>
      </c>
      <c r="D3526" s="40" t="s">
        <v>14880</v>
      </c>
      <c r="E3526" s="38">
        <v>-378318</v>
      </c>
      <c r="F3526" s="42" t="s">
        <v>8998</v>
      </c>
      <c r="G3526" s="38">
        <v>-37832</v>
      </c>
      <c r="H3526" s="40" t="s">
        <v>9001</v>
      </c>
      <c r="I3526" s="40" t="s">
        <v>9002</v>
      </c>
      <c r="J3526" s="45" t="str">
        <f t="shared" si="55"/>
        <v>ht</v>
      </c>
    </row>
    <row r="3527" spans="1:10" x14ac:dyDescent="0.25">
      <c r="A3527" s="43">
        <v>45033</v>
      </c>
      <c r="B3527" s="40" t="s">
        <v>13653</v>
      </c>
      <c r="C3527" s="40" t="s">
        <v>9443</v>
      </c>
      <c r="D3527" s="40" t="s">
        <v>14881</v>
      </c>
      <c r="E3527" s="38">
        <v>-698645</v>
      </c>
      <c r="F3527" s="42" t="s">
        <v>8998</v>
      </c>
      <c r="G3527" s="38">
        <v>-69865</v>
      </c>
      <c r="H3527" s="40" t="s">
        <v>9001</v>
      </c>
      <c r="I3527" s="40" t="s">
        <v>9002</v>
      </c>
      <c r="J3527" s="45" t="str">
        <f t="shared" si="55"/>
        <v>ht</v>
      </c>
    </row>
    <row r="3528" spans="1:10" x14ac:dyDescent="0.25">
      <c r="A3528" s="43">
        <v>45033</v>
      </c>
      <c r="B3528" s="40" t="s">
        <v>13655</v>
      </c>
      <c r="C3528" s="40" t="s">
        <v>9443</v>
      </c>
      <c r="D3528" s="40" t="s">
        <v>14882</v>
      </c>
      <c r="E3528" s="38">
        <v>-247184</v>
      </c>
      <c r="F3528" s="42" t="s">
        <v>8998</v>
      </c>
      <c r="G3528" s="38">
        <v>-24718</v>
      </c>
      <c r="H3528" s="40" t="s">
        <v>9001</v>
      </c>
      <c r="I3528" s="40" t="s">
        <v>9002</v>
      </c>
      <c r="J3528" s="45" t="str">
        <f t="shared" si="55"/>
        <v>ht</v>
      </c>
    </row>
    <row r="3529" spans="1:10" x14ac:dyDescent="0.25">
      <c r="A3529" s="43">
        <v>45033</v>
      </c>
      <c r="B3529" s="40" t="s">
        <v>12261</v>
      </c>
      <c r="C3529" s="40" t="s">
        <v>9443</v>
      </c>
      <c r="D3529" s="40" t="s">
        <v>14883</v>
      </c>
      <c r="E3529" s="38">
        <v>-469342</v>
      </c>
      <c r="F3529" s="42" t="s">
        <v>8998</v>
      </c>
      <c r="G3529" s="38">
        <v>-46934</v>
      </c>
      <c r="H3529" s="40" t="s">
        <v>9001</v>
      </c>
      <c r="I3529" s="40" t="s">
        <v>9002</v>
      </c>
      <c r="J3529" s="45" t="str">
        <f t="shared" si="55"/>
        <v>ht</v>
      </c>
    </row>
    <row r="3530" spans="1:10" x14ac:dyDescent="0.25">
      <c r="A3530" s="43">
        <v>45033</v>
      </c>
      <c r="B3530" s="40" t="s">
        <v>13666</v>
      </c>
      <c r="C3530" s="40" t="s">
        <v>9443</v>
      </c>
      <c r="D3530" s="40" t="s">
        <v>14884</v>
      </c>
      <c r="E3530" s="38">
        <v>-301092</v>
      </c>
      <c r="F3530" s="42" t="s">
        <v>8998</v>
      </c>
      <c r="G3530" s="38">
        <v>-30109</v>
      </c>
      <c r="H3530" s="40" t="s">
        <v>9001</v>
      </c>
      <c r="I3530" s="40" t="s">
        <v>9002</v>
      </c>
      <c r="J3530" s="45" t="str">
        <f t="shared" si="55"/>
        <v>ht</v>
      </c>
    </row>
    <row r="3531" spans="1:10" x14ac:dyDescent="0.25">
      <c r="A3531" s="43">
        <v>45033</v>
      </c>
      <c r="B3531" s="40" t="s">
        <v>12315</v>
      </c>
      <c r="C3531" s="40" t="s">
        <v>9443</v>
      </c>
      <c r="D3531" s="40" t="s">
        <v>14885</v>
      </c>
      <c r="E3531" s="38">
        <v>-111058</v>
      </c>
      <c r="F3531" s="42" t="s">
        <v>8998</v>
      </c>
      <c r="G3531" s="38">
        <v>-11106</v>
      </c>
      <c r="H3531" s="40" t="s">
        <v>9001</v>
      </c>
      <c r="I3531" s="40" t="s">
        <v>9002</v>
      </c>
      <c r="J3531" s="45" t="str">
        <f t="shared" si="55"/>
        <v>ht</v>
      </c>
    </row>
    <row r="3532" spans="1:10" x14ac:dyDescent="0.25">
      <c r="A3532" s="43">
        <v>45033</v>
      </c>
      <c r="B3532" s="40" t="s">
        <v>11430</v>
      </c>
      <c r="C3532" s="40" t="s">
        <v>8992</v>
      </c>
      <c r="D3532" s="40" t="s">
        <v>10264</v>
      </c>
      <c r="E3532" s="38">
        <v>266538</v>
      </c>
      <c r="F3532" s="42" t="s">
        <v>8998</v>
      </c>
      <c r="G3532" s="38">
        <v>26654</v>
      </c>
      <c r="H3532" s="40" t="s">
        <v>9001</v>
      </c>
      <c r="I3532" s="40" t="s">
        <v>9002</v>
      </c>
      <c r="J3532" s="45" t="str">
        <f t="shared" si="55"/>
        <v/>
      </c>
    </row>
    <row r="3533" spans="1:10" x14ac:dyDescent="0.25">
      <c r="A3533" s="43">
        <v>45033</v>
      </c>
      <c r="B3533" s="40" t="s">
        <v>14886</v>
      </c>
      <c r="C3533" s="40" t="s">
        <v>8992</v>
      </c>
      <c r="D3533" s="40" t="s">
        <v>10262</v>
      </c>
      <c r="E3533" s="38">
        <v>622160</v>
      </c>
      <c r="F3533" s="42" t="s">
        <v>8998</v>
      </c>
      <c r="G3533" s="38">
        <v>62216</v>
      </c>
      <c r="H3533" s="40" t="s">
        <v>9001</v>
      </c>
      <c r="I3533" s="40" t="s">
        <v>9002</v>
      </c>
      <c r="J3533" s="45" t="str">
        <f t="shared" si="55"/>
        <v/>
      </c>
    </row>
    <row r="3534" spans="1:10" x14ac:dyDescent="0.25">
      <c r="A3534" s="43">
        <v>45033</v>
      </c>
      <c r="B3534" s="40" t="s">
        <v>14887</v>
      </c>
      <c r="C3534" s="40" t="s">
        <v>8992</v>
      </c>
      <c r="D3534" s="40" t="s">
        <v>9558</v>
      </c>
      <c r="E3534" s="38">
        <v>2124590</v>
      </c>
      <c r="F3534" s="42" t="s">
        <v>8998</v>
      </c>
      <c r="G3534" s="38">
        <v>212459</v>
      </c>
      <c r="H3534" s="40" t="s">
        <v>9558</v>
      </c>
      <c r="I3534" s="40" t="s">
        <v>9559</v>
      </c>
      <c r="J3534" s="45" t="str">
        <f t="shared" si="55"/>
        <v/>
      </c>
    </row>
    <row r="3535" spans="1:10" x14ac:dyDescent="0.25">
      <c r="A3535" s="43">
        <v>45033</v>
      </c>
      <c r="B3535" s="40" t="s">
        <v>14888</v>
      </c>
      <c r="C3535" s="40" t="s">
        <v>8992</v>
      </c>
      <c r="D3535" s="40" t="s">
        <v>13386</v>
      </c>
      <c r="E3535" s="38">
        <v>1989925</v>
      </c>
      <c r="F3535" s="42" t="s">
        <v>8998</v>
      </c>
      <c r="G3535" s="38">
        <v>198993</v>
      </c>
      <c r="H3535" s="40" t="s">
        <v>9284</v>
      </c>
      <c r="I3535" s="40" t="s">
        <v>9285</v>
      </c>
      <c r="J3535" s="45" t="str">
        <f t="shared" si="55"/>
        <v/>
      </c>
    </row>
    <row r="3536" spans="1:10" x14ac:dyDescent="0.25">
      <c r="A3536" s="43">
        <v>45033</v>
      </c>
      <c r="B3536" s="40" t="s">
        <v>11431</v>
      </c>
      <c r="C3536" s="40" t="s">
        <v>8992</v>
      </c>
      <c r="D3536" s="40" t="s">
        <v>10072</v>
      </c>
      <c r="E3536" s="38">
        <v>664523</v>
      </c>
      <c r="F3536" s="42" t="s">
        <v>8998</v>
      </c>
      <c r="G3536" s="38">
        <v>66452</v>
      </c>
      <c r="H3536" s="40" t="s">
        <v>9001</v>
      </c>
      <c r="I3536" s="40" t="s">
        <v>9002</v>
      </c>
      <c r="J3536" s="45" t="str">
        <f t="shared" si="55"/>
        <v/>
      </c>
    </row>
    <row r="3537" spans="1:10" x14ac:dyDescent="0.25">
      <c r="A3537" s="43">
        <v>45033</v>
      </c>
      <c r="B3537" s="40" t="s">
        <v>14889</v>
      </c>
      <c r="C3537" s="40" t="s">
        <v>8992</v>
      </c>
      <c r="D3537" s="40" t="s">
        <v>10305</v>
      </c>
      <c r="E3537" s="38">
        <v>1358526</v>
      </c>
      <c r="F3537" s="42" t="s">
        <v>8998</v>
      </c>
      <c r="G3537" s="38">
        <v>135853</v>
      </c>
      <c r="H3537" s="40" t="s">
        <v>9001</v>
      </c>
      <c r="I3537" s="40" t="s">
        <v>9002</v>
      </c>
      <c r="J3537" s="45" t="str">
        <f t="shared" si="55"/>
        <v/>
      </c>
    </row>
    <row r="3538" spans="1:10" x14ac:dyDescent="0.25">
      <c r="A3538" s="43">
        <v>45033</v>
      </c>
      <c r="B3538" s="40" t="s">
        <v>14890</v>
      </c>
      <c r="C3538" s="40" t="s">
        <v>8992</v>
      </c>
      <c r="D3538" s="40" t="s">
        <v>10081</v>
      </c>
      <c r="E3538" s="38">
        <v>438900</v>
      </c>
      <c r="F3538" s="42" t="s">
        <v>8998</v>
      </c>
      <c r="G3538" s="38">
        <v>43890</v>
      </c>
      <c r="H3538" s="40" t="s">
        <v>9001</v>
      </c>
      <c r="I3538" s="40" t="s">
        <v>9002</v>
      </c>
      <c r="J3538" s="45" t="str">
        <f t="shared" si="55"/>
        <v/>
      </c>
    </row>
    <row r="3539" spans="1:10" x14ac:dyDescent="0.25">
      <c r="A3539" s="43">
        <v>45033</v>
      </c>
      <c r="B3539" s="40" t="s">
        <v>14891</v>
      </c>
      <c r="C3539" s="40" t="s">
        <v>8992</v>
      </c>
      <c r="D3539" s="40" t="s">
        <v>9402</v>
      </c>
      <c r="E3539" s="38">
        <v>1541380</v>
      </c>
      <c r="F3539" s="42" t="s">
        <v>8998</v>
      </c>
      <c r="G3539" s="38">
        <v>154138</v>
      </c>
      <c r="H3539" s="40" t="s">
        <v>9402</v>
      </c>
      <c r="I3539" s="40" t="s">
        <v>9403</v>
      </c>
      <c r="J3539" s="45" t="str">
        <f t="shared" si="55"/>
        <v/>
      </c>
    </row>
    <row r="3540" spans="1:10" x14ac:dyDescent="0.25">
      <c r="A3540" s="43">
        <v>45033</v>
      </c>
      <c r="B3540" s="40" t="s">
        <v>11432</v>
      </c>
      <c r="C3540" s="40" t="s">
        <v>8992</v>
      </c>
      <c r="D3540" s="40" t="s">
        <v>13107</v>
      </c>
      <c r="E3540" s="38">
        <v>440586</v>
      </c>
      <c r="F3540" s="42" t="s">
        <v>8998</v>
      </c>
      <c r="G3540" s="38">
        <v>44059</v>
      </c>
      <c r="H3540" s="40" t="s">
        <v>9001</v>
      </c>
      <c r="I3540" s="40" t="s">
        <v>9002</v>
      </c>
      <c r="J3540" s="45" t="str">
        <f t="shared" si="55"/>
        <v/>
      </c>
    </row>
    <row r="3541" spans="1:10" x14ac:dyDescent="0.25">
      <c r="A3541" s="43">
        <v>45033</v>
      </c>
      <c r="B3541" s="40" t="s">
        <v>14892</v>
      </c>
      <c r="C3541" s="40" t="s">
        <v>8992</v>
      </c>
      <c r="D3541" s="40" t="s">
        <v>9769</v>
      </c>
      <c r="E3541" s="38">
        <v>501820</v>
      </c>
      <c r="F3541" s="42" t="s">
        <v>8998</v>
      </c>
      <c r="G3541" s="38">
        <v>50182</v>
      </c>
      <c r="H3541" s="40" t="s">
        <v>9001</v>
      </c>
      <c r="I3541" s="40" t="s">
        <v>9002</v>
      </c>
      <c r="J3541" s="45" t="str">
        <f t="shared" si="55"/>
        <v/>
      </c>
    </row>
    <row r="3542" spans="1:10" x14ac:dyDescent="0.25">
      <c r="A3542" s="43">
        <v>45033</v>
      </c>
      <c r="B3542" s="40" t="s">
        <v>11433</v>
      </c>
      <c r="C3542" s="40" t="s">
        <v>8992</v>
      </c>
      <c r="D3542" s="40" t="s">
        <v>9498</v>
      </c>
      <c r="E3542" s="38">
        <v>1764000</v>
      </c>
      <c r="F3542" s="42" t="s">
        <v>8998</v>
      </c>
      <c r="G3542" s="38">
        <v>176400</v>
      </c>
      <c r="H3542" s="40" t="s">
        <v>9498</v>
      </c>
      <c r="I3542" s="40" t="s">
        <v>9499</v>
      </c>
      <c r="J3542" s="45" t="str">
        <f t="shared" si="55"/>
        <v/>
      </c>
    </row>
    <row r="3543" spans="1:10" x14ac:dyDescent="0.25">
      <c r="A3543" s="43">
        <v>45033</v>
      </c>
      <c r="B3543" s="40" t="s">
        <v>14893</v>
      </c>
      <c r="C3543" s="40" t="s">
        <v>8992</v>
      </c>
      <c r="D3543" s="40" t="s">
        <v>9498</v>
      </c>
      <c r="E3543" s="38">
        <v>1622770</v>
      </c>
      <c r="F3543" s="42" t="s">
        <v>8998</v>
      </c>
      <c r="G3543" s="38">
        <v>162277</v>
      </c>
      <c r="H3543" s="40" t="s">
        <v>9498</v>
      </c>
      <c r="I3543" s="40" t="s">
        <v>9499</v>
      </c>
      <c r="J3543" s="45" t="str">
        <f t="shared" si="55"/>
        <v/>
      </c>
    </row>
    <row r="3544" spans="1:10" x14ac:dyDescent="0.25">
      <c r="A3544" s="43">
        <v>45033</v>
      </c>
      <c r="B3544" s="40" t="s">
        <v>14894</v>
      </c>
      <c r="C3544" s="40" t="s">
        <v>8992</v>
      </c>
      <c r="D3544" s="40" t="s">
        <v>9376</v>
      </c>
      <c r="E3544" s="38">
        <v>519120</v>
      </c>
      <c r="F3544" s="42" t="s">
        <v>8998</v>
      </c>
      <c r="G3544" s="38">
        <v>51912</v>
      </c>
      <c r="H3544" s="40" t="s">
        <v>9001</v>
      </c>
      <c r="I3544" s="40" t="s">
        <v>9002</v>
      </c>
      <c r="J3544" s="45" t="str">
        <f t="shared" si="55"/>
        <v/>
      </c>
    </row>
    <row r="3545" spans="1:10" x14ac:dyDescent="0.25">
      <c r="A3545" s="43">
        <v>45033</v>
      </c>
      <c r="B3545" s="40" t="s">
        <v>14895</v>
      </c>
      <c r="C3545" s="40" t="s">
        <v>8992</v>
      </c>
      <c r="D3545" s="40" t="s">
        <v>9376</v>
      </c>
      <c r="E3545" s="38">
        <v>1648278</v>
      </c>
      <c r="F3545" s="42" t="s">
        <v>8998</v>
      </c>
      <c r="G3545" s="38">
        <v>164828</v>
      </c>
      <c r="H3545" s="40" t="s">
        <v>9001</v>
      </c>
      <c r="I3545" s="40" t="s">
        <v>9002</v>
      </c>
      <c r="J3545" s="45" t="str">
        <f t="shared" si="55"/>
        <v/>
      </c>
    </row>
    <row r="3546" spans="1:10" x14ac:dyDescent="0.25">
      <c r="A3546" s="43">
        <v>45033</v>
      </c>
      <c r="B3546" s="40" t="s">
        <v>14896</v>
      </c>
      <c r="C3546" s="40" t="s">
        <v>8992</v>
      </c>
      <c r="D3546" s="40" t="s">
        <v>10232</v>
      </c>
      <c r="E3546" s="38">
        <v>518112</v>
      </c>
      <c r="F3546" s="42" t="s">
        <v>8998</v>
      </c>
      <c r="G3546" s="38">
        <v>51811</v>
      </c>
      <c r="H3546" s="40" t="s">
        <v>9001</v>
      </c>
      <c r="I3546" s="40" t="s">
        <v>9002</v>
      </c>
      <c r="J3546" s="45" t="str">
        <f t="shared" si="55"/>
        <v/>
      </c>
    </row>
    <row r="3547" spans="1:10" x14ac:dyDescent="0.25">
      <c r="A3547" s="43">
        <v>45033</v>
      </c>
      <c r="B3547" s="40" t="s">
        <v>14897</v>
      </c>
      <c r="C3547" s="40" t="s">
        <v>8992</v>
      </c>
      <c r="D3547" s="40" t="s">
        <v>9398</v>
      </c>
      <c r="E3547" s="38">
        <v>734310</v>
      </c>
      <c r="F3547" s="42" t="s">
        <v>8998</v>
      </c>
      <c r="G3547" s="38">
        <v>73431</v>
      </c>
      <c r="H3547" s="40" t="s">
        <v>9398</v>
      </c>
      <c r="I3547" s="40" t="s">
        <v>9399</v>
      </c>
      <c r="J3547" s="45" t="str">
        <f t="shared" si="55"/>
        <v/>
      </c>
    </row>
    <row r="3548" spans="1:10" x14ac:dyDescent="0.25">
      <c r="A3548" s="43">
        <v>45033</v>
      </c>
      <c r="B3548" s="40" t="s">
        <v>14898</v>
      </c>
      <c r="C3548" s="40" t="s">
        <v>8992</v>
      </c>
      <c r="D3548" s="40" t="s">
        <v>9398</v>
      </c>
      <c r="E3548" s="38">
        <v>882000</v>
      </c>
      <c r="F3548" s="42" t="s">
        <v>8998</v>
      </c>
      <c r="G3548" s="38">
        <v>88200</v>
      </c>
      <c r="H3548" s="40" t="s">
        <v>9398</v>
      </c>
      <c r="I3548" s="40" t="s">
        <v>9399</v>
      </c>
      <c r="J3548" s="45" t="str">
        <f t="shared" si="55"/>
        <v/>
      </c>
    </row>
    <row r="3549" spans="1:10" x14ac:dyDescent="0.25">
      <c r="A3549" s="43">
        <v>45033</v>
      </c>
      <c r="B3549" s="40" t="s">
        <v>14899</v>
      </c>
      <c r="C3549" s="40" t="s">
        <v>8992</v>
      </c>
      <c r="D3549" s="40" t="s">
        <v>13299</v>
      </c>
      <c r="E3549" s="38">
        <v>1510620</v>
      </c>
      <c r="F3549" s="42" t="s">
        <v>8998</v>
      </c>
      <c r="G3549" s="38">
        <v>151062</v>
      </c>
      <c r="H3549" s="40" t="s">
        <v>9183</v>
      </c>
      <c r="I3549" s="40" t="s">
        <v>9184</v>
      </c>
      <c r="J3549" s="45" t="str">
        <f t="shared" si="55"/>
        <v/>
      </c>
    </row>
    <row r="3550" spans="1:10" x14ac:dyDescent="0.25">
      <c r="A3550" s="43">
        <v>45033</v>
      </c>
      <c r="B3550" s="40" t="s">
        <v>11434</v>
      </c>
      <c r="C3550" s="40" t="s">
        <v>8992</v>
      </c>
      <c r="D3550" s="40" t="s">
        <v>10207</v>
      </c>
      <c r="E3550" s="38">
        <v>1038240</v>
      </c>
      <c r="F3550" s="42" t="s">
        <v>8998</v>
      </c>
      <c r="G3550" s="38">
        <v>103824</v>
      </c>
      <c r="H3550" s="40" t="s">
        <v>10207</v>
      </c>
      <c r="I3550" s="40" t="s">
        <v>10208</v>
      </c>
      <c r="J3550" s="45" t="str">
        <f t="shared" si="55"/>
        <v/>
      </c>
    </row>
    <row r="3551" spans="1:10" x14ac:dyDescent="0.25">
      <c r="A3551" s="43">
        <v>45033</v>
      </c>
      <c r="B3551" s="40" t="s">
        <v>14900</v>
      </c>
      <c r="C3551" s="40" t="s">
        <v>8992</v>
      </c>
      <c r="D3551" s="40" t="s">
        <v>12134</v>
      </c>
      <c r="E3551" s="38">
        <v>1269630</v>
      </c>
      <c r="F3551" s="42" t="s">
        <v>8998</v>
      </c>
      <c r="G3551" s="38">
        <v>126963</v>
      </c>
      <c r="H3551" s="40" t="s">
        <v>9284</v>
      </c>
      <c r="I3551" s="40" t="s">
        <v>9285</v>
      </c>
      <c r="J3551" s="45" t="str">
        <f t="shared" si="55"/>
        <v/>
      </c>
    </row>
    <row r="3552" spans="1:10" x14ac:dyDescent="0.25">
      <c r="A3552" s="43">
        <v>45033</v>
      </c>
      <c r="B3552" s="40" t="s">
        <v>14901</v>
      </c>
      <c r="C3552" s="40" t="s">
        <v>8992</v>
      </c>
      <c r="D3552" s="40" t="s">
        <v>9652</v>
      </c>
      <c r="E3552" s="38">
        <v>3154074</v>
      </c>
      <c r="F3552" s="42" t="s">
        <v>8998</v>
      </c>
      <c r="G3552" s="38">
        <v>315407</v>
      </c>
      <c r="H3552" s="40" t="s">
        <v>9284</v>
      </c>
      <c r="I3552" s="40" t="s">
        <v>9285</v>
      </c>
      <c r="J3552" s="45" t="str">
        <f t="shared" si="55"/>
        <v/>
      </c>
    </row>
    <row r="3553" spans="1:10" x14ac:dyDescent="0.25">
      <c r="A3553" s="43">
        <v>45033</v>
      </c>
      <c r="B3553" s="40" t="s">
        <v>11435</v>
      </c>
      <c r="C3553" s="40" t="s">
        <v>8992</v>
      </c>
      <c r="D3553" s="40" t="s">
        <v>14902</v>
      </c>
      <c r="E3553" s="38">
        <v>2519420</v>
      </c>
      <c r="F3553" s="42" t="s">
        <v>8998</v>
      </c>
      <c r="G3553" s="38">
        <v>251942</v>
      </c>
      <c r="H3553" s="40" t="s">
        <v>9078</v>
      </c>
      <c r="I3553" s="40" t="s">
        <v>9079</v>
      </c>
      <c r="J3553" s="45" t="str">
        <f t="shared" si="55"/>
        <v/>
      </c>
    </row>
    <row r="3554" spans="1:10" x14ac:dyDescent="0.25">
      <c r="A3554" s="43">
        <v>45033</v>
      </c>
      <c r="B3554" s="40" t="s">
        <v>11436</v>
      </c>
      <c r="C3554" s="40" t="s">
        <v>8992</v>
      </c>
      <c r="D3554" s="40" t="s">
        <v>9820</v>
      </c>
      <c r="E3554" s="38">
        <v>888460</v>
      </c>
      <c r="F3554" s="42" t="s">
        <v>8998</v>
      </c>
      <c r="G3554" s="38">
        <v>88846</v>
      </c>
      <c r="H3554" s="40" t="s">
        <v>9820</v>
      </c>
      <c r="I3554" s="40" t="s">
        <v>9821</v>
      </c>
      <c r="J3554" s="45" t="str">
        <f t="shared" si="55"/>
        <v/>
      </c>
    </row>
    <row r="3555" spans="1:10" x14ac:dyDescent="0.25">
      <c r="A3555" s="43">
        <v>45033</v>
      </c>
      <c r="B3555" s="40" t="s">
        <v>14903</v>
      </c>
      <c r="C3555" s="40" t="s">
        <v>8992</v>
      </c>
      <c r="D3555" s="40" t="s">
        <v>9439</v>
      </c>
      <c r="E3555" s="38">
        <v>1622770</v>
      </c>
      <c r="F3555" s="42" t="s">
        <v>8998</v>
      </c>
      <c r="G3555" s="38">
        <v>162277</v>
      </c>
      <c r="H3555" s="40" t="s">
        <v>9439</v>
      </c>
      <c r="I3555" s="40" t="s">
        <v>9440</v>
      </c>
      <c r="J3555" s="45" t="str">
        <f t="shared" si="55"/>
        <v/>
      </c>
    </row>
    <row r="3556" spans="1:10" x14ac:dyDescent="0.25">
      <c r="A3556" s="43">
        <v>45033</v>
      </c>
      <c r="B3556" s="40" t="s">
        <v>13610</v>
      </c>
      <c r="C3556" s="40" t="s">
        <v>8992</v>
      </c>
      <c r="D3556" s="40" t="s">
        <v>10394</v>
      </c>
      <c r="E3556" s="38">
        <v>1989925</v>
      </c>
      <c r="F3556" s="42" t="s">
        <v>8998</v>
      </c>
      <c r="G3556" s="38">
        <v>198993</v>
      </c>
      <c r="H3556" s="40" t="s">
        <v>10394</v>
      </c>
      <c r="I3556" s="40" t="s">
        <v>10395</v>
      </c>
      <c r="J3556" s="45" t="str">
        <f t="shared" si="55"/>
        <v/>
      </c>
    </row>
    <row r="3557" spans="1:10" x14ac:dyDescent="0.25">
      <c r="A3557" s="43">
        <v>45033</v>
      </c>
      <c r="B3557" s="40" t="s">
        <v>14904</v>
      </c>
      <c r="C3557" s="40" t="s">
        <v>8992</v>
      </c>
      <c r="D3557" s="40" t="s">
        <v>9024</v>
      </c>
      <c r="E3557" s="38">
        <v>811385</v>
      </c>
      <c r="F3557" s="42" t="s">
        <v>8998</v>
      </c>
      <c r="G3557" s="38">
        <v>81139</v>
      </c>
      <c r="H3557" s="40" t="s">
        <v>9024</v>
      </c>
      <c r="I3557" s="40" t="s">
        <v>9025</v>
      </c>
      <c r="J3557" s="45" t="str">
        <f t="shared" si="55"/>
        <v/>
      </c>
    </row>
    <row r="3558" spans="1:10" x14ac:dyDescent="0.25">
      <c r="A3558" s="43">
        <v>45033</v>
      </c>
      <c r="B3558" s="40" t="s">
        <v>14905</v>
      </c>
      <c r="C3558" s="40" t="s">
        <v>8992</v>
      </c>
      <c r="D3558" s="40" t="s">
        <v>9040</v>
      </c>
      <c r="E3558" s="38">
        <v>888460</v>
      </c>
      <c r="F3558" s="42" t="s">
        <v>8998</v>
      </c>
      <c r="G3558" s="38">
        <v>88846</v>
      </c>
      <c r="H3558" s="40" t="s">
        <v>9040</v>
      </c>
      <c r="I3558" s="40" t="s">
        <v>9041</v>
      </c>
      <c r="J3558" s="45" t="str">
        <f t="shared" si="55"/>
        <v/>
      </c>
    </row>
    <row r="3559" spans="1:10" x14ac:dyDescent="0.25">
      <c r="A3559" s="43">
        <v>45033</v>
      </c>
      <c r="B3559" s="40" t="s">
        <v>14906</v>
      </c>
      <c r="C3559" s="40" t="s">
        <v>8992</v>
      </c>
      <c r="D3559" s="40" t="s">
        <v>10844</v>
      </c>
      <c r="E3559" s="38">
        <v>1959964</v>
      </c>
      <c r="F3559" s="42" t="s">
        <v>8998</v>
      </c>
      <c r="G3559" s="38">
        <v>195996</v>
      </c>
      <c r="H3559" s="40" t="s">
        <v>10844</v>
      </c>
      <c r="I3559" s="40" t="s">
        <v>10845</v>
      </c>
      <c r="J3559" s="45" t="str">
        <f t="shared" si="55"/>
        <v/>
      </c>
    </row>
    <row r="3560" spans="1:10" x14ac:dyDescent="0.25">
      <c r="A3560" s="43">
        <v>45033</v>
      </c>
      <c r="B3560" s="40" t="s">
        <v>11437</v>
      </c>
      <c r="C3560" s="40" t="s">
        <v>8992</v>
      </c>
      <c r="D3560" s="40" t="s">
        <v>14907</v>
      </c>
      <c r="E3560" s="38">
        <v>783831</v>
      </c>
      <c r="F3560" s="42" t="s">
        <v>8998</v>
      </c>
      <c r="G3560" s="38">
        <v>78383</v>
      </c>
      <c r="H3560" s="40" t="s">
        <v>9034</v>
      </c>
      <c r="I3560" s="40" t="s">
        <v>9035</v>
      </c>
      <c r="J3560" s="45" t="str">
        <f t="shared" si="55"/>
        <v/>
      </c>
    </row>
    <row r="3561" spans="1:10" x14ac:dyDescent="0.25">
      <c r="A3561" s="43">
        <v>45033</v>
      </c>
      <c r="B3561" s="40" t="s">
        <v>14908</v>
      </c>
      <c r="C3561" s="40" t="s">
        <v>8992</v>
      </c>
      <c r="D3561" s="40" t="s">
        <v>14480</v>
      </c>
      <c r="E3561" s="38">
        <v>618065</v>
      </c>
      <c r="F3561" s="42" t="s">
        <v>8998</v>
      </c>
      <c r="G3561" s="38">
        <v>61807</v>
      </c>
      <c r="H3561" s="40" t="s">
        <v>9034</v>
      </c>
      <c r="I3561" s="40" t="s">
        <v>9035</v>
      </c>
      <c r="J3561" s="45" t="str">
        <f t="shared" si="55"/>
        <v/>
      </c>
    </row>
    <row r="3562" spans="1:10" x14ac:dyDescent="0.25">
      <c r="A3562" s="43">
        <v>45033</v>
      </c>
      <c r="B3562" s="40" t="s">
        <v>14909</v>
      </c>
      <c r="C3562" s="40" t="s">
        <v>8992</v>
      </c>
      <c r="D3562" s="40" t="s">
        <v>9814</v>
      </c>
      <c r="E3562" s="38">
        <v>888460</v>
      </c>
      <c r="F3562" s="42" t="s">
        <v>8998</v>
      </c>
      <c r="G3562" s="38">
        <v>88846</v>
      </c>
      <c r="H3562" s="40" t="s">
        <v>9814</v>
      </c>
      <c r="I3562" s="40" t="s">
        <v>9815</v>
      </c>
      <c r="J3562" s="45" t="str">
        <f t="shared" si="55"/>
        <v/>
      </c>
    </row>
    <row r="3563" spans="1:10" x14ac:dyDescent="0.25">
      <c r="A3563" s="43">
        <v>45033</v>
      </c>
      <c r="B3563" s="40" t="s">
        <v>14910</v>
      </c>
      <c r="C3563" s="40" t="s">
        <v>8992</v>
      </c>
      <c r="D3563" s="40" t="s">
        <v>11955</v>
      </c>
      <c r="E3563" s="38">
        <v>424200</v>
      </c>
      <c r="F3563" s="42" t="s">
        <v>8998</v>
      </c>
      <c r="G3563" s="38">
        <v>42420</v>
      </c>
      <c r="H3563" s="40" t="s">
        <v>11955</v>
      </c>
      <c r="I3563" s="40" t="s">
        <v>11956</v>
      </c>
      <c r="J3563" s="45" t="str">
        <f t="shared" si="55"/>
        <v/>
      </c>
    </row>
    <row r="3564" spans="1:10" x14ac:dyDescent="0.25">
      <c r="A3564" s="43">
        <v>45033</v>
      </c>
      <c r="B3564" s="40" t="s">
        <v>13611</v>
      </c>
      <c r="C3564" s="40" t="s">
        <v>8992</v>
      </c>
      <c r="D3564" s="40" t="s">
        <v>9044</v>
      </c>
      <c r="E3564" s="38">
        <v>424200</v>
      </c>
      <c r="F3564" s="42" t="s">
        <v>8998</v>
      </c>
      <c r="G3564" s="38">
        <v>42420</v>
      </c>
      <c r="H3564" s="40" t="s">
        <v>9044</v>
      </c>
      <c r="I3564" s="40" t="s">
        <v>9045</v>
      </c>
      <c r="J3564" s="45" t="str">
        <f t="shared" si="55"/>
        <v/>
      </c>
    </row>
    <row r="3565" spans="1:10" x14ac:dyDescent="0.25">
      <c r="A3565" s="43">
        <v>45033</v>
      </c>
      <c r="B3565" s="40" t="s">
        <v>14911</v>
      </c>
      <c r="C3565" s="40" t="s">
        <v>8992</v>
      </c>
      <c r="D3565" s="40" t="s">
        <v>9050</v>
      </c>
      <c r="E3565" s="38">
        <v>441000</v>
      </c>
      <c r="F3565" s="42" t="s">
        <v>8998</v>
      </c>
      <c r="G3565" s="38">
        <v>44100</v>
      </c>
      <c r="H3565" s="40" t="s">
        <v>9050</v>
      </c>
      <c r="I3565" s="40" t="s">
        <v>9051</v>
      </c>
      <c r="J3565" s="45" t="str">
        <f t="shared" si="55"/>
        <v/>
      </c>
    </row>
    <row r="3566" spans="1:10" x14ac:dyDescent="0.25">
      <c r="A3566" s="43">
        <v>45034</v>
      </c>
      <c r="B3566" s="40" t="s">
        <v>9684</v>
      </c>
      <c r="C3566" s="40" t="s">
        <v>14912</v>
      </c>
      <c r="D3566" s="40" t="s">
        <v>14913</v>
      </c>
      <c r="E3566" s="38">
        <v>-169248</v>
      </c>
      <c r="F3566" s="42" t="s">
        <v>8998</v>
      </c>
      <c r="G3566" s="38">
        <v>-16925</v>
      </c>
      <c r="H3566" s="40" t="s">
        <v>9595</v>
      </c>
      <c r="I3566" s="40" t="s">
        <v>9596</v>
      </c>
      <c r="J3566" s="45" t="str">
        <f t="shared" si="55"/>
        <v>ht</v>
      </c>
    </row>
    <row r="3567" spans="1:10" x14ac:dyDescent="0.25">
      <c r="A3567" s="43">
        <v>45034</v>
      </c>
      <c r="B3567" s="40" t="s">
        <v>9939</v>
      </c>
      <c r="C3567" s="40" t="s">
        <v>14914</v>
      </c>
      <c r="D3567" s="40" t="s">
        <v>14915</v>
      </c>
      <c r="E3567" s="38">
        <v>-124658</v>
      </c>
      <c r="F3567" s="42" t="s">
        <v>8998</v>
      </c>
      <c r="G3567" s="38">
        <v>-12466</v>
      </c>
      <c r="H3567" s="40" t="s">
        <v>10207</v>
      </c>
      <c r="I3567" s="40" t="s">
        <v>10208</v>
      </c>
      <c r="J3567" s="45" t="str">
        <f t="shared" si="55"/>
        <v>ht</v>
      </c>
    </row>
    <row r="3568" spans="1:10" x14ac:dyDescent="0.25">
      <c r="A3568" s="43">
        <v>45034</v>
      </c>
      <c r="B3568" s="40" t="s">
        <v>9941</v>
      </c>
      <c r="C3568" s="40" t="s">
        <v>14914</v>
      </c>
      <c r="D3568" s="40" t="s">
        <v>14915</v>
      </c>
      <c r="E3568" s="38">
        <v>-61050</v>
      </c>
      <c r="F3568" s="42" t="s">
        <v>9114</v>
      </c>
      <c r="G3568" s="38">
        <v>-4884</v>
      </c>
      <c r="H3568" s="40" t="s">
        <v>10207</v>
      </c>
      <c r="I3568" s="40" t="s">
        <v>10208</v>
      </c>
      <c r="J3568" s="45" t="str">
        <f t="shared" si="55"/>
        <v>ht</v>
      </c>
    </row>
    <row r="3569" spans="1:10" x14ac:dyDescent="0.25">
      <c r="A3569" s="43">
        <v>45034</v>
      </c>
      <c r="B3569" s="40" t="s">
        <v>9963</v>
      </c>
      <c r="C3569" s="40" t="s">
        <v>11180</v>
      </c>
      <c r="D3569" s="40" t="s">
        <v>14563</v>
      </c>
      <c r="E3569" s="38">
        <v>-453750</v>
      </c>
      <c r="F3569" s="42" t="s">
        <v>8998</v>
      </c>
      <c r="G3569" s="38">
        <v>-45375</v>
      </c>
      <c r="H3569" s="40" t="s">
        <v>9601</v>
      </c>
      <c r="I3569" s="40" t="s">
        <v>9602</v>
      </c>
      <c r="J3569" s="45" t="str">
        <f t="shared" si="55"/>
        <v>ht</v>
      </c>
    </row>
    <row r="3570" spans="1:10" x14ac:dyDescent="0.25">
      <c r="A3570" s="43">
        <v>45034</v>
      </c>
      <c r="B3570" s="40" t="s">
        <v>10632</v>
      </c>
      <c r="C3570" s="40" t="s">
        <v>9442</v>
      </c>
      <c r="D3570" s="40" t="s">
        <v>14916</v>
      </c>
      <c r="E3570" s="38">
        <v>-452608</v>
      </c>
      <c r="F3570" s="42" t="s">
        <v>8998</v>
      </c>
      <c r="G3570" s="38">
        <v>-45261</v>
      </c>
      <c r="H3570" s="40" t="s">
        <v>9406</v>
      </c>
      <c r="I3570" s="40" t="s">
        <v>9407</v>
      </c>
      <c r="J3570" s="45" t="str">
        <f t="shared" si="55"/>
        <v>ht</v>
      </c>
    </row>
    <row r="3571" spans="1:10" x14ac:dyDescent="0.25">
      <c r="A3571" s="43">
        <v>45034</v>
      </c>
      <c r="B3571" s="40" t="s">
        <v>13667</v>
      </c>
      <c r="C3571" s="40" t="s">
        <v>9443</v>
      </c>
      <c r="D3571" s="40" t="s">
        <v>14917</v>
      </c>
      <c r="E3571" s="38">
        <v>-700329</v>
      </c>
      <c r="F3571" s="42" t="s">
        <v>8998</v>
      </c>
      <c r="G3571" s="38">
        <v>-70033</v>
      </c>
      <c r="H3571" s="40" t="s">
        <v>9001</v>
      </c>
      <c r="I3571" s="40" t="s">
        <v>9002</v>
      </c>
      <c r="J3571" s="45" t="str">
        <f t="shared" si="55"/>
        <v>ht</v>
      </c>
    </row>
    <row r="3572" spans="1:10" x14ac:dyDescent="0.25">
      <c r="A3572" s="43">
        <v>45034</v>
      </c>
      <c r="B3572" s="40" t="s">
        <v>13668</v>
      </c>
      <c r="C3572" s="40" t="s">
        <v>9443</v>
      </c>
      <c r="D3572" s="40" t="s">
        <v>14918</v>
      </c>
      <c r="E3572" s="38">
        <v>-926951</v>
      </c>
      <c r="F3572" s="42" t="s">
        <v>8998</v>
      </c>
      <c r="G3572" s="38">
        <v>-92695</v>
      </c>
      <c r="H3572" s="40" t="s">
        <v>9001</v>
      </c>
      <c r="I3572" s="40" t="s">
        <v>9002</v>
      </c>
      <c r="J3572" s="45" t="str">
        <f t="shared" si="55"/>
        <v>ht</v>
      </c>
    </row>
    <row r="3573" spans="1:10" x14ac:dyDescent="0.25">
      <c r="A3573" s="43">
        <v>45034</v>
      </c>
      <c r="B3573" s="40" t="s">
        <v>13669</v>
      </c>
      <c r="C3573" s="40" t="s">
        <v>9443</v>
      </c>
      <c r="D3573" s="40" t="s">
        <v>14919</v>
      </c>
      <c r="E3573" s="38">
        <v>-807183</v>
      </c>
      <c r="F3573" s="42" t="s">
        <v>8998</v>
      </c>
      <c r="G3573" s="38">
        <v>-80718</v>
      </c>
      <c r="H3573" s="40" t="s">
        <v>9001</v>
      </c>
      <c r="I3573" s="40" t="s">
        <v>9002</v>
      </c>
      <c r="J3573" s="45" t="str">
        <f t="shared" si="55"/>
        <v>ht</v>
      </c>
    </row>
    <row r="3574" spans="1:10" x14ac:dyDescent="0.25">
      <c r="A3574" s="43">
        <v>45034</v>
      </c>
      <c r="B3574" s="40" t="s">
        <v>13670</v>
      </c>
      <c r="C3574" s="40" t="s">
        <v>9443</v>
      </c>
      <c r="D3574" s="40" t="s">
        <v>14920</v>
      </c>
      <c r="E3574" s="38">
        <v>-456787</v>
      </c>
      <c r="F3574" s="42" t="s">
        <v>8998</v>
      </c>
      <c r="G3574" s="38">
        <v>-45679</v>
      </c>
      <c r="H3574" s="40" t="s">
        <v>9001</v>
      </c>
      <c r="I3574" s="40" t="s">
        <v>9002</v>
      </c>
      <c r="J3574" s="45" t="str">
        <f t="shared" si="55"/>
        <v>ht</v>
      </c>
    </row>
    <row r="3575" spans="1:10" x14ac:dyDescent="0.25">
      <c r="A3575" s="43">
        <v>45034</v>
      </c>
      <c r="B3575" s="40" t="s">
        <v>13671</v>
      </c>
      <c r="C3575" s="40" t="s">
        <v>9443</v>
      </c>
      <c r="D3575" s="40" t="s">
        <v>14921</v>
      </c>
      <c r="E3575" s="38">
        <v>-392922</v>
      </c>
      <c r="F3575" s="42" t="s">
        <v>8998</v>
      </c>
      <c r="G3575" s="38">
        <v>-39292</v>
      </c>
      <c r="H3575" s="40" t="s">
        <v>9001</v>
      </c>
      <c r="I3575" s="40" t="s">
        <v>9002</v>
      </c>
      <c r="J3575" s="45" t="str">
        <f t="shared" si="55"/>
        <v>ht</v>
      </c>
    </row>
    <row r="3576" spans="1:10" x14ac:dyDescent="0.25">
      <c r="A3576" s="43">
        <v>45034</v>
      </c>
      <c r="B3576" s="40" t="s">
        <v>13672</v>
      </c>
      <c r="C3576" s="40" t="s">
        <v>9443</v>
      </c>
      <c r="D3576" s="40" t="s">
        <v>14922</v>
      </c>
      <c r="E3576" s="38">
        <v>-523842</v>
      </c>
      <c r="F3576" s="42" t="s">
        <v>8998</v>
      </c>
      <c r="G3576" s="38">
        <v>-52384</v>
      </c>
      <c r="H3576" s="40" t="s">
        <v>9001</v>
      </c>
      <c r="I3576" s="40" t="s">
        <v>9002</v>
      </c>
      <c r="J3576" s="45" t="str">
        <f t="shared" si="55"/>
        <v>ht</v>
      </c>
    </row>
    <row r="3577" spans="1:10" x14ac:dyDescent="0.25">
      <c r="A3577" s="43">
        <v>45034</v>
      </c>
      <c r="B3577" s="40" t="s">
        <v>14923</v>
      </c>
      <c r="C3577" s="40" t="s">
        <v>8992</v>
      </c>
      <c r="D3577" s="40" t="s">
        <v>14924</v>
      </c>
      <c r="E3577" s="38">
        <v>724353</v>
      </c>
      <c r="F3577" s="42" t="s">
        <v>8998</v>
      </c>
      <c r="G3577" s="38">
        <v>72435</v>
      </c>
      <c r="H3577" s="40" t="s">
        <v>9406</v>
      </c>
      <c r="I3577" s="40" t="s">
        <v>9407</v>
      </c>
      <c r="J3577" s="45" t="str">
        <f t="shared" si="55"/>
        <v/>
      </c>
    </row>
    <row r="3578" spans="1:10" x14ac:dyDescent="0.25">
      <c r="A3578" s="43">
        <v>45034</v>
      </c>
      <c r="B3578" s="40" t="s">
        <v>14925</v>
      </c>
      <c r="C3578" s="40" t="s">
        <v>8992</v>
      </c>
      <c r="D3578" s="40" t="s">
        <v>9242</v>
      </c>
      <c r="E3578" s="38">
        <v>1482600</v>
      </c>
      <c r="F3578" s="42" t="s">
        <v>8998</v>
      </c>
      <c r="G3578" s="38">
        <v>148260</v>
      </c>
      <c r="H3578" s="40" t="s">
        <v>9242</v>
      </c>
      <c r="I3578" s="40" t="s">
        <v>9243</v>
      </c>
      <c r="J3578" s="45" t="str">
        <f t="shared" si="55"/>
        <v/>
      </c>
    </row>
    <row r="3579" spans="1:10" x14ac:dyDescent="0.25">
      <c r="A3579" s="43">
        <v>45034</v>
      </c>
      <c r="B3579" s="40" t="s">
        <v>14926</v>
      </c>
      <c r="C3579" s="40" t="s">
        <v>8992</v>
      </c>
      <c r="D3579" s="40" t="s">
        <v>9091</v>
      </c>
      <c r="E3579" s="38">
        <v>3121730</v>
      </c>
      <c r="F3579" s="42" t="s">
        <v>8998</v>
      </c>
      <c r="G3579" s="38">
        <v>312173</v>
      </c>
      <c r="H3579" s="40" t="s">
        <v>9091</v>
      </c>
      <c r="I3579" s="40" t="s">
        <v>9092</v>
      </c>
      <c r="J3579" s="45" t="str">
        <f t="shared" si="55"/>
        <v/>
      </c>
    </row>
    <row r="3580" spans="1:10" x14ac:dyDescent="0.25">
      <c r="A3580" s="43">
        <v>45034</v>
      </c>
      <c r="B3580" s="40" t="s">
        <v>14927</v>
      </c>
      <c r="C3580" s="40" t="s">
        <v>8992</v>
      </c>
      <c r="D3580" s="40" t="s">
        <v>9755</v>
      </c>
      <c r="E3580" s="38">
        <v>3315250</v>
      </c>
      <c r="F3580" s="42" t="s">
        <v>8998</v>
      </c>
      <c r="G3580" s="38">
        <v>331525</v>
      </c>
      <c r="H3580" s="40" t="s">
        <v>9755</v>
      </c>
      <c r="I3580" s="40" t="s">
        <v>9756</v>
      </c>
      <c r="J3580" s="45" t="str">
        <f t="shared" si="55"/>
        <v/>
      </c>
    </row>
    <row r="3581" spans="1:10" x14ac:dyDescent="0.25">
      <c r="A3581" s="43">
        <v>45034</v>
      </c>
      <c r="B3581" s="40" t="s">
        <v>14928</v>
      </c>
      <c r="C3581" s="40" t="s">
        <v>8992</v>
      </c>
      <c r="D3581" s="40" t="s">
        <v>9747</v>
      </c>
      <c r="E3581" s="38">
        <v>2373460</v>
      </c>
      <c r="F3581" s="42" t="s">
        <v>8998</v>
      </c>
      <c r="G3581" s="38">
        <v>237346</v>
      </c>
      <c r="H3581" s="40" t="s">
        <v>9747</v>
      </c>
      <c r="I3581" s="40" t="s">
        <v>9748</v>
      </c>
      <c r="J3581" s="45" t="str">
        <f t="shared" si="55"/>
        <v/>
      </c>
    </row>
    <row r="3582" spans="1:10" x14ac:dyDescent="0.25">
      <c r="A3582" s="43">
        <v>45034</v>
      </c>
      <c r="B3582" s="40" t="s">
        <v>14929</v>
      </c>
      <c r="C3582" s="40" t="s">
        <v>8992</v>
      </c>
      <c r="D3582" s="40" t="s">
        <v>10646</v>
      </c>
      <c r="E3582" s="38">
        <v>471416</v>
      </c>
      <c r="F3582" s="42" t="s">
        <v>8998</v>
      </c>
      <c r="G3582" s="38">
        <v>47142</v>
      </c>
      <c r="H3582" s="40" t="s">
        <v>9001</v>
      </c>
      <c r="I3582" s="40" t="s">
        <v>9002</v>
      </c>
      <c r="J3582" s="45" t="str">
        <f t="shared" si="55"/>
        <v/>
      </c>
    </row>
    <row r="3583" spans="1:10" x14ac:dyDescent="0.25">
      <c r="A3583" s="43">
        <v>45034</v>
      </c>
      <c r="B3583" s="40" t="s">
        <v>14930</v>
      </c>
      <c r="C3583" s="40" t="s">
        <v>8992</v>
      </c>
      <c r="D3583" s="40" t="s">
        <v>9533</v>
      </c>
      <c r="E3583" s="38">
        <v>2171400</v>
      </c>
      <c r="F3583" s="42" t="s">
        <v>8998</v>
      </c>
      <c r="G3583" s="38">
        <v>217140</v>
      </c>
      <c r="H3583" s="40" t="s">
        <v>9533</v>
      </c>
      <c r="I3583" s="40" t="s">
        <v>9534</v>
      </c>
      <c r="J3583" s="45" t="str">
        <f t="shared" si="55"/>
        <v/>
      </c>
    </row>
    <row r="3584" spans="1:10" x14ac:dyDescent="0.25">
      <c r="A3584" s="43">
        <v>45034</v>
      </c>
      <c r="B3584" s="40" t="s">
        <v>14931</v>
      </c>
      <c r="C3584" s="40" t="s">
        <v>8992</v>
      </c>
      <c r="D3584" s="40" t="s">
        <v>13825</v>
      </c>
      <c r="E3584" s="38">
        <v>1515669</v>
      </c>
      <c r="F3584" s="42" t="s">
        <v>8998</v>
      </c>
      <c r="G3584" s="38">
        <v>151567</v>
      </c>
      <c r="H3584" s="40" t="s">
        <v>9159</v>
      </c>
      <c r="I3584" s="40" t="s">
        <v>9160</v>
      </c>
      <c r="J3584" s="45" t="str">
        <f t="shared" si="55"/>
        <v/>
      </c>
    </row>
    <row r="3585" spans="1:10" x14ac:dyDescent="0.25">
      <c r="A3585" s="43">
        <v>45034</v>
      </c>
      <c r="B3585" s="40" t="s">
        <v>14932</v>
      </c>
      <c r="C3585" s="40" t="s">
        <v>8992</v>
      </c>
      <c r="D3585" s="40" t="s">
        <v>9179</v>
      </c>
      <c r="E3585" s="38">
        <v>4534760</v>
      </c>
      <c r="F3585" s="42" t="s">
        <v>8998</v>
      </c>
      <c r="G3585" s="38">
        <v>453476</v>
      </c>
      <c r="H3585" s="40" t="s">
        <v>9179</v>
      </c>
      <c r="I3585" s="40" t="s">
        <v>9180</v>
      </c>
      <c r="J3585" s="45" t="str">
        <f t="shared" si="55"/>
        <v/>
      </c>
    </row>
    <row r="3586" spans="1:10" x14ac:dyDescent="0.25">
      <c r="A3586" s="43">
        <v>45034</v>
      </c>
      <c r="B3586" s="40" t="s">
        <v>13612</v>
      </c>
      <c r="C3586" s="40" t="s">
        <v>8992</v>
      </c>
      <c r="D3586" s="40" t="s">
        <v>9672</v>
      </c>
      <c r="E3586" s="38">
        <v>1418462</v>
      </c>
      <c r="F3586" s="42" t="s">
        <v>8998</v>
      </c>
      <c r="G3586" s="38">
        <v>141846</v>
      </c>
      <c r="H3586" s="40" t="s">
        <v>9284</v>
      </c>
      <c r="I3586" s="40" t="s">
        <v>9285</v>
      </c>
      <c r="J3586" s="45" t="str">
        <f t="shared" si="55"/>
        <v/>
      </c>
    </row>
    <row r="3587" spans="1:10" x14ac:dyDescent="0.25">
      <c r="A3587" s="43">
        <v>45034</v>
      </c>
      <c r="B3587" s="40" t="s">
        <v>11438</v>
      </c>
      <c r="C3587" s="40" t="s">
        <v>8992</v>
      </c>
      <c r="D3587" s="40" t="s">
        <v>14933</v>
      </c>
      <c r="E3587" s="38">
        <v>2847370</v>
      </c>
      <c r="F3587" s="42" t="s">
        <v>8998</v>
      </c>
      <c r="G3587" s="38">
        <v>284737</v>
      </c>
      <c r="H3587" s="40" t="s">
        <v>9159</v>
      </c>
      <c r="I3587" s="40" t="s">
        <v>9160</v>
      </c>
      <c r="J3587" s="45" t="str">
        <f t="shared" si="55"/>
        <v/>
      </c>
    </row>
    <row r="3588" spans="1:10" x14ac:dyDescent="0.25">
      <c r="A3588" s="43">
        <v>45034</v>
      </c>
      <c r="B3588" s="40" t="s">
        <v>14934</v>
      </c>
      <c r="C3588" s="40" t="s">
        <v>8992</v>
      </c>
      <c r="D3588" s="40" t="s">
        <v>9224</v>
      </c>
      <c r="E3588" s="38">
        <v>266538</v>
      </c>
      <c r="F3588" s="42" t="s">
        <v>8998</v>
      </c>
      <c r="G3588" s="38">
        <v>26654</v>
      </c>
      <c r="H3588" s="40" t="s">
        <v>9001</v>
      </c>
      <c r="I3588" s="40" t="s">
        <v>9002</v>
      </c>
      <c r="J3588" s="45" t="str">
        <f t="shared" si="55"/>
        <v/>
      </c>
    </row>
    <row r="3589" spans="1:10" x14ac:dyDescent="0.25">
      <c r="A3589" s="43">
        <v>45034</v>
      </c>
      <c r="B3589" s="40" t="s">
        <v>14489</v>
      </c>
      <c r="C3589" s="40" t="s">
        <v>8992</v>
      </c>
      <c r="D3589" s="40" t="s">
        <v>9996</v>
      </c>
      <c r="E3589" s="38">
        <v>486831</v>
      </c>
      <c r="F3589" s="42" t="s">
        <v>8998</v>
      </c>
      <c r="G3589" s="38">
        <v>48683</v>
      </c>
      <c r="H3589" s="40" t="s">
        <v>9001</v>
      </c>
      <c r="I3589" s="40" t="s">
        <v>9002</v>
      </c>
      <c r="J3589" s="45" t="str">
        <f t="shared" ref="J3589:J3652" si="56">IF(E3589&lt;0,"ht","")</f>
        <v/>
      </c>
    </row>
    <row r="3590" spans="1:10" x14ac:dyDescent="0.25">
      <c r="A3590" s="43">
        <v>45034</v>
      </c>
      <c r="B3590" s="40" t="s">
        <v>14935</v>
      </c>
      <c r="C3590" s="40" t="s">
        <v>8992</v>
      </c>
      <c r="D3590" s="40" t="s">
        <v>9016</v>
      </c>
      <c r="E3590" s="38">
        <v>1089694</v>
      </c>
      <c r="F3590" s="42" t="s">
        <v>8998</v>
      </c>
      <c r="G3590" s="38">
        <v>108969</v>
      </c>
      <c r="H3590" s="40" t="s">
        <v>9001</v>
      </c>
      <c r="I3590" s="40" t="s">
        <v>9002</v>
      </c>
      <c r="J3590" s="45" t="str">
        <f t="shared" si="56"/>
        <v/>
      </c>
    </row>
    <row r="3591" spans="1:10" x14ac:dyDescent="0.25">
      <c r="A3591" s="43">
        <v>45034</v>
      </c>
      <c r="B3591" s="40" t="s">
        <v>11439</v>
      </c>
      <c r="C3591" s="40" t="s">
        <v>8992</v>
      </c>
      <c r="D3591" s="40" t="s">
        <v>9182</v>
      </c>
      <c r="E3591" s="38">
        <v>2103502</v>
      </c>
      <c r="F3591" s="42" t="s">
        <v>8998</v>
      </c>
      <c r="G3591" s="38">
        <v>210350</v>
      </c>
      <c r="H3591" s="40" t="s">
        <v>9183</v>
      </c>
      <c r="I3591" s="40" t="s">
        <v>9184</v>
      </c>
      <c r="J3591" s="45" t="str">
        <f t="shared" si="56"/>
        <v/>
      </c>
    </row>
    <row r="3592" spans="1:10" x14ac:dyDescent="0.25">
      <c r="A3592" s="43">
        <v>45034</v>
      </c>
      <c r="B3592" s="40" t="s">
        <v>14936</v>
      </c>
      <c r="C3592" s="40" t="s">
        <v>8992</v>
      </c>
      <c r="D3592" s="40" t="s">
        <v>9182</v>
      </c>
      <c r="E3592" s="38">
        <v>600600</v>
      </c>
      <c r="F3592" s="42" t="s">
        <v>8998</v>
      </c>
      <c r="G3592" s="38">
        <v>60060</v>
      </c>
      <c r="H3592" s="40" t="s">
        <v>9183</v>
      </c>
      <c r="I3592" s="40" t="s">
        <v>9184</v>
      </c>
      <c r="J3592" s="45" t="str">
        <f t="shared" si="56"/>
        <v/>
      </c>
    </row>
    <row r="3593" spans="1:10" x14ac:dyDescent="0.25">
      <c r="A3593" s="43">
        <v>45034</v>
      </c>
      <c r="B3593" s="40" t="s">
        <v>13613</v>
      </c>
      <c r="C3593" s="40" t="s">
        <v>8992</v>
      </c>
      <c r="D3593" s="40" t="s">
        <v>9190</v>
      </c>
      <c r="E3593" s="38">
        <v>888460</v>
      </c>
      <c r="F3593" s="42" t="s">
        <v>8998</v>
      </c>
      <c r="G3593" s="38">
        <v>88846</v>
      </c>
      <c r="H3593" s="40" t="s">
        <v>9001</v>
      </c>
      <c r="I3593" s="40" t="s">
        <v>9002</v>
      </c>
      <c r="J3593" s="45" t="str">
        <f t="shared" si="56"/>
        <v/>
      </c>
    </row>
    <row r="3594" spans="1:10" x14ac:dyDescent="0.25">
      <c r="A3594" s="43">
        <v>45034</v>
      </c>
      <c r="B3594" s="40" t="s">
        <v>14937</v>
      </c>
      <c r="C3594" s="40" t="s">
        <v>8992</v>
      </c>
      <c r="D3594" s="40" t="s">
        <v>9212</v>
      </c>
      <c r="E3594" s="38">
        <v>1630960</v>
      </c>
      <c r="F3594" s="42" t="s">
        <v>8998</v>
      </c>
      <c r="G3594" s="38">
        <v>163096</v>
      </c>
      <c r="H3594" s="40" t="s">
        <v>9212</v>
      </c>
      <c r="I3594" s="40" t="s">
        <v>9213</v>
      </c>
      <c r="J3594" s="45" t="str">
        <f t="shared" si="56"/>
        <v/>
      </c>
    </row>
    <row r="3595" spans="1:10" x14ac:dyDescent="0.25">
      <c r="A3595" s="43">
        <v>45034</v>
      </c>
      <c r="B3595" s="40" t="s">
        <v>14938</v>
      </c>
      <c r="C3595" s="40" t="s">
        <v>8992</v>
      </c>
      <c r="D3595" s="40" t="s">
        <v>9212</v>
      </c>
      <c r="E3595" s="38">
        <v>865200</v>
      </c>
      <c r="F3595" s="42" t="s">
        <v>8998</v>
      </c>
      <c r="G3595" s="38">
        <v>86520</v>
      </c>
      <c r="H3595" s="40" t="s">
        <v>9212</v>
      </c>
      <c r="I3595" s="40" t="s">
        <v>9213</v>
      </c>
      <c r="J3595" s="45" t="str">
        <f t="shared" si="56"/>
        <v/>
      </c>
    </row>
    <row r="3596" spans="1:10" x14ac:dyDescent="0.25">
      <c r="A3596" s="43">
        <v>45034</v>
      </c>
      <c r="B3596" s="40" t="s">
        <v>14939</v>
      </c>
      <c r="C3596" s="40" t="s">
        <v>8992</v>
      </c>
      <c r="D3596" s="40" t="s">
        <v>9372</v>
      </c>
      <c r="E3596" s="38">
        <v>444230</v>
      </c>
      <c r="F3596" s="42" t="s">
        <v>8998</v>
      </c>
      <c r="G3596" s="38">
        <v>44423</v>
      </c>
      <c r="H3596" s="40" t="s">
        <v>9001</v>
      </c>
      <c r="I3596" s="40" t="s">
        <v>9002</v>
      </c>
      <c r="J3596" s="45" t="str">
        <f t="shared" si="56"/>
        <v/>
      </c>
    </row>
    <row r="3597" spans="1:10" x14ac:dyDescent="0.25">
      <c r="A3597" s="43">
        <v>45034</v>
      </c>
      <c r="B3597" s="40" t="s">
        <v>13614</v>
      </c>
      <c r="C3597" s="40" t="s">
        <v>8992</v>
      </c>
      <c r="D3597" s="40" t="s">
        <v>9363</v>
      </c>
      <c r="E3597" s="38">
        <v>367155</v>
      </c>
      <c r="F3597" s="42" t="s">
        <v>8998</v>
      </c>
      <c r="G3597" s="38">
        <v>36716</v>
      </c>
      <c r="H3597" s="40" t="s">
        <v>9001</v>
      </c>
      <c r="I3597" s="40" t="s">
        <v>9002</v>
      </c>
      <c r="J3597" s="45" t="str">
        <f t="shared" si="56"/>
        <v/>
      </c>
    </row>
    <row r="3598" spans="1:10" x14ac:dyDescent="0.25">
      <c r="A3598" s="43">
        <v>45034</v>
      </c>
      <c r="B3598" s="40" t="s">
        <v>14940</v>
      </c>
      <c r="C3598" s="40" t="s">
        <v>8992</v>
      </c>
      <c r="D3598" s="40" t="s">
        <v>9253</v>
      </c>
      <c r="E3598" s="38">
        <v>811385</v>
      </c>
      <c r="F3598" s="42" t="s">
        <v>8998</v>
      </c>
      <c r="G3598" s="38">
        <v>81139</v>
      </c>
      <c r="H3598" s="40" t="s">
        <v>9001</v>
      </c>
      <c r="I3598" s="40" t="s">
        <v>9002</v>
      </c>
      <c r="J3598" s="45" t="str">
        <f t="shared" si="56"/>
        <v/>
      </c>
    </row>
    <row r="3599" spans="1:10" x14ac:dyDescent="0.25">
      <c r="A3599" s="43">
        <v>45034</v>
      </c>
      <c r="B3599" s="40" t="s">
        <v>13615</v>
      </c>
      <c r="C3599" s="40" t="s">
        <v>8992</v>
      </c>
      <c r="D3599" s="40" t="s">
        <v>10921</v>
      </c>
      <c r="E3599" s="38">
        <v>2383625</v>
      </c>
      <c r="F3599" s="42" t="s">
        <v>8998</v>
      </c>
      <c r="G3599" s="38">
        <v>238363</v>
      </c>
      <c r="H3599" s="40" t="s">
        <v>10921</v>
      </c>
      <c r="I3599" s="40" t="s">
        <v>10922</v>
      </c>
      <c r="J3599" s="45" t="str">
        <f t="shared" si="56"/>
        <v/>
      </c>
    </row>
    <row r="3600" spans="1:10" x14ac:dyDescent="0.25">
      <c r="A3600" s="43">
        <v>45034</v>
      </c>
      <c r="B3600" s="40" t="s">
        <v>11440</v>
      </c>
      <c r="C3600" s="40" t="s">
        <v>8992</v>
      </c>
      <c r="D3600" s="40" t="s">
        <v>9289</v>
      </c>
      <c r="E3600" s="38">
        <v>882000</v>
      </c>
      <c r="F3600" s="42" t="s">
        <v>8998</v>
      </c>
      <c r="G3600" s="38">
        <v>88200</v>
      </c>
      <c r="H3600" s="40" t="s">
        <v>9289</v>
      </c>
      <c r="I3600" s="40" t="s">
        <v>9290</v>
      </c>
      <c r="J3600" s="45" t="str">
        <f t="shared" si="56"/>
        <v/>
      </c>
    </row>
    <row r="3601" spans="1:10" x14ac:dyDescent="0.25">
      <c r="A3601" s="43">
        <v>45034</v>
      </c>
      <c r="B3601" s="40" t="s">
        <v>13616</v>
      </c>
      <c r="C3601" s="40" t="s">
        <v>8992</v>
      </c>
      <c r="D3601" s="40" t="s">
        <v>9331</v>
      </c>
      <c r="E3601" s="38">
        <v>1332690</v>
      </c>
      <c r="F3601" s="42" t="s">
        <v>8998</v>
      </c>
      <c r="G3601" s="38">
        <v>133269</v>
      </c>
      <c r="H3601" s="40" t="s">
        <v>9331</v>
      </c>
      <c r="I3601" s="40" t="s">
        <v>9332</v>
      </c>
      <c r="J3601" s="45" t="str">
        <f t="shared" si="56"/>
        <v/>
      </c>
    </row>
    <row r="3602" spans="1:10" x14ac:dyDescent="0.25">
      <c r="A3602" s="43">
        <v>45034</v>
      </c>
      <c r="B3602" s="40" t="s">
        <v>11441</v>
      </c>
      <c r="C3602" s="40" t="s">
        <v>8992</v>
      </c>
      <c r="D3602" s="40" t="s">
        <v>9347</v>
      </c>
      <c r="E3602" s="38">
        <v>1924970</v>
      </c>
      <c r="F3602" s="42" t="s">
        <v>8998</v>
      </c>
      <c r="G3602" s="38">
        <v>192497</v>
      </c>
      <c r="H3602" s="40" t="s">
        <v>9347</v>
      </c>
      <c r="I3602" s="40" t="s">
        <v>9348</v>
      </c>
      <c r="J3602" s="45" t="str">
        <f t="shared" si="56"/>
        <v/>
      </c>
    </row>
    <row r="3603" spans="1:10" x14ac:dyDescent="0.25">
      <c r="A3603" s="43">
        <v>45034</v>
      </c>
      <c r="B3603" s="40" t="s">
        <v>13617</v>
      </c>
      <c r="C3603" s="40" t="s">
        <v>8992</v>
      </c>
      <c r="D3603" s="40" t="s">
        <v>9327</v>
      </c>
      <c r="E3603" s="38">
        <v>2813430</v>
      </c>
      <c r="F3603" s="42" t="s">
        <v>8998</v>
      </c>
      <c r="G3603" s="38">
        <v>281343</v>
      </c>
      <c r="H3603" s="40" t="s">
        <v>9327</v>
      </c>
      <c r="I3603" s="40" t="s">
        <v>9328</v>
      </c>
      <c r="J3603" s="45" t="str">
        <f t="shared" si="56"/>
        <v/>
      </c>
    </row>
    <row r="3604" spans="1:10" x14ac:dyDescent="0.25">
      <c r="A3604" s="43">
        <v>45034</v>
      </c>
      <c r="B3604" s="40" t="s">
        <v>11442</v>
      </c>
      <c r="C3604" s="40" t="s">
        <v>8992</v>
      </c>
      <c r="D3604" s="40" t="s">
        <v>9343</v>
      </c>
      <c r="E3604" s="38">
        <v>2736355</v>
      </c>
      <c r="F3604" s="42" t="s">
        <v>8998</v>
      </c>
      <c r="G3604" s="38">
        <v>273636</v>
      </c>
      <c r="H3604" s="40" t="s">
        <v>9343</v>
      </c>
      <c r="I3604" s="40" t="s">
        <v>9344</v>
      </c>
      <c r="J3604" s="45" t="str">
        <f t="shared" si="56"/>
        <v/>
      </c>
    </row>
    <row r="3605" spans="1:10" x14ac:dyDescent="0.25">
      <c r="A3605" s="43">
        <v>45034</v>
      </c>
      <c r="B3605" s="40" t="s">
        <v>14941</v>
      </c>
      <c r="C3605" s="40" t="s">
        <v>8992</v>
      </c>
      <c r="D3605" s="40" t="s">
        <v>10546</v>
      </c>
      <c r="E3605" s="38">
        <v>2124590</v>
      </c>
      <c r="F3605" s="42" t="s">
        <v>8998</v>
      </c>
      <c r="G3605" s="38">
        <v>212459</v>
      </c>
      <c r="H3605" s="40" t="s">
        <v>10546</v>
      </c>
      <c r="I3605" s="40" t="s">
        <v>10547</v>
      </c>
      <c r="J3605" s="45" t="str">
        <f t="shared" si="56"/>
        <v/>
      </c>
    </row>
    <row r="3606" spans="1:10" x14ac:dyDescent="0.25">
      <c r="A3606" s="43">
        <v>45034</v>
      </c>
      <c r="B3606" s="40" t="s">
        <v>14942</v>
      </c>
      <c r="C3606" s="40" t="s">
        <v>8992</v>
      </c>
      <c r="D3606" s="40" t="s">
        <v>9315</v>
      </c>
      <c r="E3606" s="38">
        <v>2225207</v>
      </c>
      <c r="F3606" s="42" t="s">
        <v>8998</v>
      </c>
      <c r="G3606" s="38">
        <v>222521</v>
      </c>
      <c r="H3606" s="40" t="s">
        <v>9315</v>
      </c>
      <c r="I3606" s="40" t="s">
        <v>9316</v>
      </c>
      <c r="J3606" s="45" t="str">
        <f t="shared" si="56"/>
        <v/>
      </c>
    </row>
    <row r="3607" spans="1:10" x14ac:dyDescent="0.25">
      <c r="A3607" s="43">
        <v>45034</v>
      </c>
      <c r="B3607" s="40" t="s">
        <v>14943</v>
      </c>
      <c r="C3607" s="40" t="s">
        <v>8992</v>
      </c>
      <c r="D3607" s="40" t="s">
        <v>9311</v>
      </c>
      <c r="E3607" s="38">
        <v>888460</v>
      </c>
      <c r="F3607" s="42" t="s">
        <v>8998</v>
      </c>
      <c r="G3607" s="38">
        <v>88846</v>
      </c>
      <c r="H3607" s="40" t="s">
        <v>9311</v>
      </c>
      <c r="I3607" s="40" t="s">
        <v>9312</v>
      </c>
      <c r="J3607" s="45" t="str">
        <f t="shared" si="56"/>
        <v/>
      </c>
    </row>
    <row r="3608" spans="1:10" x14ac:dyDescent="0.25">
      <c r="A3608" s="43">
        <v>45034</v>
      </c>
      <c r="B3608" s="40" t="s">
        <v>14944</v>
      </c>
      <c r="C3608" s="40" t="s">
        <v>8992</v>
      </c>
      <c r="D3608" s="40" t="s">
        <v>9289</v>
      </c>
      <c r="E3608" s="38">
        <v>2173632</v>
      </c>
      <c r="F3608" s="42" t="s">
        <v>8998</v>
      </c>
      <c r="G3608" s="38">
        <v>217363</v>
      </c>
      <c r="H3608" s="40" t="s">
        <v>9289</v>
      </c>
      <c r="I3608" s="40" t="s">
        <v>9290</v>
      </c>
      <c r="J3608" s="45" t="str">
        <f t="shared" si="56"/>
        <v/>
      </c>
    </row>
    <row r="3609" spans="1:10" x14ac:dyDescent="0.25">
      <c r="A3609" s="43">
        <v>45034</v>
      </c>
      <c r="B3609" s="40" t="s">
        <v>13618</v>
      </c>
      <c r="C3609" s="40" t="s">
        <v>8992</v>
      </c>
      <c r="D3609" s="40" t="s">
        <v>9295</v>
      </c>
      <c r="E3609" s="38">
        <v>6418760</v>
      </c>
      <c r="F3609" s="42" t="s">
        <v>8998</v>
      </c>
      <c r="G3609" s="38">
        <v>641876</v>
      </c>
      <c r="H3609" s="40" t="s">
        <v>9295</v>
      </c>
      <c r="I3609" s="40" t="s">
        <v>9296</v>
      </c>
      <c r="J3609" s="45" t="str">
        <f t="shared" si="56"/>
        <v/>
      </c>
    </row>
    <row r="3610" spans="1:10" x14ac:dyDescent="0.25">
      <c r="A3610" s="43">
        <v>45034</v>
      </c>
      <c r="B3610" s="40" t="s">
        <v>14945</v>
      </c>
      <c r="C3610" s="40" t="s">
        <v>8992</v>
      </c>
      <c r="D3610" s="40" t="s">
        <v>9298</v>
      </c>
      <c r="E3610" s="38">
        <v>1329640</v>
      </c>
      <c r="F3610" s="42" t="s">
        <v>8998</v>
      </c>
      <c r="G3610" s="38">
        <v>132964</v>
      </c>
      <c r="H3610" s="40" t="s">
        <v>9295</v>
      </c>
      <c r="I3610" s="40" t="s">
        <v>9296</v>
      </c>
      <c r="J3610" s="45" t="str">
        <f t="shared" si="56"/>
        <v/>
      </c>
    </row>
    <row r="3611" spans="1:10" x14ac:dyDescent="0.25">
      <c r="A3611" s="43">
        <v>45034</v>
      </c>
      <c r="B3611" s="40" t="s">
        <v>14946</v>
      </c>
      <c r="C3611" s="40" t="s">
        <v>8992</v>
      </c>
      <c r="D3611" s="40" t="s">
        <v>9347</v>
      </c>
      <c r="E3611" s="38">
        <v>1696800</v>
      </c>
      <c r="F3611" s="42" t="s">
        <v>8998</v>
      </c>
      <c r="G3611" s="38">
        <v>169680</v>
      </c>
      <c r="H3611" s="40" t="s">
        <v>9347</v>
      </c>
      <c r="I3611" s="40" t="s">
        <v>9348</v>
      </c>
      <c r="J3611" s="45" t="str">
        <f t="shared" si="56"/>
        <v/>
      </c>
    </row>
    <row r="3612" spans="1:10" x14ac:dyDescent="0.25">
      <c r="A3612" s="43">
        <v>45035</v>
      </c>
      <c r="B3612" s="40" t="s">
        <v>9335</v>
      </c>
      <c r="C3612" s="40" t="s">
        <v>9730</v>
      </c>
      <c r="D3612" s="40" t="s">
        <v>8994</v>
      </c>
      <c r="E3612" s="38">
        <v>-650922</v>
      </c>
      <c r="F3612" s="42" t="s">
        <v>8998</v>
      </c>
      <c r="G3612" s="38">
        <v>-65092</v>
      </c>
      <c r="H3612" s="40" t="s">
        <v>9731</v>
      </c>
      <c r="I3612" s="40" t="s">
        <v>9322</v>
      </c>
      <c r="J3612" s="45" t="str">
        <f t="shared" si="56"/>
        <v>ht</v>
      </c>
    </row>
    <row r="3613" spans="1:10" x14ac:dyDescent="0.25">
      <c r="A3613" s="43">
        <v>45035</v>
      </c>
      <c r="B3613" s="40" t="s">
        <v>9954</v>
      </c>
      <c r="C3613" s="40" t="s">
        <v>12203</v>
      </c>
      <c r="D3613" s="40" t="s">
        <v>14947</v>
      </c>
      <c r="E3613" s="38">
        <v>-50182</v>
      </c>
      <c r="F3613" s="42" t="s">
        <v>8998</v>
      </c>
      <c r="G3613" s="38">
        <v>-5018</v>
      </c>
      <c r="H3613" s="40" t="s">
        <v>9814</v>
      </c>
      <c r="I3613" s="40" t="s">
        <v>9815</v>
      </c>
      <c r="J3613" s="45" t="str">
        <f t="shared" si="56"/>
        <v>ht</v>
      </c>
    </row>
    <row r="3614" spans="1:10" x14ac:dyDescent="0.25">
      <c r="A3614" s="43">
        <v>45035</v>
      </c>
      <c r="B3614" s="40" t="s">
        <v>9955</v>
      </c>
      <c r="C3614" s="40" t="s">
        <v>12203</v>
      </c>
      <c r="D3614" s="40" t="s">
        <v>14947</v>
      </c>
      <c r="E3614" s="38">
        <v>-84840</v>
      </c>
      <c r="F3614" s="42" t="s">
        <v>8998</v>
      </c>
      <c r="G3614" s="38">
        <v>-8484</v>
      </c>
      <c r="H3614" s="40" t="s">
        <v>9814</v>
      </c>
      <c r="I3614" s="40" t="s">
        <v>9815</v>
      </c>
      <c r="J3614" s="45" t="str">
        <f t="shared" si="56"/>
        <v>ht</v>
      </c>
    </row>
    <row r="3615" spans="1:10" x14ac:dyDescent="0.25">
      <c r="A3615" s="43">
        <v>45035</v>
      </c>
      <c r="B3615" s="40" t="s">
        <v>10124</v>
      </c>
      <c r="C3615" s="40" t="s">
        <v>11110</v>
      </c>
      <c r="D3615" s="40" t="s">
        <v>14948</v>
      </c>
      <c r="E3615" s="38">
        <v>-173382</v>
      </c>
      <c r="F3615" s="42" t="s">
        <v>8998</v>
      </c>
      <c r="G3615" s="38">
        <v>-17338</v>
      </c>
      <c r="H3615" s="40" t="s">
        <v>9766</v>
      </c>
      <c r="I3615" s="40" t="s">
        <v>9767</v>
      </c>
      <c r="J3615" s="45" t="str">
        <f t="shared" si="56"/>
        <v>ht</v>
      </c>
    </row>
    <row r="3616" spans="1:10" x14ac:dyDescent="0.25">
      <c r="A3616" s="43">
        <v>45035</v>
      </c>
      <c r="B3616" s="40" t="s">
        <v>11609</v>
      </c>
      <c r="C3616" s="40" t="s">
        <v>12999</v>
      </c>
      <c r="D3616" s="40" t="s">
        <v>14949</v>
      </c>
      <c r="E3616" s="38">
        <v>-663388</v>
      </c>
      <c r="F3616" s="42" t="s">
        <v>8998</v>
      </c>
      <c r="G3616" s="38">
        <v>-66333</v>
      </c>
      <c r="H3616" s="40" t="s">
        <v>9183</v>
      </c>
      <c r="I3616" s="40" t="s">
        <v>9184</v>
      </c>
      <c r="J3616" s="45" t="str">
        <f t="shared" si="56"/>
        <v>ht</v>
      </c>
    </row>
    <row r="3617" spans="1:10" x14ac:dyDescent="0.25">
      <c r="A3617" s="43">
        <v>45035</v>
      </c>
      <c r="B3617" s="40" t="s">
        <v>13673</v>
      </c>
      <c r="C3617" s="40" t="s">
        <v>9443</v>
      </c>
      <c r="D3617" s="40" t="s">
        <v>14950</v>
      </c>
      <c r="E3617" s="38">
        <v>-985977</v>
      </c>
      <c r="F3617" s="42" t="s">
        <v>8998</v>
      </c>
      <c r="G3617" s="38">
        <v>-98598</v>
      </c>
      <c r="H3617" s="40" t="s">
        <v>9001</v>
      </c>
      <c r="I3617" s="40" t="s">
        <v>9002</v>
      </c>
      <c r="J3617" s="45" t="str">
        <f t="shared" si="56"/>
        <v>ht</v>
      </c>
    </row>
    <row r="3618" spans="1:10" x14ac:dyDescent="0.25">
      <c r="A3618" s="43">
        <v>45035</v>
      </c>
      <c r="B3618" s="40" t="s">
        <v>13674</v>
      </c>
      <c r="C3618" s="40" t="s">
        <v>9443</v>
      </c>
      <c r="D3618" s="40" t="s">
        <v>14951</v>
      </c>
      <c r="E3618" s="38">
        <v>-517498</v>
      </c>
      <c r="F3618" s="42" t="s">
        <v>8998</v>
      </c>
      <c r="G3618" s="38">
        <v>-51750</v>
      </c>
      <c r="H3618" s="40" t="s">
        <v>9001</v>
      </c>
      <c r="I3618" s="40" t="s">
        <v>9002</v>
      </c>
      <c r="J3618" s="45" t="str">
        <f t="shared" si="56"/>
        <v>ht</v>
      </c>
    </row>
    <row r="3619" spans="1:10" x14ac:dyDescent="0.25">
      <c r="A3619" s="43">
        <v>45035</v>
      </c>
      <c r="B3619" s="40" t="s">
        <v>13675</v>
      </c>
      <c r="C3619" s="40" t="s">
        <v>9443</v>
      </c>
      <c r="D3619" s="40" t="s">
        <v>14952</v>
      </c>
      <c r="E3619" s="38">
        <v>-150546</v>
      </c>
      <c r="F3619" s="42" t="s">
        <v>8998</v>
      </c>
      <c r="G3619" s="38">
        <v>-15055</v>
      </c>
      <c r="H3619" s="40" t="s">
        <v>9001</v>
      </c>
      <c r="I3619" s="40" t="s">
        <v>9002</v>
      </c>
      <c r="J3619" s="45" t="str">
        <f t="shared" si="56"/>
        <v>ht</v>
      </c>
    </row>
    <row r="3620" spans="1:10" x14ac:dyDescent="0.25">
      <c r="A3620" s="43">
        <v>45035</v>
      </c>
      <c r="B3620" s="40" t="s">
        <v>13676</v>
      </c>
      <c r="C3620" s="40" t="s">
        <v>9443</v>
      </c>
      <c r="D3620" s="40" t="s">
        <v>14953</v>
      </c>
      <c r="E3620" s="38">
        <v>-700329</v>
      </c>
      <c r="F3620" s="42" t="s">
        <v>8998</v>
      </c>
      <c r="G3620" s="38">
        <v>-70033</v>
      </c>
      <c r="H3620" s="40" t="s">
        <v>9001</v>
      </c>
      <c r="I3620" s="40" t="s">
        <v>9002</v>
      </c>
      <c r="J3620" s="45" t="str">
        <f t="shared" si="56"/>
        <v>ht</v>
      </c>
    </row>
    <row r="3621" spans="1:10" x14ac:dyDescent="0.25">
      <c r="A3621" s="43">
        <v>45035</v>
      </c>
      <c r="B3621" s="40" t="s">
        <v>14954</v>
      </c>
      <c r="C3621" s="40" t="s">
        <v>8992</v>
      </c>
      <c r="D3621" s="40" t="s">
        <v>9368</v>
      </c>
      <c r="E3621" s="38">
        <v>1146836</v>
      </c>
      <c r="F3621" s="42" t="s">
        <v>8998</v>
      </c>
      <c r="G3621" s="38">
        <v>114684</v>
      </c>
      <c r="H3621" s="40" t="s">
        <v>9001</v>
      </c>
      <c r="I3621" s="40" t="s">
        <v>9002</v>
      </c>
      <c r="J3621" s="45" t="str">
        <f t="shared" si="56"/>
        <v/>
      </c>
    </row>
    <row r="3622" spans="1:10" x14ac:dyDescent="0.25">
      <c r="A3622" s="43">
        <v>45035</v>
      </c>
      <c r="B3622" s="40" t="s">
        <v>14955</v>
      </c>
      <c r="C3622" s="40" t="s">
        <v>8992</v>
      </c>
      <c r="D3622" s="40" t="s">
        <v>9206</v>
      </c>
      <c r="E3622" s="38">
        <v>2719920</v>
      </c>
      <c r="F3622" s="42" t="s">
        <v>8998</v>
      </c>
      <c r="G3622" s="38">
        <v>271992</v>
      </c>
      <c r="H3622" s="40" t="s">
        <v>9206</v>
      </c>
      <c r="I3622" s="40" t="s">
        <v>9207</v>
      </c>
      <c r="J3622" s="45" t="str">
        <f t="shared" si="56"/>
        <v/>
      </c>
    </row>
    <row r="3623" spans="1:10" x14ac:dyDescent="0.25">
      <c r="A3623" s="43">
        <v>45035</v>
      </c>
      <c r="B3623" s="40" t="s">
        <v>14956</v>
      </c>
      <c r="C3623" s="40" t="s">
        <v>8992</v>
      </c>
      <c r="D3623" s="40" t="s">
        <v>13297</v>
      </c>
      <c r="E3623" s="38">
        <v>3671110</v>
      </c>
      <c r="F3623" s="42" t="s">
        <v>8998</v>
      </c>
      <c r="G3623" s="38">
        <v>367111</v>
      </c>
      <c r="H3623" s="40" t="s">
        <v>9183</v>
      </c>
      <c r="I3623" s="40" t="s">
        <v>9184</v>
      </c>
      <c r="J3623" s="45" t="str">
        <f t="shared" si="56"/>
        <v/>
      </c>
    </row>
    <row r="3624" spans="1:10" x14ac:dyDescent="0.25">
      <c r="A3624" s="43">
        <v>45035</v>
      </c>
      <c r="B3624" s="40" t="s">
        <v>14957</v>
      </c>
      <c r="C3624" s="40" t="s">
        <v>8992</v>
      </c>
      <c r="D3624" s="40" t="s">
        <v>10220</v>
      </c>
      <c r="E3624" s="38">
        <v>726000</v>
      </c>
      <c r="F3624" s="42" t="s">
        <v>8998</v>
      </c>
      <c r="G3624" s="38">
        <v>72600</v>
      </c>
      <c r="H3624" s="40" t="s">
        <v>9001</v>
      </c>
      <c r="I3624" s="40" t="s">
        <v>9002</v>
      </c>
      <c r="J3624" s="45" t="str">
        <f t="shared" si="56"/>
        <v/>
      </c>
    </row>
    <row r="3625" spans="1:10" x14ac:dyDescent="0.25">
      <c r="A3625" s="43">
        <v>45035</v>
      </c>
      <c r="B3625" s="40" t="s">
        <v>14958</v>
      </c>
      <c r="C3625" s="40" t="s">
        <v>8992</v>
      </c>
      <c r="D3625" s="40" t="s">
        <v>10240</v>
      </c>
      <c r="E3625" s="38">
        <v>805310</v>
      </c>
      <c r="F3625" s="42" t="s">
        <v>8998</v>
      </c>
      <c r="G3625" s="38">
        <v>80531</v>
      </c>
      <c r="H3625" s="40" t="s">
        <v>9001</v>
      </c>
      <c r="I3625" s="40" t="s">
        <v>9002</v>
      </c>
      <c r="J3625" s="45" t="str">
        <f t="shared" si="56"/>
        <v/>
      </c>
    </row>
    <row r="3626" spans="1:10" x14ac:dyDescent="0.25">
      <c r="A3626" s="43">
        <v>45035</v>
      </c>
      <c r="B3626" s="40" t="s">
        <v>14959</v>
      </c>
      <c r="C3626" s="40" t="s">
        <v>8992</v>
      </c>
      <c r="D3626" s="40" t="s">
        <v>14960</v>
      </c>
      <c r="E3626" s="38">
        <v>445500</v>
      </c>
      <c r="F3626" s="42" t="s">
        <v>8998</v>
      </c>
      <c r="G3626" s="38">
        <v>44550</v>
      </c>
      <c r="H3626" s="40" t="s">
        <v>9725</v>
      </c>
      <c r="I3626" s="40" t="s">
        <v>9726</v>
      </c>
      <c r="J3626" s="45" t="str">
        <f t="shared" si="56"/>
        <v/>
      </c>
    </row>
    <row r="3627" spans="1:10" x14ac:dyDescent="0.25">
      <c r="A3627" s="43">
        <v>45035</v>
      </c>
      <c r="B3627" s="40" t="s">
        <v>11443</v>
      </c>
      <c r="C3627" s="40" t="s">
        <v>8992</v>
      </c>
      <c r="D3627" s="40" t="s">
        <v>14961</v>
      </c>
      <c r="E3627" s="38">
        <v>417084</v>
      </c>
      <c r="F3627" s="42" t="s">
        <v>8998</v>
      </c>
      <c r="G3627" s="38">
        <v>41708</v>
      </c>
      <c r="H3627" s="40" t="s">
        <v>9725</v>
      </c>
      <c r="I3627" s="40" t="s">
        <v>9726</v>
      </c>
      <c r="J3627" s="45" t="str">
        <f t="shared" si="56"/>
        <v/>
      </c>
    </row>
    <row r="3628" spans="1:10" x14ac:dyDescent="0.25">
      <c r="A3628" s="43">
        <v>45035</v>
      </c>
      <c r="B3628" s="40" t="s">
        <v>13619</v>
      </c>
      <c r="C3628" s="40" t="s">
        <v>8992</v>
      </c>
      <c r="D3628" s="40" t="s">
        <v>14962</v>
      </c>
      <c r="E3628" s="38">
        <v>798980</v>
      </c>
      <c r="F3628" s="42" t="s">
        <v>8998</v>
      </c>
      <c r="G3628" s="38">
        <v>79898</v>
      </c>
      <c r="H3628" s="40" t="s">
        <v>9725</v>
      </c>
      <c r="I3628" s="40" t="s">
        <v>9726</v>
      </c>
      <c r="J3628" s="45" t="str">
        <f t="shared" si="56"/>
        <v/>
      </c>
    </row>
    <row r="3629" spans="1:10" x14ac:dyDescent="0.25">
      <c r="A3629" s="43">
        <v>45035</v>
      </c>
      <c r="B3629" s="40" t="s">
        <v>14963</v>
      </c>
      <c r="C3629" s="40" t="s">
        <v>8992</v>
      </c>
      <c r="D3629" s="40" t="s">
        <v>14964</v>
      </c>
      <c r="E3629" s="38">
        <v>943328</v>
      </c>
      <c r="F3629" s="42" t="s">
        <v>8998</v>
      </c>
      <c r="G3629" s="38">
        <v>94333</v>
      </c>
      <c r="H3629" s="40" t="s">
        <v>9725</v>
      </c>
      <c r="I3629" s="40" t="s">
        <v>9726</v>
      </c>
      <c r="J3629" s="45" t="str">
        <f t="shared" si="56"/>
        <v/>
      </c>
    </row>
    <row r="3630" spans="1:10" x14ac:dyDescent="0.25">
      <c r="A3630" s="43">
        <v>45035</v>
      </c>
      <c r="B3630" s="40" t="s">
        <v>14965</v>
      </c>
      <c r="C3630" s="40" t="s">
        <v>8992</v>
      </c>
      <c r="D3630" s="40" t="s">
        <v>10083</v>
      </c>
      <c r="E3630" s="38">
        <v>2132715</v>
      </c>
      <c r="F3630" s="42" t="s">
        <v>8998</v>
      </c>
      <c r="G3630" s="38">
        <v>213272</v>
      </c>
      <c r="H3630" s="40" t="s">
        <v>9001</v>
      </c>
      <c r="I3630" s="40" t="s">
        <v>9002</v>
      </c>
      <c r="J3630" s="45" t="str">
        <f t="shared" si="56"/>
        <v/>
      </c>
    </row>
    <row r="3631" spans="1:10" x14ac:dyDescent="0.25">
      <c r="A3631" s="43">
        <v>45035</v>
      </c>
      <c r="B3631" s="40" t="s">
        <v>14966</v>
      </c>
      <c r="C3631" s="40" t="s">
        <v>8992</v>
      </c>
      <c r="D3631" s="40" t="s">
        <v>10059</v>
      </c>
      <c r="E3631" s="38">
        <v>1116635</v>
      </c>
      <c r="F3631" s="42" t="s">
        <v>8998</v>
      </c>
      <c r="G3631" s="38">
        <v>111664</v>
      </c>
      <c r="H3631" s="40" t="s">
        <v>9001</v>
      </c>
      <c r="I3631" s="40" t="s">
        <v>9002</v>
      </c>
      <c r="J3631" s="45" t="str">
        <f t="shared" si="56"/>
        <v/>
      </c>
    </row>
    <row r="3632" spans="1:10" x14ac:dyDescent="0.25">
      <c r="A3632" s="43">
        <v>45035</v>
      </c>
      <c r="B3632" s="40" t="s">
        <v>14967</v>
      </c>
      <c r="C3632" s="40" t="s">
        <v>8992</v>
      </c>
      <c r="D3632" s="40" t="s">
        <v>10089</v>
      </c>
      <c r="E3632" s="38">
        <v>444230</v>
      </c>
      <c r="F3632" s="42" t="s">
        <v>8998</v>
      </c>
      <c r="G3632" s="38">
        <v>44423</v>
      </c>
      <c r="H3632" s="40" t="s">
        <v>9001</v>
      </c>
      <c r="I3632" s="40" t="s">
        <v>9002</v>
      </c>
      <c r="J3632" s="45" t="str">
        <f t="shared" si="56"/>
        <v/>
      </c>
    </row>
    <row r="3633" spans="1:10" x14ac:dyDescent="0.25">
      <c r="A3633" s="43">
        <v>45035</v>
      </c>
      <c r="B3633" s="40" t="s">
        <v>13620</v>
      </c>
      <c r="C3633" s="40" t="s">
        <v>8992</v>
      </c>
      <c r="D3633" s="40" t="s">
        <v>10078</v>
      </c>
      <c r="E3633" s="38">
        <v>575677</v>
      </c>
      <c r="F3633" s="42" t="s">
        <v>8998</v>
      </c>
      <c r="G3633" s="38">
        <v>57568</v>
      </c>
      <c r="H3633" s="40" t="s">
        <v>9001</v>
      </c>
      <c r="I3633" s="40" t="s">
        <v>9002</v>
      </c>
      <c r="J3633" s="45" t="str">
        <f t="shared" si="56"/>
        <v/>
      </c>
    </row>
    <row r="3634" spans="1:10" x14ac:dyDescent="0.25">
      <c r="A3634" s="43">
        <v>45035</v>
      </c>
      <c r="B3634" s="40" t="s">
        <v>14968</v>
      </c>
      <c r="C3634" s="40" t="s">
        <v>8992</v>
      </c>
      <c r="D3634" s="40" t="s">
        <v>9394</v>
      </c>
      <c r="E3634" s="38">
        <v>2842280</v>
      </c>
      <c r="F3634" s="42" t="s">
        <v>8998</v>
      </c>
      <c r="G3634" s="38">
        <v>284228</v>
      </c>
      <c r="H3634" s="40" t="s">
        <v>9394</v>
      </c>
      <c r="I3634" s="40" t="s">
        <v>9395</v>
      </c>
      <c r="J3634" s="45" t="str">
        <f t="shared" si="56"/>
        <v/>
      </c>
    </row>
    <row r="3635" spans="1:10" x14ac:dyDescent="0.25">
      <c r="A3635" s="43">
        <v>45035</v>
      </c>
      <c r="B3635" s="40" t="s">
        <v>14969</v>
      </c>
      <c r="C3635" s="40" t="s">
        <v>8992</v>
      </c>
      <c r="D3635" s="40" t="s">
        <v>9394</v>
      </c>
      <c r="E3635" s="38">
        <v>1730400</v>
      </c>
      <c r="F3635" s="42" t="s">
        <v>8998</v>
      </c>
      <c r="G3635" s="38">
        <v>173040</v>
      </c>
      <c r="H3635" s="40" t="s">
        <v>9394</v>
      </c>
      <c r="I3635" s="40" t="s">
        <v>9395</v>
      </c>
      <c r="J3635" s="45" t="str">
        <f t="shared" si="56"/>
        <v/>
      </c>
    </row>
    <row r="3636" spans="1:10" x14ac:dyDescent="0.25">
      <c r="A3636" s="43">
        <v>45035</v>
      </c>
      <c r="B3636" s="40" t="s">
        <v>14970</v>
      </c>
      <c r="C3636" s="40" t="s">
        <v>8992</v>
      </c>
      <c r="D3636" s="40" t="s">
        <v>9150</v>
      </c>
      <c r="E3636" s="38">
        <v>738405</v>
      </c>
      <c r="F3636" s="42" t="s">
        <v>8998</v>
      </c>
      <c r="G3636" s="38">
        <v>73841</v>
      </c>
      <c r="H3636" s="40" t="s">
        <v>9001</v>
      </c>
      <c r="I3636" s="40" t="s">
        <v>9002</v>
      </c>
      <c r="J3636" s="45" t="str">
        <f t="shared" si="56"/>
        <v/>
      </c>
    </row>
    <row r="3637" spans="1:10" x14ac:dyDescent="0.25">
      <c r="A3637" s="43">
        <v>45035</v>
      </c>
      <c r="B3637" s="40" t="s">
        <v>14971</v>
      </c>
      <c r="C3637" s="40" t="s">
        <v>8992</v>
      </c>
      <c r="D3637" s="40" t="s">
        <v>14972</v>
      </c>
      <c r="E3637" s="38">
        <v>944144</v>
      </c>
      <c r="F3637" s="42" t="s">
        <v>8998</v>
      </c>
      <c r="G3637" s="38">
        <v>94414</v>
      </c>
      <c r="H3637" s="40" t="s">
        <v>9159</v>
      </c>
      <c r="I3637" s="40" t="s">
        <v>9160</v>
      </c>
      <c r="J3637" s="45" t="str">
        <f t="shared" si="56"/>
        <v/>
      </c>
    </row>
    <row r="3638" spans="1:10" x14ac:dyDescent="0.25">
      <c r="A3638" s="43">
        <v>45035</v>
      </c>
      <c r="B3638" s="40" t="s">
        <v>14973</v>
      </c>
      <c r="C3638" s="40" t="s">
        <v>8992</v>
      </c>
      <c r="D3638" s="40" t="s">
        <v>14974</v>
      </c>
      <c r="E3638" s="38">
        <v>571780</v>
      </c>
      <c r="F3638" s="42" t="s">
        <v>8998</v>
      </c>
      <c r="G3638" s="38">
        <v>57178</v>
      </c>
      <c r="H3638" s="40" t="s">
        <v>9001</v>
      </c>
      <c r="I3638" s="40" t="s">
        <v>9002</v>
      </c>
      <c r="J3638" s="45" t="str">
        <f t="shared" si="56"/>
        <v/>
      </c>
    </row>
    <row r="3639" spans="1:10" x14ac:dyDescent="0.25">
      <c r="A3639" s="43">
        <v>45035</v>
      </c>
      <c r="B3639" s="40" t="s">
        <v>14975</v>
      </c>
      <c r="C3639" s="40" t="s">
        <v>8992</v>
      </c>
      <c r="D3639" s="40" t="s">
        <v>10096</v>
      </c>
      <c r="E3639" s="38">
        <v>367155</v>
      </c>
      <c r="F3639" s="42" t="s">
        <v>8998</v>
      </c>
      <c r="G3639" s="38">
        <v>36716</v>
      </c>
      <c r="H3639" s="40" t="s">
        <v>9001</v>
      </c>
      <c r="I3639" s="40" t="s">
        <v>9002</v>
      </c>
      <c r="J3639" s="45" t="str">
        <f t="shared" si="56"/>
        <v/>
      </c>
    </row>
    <row r="3640" spans="1:10" x14ac:dyDescent="0.25">
      <c r="A3640" s="43">
        <v>45035</v>
      </c>
      <c r="B3640" s="40" t="s">
        <v>14976</v>
      </c>
      <c r="C3640" s="40" t="s">
        <v>8992</v>
      </c>
      <c r="D3640" s="40" t="s">
        <v>9777</v>
      </c>
      <c r="E3640" s="38">
        <v>728037</v>
      </c>
      <c r="F3640" s="42" t="s">
        <v>8998</v>
      </c>
      <c r="G3640" s="38">
        <v>72804</v>
      </c>
      <c r="H3640" s="40" t="s">
        <v>9001</v>
      </c>
      <c r="I3640" s="40" t="s">
        <v>9002</v>
      </c>
      <c r="J3640" s="45" t="str">
        <f t="shared" si="56"/>
        <v/>
      </c>
    </row>
    <row r="3641" spans="1:10" x14ac:dyDescent="0.25">
      <c r="A3641" s="43">
        <v>45035</v>
      </c>
      <c r="B3641" s="40" t="s">
        <v>14977</v>
      </c>
      <c r="C3641" s="40" t="s">
        <v>8992</v>
      </c>
      <c r="D3641" s="40" t="s">
        <v>9125</v>
      </c>
      <c r="E3641" s="38">
        <v>1417045</v>
      </c>
      <c r="F3641" s="42" t="s">
        <v>8998</v>
      </c>
      <c r="G3641" s="38">
        <v>141705</v>
      </c>
      <c r="H3641" s="40" t="s">
        <v>9001</v>
      </c>
      <c r="I3641" s="40" t="s">
        <v>9002</v>
      </c>
      <c r="J3641" s="45" t="str">
        <f t="shared" si="56"/>
        <v/>
      </c>
    </row>
    <row r="3642" spans="1:10" x14ac:dyDescent="0.25">
      <c r="A3642" s="43">
        <v>45035</v>
      </c>
      <c r="B3642" s="40" t="s">
        <v>14978</v>
      </c>
      <c r="C3642" s="40" t="s">
        <v>8992</v>
      </c>
      <c r="D3642" s="40" t="s">
        <v>11357</v>
      </c>
      <c r="E3642" s="38">
        <v>633693</v>
      </c>
      <c r="F3642" s="42" t="s">
        <v>8998</v>
      </c>
      <c r="G3642" s="38">
        <v>63369</v>
      </c>
      <c r="H3642" s="40" t="s">
        <v>9001</v>
      </c>
      <c r="I3642" s="40" t="s">
        <v>9002</v>
      </c>
      <c r="J3642" s="45" t="str">
        <f t="shared" si="56"/>
        <v/>
      </c>
    </row>
    <row r="3643" spans="1:10" x14ac:dyDescent="0.25">
      <c r="A3643" s="43">
        <v>45035</v>
      </c>
      <c r="B3643" s="40" t="s">
        <v>13621</v>
      </c>
      <c r="C3643" s="40" t="s">
        <v>8992</v>
      </c>
      <c r="D3643" s="40" t="s">
        <v>11355</v>
      </c>
      <c r="E3643" s="38">
        <v>888460</v>
      </c>
      <c r="F3643" s="42" t="s">
        <v>8998</v>
      </c>
      <c r="G3643" s="38">
        <v>88846</v>
      </c>
      <c r="H3643" s="40" t="s">
        <v>9406</v>
      </c>
      <c r="I3643" s="40" t="s">
        <v>9407</v>
      </c>
      <c r="J3643" s="45" t="str">
        <f t="shared" si="56"/>
        <v/>
      </c>
    </row>
    <row r="3644" spans="1:10" x14ac:dyDescent="0.25">
      <c r="A3644" s="43">
        <v>45035</v>
      </c>
      <c r="B3644" s="40" t="s">
        <v>14979</v>
      </c>
      <c r="C3644" s="40" t="s">
        <v>8992</v>
      </c>
      <c r="D3644" s="40" t="s">
        <v>12684</v>
      </c>
      <c r="E3644" s="38">
        <v>251123</v>
      </c>
      <c r="F3644" s="42" t="s">
        <v>8998</v>
      </c>
      <c r="G3644" s="38">
        <v>25112</v>
      </c>
      <c r="H3644" s="40" t="s">
        <v>9001</v>
      </c>
      <c r="I3644" s="40" t="s">
        <v>9002</v>
      </c>
      <c r="J3644" s="45" t="str">
        <f t="shared" si="56"/>
        <v/>
      </c>
    </row>
    <row r="3645" spans="1:10" x14ac:dyDescent="0.25">
      <c r="A3645" s="43">
        <v>45035</v>
      </c>
      <c r="B3645" s="40" t="s">
        <v>14980</v>
      </c>
      <c r="C3645" s="40" t="s">
        <v>8992</v>
      </c>
      <c r="D3645" s="40" t="s">
        <v>9186</v>
      </c>
      <c r="E3645" s="38">
        <v>946293</v>
      </c>
      <c r="F3645" s="42" t="s">
        <v>8998</v>
      </c>
      <c r="G3645" s="38">
        <v>94629</v>
      </c>
      <c r="H3645" s="40" t="s">
        <v>9001</v>
      </c>
      <c r="I3645" s="40" t="s">
        <v>9002</v>
      </c>
      <c r="J3645" s="45" t="str">
        <f t="shared" si="56"/>
        <v/>
      </c>
    </row>
    <row r="3646" spans="1:10" x14ac:dyDescent="0.25">
      <c r="A3646" s="43">
        <v>45035</v>
      </c>
      <c r="B3646" s="40" t="s">
        <v>14981</v>
      </c>
      <c r="C3646" s="40" t="s">
        <v>8992</v>
      </c>
      <c r="D3646" s="40" t="s">
        <v>13531</v>
      </c>
      <c r="E3646" s="38">
        <v>856443</v>
      </c>
      <c r="F3646" s="42" t="s">
        <v>8998</v>
      </c>
      <c r="G3646" s="38">
        <v>85644</v>
      </c>
      <c r="H3646" s="40" t="s">
        <v>9001</v>
      </c>
      <c r="I3646" s="40" t="s">
        <v>9002</v>
      </c>
      <c r="J3646" s="45" t="str">
        <f t="shared" si="56"/>
        <v/>
      </c>
    </row>
    <row r="3647" spans="1:10" x14ac:dyDescent="0.25">
      <c r="A3647" s="43">
        <v>45035</v>
      </c>
      <c r="B3647" s="40" t="s">
        <v>14982</v>
      </c>
      <c r="C3647" s="40" t="s">
        <v>8992</v>
      </c>
      <c r="D3647" s="40" t="s">
        <v>9498</v>
      </c>
      <c r="E3647" s="38">
        <v>3964240</v>
      </c>
      <c r="F3647" s="42" t="s">
        <v>8998</v>
      </c>
      <c r="G3647" s="38">
        <v>396424</v>
      </c>
      <c r="H3647" s="40" t="s">
        <v>9498</v>
      </c>
      <c r="I3647" s="40" t="s">
        <v>9499</v>
      </c>
      <c r="J3647" s="45" t="str">
        <f t="shared" si="56"/>
        <v/>
      </c>
    </row>
    <row r="3648" spans="1:10" x14ac:dyDescent="0.25">
      <c r="A3648" s="43">
        <v>45035</v>
      </c>
      <c r="B3648" s="40" t="s">
        <v>14983</v>
      </c>
      <c r="C3648" s="40" t="s">
        <v>8992</v>
      </c>
      <c r="D3648" s="40" t="s">
        <v>10242</v>
      </c>
      <c r="E3648" s="38">
        <v>371250</v>
      </c>
      <c r="F3648" s="42" t="s">
        <v>8998</v>
      </c>
      <c r="G3648" s="38">
        <v>37125</v>
      </c>
      <c r="H3648" s="40" t="s">
        <v>9001</v>
      </c>
      <c r="I3648" s="40" t="s">
        <v>9002</v>
      </c>
      <c r="J3648" s="45" t="str">
        <f t="shared" si="56"/>
        <v/>
      </c>
    </row>
    <row r="3649" spans="1:10" x14ac:dyDescent="0.25">
      <c r="A3649" s="43">
        <v>45035</v>
      </c>
      <c r="B3649" s="40" t="s">
        <v>14984</v>
      </c>
      <c r="C3649" s="40" t="s">
        <v>8992</v>
      </c>
      <c r="D3649" s="40" t="s">
        <v>9607</v>
      </c>
      <c r="E3649" s="38">
        <v>424200</v>
      </c>
      <c r="F3649" s="42" t="s">
        <v>8998</v>
      </c>
      <c r="G3649" s="38">
        <v>42420</v>
      </c>
      <c r="H3649" s="40" t="s">
        <v>9607</v>
      </c>
      <c r="I3649" s="40" t="s">
        <v>9608</v>
      </c>
      <c r="J3649" s="45" t="str">
        <f t="shared" si="56"/>
        <v/>
      </c>
    </row>
    <row r="3650" spans="1:10" x14ac:dyDescent="0.25">
      <c r="A3650" s="43">
        <v>45035</v>
      </c>
      <c r="B3650" s="40" t="s">
        <v>13622</v>
      </c>
      <c r="C3650" s="40" t="s">
        <v>8992</v>
      </c>
      <c r="D3650" s="40" t="s">
        <v>9583</v>
      </c>
      <c r="E3650" s="38">
        <v>1730400</v>
      </c>
      <c r="F3650" s="42" t="s">
        <v>8998</v>
      </c>
      <c r="G3650" s="38">
        <v>173040</v>
      </c>
      <c r="H3650" s="40" t="s">
        <v>9583</v>
      </c>
      <c r="I3650" s="40" t="s">
        <v>9584</v>
      </c>
      <c r="J3650" s="45" t="str">
        <f t="shared" si="56"/>
        <v/>
      </c>
    </row>
    <row r="3651" spans="1:10" x14ac:dyDescent="0.25">
      <c r="A3651" s="43">
        <v>45035</v>
      </c>
      <c r="B3651" s="40" t="s">
        <v>14985</v>
      </c>
      <c r="C3651" s="40" t="s">
        <v>8992</v>
      </c>
      <c r="D3651" s="40" t="s">
        <v>9619</v>
      </c>
      <c r="E3651" s="38">
        <v>865200</v>
      </c>
      <c r="F3651" s="42" t="s">
        <v>8998</v>
      </c>
      <c r="G3651" s="38">
        <v>86520</v>
      </c>
      <c r="H3651" s="40" t="s">
        <v>9619</v>
      </c>
      <c r="I3651" s="40" t="s">
        <v>9620</v>
      </c>
      <c r="J3651" s="45" t="str">
        <f t="shared" si="56"/>
        <v/>
      </c>
    </row>
    <row r="3652" spans="1:10" x14ac:dyDescent="0.25">
      <c r="A3652" s="43">
        <v>45035</v>
      </c>
      <c r="B3652" s="40" t="s">
        <v>14986</v>
      </c>
      <c r="C3652" s="40" t="s">
        <v>8992</v>
      </c>
      <c r="D3652" s="40" t="s">
        <v>9595</v>
      </c>
      <c r="E3652" s="38">
        <v>3315250</v>
      </c>
      <c r="F3652" s="42" t="s">
        <v>8998</v>
      </c>
      <c r="G3652" s="38">
        <v>331525</v>
      </c>
      <c r="H3652" s="40" t="s">
        <v>9595</v>
      </c>
      <c r="I3652" s="40" t="s">
        <v>9596</v>
      </c>
      <c r="J3652" s="45" t="str">
        <f t="shared" si="56"/>
        <v/>
      </c>
    </row>
    <row r="3653" spans="1:10" x14ac:dyDescent="0.25">
      <c r="A3653" s="43">
        <v>45035</v>
      </c>
      <c r="B3653" s="40" t="s">
        <v>14987</v>
      </c>
      <c r="C3653" s="40" t="s">
        <v>8992</v>
      </c>
      <c r="D3653" s="40" t="s">
        <v>9619</v>
      </c>
      <c r="E3653" s="38">
        <v>1406715</v>
      </c>
      <c r="F3653" s="42" t="s">
        <v>8998</v>
      </c>
      <c r="G3653" s="38">
        <v>140672</v>
      </c>
      <c r="H3653" s="40" t="s">
        <v>9619</v>
      </c>
      <c r="I3653" s="40" t="s">
        <v>9620</v>
      </c>
      <c r="J3653" s="45" t="str">
        <f t="shared" ref="J3653:J3716" si="57">IF(E3653&lt;0,"ht","")</f>
        <v/>
      </c>
    </row>
    <row r="3654" spans="1:10" x14ac:dyDescent="0.25">
      <c r="A3654" s="43">
        <v>45035</v>
      </c>
      <c r="B3654" s="40" t="s">
        <v>14988</v>
      </c>
      <c r="C3654" s="40" t="s">
        <v>8992</v>
      </c>
      <c r="D3654" s="40" t="s">
        <v>9639</v>
      </c>
      <c r="E3654" s="38">
        <v>962485</v>
      </c>
      <c r="F3654" s="42" t="s">
        <v>8998</v>
      </c>
      <c r="G3654" s="38">
        <v>96249</v>
      </c>
      <c r="H3654" s="40" t="s">
        <v>9639</v>
      </c>
      <c r="I3654" s="40" t="s">
        <v>9640</v>
      </c>
      <c r="J3654" s="45" t="str">
        <f t="shared" si="57"/>
        <v/>
      </c>
    </row>
    <row r="3655" spans="1:10" x14ac:dyDescent="0.25">
      <c r="A3655" s="43">
        <v>45035</v>
      </c>
      <c r="B3655" s="40" t="s">
        <v>14989</v>
      </c>
      <c r="C3655" s="40" t="s">
        <v>8992</v>
      </c>
      <c r="D3655" s="40" t="s">
        <v>9649</v>
      </c>
      <c r="E3655" s="38">
        <v>7667010</v>
      </c>
      <c r="F3655" s="42" t="s">
        <v>8998</v>
      </c>
      <c r="G3655" s="38">
        <v>766701</v>
      </c>
      <c r="H3655" s="40" t="s">
        <v>9649</v>
      </c>
      <c r="I3655" s="40" t="s">
        <v>9650</v>
      </c>
      <c r="J3655" s="45" t="str">
        <f t="shared" si="57"/>
        <v/>
      </c>
    </row>
    <row r="3656" spans="1:10" x14ac:dyDescent="0.25">
      <c r="A3656" s="43">
        <v>45035</v>
      </c>
      <c r="B3656" s="40" t="s">
        <v>14990</v>
      </c>
      <c r="C3656" s="40" t="s">
        <v>8992</v>
      </c>
      <c r="D3656" s="40" t="s">
        <v>9631</v>
      </c>
      <c r="E3656" s="38">
        <v>1777965</v>
      </c>
      <c r="F3656" s="42" t="s">
        <v>8998</v>
      </c>
      <c r="G3656" s="38">
        <v>177797</v>
      </c>
      <c r="H3656" s="40" t="s">
        <v>9631</v>
      </c>
      <c r="I3656" s="40" t="s">
        <v>9632</v>
      </c>
      <c r="J3656" s="45" t="str">
        <f t="shared" si="57"/>
        <v/>
      </c>
    </row>
    <row r="3657" spans="1:10" x14ac:dyDescent="0.25">
      <c r="A3657" s="43">
        <v>45035</v>
      </c>
      <c r="B3657" s="40" t="s">
        <v>14991</v>
      </c>
      <c r="C3657" s="40" t="s">
        <v>8992</v>
      </c>
      <c r="D3657" s="40" t="s">
        <v>14992</v>
      </c>
      <c r="E3657" s="38">
        <v>1433134</v>
      </c>
      <c r="F3657" s="42" t="s">
        <v>8998</v>
      </c>
      <c r="G3657" s="38">
        <v>143313</v>
      </c>
      <c r="H3657" s="40" t="s">
        <v>9448</v>
      </c>
      <c r="I3657" s="40" t="s">
        <v>9449</v>
      </c>
      <c r="J3657" s="45" t="str">
        <f t="shared" si="57"/>
        <v/>
      </c>
    </row>
    <row r="3658" spans="1:10" x14ac:dyDescent="0.25">
      <c r="A3658" s="43">
        <v>45035</v>
      </c>
      <c r="B3658" s="40" t="s">
        <v>14993</v>
      </c>
      <c r="C3658" s="40" t="s">
        <v>8992</v>
      </c>
      <c r="D3658" s="40" t="s">
        <v>9625</v>
      </c>
      <c r="E3658" s="38">
        <v>1390280</v>
      </c>
      <c r="F3658" s="42" t="s">
        <v>8998</v>
      </c>
      <c r="G3658" s="38">
        <v>139028</v>
      </c>
      <c r="H3658" s="40" t="s">
        <v>9625</v>
      </c>
      <c r="I3658" s="40" t="s">
        <v>9626</v>
      </c>
      <c r="J3658" s="45" t="str">
        <f t="shared" si="57"/>
        <v/>
      </c>
    </row>
    <row r="3659" spans="1:10" x14ac:dyDescent="0.25">
      <c r="A3659" s="43">
        <v>45035</v>
      </c>
      <c r="B3659" s="40" t="s">
        <v>14994</v>
      </c>
      <c r="C3659" s="40" t="s">
        <v>8992</v>
      </c>
      <c r="D3659" s="40" t="s">
        <v>9607</v>
      </c>
      <c r="E3659" s="38">
        <v>444230</v>
      </c>
      <c r="F3659" s="42" t="s">
        <v>8998</v>
      </c>
      <c r="G3659" s="38">
        <v>44423</v>
      </c>
      <c r="H3659" s="40" t="s">
        <v>9607</v>
      </c>
      <c r="I3659" s="40" t="s">
        <v>9608</v>
      </c>
      <c r="J3659" s="45" t="str">
        <f t="shared" si="57"/>
        <v/>
      </c>
    </row>
    <row r="3660" spans="1:10" x14ac:dyDescent="0.25">
      <c r="A3660" s="43">
        <v>45035</v>
      </c>
      <c r="B3660" s="40" t="s">
        <v>11520</v>
      </c>
      <c r="C3660" s="40" t="s">
        <v>8992</v>
      </c>
      <c r="D3660" s="40" t="s">
        <v>9601</v>
      </c>
      <c r="E3660" s="38">
        <v>17419570</v>
      </c>
      <c r="F3660" s="42" t="s">
        <v>8998</v>
      </c>
      <c r="G3660" s="38">
        <v>1741957</v>
      </c>
      <c r="H3660" s="40" t="s">
        <v>9601</v>
      </c>
      <c r="I3660" s="40" t="s">
        <v>9602</v>
      </c>
      <c r="J3660" s="45" t="str">
        <f t="shared" si="57"/>
        <v/>
      </c>
    </row>
    <row r="3661" spans="1:10" x14ac:dyDescent="0.25">
      <c r="A3661" s="43">
        <v>45036</v>
      </c>
      <c r="B3661" s="40" t="s">
        <v>9412</v>
      </c>
      <c r="C3661" s="40" t="s">
        <v>9724</v>
      </c>
      <c r="D3661" s="40" t="s">
        <v>14995</v>
      </c>
      <c r="E3661" s="38">
        <v>-371250</v>
      </c>
      <c r="F3661" s="42" t="s">
        <v>8998</v>
      </c>
      <c r="G3661" s="38">
        <v>-37125</v>
      </c>
      <c r="H3661" s="40" t="s">
        <v>9725</v>
      </c>
      <c r="I3661" s="40" t="s">
        <v>9726</v>
      </c>
      <c r="J3661" s="45" t="str">
        <f t="shared" si="57"/>
        <v>ht</v>
      </c>
    </row>
    <row r="3662" spans="1:10" x14ac:dyDescent="0.25">
      <c r="A3662" s="43">
        <v>45036</v>
      </c>
      <c r="B3662" s="40" t="s">
        <v>9414</v>
      </c>
      <c r="C3662" s="40" t="s">
        <v>9724</v>
      </c>
      <c r="D3662" s="40" t="s">
        <v>14996</v>
      </c>
      <c r="E3662" s="38">
        <v>-483720</v>
      </c>
      <c r="F3662" s="42" t="s">
        <v>8998</v>
      </c>
      <c r="G3662" s="38">
        <v>-48372</v>
      </c>
      <c r="H3662" s="40" t="s">
        <v>9725</v>
      </c>
      <c r="I3662" s="40" t="s">
        <v>9726</v>
      </c>
      <c r="J3662" s="45" t="str">
        <f t="shared" si="57"/>
        <v>ht</v>
      </c>
    </row>
    <row r="3663" spans="1:10" x14ac:dyDescent="0.25">
      <c r="A3663" s="43">
        <v>45036</v>
      </c>
      <c r="B3663" s="40" t="s">
        <v>11007</v>
      </c>
      <c r="C3663" s="40" t="s">
        <v>10492</v>
      </c>
      <c r="D3663" s="40" t="s">
        <v>14997</v>
      </c>
      <c r="E3663" s="38">
        <v>-232190</v>
      </c>
      <c r="F3663" s="42" t="s">
        <v>8998</v>
      </c>
      <c r="G3663" s="38">
        <v>-23219</v>
      </c>
      <c r="H3663" s="40" t="s">
        <v>9159</v>
      </c>
      <c r="I3663" s="40" t="s">
        <v>9160</v>
      </c>
      <c r="J3663" s="45" t="str">
        <f t="shared" si="57"/>
        <v>ht</v>
      </c>
    </row>
    <row r="3664" spans="1:10" x14ac:dyDescent="0.25">
      <c r="A3664" s="43">
        <v>45036</v>
      </c>
      <c r="B3664" s="40" t="s">
        <v>11140</v>
      </c>
      <c r="C3664" s="40" t="s">
        <v>10492</v>
      </c>
      <c r="D3664" s="40" t="s">
        <v>14998</v>
      </c>
      <c r="E3664" s="38">
        <v>-222116</v>
      </c>
      <c r="F3664" s="42" t="s">
        <v>8998</v>
      </c>
      <c r="G3664" s="38">
        <v>-22212</v>
      </c>
      <c r="H3664" s="40" t="s">
        <v>9159</v>
      </c>
      <c r="I3664" s="40" t="s">
        <v>9160</v>
      </c>
      <c r="J3664" s="45" t="str">
        <f t="shared" si="57"/>
        <v>ht</v>
      </c>
    </row>
    <row r="3665" spans="1:10" x14ac:dyDescent="0.25">
      <c r="A3665" s="43">
        <v>45036</v>
      </c>
      <c r="B3665" s="40" t="s">
        <v>11009</v>
      </c>
      <c r="C3665" s="40" t="s">
        <v>10492</v>
      </c>
      <c r="D3665" s="40" t="s">
        <v>14999</v>
      </c>
      <c r="E3665" s="38">
        <v>-111058</v>
      </c>
      <c r="F3665" s="42" t="s">
        <v>8998</v>
      </c>
      <c r="G3665" s="38">
        <v>-11106</v>
      </c>
      <c r="H3665" s="40" t="s">
        <v>9159</v>
      </c>
      <c r="I3665" s="40" t="s">
        <v>9160</v>
      </c>
      <c r="J3665" s="45" t="str">
        <f t="shared" si="57"/>
        <v>ht</v>
      </c>
    </row>
    <row r="3666" spans="1:10" x14ac:dyDescent="0.25">
      <c r="A3666" s="43">
        <v>45036</v>
      </c>
      <c r="B3666" s="40" t="s">
        <v>12318</v>
      </c>
      <c r="C3666" s="40" t="s">
        <v>10492</v>
      </c>
      <c r="D3666" s="40" t="s">
        <v>15000</v>
      </c>
      <c r="E3666" s="38">
        <v>-893648</v>
      </c>
      <c r="F3666" s="42" t="s">
        <v>8998</v>
      </c>
      <c r="G3666" s="38">
        <v>-89365</v>
      </c>
      <c r="H3666" s="40" t="s">
        <v>9159</v>
      </c>
      <c r="I3666" s="40" t="s">
        <v>9160</v>
      </c>
      <c r="J3666" s="45" t="str">
        <f t="shared" si="57"/>
        <v>ht</v>
      </c>
    </row>
    <row r="3667" spans="1:10" x14ac:dyDescent="0.25">
      <c r="A3667" s="43">
        <v>45036</v>
      </c>
      <c r="B3667" s="40" t="s">
        <v>10095</v>
      </c>
      <c r="C3667" s="40" t="s">
        <v>11256</v>
      </c>
      <c r="D3667" s="40" t="s">
        <v>15001</v>
      </c>
      <c r="E3667" s="38">
        <v>-385466</v>
      </c>
      <c r="F3667" s="42" t="s">
        <v>8998</v>
      </c>
      <c r="G3667" s="38">
        <v>-38547</v>
      </c>
      <c r="H3667" s="40" t="s">
        <v>9289</v>
      </c>
      <c r="I3667" s="40" t="s">
        <v>9290</v>
      </c>
      <c r="J3667" s="45" t="str">
        <f t="shared" si="57"/>
        <v>ht</v>
      </c>
    </row>
    <row r="3668" spans="1:10" x14ac:dyDescent="0.25">
      <c r="A3668" s="43">
        <v>45036</v>
      </c>
      <c r="B3668" s="40" t="s">
        <v>10097</v>
      </c>
      <c r="C3668" s="40" t="s">
        <v>11256</v>
      </c>
      <c r="D3668" s="40" t="s">
        <v>15002</v>
      </c>
      <c r="E3668" s="38">
        <v>-736200</v>
      </c>
      <c r="F3668" s="42" t="s">
        <v>8998</v>
      </c>
      <c r="G3668" s="38">
        <v>-73621</v>
      </c>
      <c r="H3668" s="40" t="s">
        <v>9289</v>
      </c>
      <c r="I3668" s="40" t="s">
        <v>9290</v>
      </c>
      <c r="J3668" s="45" t="str">
        <f t="shared" si="57"/>
        <v>ht</v>
      </c>
    </row>
    <row r="3669" spans="1:10" x14ac:dyDescent="0.25">
      <c r="A3669" s="43">
        <v>45036</v>
      </c>
      <c r="B3669" s="40" t="s">
        <v>10221</v>
      </c>
      <c r="C3669" s="40" t="s">
        <v>9441</v>
      </c>
      <c r="D3669" s="40" t="s">
        <v>15003</v>
      </c>
      <c r="E3669" s="38">
        <v>-88200</v>
      </c>
      <c r="F3669" s="42" t="s">
        <v>8998</v>
      </c>
      <c r="G3669" s="38">
        <v>-8820</v>
      </c>
      <c r="H3669" s="40" t="s">
        <v>9034</v>
      </c>
      <c r="I3669" s="40" t="s">
        <v>9035</v>
      </c>
      <c r="J3669" s="45" t="str">
        <f t="shared" si="57"/>
        <v>ht</v>
      </c>
    </row>
    <row r="3670" spans="1:10" x14ac:dyDescent="0.25">
      <c r="A3670" s="43">
        <v>45036</v>
      </c>
      <c r="B3670" s="40" t="s">
        <v>10223</v>
      </c>
      <c r="C3670" s="40" t="s">
        <v>9441</v>
      </c>
      <c r="D3670" s="40" t="s">
        <v>15004</v>
      </c>
      <c r="E3670" s="38">
        <v>-222116</v>
      </c>
      <c r="F3670" s="42" t="s">
        <v>8998</v>
      </c>
      <c r="G3670" s="38">
        <v>-22212</v>
      </c>
      <c r="H3670" s="40" t="s">
        <v>9034</v>
      </c>
      <c r="I3670" s="40" t="s">
        <v>9035</v>
      </c>
      <c r="J3670" s="45" t="str">
        <f t="shared" si="57"/>
        <v>ht</v>
      </c>
    </row>
    <row r="3671" spans="1:10" x14ac:dyDescent="0.25">
      <c r="A3671" s="43">
        <v>45036</v>
      </c>
      <c r="B3671" s="40" t="s">
        <v>10448</v>
      </c>
      <c r="C3671" s="40" t="s">
        <v>10562</v>
      </c>
      <c r="D3671" s="40" t="s">
        <v>15005</v>
      </c>
      <c r="E3671" s="38">
        <v>-177692</v>
      </c>
      <c r="F3671" s="42" t="s">
        <v>8998</v>
      </c>
      <c r="G3671" s="38">
        <v>-17769</v>
      </c>
      <c r="H3671" s="40" t="s">
        <v>9284</v>
      </c>
      <c r="I3671" s="40" t="s">
        <v>9285</v>
      </c>
      <c r="J3671" s="45" t="str">
        <f t="shared" si="57"/>
        <v>ht</v>
      </c>
    </row>
    <row r="3672" spans="1:10" x14ac:dyDescent="0.25">
      <c r="A3672" s="43">
        <v>45036</v>
      </c>
      <c r="B3672" s="40" t="s">
        <v>10687</v>
      </c>
      <c r="C3672" s="40" t="s">
        <v>10562</v>
      </c>
      <c r="D3672" s="40" t="s">
        <v>15006</v>
      </c>
      <c r="E3672" s="38">
        <v>-134481</v>
      </c>
      <c r="F3672" s="42" t="s">
        <v>8998</v>
      </c>
      <c r="G3672" s="38">
        <v>-13448</v>
      </c>
      <c r="H3672" s="40" t="s">
        <v>9284</v>
      </c>
      <c r="I3672" s="40" t="s">
        <v>9285</v>
      </c>
      <c r="J3672" s="45" t="str">
        <f t="shared" si="57"/>
        <v>ht</v>
      </c>
    </row>
    <row r="3673" spans="1:10" x14ac:dyDescent="0.25">
      <c r="A3673" s="43">
        <v>45036</v>
      </c>
      <c r="B3673" s="40" t="s">
        <v>10688</v>
      </c>
      <c r="C3673" s="40" t="s">
        <v>10562</v>
      </c>
      <c r="D3673" s="40" t="s">
        <v>15007</v>
      </c>
      <c r="E3673" s="38">
        <v>-111058</v>
      </c>
      <c r="F3673" s="42" t="s">
        <v>8998</v>
      </c>
      <c r="G3673" s="38">
        <v>-11106</v>
      </c>
      <c r="H3673" s="40" t="s">
        <v>9284</v>
      </c>
      <c r="I3673" s="40" t="s">
        <v>9285</v>
      </c>
      <c r="J3673" s="45" t="str">
        <f t="shared" si="57"/>
        <v>ht</v>
      </c>
    </row>
    <row r="3674" spans="1:10" x14ac:dyDescent="0.25">
      <c r="A3674" s="43">
        <v>45036</v>
      </c>
      <c r="B3674" s="40" t="s">
        <v>10690</v>
      </c>
      <c r="C3674" s="40" t="s">
        <v>10562</v>
      </c>
      <c r="D3674" s="40" t="s">
        <v>15008</v>
      </c>
      <c r="E3674" s="38">
        <v>-222116</v>
      </c>
      <c r="F3674" s="42" t="s">
        <v>8998</v>
      </c>
      <c r="G3674" s="38">
        <v>-22212</v>
      </c>
      <c r="H3674" s="40" t="s">
        <v>9284</v>
      </c>
      <c r="I3674" s="40" t="s">
        <v>9285</v>
      </c>
      <c r="J3674" s="45" t="str">
        <f t="shared" si="57"/>
        <v>ht</v>
      </c>
    </row>
    <row r="3675" spans="1:10" x14ac:dyDescent="0.25">
      <c r="A3675" s="43">
        <v>45036</v>
      </c>
      <c r="B3675" s="40" t="s">
        <v>13677</v>
      </c>
      <c r="C3675" s="40" t="s">
        <v>9443</v>
      </c>
      <c r="D3675" s="40" t="s">
        <v>15009</v>
      </c>
      <c r="E3675" s="38">
        <v>-752730</v>
      </c>
      <c r="F3675" s="42" t="s">
        <v>8998</v>
      </c>
      <c r="G3675" s="38">
        <v>-75273</v>
      </c>
      <c r="H3675" s="40" t="s">
        <v>9001</v>
      </c>
      <c r="I3675" s="40" t="s">
        <v>9002</v>
      </c>
      <c r="J3675" s="45" t="str">
        <f t="shared" si="57"/>
        <v>ht</v>
      </c>
    </row>
    <row r="3676" spans="1:10" x14ac:dyDescent="0.25">
      <c r="A3676" s="43">
        <v>45036</v>
      </c>
      <c r="B3676" s="40" t="s">
        <v>13678</v>
      </c>
      <c r="C3676" s="40" t="s">
        <v>9443</v>
      </c>
      <c r="D3676" s="40" t="s">
        <v>15010</v>
      </c>
      <c r="E3676" s="38">
        <v>-70950</v>
      </c>
      <c r="F3676" s="42" t="s">
        <v>8998</v>
      </c>
      <c r="G3676" s="38">
        <v>-7095</v>
      </c>
      <c r="H3676" s="40" t="s">
        <v>9001</v>
      </c>
      <c r="I3676" s="40" t="s">
        <v>9002</v>
      </c>
      <c r="J3676" s="45" t="str">
        <f t="shared" si="57"/>
        <v>ht</v>
      </c>
    </row>
    <row r="3677" spans="1:10" x14ac:dyDescent="0.25">
      <c r="A3677" s="43">
        <v>45036</v>
      </c>
      <c r="B3677" s="40" t="s">
        <v>13679</v>
      </c>
      <c r="C3677" s="40" t="s">
        <v>9443</v>
      </c>
      <c r="D3677" s="40" t="s">
        <v>15011</v>
      </c>
      <c r="E3677" s="38">
        <v>-173463</v>
      </c>
      <c r="F3677" s="42" t="s">
        <v>8998</v>
      </c>
      <c r="G3677" s="38">
        <v>-17346</v>
      </c>
      <c r="H3677" s="40" t="s">
        <v>9001</v>
      </c>
      <c r="I3677" s="40" t="s">
        <v>9002</v>
      </c>
      <c r="J3677" s="45" t="str">
        <f t="shared" si="57"/>
        <v>ht</v>
      </c>
    </row>
    <row r="3678" spans="1:10" x14ac:dyDescent="0.25">
      <c r="A3678" s="43">
        <v>45036</v>
      </c>
      <c r="B3678" s="40" t="s">
        <v>13684</v>
      </c>
      <c r="C3678" s="40" t="s">
        <v>9443</v>
      </c>
      <c r="D3678" s="40" t="s">
        <v>15012</v>
      </c>
      <c r="E3678" s="38">
        <v>-440586</v>
      </c>
      <c r="F3678" s="42" t="s">
        <v>8998</v>
      </c>
      <c r="G3678" s="38">
        <v>-44059</v>
      </c>
      <c r="H3678" s="40" t="s">
        <v>9001</v>
      </c>
      <c r="I3678" s="40" t="s">
        <v>9002</v>
      </c>
      <c r="J3678" s="45" t="str">
        <f t="shared" si="57"/>
        <v>ht</v>
      </c>
    </row>
    <row r="3679" spans="1:10" x14ac:dyDescent="0.25">
      <c r="A3679" s="43">
        <v>45036</v>
      </c>
      <c r="B3679" s="40" t="s">
        <v>15013</v>
      </c>
      <c r="C3679" s="40" t="s">
        <v>9443</v>
      </c>
      <c r="D3679" s="40" t="s">
        <v>15014</v>
      </c>
      <c r="E3679" s="38">
        <v>-660960</v>
      </c>
      <c r="F3679" s="42" t="s">
        <v>8998</v>
      </c>
      <c r="G3679" s="38">
        <v>-66096</v>
      </c>
      <c r="H3679" s="40" t="s">
        <v>9001</v>
      </c>
      <c r="I3679" s="40" t="s">
        <v>9002</v>
      </c>
      <c r="J3679" s="45" t="str">
        <f t="shared" si="57"/>
        <v>ht</v>
      </c>
    </row>
    <row r="3680" spans="1:10" x14ac:dyDescent="0.25">
      <c r="A3680" s="43">
        <v>45036</v>
      </c>
      <c r="B3680" s="40" t="s">
        <v>15015</v>
      </c>
      <c r="C3680" s="40" t="s">
        <v>8992</v>
      </c>
      <c r="D3680" s="40" t="s">
        <v>15016</v>
      </c>
      <c r="E3680" s="38">
        <v>1116768</v>
      </c>
      <c r="F3680" s="42" t="s">
        <v>8998</v>
      </c>
      <c r="G3680" s="38">
        <v>111677</v>
      </c>
      <c r="H3680" s="40" t="s">
        <v>9159</v>
      </c>
      <c r="I3680" s="40" t="s">
        <v>9160</v>
      </c>
      <c r="J3680" s="45" t="str">
        <f t="shared" si="57"/>
        <v/>
      </c>
    </row>
    <row r="3681" spans="1:10" x14ac:dyDescent="0.25">
      <c r="A3681" s="43">
        <v>45036</v>
      </c>
      <c r="B3681" s="40" t="s">
        <v>15017</v>
      </c>
      <c r="C3681" s="40" t="s">
        <v>8992</v>
      </c>
      <c r="D3681" s="40" t="s">
        <v>14972</v>
      </c>
      <c r="E3681" s="38">
        <v>1126384</v>
      </c>
      <c r="F3681" s="42" t="s">
        <v>8998</v>
      </c>
      <c r="G3681" s="38">
        <v>112638</v>
      </c>
      <c r="H3681" s="40" t="s">
        <v>9159</v>
      </c>
      <c r="I3681" s="40" t="s">
        <v>9160</v>
      </c>
      <c r="J3681" s="45" t="str">
        <f t="shared" si="57"/>
        <v/>
      </c>
    </row>
    <row r="3682" spans="1:10" x14ac:dyDescent="0.25">
      <c r="A3682" s="43">
        <v>45036</v>
      </c>
      <c r="B3682" s="40" t="s">
        <v>11628</v>
      </c>
      <c r="C3682" s="40" t="s">
        <v>8992</v>
      </c>
      <c r="D3682" s="40" t="s">
        <v>9239</v>
      </c>
      <c r="E3682" s="38">
        <v>1591514</v>
      </c>
      <c r="F3682" s="42" t="s">
        <v>8998</v>
      </c>
      <c r="G3682" s="38">
        <v>159151</v>
      </c>
      <c r="H3682" s="40" t="s">
        <v>9001</v>
      </c>
      <c r="I3682" s="40" t="s">
        <v>9002</v>
      </c>
      <c r="J3682" s="45" t="str">
        <f t="shared" si="57"/>
        <v/>
      </c>
    </row>
    <row r="3683" spans="1:10" x14ac:dyDescent="0.25">
      <c r="A3683" s="43">
        <v>45036</v>
      </c>
      <c r="B3683" s="40" t="s">
        <v>15018</v>
      </c>
      <c r="C3683" s="40" t="s">
        <v>8992</v>
      </c>
      <c r="D3683" s="40" t="s">
        <v>15019</v>
      </c>
      <c r="E3683" s="38">
        <v>6795370</v>
      </c>
      <c r="F3683" s="42" t="s">
        <v>8998</v>
      </c>
      <c r="G3683" s="38">
        <v>679537</v>
      </c>
      <c r="H3683" s="40" t="s">
        <v>9068</v>
      </c>
      <c r="I3683" s="40" t="s">
        <v>9069</v>
      </c>
      <c r="J3683" s="45" t="str">
        <f t="shared" si="57"/>
        <v/>
      </c>
    </row>
    <row r="3684" spans="1:10" x14ac:dyDescent="0.25">
      <c r="A3684" s="43">
        <v>45036</v>
      </c>
      <c r="B3684" s="40" t="s">
        <v>15020</v>
      </c>
      <c r="C3684" s="40" t="s">
        <v>8992</v>
      </c>
      <c r="D3684" s="40" t="s">
        <v>11400</v>
      </c>
      <c r="E3684" s="38">
        <v>2529497</v>
      </c>
      <c r="F3684" s="42" t="s">
        <v>8998</v>
      </c>
      <c r="G3684" s="38">
        <v>252950</v>
      </c>
      <c r="H3684" s="40" t="s">
        <v>9001</v>
      </c>
      <c r="I3684" s="40" t="s">
        <v>9002</v>
      </c>
      <c r="J3684" s="45" t="str">
        <f t="shared" si="57"/>
        <v/>
      </c>
    </row>
    <row r="3685" spans="1:10" x14ac:dyDescent="0.25">
      <c r="A3685" s="43">
        <v>45036</v>
      </c>
      <c r="B3685" s="40" t="s">
        <v>15021</v>
      </c>
      <c r="C3685" s="40" t="s">
        <v>8992</v>
      </c>
      <c r="D3685" s="40" t="s">
        <v>10172</v>
      </c>
      <c r="E3685" s="38">
        <v>486831</v>
      </c>
      <c r="F3685" s="42" t="s">
        <v>8998</v>
      </c>
      <c r="G3685" s="38">
        <v>48683</v>
      </c>
      <c r="H3685" s="40" t="s">
        <v>9001</v>
      </c>
      <c r="I3685" s="40" t="s">
        <v>9002</v>
      </c>
      <c r="J3685" s="45" t="str">
        <f t="shared" si="57"/>
        <v/>
      </c>
    </row>
    <row r="3686" spans="1:10" x14ac:dyDescent="0.25">
      <c r="A3686" s="43">
        <v>45036</v>
      </c>
      <c r="B3686" s="40" t="s">
        <v>15022</v>
      </c>
      <c r="C3686" s="40" t="s">
        <v>8992</v>
      </c>
      <c r="D3686" s="40" t="s">
        <v>9197</v>
      </c>
      <c r="E3686" s="38">
        <v>2714250</v>
      </c>
      <c r="F3686" s="42" t="s">
        <v>8998</v>
      </c>
      <c r="G3686" s="38">
        <v>271425</v>
      </c>
      <c r="H3686" s="40" t="s">
        <v>9197</v>
      </c>
      <c r="I3686" s="40" t="s">
        <v>9198</v>
      </c>
      <c r="J3686" s="45" t="str">
        <f t="shared" si="57"/>
        <v/>
      </c>
    </row>
    <row r="3687" spans="1:10" x14ac:dyDescent="0.25">
      <c r="A3687" s="43">
        <v>45036</v>
      </c>
      <c r="B3687" s="40" t="s">
        <v>15023</v>
      </c>
      <c r="C3687" s="40" t="s">
        <v>8992</v>
      </c>
      <c r="D3687" s="40" t="s">
        <v>9197</v>
      </c>
      <c r="E3687" s="38">
        <v>1236130</v>
      </c>
      <c r="F3687" s="42" t="s">
        <v>8998</v>
      </c>
      <c r="G3687" s="38">
        <v>123613</v>
      </c>
      <c r="H3687" s="40" t="s">
        <v>9197</v>
      </c>
      <c r="I3687" s="40" t="s">
        <v>9198</v>
      </c>
      <c r="J3687" s="45" t="str">
        <f t="shared" si="57"/>
        <v/>
      </c>
    </row>
    <row r="3688" spans="1:10" x14ac:dyDescent="0.25">
      <c r="A3688" s="43">
        <v>45036</v>
      </c>
      <c r="B3688" s="40" t="s">
        <v>15024</v>
      </c>
      <c r="C3688" s="40" t="s">
        <v>8992</v>
      </c>
      <c r="D3688" s="40" t="s">
        <v>9249</v>
      </c>
      <c r="E3688" s="38">
        <v>401456</v>
      </c>
      <c r="F3688" s="42" t="s">
        <v>8998</v>
      </c>
      <c r="G3688" s="38">
        <v>40146</v>
      </c>
      <c r="H3688" s="40" t="s">
        <v>9001</v>
      </c>
      <c r="I3688" s="40" t="s">
        <v>9002</v>
      </c>
      <c r="J3688" s="45" t="str">
        <f t="shared" si="57"/>
        <v/>
      </c>
    </row>
    <row r="3689" spans="1:10" x14ac:dyDescent="0.25">
      <c r="A3689" s="43">
        <v>45036</v>
      </c>
      <c r="B3689" s="40" t="s">
        <v>15025</v>
      </c>
      <c r="C3689" s="40" t="s">
        <v>8992</v>
      </c>
      <c r="D3689" s="40" t="s">
        <v>13740</v>
      </c>
      <c r="E3689" s="38">
        <v>2960600</v>
      </c>
      <c r="F3689" s="42" t="s">
        <v>8998</v>
      </c>
      <c r="G3689" s="38">
        <v>296060</v>
      </c>
      <c r="H3689" s="40" t="s">
        <v>9183</v>
      </c>
      <c r="I3689" s="40" t="s">
        <v>9184</v>
      </c>
      <c r="J3689" s="45" t="str">
        <f t="shared" si="57"/>
        <v/>
      </c>
    </row>
    <row r="3690" spans="1:10" x14ac:dyDescent="0.25">
      <c r="A3690" s="43">
        <v>45036</v>
      </c>
      <c r="B3690" s="40" t="s">
        <v>15026</v>
      </c>
      <c r="C3690" s="40" t="s">
        <v>8992</v>
      </c>
      <c r="D3690" s="40" t="s">
        <v>9814</v>
      </c>
      <c r="E3690" s="38">
        <v>1630138</v>
      </c>
      <c r="F3690" s="42" t="s">
        <v>8998</v>
      </c>
      <c r="G3690" s="38">
        <v>163014</v>
      </c>
      <c r="H3690" s="40" t="s">
        <v>9814</v>
      </c>
      <c r="I3690" s="40" t="s">
        <v>9815</v>
      </c>
      <c r="J3690" s="45" t="str">
        <f t="shared" si="57"/>
        <v/>
      </c>
    </row>
    <row r="3691" spans="1:10" x14ac:dyDescent="0.25">
      <c r="A3691" s="43">
        <v>45037</v>
      </c>
      <c r="B3691" s="40" t="s">
        <v>9430</v>
      </c>
      <c r="C3691" s="40" t="s">
        <v>9724</v>
      </c>
      <c r="D3691" s="40" t="s">
        <v>15027</v>
      </c>
      <c r="E3691" s="38">
        <v>-171314</v>
      </c>
      <c r="F3691" s="42" t="s">
        <v>8998</v>
      </c>
      <c r="G3691" s="38">
        <v>-17131</v>
      </c>
      <c r="H3691" s="40" t="s">
        <v>9725</v>
      </c>
      <c r="I3691" s="40" t="s">
        <v>9726</v>
      </c>
      <c r="J3691" s="45" t="str">
        <f t="shared" si="57"/>
        <v>ht</v>
      </c>
    </row>
    <row r="3692" spans="1:10" x14ac:dyDescent="0.25">
      <c r="A3692" s="43">
        <v>45037</v>
      </c>
      <c r="B3692" s="40" t="s">
        <v>9680</v>
      </c>
      <c r="C3692" s="40" t="s">
        <v>15028</v>
      </c>
      <c r="D3692" s="40" t="s">
        <v>15029</v>
      </c>
      <c r="E3692" s="38">
        <v>-749606</v>
      </c>
      <c r="F3692" s="42" t="s">
        <v>8998</v>
      </c>
      <c r="G3692" s="38">
        <v>-74961</v>
      </c>
      <c r="H3692" s="40" t="s">
        <v>9050</v>
      </c>
      <c r="I3692" s="40" t="s">
        <v>9051</v>
      </c>
      <c r="J3692" s="45" t="str">
        <f t="shared" si="57"/>
        <v>ht</v>
      </c>
    </row>
    <row r="3693" spans="1:10" x14ac:dyDescent="0.25">
      <c r="A3693" s="43">
        <v>45037</v>
      </c>
      <c r="B3693" s="40" t="s">
        <v>9682</v>
      </c>
      <c r="C3693" s="40" t="s">
        <v>15028</v>
      </c>
      <c r="D3693" s="40" t="s">
        <v>15029</v>
      </c>
      <c r="E3693" s="38">
        <v>-220500</v>
      </c>
      <c r="F3693" s="42" t="s">
        <v>8998</v>
      </c>
      <c r="G3693" s="38">
        <v>-22050</v>
      </c>
      <c r="H3693" s="40" t="s">
        <v>9050</v>
      </c>
      <c r="I3693" s="40" t="s">
        <v>9051</v>
      </c>
      <c r="J3693" s="45" t="str">
        <f t="shared" si="57"/>
        <v>ht</v>
      </c>
    </row>
    <row r="3694" spans="1:10" x14ac:dyDescent="0.25">
      <c r="A3694" s="43">
        <v>45037</v>
      </c>
      <c r="B3694" s="40" t="s">
        <v>9936</v>
      </c>
      <c r="C3694" s="40" t="s">
        <v>11522</v>
      </c>
      <c r="D3694" s="40" t="s">
        <v>15030</v>
      </c>
      <c r="E3694" s="38">
        <v>-1129009</v>
      </c>
      <c r="F3694" s="42" t="s">
        <v>8998</v>
      </c>
      <c r="G3694" s="38">
        <v>-112901</v>
      </c>
      <c r="H3694" s="40" t="s">
        <v>9311</v>
      </c>
      <c r="I3694" s="40" t="s">
        <v>9312</v>
      </c>
      <c r="J3694" s="45" t="str">
        <f t="shared" si="57"/>
        <v>ht</v>
      </c>
    </row>
    <row r="3695" spans="1:10" x14ac:dyDescent="0.25">
      <c r="A3695" s="43">
        <v>45037</v>
      </c>
      <c r="B3695" s="40" t="s">
        <v>11131</v>
      </c>
      <c r="C3695" s="40" t="s">
        <v>9443</v>
      </c>
      <c r="D3695" s="40" t="s">
        <v>15031</v>
      </c>
      <c r="E3695" s="38">
        <v>-725060</v>
      </c>
      <c r="F3695" s="42" t="s">
        <v>8998</v>
      </c>
      <c r="G3695" s="38">
        <v>-72506</v>
      </c>
      <c r="H3695" s="40" t="s">
        <v>9001</v>
      </c>
      <c r="I3695" s="40" t="s">
        <v>9002</v>
      </c>
      <c r="J3695" s="45" t="str">
        <f t="shared" si="57"/>
        <v>ht</v>
      </c>
    </row>
    <row r="3696" spans="1:10" x14ac:dyDescent="0.25">
      <c r="A3696" s="43">
        <v>45037</v>
      </c>
      <c r="B3696" s="40" t="s">
        <v>15032</v>
      </c>
      <c r="C3696" s="40" t="s">
        <v>8992</v>
      </c>
      <c r="D3696" s="40" t="s">
        <v>9212</v>
      </c>
      <c r="E3696" s="38">
        <v>2622350</v>
      </c>
      <c r="F3696" s="42" t="s">
        <v>8998</v>
      </c>
      <c r="G3696" s="38">
        <v>262235</v>
      </c>
      <c r="H3696" s="40" t="s">
        <v>9212</v>
      </c>
      <c r="I3696" s="40" t="s">
        <v>9213</v>
      </c>
      <c r="J3696" s="45" t="str">
        <f t="shared" si="57"/>
        <v/>
      </c>
    </row>
    <row r="3697" spans="1:10" x14ac:dyDescent="0.25">
      <c r="A3697" s="43">
        <v>45037</v>
      </c>
      <c r="B3697" s="40" t="s">
        <v>15033</v>
      </c>
      <c r="C3697" s="40" t="s">
        <v>8992</v>
      </c>
      <c r="D3697" s="40" t="s">
        <v>9212</v>
      </c>
      <c r="E3697" s="38">
        <v>530250</v>
      </c>
      <c r="F3697" s="42" t="s">
        <v>8998</v>
      </c>
      <c r="G3697" s="38">
        <v>53025</v>
      </c>
      <c r="H3697" s="40" t="s">
        <v>9212</v>
      </c>
      <c r="I3697" s="40" t="s">
        <v>9213</v>
      </c>
      <c r="J3697" s="45" t="str">
        <f t="shared" si="57"/>
        <v/>
      </c>
    </row>
    <row r="3698" spans="1:10" x14ac:dyDescent="0.25">
      <c r="A3698" s="43">
        <v>45037</v>
      </c>
      <c r="B3698" s="40" t="s">
        <v>15034</v>
      </c>
      <c r="C3698" s="40" t="s">
        <v>8992</v>
      </c>
      <c r="D3698" s="40" t="s">
        <v>10145</v>
      </c>
      <c r="E3698" s="38">
        <v>367155</v>
      </c>
      <c r="F3698" s="42" t="s">
        <v>8998</v>
      </c>
      <c r="G3698" s="38">
        <v>36716</v>
      </c>
      <c r="H3698" s="40" t="s">
        <v>9001</v>
      </c>
      <c r="I3698" s="40" t="s">
        <v>9002</v>
      </c>
      <c r="J3698" s="45" t="str">
        <f t="shared" si="57"/>
        <v/>
      </c>
    </row>
    <row r="3699" spans="1:10" x14ac:dyDescent="0.25">
      <c r="A3699" s="43">
        <v>45037</v>
      </c>
      <c r="B3699" s="40" t="s">
        <v>15035</v>
      </c>
      <c r="C3699" s="40" t="s">
        <v>8992</v>
      </c>
      <c r="D3699" s="40" t="s">
        <v>9873</v>
      </c>
      <c r="E3699" s="38">
        <v>444230</v>
      </c>
      <c r="F3699" s="42" t="s">
        <v>8998</v>
      </c>
      <c r="G3699" s="38">
        <v>44423</v>
      </c>
      <c r="H3699" s="40" t="s">
        <v>9001</v>
      </c>
      <c r="I3699" s="40" t="s">
        <v>9002</v>
      </c>
      <c r="J3699" s="45" t="str">
        <f t="shared" si="57"/>
        <v/>
      </c>
    </row>
    <row r="3700" spans="1:10" x14ac:dyDescent="0.25">
      <c r="A3700" s="43">
        <v>45037</v>
      </c>
      <c r="B3700" s="40" t="s">
        <v>15036</v>
      </c>
      <c r="C3700" s="40" t="s">
        <v>8992</v>
      </c>
      <c r="D3700" s="40" t="s">
        <v>9742</v>
      </c>
      <c r="E3700" s="38">
        <v>2472820</v>
      </c>
      <c r="F3700" s="42" t="s">
        <v>8998</v>
      </c>
      <c r="G3700" s="38">
        <v>247282</v>
      </c>
      <c r="H3700" s="40" t="s">
        <v>9001</v>
      </c>
      <c r="I3700" s="40" t="s">
        <v>9002</v>
      </c>
      <c r="J3700" s="45" t="str">
        <f t="shared" si="57"/>
        <v/>
      </c>
    </row>
    <row r="3701" spans="1:10" x14ac:dyDescent="0.25">
      <c r="A3701" s="43">
        <v>45037</v>
      </c>
      <c r="B3701" s="40" t="s">
        <v>15037</v>
      </c>
      <c r="C3701" s="40" t="s">
        <v>8992</v>
      </c>
      <c r="D3701" s="40" t="s">
        <v>11603</v>
      </c>
      <c r="E3701" s="38">
        <v>842453</v>
      </c>
      <c r="F3701" s="42" t="s">
        <v>8998</v>
      </c>
      <c r="G3701" s="38">
        <v>84245</v>
      </c>
      <c r="H3701" s="40" t="s">
        <v>9001</v>
      </c>
      <c r="I3701" s="40" t="s">
        <v>9002</v>
      </c>
      <c r="J3701" s="45" t="str">
        <f t="shared" si="57"/>
        <v/>
      </c>
    </row>
    <row r="3702" spans="1:10" x14ac:dyDescent="0.25">
      <c r="A3702" s="43">
        <v>45037</v>
      </c>
      <c r="B3702" s="40" t="s">
        <v>15038</v>
      </c>
      <c r="C3702" s="40" t="s">
        <v>8992</v>
      </c>
      <c r="D3702" s="40" t="s">
        <v>11603</v>
      </c>
      <c r="E3702" s="38">
        <v>318150</v>
      </c>
      <c r="F3702" s="42" t="s">
        <v>8998</v>
      </c>
      <c r="G3702" s="38">
        <v>31815</v>
      </c>
      <c r="H3702" s="40" t="s">
        <v>9001</v>
      </c>
      <c r="I3702" s="40" t="s">
        <v>9002</v>
      </c>
      <c r="J3702" s="45" t="str">
        <f t="shared" si="57"/>
        <v/>
      </c>
    </row>
    <row r="3703" spans="1:10" x14ac:dyDescent="0.25">
      <c r="A3703" s="43">
        <v>45037</v>
      </c>
      <c r="B3703" s="40" t="s">
        <v>15039</v>
      </c>
      <c r="C3703" s="40" t="s">
        <v>8992</v>
      </c>
      <c r="D3703" s="40" t="s">
        <v>10376</v>
      </c>
      <c r="E3703" s="38">
        <v>3840870</v>
      </c>
      <c r="F3703" s="42" t="s">
        <v>8998</v>
      </c>
      <c r="G3703" s="38">
        <v>384087</v>
      </c>
      <c r="H3703" s="40" t="s">
        <v>10376</v>
      </c>
      <c r="I3703" s="40" t="s">
        <v>10377</v>
      </c>
      <c r="J3703" s="45" t="str">
        <f t="shared" si="57"/>
        <v/>
      </c>
    </row>
    <row r="3704" spans="1:10" x14ac:dyDescent="0.25">
      <c r="A3704" s="43">
        <v>45037</v>
      </c>
      <c r="B3704" s="40" t="s">
        <v>15040</v>
      </c>
      <c r="C3704" s="40" t="s">
        <v>8992</v>
      </c>
      <c r="D3704" s="40" t="s">
        <v>13299</v>
      </c>
      <c r="E3704" s="38">
        <v>3873650</v>
      </c>
      <c r="F3704" s="42" t="s">
        <v>8998</v>
      </c>
      <c r="G3704" s="38">
        <v>387365</v>
      </c>
      <c r="H3704" s="40" t="s">
        <v>9183</v>
      </c>
      <c r="I3704" s="40" t="s">
        <v>9184</v>
      </c>
      <c r="J3704" s="45" t="str">
        <f t="shared" si="57"/>
        <v/>
      </c>
    </row>
    <row r="3705" spans="1:10" x14ac:dyDescent="0.25">
      <c r="A3705" s="43">
        <v>45037</v>
      </c>
      <c r="B3705" s="40" t="s">
        <v>15041</v>
      </c>
      <c r="C3705" s="40" t="s">
        <v>8992</v>
      </c>
      <c r="D3705" s="40" t="s">
        <v>9228</v>
      </c>
      <c r="E3705" s="38">
        <v>618065</v>
      </c>
      <c r="F3705" s="42" t="s">
        <v>8998</v>
      </c>
      <c r="G3705" s="38">
        <v>61807</v>
      </c>
      <c r="H3705" s="40" t="s">
        <v>9001</v>
      </c>
      <c r="I3705" s="40" t="s">
        <v>9002</v>
      </c>
      <c r="J3705" s="45" t="str">
        <f t="shared" si="57"/>
        <v/>
      </c>
    </row>
    <row r="3706" spans="1:10" x14ac:dyDescent="0.25">
      <c r="A3706" s="43">
        <v>45037</v>
      </c>
      <c r="B3706" s="40" t="s">
        <v>15042</v>
      </c>
      <c r="C3706" s="40" t="s">
        <v>8992</v>
      </c>
      <c r="D3706" s="40" t="s">
        <v>10305</v>
      </c>
      <c r="E3706" s="38">
        <v>1358526</v>
      </c>
      <c r="F3706" s="42" t="s">
        <v>8998</v>
      </c>
      <c r="G3706" s="38">
        <v>135853</v>
      </c>
      <c r="H3706" s="40" t="s">
        <v>9001</v>
      </c>
      <c r="I3706" s="40" t="s">
        <v>9002</v>
      </c>
      <c r="J3706" s="45" t="str">
        <f t="shared" si="57"/>
        <v/>
      </c>
    </row>
    <row r="3707" spans="1:10" x14ac:dyDescent="0.25">
      <c r="A3707" s="43">
        <v>45037</v>
      </c>
      <c r="B3707" s="40" t="s">
        <v>15043</v>
      </c>
      <c r="C3707" s="40" t="s">
        <v>8992</v>
      </c>
      <c r="D3707" s="40" t="s">
        <v>10363</v>
      </c>
      <c r="E3707" s="38">
        <v>1584844</v>
      </c>
      <c r="F3707" s="42" t="s">
        <v>8998</v>
      </c>
      <c r="G3707" s="38">
        <v>158484</v>
      </c>
      <c r="H3707" s="40" t="s">
        <v>9001</v>
      </c>
      <c r="I3707" s="40" t="s">
        <v>9002</v>
      </c>
      <c r="J3707" s="45" t="str">
        <f t="shared" si="57"/>
        <v/>
      </c>
    </row>
    <row r="3708" spans="1:10" x14ac:dyDescent="0.25">
      <c r="A3708" s="43">
        <v>45037</v>
      </c>
      <c r="B3708" s="40" t="s">
        <v>15044</v>
      </c>
      <c r="C3708" s="40" t="s">
        <v>8992</v>
      </c>
      <c r="D3708" s="40" t="s">
        <v>10228</v>
      </c>
      <c r="E3708" s="38">
        <v>1287649</v>
      </c>
      <c r="F3708" s="42" t="s">
        <v>8998</v>
      </c>
      <c r="G3708" s="38">
        <v>128765</v>
      </c>
      <c r="H3708" s="40" t="s">
        <v>9001</v>
      </c>
      <c r="I3708" s="40" t="s">
        <v>9002</v>
      </c>
      <c r="J3708" s="45" t="str">
        <f t="shared" si="57"/>
        <v/>
      </c>
    </row>
    <row r="3709" spans="1:10" x14ac:dyDescent="0.25">
      <c r="A3709" s="43">
        <v>45037</v>
      </c>
      <c r="B3709" s="40" t="s">
        <v>15045</v>
      </c>
      <c r="C3709" s="40" t="s">
        <v>8992</v>
      </c>
      <c r="D3709" s="40" t="s">
        <v>10264</v>
      </c>
      <c r="E3709" s="38">
        <v>633693</v>
      </c>
      <c r="F3709" s="42" t="s">
        <v>8998</v>
      </c>
      <c r="G3709" s="38">
        <v>63369</v>
      </c>
      <c r="H3709" s="40" t="s">
        <v>9001</v>
      </c>
      <c r="I3709" s="40" t="s">
        <v>9002</v>
      </c>
      <c r="J3709" s="45" t="str">
        <f t="shared" si="57"/>
        <v/>
      </c>
    </row>
    <row r="3710" spans="1:10" x14ac:dyDescent="0.25">
      <c r="A3710" s="43">
        <v>45037</v>
      </c>
      <c r="B3710" s="40" t="s">
        <v>15046</v>
      </c>
      <c r="C3710" s="40" t="s">
        <v>8992</v>
      </c>
      <c r="D3710" s="40" t="s">
        <v>9670</v>
      </c>
      <c r="E3710" s="38">
        <v>1030240</v>
      </c>
      <c r="F3710" s="42" t="s">
        <v>8998</v>
      </c>
      <c r="G3710" s="38">
        <v>103024</v>
      </c>
      <c r="H3710" s="40" t="s">
        <v>9284</v>
      </c>
      <c r="I3710" s="40" t="s">
        <v>9285</v>
      </c>
      <c r="J3710" s="45" t="str">
        <f t="shared" si="57"/>
        <v/>
      </c>
    </row>
    <row r="3711" spans="1:10" x14ac:dyDescent="0.25">
      <c r="A3711" s="43">
        <v>45037</v>
      </c>
      <c r="B3711" s="40" t="s">
        <v>15047</v>
      </c>
      <c r="C3711" s="40" t="s">
        <v>8992</v>
      </c>
      <c r="D3711" s="40" t="s">
        <v>10685</v>
      </c>
      <c r="E3711" s="38">
        <v>1062295</v>
      </c>
      <c r="F3711" s="42" t="s">
        <v>8998</v>
      </c>
      <c r="G3711" s="38">
        <v>106230</v>
      </c>
      <c r="H3711" s="40" t="s">
        <v>9001</v>
      </c>
      <c r="I3711" s="40" t="s">
        <v>9002</v>
      </c>
      <c r="J3711" s="45" t="str">
        <f t="shared" si="57"/>
        <v/>
      </c>
    </row>
    <row r="3712" spans="1:10" x14ac:dyDescent="0.25">
      <c r="A3712" s="43">
        <v>45037</v>
      </c>
      <c r="B3712" s="40" t="s">
        <v>15048</v>
      </c>
      <c r="C3712" s="40" t="s">
        <v>8992</v>
      </c>
      <c r="D3712" s="40" t="s">
        <v>9619</v>
      </c>
      <c r="E3712" s="38">
        <v>1850945</v>
      </c>
      <c r="F3712" s="42" t="s">
        <v>8998</v>
      </c>
      <c r="G3712" s="38">
        <v>185095</v>
      </c>
      <c r="H3712" s="40" t="s">
        <v>9619</v>
      </c>
      <c r="I3712" s="40" t="s">
        <v>9620</v>
      </c>
      <c r="J3712" s="45" t="str">
        <f t="shared" si="57"/>
        <v/>
      </c>
    </row>
    <row r="3713" spans="1:10" x14ac:dyDescent="0.25">
      <c r="A3713" s="43">
        <v>45037</v>
      </c>
      <c r="B3713" s="40" t="s">
        <v>15049</v>
      </c>
      <c r="C3713" s="40" t="s">
        <v>8992</v>
      </c>
      <c r="D3713" s="40" t="s">
        <v>9331</v>
      </c>
      <c r="E3713" s="38">
        <v>2357080</v>
      </c>
      <c r="F3713" s="42" t="s">
        <v>8998</v>
      </c>
      <c r="G3713" s="38">
        <v>235708</v>
      </c>
      <c r="H3713" s="40" t="s">
        <v>9331</v>
      </c>
      <c r="I3713" s="40" t="s">
        <v>9332</v>
      </c>
      <c r="J3713" s="45" t="str">
        <f t="shared" si="57"/>
        <v/>
      </c>
    </row>
    <row r="3714" spans="1:10" x14ac:dyDescent="0.25">
      <c r="A3714" s="43">
        <v>45037</v>
      </c>
      <c r="B3714" s="40" t="s">
        <v>15050</v>
      </c>
      <c r="C3714" s="40" t="s">
        <v>8992</v>
      </c>
      <c r="D3714" s="40" t="s">
        <v>9315</v>
      </c>
      <c r="E3714" s="38">
        <v>1529814</v>
      </c>
      <c r="F3714" s="42" t="s">
        <v>8998</v>
      </c>
      <c r="G3714" s="38">
        <v>152981</v>
      </c>
      <c r="H3714" s="40" t="s">
        <v>9315</v>
      </c>
      <c r="I3714" s="40" t="s">
        <v>9316</v>
      </c>
      <c r="J3714" s="45" t="str">
        <f t="shared" si="57"/>
        <v/>
      </c>
    </row>
    <row r="3715" spans="1:10" x14ac:dyDescent="0.25">
      <c r="A3715" s="43">
        <v>45037</v>
      </c>
      <c r="B3715" s="40" t="s">
        <v>15051</v>
      </c>
      <c r="C3715" s="40" t="s">
        <v>8992</v>
      </c>
      <c r="D3715" s="40" t="s">
        <v>9347</v>
      </c>
      <c r="E3715" s="38">
        <v>1730400</v>
      </c>
      <c r="F3715" s="42" t="s">
        <v>8998</v>
      </c>
      <c r="G3715" s="38">
        <v>173040</v>
      </c>
      <c r="H3715" s="40" t="s">
        <v>9347</v>
      </c>
      <c r="I3715" s="40" t="s">
        <v>9348</v>
      </c>
      <c r="J3715" s="45" t="str">
        <f t="shared" si="57"/>
        <v/>
      </c>
    </row>
    <row r="3716" spans="1:10" x14ac:dyDescent="0.25">
      <c r="A3716" s="43">
        <v>45037</v>
      </c>
      <c r="B3716" s="40" t="s">
        <v>15052</v>
      </c>
      <c r="C3716" s="40" t="s">
        <v>8992</v>
      </c>
      <c r="D3716" s="40" t="s">
        <v>9619</v>
      </c>
      <c r="E3716" s="38">
        <v>1632750</v>
      </c>
      <c r="F3716" s="42" t="s">
        <v>8998</v>
      </c>
      <c r="G3716" s="38">
        <v>163275</v>
      </c>
      <c r="H3716" s="40" t="s">
        <v>9619</v>
      </c>
      <c r="I3716" s="40" t="s">
        <v>9620</v>
      </c>
      <c r="J3716" s="45" t="str">
        <f t="shared" si="57"/>
        <v/>
      </c>
    </row>
    <row r="3717" spans="1:10" x14ac:dyDescent="0.25">
      <c r="A3717" s="43">
        <v>45037</v>
      </c>
      <c r="B3717" s="40" t="s">
        <v>15053</v>
      </c>
      <c r="C3717" s="40" t="s">
        <v>8992</v>
      </c>
      <c r="D3717" s="40" t="s">
        <v>10376</v>
      </c>
      <c r="E3717" s="38">
        <v>3265500</v>
      </c>
      <c r="F3717" s="42" t="s">
        <v>8998</v>
      </c>
      <c r="G3717" s="38">
        <v>326550</v>
      </c>
      <c r="H3717" s="40" t="s">
        <v>10376</v>
      </c>
      <c r="I3717" s="40" t="s">
        <v>10377</v>
      </c>
      <c r="J3717" s="45" t="str">
        <f t="shared" ref="J3717:J3780" si="58">IF(E3717&lt;0,"ht","")</f>
        <v/>
      </c>
    </row>
    <row r="3718" spans="1:10" x14ac:dyDescent="0.25">
      <c r="A3718" s="43">
        <v>45037</v>
      </c>
      <c r="B3718" s="40" t="s">
        <v>15054</v>
      </c>
      <c r="C3718" s="40" t="s">
        <v>8992</v>
      </c>
      <c r="D3718" s="40" t="s">
        <v>9259</v>
      </c>
      <c r="E3718" s="38">
        <v>1198803</v>
      </c>
      <c r="F3718" s="42" t="s">
        <v>8998</v>
      </c>
      <c r="G3718" s="38">
        <v>119880</v>
      </c>
      <c r="H3718" s="40" t="s">
        <v>9001</v>
      </c>
      <c r="I3718" s="40" t="s">
        <v>9002</v>
      </c>
      <c r="J3718" s="45" t="str">
        <f t="shared" si="58"/>
        <v/>
      </c>
    </row>
    <row r="3719" spans="1:10" x14ac:dyDescent="0.25">
      <c r="A3719" s="43">
        <v>45037</v>
      </c>
      <c r="B3719" s="40" t="s">
        <v>15055</v>
      </c>
      <c r="C3719" s="40" t="s">
        <v>8992</v>
      </c>
      <c r="D3719" s="40" t="s">
        <v>10168</v>
      </c>
      <c r="E3719" s="38">
        <v>1437115</v>
      </c>
      <c r="F3719" s="42" t="s">
        <v>8998</v>
      </c>
      <c r="G3719" s="38">
        <v>143712</v>
      </c>
      <c r="H3719" s="40" t="s">
        <v>9001</v>
      </c>
      <c r="I3719" s="40" t="s">
        <v>9002</v>
      </c>
      <c r="J3719" s="45" t="str">
        <f t="shared" si="58"/>
        <v/>
      </c>
    </row>
    <row r="3720" spans="1:10" x14ac:dyDescent="0.25">
      <c r="A3720" s="43">
        <v>45038</v>
      </c>
      <c r="B3720" s="40" t="s">
        <v>9581</v>
      </c>
      <c r="C3720" s="40" t="s">
        <v>12443</v>
      </c>
      <c r="D3720" s="40" t="s">
        <v>15056</v>
      </c>
      <c r="E3720" s="38">
        <v>-544500</v>
      </c>
      <c r="F3720" s="42" t="s">
        <v>8998</v>
      </c>
      <c r="G3720" s="38">
        <v>-54450</v>
      </c>
      <c r="H3720" s="40" t="s">
        <v>9327</v>
      </c>
      <c r="I3720" s="40" t="s">
        <v>9328</v>
      </c>
      <c r="J3720" s="45" t="str">
        <f t="shared" si="58"/>
        <v>ht</v>
      </c>
    </row>
    <row r="3721" spans="1:10" x14ac:dyDescent="0.25">
      <c r="A3721" s="43">
        <v>45038</v>
      </c>
      <c r="B3721" s="40" t="s">
        <v>11004</v>
      </c>
      <c r="C3721" s="40" t="s">
        <v>12704</v>
      </c>
      <c r="D3721" s="40" t="s">
        <v>15057</v>
      </c>
      <c r="E3721" s="38">
        <v>-273342</v>
      </c>
      <c r="F3721" s="42" t="s">
        <v>8998</v>
      </c>
      <c r="G3721" s="38">
        <v>-27334</v>
      </c>
      <c r="H3721" s="40" t="s">
        <v>9078</v>
      </c>
      <c r="I3721" s="40" t="s">
        <v>9079</v>
      </c>
      <c r="J3721" s="45" t="str">
        <f t="shared" si="58"/>
        <v>ht</v>
      </c>
    </row>
    <row r="3722" spans="1:10" x14ac:dyDescent="0.25">
      <c r="A3722" s="43">
        <v>45038</v>
      </c>
      <c r="B3722" s="40" t="s">
        <v>15058</v>
      </c>
      <c r="C3722" s="40" t="s">
        <v>9443</v>
      </c>
      <c r="D3722" s="40" t="s">
        <v>15059</v>
      </c>
      <c r="E3722" s="38">
        <v>-222116</v>
      </c>
      <c r="F3722" s="42" t="s">
        <v>8998</v>
      </c>
      <c r="G3722" s="38">
        <v>-22212</v>
      </c>
      <c r="H3722" s="40" t="s">
        <v>9001</v>
      </c>
      <c r="I3722" s="40" t="s">
        <v>9002</v>
      </c>
      <c r="J3722" s="45" t="str">
        <f t="shared" si="58"/>
        <v>ht</v>
      </c>
    </row>
    <row r="3723" spans="1:10" x14ac:dyDescent="0.25">
      <c r="A3723" s="43">
        <v>45038</v>
      </c>
      <c r="B3723" s="40" t="s">
        <v>15060</v>
      </c>
      <c r="C3723" s="40" t="s">
        <v>9443</v>
      </c>
      <c r="D3723" s="40" t="s">
        <v>15061</v>
      </c>
      <c r="E3723" s="38">
        <v>-172939</v>
      </c>
      <c r="F3723" s="42" t="s">
        <v>8998</v>
      </c>
      <c r="G3723" s="38">
        <v>-17294</v>
      </c>
      <c r="H3723" s="40" t="s">
        <v>9001</v>
      </c>
      <c r="I3723" s="40" t="s">
        <v>9002</v>
      </c>
      <c r="J3723" s="45" t="str">
        <f t="shared" si="58"/>
        <v>ht</v>
      </c>
    </row>
    <row r="3724" spans="1:10" x14ac:dyDescent="0.25">
      <c r="A3724" s="43">
        <v>45038</v>
      </c>
      <c r="B3724" s="40" t="s">
        <v>15062</v>
      </c>
      <c r="C3724" s="40" t="s">
        <v>9443</v>
      </c>
      <c r="D3724" s="40" t="s">
        <v>15063</v>
      </c>
      <c r="E3724" s="38">
        <v>-1084268</v>
      </c>
      <c r="F3724" s="42" t="s">
        <v>8998</v>
      </c>
      <c r="G3724" s="38">
        <v>-108427</v>
      </c>
      <c r="H3724" s="40" t="s">
        <v>9001</v>
      </c>
      <c r="I3724" s="40" t="s">
        <v>9002</v>
      </c>
      <c r="J3724" s="45" t="str">
        <f t="shared" si="58"/>
        <v>ht</v>
      </c>
    </row>
    <row r="3725" spans="1:10" x14ac:dyDescent="0.25">
      <c r="A3725" s="43">
        <v>45038</v>
      </c>
      <c r="B3725" s="40" t="s">
        <v>15064</v>
      </c>
      <c r="C3725" s="40" t="s">
        <v>8992</v>
      </c>
      <c r="D3725" s="40" t="s">
        <v>9370</v>
      </c>
      <c r="E3725" s="38">
        <v>370839</v>
      </c>
      <c r="F3725" s="42" t="s">
        <v>8998</v>
      </c>
      <c r="G3725" s="38">
        <v>37084</v>
      </c>
      <c r="H3725" s="40" t="s">
        <v>9001</v>
      </c>
      <c r="I3725" s="40" t="s">
        <v>9002</v>
      </c>
      <c r="J3725" s="45" t="str">
        <f t="shared" si="58"/>
        <v/>
      </c>
    </row>
    <row r="3726" spans="1:10" x14ac:dyDescent="0.25">
      <c r="A3726" s="43">
        <v>45038</v>
      </c>
      <c r="B3726" s="40" t="s">
        <v>15065</v>
      </c>
      <c r="C3726" s="40" t="s">
        <v>8992</v>
      </c>
      <c r="D3726" s="40" t="s">
        <v>9858</v>
      </c>
      <c r="E3726" s="38">
        <v>649108</v>
      </c>
      <c r="F3726" s="42" t="s">
        <v>8998</v>
      </c>
      <c r="G3726" s="38">
        <v>64911</v>
      </c>
      <c r="H3726" s="40" t="s">
        <v>9001</v>
      </c>
      <c r="I3726" s="40" t="s">
        <v>9002</v>
      </c>
      <c r="J3726" s="45" t="str">
        <f t="shared" si="58"/>
        <v/>
      </c>
    </row>
    <row r="3727" spans="1:10" x14ac:dyDescent="0.25">
      <c r="A3727" s="43">
        <v>45038</v>
      </c>
      <c r="B3727" s="40" t="s">
        <v>15066</v>
      </c>
      <c r="C3727" s="40" t="s">
        <v>8992</v>
      </c>
      <c r="D3727" s="40" t="s">
        <v>9119</v>
      </c>
      <c r="E3727" s="38">
        <v>444230</v>
      </c>
      <c r="F3727" s="42" t="s">
        <v>8998</v>
      </c>
      <c r="G3727" s="38">
        <v>44423</v>
      </c>
      <c r="H3727" s="40" t="s">
        <v>9001</v>
      </c>
      <c r="I3727" s="40" t="s">
        <v>9002</v>
      </c>
      <c r="J3727" s="45" t="str">
        <f t="shared" si="58"/>
        <v/>
      </c>
    </row>
    <row r="3728" spans="1:10" x14ac:dyDescent="0.25">
      <c r="A3728" s="43">
        <v>45038</v>
      </c>
      <c r="B3728" s="40" t="s">
        <v>15067</v>
      </c>
      <c r="C3728" s="40" t="s">
        <v>8992</v>
      </c>
      <c r="D3728" s="40" t="s">
        <v>15068</v>
      </c>
      <c r="E3728" s="38">
        <v>689080</v>
      </c>
      <c r="F3728" s="42" t="s">
        <v>8998</v>
      </c>
      <c r="G3728" s="38">
        <v>68908</v>
      </c>
      <c r="H3728" s="40" t="s">
        <v>9159</v>
      </c>
      <c r="I3728" s="40" t="s">
        <v>9160</v>
      </c>
      <c r="J3728" s="45" t="str">
        <f t="shared" si="58"/>
        <v/>
      </c>
    </row>
    <row r="3729" spans="1:10" x14ac:dyDescent="0.25">
      <c r="A3729" s="43">
        <v>45038</v>
      </c>
      <c r="B3729" s="40" t="s">
        <v>15069</v>
      </c>
      <c r="C3729" s="40" t="s">
        <v>8992</v>
      </c>
      <c r="D3729" s="40" t="s">
        <v>9234</v>
      </c>
      <c r="E3729" s="38">
        <v>3673450</v>
      </c>
      <c r="F3729" s="42" t="s">
        <v>8998</v>
      </c>
      <c r="G3729" s="38">
        <v>367345</v>
      </c>
      <c r="H3729" s="40" t="s">
        <v>9234</v>
      </c>
      <c r="I3729" s="40" t="s">
        <v>9235</v>
      </c>
      <c r="J3729" s="45" t="str">
        <f t="shared" si="58"/>
        <v/>
      </c>
    </row>
    <row r="3730" spans="1:10" x14ac:dyDescent="0.25">
      <c r="A3730" s="43">
        <v>45038</v>
      </c>
      <c r="B3730" s="40" t="s">
        <v>15070</v>
      </c>
      <c r="C3730" s="40" t="s">
        <v>8992</v>
      </c>
      <c r="D3730" s="40" t="s">
        <v>10647</v>
      </c>
      <c r="E3730" s="38">
        <v>533076</v>
      </c>
      <c r="F3730" s="42" t="s">
        <v>8998</v>
      </c>
      <c r="G3730" s="38">
        <v>53308</v>
      </c>
      <c r="H3730" s="40" t="s">
        <v>9001</v>
      </c>
      <c r="I3730" s="40" t="s">
        <v>9002</v>
      </c>
      <c r="J3730" s="45" t="str">
        <f t="shared" si="58"/>
        <v/>
      </c>
    </row>
    <row r="3731" spans="1:10" x14ac:dyDescent="0.25">
      <c r="A3731" s="43">
        <v>45038</v>
      </c>
      <c r="B3731" s="40" t="s">
        <v>15071</v>
      </c>
      <c r="C3731" s="40" t="s">
        <v>8992</v>
      </c>
      <c r="D3731" s="40" t="s">
        <v>10101</v>
      </c>
      <c r="E3731" s="38">
        <v>760990</v>
      </c>
      <c r="F3731" s="42" t="s">
        <v>8998</v>
      </c>
      <c r="G3731" s="38">
        <v>76099</v>
      </c>
      <c r="H3731" s="40" t="s">
        <v>9001</v>
      </c>
      <c r="I3731" s="40" t="s">
        <v>9002</v>
      </c>
      <c r="J3731" s="45" t="str">
        <f t="shared" si="58"/>
        <v/>
      </c>
    </row>
    <row r="3732" spans="1:10" x14ac:dyDescent="0.25">
      <c r="A3732" s="43">
        <v>45038</v>
      </c>
      <c r="B3732" s="40" t="s">
        <v>15072</v>
      </c>
      <c r="C3732" s="40" t="s">
        <v>8992</v>
      </c>
      <c r="D3732" s="40" t="s">
        <v>9166</v>
      </c>
      <c r="E3732" s="38">
        <v>200728</v>
      </c>
      <c r="F3732" s="42" t="s">
        <v>8998</v>
      </c>
      <c r="G3732" s="38">
        <v>20073</v>
      </c>
      <c r="H3732" s="40" t="s">
        <v>9001</v>
      </c>
      <c r="I3732" s="40" t="s">
        <v>9002</v>
      </c>
      <c r="J3732" s="45" t="str">
        <f t="shared" si="58"/>
        <v/>
      </c>
    </row>
    <row r="3733" spans="1:10" x14ac:dyDescent="0.25">
      <c r="A3733" s="43">
        <v>45038</v>
      </c>
      <c r="B3733" s="40" t="s">
        <v>15073</v>
      </c>
      <c r="C3733" s="40" t="s">
        <v>8992</v>
      </c>
      <c r="D3733" s="40" t="s">
        <v>9172</v>
      </c>
      <c r="E3733" s="38">
        <v>633693</v>
      </c>
      <c r="F3733" s="42" t="s">
        <v>8998</v>
      </c>
      <c r="G3733" s="38">
        <v>63369</v>
      </c>
      <c r="H3733" s="40" t="s">
        <v>9001</v>
      </c>
      <c r="I3733" s="40" t="s">
        <v>9002</v>
      </c>
      <c r="J3733" s="45" t="str">
        <f t="shared" si="58"/>
        <v/>
      </c>
    </row>
    <row r="3734" spans="1:10" x14ac:dyDescent="0.25">
      <c r="A3734" s="43">
        <v>45038</v>
      </c>
      <c r="B3734" s="40" t="s">
        <v>15074</v>
      </c>
      <c r="C3734" s="40" t="s">
        <v>8992</v>
      </c>
      <c r="D3734" s="40" t="s">
        <v>10020</v>
      </c>
      <c r="E3734" s="38">
        <v>370839</v>
      </c>
      <c r="F3734" s="42" t="s">
        <v>8998</v>
      </c>
      <c r="G3734" s="38">
        <v>37084</v>
      </c>
      <c r="H3734" s="40" t="s">
        <v>9001</v>
      </c>
      <c r="I3734" s="40" t="s">
        <v>9002</v>
      </c>
      <c r="J3734" s="45" t="str">
        <f t="shared" si="58"/>
        <v/>
      </c>
    </row>
    <row r="3735" spans="1:10" x14ac:dyDescent="0.25">
      <c r="A3735" s="43">
        <v>45038</v>
      </c>
      <c r="B3735" s="40" t="s">
        <v>15075</v>
      </c>
      <c r="C3735" s="40" t="s">
        <v>8992</v>
      </c>
      <c r="D3735" s="40" t="s">
        <v>15076</v>
      </c>
      <c r="E3735" s="38">
        <v>5614740</v>
      </c>
      <c r="F3735" s="42" t="s">
        <v>8998</v>
      </c>
      <c r="G3735" s="38">
        <v>561474</v>
      </c>
      <c r="H3735" s="40" t="s">
        <v>10431</v>
      </c>
      <c r="I3735" s="40" t="s">
        <v>10432</v>
      </c>
      <c r="J3735" s="45" t="str">
        <f t="shared" si="58"/>
        <v/>
      </c>
    </row>
    <row r="3736" spans="1:10" x14ac:dyDescent="0.25">
      <c r="A3736" s="43">
        <v>45038</v>
      </c>
      <c r="B3736" s="40" t="s">
        <v>15077</v>
      </c>
      <c r="C3736" s="40" t="s">
        <v>8992</v>
      </c>
      <c r="D3736" s="40" t="s">
        <v>10320</v>
      </c>
      <c r="E3736" s="38">
        <v>3671550</v>
      </c>
      <c r="F3736" s="42" t="s">
        <v>8998</v>
      </c>
      <c r="G3736" s="38">
        <v>367155</v>
      </c>
      <c r="H3736" s="40" t="s">
        <v>10320</v>
      </c>
      <c r="I3736" s="40" t="s">
        <v>10321</v>
      </c>
      <c r="J3736" s="45" t="str">
        <f t="shared" si="58"/>
        <v/>
      </c>
    </row>
    <row r="3737" spans="1:10" x14ac:dyDescent="0.25">
      <c r="A3737" s="43">
        <v>45038</v>
      </c>
      <c r="B3737" s="40" t="s">
        <v>15078</v>
      </c>
      <c r="C3737" s="40" t="s">
        <v>8992</v>
      </c>
      <c r="D3737" s="40" t="s">
        <v>10324</v>
      </c>
      <c r="E3737" s="38">
        <v>3469400</v>
      </c>
      <c r="F3737" s="42" t="s">
        <v>8998</v>
      </c>
      <c r="G3737" s="38">
        <v>346940</v>
      </c>
      <c r="H3737" s="40" t="s">
        <v>10324</v>
      </c>
      <c r="I3737" s="40" t="s">
        <v>10325</v>
      </c>
      <c r="J3737" s="45" t="str">
        <f t="shared" si="58"/>
        <v/>
      </c>
    </row>
    <row r="3738" spans="1:10" x14ac:dyDescent="0.25">
      <c r="A3738" s="43">
        <v>45038</v>
      </c>
      <c r="B3738" s="40" t="s">
        <v>15079</v>
      </c>
      <c r="C3738" s="40" t="s">
        <v>8992</v>
      </c>
      <c r="D3738" s="40" t="s">
        <v>9635</v>
      </c>
      <c r="E3738" s="38">
        <v>2067000</v>
      </c>
      <c r="F3738" s="42" t="s">
        <v>8998</v>
      </c>
      <c r="G3738" s="38">
        <v>206700</v>
      </c>
      <c r="H3738" s="40" t="s">
        <v>9635</v>
      </c>
      <c r="I3738" s="40" t="s">
        <v>9636</v>
      </c>
      <c r="J3738" s="45" t="str">
        <f t="shared" si="58"/>
        <v/>
      </c>
    </row>
    <row r="3739" spans="1:10" x14ac:dyDescent="0.25">
      <c r="A3739" s="43">
        <v>45038</v>
      </c>
      <c r="B3739" s="40" t="s">
        <v>15080</v>
      </c>
      <c r="C3739" s="40" t="s">
        <v>8992</v>
      </c>
      <c r="D3739" s="40" t="s">
        <v>9631</v>
      </c>
      <c r="E3739" s="38">
        <v>2813430</v>
      </c>
      <c r="F3739" s="42" t="s">
        <v>8998</v>
      </c>
      <c r="G3739" s="38">
        <v>281343</v>
      </c>
      <c r="H3739" s="40" t="s">
        <v>9631</v>
      </c>
      <c r="I3739" s="40" t="s">
        <v>9632</v>
      </c>
      <c r="J3739" s="45" t="str">
        <f t="shared" si="58"/>
        <v/>
      </c>
    </row>
    <row r="3740" spans="1:10" x14ac:dyDescent="0.25">
      <c r="A3740" s="43">
        <v>45038</v>
      </c>
      <c r="B3740" s="40" t="s">
        <v>15081</v>
      </c>
      <c r="C3740" s="40" t="s">
        <v>8992</v>
      </c>
      <c r="D3740" s="40" t="s">
        <v>9116</v>
      </c>
      <c r="E3740" s="38">
        <v>1669929</v>
      </c>
      <c r="F3740" s="42" t="s">
        <v>8998</v>
      </c>
      <c r="G3740" s="38">
        <v>166993</v>
      </c>
      <c r="H3740" s="40" t="s">
        <v>9116</v>
      </c>
      <c r="I3740" s="40" t="s">
        <v>9117</v>
      </c>
      <c r="J3740" s="45" t="str">
        <f t="shared" si="58"/>
        <v/>
      </c>
    </row>
    <row r="3741" spans="1:10" x14ac:dyDescent="0.25">
      <c r="A3741" s="43">
        <v>45038</v>
      </c>
      <c r="B3741" s="40" t="s">
        <v>15082</v>
      </c>
      <c r="C3741" s="40" t="s">
        <v>8992</v>
      </c>
      <c r="D3741" s="40" t="s">
        <v>9635</v>
      </c>
      <c r="E3741" s="38">
        <v>530250</v>
      </c>
      <c r="F3741" s="42" t="s">
        <v>8998</v>
      </c>
      <c r="G3741" s="38">
        <v>53025</v>
      </c>
      <c r="H3741" s="40" t="s">
        <v>9635</v>
      </c>
      <c r="I3741" s="40" t="s">
        <v>9636</v>
      </c>
      <c r="J3741" s="45" t="str">
        <f t="shared" si="58"/>
        <v/>
      </c>
    </row>
    <row r="3742" spans="1:10" x14ac:dyDescent="0.25">
      <c r="A3742" s="43">
        <v>45040</v>
      </c>
      <c r="B3742" s="40" t="s">
        <v>9578</v>
      </c>
      <c r="C3742" s="40" t="s">
        <v>12608</v>
      </c>
      <c r="D3742" s="40" t="s">
        <v>15083</v>
      </c>
      <c r="E3742" s="38">
        <v>-111058</v>
      </c>
      <c r="F3742" s="42" t="s">
        <v>8998</v>
      </c>
      <c r="G3742" s="38">
        <v>-11106</v>
      </c>
      <c r="H3742" s="40" t="s">
        <v>10546</v>
      </c>
      <c r="I3742" s="40" t="s">
        <v>10547</v>
      </c>
      <c r="J3742" s="45" t="str">
        <f t="shared" si="58"/>
        <v>ht</v>
      </c>
    </row>
    <row r="3743" spans="1:10" x14ac:dyDescent="0.25">
      <c r="A3743" s="43">
        <v>45040</v>
      </c>
      <c r="B3743" s="40" t="s">
        <v>10062</v>
      </c>
      <c r="C3743" s="40" t="s">
        <v>9438</v>
      </c>
      <c r="D3743" s="40" t="s">
        <v>15084</v>
      </c>
      <c r="E3743" s="38">
        <v>-88846</v>
      </c>
      <c r="F3743" s="42" t="s">
        <v>8998</v>
      </c>
      <c r="G3743" s="38">
        <v>-8885</v>
      </c>
      <c r="H3743" s="40" t="s">
        <v>9439</v>
      </c>
      <c r="I3743" s="40" t="s">
        <v>9440</v>
      </c>
      <c r="J3743" s="45" t="str">
        <f t="shared" si="58"/>
        <v>ht</v>
      </c>
    </row>
    <row r="3744" spans="1:10" x14ac:dyDescent="0.25">
      <c r="A3744" s="43">
        <v>45040</v>
      </c>
      <c r="B3744" s="40" t="s">
        <v>15085</v>
      </c>
      <c r="C3744" s="40" t="s">
        <v>9443</v>
      </c>
      <c r="D3744" s="40" t="s">
        <v>15086</v>
      </c>
      <c r="E3744" s="38">
        <v>-375342</v>
      </c>
      <c r="F3744" s="42" t="s">
        <v>8998</v>
      </c>
      <c r="G3744" s="38">
        <v>-37534</v>
      </c>
      <c r="H3744" s="40" t="s">
        <v>9001</v>
      </c>
      <c r="I3744" s="40" t="s">
        <v>9002</v>
      </c>
      <c r="J3744" s="45" t="str">
        <f t="shared" si="58"/>
        <v>ht</v>
      </c>
    </row>
    <row r="3745" spans="1:10" x14ac:dyDescent="0.25">
      <c r="A3745" s="43">
        <v>45040</v>
      </c>
      <c r="B3745" s="40" t="s">
        <v>11132</v>
      </c>
      <c r="C3745" s="40" t="s">
        <v>9443</v>
      </c>
      <c r="D3745" s="40" t="s">
        <v>15087</v>
      </c>
      <c r="E3745" s="38">
        <v>-553644</v>
      </c>
      <c r="F3745" s="42" t="s">
        <v>8998</v>
      </c>
      <c r="G3745" s="38">
        <v>-55364</v>
      </c>
      <c r="H3745" s="40" t="s">
        <v>9001</v>
      </c>
      <c r="I3745" s="40" t="s">
        <v>9002</v>
      </c>
      <c r="J3745" s="45" t="str">
        <f t="shared" si="58"/>
        <v>ht</v>
      </c>
    </row>
    <row r="3746" spans="1:10" x14ac:dyDescent="0.25">
      <c r="A3746" s="43">
        <v>45040</v>
      </c>
      <c r="B3746" s="40" t="s">
        <v>11133</v>
      </c>
      <c r="C3746" s="40" t="s">
        <v>9443</v>
      </c>
      <c r="D3746" s="40" t="s">
        <v>15088</v>
      </c>
      <c r="E3746" s="38">
        <v>-501555</v>
      </c>
      <c r="F3746" s="42" t="s">
        <v>8998</v>
      </c>
      <c r="G3746" s="38">
        <v>-50156</v>
      </c>
      <c r="H3746" s="40" t="s">
        <v>9001</v>
      </c>
      <c r="I3746" s="40" t="s">
        <v>9002</v>
      </c>
      <c r="J3746" s="45" t="str">
        <f t="shared" si="58"/>
        <v>ht</v>
      </c>
    </row>
    <row r="3747" spans="1:10" x14ac:dyDescent="0.25">
      <c r="A3747" s="43">
        <v>45040</v>
      </c>
      <c r="B3747" s="40" t="s">
        <v>15089</v>
      </c>
      <c r="C3747" s="40" t="s">
        <v>9443</v>
      </c>
      <c r="D3747" s="40" t="s">
        <v>15090</v>
      </c>
      <c r="E3747" s="38">
        <v>-183279</v>
      </c>
      <c r="F3747" s="42" t="s">
        <v>8998</v>
      </c>
      <c r="G3747" s="38">
        <v>-18328</v>
      </c>
      <c r="H3747" s="40" t="s">
        <v>9001</v>
      </c>
      <c r="I3747" s="40" t="s">
        <v>9002</v>
      </c>
      <c r="J3747" s="45" t="str">
        <f t="shared" si="58"/>
        <v>ht</v>
      </c>
    </row>
    <row r="3748" spans="1:10" x14ac:dyDescent="0.25">
      <c r="A3748" s="43">
        <v>45040</v>
      </c>
      <c r="B3748" s="40" t="s">
        <v>15091</v>
      </c>
      <c r="C3748" s="40" t="s">
        <v>8992</v>
      </c>
      <c r="D3748" s="40" t="s">
        <v>9206</v>
      </c>
      <c r="E3748" s="38">
        <v>1696795</v>
      </c>
      <c r="F3748" s="42" t="s">
        <v>8998</v>
      </c>
      <c r="G3748" s="38">
        <v>169680</v>
      </c>
      <c r="H3748" s="40" t="s">
        <v>9206</v>
      </c>
      <c r="I3748" s="40" t="s">
        <v>9207</v>
      </c>
      <c r="J3748" s="45" t="str">
        <f t="shared" si="58"/>
        <v/>
      </c>
    </row>
    <row r="3749" spans="1:10" x14ac:dyDescent="0.25">
      <c r="A3749" s="43">
        <v>45040</v>
      </c>
      <c r="B3749" s="40" t="s">
        <v>15092</v>
      </c>
      <c r="C3749" s="40" t="s">
        <v>8992</v>
      </c>
      <c r="D3749" s="40" t="s">
        <v>12134</v>
      </c>
      <c r="E3749" s="38">
        <v>1245658</v>
      </c>
      <c r="F3749" s="42" t="s">
        <v>8998</v>
      </c>
      <c r="G3749" s="38">
        <v>124566</v>
      </c>
      <c r="H3749" s="40" t="s">
        <v>9284</v>
      </c>
      <c r="I3749" s="40" t="s">
        <v>9285</v>
      </c>
      <c r="J3749" s="45" t="str">
        <f t="shared" si="58"/>
        <v/>
      </c>
    </row>
    <row r="3750" spans="1:10" x14ac:dyDescent="0.25">
      <c r="A3750" s="43">
        <v>45040</v>
      </c>
      <c r="B3750" s="40" t="s">
        <v>15093</v>
      </c>
      <c r="C3750" s="40" t="s">
        <v>8992</v>
      </c>
      <c r="D3750" s="40" t="s">
        <v>9783</v>
      </c>
      <c r="E3750" s="38">
        <v>1776920</v>
      </c>
      <c r="F3750" s="42" t="s">
        <v>8998</v>
      </c>
      <c r="G3750" s="38">
        <v>177692</v>
      </c>
      <c r="H3750" s="40" t="s">
        <v>9068</v>
      </c>
      <c r="I3750" s="40" t="s">
        <v>9069</v>
      </c>
      <c r="J3750" s="45" t="str">
        <f t="shared" si="58"/>
        <v/>
      </c>
    </row>
    <row r="3751" spans="1:10" x14ac:dyDescent="0.25">
      <c r="A3751" s="43">
        <v>45040</v>
      </c>
      <c r="B3751" s="40" t="s">
        <v>15094</v>
      </c>
      <c r="C3751" s="40" t="s">
        <v>8992</v>
      </c>
      <c r="D3751" s="40" t="s">
        <v>10238</v>
      </c>
      <c r="E3751" s="38">
        <v>1668827</v>
      </c>
      <c r="F3751" s="42" t="s">
        <v>8998</v>
      </c>
      <c r="G3751" s="38">
        <v>166883</v>
      </c>
      <c r="H3751" s="40" t="s">
        <v>9001</v>
      </c>
      <c r="I3751" s="40" t="s">
        <v>9002</v>
      </c>
      <c r="J3751" s="45" t="str">
        <f t="shared" si="58"/>
        <v/>
      </c>
    </row>
    <row r="3752" spans="1:10" x14ac:dyDescent="0.25">
      <c r="A3752" s="43">
        <v>45040</v>
      </c>
      <c r="B3752" s="40" t="s">
        <v>15095</v>
      </c>
      <c r="C3752" s="40" t="s">
        <v>8992</v>
      </c>
      <c r="D3752" s="40" t="s">
        <v>10232</v>
      </c>
      <c r="E3752" s="38">
        <v>766157</v>
      </c>
      <c r="F3752" s="42" t="s">
        <v>8998</v>
      </c>
      <c r="G3752" s="38">
        <v>76616</v>
      </c>
      <c r="H3752" s="40" t="s">
        <v>9001</v>
      </c>
      <c r="I3752" s="40" t="s">
        <v>9002</v>
      </c>
      <c r="J3752" s="45" t="str">
        <f t="shared" si="58"/>
        <v/>
      </c>
    </row>
    <row r="3753" spans="1:10" x14ac:dyDescent="0.25">
      <c r="A3753" s="43">
        <v>45040</v>
      </c>
      <c r="B3753" s="40" t="s">
        <v>15096</v>
      </c>
      <c r="C3753" s="40" t="s">
        <v>8992</v>
      </c>
      <c r="D3753" s="40" t="s">
        <v>13297</v>
      </c>
      <c r="E3753" s="38">
        <v>2665380</v>
      </c>
      <c r="F3753" s="42" t="s">
        <v>8998</v>
      </c>
      <c r="G3753" s="38">
        <v>266538</v>
      </c>
      <c r="H3753" s="40" t="s">
        <v>9183</v>
      </c>
      <c r="I3753" s="40" t="s">
        <v>9184</v>
      </c>
      <c r="J3753" s="45" t="str">
        <f t="shared" si="58"/>
        <v/>
      </c>
    </row>
    <row r="3754" spans="1:10" x14ac:dyDescent="0.25">
      <c r="A3754" s="43">
        <v>45040</v>
      </c>
      <c r="B3754" s="40" t="s">
        <v>15097</v>
      </c>
      <c r="C3754" s="40" t="s">
        <v>8992</v>
      </c>
      <c r="D3754" s="40" t="s">
        <v>10118</v>
      </c>
      <c r="E3754" s="38">
        <v>1046880</v>
      </c>
      <c r="F3754" s="42" t="s">
        <v>8998</v>
      </c>
      <c r="G3754" s="38">
        <v>104688</v>
      </c>
      <c r="H3754" s="40" t="s">
        <v>9001</v>
      </c>
      <c r="I3754" s="40" t="s">
        <v>9002</v>
      </c>
      <c r="J3754" s="45" t="str">
        <f t="shared" si="58"/>
        <v/>
      </c>
    </row>
    <row r="3755" spans="1:10" x14ac:dyDescent="0.25">
      <c r="A3755" s="43">
        <v>45040</v>
      </c>
      <c r="B3755" s="40" t="s">
        <v>15098</v>
      </c>
      <c r="C3755" s="40" t="s">
        <v>8992</v>
      </c>
      <c r="D3755" s="40" t="s">
        <v>10112</v>
      </c>
      <c r="E3755" s="38">
        <v>695140</v>
      </c>
      <c r="F3755" s="42" t="s">
        <v>8998</v>
      </c>
      <c r="G3755" s="38">
        <v>69514</v>
      </c>
      <c r="H3755" s="40" t="s">
        <v>9001</v>
      </c>
      <c r="I3755" s="40" t="s">
        <v>9002</v>
      </c>
      <c r="J3755" s="45" t="str">
        <f t="shared" si="58"/>
        <v/>
      </c>
    </row>
    <row r="3756" spans="1:10" x14ac:dyDescent="0.25">
      <c r="A3756" s="43">
        <v>45040</v>
      </c>
      <c r="B3756" s="40" t="s">
        <v>15099</v>
      </c>
      <c r="C3756" s="40" t="s">
        <v>8992</v>
      </c>
      <c r="D3756" s="40" t="s">
        <v>9268</v>
      </c>
      <c r="E3756" s="38">
        <v>2391186</v>
      </c>
      <c r="F3756" s="42" t="s">
        <v>8998</v>
      </c>
      <c r="G3756" s="38">
        <v>239119</v>
      </c>
      <c r="H3756" s="40" t="s">
        <v>9268</v>
      </c>
      <c r="I3756" s="40" t="s">
        <v>9269</v>
      </c>
      <c r="J3756" s="45" t="str">
        <f t="shared" si="58"/>
        <v/>
      </c>
    </row>
    <row r="3757" spans="1:10" x14ac:dyDescent="0.25">
      <c r="A3757" s="43">
        <v>45040</v>
      </c>
      <c r="B3757" s="40" t="s">
        <v>15100</v>
      </c>
      <c r="C3757" s="40" t="s">
        <v>8992</v>
      </c>
      <c r="D3757" s="40" t="s">
        <v>9992</v>
      </c>
      <c r="E3757" s="38">
        <v>586295</v>
      </c>
      <c r="F3757" s="42" t="s">
        <v>8998</v>
      </c>
      <c r="G3757" s="38">
        <v>58630</v>
      </c>
      <c r="H3757" s="40" t="s">
        <v>9001</v>
      </c>
      <c r="I3757" s="40" t="s">
        <v>9002</v>
      </c>
      <c r="J3757" s="45" t="str">
        <f t="shared" si="58"/>
        <v/>
      </c>
    </row>
    <row r="3758" spans="1:10" x14ac:dyDescent="0.25">
      <c r="A3758" s="43">
        <v>45040</v>
      </c>
      <c r="B3758" s="40" t="s">
        <v>15101</v>
      </c>
      <c r="C3758" s="40" t="s">
        <v>8992</v>
      </c>
      <c r="D3758" s="40" t="s">
        <v>11480</v>
      </c>
      <c r="E3758" s="38">
        <v>324554</v>
      </c>
      <c r="F3758" s="42" t="s">
        <v>8998</v>
      </c>
      <c r="G3758" s="38">
        <v>32455</v>
      </c>
      <c r="H3758" s="40" t="s">
        <v>9001</v>
      </c>
      <c r="I3758" s="40" t="s">
        <v>9002</v>
      </c>
      <c r="J3758" s="45" t="str">
        <f t="shared" si="58"/>
        <v/>
      </c>
    </row>
    <row r="3759" spans="1:10" x14ac:dyDescent="0.25">
      <c r="A3759" s="43">
        <v>45040</v>
      </c>
      <c r="B3759" s="40" t="s">
        <v>15102</v>
      </c>
      <c r="C3759" s="40" t="s">
        <v>8992</v>
      </c>
      <c r="D3759" s="40" t="s">
        <v>9200</v>
      </c>
      <c r="E3759" s="38">
        <v>367155</v>
      </c>
      <c r="F3759" s="42" t="s">
        <v>8998</v>
      </c>
      <c r="G3759" s="38">
        <v>36716</v>
      </c>
      <c r="H3759" s="40" t="s">
        <v>9001</v>
      </c>
      <c r="I3759" s="40" t="s">
        <v>9002</v>
      </c>
      <c r="J3759" s="45" t="str">
        <f t="shared" si="58"/>
        <v/>
      </c>
    </row>
    <row r="3760" spans="1:10" x14ac:dyDescent="0.25">
      <c r="A3760" s="43">
        <v>45040</v>
      </c>
      <c r="B3760" s="40" t="s">
        <v>15103</v>
      </c>
      <c r="C3760" s="40" t="s">
        <v>8992</v>
      </c>
      <c r="D3760" s="40" t="s">
        <v>10028</v>
      </c>
      <c r="E3760" s="38">
        <v>709581</v>
      </c>
      <c r="F3760" s="42" t="s">
        <v>8998</v>
      </c>
      <c r="G3760" s="38">
        <v>70958</v>
      </c>
      <c r="H3760" s="40" t="s">
        <v>9001</v>
      </c>
      <c r="I3760" s="40" t="s">
        <v>9002</v>
      </c>
      <c r="J3760" s="45" t="str">
        <f t="shared" si="58"/>
        <v/>
      </c>
    </row>
    <row r="3761" spans="1:10" x14ac:dyDescent="0.25">
      <c r="A3761" s="43">
        <v>45040</v>
      </c>
      <c r="B3761" s="40" t="s">
        <v>15104</v>
      </c>
      <c r="C3761" s="40" t="s">
        <v>8992</v>
      </c>
      <c r="D3761" s="40" t="s">
        <v>9875</v>
      </c>
      <c r="E3761" s="38">
        <v>1062295</v>
      </c>
      <c r="F3761" s="42" t="s">
        <v>8998</v>
      </c>
      <c r="G3761" s="38">
        <v>106230</v>
      </c>
      <c r="H3761" s="40" t="s">
        <v>9001</v>
      </c>
      <c r="I3761" s="40" t="s">
        <v>9002</v>
      </c>
      <c r="J3761" s="45" t="str">
        <f t="shared" si="58"/>
        <v/>
      </c>
    </row>
    <row r="3762" spans="1:10" x14ac:dyDescent="0.25">
      <c r="A3762" s="43">
        <v>45040</v>
      </c>
      <c r="B3762" s="40" t="s">
        <v>15105</v>
      </c>
      <c r="C3762" s="40" t="s">
        <v>8992</v>
      </c>
      <c r="D3762" s="40" t="s">
        <v>10048</v>
      </c>
      <c r="E3762" s="38">
        <v>958247</v>
      </c>
      <c r="F3762" s="42" t="s">
        <v>8998</v>
      </c>
      <c r="G3762" s="38">
        <v>95825</v>
      </c>
      <c r="H3762" s="40" t="s">
        <v>9001</v>
      </c>
      <c r="I3762" s="40" t="s">
        <v>9002</v>
      </c>
      <c r="J3762" s="45" t="str">
        <f t="shared" si="58"/>
        <v/>
      </c>
    </row>
    <row r="3763" spans="1:10" x14ac:dyDescent="0.25">
      <c r="A3763" s="43">
        <v>45040</v>
      </c>
      <c r="B3763" s="40" t="s">
        <v>15106</v>
      </c>
      <c r="C3763" s="40" t="s">
        <v>8992</v>
      </c>
      <c r="D3763" s="40" t="s">
        <v>13299</v>
      </c>
      <c r="E3763" s="38">
        <v>6955620</v>
      </c>
      <c r="F3763" s="42" t="s">
        <v>8998</v>
      </c>
      <c r="G3763" s="38">
        <v>695562</v>
      </c>
      <c r="H3763" s="40" t="s">
        <v>9183</v>
      </c>
      <c r="I3763" s="40" t="s">
        <v>9184</v>
      </c>
      <c r="J3763" s="45" t="str">
        <f t="shared" si="58"/>
        <v/>
      </c>
    </row>
    <row r="3764" spans="1:10" x14ac:dyDescent="0.25">
      <c r="A3764" s="43">
        <v>45040</v>
      </c>
      <c r="B3764" s="40" t="s">
        <v>15107</v>
      </c>
      <c r="C3764" s="40" t="s">
        <v>8992</v>
      </c>
      <c r="D3764" s="40" t="s">
        <v>9217</v>
      </c>
      <c r="E3764" s="38">
        <v>1135513</v>
      </c>
      <c r="F3764" s="42" t="s">
        <v>8998</v>
      </c>
      <c r="G3764" s="38">
        <v>113551</v>
      </c>
      <c r="H3764" s="40" t="s">
        <v>9001</v>
      </c>
      <c r="I3764" s="40" t="s">
        <v>9002</v>
      </c>
      <c r="J3764" s="45" t="str">
        <f t="shared" si="58"/>
        <v/>
      </c>
    </row>
    <row r="3765" spans="1:10" x14ac:dyDescent="0.25">
      <c r="A3765" s="43">
        <v>45040</v>
      </c>
      <c r="B3765" s="40" t="s">
        <v>15108</v>
      </c>
      <c r="C3765" s="40" t="s">
        <v>8992</v>
      </c>
      <c r="D3765" s="40" t="s">
        <v>15109</v>
      </c>
      <c r="E3765" s="38">
        <v>3979850</v>
      </c>
      <c r="F3765" s="42" t="s">
        <v>8998</v>
      </c>
      <c r="G3765" s="38">
        <v>397985</v>
      </c>
      <c r="H3765" s="40" t="s">
        <v>9082</v>
      </c>
      <c r="I3765" s="40" t="s">
        <v>9083</v>
      </c>
      <c r="J3765" s="45" t="str">
        <f t="shared" si="58"/>
        <v/>
      </c>
    </row>
    <row r="3766" spans="1:10" x14ac:dyDescent="0.25">
      <c r="A3766" s="43">
        <v>45040</v>
      </c>
      <c r="B3766" s="40" t="s">
        <v>15110</v>
      </c>
      <c r="C3766" s="40" t="s">
        <v>8992</v>
      </c>
      <c r="D3766" s="40" t="s">
        <v>9268</v>
      </c>
      <c r="E3766" s="38">
        <v>6159605</v>
      </c>
      <c r="F3766" s="42" t="s">
        <v>8998</v>
      </c>
      <c r="G3766" s="38">
        <v>615961</v>
      </c>
      <c r="H3766" s="40" t="s">
        <v>9268</v>
      </c>
      <c r="I3766" s="40" t="s">
        <v>9269</v>
      </c>
      <c r="J3766" s="45" t="str">
        <f t="shared" si="58"/>
        <v/>
      </c>
    </row>
    <row r="3767" spans="1:10" x14ac:dyDescent="0.25">
      <c r="A3767" s="43">
        <v>45040</v>
      </c>
      <c r="B3767" s="40" t="s">
        <v>15111</v>
      </c>
      <c r="C3767" s="40" t="s">
        <v>8992</v>
      </c>
      <c r="D3767" s="40" t="s">
        <v>10198</v>
      </c>
      <c r="E3767" s="38">
        <v>1618455</v>
      </c>
      <c r="F3767" s="42" t="s">
        <v>8998</v>
      </c>
      <c r="G3767" s="38">
        <v>161846</v>
      </c>
      <c r="H3767" s="40" t="s">
        <v>9284</v>
      </c>
      <c r="I3767" s="40" t="s">
        <v>9285</v>
      </c>
      <c r="J3767" s="45" t="str">
        <f t="shared" si="58"/>
        <v/>
      </c>
    </row>
    <row r="3768" spans="1:10" x14ac:dyDescent="0.25">
      <c r="A3768" s="43">
        <v>45040</v>
      </c>
      <c r="B3768" s="40" t="s">
        <v>15112</v>
      </c>
      <c r="C3768" s="40" t="s">
        <v>8992</v>
      </c>
      <c r="D3768" s="40" t="s">
        <v>10394</v>
      </c>
      <c r="E3768" s="38">
        <v>1332690</v>
      </c>
      <c r="F3768" s="42" t="s">
        <v>8998</v>
      </c>
      <c r="G3768" s="38">
        <v>133269</v>
      </c>
      <c r="H3768" s="40" t="s">
        <v>10394</v>
      </c>
      <c r="I3768" s="40" t="s">
        <v>10395</v>
      </c>
      <c r="J3768" s="45" t="str">
        <f t="shared" si="58"/>
        <v/>
      </c>
    </row>
    <row r="3769" spans="1:10" x14ac:dyDescent="0.25">
      <c r="A3769" s="43">
        <v>45040</v>
      </c>
      <c r="B3769" s="40" t="s">
        <v>15113</v>
      </c>
      <c r="C3769" s="40" t="s">
        <v>8992</v>
      </c>
      <c r="D3769" s="40" t="s">
        <v>10844</v>
      </c>
      <c r="E3769" s="38">
        <v>1362727</v>
      </c>
      <c r="F3769" s="42" t="s">
        <v>8998</v>
      </c>
      <c r="G3769" s="38">
        <v>136273</v>
      </c>
      <c r="H3769" s="40" t="s">
        <v>10844</v>
      </c>
      <c r="I3769" s="40" t="s">
        <v>10845</v>
      </c>
      <c r="J3769" s="45" t="str">
        <f t="shared" si="58"/>
        <v/>
      </c>
    </row>
    <row r="3770" spans="1:10" x14ac:dyDescent="0.25">
      <c r="A3770" s="43">
        <v>45040</v>
      </c>
      <c r="B3770" s="40" t="s">
        <v>15114</v>
      </c>
      <c r="C3770" s="40" t="s">
        <v>8992</v>
      </c>
      <c r="D3770" s="40" t="s">
        <v>9814</v>
      </c>
      <c r="E3770" s="38">
        <v>2537031</v>
      </c>
      <c r="F3770" s="42" t="s">
        <v>8998</v>
      </c>
      <c r="G3770" s="38">
        <v>253703</v>
      </c>
      <c r="H3770" s="40" t="s">
        <v>9814</v>
      </c>
      <c r="I3770" s="40" t="s">
        <v>9815</v>
      </c>
      <c r="J3770" s="45" t="str">
        <f t="shared" si="58"/>
        <v/>
      </c>
    </row>
    <row r="3771" spans="1:10" x14ac:dyDescent="0.25">
      <c r="A3771" s="43">
        <v>45040</v>
      </c>
      <c r="B3771" s="40" t="s">
        <v>15115</v>
      </c>
      <c r="C3771" s="40" t="s">
        <v>8992</v>
      </c>
      <c r="D3771" s="40" t="s">
        <v>9024</v>
      </c>
      <c r="E3771" s="38">
        <v>3013050</v>
      </c>
      <c r="F3771" s="42" t="s">
        <v>8998</v>
      </c>
      <c r="G3771" s="38">
        <v>301305</v>
      </c>
      <c r="H3771" s="40" t="s">
        <v>9024</v>
      </c>
      <c r="I3771" s="40" t="s">
        <v>9025</v>
      </c>
      <c r="J3771" s="45" t="str">
        <f t="shared" si="58"/>
        <v/>
      </c>
    </row>
    <row r="3772" spans="1:10" x14ac:dyDescent="0.25">
      <c r="A3772" s="43">
        <v>45040</v>
      </c>
      <c r="B3772" s="40" t="s">
        <v>15116</v>
      </c>
      <c r="C3772" s="40" t="s">
        <v>8992</v>
      </c>
      <c r="D3772" s="40" t="s">
        <v>9030</v>
      </c>
      <c r="E3772" s="38">
        <v>367155</v>
      </c>
      <c r="F3772" s="42" t="s">
        <v>8998</v>
      </c>
      <c r="G3772" s="38">
        <v>36716</v>
      </c>
      <c r="H3772" s="40" t="s">
        <v>9030</v>
      </c>
      <c r="I3772" s="40" t="s">
        <v>9031</v>
      </c>
      <c r="J3772" s="45" t="str">
        <f t="shared" si="58"/>
        <v/>
      </c>
    </row>
    <row r="3773" spans="1:10" x14ac:dyDescent="0.25">
      <c r="A3773" s="43">
        <v>45040</v>
      </c>
      <c r="B3773" s="40" t="s">
        <v>15117</v>
      </c>
      <c r="C3773" s="40" t="s">
        <v>8992</v>
      </c>
      <c r="D3773" s="40" t="s">
        <v>9030</v>
      </c>
      <c r="E3773" s="38">
        <v>815480</v>
      </c>
      <c r="F3773" s="42" t="s">
        <v>8998</v>
      </c>
      <c r="G3773" s="38">
        <v>81548</v>
      </c>
      <c r="H3773" s="40" t="s">
        <v>9030</v>
      </c>
      <c r="I3773" s="40" t="s">
        <v>9031</v>
      </c>
      <c r="J3773" s="45" t="str">
        <f t="shared" si="58"/>
        <v/>
      </c>
    </row>
    <row r="3774" spans="1:10" x14ac:dyDescent="0.25">
      <c r="A3774" s="43">
        <v>45040</v>
      </c>
      <c r="B3774" s="40" t="s">
        <v>15118</v>
      </c>
      <c r="C3774" s="40" t="s">
        <v>8992</v>
      </c>
      <c r="D3774" s="40" t="s">
        <v>9820</v>
      </c>
      <c r="E3774" s="38">
        <v>1622770</v>
      </c>
      <c r="F3774" s="42" t="s">
        <v>8998</v>
      </c>
      <c r="G3774" s="38">
        <v>162277</v>
      </c>
      <c r="H3774" s="40" t="s">
        <v>9820</v>
      </c>
      <c r="I3774" s="40" t="s">
        <v>9821</v>
      </c>
      <c r="J3774" s="45" t="str">
        <f t="shared" si="58"/>
        <v/>
      </c>
    </row>
    <row r="3775" spans="1:10" x14ac:dyDescent="0.25">
      <c r="A3775" s="43">
        <v>45040</v>
      </c>
      <c r="B3775" s="40" t="s">
        <v>15119</v>
      </c>
      <c r="C3775" s="40" t="s">
        <v>8992</v>
      </c>
      <c r="D3775" s="40" t="s">
        <v>14485</v>
      </c>
      <c r="E3775" s="38">
        <v>538788</v>
      </c>
      <c r="F3775" s="42" t="s">
        <v>8998</v>
      </c>
      <c r="G3775" s="38">
        <v>53879</v>
      </c>
      <c r="H3775" s="40" t="s">
        <v>9034</v>
      </c>
      <c r="I3775" s="40" t="s">
        <v>9035</v>
      </c>
      <c r="J3775" s="45" t="str">
        <f t="shared" si="58"/>
        <v/>
      </c>
    </row>
    <row r="3776" spans="1:10" x14ac:dyDescent="0.25">
      <c r="A3776" s="43">
        <v>45040</v>
      </c>
      <c r="B3776" s="40" t="s">
        <v>15120</v>
      </c>
      <c r="C3776" s="40" t="s">
        <v>8992</v>
      </c>
      <c r="D3776" s="40" t="s">
        <v>14685</v>
      </c>
      <c r="E3776" s="38">
        <v>513764</v>
      </c>
      <c r="F3776" s="42" t="s">
        <v>8998</v>
      </c>
      <c r="G3776" s="38">
        <v>51376</v>
      </c>
      <c r="H3776" s="40" t="s">
        <v>9034</v>
      </c>
      <c r="I3776" s="40" t="s">
        <v>9035</v>
      </c>
      <c r="J3776" s="45" t="str">
        <f t="shared" si="58"/>
        <v/>
      </c>
    </row>
    <row r="3777" spans="1:10" x14ac:dyDescent="0.25">
      <c r="A3777" s="43">
        <v>45040</v>
      </c>
      <c r="B3777" s="40" t="s">
        <v>15121</v>
      </c>
      <c r="C3777" s="40" t="s">
        <v>8992</v>
      </c>
      <c r="D3777" s="40" t="s">
        <v>15122</v>
      </c>
      <c r="E3777" s="38">
        <v>1337645</v>
      </c>
      <c r="F3777" s="42" t="s">
        <v>8998</v>
      </c>
      <c r="G3777" s="38">
        <v>133765</v>
      </c>
      <c r="H3777" s="40" t="s">
        <v>9034</v>
      </c>
      <c r="I3777" s="40" t="s">
        <v>9035</v>
      </c>
      <c r="J3777" s="45" t="str">
        <f t="shared" si="58"/>
        <v/>
      </c>
    </row>
    <row r="3778" spans="1:10" x14ac:dyDescent="0.25">
      <c r="A3778" s="43">
        <v>45040</v>
      </c>
      <c r="B3778" s="40" t="s">
        <v>15123</v>
      </c>
      <c r="C3778" s="40" t="s">
        <v>8992</v>
      </c>
      <c r="D3778" s="40" t="s">
        <v>15124</v>
      </c>
      <c r="E3778" s="38">
        <v>1483790</v>
      </c>
      <c r="F3778" s="42" t="s">
        <v>8998</v>
      </c>
      <c r="G3778" s="38">
        <v>148379</v>
      </c>
      <c r="H3778" s="40" t="s">
        <v>9034</v>
      </c>
      <c r="I3778" s="40" t="s">
        <v>9035</v>
      </c>
      <c r="J3778" s="45" t="str">
        <f t="shared" si="58"/>
        <v/>
      </c>
    </row>
    <row r="3779" spans="1:10" x14ac:dyDescent="0.25">
      <c r="A3779" s="43">
        <v>45040</v>
      </c>
      <c r="B3779" s="40" t="s">
        <v>15125</v>
      </c>
      <c r="C3779" s="40" t="s">
        <v>8992</v>
      </c>
      <c r="D3779" s="40" t="s">
        <v>9040</v>
      </c>
      <c r="E3779" s="38">
        <v>2684420</v>
      </c>
      <c r="F3779" s="42" t="s">
        <v>8998</v>
      </c>
      <c r="G3779" s="38">
        <v>268442</v>
      </c>
      <c r="H3779" s="40" t="s">
        <v>9040</v>
      </c>
      <c r="I3779" s="40" t="s">
        <v>9041</v>
      </c>
      <c r="J3779" s="45" t="str">
        <f t="shared" si="58"/>
        <v/>
      </c>
    </row>
    <row r="3780" spans="1:10" x14ac:dyDescent="0.25">
      <c r="A3780" s="43">
        <v>45040</v>
      </c>
      <c r="B3780" s="40" t="s">
        <v>15126</v>
      </c>
      <c r="C3780" s="40" t="s">
        <v>8992</v>
      </c>
      <c r="D3780" s="40" t="s">
        <v>9044</v>
      </c>
      <c r="E3780" s="38">
        <v>1060500</v>
      </c>
      <c r="F3780" s="42" t="s">
        <v>8998</v>
      </c>
      <c r="G3780" s="38">
        <v>106050</v>
      </c>
      <c r="H3780" s="40" t="s">
        <v>9044</v>
      </c>
      <c r="I3780" s="40" t="s">
        <v>9045</v>
      </c>
      <c r="J3780" s="45" t="str">
        <f t="shared" si="58"/>
        <v/>
      </c>
    </row>
    <row r="3781" spans="1:10" x14ac:dyDescent="0.25">
      <c r="A3781" s="43">
        <v>45041</v>
      </c>
      <c r="B3781" s="40" t="s">
        <v>9543</v>
      </c>
      <c r="C3781" s="40" t="s">
        <v>9727</v>
      </c>
      <c r="D3781" s="40" t="s">
        <v>8994</v>
      </c>
      <c r="E3781" s="38">
        <v>-148500</v>
      </c>
      <c r="F3781" s="42" t="s">
        <v>8998</v>
      </c>
      <c r="G3781" s="38">
        <v>-14850</v>
      </c>
      <c r="H3781" s="40" t="s">
        <v>9728</v>
      </c>
      <c r="I3781" s="40" t="s">
        <v>9729</v>
      </c>
      <c r="J3781" s="45" t="str">
        <f t="shared" ref="J3781:J3844" si="59">IF(E3781&lt;0,"ht","")</f>
        <v>ht</v>
      </c>
    </row>
    <row r="3782" spans="1:10" x14ac:dyDescent="0.25">
      <c r="A3782" s="43">
        <v>45041</v>
      </c>
      <c r="B3782" s="40" t="s">
        <v>9591</v>
      </c>
      <c r="C3782" s="40" t="s">
        <v>12608</v>
      </c>
      <c r="D3782" s="40" t="s">
        <v>15127</v>
      </c>
      <c r="E3782" s="38">
        <v>-401456</v>
      </c>
      <c r="F3782" s="42" t="s">
        <v>8998</v>
      </c>
      <c r="G3782" s="38">
        <v>-40146</v>
      </c>
      <c r="H3782" s="40" t="s">
        <v>10546</v>
      </c>
      <c r="I3782" s="40" t="s">
        <v>10547</v>
      </c>
      <c r="J3782" s="45" t="str">
        <f t="shared" si="59"/>
        <v>ht</v>
      </c>
    </row>
    <row r="3783" spans="1:10" x14ac:dyDescent="0.25">
      <c r="A3783" s="43">
        <v>45041</v>
      </c>
      <c r="B3783" s="40" t="s">
        <v>15128</v>
      </c>
      <c r="C3783" s="40" t="s">
        <v>9443</v>
      </c>
      <c r="D3783" s="40" t="s">
        <v>15129</v>
      </c>
      <c r="E3783" s="38">
        <v>-911612</v>
      </c>
      <c r="F3783" s="42" t="s">
        <v>8998</v>
      </c>
      <c r="G3783" s="38">
        <v>-91161</v>
      </c>
      <c r="H3783" s="40" t="s">
        <v>9001</v>
      </c>
      <c r="I3783" s="40" t="s">
        <v>9002</v>
      </c>
      <c r="J3783" s="45" t="str">
        <f t="shared" si="59"/>
        <v>ht</v>
      </c>
    </row>
    <row r="3784" spans="1:10" x14ac:dyDescent="0.25">
      <c r="A3784" s="43">
        <v>45041</v>
      </c>
      <c r="B3784" s="40" t="s">
        <v>15130</v>
      </c>
      <c r="C3784" s="40" t="s">
        <v>9443</v>
      </c>
      <c r="D3784" s="40" t="s">
        <v>15131</v>
      </c>
      <c r="E3784" s="38">
        <v>-222116</v>
      </c>
      <c r="F3784" s="42" t="s">
        <v>8998</v>
      </c>
      <c r="G3784" s="38">
        <v>-22212</v>
      </c>
      <c r="H3784" s="40" t="s">
        <v>9001</v>
      </c>
      <c r="I3784" s="40" t="s">
        <v>9002</v>
      </c>
      <c r="J3784" s="45" t="str">
        <f t="shared" si="59"/>
        <v>ht</v>
      </c>
    </row>
    <row r="3785" spans="1:10" x14ac:dyDescent="0.25">
      <c r="A3785" s="43">
        <v>45041</v>
      </c>
      <c r="B3785" s="40" t="s">
        <v>15132</v>
      </c>
      <c r="C3785" s="40" t="s">
        <v>8992</v>
      </c>
      <c r="D3785" s="40" t="s">
        <v>9247</v>
      </c>
      <c r="E3785" s="38">
        <v>486831</v>
      </c>
      <c r="F3785" s="42" t="s">
        <v>8998</v>
      </c>
      <c r="G3785" s="38">
        <v>48683</v>
      </c>
      <c r="H3785" s="40" t="s">
        <v>9001</v>
      </c>
      <c r="I3785" s="40" t="s">
        <v>9002</v>
      </c>
      <c r="J3785" s="45" t="str">
        <f t="shared" si="59"/>
        <v/>
      </c>
    </row>
    <row r="3786" spans="1:10" x14ac:dyDescent="0.25">
      <c r="A3786" s="43">
        <v>45041</v>
      </c>
      <c r="B3786" s="40" t="s">
        <v>15133</v>
      </c>
      <c r="C3786" s="40" t="s">
        <v>8992</v>
      </c>
      <c r="D3786" s="40" t="s">
        <v>10355</v>
      </c>
      <c r="E3786" s="38">
        <v>1231377</v>
      </c>
      <c r="F3786" s="42" t="s">
        <v>8998</v>
      </c>
      <c r="G3786" s="38">
        <v>123138</v>
      </c>
      <c r="H3786" s="40" t="s">
        <v>9001</v>
      </c>
      <c r="I3786" s="40" t="s">
        <v>9002</v>
      </c>
      <c r="J3786" s="45" t="str">
        <f t="shared" si="59"/>
        <v/>
      </c>
    </row>
    <row r="3787" spans="1:10" x14ac:dyDescent="0.25">
      <c r="A3787" s="43">
        <v>45041</v>
      </c>
      <c r="B3787" s="40" t="s">
        <v>15134</v>
      </c>
      <c r="C3787" s="40" t="s">
        <v>8992</v>
      </c>
      <c r="D3787" s="40" t="s">
        <v>10069</v>
      </c>
      <c r="E3787" s="38">
        <v>712836</v>
      </c>
      <c r="F3787" s="42" t="s">
        <v>8998</v>
      </c>
      <c r="G3787" s="38">
        <v>71284</v>
      </c>
      <c r="H3787" s="40" t="s">
        <v>9001</v>
      </c>
      <c r="I3787" s="40" t="s">
        <v>9002</v>
      </c>
      <c r="J3787" s="45" t="str">
        <f t="shared" si="59"/>
        <v/>
      </c>
    </row>
    <row r="3788" spans="1:10" x14ac:dyDescent="0.25">
      <c r="A3788" s="43">
        <v>45041</v>
      </c>
      <c r="B3788" s="40" t="s">
        <v>15135</v>
      </c>
      <c r="C3788" s="40" t="s">
        <v>8992</v>
      </c>
      <c r="D3788" s="40" t="s">
        <v>10067</v>
      </c>
      <c r="E3788" s="38">
        <v>1259710</v>
      </c>
      <c r="F3788" s="42" t="s">
        <v>8998</v>
      </c>
      <c r="G3788" s="38">
        <v>125971</v>
      </c>
      <c r="H3788" s="40" t="s">
        <v>9001</v>
      </c>
      <c r="I3788" s="40" t="s">
        <v>9002</v>
      </c>
      <c r="J3788" s="45" t="str">
        <f t="shared" si="59"/>
        <v/>
      </c>
    </row>
    <row r="3789" spans="1:10" x14ac:dyDescent="0.25">
      <c r="A3789" s="43">
        <v>45041</v>
      </c>
      <c r="B3789" s="40" t="s">
        <v>15136</v>
      </c>
      <c r="C3789" s="40" t="s">
        <v>8992</v>
      </c>
      <c r="D3789" s="40" t="s">
        <v>10061</v>
      </c>
      <c r="E3789" s="38">
        <v>1039560</v>
      </c>
      <c r="F3789" s="42" t="s">
        <v>8998</v>
      </c>
      <c r="G3789" s="38">
        <v>103956</v>
      </c>
      <c r="H3789" s="40" t="s">
        <v>9001</v>
      </c>
      <c r="I3789" s="40" t="s">
        <v>9002</v>
      </c>
      <c r="J3789" s="45" t="str">
        <f t="shared" si="59"/>
        <v/>
      </c>
    </row>
    <row r="3790" spans="1:10" x14ac:dyDescent="0.25">
      <c r="A3790" s="43">
        <v>45041</v>
      </c>
      <c r="B3790" s="40" t="s">
        <v>15137</v>
      </c>
      <c r="C3790" s="40" t="s">
        <v>8992</v>
      </c>
      <c r="D3790" s="40" t="s">
        <v>10061</v>
      </c>
      <c r="E3790" s="38">
        <v>648900</v>
      </c>
      <c r="F3790" s="42" t="s">
        <v>8998</v>
      </c>
      <c r="G3790" s="38">
        <v>64890</v>
      </c>
      <c r="H3790" s="40" t="s">
        <v>9001</v>
      </c>
      <c r="I3790" s="40" t="s">
        <v>9002</v>
      </c>
      <c r="J3790" s="45" t="str">
        <f t="shared" si="59"/>
        <v/>
      </c>
    </row>
    <row r="3791" spans="1:10" x14ac:dyDescent="0.25">
      <c r="A3791" s="43">
        <v>45041</v>
      </c>
      <c r="B3791" s="40" t="s">
        <v>15138</v>
      </c>
      <c r="C3791" s="40" t="s">
        <v>8992</v>
      </c>
      <c r="D3791" s="40" t="s">
        <v>9398</v>
      </c>
      <c r="E3791" s="38">
        <v>1081500</v>
      </c>
      <c r="F3791" s="42" t="s">
        <v>8998</v>
      </c>
      <c r="G3791" s="38">
        <v>108150</v>
      </c>
      <c r="H3791" s="40" t="s">
        <v>9398</v>
      </c>
      <c r="I3791" s="40" t="s">
        <v>9399</v>
      </c>
      <c r="J3791" s="45" t="str">
        <f t="shared" si="59"/>
        <v/>
      </c>
    </row>
    <row r="3792" spans="1:10" x14ac:dyDescent="0.25">
      <c r="A3792" s="43">
        <v>45041</v>
      </c>
      <c r="B3792" s="40" t="s">
        <v>15139</v>
      </c>
      <c r="C3792" s="40" t="s">
        <v>8992</v>
      </c>
      <c r="D3792" s="40" t="s">
        <v>14713</v>
      </c>
      <c r="E3792" s="38">
        <v>1081500</v>
      </c>
      <c r="F3792" s="42" t="s">
        <v>8998</v>
      </c>
      <c r="G3792" s="38">
        <v>108150</v>
      </c>
      <c r="H3792" s="40" t="s">
        <v>9221</v>
      </c>
      <c r="I3792" s="40" t="s">
        <v>9222</v>
      </c>
      <c r="J3792" s="45" t="str">
        <f t="shared" si="59"/>
        <v/>
      </c>
    </row>
    <row r="3793" spans="1:10" x14ac:dyDescent="0.25">
      <c r="A3793" s="43">
        <v>45041</v>
      </c>
      <c r="B3793" s="40" t="s">
        <v>15140</v>
      </c>
      <c r="C3793" s="40" t="s">
        <v>8992</v>
      </c>
      <c r="D3793" s="40" t="s">
        <v>10174</v>
      </c>
      <c r="E3793" s="38">
        <v>637377</v>
      </c>
      <c r="F3793" s="42" t="s">
        <v>8998</v>
      </c>
      <c r="G3793" s="38">
        <v>63738</v>
      </c>
      <c r="H3793" s="40" t="s">
        <v>9001</v>
      </c>
      <c r="I3793" s="40" t="s">
        <v>9002</v>
      </c>
      <c r="J3793" s="45" t="str">
        <f t="shared" si="59"/>
        <v/>
      </c>
    </row>
    <row r="3794" spans="1:10" x14ac:dyDescent="0.25">
      <c r="A3794" s="43">
        <v>45041</v>
      </c>
      <c r="B3794" s="40" t="s">
        <v>15141</v>
      </c>
      <c r="C3794" s="40" t="s">
        <v>8992</v>
      </c>
      <c r="D3794" s="40" t="s">
        <v>10149</v>
      </c>
      <c r="E3794" s="38">
        <v>849836</v>
      </c>
      <c r="F3794" s="42" t="s">
        <v>8998</v>
      </c>
      <c r="G3794" s="38">
        <v>84984</v>
      </c>
      <c r="H3794" s="40" t="s">
        <v>9001</v>
      </c>
      <c r="I3794" s="40" t="s">
        <v>9002</v>
      </c>
      <c r="J3794" s="45" t="str">
        <f t="shared" si="59"/>
        <v/>
      </c>
    </row>
    <row r="3795" spans="1:10" x14ac:dyDescent="0.25">
      <c r="A3795" s="43">
        <v>45041</v>
      </c>
      <c r="B3795" s="40" t="s">
        <v>15142</v>
      </c>
      <c r="C3795" s="40" t="s">
        <v>8992</v>
      </c>
      <c r="D3795" s="40" t="s">
        <v>15143</v>
      </c>
      <c r="E3795" s="38">
        <v>989320</v>
      </c>
      <c r="F3795" s="42" t="s">
        <v>8998</v>
      </c>
      <c r="G3795" s="38">
        <v>98932</v>
      </c>
      <c r="H3795" s="40" t="s">
        <v>9159</v>
      </c>
      <c r="I3795" s="40" t="s">
        <v>9160</v>
      </c>
      <c r="J3795" s="45" t="str">
        <f t="shared" si="59"/>
        <v/>
      </c>
    </row>
    <row r="3796" spans="1:10" x14ac:dyDescent="0.25">
      <c r="A3796" s="43">
        <v>45041</v>
      </c>
      <c r="B3796" s="40" t="s">
        <v>15144</v>
      </c>
      <c r="C3796" s="40" t="s">
        <v>8992</v>
      </c>
      <c r="D3796" s="40" t="s">
        <v>9281</v>
      </c>
      <c r="E3796" s="38">
        <v>915433</v>
      </c>
      <c r="F3796" s="42" t="s">
        <v>8998</v>
      </c>
      <c r="G3796" s="38">
        <v>91543</v>
      </c>
      <c r="H3796" s="40" t="s">
        <v>9001</v>
      </c>
      <c r="I3796" s="40" t="s">
        <v>9002</v>
      </c>
      <c r="J3796" s="45" t="str">
        <f t="shared" si="59"/>
        <v/>
      </c>
    </row>
    <row r="3797" spans="1:10" x14ac:dyDescent="0.25">
      <c r="A3797" s="43">
        <v>45041</v>
      </c>
      <c r="B3797" s="40" t="s">
        <v>15145</v>
      </c>
      <c r="C3797" s="40" t="s">
        <v>8992</v>
      </c>
      <c r="D3797" s="40" t="s">
        <v>9179</v>
      </c>
      <c r="E3797" s="38">
        <v>2121000</v>
      </c>
      <c r="F3797" s="42" t="s">
        <v>8998</v>
      </c>
      <c r="G3797" s="38">
        <v>212100</v>
      </c>
      <c r="H3797" s="40" t="s">
        <v>9179</v>
      </c>
      <c r="I3797" s="40" t="s">
        <v>9180</v>
      </c>
      <c r="J3797" s="45" t="str">
        <f t="shared" si="59"/>
        <v/>
      </c>
    </row>
    <row r="3798" spans="1:10" x14ac:dyDescent="0.25">
      <c r="A3798" s="43">
        <v>45041</v>
      </c>
      <c r="B3798" s="40" t="s">
        <v>15146</v>
      </c>
      <c r="C3798" s="40" t="s">
        <v>8992</v>
      </c>
      <c r="D3798" s="40" t="s">
        <v>9179</v>
      </c>
      <c r="E3798" s="38">
        <v>3455440</v>
      </c>
      <c r="F3798" s="42" t="s">
        <v>8998</v>
      </c>
      <c r="G3798" s="38">
        <v>345544</v>
      </c>
      <c r="H3798" s="40" t="s">
        <v>9179</v>
      </c>
      <c r="I3798" s="40" t="s">
        <v>9180</v>
      </c>
      <c r="J3798" s="45" t="str">
        <f t="shared" si="59"/>
        <v/>
      </c>
    </row>
    <row r="3799" spans="1:10" x14ac:dyDescent="0.25">
      <c r="A3799" s="43">
        <v>45041</v>
      </c>
      <c r="B3799" s="40" t="s">
        <v>15147</v>
      </c>
      <c r="C3799" s="40" t="s">
        <v>8992</v>
      </c>
      <c r="D3799" s="40" t="s">
        <v>15148</v>
      </c>
      <c r="E3799" s="38">
        <v>3529833</v>
      </c>
      <c r="F3799" s="42" t="s">
        <v>8998</v>
      </c>
      <c r="G3799" s="38">
        <v>352983</v>
      </c>
      <c r="H3799" s="40" t="s">
        <v>9034</v>
      </c>
      <c r="I3799" s="40" t="s">
        <v>9035</v>
      </c>
      <c r="J3799" s="45" t="str">
        <f t="shared" si="59"/>
        <v/>
      </c>
    </row>
    <row r="3800" spans="1:10" x14ac:dyDescent="0.25">
      <c r="A3800" s="43">
        <v>45041</v>
      </c>
      <c r="B3800" s="40" t="s">
        <v>15149</v>
      </c>
      <c r="C3800" s="40" t="s">
        <v>8992</v>
      </c>
      <c r="D3800" s="40" t="s">
        <v>9668</v>
      </c>
      <c r="E3800" s="38">
        <v>811385</v>
      </c>
      <c r="F3800" s="42" t="s">
        <v>8998</v>
      </c>
      <c r="G3800" s="38">
        <v>81139</v>
      </c>
      <c r="H3800" s="40" t="s">
        <v>9284</v>
      </c>
      <c r="I3800" s="40" t="s">
        <v>9285</v>
      </c>
      <c r="J3800" s="45" t="str">
        <f t="shared" si="59"/>
        <v/>
      </c>
    </row>
    <row r="3801" spans="1:10" x14ac:dyDescent="0.25">
      <c r="A3801" s="43">
        <v>45041</v>
      </c>
      <c r="B3801" s="40" t="s">
        <v>15150</v>
      </c>
      <c r="C3801" s="40" t="s">
        <v>8992</v>
      </c>
      <c r="D3801" s="40" t="s">
        <v>13813</v>
      </c>
      <c r="E3801" s="38">
        <v>1663153</v>
      </c>
      <c r="F3801" s="42" t="s">
        <v>8998</v>
      </c>
      <c r="G3801" s="38">
        <v>166315</v>
      </c>
      <c r="H3801" s="40" t="s">
        <v>9078</v>
      </c>
      <c r="I3801" s="40" t="s">
        <v>9079</v>
      </c>
      <c r="J3801" s="45" t="str">
        <f t="shared" si="59"/>
        <v/>
      </c>
    </row>
    <row r="3802" spans="1:10" x14ac:dyDescent="0.25">
      <c r="A3802" s="43">
        <v>45041</v>
      </c>
      <c r="B3802" s="40" t="s">
        <v>15151</v>
      </c>
      <c r="C3802" s="40" t="s">
        <v>8992</v>
      </c>
      <c r="D3802" s="40" t="s">
        <v>10103</v>
      </c>
      <c r="E3802" s="38">
        <v>444230</v>
      </c>
      <c r="F3802" s="42" t="s">
        <v>8998</v>
      </c>
      <c r="G3802" s="38">
        <v>44423</v>
      </c>
      <c r="H3802" s="40" t="s">
        <v>9001</v>
      </c>
      <c r="I3802" s="40" t="s">
        <v>9002</v>
      </c>
      <c r="J3802" s="45" t="str">
        <f t="shared" si="59"/>
        <v/>
      </c>
    </row>
    <row r="3803" spans="1:10" x14ac:dyDescent="0.25">
      <c r="A3803" s="43">
        <v>45041</v>
      </c>
      <c r="B3803" s="40" t="s">
        <v>15152</v>
      </c>
      <c r="C3803" s="40" t="s">
        <v>8992</v>
      </c>
      <c r="D3803" s="40" t="s">
        <v>10013</v>
      </c>
      <c r="E3803" s="38">
        <v>1062295</v>
      </c>
      <c r="F3803" s="42" t="s">
        <v>8998</v>
      </c>
      <c r="G3803" s="38">
        <v>106230</v>
      </c>
      <c r="H3803" s="40" t="s">
        <v>9001</v>
      </c>
      <c r="I3803" s="40" t="s">
        <v>9002</v>
      </c>
      <c r="J3803" s="45" t="str">
        <f t="shared" si="59"/>
        <v/>
      </c>
    </row>
    <row r="3804" spans="1:10" x14ac:dyDescent="0.25">
      <c r="A3804" s="43">
        <v>45041</v>
      </c>
      <c r="B3804" s="40" t="s">
        <v>15153</v>
      </c>
      <c r="C3804" s="40" t="s">
        <v>8992</v>
      </c>
      <c r="D3804" s="40" t="s">
        <v>9228</v>
      </c>
      <c r="E3804" s="38">
        <v>444230</v>
      </c>
      <c r="F3804" s="42" t="s">
        <v>8998</v>
      </c>
      <c r="G3804" s="38">
        <v>44423</v>
      </c>
      <c r="H3804" s="40" t="s">
        <v>9001</v>
      </c>
      <c r="I3804" s="40" t="s">
        <v>9002</v>
      </c>
      <c r="J3804" s="45" t="str">
        <f t="shared" si="59"/>
        <v/>
      </c>
    </row>
    <row r="3805" spans="1:10" x14ac:dyDescent="0.25">
      <c r="A3805" s="43">
        <v>45041</v>
      </c>
      <c r="B3805" s="40" t="s">
        <v>15154</v>
      </c>
      <c r="C3805" s="40" t="s">
        <v>8992</v>
      </c>
      <c r="D3805" s="40" t="s">
        <v>9224</v>
      </c>
      <c r="E3805" s="38">
        <v>266538</v>
      </c>
      <c r="F3805" s="42" t="s">
        <v>8998</v>
      </c>
      <c r="G3805" s="38">
        <v>26654</v>
      </c>
      <c r="H3805" s="40" t="s">
        <v>9001</v>
      </c>
      <c r="I3805" s="40" t="s">
        <v>9002</v>
      </c>
      <c r="J3805" s="45" t="str">
        <f t="shared" si="59"/>
        <v/>
      </c>
    </row>
    <row r="3806" spans="1:10" x14ac:dyDescent="0.25">
      <c r="A3806" s="43">
        <v>45041</v>
      </c>
      <c r="B3806" s="40" t="s">
        <v>15155</v>
      </c>
      <c r="C3806" s="40" t="s">
        <v>8992</v>
      </c>
      <c r="D3806" s="40" t="s">
        <v>10726</v>
      </c>
      <c r="E3806" s="38">
        <v>3161100</v>
      </c>
      <c r="F3806" s="42" t="s">
        <v>8998</v>
      </c>
      <c r="G3806" s="38">
        <v>316110</v>
      </c>
      <c r="H3806" s="40" t="s">
        <v>9558</v>
      </c>
      <c r="I3806" s="40" t="s">
        <v>9559</v>
      </c>
      <c r="J3806" s="45" t="str">
        <f t="shared" si="59"/>
        <v/>
      </c>
    </row>
    <row r="3807" spans="1:10" x14ac:dyDescent="0.25">
      <c r="A3807" s="43">
        <v>45041</v>
      </c>
      <c r="B3807" s="40" t="s">
        <v>15156</v>
      </c>
      <c r="C3807" s="40" t="s">
        <v>8992</v>
      </c>
      <c r="D3807" s="40" t="s">
        <v>9983</v>
      </c>
      <c r="E3807" s="38">
        <v>849836</v>
      </c>
      <c r="F3807" s="42" t="s">
        <v>8998</v>
      </c>
      <c r="G3807" s="38">
        <v>84984</v>
      </c>
      <c r="H3807" s="40" t="s">
        <v>9001</v>
      </c>
      <c r="I3807" s="40" t="s">
        <v>9002</v>
      </c>
      <c r="J3807" s="45" t="str">
        <f t="shared" si="59"/>
        <v/>
      </c>
    </row>
    <row r="3808" spans="1:10" x14ac:dyDescent="0.25">
      <c r="A3808" s="43">
        <v>45041</v>
      </c>
      <c r="B3808" s="40" t="s">
        <v>15157</v>
      </c>
      <c r="C3808" s="40" t="s">
        <v>8992</v>
      </c>
      <c r="D3808" s="40" t="s">
        <v>9691</v>
      </c>
      <c r="E3808" s="38">
        <v>1131789</v>
      </c>
      <c r="F3808" s="42" t="s">
        <v>8998</v>
      </c>
      <c r="G3808" s="38">
        <v>113179</v>
      </c>
      <c r="H3808" s="40" t="s">
        <v>9284</v>
      </c>
      <c r="I3808" s="40" t="s">
        <v>9285</v>
      </c>
      <c r="J3808" s="45" t="str">
        <f t="shared" si="59"/>
        <v/>
      </c>
    </row>
    <row r="3809" spans="1:10" x14ac:dyDescent="0.25">
      <c r="A3809" s="43">
        <v>45041</v>
      </c>
      <c r="B3809" s="40" t="s">
        <v>15158</v>
      </c>
      <c r="C3809" s="40" t="s">
        <v>8992</v>
      </c>
      <c r="D3809" s="40" t="s">
        <v>9255</v>
      </c>
      <c r="E3809" s="38">
        <v>962485</v>
      </c>
      <c r="F3809" s="42" t="s">
        <v>8998</v>
      </c>
      <c r="G3809" s="38">
        <v>96249</v>
      </c>
      <c r="H3809" s="40" t="s">
        <v>9001</v>
      </c>
      <c r="I3809" s="40" t="s">
        <v>9002</v>
      </c>
      <c r="J3809" s="45" t="str">
        <f t="shared" si="59"/>
        <v/>
      </c>
    </row>
    <row r="3810" spans="1:10" x14ac:dyDescent="0.25">
      <c r="A3810" s="43">
        <v>45041</v>
      </c>
      <c r="B3810" s="40" t="s">
        <v>15159</v>
      </c>
      <c r="C3810" s="40" t="s">
        <v>8992</v>
      </c>
      <c r="D3810" s="40" t="s">
        <v>10921</v>
      </c>
      <c r="E3810" s="38">
        <v>1537385</v>
      </c>
      <c r="F3810" s="42" t="s">
        <v>8998</v>
      </c>
      <c r="G3810" s="38">
        <v>153739</v>
      </c>
      <c r="H3810" s="40" t="s">
        <v>10921</v>
      </c>
      <c r="I3810" s="40" t="s">
        <v>10922</v>
      </c>
      <c r="J3810" s="45" t="str">
        <f t="shared" si="59"/>
        <v/>
      </c>
    </row>
    <row r="3811" spans="1:10" x14ac:dyDescent="0.25">
      <c r="A3811" s="43">
        <v>45041</v>
      </c>
      <c r="B3811" s="40" t="s">
        <v>15160</v>
      </c>
      <c r="C3811" s="40" t="s">
        <v>8992</v>
      </c>
      <c r="D3811" s="40" t="s">
        <v>9289</v>
      </c>
      <c r="E3811" s="38">
        <v>1853250</v>
      </c>
      <c r="F3811" s="42" t="s">
        <v>8998</v>
      </c>
      <c r="G3811" s="38">
        <v>185325</v>
      </c>
      <c r="H3811" s="40" t="s">
        <v>9289</v>
      </c>
      <c r="I3811" s="40" t="s">
        <v>9290</v>
      </c>
      <c r="J3811" s="45" t="str">
        <f t="shared" si="59"/>
        <v/>
      </c>
    </row>
    <row r="3812" spans="1:10" x14ac:dyDescent="0.25">
      <c r="A3812" s="43">
        <v>45041</v>
      </c>
      <c r="B3812" s="40" t="s">
        <v>15161</v>
      </c>
      <c r="C3812" s="40" t="s">
        <v>8992</v>
      </c>
      <c r="D3812" s="40" t="s">
        <v>9321</v>
      </c>
      <c r="E3812" s="38">
        <v>8331610</v>
      </c>
      <c r="F3812" s="42" t="s">
        <v>8998</v>
      </c>
      <c r="G3812" s="38">
        <v>833161</v>
      </c>
      <c r="H3812" s="40" t="s">
        <v>9321</v>
      </c>
      <c r="I3812" s="40" t="s">
        <v>9322</v>
      </c>
      <c r="J3812" s="45" t="str">
        <f t="shared" si="59"/>
        <v/>
      </c>
    </row>
    <row r="3813" spans="1:10" x14ac:dyDescent="0.25">
      <c r="A3813" s="43">
        <v>45041</v>
      </c>
      <c r="B3813" s="40" t="s">
        <v>15162</v>
      </c>
      <c r="C3813" s="40" t="s">
        <v>8992</v>
      </c>
      <c r="D3813" s="40" t="s">
        <v>9295</v>
      </c>
      <c r="E3813" s="38">
        <v>11145040</v>
      </c>
      <c r="F3813" s="42" t="s">
        <v>8998</v>
      </c>
      <c r="G3813" s="38">
        <v>1114504</v>
      </c>
      <c r="H3813" s="40" t="s">
        <v>9295</v>
      </c>
      <c r="I3813" s="40" t="s">
        <v>9296</v>
      </c>
      <c r="J3813" s="45" t="str">
        <f t="shared" si="59"/>
        <v/>
      </c>
    </row>
    <row r="3814" spans="1:10" x14ac:dyDescent="0.25">
      <c r="A3814" s="43">
        <v>45041</v>
      </c>
      <c r="B3814" s="40" t="s">
        <v>15163</v>
      </c>
      <c r="C3814" s="40" t="s">
        <v>8992</v>
      </c>
      <c r="D3814" s="40" t="s">
        <v>9301</v>
      </c>
      <c r="E3814" s="38">
        <v>1003640</v>
      </c>
      <c r="F3814" s="42" t="s">
        <v>8998</v>
      </c>
      <c r="G3814" s="38">
        <v>100364</v>
      </c>
      <c r="H3814" s="40" t="s">
        <v>9301</v>
      </c>
      <c r="I3814" s="40" t="s">
        <v>9302</v>
      </c>
      <c r="J3814" s="45" t="str">
        <f t="shared" si="59"/>
        <v/>
      </c>
    </row>
    <row r="3815" spans="1:10" x14ac:dyDescent="0.25">
      <c r="A3815" s="43">
        <v>45041</v>
      </c>
      <c r="B3815" s="40" t="s">
        <v>15164</v>
      </c>
      <c r="C3815" s="40" t="s">
        <v>8992</v>
      </c>
      <c r="D3815" s="40" t="s">
        <v>9343</v>
      </c>
      <c r="E3815" s="38">
        <v>7837980</v>
      </c>
      <c r="F3815" s="42" t="s">
        <v>8998</v>
      </c>
      <c r="G3815" s="38">
        <v>783798</v>
      </c>
      <c r="H3815" s="40" t="s">
        <v>9343</v>
      </c>
      <c r="I3815" s="40" t="s">
        <v>9344</v>
      </c>
      <c r="J3815" s="45" t="str">
        <f t="shared" si="59"/>
        <v/>
      </c>
    </row>
    <row r="3816" spans="1:10" x14ac:dyDescent="0.25">
      <c r="A3816" s="43">
        <v>45041</v>
      </c>
      <c r="B3816" s="40" t="s">
        <v>15165</v>
      </c>
      <c r="C3816" s="40" t="s">
        <v>8992</v>
      </c>
      <c r="D3816" s="40" t="s">
        <v>9298</v>
      </c>
      <c r="E3816" s="38">
        <v>888460</v>
      </c>
      <c r="F3816" s="42" t="s">
        <v>8998</v>
      </c>
      <c r="G3816" s="38">
        <v>88846</v>
      </c>
      <c r="H3816" s="40" t="s">
        <v>9295</v>
      </c>
      <c r="I3816" s="40" t="s">
        <v>9296</v>
      </c>
      <c r="J3816" s="45" t="str">
        <f t="shared" si="59"/>
        <v/>
      </c>
    </row>
    <row r="3817" spans="1:10" x14ac:dyDescent="0.25">
      <c r="A3817" s="43">
        <v>45041</v>
      </c>
      <c r="B3817" s="40" t="s">
        <v>15166</v>
      </c>
      <c r="C3817" s="40" t="s">
        <v>8992</v>
      </c>
      <c r="D3817" s="40" t="s">
        <v>9315</v>
      </c>
      <c r="E3817" s="38">
        <v>6209390</v>
      </c>
      <c r="F3817" s="42" t="s">
        <v>8998</v>
      </c>
      <c r="G3817" s="38">
        <v>620939</v>
      </c>
      <c r="H3817" s="40" t="s">
        <v>9315</v>
      </c>
      <c r="I3817" s="40" t="s">
        <v>9316</v>
      </c>
      <c r="J3817" s="45" t="str">
        <f t="shared" si="59"/>
        <v/>
      </c>
    </row>
    <row r="3818" spans="1:10" x14ac:dyDescent="0.25">
      <c r="A3818" s="43">
        <v>45041</v>
      </c>
      <c r="B3818" s="40" t="s">
        <v>15167</v>
      </c>
      <c r="C3818" s="40" t="s">
        <v>8992</v>
      </c>
      <c r="D3818" s="40" t="s">
        <v>9315</v>
      </c>
      <c r="E3818" s="38">
        <v>8811720</v>
      </c>
      <c r="F3818" s="42" t="s">
        <v>8998</v>
      </c>
      <c r="G3818" s="38">
        <v>881172</v>
      </c>
      <c r="H3818" s="40" t="s">
        <v>9315</v>
      </c>
      <c r="I3818" s="40" t="s">
        <v>9316</v>
      </c>
      <c r="J3818" s="45" t="str">
        <f t="shared" si="59"/>
        <v/>
      </c>
    </row>
    <row r="3819" spans="1:10" x14ac:dyDescent="0.25">
      <c r="A3819" s="43">
        <v>45041</v>
      </c>
      <c r="B3819" s="40" t="s">
        <v>15168</v>
      </c>
      <c r="C3819" s="40" t="s">
        <v>8992</v>
      </c>
      <c r="D3819" s="40" t="s">
        <v>10184</v>
      </c>
      <c r="E3819" s="38">
        <v>444230</v>
      </c>
      <c r="F3819" s="42" t="s">
        <v>8998</v>
      </c>
      <c r="G3819" s="38">
        <v>44423</v>
      </c>
      <c r="H3819" s="40" t="s">
        <v>10184</v>
      </c>
      <c r="I3819" s="40" t="s">
        <v>10185</v>
      </c>
      <c r="J3819" s="45" t="str">
        <f t="shared" si="59"/>
        <v/>
      </c>
    </row>
    <row r="3820" spans="1:10" x14ac:dyDescent="0.25">
      <c r="A3820" s="43">
        <v>45041</v>
      </c>
      <c r="B3820" s="40" t="s">
        <v>15169</v>
      </c>
      <c r="C3820" s="40" t="s">
        <v>8992</v>
      </c>
      <c r="D3820" s="40" t="s">
        <v>9327</v>
      </c>
      <c r="E3820" s="38">
        <v>6515320</v>
      </c>
      <c r="F3820" s="42" t="s">
        <v>8998</v>
      </c>
      <c r="G3820" s="38">
        <v>651532</v>
      </c>
      <c r="H3820" s="40" t="s">
        <v>9327</v>
      </c>
      <c r="I3820" s="40" t="s">
        <v>9328</v>
      </c>
      <c r="J3820" s="45" t="str">
        <f t="shared" si="59"/>
        <v/>
      </c>
    </row>
    <row r="3821" spans="1:10" x14ac:dyDescent="0.25">
      <c r="A3821" s="43">
        <v>45042</v>
      </c>
      <c r="B3821" s="40" t="s">
        <v>9822</v>
      </c>
      <c r="C3821" s="40" t="s">
        <v>10282</v>
      </c>
      <c r="D3821" s="40" t="s">
        <v>15170</v>
      </c>
      <c r="E3821" s="38">
        <v>-827330</v>
      </c>
      <c r="F3821" s="42" t="s">
        <v>8998</v>
      </c>
      <c r="G3821" s="38">
        <v>-82733</v>
      </c>
      <c r="H3821" s="40" t="s">
        <v>9649</v>
      </c>
      <c r="I3821" s="40" t="s">
        <v>9650</v>
      </c>
      <c r="J3821" s="45" t="str">
        <f t="shared" si="59"/>
        <v>ht</v>
      </c>
    </row>
    <row r="3822" spans="1:10" x14ac:dyDescent="0.25">
      <c r="A3822" s="43">
        <v>45042</v>
      </c>
      <c r="B3822" s="40" t="s">
        <v>10284</v>
      </c>
      <c r="C3822" s="40" t="s">
        <v>9441</v>
      </c>
      <c r="D3822" s="40" t="s">
        <v>15171</v>
      </c>
      <c r="E3822" s="38">
        <v>-450450</v>
      </c>
      <c r="F3822" s="42" t="s">
        <v>8998</v>
      </c>
      <c r="G3822" s="38">
        <v>-45045</v>
      </c>
      <c r="H3822" s="40" t="s">
        <v>9034</v>
      </c>
      <c r="I3822" s="40" t="s">
        <v>9035</v>
      </c>
      <c r="J3822" s="45" t="str">
        <f t="shared" si="59"/>
        <v>ht</v>
      </c>
    </row>
    <row r="3823" spans="1:10" x14ac:dyDescent="0.25">
      <c r="A3823" s="43">
        <v>45042</v>
      </c>
      <c r="B3823" s="40" t="s">
        <v>15172</v>
      </c>
      <c r="C3823" s="40" t="s">
        <v>9443</v>
      </c>
      <c r="D3823" s="40" t="s">
        <v>15173</v>
      </c>
      <c r="E3823" s="38">
        <v>-1477713</v>
      </c>
      <c r="F3823" s="42" t="s">
        <v>8998</v>
      </c>
      <c r="G3823" s="38">
        <v>-147771</v>
      </c>
      <c r="H3823" s="40" t="s">
        <v>9001</v>
      </c>
      <c r="I3823" s="40" t="s">
        <v>9002</v>
      </c>
      <c r="J3823" s="45" t="str">
        <f t="shared" si="59"/>
        <v>ht</v>
      </c>
    </row>
    <row r="3824" spans="1:10" x14ac:dyDescent="0.25">
      <c r="A3824" s="43">
        <v>45042</v>
      </c>
      <c r="B3824" s="40" t="s">
        <v>15174</v>
      </c>
      <c r="C3824" s="40" t="s">
        <v>9443</v>
      </c>
      <c r="D3824" s="40" t="s">
        <v>15175</v>
      </c>
      <c r="E3824" s="38">
        <v>-305967</v>
      </c>
      <c r="F3824" s="42" t="s">
        <v>8998</v>
      </c>
      <c r="G3824" s="38">
        <v>-30597</v>
      </c>
      <c r="H3824" s="40" t="s">
        <v>9001</v>
      </c>
      <c r="I3824" s="40" t="s">
        <v>9002</v>
      </c>
      <c r="J3824" s="45" t="str">
        <f t="shared" si="59"/>
        <v>ht</v>
      </c>
    </row>
    <row r="3825" spans="1:10" x14ac:dyDescent="0.25">
      <c r="A3825" s="43">
        <v>45042</v>
      </c>
      <c r="B3825" s="40" t="s">
        <v>13736</v>
      </c>
      <c r="C3825" s="40" t="s">
        <v>9443</v>
      </c>
      <c r="D3825" s="40" t="s">
        <v>15176</v>
      </c>
      <c r="E3825" s="38">
        <v>-611934</v>
      </c>
      <c r="F3825" s="42" t="s">
        <v>8998</v>
      </c>
      <c r="G3825" s="38">
        <v>-61193</v>
      </c>
      <c r="H3825" s="40" t="s">
        <v>9001</v>
      </c>
      <c r="I3825" s="40" t="s">
        <v>9002</v>
      </c>
      <c r="J3825" s="45" t="str">
        <f t="shared" si="59"/>
        <v>ht</v>
      </c>
    </row>
    <row r="3826" spans="1:10" x14ac:dyDescent="0.25">
      <c r="A3826" s="43">
        <v>45042</v>
      </c>
      <c r="B3826" s="40" t="s">
        <v>13741</v>
      </c>
      <c r="C3826" s="40" t="s">
        <v>9443</v>
      </c>
      <c r="D3826" s="40" t="s">
        <v>15177</v>
      </c>
      <c r="E3826" s="38">
        <v>-70950</v>
      </c>
      <c r="F3826" s="42" t="s">
        <v>8998</v>
      </c>
      <c r="G3826" s="38">
        <v>-7095</v>
      </c>
      <c r="H3826" s="40" t="s">
        <v>9001</v>
      </c>
      <c r="I3826" s="40" t="s">
        <v>9002</v>
      </c>
      <c r="J3826" s="45" t="str">
        <f t="shared" si="59"/>
        <v>ht</v>
      </c>
    </row>
    <row r="3827" spans="1:10" x14ac:dyDescent="0.25">
      <c r="A3827" s="43">
        <v>45042</v>
      </c>
      <c r="B3827" s="40" t="s">
        <v>13779</v>
      </c>
      <c r="C3827" s="40" t="s">
        <v>9443</v>
      </c>
      <c r="D3827" s="40" t="s">
        <v>15178</v>
      </c>
      <c r="E3827" s="38">
        <v>-73431</v>
      </c>
      <c r="F3827" s="42" t="s">
        <v>8998</v>
      </c>
      <c r="G3827" s="38">
        <v>-7343</v>
      </c>
      <c r="H3827" s="40" t="s">
        <v>9001</v>
      </c>
      <c r="I3827" s="40" t="s">
        <v>9002</v>
      </c>
      <c r="J3827" s="45" t="str">
        <f t="shared" si="59"/>
        <v>ht</v>
      </c>
    </row>
    <row r="3828" spans="1:10" x14ac:dyDescent="0.25">
      <c r="A3828" s="43">
        <v>45042</v>
      </c>
      <c r="B3828" s="40" t="s">
        <v>13780</v>
      </c>
      <c r="C3828" s="40" t="s">
        <v>9443</v>
      </c>
      <c r="D3828" s="40" t="s">
        <v>15178</v>
      </c>
      <c r="E3828" s="38">
        <v>-68063</v>
      </c>
      <c r="F3828" s="42" t="s">
        <v>8998</v>
      </c>
      <c r="G3828" s="38">
        <v>-6806</v>
      </c>
      <c r="H3828" s="40" t="s">
        <v>9001</v>
      </c>
      <c r="I3828" s="40" t="s">
        <v>9002</v>
      </c>
      <c r="J3828" s="45" t="str">
        <f t="shared" si="59"/>
        <v>ht</v>
      </c>
    </row>
    <row r="3829" spans="1:10" x14ac:dyDescent="0.25">
      <c r="A3829" s="43">
        <v>45042</v>
      </c>
      <c r="B3829" s="40" t="s">
        <v>13827</v>
      </c>
      <c r="C3829" s="40" t="s">
        <v>9443</v>
      </c>
      <c r="D3829" s="40" t="s">
        <v>15179</v>
      </c>
      <c r="E3829" s="38">
        <v>-753639</v>
      </c>
      <c r="F3829" s="42" t="s">
        <v>8998</v>
      </c>
      <c r="G3829" s="38">
        <v>-75364</v>
      </c>
      <c r="H3829" s="40" t="s">
        <v>9001</v>
      </c>
      <c r="I3829" s="40" t="s">
        <v>9002</v>
      </c>
      <c r="J3829" s="45" t="str">
        <f t="shared" si="59"/>
        <v>ht</v>
      </c>
    </row>
    <row r="3830" spans="1:10" x14ac:dyDescent="0.25">
      <c r="A3830" s="43">
        <v>45042</v>
      </c>
      <c r="B3830" s="40" t="s">
        <v>15180</v>
      </c>
      <c r="C3830" s="40" t="s">
        <v>8992</v>
      </c>
      <c r="D3830" s="40" t="s">
        <v>9347</v>
      </c>
      <c r="E3830" s="38">
        <v>2714250</v>
      </c>
      <c r="F3830" s="42" t="s">
        <v>8998</v>
      </c>
      <c r="G3830" s="38">
        <v>271425</v>
      </c>
      <c r="H3830" s="40" t="s">
        <v>9347</v>
      </c>
      <c r="I3830" s="40" t="s">
        <v>9348</v>
      </c>
      <c r="J3830" s="45" t="str">
        <f t="shared" si="59"/>
        <v/>
      </c>
    </row>
    <row r="3831" spans="1:10" x14ac:dyDescent="0.25">
      <c r="A3831" s="43">
        <v>45042</v>
      </c>
      <c r="B3831" s="40" t="s">
        <v>15181</v>
      </c>
      <c r="C3831" s="40" t="s">
        <v>8992</v>
      </c>
      <c r="D3831" s="40" t="s">
        <v>9203</v>
      </c>
      <c r="E3831" s="38">
        <v>494452</v>
      </c>
      <c r="F3831" s="42" t="s">
        <v>8998</v>
      </c>
      <c r="G3831" s="38">
        <v>49445</v>
      </c>
      <c r="H3831" s="40" t="s">
        <v>9001</v>
      </c>
      <c r="I3831" s="40" t="s">
        <v>9002</v>
      </c>
      <c r="J3831" s="45" t="str">
        <f t="shared" si="59"/>
        <v/>
      </c>
    </row>
    <row r="3832" spans="1:10" x14ac:dyDescent="0.25">
      <c r="A3832" s="43">
        <v>45042</v>
      </c>
      <c r="B3832" s="40" t="s">
        <v>15182</v>
      </c>
      <c r="C3832" s="40" t="s">
        <v>8992</v>
      </c>
      <c r="D3832" s="40" t="s">
        <v>14217</v>
      </c>
      <c r="E3832" s="38">
        <v>734310</v>
      </c>
      <c r="F3832" s="42" t="s">
        <v>8998</v>
      </c>
      <c r="G3832" s="38">
        <v>73431</v>
      </c>
      <c r="H3832" s="40" t="s">
        <v>9486</v>
      </c>
      <c r="I3832" s="40" t="s">
        <v>9487</v>
      </c>
      <c r="J3832" s="45" t="str">
        <f t="shared" si="59"/>
        <v/>
      </c>
    </row>
    <row r="3833" spans="1:10" x14ac:dyDescent="0.25">
      <c r="A3833" s="43">
        <v>45042</v>
      </c>
      <c r="B3833" s="40" t="s">
        <v>15183</v>
      </c>
      <c r="C3833" s="40" t="s">
        <v>8992</v>
      </c>
      <c r="D3833" s="40" t="s">
        <v>9382</v>
      </c>
      <c r="E3833" s="38">
        <v>1583773</v>
      </c>
      <c r="F3833" s="42" t="s">
        <v>8998</v>
      </c>
      <c r="G3833" s="38">
        <v>158377</v>
      </c>
      <c r="H3833" s="40" t="s">
        <v>9001</v>
      </c>
      <c r="I3833" s="40" t="s">
        <v>9002</v>
      </c>
      <c r="J3833" s="45" t="str">
        <f t="shared" si="59"/>
        <v/>
      </c>
    </row>
    <row r="3834" spans="1:10" x14ac:dyDescent="0.25">
      <c r="A3834" s="43">
        <v>45042</v>
      </c>
      <c r="B3834" s="40" t="s">
        <v>15184</v>
      </c>
      <c r="C3834" s="40" t="s">
        <v>8992</v>
      </c>
      <c r="D3834" s="40" t="s">
        <v>10508</v>
      </c>
      <c r="E3834" s="38">
        <v>963128</v>
      </c>
      <c r="F3834" s="42" t="s">
        <v>8998</v>
      </c>
      <c r="G3834" s="38">
        <v>96313</v>
      </c>
      <c r="H3834" s="40" t="s">
        <v>9001</v>
      </c>
      <c r="I3834" s="40" t="s">
        <v>9002</v>
      </c>
      <c r="J3834" s="45" t="str">
        <f t="shared" si="59"/>
        <v/>
      </c>
    </row>
    <row r="3835" spans="1:10" x14ac:dyDescent="0.25">
      <c r="A3835" s="43">
        <v>45042</v>
      </c>
      <c r="B3835" s="40" t="s">
        <v>15185</v>
      </c>
      <c r="C3835" s="40" t="s">
        <v>8992</v>
      </c>
      <c r="D3835" s="40" t="s">
        <v>10655</v>
      </c>
      <c r="E3835" s="38">
        <v>1017689</v>
      </c>
      <c r="F3835" s="42" t="s">
        <v>8998</v>
      </c>
      <c r="G3835" s="38">
        <v>101769</v>
      </c>
      <c r="H3835" s="40" t="s">
        <v>9001</v>
      </c>
      <c r="I3835" s="40" t="s">
        <v>9002</v>
      </c>
      <c r="J3835" s="45" t="str">
        <f t="shared" si="59"/>
        <v/>
      </c>
    </row>
    <row r="3836" spans="1:10" x14ac:dyDescent="0.25">
      <c r="A3836" s="43">
        <v>45042</v>
      </c>
      <c r="B3836" s="40" t="s">
        <v>15186</v>
      </c>
      <c r="C3836" s="40" t="s">
        <v>8992</v>
      </c>
      <c r="D3836" s="40" t="s">
        <v>9206</v>
      </c>
      <c r="E3836" s="38">
        <v>1060500</v>
      </c>
      <c r="F3836" s="42" t="s">
        <v>8998</v>
      </c>
      <c r="G3836" s="38">
        <v>106050</v>
      </c>
      <c r="H3836" s="40" t="s">
        <v>9206</v>
      </c>
      <c r="I3836" s="40" t="s">
        <v>9207</v>
      </c>
      <c r="J3836" s="45" t="str">
        <f t="shared" si="59"/>
        <v/>
      </c>
    </row>
    <row r="3837" spans="1:10" x14ac:dyDescent="0.25">
      <c r="A3837" s="43">
        <v>45042</v>
      </c>
      <c r="B3837" s="40" t="s">
        <v>15187</v>
      </c>
      <c r="C3837" s="40" t="s">
        <v>8992</v>
      </c>
      <c r="D3837" s="40" t="s">
        <v>9206</v>
      </c>
      <c r="E3837" s="38">
        <v>2002210</v>
      </c>
      <c r="F3837" s="42" t="s">
        <v>8998</v>
      </c>
      <c r="G3837" s="38">
        <v>200221</v>
      </c>
      <c r="H3837" s="40" t="s">
        <v>9206</v>
      </c>
      <c r="I3837" s="40" t="s">
        <v>9207</v>
      </c>
      <c r="J3837" s="45" t="str">
        <f t="shared" si="59"/>
        <v/>
      </c>
    </row>
    <row r="3838" spans="1:10" x14ac:dyDescent="0.25">
      <c r="A3838" s="43">
        <v>45042</v>
      </c>
      <c r="B3838" s="40" t="s">
        <v>15188</v>
      </c>
      <c r="C3838" s="40" t="s">
        <v>8992</v>
      </c>
      <c r="D3838" s="40" t="s">
        <v>15189</v>
      </c>
      <c r="E3838" s="38">
        <v>1496844</v>
      </c>
      <c r="F3838" s="42" t="s">
        <v>8998</v>
      </c>
      <c r="G3838" s="38">
        <v>149684</v>
      </c>
      <c r="H3838" s="40" t="s">
        <v>9078</v>
      </c>
      <c r="I3838" s="40" t="s">
        <v>9079</v>
      </c>
      <c r="J3838" s="45" t="str">
        <f t="shared" si="59"/>
        <v/>
      </c>
    </row>
    <row r="3839" spans="1:10" x14ac:dyDescent="0.25">
      <c r="A3839" s="43">
        <v>45042</v>
      </c>
      <c r="B3839" s="40" t="s">
        <v>15190</v>
      </c>
      <c r="C3839" s="40" t="s">
        <v>8992</v>
      </c>
      <c r="D3839" s="40" t="s">
        <v>9959</v>
      </c>
      <c r="E3839" s="38">
        <v>1657625</v>
      </c>
      <c r="F3839" s="42" t="s">
        <v>8998</v>
      </c>
      <c r="G3839" s="38">
        <v>165763</v>
      </c>
      <c r="H3839" s="40" t="s">
        <v>9001</v>
      </c>
      <c r="I3839" s="40" t="s">
        <v>9002</v>
      </c>
      <c r="J3839" s="45" t="str">
        <f t="shared" si="59"/>
        <v/>
      </c>
    </row>
    <row r="3840" spans="1:10" x14ac:dyDescent="0.25">
      <c r="A3840" s="43">
        <v>45042</v>
      </c>
      <c r="B3840" s="40" t="s">
        <v>15191</v>
      </c>
      <c r="C3840" s="40" t="s">
        <v>8992</v>
      </c>
      <c r="D3840" s="40" t="s">
        <v>9959</v>
      </c>
      <c r="E3840" s="38">
        <v>648900</v>
      </c>
      <c r="F3840" s="42" t="s">
        <v>8998</v>
      </c>
      <c r="G3840" s="38">
        <v>64890</v>
      </c>
      <c r="H3840" s="40" t="s">
        <v>9001</v>
      </c>
      <c r="I3840" s="40" t="s">
        <v>9002</v>
      </c>
      <c r="J3840" s="45" t="str">
        <f t="shared" si="59"/>
        <v/>
      </c>
    </row>
    <row r="3841" spans="1:10" x14ac:dyDescent="0.25">
      <c r="A3841" s="43">
        <v>45042</v>
      </c>
      <c r="B3841" s="40" t="s">
        <v>15192</v>
      </c>
      <c r="C3841" s="40" t="s">
        <v>8992</v>
      </c>
      <c r="D3841" s="40" t="s">
        <v>9141</v>
      </c>
      <c r="E3841" s="38">
        <v>2365270</v>
      </c>
      <c r="F3841" s="42" t="s">
        <v>8998</v>
      </c>
      <c r="G3841" s="38">
        <v>236527</v>
      </c>
      <c r="H3841" s="40" t="s">
        <v>9141</v>
      </c>
      <c r="I3841" s="40" t="s">
        <v>9142</v>
      </c>
      <c r="J3841" s="45" t="str">
        <f t="shared" si="59"/>
        <v/>
      </c>
    </row>
    <row r="3842" spans="1:10" x14ac:dyDescent="0.25">
      <c r="A3842" s="43">
        <v>45042</v>
      </c>
      <c r="B3842" s="40" t="s">
        <v>15193</v>
      </c>
      <c r="C3842" s="40" t="s">
        <v>8992</v>
      </c>
      <c r="D3842" s="40" t="s">
        <v>9961</v>
      </c>
      <c r="E3842" s="38">
        <v>658984</v>
      </c>
      <c r="F3842" s="42" t="s">
        <v>8998</v>
      </c>
      <c r="G3842" s="38">
        <v>65898</v>
      </c>
      <c r="H3842" s="40" t="s">
        <v>9001</v>
      </c>
      <c r="I3842" s="40" t="s">
        <v>9002</v>
      </c>
      <c r="J3842" s="45" t="str">
        <f t="shared" si="59"/>
        <v/>
      </c>
    </row>
    <row r="3843" spans="1:10" x14ac:dyDescent="0.25">
      <c r="A3843" s="43">
        <v>45042</v>
      </c>
      <c r="B3843" s="40" t="s">
        <v>15194</v>
      </c>
      <c r="C3843" s="40" t="s">
        <v>8992</v>
      </c>
      <c r="D3843" s="40" t="s">
        <v>9961</v>
      </c>
      <c r="E3843" s="38">
        <v>1291333</v>
      </c>
      <c r="F3843" s="42" t="s">
        <v>8998</v>
      </c>
      <c r="G3843" s="38">
        <v>129133</v>
      </c>
      <c r="H3843" s="40" t="s">
        <v>9001</v>
      </c>
      <c r="I3843" s="40" t="s">
        <v>9002</v>
      </c>
      <c r="J3843" s="45" t="str">
        <f t="shared" si="59"/>
        <v/>
      </c>
    </row>
    <row r="3844" spans="1:10" x14ac:dyDescent="0.25">
      <c r="A3844" s="43">
        <v>45042</v>
      </c>
      <c r="B3844" s="40" t="s">
        <v>15195</v>
      </c>
      <c r="C3844" s="40" t="s">
        <v>8992</v>
      </c>
      <c r="D3844" s="40" t="s">
        <v>9961</v>
      </c>
      <c r="E3844" s="38">
        <v>648900</v>
      </c>
      <c r="F3844" s="42" t="s">
        <v>8998</v>
      </c>
      <c r="G3844" s="38">
        <v>64890</v>
      </c>
      <c r="H3844" s="40" t="s">
        <v>9001</v>
      </c>
      <c r="I3844" s="40" t="s">
        <v>9002</v>
      </c>
      <c r="J3844" s="45" t="str">
        <f t="shared" si="59"/>
        <v/>
      </c>
    </row>
    <row r="3845" spans="1:10" x14ac:dyDescent="0.25">
      <c r="A3845" s="43">
        <v>45042</v>
      </c>
      <c r="B3845" s="40" t="s">
        <v>15196</v>
      </c>
      <c r="C3845" s="40" t="s">
        <v>8992</v>
      </c>
      <c r="D3845" s="40" t="s">
        <v>10031</v>
      </c>
      <c r="E3845" s="38">
        <v>3817070</v>
      </c>
      <c r="F3845" s="42" t="s">
        <v>8998</v>
      </c>
      <c r="G3845" s="38">
        <v>381707</v>
      </c>
      <c r="H3845" s="40" t="s">
        <v>10031</v>
      </c>
      <c r="I3845" s="40" t="s">
        <v>10032</v>
      </c>
      <c r="J3845" s="45" t="str">
        <f t="shared" ref="J3845:J3908" si="60">IF(E3845&lt;0,"ht","")</f>
        <v/>
      </c>
    </row>
    <row r="3846" spans="1:10" x14ac:dyDescent="0.25">
      <c r="A3846" s="43">
        <v>45042</v>
      </c>
      <c r="B3846" s="40" t="s">
        <v>15197</v>
      </c>
      <c r="C3846" s="40" t="s">
        <v>8992</v>
      </c>
      <c r="D3846" s="40" t="s">
        <v>10339</v>
      </c>
      <c r="E3846" s="38">
        <v>3315250</v>
      </c>
      <c r="F3846" s="42" t="s">
        <v>8998</v>
      </c>
      <c r="G3846" s="38">
        <v>331525</v>
      </c>
      <c r="H3846" s="40" t="s">
        <v>10339</v>
      </c>
      <c r="I3846" s="40" t="s">
        <v>10340</v>
      </c>
      <c r="J3846" s="45" t="str">
        <f t="shared" si="60"/>
        <v/>
      </c>
    </row>
    <row r="3847" spans="1:10" x14ac:dyDescent="0.25">
      <c r="A3847" s="43">
        <v>45042</v>
      </c>
      <c r="B3847" s="40" t="s">
        <v>15198</v>
      </c>
      <c r="C3847" s="40" t="s">
        <v>8992</v>
      </c>
      <c r="D3847" s="40" t="s">
        <v>9775</v>
      </c>
      <c r="E3847" s="38">
        <v>992672</v>
      </c>
      <c r="F3847" s="42" t="s">
        <v>8998</v>
      </c>
      <c r="G3847" s="38">
        <v>99267</v>
      </c>
      <c r="H3847" s="40" t="s">
        <v>9001</v>
      </c>
      <c r="I3847" s="40" t="s">
        <v>9002</v>
      </c>
      <c r="J3847" s="45" t="str">
        <f t="shared" si="60"/>
        <v/>
      </c>
    </row>
    <row r="3848" spans="1:10" x14ac:dyDescent="0.25">
      <c r="A3848" s="43">
        <v>45042</v>
      </c>
      <c r="B3848" s="40" t="s">
        <v>15199</v>
      </c>
      <c r="C3848" s="40" t="s">
        <v>8992</v>
      </c>
      <c r="D3848" s="40" t="s">
        <v>13107</v>
      </c>
      <c r="E3848" s="38">
        <v>401456</v>
      </c>
      <c r="F3848" s="42" t="s">
        <v>8998</v>
      </c>
      <c r="G3848" s="38">
        <v>40146</v>
      </c>
      <c r="H3848" s="40" t="s">
        <v>9001</v>
      </c>
      <c r="I3848" s="40" t="s">
        <v>9002</v>
      </c>
      <c r="J3848" s="45" t="str">
        <f t="shared" si="60"/>
        <v/>
      </c>
    </row>
    <row r="3849" spans="1:10" x14ac:dyDescent="0.25">
      <c r="A3849" s="43">
        <v>45042</v>
      </c>
      <c r="B3849" s="40" t="s">
        <v>15200</v>
      </c>
      <c r="C3849" s="40" t="s">
        <v>8992</v>
      </c>
      <c r="D3849" s="40" t="s">
        <v>9769</v>
      </c>
      <c r="E3849" s="38">
        <v>710768</v>
      </c>
      <c r="F3849" s="42" t="s">
        <v>8998</v>
      </c>
      <c r="G3849" s="38">
        <v>71077</v>
      </c>
      <c r="H3849" s="40" t="s">
        <v>9001</v>
      </c>
      <c r="I3849" s="40" t="s">
        <v>9002</v>
      </c>
      <c r="J3849" s="45" t="str">
        <f t="shared" si="60"/>
        <v/>
      </c>
    </row>
    <row r="3850" spans="1:10" x14ac:dyDescent="0.25">
      <c r="A3850" s="43">
        <v>45042</v>
      </c>
      <c r="B3850" s="40" t="s">
        <v>15201</v>
      </c>
      <c r="C3850" s="40" t="s">
        <v>8992</v>
      </c>
      <c r="D3850" s="40" t="s">
        <v>9856</v>
      </c>
      <c r="E3850" s="38">
        <v>1131789</v>
      </c>
      <c r="F3850" s="42" t="s">
        <v>8998</v>
      </c>
      <c r="G3850" s="38">
        <v>113179</v>
      </c>
      <c r="H3850" s="40" t="s">
        <v>9001</v>
      </c>
      <c r="I3850" s="40" t="s">
        <v>9002</v>
      </c>
      <c r="J3850" s="45" t="str">
        <f t="shared" si="60"/>
        <v/>
      </c>
    </row>
    <row r="3851" spans="1:10" x14ac:dyDescent="0.25">
      <c r="A3851" s="43">
        <v>45042</v>
      </c>
      <c r="B3851" s="40" t="s">
        <v>15202</v>
      </c>
      <c r="C3851" s="40" t="s">
        <v>8992</v>
      </c>
      <c r="D3851" s="40" t="s">
        <v>9125</v>
      </c>
      <c r="E3851" s="38">
        <v>1965115</v>
      </c>
      <c r="F3851" s="42" t="s">
        <v>8998</v>
      </c>
      <c r="G3851" s="38">
        <v>196512</v>
      </c>
      <c r="H3851" s="40" t="s">
        <v>9001</v>
      </c>
      <c r="I3851" s="40" t="s">
        <v>9002</v>
      </c>
      <c r="J3851" s="45" t="str">
        <f t="shared" si="60"/>
        <v/>
      </c>
    </row>
    <row r="3852" spans="1:10" x14ac:dyDescent="0.25">
      <c r="A3852" s="43">
        <v>45042</v>
      </c>
      <c r="B3852" s="40" t="s">
        <v>15203</v>
      </c>
      <c r="C3852" s="40" t="s">
        <v>8992</v>
      </c>
      <c r="D3852" s="40" t="s">
        <v>9127</v>
      </c>
      <c r="E3852" s="38">
        <v>486831</v>
      </c>
      <c r="F3852" s="42" t="s">
        <v>8998</v>
      </c>
      <c r="G3852" s="38">
        <v>48683</v>
      </c>
      <c r="H3852" s="40" t="s">
        <v>9001</v>
      </c>
      <c r="I3852" s="40" t="s">
        <v>9002</v>
      </c>
      <c r="J3852" s="45" t="str">
        <f t="shared" si="60"/>
        <v/>
      </c>
    </row>
    <row r="3853" spans="1:10" x14ac:dyDescent="0.25">
      <c r="A3853" s="43">
        <v>45042</v>
      </c>
      <c r="B3853" s="40" t="s">
        <v>15204</v>
      </c>
      <c r="C3853" s="40" t="s">
        <v>8992</v>
      </c>
      <c r="D3853" s="40" t="s">
        <v>9251</v>
      </c>
      <c r="E3853" s="38">
        <v>989315</v>
      </c>
      <c r="F3853" s="42" t="s">
        <v>8998</v>
      </c>
      <c r="G3853" s="38">
        <v>98932</v>
      </c>
      <c r="H3853" s="40" t="s">
        <v>9001</v>
      </c>
      <c r="I3853" s="40" t="s">
        <v>9002</v>
      </c>
      <c r="J3853" s="45" t="str">
        <f t="shared" si="60"/>
        <v/>
      </c>
    </row>
    <row r="3854" spans="1:10" x14ac:dyDescent="0.25">
      <c r="A3854" s="43">
        <v>45042</v>
      </c>
      <c r="B3854" s="40" t="s">
        <v>15205</v>
      </c>
      <c r="C3854" s="40" t="s">
        <v>8992</v>
      </c>
      <c r="D3854" s="40" t="s">
        <v>15206</v>
      </c>
      <c r="E3854" s="38">
        <v>575677</v>
      </c>
      <c r="F3854" s="42" t="s">
        <v>8998</v>
      </c>
      <c r="G3854" s="38">
        <v>57568</v>
      </c>
      <c r="H3854" s="40" t="s">
        <v>9001</v>
      </c>
      <c r="I3854" s="40" t="s">
        <v>9002</v>
      </c>
      <c r="J3854" s="45" t="str">
        <f t="shared" si="60"/>
        <v/>
      </c>
    </row>
    <row r="3855" spans="1:10" x14ac:dyDescent="0.25">
      <c r="A3855" s="43">
        <v>45042</v>
      </c>
      <c r="B3855" s="40" t="s">
        <v>15207</v>
      </c>
      <c r="C3855" s="40" t="s">
        <v>8992</v>
      </c>
      <c r="D3855" s="40" t="s">
        <v>9242</v>
      </c>
      <c r="E3855" s="38">
        <v>7257820</v>
      </c>
      <c r="F3855" s="42" t="s">
        <v>8998</v>
      </c>
      <c r="G3855" s="38">
        <v>725782</v>
      </c>
      <c r="H3855" s="40" t="s">
        <v>9242</v>
      </c>
      <c r="I3855" s="40" t="s">
        <v>9243</v>
      </c>
      <c r="J3855" s="45" t="str">
        <f t="shared" si="60"/>
        <v/>
      </c>
    </row>
    <row r="3856" spans="1:10" x14ac:dyDescent="0.25">
      <c r="A3856" s="43">
        <v>45042</v>
      </c>
      <c r="B3856" s="40" t="s">
        <v>13763</v>
      </c>
      <c r="C3856" s="40" t="s">
        <v>8992</v>
      </c>
      <c r="D3856" s="40" t="s">
        <v>10242</v>
      </c>
      <c r="E3856" s="38">
        <v>1186319</v>
      </c>
      <c r="F3856" s="42" t="s">
        <v>8998</v>
      </c>
      <c r="G3856" s="38">
        <v>118632</v>
      </c>
      <c r="H3856" s="40" t="s">
        <v>9001</v>
      </c>
      <c r="I3856" s="40" t="s">
        <v>9002</v>
      </c>
      <c r="J3856" s="45" t="str">
        <f t="shared" si="60"/>
        <v/>
      </c>
    </row>
    <row r="3857" spans="1:10" x14ac:dyDescent="0.25">
      <c r="A3857" s="43">
        <v>45042</v>
      </c>
      <c r="B3857" s="40" t="s">
        <v>13764</v>
      </c>
      <c r="C3857" s="40" t="s">
        <v>8992</v>
      </c>
      <c r="D3857" s="40" t="s">
        <v>11331</v>
      </c>
      <c r="E3857" s="38">
        <v>868975</v>
      </c>
      <c r="F3857" s="42" t="s">
        <v>8998</v>
      </c>
      <c r="G3857" s="38">
        <v>86898</v>
      </c>
      <c r="H3857" s="40" t="s">
        <v>9001</v>
      </c>
      <c r="I3857" s="40" t="s">
        <v>9002</v>
      </c>
      <c r="J3857" s="45" t="str">
        <f t="shared" si="60"/>
        <v/>
      </c>
    </row>
    <row r="3858" spans="1:10" x14ac:dyDescent="0.25">
      <c r="A3858" s="43">
        <v>45042</v>
      </c>
      <c r="B3858" s="40" t="s">
        <v>15208</v>
      </c>
      <c r="C3858" s="40" t="s">
        <v>8992</v>
      </c>
      <c r="D3858" s="40" t="s">
        <v>10269</v>
      </c>
      <c r="E3858" s="38">
        <v>498349</v>
      </c>
      <c r="F3858" s="42" t="s">
        <v>8998</v>
      </c>
      <c r="G3858" s="38">
        <v>49835</v>
      </c>
      <c r="H3858" s="40" t="s">
        <v>9001</v>
      </c>
      <c r="I3858" s="40" t="s">
        <v>9002</v>
      </c>
      <c r="J3858" s="45" t="str">
        <f t="shared" si="60"/>
        <v/>
      </c>
    </row>
    <row r="3859" spans="1:10" x14ac:dyDescent="0.25">
      <c r="A3859" s="43">
        <v>45042</v>
      </c>
      <c r="B3859" s="40" t="s">
        <v>13765</v>
      </c>
      <c r="C3859" s="40" t="s">
        <v>8992</v>
      </c>
      <c r="D3859" s="40" t="s">
        <v>10218</v>
      </c>
      <c r="E3859" s="38">
        <v>486831</v>
      </c>
      <c r="F3859" s="42" t="s">
        <v>8998</v>
      </c>
      <c r="G3859" s="38">
        <v>48683</v>
      </c>
      <c r="H3859" s="40" t="s">
        <v>9001</v>
      </c>
      <c r="I3859" s="40" t="s">
        <v>9002</v>
      </c>
      <c r="J3859" s="45" t="str">
        <f t="shared" si="60"/>
        <v/>
      </c>
    </row>
    <row r="3860" spans="1:10" x14ac:dyDescent="0.25">
      <c r="A3860" s="43">
        <v>45042</v>
      </c>
      <c r="B3860" s="40" t="s">
        <v>15209</v>
      </c>
      <c r="C3860" s="40" t="s">
        <v>8992</v>
      </c>
      <c r="D3860" s="40" t="s">
        <v>10262</v>
      </c>
      <c r="E3860" s="38">
        <v>664523</v>
      </c>
      <c r="F3860" s="42" t="s">
        <v>8998</v>
      </c>
      <c r="G3860" s="38">
        <v>66452</v>
      </c>
      <c r="H3860" s="40" t="s">
        <v>9001</v>
      </c>
      <c r="I3860" s="40" t="s">
        <v>9002</v>
      </c>
      <c r="J3860" s="45" t="str">
        <f t="shared" si="60"/>
        <v/>
      </c>
    </row>
    <row r="3861" spans="1:10" x14ac:dyDescent="0.25">
      <c r="A3861" s="43">
        <v>45042</v>
      </c>
      <c r="B3861" s="40" t="s">
        <v>15210</v>
      </c>
      <c r="C3861" s="40" t="s">
        <v>8992</v>
      </c>
      <c r="D3861" s="40" t="s">
        <v>10228</v>
      </c>
      <c r="E3861" s="38">
        <v>1851183</v>
      </c>
      <c r="F3861" s="42" t="s">
        <v>8998</v>
      </c>
      <c r="G3861" s="38">
        <v>185118</v>
      </c>
      <c r="H3861" s="40" t="s">
        <v>9001</v>
      </c>
      <c r="I3861" s="40" t="s">
        <v>9002</v>
      </c>
      <c r="J3861" s="45" t="str">
        <f t="shared" si="60"/>
        <v/>
      </c>
    </row>
    <row r="3862" spans="1:10" x14ac:dyDescent="0.25">
      <c r="A3862" s="43">
        <v>45042</v>
      </c>
      <c r="B3862" s="40" t="s">
        <v>15211</v>
      </c>
      <c r="C3862" s="40" t="s">
        <v>8992</v>
      </c>
      <c r="D3862" s="40" t="s">
        <v>10230</v>
      </c>
      <c r="E3862" s="38">
        <v>486831</v>
      </c>
      <c r="F3862" s="42" t="s">
        <v>8998</v>
      </c>
      <c r="G3862" s="38">
        <v>48683</v>
      </c>
      <c r="H3862" s="40" t="s">
        <v>9001</v>
      </c>
      <c r="I3862" s="40" t="s">
        <v>9002</v>
      </c>
      <c r="J3862" s="45" t="str">
        <f t="shared" si="60"/>
        <v/>
      </c>
    </row>
    <row r="3863" spans="1:10" x14ac:dyDescent="0.25">
      <c r="A3863" s="43">
        <v>45042</v>
      </c>
      <c r="B3863" s="40" t="s">
        <v>13766</v>
      </c>
      <c r="C3863" s="40" t="s">
        <v>8992</v>
      </c>
      <c r="D3863" s="40" t="s">
        <v>13297</v>
      </c>
      <c r="E3863" s="38">
        <v>2121000</v>
      </c>
      <c r="F3863" s="42" t="s">
        <v>8998</v>
      </c>
      <c r="G3863" s="38">
        <v>212100</v>
      </c>
      <c r="H3863" s="40" t="s">
        <v>9183</v>
      </c>
      <c r="I3863" s="40" t="s">
        <v>9184</v>
      </c>
      <c r="J3863" s="45" t="str">
        <f t="shared" si="60"/>
        <v/>
      </c>
    </row>
    <row r="3864" spans="1:10" x14ac:dyDescent="0.25">
      <c r="A3864" s="43">
        <v>45042</v>
      </c>
      <c r="B3864" s="40" t="s">
        <v>15212</v>
      </c>
      <c r="C3864" s="40" t="s">
        <v>8992</v>
      </c>
      <c r="D3864" s="40" t="s">
        <v>10178</v>
      </c>
      <c r="E3864" s="38">
        <v>594776</v>
      </c>
      <c r="F3864" s="42" t="s">
        <v>8998</v>
      </c>
      <c r="G3864" s="38">
        <v>59478</v>
      </c>
      <c r="H3864" s="40" t="s">
        <v>9001</v>
      </c>
      <c r="I3864" s="40" t="s">
        <v>9002</v>
      </c>
      <c r="J3864" s="45" t="str">
        <f t="shared" si="60"/>
        <v/>
      </c>
    </row>
    <row r="3865" spans="1:10" x14ac:dyDescent="0.25">
      <c r="A3865" s="43">
        <v>45042</v>
      </c>
      <c r="B3865" s="40" t="s">
        <v>13767</v>
      </c>
      <c r="C3865" s="40" t="s">
        <v>8992</v>
      </c>
      <c r="D3865" s="40" t="s">
        <v>9234</v>
      </c>
      <c r="E3865" s="38">
        <v>5178700</v>
      </c>
      <c r="F3865" s="42" t="s">
        <v>8998</v>
      </c>
      <c r="G3865" s="38">
        <v>517870</v>
      </c>
      <c r="H3865" s="40" t="s">
        <v>9234</v>
      </c>
      <c r="I3865" s="40" t="s">
        <v>9235</v>
      </c>
      <c r="J3865" s="45" t="str">
        <f t="shared" si="60"/>
        <v/>
      </c>
    </row>
    <row r="3866" spans="1:10" x14ac:dyDescent="0.25">
      <c r="A3866" s="43">
        <v>45042</v>
      </c>
      <c r="B3866" s="40" t="s">
        <v>13768</v>
      </c>
      <c r="C3866" s="40" t="s">
        <v>8992</v>
      </c>
      <c r="D3866" s="40" t="s">
        <v>9402</v>
      </c>
      <c r="E3866" s="38">
        <v>1734700</v>
      </c>
      <c r="F3866" s="42" t="s">
        <v>8998</v>
      </c>
      <c r="G3866" s="38">
        <v>173470</v>
      </c>
      <c r="H3866" s="40" t="s">
        <v>9402</v>
      </c>
      <c r="I3866" s="40" t="s">
        <v>9403</v>
      </c>
      <c r="J3866" s="45" t="str">
        <f t="shared" si="60"/>
        <v/>
      </c>
    </row>
    <row r="3867" spans="1:10" x14ac:dyDescent="0.25">
      <c r="A3867" s="43">
        <v>45042</v>
      </c>
      <c r="B3867" s="40" t="s">
        <v>15213</v>
      </c>
      <c r="C3867" s="40" t="s">
        <v>8992</v>
      </c>
      <c r="D3867" s="40" t="s">
        <v>9654</v>
      </c>
      <c r="E3867" s="38">
        <v>734310</v>
      </c>
      <c r="F3867" s="42" t="s">
        <v>8998</v>
      </c>
      <c r="G3867" s="38">
        <v>73431</v>
      </c>
      <c r="H3867" s="40" t="s">
        <v>9284</v>
      </c>
      <c r="I3867" s="40" t="s">
        <v>9285</v>
      </c>
      <c r="J3867" s="45" t="str">
        <f t="shared" si="60"/>
        <v/>
      </c>
    </row>
    <row r="3868" spans="1:10" x14ac:dyDescent="0.25">
      <c r="A3868" s="43">
        <v>45042</v>
      </c>
      <c r="B3868" s="40" t="s">
        <v>15214</v>
      </c>
      <c r="C3868" s="40" t="s">
        <v>8992</v>
      </c>
      <c r="D3868" s="40" t="s">
        <v>14034</v>
      </c>
      <c r="E3868" s="38">
        <v>1278189</v>
      </c>
      <c r="F3868" s="42" t="s">
        <v>8998</v>
      </c>
      <c r="G3868" s="38">
        <v>127819</v>
      </c>
      <c r="H3868" s="40" t="s">
        <v>9284</v>
      </c>
      <c r="I3868" s="40" t="s">
        <v>9285</v>
      </c>
      <c r="J3868" s="45" t="str">
        <f t="shared" si="60"/>
        <v/>
      </c>
    </row>
    <row r="3869" spans="1:10" x14ac:dyDescent="0.25">
      <c r="A3869" s="43">
        <v>45042</v>
      </c>
      <c r="B3869" s="40" t="s">
        <v>15215</v>
      </c>
      <c r="C3869" s="40" t="s">
        <v>8992</v>
      </c>
      <c r="D3869" s="40" t="s">
        <v>15216</v>
      </c>
      <c r="E3869" s="38">
        <v>4442300</v>
      </c>
      <c r="F3869" s="42" t="s">
        <v>8998</v>
      </c>
      <c r="G3869" s="38">
        <v>444230</v>
      </c>
      <c r="H3869" s="40" t="s">
        <v>9068</v>
      </c>
      <c r="I3869" s="40" t="s">
        <v>9069</v>
      </c>
      <c r="J3869" s="45" t="str">
        <f t="shared" si="60"/>
        <v/>
      </c>
    </row>
    <row r="3870" spans="1:10" x14ac:dyDescent="0.25">
      <c r="A3870" s="43">
        <v>45042</v>
      </c>
      <c r="B3870" s="40" t="s">
        <v>15217</v>
      </c>
      <c r="C3870" s="40" t="s">
        <v>8992</v>
      </c>
      <c r="D3870" s="40" t="s">
        <v>9685</v>
      </c>
      <c r="E3870" s="38">
        <v>2353069</v>
      </c>
      <c r="F3870" s="42" t="s">
        <v>8998</v>
      </c>
      <c r="G3870" s="38">
        <v>235307</v>
      </c>
      <c r="H3870" s="40" t="s">
        <v>9284</v>
      </c>
      <c r="I3870" s="40" t="s">
        <v>9285</v>
      </c>
      <c r="J3870" s="45" t="str">
        <f t="shared" si="60"/>
        <v/>
      </c>
    </row>
    <row r="3871" spans="1:10" x14ac:dyDescent="0.25">
      <c r="A3871" s="43">
        <v>45042</v>
      </c>
      <c r="B3871" s="40" t="s">
        <v>15218</v>
      </c>
      <c r="C3871" s="40" t="s">
        <v>8992</v>
      </c>
      <c r="D3871" s="40" t="s">
        <v>9182</v>
      </c>
      <c r="E3871" s="38">
        <v>2956670</v>
      </c>
      <c r="F3871" s="42" t="s">
        <v>8998</v>
      </c>
      <c r="G3871" s="38">
        <v>295667</v>
      </c>
      <c r="H3871" s="40" t="s">
        <v>9183</v>
      </c>
      <c r="I3871" s="40" t="s">
        <v>9184</v>
      </c>
      <c r="J3871" s="45" t="str">
        <f t="shared" si="60"/>
        <v/>
      </c>
    </row>
    <row r="3872" spans="1:10" x14ac:dyDescent="0.25">
      <c r="A3872" s="43">
        <v>45042</v>
      </c>
      <c r="B3872" s="40" t="s">
        <v>15219</v>
      </c>
      <c r="C3872" s="40" t="s">
        <v>8992</v>
      </c>
      <c r="D3872" s="40" t="s">
        <v>9212</v>
      </c>
      <c r="E3872" s="38">
        <v>4268680</v>
      </c>
      <c r="F3872" s="42" t="s">
        <v>8998</v>
      </c>
      <c r="G3872" s="38">
        <v>426868</v>
      </c>
      <c r="H3872" s="40" t="s">
        <v>9212</v>
      </c>
      <c r="I3872" s="40" t="s">
        <v>9213</v>
      </c>
      <c r="J3872" s="45" t="str">
        <f t="shared" si="60"/>
        <v/>
      </c>
    </row>
    <row r="3873" spans="1:10" x14ac:dyDescent="0.25">
      <c r="A3873" s="43">
        <v>45042</v>
      </c>
      <c r="B3873" s="40" t="s">
        <v>15220</v>
      </c>
      <c r="C3873" s="40" t="s">
        <v>8992</v>
      </c>
      <c r="D3873" s="40" t="s">
        <v>9212</v>
      </c>
      <c r="E3873" s="38">
        <v>1060500</v>
      </c>
      <c r="F3873" s="42" t="s">
        <v>8998</v>
      </c>
      <c r="G3873" s="38">
        <v>106050</v>
      </c>
      <c r="H3873" s="40" t="s">
        <v>9212</v>
      </c>
      <c r="I3873" s="40" t="s">
        <v>9213</v>
      </c>
      <c r="J3873" s="45" t="str">
        <f t="shared" si="60"/>
        <v/>
      </c>
    </row>
    <row r="3874" spans="1:10" x14ac:dyDescent="0.25">
      <c r="A3874" s="43">
        <v>45042</v>
      </c>
      <c r="B3874" s="40" t="s">
        <v>15221</v>
      </c>
      <c r="C3874" s="40" t="s">
        <v>8992</v>
      </c>
      <c r="D3874" s="40" t="s">
        <v>9601</v>
      </c>
      <c r="E3874" s="38">
        <v>8115500</v>
      </c>
      <c r="F3874" s="42" t="s">
        <v>8998</v>
      </c>
      <c r="G3874" s="38">
        <v>811550</v>
      </c>
      <c r="H3874" s="40" t="s">
        <v>9601</v>
      </c>
      <c r="I3874" s="40" t="s">
        <v>9602</v>
      </c>
      <c r="J3874" s="45" t="str">
        <f t="shared" si="60"/>
        <v/>
      </c>
    </row>
    <row r="3875" spans="1:10" x14ac:dyDescent="0.25">
      <c r="A3875" s="43">
        <v>45042</v>
      </c>
      <c r="B3875" s="40" t="s">
        <v>15222</v>
      </c>
      <c r="C3875" s="40" t="s">
        <v>8992</v>
      </c>
      <c r="D3875" s="40" t="s">
        <v>9649</v>
      </c>
      <c r="E3875" s="38">
        <v>6369360</v>
      </c>
      <c r="F3875" s="42" t="s">
        <v>8998</v>
      </c>
      <c r="G3875" s="38">
        <v>636936</v>
      </c>
      <c r="H3875" s="40" t="s">
        <v>9649</v>
      </c>
      <c r="I3875" s="40" t="s">
        <v>9650</v>
      </c>
      <c r="J3875" s="45" t="str">
        <f t="shared" si="60"/>
        <v/>
      </c>
    </row>
    <row r="3876" spans="1:10" x14ac:dyDescent="0.25">
      <c r="A3876" s="43">
        <v>45042</v>
      </c>
      <c r="B3876" s="40" t="s">
        <v>15223</v>
      </c>
      <c r="C3876" s="40" t="s">
        <v>8992</v>
      </c>
      <c r="D3876" s="40" t="s">
        <v>9619</v>
      </c>
      <c r="E3876" s="38">
        <v>888460</v>
      </c>
      <c r="F3876" s="42" t="s">
        <v>8998</v>
      </c>
      <c r="G3876" s="38">
        <v>88846</v>
      </c>
      <c r="H3876" s="40" t="s">
        <v>9619</v>
      </c>
      <c r="I3876" s="40" t="s">
        <v>9620</v>
      </c>
      <c r="J3876" s="45" t="str">
        <f t="shared" si="60"/>
        <v/>
      </c>
    </row>
    <row r="3877" spans="1:10" x14ac:dyDescent="0.25">
      <c r="A3877" s="43">
        <v>45042</v>
      </c>
      <c r="B3877" s="40" t="s">
        <v>15224</v>
      </c>
      <c r="C3877" s="40" t="s">
        <v>8992</v>
      </c>
      <c r="D3877" s="40" t="s">
        <v>9619</v>
      </c>
      <c r="E3877" s="38">
        <v>2813430</v>
      </c>
      <c r="F3877" s="42" t="s">
        <v>8998</v>
      </c>
      <c r="G3877" s="38">
        <v>281343</v>
      </c>
      <c r="H3877" s="40" t="s">
        <v>9619</v>
      </c>
      <c r="I3877" s="40" t="s">
        <v>9620</v>
      </c>
      <c r="J3877" s="45" t="str">
        <f t="shared" si="60"/>
        <v/>
      </c>
    </row>
    <row r="3878" spans="1:10" x14ac:dyDescent="0.25">
      <c r="A3878" s="43">
        <v>45042</v>
      </c>
      <c r="B3878" s="40" t="s">
        <v>15225</v>
      </c>
      <c r="C3878" s="40" t="s">
        <v>8992</v>
      </c>
      <c r="D3878" s="40" t="s">
        <v>11446</v>
      </c>
      <c r="E3878" s="38">
        <v>1637480</v>
      </c>
      <c r="F3878" s="42" t="s">
        <v>8998</v>
      </c>
      <c r="G3878" s="38">
        <v>163748</v>
      </c>
      <c r="H3878" s="40" t="s">
        <v>11446</v>
      </c>
      <c r="I3878" s="40" t="s">
        <v>11447</v>
      </c>
      <c r="J3878" s="45" t="str">
        <f t="shared" si="60"/>
        <v/>
      </c>
    </row>
    <row r="3879" spans="1:10" x14ac:dyDescent="0.25">
      <c r="A3879" s="43">
        <v>45042</v>
      </c>
      <c r="B3879" s="40" t="s">
        <v>15226</v>
      </c>
      <c r="C3879" s="40" t="s">
        <v>8992</v>
      </c>
      <c r="D3879" s="40" t="s">
        <v>9607</v>
      </c>
      <c r="E3879" s="38">
        <v>367155</v>
      </c>
      <c r="F3879" s="42" t="s">
        <v>8998</v>
      </c>
      <c r="G3879" s="38">
        <v>36716</v>
      </c>
      <c r="H3879" s="40" t="s">
        <v>9607</v>
      </c>
      <c r="I3879" s="40" t="s">
        <v>9608</v>
      </c>
      <c r="J3879" s="45" t="str">
        <f t="shared" si="60"/>
        <v/>
      </c>
    </row>
    <row r="3880" spans="1:10" x14ac:dyDescent="0.25">
      <c r="A3880" s="43">
        <v>45042</v>
      </c>
      <c r="B3880" s="40" t="s">
        <v>15227</v>
      </c>
      <c r="C3880" s="40" t="s">
        <v>8992</v>
      </c>
      <c r="D3880" s="40" t="s">
        <v>9625</v>
      </c>
      <c r="E3880" s="38">
        <v>7315410</v>
      </c>
      <c r="F3880" s="42" t="s">
        <v>8998</v>
      </c>
      <c r="G3880" s="38">
        <v>731541</v>
      </c>
      <c r="H3880" s="40" t="s">
        <v>9625</v>
      </c>
      <c r="I3880" s="40" t="s">
        <v>9626</v>
      </c>
      <c r="J3880" s="45" t="str">
        <f t="shared" si="60"/>
        <v/>
      </c>
    </row>
    <row r="3881" spans="1:10" x14ac:dyDescent="0.25">
      <c r="A3881" s="43">
        <v>45042</v>
      </c>
      <c r="B3881" s="40" t="s">
        <v>15228</v>
      </c>
      <c r="C3881" s="40" t="s">
        <v>8992</v>
      </c>
      <c r="D3881" s="40" t="s">
        <v>9595</v>
      </c>
      <c r="E3881" s="38">
        <v>6630500</v>
      </c>
      <c r="F3881" s="42" t="s">
        <v>8998</v>
      </c>
      <c r="G3881" s="38">
        <v>663050</v>
      </c>
      <c r="H3881" s="40" t="s">
        <v>9595</v>
      </c>
      <c r="I3881" s="40" t="s">
        <v>9596</v>
      </c>
      <c r="J3881" s="45" t="str">
        <f t="shared" si="60"/>
        <v/>
      </c>
    </row>
    <row r="3882" spans="1:10" x14ac:dyDescent="0.25">
      <c r="A3882" s="43">
        <v>45042</v>
      </c>
      <c r="B3882" s="40" t="s">
        <v>15229</v>
      </c>
      <c r="C3882" s="40" t="s">
        <v>8992</v>
      </c>
      <c r="D3882" s="40" t="s">
        <v>9613</v>
      </c>
      <c r="E3882" s="38">
        <v>2813430</v>
      </c>
      <c r="F3882" s="42" t="s">
        <v>8998</v>
      </c>
      <c r="G3882" s="38">
        <v>281343</v>
      </c>
      <c r="H3882" s="40" t="s">
        <v>9613</v>
      </c>
      <c r="I3882" s="40" t="s">
        <v>9614</v>
      </c>
      <c r="J3882" s="45" t="str">
        <f t="shared" si="60"/>
        <v/>
      </c>
    </row>
    <row r="3883" spans="1:10" x14ac:dyDescent="0.25">
      <c r="A3883" s="43">
        <v>45042</v>
      </c>
      <c r="B3883" s="40" t="s">
        <v>15230</v>
      </c>
      <c r="C3883" s="40" t="s">
        <v>8992</v>
      </c>
      <c r="D3883" s="40" t="s">
        <v>9814</v>
      </c>
      <c r="E3883" s="38">
        <v>4203710</v>
      </c>
      <c r="F3883" s="42" t="s">
        <v>8998</v>
      </c>
      <c r="G3883" s="38">
        <v>420371</v>
      </c>
      <c r="H3883" s="40" t="s">
        <v>9814</v>
      </c>
      <c r="I3883" s="40" t="s">
        <v>9815</v>
      </c>
      <c r="J3883" s="45" t="str">
        <f t="shared" si="60"/>
        <v/>
      </c>
    </row>
    <row r="3884" spans="1:10" x14ac:dyDescent="0.25">
      <c r="A3884" s="43">
        <v>45042</v>
      </c>
      <c r="B3884" s="40" t="s">
        <v>15231</v>
      </c>
      <c r="C3884" s="40" t="s">
        <v>8992</v>
      </c>
      <c r="D3884" s="40" t="s">
        <v>9601</v>
      </c>
      <c r="E3884" s="38">
        <v>2163000</v>
      </c>
      <c r="F3884" s="42" t="s">
        <v>8998</v>
      </c>
      <c r="G3884" s="38">
        <v>216300</v>
      </c>
      <c r="H3884" s="40" t="s">
        <v>9601</v>
      </c>
      <c r="I3884" s="40" t="s">
        <v>9602</v>
      </c>
      <c r="J3884" s="45" t="str">
        <f t="shared" si="60"/>
        <v/>
      </c>
    </row>
    <row r="3885" spans="1:10" x14ac:dyDescent="0.25">
      <c r="A3885" s="43">
        <v>45042</v>
      </c>
      <c r="B3885" s="40" t="s">
        <v>15232</v>
      </c>
      <c r="C3885" s="40" t="s">
        <v>8992</v>
      </c>
      <c r="D3885" s="40" t="s">
        <v>9619</v>
      </c>
      <c r="E3885" s="38">
        <v>1632750</v>
      </c>
      <c r="F3885" s="42" t="s">
        <v>8998</v>
      </c>
      <c r="G3885" s="38">
        <v>163275</v>
      </c>
      <c r="H3885" s="40" t="s">
        <v>9619</v>
      </c>
      <c r="I3885" s="40" t="s">
        <v>9620</v>
      </c>
      <c r="J3885" s="45" t="str">
        <f t="shared" si="60"/>
        <v/>
      </c>
    </row>
    <row r="3886" spans="1:10" x14ac:dyDescent="0.25">
      <c r="A3886" s="43">
        <v>45042</v>
      </c>
      <c r="B3886" s="40" t="s">
        <v>15233</v>
      </c>
      <c r="C3886" s="40" t="s">
        <v>8992</v>
      </c>
      <c r="D3886" s="40" t="s">
        <v>9625</v>
      </c>
      <c r="E3886" s="38">
        <v>1632750</v>
      </c>
      <c r="F3886" s="42" t="s">
        <v>8998</v>
      </c>
      <c r="G3886" s="38">
        <v>163275</v>
      </c>
      <c r="H3886" s="40" t="s">
        <v>9625</v>
      </c>
      <c r="I3886" s="40" t="s">
        <v>9626</v>
      </c>
      <c r="J3886" s="45" t="str">
        <f t="shared" si="60"/>
        <v/>
      </c>
    </row>
    <row r="3887" spans="1:10" x14ac:dyDescent="0.25">
      <c r="A3887" s="43">
        <v>45043</v>
      </c>
      <c r="B3887" s="40" t="s">
        <v>9468</v>
      </c>
      <c r="C3887" s="40" t="s">
        <v>9724</v>
      </c>
      <c r="D3887" s="40" t="s">
        <v>15234</v>
      </c>
      <c r="E3887" s="38">
        <v>-278056</v>
      </c>
      <c r="F3887" s="42" t="s">
        <v>8998</v>
      </c>
      <c r="G3887" s="38">
        <v>-27806</v>
      </c>
      <c r="H3887" s="40" t="s">
        <v>9725</v>
      </c>
      <c r="I3887" s="40" t="s">
        <v>9726</v>
      </c>
      <c r="J3887" s="45" t="str">
        <f t="shared" si="60"/>
        <v>ht</v>
      </c>
    </row>
    <row r="3888" spans="1:10" x14ac:dyDescent="0.25">
      <c r="A3888" s="43">
        <v>45043</v>
      </c>
      <c r="B3888" s="40" t="s">
        <v>10115</v>
      </c>
      <c r="C3888" s="40" t="s">
        <v>15235</v>
      </c>
      <c r="D3888" s="40" t="s">
        <v>15236</v>
      </c>
      <c r="E3888" s="38">
        <v>-642274</v>
      </c>
      <c r="F3888" s="42" t="s">
        <v>8998</v>
      </c>
      <c r="G3888" s="38">
        <v>-64227</v>
      </c>
      <c r="H3888" s="40" t="s">
        <v>10339</v>
      </c>
      <c r="I3888" s="40" t="s">
        <v>10340</v>
      </c>
      <c r="J3888" s="45" t="str">
        <f t="shared" si="60"/>
        <v>ht</v>
      </c>
    </row>
    <row r="3889" spans="1:10" x14ac:dyDescent="0.25">
      <c r="A3889" s="43">
        <v>45043</v>
      </c>
      <c r="B3889" s="40" t="s">
        <v>10290</v>
      </c>
      <c r="C3889" s="40" t="s">
        <v>9441</v>
      </c>
      <c r="D3889" s="40" t="s">
        <v>15237</v>
      </c>
      <c r="E3889" s="38">
        <v>-297408</v>
      </c>
      <c r="F3889" s="42" t="s">
        <v>8998</v>
      </c>
      <c r="G3889" s="38">
        <v>-29741</v>
      </c>
      <c r="H3889" s="40" t="s">
        <v>9034</v>
      </c>
      <c r="I3889" s="40" t="s">
        <v>9035</v>
      </c>
      <c r="J3889" s="45" t="str">
        <f t="shared" si="60"/>
        <v>ht</v>
      </c>
    </row>
    <row r="3890" spans="1:10" x14ac:dyDescent="0.25">
      <c r="A3890" s="43">
        <v>45043</v>
      </c>
      <c r="B3890" s="40" t="s">
        <v>10417</v>
      </c>
      <c r="C3890" s="40" t="s">
        <v>10923</v>
      </c>
      <c r="D3890" s="40" t="s">
        <v>15238</v>
      </c>
      <c r="E3890" s="38">
        <v>-453750</v>
      </c>
      <c r="F3890" s="42" t="s">
        <v>8998</v>
      </c>
      <c r="G3890" s="38">
        <v>-45375</v>
      </c>
      <c r="H3890" s="40" t="s">
        <v>9072</v>
      </c>
      <c r="I3890" s="40" t="s">
        <v>9073</v>
      </c>
      <c r="J3890" s="45" t="str">
        <f t="shared" si="60"/>
        <v>ht</v>
      </c>
    </row>
    <row r="3891" spans="1:10" x14ac:dyDescent="0.25">
      <c r="A3891" s="43">
        <v>45043</v>
      </c>
      <c r="B3891" s="40" t="s">
        <v>11847</v>
      </c>
      <c r="C3891" s="40" t="s">
        <v>12999</v>
      </c>
      <c r="D3891" s="40" t="s">
        <v>15239</v>
      </c>
      <c r="E3891" s="38">
        <v>-709500</v>
      </c>
      <c r="F3891" s="42" t="s">
        <v>8998</v>
      </c>
      <c r="G3891" s="38">
        <v>-70950</v>
      </c>
      <c r="H3891" s="40" t="s">
        <v>9183</v>
      </c>
      <c r="I3891" s="40" t="s">
        <v>9184</v>
      </c>
      <c r="J3891" s="45" t="str">
        <f t="shared" si="60"/>
        <v>ht</v>
      </c>
    </row>
    <row r="3892" spans="1:10" x14ac:dyDescent="0.25">
      <c r="A3892" s="43">
        <v>45043</v>
      </c>
      <c r="B3892" s="40" t="s">
        <v>13897</v>
      </c>
      <c r="C3892" s="40" t="s">
        <v>9443</v>
      </c>
      <c r="D3892" s="40" t="s">
        <v>15240</v>
      </c>
      <c r="E3892" s="38">
        <v>-365429</v>
      </c>
      <c r="F3892" s="42" t="s">
        <v>8998</v>
      </c>
      <c r="G3892" s="38">
        <v>-36543</v>
      </c>
      <c r="H3892" s="40" t="s">
        <v>9001</v>
      </c>
      <c r="I3892" s="40" t="s">
        <v>9002</v>
      </c>
      <c r="J3892" s="45" t="str">
        <f t="shared" si="60"/>
        <v>ht</v>
      </c>
    </row>
    <row r="3893" spans="1:10" x14ac:dyDescent="0.25">
      <c r="A3893" s="43">
        <v>45043</v>
      </c>
      <c r="B3893" s="40" t="s">
        <v>13944</v>
      </c>
      <c r="C3893" s="40" t="s">
        <v>9443</v>
      </c>
      <c r="D3893" s="40" t="s">
        <v>15241</v>
      </c>
      <c r="E3893" s="38">
        <v>-65340</v>
      </c>
      <c r="F3893" s="42" t="s">
        <v>8998</v>
      </c>
      <c r="G3893" s="38">
        <v>-6534</v>
      </c>
      <c r="H3893" s="40" t="s">
        <v>9001</v>
      </c>
      <c r="I3893" s="40" t="s">
        <v>9002</v>
      </c>
      <c r="J3893" s="45" t="str">
        <f t="shared" si="60"/>
        <v>ht</v>
      </c>
    </row>
    <row r="3894" spans="1:10" x14ac:dyDescent="0.25">
      <c r="A3894" s="43">
        <v>45043</v>
      </c>
      <c r="B3894" s="40" t="s">
        <v>13966</v>
      </c>
      <c r="C3894" s="40" t="s">
        <v>9443</v>
      </c>
      <c r="D3894" s="40" t="s">
        <v>15242</v>
      </c>
      <c r="E3894" s="38">
        <v>-501820</v>
      </c>
      <c r="F3894" s="42" t="s">
        <v>8998</v>
      </c>
      <c r="G3894" s="38">
        <v>-50182</v>
      </c>
      <c r="H3894" s="40" t="s">
        <v>9001</v>
      </c>
      <c r="I3894" s="40" t="s">
        <v>9002</v>
      </c>
      <c r="J3894" s="45" t="str">
        <f t="shared" si="60"/>
        <v>ht</v>
      </c>
    </row>
    <row r="3895" spans="1:10" x14ac:dyDescent="0.25">
      <c r="A3895" s="43">
        <v>45043</v>
      </c>
      <c r="B3895" s="40" t="s">
        <v>15243</v>
      </c>
      <c r="C3895" s="40" t="s">
        <v>9443</v>
      </c>
      <c r="D3895" s="40" t="s">
        <v>15244</v>
      </c>
      <c r="E3895" s="38">
        <v>-197176</v>
      </c>
      <c r="F3895" s="42" t="s">
        <v>8998</v>
      </c>
      <c r="G3895" s="38">
        <v>-19718</v>
      </c>
      <c r="H3895" s="40" t="s">
        <v>9001</v>
      </c>
      <c r="I3895" s="40" t="s">
        <v>9002</v>
      </c>
      <c r="J3895" s="45" t="str">
        <f t="shared" si="60"/>
        <v>ht</v>
      </c>
    </row>
    <row r="3896" spans="1:10" x14ac:dyDescent="0.25">
      <c r="A3896" s="43">
        <v>45043</v>
      </c>
      <c r="B3896" s="40" t="s">
        <v>15245</v>
      </c>
      <c r="C3896" s="40" t="s">
        <v>8992</v>
      </c>
      <c r="D3896" s="40" t="s">
        <v>10573</v>
      </c>
      <c r="E3896" s="38">
        <v>581643</v>
      </c>
      <c r="F3896" s="42" t="s">
        <v>8998</v>
      </c>
      <c r="G3896" s="38">
        <v>58164</v>
      </c>
      <c r="H3896" s="40" t="s">
        <v>9001</v>
      </c>
      <c r="I3896" s="40" t="s">
        <v>9002</v>
      </c>
      <c r="J3896" s="45" t="str">
        <f t="shared" si="60"/>
        <v/>
      </c>
    </row>
    <row r="3897" spans="1:10" x14ac:dyDescent="0.25">
      <c r="A3897" s="43">
        <v>45043</v>
      </c>
      <c r="B3897" s="40" t="s">
        <v>15246</v>
      </c>
      <c r="C3897" s="40" t="s">
        <v>8992</v>
      </c>
      <c r="D3897" s="40" t="s">
        <v>9738</v>
      </c>
      <c r="E3897" s="38">
        <v>884603</v>
      </c>
      <c r="F3897" s="42" t="s">
        <v>8998</v>
      </c>
      <c r="G3897" s="38">
        <v>88460</v>
      </c>
      <c r="H3897" s="40" t="s">
        <v>9001</v>
      </c>
      <c r="I3897" s="40" t="s">
        <v>9002</v>
      </c>
      <c r="J3897" s="45" t="str">
        <f t="shared" si="60"/>
        <v/>
      </c>
    </row>
    <row r="3898" spans="1:10" x14ac:dyDescent="0.25">
      <c r="A3898" s="43">
        <v>45043</v>
      </c>
      <c r="B3898" s="40" t="s">
        <v>15247</v>
      </c>
      <c r="C3898" s="40" t="s">
        <v>8992</v>
      </c>
      <c r="D3898" s="40" t="s">
        <v>10085</v>
      </c>
      <c r="E3898" s="38">
        <v>1788295</v>
      </c>
      <c r="F3898" s="42" t="s">
        <v>8998</v>
      </c>
      <c r="G3898" s="38">
        <v>178830</v>
      </c>
      <c r="H3898" s="40" t="s">
        <v>9001</v>
      </c>
      <c r="I3898" s="40" t="s">
        <v>9002</v>
      </c>
      <c r="J3898" s="45" t="str">
        <f t="shared" si="60"/>
        <v/>
      </c>
    </row>
    <row r="3899" spans="1:10" x14ac:dyDescent="0.25">
      <c r="A3899" s="43">
        <v>45043</v>
      </c>
      <c r="B3899" s="40" t="s">
        <v>15248</v>
      </c>
      <c r="C3899" s="40" t="s">
        <v>8992</v>
      </c>
      <c r="D3899" s="40" t="s">
        <v>9498</v>
      </c>
      <c r="E3899" s="38">
        <v>3857250</v>
      </c>
      <c r="F3899" s="42" t="s">
        <v>8998</v>
      </c>
      <c r="G3899" s="38">
        <v>385725</v>
      </c>
      <c r="H3899" s="40" t="s">
        <v>9498</v>
      </c>
      <c r="I3899" s="40" t="s">
        <v>9499</v>
      </c>
      <c r="J3899" s="45" t="str">
        <f t="shared" si="60"/>
        <v/>
      </c>
    </row>
    <row r="3900" spans="1:10" x14ac:dyDescent="0.25">
      <c r="A3900" s="43">
        <v>45043</v>
      </c>
      <c r="B3900" s="40" t="s">
        <v>15249</v>
      </c>
      <c r="C3900" s="40" t="s">
        <v>8992</v>
      </c>
      <c r="D3900" s="40" t="s">
        <v>14190</v>
      </c>
      <c r="E3900" s="38">
        <v>897972</v>
      </c>
      <c r="F3900" s="42" t="s">
        <v>8998</v>
      </c>
      <c r="G3900" s="38">
        <v>89797</v>
      </c>
      <c r="H3900" s="40" t="s">
        <v>9001</v>
      </c>
      <c r="I3900" s="40" t="s">
        <v>9002</v>
      </c>
      <c r="J3900" s="45" t="str">
        <f t="shared" si="60"/>
        <v/>
      </c>
    </row>
    <row r="3901" spans="1:10" x14ac:dyDescent="0.25">
      <c r="A3901" s="43">
        <v>45043</v>
      </c>
      <c r="B3901" s="40" t="s">
        <v>15250</v>
      </c>
      <c r="C3901" s="40" t="s">
        <v>8992</v>
      </c>
      <c r="D3901" s="40" t="s">
        <v>10353</v>
      </c>
      <c r="E3901" s="38">
        <v>811385</v>
      </c>
      <c r="F3901" s="42" t="s">
        <v>8998</v>
      </c>
      <c r="G3901" s="38">
        <v>81139</v>
      </c>
      <c r="H3901" s="40" t="s">
        <v>9001</v>
      </c>
      <c r="I3901" s="40" t="s">
        <v>9002</v>
      </c>
      <c r="J3901" s="45" t="str">
        <f t="shared" si="60"/>
        <v/>
      </c>
    </row>
    <row r="3902" spans="1:10" x14ac:dyDescent="0.25">
      <c r="A3902" s="43">
        <v>45043</v>
      </c>
      <c r="B3902" s="40" t="s">
        <v>15251</v>
      </c>
      <c r="C3902" s="40" t="s">
        <v>8992</v>
      </c>
      <c r="D3902" s="40" t="s">
        <v>10087</v>
      </c>
      <c r="E3902" s="38">
        <v>1182635</v>
      </c>
      <c r="F3902" s="42" t="s">
        <v>8998</v>
      </c>
      <c r="G3902" s="38">
        <v>118264</v>
      </c>
      <c r="H3902" s="40" t="s">
        <v>9001</v>
      </c>
      <c r="I3902" s="40" t="s">
        <v>9002</v>
      </c>
      <c r="J3902" s="45" t="str">
        <f t="shared" si="60"/>
        <v/>
      </c>
    </row>
    <row r="3903" spans="1:10" x14ac:dyDescent="0.25">
      <c r="A3903" s="43">
        <v>45043</v>
      </c>
      <c r="B3903" s="40" t="s">
        <v>15252</v>
      </c>
      <c r="C3903" s="40" t="s">
        <v>8992</v>
      </c>
      <c r="D3903" s="40" t="s">
        <v>9736</v>
      </c>
      <c r="E3903" s="38">
        <v>1286683</v>
      </c>
      <c r="F3903" s="42" t="s">
        <v>8998</v>
      </c>
      <c r="G3903" s="38">
        <v>128668</v>
      </c>
      <c r="H3903" s="40" t="s">
        <v>9001</v>
      </c>
      <c r="I3903" s="40" t="s">
        <v>9002</v>
      </c>
      <c r="J3903" s="45" t="str">
        <f t="shared" si="60"/>
        <v/>
      </c>
    </row>
    <row r="3904" spans="1:10" x14ac:dyDescent="0.25">
      <c r="A3904" s="43">
        <v>45043</v>
      </c>
      <c r="B3904" s="40" t="s">
        <v>15253</v>
      </c>
      <c r="C3904" s="40" t="s">
        <v>8992</v>
      </c>
      <c r="D3904" s="40" t="s">
        <v>9858</v>
      </c>
      <c r="E3904" s="38">
        <v>633693</v>
      </c>
      <c r="F3904" s="42" t="s">
        <v>8998</v>
      </c>
      <c r="G3904" s="38">
        <v>63369</v>
      </c>
      <c r="H3904" s="40" t="s">
        <v>9001</v>
      </c>
      <c r="I3904" s="40" t="s">
        <v>9002</v>
      </c>
      <c r="J3904" s="45" t="str">
        <f t="shared" si="60"/>
        <v/>
      </c>
    </row>
    <row r="3905" spans="1:10" x14ac:dyDescent="0.25">
      <c r="A3905" s="43">
        <v>45043</v>
      </c>
      <c r="B3905" s="40" t="s">
        <v>15254</v>
      </c>
      <c r="C3905" s="40" t="s">
        <v>8992</v>
      </c>
      <c r="D3905" s="40" t="s">
        <v>9558</v>
      </c>
      <c r="E3905" s="38">
        <v>2858900</v>
      </c>
      <c r="F3905" s="42" t="s">
        <v>8998</v>
      </c>
      <c r="G3905" s="38">
        <v>285890</v>
      </c>
      <c r="H3905" s="40" t="s">
        <v>9558</v>
      </c>
      <c r="I3905" s="40" t="s">
        <v>9559</v>
      </c>
      <c r="J3905" s="45" t="str">
        <f t="shared" si="60"/>
        <v/>
      </c>
    </row>
    <row r="3906" spans="1:10" x14ac:dyDescent="0.25">
      <c r="A3906" s="43">
        <v>45043</v>
      </c>
      <c r="B3906" s="40" t="s">
        <v>15255</v>
      </c>
      <c r="C3906" s="40" t="s">
        <v>8992</v>
      </c>
      <c r="D3906" s="40" t="s">
        <v>14506</v>
      </c>
      <c r="E3906" s="38">
        <v>1153730</v>
      </c>
      <c r="F3906" s="42" t="s">
        <v>8998</v>
      </c>
      <c r="G3906" s="38">
        <v>115373</v>
      </c>
      <c r="H3906" s="40" t="s">
        <v>9221</v>
      </c>
      <c r="I3906" s="40" t="s">
        <v>9222</v>
      </c>
      <c r="J3906" s="45" t="str">
        <f t="shared" si="60"/>
        <v/>
      </c>
    </row>
    <row r="3907" spans="1:10" x14ac:dyDescent="0.25">
      <c r="A3907" s="43">
        <v>45043</v>
      </c>
      <c r="B3907" s="40" t="s">
        <v>15256</v>
      </c>
      <c r="C3907" s="40" t="s">
        <v>8992</v>
      </c>
      <c r="D3907" s="40" t="s">
        <v>9192</v>
      </c>
      <c r="E3907" s="38">
        <v>675420</v>
      </c>
      <c r="F3907" s="42" t="s">
        <v>8998</v>
      </c>
      <c r="G3907" s="38">
        <v>67542</v>
      </c>
      <c r="H3907" s="40" t="s">
        <v>9001</v>
      </c>
      <c r="I3907" s="40" t="s">
        <v>9002</v>
      </c>
      <c r="J3907" s="45" t="str">
        <f t="shared" si="60"/>
        <v/>
      </c>
    </row>
    <row r="3908" spans="1:10" x14ac:dyDescent="0.25">
      <c r="A3908" s="43">
        <v>45043</v>
      </c>
      <c r="B3908" s="40" t="s">
        <v>15257</v>
      </c>
      <c r="C3908" s="40" t="s">
        <v>8992</v>
      </c>
      <c r="D3908" s="40" t="s">
        <v>9374</v>
      </c>
      <c r="E3908" s="38">
        <v>367155</v>
      </c>
      <c r="F3908" s="42" t="s">
        <v>8998</v>
      </c>
      <c r="G3908" s="38">
        <v>36716</v>
      </c>
      <c r="H3908" s="40" t="s">
        <v>9001</v>
      </c>
      <c r="I3908" s="40" t="s">
        <v>9002</v>
      </c>
      <c r="J3908" s="45" t="str">
        <f t="shared" si="60"/>
        <v/>
      </c>
    </row>
    <row r="3909" spans="1:10" x14ac:dyDescent="0.25">
      <c r="A3909" s="43">
        <v>45043</v>
      </c>
      <c r="B3909" s="40" t="s">
        <v>15258</v>
      </c>
      <c r="C3909" s="40" t="s">
        <v>8992</v>
      </c>
      <c r="D3909" s="40" t="s">
        <v>9666</v>
      </c>
      <c r="E3909" s="38">
        <v>1290470</v>
      </c>
      <c r="F3909" s="42" t="s">
        <v>8998</v>
      </c>
      <c r="G3909" s="38">
        <v>129047</v>
      </c>
      <c r="H3909" s="40" t="s">
        <v>9284</v>
      </c>
      <c r="I3909" s="40" t="s">
        <v>9285</v>
      </c>
      <c r="J3909" s="45" t="str">
        <f t="shared" ref="J3909:J3972" si="61">IF(E3909&lt;0,"ht","")</f>
        <v/>
      </c>
    </row>
    <row r="3910" spans="1:10" x14ac:dyDescent="0.25">
      <c r="A3910" s="43">
        <v>45043</v>
      </c>
      <c r="B3910" s="40" t="s">
        <v>15259</v>
      </c>
      <c r="C3910" s="40" t="s">
        <v>8992</v>
      </c>
      <c r="D3910" s="40" t="s">
        <v>13633</v>
      </c>
      <c r="E3910" s="38">
        <v>2218100</v>
      </c>
      <c r="F3910" s="42" t="s">
        <v>8998</v>
      </c>
      <c r="G3910" s="38">
        <v>221810</v>
      </c>
      <c r="H3910" s="40" t="s">
        <v>9072</v>
      </c>
      <c r="I3910" s="40" t="s">
        <v>9073</v>
      </c>
      <c r="J3910" s="45" t="str">
        <f t="shared" si="61"/>
        <v/>
      </c>
    </row>
    <row r="3911" spans="1:10" x14ac:dyDescent="0.25">
      <c r="A3911" s="43">
        <v>45043</v>
      </c>
      <c r="B3911" s="40" t="s">
        <v>15260</v>
      </c>
      <c r="C3911" s="40" t="s">
        <v>8992</v>
      </c>
      <c r="D3911" s="40" t="s">
        <v>9996</v>
      </c>
      <c r="E3911" s="38">
        <v>512864</v>
      </c>
      <c r="F3911" s="42" t="s">
        <v>8998</v>
      </c>
      <c r="G3911" s="38">
        <v>51286</v>
      </c>
      <c r="H3911" s="40" t="s">
        <v>9001</v>
      </c>
      <c r="I3911" s="40" t="s">
        <v>9002</v>
      </c>
      <c r="J3911" s="45" t="str">
        <f t="shared" si="61"/>
        <v/>
      </c>
    </row>
    <row r="3912" spans="1:10" x14ac:dyDescent="0.25">
      <c r="A3912" s="43">
        <v>45043</v>
      </c>
      <c r="B3912" s="40" t="s">
        <v>15261</v>
      </c>
      <c r="C3912" s="40" t="s">
        <v>8992</v>
      </c>
      <c r="D3912" s="40" t="s">
        <v>9263</v>
      </c>
      <c r="E3912" s="38">
        <v>1021721</v>
      </c>
      <c r="F3912" s="42" t="s">
        <v>8998</v>
      </c>
      <c r="G3912" s="38">
        <v>102172</v>
      </c>
      <c r="H3912" s="40" t="s">
        <v>9001</v>
      </c>
      <c r="I3912" s="40" t="s">
        <v>9002</v>
      </c>
      <c r="J3912" s="45" t="str">
        <f t="shared" si="61"/>
        <v/>
      </c>
    </row>
    <row r="3913" spans="1:10" x14ac:dyDescent="0.25">
      <c r="A3913" s="43">
        <v>45043</v>
      </c>
      <c r="B3913" s="40" t="s">
        <v>15262</v>
      </c>
      <c r="C3913" s="40" t="s">
        <v>8992</v>
      </c>
      <c r="D3913" s="40" t="s">
        <v>9111</v>
      </c>
      <c r="E3913" s="38">
        <v>1835317</v>
      </c>
      <c r="F3913" s="42" t="s">
        <v>8998</v>
      </c>
      <c r="G3913" s="38">
        <v>183532</v>
      </c>
      <c r="H3913" s="40" t="s">
        <v>9001</v>
      </c>
      <c r="I3913" s="40" t="s">
        <v>9002</v>
      </c>
      <c r="J3913" s="45" t="str">
        <f t="shared" si="61"/>
        <v/>
      </c>
    </row>
    <row r="3914" spans="1:10" x14ac:dyDescent="0.25">
      <c r="A3914" s="43">
        <v>45043</v>
      </c>
      <c r="B3914" s="40" t="s">
        <v>15263</v>
      </c>
      <c r="C3914" s="40" t="s">
        <v>8992</v>
      </c>
      <c r="D3914" s="40" t="s">
        <v>9176</v>
      </c>
      <c r="E3914" s="38">
        <v>1182635</v>
      </c>
      <c r="F3914" s="42" t="s">
        <v>8998</v>
      </c>
      <c r="G3914" s="38">
        <v>118264</v>
      </c>
      <c r="H3914" s="40" t="s">
        <v>9001</v>
      </c>
      <c r="I3914" s="40" t="s">
        <v>9002</v>
      </c>
      <c r="J3914" s="45" t="str">
        <f t="shared" si="61"/>
        <v/>
      </c>
    </row>
    <row r="3915" spans="1:10" x14ac:dyDescent="0.25">
      <c r="A3915" s="43">
        <v>45043</v>
      </c>
      <c r="B3915" s="40" t="s">
        <v>15264</v>
      </c>
      <c r="C3915" s="40" t="s">
        <v>8992</v>
      </c>
      <c r="D3915" s="40" t="s">
        <v>9394</v>
      </c>
      <c r="E3915" s="38">
        <v>2365270</v>
      </c>
      <c r="F3915" s="42" t="s">
        <v>8998</v>
      </c>
      <c r="G3915" s="38">
        <v>236527</v>
      </c>
      <c r="H3915" s="40" t="s">
        <v>9394</v>
      </c>
      <c r="I3915" s="40" t="s">
        <v>9395</v>
      </c>
      <c r="J3915" s="45" t="str">
        <f t="shared" si="61"/>
        <v/>
      </c>
    </row>
    <row r="3916" spans="1:10" x14ac:dyDescent="0.25">
      <c r="A3916" s="43">
        <v>45043</v>
      </c>
      <c r="B3916" s="40" t="s">
        <v>15265</v>
      </c>
      <c r="C3916" s="40" t="s">
        <v>8992</v>
      </c>
      <c r="D3916" s="40" t="s">
        <v>9394</v>
      </c>
      <c r="E3916" s="38">
        <v>2163000</v>
      </c>
      <c r="F3916" s="42" t="s">
        <v>8998</v>
      </c>
      <c r="G3916" s="38">
        <v>216300</v>
      </c>
      <c r="H3916" s="40" t="s">
        <v>9394</v>
      </c>
      <c r="I3916" s="40" t="s">
        <v>9395</v>
      </c>
      <c r="J3916" s="45" t="str">
        <f t="shared" si="61"/>
        <v/>
      </c>
    </row>
    <row r="3917" spans="1:10" x14ac:dyDescent="0.25">
      <c r="A3917" s="43">
        <v>45043</v>
      </c>
      <c r="B3917" s="40" t="s">
        <v>15266</v>
      </c>
      <c r="C3917" s="40" t="s">
        <v>8992</v>
      </c>
      <c r="D3917" s="40" t="s">
        <v>9973</v>
      </c>
      <c r="E3917" s="38">
        <v>266538</v>
      </c>
      <c r="F3917" s="42" t="s">
        <v>8998</v>
      </c>
      <c r="G3917" s="38">
        <v>26654</v>
      </c>
      <c r="H3917" s="40" t="s">
        <v>9001</v>
      </c>
      <c r="I3917" s="40" t="s">
        <v>9002</v>
      </c>
      <c r="J3917" s="45" t="str">
        <f t="shared" si="61"/>
        <v/>
      </c>
    </row>
    <row r="3918" spans="1:10" x14ac:dyDescent="0.25">
      <c r="A3918" s="43">
        <v>45043</v>
      </c>
      <c r="B3918" s="40" t="s">
        <v>15267</v>
      </c>
      <c r="C3918" s="40" t="s">
        <v>8992</v>
      </c>
      <c r="D3918" s="40" t="s">
        <v>13297</v>
      </c>
      <c r="E3918" s="38">
        <v>2887455</v>
      </c>
      <c r="F3918" s="42" t="s">
        <v>8998</v>
      </c>
      <c r="G3918" s="38">
        <v>288746</v>
      </c>
      <c r="H3918" s="40" t="s">
        <v>9183</v>
      </c>
      <c r="I3918" s="40" t="s">
        <v>9184</v>
      </c>
      <c r="J3918" s="45" t="str">
        <f t="shared" si="61"/>
        <v/>
      </c>
    </row>
    <row r="3919" spans="1:10" x14ac:dyDescent="0.25">
      <c r="A3919" s="43">
        <v>45043</v>
      </c>
      <c r="B3919" s="40" t="s">
        <v>15268</v>
      </c>
      <c r="C3919" s="40" t="s">
        <v>8992</v>
      </c>
      <c r="D3919" s="40" t="s">
        <v>10131</v>
      </c>
      <c r="E3919" s="38">
        <v>811385</v>
      </c>
      <c r="F3919" s="42" t="s">
        <v>8998</v>
      </c>
      <c r="G3919" s="38">
        <v>81139</v>
      </c>
      <c r="H3919" s="40" t="s">
        <v>9001</v>
      </c>
      <c r="I3919" s="40" t="s">
        <v>9002</v>
      </c>
      <c r="J3919" s="45" t="str">
        <f t="shared" si="61"/>
        <v/>
      </c>
    </row>
    <row r="3920" spans="1:10" x14ac:dyDescent="0.25">
      <c r="A3920" s="43">
        <v>45043</v>
      </c>
      <c r="B3920" s="40" t="s">
        <v>15269</v>
      </c>
      <c r="C3920" s="40" t="s">
        <v>8992</v>
      </c>
      <c r="D3920" s="40" t="s">
        <v>12759</v>
      </c>
      <c r="E3920" s="38">
        <v>2613448</v>
      </c>
      <c r="F3920" s="42" t="s">
        <v>8998</v>
      </c>
      <c r="G3920" s="38">
        <v>261345</v>
      </c>
      <c r="H3920" s="40" t="s">
        <v>9406</v>
      </c>
      <c r="I3920" s="40" t="s">
        <v>9407</v>
      </c>
      <c r="J3920" s="45" t="str">
        <f t="shared" si="61"/>
        <v/>
      </c>
    </row>
    <row r="3921" spans="1:10" x14ac:dyDescent="0.25">
      <c r="A3921" s="43">
        <v>45043</v>
      </c>
      <c r="B3921" s="40" t="s">
        <v>15270</v>
      </c>
      <c r="C3921" s="40" t="s">
        <v>8992</v>
      </c>
      <c r="D3921" s="40" t="s">
        <v>10266</v>
      </c>
      <c r="E3921" s="38">
        <v>561900</v>
      </c>
      <c r="F3921" s="42" t="s">
        <v>8998</v>
      </c>
      <c r="G3921" s="38">
        <v>56190</v>
      </c>
      <c r="H3921" s="40" t="s">
        <v>9001</v>
      </c>
      <c r="I3921" s="40" t="s">
        <v>9002</v>
      </c>
      <c r="J3921" s="45" t="str">
        <f t="shared" si="61"/>
        <v/>
      </c>
    </row>
    <row r="3922" spans="1:10" x14ac:dyDescent="0.25">
      <c r="A3922" s="43">
        <v>45043</v>
      </c>
      <c r="B3922" s="40" t="s">
        <v>15271</v>
      </c>
      <c r="C3922" s="40" t="s">
        <v>8992</v>
      </c>
      <c r="D3922" s="40" t="s">
        <v>15272</v>
      </c>
      <c r="E3922" s="38">
        <v>1522396</v>
      </c>
      <c r="F3922" s="42" t="s">
        <v>8998</v>
      </c>
      <c r="G3922" s="38">
        <v>152240</v>
      </c>
      <c r="H3922" s="40" t="s">
        <v>9159</v>
      </c>
      <c r="I3922" s="40" t="s">
        <v>9160</v>
      </c>
      <c r="J3922" s="45" t="str">
        <f t="shared" si="61"/>
        <v/>
      </c>
    </row>
    <row r="3923" spans="1:10" x14ac:dyDescent="0.25">
      <c r="A3923" s="43">
        <v>45043</v>
      </c>
      <c r="B3923" s="40" t="s">
        <v>15273</v>
      </c>
      <c r="C3923" s="40" t="s">
        <v>8992</v>
      </c>
      <c r="D3923" s="40" t="s">
        <v>15274</v>
      </c>
      <c r="E3923" s="38">
        <v>4326000</v>
      </c>
      <c r="F3923" s="42" t="s">
        <v>8998</v>
      </c>
      <c r="G3923" s="38">
        <v>432600</v>
      </c>
      <c r="H3923" s="40" t="s">
        <v>10431</v>
      </c>
      <c r="I3923" s="40" t="s">
        <v>10432</v>
      </c>
      <c r="J3923" s="45" t="str">
        <f t="shared" si="61"/>
        <v/>
      </c>
    </row>
    <row r="3924" spans="1:10" x14ac:dyDescent="0.25">
      <c r="A3924" s="43">
        <v>45043</v>
      </c>
      <c r="B3924" s="40" t="s">
        <v>15275</v>
      </c>
      <c r="C3924" s="40" t="s">
        <v>8992</v>
      </c>
      <c r="D3924" s="40" t="s">
        <v>15276</v>
      </c>
      <c r="E3924" s="38">
        <v>3979850</v>
      </c>
      <c r="F3924" s="42" t="s">
        <v>8998</v>
      </c>
      <c r="G3924" s="38">
        <v>397985</v>
      </c>
      <c r="H3924" s="40" t="s">
        <v>10431</v>
      </c>
      <c r="I3924" s="40" t="s">
        <v>10432</v>
      </c>
      <c r="J3924" s="45" t="str">
        <f t="shared" si="61"/>
        <v/>
      </c>
    </row>
    <row r="3925" spans="1:10" x14ac:dyDescent="0.25">
      <c r="A3925" s="43">
        <v>45043</v>
      </c>
      <c r="B3925" s="40" t="s">
        <v>15277</v>
      </c>
      <c r="C3925" s="40" t="s">
        <v>8992</v>
      </c>
      <c r="D3925" s="40" t="s">
        <v>10646</v>
      </c>
      <c r="E3925" s="38">
        <v>444230</v>
      </c>
      <c r="F3925" s="42" t="s">
        <v>8998</v>
      </c>
      <c r="G3925" s="38">
        <v>44423</v>
      </c>
      <c r="H3925" s="40" t="s">
        <v>9001</v>
      </c>
      <c r="I3925" s="40" t="s">
        <v>9002</v>
      </c>
      <c r="J3925" s="45" t="str">
        <f t="shared" si="61"/>
        <v/>
      </c>
    </row>
    <row r="3926" spans="1:10" x14ac:dyDescent="0.25">
      <c r="A3926" s="43">
        <v>45043</v>
      </c>
      <c r="B3926" s="40" t="s">
        <v>15278</v>
      </c>
      <c r="C3926" s="40" t="s">
        <v>8992</v>
      </c>
      <c r="D3926" s="40" t="s">
        <v>10646</v>
      </c>
      <c r="E3926" s="38">
        <v>551250</v>
      </c>
      <c r="F3926" s="42" t="s">
        <v>8998</v>
      </c>
      <c r="G3926" s="38">
        <v>55125</v>
      </c>
      <c r="H3926" s="40" t="s">
        <v>9001</v>
      </c>
      <c r="I3926" s="40" t="s">
        <v>9002</v>
      </c>
      <c r="J3926" s="45" t="str">
        <f t="shared" si="61"/>
        <v/>
      </c>
    </row>
    <row r="3927" spans="1:10" x14ac:dyDescent="0.25">
      <c r="A3927" s="43">
        <v>45044</v>
      </c>
      <c r="B3927" s="40" t="s">
        <v>9720</v>
      </c>
      <c r="C3927" s="40" t="s">
        <v>10492</v>
      </c>
      <c r="D3927" s="40" t="s">
        <v>15279</v>
      </c>
      <c r="E3927" s="38">
        <v>-88846</v>
      </c>
      <c r="F3927" s="42" t="s">
        <v>8998</v>
      </c>
      <c r="G3927" s="38">
        <v>-8885</v>
      </c>
      <c r="H3927" s="40" t="s">
        <v>9159</v>
      </c>
      <c r="I3927" s="40" t="s">
        <v>9160</v>
      </c>
      <c r="J3927" s="45" t="str">
        <f t="shared" si="61"/>
        <v>ht</v>
      </c>
    </row>
    <row r="3928" spans="1:10" x14ac:dyDescent="0.25">
      <c r="A3928" s="43">
        <v>45044</v>
      </c>
      <c r="B3928" s="40" t="s">
        <v>9722</v>
      </c>
      <c r="C3928" s="40" t="s">
        <v>10492</v>
      </c>
      <c r="D3928" s="40" t="s">
        <v>15280</v>
      </c>
      <c r="E3928" s="38">
        <v>-237600</v>
      </c>
      <c r="F3928" s="42" t="s">
        <v>8998</v>
      </c>
      <c r="G3928" s="38">
        <v>-23760</v>
      </c>
      <c r="H3928" s="40" t="s">
        <v>9159</v>
      </c>
      <c r="I3928" s="40" t="s">
        <v>9160</v>
      </c>
      <c r="J3928" s="45" t="str">
        <f t="shared" si="61"/>
        <v>ht</v>
      </c>
    </row>
    <row r="3929" spans="1:10" x14ac:dyDescent="0.25">
      <c r="A3929" s="43">
        <v>45044</v>
      </c>
      <c r="B3929" s="40" t="s">
        <v>9776</v>
      </c>
      <c r="C3929" s="40" t="s">
        <v>14912</v>
      </c>
      <c r="D3929" s="40" t="s">
        <v>14913</v>
      </c>
      <c r="E3929" s="38">
        <v>-139028</v>
      </c>
      <c r="F3929" s="42" t="s">
        <v>8998</v>
      </c>
      <c r="G3929" s="38">
        <v>-13903</v>
      </c>
      <c r="H3929" s="40" t="s">
        <v>9595</v>
      </c>
      <c r="I3929" s="40" t="s">
        <v>9596</v>
      </c>
      <c r="J3929" s="45" t="str">
        <f t="shared" si="61"/>
        <v>ht</v>
      </c>
    </row>
    <row r="3930" spans="1:10" x14ac:dyDescent="0.25">
      <c r="A3930" s="43">
        <v>45044</v>
      </c>
      <c r="B3930" s="40" t="s">
        <v>11012</v>
      </c>
      <c r="C3930" s="40" t="s">
        <v>9441</v>
      </c>
      <c r="D3930" s="40" t="s">
        <v>15281</v>
      </c>
      <c r="E3930" s="38">
        <v>-146862</v>
      </c>
      <c r="F3930" s="42" t="s">
        <v>8998</v>
      </c>
      <c r="G3930" s="38">
        <v>-14686</v>
      </c>
      <c r="H3930" s="40" t="s">
        <v>9034</v>
      </c>
      <c r="I3930" s="40" t="s">
        <v>9035</v>
      </c>
      <c r="J3930" s="45" t="str">
        <f t="shared" si="61"/>
        <v>ht</v>
      </c>
    </row>
    <row r="3931" spans="1:10" x14ac:dyDescent="0.25">
      <c r="A3931" s="43">
        <v>45044</v>
      </c>
      <c r="B3931" s="40" t="s">
        <v>13999</v>
      </c>
      <c r="C3931" s="40" t="s">
        <v>9443</v>
      </c>
      <c r="D3931" s="40" t="s">
        <v>15282</v>
      </c>
      <c r="E3931" s="38">
        <v>-221112</v>
      </c>
      <c r="F3931" s="42" t="s">
        <v>8998</v>
      </c>
      <c r="G3931" s="38">
        <v>-22111</v>
      </c>
      <c r="H3931" s="40" t="s">
        <v>9001</v>
      </c>
      <c r="I3931" s="40" t="s">
        <v>9002</v>
      </c>
      <c r="J3931" s="45" t="str">
        <f t="shared" si="61"/>
        <v>ht</v>
      </c>
    </row>
    <row r="3932" spans="1:10" x14ac:dyDescent="0.25">
      <c r="A3932" s="43">
        <v>45044</v>
      </c>
      <c r="B3932" s="40" t="s">
        <v>15283</v>
      </c>
      <c r="C3932" s="40" t="s">
        <v>8992</v>
      </c>
      <c r="D3932" s="40" t="s">
        <v>9922</v>
      </c>
      <c r="E3932" s="38">
        <v>637377</v>
      </c>
      <c r="F3932" s="42" t="s">
        <v>8998</v>
      </c>
      <c r="G3932" s="38">
        <v>63738</v>
      </c>
      <c r="H3932" s="40" t="s">
        <v>9001</v>
      </c>
      <c r="I3932" s="40" t="s">
        <v>9002</v>
      </c>
      <c r="J3932" s="45" t="str">
        <f t="shared" si="61"/>
        <v/>
      </c>
    </row>
    <row r="3933" spans="1:10" x14ac:dyDescent="0.25">
      <c r="A3933" s="43">
        <v>45044</v>
      </c>
      <c r="B3933" s="40" t="s">
        <v>15284</v>
      </c>
      <c r="C3933" s="40" t="s">
        <v>8992</v>
      </c>
      <c r="D3933" s="40" t="s">
        <v>9113</v>
      </c>
      <c r="E3933" s="38">
        <v>1433545</v>
      </c>
      <c r="F3933" s="42" t="s">
        <v>8998</v>
      </c>
      <c r="G3933" s="38">
        <v>143355</v>
      </c>
      <c r="H3933" s="40" t="s">
        <v>9001</v>
      </c>
      <c r="I3933" s="40" t="s">
        <v>9002</v>
      </c>
      <c r="J3933" s="45" t="str">
        <f t="shared" si="61"/>
        <v/>
      </c>
    </row>
    <row r="3934" spans="1:10" x14ac:dyDescent="0.25">
      <c r="A3934" s="43">
        <v>45044</v>
      </c>
      <c r="B3934" s="40" t="s">
        <v>15285</v>
      </c>
      <c r="C3934" s="40" t="s">
        <v>8992</v>
      </c>
      <c r="D3934" s="40" t="s">
        <v>10081</v>
      </c>
      <c r="E3934" s="38">
        <v>613316</v>
      </c>
      <c r="F3934" s="42" t="s">
        <v>8998</v>
      </c>
      <c r="G3934" s="38">
        <v>61332</v>
      </c>
      <c r="H3934" s="40" t="s">
        <v>9001</v>
      </c>
      <c r="I3934" s="40" t="s">
        <v>9002</v>
      </c>
      <c r="J3934" s="45" t="str">
        <f t="shared" si="61"/>
        <v/>
      </c>
    </row>
    <row r="3935" spans="1:10" x14ac:dyDescent="0.25">
      <c r="A3935" s="43">
        <v>45044</v>
      </c>
      <c r="B3935" s="40" t="s">
        <v>15286</v>
      </c>
      <c r="C3935" s="40" t="s">
        <v>8992</v>
      </c>
      <c r="D3935" s="40" t="s">
        <v>10305</v>
      </c>
      <c r="E3935" s="38">
        <v>888460</v>
      </c>
      <c r="F3935" s="42" t="s">
        <v>8998</v>
      </c>
      <c r="G3935" s="38">
        <v>88846</v>
      </c>
      <c r="H3935" s="40" t="s">
        <v>9001</v>
      </c>
      <c r="I3935" s="40" t="s">
        <v>9002</v>
      </c>
      <c r="J3935" s="45" t="str">
        <f t="shared" si="61"/>
        <v/>
      </c>
    </row>
    <row r="3936" spans="1:10" x14ac:dyDescent="0.25">
      <c r="A3936" s="43">
        <v>45044</v>
      </c>
      <c r="B3936" s="40" t="s">
        <v>15287</v>
      </c>
      <c r="C3936" s="40" t="s">
        <v>8992</v>
      </c>
      <c r="D3936" s="40" t="s">
        <v>10059</v>
      </c>
      <c r="E3936" s="38">
        <v>357198</v>
      </c>
      <c r="F3936" s="42" t="s">
        <v>8998</v>
      </c>
      <c r="G3936" s="38">
        <v>35720</v>
      </c>
      <c r="H3936" s="40" t="s">
        <v>9001</v>
      </c>
      <c r="I3936" s="40" t="s">
        <v>9002</v>
      </c>
      <c r="J3936" s="45" t="str">
        <f t="shared" si="61"/>
        <v/>
      </c>
    </row>
    <row r="3937" spans="1:10" x14ac:dyDescent="0.25">
      <c r="A3937" s="43">
        <v>45044</v>
      </c>
      <c r="B3937" s="40" t="s">
        <v>15288</v>
      </c>
      <c r="C3937" s="40" t="s">
        <v>8992</v>
      </c>
      <c r="D3937" s="40" t="s">
        <v>14601</v>
      </c>
      <c r="E3937" s="38">
        <v>417084</v>
      </c>
      <c r="F3937" s="42" t="s">
        <v>8998</v>
      </c>
      <c r="G3937" s="38">
        <v>41708</v>
      </c>
      <c r="H3937" s="40" t="s">
        <v>9001</v>
      </c>
      <c r="I3937" s="40" t="s">
        <v>9002</v>
      </c>
      <c r="J3937" s="45" t="str">
        <f t="shared" si="61"/>
        <v/>
      </c>
    </row>
    <row r="3938" spans="1:10" x14ac:dyDescent="0.25">
      <c r="A3938" s="43">
        <v>45044</v>
      </c>
      <c r="B3938" s="40" t="s">
        <v>13769</v>
      </c>
      <c r="C3938" s="40" t="s">
        <v>8992</v>
      </c>
      <c r="D3938" s="40" t="s">
        <v>10248</v>
      </c>
      <c r="E3938" s="38">
        <v>486831</v>
      </c>
      <c r="F3938" s="42" t="s">
        <v>8998</v>
      </c>
      <c r="G3938" s="38">
        <v>48683</v>
      </c>
      <c r="H3938" s="40" t="s">
        <v>9001</v>
      </c>
      <c r="I3938" s="40" t="s">
        <v>9002</v>
      </c>
      <c r="J3938" s="45" t="str">
        <f t="shared" si="61"/>
        <v/>
      </c>
    </row>
    <row r="3939" spans="1:10" x14ac:dyDescent="0.25">
      <c r="A3939" s="43">
        <v>45044</v>
      </c>
      <c r="B3939" s="40" t="s">
        <v>13770</v>
      </c>
      <c r="C3939" s="40" t="s">
        <v>8992</v>
      </c>
      <c r="D3939" s="40" t="s">
        <v>14962</v>
      </c>
      <c r="E3939" s="38">
        <v>580005</v>
      </c>
      <c r="F3939" s="42" t="s">
        <v>8998</v>
      </c>
      <c r="G3939" s="38">
        <v>58001</v>
      </c>
      <c r="H3939" s="40" t="s">
        <v>9725</v>
      </c>
      <c r="I3939" s="40" t="s">
        <v>9726</v>
      </c>
      <c r="J3939" s="45" t="str">
        <f t="shared" si="61"/>
        <v/>
      </c>
    </row>
    <row r="3940" spans="1:10" x14ac:dyDescent="0.25">
      <c r="A3940" s="43">
        <v>45044</v>
      </c>
      <c r="B3940" s="40" t="s">
        <v>15289</v>
      </c>
      <c r="C3940" s="40" t="s">
        <v>8992</v>
      </c>
      <c r="D3940" s="40" t="s">
        <v>14964</v>
      </c>
      <c r="E3940" s="38">
        <v>2205695</v>
      </c>
      <c r="F3940" s="42" t="s">
        <v>8998</v>
      </c>
      <c r="G3940" s="38">
        <v>220570</v>
      </c>
      <c r="H3940" s="40" t="s">
        <v>9725</v>
      </c>
      <c r="I3940" s="40" t="s">
        <v>9726</v>
      </c>
      <c r="J3940" s="45" t="str">
        <f t="shared" si="61"/>
        <v/>
      </c>
    </row>
    <row r="3941" spans="1:10" x14ac:dyDescent="0.25">
      <c r="A3941" s="43">
        <v>45044</v>
      </c>
      <c r="B3941" s="40" t="s">
        <v>15290</v>
      </c>
      <c r="C3941" s="40" t="s">
        <v>8992</v>
      </c>
      <c r="D3941" s="40" t="s">
        <v>13299</v>
      </c>
      <c r="E3941" s="38">
        <v>1776920</v>
      </c>
      <c r="F3941" s="42" t="s">
        <v>8998</v>
      </c>
      <c r="G3941" s="38">
        <v>177692</v>
      </c>
      <c r="H3941" s="40" t="s">
        <v>9183</v>
      </c>
      <c r="I3941" s="40" t="s">
        <v>9184</v>
      </c>
      <c r="J3941" s="45" t="str">
        <f t="shared" si="61"/>
        <v/>
      </c>
    </row>
    <row r="3942" spans="1:10" x14ac:dyDescent="0.25">
      <c r="A3942" s="43">
        <v>45044</v>
      </c>
      <c r="B3942" s="40" t="s">
        <v>15291</v>
      </c>
      <c r="C3942" s="40" t="s">
        <v>8992</v>
      </c>
      <c r="D3942" s="40" t="s">
        <v>9206</v>
      </c>
      <c r="E3942" s="38">
        <v>1102500</v>
      </c>
      <c r="F3942" s="42" t="s">
        <v>8998</v>
      </c>
      <c r="G3942" s="38">
        <v>110250</v>
      </c>
      <c r="H3942" s="40" t="s">
        <v>9206</v>
      </c>
      <c r="I3942" s="40" t="s">
        <v>9207</v>
      </c>
      <c r="J3942" s="45" t="str">
        <f t="shared" si="61"/>
        <v/>
      </c>
    </row>
    <row r="3943" spans="1:10" x14ac:dyDescent="0.25">
      <c r="A3943" s="43">
        <v>45044</v>
      </c>
      <c r="B3943" s="40" t="s">
        <v>15292</v>
      </c>
      <c r="C3943" s="40" t="s">
        <v>8992</v>
      </c>
      <c r="D3943" s="40" t="s">
        <v>9206</v>
      </c>
      <c r="E3943" s="38">
        <v>3067590</v>
      </c>
      <c r="F3943" s="42" t="s">
        <v>8998</v>
      </c>
      <c r="G3943" s="38">
        <v>306759</v>
      </c>
      <c r="H3943" s="40" t="s">
        <v>9206</v>
      </c>
      <c r="I3943" s="40" t="s">
        <v>9207</v>
      </c>
      <c r="J3943" s="45" t="str">
        <f t="shared" si="61"/>
        <v/>
      </c>
    </row>
    <row r="3944" spans="1:10" x14ac:dyDescent="0.25">
      <c r="A3944" s="43">
        <v>45044</v>
      </c>
      <c r="B3944" s="40" t="s">
        <v>15293</v>
      </c>
      <c r="C3944" s="40" t="s">
        <v>8992</v>
      </c>
      <c r="D3944" s="40" t="s">
        <v>12652</v>
      </c>
      <c r="E3944" s="38">
        <v>895986</v>
      </c>
      <c r="F3944" s="42" t="s">
        <v>8998</v>
      </c>
      <c r="G3944" s="38">
        <v>89599</v>
      </c>
      <c r="H3944" s="40" t="s">
        <v>9001</v>
      </c>
      <c r="I3944" s="40" t="s">
        <v>9002</v>
      </c>
      <c r="J3944" s="45" t="str">
        <f t="shared" si="61"/>
        <v/>
      </c>
    </row>
    <row r="3945" spans="1:10" x14ac:dyDescent="0.25">
      <c r="A3945" s="43">
        <v>45044</v>
      </c>
      <c r="B3945" s="40" t="s">
        <v>15294</v>
      </c>
      <c r="C3945" s="40" t="s">
        <v>8992</v>
      </c>
      <c r="D3945" s="40" t="s">
        <v>10091</v>
      </c>
      <c r="E3945" s="38">
        <v>895986</v>
      </c>
      <c r="F3945" s="42" t="s">
        <v>8998</v>
      </c>
      <c r="G3945" s="38">
        <v>89599</v>
      </c>
      <c r="H3945" s="40" t="s">
        <v>9001</v>
      </c>
      <c r="I3945" s="40" t="s">
        <v>9002</v>
      </c>
      <c r="J3945" s="45" t="str">
        <f t="shared" si="61"/>
        <v/>
      </c>
    </row>
    <row r="3946" spans="1:10" x14ac:dyDescent="0.25">
      <c r="A3946" s="43">
        <v>45044</v>
      </c>
      <c r="B3946" s="40" t="s">
        <v>15295</v>
      </c>
      <c r="C3946" s="40" t="s">
        <v>8992</v>
      </c>
      <c r="D3946" s="40" t="s">
        <v>10003</v>
      </c>
      <c r="E3946" s="38">
        <v>560262</v>
      </c>
      <c r="F3946" s="42" t="s">
        <v>8998</v>
      </c>
      <c r="G3946" s="38">
        <v>56026</v>
      </c>
      <c r="H3946" s="40" t="s">
        <v>9001</v>
      </c>
      <c r="I3946" s="40" t="s">
        <v>9002</v>
      </c>
      <c r="J3946" s="45" t="str">
        <f t="shared" si="61"/>
        <v/>
      </c>
    </row>
    <row r="3947" spans="1:10" x14ac:dyDescent="0.25">
      <c r="A3947" s="43">
        <v>45044</v>
      </c>
      <c r="B3947" s="40" t="s">
        <v>15296</v>
      </c>
      <c r="C3947" s="40" t="s">
        <v>8992</v>
      </c>
      <c r="D3947" s="40" t="s">
        <v>9271</v>
      </c>
      <c r="E3947" s="38">
        <v>695140</v>
      </c>
      <c r="F3947" s="42" t="s">
        <v>8998</v>
      </c>
      <c r="G3947" s="38">
        <v>69514</v>
      </c>
      <c r="H3947" s="40" t="s">
        <v>9001</v>
      </c>
      <c r="I3947" s="40" t="s">
        <v>9002</v>
      </c>
      <c r="J3947" s="45" t="str">
        <f t="shared" si="61"/>
        <v/>
      </c>
    </row>
    <row r="3948" spans="1:10" x14ac:dyDescent="0.25">
      <c r="A3948" s="43">
        <v>45044</v>
      </c>
      <c r="B3948" s="40" t="s">
        <v>15297</v>
      </c>
      <c r="C3948" s="40" t="s">
        <v>8992</v>
      </c>
      <c r="D3948" s="40" t="s">
        <v>9992</v>
      </c>
      <c r="E3948" s="38">
        <v>573418</v>
      </c>
      <c r="F3948" s="42" t="s">
        <v>8998</v>
      </c>
      <c r="G3948" s="38">
        <v>57342</v>
      </c>
      <c r="H3948" s="40" t="s">
        <v>9001</v>
      </c>
      <c r="I3948" s="40" t="s">
        <v>9002</v>
      </c>
      <c r="J3948" s="45" t="str">
        <f t="shared" si="61"/>
        <v/>
      </c>
    </row>
    <row r="3949" spans="1:10" x14ac:dyDescent="0.25">
      <c r="A3949" s="43">
        <v>45044</v>
      </c>
      <c r="B3949" s="40" t="s">
        <v>15298</v>
      </c>
      <c r="C3949" s="40" t="s">
        <v>8992</v>
      </c>
      <c r="D3949" s="40" t="s">
        <v>9148</v>
      </c>
      <c r="E3949" s="38">
        <v>189210</v>
      </c>
      <c r="F3949" s="42" t="s">
        <v>8998</v>
      </c>
      <c r="G3949" s="38">
        <v>18921</v>
      </c>
      <c r="H3949" s="40" t="s">
        <v>9001</v>
      </c>
      <c r="I3949" s="40" t="s">
        <v>9002</v>
      </c>
      <c r="J3949" s="45" t="str">
        <f t="shared" si="61"/>
        <v/>
      </c>
    </row>
    <row r="3950" spans="1:10" x14ac:dyDescent="0.25">
      <c r="A3950" s="43">
        <v>45044</v>
      </c>
      <c r="B3950" s="40" t="s">
        <v>15299</v>
      </c>
      <c r="C3950" s="40" t="s">
        <v>8992</v>
      </c>
      <c r="D3950" s="40" t="s">
        <v>9755</v>
      </c>
      <c r="E3950" s="38">
        <v>3315250</v>
      </c>
      <c r="F3950" s="42" t="s">
        <v>8998</v>
      </c>
      <c r="G3950" s="38">
        <v>331525</v>
      </c>
      <c r="H3950" s="40" t="s">
        <v>9755</v>
      </c>
      <c r="I3950" s="40" t="s">
        <v>9756</v>
      </c>
      <c r="J3950" s="45" t="str">
        <f t="shared" si="61"/>
        <v/>
      </c>
    </row>
    <row r="3951" spans="1:10" x14ac:dyDescent="0.25">
      <c r="A3951" s="43">
        <v>45044</v>
      </c>
      <c r="B3951" s="40" t="s">
        <v>15300</v>
      </c>
      <c r="C3951" s="40" t="s">
        <v>8992</v>
      </c>
      <c r="D3951" s="40" t="s">
        <v>14604</v>
      </c>
      <c r="E3951" s="38">
        <v>637377</v>
      </c>
      <c r="F3951" s="42" t="s">
        <v>8998</v>
      </c>
      <c r="G3951" s="38">
        <v>63738</v>
      </c>
      <c r="H3951" s="40" t="s">
        <v>9001</v>
      </c>
      <c r="I3951" s="40" t="s">
        <v>9002</v>
      </c>
      <c r="J3951" s="45" t="str">
        <f t="shared" si="61"/>
        <v/>
      </c>
    </row>
    <row r="3952" spans="1:10" x14ac:dyDescent="0.25">
      <c r="A3952" s="43">
        <v>45044</v>
      </c>
      <c r="B3952" s="40" t="s">
        <v>15301</v>
      </c>
      <c r="C3952" s="40" t="s">
        <v>8992</v>
      </c>
      <c r="D3952" s="40" t="s">
        <v>9867</v>
      </c>
      <c r="E3952" s="38">
        <v>1052591</v>
      </c>
      <c r="F3952" s="42" t="s">
        <v>8998</v>
      </c>
      <c r="G3952" s="38">
        <v>105259</v>
      </c>
      <c r="H3952" s="40" t="s">
        <v>9001</v>
      </c>
      <c r="I3952" s="40" t="s">
        <v>9002</v>
      </c>
      <c r="J3952" s="45" t="str">
        <f t="shared" si="61"/>
        <v/>
      </c>
    </row>
    <row r="3953" spans="1:10" x14ac:dyDescent="0.25">
      <c r="A3953" s="43">
        <v>45044</v>
      </c>
      <c r="B3953" s="40" t="s">
        <v>15302</v>
      </c>
      <c r="C3953" s="40" t="s">
        <v>8992</v>
      </c>
      <c r="D3953" s="40" t="s">
        <v>10264</v>
      </c>
      <c r="E3953" s="38">
        <v>544847</v>
      </c>
      <c r="F3953" s="42" t="s">
        <v>8998</v>
      </c>
      <c r="G3953" s="38">
        <v>54485</v>
      </c>
      <c r="H3953" s="40" t="s">
        <v>9001</v>
      </c>
      <c r="I3953" s="40" t="s">
        <v>9002</v>
      </c>
      <c r="J3953" s="45" t="str">
        <f t="shared" si="61"/>
        <v/>
      </c>
    </row>
    <row r="3954" spans="1:10" x14ac:dyDescent="0.25">
      <c r="A3954" s="43">
        <v>45044</v>
      </c>
      <c r="B3954" s="40" t="s">
        <v>15303</v>
      </c>
      <c r="C3954" s="40" t="s">
        <v>8992</v>
      </c>
      <c r="D3954" s="40" t="s">
        <v>10244</v>
      </c>
      <c r="E3954" s="38">
        <v>593589</v>
      </c>
      <c r="F3954" s="42" t="s">
        <v>8998</v>
      </c>
      <c r="G3954" s="38">
        <v>59359</v>
      </c>
      <c r="H3954" s="40" t="s">
        <v>9001</v>
      </c>
      <c r="I3954" s="40" t="s">
        <v>9002</v>
      </c>
      <c r="J3954" s="45" t="str">
        <f t="shared" si="61"/>
        <v/>
      </c>
    </row>
    <row r="3955" spans="1:10" x14ac:dyDescent="0.25">
      <c r="A3955" s="43">
        <v>45044</v>
      </c>
      <c r="B3955" s="40" t="s">
        <v>15304</v>
      </c>
      <c r="C3955" s="40" t="s">
        <v>8992</v>
      </c>
      <c r="D3955" s="40" t="s">
        <v>10256</v>
      </c>
      <c r="E3955" s="38">
        <v>637377</v>
      </c>
      <c r="F3955" s="42" t="s">
        <v>8998</v>
      </c>
      <c r="G3955" s="38">
        <v>63738</v>
      </c>
      <c r="H3955" s="40" t="s">
        <v>9001</v>
      </c>
      <c r="I3955" s="40" t="s">
        <v>9002</v>
      </c>
      <c r="J3955" s="45" t="str">
        <f t="shared" si="61"/>
        <v/>
      </c>
    </row>
    <row r="3956" spans="1:10" x14ac:dyDescent="0.25">
      <c r="A3956" s="43">
        <v>45044</v>
      </c>
      <c r="B3956" s="40" t="s">
        <v>15305</v>
      </c>
      <c r="C3956" s="40" t="s">
        <v>8992</v>
      </c>
      <c r="D3956" s="40" t="s">
        <v>10220</v>
      </c>
      <c r="E3956" s="38">
        <v>726000</v>
      </c>
      <c r="F3956" s="42" t="s">
        <v>8998</v>
      </c>
      <c r="G3956" s="38">
        <v>72600</v>
      </c>
      <c r="H3956" s="40" t="s">
        <v>9001</v>
      </c>
      <c r="I3956" s="40" t="s">
        <v>9002</v>
      </c>
      <c r="J3956" s="45" t="str">
        <f t="shared" si="61"/>
        <v/>
      </c>
    </row>
    <row r="3957" spans="1:10" x14ac:dyDescent="0.25">
      <c r="A3957" s="43">
        <v>45044</v>
      </c>
      <c r="B3957" s="40" t="s">
        <v>15306</v>
      </c>
      <c r="C3957" s="40" t="s">
        <v>8992</v>
      </c>
      <c r="D3957" s="40" t="s">
        <v>10105</v>
      </c>
      <c r="E3957" s="38">
        <v>695140</v>
      </c>
      <c r="F3957" s="42" t="s">
        <v>8998</v>
      </c>
      <c r="G3957" s="38">
        <v>69514</v>
      </c>
      <c r="H3957" s="40" t="s">
        <v>9001</v>
      </c>
      <c r="I3957" s="40" t="s">
        <v>9002</v>
      </c>
      <c r="J3957" s="45" t="str">
        <f t="shared" si="61"/>
        <v/>
      </c>
    </row>
    <row r="3958" spans="1:10" x14ac:dyDescent="0.25">
      <c r="A3958" s="43">
        <v>45044</v>
      </c>
      <c r="B3958" s="40" t="s">
        <v>15307</v>
      </c>
      <c r="C3958" s="40" t="s">
        <v>8992</v>
      </c>
      <c r="D3958" s="40" t="s">
        <v>10101</v>
      </c>
      <c r="E3958" s="38">
        <v>761381</v>
      </c>
      <c r="F3958" s="42" t="s">
        <v>8998</v>
      </c>
      <c r="G3958" s="38">
        <v>76138</v>
      </c>
      <c r="H3958" s="40" t="s">
        <v>9001</v>
      </c>
      <c r="I3958" s="40" t="s">
        <v>9002</v>
      </c>
      <c r="J3958" s="45" t="str">
        <f t="shared" si="61"/>
        <v/>
      </c>
    </row>
    <row r="3959" spans="1:10" x14ac:dyDescent="0.25">
      <c r="A3959" s="43">
        <v>45044</v>
      </c>
      <c r="B3959" s="40" t="s">
        <v>15308</v>
      </c>
      <c r="C3959" s="40" t="s">
        <v>8992</v>
      </c>
      <c r="D3959" s="40" t="s">
        <v>10258</v>
      </c>
      <c r="E3959" s="38">
        <v>668331</v>
      </c>
      <c r="F3959" s="42" t="s">
        <v>8998</v>
      </c>
      <c r="G3959" s="38">
        <v>66833</v>
      </c>
      <c r="H3959" s="40" t="s">
        <v>9001</v>
      </c>
      <c r="I3959" s="40" t="s">
        <v>9002</v>
      </c>
      <c r="J3959" s="45" t="str">
        <f t="shared" si="61"/>
        <v/>
      </c>
    </row>
    <row r="3960" spans="1:10" x14ac:dyDescent="0.25">
      <c r="A3960" s="43">
        <v>45044</v>
      </c>
      <c r="B3960" s="40" t="s">
        <v>15309</v>
      </c>
      <c r="C3960" s="40" t="s">
        <v>8992</v>
      </c>
      <c r="D3960" s="40" t="s">
        <v>9186</v>
      </c>
      <c r="E3960" s="38">
        <v>1221477</v>
      </c>
      <c r="F3960" s="42" t="s">
        <v>8998</v>
      </c>
      <c r="G3960" s="38">
        <v>122148</v>
      </c>
      <c r="H3960" s="40" t="s">
        <v>9001</v>
      </c>
      <c r="I3960" s="40" t="s">
        <v>9002</v>
      </c>
      <c r="J3960" s="45" t="str">
        <f t="shared" si="61"/>
        <v/>
      </c>
    </row>
    <row r="3961" spans="1:10" x14ac:dyDescent="0.25">
      <c r="A3961" s="43">
        <v>45044</v>
      </c>
      <c r="B3961" s="40" t="s">
        <v>15310</v>
      </c>
      <c r="C3961" s="40" t="s">
        <v>8992</v>
      </c>
      <c r="D3961" s="40" t="s">
        <v>13740</v>
      </c>
      <c r="E3961" s="38">
        <v>4942115</v>
      </c>
      <c r="F3961" s="42" t="s">
        <v>8998</v>
      </c>
      <c r="G3961" s="38">
        <v>494212</v>
      </c>
      <c r="H3961" s="40" t="s">
        <v>9183</v>
      </c>
      <c r="I3961" s="40" t="s">
        <v>9184</v>
      </c>
      <c r="J3961" s="45" t="str">
        <f t="shared" si="61"/>
        <v/>
      </c>
    </row>
    <row r="3962" spans="1:10" x14ac:dyDescent="0.25">
      <c r="A3962" s="43">
        <v>45044</v>
      </c>
      <c r="B3962" s="40" t="s">
        <v>15311</v>
      </c>
      <c r="C3962" s="40" t="s">
        <v>8992</v>
      </c>
      <c r="D3962" s="40" t="s">
        <v>10127</v>
      </c>
      <c r="E3962" s="38">
        <v>811385</v>
      </c>
      <c r="F3962" s="42" t="s">
        <v>8998</v>
      </c>
      <c r="G3962" s="38">
        <v>81139</v>
      </c>
      <c r="H3962" s="40" t="s">
        <v>9001</v>
      </c>
      <c r="I3962" s="40" t="s">
        <v>9002</v>
      </c>
      <c r="J3962" s="45" t="str">
        <f t="shared" si="61"/>
        <v/>
      </c>
    </row>
    <row r="3963" spans="1:10" x14ac:dyDescent="0.25">
      <c r="A3963" s="43">
        <v>45044</v>
      </c>
      <c r="B3963" s="40" t="s">
        <v>15312</v>
      </c>
      <c r="C3963" s="40" t="s">
        <v>8992</v>
      </c>
      <c r="D3963" s="40" t="s">
        <v>9742</v>
      </c>
      <c r="E3963" s="38">
        <v>1614460</v>
      </c>
      <c r="F3963" s="42" t="s">
        <v>8998</v>
      </c>
      <c r="G3963" s="38">
        <v>161446</v>
      </c>
      <c r="H3963" s="40" t="s">
        <v>9001</v>
      </c>
      <c r="I3963" s="40" t="s">
        <v>9002</v>
      </c>
      <c r="J3963" s="45" t="str">
        <f t="shared" si="61"/>
        <v/>
      </c>
    </row>
    <row r="3964" spans="1:10" x14ac:dyDescent="0.25">
      <c r="A3964" s="43">
        <v>45044</v>
      </c>
      <c r="B3964" s="40" t="s">
        <v>15313</v>
      </c>
      <c r="C3964" s="40" t="s">
        <v>8992</v>
      </c>
      <c r="D3964" s="40" t="s">
        <v>9747</v>
      </c>
      <c r="E3964" s="38">
        <v>5184800</v>
      </c>
      <c r="F3964" s="42" t="s">
        <v>8998</v>
      </c>
      <c r="G3964" s="38">
        <v>518480</v>
      </c>
      <c r="H3964" s="40" t="s">
        <v>9747</v>
      </c>
      <c r="I3964" s="40" t="s">
        <v>9748</v>
      </c>
      <c r="J3964" s="45" t="str">
        <f t="shared" si="61"/>
        <v/>
      </c>
    </row>
    <row r="3965" spans="1:10" x14ac:dyDescent="0.25">
      <c r="A3965" s="43">
        <v>45044</v>
      </c>
      <c r="B3965" s="40" t="s">
        <v>15314</v>
      </c>
      <c r="C3965" s="40" t="s">
        <v>8992</v>
      </c>
      <c r="D3965" s="40" t="s">
        <v>9747</v>
      </c>
      <c r="E3965" s="38">
        <v>3193155</v>
      </c>
      <c r="F3965" s="42" t="s">
        <v>8998</v>
      </c>
      <c r="G3965" s="38">
        <v>319316</v>
      </c>
      <c r="H3965" s="40" t="s">
        <v>9747</v>
      </c>
      <c r="I3965" s="40" t="s">
        <v>9748</v>
      </c>
      <c r="J3965" s="45" t="str">
        <f t="shared" si="61"/>
        <v/>
      </c>
    </row>
    <row r="3966" spans="1:10" x14ac:dyDescent="0.25">
      <c r="A3966" s="43">
        <v>45044</v>
      </c>
      <c r="B3966" s="40" t="s">
        <v>15315</v>
      </c>
      <c r="C3966" s="40" t="s">
        <v>8992</v>
      </c>
      <c r="D3966" s="40" t="s">
        <v>14544</v>
      </c>
      <c r="E3966" s="38">
        <v>1804795</v>
      </c>
      <c r="F3966" s="42" t="s">
        <v>8998</v>
      </c>
      <c r="G3966" s="38">
        <v>180480</v>
      </c>
      <c r="H3966" s="40" t="s">
        <v>9001</v>
      </c>
      <c r="I3966" s="40" t="s">
        <v>9002</v>
      </c>
      <c r="J3966" s="45" t="str">
        <f t="shared" si="61"/>
        <v/>
      </c>
    </row>
    <row r="3967" spans="1:10" x14ac:dyDescent="0.25">
      <c r="A3967" s="43">
        <v>45044</v>
      </c>
      <c r="B3967" s="40" t="s">
        <v>15316</v>
      </c>
      <c r="C3967" s="40" t="s">
        <v>8992</v>
      </c>
      <c r="D3967" s="40" t="s">
        <v>10168</v>
      </c>
      <c r="E3967" s="38">
        <v>1506525</v>
      </c>
      <c r="F3967" s="42" t="s">
        <v>8998</v>
      </c>
      <c r="G3967" s="38">
        <v>150653</v>
      </c>
      <c r="H3967" s="40" t="s">
        <v>9001</v>
      </c>
      <c r="I3967" s="40" t="s">
        <v>9002</v>
      </c>
      <c r="J3967" s="45" t="str">
        <f t="shared" si="61"/>
        <v/>
      </c>
    </row>
    <row r="3968" spans="1:10" x14ac:dyDescent="0.25">
      <c r="A3968" s="43">
        <v>45044</v>
      </c>
      <c r="B3968" s="40" t="s">
        <v>15317</v>
      </c>
      <c r="C3968" s="40" t="s">
        <v>8992</v>
      </c>
      <c r="D3968" s="40" t="s">
        <v>9363</v>
      </c>
      <c r="E3968" s="38">
        <v>1083421</v>
      </c>
      <c r="F3968" s="42" t="s">
        <v>8998</v>
      </c>
      <c r="G3968" s="38">
        <v>108342</v>
      </c>
      <c r="H3968" s="40" t="s">
        <v>9001</v>
      </c>
      <c r="I3968" s="40" t="s">
        <v>9002</v>
      </c>
      <c r="J3968" s="45" t="str">
        <f t="shared" si="61"/>
        <v/>
      </c>
    </row>
    <row r="3969" spans="1:10" x14ac:dyDescent="0.25">
      <c r="A3969" s="43">
        <v>45044</v>
      </c>
      <c r="B3969" s="40" t="s">
        <v>15318</v>
      </c>
      <c r="C3969" s="40" t="s">
        <v>8992</v>
      </c>
      <c r="D3969" s="40" t="s">
        <v>15319</v>
      </c>
      <c r="E3969" s="38">
        <v>2358592</v>
      </c>
      <c r="F3969" s="42" t="s">
        <v>8998</v>
      </c>
      <c r="G3969" s="38">
        <v>235859</v>
      </c>
      <c r="H3969" s="40" t="s">
        <v>9159</v>
      </c>
      <c r="I3969" s="40" t="s">
        <v>9160</v>
      </c>
      <c r="J3969" s="45" t="str">
        <f t="shared" si="61"/>
        <v/>
      </c>
    </row>
    <row r="3970" spans="1:10" x14ac:dyDescent="0.25">
      <c r="A3970" s="43">
        <v>45044</v>
      </c>
      <c r="B3970" s="40" t="s">
        <v>15320</v>
      </c>
      <c r="C3970" s="40" t="s">
        <v>8992</v>
      </c>
      <c r="D3970" s="40" t="s">
        <v>15321</v>
      </c>
      <c r="E3970" s="38">
        <v>533076</v>
      </c>
      <c r="F3970" s="42" t="s">
        <v>8998</v>
      </c>
      <c r="G3970" s="38">
        <v>53308</v>
      </c>
      <c r="H3970" s="40" t="s">
        <v>9159</v>
      </c>
      <c r="I3970" s="40" t="s">
        <v>9160</v>
      </c>
      <c r="J3970" s="45" t="str">
        <f t="shared" si="61"/>
        <v/>
      </c>
    </row>
    <row r="3971" spans="1:10" x14ac:dyDescent="0.25">
      <c r="A3971" s="43">
        <v>45044</v>
      </c>
      <c r="B3971" s="40" t="s">
        <v>15322</v>
      </c>
      <c r="C3971" s="40" t="s">
        <v>8992</v>
      </c>
      <c r="D3971" s="40" t="s">
        <v>10337</v>
      </c>
      <c r="E3971" s="38">
        <v>2118385</v>
      </c>
      <c r="F3971" s="42" t="s">
        <v>8998</v>
      </c>
      <c r="G3971" s="38">
        <v>211839</v>
      </c>
      <c r="H3971" s="40" t="s">
        <v>9001</v>
      </c>
      <c r="I3971" s="40" t="s">
        <v>9002</v>
      </c>
      <c r="J3971" s="45" t="str">
        <f t="shared" si="61"/>
        <v/>
      </c>
    </row>
    <row r="3972" spans="1:10" x14ac:dyDescent="0.25">
      <c r="A3972" s="43">
        <v>45044</v>
      </c>
      <c r="B3972" s="40" t="s">
        <v>15323</v>
      </c>
      <c r="C3972" s="40" t="s">
        <v>8992</v>
      </c>
      <c r="D3972" s="40" t="s">
        <v>13825</v>
      </c>
      <c r="E3972" s="38">
        <v>1686487</v>
      </c>
      <c r="F3972" s="42" t="s">
        <v>8998</v>
      </c>
      <c r="G3972" s="38">
        <v>168649</v>
      </c>
      <c r="H3972" s="40" t="s">
        <v>9159</v>
      </c>
      <c r="I3972" s="40" t="s">
        <v>9160</v>
      </c>
      <c r="J3972" s="45" t="str">
        <f t="shared" si="61"/>
        <v/>
      </c>
    </row>
    <row r="3973" spans="1:10" x14ac:dyDescent="0.25">
      <c r="A3973" s="43">
        <v>45044</v>
      </c>
      <c r="B3973" s="40" t="s">
        <v>15324</v>
      </c>
      <c r="C3973" s="40" t="s">
        <v>8992</v>
      </c>
      <c r="D3973" s="40" t="s">
        <v>9242</v>
      </c>
      <c r="E3973" s="38">
        <v>2295175</v>
      </c>
      <c r="F3973" s="42" t="s">
        <v>8998</v>
      </c>
      <c r="G3973" s="38">
        <v>229518</v>
      </c>
      <c r="H3973" s="40" t="s">
        <v>9242</v>
      </c>
      <c r="I3973" s="40" t="s">
        <v>9243</v>
      </c>
      <c r="J3973" s="45" t="str">
        <f t="shared" ref="J3973:J3976" si="62">IF(E3973&lt;0,"ht","")</f>
        <v/>
      </c>
    </row>
    <row r="3974" spans="1:10" x14ac:dyDescent="0.25">
      <c r="A3974" s="43">
        <v>44942</v>
      </c>
      <c r="B3974" s="40" t="s">
        <v>10486</v>
      </c>
      <c r="C3974" s="40" t="s">
        <v>8992</v>
      </c>
      <c r="D3974" s="40" t="s">
        <v>10797</v>
      </c>
      <c r="E3974" s="38">
        <v>5814069</v>
      </c>
      <c r="F3974" s="42" t="s">
        <v>8998</v>
      </c>
      <c r="G3974" s="38">
        <v>581407</v>
      </c>
      <c r="H3974" s="40" t="s">
        <v>10798</v>
      </c>
      <c r="I3974" s="40" t="s">
        <v>10799</v>
      </c>
      <c r="J3974" s="45" t="str">
        <f t="shared" si="62"/>
        <v/>
      </c>
    </row>
    <row r="3975" spans="1:10" x14ac:dyDescent="0.25">
      <c r="A3975" s="43">
        <v>44965</v>
      </c>
      <c r="B3975" s="40" t="s">
        <v>9163</v>
      </c>
      <c r="C3975" s="40" t="s">
        <v>8992</v>
      </c>
      <c r="D3975" s="40" t="s">
        <v>11521</v>
      </c>
      <c r="E3975" s="38">
        <v>-544500</v>
      </c>
      <c r="F3975" s="42" t="s">
        <v>9114</v>
      </c>
      <c r="G3975" s="38">
        <v>-43560</v>
      </c>
      <c r="H3975" s="40" t="s">
        <v>10798</v>
      </c>
      <c r="I3975" s="40" t="s">
        <v>10799</v>
      </c>
      <c r="J3975" s="45" t="str">
        <f t="shared" si="62"/>
        <v>ht</v>
      </c>
    </row>
    <row r="3976" spans="1:10" x14ac:dyDescent="0.25">
      <c r="A3976" s="43">
        <v>44965</v>
      </c>
      <c r="B3976" s="40" t="s">
        <v>9165</v>
      </c>
      <c r="C3976" s="40" t="s">
        <v>8992</v>
      </c>
      <c r="D3976" s="40" t="s">
        <v>11521</v>
      </c>
      <c r="E3976" s="38">
        <v>-110250</v>
      </c>
      <c r="F3976" s="42" t="s">
        <v>9114</v>
      </c>
      <c r="G3976" s="38">
        <v>-8820</v>
      </c>
      <c r="H3976" s="40" t="s">
        <v>10798</v>
      </c>
      <c r="I3976" s="40" t="s">
        <v>10799</v>
      </c>
      <c r="J3976" s="45" t="str">
        <f t="shared" si="62"/>
        <v>ht</v>
      </c>
    </row>
  </sheetData>
  <autoFilter ref="A3:U3974" xr:uid="{3727264A-6EFD-4F39-B4EE-EAA1F86ABB55}"/>
  <mergeCells count="2">
    <mergeCell ref="A1:I1"/>
    <mergeCell ref="A2:I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5CD1B-E8B0-4F44-9B74-75F21AE5B87A}">
  <sheetPr filterMode="1"/>
  <dimension ref="A4:V3247"/>
  <sheetViews>
    <sheetView workbookViewId="0">
      <selection activeCell="H3244" sqref="H3244"/>
    </sheetView>
  </sheetViews>
  <sheetFormatPr defaultRowHeight="15" x14ac:dyDescent="0.25"/>
  <cols>
    <col min="1" max="7" width="11.42578125" customWidth="1"/>
    <col min="8" max="8" width="14.85546875" customWidth="1"/>
    <col min="9" max="17" width="11.42578125" customWidth="1"/>
    <col min="18" max="18" width="16.42578125" customWidth="1"/>
    <col min="19" max="20" width="12.7109375" bestFit="1" customWidth="1"/>
    <col min="21" max="21" width="13.7109375" customWidth="1"/>
    <col min="22" max="22" width="15.140625" customWidth="1"/>
  </cols>
  <sheetData>
    <row r="4" spans="1:22" ht="14.1" customHeight="1" x14ac:dyDescent="0.25">
      <c r="A4" s="132" t="s">
        <v>13</v>
      </c>
      <c r="B4" s="132" t="s">
        <v>14</v>
      </c>
      <c r="C4" s="134" t="s">
        <v>15</v>
      </c>
      <c r="D4" s="135"/>
      <c r="E4" s="135"/>
      <c r="F4" s="136"/>
      <c r="G4" s="134" t="s">
        <v>16</v>
      </c>
      <c r="H4" s="136"/>
      <c r="I4" s="137" t="s">
        <v>17</v>
      </c>
      <c r="J4" s="138"/>
      <c r="K4" s="139"/>
      <c r="L4" s="140" t="s">
        <v>18</v>
      </c>
      <c r="M4" s="141"/>
      <c r="R4" s="14">
        <f>+SUBTOTAL(9,R6:R3244)</f>
        <v>4794515591</v>
      </c>
      <c r="V4" s="14"/>
    </row>
    <row r="5" spans="1:22" ht="14.1" customHeight="1" x14ac:dyDescent="0.25">
      <c r="A5" s="133"/>
      <c r="B5" s="133"/>
      <c r="C5" s="4" t="s">
        <v>19</v>
      </c>
      <c r="D5" s="4" t="s">
        <v>20</v>
      </c>
      <c r="E5" s="4" t="s">
        <v>21</v>
      </c>
      <c r="F5" s="4" t="s">
        <v>22</v>
      </c>
      <c r="G5" s="4" t="s">
        <v>23</v>
      </c>
      <c r="H5" s="4" t="s">
        <v>24</v>
      </c>
      <c r="I5" s="137" t="s">
        <v>25</v>
      </c>
      <c r="J5" s="138"/>
      <c r="K5" s="139"/>
      <c r="L5" s="142"/>
      <c r="M5" s="143"/>
    </row>
    <row r="6" spans="1:22" ht="15" hidden="1" customHeight="1" x14ac:dyDescent="0.25">
      <c r="A6" s="5">
        <v>1</v>
      </c>
      <c r="B6" s="99" t="s">
        <v>26</v>
      </c>
      <c r="C6" s="6" t="s">
        <v>27</v>
      </c>
      <c r="D6" s="7">
        <v>44903</v>
      </c>
      <c r="E6" s="8" t="s">
        <v>28</v>
      </c>
      <c r="F6" s="9">
        <v>3332048</v>
      </c>
      <c r="G6" s="8" t="s">
        <v>29</v>
      </c>
      <c r="H6" s="9">
        <v>349865</v>
      </c>
      <c r="I6" s="101">
        <v>11478975</v>
      </c>
      <c r="J6" s="102"/>
      <c r="K6" s="103"/>
      <c r="L6" s="107" t="s">
        <v>30</v>
      </c>
      <c r="M6" s="108"/>
      <c r="N6" s="15" t="s">
        <v>5291</v>
      </c>
      <c r="O6" t="s">
        <v>4766</v>
      </c>
      <c r="Q6">
        <v>55083</v>
      </c>
      <c r="R6" s="14">
        <v>3332048</v>
      </c>
    </row>
    <row r="7" spans="1:22" ht="15" hidden="1" customHeight="1" x14ac:dyDescent="0.25">
      <c r="A7" s="10">
        <v>2</v>
      </c>
      <c r="B7" s="111"/>
      <c r="C7" s="6" t="s">
        <v>31</v>
      </c>
      <c r="D7" s="7">
        <v>44896</v>
      </c>
      <c r="E7" s="8" t="s">
        <v>28</v>
      </c>
      <c r="F7" s="9">
        <v>1392768</v>
      </c>
      <c r="G7" s="8" t="s">
        <v>29</v>
      </c>
      <c r="H7" s="9">
        <v>146241</v>
      </c>
      <c r="I7" s="112"/>
      <c r="J7" s="113"/>
      <c r="K7" s="114"/>
      <c r="L7" s="115"/>
      <c r="M7" s="116"/>
      <c r="N7" s="15" t="s">
        <v>5292</v>
      </c>
      <c r="O7" t="s">
        <v>4766</v>
      </c>
      <c r="Q7">
        <v>53847</v>
      </c>
      <c r="R7" s="14">
        <v>1392768</v>
      </c>
    </row>
    <row r="8" spans="1:22" ht="15" hidden="1" customHeight="1" x14ac:dyDescent="0.25">
      <c r="A8" s="10">
        <v>3</v>
      </c>
      <c r="B8" s="111"/>
      <c r="C8" s="6" t="s">
        <v>32</v>
      </c>
      <c r="D8" s="7">
        <v>44924</v>
      </c>
      <c r="E8" s="8" t="s">
        <v>28</v>
      </c>
      <c r="F8" s="9">
        <v>4132220</v>
      </c>
      <c r="G8" s="8" t="s">
        <v>29</v>
      </c>
      <c r="H8" s="9">
        <v>433883</v>
      </c>
      <c r="I8" s="112"/>
      <c r="J8" s="113"/>
      <c r="K8" s="114"/>
      <c r="L8" s="115"/>
      <c r="M8" s="116"/>
      <c r="N8" s="15" t="s">
        <v>5293</v>
      </c>
      <c r="O8" t="s">
        <v>4766</v>
      </c>
      <c r="Q8">
        <v>57443</v>
      </c>
      <c r="R8" s="14">
        <v>4132220</v>
      </c>
    </row>
    <row r="9" spans="1:22" ht="15" hidden="1" customHeight="1" x14ac:dyDescent="0.25">
      <c r="A9" s="10">
        <v>4</v>
      </c>
      <c r="B9" s="111"/>
      <c r="C9" s="6" t="s">
        <v>33</v>
      </c>
      <c r="D9" s="7">
        <v>44910</v>
      </c>
      <c r="E9" s="8" t="s">
        <v>28</v>
      </c>
      <c r="F9" s="9">
        <v>1363012</v>
      </c>
      <c r="G9" s="8" t="s">
        <v>29</v>
      </c>
      <c r="H9" s="9">
        <v>143116</v>
      </c>
      <c r="I9" s="112"/>
      <c r="J9" s="113"/>
      <c r="K9" s="114"/>
      <c r="L9" s="115"/>
      <c r="M9" s="116"/>
      <c r="N9" s="15" t="s">
        <v>5294</v>
      </c>
      <c r="O9" t="s">
        <v>4766</v>
      </c>
      <c r="Q9">
        <v>55857</v>
      </c>
      <c r="R9" s="14">
        <v>1363012</v>
      </c>
    </row>
    <row r="10" spans="1:22" ht="15" hidden="1" customHeight="1" x14ac:dyDescent="0.25">
      <c r="A10" s="11">
        <v>5</v>
      </c>
      <c r="B10" s="100"/>
      <c r="C10" s="6" t="s">
        <v>34</v>
      </c>
      <c r="D10" s="7">
        <v>44917</v>
      </c>
      <c r="E10" s="8" t="s">
        <v>28</v>
      </c>
      <c r="F10" s="9">
        <v>2605622</v>
      </c>
      <c r="G10" s="8" t="s">
        <v>29</v>
      </c>
      <c r="H10" s="9">
        <v>273590</v>
      </c>
      <c r="I10" s="104"/>
      <c r="J10" s="105"/>
      <c r="K10" s="106"/>
      <c r="L10" s="109"/>
      <c r="M10" s="110"/>
      <c r="N10" s="15" t="s">
        <v>5295</v>
      </c>
      <c r="O10" t="s">
        <v>4766</v>
      </c>
      <c r="Q10">
        <v>56674</v>
      </c>
      <c r="R10" s="14">
        <v>2605622</v>
      </c>
    </row>
    <row r="11" spans="1:22" ht="15" hidden="1" customHeight="1" x14ac:dyDescent="0.25">
      <c r="A11" s="5">
        <v>7</v>
      </c>
      <c r="B11" s="99" t="s">
        <v>38</v>
      </c>
      <c r="C11" s="6" t="s">
        <v>39</v>
      </c>
      <c r="D11" s="7">
        <v>44909</v>
      </c>
      <c r="E11" s="8" t="s">
        <v>28</v>
      </c>
      <c r="F11" s="9">
        <v>2209267</v>
      </c>
      <c r="G11" s="8" t="s">
        <v>29</v>
      </c>
      <c r="H11" s="9">
        <v>231973</v>
      </c>
      <c r="I11" s="101">
        <v>11666532</v>
      </c>
      <c r="J11" s="102"/>
      <c r="K11" s="103"/>
      <c r="L11" s="107" t="s">
        <v>40</v>
      </c>
      <c r="M11" s="108"/>
      <c r="N11" s="15" t="s">
        <v>5296</v>
      </c>
      <c r="O11" t="s">
        <v>4766</v>
      </c>
      <c r="Q11">
        <v>55474</v>
      </c>
      <c r="R11" s="14">
        <v>2209267</v>
      </c>
    </row>
    <row r="12" spans="1:22" ht="15" hidden="1" customHeight="1" x14ac:dyDescent="0.25">
      <c r="A12" s="10">
        <v>8</v>
      </c>
      <c r="B12" s="111"/>
      <c r="C12" s="6" t="s">
        <v>41</v>
      </c>
      <c r="D12" s="7">
        <v>44902</v>
      </c>
      <c r="E12" s="8" t="s">
        <v>42</v>
      </c>
      <c r="F12" s="9">
        <v>2078968</v>
      </c>
      <c r="G12" s="8" t="s">
        <v>29</v>
      </c>
      <c r="H12" s="9">
        <v>218292</v>
      </c>
      <c r="I12" s="112"/>
      <c r="J12" s="113"/>
      <c r="K12" s="114"/>
      <c r="L12" s="115"/>
      <c r="M12" s="116"/>
      <c r="N12" s="15" t="s">
        <v>5297</v>
      </c>
      <c r="O12" t="s">
        <v>4766</v>
      </c>
      <c r="Q12">
        <v>54543</v>
      </c>
      <c r="R12" s="14">
        <v>2078968</v>
      </c>
    </row>
    <row r="13" spans="1:22" ht="15" hidden="1" customHeight="1" x14ac:dyDescent="0.25">
      <c r="A13" s="10">
        <v>9</v>
      </c>
      <c r="B13" s="111"/>
      <c r="C13" s="6" t="s">
        <v>43</v>
      </c>
      <c r="D13" s="7">
        <v>44916</v>
      </c>
      <c r="E13" s="8" t="s">
        <v>28</v>
      </c>
      <c r="F13" s="9">
        <v>4178533</v>
      </c>
      <c r="G13" s="8" t="s">
        <v>29</v>
      </c>
      <c r="H13" s="9">
        <v>438746</v>
      </c>
      <c r="I13" s="112"/>
      <c r="J13" s="113"/>
      <c r="K13" s="114"/>
      <c r="L13" s="115"/>
      <c r="M13" s="116"/>
      <c r="N13" s="15" t="s">
        <v>5298</v>
      </c>
      <c r="O13" t="s">
        <v>4766</v>
      </c>
      <c r="Q13">
        <v>56266</v>
      </c>
      <c r="R13" s="14">
        <v>4178533</v>
      </c>
    </row>
    <row r="14" spans="1:22" ht="15" hidden="1" customHeight="1" x14ac:dyDescent="0.25">
      <c r="A14" s="11">
        <v>10</v>
      </c>
      <c r="B14" s="100"/>
      <c r="C14" s="6" t="s">
        <v>44</v>
      </c>
      <c r="D14" s="7">
        <v>44923</v>
      </c>
      <c r="E14" s="8" t="s">
        <v>28</v>
      </c>
      <c r="F14" s="9">
        <v>4568463</v>
      </c>
      <c r="G14" s="8" t="s">
        <v>29</v>
      </c>
      <c r="H14" s="9">
        <v>479689</v>
      </c>
      <c r="I14" s="104"/>
      <c r="J14" s="105"/>
      <c r="K14" s="106"/>
      <c r="L14" s="109"/>
      <c r="M14" s="110"/>
      <c r="N14" s="15" t="s">
        <v>5299</v>
      </c>
      <c r="O14" t="s">
        <v>4766</v>
      </c>
      <c r="Q14">
        <v>57085</v>
      </c>
      <c r="R14" s="14">
        <v>4568463</v>
      </c>
    </row>
    <row r="15" spans="1:22" ht="15" hidden="1" customHeight="1" x14ac:dyDescent="0.25">
      <c r="A15" s="5">
        <v>11</v>
      </c>
      <c r="B15" s="99" t="s">
        <v>45</v>
      </c>
      <c r="C15" s="6" t="s">
        <v>46</v>
      </c>
      <c r="D15" s="7">
        <v>44908</v>
      </c>
      <c r="E15" s="8" t="s">
        <v>28</v>
      </c>
      <c r="F15" s="9">
        <v>5981414</v>
      </c>
      <c r="G15" s="8" t="s">
        <v>29</v>
      </c>
      <c r="H15" s="9">
        <v>628049</v>
      </c>
      <c r="I15" s="101">
        <v>45622758</v>
      </c>
      <c r="J15" s="102"/>
      <c r="K15" s="103"/>
      <c r="L15" s="107" t="s">
        <v>47</v>
      </c>
      <c r="M15" s="108"/>
      <c r="N15" s="15" t="s">
        <v>5300</v>
      </c>
      <c r="O15" t="s">
        <v>4766</v>
      </c>
      <c r="Q15">
        <v>55395</v>
      </c>
      <c r="R15" s="14">
        <v>5981414</v>
      </c>
    </row>
    <row r="16" spans="1:22" ht="15" hidden="1" customHeight="1" x14ac:dyDescent="0.25">
      <c r="A16" s="10">
        <v>12</v>
      </c>
      <c r="B16" s="111"/>
      <c r="C16" s="6" t="s">
        <v>48</v>
      </c>
      <c r="D16" s="7">
        <v>44915</v>
      </c>
      <c r="E16" s="8" t="s">
        <v>28</v>
      </c>
      <c r="F16" s="9">
        <v>16444889</v>
      </c>
      <c r="G16" s="8" t="s">
        <v>29</v>
      </c>
      <c r="H16" s="9">
        <v>1726713</v>
      </c>
      <c r="I16" s="112"/>
      <c r="J16" s="113"/>
      <c r="K16" s="114"/>
      <c r="L16" s="115"/>
      <c r="M16" s="116"/>
      <c r="N16" s="15" t="s">
        <v>5301</v>
      </c>
      <c r="O16" t="s">
        <v>4766</v>
      </c>
      <c r="Q16">
        <v>56171</v>
      </c>
      <c r="R16" s="14">
        <v>16444889</v>
      </c>
    </row>
    <row r="17" spans="1:18" ht="15" hidden="1" customHeight="1" x14ac:dyDescent="0.25">
      <c r="A17" s="10">
        <v>13</v>
      </c>
      <c r="B17" s="111"/>
      <c r="C17" s="6" t="s">
        <v>49</v>
      </c>
      <c r="D17" s="7">
        <v>44915</v>
      </c>
      <c r="E17" s="8" t="s">
        <v>42</v>
      </c>
      <c r="F17" s="9">
        <v>943039</v>
      </c>
      <c r="G17" s="8" t="s">
        <v>29</v>
      </c>
      <c r="H17" s="9">
        <v>99019</v>
      </c>
      <c r="I17" s="112"/>
      <c r="J17" s="113"/>
      <c r="K17" s="114"/>
      <c r="L17" s="115"/>
      <c r="M17" s="116"/>
      <c r="N17" s="15" t="s">
        <v>5302</v>
      </c>
      <c r="O17" t="s">
        <v>4766</v>
      </c>
      <c r="Q17">
        <v>56168</v>
      </c>
      <c r="R17" s="14">
        <v>943039</v>
      </c>
    </row>
    <row r="18" spans="1:18" ht="15" hidden="1" customHeight="1" x14ac:dyDescent="0.25">
      <c r="A18" s="10">
        <v>14</v>
      </c>
      <c r="B18" s="111"/>
      <c r="C18" s="6" t="s">
        <v>50</v>
      </c>
      <c r="D18" s="7">
        <v>44922</v>
      </c>
      <c r="E18" s="8" t="s">
        <v>28</v>
      </c>
      <c r="F18" s="9">
        <v>19833549</v>
      </c>
      <c r="G18" s="8" t="s">
        <v>29</v>
      </c>
      <c r="H18" s="9">
        <v>2082523</v>
      </c>
      <c r="I18" s="112"/>
      <c r="J18" s="113"/>
      <c r="K18" s="114"/>
      <c r="L18" s="115"/>
      <c r="M18" s="116"/>
      <c r="N18" s="15" t="s">
        <v>5303</v>
      </c>
      <c r="O18" t="s">
        <v>4766</v>
      </c>
      <c r="Q18">
        <v>57010</v>
      </c>
      <c r="R18" s="14">
        <v>19833549</v>
      </c>
    </row>
    <row r="19" spans="1:18" ht="15" hidden="1" customHeight="1" x14ac:dyDescent="0.25">
      <c r="A19" s="10">
        <v>15</v>
      </c>
      <c r="B19" s="111"/>
      <c r="C19" s="6" t="s">
        <v>51</v>
      </c>
      <c r="D19" s="7">
        <v>44901</v>
      </c>
      <c r="E19" s="8" t="s">
        <v>28</v>
      </c>
      <c r="F19" s="9">
        <v>996241</v>
      </c>
      <c r="G19" s="8" t="s">
        <v>29</v>
      </c>
      <c r="H19" s="9">
        <v>104605</v>
      </c>
      <c r="I19" s="112"/>
      <c r="J19" s="113"/>
      <c r="K19" s="114"/>
      <c r="L19" s="115"/>
      <c r="M19" s="116"/>
      <c r="N19" s="15" t="s">
        <v>5304</v>
      </c>
      <c r="O19" t="s">
        <v>4766</v>
      </c>
      <c r="Q19">
        <v>54450</v>
      </c>
      <c r="R19" s="14">
        <v>996241</v>
      </c>
    </row>
    <row r="20" spans="1:18" ht="15" hidden="1" customHeight="1" x14ac:dyDescent="0.25">
      <c r="A20" s="10">
        <v>16</v>
      </c>
      <c r="B20" s="111"/>
      <c r="C20" s="6" t="s">
        <v>52</v>
      </c>
      <c r="D20" s="7">
        <v>44908</v>
      </c>
      <c r="E20" s="8" t="s">
        <v>28</v>
      </c>
      <c r="F20" s="9">
        <v>1199426</v>
      </c>
      <c r="G20" s="8" t="s">
        <v>29</v>
      </c>
      <c r="H20" s="9">
        <v>125940</v>
      </c>
      <c r="I20" s="112"/>
      <c r="J20" s="113"/>
      <c r="K20" s="114"/>
      <c r="L20" s="115"/>
      <c r="M20" s="116"/>
      <c r="N20" s="15" t="s">
        <v>5305</v>
      </c>
      <c r="O20" t="s">
        <v>4766</v>
      </c>
      <c r="Q20">
        <v>55396</v>
      </c>
      <c r="R20" s="14">
        <v>1199426</v>
      </c>
    </row>
    <row r="21" spans="1:18" ht="15" hidden="1" customHeight="1" x14ac:dyDescent="0.25">
      <c r="A21" s="11">
        <v>17</v>
      </c>
      <c r="B21" s="100"/>
      <c r="C21" s="6" t="s">
        <v>53</v>
      </c>
      <c r="D21" s="7">
        <v>44901</v>
      </c>
      <c r="E21" s="8" t="s">
        <v>28</v>
      </c>
      <c r="F21" s="9">
        <v>5576591</v>
      </c>
      <c r="G21" s="8" t="s">
        <v>29</v>
      </c>
      <c r="H21" s="9">
        <v>585542</v>
      </c>
      <c r="I21" s="104"/>
      <c r="J21" s="105"/>
      <c r="K21" s="106"/>
      <c r="L21" s="109"/>
      <c r="M21" s="110"/>
      <c r="N21" s="15" t="s">
        <v>5306</v>
      </c>
      <c r="O21" t="s">
        <v>4766</v>
      </c>
      <c r="Q21">
        <v>54457</v>
      </c>
      <c r="R21" s="14">
        <v>5576591</v>
      </c>
    </row>
    <row r="22" spans="1:18" ht="15" hidden="1" customHeight="1" x14ac:dyDescent="0.25">
      <c r="A22" s="12">
        <v>19</v>
      </c>
      <c r="B22" s="12" t="s">
        <v>57</v>
      </c>
      <c r="C22" s="6" t="s">
        <v>58</v>
      </c>
      <c r="D22" s="7">
        <v>44739</v>
      </c>
      <c r="E22" s="8" t="s">
        <v>59</v>
      </c>
      <c r="F22" s="9">
        <v>1591308</v>
      </c>
      <c r="G22" s="8" t="s">
        <v>29</v>
      </c>
      <c r="H22" s="9">
        <v>167087</v>
      </c>
      <c r="I22" s="94">
        <v>1424221</v>
      </c>
      <c r="J22" s="95"/>
      <c r="K22" s="96"/>
      <c r="L22" s="97" t="s">
        <v>60</v>
      </c>
      <c r="M22" s="98"/>
      <c r="N22" s="15" t="s">
        <v>5307</v>
      </c>
      <c r="O22" t="s">
        <v>4766</v>
      </c>
      <c r="Q22">
        <v>20619</v>
      </c>
      <c r="R22" s="14">
        <v>1591308</v>
      </c>
    </row>
    <row r="23" spans="1:18" ht="15" hidden="1" customHeight="1" x14ac:dyDescent="0.25">
      <c r="A23" s="5">
        <v>20</v>
      </c>
      <c r="B23" s="99" t="s">
        <v>61</v>
      </c>
      <c r="C23" s="6" t="s">
        <v>62</v>
      </c>
      <c r="D23" s="7">
        <v>44713</v>
      </c>
      <c r="E23" s="8" t="s">
        <v>59</v>
      </c>
      <c r="F23" s="9">
        <v>736953</v>
      </c>
      <c r="G23" s="8" t="s">
        <v>29</v>
      </c>
      <c r="H23" s="9">
        <v>77380</v>
      </c>
      <c r="I23" s="101">
        <v>1211797</v>
      </c>
      <c r="J23" s="102"/>
      <c r="K23" s="103"/>
      <c r="L23" s="107" t="s">
        <v>60</v>
      </c>
      <c r="M23" s="108"/>
      <c r="N23" s="15" t="s">
        <v>5308</v>
      </c>
      <c r="O23" t="s">
        <v>4766</v>
      </c>
      <c r="Q23">
        <v>15237</v>
      </c>
      <c r="R23" s="14">
        <v>736953</v>
      </c>
    </row>
    <row r="24" spans="1:18" ht="15" hidden="1" customHeight="1" x14ac:dyDescent="0.25">
      <c r="A24" s="11">
        <v>21</v>
      </c>
      <c r="B24" s="100"/>
      <c r="C24" s="6" t="s">
        <v>63</v>
      </c>
      <c r="D24" s="7">
        <v>44726</v>
      </c>
      <c r="E24" s="8" t="s">
        <v>59</v>
      </c>
      <c r="F24" s="9">
        <v>617010</v>
      </c>
      <c r="G24" s="8" t="s">
        <v>29</v>
      </c>
      <c r="H24" s="9">
        <v>64786</v>
      </c>
      <c r="I24" s="104"/>
      <c r="J24" s="105"/>
      <c r="K24" s="106"/>
      <c r="L24" s="109"/>
      <c r="M24" s="110"/>
      <c r="N24" s="15" t="s">
        <v>5309</v>
      </c>
      <c r="O24" t="s">
        <v>4766</v>
      </c>
      <c r="Q24">
        <v>18023</v>
      </c>
      <c r="R24" s="14">
        <v>617010</v>
      </c>
    </row>
    <row r="25" spans="1:18" ht="15" hidden="1" customHeight="1" x14ac:dyDescent="0.25">
      <c r="A25" s="5">
        <v>22</v>
      </c>
      <c r="B25" s="99" t="s">
        <v>64</v>
      </c>
      <c r="C25" s="6" t="s">
        <v>65</v>
      </c>
      <c r="D25" s="7">
        <v>44723</v>
      </c>
      <c r="E25" s="8" t="s">
        <v>59</v>
      </c>
      <c r="F25" s="9">
        <v>839598</v>
      </c>
      <c r="G25" s="8" t="s">
        <v>29</v>
      </c>
      <c r="H25" s="9">
        <v>88158</v>
      </c>
      <c r="I25" s="101">
        <v>2100302</v>
      </c>
      <c r="J25" s="102"/>
      <c r="K25" s="103"/>
      <c r="L25" s="107" t="s">
        <v>60</v>
      </c>
      <c r="M25" s="108"/>
      <c r="N25" s="15" t="s">
        <v>5310</v>
      </c>
      <c r="O25" t="s">
        <v>4766</v>
      </c>
      <c r="Q25">
        <v>17692</v>
      </c>
      <c r="R25" s="14">
        <v>839598</v>
      </c>
    </row>
    <row r="26" spans="1:18" ht="15" hidden="1" customHeight="1" x14ac:dyDescent="0.25">
      <c r="A26" s="10">
        <v>23</v>
      </c>
      <c r="B26" s="111"/>
      <c r="C26" s="6" t="s">
        <v>66</v>
      </c>
      <c r="D26" s="7">
        <v>44740</v>
      </c>
      <c r="E26" s="8" t="s">
        <v>59</v>
      </c>
      <c r="F26" s="9">
        <v>667510</v>
      </c>
      <c r="G26" s="8" t="s">
        <v>29</v>
      </c>
      <c r="H26" s="9">
        <v>70089</v>
      </c>
      <c r="I26" s="112"/>
      <c r="J26" s="113"/>
      <c r="K26" s="114"/>
      <c r="L26" s="115"/>
      <c r="M26" s="116"/>
      <c r="N26" s="15" t="s">
        <v>5311</v>
      </c>
      <c r="O26" t="s">
        <v>4766</v>
      </c>
      <c r="Q26">
        <v>21019</v>
      </c>
      <c r="R26" s="14">
        <v>667510</v>
      </c>
    </row>
    <row r="27" spans="1:18" ht="15" hidden="1" customHeight="1" x14ac:dyDescent="0.25">
      <c r="A27" s="11">
        <v>24</v>
      </c>
      <c r="B27" s="100"/>
      <c r="C27" s="6" t="s">
        <v>67</v>
      </c>
      <c r="D27" s="7">
        <v>44733</v>
      </c>
      <c r="E27" s="8" t="s">
        <v>59</v>
      </c>
      <c r="F27" s="9">
        <v>839598</v>
      </c>
      <c r="G27" s="8" t="s">
        <v>29</v>
      </c>
      <c r="H27" s="9">
        <v>88158</v>
      </c>
      <c r="I27" s="104"/>
      <c r="J27" s="105"/>
      <c r="K27" s="106"/>
      <c r="L27" s="109"/>
      <c r="M27" s="110"/>
      <c r="N27" s="15" t="s">
        <v>5312</v>
      </c>
      <c r="O27" t="s">
        <v>4766</v>
      </c>
      <c r="Q27">
        <v>19636</v>
      </c>
      <c r="R27" s="14">
        <v>839598</v>
      </c>
    </row>
    <row r="28" spans="1:18" ht="15" hidden="1" customHeight="1" x14ac:dyDescent="0.25">
      <c r="A28" s="5">
        <v>25</v>
      </c>
      <c r="B28" s="99" t="s">
        <v>68</v>
      </c>
      <c r="C28" s="6" t="s">
        <v>69</v>
      </c>
      <c r="D28" s="7">
        <v>44742</v>
      </c>
      <c r="E28" s="8" t="s">
        <v>59</v>
      </c>
      <c r="F28" s="9">
        <v>1403252</v>
      </c>
      <c r="G28" s="8" t="s">
        <v>29</v>
      </c>
      <c r="H28" s="9">
        <v>147341</v>
      </c>
      <c r="I28" s="101">
        <v>3398077</v>
      </c>
      <c r="J28" s="102"/>
      <c r="K28" s="103"/>
      <c r="L28" s="107" t="s">
        <v>60</v>
      </c>
      <c r="M28" s="108"/>
      <c r="N28" s="15" t="s">
        <v>5313</v>
      </c>
      <c r="O28" t="s">
        <v>4766</v>
      </c>
      <c r="Q28">
        <v>21763</v>
      </c>
      <c r="R28" s="14">
        <v>1403252</v>
      </c>
    </row>
    <row r="29" spans="1:18" ht="15" hidden="1" customHeight="1" x14ac:dyDescent="0.25">
      <c r="A29" s="11">
        <v>26</v>
      </c>
      <c r="B29" s="100"/>
      <c r="C29" s="6" t="s">
        <v>70</v>
      </c>
      <c r="D29" s="7">
        <v>44728</v>
      </c>
      <c r="E29" s="8" t="s">
        <v>59</v>
      </c>
      <c r="F29" s="9">
        <v>2393482</v>
      </c>
      <c r="G29" s="8" t="s">
        <v>29</v>
      </c>
      <c r="H29" s="9">
        <v>251316</v>
      </c>
      <c r="I29" s="104"/>
      <c r="J29" s="105"/>
      <c r="K29" s="106"/>
      <c r="L29" s="109"/>
      <c r="M29" s="110"/>
      <c r="N29" s="15" t="s">
        <v>5314</v>
      </c>
      <c r="O29" t="s">
        <v>4766</v>
      </c>
      <c r="Q29">
        <v>18147</v>
      </c>
      <c r="R29" s="14">
        <v>2393482</v>
      </c>
    </row>
    <row r="30" spans="1:18" ht="15" hidden="1" customHeight="1" x14ac:dyDescent="0.25">
      <c r="A30" s="5">
        <v>27</v>
      </c>
      <c r="B30" s="99" t="s">
        <v>71</v>
      </c>
      <c r="C30" s="6" t="s">
        <v>72</v>
      </c>
      <c r="D30" s="7">
        <v>44714</v>
      </c>
      <c r="E30" s="8" t="s">
        <v>59</v>
      </c>
      <c r="F30" s="9">
        <v>1392760</v>
      </c>
      <c r="G30" s="8" t="s">
        <v>29</v>
      </c>
      <c r="H30" s="9">
        <v>146240</v>
      </c>
      <c r="I30" s="101">
        <v>2642484</v>
      </c>
      <c r="J30" s="102"/>
      <c r="K30" s="103"/>
      <c r="L30" s="107" t="s">
        <v>60</v>
      </c>
      <c r="M30" s="108"/>
      <c r="N30" s="15" t="s">
        <v>5315</v>
      </c>
      <c r="O30" t="s">
        <v>4766</v>
      </c>
      <c r="Q30">
        <v>15847</v>
      </c>
      <c r="R30" s="14">
        <v>1392760</v>
      </c>
    </row>
    <row r="31" spans="1:18" ht="15" hidden="1" customHeight="1" x14ac:dyDescent="0.25">
      <c r="A31" s="11">
        <v>28</v>
      </c>
      <c r="B31" s="100"/>
      <c r="C31" s="6" t="s">
        <v>73</v>
      </c>
      <c r="D31" s="7">
        <v>44734</v>
      </c>
      <c r="E31" s="8" t="s">
        <v>59</v>
      </c>
      <c r="F31" s="9">
        <v>1559736</v>
      </c>
      <c r="G31" s="8" t="s">
        <v>29</v>
      </c>
      <c r="H31" s="9">
        <v>163772</v>
      </c>
      <c r="I31" s="104"/>
      <c r="J31" s="105"/>
      <c r="K31" s="106"/>
      <c r="L31" s="109"/>
      <c r="M31" s="110"/>
      <c r="N31" s="15" t="s">
        <v>5316</v>
      </c>
      <c r="O31" t="s">
        <v>4766</v>
      </c>
      <c r="Q31">
        <v>19769</v>
      </c>
      <c r="R31" s="14">
        <v>1559736</v>
      </c>
    </row>
    <row r="32" spans="1:18" ht="15" hidden="1" customHeight="1" x14ac:dyDescent="0.25">
      <c r="A32" s="12">
        <v>29</v>
      </c>
      <c r="B32" s="12" t="s">
        <v>74</v>
      </c>
      <c r="C32" s="6" t="s">
        <v>75</v>
      </c>
      <c r="D32" s="7">
        <v>44743</v>
      </c>
      <c r="E32" s="8" t="s">
        <v>59</v>
      </c>
      <c r="F32" s="9">
        <v>1429304</v>
      </c>
      <c r="G32" s="8" t="s">
        <v>29</v>
      </c>
      <c r="H32" s="9">
        <v>150077</v>
      </c>
      <c r="I32" s="94">
        <v>1279227</v>
      </c>
      <c r="J32" s="95"/>
      <c r="K32" s="96"/>
      <c r="L32" s="97" t="s">
        <v>60</v>
      </c>
      <c r="M32" s="98"/>
      <c r="N32" s="15" t="s">
        <v>5317</v>
      </c>
      <c r="O32" t="s">
        <v>4766</v>
      </c>
      <c r="Q32">
        <v>21936</v>
      </c>
      <c r="R32" s="14">
        <v>1429304</v>
      </c>
    </row>
    <row r="33" spans="1:18" ht="15" hidden="1" customHeight="1" x14ac:dyDescent="0.25">
      <c r="A33" s="5">
        <v>30</v>
      </c>
      <c r="B33" s="99" t="s">
        <v>76</v>
      </c>
      <c r="C33" s="6" t="s">
        <v>77</v>
      </c>
      <c r="D33" s="7">
        <v>44765</v>
      </c>
      <c r="E33" s="8" t="s">
        <v>78</v>
      </c>
      <c r="F33" s="9">
        <v>911712</v>
      </c>
      <c r="G33" s="8" t="s">
        <v>29</v>
      </c>
      <c r="H33" s="9">
        <v>95730</v>
      </c>
      <c r="I33" s="101">
        <v>1260343</v>
      </c>
      <c r="J33" s="102"/>
      <c r="K33" s="103"/>
      <c r="L33" s="107" t="s">
        <v>60</v>
      </c>
      <c r="M33" s="108"/>
      <c r="N33" s="15" t="s">
        <v>5318</v>
      </c>
      <c r="O33" t="s">
        <v>4766</v>
      </c>
      <c r="Q33">
        <v>27251</v>
      </c>
      <c r="R33" s="14">
        <v>911712</v>
      </c>
    </row>
    <row r="34" spans="1:18" ht="15" hidden="1" customHeight="1" x14ac:dyDescent="0.25">
      <c r="A34" s="11">
        <v>31</v>
      </c>
      <c r="B34" s="100"/>
      <c r="C34" s="6" t="s">
        <v>79</v>
      </c>
      <c r="D34" s="7">
        <v>44772</v>
      </c>
      <c r="E34" s="8" t="s">
        <v>78</v>
      </c>
      <c r="F34" s="9">
        <v>496493</v>
      </c>
      <c r="G34" s="8" t="s">
        <v>29</v>
      </c>
      <c r="H34" s="9">
        <v>52132</v>
      </c>
      <c r="I34" s="104"/>
      <c r="J34" s="105"/>
      <c r="K34" s="106"/>
      <c r="L34" s="109"/>
      <c r="M34" s="110"/>
      <c r="N34" s="15" t="s">
        <v>5319</v>
      </c>
      <c r="O34" t="s">
        <v>4766</v>
      </c>
      <c r="Q34">
        <v>28958</v>
      </c>
      <c r="R34" s="14">
        <v>496493</v>
      </c>
    </row>
    <row r="35" spans="1:18" ht="15" hidden="1" customHeight="1" x14ac:dyDescent="0.25">
      <c r="A35" s="12">
        <v>32</v>
      </c>
      <c r="B35" s="12" t="s">
        <v>80</v>
      </c>
      <c r="C35" s="6" t="s">
        <v>81</v>
      </c>
      <c r="D35" s="7">
        <v>44762</v>
      </c>
      <c r="E35" s="8" t="s">
        <v>59</v>
      </c>
      <c r="F35" s="9">
        <v>1453983</v>
      </c>
      <c r="G35" s="8" t="s">
        <v>29</v>
      </c>
      <c r="H35" s="9">
        <v>152668</v>
      </c>
      <c r="I35" s="94">
        <v>1301315</v>
      </c>
      <c r="J35" s="95"/>
      <c r="K35" s="96"/>
      <c r="L35" s="97" t="s">
        <v>60</v>
      </c>
      <c r="M35" s="98"/>
      <c r="N35" s="15" t="s">
        <v>5320</v>
      </c>
      <c r="O35" t="s">
        <v>4766</v>
      </c>
      <c r="Q35">
        <v>26144</v>
      </c>
      <c r="R35" s="14">
        <v>1453983</v>
      </c>
    </row>
    <row r="36" spans="1:18" ht="15" hidden="1" customHeight="1" x14ac:dyDescent="0.25">
      <c r="A36" s="5">
        <v>33</v>
      </c>
      <c r="B36" s="99" t="s">
        <v>82</v>
      </c>
      <c r="C36" s="6" t="s">
        <v>83</v>
      </c>
      <c r="D36" s="7">
        <v>44771</v>
      </c>
      <c r="E36" s="8" t="s">
        <v>59</v>
      </c>
      <c r="F36" s="9">
        <v>1152104</v>
      </c>
      <c r="G36" s="8" t="s">
        <v>29</v>
      </c>
      <c r="H36" s="9">
        <v>120971</v>
      </c>
      <c r="I36" s="101">
        <v>2176301</v>
      </c>
      <c r="J36" s="102"/>
      <c r="K36" s="103"/>
      <c r="L36" s="107" t="s">
        <v>60</v>
      </c>
      <c r="M36" s="108"/>
      <c r="N36" s="15" t="s">
        <v>5321</v>
      </c>
      <c r="O36" t="s">
        <v>4766</v>
      </c>
      <c r="Q36">
        <v>27781</v>
      </c>
      <c r="R36" s="14">
        <v>1152104</v>
      </c>
    </row>
    <row r="37" spans="1:18" ht="15" hidden="1" customHeight="1" x14ac:dyDescent="0.25">
      <c r="A37" s="11">
        <v>34</v>
      </c>
      <c r="B37" s="100"/>
      <c r="C37" s="6" t="s">
        <v>84</v>
      </c>
      <c r="D37" s="7">
        <v>44753</v>
      </c>
      <c r="E37" s="8" t="s">
        <v>59</v>
      </c>
      <c r="F37" s="9">
        <v>1279517</v>
      </c>
      <c r="G37" s="8" t="s">
        <v>29</v>
      </c>
      <c r="H37" s="9">
        <v>134349</v>
      </c>
      <c r="I37" s="104"/>
      <c r="J37" s="105"/>
      <c r="K37" s="106"/>
      <c r="L37" s="109"/>
      <c r="M37" s="110"/>
      <c r="N37" s="15" t="s">
        <v>5322</v>
      </c>
      <c r="O37" t="s">
        <v>4766</v>
      </c>
      <c r="Q37">
        <v>24287</v>
      </c>
      <c r="R37" s="14">
        <v>1279517</v>
      </c>
    </row>
    <row r="38" spans="1:18" ht="15" hidden="1" customHeight="1" x14ac:dyDescent="0.25">
      <c r="A38" s="5">
        <v>35</v>
      </c>
      <c r="B38" s="99" t="s">
        <v>85</v>
      </c>
      <c r="C38" s="6" t="s">
        <v>86</v>
      </c>
      <c r="D38" s="7">
        <v>44749</v>
      </c>
      <c r="E38" s="8" t="s">
        <v>59</v>
      </c>
      <c r="F38" s="9">
        <v>1772144</v>
      </c>
      <c r="G38" s="8" t="s">
        <v>29</v>
      </c>
      <c r="H38" s="9">
        <v>186075</v>
      </c>
      <c r="I38" s="101">
        <v>2459306</v>
      </c>
      <c r="J38" s="102"/>
      <c r="K38" s="103"/>
      <c r="L38" s="107" t="s">
        <v>60</v>
      </c>
      <c r="M38" s="108"/>
      <c r="N38" s="15" t="s">
        <v>5323</v>
      </c>
      <c r="O38" t="s">
        <v>4766</v>
      </c>
      <c r="Q38">
        <v>23480</v>
      </c>
      <c r="R38" s="14">
        <v>1772144</v>
      </c>
    </row>
    <row r="39" spans="1:18" ht="15" hidden="1" customHeight="1" x14ac:dyDescent="0.25">
      <c r="A39" s="11">
        <v>36</v>
      </c>
      <c r="B39" s="100"/>
      <c r="C39" s="6" t="s">
        <v>87</v>
      </c>
      <c r="D39" s="7">
        <v>44762</v>
      </c>
      <c r="E39" s="8" t="s">
        <v>59</v>
      </c>
      <c r="F39" s="9">
        <v>975684</v>
      </c>
      <c r="G39" s="8" t="s">
        <v>29</v>
      </c>
      <c r="H39" s="9">
        <v>102447</v>
      </c>
      <c r="I39" s="104"/>
      <c r="J39" s="105"/>
      <c r="K39" s="106"/>
      <c r="L39" s="109"/>
      <c r="M39" s="110"/>
      <c r="N39" s="15" t="s">
        <v>5324</v>
      </c>
      <c r="O39" t="s">
        <v>4766</v>
      </c>
      <c r="Q39">
        <v>26143</v>
      </c>
      <c r="R39" s="14">
        <v>975684</v>
      </c>
    </row>
    <row r="40" spans="1:18" ht="15" hidden="1" customHeight="1" x14ac:dyDescent="0.25">
      <c r="A40" s="12">
        <v>37</v>
      </c>
      <c r="B40" s="12" t="s">
        <v>88</v>
      </c>
      <c r="C40" s="6" t="s">
        <v>89</v>
      </c>
      <c r="D40" s="7">
        <v>44763</v>
      </c>
      <c r="E40" s="8" t="s">
        <v>59</v>
      </c>
      <c r="F40" s="9">
        <v>1608548</v>
      </c>
      <c r="G40" s="8" t="s">
        <v>29</v>
      </c>
      <c r="H40" s="9">
        <v>168898</v>
      </c>
      <c r="I40" s="94">
        <v>1439650</v>
      </c>
      <c r="J40" s="95"/>
      <c r="K40" s="96"/>
      <c r="L40" s="97" t="s">
        <v>60</v>
      </c>
      <c r="M40" s="98"/>
      <c r="N40" s="15" t="s">
        <v>5325</v>
      </c>
      <c r="O40" t="s">
        <v>4766</v>
      </c>
      <c r="Q40">
        <v>26165</v>
      </c>
      <c r="R40" s="14">
        <v>1608548</v>
      </c>
    </row>
    <row r="41" spans="1:18" ht="15" hidden="1" customHeight="1" x14ac:dyDescent="0.25">
      <c r="A41" s="5">
        <v>38</v>
      </c>
      <c r="B41" s="99" t="s">
        <v>90</v>
      </c>
      <c r="C41" s="6" t="s">
        <v>91</v>
      </c>
      <c r="D41" s="7">
        <v>44796</v>
      </c>
      <c r="E41" s="8" t="s">
        <v>92</v>
      </c>
      <c r="F41" s="9">
        <v>1608695</v>
      </c>
      <c r="G41" s="8" t="s">
        <v>29</v>
      </c>
      <c r="H41" s="9">
        <v>168913</v>
      </c>
      <c r="I41" s="101">
        <v>2467311</v>
      </c>
      <c r="J41" s="102"/>
      <c r="K41" s="103"/>
      <c r="L41" s="107" t="s">
        <v>60</v>
      </c>
      <c r="M41" s="108"/>
      <c r="N41" s="15" t="s">
        <v>5326</v>
      </c>
      <c r="O41" t="s">
        <v>4766</v>
      </c>
      <c r="Q41">
        <v>34301</v>
      </c>
      <c r="R41" s="14">
        <v>1608695</v>
      </c>
    </row>
    <row r="42" spans="1:18" ht="15" hidden="1" customHeight="1" x14ac:dyDescent="0.25">
      <c r="A42" s="11">
        <v>39</v>
      </c>
      <c r="B42" s="100"/>
      <c r="C42" s="6" t="s">
        <v>93</v>
      </c>
      <c r="D42" s="7">
        <v>44800</v>
      </c>
      <c r="E42" s="8" t="s">
        <v>92</v>
      </c>
      <c r="F42" s="9">
        <v>1148077</v>
      </c>
      <c r="G42" s="8" t="s">
        <v>29</v>
      </c>
      <c r="H42" s="9">
        <v>120548</v>
      </c>
      <c r="I42" s="104"/>
      <c r="J42" s="105"/>
      <c r="K42" s="106"/>
      <c r="L42" s="109"/>
      <c r="M42" s="110"/>
      <c r="N42" s="15" t="s">
        <v>5327</v>
      </c>
      <c r="O42" t="s">
        <v>4766</v>
      </c>
      <c r="Q42">
        <v>36295</v>
      </c>
      <c r="R42" s="14">
        <v>1148077</v>
      </c>
    </row>
    <row r="43" spans="1:18" ht="15" hidden="1" customHeight="1" x14ac:dyDescent="0.25">
      <c r="A43" s="5">
        <v>40</v>
      </c>
      <c r="B43" s="99" t="s">
        <v>94</v>
      </c>
      <c r="C43" s="6" t="s">
        <v>95</v>
      </c>
      <c r="D43" s="7">
        <v>44793</v>
      </c>
      <c r="E43" s="8" t="s">
        <v>59</v>
      </c>
      <c r="F43" s="9">
        <v>1419379</v>
      </c>
      <c r="G43" s="8" t="s">
        <v>29</v>
      </c>
      <c r="H43" s="9">
        <v>149035</v>
      </c>
      <c r="I43" s="101">
        <v>2095574</v>
      </c>
      <c r="J43" s="102"/>
      <c r="K43" s="103"/>
      <c r="L43" s="107" t="s">
        <v>60</v>
      </c>
      <c r="M43" s="108"/>
      <c r="N43" s="15" t="s">
        <v>5328</v>
      </c>
      <c r="O43" t="s">
        <v>4766</v>
      </c>
      <c r="Q43">
        <v>33918</v>
      </c>
      <c r="R43" s="14">
        <v>1419379</v>
      </c>
    </row>
    <row r="44" spans="1:18" ht="15" hidden="1" customHeight="1" x14ac:dyDescent="0.25">
      <c r="A44" s="11">
        <v>41</v>
      </c>
      <c r="B44" s="100"/>
      <c r="C44" s="6" t="s">
        <v>96</v>
      </c>
      <c r="D44" s="7">
        <v>44775</v>
      </c>
      <c r="E44" s="8" t="s">
        <v>59</v>
      </c>
      <c r="F44" s="9">
        <v>922045</v>
      </c>
      <c r="G44" s="8" t="s">
        <v>29</v>
      </c>
      <c r="H44" s="9">
        <v>96815</v>
      </c>
      <c r="I44" s="104"/>
      <c r="J44" s="105"/>
      <c r="K44" s="106"/>
      <c r="L44" s="109"/>
      <c r="M44" s="110"/>
      <c r="N44" s="15" t="s">
        <v>5329</v>
      </c>
      <c r="O44" t="s">
        <v>4766</v>
      </c>
      <c r="Q44">
        <v>29206</v>
      </c>
      <c r="R44" s="14">
        <v>922045</v>
      </c>
    </row>
    <row r="45" spans="1:18" ht="15" hidden="1" customHeight="1" x14ac:dyDescent="0.25">
      <c r="A45" s="12">
        <v>42</v>
      </c>
      <c r="B45" s="12" t="s">
        <v>97</v>
      </c>
      <c r="C45" s="6" t="s">
        <v>98</v>
      </c>
      <c r="D45" s="7">
        <v>44804</v>
      </c>
      <c r="E45" s="8" t="s">
        <v>59</v>
      </c>
      <c r="F45" s="9">
        <v>1377527</v>
      </c>
      <c r="G45" s="8" t="s">
        <v>29</v>
      </c>
      <c r="H45" s="9">
        <v>144640</v>
      </c>
      <c r="I45" s="94">
        <v>1232887</v>
      </c>
      <c r="J45" s="95"/>
      <c r="K45" s="96"/>
      <c r="L45" s="97" t="s">
        <v>60</v>
      </c>
      <c r="M45" s="98"/>
      <c r="N45" s="15" t="s">
        <v>5330</v>
      </c>
      <c r="O45" t="s">
        <v>4766</v>
      </c>
      <c r="Q45">
        <v>36455</v>
      </c>
      <c r="R45" s="14">
        <v>1377527</v>
      </c>
    </row>
    <row r="46" spans="1:18" ht="15" hidden="1" customHeight="1" x14ac:dyDescent="0.25">
      <c r="A46" s="5">
        <v>43</v>
      </c>
      <c r="B46" s="99" t="s">
        <v>99</v>
      </c>
      <c r="C46" s="6" t="s">
        <v>100</v>
      </c>
      <c r="D46" s="7">
        <v>44775</v>
      </c>
      <c r="E46" s="8" t="s">
        <v>59</v>
      </c>
      <c r="F46" s="9">
        <v>1257684</v>
      </c>
      <c r="G46" s="8" t="s">
        <v>29</v>
      </c>
      <c r="H46" s="9">
        <v>132057</v>
      </c>
      <c r="I46" s="101">
        <v>2480384</v>
      </c>
      <c r="J46" s="102"/>
      <c r="K46" s="103"/>
      <c r="L46" s="107" t="s">
        <v>60</v>
      </c>
      <c r="M46" s="108"/>
      <c r="N46" s="15" t="s">
        <v>5331</v>
      </c>
      <c r="O46" t="s">
        <v>4766</v>
      </c>
      <c r="Q46">
        <v>29137</v>
      </c>
      <c r="R46" s="14">
        <v>1257684</v>
      </c>
    </row>
    <row r="47" spans="1:18" ht="15" hidden="1" customHeight="1" x14ac:dyDescent="0.25">
      <c r="A47" s="10">
        <v>44</v>
      </c>
      <c r="B47" s="111"/>
      <c r="C47" s="6" t="s">
        <v>101</v>
      </c>
      <c r="D47" s="7">
        <v>44800</v>
      </c>
      <c r="E47" s="8" t="s">
        <v>59</v>
      </c>
      <c r="F47" s="9">
        <v>1153867</v>
      </c>
      <c r="G47" s="8" t="s">
        <v>29</v>
      </c>
      <c r="H47" s="9">
        <v>121156</v>
      </c>
      <c r="I47" s="112"/>
      <c r="J47" s="113"/>
      <c r="K47" s="114"/>
      <c r="L47" s="115"/>
      <c r="M47" s="116"/>
      <c r="N47" s="15" t="s">
        <v>5332</v>
      </c>
      <c r="O47" t="s">
        <v>4766</v>
      </c>
      <c r="Q47">
        <v>36269</v>
      </c>
      <c r="R47" s="14">
        <v>1153867</v>
      </c>
    </row>
    <row r="48" spans="1:18" ht="15" hidden="1" customHeight="1" x14ac:dyDescent="0.25">
      <c r="A48" s="11">
        <v>45</v>
      </c>
      <c r="B48" s="100"/>
      <c r="C48" s="6" t="s">
        <v>102</v>
      </c>
      <c r="D48" s="7">
        <v>44785</v>
      </c>
      <c r="E48" s="8" t="s">
        <v>59</v>
      </c>
      <c r="F48" s="9">
        <v>359828</v>
      </c>
      <c r="G48" s="8" t="s">
        <v>29</v>
      </c>
      <c r="H48" s="9">
        <v>37782</v>
      </c>
      <c r="I48" s="104"/>
      <c r="J48" s="105"/>
      <c r="K48" s="106"/>
      <c r="L48" s="109"/>
      <c r="M48" s="110"/>
      <c r="N48" s="15" t="s">
        <v>5333</v>
      </c>
      <c r="O48" t="s">
        <v>4766</v>
      </c>
      <c r="Q48">
        <v>30494</v>
      </c>
      <c r="R48" s="14">
        <v>359828</v>
      </c>
    </row>
    <row r="49" spans="1:18" ht="15" hidden="1" customHeight="1" x14ac:dyDescent="0.25">
      <c r="A49" s="5">
        <v>46</v>
      </c>
      <c r="B49" s="99" t="s">
        <v>103</v>
      </c>
      <c r="C49" s="6" t="s">
        <v>104</v>
      </c>
      <c r="D49" s="7">
        <v>44779</v>
      </c>
      <c r="E49" s="8" t="s">
        <v>59</v>
      </c>
      <c r="F49" s="9">
        <v>2710636</v>
      </c>
      <c r="G49" s="8" t="s">
        <v>29</v>
      </c>
      <c r="H49" s="9">
        <v>284617</v>
      </c>
      <c r="I49" s="101">
        <v>4028210</v>
      </c>
      <c r="J49" s="102"/>
      <c r="K49" s="103"/>
      <c r="L49" s="107" t="s">
        <v>60</v>
      </c>
      <c r="M49" s="108"/>
      <c r="N49" s="15" t="s">
        <v>5334</v>
      </c>
      <c r="O49" t="s">
        <v>4766</v>
      </c>
      <c r="Q49">
        <v>29506</v>
      </c>
      <c r="R49" s="14">
        <v>2710636</v>
      </c>
    </row>
    <row r="50" spans="1:18" ht="15" hidden="1" customHeight="1" x14ac:dyDescent="0.25">
      <c r="A50" s="11">
        <v>47</v>
      </c>
      <c r="B50" s="100"/>
      <c r="C50" s="6" t="s">
        <v>105</v>
      </c>
      <c r="D50" s="7">
        <v>44799</v>
      </c>
      <c r="E50" s="8" t="s">
        <v>59</v>
      </c>
      <c r="F50" s="9">
        <v>1790157</v>
      </c>
      <c r="G50" s="8" t="s">
        <v>29</v>
      </c>
      <c r="H50" s="9">
        <v>187966</v>
      </c>
      <c r="I50" s="104"/>
      <c r="J50" s="105"/>
      <c r="K50" s="106"/>
      <c r="L50" s="109"/>
      <c r="M50" s="110"/>
      <c r="N50" s="15" t="s">
        <v>5335</v>
      </c>
      <c r="O50" t="s">
        <v>4766</v>
      </c>
      <c r="Q50">
        <v>36075</v>
      </c>
      <c r="R50" s="14">
        <v>1790157</v>
      </c>
    </row>
    <row r="51" spans="1:18" ht="15" hidden="1" customHeight="1" x14ac:dyDescent="0.25">
      <c r="A51" s="12">
        <v>48</v>
      </c>
      <c r="B51" s="12" t="s">
        <v>106</v>
      </c>
      <c r="C51" s="6" t="s">
        <v>107</v>
      </c>
      <c r="D51" s="7">
        <v>44783</v>
      </c>
      <c r="E51" s="8" t="s">
        <v>108</v>
      </c>
      <c r="F51" s="9">
        <v>870696</v>
      </c>
      <c r="G51" s="8" t="s">
        <v>29</v>
      </c>
      <c r="H51" s="9">
        <v>91423</v>
      </c>
      <c r="I51" s="94">
        <v>779273</v>
      </c>
      <c r="J51" s="95"/>
      <c r="K51" s="96"/>
      <c r="L51" s="97" t="s">
        <v>60</v>
      </c>
      <c r="M51" s="98"/>
      <c r="N51" s="15" t="s">
        <v>5336</v>
      </c>
      <c r="O51" t="s">
        <v>4766</v>
      </c>
      <c r="Q51">
        <v>29657</v>
      </c>
      <c r="R51" s="14">
        <v>870696</v>
      </c>
    </row>
    <row r="52" spans="1:18" ht="15" hidden="1" customHeight="1" x14ac:dyDescent="0.25">
      <c r="A52" s="5">
        <v>49</v>
      </c>
      <c r="B52" s="99" t="s">
        <v>109</v>
      </c>
      <c r="C52" s="6" t="s">
        <v>110</v>
      </c>
      <c r="D52" s="7">
        <v>44819</v>
      </c>
      <c r="E52" s="8" t="s">
        <v>59</v>
      </c>
      <c r="F52" s="9">
        <v>1793308</v>
      </c>
      <c r="G52" s="8" t="s">
        <v>29</v>
      </c>
      <c r="H52" s="9">
        <v>188297</v>
      </c>
      <c r="I52" s="101">
        <v>2728658</v>
      </c>
      <c r="J52" s="102"/>
      <c r="K52" s="103"/>
      <c r="L52" s="107" t="s">
        <v>60</v>
      </c>
      <c r="M52" s="108"/>
      <c r="N52" s="15" t="s">
        <v>5337</v>
      </c>
      <c r="O52" t="s">
        <v>4766</v>
      </c>
      <c r="Q52">
        <v>41354</v>
      </c>
      <c r="R52" s="14">
        <v>1793308</v>
      </c>
    </row>
    <row r="53" spans="1:18" ht="15" hidden="1" customHeight="1" x14ac:dyDescent="0.25">
      <c r="A53" s="11">
        <v>50</v>
      </c>
      <c r="B53" s="100"/>
      <c r="C53" s="6" t="s">
        <v>111</v>
      </c>
      <c r="D53" s="7">
        <v>44816</v>
      </c>
      <c r="E53" s="8" t="s">
        <v>92</v>
      </c>
      <c r="F53" s="9">
        <v>1255472</v>
      </c>
      <c r="G53" s="8" t="s">
        <v>29</v>
      </c>
      <c r="H53" s="9">
        <v>131825</v>
      </c>
      <c r="I53" s="104"/>
      <c r="J53" s="105"/>
      <c r="K53" s="106"/>
      <c r="L53" s="109"/>
      <c r="M53" s="110"/>
      <c r="N53" s="15" t="s">
        <v>5338</v>
      </c>
      <c r="O53" t="s">
        <v>4766</v>
      </c>
      <c r="Q53">
        <v>40170</v>
      </c>
      <c r="R53" s="14">
        <v>1255472</v>
      </c>
    </row>
    <row r="54" spans="1:18" ht="15" hidden="1" customHeight="1" x14ac:dyDescent="0.25">
      <c r="A54" s="5">
        <v>51</v>
      </c>
      <c r="B54" s="99" t="s">
        <v>112</v>
      </c>
      <c r="C54" s="6" t="s">
        <v>113</v>
      </c>
      <c r="D54" s="7">
        <v>44805</v>
      </c>
      <c r="E54" s="8" t="s">
        <v>59</v>
      </c>
      <c r="F54" s="9">
        <v>1091545</v>
      </c>
      <c r="G54" s="8" t="s">
        <v>29</v>
      </c>
      <c r="H54" s="9">
        <v>114612</v>
      </c>
      <c r="I54" s="101">
        <v>2089122</v>
      </c>
      <c r="J54" s="102"/>
      <c r="K54" s="103"/>
      <c r="L54" s="107" t="s">
        <v>60</v>
      </c>
      <c r="M54" s="108"/>
      <c r="N54" s="15" t="s">
        <v>5339</v>
      </c>
      <c r="O54" t="s">
        <v>4766</v>
      </c>
      <c r="Q54">
        <v>37176</v>
      </c>
      <c r="R54" s="14">
        <v>1091545</v>
      </c>
    </row>
    <row r="55" spans="1:18" ht="15" hidden="1" customHeight="1" x14ac:dyDescent="0.25">
      <c r="A55" s="11">
        <v>52</v>
      </c>
      <c r="B55" s="100"/>
      <c r="C55" s="6" t="s">
        <v>114</v>
      </c>
      <c r="D55" s="7">
        <v>44823</v>
      </c>
      <c r="E55" s="8" t="s">
        <v>59</v>
      </c>
      <c r="F55" s="9">
        <v>1242670</v>
      </c>
      <c r="G55" s="8" t="s">
        <v>29</v>
      </c>
      <c r="H55" s="9">
        <v>130481</v>
      </c>
      <c r="I55" s="104"/>
      <c r="J55" s="105"/>
      <c r="K55" s="106"/>
      <c r="L55" s="109"/>
      <c r="M55" s="110"/>
      <c r="N55" s="15" t="s">
        <v>5340</v>
      </c>
      <c r="O55" t="s">
        <v>4766</v>
      </c>
      <c r="Q55">
        <v>42364</v>
      </c>
      <c r="R55" s="14">
        <v>1242670</v>
      </c>
    </row>
    <row r="56" spans="1:18" ht="15" hidden="1" customHeight="1" x14ac:dyDescent="0.25">
      <c r="A56" s="5">
        <v>53</v>
      </c>
      <c r="B56" s="99" t="s">
        <v>115</v>
      </c>
      <c r="C56" s="6" t="s">
        <v>116</v>
      </c>
      <c r="D56" s="7">
        <v>44823</v>
      </c>
      <c r="E56" s="8" t="s">
        <v>59</v>
      </c>
      <c r="F56" s="9">
        <v>985487</v>
      </c>
      <c r="G56" s="8" t="s">
        <v>29</v>
      </c>
      <c r="H56" s="9">
        <v>103476</v>
      </c>
      <c r="I56" s="101">
        <v>2304063</v>
      </c>
      <c r="J56" s="102"/>
      <c r="K56" s="103"/>
      <c r="L56" s="107" t="s">
        <v>60</v>
      </c>
      <c r="M56" s="108"/>
      <c r="N56" s="15" t="s">
        <v>5341</v>
      </c>
      <c r="O56" t="s">
        <v>4766</v>
      </c>
      <c r="Q56">
        <v>42363</v>
      </c>
      <c r="R56" s="14">
        <v>985487</v>
      </c>
    </row>
    <row r="57" spans="1:18" ht="15" hidden="1" customHeight="1" x14ac:dyDescent="0.25">
      <c r="A57" s="11">
        <v>54</v>
      </c>
      <c r="B57" s="100"/>
      <c r="C57" s="6" t="s">
        <v>117</v>
      </c>
      <c r="D57" s="7">
        <v>44831</v>
      </c>
      <c r="E57" s="8" t="s">
        <v>92</v>
      </c>
      <c r="F57" s="9">
        <v>1588885</v>
      </c>
      <c r="G57" s="8" t="s">
        <v>29</v>
      </c>
      <c r="H57" s="9">
        <v>166833</v>
      </c>
      <c r="I57" s="104"/>
      <c r="J57" s="105"/>
      <c r="K57" s="106"/>
      <c r="L57" s="109"/>
      <c r="M57" s="110"/>
      <c r="N57" s="15" t="s">
        <v>5342</v>
      </c>
      <c r="O57" t="s">
        <v>4766</v>
      </c>
      <c r="Q57">
        <v>44257</v>
      </c>
      <c r="R57" s="14">
        <v>1588885</v>
      </c>
    </row>
    <row r="58" spans="1:18" ht="15" hidden="1" customHeight="1" x14ac:dyDescent="0.25">
      <c r="A58" s="5">
        <v>55</v>
      </c>
      <c r="B58" s="99" t="s">
        <v>118</v>
      </c>
      <c r="C58" s="6" t="s">
        <v>119</v>
      </c>
      <c r="D58" s="7">
        <v>44816</v>
      </c>
      <c r="E58" s="8" t="s">
        <v>59</v>
      </c>
      <c r="F58" s="9">
        <v>1141679</v>
      </c>
      <c r="G58" s="8" t="s">
        <v>29</v>
      </c>
      <c r="H58" s="9">
        <v>119876</v>
      </c>
      <c r="I58" s="101">
        <v>1761181</v>
      </c>
      <c r="J58" s="102"/>
      <c r="K58" s="103"/>
      <c r="L58" s="107" t="s">
        <v>60</v>
      </c>
      <c r="M58" s="108"/>
      <c r="N58" s="15" t="s">
        <v>5343</v>
      </c>
      <c r="O58" t="s">
        <v>4766</v>
      </c>
      <c r="Q58">
        <v>40172</v>
      </c>
      <c r="R58" s="14">
        <v>1141679</v>
      </c>
    </row>
    <row r="59" spans="1:18" ht="15" hidden="1" customHeight="1" x14ac:dyDescent="0.25">
      <c r="A59" s="11">
        <v>56</v>
      </c>
      <c r="B59" s="100"/>
      <c r="C59" s="6" t="s">
        <v>120</v>
      </c>
      <c r="D59" s="7">
        <v>44831</v>
      </c>
      <c r="E59" s="8" t="s">
        <v>59</v>
      </c>
      <c r="F59" s="9">
        <v>826121</v>
      </c>
      <c r="G59" s="8" t="s">
        <v>29</v>
      </c>
      <c r="H59" s="9">
        <v>86743</v>
      </c>
      <c r="I59" s="104"/>
      <c r="J59" s="105"/>
      <c r="K59" s="106"/>
      <c r="L59" s="109"/>
      <c r="M59" s="110"/>
      <c r="N59" s="15" t="s">
        <v>5344</v>
      </c>
      <c r="O59" t="s">
        <v>4766</v>
      </c>
      <c r="Q59">
        <v>44263</v>
      </c>
      <c r="R59" s="14">
        <v>826121</v>
      </c>
    </row>
    <row r="60" spans="1:18" ht="15" hidden="1" customHeight="1" x14ac:dyDescent="0.25">
      <c r="A60" s="5">
        <v>57</v>
      </c>
      <c r="B60" s="99" t="s">
        <v>121</v>
      </c>
      <c r="C60" s="6" t="s">
        <v>122</v>
      </c>
      <c r="D60" s="7">
        <v>44813</v>
      </c>
      <c r="E60" s="8" t="s">
        <v>59</v>
      </c>
      <c r="F60" s="9">
        <v>1244076</v>
      </c>
      <c r="G60" s="8" t="s">
        <v>29</v>
      </c>
      <c r="H60" s="9">
        <v>130628</v>
      </c>
      <c r="I60" s="101">
        <v>4142283</v>
      </c>
      <c r="J60" s="102"/>
      <c r="K60" s="103"/>
      <c r="L60" s="107" t="s">
        <v>60</v>
      </c>
      <c r="M60" s="108"/>
      <c r="N60" s="15" t="s">
        <v>5345</v>
      </c>
      <c r="O60" t="s">
        <v>4766</v>
      </c>
      <c r="Q60">
        <v>39023</v>
      </c>
      <c r="R60" s="14">
        <v>1244076</v>
      </c>
    </row>
    <row r="61" spans="1:18" ht="15" hidden="1" customHeight="1" x14ac:dyDescent="0.25">
      <c r="A61" s="10">
        <v>58</v>
      </c>
      <c r="B61" s="111"/>
      <c r="C61" s="6" t="s">
        <v>123</v>
      </c>
      <c r="D61" s="7">
        <v>44805</v>
      </c>
      <c r="E61" s="8" t="s">
        <v>59</v>
      </c>
      <c r="F61" s="9">
        <v>1747990</v>
      </c>
      <c r="G61" s="8" t="s">
        <v>29</v>
      </c>
      <c r="H61" s="9">
        <v>183539</v>
      </c>
      <c r="I61" s="112"/>
      <c r="J61" s="113"/>
      <c r="K61" s="114"/>
      <c r="L61" s="115"/>
      <c r="M61" s="116"/>
      <c r="N61" s="15" t="s">
        <v>5346</v>
      </c>
      <c r="O61" t="s">
        <v>4766</v>
      </c>
      <c r="Q61">
        <v>37149</v>
      </c>
      <c r="R61" s="14">
        <v>1747990</v>
      </c>
    </row>
    <row r="62" spans="1:18" ht="15" hidden="1" customHeight="1" x14ac:dyDescent="0.25">
      <c r="A62" s="11">
        <v>59</v>
      </c>
      <c r="B62" s="100"/>
      <c r="C62" s="6" t="s">
        <v>124</v>
      </c>
      <c r="D62" s="7">
        <v>44828</v>
      </c>
      <c r="E62" s="8" t="s">
        <v>59</v>
      </c>
      <c r="F62" s="9">
        <v>1636183</v>
      </c>
      <c r="G62" s="8" t="s">
        <v>29</v>
      </c>
      <c r="H62" s="9">
        <v>171799</v>
      </c>
      <c r="I62" s="104"/>
      <c r="J62" s="105"/>
      <c r="K62" s="106"/>
      <c r="L62" s="109"/>
      <c r="M62" s="110"/>
      <c r="N62" s="15" t="s">
        <v>5347</v>
      </c>
      <c r="O62" t="s">
        <v>4766</v>
      </c>
      <c r="Q62">
        <v>44052</v>
      </c>
      <c r="R62" s="14">
        <v>1636183</v>
      </c>
    </row>
    <row r="63" spans="1:18" ht="15" hidden="1" customHeight="1" x14ac:dyDescent="0.25">
      <c r="A63" s="12">
        <v>60</v>
      </c>
      <c r="B63" s="12" t="s">
        <v>125</v>
      </c>
      <c r="C63" s="6" t="s">
        <v>126</v>
      </c>
      <c r="D63" s="7">
        <v>44862</v>
      </c>
      <c r="E63" s="8" t="s">
        <v>127</v>
      </c>
      <c r="F63" s="9">
        <v>1141385</v>
      </c>
      <c r="G63" s="8" t="s">
        <v>29</v>
      </c>
      <c r="H63" s="9">
        <v>119845</v>
      </c>
      <c r="I63" s="94">
        <v>1021540</v>
      </c>
      <c r="J63" s="95"/>
      <c r="K63" s="96"/>
      <c r="L63" s="97" t="s">
        <v>60</v>
      </c>
      <c r="M63" s="98"/>
      <c r="N63" s="15" t="s">
        <v>5348</v>
      </c>
      <c r="O63" t="s">
        <v>4766</v>
      </c>
      <c r="Q63">
        <v>49339</v>
      </c>
      <c r="R63" s="14">
        <v>1141385</v>
      </c>
    </row>
    <row r="64" spans="1:18" ht="15" hidden="1" customHeight="1" x14ac:dyDescent="0.25">
      <c r="A64" s="5">
        <v>61</v>
      </c>
      <c r="B64" s="99" t="s">
        <v>128</v>
      </c>
      <c r="C64" s="6" t="s">
        <v>129</v>
      </c>
      <c r="D64" s="7">
        <v>44841</v>
      </c>
      <c r="E64" s="8" t="s">
        <v>59</v>
      </c>
      <c r="F64" s="9">
        <v>870696</v>
      </c>
      <c r="G64" s="8" t="s">
        <v>29</v>
      </c>
      <c r="H64" s="9">
        <v>91423</v>
      </c>
      <c r="I64" s="101">
        <v>6412670</v>
      </c>
      <c r="J64" s="102"/>
      <c r="K64" s="103"/>
      <c r="L64" s="107" t="s">
        <v>60</v>
      </c>
      <c r="M64" s="108"/>
      <c r="N64" s="15" t="s">
        <v>5349</v>
      </c>
      <c r="O64" t="s">
        <v>4766</v>
      </c>
      <c r="Q64">
        <v>46619</v>
      </c>
      <c r="R64" s="14">
        <v>870696</v>
      </c>
    </row>
    <row r="65" spans="1:18" ht="15" hidden="1" customHeight="1" x14ac:dyDescent="0.25">
      <c r="A65" s="10">
        <v>62</v>
      </c>
      <c r="B65" s="111"/>
      <c r="C65" s="6" t="s">
        <v>130</v>
      </c>
      <c r="D65" s="7">
        <v>44844</v>
      </c>
      <c r="E65" s="8" t="s">
        <v>131</v>
      </c>
      <c r="F65" s="9">
        <v>1809260</v>
      </c>
      <c r="G65" s="8" t="s">
        <v>29</v>
      </c>
      <c r="H65" s="9">
        <v>189972</v>
      </c>
      <c r="I65" s="112"/>
      <c r="J65" s="113"/>
      <c r="K65" s="114"/>
      <c r="L65" s="115"/>
      <c r="M65" s="116"/>
      <c r="N65" s="15" t="s">
        <v>5350</v>
      </c>
      <c r="O65" t="s">
        <v>4766</v>
      </c>
      <c r="Q65">
        <v>46919</v>
      </c>
      <c r="R65" s="14">
        <v>1809260</v>
      </c>
    </row>
    <row r="66" spans="1:18" ht="15" hidden="1" customHeight="1" x14ac:dyDescent="0.25">
      <c r="A66" s="10">
        <v>63</v>
      </c>
      <c r="B66" s="111"/>
      <c r="C66" s="6" t="s">
        <v>132</v>
      </c>
      <c r="D66" s="7">
        <v>44835</v>
      </c>
      <c r="E66" s="8" t="s">
        <v>127</v>
      </c>
      <c r="F66" s="9">
        <v>1524606</v>
      </c>
      <c r="G66" s="8" t="s">
        <v>29</v>
      </c>
      <c r="H66" s="9">
        <v>160084</v>
      </c>
      <c r="I66" s="112"/>
      <c r="J66" s="113"/>
      <c r="K66" s="114"/>
      <c r="L66" s="115"/>
      <c r="M66" s="116"/>
      <c r="N66" s="15" t="s">
        <v>5351</v>
      </c>
      <c r="O66" t="s">
        <v>4766</v>
      </c>
      <c r="Q66">
        <v>45712</v>
      </c>
      <c r="R66" s="14">
        <v>1524606</v>
      </c>
    </row>
    <row r="67" spans="1:18" ht="15" hidden="1" customHeight="1" x14ac:dyDescent="0.25">
      <c r="A67" s="10">
        <v>64</v>
      </c>
      <c r="B67" s="111"/>
      <c r="C67" s="6" t="s">
        <v>133</v>
      </c>
      <c r="D67" s="7">
        <v>44859</v>
      </c>
      <c r="E67" s="8" t="s">
        <v>59</v>
      </c>
      <c r="F67" s="9">
        <v>642360</v>
      </c>
      <c r="G67" s="8" t="s">
        <v>29</v>
      </c>
      <c r="H67" s="9">
        <v>67448</v>
      </c>
      <c r="I67" s="112"/>
      <c r="J67" s="113"/>
      <c r="K67" s="114"/>
      <c r="L67" s="115"/>
      <c r="M67" s="116"/>
      <c r="N67" s="15" t="s">
        <v>5352</v>
      </c>
      <c r="O67" t="s">
        <v>4766</v>
      </c>
      <c r="Q67">
        <v>48836</v>
      </c>
      <c r="R67" s="14">
        <v>642360</v>
      </c>
    </row>
    <row r="68" spans="1:18" ht="15" hidden="1" customHeight="1" x14ac:dyDescent="0.25">
      <c r="A68" s="10">
        <v>65</v>
      </c>
      <c r="B68" s="111"/>
      <c r="C68" s="6" t="s">
        <v>134</v>
      </c>
      <c r="D68" s="7">
        <v>44859</v>
      </c>
      <c r="E68" s="8" t="s">
        <v>135</v>
      </c>
      <c r="F68" s="9">
        <v>696876</v>
      </c>
      <c r="G68" s="8" t="s">
        <v>29</v>
      </c>
      <c r="H68" s="9">
        <v>73172</v>
      </c>
      <c r="I68" s="112"/>
      <c r="J68" s="113"/>
      <c r="K68" s="114"/>
      <c r="L68" s="115"/>
      <c r="M68" s="116"/>
      <c r="N68" s="15" t="s">
        <v>5353</v>
      </c>
      <c r="O68" t="s">
        <v>4766</v>
      </c>
      <c r="Q68">
        <v>48840</v>
      </c>
      <c r="R68" s="14">
        <v>696876</v>
      </c>
    </row>
    <row r="69" spans="1:18" ht="15" hidden="1" customHeight="1" x14ac:dyDescent="0.25">
      <c r="A69" s="10">
        <v>66</v>
      </c>
      <c r="B69" s="111"/>
      <c r="C69" s="6" t="s">
        <v>136</v>
      </c>
      <c r="D69" s="7">
        <v>44859</v>
      </c>
      <c r="E69" s="8" t="s">
        <v>59</v>
      </c>
      <c r="F69" s="9">
        <v>710953</v>
      </c>
      <c r="G69" s="8" t="s">
        <v>29</v>
      </c>
      <c r="H69" s="9">
        <v>74650</v>
      </c>
      <c r="I69" s="112"/>
      <c r="J69" s="113"/>
      <c r="K69" s="114"/>
      <c r="L69" s="115"/>
      <c r="M69" s="116"/>
      <c r="N69" s="15" t="s">
        <v>5354</v>
      </c>
      <c r="O69" t="s">
        <v>4766</v>
      </c>
      <c r="Q69">
        <v>48819</v>
      </c>
      <c r="R69" s="14">
        <v>710953</v>
      </c>
    </row>
    <row r="70" spans="1:18" ht="15" hidden="1" customHeight="1" x14ac:dyDescent="0.25">
      <c r="A70" s="11">
        <v>67</v>
      </c>
      <c r="B70" s="100"/>
      <c r="C70" s="6" t="s">
        <v>137</v>
      </c>
      <c r="D70" s="7">
        <v>44865</v>
      </c>
      <c r="E70" s="8" t="s">
        <v>59</v>
      </c>
      <c r="F70" s="9">
        <v>910243</v>
      </c>
      <c r="G70" s="8" t="s">
        <v>29</v>
      </c>
      <c r="H70" s="9">
        <v>95575</v>
      </c>
      <c r="I70" s="104"/>
      <c r="J70" s="105"/>
      <c r="K70" s="106"/>
      <c r="L70" s="109"/>
      <c r="M70" s="110"/>
      <c r="N70" s="15" t="s">
        <v>5355</v>
      </c>
      <c r="O70" t="s">
        <v>4766</v>
      </c>
      <c r="Q70">
        <v>49486</v>
      </c>
      <c r="R70" s="14">
        <v>910243</v>
      </c>
    </row>
    <row r="71" spans="1:18" ht="15" hidden="1" customHeight="1" x14ac:dyDescent="0.25">
      <c r="A71" s="5">
        <v>68</v>
      </c>
      <c r="B71" s="99" t="s">
        <v>138</v>
      </c>
      <c r="C71" s="6" t="s">
        <v>139</v>
      </c>
      <c r="D71" s="7">
        <v>44838</v>
      </c>
      <c r="E71" s="8" t="s">
        <v>92</v>
      </c>
      <c r="F71" s="9">
        <v>907395</v>
      </c>
      <c r="G71" s="8" t="s">
        <v>29</v>
      </c>
      <c r="H71" s="9">
        <v>95277</v>
      </c>
      <c r="I71" s="101">
        <v>2130198</v>
      </c>
      <c r="J71" s="102"/>
      <c r="K71" s="103"/>
      <c r="L71" s="107" t="s">
        <v>60</v>
      </c>
      <c r="M71" s="108"/>
      <c r="N71" s="15" t="s">
        <v>5356</v>
      </c>
      <c r="O71" t="s">
        <v>4766</v>
      </c>
      <c r="Q71">
        <v>45820</v>
      </c>
      <c r="R71" s="14">
        <v>907395</v>
      </c>
    </row>
    <row r="72" spans="1:18" ht="15" hidden="1" customHeight="1" x14ac:dyDescent="0.25">
      <c r="A72" s="10">
        <v>69</v>
      </c>
      <c r="B72" s="111"/>
      <c r="C72" s="6" t="s">
        <v>140</v>
      </c>
      <c r="D72" s="7">
        <v>44840</v>
      </c>
      <c r="E72" s="8" t="s">
        <v>59</v>
      </c>
      <c r="F72" s="9">
        <v>599713</v>
      </c>
      <c r="G72" s="8" t="s">
        <v>29</v>
      </c>
      <c r="H72" s="9">
        <v>62970</v>
      </c>
      <c r="I72" s="112"/>
      <c r="J72" s="113"/>
      <c r="K72" s="114"/>
      <c r="L72" s="115"/>
      <c r="M72" s="116"/>
      <c r="N72" s="15" t="s">
        <v>5357</v>
      </c>
      <c r="O72" t="s">
        <v>4766</v>
      </c>
      <c r="Q72">
        <v>46134</v>
      </c>
      <c r="R72" s="14">
        <v>599713</v>
      </c>
    </row>
    <row r="73" spans="1:18" ht="15" hidden="1" customHeight="1" x14ac:dyDescent="0.25">
      <c r="A73" s="11">
        <v>70</v>
      </c>
      <c r="B73" s="100"/>
      <c r="C73" s="6" t="s">
        <v>141</v>
      </c>
      <c r="D73" s="7">
        <v>44854</v>
      </c>
      <c r="E73" s="8" t="s">
        <v>59</v>
      </c>
      <c r="F73" s="9">
        <v>873002</v>
      </c>
      <c r="G73" s="8" t="s">
        <v>29</v>
      </c>
      <c r="H73" s="9">
        <v>91665</v>
      </c>
      <c r="I73" s="104"/>
      <c r="J73" s="105"/>
      <c r="K73" s="106"/>
      <c r="L73" s="109"/>
      <c r="M73" s="110"/>
      <c r="N73" s="15" t="s">
        <v>5358</v>
      </c>
      <c r="O73" t="s">
        <v>4766</v>
      </c>
      <c r="Q73">
        <v>48572</v>
      </c>
      <c r="R73" s="14">
        <v>873002</v>
      </c>
    </row>
    <row r="74" spans="1:18" ht="15" hidden="1" customHeight="1" x14ac:dyDescent="0.25">
      <c r="A74" s="12">
        <v>71</v>
      </c>
      <c r="B74" s="12" t="s">
        <v>142</v>
      </c>
      <c r="C74" s="6" t="s">
        <v>143</v>
      </c>
      <c r="D74" s="7">
        <v>44838</v>
      </c>
      <c r="E74" s="8" t="s">
        <v>131</v>
      </c>
      <c r="F74" s="9">
        <v>1311980</v>
      </c>
      <c r="G74" s="8" t="s">
        <v>29</v>
      </c>
      <c r="H74" s="9">
        <v>137758</v>
      </c>
      <c r="I74" s="94">
        <v>1174222</v>
      </c>
      <c r="J74" s="95"/>
      <c r="K74" s="96"/>
      <c r="L74" s="97" t="s">
        <v>60</v>
      </c>
      <c r="M74" s="98"/>
      <c r="N74" s="15" t="s">
        <v>5359</v>
      </c>
      <c r="O74" t="s">
        <v>4766</v>
      </c>
      <c r="Q74">
        <v>45850</v>
      </c>
      <c r="R74" s="14">
        <v>1311980</v>
      </c>
    </row>
    <row r="75" spans="1:18" ht="15" hidden="1" customHeight="1" x14ac:dyDescent="0.25">
      <c r="A75" s="5">
        <v>72</v>
      </c>
      <c r="B75" s="99" t="s">
        <v>144</v>
      </c>
      <c r="C75" s="6" t="s">
        <v>145</v>
      </c>
      <c r="D75" s="7">
        <v>44847</v>
      </c>
      <c r="E75" s="8" t="s">
        <v>59</v>
      </c>
      <c r="F75" s="9">
        <v>1294342</v>
      </c>
      <c r="G75" s="8" t="s">
        <v>29</v>
      </c>
      <c r="H75" s="9">
        <v>135906</v>
      </c>
      <c r="I75" s="101">
        <v>2544516</v>
      </c>
      <c r="J75" s="102"/>
      <c r="K75" s="103"/>
      <c r="L75" s="107" t="s">
        <v>60</v>
      </c>
      <c r="M75" s="108"/>
      <c r="N75" s="15" t="s">
        <v>5360</v>
      </c>
      <c r="O75" t="s">
        <v>4766</v>
      </c>
      <c r="Q75">
        <v>47534</v>
      </c>
      <c r="R75" s="14">
        <v>1294342</v>
      </c>
    </row>
    <row r="76" spans="1:18" ht="15" hidden="1" customHeight="1" x14ac:dyDescent="0.25">
      <c r="A76" s="10">
        <v>73</v>
      </c>
      <c r="B76" s="111"/>
      <c r="C76" s="6" t="s">
        <v>146</v>
      </c>
      <c r="D76" s="7">
        <v>44863</v>
      </c>
      <c r="E76" s="8" t="s">
        <v>59</v>
      </c>
      <c r="F76" s="9">
        <v>419799</v>
      </c>
      <c r="G76" s="8" t="s">
        <v>29</v>
      </c>
      <c r="H76" s="9">
        <v>44079</v>
      </c>
      <c r="I76" s="112"/>
      <c r="J76" s="113"/>
      <c r="K76" s="114"/>
      <c r="L76" s="115"/>
      <c r="M76" s="116"/>
      <c r="N76" s="15" t="s">
        <v>5361</v>
      </c>
      <c r="O76" t="s">
        <v>4766</v>
      </c>
      <c r="Q76">
        <v>49415</v>
      </c>
      <c r="R76" s="14">
        <v>419799</v>
      </c>
    </row>
    <row r="77" spans="1:18" ht="15" hidden="1" customHeight="1" x14ac:dyDescent="0.25">
      <c r="A77" s="11">
        <v>74</v>
      </c>
      <c r="B77" s="100"/>
      <c r="C77" s="6" t="s">
        <v>147</v>
      </c>
      <c r="D77" s="7">
        <v>44852</v>
      </c>
      <c r="E77" s="8" t="s">
        <v>59</v>
      </c>
      <c r="F77" s="9">
        <v>1128894</v>
      </c>
      <c r="G77" s="8" t="s">
        <v>29</v>
      </c>
      <c r="H77" s="9">
        <v>118534</v>
      </c>
      <c r="I77" s="104"/>
      <c r="J77" s="105"/>
      <c r="K77" s="106"/>
      <c r="L77" s="109"/>
      <c r="M77" s="110"/>
      <c r="N77" s="15" t="s">
        <v>5362</v>
      </c>
      <c r="O77" t="s">
        <v>4766</v>
      </c>
      <c r="Q77">
        <v>48047</v>
      </c>
      <c r="R77" s="14">
        <v>1128894</v>
      </c>
    </row>
    <row r="78" spans="1:18" ht="15" hidden="1" customHeight="1" x14ac:dyDescent="0.25">
      <c r="A78" s="5">
        <v>75</v>
      </c>
      <c r="B78" s="99" t="s">
        <v>148</v>
      </c>
      <c r="C78" s="6" t="s">
        <v>149</v>
      </c>
      <c r="D78" s="7">
        <v>44851</v>
      </c>
      <c r="E78" s="8" t="s">
        <v>92</v>
      </c>
      <c r="F78" s="9">
        <v>419799</v>
      </c>
      <c r="G78" s="8" t="s">
        <v>29</v>
      </c>
      <c r="H78" s="9">
        <v>44079</v>
      </c>
      <c r="I78" s="101">
        <v>1295188</v>
      </c>
      <c r="J78" s="102"/>
      <c r="K78" s="103"/>
      <c r="L78" s="107" t="s">
        <v>60</v>
      </c>
      <c r="M78" s="108"/>
      <c r="N78" s="15" t="s">
        <v>5363</v>
      </c>
      <c r="O78" t="s">
        <v>4766</v>
      </c>
      <c r="Q78">
        <v>47858</v>
      </c>
      <c r="R78" s="14">
        <v>419799</v>
      </c>
    </row>
    <row r="79" spans="1:18" ht="15" hidden="1" customHeight="1" x14ac:dyDescent="0.25">
      <c r="A79" s="11">
        <v>76</v>
      </c>
      <c r="B79" s="100"/>
      <c r="C79" s="6" t="s">
        <v>150</v>
      </c>
      <c r="D79" s="7">
        <v>44840</v>
      </c>
      <c r="E79" s="8" t="s">
        <v>92</v>
      </c>
      <c r="F79" s="9">
        <v>1027338</v>
      </c>
      <c r="G79" s="8" t="s">
        <v>29</v>
      </c>
      <c r="H79" s="9">
        <v>107870</v>
      </c>
      <c r="I79" s="104"/>
      <c r="J79" s="105"/>
      <c r="K79" s="106"/>
      <c r="L79" s="109"/>
      <c r="M79" s="110"/>
      <c r="N79" s="15" t="s">
        <v>5364</v>
      </c>
      <c r="O79" t="s">
        <v>4766</v>
      </c>
      <c r="Q79">
        <v>47048</v>
      </c>
      <c r="R79" s="14">
        <v>1027338</v>
      </c>
    </row>
    <row r="80" spans="1:18" ht="15" hidden="1" customHeight="1" x14ac:dyDescent="0.25">
      <c r="A80" s="12">
        <v>77</v>
      </c>
      <c r="B80" s="12" t="s">
        <v>151</v>
      </c>
      <c r="C80" s="6" t="s">
        <v>152</v>
      </c>
      <c r="D80" s="7">
        <v>44841</v>
      </c>
      <c r="E80" s="8" t="s">
        <v>59</v>
      </c>
      <c r="F80" s="9">
        <v>2069296</v>
      </c>
      <c r="G80" s="8" t="s">
        <v>29</v>
      </c>
      <c r="H80" s="9">
        <v>217276</v>
      </c>
      <c r="I80" s="94">
        <v>1852020</v>
      </c>
      <c r="J80" s="95"/>
      <c r="K80" s="96"/>
      <c r="L80" s="97" t="s">
        <v>60</v>
      </c>
      <c r="M80" s="98"/>
      <c r="N80" s="15" t="s">
        <v>5365</v>
      </c>
      <c r="O80" t="s">
        <v>4766</v>
      </c>
      <c r="Q80">
        <v>46630</v>
      </c>
      <c r="R80" s="14">
        <v>2069296</v>
      </c>
    </row>
    <row r="81" spans="1:18" ht="15" hidden="1" customHeight="1" x14ac:dyDescent="0.25">
      <c r="A81" s="5">
        <v>78</v>
      </c>
      <c r="B81" s="99" t="s">
        <v>153</v>
      </c>
      <c r="C81" s="6" t="s">
        <v>154</v>
      </c>
      <c r="D81" s="7">
        <v>44838</v>
      </c>
      <c r="E81" s="8" t="s">
        <v>92</v>
      </c>
      <c r="F81" s="9">
        <v>983518</v>
      </c>
      <c r="G81" s="8" t="s">
        <v>29</v>
      </c>
      <c r="H81" s="9">
        <v>103270</v>
      </c>
      <c r="I81" s="101">
        <v>2444420</v>
      </c>
      <c r="J81" s="102"/>
      <c r="K81" s="103"/>
      <c r="L81" s="107" t="s">
        <v>60</v>
      </c>
      <c r="M81" s="108"/>
      <c r="N81" s="15" t="s">
        <v>5366</v>
      </c>
      <c r="O81" t="s">
        <v>4766</v>
      </c>
      <c r="Q81">
        <v>45819</v>
      </c>
      <c r="R81" s="14">
        <v>983518</v>
      </c>
    </row>
    <row r="82" spans="1:18" ht="15" hidden="1" customHeight="1" x14ac:dyDescent="0.25">
      <c r="A82" s="10">
        <v>79</v>
      </c>
      <c r="B82" s="111"/>
      <c r="C82" s="6" t="s">
        <v>155</v>
      </c>
      <c r="D82" s="7">
        <v>44852</v>
      </c>
      <c r="E82" s="8" t="s">
        <v>131</v>
      </c>
      <c r="F82" s="9">
        <v>419799</v>
      </c>
      <c r="G82" s="8" t="s">
        <v>29</v>
      </c>
      <c r="H82" s="9">
        <v>44079</v>
      </c>
      <c r="I82" s="112"/>
      <c r="J82" s="113"/>
      <c r="K82" s="114"/>
      <c r="L82" s="115"/>
      <c r="M82" s="116"/>
      <c r="N82" s="15" t="s">
        <v>5367</v>
      </c>
      <c r="O82" t="s">
        <v>4766</v>
      </c>
      <c r="Q82">
        <v>47995</v>
      </c>
      <c r="R82" s="14">
        <v>419799</v>
      </c>
    </row>
    <row r="83" spans="1:18" ht="15" hidden="1" customHeight="1" x14ac:dyDescent="0.25">
      <c r="A83" s="11">
        <v>80</v>
      </c>
      <c r="B83" s="100"/>
      <c r="C83" s="6" t="s">
        <v>156</v>
      </c>
      <c r="D83" s="7">
        <v>44853</v>
      </c>
      <c r="E83" s="8" t="s">
        <v>131</v>
      </c>
      <c r="F83" s="9">
        <v>1327879</v>
      </c>
      <c r="G83" s="8" t="s">
        <v>29</v>
      </c>
      <c r="H83" s="9">
        <v>139427</v>
      </c>
      <c r="I83" s="104"/>
      <c r="J83" s="105"/>
      <c r="K83" s="106"/>
      <c r="L83" s="109"/>
      <c r="M83" s="110"/>
      <c r="N83" s="15" t="s">
        <v>5368</v>
      </c>
      <c r="O83" t="s">
        <v>4766</v>
      </c>
      <c r="Q83">
        <v>48066</v>
      </c>
      <c r="R83" s="14">
        <v>1327879</v>
      </c>
    </row>
    <row r="84" spans="1:18" ht="15" hidden="1" customHeight="1" x14ac:dyDescent="0.25">
      <c r="A84" s="5">
        <v>81</v>
      </c>
      <c r="B84" s="99" t="s">
        <v>157</v>
      </c>
      <c r="C84" s="6" t="s">
        <v>158</v>
      </c>
      <c r="D84" s="7">
        <v>44837</v>
      </c>
      <c r="E84" s="8" t="s">
        <v>131</v>
      </c>
      <c r="F84" s="9">
        <v>1186072</v>
      </c>
      <c r="G84" s="8" t="s">
        <v>29</v>
      </c>
      <c r="H84" s="9">
        <v>124538</v>
      </c>
      <c r="I84" s="101">
        <v>3054488</v>
      </c>
      <c r="J84" s="102"/>
      <c r="K84" s="103"/>
      <c r="L84" s="107" t="s">
        <v>60</v>
      </c>
      <c r="M84" s="108"/>
      <c r="N84" s="15" t="s">
        <v>5369</v>
      </c>
      <c r="O84" t="s">
        <v>4766</v>
      </c>
      <c r="Q84">
        <v>45762</v>
      </c>
      <c r="R84" s="14">
        <v>1186072</v>
      </c>
    </row>
    <row r="85" spans="1:18" ht="15" hidden="1" customHeight="1" x14ac:dyDescent="0.25">
      <c r="A85" s="10">
        <v>82</v>
      </c>
      <c r="B85" s="111"/>
      <c r="C85" s="6" t="s">
        <v>159</v>
      </c>
      <c r="D85" s="7">
        <v>44852</v>
      </c>
      <c r="E85" s="8" t="s">
        <v>131</v>
      </c>
      <c r="F85" s="9">
        <v>419799</v>
      </c>
      <c r="G85" s="8" t="s">
        <v>29</v>
      </c>
      <c r="H85" s="9">
        <v>44079</v>
      </c>
      <c r="I85" s="112"/>
      <c r="J85" s="113"/>
      <c r="K85" s="114"/>
      <c r="L85" s="115"/>
      <c r="M85" s="116"/>
      <c r="N85" s="15" t="s">
        <v>5370</v>
      </c>
      <c r="O85" t="s">
        <v>4766</v>
      </c>
      <c r="Q85">
        <v>47994</v>
      </c>
      <c r="R85" s="14">
        <v>419799</v>
      </c>
    </row>
    <row r="86" spans="1:18" ht="15" hidden="1" customHeight="1" x14ac:dyDescent="0.25">
      <c r="A86" s="10">
        <v>83</v>
      </c>
      <c r="B86" s="111"/>
      <c r="C86" s="6" t="s">
        <v>160</v>
      </c>
      <c r="D86" s="7">
        <v>44852</v>
      </c>
      <c r="E86" s="8" t="s">
        <v>131</v>
      </c>
      <c r="F86" s="9">
        <v>419799</v>
      </c>
      <c r="G86" s="8" t="s">
        <v>29</v>
      </c>
      <c r="H86" s="9">
        <v>44079</v>
      </c>
      <c r="I86" s="112"/>
      <c r="J86" s="113"/>
      <c r="K86" s="114"/>
      <c r="L86" s="115"/>
      <c r="M86" s="116"/>
      <c r="N86" s="15" t="s">
        <v>5371</v>
      </c>
      <c r="O86" t="s">
        <v>4766</v>
      </c>
      <c r="Q86">
        <v>47967</v>
      </c>
      <c r="R86" s="14">
        <v>419799</v>
      </c>
    </row>
    <row r="87" spans="1:18" ht="15" hidden="1" customHeight="1" x14ac:dyDescent="0.25">
      <c r="A87" s="10">
        <v>84</v>
      </c>
      <c r="B87" s="111"/>
      <c r="C87" s="6" t="s">
        <v>161</v>
      </c>
      <c r="D87" s="7">
        <v>44845</v>
      </c>
      <c r="E87" s="8" t="s">
        <v>131</v>
      </c>
      <c r="F87" s="9">
        <v>597744</v>
      </c>
      <c r="G87" s="8" t="s">
        <v>29</v>
      </c>
      <c r="H87" s="9">
        <v>62763</v>
      </c>
      <c r="I87" s="112"/>
      <c r="J87" s="113"/>
      <c r="K87" s="114"/>
      <c r="L87" s="115"/>
      <c r="M87" s="116"/>
      <c r="N87" s="15" t="s">
        <v>5372</v>
      </c>
      <c r="O87" t="s">
        <v>4766</v>
      </c>
      <c r="Q87">
        <v>47012</v>
      </c>
      <c r="R87" s="14">
        <v>597744</v>
      </c>
    </row>
    <row r="88" spans="1:18" ht="15" hidden="1" customHeight="1" x14ac:dyDescent="0.25">
      <c r="A88" s="11">
        <v>85</v>
      </c>
      <c r="B88" s="100"/>
      <c r="C88" s="6" t="s">
        <v>162</v>
      </c>
      <c r="D88" s="7">
        <v>44842</v>
      </c>
      <c r="E88" s="8" t="s">
        <v>131</v>
      </c>
      <c r="F88" s="9">
        <v>789422</v>
      </c>
      <c r="G88" s="8" t="s">
        <v>29</v>
      </c>
      <c r="H88" s="9">
        <v>82889</v>
      </c>
      <c r="I88" s="104"/>
      <c r="J88" s="105"/>
      <c r="K88" s="106"/>
      <c r="L88" s="109"/>
      <c r="M88" s="110"/>
      <c r="N88" s="15" t="s">
        <v>5373</v>
      </c>
      <c r="O88" t="s">
        <v>4766</v>
      </c>
      <c r="Q88">
        <v>46864</v>
      </c>
      <c r="R88" s="14">
        <v>789422</v>
      </c>
    </row>
    <row r="89" spans="1:18" ht="15" hidden="1" customHeight="1" x14ac:dyDescent="0.25">
      <c r="A89" s="5">
        <v>86</v>
      </c>
      <c r="B89" s="99" t="s">
        <v>163</v>
      </c>
      <c r="C89" s="6" t="s">
        <v>164</v>
      </c>
      <c r="D89" s="7">
        <v>44870</v>
      </c>
      <c r="E89" s="8" t="s">
        <v>92</v>
      </c>
      <c r="F89" s="9">
        <v>503760</v>
      </c>
      <c r="G89" s="8" t="s">
        <v>29</v>
      </c>
      <c r="H89" s="9">
        <v>52895</v>
      </c>
      <c r="I89" s="101">
        <v>7991320</v>
      </c>
      <c r="J89" s="102"/>
      <c r="K89" s="103"/>
      <c r="L89" s="107" t="s">
        <v>60</v>
      </c>
      <c r="M89" s="108"/>
      <c r="N89" s="15" t="s">
        <v>5374</v>
      </c>
      <c r="O89" t="s">
        <v>4766</v>
      </c>
      <c r="Q89">
        <v>50281</v>
      </c>
      <c r="R89" s="14">
        <v>503760</v>
      </c>
    </row>
    <row r="90" spans="1:18" ht="15" hidden="1" customHeight="1" x14ac:dyDescent="0.25">
      <c r="A90" s="10">
        <v>87</v>
      </c>
      <c r="B90" s="111"/>
      <c r="C90" s="6" t="s">
        <v>165</v>
      </c>
      <c r="D90" s="7">
        <v>44884</v>
      </c>
      <c r="E90" s="8" t="s">
        <v>92</v>
      </c>
      <c r="F90" s="9">
        <v>1392768</v>
      </c>
      <c r="G90" s="8" t="s">
        <v>29</v>
      </c>
      <c r="H90" s="9">
        <v>146241</v>
      </c>
      <c r="I90" s="112"/>
      <c r="J90" s="113"/>
      <c r="K90" s="114"/>
      <c r="L90" s="115"/>
      <c r="M90" s="116"/>
      <c r="N90" s="15" t="s">
        <v>5375</v>
      </c>
      <c r="O90" t="s">
        <v>4766</v>
      </c>
      <c r="Q90">
        <v>51749</v>
      </c>
      <c r="R90" s="14">
        <v>1392768</v>
      </c>
    </row>
    <row r="91" spans="1:18" ht="15" hidden="1" customHeight="1" x14ac:dyDescent="0.25">
      <c r="A91" s="10">
        <v>88</v>
      </c>
      <c r="B91" s="111"/>
      <c r="C91" s="6" t="s">
        <v>166</v>
      </c>
      <c r="D91" s="7">
        <v>44882</v>
      </c>
      <c r="E91" s="8" t="s">
        <v>127</v>
      </c>
      <c r="F91" s="9">
        <v>2854017</v>
      </c>
      <c r="G91" s="8" t="s">
        <v>29</v>
      </c>
      <c r="H91" s="9">
        <v>299672</v>
      </c>
      <c r="I91" s="112"/>
      <c r="J91" s="113"/>
      <c r="K91" s="114"/>
      <c r="L91" s="115"/>
      <c r="M91" s="116"/>
      <c r="N91" s="15" t="s">
        <v>5376</v>
      </c>
      <c r="O91" t="s">
        <v>4766</v>
      </c>
      <c r="Q91">
        <v>51133</v>
      </c>
      <c r="R91" s="14">
        <v>2854017</v>
      </c>
    </row>
    <row r="92" spans="1:18" ht="15" hidden="1" customHeight="1" x14ac:dyDescent="0.25">
      <c r="A92" s="10">
        <v>89</v>
      </c>
      <c r="B92" s="111"/>
      <c r="C92" s="6" t="s">
        <v>167</v>
      </c>
      <c r="D92" s="7">
        <v>44883</v>
      </c>
      <c r="E92" s="8" t="s">
        <v>92</v>
      </c>
      <c r="F92" s="9">
        <v>1392768</v>
      </c>
      <c r="G92" s="8" t="s">
        <v>29</v>
      </c>
      <c r="H92" s="9">
        <v>146241</v>
      </c>
      <c r="I92" s="112"/>
      <c r="J92" s="113"/>
      <c r="K92" s="114"/>
      <c r="L92" s="115"/>
      <c r="M92" s="116"/>
      <c r="N92" s="15" t="s">
        <v>5377</v>
      </c>
      <c r="O92" t="s">
        <v>4766</v>
      </c>
      <c r="Q92">
        <v>51234</v>
      </c>
      <c r="R92" s="14">
        <v>1392768</v>
      </c>
    </row>
    <row r="93" spans="1:18" ht="15" hidden="1" customHeight="1" x14ac:dyDescent="0.25">
      <c r="A93" s="10">
        <v>90</v>
      </c>
      <c r="B93" s="111"/>
      <c r="C93" s="6" t="s">
        <v>168</v>
      </c>
      <c r="D93" s="7">
        <v>44882</v>
      </c>
      <c r="E93" s="8" t="s">
        <v>127</v>
      </c>
      <c r="F93" s="9">
        <v>1392768</v>
      </c>
      <c r="G93" s="8" t="s">
        <v>29</v>
      </c>
      <c r="H93" s="9">
        <v>146241</v>
      </c>
      <c r="I93" s="112"/>
      <c r="J93" s="113"/>
      <c r="K93" s="114"/>
      <c r="L93" s="115"/>
      <c r="M93" s="116"/>
      <c r="N93" s="15" t="s">
        <v>5378</v>
      </c>
      <c r="O93" t="s">
        <v>4766</v>
      </c>
      <c r="Q93">
        <v>51135</v>
      </c>
      <c r="R93" s="14">
        <v>1392768</v>
      </c>
    </row>
    <row r="94" spans="1:18" ht="15" hidden="1" customHeight="1" x14ac:dyDescent="0.25">
      <c r="A94" s="11">
        <v>91</v>
      </c>
      <c r="B94" s="100"/>
      <c r="C94" s="6" t="s">
        <v>169</v>
      </c>
      <c r="D94" s="7">
        <v>44884</v>
      </c>
      <c r="E94" s="8" t="s">
        <v>127</v>
      </c>
      <c r="F94" s="9">
        <v>1392768</v>
      </c>
      <c r="G94" s="8" t="s">
        <v>29</v>
      </c>
      <c r="H94" s="9">
        <v>146241</v>
      </c>
      <c r="I94" s="104"/>
      <c r="J94" s="105"/>
      <c r="K94" s="106"/>
      <c r="L94" s="109"/>
      <c r="M94" s="110"/>
      <c r="N94" s="15" t="s">
        <v>5379</v>
      </c>
      <c r="O94" t="s">
        <v>4766</v>
      </c>
      <c r="Q94">
        <v>51836</v>
      </c>
      <c r="R94" s="14">
        <v>1392768</v>
      </c>
    </row>
    <row r="95" spans="1:18" ht="15" hidden="1" customHeight="1" x14ac:dyDescent="0.25">
      <c r="A95" s="5">
        <v>92</v>
      </c>
      <c r="B95" s="99" t="s">
        <v>170</v>
      </c>
      <c r="C95" s="6" t="s">
        <v>171</v>
      </c>
      <c r="D95" s="7">
        <v>44882</v>
      </c>
      <c r="E95" s="8" t="s">
        <v>92</v>
      </c>
      <c r="F95" s="9">
        <v>708309</v>
      </c>
      <c r="G95" s="8" t="s">
        <v>29</v>
      </c>
      <c r="H95" s="9">
        <v>74372</v>
      </c>
      <c r="I95" s="101">
        <v>11374312</v>
      </c>
      <c r="J95" s="102"/>
      <c r="K95" s="103"/>
      <c r="L95" s="107" t="s">
        <v>60</v>
      </c>
      <c r="M95" s="108"/>
      <c r="N95" s="15" t="s">
        <v>5380</v>
      </c>
      <c r="O95" t="s">
        <v>4766</v>
      </c>
      <c r="Q95">
        <v>51122</v>
      </c>
      <c r="R95" s="14">
        <v>708309</v>
      </c>
    </row>
    <row r="96" spans="1:18" ht="15" hidden="1" customHeight="1" x14ac:dyDescent="0.25">
      <c r="A96" s="10">
        <v>93</v>
      </c>
      <c r="B96" s="111"/>
      <c r="C96" s="6" t="s">
        <v>172</v>
      </c>
      <c r="D96" s="7">
        <v>44883</v>
      </c>
      <c r="E96" s="8" t="s">
        <v>127</v>
      </c>
      <c r="F96" s="9">
        <v>1555459</v>
      </c>
      <c r="G96" s="8" t="s">
        <v>29</v>
      </c>
      <c r="H96" s="9">
        <v>163323</v>
      </c>
      <c r="I96" s="112"/>
      <c r="J96" s="113"/>
      <c r="K96" s="114"/>
      <c r="L96" s="115"/>
      <c r="M96" s="116"/>
      <c r="N96" s="15" t="s">
        <v>5381</v>
      </c>
      <c r="O96" t="s">
        <v>4766</v>
      </c>
      <c r="Q96">
        <v>51555</v>
      </c>
      <c r="R96" s="14">
        <v>1555459</v>
      </c>
    </row>
    <row r="97" spans="1:18" ht="15" hidden="1" customHeight="1" x14ac:dyDescent="0.25">
      <c r="A97" s="10">
        <v>94</v>
      </c>
      <c r="B97" s="111"/>
      <c r="C97" s="6" t="s">
        <v>173</v>
      </c>
      <c r="D97" s="7">
        <v>44882</v>
      </c>
      <c r="E97" s="8" t="s">
        <v>92</v>
      </c>
      <c r="F97" s="9">
        <v>1392768</v>
      </c>
      <c r="G97" s="8" t="s">
        <v>29</v>
      </c>
      <c r="H97" s="9">
        <v>146241</v>
      </c>
      <c r="I97" s="112"/>
      <c r="J97" s="113"/>
      <c r="K97" s="114"/>
      <c r="L97" s="115"/>
      <c r="M97" s="116"/>
      <c r="N97" s="15" t="s">
        <v>5382</v>
      </c>
      <c r="O97" t="s">
        <v>4766</v>
      </c>
      <c r="Q97">
        <v>51123</v>
      </c>
      <c r="R97" s="14">
        <v>1392768</v>
      </c>
    </row>
    <row r="98" spans="1:18" ht="15" hidden="1" customHeight="1" x14ac:dyDescent="0.25">
      <c r="A98" s="10">
        <v>95</v>
      </c>
      <c r="B98" s="111"/>
      <c r="C98" s="6" t="s">
        <v>174</v>
      </c>
      <c r="D98" s="7">
        <v>44895</v>
      </c>
      <c r="E98" s="8" t="s">
        <v>92</v>
      </c>
      <c r="F98" s="9">
        <v>2176674</v>
      </c>
      <c r="G98" s="8" t="s">
        <v>29</v>
      </c>
      <c r="H98" s="9">
        <v>228551</v>
      </c>
      <c r="I98" s="112"/>
      <c r="J98" s="113"/>
      <c r="K98" s="114"/>
      <c r="L98" s="115"/>
      <c r="M98" s="116"/>
      <c r="N98" s="15" t="s">
        <v>5383</v>
      </c>
      <c r="O98" t="s">
        <v>4766</v>
      </c>
      <c r="Q98">
        <v>53256</v>
      </c>
      <c r="R98" s="14">
        <v>2176674</v>
      </c>
    </row>
    <row r="99" spans="1:18" ht="15" hidden="1" customHeight="1" x14ac:dyDescent="0.25">
      <c r="A99" s="10">
        <v>96</v>
      </c>
      <c r="B99" s="111"/>
      <c r="C99" s="6" t="s">
        <v>175</v>
      </c>
      <c r="D99" s="7">
        <v>44874</v>
      </c>
      <c r="E99" s="8" t="s">
        <v>92</v>
      </c>
      <c r="F99" s="9">
        <v>1127147</v>
      </c>
      <c r="G99" s="8" t="s">
        <v>29</v>
      </c>
      <c r="H99" s="9">
        <v>118350</v>
      </c>
      <c r="I99" s="112"/>
      <c r="J99" s="113"/>
      <c r="K99" s="114"/>
      <c r="L99" s="115"/>
      <c r="M99" s="116"/>
      <c r="N99" s="15" t="s">
        <v>5384</v>
      </c>
      <c r="O99" t="s">
        <v>4766</v>
      </c>
      <c r="Q99">
        <v>50590</v>
      </c>
      <c r="R99" s="14">
        <v>1127147</v>
      </c>
    </row>
    <row r="100" spans="1:18" ht="15" hidden="1" customHeight="1" x14ac:dyDescent="0.25">
      <c r="A100" s="10">
        <v>97</v>
      </c>
      <c r="B100" s="111"/>
      <c r="C100" s="6" t="s">
        <v>176</v>
      </c>
      <c r="D100" s="7">
        <v>44888</v>
      </c>
      <c r="E100" s="8" t="s">
        <v>92</v>
      </c>
      <c r="F100" s="9">
        <v>1650353</v>
      </c>
      <c r="G100" s="8" t="s">
        <v>29</v>
      </c>
      <c r="H100" s="9">
        <v>173287</v>
      </c>
      <c r="I100" s="112"/>
      <c r="J100" s="113"/>
      <c r="K100" s="114"/>
      <c r="L100" s="115"/>
      <c r="M100" s="116"/>
      <c r="N100" s="15" t="s">
        <v>5385</v>
      </c>
      <c r="O100" t="s">
        <v>4766</v>
      </c>
      <c r="Q100">
        <v>52083</v>
      </c>
      <c r="R100" s="14">
        <v>1650353</v>
      </c>
    </row>
    <row r="101" spans="1:18" ht="15" hidden="1" customHeight="1" x14ac:dyDescent="0.25">
      <c r="A101" s="10">
        <v>98</v>
      </c>
      <c r="B101" s="111"/>
      <c r="C101" s="6" t="s">
        <v>177</v>
      </c>
      <c r="D101" s="7">
        <v>44874</v>
      </c>
      <c r="E101" s="8" t="s">
        <v>92</v>
      </c>
      <c r="F101" s="9">
        <v>1318085</v>
      </c>
      <c r="G101" s="8" t="s">
        <v>29</v>
      </c>
      <c r="H101" s="9">
        <v>138399</v>
      </c>
      <c r="I101" s="112"/>
      <c r="J101" s="113"/>
      <c r="K101" s="114"/>
      <c r="L101" s="115"/>
      <c r="M101" s="116"/>
      <c r="N101" s="15" t="s">
        <v>5386</v>
      </c>
      <c r="O101" t="s">
        <v>4766</v>
      </c>
      <c r="Q101">
        <v>50588</v>
      </c>
      <c r="R101" s="14">
        <v>1318085</v>
      </c>
    </row>
    <row r="102" spans="1:18" ht="15" hidden="1" customHeight="1" x14ac:dyDescent="0.25">
      <c r="A102" s="10">
        <v>99</v>
      </c>
      <c r="B102" s="111"/>
      <c r="C102" s="6" t="s">
        <v>178</v>
      </c>
      <c r="D102" s="7">
        <v>44883</v>
      </c>
      <c r="E102" s="8" t="s">
        <v>127</v>
      </c>
      <c r="F102" s="9">
        <v>1392768</v>
      </c>
      <c r="G102" s="8" t="s">
        <v>29</v>
      </c>
      <c r="H102" s="9">
        <v>146241</v>
      </c>
      <c r="I102" s="112"/>
      <c r="J102" s="113"/>
      <c r="K102" s="114"/>
      <c r="L102" s="115"/>
      <c r="M102" s="116"/>
      <c r="N102" s="15" t="s">
        <v>5387</v>
      </c>
      <c r="O102" t="s">
        <v>4766</v>
      </c>
      <c r="Q102">
        <v>51556</v>
      </c>
      <c r="R102" s="14">
        <v>1392768</v>
      </c>
    </row>
    <row r="103" spans="1:18" ht="15" hidden="1" customHeight="1" x14ac:dyDescent="0.25">
      <c r="A103" s="10">
        <v>100</v>
      </c>
      <c r="B103" s="111"/>
      <c r="C103" s="6" t="s">
        <v>179</v>
      </c>
      <c r="D103" s="7">
        <v>44883</v>
      </c>
      <c r="E103" s="8" t="s">
        <v>59</v>
      </c>
      <c r="F103" s="9">
        <v>996241</v>
      </c>
      <c r="G103" s="8" t="s">
        <v>29</v>
      </c>
      <c r="H103" s="9">
        <v>104605</v>
      </c>
      <c r="I103" s="112"/>
      <c r="J103" s="113"/>
      <c r="K103" s="114"/>
      <c r="L103" s="115"/>
      <c r="M103" s="116"/>
      <c r="N103" s="15" t="s">
        <v>5388</v>
      </c>
      <c r="O103" t="s">
        <v>4766</v>
      </c>
      <c r="Q103">
        <v>51204</v>
      </c>
      <c r="R103" s="14">
        <v>996241</v>
      </c>
    </row>
    <row r="104" spans="1:18" ht="15" hidden="1" customHeight="1" x14ac:dyDescent="0.25">
      <c r="A104" s="11">
        <v>101</v>
      </c>
      <c r="B104" s="100"/>
      <c r="C104" s="6" t="s">
        <v>180</v>
      </c>
      <c r="D104" s="7">
        <v>44883</v>
      </c>
      <c r="E104" s="8" t="s">
        <v>59</v>
      </c>
      <c r="F104" s="9">
        <v>390925</v>
      </c>
      <c r="G104" s="8" t="s">
        <v>29</v>
      </c>
      <c r="H104" s="9">
        <v>41047</v>
      </c>
      <c r="I104" s="104"/>
      <c r="J104" s="105"/>
      <c r="K104" s="106"/>
      <c r="L104" s="109"/>
      <c r="M104" s="110"/>
      <c r="N104" s="15" t="s">
        <v>5389</v>
      </c>
      <c r="O104" t="s">
        <v>4766</v>
      </c>
      <c r="Q104">
        <v>51205</v>
      </c>
      <c r="R104" s="14">
        <v>390925</v>
      </c>
    </row>
    <row r="105" spans="1:18" ht="15" hidden="1" customHeight="1" x14ac:dyDescent="0.25">
      <c r="A105" s="5">
        <v>102</v>
      </c>
      <c r="B105" s="99" t="s">
        <v>181</v>
      </c>
      <c r="C105" s="6" t="s">
        <v>182</v>
      </c>
      <c r="D105" s="7">
        <v>44890</v>
      </c>
      <c r="E105" s="8" t="s">
        <v>59</v>
      </c>
      <c r="F105" s="9">
        <v>1179174</v>
      </c>
      <c r="G105" s="8" t="s">
        <v>29</v>
      </c>
      <c r="H105" s="9">
        <v>123813</v>
      </c>
      <c r="I105" s="101">
        <v>1801609</v>
      </c>
      <c r="J105" s="102"/>
      <c r="K105" s="103"/>
      <c r="L105" s="107" t="s">
        <v>60</v>
      </c>
      <c r="M105" s="108"/>
      <c r="N105" s="15" t="s">
        <v>5390</v>
      </c>
      <c r="O105" t="s">
        <v>4766</v>
      </c>
      <c r="Q105">
        <v>52686</v>
      </c>
      <c r="R105" s="14">
        <v>1179174</v>
      </c>
    </row>
    <row r="106" spans="1:18" ht="15" hidden="1" customHeight="1" x14ac:dyDescent="0.25">
      <c r="A106" s="11">
        <v>103</v>
      </c>
      <c r="B106" s="100"/>
      <c r="C106" s="6" t="s">
        <v>183</v>
      </c>
      <c r="D106" s="7">
        <v>44883</v>
      </c>
      <c r="E106" s="8" t="s">
        <v>59</v>
      </c>
      <c r="F106" s="9">
        <v>833797</v>
      </c>
      <c r="G106" s="8" t="s">
        <v>29</v>
      </c>
      <c r="H106" s="9">
        <v>87549</v>
      </c>
      <c r="I106" s="104"/>
      <c r="J106" s="105"/>
      <c r="K106" s="106"/>
      <c r="L106" s="109"/>
      <c r="M106" s="110"/>
      <c r="N106" s="15" t="s">
        <v>5391</v>
      </c>
      <c r="O106" t="s">
        <v>4766</v>
      </c>
      <c r="Q106">
        <v>51287</v>
      </c>
      <c r="R106" s="14">
        <v>833797</v>
      </c>
    </row>
    <row r="107" spans="1:18" ht="15" hidden="1" customHeight="1" x14ac:dyDescent="0.25">
      <c r="A107" s="5">
        <v>104</v>
      </c>
      <c r="B107" s="99" t="s">
        <v>184</v>
      </c>
      <c r="C107" s="6" t="s">
        <v>185</v>
      </c>
      <c r="D107" s="7">
        <v>44890</v>
      </c>
      <c r="E107" s="8" t="s">
        <v>78</v>
      </c>
      <c r="F107" s="9">
        <v>940073</v>
      </c>
      <c r="G107" s="8" t="s">
        <v>29</v>
      </c>
      <c r="H107" s="9">
        <v>98708</v>
      </c>
      <c r="I107" s="101">
        <v>7895155</v>
      </c>
      <c r="J107" s="102"/>
      <c r="K107" s="103"/>
      <c r="L107" s="107" t="s">
        <v>60</v>
      </c>
      <c r="M107" s="108"/>
      <c r="N107" s="15" t="s">
        <v>5392</v>
      </c>
      <c r="O107" t="s">
        <v>4766</v>
      </c>
      <c r="Q107">
        <v>52702</v>
      </c>
      <c r="R107" s="14">
        <v>940073</v>
      </c>
    </row>
    <row r="108" spans="1:18" ht="15" hidden="1" customHeight="1" x14ac:dyDescent="0.25">
      <c r="A108" s="10">
        <v>105</v>
      </c>
      <c r="B108" s="111"/>
      <c r="C108" s="6" t="s">
        <v>186</v>
      </c>
      <c r="D108" s="7">
        <v>44883</v>
      </c>
      <c r="E108" s="8" t="s">
        <v>78</v>
      </c>
      <c r="F108" s="9">
        <v>1392768</v>
      </c>
      <c r="G108" s="8" t="s">
        <v>29</v>
      </c>
      <c r="H108" s="9">
        <v>146241</v>
      </c>
      <c r="I108" s="112"/>
      <c r="J108" s="113"/>
      <c r="K108" s="114"/>
      <c r="L108" s="115"/>
      <c r="M108" s="116"/>
      <c r="N108" s="15" t="s">
        <v>5393</v>
      </c>
      <c r="O108" t="s">
        <v>4766</v>
      </c>
      <c r="Q108">
        <v>51642</v>
      </c>
      <c r="R108" s="14">
        <v>1392768</v>
      </c>
    </row>
    <row r="109" spans="1:18" ht="15" hidden="1" customHeight="1" x14ac:dyDescent="0.25">
      <c r="A109" s="10">
        <v>106</v>
      </c>
      <c r="B109" s="111"/>
      <c r="C109" s="6" t="s">
        <v>187</v>
      </c>
      <c r="D109" s="7">
        <v>44883</v>
      </c>
      <c r="E109" s="8" t="s">
        <v>188</v>
      </c>
      <c r="F109" s="9">
        <v>1392768</v>
      </c>
      <c r="G109" s="8" t="s">
        <v>29</v>
      </c>
      <c r="H109" s="9">
        <v>146241</v>
      </c>
      <c r="I109" s="112"/>
      <c r="J109" s="113"/>
      <c r="K109" s="114"/>
      <c r="L109" s="115"/>
      <c r="M109" s="116"/>
      <c r="N109" s="15" t="s">
        <v>5394</v>
      </c>
      <c r="O109" t="s">
        <v>4766</v>
      </c>
      <c r="Q109">
        <v>51198</v>
      </c>
      <c r="R109" s="14">
        <v>1392768</v>
      </c>
    </row>
    <row r="110" spans="1:18" ht="15" hidden="1" customHeight="1" x14ac:dyDescent="0.25">
      <c r="A110" s="10">
        <v>107</v>
      </c>
      <c r="B110" s="111"/>
      <c r="C110" s="6" t="s">
        <v>189</v>
      </c>
      <c r="D110" s="7">
        <v>44890</v>
      </c>
      <c r="E110" s="8" t="s">
        <v>78</v>
      </c>
      <c r="F110" s="9">
        <v>1125335</v>
      </c>
      <c r="G110" s="8" t="s">
        <v>29</v>
      </c>
      <c r="H110" s="9">
        <v>118160</v>
      </c>
      <c r="I110" s="112"/>
      <c r="J110" s="113"/>
      <c r="K110" s="114"/>
      <c r="L110" s="115"/>
      <c r="M110" s="116"/>
      <c r="N110" s="15" t="s">
        <v>5395</v>
      </c>
      <c r="O110" t="s">
        <v>4766</v>
      </c>
      <c r="Q110">
        <v>52703</v>
      </c>
      <c r="R110" s="14">
        <v>1125335</v>
      </c>
    </row>
    <row r="111" spans="1:18" ht="15" hidden="1" customHeight="1" x14ac:dyDescent="0.25">
      <c r="A111" s="10">
        <v>108</v>
      </c>
      <c r="B111" s="111"/>
      <c r="C111" s="6" t="s">
        <v>190</v>
      </c>
      <c r="D111" s="7">
        <v>44883</v>
      </c>
      <c r="E111" s="8" t="s">
        <v>78</v>
      </c>
      <c r="F111" s="9">
        <v>1392768</v>
      </c>
      <c r="G111" s="8" t="s">
        <v>29</v>
      </c>
      <c r="H111" s="9">
        <v>146241</v>
      </c>
      <c r="I111" s="112"/>
      <c r="J111" s="113"/>
      <c r="K111" s="114"/>
      <c r="L111" s="115"/>
      <c r="M111" s="116"/>
      <c r="N111" s="15" t="s">
        <v>5396</v>
      </c>
      <c r="O111" t="s">
        <v>4766</v>
      </c>
      <c r="Q111">
        <v>51507</v>
      </c>
      <c r="R111" s="14">
        <v>1392768</v>
      </c>
    </row>
    <row r="112" spans="1:18" ht="15" hidden="1" customHeight="1" x14ac:dyDescent="0.25">
      <c r="A112" s="10">
        <v>109</v>
      </c>
      <c r="B112" s="111"/>
      <c r="C112" s="6" t="s">
        <v>191</v>
      </c>
      <c r="D112" s="7">
        <v>44884</v>
      </c>
      <c r="E112" s="8" t="s">
        <v>192</v>
      </c>
      <c r="F112" s="9">
        <v>1392768</v>
      </c>
      <c r="G112" s="8" t="s">
        <v>29</v>
      </c>
      <c r="H112" s="9">
        <v>146241</v>
      </c>
      <c r="I112" s="112"/>
      <c r="J112" s="113"/>
      <c r="K112" s="114"/>
      <c r="L112" s="115"/>
      <c r="M112" s="116"/>
      <c r="N112" s="15" t="s">
        <v>5397</v>
      </c>
      <c r="O112" t="s">
        <v>4766</v>
      </c>
      <c r="Q112">
        <v>51964</v>
      </c>
      <c r="R112" s="14">
        <v>1392768</v>
      </c>
    </row>
    <row r="113" spans="1:18" ht="15" hidden="1" customHeight="1" x14ac:dyDescent="0.25">
      <c r="A113" s="11">
        <v>110</v>
      </c>
      <c r="B113" s="100"/>
      <c r="C113" s="6" t="s">
        <v>193</v>
      </c>
      <c r="D113" s="7">
        <v>44895</v>
      </c>
      <c r="E113" s="8" t="s">
        <v>192</v>
      </c>
      <c r="F113" s="9">
        <v>1184922</v>
      </c>
      <c r="G113" s="8" t="s">
        <v>29</v>
      </c>
      <c r="H113" s="9">
        <v>124417</v>
      </c>
      <c r="I113" s="104"/>
      <c r="J113" s="105"/>
      <c r="K113" s="106"/>
      <c r="L113" s="109"/>
      <c r="M113" s="110"/>
      <c r="N113" s="15" t="s">
        <v>5398</v>
      </c>
      <c r="O113" t="s">
        <v>4766</v>
      </c>
      <c r="Q113">
        <v>53259</v>
      </c>
      <c r="R113" s="14">
        <v>1184922</v>
      </c>
    </row>
    <row r="114" spans="1:18" ht="15" hidden="1" customHeight="1" x14ac:dyDescent="0.25">
      <c r="A114" s="5">
        <v>111</v>
      </c>
      <c r="B114" s="99" t="s">
        <v>194</v>
      </c>
      <c r="C114" s="6" t="s">
        <v>195</v>
      </c>
      <c r="D114" s="7">
        <v>44883</v>
      </c>
      <c r="E114" s="8" t="s">
        <v>131</v>
      </c>
      <c r="F114" s="9">
        <v>1199426</v>
      </c>
      <c r="G114" s="8" t="s">
        <v>29</v>
      </c>
      <c r="H114" s="9">
        <v>125940</v>
      </c>
      <c r="I114" s="101">
        <v>4207071</v>
      </c>
      <c r="J114" s="102"/>
      <c r="K114" s="103"/>
      <c r="L114" s="107" t="s">
        <v>60</v>
      </c>
      <c r="M114" s="108"/>
      <c r="N114" s="15" t="s">
        <v>5399</v>
      </c>
      <c r="O114" t="s">
        <v>4766</v>
      </c>
      <c r="Q114">
        <v>51299</v>
      </c>
      <c r="R114" s="14">
        <v>1199426</v>
      </c>
    </row>
    <row r="115" spans="1:18" ht="15" hidden="1" customHeight="1" x14ac:dyDescent="0.25">
      <c r="A115" s="10">
        <v>112</v>
      </c>
      <c r="B115" s="111"/>
      <c r="C115" s="6" t="s">
        <v>196</v>
      </c>
      <c r="D115" s="7">
        <v>44883</v>
      </c>
      <c r="E115" s="8" t="s">
        <v>131</v>
      </c>
      <c r="F115" s="9">
        <v>1392768</v>
      </c>
      <c r="G115" s="8" t="s">
        <v>29</v>
      </c>
      <c r="H115" s="9">
        <v>146241</v>
      </c>
      <c r="I115" s="112"/>
      <c r="J115" s="113"/>
      <c r="K115" s="114"/>
      <c r="L115" s="115"/>
      <c r="M115" s="116"/>
      <c r="N115" s="15" t="s">
        <v>5400</v>
      </c>
      <c r="O115" t="s">
        <v>4766</v>
      </c>
      <c r="Q115">
        <v>51288</v>
      </c>
      <c r="R115" s="14">
        <v>1392768</v>
      </c>
    </row>
    <row r="116" spans="1:18" ht="15" hidden="1" customHeight="1" x14ac:dyDescent="0.25">
      <c r="A116" s="10">
        <v>113</v>
      </c>
      <c r="B116" s="111"/>
      <c r="C116" s="6" t="s">
        <v>197</v>
      </c>
      <c r="D116" s="7">
        <v>44894</v>
      </c>
      <c r="E116" s="8" t="s">
        <v>131</v>
      </c>
      <c r="F116" s="9">
        <v>636413</v>
      </c>
      <c r="G116" s="8" t="s">
        <v>29</v>
      </c>
      <c r="H116" s="9">
        <v>66823</v>
      </c>
      <c r="I116" s="112"/>
      <c r="J116" s="113"/>
      <c r="K116" s="114"/>
      <c r="L116" s="115"/>
      <c r="M116" s="116"/>
      <c r="N116" s="15" t="s">
        <v>5401</v>
      </c>
      <c r="O116" t="s">
        <v>4766</v>
      </c>
      <c r="Q116">
        <v>53227</v>
      </c>
      <c r="R116" s="14">
        <v>636413</v>
      </c>
    </row>
    <row r="117" spans="1:18" ht="15" hidden="1" customHeight="1" x14ac:dyDescent="0.25">
      <c r="A117" s="10">
        <v>114</v>
      </c>
      <c r="B117" s="111"/>
      <c r="C117" s="6" t="s">
        <v>198</v>
      </c>
      <c r="D117" s="7">
        <v>44884</v>
      </c>
      <c r="E117" s="8" t="s">
        <v>131</v>
      </c>
      <c r="F117" s="9">
        <v>812948</v>
      </c>
      <c r="G117" s="8" t="s">
        <v>29</v>
      </c>
      <c r="H117" s="9">
        <v>85360</v>
      </c>
      <c r="I117" s="112"/>
      <c r="J117" s="113"/>
      <c r="K117" s="114"/>
      <c r="L117" s="115"/>
      <c r="M117" s="116"/>
      <c r="N117" s="15" t="s">
        <v>5402</v>
      </c>
      <c r="O117" t="s">
        <v>4766</v>
      </c>
      <c r="Q117">
        <v>51718</v>
      </c>
      <c r="R117" s="14">
        <v>812948</v>
      </c>
    </row>
    <row r="118" spans="1:18" ht="15" hidden="1" customHeight="1" x14ac:dyDescent="0.25">
      <c r="A118" s="11">
        <v>115</v>
      </c>
      <c r="B118" s="100"/>
      <c r="C118" s="6" t="s">
        <v>199</v>
      </c>
      <c r="D118" s="7">
        <v>44895</v>
      </c>
      <c r="E118" s="8" t="s">
        <v>127</v>
      </c>
      <c r="F118" s="9">
        <v>659083</v>
      </c>
      <c r="G118" s="8" t="s">
        <v>29</v>
      </c>
      <c r="H118" s="9">
        <v>69204</v>
      </c>
      <c r="I118" s="104"/>
      <c r="J118" s="105"/>
      <c r="K118" s="106"/>
      <c r="L118" s="109"/>
      <c r="M118" s="110"/>
      <c r="N118" s="15" t="s">
        <v>5403</v>
      </c>
      <c r="O118" t="s">
        <v>4766</v>
      </c>
      <c r="Q118">
        <v>53244</v>
      </c>
      <c r="R118" s="14">
        <v>659083</v>
      </c>
    </row>
    <row r="119" spans="1:18" ht="15" hidden="1" customHeight="1" x14ac:dyDescent="0.25">
      <c r="A119" s="5">
        <v>116</v>
      </c>
      <c r="B119" s="99" t="s">
        <v>200</v>
      </c>
      <c r="C119" s="6" t="s">
        <v>201</v>
      </c>
      <c r="D119" s="7">
        <v>44890</v>
      </c>
      <c r="E119" s="8" t="s">
        <v>59</v>
      </c>
      <c r="F119" s="9">
        <v>1885626</v>
      </c>
      <c r="G119" s="8" t="s">
        <v>29</v>
      </c>
      <c r="H119" s="9">
        <v>197991</v>
      </c>
      <c r="I119" s="101">
        <v>2548415</v>
      </c>
      <c r="J119" s="102"/>
      <c r="K119" s="103"/>
      <c r="L119" s="107" t="s">
        <v>60</v>
      </c>
      <c r="M119" s="108"/>
      <c r="N119" s="15" t="s">
        <v>5404</v>
      </c>
      <c r="O119" t="s">
        <v>4766</v>
      </c>
      <c r="Q119">
        <v>52922</v>
      </c>
      <c r="R119" s="14">
        <v>1885626</v>
      </c>
    </row>
    <row r="120" spans="1:18" ht="15" hidden="1" customHeight="1" x14ac:dyDescent="0.25">
      <c r="A120" s="11">
        <v>117</v>
      </c>
      <c r="B120" s="100"/>
      <c r="C120" s="6" t="s">
        <v>202</v>
      </c>
      <c r="D120" s="7">
        <v>44873</v>
      </c>
      <c r="E120" s="8" t="s">
        <v>59</v>
      </c>
      <c r="F120" s="9">
        <v>961765</v>
      </c>
      <c r="G120" s="8" t="s">
        <v>29</v>
      </c>
      <c r="H120" s="9">
        <v>100985</v>
      </c>
      <c r="I120" s="104"/>
      <c r="J120" s="105"/>
      <c r="K120" s="106"/>
      <c r="L120" s="109"/>
      <c r="M120" s="110"/>
      <c r="N120" s="15" t="s">
        <v>5405</v>
      </c>
      <c r="O120" t="s">
        <v>4766</v>
      </c>
      <c r="Q120">
        <v>50366</v>
      </c>
      <c r="R120" s="14">
        <v>961765</v>
      </c>
    </row>
    <row r="121" spans="1:18" ht="15" hidden="1" customHeight="1" x14ac:dyDescent="0.25">
      <c r="A121" s="5">
        <v>118</v>
      </c>
      <c r="B121" s="99" t="s">
        <v>203</v>
      </c>
      <c r="C121" s="6" t="s">
        <v>204</v>
      </c>
      <c r="D121" s="7">
        <v>44882</v>
      </c>
      <c r="E121" s="8" t="s">
        <v>127</v>
      </c>
      <c r="F121" s="9">
        <v>996241</v>
      </c>
      <c r="G121" s="8" t="s">
        <v>29</v>
      </c>
      <c r="H121" s="9">
        <v>104605</v>
      </c>
      <c r="I121" s="101">
        <v>2589028</v>
      </c>
      <c r="J121" s="102"/>
      <c r="K121" s="103"/>
      <c r="L121" s="107" t="s">
        <v>60</v>
      </c>
      <c r="M121" s="108"/>
      <c r="N121" s="15" t="s">
        <v>5406</v>
      </c>
      <c r="O121" t="s">
        <v>4766</v>
      </c>
      <c r="Q121">
        <v>51129</v>
      </c>
      <c r="R121" s="14">
        <v>996241</v>
      </c>
    </row>
    <row r="122" spans="1:18" ht="15" hidden="1" customHeight="1" x14ac:dyDescent="0.25">
      <c r="A122" s="10">
        <v>119</v>
      </c>
      <c r="B122" s="111"/>
      <c r="C122" s="6" t="s">
        <v>205</v>
      </c>
      <c r="D122" s="7">
        <v>44882</v>
      </c>
      <c r="E122" s="8" t="s">
        <v>92</v>
      </c>
      <c r="F122" s="9">
        <v>1392768</v>
      </c>
      <c r="G122" s="8" t="s">
        <v>29</v>
      </c>
      <c r="H122" s="9">
        <v>146241</v>
      </c>
      <c r="I122" s="112"/>
      <c r="J122" s="113"/>
      <c r="K122" s="114"/>
      <c r="L122" s="115"/>
      <c r="M122" s="116"/>
      <c r="N122" s="15" t="s">
        <v>5407</v>
      </c>
      <c r="O122" t="s">
        <v>4766</v>
      </c>
      <c r="Q122">
        <v>51164</v>
      </c>
      <c r="R122" s="14">
        <v>1392768</v>
      </c>
    </row>
    <row r="123" spans="1:18" ht="15" hidden="1" customHeight="1" x14ac:dyDescent="0.25">
      <c r="A123" s="11">
        <v>120</v>
      </c>
      <c r="B123" s="100"/>
      <c r="C123" s="6" t="s">
        <v>206</v>
      </c>
      <c r="D123" s="7">
        <v>44874</v>
      </c>
      <c r="E123" s="8" t="s">
        <v>78</v>
      </c>
      <c r="F123" s="9">
        <v>503760</v>
      </c>
      <c r="G123" s="8" t="s">
        <v>29</v>
      </c>
      <c r="H123" s="9">
        <v>52895</v>
      </c>
      <c r="I123" s="104"/>
      <c r="J123" s="105"/>
      <c r="K123" s="106"/>
      <c r="L123" s="109"/>
      <c r="M123" s="110"/>
      <c r="N123" s="15" t="s">
        <v>5408</v>
      </c>
      <c r="O123" t="s">
        <v>4766</v>
      </c>
      <c r="Q123">
        <v>50572</v>
      </c>
      <c r="R123" s="14">
        <v>503760</v>
      </c>
    </row>
    <row r="124" spans="1:18" ht="15" hidden="1" customHeight="1" x14ac:dyDescent="0.25">
      <c r="A124" s="5">
        <v>121</v>
      </c>
      <c r="B124" s="99" t="s">
        <v>207</v>
      </c>
      <c r="C124" s="6" t="s">
        <v>208</v>
      </c>
      <c r="D124" s="7">
        <v>44874</v>
      </c>
      <c r="E124" s="8" t="s">
        <v>127</v>
      </c>
      <c r="F124" s="9">
        <v>419799</v>
      </c>
      <c r="G124" s="8" t="s">
        <v>29</v>
      </c>
      <c r="H124" s="9">
        <v>44079</v>
      </c>
      <c r="I124" s="101">
        <v>3405518</v>
      </c>
      <c r="J124" s="102"/>
      <c r="K124" s="103"/>
      <c r="L124" s="107" t="s">
        <v>60</v>
      </c>
      <c r="M124" s="108"/>
      <c r="N124" s="15" t="s">
        <v>5409</v>
      </c>
      <c r="O124" t="s">
        <v>4766</v>
      </c>
      <c r="Q124">
        <v>50544</v>
      </c>
      <c r="R124" s="14">
        <v>419799</v>
      </c>
    </row>
    <row r="125" spans="1:18" ht="15" hidden="1" customHeight="1" x14ac:dyDescent="0.25">
      <c r="A125" s="10">
        <v>122</v>
      </c>
      <c r="B125" s="111"/>
      <c r="C125" s="6" t="s">
        <v>209</v>
      </c>
      <c r="D125" s="7">
        <v>44882</v>
      </c>
      <c r="E125" s="8" t="s">
        <v>127</v>
      </c>
      <c r="F125" s="9">
        <v>1992481</v>
      </c>
      <c r="G125" s="8" t="s">
        <v>29</v>
      </c>
      <c r="H125" s="9">
        <v>209210</v>
      </c>
      <c r="I125" s="112"/>
      <c r="J125" s="113"/>
      <c r="K125" s="114"/>
      <c r="L125" s="115"/>
      <c r="M125" s="116"/>
      <c r="N125" s="15" t="s">
        <v>5410</v>
      </c>
      <c r="O125" t="s">
        <v>4766</v>
      </c>
      <c r="Q125">
        <v>51128</v>
      </c>
      <c r="R125" s="14">
        <v>1992481</v>
      </c>
    </row>
    <row r="126" spans="1:18" ht="15" hidden="1" customHeight="1" x14ac:dyDescent="0.25">
      <c r="A126" s="11">
        <v>123</v>
      </c>
      <c r="B126" s="100"/>
      <c r="C126" s="6" t="s">
        <v>210</v>
      </c>
      <c r="D126" s="7">
        <v>44883</v>
      </c>
      <c r="E126" s="8" t="s">
        <v>127</v>
      </c>
      <c r="F126" s="9">
        <v>1392768</v>
      </c>
      <c r="G126" s="8" t="s">
        <v>29</v>
      </c>
      <c r="H126" s="9">
        <v>146241</v>
      </c>
      <c r="I126" s="104"/>
      <c r="J126" s="105"/>
      <c r="K126" s="106"/>
      <c r="L126" s="109"/>
      <c r="M126" s="110"/>
      <c r="N126" s="15" t="s">
        <v>5411</v>
      </c>
      <c r="O126" t="s">
        <v>4766</v>
      </c>
      <c r="Q126">
        <v>51256</v>
      </c>
      <c r="R126" s="14">
        <v>1392768</v>
      </c>
    </row>
    <row r="127" spans="1:18" ht="15" hidden="1" customHeight="1" x14ac:dyDescent="0.25">
      <c r="A127" s="5">
        <v>124</v>
      </c>
      <c r="B127" s="99" t="s">
        <v>211</v>
      </c>
      <c r="C127" s="6" t="s">
        <v>212</v>
      </c>
      <c r="D127" s="7">
        <v>44868</v>
      </c>
      <c r="E127" s="8" t="s">
        <v>59</v>
      </c>
      <c r="F127" s="9">
        <v>2415161</v>
      </c>
      <c r="G127" s="8" t="s">
        <v>29</v>
      </c>
      <c r="H127" s="9">
        <v>253592</v>
      </c>
      <c r="I127" s="101">
        <v>4261133</v>
      </c>
      <c r="J127" s="102"/>
      <c r="K127" s="103"/>
      <c r="L127" s="107" t="s">
        <v>60</v>
      </c>
      <c r="M127" s="108"/>
      <c r="N127" s="15" t="s">
        <v>5412</v>
      </c>
      <c r="O127" t="s">
        <v>4766</v>
      </c>
      <c r="Q127">
        <v>49718</v>
      </c>
      <c r="R127" s="14">
        <v>2415161</v>
      </c>
    </row>
    <row r="128" spans="1:18" ht="15" hidden="1" customHeight="1" x14ac:dyDescent="0.25">
      <c r="A128" s="11">
        <v>125</v>
      </c>
      <c r="B128" s="100"/>
      <c r="C128" s="6" t="s">
        <v>213</v>
      </c>
      <c r="D128" s="7">
        <v>44894</v>
      </c>
      <c r="E128" s="8" t="s">
        <v>59</v>
      </c>
      <c r="F128" s="9">
        <v>2345881</v>
      </c>
      <c r="G128" s="8" t="s">
        <v>29</v>
      </c>
      <c r="H128" s="9">
        <v>246317</v>
      </c>
      <c r="I128" s="104"/>
      <c r="J128" s="105"/>
      <c r="K128" s="106"/>
      <c r="L128" s="109"/>
      <c r="M128" s="110"/>
      <c r="N128" s="15" t="s">
        <v>5413</v>
      </c>
      <c r="O128" t="s">
        <v>4766</v>
      </c>
      <c r="Q128">
        <v>53190</v>
      </c>
      <c r="R128" s="14">
        <v>2345881</v>
      </c>
    </row>
    <row r="129" spans="1:18" ht="15" hidden="1" customHeight="1" x14ac:dyDescent="0.25">
      <c r="A129" s="5">
        <v>126</v>
      </c>
      <c r="B129" s="99" t="s">
        <v>214</v>
      </c>
      <c r="C129" s="6" t="s">
        <v>215</v>
      </c>
      <c r="D129" s="7">
        <v>44890</v>
      </c>
      <c r="E129" s="8" t="s">
        <v>92</v>
      </c>
      <c r="F129" s="9">
        <v>1267223</v>
      </c>
      <c r="G129" s="8" t="s">
        <v>29</v>
      </c>
      <c r="H129" s="9">
        <v>133058</v>
      </c>
      <c r="I129" s="101">
        <v>5486932</v>
      </c>
      <c r="J129" s="102"/>
      <c r="K129" s="103"/>
      <c r="L129" s="107" t="s">
        <v>60</v>
      </c>
      <c r="M129" s="108"/>
      <c r="N129" s="15" t="s">
        <v>5414</v>
      </c>
      <c r="O129" t="s">
        <v>4766</v>
      </c>
      <c r="Q129">
        <v>52733</v>
      </c>
      <c r="R129" s="14">
        <v>1267223</v>
      </c>
    </row>
    <row r="130" spans="1:18" ht="15" hidden="1" customHeight="1" x14ac:dyDescent="0.25">
      <c r="A130" s="10">
        <v>127</v>
      </c>
      <c r="B130" s="111"/>
      <c r="C130" s="6" t="s">
        <v>216</v>
      </c>
      <c r="D130" s="7">
        <v>44867</v>
      </c>
      <c r="E130" s="8" t="s">
        <v>92</v>
      </c>
      <c r="F130" s="9">
        <v>1416979</v>
      </c>
      <c r="G130" s="8" t="s">
        <v>29</v>
      </c>
      <c r="H130" s="9">
        <v>148783</v>
      </c>
      <c r="I130" s="112"/>
      <c r="J130" s="113"/>
      <c r="K130" s="114"/>
      <c r="L130" s="115"/>
      <c r="M130" s="116"/>
      <c r="N130" s="15" t="s">
        <v>5415</v>
      </c>
      <c r="O130" t="s">
        <v>4766</v>
      </c>
      <c r="Q130">
        <v>49681</v>
      </c>
      <c r="R130" s="14">
        <v>1416979</v>
      </c>
    </row>
    <row r="131" spans="1:18" ht="15" hidden="1" customHeight="1" x14ac:dyDescent="0.25">
      <c r="A131" s="10">
        <v>128</v>
      </c>
      <c r="B131" s="111"/>
      <c r="C131" s="6" t="s">
        <v>217</v>
      </c>
      <c r="D131" s="7">
        <v>44883</v>
      </c>
      <c r="E131" s="8" t="s">
        <v>192</v>
      </c>
      <c r="F131" s="9">
        <v>1453966</v>
      </c>
      <c r="G131" s="8" t="s">
        <v>29</v>
      </c>
      <c r="H131" s="9">
        <v>152666</v>
      </c>
      <c r="I131" s="112"/>
      <c r="J131" s="113"/>
      <c r="K131" s="114"/>
      <c r="L131" s="115"/>
      <c r="M131" s="116"/>
      <c r="N131" s="15" t="s">
        <v>5416</v>
      </c>
      <c r="O131" t="s">
        <v>4766</v>
      </c>
      <c r="Q131">
        <v>51247</v>
      </c>
      <c r="R131" s="14">
        <v>1453966</v>
      </c>
    </row>
    <row r="132" spans="1:18" ht="15" hidden="1" customHeight="1" x14ac:dyDescent="0.25">
      <c r="A132" s="10">
        <v>129</v>
      </c>
      <c r="B132" s="111"/>
      <c r="C132" s="6" t="s">
        <v>218</v>
      </c>
      <c r="D132" s="7">
        <v>44882</v>
      </c>
      <c r="E132" s="8" t="s">
        <v>92</v>
      </c>
      <c r="F132" s="9">
        <v>996241</v>
      </c>
      <c r="G132" s="8" t="s">
        <v>29</v>
      </c>
      <c r="H132" s="9">
        <v>104605</v>
      </c>
      <c r="I132" s="112"/>
      <c r="J132" s="113"/>
      <c r="K132" s="114"/>
      <c r="L132" s="115"/>
      <c r="M132" s="116"/>
      <c r="N132" s="15" t="s">
        <v>5417</v>
      </c>
      <c r="O132" t="s">
        <v>4766</v>
      </c>
      <c r="Q132">
        <v>51169</v>
      </c>
      <c r="R132" s="14">
        <v>996241</v>
      </c>
    </row>
    <row r="133" spans="1:18" ht="15" hidden="1" customHeight="1" x14ac:dyDescent="0.25">
      <c r="A133" s="11">
        <v>130</v>
      </c>
      <c r="B133" s="100"/>
      <c r="C133" s="6" t="s">
        <v>219</v>
      </c>
      <c r="D133" s="7">
        <v>44883</v>
      </c>
      <c r="E133" s="8" t="s">
        <v>192</v>
      </c>
      <c r="F133" s="9">
        <v>996241</v>
      </c>
      <c r="G133" s="8" t="s">
        <v>29</v>
      </c>
      <c r="H133" s="9">
        <v>104605</v>
      </c>
      <c r="I133" s="104"/>
      <c r="J133" s="105"/>
      <c r="K133" s="106"/>
      <c r="L133" s="109"/>
      <c r="M133" s="110"/>
      <c r="N133" s="15" t="s">
        <v>5418</v>
      </c>
      <c r="O133" t="s">
        <v>4766</v>
      </c>
      <c r="Q133">
        <v>51246</v>
      </c>
      <c r="R133" s="14">
        <v>996241</v>
      </c>
    </row>
    <row r="134" spans="1:18" ht="15" hidden="1" customHeight="1" x14ac:dyDescent="0.25">
      <c r="A134" s="5">
        <v>131</v>
      </c>
      <c r="B134" s="99" t="s">
        <v>220</v>
      </c>
      <c r="C134" s="6" t="s">
        <v>221</v>
      </c>
      <c r="D134" s="7">
        <v>44895</v>
      </c>
      <c r="E134" s="8" t="s">
        <v>127</v>
      </c>
      <c r="F134" s="9">
        <v>237916</v>
      </c>
      <c r="G134" s="8" t="s">
        <v>29</v>
      </c>
      <c r="H134" s="9">
        <v>24981</v>
      </c>
      <c r="I134" s="101">
        <v>2041533</v>
      </c>
      <c r="J134" s="102"/>
      <c r="K134" s="103"/>
      <c r="L134" s="107" t="s">
        <v>60</v>
      </c>
      <c r="M134" s="108"/>
      <c r="N134" s="15" t="s">
        <v>5419</v>
      </c>
      <c r="O134" t="s">
        <v>4766</v>
      </c>
      <c r="Q134">
        <v>53270</v>
      </c>
      <c r="R134" s="14">
        <v>237916</v>
      </c>
    </row>
    <row r="135" spans="1:18" ht="15" hidden="1" customHeight="1" x14ac:dyDescent="0.25">
      <c r="A135" s="10">
        <v>132</v>
      </c>
      <c r="B135" s="111"/>
      <c r="C135" s="6" t="s">
        <v>222</v>
      </c>
      <c r="D135" s="7">
        <v>44894</v>
      </c>
      <c r="E135" s="8" t="s">
        <v>59</v>
      </c>
      <c r="F135" s="9">
        <v>650359</v>
      </c>
      <c r="G135" s="8" t="s">
        <v>29</v>
      </c>
      <c r="H135" s="9">
        <v>68288</v>
      </c>
      <c r="I135" s="112"/>
      <c r="J135" s="113"/>
      <c r="K135" s="114"/>
      <c r="L135" s="115"/>
      <c r="M135" s="116"/>
      <c r="N135" s="15" t="s">
        <v>5420</v>
      </c>
      <c r="O135" t="s">
        <v>4766</v>
      </c>
      <c r="Q135">
        <v>53207</v>
      </c>
      <c r="R135" s="14">
        <v>650359</v>
      </c>
    </row>
    <row r="136" spans="1:18" ht="15" hidden="1" customHeight="1" x14ac:dyDescent="0.25">
      <c r="A136" s="11">
        <v>133</v>
      </c>
      <c r="B136" s="100"/>
      <c r="C136" s="6" t="s">
        <v>223</v>
      </c>
      <c r="D136" s="7">
        <v>44883</v>
      </c>
      <c r="E136" s="8" t="s">
        <v>224</v>
      </c>
      <c r="F136" s="9">
        <v>1392768</v>
      </c>
      <c r="G136" s="8" t="s">
        <v>29</v>
      </c>
      <c r="H136" s="9">
        <v>146241</v>
      </c>
      <c r="I136" s="104"/>
      <c r="J136" s="105"/>
      <c r="K136" s="106"/>
      <c r="L136" s="109"/>
      <c r="M136" s="110"/>
      <c r="N136" s="15" t="s">
        <v>5421</v>
      </c>
      <c r="O136" t="s">
        <v>4766</v>
      </c>
      <c r="Q136">
        <v>51303</v>
      </c>
      <c r="R136" s="14">
        <v>1392768</v>
      </c>
    </row>
    <row r="137" spans="1:18" ht="15" hidden="1" customHeight="1" x14ac:dyDescent="0.25">
      <c r="A137" s="5">
        <v>134</v>
      </c>
      <c r="B137" s="99" t="s">
        <v>225</v>
      </c>
      <c r="C137" s="6" t="s">
        <v>226</v>
      </c>
      <c r="D137" s="7">
        <v>44901</v>
      </c>
      <c r="E137" s="8" t="s">
        <v>92</v>
      </c>
      <c r="F137" s="9">
        <v>1428288</v>
      </c>
      <c r="G137" s="8" t="s">
        <v>29</v>
      </c>
      <c r="H137" s="9">
        <v>149970</v>
      </c>
      <c r="I137" s="101">
        <v>219484734</v>
      </c>
      <c r="J137" s="102"/>
      <c r="K137" s="103"/>
      <c r="L137" s="107" t="s">
        <v>60</v>
      </c>
      <c r="M137" s="108"/>
      <c r="N137" s="15" t="s">
        <v>5422</v>
      </c>
      <c r="O137" t="s">
        <v>4766</v>
      </c>
      <c r="Q137">
        <v>54458</v>
      </c>
      <c r="R137" s="14">
        <v>1428288</v>
      </c>
    </row>
    <row r="138" spans="1:18" ht="15" hidden="1" customHeight="1" x14ac:dyDescent="0.25">
      <c r="A138" s="10">
        <v>135</v>
      </c>
      <c r="B138" s="111"/>
      <c r="C138" s="6" t="s">
        <v>227</v>
      </c>
      <c r="D138" s="7">
        <v>44902</v>
      </c>
      <c r="E138" s="8" t="s">
        <v>127</v>
      </c>
      <c r="F138" s="9">
        <v>2324038</v>
      </c>
      <c r="G138" s="8" t="s">
        <v>29</v>
      </c>
      <c r="H138" s="9">
        <v>244024</v>
      </c>
      <c r="I138" s="112"/>
      <c r="J138" s="113"/>
      <c r="K138" s="114"/>
      <c r="L138" s="115"/>
      <c r="M138" s="116"/>
      <c r="N138" s="15" t="s">
        <v>5423</v>
      </c>
      <c r="O138" t="s">
        <v>4766</v>
      </c>
      <c r="Q138">
        <v>54502</v>
      </c>
      <c r="R138" s="14">
        <v>2324038</v>
      </c>
    </row>
    <row r="139" spans="1:18" ht="15" hidden="1" customHeight="1" x14ac:dyDescent="0.25">
      <c r="A139" s="10">
        <v>136</v>
      </c>
      <c r="B139" s="111"/>
      <c r="C139" s="6" t="s">
        <v>228</v>
      </c>
      <c r="D139" s="7">
        <v>44902</v>
      </c>
      <c r="E139" s="8" t="s">
        <v>192</v>
      </c>
      <c r="F139" s="9">
        <v>597744</v>
      </c>
      <c r="G139" s="8" t="s">
        <v>29</v>
      </c>
      <c r="H139" s="9">
        <v>62763</v>
      </c>
      <c r="I139" s="112"/>
      <c r="J139" s="113"/>
      <c r="K139" s="114"/>
      <c r="L139" s="115"/>
      <c r="M139" s="116"/>
      <c r="N139" s="15" t="s">
        <v>5424</v>
      </c>
      <c r="O139" t="s">
        <v>4766</v>
      </c>
      <c r="Q139">
        <v>54480</v>
      </c>
      <c r="R139" s="14">
        <v>597744</v>
      </c>
    </row>
    <row r="140" spans="1:18" ht="15" hidden="1" customHeight="1" x14ac:dyDescent="0.25">
      <c r="A140" s="10">
        <v>137</v>
      </c>
      <c r="B140" s="111"/>
      <c r="C140" s="6" t="s">
        <v>229</v>
      </c>
      <c r="D140" s="7">
        <v>44911</v>
      </c>
      <c r="E140" s="8" t="s">
        <v>127</v>
      </c>
      <c r="F140" s="9">
        <v>599713</v>
      </c>
      <c r="G140" s="8" t="s">
        <v>29</v>
      </c>
      <c r="H140" s="9">
        <v>62970</v>
      </c>
      <c r="I140" s="112"/>
      <c r="J140" s="113"/>
      <c r="K140" s="114"/>
      <c r="L140" s="115"/>
      <c r="M140" s="116"/>
      <c r="N140" s="15" t="s">
        <v>5425</v>
      </c>
      <c r="O140" t="s">
        <v>4766</v>
      </c>
      <c r="Q140">
        <v>55902</v>
      </c>
      <c r="R140" s="14">
        <v>599713</v>
      </c>
    </row>
    <row r="141" spans="1:18" ht="15" hidden="1" customHeight="1" x14ac:dyDescent="0.25">
      <c r="A141" s="10">
        <v>138</v>
      </c>
      <c r="B141" s="111"/>
      <c r="C141" s="6" t="s">
        <v>230</v>
      </c>
      <c r="D141" s="7">
        <v>44911</v>
      </c>
      <c r="E141" s="8" t="s">
        <v>92</v>
      </c>
      <c r="F141" s="9">
        <v>326600</v>
      </c>
      <c r="G141" s="8" t="s">
        <v>29</v>
      </c>
      <c r="H141" s="9">
        <v>34293</v>
      </c>
      <c r="I141" s="112"/>
      <c r="J141" s="113"/>
      <c r="K141" s="114"/>
      <c r="L141" s="115"/>
      <c r="M141" s="116"/>
      <c r="N141" s="15" t="s">
        <v>5426</v>
      </c>
      <c r="O141" t="s">
        <v>4766</v>
      </c>
      <c r="Q141">
        <v>55899</v>
      </c>
      <c r="R141" s="14">
        <v>326600</v>
      </c>
    </row>
    <row r="142" spans="1:18" ht="15" hidden="1" customHeight="1" x14ac:dyDescent="0.25">
      <c r="A142" s="10">
        <v>139</v>
      </c>
      <c r="B142" s="111"/>
      <c r="C142" s="6" t="s">
        <v>231</v>
      </c>
      <c r="D142" s="7">
        <v>44907</v>
      </c>
      <c r="E142" s="8" t="s">
        <v>127</v>
      </c>
      <c r="F142" s="9">
        <v>1000663</v>
      </c>
      <c r="G142" s="8" t="s">
        <v>29</v>
      </c>
      <c r="H142" s="9">
        <v>105070</v>
      </c>
      <c r="I142" s="112"/>
      <c r="J142" s="113"/>
      <c r="K142" s="114"/>
      <c r="L142" s="115"/>
      <c r="M142" s="116"/>
      <c r="N142" s="15" t="s">
        <v>5427</v>
      </c>
      <c r="O142" t="s">
        <v>4766</v>
      </c>
      <c r="Q142">
        <v>55296</v>
      </c>
      <c r="R142" s="14">
        <v>1000663</v>
      </c>
    </row>
    <row r="143" spans="1:18" ht="15" hidden="1" customHeight="1" x14ac:dyDescent="0.25">
      <c r="A143" s="10">
        <v>140</v>
      </c>
      <c r="B143" s="111"/>
      <c r="C143" s="6" t="s">
        <v>232</v>
      </c>
      <c r="D143" s="7">
        <v>44908</v>
      </c>
      <c r="E143" s="8" t="s">
        <v>131</v>
      </c>
      <c r="F143" s="9">
        <v>1714779</v>
      </c>
      <c r="G143" s="8" t="s">
        <v>29</v>
      </c>
      <c r="H143" s="9">
        <v>180052</v>
      </c>
      <c r="I143" s="112"/>
      <c r="J143" s="113"/>
      <c r="K143" s="114"/>
      <c r="L143" s="115"/>
      <c r="M143" s="116"/>
      <c r="N143" s="15" t="s">
        <v>5428</v>
      </c>
      <c r="O143" t="s">
        <v>4766</v>
      </c>
      <c r="Q143">
        <v>55351</v>
      </c>
      <c r="R143" s="14">
        <v>1714779</v>
      </c>
    </row>
    <row r="144" spans="1:18" ht="15" hidden="1" customHeight="1" x14ac:dyDescent="0.25">
      <c r="A144" s="10">
        <v>141</v>
      </c>
      <c r="B144" s="111"/>
      <c r="C144" s="6" t="s">
        <v>233</v>
      </c>
      <c r="D144" s="7">
        <v>44909</v>
      </c>
      <c r="E144" s="8" t="s">
        <v>127</v>
      </c>
      <c r="F144" s="9">
        <v>1337597</v>
      </c>
      <c r="G144" s="8" t="s">
        <v>29</v>
      </c>
      <c r="H144" s="9">
        <v>140448</v>
      </c>
      <c r="I144" s="112"/>
      <c r="J144" s="113"/>
      <c r="K144" s="114"/>
      <c r="L144" s="115"/>
      <c r="M144" s="116"/>
      <c r="N144" s="15" t="s">
        <v>5429</v>
      </c>
      <c r="O144" t="s">
        <v>4766</v>
      </c>
      <c r="Q144">
        <v>55449</v>
      </c>
      <c r="R144" s="14">
        <v>1337597</v>
      </c>
    </row>
    <row r="145" spans="1:18" ht="15" hidden="1" customHeight="1" x14ac:dyDescent="0.25">
      <c r="A145" s="10">
        <v>142</v>
      </c>
      <c r="B145" s="111"/>
      <c r="C145" s="6" t="s">
        <v>234</v>
      </c>
      <c r="D145" s="7">
        <v>44909</v>
      </c>
      <c r="E145" s="8" t="s">
        <v>127</v>
      </c>
      <c r="F145" s="9">
        <v>478486</v>
      </c>
      <c r="G145" s="8" t="s">
        <v>29</v>
      </c>
      <c r="H145" s="9">
        <v>50241</v>
      </c>
      <c r="I145" s="112"/>
      <c r="J145" s="113"/>
      <c r="K145" s="114"/>
      <c r="L145" s="115"/>
      <c r="M145" s="116"/>
      <c r="N145" s="15" t="s">
        <v>5430</v>
      </c>
      <c r="O145" t="s">
        <v>4766</v>
      </c>
      <c r="Q145">
        <v>55420</v>
      </c>
      <c r="R145" s="14">
        <v>478486</v>
      </c>
    </row>
    <row r="146" spans="1:18" ht="15" hidden="1" customHeight="1" x14ac:dyDescent="0.25">
      <c r="A146" s="10">
        <v>143</v>
      </c>
      <c r="B146" s="111"/>
      <c r="C146" s="6" t="s">
        <v>235</v>
      </c>
      <c r="D146" s="7">
        <v>44905</v>
      </c>
      <c r="E146" s="8" t="s">
        <v>131</v>
      </c>
      <c r="F146" s="9">
        <v>2251935</v>
      </c>
      <c r="G146" s="8" t="s">
        <v>29</v>
      </c>
      <c r="H146" s="9">
        <v>236453</v>
      </c>
      <c r="I146" s="112"/>
      <c r="J146" s="113"/>
      <c r="K146" s="114"/>
      <c r="L146" s="115"/>
      <c r="M146" s="116"/>
      <c r="N146" s="15" t="s">
        <v>5431</v>
      </c>
      <c r="O146" t="s">
        <v>4766</v>
      </c>
      <c r="Q146">
        <v>55237</v>
      </c>
      <c r="R146" s="14">
        <v>2251935</v>
      </c>
    </row>
    <row r="147" spans="1:18" ht="15" hidden="1" customHeight="1" x14ac:dyDescent="0.25">
      <c r="A147" s="10">
        <v>144</v>
      </c>
      <c r="B147" s="111"/>
      <c r="C147" s="6" t="s">
        <v>236</v>
      </c>
      <c r="D147" s="7">
        <v>44915</v>
      </c>
      <c r="E147" s="8" t="s">
        <v>131</v>
      </c>
      <c r="F147" s="9">
        <v>491765</v>
      </c>
      <c r="G147" s="8" t="s">
        <v>29</v>
      </c>
      <c r="H147" s="9">
        <v>51635</v>
      </c>
      <c r="I147" s="112"/>
      <c r="J147" s="113"/>
      <c r="K147" s="114"/>
      <c r="L147" s="115"/>
      <c r="M147" s="116"/>
      <c r="N147" s="15" t="s">
        <v>5432</v>
      </c>
      <c r="O147" t="s">
        <v>4766</v>
      </c>
      <c r="Q147">
        <v>56127</v>
      </c>
      <c r="R147" s="14">
        <v>491765</v>
      </c>
    </row>
    <row r="148" spans="1:18" ht="15" hidden="1" customHeight="1" x14ac:dyDescent="0.25">
      <c r="A148" s="10">
        <v>145</v>
      </c>
      <c r="B148" s="111"/>
      <c r="C148" s="6" t="s">
        <v>237</v>
      </c>
      <c r="D148" s="7">
        <v>44905</v>
      </c>
      <c r="E148" s="8" t="s">
        <v>127</v>
      </c>
      <c r="F148" s="9">
        <v>1244439</v>
      </c>
      <c r="G148" s="8" t="s">
        <v>29</v>
      </c>
      <c r="H148" s="9">
        <v>130666</v>
      </c>
      <c r="I148" s="112"/>
      <c r="J148" s="113"/>
      <c r="K148" s="114"/>
      <c r="L148" s="115"/>
      <c r="M148" s="116"/>
      <c r="N148" s="15" t="s">
        <v>5433</v>
      </c>
      <c r="O148" t="s">
        <v>4766</v>
      </c>
      <c r="Q148">
        <v>55259</v>
      </c>
      <c r="R148" s="14">
        <v>1244439</v>
      </c>
    </row>
    <row r="149" spans="1:18" ht="15" hidden="1" customHeight="1" x14ac:dyDescent="0.25">
      <c r="A149" s="10">
        <v>146</v>
      </c>
      <c r="B149" s="111"/>
      <c r="C149" s="6" t="s">
        <v>238</v>
      </c>
      <c r="D149" s="7">
        <v>44909</v>
      </c>
      <c r="E149" s="8" t="s">
        <v>192</v>
      </c>
      <c r="F149" s="9">
        <v>1454220</v>
      </c>
      <c r="G149" s="8" t="s">
        <v>29</v>
      </c>
      <c r="H149" s="9">
        <v>152693</v>
      </c>
      <c r="I149" s="112"/>
      <c r="J149" s="113"/>
      <c r="K149" s="114"/>
      <c r="L149" s="115"/>
      <c r="M149" s="116"/>
      <c r="N149" s="15" t="s">
        <v>5434</v>
      </c>
      <c r="O149" t="s">
        <v>4766</v>
      </c>
      <c r="Q149">
        <v>55426</v>
      </c>
      <c r="R149" s="14">
        <v>1454220</v>
      </c>
    </row>
    <row r="150" spans="1:18" ht="15" hidden="1" customHeight="1" x14ac:dyDescent="0.25">
      <c r="A150" s="10">
        <v>147</v>
      </c>
      <c r="B150" s="111"/>
      <c r="C150" s="6" t="s">
        <v>239</v>
      </c>
      <c r="D150" s="7">
        <v>44909</v>
      </c>
      <c r="E150" s="8" t="s">
        <v>127</v>
      </c>
      <c r="F150" s="9">
        <v>1579798</v>
      </c>
      <c r="G150" s="8" t="s">
        <v>29</v>
      </c>
      <c r="H150" s="9">
        <v>165879</v>
      </c>
      <c r="I150" s="112"/>
      <c r="J150" s="113"/>
      <c r="K150" s="114"/>
      <c r="L150" s="115"/>
      <c r="M150" s="116"/>
      <c r="N150" s="15" t="s">
        <v>5435</v>
      </c>
      <c r="O150" t="s">
        <v>4766</v>
      </c>
      <c r="Q150">
        <v>55450</v>
      </c>
      <c r="R150" s="14">
        <v>1579798</v>
      </c>
    </row>
    <row r="151" spans="1:18" ht="15" hidden="1" customHeight="1" x14ac:dyDescent="0.25">
      <c r="A151" s="10">
        <v>148</v>
      </c>
      <c r="B151" s="111"/>
      <c r="C151" s="6" t="s">
        <v>240</v>
      </c>
      <c r="D151" s="7">
        <v>44914</v>
      </c>
      <c r="E151" s="8" t="s">
        <v>92</v>
      </c>
      <c r="F151" s="9">
        <v>491765</v>
      </c>
      <c r="G151" s="8" t="s">
        <v>29</v>
      </c>
      <c r="H151" s="9">
        <v>51635</v>
      </c>
      <c r="I151" s="112"/>
      <c r="J151" s="113"/>
      <c r="K151" s="114"/>
      <c r="L151" s="115"/>
      <c r="M151" s="116"/>
      <c r="N151" s="15" t="s">
        <v>5436</v>
      </c>
      <c r="O151" t="s">
        <v>4766</v>
      </c>
      <c r="Q151">
        <v>56050</v>
      </c>
      <c r="R151" s="14">
        <v>491765</v>
      </c>
    </row>
    <row r="152" spans="1:18" ht="15" hidden="1" customHeight="1" x14ac:dyDescent="0.25">
      <c r="A152" s="10">
        <v>149</v>
      </c>
      <c r="B152" s="111"/>
      <c r="C152" s="6" t="s">
        <v>241</v>
      </c>
      <c r="D152" s="7">
        <v>44909</v>
      </c>
      <c r="E152" s="8" t="s">
        <v>192</v>
      </c>
      <c r="F152" s="9">
        <v>934473</v>
      </c>
      <c r="G152" s="8" t="s">
        <v>29</v>
      </c>
      <c r="H152" s="9">
        <v>98120</v>
      </c>
      <c r="I152" s="112"/>
      <c r="J152" s="113"/>
      <c r="K152" s="114"/>
      <c r="L152" s="115"/>
      <c r="M152" s="116"/>
      <c r="N152" s="15" t="s">
        <v>5437</v>
      </c>
      <c r="O152" t="s">
        <v>4766</v>
      </c>
      <c r="Q152">
        <v>55407</v>
      </c>
      <c r="R152" s="14">
        <v>934473</v>
      </c>
    </row>
    <row r="153" spans="1:18" ht="15" hidden="1" customHeight="1" x14ac:dyDescent="0.25">
      <c r="A153" s="10">
        <v>150</v>
      </c>
      <c r="B153" s="111"/>
      <c r="C153" s="6" t="s">
        <v>242</v>
      </c>
      <c r="D153" s="7">
        <v>44916</v>
      </c>
      <c r="E153" s="8" t="s">
        <v>192</v>
      </c>
      <c r="F153" s="9">
        <v>491765</v>
      </c>
      <c r="G153" s="8" t="s">
        <v>29</v>
      </c>
      <c r="H153" s="9">
        <v>51635</v>
      </c>
      <c r="I153" s="112"/>
      <c r="J153" s="113"/>
      <c r="K153" s="114"/>
      <c r="L153" s="115"/>
      <c r="M153" s="116"/>
      <c r="N153" s="15" t="s">
        <v>5438</v>
      </c>
      <c r="O153" t="s">
        <v>4766</v>
      </c>
      <c r="Q153">
        <v>56196</v>
      </c>
      <c r="R153" s="14">
        <v>491765</v>
      </c>
    </row>
    <row r="154" spans="1:18" ht="15" hidden="1" customHeight="1" x14ac:dyDescent="0.25">
      <c r="A154" s="10">
        <v>151</v>
      </c>
      <c r="B154" s="111"/>
      <c r="C154" s="6" t="s">
        <v>243</v>
      </c>
      <c r="D154" s="7">
        <v>44915</v>
      </c>
      <c r="E154" s="8" t="s">
        <v>92</v>
      </c>
      <c r="F154" s="9">
        <v>491765</v>
      </c>
      <c r="G154" s="8" t="s">
        <v>29</v>
      </c>
      <c r="H154" s="9">
        <v>51635</v>
      </c>
      <c r="I154" s="112"/>
      <c r="J154" s="113"/>
      <c r="K154" s="114"/>
      <c r="L154" s="115"/>
      <c r="M154" s="116"/>
      <c r="N154" s="15" t="s">
        <v>5439</v>
      </c>
      <c r="O154" t="s">
        <v>4766</v>
      </c>
      <c r="Q154">
        <v>56120</v>
      </c>
      <c r="R154" s="14">
        <v>491765</v>
      </c>
    </row>
    <row r="155" spans="1:18" ht="15" hidden="1" customHeight="1" x14ac:dyDescent="0.25">
      <c r="A155" s="10">
        <v>152</v>
      </c>
      <c r="B155" s="111"/>
      <c r="C155" s="6" t="s">
        <v>244</v>
      </c>
      <c r="D155" s="7">
        <v>44909</v>
      </c>
      <c r="E155" s="8" t="s">
        <v>131</v>
      </c>
      <c r="F155" s="9">
        <v>830100</v>
      </c>
      <c r="G155" s="8" t="s">
        <v>29</v>
      </c>
      <c r="H155" s="9">
        <v>87161</v>
      </c>
      <c r="I155" s="112"/>
      <c r="J155" s="113"/>
      <c r="K155" s="114"/>
      <c r="L155" s="115"/>
      <c r="M155" s="116"/>
      <c r="N155" s="15" t="s">
        <v>5440</v>
      </c>
      <c r="O155" t="s">
        <v>4766</v>
      </c>
      <c r="Q155">
        <v>55410</v>
      </c>
      <c r="R155" s="14">
        <v>830100</v>
      </c>
    </row>
    <row r="156" spans="1:18" ht="15" hidden="1" customHeight="1" x14ac:dyDescent="0.25">
      <c r="A156" s="10">
        <v>153</v>
      </c>
      <c r="B156" s="111"/>
      <c r="C156" s="6" t="s">
        <v>245</v>
      </c>
      <c r="D156" s="7">
        <v>44898</v>
      </c>
      <c r="E156" s="8" t="s">
        <v>192</v>
      </c>
      <c r="F156" s="9">
        <v>1132599</v>
      </c>
      <c r="G156" s="8" t="s">
        <v>29</v>
      </c>
      <c r="H156" s="9">
        <v>118923</v>
      </c>
      <c r="I156" s="112"/>
      <c r="J156" s="113"/>
      <c r="K156" s="114"/>
      <c r="L156" s="115"/>
      <c r="M156" s="116"/>
      <c r="N156" s="15" t="s">
        <v>5441</v>
      </c>
      <c r="O156" t="s">
        <v>4766</v>
      </c>
      <c r="Q156">
        <v>54279</v>
      </c>
      <c r="R156" s="14">
        <v>1132599</v>
      </c>
    </row>
    <row r="157" spans="1:18" ht="15" hidden="1" customHeight="1" x14ac:dyDescent="0.25">
      <c r="A157" s="10">
        <v>154</v>
      </c>
      <c r="B157" s="111"/>
      <c r="C157" s="6" t="s">
        <v>246</v>
      </c>
      <c r="D157" s="7">
        <v>44902</v>
      </c>
      <c r="E157" s="8" t="s">
        <v>92</v>
      </c>
      <c r="F157" s="9">
        <v>1685582</v>
      </c>
      <c r="G157" s="8" t="s">
        <v>29</v>
      </c>
      <c r="H157" s="9">
        <v>176986</v>
      </c>
      <c r="I157" s="112"/>
      <c r="J157" s="113"/>
      <c r="K157" s="114"/>
      <c r="L157" s="115"/>
      <c r="M157" s="116"/>
      <c r="N157" s="15" t="s">
        <v>5442</v>
      </c>
      <c r="O157" t="s">
        <v>4766</v>
      </c>
      <c r="Q157">
        <v>54493</v>
      </c>
      <c r="R157" s="14">
        <v>1685582</v>
      </c>
    </row>
    <row r="158" spans="1:18" ht="15" hidden="1" customHeight="1" x14ac:dyDescent="0.25">
      <c r="A158" s="10">
        <v>155</v>
      </c>
      <c r="B158" s="111"/>
      <c r="C158" s="6" t="s">
        <v>247</v>
      </c>
      <c r="D158" s="7">
        <v>44923</v>
      </c>
      <c r="E158" s="8" t="s">
        <v>248</v>
      </c>
      <c r="F158" s="9">
        <v>1213952</v>
      </c>
      <c r="G158" s="8" t="s">
        <v>29</v>
      </c>
      <c r="H158" s="9">
        <v>127465</v>
      </c>
      <c r="I158" s="112"/>
      <c r="J158" s="113"/>
      <c r="K158" s="114"/>
      <c r="L158" s="115"/>
      <c r="M158" s="116"/>
      <c r="N158" s="15" t="s">
        <v>5443</v>
      </c>
      <c r="O158" t="s">
        <v>4766</v>
      </c>
      <c r="Q158">
        <v>57046</v>
      </c>
      <c r="R158" s="14">
        <v>1213952</v>
      </c>
    </row>
    <row r="159" spans="1:18" ht="15" hidden="1" customHeight="1" x14ac:dyDescent="0.25">
      <c r="A159" s="10">
        <v>156</v>
      </c>
      <c r="B159" s="111"/>
      <c r="C159" s="6" t="s">
        <v>249</v>
      </c>
      <c r="D159" s="7">
        <v>44910</v>
      </c>
      <c r="E159" s="8" t="s">
        <v>192</v>
      </c>
      <c r="F159" s="9">
        <v>686427</v>
      </c>
      <c r="G159" s="8" t="s">
        <v>29</v>
      </c>
      <c r="H159" s="9">
        <v>72075</v>
      </c>
      <c r="I159" s="112"/>
      <c r="J159" s="113"/>
      <c r="K159" s="114"/>
      <c r="L159" s="115"/>
      <c r="M159" s="116"/>
      <c r="N159" s="15" t="s">
        <v>5444</v>
      </c>
      <c r="O159" t="s">
        <v>4766</v>
      </c>
      <c r="Q159">
        <v>55873</v>
      </c>
      <c r="R159" s="14">
        <v>686427</v>
      </c>
    </row>
    <row r="160" spans="1:18" ht="15" hidden="1" customHeight="1" x14ac:dyDescent="0.25">
      <c r="A160" s="10">
        <v>157</v>
      </c>
      <c r="B160" s="111"/>
      <c r="C160" s="6" t="s">
        <v>250</v>
      </c>
      <c r="D160" s="7">
        <v>44914</v>
      </c>
      <c r="E160" s="8" t="s">
        <v>131</v>
      </c>
      <c r="F160" s="9">
        <v>491765</v>
      </c>
      <c r="G160" s="8" t="s">
        <v>29</v>
      </c>
      <c r="H160" s="9">
        <v>51635</v>
      </c>
      <c r="I160" s="112"/>
      <c r="J160" s="113"/>
      <c r="K160" s="114"/>
      <c r="L160" s="115"/>
      <c r="M160" s="116"/>
      <c r="N160" s="15" t="s">
        <v>5445</v>
      </c>
      <c r="O160" t="s">
        <v>4766</v>
      </c>
      <c r="Q160">
        <v>56048</v>
      </c>
      <c r="R160" s="14">
        <v>491765</v>
      </c>
    </row>
    <row r="161" spans="1:18" ht="15" hidden="1" customHeight="1" x14ac:dyDescent="0.25">
      <c r="A161" s="10">
        <v>158</v>
      </c>
      <c r="B161" s="111"/>
      <c r="C161" s="6" t="s">
        <v>251</v>
      </c>
      <c r="D161" s="7">
        <v>44915</v>
      </c>
      <c r="E161" s="8" t="s">
        <v>131</v>
      </c>
      <c r="F161" s="9">
        <v>491765</v>
      </c>
      <c r="G161" s="8" t="s">
        <v>29</v>
      </c>
      <c r="H161" s="9">
        <v>51635</v>
      </c>
      <c r="I161" s="112"/>
      <c r="J161" s="113"/>
      <c r="K161" s="114"/>
      <c r="L161" s="115"/>
      <c r="M161" s="116"/>
      <c r="N161" s="15" t="s">
        <v>5446</v>
      </c>
      <c r="O161" t="s">
        <v>4766</v>
      </c>
      <c r="Q161">
        <v>56125</v>
      </c>
      <c r="R161" s="14">
        <v>491765</v>
      </c>
    </row>
    <row r="162" spans="1:18" ht="15" hidden="1" customHeight="1" x14ac:dyDescent="0.25">
      <c r="A162" s="10">
        <v>159</v>
      </c>
      <c r="B162" s="111"/>
      <c r="C162" s="6" t="s">
        <v>252</v>
      </c>
      <c r="D162" s="7">
        <v>44913</v>
      </c>
      <c r="E162" s="8" t="s">
        <v>192</v>
      </c>
      <c r="F162" s="9">
        <v>1813630</v>
      </c>
      <c r="G162" s="8" t="s">
        <v>29</v>
      </c>
      <c r="H162" s="9">
        <v>190431</v>
      </c>
      <c r="I162" s="112"/>
      <c r="J162" s="113"/>
      <c r="K162" s="114"/>
      <c r="L162" s="115"/>
      <c r="M162" s="116"/>
      <c r="N162" s="15" t="s">
        <v>5447</v>
      </c>
      <c r="O162" t="s">
        <v>4766</v>
      </c>
      <c r="Q162">
        <v>57036</v>
      </c>
      <c r="R162" s="14">
        <v>1813630</v>
      </c>
    </row>
    <row r="163" spans="1:18" ht="15" hidden="1" customHeight="1" x14ac:dyDescent="0.25">
      <c r="A163" s="10">
        <v>160</v>
      </c>
      <c r="B163" s="111"/>
      <c r="C163" s="6" t="s">
        <v>253</v>
      </c>
      <c r="D163" s="7">
        <v>44907</v>
      </c>
      <c r="E163" s="8" t="s">
        <v>127</v>
      </c>
      <c r="F163" s="9">
        <v>1613977</v>
      </c>
      <c r="G163" s="8" t="s">
        <v>29</v>
      </c>
      <c r="H163" s="9">
        <v>169468</v>
      </c>
      <c r="I163" s="112"/>
      <c r="J163" s="113"/>
      <c r="K163" s="114"/>
      <c r="L163" s="115"/>
      <c r="M163" s="116"/>
      <c r="N163" s="15" t="s">
        <v>5448</v>
      </c>
      <c r="O163" t="s">
        <v>4766</v>
      </c>
      <c r="Q163">
        <v>55300</v>
      </c>
      <c r="R163" s="14">
        <v>1613977</v>
      </c>
    </row>
    <row r="164" spans="1:18" ht="15" hidden="1" customHeight="1" x14ac:dyDescent="0.25">
      <c r="A164" s="10">
        <v>161</v>
      </c>
      <c r="B164" s="111"/>
      <c r="C164" s="6" t="s">
        <v>254</v>
      </c>
      <c r="D164" s="7">
        <v>44919</v>
      </c>
      <c r="E164" s="8" t="s">
        <v>192</v>
      </c>
      <c r="F164" s="9">
        <v>1115942</v>
      </c>
      <c r="G164" s="8" t="s">
        <v>29</v>
      </c>
      <c r="H164" s="9">
        <v>117174</v>
      </c>
      <c r="I164" s="112"/>
      <c r="J164" s="113"/>
      <c r="K164" s="114"/>
      <c r="L164" s="115"/>
      <c r="M164" s="116"/>
      <c r="N164" s="15" t="s">
        <v>5449</v>
      </c>
      <c r="O164" t="s">
        <v>4766</v>
      </c>
      <c r="Q164">
        <v>56819</v>
      </c>
      <c r="R164" s="14">
        <v>1115942</v>
      </c>
    </row>
    <row r="165" spans="1:18" ht="15" hidden="1" customHeight="1" x14ac:dyDescent="0.25">
      <c r="A165" s="10">
        <v>162</v>
      </c>
      <c r="B165" s="111"/>
      <c r="C165" s="6" t="s">
        <v>255</v>
      </c>
      <c r="D165" s="7">
        <v>44918</v>
      </c>
      <c r="E165" s="8" t="s">
        <v>92</v>
      </c>
      <c r="F165" s="9">
        <v>708551</v>
      </c>
      <c r="G165" s="8" t="s">
        <v>29</v>
      </c>
      <c r="H165" s="9">
        <v>74398</v>
      </c>
      <c r="I165" s="112"/>
      <c r="J165" s="113"/>
      <c r="K165" s="114"/>
      <c r="L165" s="115"/>
      <c r="M165" s="116"/>
      <c r="N165" s="15" t="s">
        <v>5450</v>
      </c>
      <c r="O165" t="s">
        <v>4766</v>
      </c>
      <c r="Q165">
        <v>56701</v>
      </c>
      <c r="R165" s="14">
        <v>708551</v>
      </c>
    </row>
    <row r="166" spans="1:18" ht="15" hidden="1" customHeight="1" x14ac:dyDescent="0.25">
      <c r="A166" s="10">
        <v>163</v>
      </c>
      <c r="B166" s="111"/>
      <c r="C166" s="6" t="s">
        <v>256</v>
      </c>
      <c r="D166" s="7">
        <v>44921</v>
      </c>
      <c r="E166" s="8" t="s">
        <v>192</v>
      </c>
      <c r="F166" s="9">
        <v>752415</v>
      </c>
      <c r="G166" s="8" t="s">
        <v>29</v>
      </c>
      <c r="H166" s="9">
        <v>79004</v>
      </c>
      <c r="I166" s="112"/>
      <c r="J166" s="113"/>
      <c r="K166" s="114"/>
      <c r="L166" s="115"/>
      <c r="M166" s="116"/>
      <c r="N166" s="15" t="s">
        <v>5451</v>
      </c>
      <c r="O166" t="s">
        <v>4766</v>
      </c>
      <c r="Q166">
        <v>56858</v>
      </c>
      <c r="R166" s="14">
        <v>752415</v>
      </c>
    </row>
    <row r="167" spans="1:18" ht="15" hidden="1" customHeight="1" x14ac:dyDescent="0.25">
      <c r="A167" s="10">
        <v>164</v>
      </c>
      <c r="B167" s="111"/>
      <c r="C167" s="6" t="s">
        <v>257</v>
      </c>
      <c r="D167" s="7">
        <v>44922</v>
      </c>
      <c r="E167" s="8" t="s">
        <v>192</v>
      </c>
      <c r="F167" s="9">
        <v>216786</v>
      </c>
      <c r="G167" s="8" t="s">
        <v>29</v>
      </c>
      <c r="H167" s="9">
        <v>22763</v>
      </c>
      <c r="I167" s="112"/>
      <c r="J167" s="113"/>
      <c r="K167" s="114"/>
      <c r="L167" s="115"/>
      <c r="M167" s="116"/>
      <c r="N167" s="15" t="s">
        <v>5452</v>
      </c>
      <c r="O167" t="s">
        <v>4766</v>
      </c>
      <c r="Q167">
        <v>56973</v>
      </c>
      <c r="R167" s="14">
        <v>216786</v>
      </c>
    </row>
    <row r="168" spans="1:18" ht="15" hidden="1" customHeight="1" x14ac:dyDescent="0.25">
      <c r="A168" s="10">
        <v>165</v>
      </c>
      <c r="B168" s="111"/>
      <c r="C168" s="6" t="s">
        <v>258</v>
      </c>
      <c r="D168" s="7">
        <v>44917</v>
      </c>
      <c r="E168" s="8" t="s">
        <v>127</v>
      </c>
      <c r="F168" s="9">
        <v>763299</v>
      </c>
      <c r="G168" s="8" t="s">
        <v>29</v>
      </c>
      <c r="H168" s="9">
        <v>80146</v>
      </c>
      <c r="I168" s="112"/>
      <c r="J168" s="113"/>
      <c r="K168" s="114"/>
      <c r="L168" s="115"/>
      <c r="M168" s="116"/>
      <c r="N168" s="15" t="s">
        <v>5453</v>
      </c>
      <c r="O168" t="s">
        <v>4766</v>
      </c>
      <c r="Q168">
        <v>56438</v>
      </c>
      <c r="R168" s="14">
        <v>763299</v>
      </c>
    </row>
    <row r="169" spans="1:18" ht="15" hidden="1" customHeight="1" x14ac:dyDescent="0.25">
      <c r="A169" s="10">
        <v>166</v>
      </c>
      <c r="B169" s="111"/>
      <c r="C169" s="6" t="s">
        <v>259</v>
      </c>
      <c r="D169" s="7">
        <v>44917</v>
      </c>
      <c r="E169" s="8" t="s">
        <v>127</v>
      </c>
      <c r="F169" s="9">
        <v>491765</v>
      </c>
      <c r="G169" s="8" t="s">
        <v>29</v>
      </c>
      <c r="H169" s="9">
        <v>51635</v>
      </c>
      <c r="I169" s="112"/>
      <c r="J169" s="113"/>
      <c r="K169" s="114"/>
      <c r="L169" s="115"/>
      <c r="M169" s="116"/>
      <c r="N169" s="15" t="s">
        <v>5454</v>
      </c>
      <c r="O169" t="s">
        <v>4766</v>
      </c>
      <c r="Q169">
        <v>56573</v>
      </c>
      <c r="R169" s="14">
        <v>491765</v>
      </c>
    </row>
    <row r="170" spans="1:18" ht="15" hidden="1" customHeight="1" x14ac:dyDescent="0.25">
      <c r="A170" s="10">
        <v>167</v>
      </c>
      <c r="B170" s="111"/>
      <c r="C170" s="6" t="s">
        <v>260</v>
      </c>
      <c r="D170" s="7">
        <v>44915</v>
      </c>
      <c r="E170" s="8" t="s">
        <v>127</v>
      </c>
      <c r="F170" s="9">
        <v>1072240</v>
      </c>
      <c r="G170" s="8" t="s">
        <v>29</v>
      </c>
      <c r="H170" s="9">
        <v>112585</v>
      </c>
      <c r="I170" s="112"/>
      <c r="J170" s="113"/>
      <c r="K170" s="114"/>
      <c r="L170" s="115"/>
      <c r="M170" s="116"/>
      <c r="N170" s="15" t="s">
        <v>5455</v>
      </c>
      <c r="O170" t="s">
        <v>4766</v>
      </c>
      <c r="Q170">
        <v>56147</v>
      </c>
      <c r="R170" s="14">
        <v>1072240</v>
      </c>
    </row>
    <row r="171" spans="1:18" ht="15" hidden="1" customHeight="1" x14ac:dyDescent="0.25">
      <c r="A171" s="10">
        <v>168</v>
      </c>
      <c r="B171" s="111"/>
      <c r="C171" s="6" t="s">
        <v>261</v>
      </c>
      <c r="D171" s="7">
        <v>44915</v>
      </c>
      <c r="E171" s="8" t="s">
        <v>248</v>
      </c>
      <c r="F171" s="9">
        <v>983530</v>
      </c>
      <c r="G171" s="8" t="s">
        <v>29</v>
      </c>
      <c r="H171" s="9">
        <v>103271</v>
      </c>
      <c r="I171" s="112"/>
      <c r="J171" s="113"/>
      <c r="K171" s="114"/>
      <c r="L171" s="115"/>
      <c r="M171" s="116"/>
      <c r="N171" s="15" t="s">
        <v>5456</v>
      </c>
      <c r="O171" t="s">
        <v>4766</v>
      </c>
      <c r="Q171">
        <v>56132</v>
      </c>
      <c r="R171" s="14">
        <v>983530</v>
      </c>
    </row>
    <row r="172" spans="1:18" ht="15" hidden="1" customHeight="1" x14ac:dyDescent="0.25">
      <c r="A172" s="10">
        <v>169</v>
      </c>
      <c r="B172" s="111"/>
      <c r="C172" s="6" t="s">
        <v>262</v>
      </c>
      <c r="D172" s="7">
        <v>44916</v>
      </c>
      <c r="E172" s="8" t="s">
        <v>192</v>
      </c>
      <c r="F172" s="9">
        <v>636413</v>
      </c>
      <c r="G172" s="8" t="s">
        <v>29</v>
      </c>
      <c r="H172" s="9">
        <v>66823</v>
      </c>
      <c r="I172" s="112"/>
      <c r="J172" s="113"/>
      <c r="K172" s="114"/>
      <c r="L172" s="115"/>
      <c r="M172" s="116"/>
      <c r="N172" s="15" t="s">
        <v>5457</v>
      </c>
      <c r="O172" t="s">
        <v>4766</v>
      </c>
      <c r="Q172">
        <v>56261</v>
      </c>
      <c r="R172" s="14">
        <v>636413</v>
      </c>
    </row>
    <row r="173" spans="1:18" ht="15" hidden="1" customHeight="1" x14ac:dyDescent="0.25">
      <c r="A173" s="10">
        <v>170</v>
      </c>
      <c r="B173" s="111"/>
      <c r="C173" s="6" t="s">
        <v>263</v>
      </c>
      <c r="D173" s="7">
        <v>44917</v>
      </c>
      <c r="E173" s="8" t="s">
        <v>192</v>
      </c>
      <c r="F173" s="9">
        <v>400950</v>
      </c>
      <c r="G173" s="8" t="s">
        <v>29</v>
      </c>
      <c r="H173" s="9">
        <v>42100</v>
      </c>
      <c r="I173" s="112"/>
      <c r="J173" s="113"/>
      <c r="K173" s="114"/>
      <c r="L173" s="115"/>
      <c r="M173" s="116"/>
      <c r="N173" s="15" t="s">
        <v>5458</v>
      </c>
      <c r="O173" t="s">
        <v>4766</v>
      </c>
      <c r="Q173">
        <v>56527</v>
      </c>
      <c r="R173" s="14">
        <v>400950</v>
      </c>
    </row>
    <row r="174" spans="1:18" ht="15" hidden="1" customHeight="1" x14ac:dyDescent="0.25">
      <c r="A174" s="10">
        <v>171</v>
      </c>
      <c r="B174" s="111"/>
      <c r="C174" s="6" t="s">
        <v>264</v>
      </c>
      <c r="D174" s="7">
        <v>44896</v>
      </c>
      <c r="E174" s="8" t="s">
        <v>127</v>
      </c>
      <c r="F174" s="9">
        <v>1910180</v>
      </c>
      <c r="G174" s="8" t="s">
        <v>29</v>
      </c>
      <c r="H174" s="9">
        <v>200569</v>
      </c>
      <c r="I174" s="112"/>
      <c r="J174" s="113"/>
      <c r="K174" s="114"/>
      <c r="L174" s="115"/>
      <c r="M174" s="116"/>
      <c r="N174" s="15" t="s">
        <v>5459</v>
      </c>
      <c r="O174" t="s">
        <v>4766</v>
      </c>
      <c r="Q174">
        <v>53843</v>
      </c>
      <c r="R174" s="14">
        <v>1910180</v>
      </c>
    </row>
    <row r="175" spans="1:18" ht="15" hidden="1" customHeight="1" x14ac:dyDescent="0.25">
      <c r="A175" s="10">
        <v>172</v>
      </c>
      <c r="B175" s="111"/>
      <c r="C175" s="6" t="s">
        <v>265</v>
      </c>
      <c r="D175" s="7">
        <v>44897</v>
      </c>
      <c r="E175" s="8" t="s">
        <v>266</v>
      </c>
      <c r="F175" s="9">
        <v>270983</v>
      </c>
      <c r="G175" s="8" t="s">
        <v>29</v>
      </c>
      <c r="H175" s="9">
        <v>28453</v>
      </c>
      <c r="I175" s="112"/>
      <c r="J175" s="113"/>
      <c r="K175" s="114"/>
      <c r="L175" s="115"/>
      <c r="M175" s="116"/>
      <c r="N175" s="15" t="s">
        <v>5460</v>
      </c>
      <c r="O175" t="s">
        <v>4766</v>
      </c>
      <c r="Q175">
        <v>53957</v>
      </c>
      <c r="R175" s="14">
        <v>270983</v>
      </c>
    </row>
    <row r="176" spans="1:18" ht="15" hidden="1" customHeight="1" x14ac:dyDescent="0.25">
      <c r="A176" s="10">
        <v>173</v>
      </c>
      <c r="B176" s="111"/>
      <c r="C176" s="6" t="s">
        <v>267</v>
      </c>
      <c r="D176" s="7">
        <v>44904</v>
      </c>
      <c r="E176" s="8" t="s">
        <v>78</v>
      </c>
      <c r="F176" s="9">
        <v>260144</v>
      </c>
      <c r="G176" s="8" t="s">
        <v>29</v>
      </c>
      <c r="H176" s="9">
        <v>27315</v>
      </c>
      <c r="I176" s="112"/>
      <c r="J176" s="113"/>
      <c r="K176" s="114"/>
      <c r="L176" s="115"/>
      <c r="M176" s="116"/>
      <c r="N176" s="15" t="s">
        <v>5461</v>
      </c>
      <c r="O176" t="s">
        <v>4766</v>
      </c>
      <c r="Q176">
        <v>55178</v>
      </c>
      <c r="R176" s="14">
        <v>260144</v>
      </c>
    </row>
    <row r="177" spans="1:18" ht="15" hidden="1" customHeight="1" x14ac:dyDescent="0.25">
      <c r="A177" s="10">
        <v>174</v>
      </c>
      <c r="B177" s="111"/>
      <c r="C177" s="6" t="s">
        <v>268</v>
      </c>
      <c r="D177" s="7">
        <v>44908</v>
      </c>
      <c r="E177" s="8" t="s">
        <v>131</v>
      </c>
      <c r="F177" s="9">
        <v>896346</v>
      </c>
      <c r="G177" s="8" t="s">
        <v>29</v>
      </c>
      <c r="H177" s="9">
        <v>94116</v>
      </c>
      <c r="I177" s="112"/>
      <c r="J177" s="113"/>
      <c r="K177" s="114"/>
      <c r="L177" s="115"/>
      <c r="M177" s="116"/>
      <c r="N177" s="15" t="s">
        <v>5462</v>
      </c>
      <c r="O177" t="s">
        <v>4766</v>
      </c>
      <c r="Q177">
        <v>55374</v>
      </c>
      <c r="R177" s="14">
        <v>896346</v>
      </c>
    </row>
    <row r="178" spans="1:18" ht="15" hidden="1" customHeight="1" x14ac:dyDescent="0.25">
      <c r="A178" s="10">
        <v>175</v>
      </c>
      <c r="B178" s="111"/>
      <c r="C178" s="6" t="s">
        <v>269</v>
      </c>
      <c r="D178" s="7">
        <v>44901</v>
      </c>
      <c r="E178" s="8" t="s">
        <v>192</v>
      </c>
      <c r="F178" s="9">
        <v>1556444</v>
      </c>
      <c r="G178" s="8" t="s">
        <v>29</v>
      </c>
      <c r="H178" s="9">
        <v>163427</v>
      </c>
      <c r="I178" s="112"/>
      <c r="J178" s="113"/>
      <c r="K178" s="114"/>
      <c r="L178" s="115"/>
      <c r="M178" s="116"/>
      <c r="N178" s="15" t="s">
        <v>5463</v>
      </c>
      <c r="O178" t="s">
        <v>4766</v>
      </c>
      <c r="Q178">
        <v>54432</v>
      </c>
      <c r="R178" s="14">
        <v>1556444</v>
      </c>
    </row>
    <row r="179" spans="1:18" ht="15" hidden="1" customHeight="1" x14ac:dyDescent="0.25">
      <c r="A179" s="10">
        <v>176</v>
      </c>
      <c r="B179" s="111"/>
      <c r="C179" s="6" t="s">
        <v>270</v>
      </c>
      <c r="D179" s="7">
        <v>44903</v>
      </c>
      <c r="E179" s="8" t="s">
        <v>127</v>
      </c>
      <c r="F179" s="9">
        <v>868727</v>
      </c>
      <c r="G179" s="8" t="s">
        <v>29</v>
      </c>
      <c r="H179" s="9">
        <v>91216</v>
      </c>
      <c r="I179" s="112"/>
      <c r="J179" s="113"/>
      <c r="K179" s="114"/>
      <c r="L179" s="115"/>
      <c r="M179" s="116"/>
      <c r="N179" s="15" t="s">
        <v>5464</v>
      </c>
      <c r="O179" t="s">
        <v>4766</v>
      </c>
      <c r="Q179">
        <v>55009</v>
      </c>
      <c r="R179" s="14">
        <v>868727</v>
      </c>
    </row>
    <row r="180" spans="1:18" ht="15" hidden="1" customHeight="1" x14ac:dyDescent="0.25">
      <c r="A180" s="10">
        <v>177</v>
      </c>
      <c r="B180" s="111"/>
      <c r="C180" s="6" t="s">
        <v>271</v>
      </c>
      <c r="D180" s="7">
        <v>44902</v>
      </c>
      <c r="E180" s="8" t="s">
        <v>92</v>
      </c>
      <c r="F180" s="9">
        <v>1524554</v>
      </c>
      <c r="G180" s="8" t="s">
        <v>29</v>
      </c>
      <c r="H180" s="9">
        <v>160078</v>
      </c>
      <c r="I180" s="112"/>
      <c r="J180" s="113"/>
      <c r="K180" s="114"/>
      <c r="L180" s="115"/>
      <c r="M180" s="116"/>
      <c r="N180" s="15" t="s">
        <v>5465</v>
      </c>
      <c r="O180" t="s">
        <v>4766</v>
      </c>
      <c r="Q180">
        <v>54490</v>
      </c>
      <c r="R180" s="14">
        <v>1524554</v>
      </c>
    </row>
    <row r="181" spans="1:18" ht="15" hidden="1" customHeight="1" x14ac:dyDescent="0.25">
      <c r="A181" s="10">
        <v>178</v>
      </c>
      <c r="B181" s="111"/>
      <c r="C181" s="6" t="s">
        <v>272</v>
      </c>
      <c r="D181" s="7">
        <v>44903</v>
      </c>
      <c r="E181" s="8" t="s">
        <v>92</v>
      </c>
      <c r="F181" s="9">
        <v>1934734</v>
      </c>
      <c r="G181" s="8" t="s">
        <v>29</v>
      </c>
      <c r="H181" s="9">
        <v>203147</v>
      </c>
      <c r="I181" s="112"/>
      <c r="J181" s="113"/>
      <c r="K181" s="114"/>
      <c r="L181" s="115"/>
      <c r="M181" s="116"/>
      <c r="N181" s="15" t="s">
        <v>5466</v>
      </c>
      <c r="O181" t="s">
        <v>4766</v>
      </c>
      <c r="Q181">
        <v>55004</v>
      </c>
      <c r="R181" s="14">
        <v>1934734</v>
      </c>
    </row>
    <row r="182" spans="1:18" ht="15" hidden="1" customHeight="1" x14ac:dyDescent="0.25">
      <c r="A182" s="10">
        <v>179</v>
      </c>
      <c r="B182" s="111"/>
      <c r="C182" s="6" t="s">
        <v>273</v>
      </c>
      <c r="D182" s="7">
        <v>44908</v>
      </c>
      <c r="E182" s="8" t="s">
        <v>192</v>
      </c>
      <c r="F182" s="9">
        <v>477802</v>
      </c>
      <c r="G182" s="8" t="s">
        <v>29</v>
      </c>
      <c r="H182" s="9">
        <v>50169</v>
      </c>
      <c r="I182" s="112"/>
      <c r="J182" s="113"/>
      <c r="K182" s="114"/>
      <c r="L182" s="115"/>
      <c r="M182" s="116"/>
      <c r="N182" s="15" t="s">
        <v>5467</v>
      </c>
      <c r="O182" t="s">
        <v>4766</v>
      </c>
      <c r="Q182">
        <v>55359</v>
      </c>
      <c r="R182" s="14">
        <v>477802</v>
      </c>
    </row>
    <row r="183" spans="1:18" ht="15" hidden="1" customHeight="1" x14ac:dyDescent="0.25">
      <c r="A183" s="10">
        <v>180</v>
      </c>
      <c r="B183" s="111"/>
      <c r="C183" s="6" t="s">
        <v>274</v>
      </c>
      <c r="D183" s="7">
        <v>44908</v>
      </c>
      <c r="E183" s="8" t="s">
        <v>92</v>
      </c>
      <c r="F183" s="9">
        <v>359828</v>
      </c>
      <c r="G183" s="8" t="s">
        <v>29</v>
      </c>
      <c r="H183" s="9">
        <v>37782</v>
      </c>
      <c r="I183" s="112"/>
      <c r="J183" s="113"/>
      <c r="K183" s="114"/>
      <c r="L183" s="115"/>
      <c r="M183" s="116"/>
      <c r="N183" s="15" t="s">
        <v>5468</v>
      </c>
      <c r="O183" t="s">
        <v>4766</v>
      </c>
      <c r="Q183">
        <v>55345</v>
      </c>
      <c r="R183" s="14">
        <v>359828</v>
      </c>
    </row>
    <row r="184" spans="1:18" ht="15" hidden="1" customHeight="1" x14ac:dyDescent="0.25">
      <c r="A184" s="10">
        <v>181</v>
      </c>
      <c r="B184" s="111"/>
      <c r="C184" s="6" t="s">
        <v>275</v>
      </c>
      <c r="D184" s="7">
        <v>44907</v>
      </c>
      <c r="E184" s="8" t="s">
        <v>127</v>
      </c>
      <c r="F184" s="9">
        <v>599713</v>
      </c>
      <c r="G184" s="8" t="s">
        <v>29</v>
      </c>
      <c r="H184" s="9">
        <v>62970</v>
      </c>
      <c r="I184" s="112"/>
      <c r="J184" s="113"/>
      <c r="K184" s="114"/>
      <c r="L184" s="115"/>
      <c r="M184" s="116"/>
      <c r="N184" s="15" t="s">
        <v>5469</v>
      </c>
      <c r="O184" t="s">
        <v>4766</v>
      </c>
      <c r="Q184">
        <v>55283</v>
      </c>
      <c r="R184" s="14">
        <v>599713</v>
      </c>
    </row>
    <row r="185" spans="1:18" ht="15" hidden="1" customHeight="1" x14ac:dyDescent="0.25">
      <c r="A185" s="10">
        <v>182</v>
      </c>
      <c r="B185" s="111"/>
      <c r="C185" s="6" t="s">
        <v>276</v>
      </c>
      <c r="D185" s="7">
        <v>44917</v>
      </c>
      <c r="E185" s="8" t="s">
        <v>127</v>
      </c>
      <c r="F185" s="9">
        <v>491765</v>
      </c>
      <c r="G185" s="8" t="s">
        <v>29</v>
      </c>
      <c r="H185" s="9">
        <v>51635</v>
      </c>
      <c r="I185" s="112"/>
      <c r="J185" s="113"/>
      <c r="K185" s="114"/>
      <c r="L185" s="115"/>
      <c r="M185" s="116"/>
      <c r="N185" s="15" t="s">
        <v>5470</v>
      </c>
      <c r="O185" t="s">
        <v>4766</v>
      </c>
      <c r="Q185">
        <v>56508</v>
      </c>
      <c r="R185" s="14">
        <v>491765</v>
      </c>
    </row>
    <row r="186" spans="1:18" ht="15" hidden="1" customHeight="1" x14ac:dyDescent="0.25">
      <c r="A186" s="10">
        <v>183</v>
      </c>
      <c r="B186" s="111"/>
      <c r="C186" s="6" t="s">
        <v>277</v>
      </c>
      <c r="D186" s="7">
        <v>44918</v>
      </c>
      <c r="E186" s="8" t="s">
        <v>127</v>
      </c>
      <c r="F186" s="9">
        <v>400950</v>
      </c>
      <c r="G186" s="8" t="s">
        <v>29</v>
      </c>
      <c r="H186" s="9">
        <v>42100</v>
      </c>
      <c r="I186" s="112"/>
      <c r="J186" s="113"/>
      <c r="K186" s="114"/>
      <c r="L186" s="115"/>
      <c r="M186" s="116"/>
      <c r="N186" s="15" t="s">
        <v>5471</v>
      </c>
      <c r="O186" t="s">
        <v>4766</v>
      </c>
      <c r="Q186">
        <v>56751</v>
      </c>
      <c r="R186" s="14">
        <v>400950</v>
      </c>
    </row>
    <row r="187" spans="1:18" ht="15" hidden="1" customHeight="1" x14ac:dyDescent="0.25">
      <c r="A187" s="10">
        <v>184</v>
      </c>
      <c r="B187" s="111"/>
      <c r="C187" s="6" t="s">
        <v>278</v>
      </c>
      <c r="D187" s="7">
        <v>44915</v>
      </c>
      <c r="E187" s="8" t="s">
        <v>131</v>
      </c>
      <c r="F187" s="9">
        <v>638866</v>
      </c>
      <c r="G187" s="8" t="s">
        <v>29</v>
      </c>
      <c r="H187" s="9">
        <v>67081</v>
      </c>
      <c r="I187" s="112"/>
      <c r="J187" s="113"/>
      <c r="K187" s="114"/>
      <c r="L187" s="115"/>
      <c r="M187" s="116"/>
      <c r="N187" s="15" t="s">
        <v>5472</v>
      </c>
      <c r="O187" t="s">
        <v>4766</v>
      </c>
      <c r="Q187">
        <v>56136</v>
      </c>
      <c r="R187" s="14">
        <v>638866</v>
      </c>
    </row>
    <row r="188" spans="1:18" ht="15" hidden="1" customHeight="1" x14ac:dyDescent="0.25">
      <c r="A188" s="10">
        <v>185</v>
      </c>
      <c r="B188" s="111"/>
      <c r="C188" s="6" t="s">
        <v>279</v>
      </c>
      <c r="D188" s="7">
        <v>44909</v>
      </c>
      <c r="E188" s="8" t="s">
        <v>127</v>
      </c>
      <c r="F188" s="9">
        <v>544694</v>
      </c>
      <c r="G188" s="8" t="s">
        <v>29</v>
      </c>
      <c r="H188" s="9">
        <v>57193</v>
      </c>
      <c r="I188" s="112"/>
      <c r="J188" s="113"/>
      <c r="K188" s="114"/>
      <c r="L188" s="115"/>
      <c r="M188" s="116"/>
      <c r="N188" s="15" t="s">
        <v>5473</v>
      </c>
      <c r="O188" t="s">
        <v>4766</v>
      </c>
      <c r="Q188">
        <v>55448</v>
      </c>
      <c r="R188" s="14">
        <v>544694</v>
      </c>
    </row>
    <row r="189" spans="1:18" ht="15" hidden="1" customHeight="1" x14ac:dyDescent="0.25">
      <c r="A189" s="10">
        <v>186</v>
      </c>
      <c r="B189" s="111"/>
      <c r="C189" s="6" t="s">
        <v>280</v>
      </c>
      <c r="D189" s="7">
        <v>44914</v>
      </c>
      <c r="E189" s="8" t="s">
        <v>92</v>
      </c>
      <c r="F189" s="9">
        <v>491765</v>
      </c>
      <c r="G189" s="8" t="s">
        <v>29</v>
      </c>
      <c r="H189" s="9">
        <v>51635</v>
      </c>
      <c r="I189" s="112"/>
      <c r="J189" s="113"/>
      <c r="K189" s="114"/>
      <c r="L189" s="115"/>
      <c r="M189" s="116"/>
      <c r="N189" s="15" t="s">
        <v>5474</v>
      </c>
      <c r="O189" t="s">
        <v>4766</v>
      </c>
      <c r="Q189">
        <v>56033</v>
      </c>
      <c r="R189" s="14">
        <v>491765</v>
      </c>
    </row>
    <row r="190" spans="1:18" ht="15" hidden="1" customHeight="1" x14ac:dyDescent="0.25">
      <c r="A190" s="10">
        <v>187</v>
      </c>
      <c r="B190" s="111"/>
      <c r="C190" s="6" t="s">
        <v>281</v>
      </c>
      <c r="D190" s="7">
        <v>44909</v>
      </c>
      <c r="E190" s="8" t="s">
        <v>92</v>
      </c>
      <c r="F190" s="9">
        <v>260144</v>
      </c>
      <c r="G190" s="8" t="s">
        <v>29</v>
      </c>
      <c r="H190" s="9">
        <v>27315</v>
      </c>
      <c r="I190" s="112"/>
      <c r="J190" s="113"/>
      <c r="K190" s="114"/>
      <c r="L190" s="115"/>
      <c r="M190" s="116"/>
      <c r="N190" s="15" t="s">
        <v>5475</v>
      </c>
      <c r="O190" t="s">
        <v>4766</v>
      </c>
      <c r="Q190">
        <v>55439</v>
      </c>
      <c r="R190" s="14">
        <v>260144</v>
      </c>
    </row>
    <row r="191" spans="1:18" ht="15" hidden="1" customHeight="1" x14ac:dyDescent="0.25">
      <c r="A191" s="10">
        <v>188</v>
      </c>
      <c r="B191" s="111"/>
      <c r="C191" s="6" t="s">
        <v>282</v>
      </c>
      <c r="D191" s="7">
        <v>44915</v>
      </c>
      <c r="E191" s="8" t="s">
        <v>92</v>
      </c>
      <c r="F191" s="9">
        <v>491765</v>
      </c>
      <c r="G191" s="8" t="s">
        <v>29</v>
      </c>
      <c r="H191" s="9">
        <v>51635</v>
      </c>
      <c r="I191" s="112"/>
      <c r="J191" s="113"/>
      <c r="K191" s="114"/>
      <c r="L191" s="115"/>
      <c r="M191" s="116"/>
      <c r="N191" s="15" t="s">
        <v>5476</v>
      </c>
      <c r="O191" t="s">
        <v>4766</v>
      </c>
      <c r="Q191">
        <v>56119</v>
      </c>
      <c r="R191" s="14">
        <v>491765</v>
      </c>
    </row>
    <row r="192" spans="1:18" ht="15" hidden="1" customHeight="1" x14ac:dyDescent="0.25">
      <c r="A192" s="10">
        <v>189</v>
      </c>
      <c r="B192" s="111"/>
      <c r="C192" s="6" t="s">
        <v>283</v>
      </c>
      <c r="D192" s="7">
        <v>44916</v>
      </c>
      <c r="E192" s="8" t="s">
        <v>248</v>
      </c>
      <c r="F192" s="9">
        <v>996241</v>
      </c>
      <c r="G192" s="8" t="s">
        <v>29</v>
      </c>
      <c r="H192" s="9">
        <v>104605</v>
      </c>
      <c r="I192" s="112"/>
      <c r="J192" s="113"/>
      <c r="K192" s="114"/>
      <c r="L192" s="115"/>
      <c r="M192" s="116"/>
      <c r="N192" s="15" t="s">
        <v>5477</v>
      </c>
      <c r="O192" t="s">
        <v>4766</v>
      </c>
      <c r="Q192">
        <v>56192</v>
      </c>
      <c r="R192" s="14">
        <v>996241</v>
      </c>
    </row>
    <row r="193" spans="1:18" ht="15" hidden="1" customHeight="1" x14ac:dyDescent="0.25">
      <c r="A193" s="10">
        <v>190</v>
      </c>
      <c r="B193" s="111"/>
      <c r="C193" s="6" t="s">
        <v>284</v>
      </c>
      <c r="D193" s="7">
        <v>44916</v>
      </c>
      <c r="E193" s="8" t="s">
        <v>92</v>
      </c>
      <c r="F193" s="9">
        <v>1868377</v>
      </c>
      <c r="G193" s="8" t="s">
        <v>29</v>
      </c>
      <c r="H193" s="9">
        <v>196180</v>
      </c>
      <c r="I193" s="112"/>
      <c r="J193" s="113"/>
      <c r="K193" s="114"/>
      <c r="L193" s="115"/>
      <c r="M193" s="116"/>
      <c r="N193" s="15" t="s">
        <v>5478</v>
      </c>
      <c r="O193" t="s">
        <v>4766</v>
      </c>
      <c r="Q193">
        <v>56234</v>
      </c>
      <c r="R193" s="14">
        <v>1868377</v>
      </c>
    </row>
    <row r="194" spans="1:18" ht="15" hidden="1" customHeight="1" x14ac:dyDescent="0.25">
      <c r="A194" s="10">
        <v>191</v>
      </c>
      <c r="B194" s="111"/>
      <c r="C194" s="6" t="s">
        <v>285</v>
      </c>
      <c r="D194" s="7">
        <v>44917</v>
      </c>
      <c r="E194" s="8" t="s">
        <v>127</v>
      </c>
      <c r="F194" s="9">
        <v>491765</v>
      </c>
      <c r="G194" s="8" t="s">
        <v>29</v>
      </c>
      <c r="H194" s="9">
        <v>51635</v>
      </c>
      <c r="I194" s="112"/>
      <c r="J194" s="113"/>
      <c r="K194" s="114"/>
      <c r="L194" s="115"/>
      <c r="M194" s="116"/>
      <c r="N194" s="15" t="s">
        <v>5479</v>
      </c>
      <c r="O194" t="s">
        <v>4766</v>
      </c>
      <c r="Q194">
        <v>56490</v>
      </c>
      <c r="R194" s="14">
        <v>491765</v>
      </c>
    </row>
    <row r="195" spans="1:18" ht="15" hidden="1" customHeight="1" x14ac:dyDescent="0.25">
      <c r="A195" s="10">
        <v>192</v>
      </c>
      <c r="B195" s="111"/>
      <c r="C195" s="6" t="s">
        <v>286</v>
      </c>
      <c r="D195" s="7">
        <v>44914</v>
      </c>
      <c r="E195" s="8" t="s">
        <v>192</v>
      </c>
      <c r="F195" s="9">
        <v>216786</v>
      </c>
      <c r="G195" s="8" t="s">
        <v>29</v>
      </c>
      <c r="H195" s="9">
        <v>22763</v>
      </c>
      <c r="I195" s="112"/>
      <c r="J195" s="113"/>
      <c r="K195" s="114"/>
      <c r="L195" s="115"/>
      <c r="M195" s="116"/>
      <c r="N195" s="15" t="s">
        <v>5480</v>
      </c>
      <c r="O195" t="s">
        <v>4766</v>
      </c>
      <c r="Q195">
        <v>56042</v>
      </c>
      <c r="R195" s="14">
        <v>216786</v>
      </c>
    </row>
    <row r="196" spans="1:18" ht="15" hidden="1" customHeight="1" x14ac:dyDescent="0.25">
      <c r="A196" s="10">
        <v>193</v>
      </c>
      <c r="B196" s="111"/>
      <c r="C196" s="6" t="s">
        <v>287</v>
      </c>
      <c r="D196" s="7">
        <v>44914</v>
      </c>
      <c r="E196" s="8" t="s">
        <v>192</v>
      </c>
      <c r="F196" s="9">
        <v>491765</v>
      </c>
      <c r="G196" s="8" t="s">
        <v>29</v>
      </c>
      <c r="H196" s="9">
        <v>51635</v>
      </c>
      <c r="I196" s="112"/>
      <c r="J196" s="113"/>
      <c r="K196" s="114"/>
      <c r="L196" s="115"/>
      <c r="M196" s="116"/>
      <c r="N196" s="15" t="s">
        <v>5481</v>
      </c>
      <c r="O196" t="s">
        <v>4766</v>
      </c>
      <c r="Q196">
        <v>56063</v>
      </c>
      <c r="R196" s="14">
        <v>491765</v>
      </c>
    </row>
    <row r="197" spans="1:18" ht="15" hidden="1" customHeight="1" x14ac:dyDescent="0.25">
      <c r="A197" s="10">
        <v>194</v>
      </c>
      <c r="B197" s="111"/>
      <c r="C197" s="6" t="s">
        <v>288</v>
      </c>
      <c r="D197" s="7">
        <v>44915</v>
      </c>
      <c r="E197" s="8" t="s">
        <v>92</v>
      </c>
      <c r="F197" s="9">
        <v>491765</v>
      </c>
      <c r="G197" s="8" t="s">
        <v>29</v>
      </c>
      <c r="H197" s="9">
        <v>51635</v>
      </c>
      <c r="I197" s="112"/>
      <c r="J197" s="113"/>
      <c r="K197" s="114"/>
      <c r="L197" s="115"/>
      <c r="M197" s="116"/>
      <c r="N197" s="15" t="s">
        <v>5482</v>
      </c>
      <c r="O197" t="s">
        <v>4766</v>
      </c>
      <c r="Q197">
        <v>56139</v>
      </c>
      <c r="R197" s="14">
        <v>491765</v>
      </c>
    </row>
    <row r="198" spans="1:18" ht="15" hidden="1" customHeight="1" x14ac:dyDescent="0.25">
      <c r="A198" s="10">
        <v>195</v>
      </c>
      <c r="B198" s="111"/>
      <c r="C198" s="6" t="s">
        <v>289</v>
      </c>
      <c r="D198" s="7">
        <v>44896</v>
      </c>
      <c r="E198" s="8" t="s">
        <v>92</v>
      </c>
      <c r="F198" s="9">
        <v>2327670</v>
      </c>
      <c r="G198" s="8" t="s">
        <v>29</v>
      </c>
      <c r="H198" s="9">
        <v>244405</v>
      </c>
      <c r="I198" s="112"/>
      <c r="J198" s="113"/>
      <c r="K198" s="114"/>
      <c r="L198" s="115"/>
      <c r="M198" s="116"/>
      <c r="N198" s="15" t="s">
        <v>5483</v>
      </c>
      <c r="O198" t="s">
        <v>4766</v>
      </c>
      <c r="Q198">
        <v>53840</v>
      </c>
      <c r="R198" s="14">
        <v>2327670</v>
      </c>
    </row>
    <row r="199" spans="1:18" ht="15" hidden="1" customHeight="1" x14ac:dyDescent="0.25">
      <c r="A199" s="10">
        <v>196</v>
      </c>
      <c r="B199" s="111"/>
      <c r="C199" s="6" t="s">
        <v>290</v>
      </c>
      <c r="D199" s="7">
        <v>44916</v>
      </c>
      <c r="E199" s="8" t="s">
        <v>131</v>
      </c>
      <c r="F199" s="9">
        <v>491765</v>
      </c>
      <c r="G199" s="8" t="s">
        <v>29</v>
      </c>
      <c r="H199" s="9">
        <v>51635</v>
      </c>
      <c r="I199" s="112"/>
      <c r="J199" s="113"/>
      <c r="K199" s="114"/>
      <c r="L199" s="115"/>
      <c r="M199" s="116"/>
      <c r="N199" s="15" t="s">
        <v>5484</v>
      </c>
      <c r="O199" t="s">
        <v>4766</v>
      </c>
      <c r="Q199">
        <v>56222</v>
      </c>
      <c r="R199" s="14">
        <v>491765</v>
      </c>
    </row>
    <row r="200" spans="1:18" ht="15" hidden="1" customHeight="1" x14ac:dyDescent="0.25">
      <c r="A200" s="10">
        <v>197</v>
      </c>
      <c r="B200" s="111"/>
      <c r="C200" s="6" t="s">
        <v>291</v>
      </c>
      <c r="D200" s="7">
        <v>44923</v>
      </c>
      <c r="E200" s="8" t="s">
        <v>92</v>
      </c>
      <c r="F200" s="9">
        <v>613314</v>
      </c>
      <c r="G200" s="8" t="s">
        <v>29</v>
      </c>
      <c r="H200" s="9">
        <v>64398</v>
      </c>
      <c r="I200" s="112"/>
      <c r="J200" s="113"/>
      <c r="K200" s="114"/>
      <c r="L200" s="115"/>
      <c r="M200" s="116"/>
      <c r="N200" s="15" t="s">
        <v>5485</v>
      </c>
      <c r="O200" t="s">
        <v>4766</v>
      </c>
      <c r="Q200">
        <v>57053</v>
      </c>
      <c r="R200" s="14">
        <v>613314</v>
      </c>
    </row>
    <row r="201" spans="1:18" ht="15" hidden="1" customHeight="1" x14ac:dyDescent="0.25">
      <c r="A201" s="10">
        <v>198</v>
      </c>
      <c r="B201" s="111"/>
      <c r="C201" s="6" t="s">
        <v>292</v>
      </c>
      <c r="D201" s="7">
        <v>44925</v>
      </c>
      <c r="E201" s="8" t="s">
        <v>127</v>
      </c>
      <c r="F201" s="9">
        <v>2378201</v>
      </c>
      <c r="G201" s="8" t="s">
        <v>29</v>
      </c>
      <c r="H201" s="9">
        <v>249711</v>
      </c>
      <c r="I201" s="112"/>
      <c r="J201" s="113"/>
      <c r="K201" s="114"/>
      <c r="L201" s="115"/>
      <c r="M201" s="116"/>
      <c r="N201" s="15" t="s">
        <v>5486</v>
      </c>
      <c r="O201" t="s">
        <v>4766</v>
      </c>
      <c r="Q201">
        <v>57630</v>
      </c>
      <c r="R201" s="14">
        <v>2378201</v>
      </c>
    </row>
    <row r="202" spans="1:18" ht="15" hidden="1" customHeight="1" x14ac:dyDescent="0.25">
      <c r="A202" s="10">
        <v>199</v>
      </c>
      <c r="B202" s="111"/>
      <c r="C202" s="6" t="s">
        <v>293</v>
      </c>
      <c r="D202" s="7">
        <v>44910</v>
      </c>
      <c r="E202" s="8" t="s">
        <v>248</v>
      </c>
      <c r="F202" s="9">
        <v>816702</v>
      </c>
      <c r="G202" s="8" t="s">
        <v>29</v>
      </c>
      <c r="H202" s="9">
        <v>85754</v>
      </c>
      <c r="I202" s="112"/>
      <c r="J202" s="113"/>
      <c r="K202" s="114"/>
      <c r="L202" s="115"/>
      <c r="M202" s="116"/>
      <c r="N202" s="15" t="s">
        <v>5487</v>
      </c>
      <c r="O202" t="s">
        <v>4766</v>
      </c>
      <c r="Q202">
        <v>55807</v>
      </c>
      <c r="R202" s="14">
        <v>816702</v>
      </c>
    </row>
    <row r="203" spans="1:18" ht="15" hidden="1" customHeight="1" x14ac:dyDescent="0.25">
      <c r="A203" s="10">
        <v>200</v>
      </c>
      <c r="B203" s="111"/>
      <c r="C203" s="6" t="s">
        <v>294</v>
      </c>
      <c r="D203" s="7">
        <v>44911</v>
      </c>
      <c r="E203" s="8" t="s">
        <v>92</v>
      </c>
      <c r="F203" s="9">
        <v>1203020</v>
      </c>
      <c r="G203" s="8" t="s">
        <v>29</v>
      </c>
      <c r="H203" s="9">
        <v>126317</v>
      </c>
      <c r="I203" s="112"/>
      <c r="J203" s="113"/>
      <c r="K203" s="114"/>
      <c r="L203" s="115"/>
      <c r="M203" s="116"/>
      <c r="N203" s="15" t="s">
        <v>5488</v>
      </c>
      <c r="O203" t="s">
        <v>4766</v>
      </c>
      <c r="Q203">
        <v>55891</v>
      </c>
      <c r="R203" s="14">
        <v>1203020</v>
      </c>
    </row>
    <row r="204" spans="1:18" ht="15" hidden="1" customHeight="1" x14ac:dyDescent="0.25">
      <c r="A204" s="10">
        <v>201</v>
      </c>
      <c r="B204" s="111"/>
      <c r="C204" s="6" t="s">
        <v>295</v>
      </c>
      <c r="D204" s="7">
        <v>44921</v>
      </c>
      <c r="E204" s="8" t="s">
        <v>131</v>
      </c>
      <c r="F204" s="9">
        <v>723305</v>
      </c>
      <c r="G204" s="8" t="s">
        <v>29</v>
      </c>
      <c r="H204" s="9">
        <v>75947</v>
      </c>
      <c r="I204" s="112"/>
      <c r="J204" s="113"/>
      <c r="K204" s="114"/>
      <c r="L204" s="115"/>
      <c r="M204" s="116"/>
      <c r="N204" s="15" t="s">
        <v>5489</v>
      </c>
      <c r="O204" t="s">
        <v>4766</v>
      </c>
      <c r="Q204">
        <v>56875</v>
      </c>
      <c r="R204" s="14">
        <v>723305</v>
      </c>
    </row>
    <row r="205" spans="1:18" ht="15" hidden="1" customHeight="1" x14ac:dyDescent="0.25">
      <c r="A205" s="10">
        <v>202</v>
      </c>
      <c r="B205" s="111"/>
      <c r="C205" s="6" t="s">
        <v>296</v>
      </c>
      <c r="D205" s="7">
        <v>44922</v>
      </c>
      <c r="E205" s="8" t="s">
        <v>131</v>
      </c>
      <c r="F205" s="9">
        <v>359828</v>
      </c>
      <c r="G205" s="8" t="s">
        <v>29</v>
      </c>
      <c r="H205" s="9">
        <v>37782</v>
      </c>
      <c r="I205" s="112"/>
      <c r="J205" s="113"/>
      <c r="K205" s="114"/>
      <c r="L205" s="115"/>
      <c r="M205" s="116"/>
      <c r="N205" s="15" t="s">
        <v>5490</v>
      </c>
      <c r="O205" t="s">
        <v>4766</v>
      </c>
      <c r="Q205">
        <v>57004</v>
      </c>
      <c r="R205" s="14">
        <v>359828</v>
      </c>
    </row>
    <row r="206" spans="1:18" ht="15" hidden="1" customHeight="1" x14ac:dyDescent="0.25">
      <c r="A206" s="10">
        <v>203</v>
      </c>
      <c r="B206" s="111"/>
      <c r="C206" s="6" t="s">
        <v>297</v>
      </c>
      <c r="D206" s="7">
        <v>44926</v>
      </c>
      <c r="E206" s="8" t="s">
        <v>192</v>
      </c>
      <c r="F206" s="9">
        <v>1380057</v>
      </c>
      <c r="G206" s="8" t="s">
        <v>29</v>
      </c>
      <c r="H206" s="9">
        <v>144906</v>
      </c>
      <c r="I206" s="112"/>
      <c r="J206" s="113"/>
      <c r="K206" s="114"/>
      <c r="L206" s="115"/>
      <c r="M206" s="116"/>
      <c r="N206" s="15" t="s">
        <v>5491</v>
      </c>
      <c r="O206" t="s">
        <v>4766</v>
      </c>
      <c r="Q206">
        <v>57732</v>
      </c>
      <c r="R206" s="14">
        <v>1380057</v>
      </c>
    </row>
    <row r="207" spans="1:18" ht="15" hidden="1" customHeight="1" x14ac:dyDescent="0.25">
      <c r="A207" s="10">
        <v>204</v>
      </c>
      <c r="B207" s="111"/>
      <c r="C207" s="6" t="s">
        <v>298</v>
      </c>
      <c r="D207" s="7">
        <v>44921</v>
      </c>
      <c r="E207" s="8" t="s">
        <v>127</v>
      </c>
      <c r="F207" s="9">
        <v>1651591</v>
      </c>
      <c r="G207" s="8" t="s">
        <v>29</v>
      </c>
      <c r="H207" s="9">
        <v>173417</v>
      </c>
      <c r="I207" s="112"/>
      <c r="J207" s="113"/>
      <c r="K207" s="114"/>
      <c r="L207" s="115"/>
      <c r="M207" s="116"/>
      <c r="N207" s="15" t="s">
        <v>5492</v>
      </c>
      <c r="O207" t="s">
        <v>4766</v>
      </c>
      <c r="Q207">
        <v>56879</v>
      </c>
      <c r="R207" s="14">
        <v>1651591</v>
      </c>
    </row>
    <row r="208" spans="1:18" ht="15" hidden="1" customHeight="1" x14ac:dyDescent="0.25">
      <c r="A208" s="10">
        <v>205</v>
      </c>
      <c r="B208" s="111"/>
      <c r="C208" s="6" t="s">
        <v>299</v>
      </c>
      <c r="D208" s="7">
        <v>44917</v>
      </c>
      <c r="E208" s="8" t="s">
        <v>127</v>
      </c>
      <c r="F208" s="9">
        <v>491765</v>
      </c>
      <c r="G208" s="8" t="s">
        <v>29</v>
      </c>
      <c r="H208" s="9">
        <v>51635</v>
      </c>
      <c r="I208" s="112"/>
      <c r="J208" s="113"/>
      <c r="K208" s="114"/>
      <c r="L208" s="115"/>
      <c r="M208" s="116"/>
      <c r="N208" s="15" t="s">
        <v>5493</v>
      </c>
      <c r="O208" t="s">
        <v>4766</v>
      </c>
      <c r="Q208">
        <v>56506</v>
      </c>
      <c r="R208" s="14">
        <v>491765</v>
      </c>
    </row>
    <row r="209" spans="1:18" ht="15" hidden="1" customHeight="1" x14ac:dyDescent="0.25">
      <c r="A209" s="10">
        <v>206</v>
      </c>
      <c r="B209" s="111"/>
      <c r="C209" s="6" t="s">
        <v>300</v>
      </c>
      <c r="D209" s="7">
        <v>44921</v>
      </c>
      <c r="E209" s="8" t="s">
        <v>192</v>
      </c>
      <c r="F209" s="9">
        <v>1063998</v>
      </c>
      <c r="G209" s="8" t="s">
        <v>29</v>
      </c>
      <c r="H209" s="9">
        <v>111720</v>
      </c>
      <c r="I209" s="112"/>
      <c r="J209" s="113"/>
      <c r="K209" s="114"/>
      <c r="L209" s="115"/>
      <c r="M209" s="116"/>
      <c r="N209" s="15" t="s">
        <v>5494</v>
      </c>
      <c r="O209" t="s">
        <v>4766</v>
      </c>
      <c r="Q209">
        <v>56860</v>
      </c>
      <c r="R209" s="14">
        <v>1063998</v>
      </c>
    </row>
    <row r="210" spans="1:18" ht="15" hidden="1" customHeight="1" x14ac:dyDescent="0.25">
      <c r="A210" s="10">
        <v>207</v>
      </c>
      <c r="B210" s="111"/>
      <c r="C210" s="6" t="s">
        <v>301</v>
      </c>
      <c r="D210" s="7">
        <v>44900</v>
      </c>
      <c r="E210" s="8" t="s">
        <v>92</v>
      </c>
      <c r="F210" s="9">
        <v>2547677</v>
      </c>
      <c r="G210" s="8" t="s">
        <v>29</v>
      </c>
      <c r="H210" s="9">
        <v>267506</v>
      </c>
      <c r="I210" s="112"/>
      <c r="J210" s="113"/>
      <c r="K210" s="114"/>
      <c r="L210" s="115"/>
      <c r="M210" s="116"/>
      <c r="N210" s="15" t="s">
        <v>5495</v>
      </c>
      <c r="O210" t="s">
        <v>4766</v>
      </c>
      <c r="Q210">
        <v>54324</v>
      </c>
      <c r="R210" s="14">
        <v>2547677</v>
      </c>
    </row>
    <row r="211" spans="1:18" ht="15" hidden="1" customHeight="1" x14ac:dyDescent="0.25">
      <c r="A211" s="10">
        <v>208</v>
      </c>
      <c r="B211" s="111"/>
      <c r="C211" s="6" t="s">
        <v>302</v>
      </c>
      <c r="D211" s="7">
        <v>44909</v>
      </c>
      <c r="E211" s="8" t="s">
        <v>192</v>
      </c>
      <c r="F211" s="9">
        <v>489900</v>
      </c>
      <c r="G211" s="8" t="s">
        <v>29</v>
      </c>
      <c r="H211" s="9">
        <v>51440</v>
      </c>
      <c r="I211" s="112"/>
      <c r="J211" s="113"/>
      <c r="K211" s="114"/>
      <c r="L211" s="115"/>
      <c r="M211" s="116"/>
      <c r="N211" s="15" t="s">
        <v>5496</v>
      </c>
      <c r="O211" t="s">
        <v>4766</v>
      </c>
      <c r="Q211">
        <v>55433</v>
      </c>
      <c r="R211" s="14">
        <v>489900</v>
      </c>
    </row>
    <row r="212" spans="1:18" ht="15" hidden="1" customHeight="1" x14ac:dyDescent="0.25">
      <c r="A212" s="10">
        <v>209</v>
      </c>
      <c r="B212" s="111"/>
      <c r="C212" s="6" t="s">
        <v>303</v>
      </c>
      <c r="D212" s="7">
        <v>44903</v>
      </c>
      <c r="E212" s="8" t="s">
        <v>127</v>
      </c>
      <c r="F212" s="9">
        <v>786280</v>
      </c>
      <c r="G212" s="8" t="s">
        <v>29</v>
      </c>
      <c r="H212" s="9">
        <v>82559</v>
      </c>
      <c r="I212" s="112"/>
      <c r="J212" s="113"/>
      <c r="K212" s="114"/>
      <c r="L212" s="115"/>
      <c r="M212" s="116"/>
      <c r="N212" s="15" t="s">
        <v>5497</v>
      </c>
      <c r="O212" t="s">
        <v>4766</v>
      </c>
      <c r="Q212">
        <v>55013</v>
      </c>
      <c r="R212" s="14">
        <v>786280</v>
      </c>
    </row>
    <row r="213" spans="1:18" ht="15" hidden="1" customHeight="1" x14ac:dyDescent="0.25">
      <c r="A213" s="10">
        <v>210</v>
      </c>
      <c r="B213" s="111"/>
      <c r="C213" s="6" t="s">
        <v>304</v>
      </c>
      <c r="D213" s="7">
        <v>44905</v>
      </c>
      <c r="E213" s="8" t="s">
        <v>127</v>
      </c>
      <c r="F213" s="9">
        <v>544694</v>
      </c>
      <c r="G213" s="8" t="s">
        <v>29</v>
      </c>
      <c r="H213" s="9">
        <v>57193</v>
      </c>
      <c r="I213" s="112"/>
      <c r="J213" s="113"/>
      <c r="K213" s="114"/>
      <c r="L213" s="115"/>
      <c r="M213" s="116"/>
      <c r="N213" s="15" t="s">
        <v>5498</v>
      </c>
      <c r="O213" t="s">
        <v>4766</v>
      </c>
      <c r="Q213">
        <v>55251</v>
      </c>
      <c r="R213" s="14">
        <v>544694</v>
      </c>
    </row>
    <row r="214" spans="1:18" ht="15" hidden="1" customHeight="1" x14ac:dyDescent="0.25">
      <c r="A214" s="10">
        <v>211</v>
      </c>
      <c r="B214" s="111"/>
      <c r="C214" s="6" t="s">
        <v>305</v>
      </c>
      <c r="D214" s="7">
        <v>44898</v>
      </c>
      <c r="E214" s="8" t="s">
        <v>192</v>
      </c>
      <c r="F214" s="9">
        <v>1384733</v>
      </c>
      <c r="G214" s="8" t="s">
        <v>29</v>
      </c>
      <c r="H214" s="9">
        <v>145397</v>
      </c>
      <c r="I214" s="112"/>
      <c r="J214" s="113"/>
      <c r="K214" s="114"/>
      <c r="L214" s="115"/>
      <c r="M214" s="116"/>
      <c r="N214" s="15" t="s">
        <v>5499</v>
      </c>
      <c r="O214" t="s">
        <v>4766</v>
      </c>
      <c r="Q214">
        <v>54280</v>
      </c>
      <c r="R214" s="14">
        <v>1384733</v>
      </c>
    </row>
    <row r="215" spans="1:18" ht="15" hidden="1" customHeight="1" x14ac:dyDescent="0.25">
      <c r="A215" s="10">
        <v>212</v>
      </c>
      <c r="B215" s="111"/>
      <c r="C215" s="6" t="s">
        <v>306</v>
      </c>
      <c r="D215" s="7">
        <v>44902</v>
      </c>
      <c r="E215" s="8" t="s">
        <v>192</v>
      </c>
      <c r="F215" s="9">
        <v>359828</v>
      </c>
      <c r="G215" s="8" t="s">
        <v>29</v>
      </c>
      <c r="H215" s="9">
        <v>37782</v>
      </c>
      <c r="I215" s="112"/>
      <c r="J215" s="113"/>
      <c r="K215" s="114"/>
      <c r="L215" s="115"/>
      <c r="M215" s="116"/>
      <c r="N215" s="15" t="s">
        <v>5500</v>
      </c>
      <c r="O215" t="s">
        <v>4766</v>
      </c>
      <c r="Q215">
        <v>54469</v>
      </c>
      <c r="R215" s="14">
        <v>359828</v>
      </c>
    </row>
    <row r="216" spans="1:18" ht="15" hidden="1" customHeight="1" x14ac:dyDescent="0.25">
      <c r="A216" s="10">
        <v>213</v>
      </c>
      <c r="B216" s="111"/>
      <c r="C216" s="6" t="s">
        <v>307</v>
      </c>
      <c r="D216" s="7">
        <v>44902</v>
      </c>
      <c r="E216" s="8" t="s">
        <v>192</v>
      </c>
      <c r="F216" s="9">
        <v>470448</v>
      </c>
      <c r="G216" s="8" t="s">
        <v>29</v>
      </c>
      <c r="H216" s="9">
        <v>49397</v>
      </c>
      <c r="I216" s="112"/>
      <c r="J216" s="113"/>
      <c r="K216" s="114"/>
      <c r="L216" s="115"/>
      <c r="M216" s="116"/>
      <c r="N216" s="15" t="s">
        <v>5501</v>
      </c>
      <c r="O216" t="s">
        <v>4766</v>
      </c>
      <c r="Q216">
        <v>54478</v>
      </c>
      <c r="R216" s="14">
        <v>470448</v>
      </c>
    </row>
    <row r="217" spans="1:18" ht="15" hidden="1" customHeight="1" x14ac:dyDescent="0.25">
      <c r="A217" s="10">
        <v>214</v>
      </c>
      <c r="B217" s="111"/>
      <c r="C217" s="6" t="s">
        <v>308</v>
      </c>
      <c r="D217" s="7">
        <v>44909</v>
      </c>
      <c r="E217" s="8" t="s">
        <v>92</v>
      </c>
      <c r="F217" s="9">
        <v>216786</v>
      </c>
      <c r="G217" s="8" t="s">
        <v>29</v>
      </c>
      <c r="H217" s="9">
        <v>22763</v>
      </c>
      <c r="I217" s="112"/>
      <c r="J217" s="113"/>
      <c r="K217" s="114"/>
      <c r="L217" s="115"/>
      <c r="M217" s="116"/>
      <c r="N217" s="15" t="s">
        <v>5502</v>
      </c>
      <c r="O217" t="s">
        <v>4766</v>
      </c>
      <c r="Q217">
        <v>55431</v>
      </c>
      <c r="R217" s="14">
        <v>216786</v>
      </c>
    </row>
    <row r="218" spans="1:18" ht="15" hidden="1" customHeight="1" x14ac:dyDescent="0.25">
      <c r="A218" s="10">
        <v>215</v>
      </c>
      <c r="B218" s="111"/>
      <c r="C218" s="6" t="s">
        <v>309</v>
      </c>
      <c r="D218" s="7">
        <v>44907</v>
      </c>
      <c r="E218" s="8" t="s">
        <v>92</v>
      </c>
      <c r="F218" s="9">
        <v>837630</v>
      </c>
      <c r="G218" s="8" t="s">
        <v>29</v>
      </c>
      <c r="H218" s="9">
        <v>87951</v>
      </c>
      <c r="I218" s="112"/>
      <c r="J218" s="113"/>
      <c r="K218" s="114"/>
      <c r="L218" s="115"/>
      <c r="M218" s="116"/>
      <c r="N218" s="15" t="s">
        <v>5503</v>
      </c>
      <c r="O218" t="s">
        <v>4766</v>
      </c>
      <c r="Q218">
        <v>55289</v>
      </c>
      <c r="R218" s="14">
        <v>837630</v>
      </c>
    </row>
    <row r="219" spans="1:18" ht="15" hidden="1" customHeight="1" x14ac:dyDescent="0.25">
      <c r="A219" s="10">
        <v>216</v>
      </c>
      <c r="B219" s="111"/>
      <c r="C219" s="6" t="s">
        <v>310</v>
      </c>
      <c r="D219" s="7">
        <v>44902</v>
      </c>
      <c r="E219" s="8" t="s">
        <v>192</v>
      </c>
      <c r="F219" s="9">
        <v>1002784</v>
      </c>
      <c r="G219" s="8" t="s">
        <v>29</v>
      </c>
      <c r="H219" s="9">
        <v>105292</v>
      </c>
      <c r="I219" s="112"/>
      <c r="J219" s="113"/>
      <c r="K219" s="114"/>
      <c r="L219" s="115"/>
      <c r="M219" s="116"/>
      <c r="N219" s="15" t="s">
        <v>5504</v>
      </c>
      <c r="O219" t="s">
        <v>4766</v>
      </c>
      <c r="Q219">
        <v>54488</v>
      </c>
      <c r="R219" s="14">
        <v>1002784</v>
      </c>
    </row>
    <row r="220" spans="1:18" ht="15" hidden="1" customHeight="1" x14ac:dyDescent="0.25">
      <c r="A220" s="10">
        <v>217</v>
      </c>
      <c r="B220" s="111"/>
      <c r="C220" s="6" t="s">
        <v>311</v>
      </c>
      <c r="D220" s="7">
        <v>44909</v>
      </c>
      <c r="E220" s="8" t="s">
        <v>131</v>
      </c>
      <c r="F220" s="9">
        <v>793055</v>
      </c>
      <c r="G220" s="8" t="s">
        <v>29</v>
      </c>
      <c r="H220" s="9">
        <v>83271</v>
      </c>
      <c r="I220" s="112"/>
      <c r="J220" s="113"/>
      <c r="K220" s="114"/>
      <c r="L220" s="115"/>
      <c r="M220" s="116"/>
      <c r="N220" s="15" t="s">
        <v>5505</v>
      </c>
      <c r="O220" t="s">
        <v>4766</v>
      </c>
      <c r="Q220">
        <v>55416</v>
      </c>
      <c r="R220" s="14">
        <v>793055</v>
      </c>
    </row>
    <row r="221" spans="1:18" ht="15" hidden="1" customHeight="1" x14ac:dyDescent="0.25">
      <c r="A221" s="10">
        <v>218</v>
      </c>
      <c r="B221" s="111"/>
      <c r="C221" s="6" t="s">
        <v>312</v>
      </c>
      <c r="D221" s="7">
        <v>44911</v>
      </c>
      <c r="E221" s="8" t="s">
        <v>131</v>
      </c>
      <c r="F221" s="9">
        <v>814531</v>
      </c>
      <c r="G221" s="8" t="s">
        <v>29</v>
      </c>
      <c r="H221" s="9">
        <v>85526</v>
      </c>
      <c r="I221" s="112"/>
      <c r="J221" s="113"/>
      <c r="K221" s="114"/>
      <c r="L221" s="115"/>
      <c r="M221" s="116"/>
      <c r="N221" s="15" t="s">
        <v>5506</v>
      </c>
      <c r="O221" t="s">
        <v>4766</v>
      </c>
      <c r="Q221">
        <v>55913</v>
      </c>
      <c r="R221" s="14">
        <v>814531</v>
      </c>
    </row>
    <row r="222" spans="1:18" ht="15" hidden="1" customHeight="1" x14ac:dyDescent="0.25">
      <c r="A222" s="10">
        <v>219</v>
      </c>
      <c r="B222" s="111"/>
      <c r="C222" s="6" t="s">
        <v>313</v>
      </c>
      <c r="D222" s="7">
        <v>44909</v>
      </c>
      <c r="E222" s="8" t="s">
        <v>127</v>
      </c>
      <c r="F222" s="9">
        <v>1312516</v>
      </c>
      <c r="G222" s="8" t="s">
        <v>29</v>
      </c>
      <c r="H222" s="9">
        <v>137814</v>
      </c>
      <c r="I222" s="112"/>
      <c r="J222" s="113"/>
      <c r="K222" s="114"/>
      <c r="L222" s="115"/>
      <c r="M222" s="116"/>
      <c r="N222" s="15" t="s">
        <v>5507</v>
      </c>
      <c r="O222" t="s">
        <v>4766</v>
      </c>
      <c r="Q222">
        <v>55413</v>
      </c>
      <c r="R222" s="14">
        <v>1312516</v>
      </c>
    </row>
    <row r="223" spans="1:18" ht="15" hidden="1" customHeight="1" x14ac:dyDescent="0.25">
      <c r="A223" s="10">
        <v>220</v>
      </c>
      <c r="B223" s="111"/>
      <c r="C223" s="6" t="s">
        <v>314</v>
      </c>
      <c r="D223" s="7">
        <v>44916</v>
      </c>
      <c r="E223" s="8" t="s">
        <v>131</v>
      </c>
      <c r="F223" s="9">
        <v>491765</v>
      </c>
      <c r="G223" s="8" t="s">
        <v>29</v>
      </c>
      <c r="H223" s="9">
        <v>51635</v>
      </c>
      <c r="I223" s="112"/>
      <c r="J223" s="113"/>
      <c r="K223" s="114"/>
      <c r="L223" s="115"/>
      <c r="M223" s="116"/>
      <c r="N223" s="15" t="s">
        <v>5508</v>
      </c>
      <c r="O223" t="s">
        <v>4766</v>
      </c>
      <c r="Q223">
        <v>56241</v>
      </c>
      <c r="R223" s="14">
        <v>491765</v>
      </c>
    </row>
    <row r="224" spans="1:18" ht="15" hidden="1" customHeight="1" x14ac:dyDescent="0.25">
      <c r="A224" s="10">
        <v>221</v>
      </c>
      <c r="B224" s="111"/>
      <c r="C224" s="6" t="s">
        <v>315</v>
      </c>
      <c r="D224" s="7">
        <v>44909</v>
      </c>
      <c r="E224" s="8" t="s">
        <v>92</v>
      </c>
      <c r="F224" s="9">
        <v>857888</v>
      </c>
      <c r="G224" s="8" t="s">
        <v>29</v>
      </c>
      <c r="H224" s="9">
        <v>90078</v>
      </c>
      <c r="I224" s="112"/>
      <c r="J224" s="113"/>
      <c r="K224" s="114"/>
      <c r="L224" s="115"/>
      <c r="M224" s="116"/>
      <c r="N224" s="15" t="s">
        <v>5509</v>
      </c>
      <c r="O224" t="s">
        <v>4766</v>
      </c>
      <c r="Q224">
        <v>55430</v>
      </c>
      <c r="R224" s="14">
        <v>857888</v>
      </c>
    </row>
    <row r="225" spans="1:18" ht="15" hidden="1" customHeight="1" x14ac:dyDescent="0.25">
      <c r="A225" s="10">
        <v>222</v>
      </c>
      <c r="B225" s="111"/>
      <c r="C225" s="6" t="s">
        <v>316</v>
      </c>
      <c r="D225" s="7">
        <v>44909</v>
      </c>
      <c r="E225" s="8" t="s">
        <v>192</v>
      </c>
      <c r="F225" s="9">
        <v>934416</v>
      </c>
      <c r="G225" s="8" t="s">
        <v>29</v>
      </c>
      <c r="H225" s="9">
        <v>98114</v>
      </c>
      <c r="I225" s="112"/>
      <c r="J225" s="113"/>
      <c r="K225" s="114"/>
      <c r="L225" s="115"/>
      <c r="M225" s="116"/>
      <c r="N225" s="15" t="s">
        <v>5510</v>
      </c>
      <c r="O225" t="s">
        <v>4766</v>
      </c>
      <c r="Q225">
        <v>55436</v>
      </c>
      <c r="R225" s="14">
        <v>934416</v>
      </c>
    </row>
    <row r="226" spans="1:18" ht="15" hidden="1" customHeight="1" x14ac:dyDescent="0.25">
      <c r="A226" s="10">
        <v>223</v>
      </c>
      <c r="B226" s="111"/>
      <c r="C226" s="6" t="s">
        <v>317</v>
      </c>
      <c r="D226" s="7">
        <v>44916</v>
      </c>
      <c r="E226" s="8" t="s">
        <v>92</v>
      </c>
      <c r="F226" s="9">
        <v>613314</v>
      </c>
      <c r="G226" s="8" t="s">
        <v>29</v>
      </c>
      <c r="H226" s="9">
        <v>64398</v>
      </c>
      <c r="I226" s="112"/>
      <c r="J226" s="113"/>
      <c r="K226" s="114"/>
      <c r="L226" s="115"/>
      <c r="M226" s="116"/>
      <c r="N226" s="15" t="s">
        <v>5511</v>
      </c>
      <c r="O226" t="s">
        <v>4766</v>
      </c>
      <c r="Q226">
        <v>56242</v>
      </c>
      <c r="R226" s="14">
        <v>613314</v>
      </c>
    </row>
    <row r="227" spans="1:18" ht="15" hidden="1" customHeight="1" x14ac:dyDescent="0.25">
      <c r="A227" s="10">
        <v>224</v>
      </c>
      <c r="B227" s="111"/>
      <c r="C227" s="6" t="s">
        <v>318</v>
      </c>
      <c r="D227" s="7">
        <v>44917</v>
      </c>
      <c r="E227" s="8" t="s">
        <v>127</v>
      </c>
      <c r="F227" s="9">
        <v>367988</v>
      </c>
      <c r="G227" s="8" t="s">
        <v>29</v>
      </c>
      <c r="H227" s="9">
        <v>38639</v>
      </c>
      <c r="I227" s="112"/>
      <c r="J227" s="113"/>
      <c r="K227" s="114"/>
      <c r="L227" s="115"/>
      <c r="M227" s="116"/>
      <c r="N227" s="15" t="s">
        <v>5512</v>
      </c>
      <c r="O227" t="s">
        <v>4766</v>
      </c>
      <c r="Q227">
        <v>56572</v>
      </c>
      <c r="R227" s="14">
        <v>367988</v>
      </c>
    </row>
    <row r="228" spans="1:18" ht="15" hidden="1" customHeight="1" x14ac:dyDescent="0.25">
      <c r="A228" s="10">
        <v>225</v>
      </c>
      <c r="B228" s="111"/>
      <c r="C228" s="6" t="s">
        <v>319</v>
      </c>
      <c r="D228" s="7">
        <v>44911</v>
      </c>
      <c r="E228" s="8" t="s">
        <v>192</v>
      </c>
      <c r="F228" s="9">
        <v>766260</v>
      </c>
      <c r="G228" s="8" t="s">
        <v>29</v>
      </c>
      <c r="H228" s="9">
        <v>80457</v>
      </c>
      <c r="I228" s="112"/>
      <c r="J228" s="113"/>
      <c r="K228" s="114"/>
      <c r="L228" s="115"/>
      <c r="M228" s="116"/>
      <c r="N228" s="15" t="s">
        <v>5513</v>
      </c>
      <c r="O228" t="s">
        <v>4766</v>
      </c>
      <c r="Q228">
        <v>55912</v>
      </c>
      <c r="R228" s="14">
        <v>766260</v>
      </c>
    </row>
    <row r="229" spans="1:18" ht="15" hidden="1" customHeight="1" x14ac:dyDescent="0.25">
      <c r="A229" s="10">
        <v>226</v>
      </c>
      <c r="B229" s="111"/>
      <c r="C229" s="6" t="s">
        <v>320</v>
      </c>
      <c r="D229" s="7">
        <v>44914</v>
      </c>
      <c r="E229" s="8" t="s">
        <v>92</v>
      </c>
      <c r="F229" s="9">
        <v>491765</v>
      </c>
      <c r="G229" s="8" t="s">
        <v>29</v>
      </c>
      <c r="H229" s="9">
        <v>51635</v>
      </c>
      <c r="I229" s="112"/>
      <c r="J229" s="113"/>
      <c r="K229" s="114"/>
      <c r="L229" s="115"/>
      <c r="M229" s="116"/>
      <c r="N229" s="15" t="s">
        <v>5514</v>
      </c>
      <c r="O229" t="s">
        <v>4766</v>
      </c>
      <c r="Q229">
        <v>56039</v>
      </c>
      <c r="R229" s="14">
        <v>491765</v>
      </c>
    </row>
    <row r="230" spans="1:18" ht="15" hidden="1" customHeight="1" x14ac:dyDescent="0.25">
      <c r="A230" s="10">
        <v>227</v>
      </c>
      <c r="B230" s="111"/>
      <c r="C230" s="6" t="s">
        <v>321</v>
      </c>
      <c r="D230" s="7">
        <v>44914</v>
      </c>
      <c r="E230" s="8" t="s">
        <v>192</v>
      </c>
      <c r="F230" s="9">
        <v>491765</v>
      </c>
      <c r="G230" s="8" t="s">
        <v>29</v>
      </c>
      <c r="H230" s="9">
        <v>51635</v>
      </c>
      <c r="I230" s="112"/>
      <c r="J230" s="113"/>
      <c r="K230" s="114"/>
      <c r="L230" s="115"/>
      <c r="M230" s="116"/>
      <c r="N230" s="15" t="s">
        <v>5515</v>
      </c>
      <c r="O230" t="s">
        <v>4766</v>
      </c>
      <c r="Q230">
        <v>56044</v>
      </c>
      <c r="R230" s="14">
        <v>491765</v>
      </c>
    </row>
    <row r="231" spans="1:18" ht="15" hidden="1" customHeight="1" x14ac:dyDescent="0.25">
      <c r="A231" s="10">
        <v>228</v>
      </c>
      <c r="B231" s="111"/>
      <c r="C231" s="6" t="s">
        <v>322</v>
      </c>
      <c r="D231" s="7">
        <v>44915</v>
      </c>
      <c r="E231" s="8" t="s">
        <v>92</v>
      </c>
      <c r="F231" s="9">
        <v>491765</v>
      </c>
      <c r="G231" s="8" t="s">
        <v>29</v>
      </c>
      <c r="H231" s="9">
        <v>51635</v>
      </c>
      <c r="I231" s="112"/>
      <c r="J231" s="113"/>
      <c r="K231" s="114"/>
      <c r="L231" s="115"/>
      <c r="M231" s="116"/>
      <c r="N231" s="15" t="s">
        <v>5516</v>
      </c>
      <c r="O231" t="s">
        <v>4766</v>
      </c>
      <c r="Q231">
        <v>56118</v>
      </c>
      <c r="R231" s="14">
        <v>491765</v>
      </c>
    </row>
    <row r="232" spans="1:18" ht="15" hidden="1" customHeight="1" x14ac:dyDescent="0.25">
      <c r="A232" s="10">
        <v>229</v>
      </c>
      <c r="B232" s="111"/>
      <c r="C232" s="6" t="s">
        <v>323</v>
      </c>
      <c r="D232" s="7">
        <v>44903</v>
      </c>
      <c r="E232" s="8" t="s">
        <v>248</v>
      </c>
      <c r="F232" s="9">
        <v>1512711</v>
      </c>
      <c r="G232" s="8" t="s">
        <v>29</v>
      </c>
      <c r="H232" s="9">
        <v>158835</v>
      </c>
      <c r="I232" s="112"/>
      <c r="J232" s="113"/>
      <c r="K232" s="114"/>
      <c r="L232" s="115"/>
      <c r="M232" s="116"/>
      <c r="N232" s="15" t="s">
        <v>5517</v>
      </c>
      <c r="O232" t="s">
        <v>4766</v>
      </c>
      <c r="Q232">
        <v>55003</v>
      </c>
      <c r="R232" s="14">
        <v>1512711</v>
      </c>
    </row>
    <row r="233" spans="1:18" ht="15" hidden="1" customHeight="1" x14ac:dyDescent="0.25">
      <c r="A233" s="10">
        <v>230</v>
      </c>
      <c r="B233" s="111"/>
      <c r="C233" s="6" t="s">
        <v>324</v>
      </c>
      <c r="D233" s="7">
        <v>44924</v>
      </c>
      <c r="E233" s="8" t="s">
        <v>248</v>
      </c>
      <c r="F233" s="9">
        <v>1926570</v>
      </c>
      <c r="G233" s="8" t="s">
        <v>29</v>
      </c>
      <c r="H233" s="9">
        <v>202290</v>
      </c>
      <c r="I233" s="112"/>
      <c r="J233" s="113"/>
      <c r="K233" s="114"/>
      <c r="L233" s="115"/>
      <c r="M233" s="116"/>
      <c r="N233" s="15" t="s">
        <v>5518</v>
      </c>
      <c r="O233" t="s">
        <v>4766</v>
      </c>
      <c r="Q233">
        <v>57125</v>
      </c>
      <c r="R233" s="14">
        <v>1926570</v>
      </c>
    </row>
    <row r="234" spans="1:18" ht="15" hidden="1" customHeight="1" x14ac:dyDescent="0.25">
      <c r="A234" s="10">
        <v>231</v>
      </c>
      <c r="B234" s="111"/>
      <c r="C234" s="6" t="s">
        <v>325</v>
      </c>
      <c r="D234" s="7">
        <v>44922</v>
      </c>
      <c r="E234" s="8" t="s">
        <v>192</v>
      </c>
      <c r="F234" s="9">
        <v>793055</v>
      </c>
      <c r="G234" s="8" t="s">
        <v>29</v>
      </c>
      <c r="H234" s="9">
        <v>83271</v>
      </c>
      <c r="I234" s="112"/>
      <c r="J234" s="113"/>
      <c r="K234" s="114"/>
      <c r="L234" s="115"/>
      <c r="M234" s="116"/>
      <c r="N234" s="15" t="s">
        <v>5519</v>
      </c>
      <c r="O234" t="s">
        <v>4766</v>
      </c>
      <c r="Q234">
        <v>56953</v>
      </c>
      <c r="R234" s="14">
        <v>793055</v>
      </c>
    </row>
    <row r="235" spans="1:18" ht="15" hidden="1" customHeight="1" x14ac:dyDescent="0.25">
      <c r="A235" s="10">
        <v>232</v>
      </c>
      <c r="B235" s="111"/>
      <c r="C235" s="6" t="s">
        <v>326</v>
      </c>
      <c r="D235" s="7">
        <v>44922</v>
      </c>
      <c r="E235" s="8" t="s">
        <v>192</v>
      </c>
      <c r="F235" s="9">
        <v>497005</v>
      </c>
      <c r="G235" s="8" t="s">
        <v>29</v>
      </c>
      <c r="H235" s="9">
        <v>52186</v>
      </c>
      <c r="I235" s="112"/>
      <c r="J235" s="113"/>
      <c r="K235" s="114"/>
      <c r="L235" s="115"/>
      <c r="M235" s="116"/>
      <c r="N235" s="15" t="s">
        <v>5520</v>
      </c>
      <c r="O235" t="s">
        <v>4766</v>
      </c>
      <c r="Q235">
        <v>56976</v>
      </c>
      <c r="R235" s="14">
        <v>497005</v>
      </c>
    </row>
    <row r="236" spans="1:18" ht="15" hidden="1" customHeight="1" x14ac:dyDescent="0.25">
      <c r="A236" s="10">
        <v>233</v>
      </c>
      <c r="B236" s="111"/>
      <c r="C236" s="6" t="s">
        <v>327</v>
      </c>
      <c r="D236" s="7">
        <v>44923</v>
      </c>
      <c r="E236" s="8" t="s">
        <v>131</v>
      </c>
      <c r="F236" s="9">
        <v>433572</v>
      </c>
      <c r="G236" s="8" t="s">
        <v>29</v>
      </c>
      <c r="H236" s="9">
        <v>45525</v>
      </c>
      <c r="I236" s="112"/>
      <c r="J236" s="113"/>
      <c r="K236" s="114"/>
      <c r="L236" s="115"/>
      <c r="M236" s="116"/>
      <c r="N236" s="15" t="s">
        <v>5521</v>
      </c>
      <c r="O236" t="s">
        <v>4766</v>
      </c>
      <c r="Q236">
        <v>57056</v>
      </c>
      <c r="R236" s="14">
        <v>433572</v>
      </c>
    </row>
    <row r="237" spans="1:18" ht="15" hidden="1" customHeight="1" x14ac:dyDescent="0.25">
      <c r="A237" s="10">
        <v>234</v>
      </c>
      <c r="B237" s="111"/>
      <c r="C237" s="6" t="s">
        <v>328</v>
      </c>
      <c r="D237" s="7">
        <v>44915</v>
      </c>
      <c r="E237" s="8" t="s">
        <v>192</v>
      </c>
      <c r="F237" s="9">
        <v>617736</v>
      </c>
      <c r="G237" s="8" t="s">
        <v>29</v>
      </c>
      <c r="H237" s="9">
        <v>64862</v>
      </c>
      <c r="I237" s="112"/>
      <c r="J237" s="113"/>
      <c r="K237" s="114"/>
      <c r="L237" s="115"/>
      <c r="M237" s="116"/>
      <c r="N237" s="15" t="s">
        <v>5522</v>
      </c>
      <c r="O237" t="s">
        <v>4766</v>
      </c>
      <c r="Q237">
        <v>56141</v>
      </c>
      <c r="R237" s="14">
        <v>617736</v>
      </c>
    </row>
    <row r="238" spans="1:18" ht="15" hidden="1" customHeight="1" x14ac:dyDescent="0.25">
      <c r="A238" s="10">
        <v>235</v>
      </c>
      <c r="B238" s="111"/>
      <c r="C238" s="6" t="s">
        <v>329</v>
      </c>
      <c r="D238" s="7">
        <v>44909</v>
      </c>
      <c r="E238" s="8" t="s">
        <v>127</v>
      </c>
      <c r="F238" s="9">
        <v>1146226</v>
      </c>
      <c r="G238" s="8" t="s">
        <v>29</v>
      </c>
      <c r="H238" s="9">
        <v>120354</v>
      </c>
      <c r="I238" s="112"/>
      <c r="J238" s="113"/>
      <c r="K238" s="114"/>
      <c r="L238" s="115"/>
      <c r="M238" s="116"/>
      <c r="N238" s="15" t="s">
        <v>5523</v>
      </c>
      <c r="O238" t="s">
        <v>4766</v>
      </c>
      <c r="Q238">
        <v>55451</v>
      </c>
      <c r="R238" s="14">
        <v>1146226</v>
      </c>
    </row>
    <row r="239" spans="1:18" ht="15" hidden="1" customHeight="1" x14ac:dyDescent="0.25">
      <c r="A239" s="10">
        <v>236</v>
      </c>
      <c r="B239" s="111"/>
      <c r="C239" s="6" t="s">
        <v>330</v>
      </c>
      <c r="D239" s="7">
        <v>44917</v>
      </c>
      <c r="E239" s="8" t="s">
        <v>127</v>
      </c>
      <c r="F239" s="9">
        <v>894126</v>
      </c>
      <c r="G239" s="8" t="s">
        <v>29</v>
      </c>
      <c r="H239" s="9">
        <v>93883</v>
      </c>
      <c r="I239" s="112"/>
      <c r="J239" s="113"/>
      <c r="K239" s="114"/>
      <c r="L239" s="115"/>
      <c r="M239" s="116"/>
      <c r="N239" s="15" t="s">
        <v>5524</v>
      </c>
      <c r="O239" t="s">
        <v>4766</v>
      </c>
      <c r="Q239">
        <v>56513</v>
      </c>
      <c r="R239" s="14">
        <v>894126</v>
      </c>
    </row>
    <row r="240" spans="1:18" ht="15" hidden="1" customHeight="1" x14ac:dyDescent="0.25">
      <c r="A240" s="10">
        <v>237</v>
      </c>
      <c r="B240" s="111"/>
      <c r="C240" s="6" t="s">
        <v>331</v>
      </c>
      <c r="D240" s="7">
        <v>44914</v>
      </c>
      <c r="E240" s="8" t="s">
        <v>192</v>
      </c>
      <c r="F240" s="9">
        <v>491765</v>
      </c>
      <c r="G240" s="8" t="s">
        <v>29</v>
      </c>
      <c r="H240" s="9">
        <v>51635</v>
      </c>
      <c r="I240" s="112"/>
      <c r="J240" s="113"/>
      <c r="K240" s="114"/>
      <c r="L240" s="115"/>
      <c r="M240" s="116"/>
      <c r="N240" s="15" t="s">
        <v>5525</v>
      </c>
      <c r="O240" t="s">
        <v>4766</v>
      </c>
      <c r="Q240">
        <v>56045</v>
      </c>
      <c r="R240" s="14">
        <v>491765</v>
      </c>
    </row>
    <row r="241" spans="1:18" ht="15" hidden="1" customHeight="1" x14ac:dyDescent="0.25">
      <c r="A241" s="10">
        <v>238</v>
      </c>
      <c r="B241" s="111"/>
      <c r="C241" s="6" t="s">
        <v>332</v>
      </c>
      <c r="D241" s="7">
        <v>44915</v>
      </c>
      <c r="E241" s="8" t="s">
        <v>127</v>
      </c>
      <c r="F241" s="9">
        <v>491765</v>
      </c>
      <c r="G241" s="8" t="s">
        <v>29</v>
      </c>
      <c r="H241" s="9">
        <v>51635</v>
      </c>
      <c r="I241" s="112"/>
      <c r="J241" s="113"/>
      <c r="K241" s="114"/>
      <c r="L241" s="115"/>
      <c r="M241" s="116"/>
      <c r="N241" s="15" t="s">
        <v>5526</v>
      </c>
      <c r="O241" t="s">
        <v>4766</v>
      </c>
      <c r="Q241">
        <v>56161</v>
      </c>
      <c r="R241" s="14">
        <v>491765</v>
      </c>
    </row>
    <row r="242" spans="1:18" ht="15" hidden="1" customHeight="1" x14ac:dyDescent="0.25">
      <c r="A242" s="10">
        <v>239</v>
      </c>
      <c r="B242" s="111"/>
      <c r="C242" s="6" t="s">
        <v>333</v>
      </c>
      <c r="D242" s="7">
        <v>44916</v>
      </c>
      <c r="E242" s="8" t="s">
        <v>127</v>
      </c>
      <c r="F242" s="9">
        <v>908373</v>
      </c>
      <c r="G242" s="8" t="s">
        <v>29</v>
      </c>
      <c r="H242" s="9">
        <v>95379</v>
      </c>
      <c r="I242" s="112"/>
      <c r="J242" s="113"/>
      <c r="K242" s="114"/>
      <c r="L242" s="115"/>
      <c r="M242" s="116"/>
      <c r="N242" s="15" t="s">
        <v>5527</v>
      </c>
      <c r="O242" t="s">
        <v>4766</v>
      </c>
      <c r="Q242">
        <v>56193</v>
      </c>
      <c r="R242" s="14">
        <v>908373</v>
      </c>
    </row>
    <row r="243" spans="1:18" ht="15" hidden="1" customHeight="1" x14ac:dyDescent="0.25">
      <c r="A243" s="10">
        <v>240</v>
      </c>
      <c r="B243" s="111"/>
      <c r="C243" s="6" t="s">
        <v>334</v>
      </c>
      <c r="D243" s="7">
        <v>44924</v>
      </c>
      <c r="E243" s="8" t="s">
        <v>248</v>
      </c>
      <c r="F243" s="9">
        <v>613318</v>
      </c>
      <c r="G243" s="8" t="s">
        <v>29</v>
      </c>
      <c r="H243" s="9">
        <v>64398</v>
      </c>
      <c r="I243" s="112"/>
      <c r="J243" s="113"/>
      <c r="K243" s="114"/>
      <c r="L243" s="115"/>
      <c r="M243" s="116"/>
      <c r="N243" s="15" t="s">
        <v>5528</v>
      </c>
      <c r="O243" t="s">
        <v>4766</v>
      </c>
      <c r="Q243">
        <v>57124</v>
      </c>
      <c r="R243" s="14">
        <v>613318</v>
      </c>
    </row>
    <row r="244" spans="1:18" ht="15" hidden="1" customHeight="1" x14ac:dyDescent="0.25">
      <c r="A244" s="10">
        <v>241</v>
      </c>
      <c r="B244" s="111"/>
      <c r="C244" s="6" t="s">
        <v>335</v>
      </c>
      <c r="D244" s="7">
        <v>44924</v>
      </c>
      <c r="E244" s="8" t="s">
        <v>131</v>
      </c>
      <c r="F244" s="9">
        <v>927156</v>
      </c>
      <c r="G244" s="8" t="s">
        <v>29</v>
      </c>
      <c r="H244" s="9">
        <v>97351</v>
      </c>
      <c r="I244" s="112"/>
      <c r="J244" s="113"/>
      <c r="K244" s="114"/>
      <c r="L244" s="115"/>
      <c r="M244" s="116"/>
      <c r="N244" s="15" t="s">
        <v>5529</v>
      </c>
      <c r="O244" t="s">
        <v>4766</v>
      </c>
      <c r="Q244">
        <v>57165</v>
      </c>
      <c r="R244" s="14">
        <v>927156</v>
      </c>
    </row>
    <row r="245" spans="1:18" ht="15" hidden="1" customHeight="1" x14ac:dyDescent="0.25">
      <c r="A245" s="10">
        <v>242</v>
      </c>
      <c r="B245" s="111"/>
      <c r="C245" s="6" t="s">
        <v>336</v>
      </c>
      <c r="D245" s="7">
        <v>44925</v>
      </c>
      <c r="E245" s="8" t="s">
        <v>127</v>
      </c>
      <c r="F245" s="9">
        <v>2636479</v>
      </c>
      <c r="G245" s="8" t="s">
        <v>29</v>
      </c>
      <c r="H245" s="9">
        <v>276830</v>
      </c>
      <c r="I245" s="112"/>
      <c r="J245" s="113"/>
      <c r="K245" s="114"/>
      <c r="L245" s="115"/>
      <c r="M245" s="116"/>
      <c r="N245" s="15" t="s">
        <v>5530</v>
      </c>
      <c r="O245" t="s">
        <v>4766</v>
      </c>
      <c r="Q245">
        <v>57628</v>
      </c>
      <c r="R245" s="14">
        <v>2636479</v>
      </c>
    </row>
    <row r="246" spans="1:18" ht="15" hidden="1" customHeight="1" x14ac:dyDescent="0.25">
      <c r="A246" s="10">
        <v>243</v>
      </c>
      <c r="B246" s="111"/>
      <c r="C246" s="6" t="s">
        <v>337</v>
      </c>
      <c r="D246" s="7">
        <v>44925</v>
      </c>
      <c r="E246" s="8" t="s">
        <v>127</v>
      </c>
      <c r="F246" s="9">
        <v>491765</v>
      </c>
      <c r="G246" s="8" t="s">
        <v>29</v>
      </c>
      <c r="H246" s="9">
        <v>51635</v>
      </c>
      <c r="I246" s="112"/>
      <c r="J246" s="113"/>
      <c r="K246" s="114"/>
      <c r="L246" s="115"/>
      <c r="M246" s="116"/>
      <c r="N246" s="15" t="s">
        <v>5531</v>
      </c>
      <c r="O246" t="s">
        <v>4766</v>
      </c>
      <c r="Q246">
        <v>57633</v>
      </c>
      <c r="R246" s="14">
        <v>491765</v>
      </c>
    </row>
    <row r="247" spans="1:18" ht="15" hidden="1" customHeight="1" x14ac:dyDescent="0.25">
      <c r="A247" s="10">
        <v>244</v>
      </c>
      <c r="B247" s="111"/>
      <c r="C247" s="6" t="s">
        <v>338</v>
      </c>
      <c r="D247" s="7">
        <v>44900</v>
      </c>
      <c r="E247" s="8" t="s">
        <v>192</v>
      </c>
      <c r="F247" s="9">
        <v>473969</v>
      </c>
      <c r="G247" s="8" t="s">
        <v>29</v>
      </c>
      <c r="H247" s="9">
        <v>49767</v>
      </c>
      <c r="I247" s="112"/>
      <c r="J247" s="113"/>
      <c r="K247" s="114"/>
      <c r="L247" s="115"/>
      <c r="M247" s="116"/>
      <c r="N247" s="15" t="s">
        <v>5532</v>
      </c>
      <c r="O247" t="s">
        <v>4766</v>
      </c>
      <c r="Q247">
        <v>54320</v>
      </c>
      <c r="R247" s="14">
        <v>473969</v>
      </c>
    </row>
    <row r="248" spans="1:18" ht="15" hidden="1" customHeight="1" x14ac:dyDescent="0.25">
      <c r="A248" s="10">
        <v>245</v>
      </c>
      <c r="B248" s="111"/>
      <c r="C248" s="6" t="s">
        <v>339</v>
      </c>
      <c r="D248" s="7">
        <v>44902</v>
      </c>
      <c r="E248" s="8" t="s">
        <v>192</v>
      </c>
      <c r="F248" s="9">
        <v>1452912</v>
      </c>
      <c r="G248" s="8" t="s">
        <v>29</v>
      </c>
      <c r="H248" s="9">
        <v>152556</v>
      </c>
      <c r="I248" s="112"/>
      <c r="J248" s="113"/>
      <c r="K248" s="114"/>
      <c r="L248" s="115"/>
      <c r="M248" s="116"/>
      <c r="N248" s="15" t="s">
        <v>5533</v>
      </c>
      <c r="O248" t="s">
        <v>4766</v>
      </c>
      <c r="Q248">
        <v>54489</v>
      </c>
      <c r="R248" s="14">
        <v>1452912</v>
      </c>
    </row>
    <row r="249" spans="1:18" ht="15" hidden="1" customHeight="1" x14ac:dyDescent="0.25">
      <c r="A249" s="10">
        <v>246</v>
      </c>
      <c r="B249" s="111"/>
      <c r="C249" s="6" t="s">
        <v>340</v>
      </c>
      <c r="D249" s="7">
        <v>44896</v>
      </c>
      <c r="E249" s="8" t="s">
        <v>92</v>
      </c>
      <c r="F249" s="9">
        <v>1425834</v>
      </c>
      <c r="G249" s="8" t="s">
        <v>29</v>
      </c>
      <c r="H249" s="9">
        <v>149713</v>
      </c>
      <c r="I249" s="112"/>
      <c r="J249" s="113"/>
      <c r="K249" s="114"/>
      <c r="L249" s="115"/>
      <c r="M249" s="116"/>
      <c r="N249" s="15" t="s">
        <v>5534</v>
      </c>
      <c r="O249" t="s">
        <v>4766</v>
      </c>
      <c r="Q249">
        <v>53465</v>
      </c>
      <c r="R249" s="14">
        <v>1425834</v>
      </c>
    </row>
    <row r="250" spans="1:18" ht="15" hidden="1" customHeight="1" x14ac:dyDescent="0.25">
      <c r="A250" s="10">
        <v>247</v>
      </c>
      <c r="B250" s="111"/>
      <c r="C250" s="6" t="s">
        <v>341</v>
      </c>
      <c r="D250" s="7">
        <v>44907</v>
      </c>
      <c r="E250" s="8" t="s">
        <v>127</v>
      </c>
      <c r="F250" s="9">
        <v>520208</v>
      </c>
      <c r="G250" s="8" t="s">
        <v>29</v>
      </c>
      <c r="H250" s="9">
        <v>54622</v>
      </c>
      <c r="I250" s="112"/>
      <c r="J250" s="113"/>
      <c r="K250" s="114"/>
      <c r="L250" s="115"/>
      <c r="M250" s="116"/>
      <c r="N250" s="15" t="s">
        <v>5535</v>
      </c>
      <c r="O250" t="s">
        <v>4766</v>
      </c>
      <c r="Q250">
        <v>55284</v>
      </c>
      <c r="R250" s="14">
        <v>520208</v>
      </c>
    </row>
    <row r="251" spans="1:18" ht="15" hidden="1" customHeight="1" x14ac:dyDescent="0.25">
      <c r="A251" s="10">
        <v>248</v>
      </c>
      <c r="B251" s="111"/>
      <c r="C251" s="6" t="s">
        <v>342</v>
      </c>
      <c r="D251" s="7">
        <v>44907</v>
      </c>
      <c r="E251" s="8" t="s">
        <v>92</v>
      </c>
      <c r="F251" s="9">
        <v>597744</v>
      </c>
      <c r="G251" s="8" t="s">
        <v>29</v>
      </c>
      <c r="H251" s="9">
        <v>62763</v>
      </c>
      <c r="I251" s="112"/>
      <c r="J251" s="113"/>
      <c r="K251" s="114"/>
      <c r="L251" s="115"/>
      <c r="M251" s="116"/>
      <c r="N251" s="15" t="s">
        <v>5536</v>
      </c>
      <c r="O251" t="s">
        <v>4766</v>
      </c>
      <c r="Q251">
        <v>55293</v>
      </c>
      <c r="R251" s="14">
        <v>597744</v>
      </c>
    </row>
    <row r="252" spans="1:18" ht="15" hidden="1" customHeight="1" x14ac:dyDescent="0.25">
      <c r="A252" s="10">
        <v>249</v>
      </c>
      <c r="B252" s="111"/>
      <c r="C252" s="6" t="s">
        <v>343</v>
      </c>
      <c r="D252" s="7">
        <v>44905</v>
      </c>
      <c r="E252" s="8" t="s">
        <v>192</v>
      </c>
      <c r="F252" s="9">
        <v>599713</v>
      </c>
      <c r="G252" s="8" t="s">
        <v>29</v>
      </c>
      <c r="H252" s="9">
        <v>62970</v>
      </c>
      <c r="I252" s="112"/>
      <c r="J252" s="113"/>
      <c r="K252" s="114"/>
      <c r="L252" s="115"/>
      <c r="M252" s="116"/>
      <c r="N252" s="15" t="s">
        <v>5537</v>
      </c>
      <c r="O252" t="s">
        <v>4766</v>
      </c>
      <c r="Q252">
        <v>55265</v>
      </c>
      <c r="R252" s="14">
        <v>599713</v>
      </c>
    </row>
    <row r="253" spans="1:18" ht="15" hidden="1" customHeight="1" x14ac:dyDescent="0.25">
      <c r="A253" s="10">
        <v>250</v>
      </c>
      <c r="B253" s="111"/>
      <c r="C253" s="6" t="s">
        <v>344</v>
      </c>
      <c r="D253" s="7">
        <v>44908</v>
      </c>
      <c r="E253" s="8" t="s">
        <v>192</v>
      </c>
      <c r="F253" s="9">
        <v>1238783</v>
      </c>
      <c r="G253" s="8" t="s">
        <v>29</v>
      </c>
      <c r="H253" s="9">
        <v>130072</v>
      </c>
      <c r="I253" s="112"/>
      <c r="J253" s="113"/>
      <c r="K253" s="114"/>
      <c r="L253" s="115"/>
      <c r="M253" s="116"/>
      <c r="N253" s="15" t="s">
        <v>5538</v>
      </c>
      <c r="O253" t="s">
        <v>4766</v>
      </c>
      <c r="Q253">
        <v>55356</v>
      </c>
      <c r="R253" s="14">
        <v>1238783</v>
      </c>
    </row>
    <row r="254" spans="1:18" ht="15" hidden="1" customHeight="1" x14ac:dyDescent="0.25">
      <c r="A254" s="10">
        <v>251</v>
      </c>
      <c r="B254" s="111"/>
      <c r="C254" s="6" t="s">
        <v>345</v>
      </c>
      <c r="D254" s="7">
        <v>44902</v>
      </c>
      <c r="E254" s="8" t="s">
        <v>131</v>
      </c>
      <c r="F254" s="9">
        <v>270983</v>
      </c>
      <c r="G254" s="8" t="s">
        <v>29</v>
      </c>
      <c r="H254" s="9">
        <v>28453</v>
      </c>
      <c r="I254" s="112"/>
      <c r="J254" s="113"/>
      <c r="K254" s="114"/>
      <c r="L254" s="115"/>
      <c r="M254" s="116"/>
      <c r="N254" s="15" t="s">
        <v>5539</v>
      </c>
      <c r="O254" t="s">
        <v>4766</v>
      </c>
      <c r="Q254">
        <v>54497</v>
      </c>
      <c r="R254" s="14">
        <v>270983</v>
      </c>
    </row>
    <row r="255" spans="1:18" ht="15" hidden="1" customHeight="1" x14ac:dyDescent="0.25">
      <c r="A255" s="10">
        <v>252</v>
      </c>
      <c r="B255" s="111"/>
      <c r="C255" s="6" t="s">
        <v>346</v>
      </c>
      <c r="D255" s="7">
        <v>44915</v>
      </c>
      <c r="E255" s="8" t="s">
        <v>131</v>
      </c>
      <c r="F255" s="9">
        <v>491765</v>
      </c>
      <c r="G255" s="8" t="s">
        <v>29</v>
      </c>
      <c r="H255" s="9">
        <v>51635</v>
      </c>
      <c r="I255" s="112"/>
      <c r="J255" s="113"/>
      <c r="K255" s="114"/>
      <c r="L255" s="115"/>
      <c r="M255" s="116"/>
      <c r="N255" s="15" t="s">
        <v>5540</v>
      </c>
      <c r="O255" t="s">
        <v>4766</v>
      </c>
      <c r="Q255">
        <v>56126</v>
      </c>
      <c r="R255" s="14">
        <v>491765</v>
      </c>
    </row>
    <row r="256" spans="1:18" ht="15" hidden="1" customHeight="1" x14ac:dyDescent="0.25">
      <c r="A256" s="10">
        <v>253</v>
      </c>
      <c r="B256" s="111"/>
      <c r="C256" s="6" t="s">
        <v>347</v>
      </c>
      <c r="D256" s="7">
        <v>44911</v>
      </c>
      <c r="E256" s="8" t="s">
        <v>131</v>
      </c>
      <c r="F256" s="9">
        <v>317222</v>
      </c>
      <c r="G256" s="8" t="s">
        <v>29</v>
      </c>
      <c r="H256" s="9">
        <v>33308</v>
      </c>
      <c r="I256" s="112"/>
      <c r="J256" s="113"/>
      <c r="K256" s="114"/>
      <c r="L256" s="115"/>
      <c r="M256" s="116"/>
      <c r="N256" s="15" t="s">
        <v>5541</v>
      </c>
      <c r="O256" t="s">
        <v>4766</v>
      </c>
      <c r="Q256">
        <v>55914</v>
      </c>
      <c r="R256" s="14">
        <v>317222</v>
      </c>
    </row>
    <row r="257" spans="1:18" ht="15" hidden="1" customHeight="1" x14ac:dyDescent="0.25">
      <c r="A257" s="10">
        <v>254</v>
      </c>
      <c r="B257" s="111"/>
      <c r="C257" s="6" t="s">
        <v>348</v>
      </c>
      <c r="D257" s="7">
        <v>44902</v>
      </c>
      <c r="E257" s="8" t="s">
        <v>127</v>
      </c>
      <c r="F257" s="9">
        <v>906260</v>
      </c>
      <c r="G257" s="8" t="s">
        <v>29</v>
      </c>
      <c r="H257" s="9">
        <v>95157</v>
      </c>
      <c r="I257" s="112"/>
      <c r="J257" s="113"/>
      <c r="K257" s="114"/>
      <c r="L257" s="115"/>
      <c r="M257" s="116"/>
      <c r="N257" s="15" t="s">
        <v>5542</v>
      </c>
      <c r="O257" t="s">
        <v>4766</v>
      </c>
      <c r="Q257">
        <v>54500</v>
      </c>
      <c r="R257" s="14">
        <v>906260</v>
      </c>
    </row>
    <row r="258" spans="1:18" ht="15" hidden="1" customHeight="1" x14ac:dyDescent="0.25">
      <c r="A258" s="10">
        <v>255</v>
      </c>
      <c r="B258" s="111"/>
      <c r="C258" s="6" t="s">
        <v>349</v>
      </c>
      <c r="D258" s="7">
        <v>44902</v>
      </c>
      <c r="E258" s="8" t="s">
        <v>192</v>
      </c>
      <c r="F258" s="9">
        <v>1547502</v>
      </c>
      <c r="G258" s="8" t="s">
        <v>29</v>
      </c>
      <c r="H258" s="9">
        <v>162488</v>
      </c>
      <c r="I258" s="112"/>
      <c r="J258" s="113"/>
      <c r="K258" s="114"/>
      <c r="L258" s="115"/>
      <c r="M258" s="116"/>
      <c r="N258" s="15" t="s">
        <v>5543</v>
      </c>
      <c r="O258" t="s">
        <v>4766</v>
      </c>
      <c r="Q258">
        <v>54479</v>
      </c>
      <c r="R258" s="14">
        <v>1547502</v>
      </c>
    </row>
    <row r="259" spans="1:18" ht="15" hidden="1" customHeight="1" x14ac:dyDescent="0.25">
      <c r="A259" s="10">
        <v>256</v>
      </c>
      <c r="B259" s="111"/>
      <c r="C259" s="6" t="s">
        <v>350</v>
      </c>
      <c r="D259" s="7">
        <v>44909</v>
      </c>
      <c r="E259" s="8" t="s">
        <v>192</v>
      </c>
      <c r="F259" s="9">
        <v>396527</v>
      </c>
      <c r="G259" s="8" t="s">
        <v>29</v>
      </c>
      <c r="H259" s="9">
        <v>41635</v>
      </c>
      <c r="I259" s="112"/>
      <c r="J259" s="113"/>
      <c r="K259" s="114"/>
      <c r="L259" s="115"/>
      <c r="M259" s="116"/>
      <c r="N259" s="15" t="s">
        <v>5544</v>
      </c>
      <c r="O259" t="s">
        <v>4766</v>
      </c>
      <c r="Q259">
        <v>55409</v>
      </c>
      <c r="R259" s="14">
        <v>396527</v>
      </c>
    </row>
    <row r="260" spans="1:18" ht="15" hidden="1" customHeight="1" x14ac:dyDescent="0.25">
      <c r="A260" s="10">
        <v>257</v>
      </c>
      <c r="B260" s="111"/>
      <c r="C260" s="6" t="s">
        <v>351</v>
      </c>
      <c r="D260" s="7">
        <v>44917</v>
      </c>
      <c r="E260" s="8" t="s">
        <v>127</v>
      </c>
      <c r="F260" s="9">
        <v>491765</v>
      </c>
      <c r="G260" s="8" t="s">
        <v>29</v>
      </c>
      <c r="H260" s="9">
        <v>51635</v>
      </c>
      <c r="I260" s="112"/>
      <c r="J260" s="113"/>
      <c r="K260" s="114"/>
      <c r="L260" s="115"/>
      <c r="M260" s="116"/>
      <c r="N260" s="15" t="s">
        <v>5545</v>
      </c>
      <c r="O260" t="s">
        <v>4766</v>
      </c>
      <c r="Q260">
        <v>56512</v>
      </c>
      <c r="R260" s="14">
        <v>491765</v>
      </c>
    </row>
    <row r="261" spans="1:18" ht="15" hidden="1" customHeight="1" x14ac:dyDescent="0.25">
      <c r="A261" s="10">
        <v>258</v>
      </c>
      <c r="B261" s="111"/>
      <c r="C261" s="6" t="s">
        <v>352</v>
      </c>
      <c r="D261" s="7">
        <v>44917</v>
      </c>
      <c r="E261" s="8" t="s">
        <v>92</v>
      </c>
      <c r="F261" s="9">
        <v>491765</v>
      </c>
      <c r="G261" s="8" t="s">
        <v>29</v>
      </c>
      <c r="H261" s="9">
        <v>51635</v>
      </c>
      <c r="I261" s="112"/>
      <c r="J261" s="113"/>
      <c r="K261" s="114"/>
      <c r="L261" s="115"/>
      <c r="M261" s="116"/>
      <c r="N261" s="15" t="s">
        <v>5546</v>
      </c>
      <c r="O261" t="s">
        <v>4766</v>
      </c>
      <c r="Q261">
        <v>56603</v>
      </c>
      <c r="R261" s="14">
        <v>491765</v>
      </c>
    </row>
    <row r="262" spans="1:18" ht="15" hidden="1" customHeight="1" x14ac:dyDescent="0.25">
      <c r="A262" s="10">
        <v>259</v>
      </c>
      <c r="B262" s="111"/>
      <c r="C262" s="6" t="s">
        <v>353</v>
      </c>
      <c r="D262" s="7">
        <v>44915</v>
      </c>
      <c r="E262" s="8" t="s">
        <v>92</v>
      </c>
      <c r="F262" s="9">
        <v>491765</v>
      </c>
      <c r="G262" s="8" t="s">
        <v>29</v>
      </c>
      <c r="H262" s="9">
        <v>51635</v>
      </c>
      <c r="I262" s="112"/>
      <c r="J262" s="113"/>
      <c r="K262" s="114"/>
      <c r="L262" s="115"/>
      <c r="M262" s="116"/>
      <c r="N262" s="15" t="s">
        <v>5547</v>
      </c>
      <c r="O262" t="s">
        <v>4766</v>
      </c>
      <c r="Q262">
        <v>56140</v>
      </c>
      <c r="R262" s="14">
        <v>491765</v>
      </c>
    </row>
    <row r="263" spans="1:18" ht="15" hidden="1" customHeight="1" x14ac:dyDescent="0.25">
      <c r="A263" s="10">
        <v>260</v>
      </c>
      <c r="B263" s="111"/>
      <c r="C263" s="6" t="s">
        <v>354</v>
      </c>
      <c r="D263" s="7">
        <v>44916</v>
      </c>
      <c r="E263" s="8" t="s">
        <v>92</v>
      </c>
      <c r="F263" s="9">
        <v>988770</v>
      </c>
      <c r="G263" s="8" t="s">
        <v>29</v>
      </c>
      <c r="H263" s="9">
        <v>103821</v>
      </c>
      <c r="I263" s="112"/>
      <c r="J263" s="113"/>
      <c r="K263" s="114"/>
      <c r="L263" s="115"/>
      <c r="M263" s="116"/>
      <c r="N263" s="15" t="s">
        <v>5548</v>
      </c>
      <c r="O263" t="s">
        <v>4766</v>
      </c>
      <c r="Q263">
        <v>56233</v>
      </c>
      <c r="R263" s="14">
        <v>988770</v>
      </c>
    </row>
    <row r="264" spans="1:18" ht="15" hidden="1" customHeight="1" x14ac:dyDescent="0.25">
      <c r="A264" s="10">
        <v>261</v>
      </c>
      <c r="B264" s="111"/>
      <c r="C264" s="6" t="s">
        <v>355</v>
      </c>
      <c r="D264" s="7">
        <v>44914</v>
      </c>
      <c r="E264" s="8" t="s">
        <v>131</v>
      </c>
      <c r="F264" s="9">
        <v>491765</v>
      </c>
      <c r="G264" s="8" t="s">
        <v>29</v>
      </c>
      <c r="H264" s="9">
        <v>51635</v>
      </c>
      <c r="I264" s="112"/>
      <c r="J264" s="113"/>
      <c r="K264" s="114"/>
      <c r="L264" s="115"/>
      <c r="M264" s="116"/>
      <c r="N264" s="15" t="s">
        <v>5549</v>
      </c>
      <c r="O264" t="s">
        <v>4766</v>
      </c>
      <c r="Q264">
        <v>56067</v>
      </c>
      <c r="R264" s="14">
        <v>491765</v>
      </c>
    </row>
    <row r="265" spans="1:18" ht="15" hidden="1" customHeight="1" x14ac:dyDescent="0.25">
      <c r="A265" s="10">
        <v>262</v>
      </c>
      <c r="B265" s="111"/>
      <c r="C265" s="6" t="s">
        <v>356</v>
      </c>
      <c r="D265" s="7">
        <v>44921</v>
      </c>
      <c r="E265" s="8" t="s">
        <v>248</v>
      </c>
      <c r="F265" s="9">
        <v>393412</v>
      </c>
      <c r="G265" s="8" t="s">
        <v>29</v>
      </c>
      <c r="H265" s="9">
        <v>41308</v>
      </c>
      <c r="I265" s="112"/>
      <c r="J265" s="113"/>
      <c r="K265" s="114"/>
      <c r="L265" s="115"/>
      <c r="M265" s="116"/>
      <c r="N265" s="15" t="s">
        <v>5550</v>
      </c>
      <c r="O265" t="s">
        <v>4766</v>
      </c>
      <c r="Q265">
        <v>56844</v>
      </c>
      <c r="R265" s="14">
        <v>393412</v>
      </c>
    </row>
    <row r="266" spans="1:18" ht="15" hidden="1" customHeight="1" x14ac:dyDescent="0.25">
      <c r="A266" s="10">
        <v>263</v>
      </c>
      <c r="B266" s="111"/>
      <c r="C266" s="6" t="s">
        <v>357</v>
      </c>
      <c r="D266" s="7">
        <v>44923</v>
      </c>
      <c r="E266" s="8" t="s">
        <v>92</v>
      </c>
      <c r="F266" s="9">
        <v>1501606</v>
      </c>
      <c r="G266" s="8" t="s">
        <v>29</v>
      </c>
      <c r="H266" s="9">
        <v>157669</v>
      </c>
      <c r="I266" s="112"/>
      <c r="J266" s="113"/>
      <c r="K266" s="114"/>
      <c r="L266" s="115"/>
      <c r="M266" s="116"/>
      <c r="N266" s="15" t="s">
        <v>5551</v>
      </c>
      <c r="O266" t="s">
        <v>4766</v>
      </c>
      <c r="Q266">
        <v>57054</v>
      </c>
      <c r="R266" s="14">
        <v>1501606</v>
      </c>
    </row>
    <row r="267" spans="1:18" ht="15" hidden="1" customHeight="1" x14ac:dyDescent="0.25">
      <c r="A267" s="10">
        <v>264</v>
      </c>
      <c r="B267" s="111"/>
      <c r="C267" s="6" t="s">
        <v>358</v>
      </c>
      <c r="D267" s="7">
        <v>44923</v>
      </c>
      <c r="E267" s="8" t="s">
        <v>127</v>
      </c>
      <c r="F267" s="9">
        <v>725581</v>
      </c>
      <c r="G267" s="8" t="s">
        <v>29</v>
      </c>
      <c r="H267" s="9">
        <v>76186</v>
      </c>
      <c r="I267" s="112"/>
      <c r="J267" s="113"/>
      <c r="K267" s="114"/>
      <c r="L267" s="115"/>
      <c r="M267" s="116"/>
      <c r="N267" s="15" t="s">
        <v>5552</v>
      </c>
      <c r="O267" t="s">
        <v>4766</v>
      </c>
      <c r="Q267">
        <v>57064</v>
      </c>
      <c r="R267" s="14">
        <v>725581</v>
      </c>
    </row>
    <row r="268" spans="1:18" ht="15" hidden="1" customHeight="1" x14ac:dyDescent="0.25">
      <c r="A268" s="10">
        <v>265</v>
      </c>
      <c r="B268" s="111"/>
      <c r="C268" s="6" t="s">
        <v>359</v>
      </c>
      <c r="D268" s="7">
        <v>44923</v>
      </c>
      <c r="E268" s="8" t="s">
        <v>192</v>
      </c>
      <c r="F268" s="9">
        <v>490650</v>
      </c>
      <c r="G268" s="8" t="s">
        <v>29</v>
      </c>
      <c r="H268" s="9">
        <v>51518</v>
      </c>
      <c r="I268" s="112"/>
      <c r="J268" s="113"/>
      <c r="K268" s="114"/>
      <c r="L268" s="115"/>
      <c r="M268" s="116"/>
      <c r="N268" s="15" t="s">
        <v>5553</v>
      </c>
      <c r="O268" t="s">
        <v>4766</v>
      </c>
      <c r="Q268">
        <v>57061</v>
      </c>
      <c r="R268" s="14">
        <v>490650</v>
      </c>
    </row>
    <row r="269" spans="1:18" ht="15" hidden="1" customHeight="1" x14ac:dyDescent="0.25">
      <c r="A269" s="10">
        <v>266</v>
      </c>
      <c r="B269" s="111"/>
      <c r="C269" s="6" t="s">
        <v>360</v>
      </c>
      <c r="D269" s="7">
        <v>44924</v>
      </c>
      <c r="E269" s="8" t="s">
        <v>131</v>
      </c>
      <c r="F269" s="9">
        <v>1141863</v>
      </c>
      <c r="G269" s="8" t="s">
        <v>29</v>
      </c>
      <c r="H269" s="9">
        <v>119896</v>
      </c>
      <c r="I269" s="112"/>
      <c r="J269" s="113"/>
      <c r="K269" s="114"/>
      <c r="L269" s="115"/>
      <c r="M269" s="116"/>
      <c r="N269" s="15" t="s">
        <v>5554</v>
      </c>
      <c r="O269" t="s">
        <v>4766</v>
      </c>
      <c r="Q269">
        <v>57164</v>
      </c>
      <c r="R269" s="14">
        <v>1141863</v>
      </c>
    </row>
    <row r="270" spans="1:18" ht="15" hidden="1" customHeight="1" x14ac:dyDescent="0.25">
      <c r="A270" s="10">
        <v>267</v>
      </c>
      <c r="B270" s="111"/>
      <c r="C270" s="6" t="s">
        <v>361</v>
      </c>
      <c r="D270" s="7">
        <v>44915</v>
      </c>
      <c r="E270" s="8" t="s">
        <v>92</v>
      </c>
      <c r="F270" s="9">
        <v>491765</v>
      </c>
      <c r="G270" s="8" t="s">
        <v>29</v>
      </c>
      <c r="H270" s="9">
        <v>51635</v>
      </c>
      <c r="I270" s="112"/>
      <c r="J270" s="113"/>
      <c r="K270" s="114"/>
      <c r="L270" s="115"/>
      <c r="M270" s="116"/>
      <c r="N270" s="15" t="s">
        <v>5555</v>
      </c>
      <c r="O270" t="s">
        <v>4766</v>
      </c>
      <c r="Q270">
        <v>56138</v>
      </c>
      <c r="R270" s="14">
        <v>491765</v>
      </c>
    </row>
    <row r="271" spans="1:18" ht="15" hidden="1" customHeight="1" x14ac:dyDescent="0.25">
      <c r="A271" s="10">
        <v>268</v>
      </c>
      <c r="B271" s="111"/>
      <c r="C271" s="6" t="s">
        <v>362</v>
      </c>
      <c r="D271" s="7">
        <v>44915</v>
      </c>
      <c r="E271" s="8" t="s">
        <v>127</v>
      </c>
      <c r="F271" s="9">
        <v>491765</v>
      </c>
      <c r="G271" s="8" t="s">
        <v>29</v>
      </c>
      <c r="H271" s="9">
        <v>51635</v>
      </c>
      <c r="I271" s="112"/>
      <c r="J271" s="113"/>
      <c r="K271" s="114"/>
      <c r="L271" s="115"/>
      <c r="M271" s="116"/>
      <c r="N271" s="15" t="s">
        <v>5556</v>
      </c>
      <c r="O271" t="s">
        <v>4766</v>
      </c>
      <c r="Q271">
        <v>56162</v>
      </c>
      <c r="R271" s="14">
        <v>491765</v>
      </c>
    </row>
    <row r="272" spans="1:18" ht="15" hidden="1" customHeight="1" x14ac:dyDescent="0.25">
      <c r="A272" s="10">
        <v>269</v>
      </c>
      <c r="B272" s="111"/>
      <c r="C272" s="6" t="s">
        <v>363</v>
      </c>
      <c r="D272" s="7">
        <v>44925</v>
      </c>
      <c r="E272" s="8" t="s">
        <v>127</v>
      </c>
      <c r="F272" s="9">
        <v>1386288</v>
      </c>
      <c r="G272" s="8" t="s">
        <v>29</v>
      </c>
      <c r="H272" s="9">
        <v>145560</v>
      </c>
      <c r="I272" s="112"/>
      <c r="J272" s="113"/>
      <c r="K272" s="114"/>
      <c r="L272" s="115"/>
      <c r="M272" s="116"/>
      <c r="N272" s="15" t="s">
        <v>5557</v>
      </c>
      <c r="O272" t="s">
        <v>4766</v>
      </c>
      <c r="Q272">
        <v>57629</v>
      </c>
      <c r="R272" s="14">
        <v>1386288</v>
      </c>
    </row>
    <row r="273" spans="1:18" ht="15" hidden="1" customHeight="1" x14ac:dyDescent="0.25">
      <c r="A273" s="10">
        <v>270</v>
      </c>
      <c r="B273" s="111"/>
      <c r="C273" s="6" t="s">
        <v>364</v>
      </c>
      <c r="D273" s="7">
        <v>44914</v>
      </c>
      <c r="E273" s="8" t="s">
        <v>92</v>
      </c>
      <c r="F273" s="9">
        <v>491765</v>
      </c>
      <c r="G273" s="8" t="s">
        <v>29</v>
      </c>
      <c r="H273" s="9">
        <v>51635</v>
      </c>
      <c r="I273" s="112"/>
      <c r="J273" s="113"/>
      <c r="K273" s="114"/>
      <c r="L273" s="115"/>
      <c r="M273" s="116"/>
      <c r="N273" s="15" t="s">
        <v>5558</v>
      </c>
      <c r="O273" t="s">
        <v>4766</v>
      </c>
      <c r="Q273">
        <v>56037</v>
      </c>
      <c r="R273" s="14">
        <v>491765</v>
      </c>
    </row>
    <row r="274" spans="1:18" ht="15" hidden="1" customHeight="1" x14ac:dyDescent="0.25">
      <c r="A274" s="10">
        <v>271</v>
      </c>
      <c r="B274" s="111"/>
      <c r="C274" s="6" t="s">
        <v>365</v>
      </c>
      <c r="D274" s="7">
        <v>44922</v>
      </c>
      <c r="E274" s="8" t="s">
        <v>131</v>
      </c>
      <c r="F274" s="9">
        <v>377216</v>
      </c>
      <c r="G274" s="8" t="s">
        <v>29</v>
      </c>
      <c r="H274" s="9">
        <v>39608</v>
      </c>
      <c r="I274" s="112"/>
      <c r="J274" s="113"/>
      <c r="K274" s="114"/>
      <c r="L274" s="115"/>
      <c r="M274" s="116"/>
      <c r="N274" s="15" t="s">
        <v>5559</v>
      </c>
      <c r="O274" t="s">
        <v>4766</v>
      </c>
      <c r="Q274">
        <v>57002</v>
      </c>
      <c r="R274" s="14">
        <v>377216</v>
      </c>
    </row>
    <row r="275" spans="1:18" ht="15" hidden="1" customHeight="1" x14ac:dyDescent="0.25">
      <c r="A275" s="10">
        <v>272</v>
      </c>
      <c r="B275" s="111"/>
      <c r="C275" s="6" t="s">
        <v>366</v>
      </c>
      <c r="D275" s="7">
        <v>44908</v>
      </c>
      <c r="E275" s="8" t="s">
        <v>127</v>
      </c>
      <c r="F275" s="9">
        <v>218605</v>
      </c>
      <c r="G275" s="8" t="s">
        <v>29</v>
      </c>
      <c r="H275" s="9">
        <v>22954</v>
      </c>
      <c r="I275" s="112"/>
      <c r="J275" s="113"/>
      <c r="K275" s="114"/>
      <c r="L275" s="115"/>
      <c r="M275" s="116"/>
      <c r="N275" s="15" t="s">
        <v>5560</v>
      </c>
      <c r="O275" t="s">
        <v>4766</v>
      </c>
      <c r="Q275">
        <v>55349</v>
      </c>
      <c r="R275" s="14">
        <v>218605</v>
      </c>
    </row>
    <row r="276" spans="1:18" ht="15" hidden="1" customHeight="1" x14ac:dyDescent="0.25">
      <c r="A276" s="10">
        <v>273</v>
      </c>
      <c r="B276" s="111"/>
      <c r="C276" s="6" t="s">
        <v>367</v>
      </c>
      <c r="D276" s="7">
        <v>44924</v>
      </c>
      <c r="E276" s="8" t="s">
        <v>127</v>
      </c>
      <c r="F276" s="9">
        <v>346858</v>
      </c>
      <c r="G276" s="8" t="s">
        <v>29</v>
      </c>
      <c r="H276" s="9">
        <v>36420</v>
      </c>
      <c r="I276" s="112"/>
      <c r="J276" s="113"/>
      <c r="K276" s="114"/>
      <c r="L276" s="115"/>
      <c r="M276" s="116"/>
      <c r="N276" s="15" t="s">
        <v>5561</v>
      </c>
      <c r="O276" t="s">
        <v>4766</v>
      </c>
      <c r="Q276">
        <v>57494</v>
      </c>
      <c r="R276" s="14">
        <v>346858</v>
      </c>
    </row>
    <row r="277" spans="1:18" ht="15" hidden="1" customHeight="1" x14ac:dyDescent="0.25">
      <c r="A277" s="10">
        <v>274</v>
      </c>
      <c r="B277" s="111"/>
      <c r="C277" s="6" t="s">
        <v>368</v>
      </c>
      <c r="D277" s="7">
        <v>44897</v>
      </c>
      <c r="E277" s="8" t="s">
        <v>78</v>
      </c>
      <c r="F277" s="9">
        <v>1267908</v>
      </c>
      <c r="G277" s="8" t="s">
        <v>29</v>
      </c>
      <c r="H277" s="9">
        <v>133130</v>
      </c>
      <c r="I277" s="112"/>
      <c r="J277" s="113"/>
      <c r="K277" s="114"/>
      <c r="L277" s="115"/>
      <c r="M277" s="116"/>
      <c r="N277" s="15" t="s">
        <v>5562</v>
      </c>
      <c r="O277" t="s">
        <v>4766</v>
      </c>
      <c r="Q277">
        <v>53956</v>
      </c>
      <c r="R277" s="14">
        <v>1267908</v>
      </c>
    </row>
    <row r="278" spans="1:18" ht="15" hidden="1" customHeight="1" x14ac:dyDescent="0.25">
      <c r="A278" s="10">
        <v>275</v>
      </c>
      <c r="B278" s="111"/>
      <c r="C278" s="6" t="s">
        <v>369</v>
      </c>
      <c r="D278" s="7">
        <v>44925</v>
      </c>
      <c r="E278" s="8" t="s">
        <v>131</v>
      </c>
      <c r="F278" s="9">
        <v>387036</v>
      </c>
      <c r="G278" s="8" t="s">
        <v>29</v>
      </c>
      <c r="H278" s="9">
        <v>40639</v>
      </c>
      <c r="I278" s="112"/>
      <c r="J278" s="113"/>
      <c r="K278" s="114"/>
      <c r="L278" s="115"/>
      <c r="M278" s="116"/>
      <c r="N278" s="15" t="s">
        <v>5563</v>
      </c>
      <c r="O278" t="s">
        <v>4766</v>
      </c>
      <c r="Q278">
        <v>57611</v>
      </c>
      <c r="R278" s="14">
        <v>387036</v>
      </c>
    </row>
    <row r="279" spans="1:18" ht="15" hidden="1" customHeight="1" x14ac:dyDescent="0.25">
      <c r="A279" s="10">
        <v>276</v>
      </c>
      <c r="B279" s="111"/>
      <c r="C279" s="6" t="s">
        <v>370</v>
      </c>
      <c r="D279" s="7">
        <v>44923</v>
      </c>
      <c r="E279" s="8" t="s">
        <v>192</v>
      </c>
      <c r="F279" s="9">
        <v>485389</v>
      </c>
      <c r="G279" s="8" t="s">
        <v>29</v>
      </c>
      <c r="H279" s="9">
        <v>50966</v>
      </c>
      <c r="I279" s="112"/>
      <c r="J279" s="113"/>
      <c r="K279" s="114"/>
      <c r="L279" s="115"/>
      <c r="M279" s="116"/>
      <c r="N279" s="15" t="s">
        <v>5564</v>
      </c>
      <c r="O279" t="s">
        <v>4766</v>
      </c>
      <c r="Q279">
        <v>57059</v>
      </c>
      <c r="R279" s="14">
        <v>485389</v>
      </c>
    </row>
    <row r="280" spans="1:18" ht="15" hidden="1" customHeight="1" x14ac:dyDescent="0.25">
      <c r="A280" s="10">
        <v>277</v>
      </c>
      <c r="B280" s="111"/>
      <c r="C280" s="6" t="s">
        <v>371</v>
      </c>
      <c r="D280" s="7">
        <v>44901</v>
      </c>
      <c r="E280" s="8" t="s">
        <v>131</v>
      </c>
      <c r="F280" s="9">
        <v>640391</v>
      </c>
      <c r="G280" s="8" t="s">
        <v>29</v>
      </c>
      <c r="H280" s="9">
        <v>67241</v>
      </c>
      <c r="I280" s="112"/>
      <c r="J280" s="113"/>
      <c r="K280" s="114"/>
      <c r="L280" s="115"/>
      <c r="M280" s="116"/>
      <c r="N280" s="15" t="s">
        <v>5565</v>
      </c>
      <c r="O280" t="s">
        <v>4766</v>
      </c>
      <c r="Q280">
        <v>54431</v>
      </c>
      <c r="R280" s="14">
        <v>640391</v>
      </c>
    </row>
    <row r="281" spans="1:18" ht="15" hidden="1" customHeight="1" x14ac:dyDescent="0.25">
      <c r="A281" s="10">
        <v>278</v>
      </c>
      <c r="B281" s="111"/>
      <c r="C281" s="6" t="s">
        <v>372</v>
      </c>
      <c r="D281" s="7">
        <v>44902</v>
      </c>
      <c r="E281" s="8" t="s">
        <v>127</v>
      </c>
      <c r="F281" s="9">
        <v>807659</v>
      </c>
      <c r="G281" s="8" t="s">
        <v>29</v>
      </c>
      <c r="H281" s="9">
        <v>84804</v>
      </c>
      <c r="I281" s="112"/>
      <c r="J281" s="113"/>
      <c r="K281" s="114"/>
      <c r="L281" s="115"/>
      <c r="M281" s="116"/>
      <c r="N281" s="15" t="s">
        <v>5566</v>
      </c>
      <c r="O281" t="s">
        <v>4766</v>
      </c>
      <c r="Q281">
        <v>54504</v>
      </c>
      <c r="R281" s="14">
        <v>807659</v>
      </c>
    </row>
    <row r="282" spans="1:18" ht="15" hidden="1" customHeight="1" x14ac:dyDescent="0.25">
      <c r="A282" s="10">
        <v>279</v>
      </c>
      <c r="B282" s="111"/>
      <c r="C282" s="6" t="s">
        <v>373</v>
      </c>
      <c r="D282" s="7">
        <v>44902</v>
      </c>
      <c r="E282" s="8" t="s">
        <v>131</v>
      </c>
      <c r="F282" s="9">
        <v>657689</v>
      </c>
      <c r="G282" s="8" t="s">
        <v>29</v>
      </c>
      <c r="H282" s="9">
        <v>69057</v>
      </c>
      <c r="I282" s="112"/>
      <c r="J282" s="113"/>
      <c r="K282" s="114"/>
      <c r="L282" s="115"/>
      <c r="M282" s="116"/>
      <c r="N282" s="15" t="s">
        <v>5567</v>
      </c>
      <c r="O282" t="s">
        <v>4766</v>
      </c>
      <c r="Q282">
        <v>54496</v>
      </c>
      <c r="R282" s="14">
        <v>657689</v>
      </c>
    </row>
    <row r="283" spans="1:18" ht="15" hidden="1" customHeight="1" x14ac:dyDescent="0.25">
      <c r="A283" s="10">
        <v>280</v>
      </c>
      <c r="B283" s="111"/>
      <c r="C283" s="6" t="s">
        <v>374</v>
      </c>
      <c r="D283" s="7">
        <v>44904</v>
      </c>
      <c r="E283" s="8" t="s">
        <v>92</v>
      </c>
      <c r="F283" s="9">
        <v>927739</v>
      </c>
      <c r="G283" s="8" t="s">
        <v>29</v>
      </c>
      <c r="H283" s="9">
        <v>97413</v>
      </c>
      <c r="I283" s="112"/>
      <c r="J283" s="113"/>
      <c r="K283" s="114"/>
      <c r="L283" s="115"/>
      <c r="M283" s="116"/>
      <c r="N283" s="15" t="s">
        <v>5568</v>
      </c>
      <c r="O283" t="s">
        <v>4766</v>
      </c>
      <c r="Q283">
        <v>55172</v>
      </c>
      <c r="R283" s="14">
        <v>927739</v>
      </c>
    </row>
    <row r="284" spans="1:18" ht="15" hidden="1" customHeight="1" x14ac:dyDescent="0.25">
      <c r="A284" s="10">
        <v>281</v>
      </c>
      <c r="B284" s="111"/>
      <c r="C284" s="6" t="s">
        <v>375</v>
      </c>
      <c r="D284" s="7">
        <v>44900</v>
      </c>
      <c r="E284" s="8" t="s">
        <v>78</v>
      </c>
      <c r="F284" s="9">
        <v>939980</v>
      </c>
      <c r="G284" s="8" t="s">
        <v>29</v>
      </c>
      <c r="H284" s="9">
        <v>98698</v>
      </c>
      <c r="I284" s="112"/>
      <c r="J284" s="113"/>
      <c r="K284" s="114"/>
      <c r="L284" s="115"/>
      <c r="M284" s="116"/>
      <c r="N284" s="15" t="s">
        <v>5569</v>
      </c>
      <c r="O284" t="s">
        <v>4766</v>
      </c>
      <c r="Q284">
        <v>54341</v>
      </c>
      <c r="R284" s="14">
        <v>939980</v>
      </c>
    </row>
    <row r="285" spans="1:18" ht="15" hidden="1" customHeight="1" x14ac:dyDescent="0.25">
      <c r="A285" s="10">
        <v>282</v>
      </c>
      <c r="B285" s="111"/>
      <c r="C285" s="6" t="s">
        <v>376</v>
      </c>
      <c r="D285" s="7">
        <v>44909</v>
      </c>
      <c r="E285" s="8" t="s">
        <v>131</v>
      </c>
      <c r="F285" s="9">
        <v>816499</v>
      </c>
      <c r="G285" s="8" t="s">
        <v>29</v>
      </c>
      <c r="H285" s="9">
        <v>85732</v>
      </c>
      <c r="I285" s="112"/>
      <c r="J285" s="113"/>
      <c r="K285" s="114"/>
      <c r="L285" s="115"/>
      <c r="M285" s="116"/>
      <c r="N285" s="15" t="s">
        <v>5570</v>
      </c>
      <c r="O285" t="s">
        <v>4766</v>
      </c>
      <c r="Q285">
        <v>55435</v>
      </c>
      <c r="R285" s="14">
        <v>816499</v>
      </c>
    </row>
    <row r="286" spans="1:18" ht="15" hidden="1" customHeight="1" x14ac:dyDescent="0.25">
      <c r="A286" s="10">
        <v>283</v>
      </c>
      <c r="B286" s="111"/>
      <c r="C286" s="6" t="s">
        <v>377</v>
      </c>
      <c r="D286" s="7">
        <v>44901</v>
      </c>
      <c r="E286" s="8" t="s">
        <v>92</v>
      </c>
      <c r="F286" s="9">
        <v>871381</v>
      </c>
      <c r="G286" s="8" t="s">
        <v>29</v>
      </c>
      <c r="H286" s="9">
        <v>91495</v>
      </c>
      <c r="I286" s="112"/>
      <c r="J286" s="113"/>
      <c r="K286" s="114"/>
      <c r="L286" s="115"/>
      <c r="M286" s="116"/>
      <c r="N286" s="15" t="s">
        <v>5571</v>
      </c>
      <c r="O286" t="s">
        <v>4766</v>
      </c>
      <c r="Q286">
        <v>54406</v>
      </c>
      <c r="R286" s="14">
        <v>871381</v>
      </c>
    </row>
    <row r="287" spans="1:18" ht="15" hidden="1" customHeight="1" x14ac:dyDescent="0.25">
      <c r="A287" s="10">
        <v>284</v>
      </c>
      <c r="B287" s="111"/>
      <c r="C287" s="6" t="s">
        <v>378</v>
      </c>
      <c r="D287" s="7">
        <v>44909</v>
      </c>
      <c r="E287" s="8" t="s">
        <v>92</v>
      </c>
      <c r="F287" s="9">
        <v>957572</v>
      </c>
      <c r="G287" s="8" t="s">
        <v>29</v>
      </c>
      <c r="H287" s="9">
        <v>100545</v>
      </c>
      <c r="I287" s="112"/>
      <c r="J287" s="113"/>
      <c r="K287" s="114"/>
      <c r="L287" s="115"/>
      <c r="M287" s="116"/>
      <c r="N287" s="15" t="s">
        <v>5572</v>
      </c>
      <c r="O287" t="s">
        <v>4766</v>
      </c>
      <c r="Q287">
        <v>55444</v>
      </c>
      <c r="R287" s="14">
        <v>957572</v>
      </c>
    </row>
    <row r="288" spans="1:18" ht="15" hidden="1" customHeight="1" x14ac:dyDescent="0.25">
      <c r="A288" s="10">
        <v>285</v>
      </c>
      <c r="B288" s="111"/>
      <c r="C288" s="6" t="s">
        <v>379</v>
      </c>
      <c r="D288" s="7">
        <v>44908</v>
      </c>
      <c r="E288" s="8" t="s">
        <v>192</v>
      </c>
      <c r="F288" s="9">
        <v>617736</v>
      </c>
      <c r="G288" s="8" t="s">
        <v>29</v>
      </c>
      <c r="H288" s="9">
        <v>64862</v>
      </c>
      <c r="I288" s="112"/>
      <c r="J288" s="113"/>
      <c r="K288" s="114"/>
      <c r="L288" s="115"/>
      <c r="M288" s="116"/>
      <c r="N288" s="15" t="s">
        <v>5573</v>
      </c>
      <c r="O288" t="s">
        <v>4766</v>
      </c>
      <c r="Q288">
        <v>55358</v>
      </c>
      <c r="R288" s="14">
        <v>617736</v>
      </c>
    </row>
    <row r="289" spans="1:18" ht="15" hidden="1" customHeight="1" x14ac:dyDescent="0.25">
      <c r="A289" s="10">
        <v>286</v>
      </c>
      <c r="B289" s="111"/>
      <c r="C289" s="6" t="s">
        <v>380</v>
      </c>
      <c r="D289" s="7">
        <v>44907</v>
      </c>
      <c r="E289" s="8" t="s">
        <v>127</v>
      </c>
      <c r="F289" s="9">
        <v>1083762</v>
      </c>
      <c r="G289" s="8" t="s">
        <v>29</v>
      </c>
      <c r="H289" s="9">
        <v>113795</v>
      </c>
      <c r="I289" s="112"/>
      <c r="J289" s="113"/>
      <c r="K289" s="114"/>
      <c r="L289" s="115"/>
      <c r="M289" s="116"/>
      <c r="N289" s="15" t="s">
        <v>5574</v>
      </c>
      <c r="O289" t="s">
        <v>4766</v>
      </c>
      <c r="Q289">
        <v>55285</v>
      </c>
      <c r="R289" s="14">
        <v>1083762</v>
      </c>
    </row>
    <row r="290" spans="1:18" ht="15" hidden="1" customHeight="1" x14ac:dyDescent="0.25">
      <c r="A290" s="10">
        <v>287</v>
      </c>
      <c r="B290" s="111"/>
      <c r="C290" s="6" t="s">
        <v>381</v>
      </c>
      <c r="D290" s="7">
        <v>44909</v>
      </c>
      <c r="E290" s="8" t="s">
        <v>127</v>
      </c>
      <c r="F290" s="9">
        <v>457979</v>
      </c>
      <c r="G290" s="8" t="s">
        <v>29</v>
      </c>
      <c r="H290" s="9">
        <v>48088</v>
      </c>
      <c r="I290" s="112"/>
      <c r="J290" s="113"/>
      <c r="K290" s="114"/>
      <c r="L290" s="115"/>
      <c r="M290" s="116"/>
      <c r="N290" s="15" t="s">
        <v>5575</v>
      </c>
      <c r="O290" t="s">
        <v>4766</v>
      </c>
      <c r="Q290">
        <v>55428</v>
      </c>
      <c r="R290" s="14">
        <v>457979</v>
      </c>
    </row>
    <row r="291" spans="1:18" ht="15" hidden="1" customHeight="1" x14ac:dyDescent="0.25">
      <c r="A291" s="10">
        <v>288</v>
      </c>
      <c r="B291" s="111"/>
      <c r="C291" s="6" t="s">
        <v>382</v>
      </c>
      <c r="D291" s="7">
        <v>44916</v>
      </c>
      <c r="E291" s="8" t="s">
        <v>131</v>
      </c>
      <c r="F291" s="9">
        <v>1521687</v>
      </c>
      <c r="G291" s="8" t="s">
        <v>29</v>
      </c>
      <c r="H291" s="9">
        <v>159777</v>
      </c>
      <c r="I291" s="112"/>
      <c r="J291" s="113"/>
      <c r="K291" s="114"/>
      <c r="L291" s="115"/>
      <c r="M291" s="116"/>
      <c r="N291" s="15" t="s">
        <v>5576</v>
      </c>
      <c r="O291" t="s">
        <v>4766</v>
      </c>
      <c r="Q291">
        <v>56201</v>
      </c>
      <c r="R291" s="14">
        <v>1521687</v>
      </c>
    </row>
    <row r="292" spans="1:18" ht="15" hidden="1" customHeight="1" x14ac:dyDescent="0.25">
      <c r="A292" s="10">
        <v>289</v>
      </c>
      <c r="B292" s="111"/>
      <c r="C292" s="6" t="s">
        <v>383</v>
      </c>
      <c r="D292" s="7">
        <v>44917</v>
      </c>
      <c r="E292" s="8" t="s">
        <v>131</v>
      </c>
      <c r="F292" s="9">
        <v>491765</v>
      </c>
      <c r="G292" s="8" t="s">
        <v>29</v>
      </c>
      <c r="H292" s="9">
        <v>51635</v>
      </c>
      <c r="I292" s="112"/>
      <c r="J292" s="113"/>
      <c r="K292" s="114"/>
      <c r="L292" s="115"/>
      <c r="M292" s="116"/>
      <c r="N292" s="15" t="s">
        <v>5577</v>
      </c>
      <c r="O292" t="s">
        <v>4766</v>
      </c>
      <c r="Q292">
        <v>56519</v>
      </c>
      <c r="R292" s="14">
        <v>491765</v>
      </c>
    </row>
    <row r="293" spans="1:18" ht="15" hidden="1" customHeight="1" x14ac:dyDescent="0.25">
      <c r="A293" s="10">
        <v>290</v>
      </c>
      <c r="B293" s="111"/>
      <c r="C293" s="6" t="s">
        <v>384</v>
      </c>
      <c r="D293" s="7">
        <v>44904</v>
      </c>
      <c r="E293" s="8" t="s">
        <v>92</v>
      </c>
      <c r="F293" s="9">
        <v>2575530</v>
      </c>
      <c r="G293" s="8" t="s">
        <v>29</v>
      </c>
      <c r="H293" s="9">
        <v>270431</v>
      </c>
      <c r="I293" s="112"/>
      <c r="J293" s="113"/>
      <c r="K293" s="114"/>
      <c r="L293" s="115"/>
      <c r="M293" s="116"/>
      <c r="N293" s="15" t="s">
        <v>5578</v>
      </c>
      <c r="O293" t="s">
        <v>4766</v>
      </c>
      <c r="Q293">
        <v>55231</v>
      </c>
      <c r="R293" s="14">
        <v>2575530</v>
      </c>
    </row>
    <row r="294" spans="1:18" ht="15" hidden="1" customHeight="1" x14ac:dyDescent="0.25">
      <c r="A294" s="10">
        <v>291</v>
      </c>
      <c r="B294" s="111"/>
      <c r="C294" s="6" t="s">
        <v>385</v>
      </c>
      <c r="D294" s="7">
        <v>44909</v>
      </c>
      <c r="E294" s="8" t="s">
        <v>192</v>
      </c>
      <c r="F294" s="9">
        <v>687735</v>
      </c>
      <c r="G294" s="8" t="s">
        <v>29</v>
      </c>
      <c r="H294" s="9">
        <v>72212</v>
      </c>
      <c r="I294" s="112"/>
      <c r="J294" s="113"/>
      <c r="K294" s="114"/>
      <c r="L294" s="115"/>
      <c r="M294" s="116"/>
      <c r="N294" s="15" t="s">
        <v>5579</v>
      </c>
      <c r="O294" t="s">
        <v>4766</v>
      </c>
      <c r="Q294">
        <v>55408</v>
      </c>
      <c r="R294" s="14">
        <v>687735</v>
      </c>
    </row>
    <row r="295" spans="1:18" ht="15" hidden="1" customHeight="1" x14ac:dyDescent="0.25">
      <c r="A295" s="10">
        <v>292</v>
      </c>
      <c r="B295" s="111"/>
      <c r="C295" s="6" t="s">
        <v>386</v>
      </c>
      <c r="D295" s="7">
        <v>44902</v>
      </c>
      <c r="E295" s="8" t="s">
        <v>192</v>
      </c>
      <c r="F295" s="9">
        <v>1146108</v>
      </c>
      <c r="G295" s="8" t="s">
        <v>29</v>
      </c>
      <c r="H295" s="9">
        <v>120341</v>
      </c>
      <c r="I295" s="112"/>
      <c r="J295" s="113"/>
      <c r="K295" s="114"/>
      <c r="L295" s="115"/>
      <c r="M295" s="116"/>
      <c r="N295" s="15" t="s">
        <v>5580</v>
      </c>
      <c r="O295" t="s">
        <v>4766</v>
      </c>
      <c r="Q295">
        <v>54481</v>
      </c>
      <c r="R295" s="14">
        <v>1146108</v>
      </c>
    </row>
    <row r="296" spans="1:18" ht="15" hidden="1" customHeight="1" x14ac:dyDescent="0.25">
      <c r="A296" s="10">
        <v>293</v>
      </c>
      <c r="B296" s="111"/>
      <c r="C296" s="6" t="s">
        <v>387</v>
      </c>
      <c r="D296" s="7">
        <v>44921</v>
      </c>
      <c r="E296" s="8" t="s">
        <v>248</v>
      </c>
      <c r="F296" s="9">
        <v>965159</v>
      </c>
      <c r="G296" s="8" t="s">
        <v>29</v>
      </c>
      <c r="H296" s="9">
        <v>101342</v>
      </c>
      <c r="I296" s="112"/>
      <c r="J296" s="113"/>
      <c r="K296" s="114"/>
      <c r="L296" s="115"/>
      <c r="M296" s="116"/>
      <c r="N296" s="15" t="s">
        <v>5581</v>
      </c>
      <c r="O296" t="s">
        <v>4766</v>
      </c>
      <c r="Q296">
        <v>56845</v>
      </c>
      <c r="R296" s="14">
        <v>965159</v>
      </c>
    </row>
    <row r="297" spans="1:18" ht="15" hidden="1" customHeight="1" x14ac:dyDescent="0.25">
      <c r="A297" s="10">
        <v>294</v>
      </c>
      <c r="B297" s="111"/>
      <c r="C297" s="6" t="s">
        <v>388</v>
      </c>
      <c r="D297" s="7">
        <v>44914</v>
      </c>
      <c r="E297" s="8" t="s">
        <v>92</v>
      </c>
      <c r="F297" s="9">
        <v>491765</v>
      </c>
      <c r="G297" s="8" t="s">
        <v>29</v>
      </c>
      <c r="H297" s="9">
        <v>51635</v>
      </c>
      <c r="I297" s="112"/>
      <c r="J297" s="113"/>
      <c r="K297" s="114"/>
      <c r="L297" s="115"/>
      <c r="M297" s="116"/>
      <c r="N297" s="15" t="s">
        <v>5582</v>
      </c>
      <c r="O297" t="s">
        <v>4766</v>
      </c>
      <c r="Q297">
        <v>56041</v>
      </c>
      <c r="R297" s="14">
        <v>491765</v>
      </c>
    </row>
    <row r="298" spans="1:18" ht="15" hidden="1" customHeight="1" x14ac:dyDescent="0.25">
      <c r="A298" s="10">
        <v>295</v>
      </c>
      <c r="B298" s="111"/>
      <c r="C298" s="6" t="s">
        <v>389</v>
      </c>
      <c r="D298" s="7">
        <v>44916</v>
      </c>
      <c r="E298" s="8" t="s">
        <v>131</v>
      </c>
      <c r="F298" s="9">
        <v>491765</v>
      </c>
      <c r="G298" s="8" t="s">
        <v>29</v>
      </c>
      <c r="H298" s="9">
        <v>51635</v>
      </c>
      <c r="I298" s="112"/>
      <c r="J298" s="113"/>
      <c r="K298" s="114"/>
      <c r="L298" s="115"/>
      <c r="M298" s="116"/>
      <c r="N298" s="15" t="s">
        <v>5583</v>
      </c>
      <c r="O298" t="s">
        <v>4766</v>
      </c>
      <c r="Q298">
        <v>56200</v>
      </c>
      <c r="R298" s="14">
        <v>491765</v>
      </c>
    </row>
    <row r="299" spans="1:18" ht="15" hidden="1" customHeight="1" x14ac:dyDescent="0.25">
      <c r="A299" s="10">
        <v>296</v>
      </c>
      <c r="B299" s="111"/>
      <c r="C299" s="6" t="s">
        <v>390</v>
      </c>
      <c r="D299" s="7">
        <v>44917</v>
      </c>
      <c r="E299" s="8" t="s">
        <v>92</v>
      </c>
      <c r="F299" s="9">
        <v>396527</v>
      </c>
      <c r="G299" s="8" t="s">
        <v>29</v>
      </c>
      <c r="H299" s="9">
        <v>41635</v>
      </c>
      <c r="I299" s="112"/>
      <c r="J299" s="113"/>
      <c r="K299" s="114"/>
      <c r="L299" s="115"/>
      <c r="M299" s="116"/>
      <c r="N299" s="15" t="s">
        <v>5584</v>
      </c>
      <c r="O299" t="s">
        <v>4766</v>
      </c>
      <c r="Q299">
        <v>56591</v>
      </c>
      <c r="R299" s="14">
        <v>396527</v>
      </c>
    </row>
    <row r="300" spans="1:18" ht="15" hidden="1" customHeight="1" x14ac:dyDescent="0.25">
      <c r="A300" s="10">
        <v>297</v>
      </c>
      <c r="B300" s="111"/>
      <c r="C300" s="6" t="s">
        <v>391</v>
      </c>
      <c r="D300" s="7">
        <v>44922</v>
      </c>
      <c r="E300" s="8" t="s">
        <v>92</v>
      </c>
      <c r="F300" s="9">
        <v>546512</v>
      </c>
      <c r="G300" s="8" t="s">
        <v>29</v>
      </c>
      <c r="H300" s="9">
        <v>57384</v>
      </c>
      <c r="I300" s="112"/>
      <c r="J300" s="113"/>
      <c r="K300" s="114"/>
      <c r="L300" s="115"/>
      <c r="M300" s="116"/>
      <c r="N300" s="15" t="s">
        <v>5585</v>
      </c>
      <c r="O300" t="s">
        <v>4766</v>
      </c>
      <c r="Q300">
        <v>56985</v>
      </c>
      <c r="R300" s="14">
        <v>546512</v>
      </c>
    </row>
    <row r="301" spans="1:18" ht="15" hidden="1" customHeight="1" x14ac:dyDescent="0.25">
      <c r="A301" s="10">
        <v>298</v>
      </c>
      <c r="B301" s="111"/>
      <c r="C301" s="6" t="s">
        <v>392</v>
      </c>
      <c r="D301" s="7">
        <v>44903</v>
      </c>
      <c r="E301" s="8" t="s">
        <v>192</v>
      </c>
      <c r="F301" s="9">
        <v>270983</v>
      </c>
      <c r="G301" s="8" t="s">
        <v>29</v>
      </c>
      <c r="H301" s="9">
        <v>28453</v>
      </c>
      <c r="I301" s="112"/>
      <c r="J301" s="113"/>
      <c r="K301" s="114"/>
      <c r="L301" s="115"/>
      <c r="M301" s="116"/>
      <c r="N301" s="15" t="s">
        <v>5586</v>
      </c>
      <c r="O301" t="s">
        <v>4766</v>
      </c>
      <c r="Q301">
        <v>54978</v>
      </c>
      <c r="R301" s="14">
        <v>270983</v>
      </c>
    </row>
    <row r="302" spans="1:18" ht="15" hidden="1" customHeight="1" x14ac:dyDescent="0.25">
      <c r="A302" s="10">
        <v>299</v>
      </c>
      <c r="B302" s="111"/>
      <c r="C302" s="6" t="s">
        <v>393</v>
      </c>
      <c r="D302" s="7">
        <v>44914</v>
      </c>
      <c r="E302" s="8" t="s">
        <v>131</v>
      </c>
      <c r="F302" s="9">
        <v>491765</v>
      </c>
      <c r="G302" s="8" t="s">
        <v>29</v>
      </c>
      <c r="H302" s="9">
        <v>51635</v>
      </c>
      <c r="I302" s="112"/>
      <c r="J302" s="113"/>
      <c r="K302" s="114"/>
      <c r="L302" s="115"/>
      <c r="M302" s="116"/>
      <c r="N302" s="15" t="s">
        <v>5587</v>
      </c>
      <c r="O302" t="s">
        <v>4766</v>
      </c>
      <c r="Q302">
        <v>56049</v>
      </c>
      <c r="R302" s="14">
        <v>491765</v>
      </c>
    </row>
    <row r="303" spans="1:18" ht="15" hidden="1" customHeight="1" x14ac:dyDescent="0.25">
      <c r="A303" s="10">
        <v>300</v>
      </c>
      <c r="B303" s="111"/>
      <c r="C303" s="6" t="s">
        <v>394</v>
      </c>
      <c r="D303" s="7">
        <v>44923</v>
      </c>
      <c r="E303" s="8" t="s">
        <v>192</v>
      </c>
      <c r="F303" s="9">
        <v>326778</v>
      </c>
      <c r="G303" s="8" t="s">
        <v>29</v>
      </c>
      <c r="H303" s="9">
        <v>34312</v>
      </c>
      <c r="I303" s="112"/>
      <c r="J303" s="113"/>
      <c r="K303" s="114"/>
      <c r="L303" s="115"/>
      <c r="M303" s="116"/>
      <c r="N303" s="15" t="s">
        <v>5588</v>
      </c>
      <c r="O303" t="s">
        <v>4766</v>
      </c>
      <c r="Q303">
        <v>57058</v>
      </c>
      <c r="R303" s="14">
        <v>326778</v>
      </c>
    </row>
    <row r="304" spans="1:18" ht="15" hidden="1" customHeight="1" x14ac:dyDescent="0.25">
      <c r="A304" s="10">
        <v>301</v>
      </c>
      <c r="B304" s="111"/>
      <c r="C304" s="6" t="s">
        <v>395</v>
      </c>
      <c r="D304" s="7">
        <v>44916</v>
      </c>
      <c r="E304" s="8" t="s">
        <v>131</v>
      </c>
      <c r="F304" s="9">
        <v>1372855</v>
      </c>
      <c r="G304" s="8" t="s">
        <v>29</v>
      </c>
      <c r="H304" s="9">
        <v>144150</v>
      </c>
      <c r="I304" s="112"/>
      <c r="J304" s="113"/>
      <c r="K304" s="114"/>
      <c r="L304" s="115"/>
      <c r="M304" s="116"/>
      <c r="N304" s="15" t="s">
        <v>5589</v>
      </c>
      <c r="O304" t="s">
        <v>4766</v>
      </c>
      <c r="Q304">
        <v>56204</v>
      </c>
      <c r="R304" s="14">
        <v>1372855</v>
      </c>
    </row>
    <row r="305" spans="1:18" ht="15" hidden="1" customHeight="1" x14ac:dyDescent="0.25">
      <c r="A305" s="10">
        <v>302</v>
      </c>
      <c r="B305" s="111"/>
      <c r="C305" s="6" t="s">
        <v>396</v>
      </c>
      <c r="D305" s="7">
        <v>44916</v>
      </c>
      <c r="E305" s="8" t="s">
        <v>192</v>
      </c>
      <c r="F305" s="9">
        <v>1776585</v>
      </c>
      <c r="G305" s="8" t="s">
        <v>29</v>
      </c>
      <c r="H305" s="9">
        <v>186541</v>
      </c>
      <c r="I305" s="112"/>
      <c r="J305" s="113"/>
      <c r="K305" s="114"/>
      <c r="L305" s="115"/>
      <c r="M305" s="116"/>
      <c r="N305" s="15" t="s">
        <v>5590</v>
      </c>
      <c r="O305" t="s">
        <v>4766</v>
      </c>
      <c r="Q305">
        <v>56209</v>
      </c>
      <c r="R305" s="14">
        <v>1776585</v>
      </c>
    </row>
    <row r="306" spans="1:18" ht="15" hidden="1" customHeight="1" x14ac:dyDescent="0.25">
      <c r="A306" s="10">
        <v>303</v>
      </c>
      <c r="B306" s="111"/>
      <c r="C306" s="6" t="s">
        <v>397</v>
      </c>
      <c r="D306" s="7">
        <v>44907</v>
      </c>
      <c r="E306" s="8" t="s">
        <v>127</v>
      </c>
      <c r="F306" s="9">
        <v>1839941</v>
      </c>
      <c r="G306" s="8" t="s">
        <v>29</v>
      </c>
      <c r="H306" s="9">
        <v>193194</v>
      </c>
      <c r="I306" s="112"/>
      <c r="J306" s="113"/>
      <c r="K306" s="114"/>
      <c r="L306" s="115"/>
      <c r="M306" s="116"/>
      <c r="N306" s="15" t="s">
        <v>5591</v>
      </c>
      <c r="O306" t="s">
        <v>4766</v>
      </c>
      <c r="Q306">
        <v>55282</v>
      </c>
      <c r="R306" s="14">
        <v>1839941</v>
      </c>
    </row>
    <row r="307" spans="1:18" ht="15" hidden="1" customHeight="1" x14ac:dyDescent="0.25">
      <c r="A307" s="10">
        <v>304</v>
      </c>
      <c r="B307" s="111"/>
      <c r="C307" s="6" t="s">
        <v>398</v>
      </c>
      <c r="D307" s="7">
        <v>44909</v>
      </c>
      <c r="E307" s="8" t="s">
        <v>127</v>
      </c>
      <c r="F307" s="9">
        <v>771110</v>
      </c>
      <c r="G307" s="8" t="s">
        <v>29</v>
      </c>
      <c r="H307" s="9">
        <v>80967</v>
      </c>
      <c r="I307" s="112"/>
      <c r="J307" s="113"/>
      <c r="K307" s="114"/>
      <c r="L307" s="115"/>
      <c r="M307" s="116"/>
      <c r="N307" s="15" t="s">
        <v>5592</v>
      </c>
      <c r="O307" t="s">
        <v>4766</v>
      </c>
      <c r="Q307">
        <v>55425</v>
      </c>
      <c r="R307" s="14">
        <v>771110</v>
      </c>
    </row>
    <row r="308" spans="1:18" ht="15" hidden="1" customHeight="1" x14ac:dyDescent="0.25">
      <c r="A308" s="10">
        <v>305</v>
      </c>
      <c r="B308" s="111"/>
      <c r="C308" s="6" t="s">
        <v>399</v>
      </c>
      <c r="D308" s="7">
        <v>44915</v>
      </c>
      <c r="E308" s="8" t="s">
        <v>92</v>
      </c>
      <c r="F308" s="9">
        <v>491765</v>
      </c>
      <c r="G308" s="8" t="s">
        <v>29</v>
      </c>
      <c r="H308" s="9">
        <v>51635</v>
      </c>
      <c r="I308" s="112"/>
      <c r="J308" s="113"/>
      <c r="K308" s="114"/>
      <c r="L308" s="115"/>
      <c r="M308" s="116"/>
      <c r="N308" s="15" t="s">
        <v>5593</v>
      </c>
      <c r="O308" t="s">
        <v>4766</v>
      </c>
      <c r="Q308">
        <v>56178</v>
      </c>
      <c r="R308" s="14">
        <v>491765</v>
      </c>
    </row>
    <row r="309" spans="1:18" ht="15" hidden="1" customHeight="1" x14ac:dyDescent="0.25">
      <c r="A309" s="10">
        <v>306</v>
      </c>
      <c r="B309" s="111"/>
      <c r="C309" s="6" t="s">
        <v>400</v>
      </c>
      <c r="D309" s="7">
        <v>44919</v>
      </c>
      <c r="E309" s="8" t="s">
        <v>192</v>
      </c>
      <c r="F309" s="9">
        <v>295059</v>
      </c>
      <c r="G309" s="8" t="s">
        <v>29</v>
      </c>
      <c r="H309" s="9">
        <v>30981</v>
      </c>
      <c r="I309" s="112"/>
      <c r="J309" s="113"/>
      <c r="K309" s="114"/>
      <c r="L309" s="115"/>
      <c r="M309" s="116"/>
      <c r="N309" s="15" t="s">
        <v>5594</v>
      </c>
      <c r="O309" t="s">
        <v>4766</v>
      </c>
      <c r="Q309">
        <v>56816</v>
      </c>
      <c r="R309" s="14">
        <v>295059</v>
      </c>
    </row>
    <row r="310" spans="1:18" ht="15" hidden="1" customHeight="1" x14ac:dyDescent="0.25">
      <c r="A310" s="10">
        <v>307</v>
      </c>
      <c r="B310" s="111"/>
      <c r="C310" s="6" t="s">
        <v>401</v>
      </c>
      <c r="D310" s="7">
        <v>44925</v>
      </c>
      <c r="E310" s="8" t="s">
        <v>192</v>
      </c>
      <c r="F310" s="9">
        <v>749762</v>
      </c>
      <c r="G310" s="8" t="s">
        <v>29</v>
      </c>
      <c r="H310" s="9">
        <v>78725</v>
      </c>
      <c r="I310" s="112"/>
      <c r="J310" s="113"/>
      <c r="K310" s="114"/>
      <c r="L310" s="115"/>
      <c r="M310" s="116"/>
      <c r="N310" s="15" t="s">
        <v>5595</v>
      </c>
      <c r="O310" t="s">
        <v>4766</v>
      </c>
      <c r="Q310">
        <v>57658</v>
      </c>
      <c r="R310" s="14">
        <v>749762</v>
      </c>
    </row>
    <row r="311" spans="1:18" ht="15" hidden="1" customHeight="1" x14ac:dyDescent="0.25">
      <c r="A311" s="10">
        <v>308</v>
      </c>
      <c r="B311" s="111"/>
      <c r="C311" s="6" t="s">
        <v>402</v>
      </c>
      <c r="D311" s="7">
        <v>44925</v>
      </c>
      <c r="E311" s="8" t="s">
        <v>127</v>
      </c>
      <c r="F311" s="9">
        <v>491765</v>
      </c>
      <c r="G311" s="8" t="s">
        <v>29</v>
      </c>
      <c r="H311" s="9">
        <v>51635</v>
      </c>
      <c r="I311" s="112"/>
      <c r="J311" s="113"/>
      <c r="K311" s="114"/>
      <c r="L311" s="115"/>
      <c r="M311" s="116"/>
      <c r="N311" s="15" t="s">
        <v>5596</v>
      </c>
      <c r="O311" t="s">
        <v>4766</v>
      </c>
      <c r="Q311">
        <v>57627</v>
      </c>
      <c r="R311" s="14">
        <v>491765</v>
      </c>
    </row>
    <row r="312" spans="1:18" ht="15" hidden="1" customHeight="1" x14ac:dyDescent="0.25">
      <c r="A312" s="10">
        <v>309</v>
      </c>
      <c r="B312" s="111"/>
      <c r="C312" s="6" t="s">
        <v>403</v>
      </c>
      <c r="D312" s="7">
        <v>44925</v>
      </c>
      <c r="E312" s="8" t="s">
        <v>127</v>
      </c>
      <c r="F312" s="9">
        <v>708551</v>
      </c>
      <c r="G312" s="8" t="s">
        <v>29</v>
      </c>
      <c r="H312" s="9">
        <v>74398</v>
      </c>
      <c r="I312" s="112"/>
      <c r="J312" s="113"/>
      <c r="K312" s="114"/>
      <c r="L312" s="115"/>
      <c r="M312" s="116"/>
      <c r="N312" s="15" t="s">
        <v>5597</v>
      </c>
      <c r="O312" t="s">
        <v>4766</v>
      </c>
      <c r="Q312">
        <v>57640</v>
      </c>
      <c r="R312" s="14">
        <v>708551</v>
      </c>
    </row>
    <row r="313" spans="1:18" ht="15" hidden="1" customHeight="1" x14ac:dyDescent="0.25">
      <c r="A313" s="10">
        <v>310</v>
      </c>
      <c r="B313" s="111"/>
      <c r="C313" s="6" t="s">
        <v>404</v>
      </c>
      <c r="D313" s="7">
        <v>44911</v>
      </c>
      <c r="E313" s="8" t="s">
        <v>127</v>
      </c>
      <c r="F313" s="9">
        <v>996241</v>
      </c>
      <c r="G313" s="8" t="s">
        <v>29</v>
      </c>
      <c r="H313" s="9">
        <v>104605</v>
      </c>
      <c r="I313" s="112"/>
      <c r="J313" s="113"/>
      <c r="K313" s="114"/>
      <c r="L313" s="115"/>
      <c r="M313" s="116"/>
      <c r="N313" s="15" t="s">
        <v>5598</v>
      </c>
      <c r="O313" t="s">
        <v>4766</v>
      </c>
      <c r="Q313">
        <v>55901</v>
      </c>
      <c r="R313" s="14">
        <v>996241</v>
      </c>
    </row>
    <row r="314" spans="1:18" ht="15" hidden="1" customHeight="1" x14ac:dyDescent="0.25">
      <c r="A314" s="10">
        <v>311</v>
      </c>
      <c r="B314" s="111"/>
      <c r="C314" s="6" t="s">
        <v>405</v>
      </c>
      <c r="D314" s="7">
        <v>44900</v>
      </c>
      <c r="E314" s="8" t="s">
        <v>59</v>
      </c>
      <c r="F314" s="9">
        <v>710159</v>
      </c>
      <c r="G314" s="8" t="s">
        <v>29</v>
      </c>
      <c r="H314" s="9">
        <v>74567</v>
      </c>
      <c r="I314" s="112"/>
      <c r="J314" s="113"/>
      <c r="K314" s="114"/>
      <c r="L314" s="115"/>
      <c r="M314" s="116"/>
      <c r="N314" s="15" t="s">
        <v>5599</v>
      </c>
      <c r="O314" t="s">
        <v>4766</v>
      </c>
      <c r="Q314">
        <v>54330</v>
      </c>
      <c r="R314" s="14">
        <v>710159</v>
      </c>
    </row>
    <row r="315" spans="1:18" ht="15" hidden="1" customHeight="1" x14ac:dyDescent="0.25">
      <c r="A315" s="10">
        <v>312</v>
      </c>
      <c r="B315" s="111"/>
      <c r="C315" s="6" t="s">
        <v>406</v>
      </c>
      <c r="D315" s="7">
        <v>44897</v>
      </c>
      <c r="E315" s="8" t="s">
        <v>131</v>
      </c>
      <c r="F315" s="9">
        <v>1772144</v>
      </c>
      <c r="G315" s="8" t="s">
        <v>29</v>
      </c>
      <c r="H315" s="9">
        <v>186075</v>
      </c>
      <c r="I315" s="112"/>
      <c r="J315" s="113"/>
      <c r="K315" s="114"/>
      <c r="L315" s="115"/>
      <c r="M315" s="116"/>
      <c r="N315" s="15" t="s">
        <v>5600</v>
      </c>
      <c r="O315" t="s">
        <v>4766</v>
      </c>
      <c r="Q315">
        <v>53966</v>
      </c>
      <c r="R315" s="14">
        <v>1772144</v>
      </c>
    </row>
    <row r="316" spans="1:18" ht="15" hidden="1" customHeight="1" x14ac:dyDescent="0.25">
      <c r="A316" s="10">
        <v>313</v>
      </c>
      <c r="B316" s="111"/>
      <c r="C316" s="6" t="s">
        <v>407</v>
      </c>
      <c r="D316" s="7">
        <v>44901</v>
      </c>
      <c r="E316" s="8" t="s">
        <v>127</v>
      </c>
      <c r="F316" s="9">
        <v>997180</v>
      </c>
      <c r="G316" s="8" t="s">
        <v>29</v>
      </c>
      <c r="H316" s="9">
        <v>104704</v>
      </c>
      <c r="I316" s="112"/>
      <c r="J316" s="113"/>
      <c r="K316" s="114"/>
      <c r="L316" s="115"/>
      <c r="M316" s="116"/>
      <c r="N316" s="15" t="s">
        <v>5601</v>
      </c>
      <c r="O316" t="s">
        <v>4766</v>
      </c>
      <c r="Q316">
        <v>54434</v>
      </c>
      <c r="R316" s="14">
        <v>997180</v>
      </c>
    </row>
    <row r="317" spans="1:18" ht="15" hidden="1" customHeight="1" x14ac:dyDescent="0.25">
      <c r="A317" s="10">
        <v>314</v>
      </c>
      <c r="B317" s="111"/>
      <c r="C317" s="6" t="s">
        <v>408</v>
      </c>
      <c r="D317" s="7">
        <v>44905</v>
      </c>
      <c r="E317" s="8" t="s">
        <v>127</v>
      </c>
      <c r="F317" s="9">
        <v>760778</v>
      </c>
      <c r="G317" s="8" t="s">
        <v>29</v>
      </c>
      <c r="H317" s="9">
        <v>79882</v>
      </c>
      <c r="I317" s="112"/>
      <c r="J317" s="113"/>
      <c r="K317" s="114"/>
      <c r="L317" s="115"/>
      <c r="M317" s="116"/>
      <c r="N317" s="15" t="s">
        <v>5602</v>
      </c>
      <c r="O317" t="s">
        <v>4766</v>
      </c>
      <c r="Q317">
        <v>55260</v>
      </c>
      <c r="R317" s="14">
        <v>760778</v>
      </c>
    </row>
    <row r="318" spans="1:18" ht="15" hidden="1" customHeight="1" x14ac:dyDescent="0.25">
      <c r="A318" s="10">
        <v>315</v>
      </c>
      <c r="B318" s="111"/>
      <c r="C318" s="6" t="s">
        <v>409</v>
      </c>
      <c r="D318" s="7">
        <v>44902</v>
      </c>
      <c r="E318" s="8" t="s">
        <v>92</v>
      </c>
      <c r="F318" s="9">
        <v>1183289</v>
      </c>
      <c r="G318" s="8" t="s">
        <v>29</v>
      </c>
      <c r="H318" s="9">
        <v>124245</v>
      </c>
      <c r="I318" s="112"/>
      <c r="J318" s="113"/>
      <c r="K318" s="114"/>
      <c r="L318" s="115"/>
      <c r="M318" s="116"/>
      <c r="N318" s="15" t="s">
        <v>5603</v>
      </c>
      <c r="O318" t="s">
        <v>4766</v>
      </c>
      <c r="Q318">
        <v>54471</v>
      </c>
      <c r="R318" s="14">
        <v>1183289</v>
      </c>
    </row>
    <row r="319" spans="1:18" ht="15" hidden="1" customHeight="1" x14ac:dyDescent="0.25">
      <c r="A319" s="10">
        <v>316</v>
      </c>
      <c r="B319" s="111"/>
      <c r="C319" s="6" t="s">
        <v>410</v>
      </c>
      <c r="D319" s="7">
        <v>44905</v>
      </c>
      <c r="E319" s="8" t="s">
        <v>192</v>
      </c>
      <c r="F319" s="9">
        <v>942916</v>
      </c>
      <c r="G319" s="8" t="s">
        <v>29</v>
      </c>
      <c r="H319" s="9">
        <v>99006</v>
      </c>
      <c r="I319" s="112"/>
      <c r="J319" s="113"/>
      <c r="K319" s="114"/>
      <c r="L319" s="115"/>
      <c r="M319" s="116"/>
      <c r="N319" s="15" t="s">
        <v>5604</v>
      </c>
      <c r="O319" t="s">
        <v>4766</v>
      </c>
      <c r="Q319">
        <v>55239</v>
      </c>
      <c r="R319" s="14">
        <v>942916</v>
      </c>
    </row>
    <row r="320" spans="1:18" ht="15" hidden="1" customHeight="1" x14ac:dyDescent="0.25">
      <c r="A320" s="10">
        <v>317</v>
      </c>
      <c r="B320" s="111"/>
      <c r="C320" s="6" t="s">
        <v>411</v>
      </c>
      <c r="D320" s="7">
        <v>44909</v>
      </c>
      <c r="E320" s="8" t="s">
        <v>131</v>
      </c>
      <c r="F320" s="9">
        <v>216786</v>
      </c>
      <c r="G320" s="8" t="s">
        <v>29</v>
      </c>
      <c r="H320" s="9">
        <v>22763</v>
      </c>
      <c r="I320" s="112"/>
      <c r="J320" s="113"/>
      <c r="K320" s="114"/>
      <c r="L320" s="115"/>
      <c r="M320" s="116"/>
      <c r="N320" s="15" t="s">
        <v>5605</v>
      </c>
      <c r="O320" t="s">
        <v>4766</v>
      </c>
      <c r="Q320">
        <v>55467</v>
      </c>
      <c r="R320" s="14">
        <v>216786</v>
      </c>
    </row>
    <row r="321" spans="1:18" ht="15" hidden="1" customHeight="1" x14ac:dyDescent="0.25">
      <c r="A321" s="10">
        <v>318</v>
      </c>
      <c r="B321" s="111"/>
      <c r="C321" s="6" t="s">
        <v>412</v>
      </c>
      <c r="D321" s="7">
        <v>44905</v>
      </c>
      <c r="E321" s="8" t="s">
        <v>192</v>
      </c>
      <c r="F321" s="9">
        <v>597744</v>
      </c>
      <c r="G321" s="8" t="s">
        <v>29</v>
      </c>
      <c r="H321" s="9">
        <v>62763</v>
      </c>
      <c r="I321" s="112"/>
      <c r="J321" s="113"/>
      <c r="K321" s="114"/>
      <c r="L321" s="115"/>
      <c r="M321" s="116"/>
      <c r="N321" s="15" t="s">
        <v>5606</v>
      </c>
      <c r="O321" t="s">
        <v>4766</v>
      </c>
      <c r="Q321">
        <v>55263</v>
      </c>
      <c r="R321" s="14">
        <v>597744</v>
      </c>
    </row>
    <row r="322" spans="1:18" ht="15" hidden="1" customHeight="1" x14ac:dyDescent="0.25">
      <c r="A322" s="10">
        <v>319</v>
      </c>
      <c r="B322" s="111"/>
      <c r="C322" s="6" t="s">
        <v>413</v>
      </c>
      <c r="D322" s="7">
        <v>44908</v>
      </c>
      <c r="E322" s="8" t="s">
        <v>131</v>
      </c>
      <c r="F322" s="9">
        <v>1355635</v>
      </c>
      <c r="G322" s="8" t="s">
        <v>29</v>
      </c>
      <c r="H322" s="9">
        <v>142342</v>
      </c>
      <c r="I322" s="112"/>
      <c r="J322" s="113"/>
      <c r="K322" s="114"/>
      <c r="L322" s="115"/>
      <c r="M322" s="116"/>
      <c r="N322" s="15" t="s">
        <v>5607</v>
      </c>
      <c r="O322" t="s">
        <v>4766</v>
      </c>
      <c r="Q322">
        <v>55352</v>
      </c>
      <c r="R322" s="14">
        <v>1355635</v>
      </c>
    </row>
    <row r="323" spans="1:18" ht="15" hidden="1" customHeight="1" x14ac:dyDescent="0.25">
      <c r="A323" s="10">
        <v>320</v>
      </c>
      <c r="B323" s="111"/>
      <c r="C323" s="6" t="s">
        <v>414</v>
      </c>
      <c r="D323" s="7">
        <v>44909</v>
      </c>
      <c r="E323" s="8" t="s">
        <v>127</v>
      </c>
      <c r="F323" s="9">
        <v>1033286</v>
      </c>
      <c r="G323" s="8" t="s">
        <v>29</v>
      </c>
      <c r="H323" s="9">
        <v>108495</v>
      </c>
      <c r="I323" s="112"/>
      <c r="J323" s="113"/>
      <c r="K323" s="114"/>
      <c r="L323" s="115"/>
      <c r="M323" s="116"/>
      <c r="N323" s="15" t="s">
        <v>5608</v>
      </c>
      <c r="O323" t="s">
        <v>4766</v>
      </c>
      <c r="Q323">
        <v>55429</v>
      </c>
      <c r="R323" s="14">
        <v>1033286</v>
      </c>
    </row>
    <row r="324" spans="1:18" ht="15" hidden="1" customHeight="1" x14ac:dyDescent="0.25">
      <c r="A324" s="10">
        <v>321</v>
      </c>
      <c r="B324" s="111"/>
      <c r="C324" s="6" t="s">
        <v>415</v>
      </c>
      <c r="D324" s="7">
        <v>44917</v>
      </c>
      <c r="E324" s="8" t="s">
        <v>127</v>
      </c>
      <c r="F324" s="9">
        <v>613314</v>
      </c>
      <c r="G324" s="8" t="s">
        <v>29</v>
      </c>
      <c r="H324" s="9">
        <v>64398</v>
      </c>
      <c r="I324" s="112"/>
      <c r="J324" s="113"/>
      <c r="K324" s="114"/>
      <c r="L324" s="115"/>
      <c r="M324" s="116"/>
      <c r="N324" s="15" t="s">
        <v>5609</v>
      </c>
      <c r="O324" t="s">
        <v>4766</v>
      </c>
      <c r="Q324">
        <v>56537</v>
      </c>
      <c r="R324" s="14">
        <v>613314</v>
      </c>
    </row>
    <row r="325" spans="1:18" ht="15" hidden="1" customHeight="1" x14ac:dyDescent="0.25">
      <c r="A325" s="10">
        <v>322</v>
      </c>
      <c r="B325" s="111"/>
      <c r="C325" s="6" t="s">
        <v>416</v>
      </c>
      <c r="D325" s="7">
        <v>44904</v>
      </c>
      <c r="E325" s="8" t="s">
        <v>131</v>
      </c>
      <c r="F325" s="9">
        <v>913939</v>
      </c>
      <c r="G325" s="8" t="s">
        <v>29</v>
      </c>
      <c r="H325" s="9">
        <v>95964</v>
      </c>
      <c r="I325" s="112"/>
      <c r="J325" s="113"/>
      <c r="K325" s="114"/>
      <c r="L325" s="115"/>
      <c r="M325" s="116"/>
      <c r="N325" s="15" t="s">
        <v>5610</v>
      </c>
      <c r="O325" t="s">
        <v>4766</v>
      </c>
      <c r="Q325">
        <v>55228</v>
      </c>
      <c r="R325" s="14">
        <v>913939</v>
      </c>
    </row>
    <row r="326" spans="1:18" ht="15" hidden="1" customHeight="1" x14ac:dyDescent="0.25">
      <c r="A326" s="10">
        <v>323</v>
      </c>
      <c r="B326" s="111"/>
      <c r="C326" s="6" t="s">
        <v>417</v>
      </c>
      <c r="D326" s="7">
        <v>44914</v>
      </c>
      <c r="E326" s="8" t="s">
        <v>192</v>
      </c>
      <c r="F326" s="9">
        <v>491765</v>
      </c>
      <c r="G326" s="8" t="s">
        <v>29</v>
      </c>
      <c r="H326" s="9">
        <v>51635</v>
      </c>
      <c r="I326" s="112"/>
      <c r="J326" s="113"/>
      <c r="K326" s="114"/>
      <c r="L326" s="115"/>
      <c r="M326" s="116"/>
      <c r="N326" s="15" t="s">
        <v>5611</v>
      </c>
      <c r="O326" t="s">
        <v>4766</v>
      </c>
      <c r="Q326">
        <v>56064</v>
      </c>
      <c r="R326" s="14">
        <v>491765</v>
      </c>
    </row>
    <row r="327" spans="1:18" ht="15" hidden="1" customHeight="1" x14ac:dyDescent="0.25">
      <c r="A327" s="10">
        <v>324</v>
      </c>
      <c r="B327" s="111"/>
      <c r="C327" s="6" t="s">
        <v>418</v>
      </c>
      <c r="D327" s="7">
        <v>44916</v>
      </c>
      <c r="E327" s="8" t="s">
        <v>78</v>
      </c>
      <c r="F327" s="9">
        <v>491765</v>
      </c>
      <c r="G327" s="8" t="s">
        <v>29</v>
      </c>
      <c r="H327" s="9">
        <v>51635</v>
      </c>
      <c r="I327" s="112"/>
      <c r="J327" s="113"/>
      <c r="K327" s="114"/>
      <c r="L327" s="115"/>
      <c r="M327" s="116"/>
      <c r="N327" s="15" t="s">
        <v>5612</v>
      </c>
      <c r="O327" t="s">
        <v>4766</v>
      </c>
      <c r="Q327">
        <v>56248</v>
      </c>
      <c r="R327" s="14">
        <v>491765</v>
      </c>
    </row>
    <row r="328" spans="1:18" ht="15" hidden="1" customHeight="1" x14ac:dyDescent="0.25">
      <c r="A328" s="10">
        <v>325</v>
      </c>
      <c r="B328" s="111"/>
      <c r="C328" s="6" t="s">
        <v>419</v>
      </c>
      <c r="D328" s="7">
        <v>44917</v>
      </c>
      <c r="E328" s="8" t="s">
        <v>248</v>
      </c>
      <c r="F328" s="9">
        <v>433312</v>
      </c>
      <c r="G328" s="8" t="s">
        <v>29</v>
      </c>
      <c r="H328" s="9">
        <v>45498</v>
      </c>
      <c r="I328" s="112"/>
      <c r="J328" s="113"/>
      <c r="K328" s="114"/>
      <c r="L328" s="115"/>
      <c r="M328" s="116"/>
      <c r="N328" s="15" t="s">
        <v>5613</v>
      </c>
      <c r="O328" t="s">
        <v>4766</v>
      </c>
      <c r="Q328">
        <v>56439</v>
      </c>
      <c r="R328" s="14">
        <v>433312</v>
      </c>
    </row>
    <row r="329" spans="1:18" ht="15" hidden="1" customHeight="1" x14ac:dyDescent="0.25">
      <c r="A329" s="10">
        <v>326</v>
      </c>
      <c r="B329" s="111"/>
      <c r="C329" s="6" t="s">
        <v>420</v>
      </c>
      <c r="D329" s="7">
        <v>44917</v>
      </c>
      <c r="E329" s="8" t="s">
        <v>127</v>
      </c>
      <c r="F329" s="9">
        <v>491765</v>
      </c>
      <c r="G329" s="8" t="s">
        <v>29</v>
      </c>
      <c r="H329" s="9">
        <v>51635</v>
      </c>
      <c r="I329" s="112"/>
      <c r="J329" s="113"/>
      <c r="K329" s="114"/>
      <c r="L329" s="115"/>
      <c r="M329" s="116"/>
      <c r="N329" s="15" t="s">
        <v>5614</v>
      </c>
      <c r="O329" t="s">
        <v>4766</v>
      </c>
      <c r="Q329">
        <v>56511</v>
      </c>
      <c r="R329" s="14">
        <v>491765</v>
      </c>
    </row>
    <row r="330" spans="1:18" ht="15" hidden="1" customHeight="1" x14ac:dyDescent="0.25">
      <c r="A330" s="10">
        <v>327</v>
      </c>
      <c r="B330" s="111"/>
      <c r="C330" s="6" t="s">
        <v>421</v>
      </c>
      <c r="D330" s="7">
        <v>44914</v>
      </c>
      <c r="E330" s="8" t="s">
        <v>92</v>
      </c>
      <c r="F330" s="9">
        <v>1213027</v>
      </c>
      <c r="G330" s="8" t="s">
        <v>29</v>
      </c>
      <c r="H330" s="9">
        <v>127368</v>
      </c>
      <c r="I330" s="112"/>
      <c r="J330" s="113"/>
      <c r="K330" s="114"/>
      <c r="L330" s="115"/>
      <c r="M330" s="116"/>
      <c r="N330" s="15" t="s">
        <v>5615</v>
      </c>
      <c r="O330" t="s">
        <v>4766</v>
      </c>
      <c r="Q330">
        <v>56038</v>
      </c>
      <c r="R330" s="14">
        <v>1213027</v>
      </c>
    </row>
    <row r="331" spans="1:18" ht="15" hidden="1" customHeight="1" x14ac:dyDescent="0.25">
      <c r="A331" s="10">
        <v>328</v>
      </c>
      <c r="B331" s="111"/>
      <c r="C331" s="6" t="s">
        <v>422</v>
      </c>
      <c r="D331" s="7">
        <v>44916</v>
      </c>
      <c r="E331" s="8" t="s">
        <v>192</v>
      </c>
      <c r="F331" s="9">
        <v>256608</v>
      </c>
      <c r="G331" s="8" t="s">
        <v>29</v>
      </c>
      <c r="H331" s="9">
        <v>26944</v>
      </c>
      <c r="I331" s="112"/>
      <c r="J331" s="113"/>
      <c r="K331" s="114"/>
      <c r="L331" s="115"/>
      <c r="M331" s="116"/>
      <c r="N331" s="15" t="s">
        <v>5616</v>
      </c>
      <c r="O331" t="s">
        <v>4766</v>
      </c>
      <c r="Q331">
        <v>56216</v>
      </c>
      <c r="R331" s="14">
        <v>256608</v>
      </c>
    </row>
    <row r="332" spans="1:18" ht="15" hidden="1" customHeight="1" x14ac:dyDescent="0.25">
      <c r="A332" s="10">
        <v>329</v>
      </c>
      <c r="B332" s="111"/>
      <c r="C332" s="6" t="s">
        <v>423</v>
      </c>
      <c r="D332" s="7">
        <v>44900</v>
      </c>
      <c r="E332" s="8" t="s">
        <v>127</v>
      </c>
      <c r="F332" s="9">
        <v>522415</v>
      </c>
      <c r="G332" s="8" t="s">
        <v>29</v>
      </c>
      <c r="H332" s="9">
        <v>54854</v>
      </c>
      <c r="I332" s="112"/>
      <c r="J332" s="113"/>
      <c r="K332" s="114"/>
      <c r="L332" s="115"/>
      <c r="M332" s="116"/>
      <c r="N332" s="15" t="s">
        <v>5617</v>
      </c>
      <c r="O332" t="s">
        <v>4766</v>
      </c>
      <c r="Q332">
        <v>54329</v>
      </c>
      <c r="R332" s="14">
        <v>522415</v>
      </c>
    </row>
    <row r="333" spans="1:18" ht="15" hidden="1" customHeight="1" x14ac:dyDescent="0.25">
      <c r="A333" s="10">
        <v>330</v>
      </c>
      <c r="B333" s="111"/>
      <c r="C333" s="6" t="s">
        <v>424</v>
      </c>
      <c r="D333" s="7">
        <v>44921</v>
      </c>
      <c r="E333" s="8" t="s">
        <v>127</v>
      </c>
      <c r="F333" s="9">
        <v>708551</v>
      </c>
      <c r="G333" s="8" t="s">
        <v>29</v>
      </c>
      <c r="H333" s="9">
        <v>74398</v>
      </c>
      <c r="I333" s="112"/>
      <c r="J333" s="113"/>
      <c r="K333" s="114"/>
      <c r="L333" s="115"/>
      <c r="M333" s="116"/>
      <c r="N333" s="15" t="s">
        <v>5618</v>
      </c>
      <c r="O333" t="s">
        <v>4766</v>
      </c>
      <c r="Q333">
        <v>56883</v>
      </c>
      <c r="R333" s="14">
        <v>708551</v>
      </c>
    </row>
    <row r="334" spans="1:18" ht="15" hidden="1" customHeight="1" x14ac:dyDescent="0.25">
      <c r="A334" s="10">
        <v>331</v>
      </c>
      <c r="B334" s="111"/>
      <c r="C334" s="6" t="s">
        <v>425</v>
      </c>
      <c r="D334" s="7">
        <v>44923</v>
      </c>
      <c r="E334" s="8" t="s">
        <v>192</v>
      </c>
      <c r="F334" s="9">
        <v>809740</v>
      </c>
      <c r="G334" s="8" t="s">
        <v>29</v>
      </c>
      <c r="H334" s="9">
        <v>85023</v>
      </c>
      <c r="I334" s="112"/>
      <c r="J334" s="113"/>
      <c r="K334" s="114"/>
      <c r="L334" s="115"/>
      <c r="M334" s="116"/>
      <c r="N334" s="15" t="s">
        <v>5619</v>
      </c>
      <c r="O334" t="s">
        <v>4766</v>
      </c>
      <c r="Q334">
        <v>57060</v>
      </c>
      <c r="R334" s="14">
        <v>809740</v>
      </c>
    </row>
    <row r="335" spans="1:18" ht="15" hidden="1" customHeight="1" x14ac:dyDescent="0.25">
      <c r="A335" s="10">
        <v>332</v>
      </c>
      <c r="B335" s="111"/>
      <c r="C335" s="6" t="s">
        <v>426</v>
      </c>
      <c r="D335" s="7">
        <v>44921</v>
      </c>
      <c r="E335" s="8" t="s">
        <v>127</v>
      </c>
      <c r="F335" s="9">
        <v>943040</v>
      </c>
      <c r="G335" s="8" t="s">
        <v>29</v>
      </c>
      <c r="H335" s="9">
        <v>99019</v>
      </c>
      <c r="I335" s="112"/>
      <c r="J335" s="113"/>
      <c r="K335" s="114"/>
      <c r="L335" s="115"/>
      <c r="M335" s="116"/>
      <c r="N335" s="15" t="s">
        <v>5620</v>
      </c>
      <c r="O335" t="s">
        <v>4766</v>
      </c>
      <c r="Q335">
        <v>56881</v>
      </c>
      <c r="R335" s="14">
        <v>943040</v>
      </c>
    </row>
    <row r="336" spans="1:18" ht="15" hidden="1" customHeight="1" x14ac:dyDescent="0.25">
      <c r="A336" s="10">
        <v>333</v>
      </c>
      <c r="B336" s="111"/>
      <c r="C336" s="6" t="s">
        <v>427</v>
      </c>
      <c r="D336" s="7">
        <v>44916</v>
      </c>
      <c r="E336" s="8" t="s">
        <v>131</v>
      </c>
      <c r="F336" s="9">
        <v>491765</v>
      </c>
      <c r="G336" s="8" t="s">
        <v>29</v>
      </c>
      <c r="H336" s="9">
        <v>51635</v>
      </c>
      <c r="I336" s="112"/>
      <c r="J336" s="113"/>
      <c r="K336" s="114"/>
      <c r="L336" s="115"/>
      <c r="M336" s="116"/>
      <c r="N336" s="15" t="s">
        <v>5621</v>
      </c>
      <c r="O336" t="s">
        <v>4766</v>
      </c>
      <c r="Q336">
        <v>56240</v>
      </c>
      <c r="R336" s="14">
        <v>491765</v>
      </c>
    </row>
    <row r="337" spans="1:18" ht="15" hidden="1" customHeight="1" x14ac:dyDescent="0.25">
      <c r="A337" s="10">
        <v>334</v>
      </c>
      <c r="B337" s="111"/>
      <c r="C337" s="6" t="s">
        <v>428</v>
      </c>
      <c r="D337" s="7">
        <v>44921</v>
      </c>
      <c r="E337" s="8" t="s">
        <v>192</v>
      </c>
      <c r="F337" s="9">
        <v>491765</v>
      </c>
      <c r="G337" s="8" t="s">
        <v>29</v>
      </c>
      <c r="H337" s="9">
        <v>51635</v>
      </c>
      <c r="I337" s="112"/>
      <c r="J337" s="113"/>
      <c r="K337" s="114"/>
      <c r="L337" s="115"/>
      <c r="M337" s="116"/>
      <c r="N337" s="15" t="s">
        <v>5622</v>
      </c>
      <c r="O337" t="s">
        <v>4766</v>
      </c>
      <c r="Q337">
        <v>56857</v>
      </c>
      <c r="R337" s="14">
        <v>491765</v>
      </c>
    </row>
    <row r="338" spans="1:18" ht="15" hidden="1" customHeight="1" x14ac:dyDescent="0.25">
      <c r="A338" s="10">
        <v>335</v>
      </c>
      <c r="B338" s="111"/>
      <c r="C338" s="6" t="s">
        <v>429</v>
      </c>
      <c r="D338" s="7">
        <v>44921</v>
      </c>
      <c r="E338" s="8" t="s">
        <v>192</v>
      </c>
      <c r="F338" s="9">
        <v>708551</v>
      </c>
      <c r="G338" s="8" t="s">
        <v>29</v>
      </c>
      <c r="H338" s="9">
        <v>74398</v>
      </c>
      <c r="I338" s="112"/>
      <c r="J338" s="113"/>
      <c r="K338" s="114"/>
      <c r="L338" s="115"/>
      <c r="M338" s="116"/>
      <c r="N338" s="15" t="s">
        <v>5623</v>
      </c>
      <c r="O338" t="s">
        <v>4766</v>
      </c>
      <c r="Q338">
        <v>56864</v>
      </c>
      <c r="R338" s="14">
        <v>708551</v>
      </c>
    </row>
    <row r="339" spans="1:18" ht="15" hidden="1" customHeight="1" x14ac:dyDescent="0.25">
      <c r="A339" s="10">
        <v>336</v>
      </c>
      <c r="B339" s="111"/>
      <c r="C339" s="6" t="s">
        <v>430</v>
      </c>
      <c r="D339" s="7">
        <v>44921</v>
      </c>
      <c r="E339" s="8" t="s">
        <v>127</v>
      </c>
      <c r="F339" s="9">
        <v>629807</v>
      </c>
      <c r="G339" s="8" t="s">
        <v>29</v>
      </c>
      <c r="H339" s="9">
        <v>66130</v>
      </c>
      <c r="I339" s="112"/>
      <c r="J339" s="113"/>
      <c r="K339" s="114"/>
      <c r="L339" s="115"/>
      <c r="M339" s="116"/>
      <c r="N339" s="15" t="s">
        <v>5624</v>
      </c>
      <c r="O339" t="s">
        <v>4766</v>
      </c>
      <c r="Q339">
        <v>56850</v>
      </c>
      <c r="R339" s="14">
        <v>629807</v>
      </c>
    </row>
    <row r="340" spans="1:18" ht="15" hidden="1" customHeight="1" x14ac:dyDescent="0.25">
      <c r="A340" s="10">
        <v>337</v>
      </c>
      <c r="B340" s="111"/>
      <c r="C340" s="6" t="s">
        <v>431</v>
      </c>
      <c r="D340" s="7">
        <v>44922</v>
      </c>
      <c r="E340" s="8" t="s">
        <v>248</v>
      </c>
      <c r="F340" s="9">
        <v>367988</v>
      </c>
      <c r="G340" s="8" t="s">
        <v>29</v>
      </c>
      <c r="H340" s="9">
        <v>38639</v>
      </c>
      <c r="I340" s="112"/>
      <c r="J340" s="113"/>
      <c r="K340" s="114"/>
      <c r="L340" s="115"/>
      <c r="M340" s="116"/>
      <c r="N340" s="15" t="s">
        <v>5625</v>
      </c>
      <c r="O340" t="s">
        <v>4766</v>
      </c>
      <c r="Q340">
        <v>57025</v>
      </c>
      <c r="R340" s="14">
        <v>367988</v>
      </c>
    </row>
    <row r="341" spans="1:18" ht="15" hidden="1" customHeight="1" x14ac:dyDescent="0.25">
      <c r="A341" s="10">
        <v>338</v>
      </c>
      <c r="B341" s="111"/>
      <c r="C341" s="6" t="s">
        <v>432</v>
      </c>
      <c r="D341" s="7">
        <v>44923</v>
      </c>
      <c r="E341" s="8" t="s">
        <v>127</v>
      </c>
      <c r="F341" s="9">
        <v>1216200</v>
      </c>
      <c r="G341" s="8" t="s">
        <v>29</v>
      </c>
      <c r="H341" s="9">
        <v>127701</v>
      </c>
      <c r="I341" s="112"/>
      <c r="J341" s="113"/>
      <c r="K341" s="114"/>
      <c r="L341" s="115"/>
      <c r="M341" s="116"/>
      <c r="N341" s="15" t="s">
        <v>5626</v>
      </c>
      <c r="O341" t="s">
        <v>4766</v>
      </c>
      <c r="Q341">
        <v>57030</v>
      </c>
      <c r="R341" s="14">
        <v>1216200</v>
      </c>
    </row>
    <row r="342" spans="1:18" ht="15" hidden="1" customHeight="1" x14ac:dyDescent="0.25">
      <c r="A342" s="10">
        <v>339</v>
      </c>
      <c r="B342" s="111"/>
      <c r="C342" s="6" t="s">
        <v>433</v>
      </c>
      <c r="D342" s="7">
        <v>44919</v>
      </c>
      <c r="E342" s="8" t="s">
        <v>192</v>
      </c>
      <c r="F342" s="9">
        <v>780363</v>
      </c>
      <c r="G342" s="8" t="s">
        <v>29</v>
      </c>
      <c r="H342" s="9">
        <v>81938</v>
      </c>
      <c r="I342" s="112"/>
      <c r="J342" s="113"/>
      <c r="K342" s="114"/>
      <c r="L342" s="115"/>
      <c r="M342" s="116"/>
      <c r="N342" s="15" t="s">
        <v>5627</v>
      </c>
      <c r="O342" t="s">
        <v>4766</v>
      </c>
      <c r="Q342">
        <v>56817</v>
      </c>
      <c r="R342" s="14">
        <v>780363</v>
      </c>
    </row>
    <row r="343" spans="1:18" ht="15" hidden="1" customHeight="1" x14ac:dyDescent="0.25">
      <c r="A343" s="10">
        <v>340</v>
      </c>
      <c r="B343" s="111"/>
      <c r="C343" s="6" t="s">
        <v>434</v>
      </c>
      <c r="D343" s="7">
        <v>44909</v>
      </c>
      <c r="E343" s="8" t="s">
        <v>92</v>
      </c>
      <c r="F343" s="9">
        <v>2167329</v>
      </c>
      <c r="G343" s="8" t="s">
        <v>29</v>
      </c>
      <c r="H343" s="9">
        <v>227570</v>
      </c>
      <c r="I343" s="112"/>
      <c r="J343" s="113"/>
      <c r="K343" s="114"/>
      <c r="L343" s="115"/>
      <c r="M343" s="116"/>
      <c r="N343" s="15" t="s">
        <v>5628</v>
      </c>
      <c r="O343" t="s">
        <v>4766</v>
      </c>
      <c r="Q343">
        <v>55440</v>
      </c>
      <c r="R343" s="14">
        <v>2167329</v>
      </c>
    </row>
    <row r="344" spans="1:18" ht="15" hidden="1" customHeight="1" x14ac:dyDescent="0.25">
      <c r="A344" s="10">
        <v>341</v>
      </c>
      <c r="B344" s="111"/>
      <c r="C344" s="6" t="s">
        <v>435</v>
      </c>
      <c r="D344" s="7">
        <v>44896</v>
      </c>
      <c r="E344" s="8" t="s">
        <v>436</v>
      </c>
      <c r="F344" s="9">
        <v>599713</v>
      </c>
      <c r="G344" s="8" t="s">
        <v>29</v>
      </c>
      <c r="H344" s="9">
        <v>62970</v>
      </c>
      <c r="I344" s="112"/>
      <c r="J344" s="113"/>
      <c r="K344" s="114"/>
      <c r="L344" s="115"/>
      <c r="M344" s="116"/>
      <c r="N344" s="15" t="s">
        <v>5629</v>
      </c>
      <c r="O344" t="s">
        <v>4766</v>
      </c>
      <c r="Q344">
        <v>53841</v>
      </c>
      <c r="R344" s="14">
        <v>599713</v>
      </c>
    </row>
    <row r="345" spans="1:18" ht="15" hidden="1" customHeight="1" x14ac:dyDescent="0.25">
      <c r="A345" s="10">
        <v>342</v>
      </c>
      <c r="B345" s="111"/>
      <c r="C345" s="6" t="s">
        <v>437</v>
      </c>
      <c r="D345" s="7">
        <v>44901</v>
      </c>
      <c r="E345" s="8" t="s">
        <v>127</v>
      </c>
      <c r="F345" s="9">
        <v>267004</v>
      </c>
      <c r="G345" s="8" t="s">
        <v>29</v>
      </c>
      <c r="H345" s="9">
        <v>28035</v>
      </c>
      <c r="I345" s="112"/>
      <c r="J345" s="113"/>
      <c r="K345" s="114"/>
      <c r="L345" s="115"/>
      <c r="M345" s="116"/>
      <c r="N345" s="15" t="s">
        <v>5630</v>
      </c>
      <c r="O345" t="s">
        <v>4766</v>
      </c>
      <c r="Q345">
        <v>54405</v>
      </c>
      <c r="R345" s="14">
        <v>267004</v>
      </c>
    </row>
    <row r="346" spans="1:18" ht="15" hidden="1" customHeight="1" x14ac:dyDescent="0.25">
      <c r="A346" s="10">
        <v>343</v>
      </c>
      <c r="B346" s="111"/>
      <c r="C346" s="6" t="s">
        <v>438</v>
      </c>
      <c r="D346" s="7">
        <v>44898</v>
      </c>
      <c r="E346" s="8" t="s">
        <v>127</v>
      </c>
      <c r="F346" s="9">
        <v>522418</v>
      </c>
      <c r="G346" s="8" t="s">
        <v>29</v>
      </c>
      <c r="H346" s="9">
        <v>54854</v>
      </c>
      <c r="I346" s="112"/>
      <c r="J346" s="113"/>
      <c r="K346" s="114"/>
      <c r="L346" s="115"/>
      <c r="M346" s="116"/>
      <c r="N346" s="15" t="s">
        <v>5631</v>
      </c>
      <c r="O346" t="s">
        <v>4766</v>
      </c>
      <c r="Q346">
        <v>54257</v>
      </c>
      <c r="R346" s="14">
        <v>522418</v>
      </c>
    </row>
    <row r="347" spans="1:18" ht="15" hidden="1" customHeight="1" x14ac:dyDescent="0.25">
      <c r="A347" s="10">
        <v>344</v>
      </c>
      <c r="B347" s="111"/>
      <c r="C347" s="6" t="s">
        <v>439</v>
      </c>
      <c r="D347" s="7">
        <v>44898</v>
      </c>
      <c r="E347" s="8" t="s">
        <v>131</v>
      </c>
      <c r="F347" s="9">
        <v>599713</v>
      </c>
      <c r="G347" s="8" t="s">
        <v>29</v>
      </c>
      <c r="H347" s="9">
        <v>62970</v>
      </c>
      <c r="I347" s="112"/>
      <c r="J347" s="113"/>
      <c r="K347" s="114"/>
      <c r="L347" s="115"/>
      <c r="M347" s="116"/>
      <c r="N347" s="15" t="s">
        <v>5632</v>
      </c>
      <c r="O347" t="s">
        <v>4766</v>
      </c>
      <c r="Q347">
        <v>54275</v>
      </c>
      <c r="R347" s="14">
        <v>599713</v>
      </c>
    </row>
    <row r="348" spans="1:18" ht="15" hidden="1" customHeight="1" x14ac:dyDescent="0.25">
      <c r="A348" s="10">
        <v>345</v>
      </c>
      <c r="B348" s="111"/>
      <c r="C348" s="6" t="s">
        <v>440</v>
      </c>
      <c r="D348" s="7">
        <v>44902</v>
      </c>
      <c r="E348" s="8" t="s">
        <v>131</v>
      </c>
      <c r="F348" s="9">
        <v>870696</v>
      </c>
      <c r="G348" s="8" t="s">
        <v>29</v>
      </c>
      <c r="H348" s="9">
        <v>91423</v>
      </c>
      <c r="I348" s="112"/>
      <c r="J348" s="113"/>
      <c r="K348" s="114"/>
      <c r="L348" s="115"/>
      <c r="M348" s="116"/>
      <c r="N348" s="15" t="s">
        <v>5633</v>
      </c>
      <c r="O348" t="s">
        <v>4766</v>
      </c>
      <c r="Q348">
        <v>54486</v>
      </c>
      <c r="R348" s="14">
        <v>870696</v>
      </c>
    </row>
    <row r="349" spans="1:18" ht="15" hidden="1" customHeight="1" x14ac:dyDescent="0.25">
      <c r="A349" s="10">
        <v>346</v>
      </c>
      <c r="B349" s="111"/>
      <c r="C349" s="6" t="s">
        <v>441</v>
      </c>
      <c r="D349" s="7">
        <v>44905</v>
      </c>
      <c r="E349" s="8" t="s">
        <v>127</v>
      </c>
      <c r="F349" s="9">
        <v>1136722</v>
      </c>
      <c r="G349" s="8" t="s">
        <v>29</v>
      </c>
      <c r="H349" s="9">
        <v>119356</v>
      </c>
      <c r="I349" s="112"/>
      <c r="J349" s="113"/>
      <c r="K349" s="114"/>
      <c r="L349" s="115"/>
      <c r="M349" s="116"/>
      <c r="N349" s="15" t="s">
        <v>5634</v>
      </c>
      <c r="O349" t="s">
        <v>4766</v>
      </c>
      <c r="Q349">
        <v>55261</v>
      </c>
      <c r="R349" s="14">
        <v>1136722</v>
      </c>
    </row>
    <row r="350" spans="1:18" ht="15" hidden="1" customHeight="1" x14ac:dyDescent="0.25">
      <c r="A350" s="10">
        <v>347</v>
      </c>
      <c r="B350" s="111"/>
      <c r="C350" s="6" t="s">
        <v>442</v>
      </c>
      <c r="D350" s="7">
        <v>44907</v>
      </c>
      <c r="E350" s="8" t="s">
        <v>127</v>
      </c>
      <c r="F350" s="9">
        <v>599713</v>
      </c>
      <c r="G350" s="8" t="s">
        <v>29</v>
      </c>
      <c r="H350" s="9">
        <v>62970</v>
      </c>
      <c r="I350" s="112"/>
      <c r="J350" s="113"/>
      <c r="K350" s="114"/>
      <c r="L350" s="115"/>
      <c r="M350" s="116"/>
      <c r="N350" s="15" t="s">
        <v>5635</v>
      </c>
      <c r="O350" t="s">
        <v>4766</v>
      </c>
      <c r="Q350">
        <v>55301</v>
      </c>
      <c r="R350" s="14">
        <v>599713</v>
      </c>
    </row>
    <row r="351" spans="1:18" ht="15" hidden="1" customHeight="1" x14ac:dyDescent="0.25">
      <c r="A351" s="10">
        <v>348</v>
      </c>
      <c r="B351" s="111"/>
      <c r="C351" s="6" t="s">
        <v>443</v>
      </c>
      <c r="D351" s="7">
        <v>44902</v>
      </c>
      <c r="E351" s="8" t="s">
        <v>192</v>
      </c>
      <c r="F351" s="9">
        <v>474012</v>
      </c>
      <c r="G351" s="8" t="s">
        <v>29</v>
      </c>
      <c r="H351" s="9">
        <v>49771</v>
      </c>
      <c r="I351" s="112"/>
      <c r="J351" s="113"/>
      <c r="K351" s="114"/>
      <c r="L351" s="115"/>
      <c r="M351" s="116"/>
      <c r="N351" s="15" t="s">
        <v>5636</v>
      </c>
      <c r="O351" t="s">
        <v>4766</v>
      </c>
      <c r="Q351">
        <v>54468</v>
      </c>
      <c r="R351" s="14">
        <v>474012</v>
      </c>
    </row>
    <row r="352" spans="1:18" ht="15" hidden="1" customHeight="1" x14ac:dyDescent="0.25">
      <c r="A352" s="10">
        <v>349</v>
      </c>
      <c r="B352" s="111"/>
      <c r="C352" s="6" t="s">
        <v>444</v>
      </c>
      <c r="D352" s="7">
        <v>44909</v>
      </c>
      <c r="E352" s="8" t="s">
        <v>131</v>
      </c>
      <c r="F352" s="9">
        <v>599916</v>
      </c>
      <c r="G352" s="8" t="s">
        <v>29</v>
      </c>
      <c r="H352" s="9">
        <v>62991</v>
      </c>
      <c r="I352" s="112"/>
      <c r="J352" s="113"/>
      <c r="K352" s="114"/>
      <c r="L352" s="115"/>
      <c r="M352" s="116"/>
      <c r="N352" s="15" t="s">
        <v>5637</v>
      </c>
      <c r="O352" t="s">
        <v>4766</v>
      </c>
      <c r="Q352">
        <v>55411</v>
      </c>
      <c r="R352" s="14">
        <v>599916</v>
      </c>
    </row>
    <row r="353" spans="1:18" ht="15" hidden="1" customHeight="1" x14ac:dyDescent="0.25">
      <c r="A353" s="10">
        <v>350</v>
      </c>
      <c r="B353" s="111"/>
      <c r="C353" s="6" t="s">
        <v>445</v>
      </c>
      <c r="D353" s="7">
        <v>44911</v>
      </c>
      <c r="E353" s="8" t="s">
        <v>127</v>
      </c>
      <c r="F353" s="9">
        <v>173429</v>
      </c>
      <c r="G353" s="8" t="s">
        <v>29</v>
      </c>
      <c r="H353" s="9">
        <v>18210</v>
      </c>
      <c r="I353" s="112"/>
      <c r="J353" s="113"/>
      <c r="K353" s="114"/>
      <c r="L353" s="115"/>
      <c r="M353" s="116"/>
      <c r="N353" s="15" t="s">
        <v>5638</v>
      </c>
      <c r="O353" t="s">
        <v>4766</v>
      </c>
      <c r="Q353">
        <v>55905</v>
      </c>
      <c r="R353" s="14">
        <v>173429</v>
      </c>
    </row>
    <row r="354" spans="1:18" ht="15" hidden="1" customHeight="1" x14ac:dyDescent="0.25">
      <c r="A354" s="10">
        <v>351</v>
      </c>
      <c r="B354" s="111"/>
      <c r="C354" s="6" t="s">
        <v>446</v>
      </c>
      <c r="D354" s="7">
        <v>44914</v>
      </c>
      <c r="E354" s="8" t="s">
        <v>127</v>
      </c>
      <c r="F354" s="9">
        <v>1206557</v>
      </c>
      <c r="G354" s="8" t="s">
        <v>29</v>
      </c>
      <c r="H354" s="9">
        <v>126688</v>
      </c>
      <c r="I354" s="112"/>
      <c r="J354" s="113"/>
      <c r="K354" s="114"/>
      <c r="L354" s="115"/>
      <c r="M354" s="116"/>
      <c r="N354" s="15" t="s">
        <v>5639</v>
      </c>
      <c r="O354" t="s">
        <v>4766</v>
      </c>
      <c r="Q354">
        <v>56052</v>
      </c>
      <c r="R354" s="14">
        <v>1206557</v>
      </c>
    </row>
    <row r="355" spans="1:18" ht="15" hidden="1" customHeight="1" x14ac:dyDescent="0.25">
      <c r="A355" s="10">
        <v>352</v>
      </c>
      <c r="B355" s="111"/>
      <c r="C355" s="6" t="s">
        <v>447</v>
      </c>
      <c r="D355" s="7">
        <v>44916</v>
      </c>
      <c r="E355" s="8" t="s">
        <v>131</v>
      </c>
      <c r="F355" s="9">
        <v>491765</v>
      </c>
      <c r="G355" s="8" t="s">
        <v>29</v>
      </c>
      <c r="H355" s="9">
        <v>51635</v>
      </c>
      <c r="I355" s="112"/>
      <c r="J355" s="113"/>
      <c r="K355" s="114"/>
      <c r="L355" s="115"/>
      <c r="M355" s="116"/>
      <c r="N355" s="15" t="s">
        <v>5640</v>
      </c>
      <c r="O355" t="s">
        <v>4766</v>
      </c>
      <c r="Q355">
        <v>56207</v>
      </c>
      <c r="R355" s="14">
        <v>491765</v>
      </c>
    </row>
    <row r="356" spans="1:18" ht="15" hidden="1" customHeight="1" x14ac:dyDescent="0.25">
      <c r="A356" s="10">
        <v>353</v>
      </c>
      <c r="B356" s="111"/>
      <c r="C356" s="6" t="s">
        <v>448</v>
      </c>
      <c r="D356" s="7">
        <v>44902</v>
      </c>
      <c r="E356" s="8" t="s">
        <v>127</v>
      </c>
      <c r="F356" s="9">
        <v>638866</v>
      </c>
      <c r="G356" s="8" t="s">
        <v>29</v>
      </c>
      <c r="H356" s="9">
        <v>67081</v>
      </c>
      <c r="I356" s="112"/>
      <c r="J356" s="113"/>
      <c r="K356" s="114"/>
      <c r="L356" s="115"/>
      <c r="M356" s="116"/>
      <c r="N356" s="15" t="s">
        <v>5641</v>
      </c>
      <c r="O356" t="s">
        <v>4766</v>
      </c>
      <c r="Q356">
        <v>54499</v>
      </c>
      <c r="R356" s="14">
        <v>638866</v>
      </c>
    </row>
    <row r="357" spans="1:18" ht="15" hidden="1" customHeight="1" x14ac:dyDescent="0.25">
      <c r="A357" s="10">
        <v>354</v>
      </c>
      <c r="B357" s="111"/>
      <c r="C357" s="6" t="s">
        <v>449</v>
      </c>
      <c r="D357" s="7">
        <v>44914</v>
      </c>
      <c r="E357" s="8" t="s">
        <v>192</v>
      </c>
      <c r="F357" s="9">
        <v>491765</v>
      </c>
      <c r="G357" s="8" t="s">
        <v>29</v>
      </c>
      <c r="H357" s="9">
        <v>51635</v>
      </c>
      <c r="I357" s="112"/>
      <c r="J357" s="113"/>
      <c r="K357" s="114"/>
      <c r="L357" s="115"/>
      <c r="M357" s="116"/>
      <c r="N357" s="15" t="s">
        <v>5642</v>
      </c>
      <c r="O357" t="s">
        <v>4766</v>
      </c>
      <c r="Q357">
        <v>56062</v>
      </c>
      <c r="R357" s="14">
        <v>491765</v>
      </c>
    </row>
    <row r="358" spans="1:18" ht="15" hidden="1" customHeight="1" x14ac:dyDescent="0.25">
      <c r="A358" s="10">
        <v>355</v>
      </c>
      <c r="B358" s="111"/>
      <c r="C358" s="6" t="s">
        <v>450</v>
      </c>
      <c r="D358" s="7">
        <v>44910</v>
      </c>
      <c r="E358" s="8" t="s">
        <v>192</v>
      </c>
      <c r="F358" s="9">
        <v>489900</v>
      </c>
      <c r="G358" s="8" t="s">
        <v>29</v>
      </c>
      <c r="H358" s="9">
        <v>51440</v>
      </c>
      <c r="I358" s="112"/>
      <c r="J358" s="113"/>
      <c r="K358" s="114"/>
      <c r="L358" s="115"/>
      <c r="M358" s="116"/>
      <c r="N358" s="15" t="s">
        <v>5643</v>
      </c>
      <c r="O358" t="s">
        <v>4766</v>
      </c>
      <c r="Q358">
        <v>55875</v>
      </c>
      <c r="R358" s="14">
        <v>489900</v>
      </c>
    </row>
    <row r="359" spans="1:18" ht="15" hidden="1" customHeight="1" x14ac:dyDescent="0.25">
      <c r="A359" s="10">
        <v>356</v>
      </c>
      <c r="B359" s="111"/>
      <c r="C359" s="6" t="s">
        <v>451</v>
      </c>
      <c r="D359" s="7">
        <v>44916</v>
      </c>
      <c r="E359" s="8" t="s">
        <v>78</v>
      </c>
      <c r="F359" s="9">
        <v>491765</v>
      </c>
      <c r="G359" s="8" t="s">
        <v>29</v>
      </c>
      <c r="H359" s="9">
        <v>51635</v>
      </c>
      <c r="I359" s="112"/>
      <c r="J359" s="113"/>
      <c r="K359" s="114"/>
      <c r="L359" s="115"/>
      <c r="M359" s="116"/>
      <c r="N359" s="15" t="s">
        <v>5644</v>
      </c>
      <c r="O359" t="s">
        <v>4766</v>
      </c>
      <c r="Q359">
        <v>56220</v>
      </c>
      <c r="R359" s="14">
        <v>491765</v>
      </c>
    </row>
    <row r="360" spans="1:18" ht="15" hidden="1" customHeight="1" x14ac:dyDescent="0.25">
      <c r="A360" s="10">
        <v>357</v>
      </c>
      <c r="B360" s="111"/>
      <c r="C360" s="6" t="s">
        <v>452</v>
      </c>
      <c r="D360" s="7">
        <v>44917</v>
      </c>
      <c r="E360" s="8" t="s">
        <v>127</v>
      </c>
      <c r="F360" s="9">
        <v>491765</v>
      </c>
      <c r="G360" s="8" t="s">
        <v>29</v>
      </c>
      <c r="H360" s="9">
        <v>51635</v>
      </c>
      <c r="I360" s="112"/>
      <c r="J360" s="113"/>
      <c r="K360" s="114"/>
      <c r="L360" s="115"/>
      <c r="M360" s="116"/>
      <c r="N360" s="15" t="s">
        <v>5645</v>
      </c>
      <c r="O360" t="s">
        <v>4766</v>
      </c>
      <c r="Q360">
        <v>56492</v>
      </c>
      <c r="R360" s="14">
        <v>491765</v>
      </c>
    </row>
    <row r="361" spans="1:18" ht="15" hidden="1" customHeight="1" x14ac:dyDescent="0.25">
      <c r="A361" s="10">
        <v>358</v>
      </c>
      <c r="B361" s="111"/>
      <c r="C361" s="6" t="s">
        <v>453</v>
      </c>
      <c r="D361" s="7">
        <v>44917</v>
      </c>
      <c r="E361" s="8" t="s">
        <v>248</v>
      </c>
      <c r="F361" s="9">
        <v>1284820</v>
      </c>
      <c r="G361" s="8" t="s">
        <v>29</v>
      </c>
      <c r="H361" s="9">
        <v>134906</v>
      </c>
      <c r="I361" s="112"/>
      <c r="J361" s="113"/>
      <c r="K361" s="114"/>
      <c r="L361" s="115"/>
      <c r="M361" s="116"/>
      <c r="N361" s="15" t="s">
        <v>5646</v>
      </c>
      <c r="O361" t="s">
        <v>4766</v>
      </c>
      <c r="Q361">
        <v>56539</v>
      </c>
      <c r="R361" s="14">
        <v>1284820</v>
      </c>
    </row>
    <row r="362" spans="1:18" ht="15" hidden="1" customHeight="1" x14ac:dyDescent="0.25">
      <c r="A362" s="10">
        <v>359</v>
      </c>
      <c r="B362" s="111"/>
      <c r="C362" s="6" t="s">
        <v>454</v>
      </c>
      <c r="D362" s="7">
        <v>44917</v>
      </c>
      <c r="E362" s="8" t="s">
        <v>127</v>
      </c>
      <c r="F362" s="9">
        <v>491765</v>
      </c>
      <c r="G362" s="8" t="s">
        <v>29</v>
      </c>
      <c r="H362" s="9">
        <v>51635</v>
      </c>
      <c r="I362" s="112"/>
      <c r="J362" s="113"/>
      <c r="K362" s="114"/>
      <c r="L362" s="115"/>
      <c r="M362" s="116"/>
      <c r="N362" s="15" t="s">
        <v>5647</v>
      </c>
      <c r="O362" t="s">
        <v>4766</v>
      </c>
      <c r="Q362">
        <v>56515</v>
      </c>
      <c r="R362" s="14">
        <v>491765</v>
      </c>
    </row>
    <row r="363" spans="1:18" ht="15" hidden="1" customHeight="1" x14ac:dyDescent="0.25">
      <c r="A363" s="10">
        <v>360</v>
      </c>
      <c r="B363" s="111"/>
      <c r="C363" s="6" t="s">
        <v>455</v>
      </c>
      <c r="D363" s="7">
        <v>44917</v>
      </c>
      <c r="E363" s="8" t="s">
        <v>192</v>
      </c>
      <c r="F363" s="9">
        <v>752717</v>
      </c>
      <c r="G363" s="8" t="s">
        <v>29</v>
      </c>
      <c r="H363" s="9">
        <v>79035</v>
      </c>
      <c r="I363" s="112"/>
      <c r="J363" s="113"/>
      <c r="K363" s="114"/>
      <c r="L363" s="115"/>
      <c r="M363" s="116"/>
      <c r="N363" s="15" t="s">
        <v>5648</v>
      </c>
      <c r="O363" t="s">
        <v>4766</v>
      </c>
      <c r="Q363">
        <v>56528</v>
      </c>
      <c r="R363" s="14">
        <v>752717</v>
      </c>
    </row>
    <row r="364" spans="1:18" ht="15" hidden="1" customHeight="1" x14ac:dyDescent="0.25">
      <c r="A364" s="10">
        <v>361</v>
      </c>
      <c r="B364" s="111"/>
      <c r="C364" s="6" t="s">
        <v>456</v>
      </c>
      <c r="D364" s="7">
        <v>44917</v>
      </c>
      <c r="E364" s="8" t="s">
        <v>92</v>
      </c>
      <c r="F364" s="9">
        <v>1610760</v>
      </c>
      <c r="G364" s="8" t="s">
        <v>29</v>
      </c>
      <c r="H364" s="9">
        <v>169130</v>
      </c>
      <c r="I364" s="112"/>
      <c r="J364" s="113"/>
      <c r="K364" s="114"/>
      <c r="L364" s="115"/>
      <c r="M364" s="116"/>
      <c r="N364" s="15" t="s">
        <v>5649</v>
      </c>
      <c r="O364" t="s">
        <v>4766</v>
      </c>
      <c r="Q364">
        <v>56601</v>
      </c>
      <c r="R364" s="14">
        <v>1610760</v>
      </c>
    </row>
    <row r="365" spans="1:18" ht="15" hidden="1" customHeight="1" x14ac:dyDescent="0.25">
      <c r="A365" s="10">
        <v>362</v>
      </c>
      <c r="B365" s="111"/>
      <c r="C365" s="6" t="s">
        <v>457</v>
      </c>
      <c r="D365" s="7">
        <v>44916</v>
      </c>
      <c r="E365" s="8" t="s">
        <v>92</v>
      </c>
      <c r="F365" s="9">
        <v>713791</v>
      </c>
      <c r="G365" s="8" t="s">
        <v>29</v>
      </c>
      <c r="H365" s="9">
        <v>74948</v>
      </c>
      <c r="I365" s="112"/>
      <c r="J365" s="113"/>
      <c r="K365" s="114"/>
      <c r="L365" s="115"/>
      <c r="M365" s="116"/>
      <c r="N365" s="15" t="s">
        <v>5650</v>
      </c>
      <c r="O365" t="s">
        <v>4766</v>
      </c>
      <c r="Q365">
        <v>56235</v>
      </c>
      <c r="R365" s="14">
        <v>713791</v>
      </c>
    </row>
    <row r="366" spans="1:18" ht="15" hidden="1" customHeight="1" x14ac:dyDescent="0.25">
      <c r="A366" s="10">
        <v>363</v>
      </c>
      <c r="B366" s="111"/>
      <c r="C366" s="6" t="s">
        <v>458</v>
      </c>
      <c r="D366" s="7">
        <v>44917</v>
      </c>
      <c r="E366" s="8" t="s">
        <v>131</v>
      </c>
      <c r="F366" s="9">
        <v>672275</v>
      </c>
      <c r="G366" s="8" t="s">
        <v>29</v>
      </c>
      <c r="H366" s="9">
        <v>70589</v>
      </c>
      <c r="I366" s="112"/>
      <c r="J366" s="113"/>
      <c r="K366" s="114"/>
      <c r="L366" s="115"/>
      <c r="M366" s="116"/>
      <c r="N366" s="15" t="s">
        <v>5651</v>
      </c>
      <c r="O366" t="s">
        <v>4766</v>
      </c>
      <c r="Q366">
        <v>56638</v>
      </c>
      <c r="R366" s="14">
        <v>672275</v>
      </c>
    </row>
    <row r="367" spans="1:18" ht="15" hidden="1" customHeight="1" x14ac:dyDescent="0.25">
      <c r="A367" s="10">
        <v>364</v>
      </c>
      <c r="B367" s="111"/>
      <c r="C367" s="6" t="s">
        <v>459</v>
      </c>
      <c r="D367" s="7">
        <v>44914</v>
      </c>
      <c r="E367" s="8" t="s">
        <v>192</v>
      </c>
      <c r="F367" s="9">
        <v>491765</v>
      </c>
      <c r="G367" s="8" t="s">
        <v>29</v>
      </c>
      <c r="H367" s="9">
        <v>51635</v>
      </c>
      <c r="I367" s="112"/>
      <c r="J367" s="113"/>
      <c r="K367" s="114"/>
      <c r="L367" s="115"/>
      <c r="M367" s="116"/>
      <c r="N367" s="15" t="s">
        <v>5652</v>
      </c>
      <c r="O367" t="s">
        <v>4766</v>
      </c>
      <c r="Q367">
        <v>56061</v>
      </c>
      <c r="R367" s="14">
        <v>491765</v>
      </c>
    </row>
    <row r="368" spans="1:18" ht="15" hidden="1" customHeight="1" x14ac:dyDescent="0.25">
      <c r="A368" s="10">
        <v>365</v>
      </c>
      <c r="B368" s="111"/>
      <c r="C368" s="6" t="s">
        <v>460</v>
      </c>
      <c r="D368" s="7">
        <v>44923</v>
      </c>
      <c r="E368" s="8" t="s">
        <v>248</v>
      </c>
      <c r="F368" s="9">
        <v>158611</v>
      </c>
      <c r="G368" s="8" t="s">
        <v>29</v>
      </c>
      <c r="H368" s="9">
        <v>16654</v>
      </c>
      <c r="I368" s="112"/>
      <c r="J368" s="113"/>
      <c r="K368" s="114"/>
      <c r="L368" s="115"/>
      <c r="M368" s="116"/>
      <c r="N368" s="15" t="s">
        <v>5653</v>
      </c>
      <c r="O368" t="s">
        <v>4766</v>
      </c>
      <c r="Q368">
        <v>57044</v>
      </c>
      <c r="R368" s="14">
        <v>158611</v>
      </c>
    </row>
    <row r="369" spans="1:18" ht="15" hidden="1" customHeight="1" x14ac:dyDescent="0.25">
      <c r="A369" s="10">
        <v>366</v>
      </c>
      <c r="B369" s="111"/>
      <c r="C369" s="6" t="s">
        <v>461</v>
      </c>
      <c r="D369" s="7">
        <v>44924</v>
      </c>
      <c r="E369" s="8" t="s">
        <v>92</v>
      </c>
      <c r="F369" s="9">
        <v>491765</v>
      </c>
      <c r="G369" s="8" t="s">
        <v>29</v>
      </c>
      <c r="H369" s="9">
        <v>51635</v>
      </c>
      <c r="I369" s="112"/>
      <c r="J369" s="113"/>
      <c r="K369" s="114"/>
      <c r="L369" s="115"/>
      <c r="M369" s="116"/>
      <c r="N369" s="15" t="s">
        <v>5654</v>
      </c>
      <c r="O369" t="s">
        <v>4766</v>
      </c>
      <c r="Q369">
        <v>57493</v>
      </c>
      <c r="R369" s="14">
        <v>491765</v>
      </c>
    </row>
    <row r="370" spans="1:18" ht="15" hidden="1" customHeight="1" x14ac:dyDescent="0.25">
      <c r="A370" s="10">
        <v>367</v>
      </c>
      <c r="B370" s="111"/>
      <c r="C370" s="6" t="s">
        <v>462</v>
      </c>
      <c r="D370" s="7">
        <v>44908</v>
      </c>
      <c r="E370" s="8" t="s">
        <v>131</v>
      </c>
      <c r="F370" s="9">
        <v>1264350</v>
      </c>
      <c r="G370" s="8" t="s">
        <v>29</v>
      </c>
      <c r="H370" s="9">
        <v>132757</v>
      </c>
      <c r="I370" s="112"/>
      <c r="J370" s="113"/>
      <c r="K370" s="114"/>
      <c r="L370" s="115"/>
      <c r="M370" s="116"/>
      <c r="N370" s="15" t="s">
        <v>5655</v>
      </c>
      <c r="O370" t="s">
        <v>4766</v>
      </c>
      <c r="Q370">
        <v>55373</v>
      </c>
      <c r="R370" s="14">
        <v>1264350</v>
      </c>
    </row>
    <row r="371" spans="1:18" ht="15" hidden="1" customHeight="1" x14ac:dyDescent="0.25">
      <c r="A371" s="10">
        <v>368</v>
      </c>
      <c r="B371" s="111"/>
      <c r="C371" s="6" t="s">
        <v>463</v>
      </c>
      <c r="D371" s="7">
        <v>44925</v>
      </c>
      <c r="E371" s="8" t="s">
        <v>127</v>
      </c>
      <c r="F371" s="9">
        <v>1426383</v>
      </c>
      <c r="G371" s="8" t="s">
        <v>29</v>
      </c>
      <c r="H371" s="9">
        <v>149770</v>
      </c>
      <c r="I371" s="112"/>
      <c r="J371" s="113"/>
      <c r="K371" s="114"/>
      <c r="L371" s="115"/>
      <c r="M371" s="116"/>
      <c r="N371" s="15" t="s">
        <v>5656</v>
      </c>
      <c r="O371" t="s">
        <v>4766</v>
      </c>
      <c r="Q371">
        <v>57634</v>
      </c>
      <c r="R371" s="14">
        <v>1426383</v>
      </c>
    </row>
    <row r="372" spans="1:18" ht="15" hidden="1" customHeight="1" x14ac:dyDescent="0.25">
      <c r="A372" s="10">
        <v>369</v>
      </c>
      <c r="B372" s="111"/>
      <c r="C372" s="6" t="s">
        <v>464</v>
      </c>
      <c r="D372" s="7">
        <v>44914</v>
      </c>
      <c r="E372" s="8" t="s">
        <v>192</v>
      </c>
      <c r="F372" s="9">
        <v>491765</v>
      </c>
      <c r="G372" s="8" t="s">
        <v>29</v>
      </c>
      <c r="H372" s="9">
        <v>51635</v>
      </c>
      <c r="I372" s="112"/>
      <c r="J372" s="113"/>
      <c r="K372" s="114"/>
      <c r="L372" s="115"/>
      <c r="M372" s="116"/>
      <c r="N372" s="15" t="s">
        <v>5657</v>
      </c>
      <c r="O372" t="s">
        <v>4766</v>
      </c>
      <c r="Q372">
        <v>56043</v>
      </c>
      <c r="R372" s="14">
        <v>491765</v>
      </c>
    </row>
    <row r="373" spans="1:18" ht="15" hidden="1" customHeight="1" x14ac:dyDescent="0.25">
      <c r="A373" s="10">
        <v>370</v>
      </c>
      <c r="B373" s="111"/>
      <c r="C373" s="6" t="s">
        <v>465</v>
      </c>
      <c r="D373" s="7">
        <v>44916</v>
      </c>
      <c r="E373" s="8" t="s">
        <v>192</v>
      </c>
      <c r="F373" s="9">
        <v>491765</v>
      </c>
      <c r="G373" s="8" t="s">
        <v>29</v>
      </c>
      <c r="H373" s="9">
        <v>51635</v>
      </c>
      <c r="I373" s="112"/>
      <c r="J373" s="113"/>
      <c r="K373" s="114"/>
      <c r="L373" s="115"/>
      <c r="M373" s="116"/>
      <c r="N373" s="15" t="s">
        <v>5658</v>
      </c>
      <c r="O373" t="s">
        <v>4766</v>
      </c>
      <c r="Q373">
        <v>56197</v>
      </c>
      <c r="R373" s="14">
        <v>491765</v>
      </c>
    </row>
    <row r="374" spans="1:18" ht="15" hidden="1" customHeight="1" x14ac:dyDescent="0.25">
      <c r="A374" s="10">
        <v>371</v>
      </c>
      <c r="B374" s="111"/>
      <c r="C374" s="6" t="s">
        <v>466</v>
      </c>
      <c r="D374" s="7">
        <v>44916</v>
      </c>
      <c r="E374" s="8" t="s">
        <v>192</v>
      </c>
      <c r="F374" s="9">
        <v>491765</v>
      </c>
      <c r="G374" s="8" t="s">
        <v>29</v>
      </c>
      <c r="H374" s="9">
        <v>51635</v>
      </c>
      <c r="I374" s="112"/>
      <c r="J374" s="113"/>
      <c r="K374" s="114"/>
      <c r="L374" s="115"/>
      <c r="M374" s="116"/>
      <c r="N374" s="15" t="s">
        <v>5659</v>
      </c>
      <c r="O374" t="s">
        <v>4766</v>
      </c>
      <c r="Q374">
        <v>56198</v>
      </c>
      <c r="R374" s="14">
        <v>491765</v>
      </c>
    </row>
    <row r="375" spans="1:18" ht="15" hidden="1" customHeight="1" x14ac:dyDescent="0.25">
      <c r="A375" s="10">
        <v>372</v>
      </c>
      <c r="B375" s="111"/>
      <c r="C375" s="6" t="s">
        <v>467</v>
      </c>
      <c r="D375" s="7">
        <v>44916</v>
      </c>
      <c r="E375" s="8" t="s">
        <v>192</v>
      </c>
      <c r="F375" s="9">
        <v>491765</v>
      </c>
      <c r="G375" s="8" t="s">
        <v>29</v>
      </c>
      <c r="H375" s="9">
        <v>51635</v>
      </c>
      <c r="I375" s="112"/>
      <c r="J375" s="113"/>
      <c r="K375" s="114"/>
      <c r="L375" s="115"/>
      <c r="M375" s="116"/>
      <c r="N375" s="15" t="s">
        <v>5660</v>
      </c>
      <c r="O375" t="s">
        <v>4766</v>
      </c>
      <c r="Q375">
        <v>56199</v>
      </c>
      <c r="R375" s="14">
        <v>491765</v>
      </c>
    </row>
    <row r="376" spans="1:18" ht="15" hidden="1" customHeight="1" x14ac:dyDescent="0.25">
      <c r="A376" s="10">
        <v>373</v>
      </c>
      <c r="B376" s="111"/>
      <c r="C376" s="6" t="s">
        <v>468</v>
      </c>
      <c r="D376" s="7">
        <v>44916</v>
      </c>
      <c r="E376" s="8" t="s">
        <v>192</v>
      </c>
      <c r="F376" s="9">
        <v>491765</v>
      </c>
      <c r="G376" s="8" t="s">
        <v>29</v>
      </c>
      <c r="H376" s="9">
        <v>51635</v>
      </c>
      <c r="I376" s="112"/>
      <c r="J376" s="113"/>
      <c r="K376" s="114"/>
      <c r="L376" s="115"/>
      <c r="M376" s="116"/>
      <c r="N376" s="15" t="s">
        <v>5661</v>
      </c>
      <c r="O376" t="s">
        <v>4766</v>
      </c>
      <c r="Q376">
        <v>56213</v>
      </c>
      <c r="R376" s="14">
        <v>491765</v>
      </c>
    </row>
    <row r="377" spans="1:18" ht="15" hidden="1" customHeight="1" x14ac:dyDescent="0.25">
      <c r="A377" s="10">
        <v>374</v>
      </c>
      <c r="B377" s="111"/>
      <c r="C377" s="6" t="s">
        <v>469</v>
      </c>
      <c r="D377" s="7">
        <v>44915</v>
      </c>
      <c r="E377" s="8" t="s">
        <v>127</v>
      </c>
      <c r="F377" s="9">
        <v>1453221</v>
      </c>
      <c r="G377" s="8" t="s">
        <v>29</v>
      </c>
      <c r="H377" s="9">
        <v>152588</v>
      </c>
      <c r="I377" s="112"/>
      <c r="J377" s="113"/>
      <c r="K377" s="114"/>
      <c r="L377" s="115"/>
      <c r="M377" s="116"/>
      <c r="N377" s="15" t="s">
        <v>5662</v>
      </c>
      <c r="O377" t="s">
        <v>4766</v>
      </c>
      <c r="Q377">
        <v>56149</v>
      </c>
      <c r="R377" s="14">
        <v>1453221</v>
      </c>
    </row>
    <row r="378" spans="1:18" ht="15" hidden="1" customHeight="1" x14ac:dyDescent="0.25">
      <c r="A378" s="10">
        <v>375</v>
      </c>
      <c r="B378" s="111"/>
      <c r="C378" s="6" t="s">
        <v>470</v>
      </c>
      <c r="D378" s="7">
        <v>44917</v>
      </c>
      <c r="E378" s="8" t="s">
        <v>131</v>
      </c>
      <c r="F378" s="9">
        <v>1573208</v>
      </c>
      <c r="G378" s="8" t="s">
        <v>29</v>
      </c>
      <c r="H378" s="9">
        <v>165187</v>
      </c>
      <c r="I378" s="112"/>
      <c r="J378" s="113"/>
      <c r="K378" s="114"/>
      <c r="L378" s="115"/>
      <c r="M378" s="116"/>
      <c r="N378" s="15" t="s">
        <v>5663</v>
      </c>
      <c r="O378" t="s">
        <v>4766</v>
      </c>
      <c r="Q378">
        <v>56641</v>
      </c>
      <c r="R378" s="14">
        <v>1573208</v>
      </c>
    </row>
    <row r="379" spans="1:18" ht="15" hidden="1" customHeight="1" x14ac:dyDescent="0.25">
      <c r="A379" s="10">
        <v>376</v>
      </c>
      <c r="B379" s="111"/>
      <c r="C379" s="6" t="s">
        <v>471</v>
      </c>
      <c r="D379" s="7">
        <v>44921</v>
      </c>
      <c r="E379" s="8" t="s">
        <v>192</v>
      </c>
      <c r="F379" s="9">
        <v>850198</v>
      </c>
      <c r="G379" s="8" t="s">
        <v>29</v>
      </c>
      <c r="H379" s="9">
        <v>89271</v>
      </c>
      <c r="I379" s="112"/>
      <c r="J379" s="113"/>
      <c r="K379" s="114"/>
      <c r="L379" s="115"/>
      <c r="M379" s="116"/>
      <c r="N379" s="15" t="s">
        <v>5664</v>
      </c>
      <c r="O379" t="s">
        <v>4766</v>
      </c>
      <c r="Q379">
        <v>56859</v>
      </c>
      <c r="R379" s="14">
        <v>850198</v>
      </c>
    </row>
    <row r="380" spans="1:18" ht="15" hidden="1" customHeight="1" x14ac:dyDescent="0.25">
      <c r="A380" s="10">
        <v>377</v>
      </c>
      <c r="B380" s="111"/>
      <c r="C380" s="6" t="s">
        <v>472</v>
      </c>
      <c r="D380" s="7">
        <v>44915</v>
      </c>
      <c r="E380" s="8" t="s">
        <v>127</v>
      </c>
      <c r="F380" s="9">
        <v>491765</v>
      </c>
      <c r="G380" s="8" t="s">
        <v>29</v>
      </c>
      <c r="H380" s="9">
        <v>51635</v>
      </c>
      <c r="I380" s="112"/>
      <c r="J380" s="113"/>
      <c r="K380" s="114"/>
      <c r="L380" s="115"/>
      <c r="M380" s="116"/>
      <c r="N380" s="15" t="s">
        <v>5665</v>
      </c>
      <c r="O380" t="s">
        <v>4766</v>
      </c>
      <c r="Q380">
        <v>56156</v>
      </c>
      <c r="R380" s="14">
        <v>491765</v>
      </c>
    </row>
    <row r="381" spans="1:18" ht="15" hidden="1" customHeight="1" x14ac:dyDescent="0.25">
      <c r="A381" s="10">
        <v>378</v>
      </c>
      <c r="B381" s="111"/>
      <c r="C381" s="6" t="s">
        <v>473</v>
      </c>
      <c r="D381" s="7">
        <v>44917</v>
      </c>
      <c r="E381" s="8" t="s">
        <v>127</v>
      </c>
      <c r="F381" s="9">
        <v>491765</v>
      </c>
      <c r="G381" s="8" t="s">
        <v>29</v>
      </c>
      <c r="H381" s="9">
        <v>51635</v>
      </c>
      <c r="I381" s="112"/>
      <c r="J381" s="113"/>
      <c r="K381" s="114"/>
      <c r="L381" s="115"/>
      <c r="M381" s="116"/>
      <c r="N381" s="15" t="s">
        <v>5666</v>
      </c>
      <c r="O381" t="s">
        <v>4766</v>
      </c>
      <c r="Q381">
        <v>56507</v>
      </c>
      <c r="R381" s="14">
        <v>491765</v>
      </c>
    </row>
    <row r="382" spans="1:18" ht="15" hidden="1" customHeight="1" x14ac:dyDescent="0.25">
      <c r="A382" s="10">
        <v>379</v>
      </c>
      <c r="B382" s="111"/>
      <c r="C382" s="6" t="s">
        <v>474</v>
      </c>
      <c r="D382" s="7">
        <v>44922</v>
      </c>
      <c r="E382" s="8" t="s">
        <v>92</v>
      </c>
      <c r="F382" s="9">
        <v>1654759</v>
      </c>
      <c r="G382" s="8" t="s">
        <v>29</v>
      </c>
      <c r="H382" s="9">
        <v>173750</v>
      </c>
      <c r="I382" s="112"/>
      <c r="J382" s="113"/>
      <c r="K382" s="114"/>
      <c r="L382" s="115"/>
      <c r="M382" s="116"/>
      <c r="N382" s="15" t="s">
        <v>5667</v>
      </c>
      <c r="O382" t="s">
        <v>4766</v>
      </c>
      <c r="Q382">
        <v>57017</v>
      </c>
      <c r="R382" s="14">
        <v>1654759</v>
      </c>
    </row>
    <row r="383" spans="1:18" ht="15" hidden="1" customHeight="1" x14ac:dyDescent="0.25">
      <c r="A383" s="10">
        <v>380</v>
      </c>
      <c r="B383" s="111"/>
      <c r="C383" s="6" t="s">
        <v>475</v>
      </c>
      <c r="D383" s="7">
        <v>44923</v>
      </c>
      <c r="E383" s="8" t="s">
        <v>131</v>
      </c>
      <c r="F383" s="9">
        <v>393412</v>
      </c>
      <c r="G383" s="8" t="s">
        <v>29</v>
      </c>
      <c r="H383" s="9">
        <v>41308</v>
      </c>
      <c r="I383" s="112"/>
      <c r="J383" s="113"/>
      <c r="K383" s="114"/>
      <c r="L383" s="115"/>
      <c r="M383" s="116"/>
      <c r="N383" s="15" t="s">
        <v>5668</v>
      </c>
      <c r="O383" t="s">
        <v>4766</v>
      </c>
      <c r="Q383">
        <v>57034</v>
      </c>
      <c r="R383" s="14">
        <v>393412</v>
      </c>
    </row>
    <row r="384" spans="1:18" ht="15" hidden="1" customHeight="1" x14ac:dyDescent="0.25">
      <c r="A384" s="10">
        <v>381</v>
      </c>
      <c r="B384" s="111"/>
      <c r="C384" s="6" t="s">
        <v>476</v>
      </c>
      <c r="D384" s="7">
        <v>44902</v>
      </c>
      <c r="E384" s="8" t="s">
        <v>92</v>
      </c>
      <c r="F384" s="9">
        <v>2146983</v>
      </c>
      <c r="G384" s="8" t="s">
        <v>29</v>
      </c>
      <c r="H384" s="9">
        <v>225433</v>
      </c>
      <c r="I384" s="112"/>
      <c r="J384" s="113"/>
      <c r="K384" s="114"/>
      <c r="L384" s="115"/>
      <c r="M384" s="116"/>
      <c r="N384" s="15" t="s">
        <v>5669</v>
      </c>
      <c r="O384" t="s">
        <v>4766</v>
      </c>
      <c r="Q384">
        <v>54494</v>
      </c>
      <c r="R384" s="14">
        <v>2146983</v>
      </c>
    </row>
    <row r="385" spans="1:18" ht="15" hidden="1" customHeight="1" x14ac:dyDescent="0.25">
      <c r="A385" s="10">
        <v>382</v>
      </c>
      <c r="B385" s="111"/>
      <c r="C385" s="6" t="s">
        <v>477</v>
      </c>
      <c r="D385" s="7">
        <v>44917</v>
      </c>
      <c r="E385" s="8" t="s">
        <v>127</v>
      </c>
      <c r="F385" s="9">
        <v>864374</v>
      </c>
      <c r="G385" s="8" t="s">
        <v>29</v>
      </c>
      <c r="H385" s="9">
        <v>90759</v>
      </c>
      <c r="I385" s="112"/>
      <c r="J385" s="113"/>
      <c r="K385" s="114"/>
      <c r="L385" s="115"/>
      <c r="M385" s="116"/>
      <c r="N385" s="15" t="s">
        <v>5670</v>
      </c>
      <c r="O385" t="s">
        <v>4766</v>
      </c>
      <c r="Q385">
        <v>56428</v>
      </c>
      <c r="R385" s="14">
        <v>864374</v>
      </c>
    </row>
    <row r="386" spans="1:18" ht="15" hidden="1" customHeight="1" x14ac:dyDescent="0.25">
      <c r="A386" s="10">
        <v>383</v>
      </c>
      <c r="B386" s="111"/>
      <c r="C386" s="6" t="s">
        <v>478</v>
      </c>
      <c r="D386" s="7">
        <v>44921</v>
      </c>
      <c r="E386" s="8" t="s">
        <v>127</v>
      </c>
      <c r="F386" s="9">
        <v>505830</v>
      </c>
      <c r="G386" s="8" t="s">
        <v>29</v>
      </c>
      <c r="H386" s="9">
        <v>53112</v>
      </c>
      <c r="I386" s="112"/>
      <c r="J386" s="113"/>
      <c r="K386" s="114"/>
      <c r="L386" s="115"/>
      <c r="M386" s="116"/>
      <c r="N386" s="15" t="s">
        <v>5671</v>
      </c>
      <c r="O386" t="s">
        <v>4766</v>
      </c>
      <c r="Q386">
        <v>56841</v>
      </c>
      <c r="R386" s="14">
        <v>505830</v>
      </c>
    </row>
    <row r="387" spans="1:18" ht="15" hidden="1" customHeight="1" x14ac:dyDescent="0.25">
      <c r="A387" s="10">
        <v>384</v>
      </c>
      <c r="B387" s="111"/>
      <c r="C387" s="6" t="s">
        <v>479</v>
      </c>
      <c r="D387" s="7">
        <v>44925</v>
      </c>
      <c r="E387" s="8" t="s">
        <v>131</v>
      </c>
      <c r="F387" s="9">
        <v>671489</v>
      </c>
      <c r="G387" s="8" t="s">
        <v>29</v>
      </c>
      <c r="H387" s="9">
        <v>70506</v>
      </c>
      <c r="I387" s="112"/>
      <c r="J387" s="113"/>
      <c r="K387" s="114"/>
      <c r="L387" s="115"/>
      <c r="M387" s="116"/>
      <c r="N387" s="15" t="s">
        <v>5672</v>
      </c>
      <c r="O387" t="s">
        <v>4766</v>
      </c>
      <c r="Q387">
        <v>57605</v>
      </c>
      <c r="R387" s="14">
        <v>671489</v>
      </c>
    </row>
    <row r="388" spans="1:18" ht="15" hidden="1" customHeight="1" x14ac:dyDescent="0.25">
      <c r="A388" s="10">
        <v>385</v>
      </c>
      <c r="B388" s="111"/>
      <c r="C388" s="6" t="s">
        <v>480</v>
      </c>
      <c r="D388" s="7">
        <v>44900</v>
      </c>
      <c r="E388" s="8" t="s">
        <v>92</v>
      </c>
      <c r="F388" s="9">
        <v>1325911</v>
      </c>
      <c r="G388" s="8" t="s">
        <v>29</v>
      </c>
      <c r="H388" s="9">
        <v>139221</v>
      </c>
      <c r="I388" s="112"/>
      <c r="J388" s="113"/>
      <c r="K388" s="114"/>
      <c r="L388" s="115"/>
      <c r="M388" s="116"/>
      <c r="N388" s="15" t="s">
        <v>5673</v>
      </c>
      <c r="O388" t="s">
        <v>4766</v>
      </c>
      <c r="Q388">
        <v>54325</v>
      </c>
      <c r="R388" s="14">
        <v>1325911</v>
      </c>
    </row>
    <row r="389" spans="1:18" ht="15" hidden="1" customHeight="1" x14ac:dyDescent="0.25">
      <c r="A389" s="10">
        <v>386</v>
      </c>
      <c r="B389" s="111"/>
      <c r="C389" s="6" t="s">
        <v>481</v>
      </c>
      <c r="D389" s="7">
        <v>44900</v>
      </c>
      <c r="E389" s="8" t="s">
        <v>127</v>
      </c>
      <c r="F389" s="9">
        <v>760778</v>
      </c>
      <c r="G389" s="8" t="s">
        <v>29</v>
      </c>
      <c r="H389" s="9">
        <v>79882</v>
      </c>
      <c r="I389" s="112"/>
      <c r="J389" s="113"/>
      <c r="K389" s="114"/>
      <c r="L389" s="115"/>
      <c r="M389" s="116"/>
      <c r="N389" s="15" t="s">
        <v>5674</v>
      </c>
      <c r="O389" t="s">
        <v>4766</v>
      </c>
      <c r="Q389">
        <v>54322</v>
      </c>
      <c r="R389" s="14">
        <v>760778</v>
      </c>
    </row>
    <row r="390" spans="1:18" ht="15" hidden="1" customHeight="1" x14ac:dyDescent="0.25">
      <c r="A390" s="10">
        <v>387</v>
      </c>
      <c r="B390" s="111"/>
      <c r="C390" s="6" t="s">
        <v>482</v>
      </c>
      <c r="D390" s="7">
        <v>44911</v>
      </c>
      <c r="E390" s="8" t="s">
        <v>127</v>
      </c>
      <c r="F390" s="9">
        <v>599713</v>
      </c>
      <c r="G390" s="8" t="s">
        <v>29</v>
      </c>
      <c r="H390" s="9">
        <v>62970</v>
      </c>
      <c r="I390" s="112"/>
      <c r="J390" s="113"/>
      <c r="K390" s="114"/>
      <c r="L390" s="115"/>
      <c r="M390" s="116"/>
      <c r="N390" s="15" t="s">
        <v>5675</v>
      </c>
      <c r="O390" t="s">
        <v>4766</v>
      </c>
      <c r="Q390">
        <v>55906</v>
      </c>
      <c r="R390" s="14">
        <v>599713</v>
      </c>
    </row>
    <row r="391" spans="1:18" ht="15" hidden="1" customHeight="1" x14ac:dyDescent="0.25">
      <c r="A391" s="10">
        <v>388</v>
      </c>
      <c r="B391" s="111"/>
      <c r="C391" s="6" t="s">
        <v>483</v>
      </c>
      <c r="D391" s="7">
        <v>44914</v>
      </c>
      <c r="E391" s="8" t="s">
        <v>192</v>
      </c>
      <c r="F391" s="9">
        <v>396527</v>
      </c>
      <c r="G391" s="8" t="s">
        <v>29</v>
      </c>
      <c r="H391" s="9">
        <v>41635</v>
      </c>
      <c r="I391" s="112"/>
      <c r="J391" s="113"/>
      <c r="K391" s="114"/>
      <c r="L391" s="115"/>
      <c r="M391" s="116"/>
      <c r="N391" s="15" t="s">
        <v>5676</v>
      </c>
      <c r="O391" t="s">
        <v>4766</v>
      </c>
      <c r="Q391">
        <v>56065</v>
      </c>
      <c r="R391" s="14">
        <v>396527</v>
      </c>
    </row>
    <row r="392" spans="1:18" ht="15" hidden="1" customHeight="1" x14ac:dyDescent="0.25">
      <c r="A392" s="10">
        <v>389</v>
      </c>
      <c r="B392" s="111"/>
      <c r="C392" s="6" t="s">
        <v>484</v>
      </c>
      <c r="D392" s="7">
        <v>44901</v>
      </c>
      <c r="E392" s="8" t="s">
        <v>92</v>
      </c>
      <c r="F392" s="9">
        <v>1240548</v>
      </c>
      <c r="G392" s="8" t="s">
        <v>29</v>
      </c>
      <c r="H392" s="9">
        <v>130258</v>
      </c>
      <c r="I392" s="112"/>
      <c r="J392" s="113"/>
      <c r="K392" s="114"/>
      <c r="L392" s="115"/>
      <c r="M392" s="116"/>
      <c r="N392" s="15" t="s">
        <v>5677</v>
      </c>
      <c r="O392" t="s">
        <v>4766</v>
      </c>
      <c r="Q392">
        <v>54404</v>
      </c>
      <c r="R392" s="14">
        <v>1240548</v>
      </c>
    </row>
    <row r="393" spans="1:18" ht="15" hidden="1" customHeight="1" x14ac:dyDescent="0.25">
      <c r="A393" s="10">
        <v>390</v>
      </c>
      <c r="B393" s="111"/>
      <c r="C393" s="6" t="s">
        <v>485</v>
      </c>
      <c r="D393" s="7">
        <v>44907</v>
      </c>
      <c r="E393" s="8" t="s">
        <v>92</v>
      </c>
      <c r="F393" s="9">
        <v>925096</v>
      </c>
      <c r="G393" s="8" t="s">
        <v>29</v>
      </c>
      <c r="H393" s="9">
        <v>97135</v>
      </c>
      <c r="I393" s="112"/>
      <c r="J393" s="113"/>
      <c r="K393" s="114"/>
      <c r="L393" s="115"/>
      <c r="M393" s="116"/>
      <c r="N393" s="15" t="s">
        <v>5678</v>
      </c>
      <c r="O393" t="s">
        <v>4766</v>
      </c>
      <c r="Q393">
        <v>55287</v>
      </c>
      <c r="R393" s="14">
        <v>925096</v>
      </c>
    </row>
    <row r="394" spans="1:18" ht="15" hidden="1" customHeight="1" x14ac:dyDescent="0.25">
      <c r="A394" s="10">
        <v>391</v>
      </c>
      <c r="B394" s="111"/>
      <c r="C394" s="6" t="s">
        <v>486</v>
      </c>
      <c r="D394" s="7">
        <v>44909</v>
      </c>
      <c r="E394" s="8" t="s">
        <v>127</v>
      </c>
      <c r="F394" s="9">
        <v>840283</v>
      </c>
      <c r="G394" s="8" t="s">
        <v>29</v>
      </c>
      <c r="H394" s="9">
        <v>88230</v>
      </c>
      <c r="I394" s="112"/>
      <c r="J394" s="113"/>
      <c r="K394" s="114"/>
      <c r="L394" s="115"/>
      <c r="M394" s="116"/>
      <c r="N394" s="15" t="s">
        <v>5679</v>
      </c>
      <c r="O394" t="s">
        <v>4766</v>
      </c>
      <c r="Q394">
        <v>55422</v>
      </c>
      <c r="R394" s="14">
        <v>840283</v>
      </c>
    </row>
    <row r="395" spans="1:18" ht="15" hidden="1" customHeight="1" x14ac:dyDescent="0.25">
      <c r="A395" s="10">
        <v>392</v>
      </c>
      <c r="B395" s="111"/>
      <c r="C395" s="6" t="s">
        <v>487</v>
      </c>
      <c r="D395" s="7">
        <v>44907</v>
      </c>
      <c r="E395" s="8" t="s">
        <v>92</v>
      </c>
      <c r="F395" s="9">
        <v>1150454</v>
      </c>
      <c r="G395" s="8" t="s">
        <v>29</v>
      </c>
      <c r="H395" s="9">
        <v>120798</v>
      </c>
      <c r="I395" s="112"/>
      <c r="J395" s="113"/>
      <c r="K395" s="114"/>
      <c r="L395" s="115"/>
      <c r="M395" s="116"/>
      <c r="N395" s="15" t="s">
        <v>5680</v>
      </c>
      <c r="O395" t="s">
        <v>4766</v>
      </c>
      <c r="Q395">
        <v>55294</v>
      </c>
      <c r="R395" s="14">
        <v>1150454</v>
      </c>
    </row>
    <row r="396" spans="1:18" ht="15" hidden="1" customHeight="1" x14ac:dyDescent="0.25">
      <c r="A396" s="10">
        <v>393</v>
      </c>
      <c r="B396" s="111"/>
      <c r="C396" s="6" t="s">
        <v>488</v>
      </c>
      <c r="D396" s="7">
        <v>44908</v>
      </c>
      <c r="E396" s="8" t="s">
        <v>92</v>
      </c>
      <c r="F396" s="9">
        <v>1146108</v>
      </c>
      <c r="G396" s="8" t="s">
        <v>29</v>
      </c>
      <c r="H396" s="9">
        <v>120341</v>
      </c>
      <c r="I396" s="112"/>
      <c r="J396" s="113"/>
      <c r="K396" s="114"/>
      <c r="L396" s="115"/>
      <c r="M396" s="116"/>
      <c r="N396" s="15" t="s">
        <v>5681</v>
      </c>
      <c r="O396" t="s">
        <v>4766</v>
      </c>
      <c r="Q396">
        <v>55346</v>
      </c>
      <c r="R396" s="14">
        <v>1146108</v>
      </c>
    </row>
    <row r="397" spans="1:18" ht="15" hidden="1" customHeight="1" x14ac:dyDescent="0.25">
      <c r="A397" s="10">
        <v>394</v>
      </c>
      <c r="B397" s="111"/>
      <c r="C397" s="6" t="s">
        <v>489</v>
      </c>
      <c r="D397" s="7">
        <v>44909</v>
      </c>
      <c r="E397" s="8" t="s">
        <v>92</v>
      </c>
      <c r="F397" s="9">
        <v>3257548</v>
      </c>
      <c r="G397" s="8" t="s">
        <v>29</v>
      </c>
      <c r="H397" s="9">
        <v>342043</v>
      </c>
      <c r="I397" s="112"/>
      <c r="J397" s="113"/>
      <c r="K397" s="114"/>
      <c r="L397" s="115"/>
      <c r="M397" s="116"/>
      <c r="N397" s="15" t="s">
        <v>5682</v>
      </c>
      <c r="O397" t="s">
        <v>4766</v>
      </c>
      <c r="Q397">
        <v>55441</v>
      </c>
      <c r="R397" s="14">
        <v>3257548</v>
      </c>
    </row>
    <row r="398" spans="1:18" ht="15" hidden="1" customHeight="1" x14ac:dyDescent="0.25">
      <c r="A398" s="10">
        <v>395</v>
      </c>
      <c r="B398" s="111"/>
      <c r="C398" s="6" t="s">
        <v>490</v>
      </c>
      <c r="D398" s="7">
        <v>44912</v>
      </c>
      <c r="E398" s="8" t="s">
        <v>127</v>
      </c>
      <c r="F398" s="9">
        <v>1033286</v>
      </c>
      <c r="G398" s="8" t="s">
        <v>29</v>
      </c>
      <c r="H398" s="9">
        <v>108495</v>
      </c>
      <c r="I398" s="112"/>
      <c r="J398" s="113"/>
      <c r="K398" s="114"/>
      <c r="L398" s="115"/>
      <c r="M398" s="116"/>
      <c r="N398" s="15" t="s">
        <v>5683</v>
      </c>
      <c r="O398" t="s">
        <v>4766</v>
      </c>
      <c r="Q398">
        <v>55990</v>
      </c>
      <c r="R398" s="14">
        <v>1033286</v>
      </c>
    </row>
    <row r="399" spans="1:18" ht="15" hidden="1" customHeight="1" x14ac:dyDescent="0.25">
      <c r="A399" s="10">
        <v>396</v>
      </c>
      <c r="B399" s="111"/>
      <c r="C399" s="6" t="s">
        <v>491</v>
      </c>
      <c r="D399" s="7">
        <v>44914</v>
      </c>
      <c r="E399" s="8" t="s">
        <v>127</v>
      </c>
      <c r="F399" s="9">
        <v>1153228</v>
      </c>
      <c r="G399" s="8" t="s">
        <v>29</v>
      </c>
      <c r="H399" s="9">
        <v>121089</v>
      </c>
      <c r="I399" s="112"/>
      <c r="J399" s="113"/>
      <c r="K399" s="114"/>
      <c r="L399" s="115"/>
      <c r="M399" s="116"/>
      <c r="N399" s="15" t="s">
        <v>5684</v>
      </c>
      <c r="O399" t="s">
        <v>4766</v>
      </c>
      <c r="Q399">
        <v>56051</v>
      </c>
      <c r="R399" s="14">
        <v>1153228</v>
      </c>
    </row>
    <row r="400" spans="1:18" ht="15" hidden="1" customHeight="1" x14ac:dyDescent="0.25">
      <c r="A400" s="10">
        <v>397</v>
      </c>
      <c r="B400" s="111"/>
      <c r="C400" s="6" t="s">
        <v>492</v>
      </c>
      <c r="D400" s="7">
        <v>44915</v>
      </c>
      <c r="E400" s="8" t="s">
        <v>92</v>
      </c>
      <c r="F400" s="9">
        <v>2456300</v>
      </c>
      <c r="G400" s="8" t="s">
        <v>29</v>
      </c>
      <c r="H400" s="9">
        <v>257912</v>
      </c>
      <c r="I400" s="112"/>
      <c r="J400" s="113"/>
      <c r="K400" s="114"/>
      <c r="L400" s="115"/>
      <c r="M400" s="116"/>
      <c r="N400" s="15" t="s">
        <v>5685</v>
      </c>
      <c r="O400" t="s">
        <v>4766</v>
      </c>
      <c r="Q400">
        <v>56131</v>
      </c>
      <c r="R400" s="14">
        <v>2456300</v>
      </c>
    </row>
    <row r="401" spans="1:18" ht="15" hidden="1" customHeight="1" x14ac:dyDescent="0.25">
      <c r="A401" s="10">
        <v>398</v>
      </c>
      <c r="B401" s="111"/>
      <c r="C401" s="6" t="s">
        <v>493</v>
      </c>
      <c r="D401" s="7">
        <v>44909</v>
      </c>
      <c r="E401" s="8" t="s">
        <v>131</v>
      </c>
      <c r="F401" s="9">
        <v>1397191</v>
      </c>
      <c r="G401" s="8" t="s">
        <v>29</v>
      </c>
      <c r="H401" s="9">
        <v>146705</v>
      </c>
      <c r="I401" s="112"/>
      <c r="J401" s="113"/>
      <c r="K401" s="114"/>
      <c r="L401" s="115"/>
      <c r="M401" s="116"/>
      <c r="N401" s="15" t="s">
        <v>5686</v>
      </c>
      <c r="O401" t="s">
        <v>4766</v>
      </c>
      <c r="Q401">
        <v>55418</v>
      </c>
      <c r="R401" s="14">
        <v>1397191</v>
      </c>
    </row>
    <row r="402" spans="1:18" ht="15" hidden="1" customHeight="1" x14ac:dyDescent="0.25">
      <c r="A402" s="10">
        <v>399</v>
      </c>
      <c r="B402" s="111"/>
      <c r="C402" s="6" t="s">
        <v>494</v>
      </c>
      <c r="D402" s="7">
        <v>44901</v>
      </c>
      <c r="E402" s="8" t="s">
        <v>127</v>
      </c>
      <c r="F402" s="9">
        <v>2263464</v>
      </c>
      <c r="G402" s="8" t="s">
        <v>29</v>
      </c>
      <c r="H402" s="9">
        <v>237664</v>
      </c>
      <c r="I402" s="112"/>
      <c r="J402" s="113"/>
      <c r="K402" s="114"/>
      <c r="L402" s="115"/>
      <c r="M402" s="116"/>
      <c r="N402" s="15" t="s">
        <v>5687</v>
      </c>
      <c r="O402" t="s">
        <v>4766</v>
      </c>
      <c r="Q402">
        <v>54398</v>
      </c>
      <c r="R402" s="14">
        <v>2263464</v>
      </c>
    </row>
    <row r="403" spans="1:18" ht="15" hidden="1" customHeight="1" x14ac:dyDescent="0.25">
      <c r="A403" s="10">
        <v>400</v>
      </c>
      <c r="B403" s="111"/>
      <c r="C403" s="6" t="s">
        <v>495</v>
      </c>
      <c r="D403" s="7">
        <v>44907</v>
      </c>
      <c r="E403" s="8" t="s">
        <v>92</v>
      </c>
      <c r="F403" s="9">
        <v>433572</v>
      </c>
      <c r="G403" s="8" t="s">
        <v>29</v>
      </c>
      <c r="H403" s="9">
        <v>45525</v>
      </c>
      <c r="I403" s="112"/>
      <c r="J403" s="113"/>
      <c r="K403" s="114"/>
      <c r="L403" s="115"/>
      <c r="M403" s="116"/>
      <c r="N403" s="15" t="s">
        <v>5688</v>
      </c>
      <c r="O403" t="s">
        <v>4766</v>
      </c>
      <c r="Q403">
        <v>55299</v>
      </c>
      <c r="R403" s="14">
        <v>433572</v>
      </c>
    </row>
    <row r="404" spans="1:18" ht="15" hidden="1" customHeight="1" x14ac:dyDescent="0.25">
      <c r="A404" s="10">
        <v>401</v>
      </c>
      <c r="B404" s="111"/>
      <c r="C404" s="6" t="s">
        <v>496</v>
      </c>
      <c r="D404" s="7">
        <v>44910</v>
      </c>
      <c r="E404" s="8" t="s">
        <v>192</v>
      </c>
      <c r="F404" s="9">
        <v>1054416</v>
      </c>
      <c r="G404" s="8" t="s">
        <v>29</v>
      </c>
      <c r="H404" s="9">
        <v>110714</v>
      </c>
      <c r="I404" s="112"/>
      <c r="J404" s="113"/>
      <c r="K404" s="114"/>
      <c r="L404" s="115"/>
      <c r="M404" s="116"/>
      <c r="N404" s="15" t="s">
        <v>5689</v>
      </c>
      <c r="O404" t="s">
        <v>4766</v>
      </c>
      <c r="Q404">
        <v>55874</v>
      </c>
      <c r="R404" s="14">
        <v>1054416</v>
      </c>
    </row>
    <row r="405" spans="1:18" ht="15" hidden="1" customHeight="1" x14ac:dyDescent="0.25">
      <c r="A405" s="10">
        <v>402</v>
      </c>
      <c r="B405" s="111"/>
      <c r="C405" s="6" t="s">
        <v>497</v>
      </c>
      <c r="D405" s="7">
        <v>44915</v>
      </c>
      <c r="E405" s="8" t="s">
        <v>127</v>
      </c>
      <c r="F405" s="9">
        <v>491765</v>
      </c>
      <c r="G405" s="8" t="s">
        <v>29</v>
      </c>
      <c r="H405" s="9">
        <v>51635</v>
      </c>
      <c r="I405" s="112"/>
      <c r="J405" s="113"/>
      <c r="K405" s="114"/>
      <c r="L405" s="115"/>
      <c r="M405" s="116"/>
      <c r="N405" s="15" t="s">
        <v>5690</v>
      </c>
      <c r="O405" t="s">
        <v>4766</v>
      </c>
      <c r="Q405">
        <v>56160</v>
      </c>
      <c r="R405" s="14">
        <v>491765</v>
      </c>
    </row>
    <row r="406" spans="1:18" ht="15" hidden="1" customHeight="1" x14ac:dyDescent="0.25">
      <c r="A406" s="10">
        <v>403</v>
      </c>
      <c r="B406" s="111"/>
      <c r="C406" s="6" t="s">
        <v>498</v>
      </c>
      <c r="D406" s="7">
        <v>44915</v>
      </c>
      <c r="E406" s="8" t="s">
        <v>127</v>
      </c>
      <c r="F406" s="9">
        <v>491765</v>
      </c>
      <c r="G406" s="8" t="s">
        <v>29</v>
      </c>
      <c r="H406" s="9">
        <v>51635</v>
      </c>
      <c r="I406" s="112"/>
      <c r="J406" s="113"/>
      <c r="K406" s="114"/>
      <c r="L406" s="115"/>
      <c r="M406" s="116"/>
      <c r="N406" s="15" t="s">
        <v>5691</v>
      </c>
      <c r="O406" t="s">
        <v>4766</v>
      </c>
      <c r="Q406">
        <v>56155</v>
      </c>
      <c r="R406" s="14">
        <v>491765</v>
      </c>
    </row>
    <row r="407" spans="1:18" ht="15" hidden="1" customHeight="1" x14ac:dyDescent="0.25">
      <c r="A407" s="10">
        <v>404</v>
      </c>
      <c r="B407" s="111"/>
      <c r="C407" s="6" t="s">
        <v>499</v>
      </c>
      <c r="D407" s="7">
        <v>44916</v>
      </c>
      <c r="E407" s="8" t="s">
        <v>78</v>
      </c>
      <c r="F407" s="9">
        <v>491765</v>
      </c>
      <c r="G407" s="8" t="s">
        <v>29</v>
      </c>
      <c r="H407" s="9">
        <v>51635</v>
      </c>
      <c r="I407" s="112"/>
      <c r="J407" s="113"/>
      <c r="K407" s="114"/>
      <c r="L407" s="115"/>
      <c r="M407" s="116"/>
      <c r="N407" s="15" t="s">
        <v>5692</v>
      </c>
      <c r="O407" t="s">
        <v>4766</v>
      </c>
      <c r="Q407">
        <v>56252</v>
      </c>
      <c r="R407" s="14">
        <v>491765</v>
      </c>
    </row>
    <row r="408" spans="1:18" ht="15" hidden="1" customHeight="1" x14ac:dyDescent="0.25">
      <c r="A408" s="10">
        <v>405</v>
      </c>
      <c r="B408" s="111"/>
      <c r="C408" s="6" t="s">
        <v>500</v>
      </c>
      <c r="D408" s="7">
        <v>44918</v>
      </c>
      <c r="E408" s="8" t="s">
        <v>127</v>
      </c>
      <c r="F408" s="9">
        <v>1434805</v>
      </c>
      <c r="G408" s="8" t="s">
        <v>29</v>
      </c>
      <c r="H408" s="9">
        <v>150655</v>
      </c>
      <c r="I408" s="112"/>
      <c r="J408" s="113"/>
      <c r="K408" s="114"/>
      <c r="L408" s="115"/>
      <c r="M408" s="116"/>
      <c r="N408" s="15" t="s">
        <v>5693</v>
      </c>
      <c r="O408" t="s">
        <v>4766</v>
      </c>
      <c r="Q408">
        <v>56709</v>
      </c>
      <c r="R408" s="14">
        <v>1434805</v>
      </c>
    </row>
    <row r="409" spans="1:18" ht="15" hidden="1" customHeight="1" x14ac:dyDescent="0.25">
      <c r="A409" s="10">
        <v>406</v>
      </c>
      <c r="B409" s="111"/>
      <c r="C409" s="6" t="s">
        <v>501</v>
      </c>
      <c r="D409" s="7">
        <v>44916</v>
      </c>
      <c r="E409" s="8" t="s">
        <v>192</v>
      </c>
      <c r="F409" s="9">
        <v>801900</v>
      </c>
      <c r="G409" s="8" t="s">
        <v>29</v>
      </c>
      <c r="H409" s="9">
        <v>84200</v>
      </c>
      <c r="I409" s="112"/>
      <c r="J409" s="113"/>
      <c r="K409" s="114"/>
      <c r="L409" s="115"/>
      <c r="M409" s="116"/>
      <c r="N409" s="15" t="s">
        <v>5694</v>
      </c>
      <c r="O409" t="s">
        <v>4766</v>
      </c>
      <c r="Q409">
        <v>56215</v>
      </c>
      <c r="R409" s="14">
        <v>801900</v>
      </c>
    </row>
    <row r="410" spans="1:18" ht="15" hidden="1" customHeight="1" x14ac:dyDescent="0.25">
      <c r="A410" s="10">
        <v>407</v>
      </c>
      <c r="B410" s="111"/>
      <c r="C410" s="6" t="s">
        <v>502</v>
      </c>
      <c r="D410" s="7">
        <v>44914</v>
      </c>
      <c r="E410" s="8" t="s">
        <v>92</v>
      </c>
      <c r="F410" s="9">
        <v>491765</v>
      </c>
      <c r="G410" s="8" t="s">
        <v>29</v>
      </c>
      <c r="H410" s="9">
        <v>51635</v>
      </c>
      <c r="I410" s="112"/>
      <c r="J410" s="113"/>
      <c r="K410" s="114"/>
      <c r="L410" s="115"/>
      <c r="M410" s="116"/>
      <c r="N410" s="15" t="s">
        <v>5695</v>
      </c>
      <c r="O410" t="s">
        <v>4766</v>
      </c>
      <c r="Q410">
        <v>56036</v>
      </c>
      <c r="R410" s="14">
        <v>491765</v>
      </c>
    </row>
    <row r="411" spans="1:18" ht="15" hidden="1" customHeight="1" x14ac:dyDescent="0.25">
      <c r="A411" s="10">
        <v>408</v>
      </c>
      <c r="B411" s="111"/>
      <c r="C411" s="6" t="s">
        <v>503</v>
      </c>
      <c r="D411" s="7">
        <v>44900</v>
      </c>
      <c r="E411" s="8" t="s">
        <v>127</v>
      </c>
      <c r="F411" s="9">
        <v>1843322</v>
      </c>
      <c r="G411" s="8" t="s">
        <v>29</v>
      </c>
      <c r="H411" s="9">
        <v>193549</v>
      </c>
      <c r="I411" s="112"/>
      <c r="J411" s="113"/>
      <c r="K411" s="114"/>
      <c r="L411" s="115"/>
      <c r="M411" s="116"/>
      <c r="N411" s="15" t="s">
        <v>5696</v>
      </c>
      <c r="O411" t="s">
        <v>4766</v>
      </c>
      <c r="Q411">
        <v>54334</v>
      </c>
      <c r="R411" s="14">
        <v>1843322</v>
      </c>
    </row>
    <row r="412" spans="1:18" ht="15" hidden="1" customHeight="1" x14ac:dyDescent="0.25">
      <c r="A412" s="10">
        <v>409</v>
      </c>
      <c r="B412" s="111"/>
      <c r="C412" s="6" t="s">
        <v>504</v>
      </c>
      <c r="D412" s="7">
        <v>44903</v>
      </c>
      <c r="E412" s="8" t="s">
        <v>92</v>
      </c>
      <c r="F412" s="9">
        <v>806319</v>
      </c>
      <c r="G412" s="8" t="s">
        <v>29</v>
      </c>
      <c r="H412" s="9">
        <v>84663</v>
      </c>
      <c r="I412" s="112"/>
      <c r="J412" s="113"/>
      <c r="K412" s="114"/>
      <c r="L412" s="115"/>
      <c r="M412" s="116"/>
      <c r="N412" s="15" t="s">
        <v>5697</v>
      </c>
      <c r="O412" t="s">
        <v>4766</v>
      </c>
      <c r="Q412">
        <v>54980</v>
      </c>
      <c r="R412" s="14">
        <v>806319</v>
      </c>
    </row>
    <row r="413" spans="1:18" ht="15" hidden="1" customHeight="1" x14ac:dyDescent="0.25">
      <c r="A413" s="10">
        <v>410</v>
      </c>
      <c r="B413" s="111"/>
      <c r="C413" s="6" t="s">
        <v>505</v>
      </c>
      <c r="D413" s="7">
        <v>44923</v>
      </c>
      <c r="E413" s="8" t="s">
        <v>192</v>
      </c>
      <c r="F413" s="9">
        <v>425131</v>
      </c>
      <c r="G413" s="8" t="s">
        <v>29</v>
      </c>
      <c r="H413" s="9">
        <v>44639</v>
      </c>
      <c r="I413" s="112"/>
      <c r="J413" s="113"/>
      <c r="K413" s="114"/>
      <c r="L413" s="115"/>
      <c r="M413" s="116"/>
      <c r="N413" s="15" t="s">
        <v>5698</v>
      </c>
      <c r="O413" t="s">
        <v>4766</v>
      </c>
      <c r="Q413">
        <v>57031</v>
      </c>
      <c r="R413" s="14">
        <v>425131</v>
      </c>
    </row>
    <row r="414" spans="1:18" ht="15" hidden="1" customHeight="1" x14ac:dyDescent="0.25">
      <c r="A414" s="10">
        <v>411</v>
      </c>
      <c r="B414" s="111"/>
      <c r="C414" s="6" t="s">
        <v>506</v>
      </c>
      <c r="D414" s="7">
        <v>44917</v>
      </c>
      <c r="E414" s="8" t="s">
        <v>192</v>
      </c>
      <c r="F414" s="9">
        <v>491765</v>
      </c>
      <c r="G414" s="8" t="s">
        <v>29</v>
      </c>
      <c r="H414" s="9">
        <v>51635</v>
      </c>
      <c r="I414" s="112"/>
      <c r="J414" s="113"/>
      <c r="K414" s="114"/>
      <c r="L414" s="115"/>
      <c r="M414" s="116"/>
      <c r="N414" s="15" t="s">
        <v>5699</v>
      </c>
      <c r="O414" t="s">
        <v>4766</v>
      </c>
      <c r="Q414">
        <v>56634</v>
      </c>
      <c r="R414" s="14">
        <v>491765</v>
      </c>
    </row>
    <row r="415" spans="1:18" ht="15" hidden="1" customHeight="1" x14ac:dyDescent="0.25">
      <c r="A415" s="10">
        <v>412</v>
      </c>
      <c r="B415" s="111"/>
      <c r="C415" s="6" t="s">
        <v>507</v>
      </c>
      <c r="D415" s="7">
        <v>44921</v>
      </c>
      <c r="E415" s="8" t="s">
        <v>131</v>
      </c>
      <c r="F415" s="9">
        <v>830100</v>
      </c>
      <c r="G415" s="8" t="s">
        <v>29</v>
      </c>
      <c r="H415" s="9">
        <v>87161</v>
      </c>
      <c r="I415" s="112"/>
      <c r="J415" s="113"/>
      <c r="K415" s="114"/>
      <c r="L415" s="115"/>
      <c r="M415" s="116"/>
      <c r="N415" s="15" t="s">
        <v>5700</v>
      </c>
      <c r="O415" t="s">
        <v>4766</v>
      </c>
      <c r="Q415">
        <v>56878</v>
      </c>
      <c r="R415" s="14">
        <v>830100</v>
      </c>
    </row>
    <row r="416" spans="1:18" ht="15" hidden="1" customHeight="1" x14ac:dyDescent="0.25">
      <c r="A416" s="10">
        <v>413</v>
      </c>
      <c r="B416" s="111"/>
      <c r="C416" s="6" t="s">
        <v>508</v>
      </c>
      <c r="D416" s="7">
        <v>44916</v>
      </c>
      <c r="E416" s="8" t="s">
        <v>127</v>
      </c>
      <c r="F416" s="9">
        <v>491765</v>
      </c>
      <c r="G416" s="8" t="s">
        <v>29</v>
      </c>
      <c r="H416" s="9">
        <v>51635</v>
      </c>
      <c r="I416" s="112"/>
      <c r="J416" s="113"/>
      <c r="K416" s="114"/>
      <c r="L416" s="115"/>
      <c r="M416" s="116"/>
      <c r="N416" s="15" t="s">
        <v>5701</v>
      </c>
      <c r="O416" t="s">
        <v>4766</v>
      </c>
      <c r="Q416">
        <v>56189</v>
      </c>
      <c r="R416" s="14">
        <v>491765</v>
      </c>
    </row>
    <row r="417" spans="1:18" ht="15" hidden="1" customHeight="1" x14ac:dyDescent="0.25">
      <c r="A417" s="10">
        <v>414</v>
      </c>
      <c r="B417" s="111"/>
      <c r="C417" s="6" t="s">
        <v>509</v>
      </c>
      <c r="D417" s="7">
        <v>44917</v>
      </c>
      <c r="E417" s="8" t="s">
        <v>127</v>
      </c>
      <c r="F417" s="9">
        <v>491765</v>
      </c>
      <c r="G417" s="8" t="s">
        <v>29</v>
      </c>
      <c r="H417" s="9">
        <v>51635</v>
      </c>
      <c r="I417" s="112"/>
      <c r="J417" s="113"/>
      <c r="K417" s="114"/>
      <c r="L417" s="115"/>
      <c r="M417" s="116"/>
      <c r="N417" s="15" t="s">
        <v>5702</v>
      </c>
      <c r="O417" t="s">
        <v>4766</v>
      </c>
      <c r="Q417">
        <v>56509</v>
      </c>
      <c r="R417" s="14">
        <v>491765</v>
      </c>
    </row>
    <row r="418" spans="1:18" ht="15" hidden="1" customHeight="1" x14ac:dyDescent="0.25">
      <c r="A418" s="10">
        <v>415</v>
      </c>
      <c r="B418" s="111"/>
      <c r="C418" s="6" t="s">
        <v>510</v>
      </c>
      <c r="D418" s="7">
        <v>44925</v>
      </c>
      <c r="E418" s="8" t="s">
        <v>248</v>
      </c>
      <c r="F418" s="9">
        <v>216786</v>
      </c>
      <c r="G418" s="8" t="s">
        <v>29</v>
      </c>
      <c r="H418" s="9">
        <v>22763</v>
      </c>
      <c r="I418" s="112"/>
      <c r="J418" s="113"/>
      <c r="K418" s="114"/>
      <c r="L418" s="115"/>
      <c r="M418" s="116"/>
      <c r="N418" s="15" t="s">
        <v>5703</v>
      </c>
      <c r="O418" t="s">
        <v>4766</v>
      </c>
      <c r="Q418">
        <v>57653</v>
      </c>
      <c r="R418" s="14">
        <v>216786</v>
      </c>
    </row>
    <row r="419" spans="1:18" ht="15" hidden="1" customHeight="1" x14ac:dyDescent="0.25">
      <c r="A419" s="10">
        <v>416</v>
      </c>
      <c r="B419" s="111"/>
      <c r="C419" s="6" t="s">
        <v>511</v>
      </c>
      <c r="D419" s="7">
        <v>44923</v>
      </c>
      <c r="E419" s="8" t="s">
        <v>127</v>
      </c>
      <c r="F419" s="9">
        <v>620527</v>
      </c>
      <c r="G419" s="8" t="s">
        <v>29</v>
      </c>
      <c r="H419" s="9">
        <v>65155</v>
      </c>
      <c r="I419" s="112"/>
      <c r="J419" s="113"/>
      <c r="K419" s="114"/>
      <c r="L419" s="115"/>
      <c r="M419" s="116"/>
      <c r="N419" s="15" t="s">
        <v>5704</v>
      </c>
      <c r="O419" t="s">
        <v>4766</v>
      </c>
      <c r="Q419">
        <v>57063</v>
      </c>
      <c r="R419" s="14">
        <v>620527</v>
      </c>
    </row>
    <row r="420" spans="1:18" ht="15" hidden="1" customHeight="1" x14ac:dyDescent="0.25">
      <c r="A420" s="10">
        <v>417</v>
      </c>
      <c r="B420" s="111"/>
      <c r="C420" s="6" t="s">
        <v>512</v>
      </c>
      <c r="D420" s="7">
        <v>44918</v>
      </c>
      <c r="E420" s="8" t="s">
        <v>127</v>
      </c>
      <c r="F420" s="9">
        <v>1369178</v>
      </c>
      <c r="G420" s="8" t="s">
        <v>29</v>
      </c>
      <c r="H420" s="9">
        <v>143764</v>
      </c>
      <c r="I420" s="112"/>
      <c r="J420" s="113"/>
      <c r="K420" s="114"/>
      <c r="L420" s="115"/>
      <c r="M420" s="116"/>
      <c r="N420" s="15" t="s">
        <v>5705</v>
      </c>
      <c r="O420" t="s">
        <v>4766</v>
      </c>
      <c r="Q420">
        <v>56710</v>
      </c>
      <c r="R420" s="14">
        <v>1369178</v>
      </c>
    </row>
    <row r="421" spans="1:18" ht="15" hidden="1" customHeight="1" x14ac:dyDescent="0.25">
      <c r="A421" s="10">
        <v>418</v>
      </c>
      <c r="B421" s="111"/>
      <c r="C421" s="6" t="s">
        <v>513</v>
      </c>
      <c r="D421" s="7">
        <v>44910</v>
      </c>
      <c r="E421" s="8" t="s">
        <v>514</v>
      </c>
      <c r="F421" s="9">
        <v>766485</v>
      </c>
      <c r="G421" s="8" t="s">
        <v>29</v>
      </c>
      <c r="H421" s="9">
        <v>80481</v>
      </c>
      <c r="I421" s="112"/>
      <c r="J421" s="113"/>
      <c r="K421" s="114"/>
      <c r="L421" s="115"/>
      <c r="M421" s="116"/>
      <c r="N421" s="15" t="s">
        <v>5706</v>
      </c>
      <c r="O421" t="s">
        <v>4766</v>
      </c>
      <c r="Q421">
        <v>55877</v>
      </c>
      <c r="R421" s="14">
        <v>766485</v>
      </c>
    </row>
    <row r="422" spans="1:18" ht="15" hidden="1" customHeight="1" x14ac:dyDescent="0.25">
      <c r="A422" s="10">
        <v>419</v>
      </c>
      <c r="B422" s="111"/>
      <c r="C422" s="6" t="s">
        <v>515</v>
      </c>
      <c r="D422" s="7">
        <v>44925</v>
      </c>
      <c r="E422" s="8" t="s">
        <v>514</v>
      </c>
      <c r="F422" s="9">
        <v>830100</v>
      </c>
      <c r="G422" s="8" t="s">
        <v>29</v>
      </c>
      <c r="H422" s="9">
        <v>87161</v>
      </c>
      <c r="I422" s="112"/>
      <c r="J422" s="113"/>
      <c r="K422" s="114"/>
      <c r="L422" s="115"/>
      <c r="M422" s="116"/>
      <c r="N422" s="15" t="s">
        <v>5707</v>
      </c>
      <c r="O422" t="s">
        <v>4766</v>
      </c>
      <c r="Q422">
        <v>57639</v>
      </c>
      <c r="R422" s="14">
        <v>830100</v>
      </c>
    </row>
    <row r="423" spans="1:18" ht="15" hidden="1" customHeight="1" x14ac:dyDescent="0.25">
      <c r="A423" s="11">
        <v>420</v>
      </c>
      <c r="B423" s="100"/>
      <c r="C423" s="6" t="s">
        <v>516</v>
      </c>
      <c r="D423" s="7">
        <v>44917</v>
      </c>
      <c r="E423" s="8" t="s">
        <v>131</v>
      </c>
      <c r="F423" s="9">
        <v>1142124</v>
      </c>
      <c r="G423" s="8" t="s">
        <v>29</v>
      </c>
      <c r="H423" s="9">
        <v>119923</v>
      </c>
      <c r="I423" s="104"/>
      <c r="J423" s="105"/>
      <c r="K423" s="106"/>
      <c r="L423" s="109"/>
      <c r="M423" s="110"/>
      <c r="N423" s="15" t="s">
        <v>5708</v>
      </c>
      <c r="O423" t="s">
        <v>4766</v>
      </c>
      <c r="Q423">
        <v>56644</v>
      </c>
      <c r="R423" s="14">
        <v>1142124</v>
      </c>
    </row>
    <row r="424" spans="1:18" ht="15" hidden="1" customHeight="1" x14ac:dyDescent="0.25">
      <c r="A424" s="5">
        <v>462</v>
      </c>
      <c r="B424" s="99" t="s">
        <v>601</v>
      </c>
      <c r="C424" s="6" t="s">
        <v>602</v>
      </c>
      <c r="D424" s="7">
        <v>44912</v>
      </c>
      <c r="E424" s="8" t="s">
        <v>28</v>
      </c>
      <c r="F424" s="9">
        <v>3342828</v>
      </c>
      <c r="G424" s="8" t="s">
        <v>29</v>
      </c>
      <c r="H424" s="9">
        <v>350997</v>
      </c>
      <c r="I424" s="101">
        <v>11269060</v>
      </c>
      <c r="J424" s="102"/>
      <c r="K424" s="103"/>
      <c r="L424" s="107" t="s">
        <v>603</v>
      </c>
      <c r="M424" s="108"/>
      <c r="N424" s="15" t="s">
        <v>5709</v>
      </c>
      <c r="O424" t="s">
        <v>4766</v>
      </c>
      <c r="Q424">
        <v>56005</v>
      </c>
      <c r="R424" s="14">
        <v>3342828</v>
      </c>
    </row>
    <row r="425" spans="1:18" ht="15" hidden="1" customHeight="1" x14ac:dyDescent="0.25">
      <c r="A425" s="10">
        <v>463</v>
      </c>
      <c r="B425" s="111"/>
      <c r="C425" s="6" t="s">
        <v>604</v>
      </c>
      <c r="D425" s="7">
        <v>44922</v>
      </c>
      <c r="E425" s="8" t="s">
        <v>28</v>
      </c>
      <c r="F425" s="9">
        <v>4208404</v>
      </c>
      <c r="G425" s="8" t="s">
        <v>29</v>
      </c>
      <c r="H425" s="9">
        <v>441882</v>
      </c>
      <c r="I425" s="112"/>
      <c r="J425" s="113"/>
      <c r="K425" s="114"/>
      <c r="L425" s="115"/>
      <c r="M425" s="116"/>
      <c r="N425" s="15" t="s">
        <v>5710</v>
      </c>
      <c r="O425" t="s">
        <v>4766</v>
      </c>
      <c r="Q425">
        <v>56981</v>
      </c>
      <c r="R425" s="14">
        <v>4208404</v>
      </c>
    </row>
    <row r="426" spans="1:18" ht="15" hidden="1" customHeight="1" x14ac:dyDescent="0.25">
      <c r="A426" s="11">
        <v>464</v>
      </c>
      <c r="B426" s="100"/>
      <c r="C426" s="6" t="s">
        <v>605</v>
      </c>
      <c r="D426" s="7">
        <v>44897</v>
      </c>
      <c r="E426" s="8" t="s">
        <v>28</v>
      </c>
      <c r="F426" s="9">
        <v>5039896</v>
      </c>
      <c r="G426" s="8" t="s">
        <v>29</v>
      </c>
      <c r="H426" s="9">
        <v>529189</v>
      </c>
      <c r="I426" s="104"/>
      <c r="J426" s="105"/>
      <c r="K426" s="106"/>
      <c r="L426" s="109"/>
      <c r="M426" s="110"/>
      <c r="N426" s="15" t="s">
        <v>5711</v>
      </c>
      <c r="O426" t="s">
        <v>4766</v>
      </c>
      <c r="Q426">
        <v>53958</v>
      </c>
      <c r="R426" s="14">
        <v>5039896</v>
      </c>
    </row>
    <row r="427" spans="1:18" ht="15" hidden="1" customHeight="1" x14ac:dyDescent="0.25">
      <c r="A427" s="5">
        <v>465</v>
      </c>
      <c r="B427" s="99" t="s">
        <v>606</v>
      </c>
      <c r="C427" s="6" t="s">
        <v>607</v>
      </c>
      <c r="D427" s="7">
        <v>44924</v>
      </c>
      <c r="E427" s="8" t="s">
        <v>28</v>
      </c>
      <c r="F427" s="9">
        <v>2948143</v>
      </c>
      <c r="G427" s="8" t="s">
        <v>29</v>
      </c>
      <c r="H427" s="9">
        <v>309555</v>
      </c>
      <c r="I427" s="101">
        <v>11558201</v>
      </c>
      <c r="J427" s="102"/>
      <c r="K427" s="103"/>
      <c r="L427" s="107" t="s">
        <v>608</v>
      </c>
      <c r="M427" s="108"/>
      <c r="N427" s="15" t="s">
        <v>5712</v>
      </c>
      <c r="O427" t="s">
        <v>4766</v>
      </c>
      <c r="Q427">
        <v>57174</v>
      </c>
      <c r="R427" s="14">
        <v>2948143</v>
      </c>
    </row>
    <row r="428" spans="1:18" ht="15" hidden="1" customHeight="1" x14ac:dyDescent="0.25">
      <c r="A428" s="10">
        <v>466</v>
      </c>
      <c r="B428" s="111"/>
      <c r="C428" s="6" t="s">
        <v>609</v>
      </c>
      <c r="D428" s="7">
        <v>44921</v>
      </c>
      <c r="E428" s="8" t="s">
        <v>42</v>
      </c>
      <c r="F428" s="9">
        <v>1339567</v>
      </c>
      <c r="G428" s="8" t="s">
        <v>29</v>
      </c>
      <c r="H428" s="9">
        <v>140655</v>
      </c>
      <c r="I428" s="112"/>
      <c r="J428" s="113"/>
      <c r="K428" s="114"/>
      <c r="L428" s="115"/>
      <c r="M428" s="116"/>
      <c r="N428" s="15" t="s">
        <v>5713</v>
      </c>
      <c r="O428" t="s">
        <v>4766</v>
      </c>
      <c r="Q428">
        <v>56872</v>
      </c>
      <c r="R428" s="14">
        <v>1339567</v>
      </c>
    </row>
    <row r="429" spans="1:18" ht="15" hidden="1" customHeight="1" x14ac:dyDescent="0.25">
      <c r="A429" s="10">
        <v>467</v>
      </c>
      <c r="B429" s="111"/>
      <c r="C429" s="6" t="s">
        <v>610</v>
      </c>
      <c r="D429" s="7">
        <v>44901</v>
      </c>
      <c r="E429" s="8" t="s">
        <v>28</v>
      </c>
      <c r="F429" s="9">
        <v>1199426</v>
      </c>
      <c r="G429" s="8" t="s">
        <v>29</v>
      </c>
      <c r="H429" s="9">
        <v>125940</v>
      </c>
      <c r="I429" s="112"/>
      <c r="J429" s="113"/>
      <c r="K429" s="114"/>
      <c r="L429" s="115"/>
      <c r="M429" s="116"/>
      <c r="N429" s="15" t="s">
        <v>5714</v>
      </c>
      <c r="O429" t="s">
        <v>4766</v>
      </c>
      <c r="Q429">
        <v>54413</v>
      </c>
      <c r="R429" s="14">
        <v>1199426</v>
      </c>
    </row>
    <row r="430" spans="1:18" ht="15" hidden="1" customHeight="1" x14ac:dyDescent="0.25">
      <c r="A430" s="10">
        <v>468</v>
      </c>
      <c r="B430" s="111"/>
      <c r="C430" s="6" t="s">
        <v>611</v>
      </c>
      <c r="D430" s="7">
        <v>44908</v>
      </c>
      <c r="E430" s="8" t="s">
        <v>28</v>
      </c>
      <c r="F430" s="9">
        <v>1632999</v>
      </c>
      <c r="G430" s="8" t="s">
        <v>29</v>
      </c>
      <c r="H430" s="9">
        <v>171465</v>
      </c>
      <c r="I430" s="112"/>
      <c r="J430" s="113"/>
      <c r="K430" s="114"/>
      <c r="L430" s="115"/>
      <c r="M430" s="116"/>
      <c r="N430" s="15" t="s">
        <v>5715</v>
      </c>
      <c r="O430" t="s">
        <v>4766</v>
      </c>
      <c r="Q430">
        <v>55377</v>
      </c>
      <c r="R430" s="14">
        <v>1632999</v>
      </c>
    </row>
    <row r="431" spans="1:18" ht="15" hidden="1" customHeight="1" x14ac:dyDescent="0.25">
      <c r="A431" s="10">
        <v>469</v>
      </c>
      <c r="B431" s="111"/>
      <c r="C431" s="6" t="s">
        <v>612</v>
      </c>
      <c r="D431" s="7">
        <v>44903</v>
      </c>
      <c r="E431" s="8" t="s">
        <v>42</v>
      </c>
      <c r="F431" s="9">
        <v>938493</v>
      </c>
      <c r="G431" s="8" t="s">
        <v>29</v>
      </c>
      <c r="H431" s="9">
        <v>98542</v>
      </c>
      <c r="I431" s="112"/>
      <c r="J431" s="113"/>
      <c r="K431" s="114"/>
      <c r="L431" s="115"/>
      <c r="M431" s="116"/>
      <c r="N431" s="15" t="s">
        <v>5716</v>
      </c>
      <c r="O431" t="s">
        <v>4766</v>
      </c>
      <c r="Q431">
        <v>54977</v>
      </c>
      <c r="R431" s="14">
        <v>938493</v>
      </c>
    </row>
    <row r="432" spans="1:18" ht="15" hidden="1" customHeight="1" x14ac:dyDescent="0.25">
      <c r="A432" s="11">
        <v>470</v>
      </c>
      <c r="B432" s="100"/>
      <c r="C432" s="6" t="s">
        <v>613</v>
      </c>
      <c r="D432" s="7">
        <v>44915</v>
      </c>
      <c r="E432" s="8" t="s">
        <v>28</v>
      </c>
      <c r="F432" s="9">
        <v>4855563</v>
      </c>
      <c r="G432" s="8" t="s">
        <v>29</v>
      </c>
      <c r="H432" s="9">
        <v>509834</v>
      </c>
      <c r="I432" s="104"/>
      <c r="J432" s="105"/>
      <c r="K432" s="106"/>
      <c r="L432" s="109"/>
      <c r="M432" s="110"/>
      <c r="N432" s="15" t="s">
        <v>5717</v>
      </c>
      <c r="O432" t="s">
        <v>4766</v>
      </c>
      <c r="Q432">
        <v>56163</v>
      </c>
      <c r="R432" s="14">
        <v>4855563</v>
      </c>
    </row>
    <row r="433" spans="1:18" ht="15" hidden="1" customHeight="1" x14ac:dyDescent="0.25">
      <c r="A433" s="5">
        <v>471</v>
      </c>
      <c r="B433" s="99" t="s">
        <v>614</v>
      </c>
      <c r="C433" s="6" t="s">
        <v>615</v>
      </c>
      <c r="D433" s="7">
        <v>44924</v>
      </c>
      <c r="E433" s="8" t="s">
        <v>28</v>
      </c>
      <c r="F433" s="9">
        <v>9762862</v>
      </c>
      <c r="G433" s="8" t="s">
        <v>29</v>
      </c>
      <c r="H433" s="9">
        <v>1025100</v>
      </c>
      <c r="I433" s="101">
        <v>19910878</v>
      </c>
      <c r="J433" s="102"/>
      <c r="K433" s="103"/>
      <c r="L433" s="107" t="s">
        <v>616</v>
      </c>
      <c r="M433" s="108"/>
      <c r="N433" s="15" t="s">
        <v>5718</v>
      </c>
      <c r="O433" t="s">
        <v>4766</v>
      </c>
      <c r="Q433">
        <v>57163</v>
      </c>
      <c r="R433" s="14">
        <v>9762862</v>
      </c>
    </row>
    <row r="434" spans="1:18" ht="15" hidden="1" customHeight="1" x14ac:dyDescent="0.25">
      <c r="A434" s="10">
        <v>472</v>
      </c>
      <c r="B434" s="111"/>
      <c r="C434" s="6" t="s">
        <v>617</v>
      </c>
      <c r="D434" s="7">
        <v>44909</v>
      </c>
      <c r="E434" s="8" t="s">
        <v>28</v>
      </c>
      <c r="F434" s="9">
        <v>5665294</v>
      </c>
      <c r="G434" s="8" t="s">
        <v>29</v>
      </c>
      <c r="H434" s="9">
        <v>594856</v>
      </c>
      <c r="I434" s="112"/>
      <c r="J434" s="113"/>
      <c r="K434" s="114"/>
      <c r="L434" s="115"/>
      <c r="M434" s="116"/>
      <c r="N434" s="15" t="s">
        <v>5719</v>
      </c>
      <c r="O434" t="s">
        <v>4766</v>
      </c>
      <c r="Q434">
        <v>55465</v>
      </c>
      <c r="R434" s="14">
        <v>5665294</v>
      </c>
    </row>
    <row r="435" spans="1:18" ht="15" hidden="1" customHeight="1" x14ac:dyDescent="0.25">
      <c r="A435" s="10">
        <v>473</v>
      </c>
      <c r="B435" s="111"/>
      <c r="C435" s="6" t="s">
        <v>618</v>
      </c>
      <c r="D435" s="7">
        <v>44917</v>
      </c>
      <c r="E435" s="8" t="s">
        <v>28</v>
      </c>
      <c r="F435" s="9">
        <v>4536027</v>
      </c>
      <c r="G435" s="8" t="s">
        <v>29</v>
      </c>
      <c r="H435" s="9">
        <v>476283</v>
      </c>
      <c r="I435" s="112"/>
      <c r="J435" s="113"/>
      <c r="K435" s="114"/>
      <c r="L435" s="115"/>
      <c r="M435" s="116"/>
      <c r="N435" s="15" t="s">
        <v>5720</v>
      </c>
      <c r="O435" t="s">
        <v>4766</v>
      </c>
      <c r="Q435">
        <v>56526</v>
      </c>
      <c r="R435" s="14">
        <v>4536027</v>
      </c>
    </row>
    <row r="436" spans="1:18" ht="15" hidden="1" customHeight="1" x14ac:dyDescent="0.25">
      <c r="A436" s="11">
        <v>474</v>
      </c>
      <c r="B436" s="100"/>
      <c r="C436" s="6" t="s">
        <v>619</v>
      </c>
      <c r="D436" s="7">
        <v>44905</v>
      </c>
      <c r="E436" s="8" t="s">
        <v>42</v>
      </c>
      <c r="F436" s="9">
        <v>2282608</v>
      </c>
      <c r="G436" s="8" t="s">
        <v>29</v>
      </c>
      <c r="H436" s="9">
        <v>239674</v>
      </c>
      <c r="I436" s="104"/>
      <c r="J436" s="105"/>
      <c r="K436" s="106"/>
      <c r="L436" s="109"/>
      <c r="M436" s="110"/>
      <c r="N436" s="15" t="s">
        <v>5721</v>
      </c>
      <c r="O436" t="s">
        <v>4766</v>
      </c>
      <c r="Q436">
        <v>55262</v>
      </c>
      <c r="R436" s="14">
        <v>2282608</v>
      </c>
    </row>
    <row r="437" spans="1:18" ht="15" hidden="1" customHeight="1" x14ac:dyDescent="0.25">
      <c r="A437" s="5">
        <v>475</v>
      </c>
      <c r="B437" s="99" t="s">
        <v>620</v>
      </c>
      <c r="C437" s="6" t="s">
        <v>621</v>
      </c>
      <c r="D437" s="7">
        <v>44907</v>
      </c>
      <c r="E437" s="8" t="s">
        <v>28</v>
      </c>
      <c r="F437" s="9">
        <v>729785</v>
      </c>
      <c r="G437" s="8" t="s">
        <v>29</v>
      </c>
      <c r="H437" s="9">
        <v>76627</v>
      </c>
      <c r="I437" s="101">
        <v>3162690</v>
      </c>
      <c r="J437" s="102"/>
      <c r="K437" s="103"/>
      <c r="L437" s="107" t="s">
        <v>622</v>
      </c>
      <c r="M437" s="108"/>
      <c r="N437" s="15" t="s">
        <v>5722</v>
      </c>
      <c r="O437" t="s">
        <v>4766</v>
      </c>
      <c r="Q437">
        <v>55291</v>
      </c>
      <c r="R437" s="14">
        <v>729785</v>
      </c>
    </row>
    <row r="438" spans="1:18" ht="15" hidden="1" customHeight="1" x14ac:dyDescent="0.25">
      <c r="A438" s="10">
        <v>476</v>
      </c>
      <c r="B438" s="111"/>
      <c r="C438" s="6" t="s">
        <v>623</v>
      </c>
      <c r="D438" s="7">
        <v>44900</v>
      </c>
      <c r="E438" s="8" t="s">
        <v>28</v>
      </c>
      <c r="F438" s="9">
        <v>1790237</v>
      </c>
      <c r="G438" s="8" t="s">
        <v>29</v>
      </c>
      <c r="H438" s="9">
        <v>187975</v>
      </c>
      <c r="I438" s="112"/>
      <c r="J438" s="113"/>
      <c r="K438" s="114"/>
      <c r="L438" s="115"/>
      <c r="M438" s="116"/>
      <c r="N438" s="15" t="s">
        <v>5723</v>
      </c>
      <c r="O438" t="s">
        <v>4766</v>
      </c>
      <c r="Q438">
        <v>54326</v>
      </c>
      <c r="R438" s="14">
        <v>1790237</v>
      </c>
    </row>
    <row r="439" spans="1:18" ht="15" hidden="1" customHeight="1" x14ac:dyDescent="0.25">
      <c r="A439" s="11">
        <v>477</v>
      </c>
      <c r="B439" s="100"/>
      <c r="C439" s="6" t="s">
        <v>624</v>
      </c>
      <c r="D439" s="7">
        <v>44922</v>
      </c>
      <c r="E439" s="8" t="s">
        <v>28</v>
      </c>
      <c r="F439" s="9">
        <v>1013710</v>
      </c>
      <c r="G439" s="8" t="s">
        <v>29</v>
      </c>
      <c r="H439" s="9">
        <v>106440</v>
      </c>
      <c r="I439" s="104"/>
      <c r="J439" s="105"/>
      <c r="K439" s="106"/>
      <c r="L439" s="109"/>
      <c r="M439" s="110"/>
      <c r="N439" s="15" t="s">
        <v>5724</v>
      </c>
      <c r="O439" t="s">
        <v>4766</v>
      </c>
      <c r="Q439">
        <v>56982</v>
      </c>
      <c r="R439" s="14">
        <v>1013710</v>
      </c>
    </row>
    <row r="440" spans="1:18" ht="15" hidden="1" customHeight="1" x14ac:dyDescent="0.25">
      <c r="A440" s="5">
        <v>478</v>
      </c>
      <c r="B440" s="99" t="s">
        <v>625</v>
      </c>
      <c r="C440" s="6" t="s">
        <v>626</v>
      </c>
      <c r="D440" s="7">
        <v>44915</v>
      </c>
      <c r="E440" s="8" t="s">
        <v>28</v>
      </c>
      <c r="F440" s="9">
        <v>2942811</v>
      </c>
      <c r="G440" s="8" t="s">
        <v>29</v>
      </c>
      <c r="H440" s="9">
        <v>308995</v>
      </c>
      <c r="I440" s="101">
        <v>11816682</v>
      </c>
      <c r="J440" s="102"/>
      <c r="K440" s="103"/>
      <c r="L440" s="107" t="s">
        <v>627</v>
      </c>
      <c r="M440" s="108"/>
      <c r="N440" s="15" t="s">
        <v>5725</v>
      </c>
      <c r="O440" t="s">
        <v>4766</v>
      </c>
      <c r="Q440">
        <v>56170</v>
      </c>
      <c r="R440" s="14">
        <v>2942811</v>
      </c>
    </row>
    <row r="441" spans="1:18" ht="15" hidden="1" customHeight="1" x14ac:dyDescent="0.25">
      <c r="A441" s="10">
        <v>479</v>
      </c>
      <c r="B441" s="111"/>
      <c r="C441" s="6" t="s">
        <v>628</v>
      </c>
      <c r="D441" s="7">
        <v>44922</v>
      </c>
      <c r="E441" s="8" t="s">
        <v>28</v>
      </c>
      <c r="F441" s="9">
        <v>3735693</v>
      </c>
      <c r="G441" s="8" t="s">
        <v>29</v>
      </c>
      <c r="H441" s="9">
        <v>392248</v>
      </c>
      <c r="I441" s="112"/>
      <c r="J441" s="113"/>
      <c r="K441" s="114"/>
      <c r="L441" s="115"/>
      <c r="M441" s="116"/>
      <c r="N441" s="15" t="s">
        <v>5726</v>
      </c>
      <c r="O441" t="s">
        <v>4766</v>
      </c>
      <c r="Q441">
        <v>57009</v>
      </c>
      <c r="R441" s="14">
        <v>3735693</v>
      </c>
    </row>
    <row r="442" spans="1:18" ht="15" hidden="1" customHeight="1" x14ac:dyDescent="0.25">
      <c r="A442" s="11">
        <v>480</v>
      </c>
      <c r="B442" s="100"/>
      <c r="C442" s="6" t="s">
        <v>629</v>
      </c>
      <c r="D442" s="7">
        <v>44908</v>
      </c>
      <c r="E442" s="8" t="s">
        <v>28</v>
      </c>
      <c r="F442" s="9">
        <v>6524493</v>
      </c>
      <c r="G442" s="8" t="s">
        <v>29</v>
      </c>
      <c r="H442" s="9">
        <v>685072</v>
      </c>
      <c r="I442" s="104"/>
      <c r="J442" s="105"/>
      <c r="K442" s="106"/>
      <c r="L442" s="109"/>
      <c r="M442" s="110"/>
      <c r="N442" s="15" t="s">
        <v>5727</v>
      </c>
      <c r="O442" t="s">
        <v>4766</v>
      </c>
      <c r="Q442">
        <v>55394</v>
      </c>
      <c r="R442" s="14">
        <v>6524493</v>
      </c>
    </row>
    <row r="443" spans="1:18" ht="15" hidden="1" customHeight="1" x14ac:dyDescent="0.25">
      <c r="A443" s="12">
        <v>482</v>
      </c>
      <c r="B443" s="12" t="s">
        <v>633</v>
      </c>
      <c r="C443" s="6" t="s">
        <v>634</v>
      </c>
      <c r="D443" s="7">
        <v>44915</v>
      </c>
      <c r="E443" s="8" t="s">
        <v>42</v>
      </c>
      <c r="F443" s="9">
        <v>546512</v>
      </c>
      <c r="G443" s="8" t="s">
        <v>29</v>
      </c>
      <c r="H443" s="9">
        <v>57384</v>
      </c>
      <c r="I443" s="94">
        <v>489128</v>
      </c>
      <c r="J443" s="95"/>
      <c r="K443" s="96"/>
      <c r="L443" s="97" t="s">
        <v>635</v>
      </c>
      <c r="M443" s="98"/>
      <c r="N443" s="15" t="s">
        <v>5728</v>
      </c>
      <c r="O443" t="s">
        <v>4766</v>
      </c>
      <c r="Q443">
        <v>56172</v>
      </c>
      <c r="R443" s="14">
        <v>546512</v>
      </c>
    </row>
    <row r="444" spans="1:18" ht="15" hidden="1" customHeight="1" x14ac:dyDescent="0.25">
      <c r="A444" s="5">
        <v>483</v>
      </c>
      <c r="B444" s="99" t="s">
        <v>636</v>
      </c>
      <c r="C444" s="6" t="s">
        <v>637</v>
      </c>
      <c r="D444" s="7">
        <v>44918</v>
      </c>
      <c r="E444" s="8" t="s">
        <v>28</v>
      </c>
      <c r="F444" s="9">
        <v>3652681</v>
      </c>
      <c r="G444" s="8" t="s">
        <v>29</v>
      </c>
      <c r="H444" s="9">
        <v>383532</v>
      </c>
      <c r="I444" s="101">
        <v>5762204</v>
      </c>
      <c r="J444" s="102"/>
      <c r="K444" s="103"/>
      <c r="L444" s="107" t="s">
        <v>638</v>
      </c>
      <c r="M444" s="108"/>
      <c r="N444" s="15" t="s">
        <v>5729</v>
      </c>
      <c r="O444" t="s">
        <v>4766</v>
      </c>
      <c r="Q444">
        <v>56705</v>
      </c>
      <c r="R444" s="14">
        <v>3652681</v>
      </c>
    </row>
    <row r="445" spans="1:18" ht="15" hidden="1" customHeight="1" x14ac:dyDescent="0.25">
      <c r="A445" s="11">
        <v>484</v>
      </c>
      <c r="B445" s="100"/>
      <c r="C445" s="6" t="s">
        <v>639</v>
      </c>
      <c r="D445" s="7">
        <v>44903</v>
      </c>
      <c r="E445" s="8" t="s">
        <v>28</v>
      </c>
      <c r="F445" s="9">
        <v>2785536</v>
      </c>
      <c r="G445" s="8" t="s">
        <v>29</v>
      </c>
      <c r="H445" s="9">
        <v>292481</v>
      </c>
      <c r="I445" s="104"/>
      <c r="J445" s="105"/>
      <c r="K445" s="106"/>
      <c r="L445" s="109"/>
      <c r="M445" s="110"/>
      <c r="N445" s="15" t="s">
        <v>5730</v>
      </c>
      <c r="O445" t="s">
        <v>4766</v>
      </c>
      <c r="Q445">
        <v>54898</v>
      </c>
      <c r="R445" s="14">
        <v>2785536</v>
      </c>
    </row>
    <row r="446" spans="1:18" ht="15" hidden="1" customHeight="1" x14ac:dyDescent="0.25">
      <c r="A446" s="5">
        <v>485</v>
      </c>
      <c r="B446" s="99" t="s">
        <v>640</v>
      </c>
      <c r="C446" s="6" t="s">
        <v>641</v>
      </c>
      <c r="D446" s="7">
        <v>44914</v>
      </c>
      <c r="E446" s="8" t="s">
        <v>28</v>
      </c>
      <c r="F446" s="9">
        <v>3684221</v>
      </c>
      <c r="G446" s="8" t="s">
        <v>29</v>
      </c>
      <c r="H446" s="9">
        <v>386843</v>
      </c>
      <c r="I446" s="101">
        <v>19895701</v>
      </c>
      <c r="J446" s="102"/>
      <c r="K446" s="103"/>
      <c r="L446" s="107" t="s">
        <v>642</v>
      </c>
      <c r="M446" s="108"/>
      <c r="N446" s="15" t="s">
        <v>5731</v>
      </c>
      <c r="O446" t="s">
        <v>4766</v>
      </c>
      <c r="Q446">
        <v>56031</v>
      </c>
      <c r="R446" s="14">
        <v>3684221</v>
      </c>
    </row>
    <row r="447" spans="1:18" ht="15" hidden="1" customHeight="1" x14ac:dyDescent="0.25">
      <c r="A447" s="10">
        <v>486</v>
      </c>
      <c r="B447" s="111"/>
      <c r="C447" s="6" t="s">
        <v>643</v>
      </c>
      <c r="D447" s="7">
        <v>44922</v>
      </c>
      <c r="E447" s="8" t="s">
        <v>42</v>
      </c>
      <c r="F447" s="9">
        <v>4639306</v>
      </c>
      <c r="G447" s="8" t="s">
        <v>29</v>
      </c>
      <c r="H447" s="9">
        <v>487127</v>
      </c>
      <c r="I447" s="112"/>
      <c r="J447" s="113"/>
      <c r="K447" s="114"/>
      <c r="L447" s="115"/>
      <c r="M447" s="116"/>
      <c r="N447" s="15" t="s">
        <v>5732</v>
      </c>
      <c r="O447" t="s">
        <v>4766</v>
      </c>
      <c r="Q447">
        <v>56978</v>
      </c>
      <c r="R447" s="14">
        <v>4639306</v>
      </c>
    </row>
    <row r="448" spans="1:18" ht="15" hidden="1" customHeight="1" x14ac:dyDescent="0.25">
      <c r="A448" s="10">
        <v>487</v>
      </c>
      <c r="B448" s="111"/>
      <c r="C448" s="6" t="s">
        <v>644</v>
      </c>
      <c r="D448" s="7">
        <v>44909</v>
      </c>
      <c r="E448" s="8" t="s">
        <v>28</v>
      </c>
      <c r="F448" s="9">
        <v>2179511</v>
      </c>
      <c r="G448" s="8" t="s">
        <v>29</v>
      </c>
      <c r="H448" s="9">
        <v>228849</v>
      </c>
      <c r="I448" s="112"/>
      <c r="J448" s="113"/>
      <c r="K448" s="114"/>
      <c r="L448" s="115"/>
      <c r="M448" s="116"/>
      <c r="N448" s="15" t="s">
        <v>5733</v>
      </c>
      <c r="O448" t="s">
        <v>4766</v>
      </c>
      <c r="Q448">
        <v>55437</v>
      </c>
      <c r="R448" s="14">
        <v>2179511</v>
      </c>
    </row>
    <row r="449" spans="1:18" ht="15" hidden="1" customHeight="1" x14ac:dyDescent="0.25">
      <c r="A449" s="10">
        <v>488</v>
      </c>
      <c r="B449" s="111"/>
      <c r="C449" s="6" t="s">
        <v>645</v>
      </c>
      <c r="D449" s="7">
        <v>44902</v>
      </c>
      <c r="E449" s="8" t="s">
        <v>42</v>
      </c>
      <c r="F449" s="9">
        <v>2379164</v>
      </c>
      <c r="G449" s="8" t="s">
        <v>29</v>
      </c>
      <c r="H449" s="9">
        <v>249812</v>
      </c>
      <c r="I449" s="112"/>
      <c r="J449" s="113"/>
      <c r="K449" s="114"/>
      <c r="L449" s="115"/>
      <c r="M449" s="116"/>
      <c r="N449" s="15" t="s">
        <v>5734</v>
      </c>
      <c r="O449" t="s">
        <v>4766</v>
      </c>
      <c r="Q449">
        <v>54462</v>
      </c>
      <c r="R449" s="14">
        <v>2379164</v>
      </c>
    </row>
    <row r="450" spans="1:18" ht="15" hidden="1" customHeight="1" x14ac:dyDescent="0.25">
      <c r="A450" s="10">
        <v>489</v>
      </c>
      <c r="B450" s="111"/>
      <c r="C450" s="6" t="s">
        <v>646</v>
      </c>
      <c r="D450" s="7">
        <v>44904</v>
      </c>
      <c r="E450" s="8" t="s">
        <v>28</v>
      </c>
      <c r="F450" s="9">
        <v>1799140</v>
      </c>
      <c r="G450" s="8" t="s">
        <v>29</v>
      </c>
      <c r="H450" s="9">
        <v>188910</v>
      </c>
      <c r="I450" s="112"/>
      <c r="J450" s="113"/>
      <c r="K450" s="114"/>
      <c r="L450" s="115"/>
      <c r="M450" s="116"/>
      <c r="N450" s="15" t="s">
        <v>5735</v>
      </c>
      <c r="O450" t="s">
        <v>4766</v>
      </c>
      <c r="Q450">
        <v>55200</v>
      </c>
      <c r="R450" s="14">
        <v>1799140</v>
      </c>
    </row>
    <row r="451" spans="1:18" ht="15" hidden="1" customHeight="1" x14ac:dyDescent="0.25">
      <c r="A451" s="10">
        <v>490</v>
      </c>
      <c r="B451" s="111"/>
      <c r="C451" s="6" t="s">
        <v>647</v>
      </c>
      <c r="D451" s="7">
        <v>44915</v>
      </c>
      <c r="E451" s="8" t="s">
        <v>28</v>
      </c>
      <c r="F451" s="9">
        <v>2398853</v>
      </c>
      <c r="G451" s="8" t="s">
        <v>29</v>
      </c>
      <c r="H451" s="9">
        <v>251880</v>
      </c>
      <c r="I451" s="112"/>
      <c r="J451" s="113"/>
      <c r="K451" s="114"/>
      <c r="L451" s="115"/>
      <c r="M451" s="116"/>
      <c r="N451" s="15" t="s">
        <v>5736</v>
      </c>
      <c r="O451" t="s">
        <v>4766</v>
      </c>
      <c r="Q451">
        <v>56143</v>
      </c>
      <c r="R451" s="14">
        <v>2398853</v>
      </c>
    </row>
    <row r="452" spans="1:18" ht="15" hidden="1" customHeight="1" x14ac:dyDescent="0.25">
      <c r="A452" s="10">
        <v>491</v>
      </c>
      <c r="B452" s="111"/>
      <c r="C452" s="6" t="s">
        <v>648</v>
      </c>
      <c r="D452" s="7">
        <v>44918</v>
      </c>
      <c r="E452" s="8" t="s">
        <v>42</v>
      </c>
      <c r="F452" s="9">
        <v>2753226</v>
      </c>
      <c r="G452" s="8" t="s">
        <v>29</v>
      </c>
      <c r="H452" s="9">
        <v>289089</v>
      </c>
      <c r="I452" s="112"/>
      <c r="J452" s="113"/>
      <c r="K452" s="114"/>
      <c r="L452" s="115"/>
      <c r="M452" s="116"/>
      <c r="N452" s="15" t="s">
        <v>5737</v>
      </c>
      <c r="O452" t="s">
        <v>4766</v>
      </c>
      <c r="Q452">
        <v>56700</v>
      </c>
      <c r="R452" s="14">
        <v>2753226</v>
      </c>
    </row>
    <row r="453" spans="1:18" ht="15" hidden="1" customHeight="1" x14ac:dyDescent="0.25">
      <c r="A453" s="11">
        <v>492</v>
      </c>
      <c r="B453" s="100"/>
      <c r="C453" s="6" t="s">
        <v>649</v>
      </c>
      <c r="D453" s="7">
        <v>44925</v>
      </c>
      <c r="E453" s="8" t="s">
        <v>28</v>
      </c>
      <c r="F453" s="9">
        <v>2396413</v>
      </c>
      <c r="G453" s="8" t="s">
        <v>29</v>
      </c>
      <c r="H453" s="9">
        <v>251623</v>
      </c>
      <c r="I453" s="104"/>
      <c r="J453" s="105"/>
      <c r="K453" s="106"/>
      <c r="L453" s="109"/>
      <c r="M453" s="110"/>
      <c r="N453" s="15" t="s">
        <v>5738</v>
      </c>
      <c r="O453" t="s">
        <v>4766</v>
      </c>
      <c r="Q453">
        <v>57621</v>
      </c>
      <c r="R453" s="14">
        <v>2396413</v>
      </c>
    </row>
    <row r="454" spans="1:18" ht="15" hidden="1" customHeight="1" x14ac:dyDescent="0.25">
      <c r="A454" s="5">
        <v>493</v>
      </c>
      <c r="B454" s="99" t="s">
        <v>650</v>
      </c>
      <c r="C454" s="6" t="s">
        <v>651</v>
      </c>
      <c r="D454" s="7">
        <v>44917</v>
      </c>
      <c r="E454" s="8" t="s">
        <v>42</v>
      </c>
      <c r="F454" s="9">
        <v>1226627</v>
      </c>
      <c r="G454" s="8" t="s">
        <v>29</v>
      </c>
      <c r="H454" s="9">
        <v>128796</v>
      </c>
      <c r="I454" s="101">
        <v>10700867</v>
      </c>
      <c r="J454" s="102"/>
      <c r="K454" s="103"/>
      <c r="L454" s="107" t="s">
        <v>652</v>
      </c>
      <c r="M454" s="108"/>
      <c r="N454" s="15" t="s">
        <v>5739</v>
      </c>
      <c r="O454" t="s">
        <v>4766</v>
      </c>
      <c r="Q454">
        <v>56288</v>
      </c>
      <c r="R454" s="14">
        <v>1226627</v>
      </c>
    </row>
    <row r="455" spans="1:18" ht="15" hidden="1" customHeight="1" x14ac:dyDescent="0.25">
      <c r="A455" s="10">
        <v>494</v>
      </c>
      <c r="B455" s="111"/>
      <c r="C455" s="6" t="s">
        <v>653</v>
      </c>
      <c r="D455" s="7">
        <v>44912</v>
      </c>
      <c r="E455" s="8" t="s">
        <v>42</v>
      </c>
      <c r="F455" s="9">
        <v>1189582</v>
      </c>
      <c r="G455" s="8" t="s">
        <v>29</v>
      </c>
      <c r="H455" s="9">
        <v>124906</v>
      </c>
      <c r="I455" s="112"/>
      <c r="J455" s="113"/>
      <c r="K455" s="114"/>
      <c r="L455" s="115"/>
      <c r="M455" s="116"/>
      <c r="N455" s="15" t="s">
        <v>5740</v>
      </c>
      <c r="O455" t="s">
        <v>4766</v>
      </c>
      <c r="Q455">
        <v>55989</v>
      </c>
      <c r="R455" s="14">
        <v>1189582</v>
      </c>
    </row>
    <row r="456" spans="1:18" ht="15" hidden="1" customHeight="1" x14ac:dyDescent="0.25">
      <c r="A456" s="10">
        <v>495</v>
      </c>
      <c r="B456" s="111"/>
      <c r="C456" s="6" t="s">
        <v>654</v>
      </c>
      <c r="D456" s="7">
        <v>44921</v>
      </c>
      <c r="E456" s="8" t="s">
        <v>42</v>
      </c>
      <c r="F456" s="9">
        <v>1886081</v>
      </c>
      <c r="G456" s="8" t="s">
        <v>29</v>
      </c>
      <c r="H456" s="9">
        <v>198039</v>
      </c>
      <c r="I456" s="112"/>
      <c r="J456" s="113"/>
      <c r="K456" s="114"/>
      <c r="L456" s="115"/>
      <c r="M456" s="116"/>
      <c r="N456" s="15" t="s">
        <v>5741</v>
      </c>
      <c r="O456" t="s">
        <v>4766</v>
      </c>
      <c r="Q456">
        <v>56865</v>
      </c>
      <c r="R456" s="14">
        <v>1886081</v>
      </c>
    </row>
    <row r="457" spans="1:18" ht="15" hidden="1" customHeight="1" x14ac:dyDescent="0.25">
      <c r="A457" s="10">
        <v>496</v>
      </c>
      <c r="B457" s="111"/>
      <c r="C457" s="6" t="s">
        <v>655</v>
      </c>
      <c r="D457" s="7">
        <v>44901</v>
      </c>
      <c r="E457" s="8" t="s">
        <v>28</v>
      </c>
      <c r="F457" s="9">
        <v>2592194</v>
      </c>
      <c r="G457" s="8" t="s">
        <v>29</v>
      </c>
      <c r="H457" s="9">
        <v>272180</v>
      </c>
      <c r="I457" s="112"/>
      <c r="J457" s="113"/>
      <c r="K457" s="114"/>
      <c r="L457" s="115"/>
      <c r="M457" s="116"/>
      <c r="N457" s="15" t="s">
        <v>5742</v>
      </c>
      <c r="O457" t="s">
        <v>4766</v>
      </c>
      <c r="Q457">
        <v>54385</v>
      </c>
      <c r="R457" s="14">
        <v>2592194</v>
      </c>
    </row>
    <row r="458" spans="1:18" ht="15" hidden="1" customHeight="1" x14ac:dyDescent="0.25">
      <c r="A458" s="10">
        <v>497</v>
      </c>
      <c r="B458" s="111"/>
      <c r="C458" s="6" t="s">
        <v>656</v>
      </c>
      <c r="D458" s="7">
        <v>44905</v>
      </c>
      <c r="E458" s="8" t="s">
        <v>42</v>
      </c>
      <c r="F458" s="9">
        <v>793055</v>
      </c>
      <c r="G458" s="8" t="s">
        <v>29</v>
      </c>
      <c r="H458" s="9">
        <v>83271</v>
      </c>
      <c r="I458" s="112"/>
      <c r="J458" s="113"/>
      <c r="K458" s="114"/>
      <c r="L458" s="115"/>
      <c r="M458" s="116"/>
      <c r="N458" s="15" t="s">
        <v>5743</v>
      </c>
      <c r="O458" t="s">
        <v>4766</v>
      </c>
      <c r="Q458">
        <v>55244</v>
      </c>
      <c r="R458" s="14">
        <v>793055</v>
      </c>
    </row>
    <row r="459" spans="1:18" ht="15" hidden="1" customHeight="1" x14ac:dyDescent="0.25">
      <c r="A459" s="10">
        <v>498</v>
      </c>
      <c r="B459" s="111"/>
      <c r="C459" s="6" t="s">
        <v>657</v>
      </c>
      <c r="D459" s="7">
        <v>44915</v>
      </c>
      <c r="E459" s="8" t="s">
        <v>28</v>
      </c>
      <c r="F459" s="9">
        <v>1632999</v>
      </c>
      <c r="G459" s="8" t="s">
        <v>29</v>
      </c>
      <c r="H459" s="9">
        <v>171465</v>
      </c>
      <c r="I459" s="112"/>
      <c r="J459" s="113"/>
      <c r="K459" s="114"/>
      <c r="L459" s="115"/>
      <c r="M459" s="116"/>
      <c r="N459" s="15" t="s">
        <v>5744</v>
      </c>
      <c r="O459" t="s">
        <v>4766</v>
      </c>
      <c r="Q459">
        <v>56115</v>
      </c>
      <c r="R459" s="14">
        <v>1632999</v>
      </c>
    </row>
    <row r="460" spans="1:18" ht="15" hidden="1" customHeight="1" x14ac:dyDescent="0.25">
      <c r="A460" s="10">
        <v>499</v>
      </c>
      <c r="B460" s="111"/>
      <c r="C460" s="6" t="s">
        <v>658</v>
      </c>
      <c r="D460" s="7">
        <v>44898</v>
      </c>
      <c r="E460" s="8" t="s">
        <v>42</v>
      </c>
      <c r="F460" s="9">
        <v>1335020</v>
      </c>
      <c r="G460" s="8" t="s">
        <v>29</v>
      </c>
      <c r="H460" s="9">
        <v>140177</v>
      </c>
      <c r="I460" s="112"/>
      <c r="J460" s="113"/>
      <c r="K460" s="114"/>
      <c r="L460" s="115"/>
      <c r="M460" s="116"/>
      <c r="N460" s="15" t="s">
        <v>5745</v>
      </c>
      <c r="O460" t="s">
        <v>4766</v>
      </c>
      <c r="Q460">
        <v>54263</v>
      </c>
      <c r="R460" s="14">
        <v>1335020</v>
      </c>
    </row>
    <row r="461" spans="1:18" ht="15" hidden="1" customHeight="1" x14ac:dyDescent="0.25">
      <c r="A461" s="10">
        <v>500</v>
      </c>
      <c r="B461" s="111"/>
      <c r="C461" s="6" t="s">
        <v>659</v>
      </c>
      <c r="D461" s="7">
        <v>44922</v>
      </c>
      <c r="E461" s="8" t="s">
        <v>660</v>
      </c>
      <c r="F461" s="9">
        <v>650359</v>
      </c>
      <c r="G461" s="8" t="s">
        <v>29</v>
      </c>
      <c r="H461" s="9">
        <v>68288</v>
      </c>
      <c r="I461" s="112"/>
      <c r="J461" s="113"/>
      <c r="K461" s="114"/>
      <c r="L461" s="115"/>
      <c r="M461" s="116"/>
      <c r="N461" s="15" t="s">
        <v>5746</v>
      </c>
      <c r="O461" t="s">
        <v>4766</v>
      </c>
      <c r="Q461">
        <v>56984</v>
      </c>
      <c r="R461" s="14">
        <v>650359</v>
      </c>
    </row>
    <row r="462" spans="1:18" ht="15" hidden="1" customHeight="1" x14ac:dyDescent="0.25">
      <c r="A462" s="11">
        <v>501</v>
      </c>
      <c r="B462" s="100"/>
      <c r="C462" s="6" t="s">
        <v>661</v>
      </c>
      <c r="D462" s="7">
        <v>44908</v>
      </c>
      <c r="E462" s="8" t="s">
        <v>660</v>
      </c>
      <c r="F462" s="9">
        <v>650359</v>
      </c>
      <c r="G462" s="8" t="s">
        <v>29</v>
      </c>
      <c r="H462" s="9">
        <v>68288</v>
      </c>
      <c r="I462" s="104"/>
      <c r="J462" s="105"/>
      <c r="K462" s="106"/>
      <c r="L462" s="109"/>
      <c r="M462" s="110"/>
      <c r="N462" s="15" t="s">
        <v>5747</v>
      </c>
      <c r="O462" t="s">
        <v>4766</v>
      </c>
      <c r="Q462">
        <v>55343</v>
      </c>
      <c r="R462" s="14">
        <v>650359</v>
      </c>
    </row>
    <row r="463" spans="1:18" ht="15" hidden="1" customHeight="1" x14ac:dyDescent="0.25">
      <c r="A463" s="5">
        <v>502</v>
      </c>
      <c r="B463" s="99" t="s">
        <v>662</v>
      </c>
      <c r="C463" s="6" t="s">
        <v>663</v>
      </c>
      <c r="D463" s="7">
        <v>44917</v>
      </c>
      <c r="E463" s="8" t="s">
        <v>42</v>
      </c>
      <c r="F463" s="9">
        <v>1093026</v>
      </c>
      <c r="G463" s="8" t="s">
        <v>29</v>
      </c>
      <c r="H463" s="9">
        <v>114768</v>
      </c>
      <c r="I463" s="101">
        <v>10108223</v>
      </c>
      <c r="J463" s="102"/>
      <c r="K463" s="103"/>
      <c r="L463" s="107" t="s">
        <v>664</v>
      </c>
      <c r="M463" s="108"/>
      <c r="N463" s="15" t="s">
        <v>5748</v>
      </c>
      <c r="O463" t="s">
        <v>4766</v>
      </c>
      <c r="Q463">
        <v>56517</v>
      </c>
      <c r="R463" s="14">
        <v>1093026</v>
      </c>
    </row>
    <row r="464" spans="1:18" ht="15" hidden="1" customHeight="1" x14ac:dyDescent="0.25">
      <c r="A464" s="10">
        <v>503</v>
      </c>
      <c r="B464" s="111"/>
      <c r="C464" s="6" t="s">
        <v>665</v>
      </c>
      <c r="D464" s="7">
        <v>44924</v>
      </c>
      <c r="E464" s="8" t="s">
        <v>42</v>
      </c>
      <c r="F464" s="9">
        <v>3112708</v>
      </c>
      <c r="G464" s="8" t="s">
        <v>29</v>
      </c>
      <c r="H464" s="9">
        <v>326834</v>
      </c>
      <c r="I464" s="112"/>
      <c r="J464" s="113"/>
      <c r="K464" s="114"/>
      <c r="L464" s="115"/>
      <c r="M464" s="116"/>
      <c r="N464" s="15" t="s">
        <v>5749</v>
      </c>
      <c r="O464" t="s">
        <v>4766</v>
      </c>
      <c r="Q464">
        <v>57143</v>
      </c>
      <c r="R464" s="14">
        <v>3112708</v>
      </c>
    </row>
    <row r="465" spans="1:18" ht="15" hidden="1" customHeight="1" x14ac:dyDescent="0.25">
      <c r="A465" s="10">
        <v>504</v>
      </c>
      <c r="B465" s="111"/>
      <c r="C465" s="6" t="s">
        <v>666</v>
      </c>
      <c r="D465" s="7">
        <v>44903</v>
      </c>
      <c r="E465" s="8" t="s">
        <v>28</v>
      </c>
      <c r="F465" s="9">
        <v>4255945</v>
      </c>
      <c r="G465" s="8" t="s">
        <v>29</v>
      </c>
      <c r="H465" s="9">
        <v>446874</v>
      </c>
      <c r="I465" s="112"/>
      <c r="J465" s="113"/>
      <c r="K465" s="114"/>
      <c r="L465" s="115"/>
      <c r="M465" s="116"/>
      <c r="N465" s="15" t="s">
        <v>5750</v>
      </c>
      <c r="O465" t="s">
        <v>4766</v>
      </c>
      <c r="Q465">
        <v>54984</v>
      </c>
      <c r="R465" s="14">
        <v>4255945</v>
      </c>
    </row>
    <row r="466" spans="1:18" ht="15" hidden="1" customHeight="1" x14ac:dyDescent="0.25">
      <c r="A466" s="11">
        <v>505</v>
      </c>
      <c r="B466" s="100"/>
      <c r="C466" s="6" t="s">
        <v>667</v>
      </c>
      <c r="D466" s="7">
        <v>44908</v>
      </c>
      <c r="E466" s="8" t="s">
        <v>28</v>
      </c>
      <c r="F466" s="9">
        <v>2832425</v>
      </c>
      <c r="G466" s="8" t="s">
        <v>29</v>
      </c>
      <c r="H466" s="9">
        <v>297405</v>
      </c>
      <c r="I466" s="104"/>
      <c r="J466" s="105"/>
      <c r="K466" s="106"/>
      <c r="L466" s="109"/>
      <c r="M466" s="110"/>
      <c r="N466" s="15" t="s">
        <v>5751</v>
      </c>
      <c r="O466" t="s">
        <v>4766</v>
      </c>
      <c r="Q466">
        <v>55376</v>
      </c>
      <c r="R466" s="14">
        <v>2832425</v>
      </c>
    </row>
    <row r="467" spans="1:18" ht="15" hidden="1" customHeight="1" x14ac:dyDescent="0.25">
      <c r="A467" s="5">
        <v>506</v>
      </c>
      <c r="B467" s="99" t="s">
        <v>668</v>
      </c>
      <c r="C467" s="6" t="s">
        <v>669</v>
      </c>
      <c r="D467" s="7">
        <v>44908</v>
      </c>
      <c r="E467" s="8" t="s">
        <v>28</v>
      </c>
      <c r="F467" s="9">
        <v>3765621</v>
      </c>
      <c r="G467" s="8" t="s">
        <v>29</v>
      </c>
      <c r="H467" s="9">
        <v>395390</v>
      </c>
      <c r="I467" s="101">
        <v>9179943</v>
      </c>
      <c r="J467" s="102"/>
      <c r="K467" s="103"/>
      <c r="L467" s="107" t="s">
        <v>670</v>
      </c>
      <c r="M467" s="108"/>
      <c r="N467" s="15" t="s">
        <v>5752</v>
      </c>
      <c r="O467" t="s">
        <v>4766</v>
      </c>
      <c r="Q467">
        <v>55342</v>
      </c>
      <c r="R467" s="14">
        <v>3765621</v>
      </c>
    </row>
    <row r="468" spans="1:18" ht="15" hidden="1" customHeight="1" x14ac:dyDescent="0.25">
      <c r="A468" s="10">
        <v>507</v>
      </c>
      <c r="B468" s="111"/>
      <c r="C468" s="6" t="s">
        <v>671</v>
      </c>
      <c r="D468" s="7">
        <v>44915</v>
      </c>
      <c r="E468" s="8" t="s">
        <v>42</v>
      </c>
      <c r="F468" s="9">
        <v>1339567</v>
      </c>
      <c r="G468" s="8" t="s">
        <v>29</v>
      </c>
      <c r="H468" s="9">
        <v>140654</v>
      </c>
      <c r="I468" s="112"/>
      <c r="J468" s="113"/>
      <c r="K468" s="114"/>
      <c r="L468" s="115"/>
      <c r="M468" s="116"/>
      <c r="N468" s="15" t="s">
        <v>5753</v>
      </c>
      <c r="O468" t="s">
        <v>4766</v>
      </c>
      <c r="Q468">
        <v>56133</v>
      </c>
      <c r="R468" s="14">
        <v>1339567</v>
      </c>
    </row>
    <row r="469" spans="1:18" ht="15" hidden="1" customHeight="1" x14ac:dyDescent="0.25">
      <c r="A469" s="10">
        <v>508</v>
      </c>
      <c r="B469" s="111"/>
      <c r="C469" s="6" t="s">
        <v>672</v>
      </c>
      <c r="D469" s="7">
        <v>44921</v>
      </c>
      <c r="E469" s="8" t="s">
        <v>28</v>
      </c>
      <c r="F469" s="9">
        <v>1999597</v>
      </c>
      <c r="G469" s="8" t="s">
        <v>29</v>
      </c>
      <c r="H469" s="9">
        <v>209958</v>
      </c>
      <c r="I469" s="112"/>
      <c r="J469" s="113"/>
      <c r="K469" s="114"/>
      <c r="L469" s="115"/>
      <c r="M469" s="116"/>
      <c r="N469" s="15" t="s">
        <v>5754</v>
      </c>
      <c r="O469" t="s">
        <v>4766</v>
      </c>
      <c r="Q469">
        <v>56846</v>
      </c>
      <c r="R469" s="14">
        <v>1999597</v>
      </c>
    </row>
    <row r="470" spans="1:18" ht="15" hidden="1" customHeight="1" x14ac:dyDescent="0.25">
      <c r="A470" s="11">
        <v>509</v>
      </c>
      <c r="B470" s="100"/>
      <c r="C470" s="6" t="s">
        <v>673</v>
      </c>
      <c r="D470" s="7">
        <v>44922</v>
      </c>
      <c r="E470" s="8" t="s">
        <v>28</v>
      </c>
      <c r="F470" s="9">
        <v>3152134</v>
      </c>
      <c r="G470" s="8" t="s">
        <v>29</v>
      </c>
      <c r="H470" s="9">
        <v>330974</v>
      </c>
      <c r="I470" s="104"/>
      <c r="J470" s="105"/>
      <c r="K470" s="106"/>
      <c r="L470" s="109"/>
      <c r="M470" s="110"/>
      <c r="N470" s="15" t="s">
        <v>5755</v>
      </c>
      <c r="O470" t="s">
        <v>4766</v>
      </c>
      <c r="Q470">
        <v>56989</v>
      </c>
      <c r="R470" s="14">
        <v>3152134</v>
      </c>
    </row>
    <row r="471" spans="1:18" ht="15" hidden="1" customHeight="1" x14ac:dyDescent="0.25">
      <c r="A471" s="5">
        <v>510</v>
      </c>
      <c r="B471" s="99" t="s">
        <v>674</v>
      </c>
      <c r="C471" s="6" t="s">
        <v>675</v>
      </c>
      <c r="D471" s="7">
        <v>44897</v>
      </c>
      <c r="E471" s="8" t="s">
        <v>28</v>
      </c>
      <c r="F471" s="9">
        <v>4393278</v>
      </c>
      <c r="G471" s="8" t="s">
        <v>29</v>
      </c>
      <c r="H471" s="9">
        <v>461294</v>
      </c>
      <c r="I471" s="101">
        <v>20837966</v>
      </c>
      <c r="J471" s="102"/>
      <c r="K471" s="103"/>
      <c r="L471" s="107" t="s">
        <v>676</v>
      </c>
      <c r="M471" s="108"/>
      <c r="N471" s="15" t="s">
        <v>5756</v>
      </c>
      <c r="O471" t="s">
        <v>4766</v>
      </c>
      <c r="Q471">
        <v>53963</v>
      </c>
      <c r="R471" s="14">
        <v>4393278</v>
      </c>
    </row>
    <row r="472" spans="1:18" ht="15" hidden="1" customHeight="1" x14ac:dyDescent="0.25">
      <c r="A472" s="10">
        <v>511</v>
      </c>
      <c r="B472" s="111"/>
      <c r="C472" s="6" t="s">
        <v>677</v>
      </c>
      <c r="D472" s="7">
        <v>44923</v>
      </c>
      <c r="E472" s="8" t="s">
        <v>28</v>
      </c>
      <c r="F472" s="9">
        <v>5123533</v>
      </c>
      <c r="G472" s="8" t="s">
        <v>29</v>
      </c>
      <c r="H472" s="9">
        <v>537971</v>
      </c>
      <c r="I472" s="112"/>
      <c r="J472" s="113"/>
      <c r="K472" s="114"/>
      <c r="L472" s="115"/>
      <c r="M472" s="116"/>
      <c r="N472" s="15" t="s">
        <v>5757</v>
      </c>
      <c r="O472" t="s">
        <v>4766</v>
      </c>
      <c r="Q472">
        <v>57042</v>
      </c>
      <c r="R472" s="14">
        <v>5123533</v>
      </c>
    </row>
    <row r="473" spans="1:18" ht="15" hidden="1" customHeight="1" x14ac:dyDescent="0.25">
      <c r="A473" s="10">
        <v>512</v>
      </c>
      <c r="B473" s="111"/>
      <c r="C473" s="6" t="s">
        <v>678</v>
      </c>
      <c r="D473" s="7">
        <v>44924</v>
      </c>
      <c r="E473" s="8" t="s">
        <v>28</v>
      </c>
      <c r="F473" s="9">
        <v>2363502</v>
      </c>
      <c r="G473" s="8" t="s">
        <v>29</v>
      </c>
      <c r="H473" s="9">
        <v>248168</v>
      </c>
      <c r="I473" s="112"/>
      <c r="J473" s="113"/>
      <c r="K473" s="114"/>
      <c r="L473" s="115"/>
      <c r="M473" s="116"/>
      <c r="N473" s="15" t="s">
        <v>5758</v>
      </c>
      <c r="O473" t="s">
        <v>4766</v>
      </c>
      <c r="Q473">
        <v>57108</v>
      </c>
      <c r="R473" s="14">
        <v>2363502</v>
      </c>
    </row>
    <row r="474" spans="1:18" ht="15" hidden="1" customHeight="1" x14ac:dyDescent="0.25">
      <c r="A474" s="10">
        <v>513</v>
      </c>
      <c r="B474" s="111"/>
      <c r="C474" s="6" t="s">
        <v>679</v>
      </c>
      <c r="D474" s="7">
        <v>44908</v>
      </c>
      <c r="E474" s="8" t="s">
        <v>28</v>
      </c>
      <c r="F474" s="9">
        <v>3306520</v>
      </c>
      <c r="G474" s="8" t="s">
        <v>29</v>
      </c>
      <c r="H474" s="9">
        <v>347185</v>
      </c>
      <c r="I474" s="112"/>
      <c r="J474" s="113"/>
      <c r="K474" s="114"/>
      <c r="L474" s="115"/>
      <c r="M474" s="116"/>
      <c r="N474" s="15" t="s">
        <v>5759</v>
      </c>
      <c r="O474" t="s">
        <v>4766</v>
      </c>
      <c r="Q474">
        <v>55347</v>
      </c>
      <c r="R474" s="14">
        <v>3306520</v>
      </c>
    </row>
    <row r="475" spans="1:18" ht="15" hidden="1" customHeight="1" x14ac:dyDescent="0.25">
      <c r="A475" s="10">
        <v>514</v>
      </c>
      <c r="B475" s="111"/>
      <c r="C475" s="6" t="s">
        <v>680</v>
      </c>
      <c r="D475" s="7">
        <v>44905</v>
      </c>
      <c r="E475" s="8" t="s">
        <v>28</v>
      </c>
      <c r="F475" s="9">
        <v>4279512</v>
      </c>
      <c r="G475" s="8" t="s">
        <v>29</v>
      </c>
      <c r="H475" s="9">
        <v>449349</v>
      </c>
      <c r="I475" s="112"/>
      <c r="J475" s="113"/>
      <c r="K475" s="114"/>
      <c r="L475" s="115"/>
      <c r="M475" s="116"/>
      <c r="N475" s="15" t="s">
        <v>5760</v>
      </c>
      <c r="O475" t="s">
        <v>4766</v>
      </c>
      <c r="Q475">
        <v>55241</v>
      </c>
      <c r="R475" s="14">
        <v>4279512</v>
      </c>
    </row>
    <row r="476" spans="1:18" ht="15" hidden="1" customHeight="1" x14ac:dyDescent="0.25">
      <c r="A476" s="11">
        <v>515</v>
      </c>
      <c r="B476" s="100"/>
      <c r="C476" s="6" t="s">
        <v>681</v>
      </c>
      <c r="D476" s="7">
        <v>44922</v>
      </c>
      <c r="E476" s="8" t="s">
        <v>28</v>
      </c>
      <c r="F476" s="9">
        <v>3816299</v>
      </c>
      <c r="G476" s="8" t="s">
        <v>29</v>
      </c>
      <c r="H476" s="9">
        <v>400711</v>
      </c>
      <c r="I476" s="104"/>
      <c r="J476" s="105"/>
      <c r="K476" s="106"/>
      <c r="L476" s="109"/>
      <c r="M476" s="110"/>
      <c r="N476" s="15" t="s">
        <v>5761</v>
      </c>
      <c r="O476" t="s">
        <v>4766</v>
      </c>
      <c r="Q476">
        <v>56955</v>
      </c>
      <c r="R476" s="14">
        <v>3816299</v>
      </c>
    </row>
    <row r="477" spans="1:18" ht="15" hidden="1" customHeight="1" x14ac:dyDescent="0.25">
      <c r="A477" s="5">
        <v>516</v>
      </c>
      <c r="B477" s="99" t="s">
        <v>682</v>
      </c>
      <c r="C477" s="6" t="s">
        <v>683</v>
      </c>
      <c r="D477" s="7">
        <v>44915</v>
      </c>
      <c r="E477" s="8" t="s">
        <v>684</v>
      </c>
      <c r="F477" s="9">
        <v>2186052</v>
      </c>
      <c r="G477" s="8" t="s">
        <v>29</v>
      </c>
      <c r="H477" s="9">
        <v>229536</v>
      </c>
      <c r="I477" s="101">
        <v>12575718</v>
      </c>
      <c r="J477" s="102"/>
      <c r="K477" s="103"/>
      <c r="L477" s="107" t="s">
        <v>685</v>
      </c>
      <c r="M477" s="108"/>
      <c r="N477" s="15" t="s">
        <v>5762</v>
      </c>
      <c r="O477" t="s">
        <v>4766</v>
      </c>
      <c r="Q477">
        <v>56134</v>
      </c>
      <c r="R477" s="14">
        <v>2186052</v>
      </c>
    </row>
    <row r="478" spans="1:18" ht="15" hidden="1" customHeight="1" x14ac:dyDescent="0.25">
      <c r="A478" s="10">
        <v>517</v>
      </c>
      <c r="B478" s="111"/>
      <c r="C478" s="6" t="s">
        <v>686</v>
      </c>
      <c r="D478" s="7">
        <v>44917</v>
      </c>
      <c r="E478" s="8" t="s">
        <v>28</v>
      </c>
      <c r="F478" s="9">
        <v>2919366</v>
      </c>
      <c r="G478" s="8" t="s">
        <v>29</v>
      </c>
      <c r="H478" s="9">
        <v>306534</v>
      </c>
      <c r="I478" s="112"/>
      <c r="J478" s="113"/>
      <c r="K478" s="114"/>
      <c r="L478" s="115"/>
      <c r="M478" s="116"/>
      <c r="N478" s="15" t="s">
        <v>5763</v>
      </c>
      <c r="O478" t="s">
        <v>4766</v>
      </c>
      <c r="Q478">
        <v>56589</v>
      </c>
      <c r="R478" s="14">
        <v>2919366</v>
      </c>
    </row>
    <row r="479" spans="1:18" ht="15" hidden="1" customHeight="1" x14ac:dyDescent="0.25">
      <c r="A479" s="10">
        <v>518</v>
      </c>
      <c r="B479" s="111"/>
      <c r="C479" s="6" t="s">
        <v>687</v>
      </c>
      <c r="D479" s="7">
        <v>44924</v>
      </c>
      <c r="E479" s="8" t="s">
        <v>42</v>
      </c>
      <c r="F479" s="9">
        <v>3712650</v>
      </c>
      <c r="G479" s="8" t="s">
        <v>29</v>
      </c>
      <c r="H479" s="9">
        <v>389828</v>
      </c>
      <c r="I479" s="112"/>
      <c r="J479" s="113"/>
      <c r="K479" s="114"/>
      <c r="L479" s="115"/>
      <c r="M479" s="116"/>
      <c r="N479" s="15" t="s">
        <v>5764</v>
      </c>
      <c r="O479" t="s">
        <v>4766</v>
      </c>
      <c r="Q479">
        <v>57152</v>
      </c>
      <c r="R479" s="14">
        <v>3712650</v>
      </c>
    </row>
    <row r="480" spans="1:18" ht="15" hidden="1" customHeight="1" x14ac:dyDescent="0.25">
      <c r="A480" s="10">
        <v>519</v>
      </c>
      <c r="B480" s="111"/>
      <c r="C480" s="6" t="s">
        <v>688</v>
      </c>
      <c r="D480" s="7">
        <v>44897</v>
      </c>
      <c r="E480" s="8" t="s">
        <v>42</v>
      </c>
      <c r="F480" s="9">
        <v>1064038</v>
      </c>
      <c r="G480" s="8" t="s">
        <v>29</v>
      </c>
      <c r="H480" s="9">
        <v>111724</v>
      </c>
      <c r="I480" s="112"/>
      <c r="J480" s="113"/>
      <c r="K480" s="114"/>
      <c r="L480" s="115"/>
      <c r="M480" s="116"/>
      <c r="N480" s="15" t="s">
        <v>5765</v>
      </c>
      <c r="O480" t="s">
        <v>4766</v>
      </c>
      <c r="Q480">
        <v>54150</v>
      </c>
      <c r="R480" s="14">
        <v>1064038</v>
      </c>
    </row>
    <row r="481" spans="1:18" ht="15" hidden="1" customHeight="1" x14ac:dyDescent="0.25">
      <c r="A481" s="10">
        <v>520</v>
      </c>
      <c r="B481" s="111"/>
      <c r="C481" s="6" t="s">
        <v>689</v>
      </c>
      <c r="D481" s="7">
        <v>44904</v>
      </c>
      <c r="E481" s="8" t="s">
        <v>42</v>
      </c>
      <c r="F481" s="9">
        <v>1773140</v>
      </c>
      <c r="G481" s="8" t="s">
        <v>29</v>
      </c>
      <c r="H481" s="9">
        <v>186180</v>
      </c>
      <c r="I481" s="112"/>
      <c r="J481" s="113"/>
      <c r="K481" s="114"/>
      <c r="L481" s="115"/>
      <c r="M481" s="116"/>
      <c r="N481" s="15" t="s">
        <v>5766</v>
      </c>
      <c r="O481" t="s">
        <v>4766</v>
      </c>
      <c r="Q481">
        <v>55171</v>
      </c>
      <c r="R481" s="14">
        <v>1773140</v>
      </c>
    </row>
    <row r="482" spans="1:18" ht="15" hidden="1" customHeight="1" x14ac:dyDescent="0.25">
      <c r="A482" s="11">
        <v>521</v>
      </c>
      <c r="B482" s="100"/>
      <c r="C482" s="6" t="s">
        <v>690</v>
      </c>
      <c r="D482" s="7">
        <v>44922</v>
      </c>
      <c r="E482" s="8" t="s">
        <v>28</v>
      </c>
      <c r="F482" s="9">
        <v>2395836</v>
      </c>
      <c r="G482" s="8" t="s">
        <v>29</v>
      </c>
      <c r="H482" s="9">
        <v>251563</v>
      </c>
      <c r="I482" s="104"/>
      <c r="J482" s="105"/>
      <c r="K482" s="106"/>
      <c r="L482" s="109"/>
      <c r="M482" s="110"/>
      <c r="N482" s="15" t="s">
        <v>5767</v>
      </c>
      <c r="O482" t="s">
        <v>4766</v>
      </c>
      <c r="Q482">
        <v>56971</v>
      </c>
      <c r="R482" s="14">
        <v>2395836</v>
      </c>
    </row>
    <row r="483" spans="1:18" ht="15" hidden="1" customHeight="1" x14ac:dyDescent="0.25">
      <c r="A483" s="5">
        <v>523</v>
      </c>
      <c r="B483" s="99" t="s">
        <v>694</v>
      </c>
      <c r="C483" s="6" t="s">
        <v>695</v>
      </c>
      <c r="D483" s="7">
        <v>44924</v>
      </c>
      <c r="E483" s="8" t="s">
        <v>28</v>
      </c>
      <c r="F483" s="9">
        <v>3302121</v>
      </c>
      <c r="G483" s="8" t="s">
        <v>29</v>
      </c>
      <c r="H483" s="9">
        <v>346723</v>
      </c>
      <c r="I483" s="101">
        <v>23739851</v>
      </c>
      <c r="J483" s="102"/>
      <c r="K483" s="103"/>
      <c r="L483" s="107" t="s">
        <v>696</v>
      </c>
      <c r="M483" s="108"/>
      <c r="N483" s="15" t="s">
        <v>5768</v>
      </c>
      <c r="O483" t="s">
        <v>4766</v>
      </c>
      <c r="Q483">
        <v>57186</v>
      </c>
      <c r="R483" s="14">
        <v>3302121</v>
      </c>
    </row>
    <row r="484" spans="1:18" ht="15" hidden="1" customHeight="1" x14ac:dyDescent="0.25">
      <c r="A484" s="10">
        <v>524</v>
      </c>
      <c r="B484" s="111"/>
      <c r="C484" s="6" t="s">
        <v>697</v>
      </c>
      <c r="D484" s="7">
        <v>44896</v>
      </c>
      <c r="E484" s="8" t="s">
        <v>28</v>
      </c>
      <c r="F484" s="9">
        <v>3993808</v>
      </c>
      <c r="G484" s="8" t="s">
        <v>29</v>
      </c>
      <c r="H484" s="9">
        <v>419350</v>
      </c>
      <c r="I484" s="112"/>
      <c r="J484" s="113"/>
      <c r="K484" s="114"/>
      <c r="L484" s="115"/>
      <c r="M484" s="116"/>
      <c r="N484" s="15" t="s">
        <v>5769</v>
      </c>
      <c r="O484" t="s">
        <v>4766</v>
      </c>
      <c r="Q484">
        <v>53844</v>
      </c>
      <c r="R484" s="14">
        <v>3993808</v>
      </c>
    </row>
    <row r="485" spans="1:18" ht="15" hidden="1" customHeight="1" x14ac:dyDescent="0.25">
      <c r="A485" s="10">
        <v>525</v>
      </c>
      <c r="B485" s="111"/>
      <c r="C485" s="6" t="s">
        <v>698</v>
      </c>
      <c r="D485" s="7">
        <v>44915</v>
      </c>
      <c r="E485" s="8" t="s">
        <v>28</v>
      </c>
      <c r="F485" s="9">
        <v>2292452</v>
      </c>
      <c r="G485" s="8" t="s">
        <v>29</v>
      </c>
      <c r="H485" s="9">
        <v>240707</v>
      </c>
      <c r="I485" s="112"/>
      <c r="J485" s="113"/>
      <c r="K485" s="114"/>
      <c r="L485" s="115"/>
      <c r="M485" s="116"/>
      <c r="N485" s="15" t="s">
        <v>5770</v>
      </c>
      <c r="O485" t="s">
        <v>4766</v>
      </c>
      <c r="Q485">
        <v>56146</v>
      </c>
      <c r="R485" s="14">
        <v>2292452</v>
      </c>
    </row>
    <row r="486" spans="1:18" ht="15" hidden="1" customHeight="1" x14ac:dyDescent="0.25">
      <c r="A486" s="10">
        <v>526</v>
      </c>
      <c r="B486" s="111"/>
      <c r="C486" s="6" t="s">
        <v>699</v>
      </c>
      <c r="D486" s="7">
        <v>44911</v>
      </c>
      <c r="E486" s="8" t="s">
        <v>28</v>
      </c>
      <c r="F486" s="9">
        <v>5793391</v>
      </c>
      <c r="G486" s="8" t="s">
        <v>29</v>
      </c>
      <c r="H486" s="9">
        <v>608306</v>
      </c>
      <c r="I486" s="112"/>
      <c r="J486" s="113"/>
      <c r="K486" s="114"/>
      <c r="L486" s="115"/>
      <c r="M486" s="116"/>
      <c r="N486" s="15" t="s">
        <v>5771</v>
      </c>
      <c r="O486" t="s">
        <v>4766</v>
      </c>
      <c r="Q486">
        <v>55888</v>
      </c>
      <c r="R486" s="14">
        <v>5793391</v>
      </c>
    </row>
    <row r="487" spans="1:18" ht="15" hidden="1" customHeight="1" x14ac:dyDescent="0.25">
      <c r="A487" s="10">
        <v>527</v>
      </c>
      <c r="B487" s="111"/>
      <c r="C487" s="6" t="s">
        <v>700</v>
      </c>
      <c r="D487" s="7">
        <v>44921</v>
      </c>
      <c r="E487" s="8" t="s">
        <v>28</v>
      </c>
      <c r="F487" s="9">
        <v>3302121</v>
      </c>
      <c r="G487" s="8" t="s">
        <v>29</v>
      </c>
      <c r="H487" s="9">
        <v>346723</v>
      </c>
      <c r="I487" s="112"/>
      <c r="J487" s="113"/>
      <c r="K487" s="114"/>
      <c r="L487" s="115"/>
      <c r="M487" s="116"/>
      <c r="N487" s="15" t="s">
        <v>5772</v>
      </c>
      <c r="O487" t="s">
        <v>4766</v>
      </c>
      <c r="Q487">
        <v>56849</v>
      </c>
      <c r="R487" s="14">
        <v>3302121</v>
      </c>
    </row>
    <row r="488" spans="1:18" ht="15" hidden="1" customHeight="1" x14ac:dyDescent="0.25">
      <c r="A488" s="10">
        <v>528</v>
      </c>
      <c r="B488" s="111"/>
      <c r="C488" s="6" t="s">
        <v>701</v>
      </c>
      <c r="D488" s="7">
        <v>44907</v>
      </c>
      <c r="E488" s="8" t="s">
        <v>42</v>
      </c>
      <c r="F488" s="9">
        <v>4068342</v>
      </c>
      <c r="G488" s="8" t="s">
        <v>29</v>
      </c>
      <c r="H488" s="9">
        <v>427176</v>
      </c>
      <c r="I488" s="112"/>
      <c r="J488" s="113"/>
      <c r="K488" s="114"/>
      <c r="L488" s="115"/>
      <c r="M488" s="116"/>
      <c r="N488" s="15" t="s">
        <v>5773</v>
      </c>
      <c r="O488" t="s">
        <v>4766</v>
      </c>
      <c r="Q488">
        <v>55302</v>
      </c>
      <c r="R488" s="14">
        <v>4068342</v>
      </c>
    </row>
    <row r="489" spans="1:18" ht="15" hidden="1" customHeight="1" x14ac:dyDescent="0.25">
      <c r="A489" s="11">
        <v>529</v>
      </c>
      <c r="B489" s="100"/>
      <c r="C489" s="6" t="s">
        <v>702</v>
      </c>
      <c r="D489" s="7">
        <v>44924</v>
      </c>
      <c r="E489" s="8" t="s">
        <v>28</v>
      </c>
      <c r="F489" s="9">
        <v>3772738</v>
      </c>
      <c r="G489" s="8" t="s">
        <v>29</v>
      </c>
      <c r="H489" s="9">
        <v>396137</v>
      </c>
      <c r="I489" s="104"/>
      <c r="J489" s="105"/>
      <c r="K489" s="106"/>
      <c r="L489" s="109"/>
      <c r="M489" s="110"/>
      <c r="N489" s="15" t="s">
        <v>5774</v>
      </c>
      <c r="O489" t="s">
        <v>4766</v>
      </c>
      <c r="Q489">
        <v>57133</v>
      </c>
      <c r="R489" s="14">
        <v>3772738</v>
      </c>
    </row>
    <row r="490" spans="1:18" ht="15" hidden="1" customHeight="1" x14ac:dyDescent="0.25">
      <c r="A490" s="5">
        <v>530</v>
      </c>
      <c r="B490" s="99" t="s">
        <v>703</v>
      </c>
      <c r="C490" s="6" t="s">
        <v>704</v>
      </c>
      <c r="D490" s="7">
        <v>44901</v>
      </c>
      <c r="E490" s="8" t="s">
        <v>28</v>
      </c>
      <c r="F490" s="9">
        <v>3448386</v>
      </c>
      <c r="G490" s="8" t="s">
        <v>29</v>
      </c>
      <c r="H490" s="9">
        <v>362080</v>
      </c>
      <c r="I490" s="101">
        <v>8634223</v>
      </c>
      <c r="J490" s="102"/>
      <c r="K490" s="103"/>
      <c r="L490" s="107" t="s">
        <v>705</v>
      </c>
      <c r="M490" s="108"/>
      <c r="N490" s="15" t="s">
        <v>5775</v>
      </c>
      <c r="O490" t="s">
        <v>4766</v>
      </c>
      <c r="Q490">
        <v>54401</v>
      </c>
      <c r="R490" s="14">
        <v>3448386</v>
      </c>
    </row>
    <row r="491" spans="1:18" ht="15" hidden="1" customHeight="1" x14ac:dyDescent="0.25">
      <c r="A491" s="10">
        <v>531</v>
      </c>
      <c r="B491" s="111"/>
      <c r="C491" s="6" t="s">
        <v>706</v>
      </c>
      <c r="D491" s="7">
        <v>44908</v>
      </c>
      <c r="E491" s="8" t="s">
        <v>28</v>
      </c>
      <c r="F491" s="9">
        <v>3189352</v>
      </c>
      <c r="G491" s="8" t="s">
        <v>29</v>
      </c>
      <c r="H491" s="9">
        <v>334882</v>
      </c>
      <c r="I491" s="112"/>
      <c r="J491" s="113"/>
      <c r="K491" s="114"/>
      <c r="L491" s="115"/>
      <c r="M491" s="116"/>
      <c r="N491" s="15" t="s">
        <v>5776</v>
      </c>
      <c r="O491" t="s">
        <v>4766</v>
      </c>
      <c r="Q491">
        <v>55341</v>
      </c>
      <c r="R491" s="14">
        <v>3189352</v>
      </c>
    </row>
    <row r="492" spans="1:18" ht="15" hidden="1" customHeight="1" x14ac:dyDescent="0.25">
      <c r="A492" s="11">
        <v>532</v>
      </c>
      <c r="B492" s="100"/>
      <c r="C492" s="6" t="s">
        <v>707</v>
      </c>
      <c r="D492" s="7">
        <v>44919</v>
      </c>
      <c r="E492" s="8" t="s">
        <v>28</v>
      </c>
      <c r="F492" s="9">
        <v>3009438</v>
      </c>
      <c r="G492" s="8" t="s">
        <v>29</v>
      </c>
      <c r="H492" s="9">
        <v>315991</v>
      </c>
      <c r="I492" s="104"/>
      <c r="J492" s="105"/>
      <c r="K492" s="106"/>
      <c r="L492" s="109"/>
      <c r="M492" s="110"/>
      <c r="N492" s="15" t="s">
        <v>5777</v>
      </c>
      <c r="O492" t="s">
        <v>4766</v>
      </c>
      <c r="Q492">
        <v>56810</v>
      </c>
      <c r="R492" s="14">
        <v>3009438</v>
      </c>
    </row>
    <row r="493" spans="1:18" ht="15" hidden="1" customHeight="1" x14ac:dyDescent="0.25">
      <c r="A493" s="5">
        <v>533</v>
      </c>
      <c r="B493" s="99" t="s">
        <v>708</v>
      </c>
      <c r="C493" s="6" t="s">
        <v>709</v>
      </c>
      <c r="D493" s="7">
        <v>44916</v>
      </c>
      <c r="E493" s="8" t="s">
        <v>42</v>
      </c>
      <c r="F493" s="9">
        <v>943040</v>
      </c>
      <c r="G493" s="8" t="s">
        <v>29</v>
      </c>
      <c r="H493" s="9">
        <v>99019</v>
      </c>
      <c r="I493" s="101">
        <v>1655144</v>
      </c>
      <c r="J493" s="102"/>
      <c r="K493" s="103"/>
      <c r="L493" s="107" t="s">
        <v>710</v>
      </c>
      <c r="M493" s="108"/>
      <c r="N493" s="15" t="s">
        <v>5778</v>
      </c>
      <c r="O493" t="s">
        <v>4766</v>
      </c>
      <c r="Q493">
        <v>56269</v>
      </c>
      <c r="R493" s="14">
        <v>943040</v>
      </c>
    </row>
    <row r="494" spans="1:18" ht="15" hidden="1" customHeight="1" x14ac:dyDescent="0.25">
      <c r="A494" s="11">
        <v>534</v>
      </c>
      <c r="B494" s="100"/>
      <c r="C494" s="6" t="s">
        <v>711</v>
      </c>
      <c r="D494" s="7">
        <v>44923</v>
      </c>
      <c r="E494" s="8" t="s">
        <v>28</v>
      </c>
      <c r="F494" s="9">
        <v>906283</v>
      </c>
      <c r="G494" s="8" t="s">
        <v>29</v>
      </c>
      <c r="H494" s="9">
        <v>95160</v>
      </c>
      <c r="I494" s="104"/>
      <c r="J494" s="105"/>
      <c r="K494" s="106"/>
      <c r="L494" s="109"/>
      <c r="M494" s="110"/>
      <c r="N494" s="15" t="s">
        <v>5779</v>
      </c>
      <c r="O494" t="s">
        <v>4766</v>
      </c>
      <c r="Q494">
        <v>57084</v>
      </c>
      <c r="R494" s="14">
        <v>906283</v>
      </c>
    </row>
    <row r="495" spans="1:18" ht="15" hidden="1" customHeight="1" x14ac:dyDescent="0.25">
      <c r="A495" s="5">
        <v>535</v>
      </c>
      <c r="B495" s="99" t="s">
        <v>712</v>
      </c>
      <c r="C495" s="6" t="s">
        <v>713</v>
      </c>
      <c r="D495" s="7">
        <v>44919</v>
      </c>
      <c r="E495" s="8" t="s">
        <v>42</v>
      </c>
      <c r="F495" s="9">
        <v>1886081</v>
      </c>
      <c r="G495" s="8" t="s">
        <v>29</v>
      </c>
      <c r="H495" s="9">
        <v>198038</v>
      </c>
      <c r="I495" s="101">
        <v>6769178</v>
      </c>
      <c r="J495" s="102"/>
      <c r="K495" s="103"/>
      <c r="L495" s="107" t="s">
        <v>714</v>
      </c>
      <c r="M495" s="108"/>
      <c r="N495" s="15" t="s">
        <v>5780</v>
      </c>
      <c r="O495" t="s">
        <v>4766</v>
      </c>
      <c r="Q495">
        <v>56827</v>
      </c>
      <c r="R495" s="14">
        <v>1886081</v>
      </c>
    </row>
    <row r="496" spans="1:18" ht="15" hidden="1" customHeight="1" x14ac:dyDescent="0.25">
      <c r="A496" s="10">
        <v>536</v>
      </c>
      <c r="B496" s="111"/>
      <c r="C496" s="6" t="s">
        <v>715</v>
      </c>
      <c r="D496" s="7">
        <v>44905</v>
      </c>
      <c r="E496" s="8" t="s">
        <v>28</v>
      </c>
      <c r="F496" s="9">
        <v>1199426</v>
      </c>
      <c r="G496" s="8" t="s">
        <v>29</v>
      </c>
      <c r="H496" s="9">
        <v>125940</v>
      </c>
      <c r="I496" s="112"/>
      <c r="J496" s="113"/>
      <c r="K496" s="114"/>
      <c r="L496" s="115"/>
      <c r="M496" s="116"/>
      <c r="N496" s="15" t="s">
        <v>5781</v>
      </c>
      <c r="O496" t="s">
        <v>4766</v>
      </c>
      <c r="Q496">
        <v>55271</v>
      </c>
      <c r="R496" s="14">
        <v>1199426</v>
      </c>
    </row>
    <row r="497" spans="1:18" ht="15" hidden="1" customHeight="1" x14ac:dyDescent="0.25">
      <c r="A497" s="11">
        <v>537</v>
      </c>
      <c r="B497" s="100"/>
      <c r="C497" s="6" t="s">
        <v>716</v>
      </c>
      <c r="D497" s="7">
        <v>44902</v>
      </c>
      <c r="E497" s="8" t="s">
        <v>717</v>
      </c>
      <c r="F497" s="9">
        <v>4477820</v>
      </c>
      <c r="G497" s="8" t="s">
        <v>29</v>
      </c>
      <c r="H497" s="9">
        <v>470171</v>
      </c>
      <c r="I497" s="104"/>
      <c r="J497" s="105"/>
      <c r="K497" s="106"/>
      <c r="L497" s="109"/>
      <c r="M497" s="110"/>
      <c r="N497" s="15" t="s">
        <v>5782</v>
      </c>
      <c r="O497" t="s">
        <v>4766</v>
      </c>
      <c r="Q497">
        <v>54548</v>
      </c>
      <c r="R497" s="14">
        <v>4477820</v>
      </c>
    </row>
    <row r="498" spans="1:18" ht="15" hidden="1" customHeight="1" x14ac:dyDescent="0.25">
      <c r="A498" s="5">
        <v>538</v>
      </c>
      <c r="B498" s="99" t="s">
        <v>718</v>
      </c>
      <c r="C498" s="6" t="s">
        <v>719</v>
      </c>
      <c r="D498" s="7">
        <v>44908</v>
      </c>
      <c r="E498" s="8" t="s">
        <v>28</v>
      </c>
      <c r="F498" s="9">
        <v>2001326</v>
      </c>
      <c r="G498" s="8" t="s">
        <v>29</v>
      </c>
      <c r="H498" s="9">
        <v>210139</v>
      </c>
      <c r="I498" s="101">
        <v>3454782</v>
      </c>
      <c r="J498" s="102"/>
      <c r="K498" s="103"/>
      <c r="L498" s="107" t="s">
        <v>720</v>
      </c>
      <c r="M498" s="108"/>
      <c r="N498" s="15" t="s">
        <v>5783</v>
      </c>
      <c r="O498" t="s">
        <v>4766</v>
      </c>
      <c r="Q498">
        <v>55379</v>
      </c>
      <c r="R498" s="14">
        <v>2001326</v>
      </c>
    </row>
    <row r="499" spans="1:18" ht="15" hidden="1" customHeight="1" x14ac:dyDescent="0.25">
      <c r="A499" s="11">
        <v>539</v>
      </c>
      <c r="B499" s="100"/>
      <c r="C499" s="6" t="s">
        <v>721</v>
      </c>
      <c r="D499" s="7">
        <v>44901</v>
      </c>
      <c r="E499" s="8" t="s">
        <v>28</v>
      </c>
      <c r="F499" s="9">
        <v>1858766</v>
      </c>
      <c r="G499" s="8" t="s">
        <v>29</v>
      </c>
      <c r="H499" s="9">
        <v>195171</v>
      </c>
      <c r="I499" s="104"/>
      <c r="J499" s="105"/>
      <c r="K499" s="106"/>
      <c r="L499" s="109"/>
      <c r="M499" s="110"/>
      <c r="N499" s="15" t="s">
        <v>5784</v>
      </c>
      <c r="O499" t="s">
        <v>4766</v>
      </c>
      <c r="Q499">
        <v>54429</v>
      </c>
      <c r="R499" s="14">
        <v>1858766</v>
      </c>
    </row>
    <row r="500" spans="1:18" ht="15" hidden="1" customHeight="1" x14ac:dyDescent="0.25">
      <c r="A500" s="5">
        <v>540</v>
      </c>
      <c r="B500" s="99" t="s">
        <v>722</v>
      </c>
      <c r="C500" s="6" t="s">
        <v>723</v>
      </c>
      <c r="D500" s="7">
        <v>44908</v>
      </c>
      <c r="E500" s="8" t="s">
        <v>28</v>
      </c>
      <c r="F500" s="9">
        <v>3450019</v>
      </c>
      <c r="G500" s="8" t="s">
        <v>29</v>
      </c>
      <c r="H500" s="9">
        <v>362252</v>
      </c>
      <c r="I500" s="101">
        <v>10090856</v>
      </c>
      <c r="J500" s="102"/>
      <c r="K500" s="103"/>
      <c r="L500" s="107" t="s">
        <v>724</v>
      </c>
      <c r="M500" s="108"/>
      <c r="N500" s="15" t="s">
        <v>5785</v>
      </c>
      <c r="O500" t="s">
        <v>4766</v>
      </c>
      <c r="Q500">
        <v>55393</v>
      </c>
      <c r="R500" s="14">
        <v>3450019</v>
      </c>
    </row>
    <row r="501" spans="1:18" ht="15" hidden="1" customHeight="1" x14ac:dyDescent="0.25">
      <c r="A501" s="10">
        <v>541</v>
      </c>
      <c r="B501" s="111"/>
      <c r="C501" s="6" t="s">
        <v>725</v>
      </c>
      <c r="D501" s="7">
        <v>44901</v>
      </c>
      <c r="E501" s="8" t="s">
        <v>28</v>
      </c>
      <c r="F501" s="9">
        <v>3424466</v>
      </c>
      <c r="G501" s="8" t="s">
        <v>29</v>
      </c>
      <c r="H501" s="9">
        <v>359569</v>
      </c>
      <c r="I501" s="112"/>
      <c r="J501" s="113"/>
      <c r="K501" s="114"/>
      <c r="L501" s="115"/>
      <c r="M501" s="116"/>
      <c r="N501" s="15" t="s">
        <v>5786</v>
      </c>
      <c r="O501" t="s">
        <v>4766</v>
      </c>
      <c r="Q501">
        <v>54449</v>
      </c>
      <c r="R501" s="14">
        <v>3424466</v>
      </c>
    </row>
    <row r="502" spans="1:18" ht="15" hidden="1" customHeight="1" x14ac:dyDescent="0.25">
      <c r="A502" s="11">
        <v>542</v>
      </c>
      <c r="B502" s="100"/>
      <c r="C502" s="6" t="s">
        <v>726</v>
      </c>
      <c r="D502" s="7">
        <v>44922</v>
      </c>
      <c r="E502" s="8" t="s">
        <v>28</v>
      </c>
      <c r="F502" s="9">
        <v>4400215</v>
      </c>
      <c r="G502" s="8" t="s">
        <v>29</v>
      </c>
      <c r="H502" s="9">
        <v>462023</v>
      </c>
      <c r="I502" s="104"/>
      <c r="J502" s="105"/>
      <c r="K502" s="106"/>
      <c r="L502" s="109"/>
      <c r="M502" s="110"/>
      <c r="N502" s="15" t="s">
        <v>5787</v>
      </c>
      <c r="O502" t="s">
        <v>4766</v>
      </c>
      <c r="Q502">
        <v>57007</v>
      </c>
      <c r="R502" s="14">
        <v>4400215</v>
      </c>
    </row>
    <row r="503" spans="1:18" ht="15" hidden="1" customHeight="1" x14ac:dyDescent="0.25">
      <c r="A503" s="5">
        <v>543</v>
      </c>
      <c r="B503" s="99" t="s">
        <v>727</v>
      </c>
      <c r="C503" s="6" t="s">
        <v>728</v>
      </c>
      <c r="D503" s="7">
        <v>44911</v>
      </c>
      <c r="E503" s="8" t="s">
        <v>28</v>
      </c>
      <c r="F503" s="9">
        <v>3728511</v>
      </c>
      <c r="G503" s="8" t="s">
        <v>29</v>
      </c>
      <c r="H503" s="9">
        <v>391493</v>
      </c>
      <c r="I503" s="101">
        <v>7818665</v>
      </c>
      <c r="J503" s="102"/>
      <c r="K503" s="103"/>
      <c r="L503" s="107" t="s">
        <v>729</v>
      </c>
      <c r="M503" s="108"/>
      <c r="N503" s="15" t="s">
        <v>5788</v>
      </c>
      <c r="O503" t="s">
        <v>4766</v>
      </c>
      <c r="Q503">
        <v>55977</v>
      </c>
      <c r="R503" s="14">
        <v>3728511</v>
      </c>
    </row>
    <row r="504" spans="1:18" ht="15" hidden="1" customHeight="1" x14ac:dyDescent="0.25">
      <c r="A504" s="10">
        <v>544</v>
      </c>
      <c r="B504" s="111"/>
      <c r="C504" s="6" t="s">
        <v>730</v>
      </c>
      <c r="D504" s="7">
        <v>44907</v>
      </c>
      <c r="E504" s="8" t="s">
        <v>28</v>
      </c>
      <c r="F504" s="9">
        <v>2699317</v>
      </c>
      <c r="G504" s="8" t="s">
        <v>29</v>
      </c>
      <c r="H504" s="9">
        <v>283428</v>
      </c>
      <c r="I504" s="112"/>
      <c r="J504" s="113"/>
      <c r="K504" s="114"/>
      <c r="L504" s="115"/>
      <c r="M504" s="116"/>
      <c r="N504" s="15" t="s">
        <v>5789</v>
      </c>
      <c r="O504" t="s">
        <v>4766</v>
      </c>
      <c r="Q504">
        <v>55308</v>
      </c>
      <c r="R504" s="14">
        <v>2699317</v>
      </c>
    </row>
    <row r="505" spans="1:18" ht="15" hidden="1" customHeight="1" x14ac:dyDescent="0.25">
      <c r="A505" s="11">
        <v>545</v>
      </c>
      <c r="B505" s="100"/>
      <c r="C505" s="6" t="s">
        <v>731</v>
      </c>
      <c r="D505" s="7">
        <v>44921</v>
      </c>
      <c r="E505" s="8" t="s">
        <v>28</v>
      </c>
      <c r="F505" s="9">
        <v>2308110</v>
      </c>
      <c r="G505" s="8" t="s">
        <v>29</v>
      </c>
      <c r="H505" s="9">
        <v>242351</v>
      </c>
      <c r="I505" s="104"/>
      <c r="J505" s="105"/>
      <c r="K505" s="106"/>
      <c r="L505" s="109"/>
      <c r="M505" s="110"/>
      <c r="N505" s="15" t="s">
        <v>5790</v>
      </c>
      <c r="O505" t="s">
        <v>4766</v>
      </c>
      <c r="Q505">
        <v>56880</v>
      </c>
      <c r="R505" s="14">
        <v>2308110</v>
      </c>
    </row>
    <row r="506" spans="1:18" ht="15" hidden="1" customHeight="1" x14ac:dyDescent="0.25">
      <c r="A506" s="5">
        <v>546</v>
      </c>
      <c r="B506" s="99" t="s">
        <v>732</v>
      </c>
      <c r="C506" s="6" t="s">
        <v>733</v>
      </c>
      <c r="D506" s="7">
        <v>44896</v>
      </c>
      <c r="E506" s="8" t="s">
        <v>28</v>
      </c>
      <c r="F506" s="9">
        <v>2022327</v>
      </c>
      <c r="G506" s="8" t="s">
        <v>29</v>
      </c>
      <c r="H506" s="9">
        <v>212344</v>
      </c>
      <c r="I506" s="101">
        <v>5322367</v>
      </c>
      <c r="J506" s="102"/>
      <c r="K506" s="103"/>
      <c r="L506" s="107" t="s">
        <v>734</v>
      </c>
      <c r="M506" s="108"/>
      <c r="N506" s="15" t="s">
        <v>5791</v>
      </c>
      <c r="O506" t="s">
        <v>4766</v>
      </c>
      <c r="Q506">
        <v>53464</v>
      </c>
      <c r="R506" s="14">
        <v>2022327</v>
      </c>
    </row>
    <row r="507" spans="1:18" ht="15" hidden="1" customHeight="1" x14ac:dyDescent="0.25">
      <c r="A507" s="11">
        <v>547</v>
      </c>
      <c r="B507" s="100"/>
      <c r="C507" s="6" t="s">
        <v>735</v>
      </c>
      <c r="D507" s="7">
        <v>44916</v>
      </c>
      <c r="E507" s="8" t="s">
        <v>28</v>
      </c>
      <c r="F507" s="9">
        <v>3924452</v>
      </c>
      <c r="G507" s="8" t="s">
        <v>29</v>
      </c>
      <c r="H507" s="9">
        <v>412068</v>
      </c>
      <c r="I507" s="104"/>
      <c r="J507" s="105"/>
      <c r="K507" s="106"/>
      <c r="L507" s="109"/>
      <c r="M507" s="110"/>
      <c r="N507" s="15" t="s">
        <v>5792</v>
      </c>
      <c r="O507" t="s">
        <v>4766</v>
      </c>
      <c r="Q507">
        <v>56217</v>
      </c>
      <c r="R507" s="14">
        <v>3924452</v>
      </c>
    </row>
    <row r="508" spans="1:18" ht="15" hidden="1" customHeight="1" x14ac:dyDescent="0.25">
      <c r="A508" s="5">
        <v>548</v>
      </c>
      <c r="B508" s="99" t="s">
        <v>736</v>
      </c>
      <c r="C508" s="6" t="s">
        <v>737</v>
      </c>
      <c r="D508" s="7">
        <v>44910</v>
      </c>
      <c r="E508" s="8" t="s">
        <v>684</v>
      </c>
      <c r="F508" s="9">
        <v>7036161</v>
      </c>
      <c r="G508" s="8" t="s">
        <v>29</v>
      </c>
      <c r="H508" s="9">
        <v>738797</v>
      </c>
      <c r="I508" s="101">
        <v>13084571</v>
      </c>
      <c r="J508" s="102"/>
      <c r="K508" s="103"/>
      <c r="L508" s="107" t="s">
        <v>738</v>
      </c>
      <c r="M508" s="108"/>
      <c r="N508" s="15" t="s">
        <v>5793</v>
      </c>
      <c r="O508" t="s">
        <v>4766</v>
      </c>
      <c r="Q508">
        <v>55683</v>
      </c>
      <c r="R508" s="14">
        <v>7036161</v>
      </c>
    </row>
    <row r="509" spans="1:18" ht="15" hidden="1" customHeight="1" x14ac:dyDescent="0.25">
      <c r="A509" s="10">
        <v>549</v>
      </c>
      <c r="B509" s="111"/>
      <c r="C509" s="6" t="s">
        <v>739</v>
      </c>
      <c r="D509" s="7">
        <v>44898</v>
      </c>
      <c r="E509" s="8" t="s">
        <v>28</v>
      </c>
      <c r="F509" s="9">
        <v>1799140</v>
      </c>
      <c r="G509" s="8" t="s">
        <v>29</v>
      </c>
      <c r="H509" s="9">
        <v>188910</v>
      </c>
      <c r="I509" s="112"/>
      <c r="J509" s="113"/>
      <c r="K509" s="114"/>
      <c r="L509" s="115"/>
      <c r="M509" s="116"/>
      <c r="N509" s="15" t="s">
        <v>5794</v>
      </c>
      <c r="O509" t="s">
        <v>4766</v>
      </c>
      <c r="Q509">
        <v>54291</v>
      </c>
      <c r="R509" s="14">
        <v>1799140</v>
      </c>
    </row>
    <row r="510" spans="1:18" ht="15" hidden="1" customHeight="1" x14ac:dyDescent="0.25">
      <c r="A510" s="11">
        <v>550</v>
      </c>
      <c r="B510" s="100"/>
      <c r="C510" s="6" t="s">
        <v>740</v>
      </c>
      <c r="D510" s="7">
        <v>44917</v>
      </c>
      <c r="E510" s="8" t="s">
        <v>28</v>
      </c>
      <c r="F510" s="9">
        <v>5784331</v>
      </c>
      <c r="G510" s="8" t="s">
        <v>29</v>
      </c>
      <c r="H510" s="9">
        <v>607355</v>
      </c>
      <c r="I510" s="104"/>
      <c r="J510" s="105"/>
      <c r="K510" s="106"/>
      <c r="L510" s="109"/>
      <c r="M510" s="110"/>
      <c r="N510" s="15" t="s">
        <v>5795</v>
      </c>
      <c r="O510" t="s">
        <v>4766</v>
      </c>
      <c r="Q510">
        <v>56284</v>
      </c>
      <c r="R510" s="14">
        <v>5784331</v>
      </c>
    </row>
    <row r="511" spans="1:18" ht="15" hidden="1" customHeight="1" x14ac:dyDescent="0.25">
      <c r="A511" s="5">
        <v>553</v>
      </c>
      <c r="B511" s="99" t="s">
        <v>745</v>
      </c>
      <c r="C511" s="6" t="s">
        <v>746</v>
      </c>
      <c r="D511" s="7">
        <v>44909</v>
      </c>
      <c r="E511" s="8" t="s">
        <v>42</v>
      </c>
      <c r="F511" s="9">
        <v>1093026</v>
      </c>
      <c r="G511" s="8" t="s">
        <v>29</v>
      </c>
      <c r="H511" s="9">
        <v>114768</v>
      </c>
      <c r="I511" s="101">
        <v>2803186</v>
      </c>
      <c r="J511" s="102"/>
      <c r="K511" s="103"/>
      <c r="L511" s="107" t="s">
        <v>747</v>
      </c>
      <c r="M511" s="108"/>
      <c r="N511" s="15" t="s">
        <v>5796</v>
      </c>
      <c r="O511" t="s">
        <v>4766</v>
      </c>
      <c r="Q511">
        <v>55472</v>
      </c>
      <c r="R511" s="14">
        <v>1093026</v>
      </c>
    </row>
    <row r="512" spans="1:18" ht="15" hidden="1" customHeight="1" x14ac:dyDescent="0.25">
      <c r="A512" s="11">
        <v>554</v>
      </c>
      <c r="B512" s="100"/>
      <c r="C512" s="6" t="s">
        <v>748</v>
      </c>
      <c r="D512" s="7">
        <v>44924</v>
      </c>
      <c r="E512" s="8" t="s">
        <v>28</v>
      </c>
      <c r="F512" s="9">
        <v>2039025</v>
      </c>
      <c r="G512" s="8" t="s">
        <v>29</v>
      </c>
      <c r="H512" s="9">
        <v>214097</v>
      </c>
      <c r="I512" s="104"/>
      <c r="J512" s="105"/>
      <c r="K512" s="106"/>
      <c r="L512" s="109"/>
      <c r="M512" s="110"/>
      <c r="N512" s="15" t="s">
        <v>5797</v>
      </c>
      <c r="O512" t="s">
        <v>4766</v>
      </c>
      <c r="Q512">
        <v>57442</v>
      </c>
      <c r="R512" s="14">
        <v>2039025</v>
      </c>
    </row>
    <row r="513" spans="1:18" ht="15" hidden="1" customHeight="1" x14ac:dyDescent="0.25">
      <c r="A513" s="5">
        <v>555</v>
      </c>
      <c r="B513" s="99" t="s">
        <v>749</v>
      </c>
      <c r="C513" s="6" t="s">
        <v>750</v>
      </c>
      <c r="D513" s="7">
        <v>44896</v>
      </c>
      <c r="E513" s="8" t="s">
        <v>28</v>
      </c>
      <c r="F513" s="9">
        <v>8160588</v>
      </c>
      <c r="G513" s="8" t="s">
        <v>29</v>
      </c>
      <c r="H513" s="9">
        <v>856862</v>
      </c>
      <c r="I513" s="101">
        <v>20579021</v>
      </c>
      <c r="J513" s="102"/>
      <c r="K513" s="103"/>
      <c r="L513" s="107" t="s">
        <v>751</v>
      </c>
      <c r="M513" s="108"/>
      <c r="N513" s="15" t="s">
        <v>5798</v>
      </c>
      <c r="O513" t="s">
        <v>4766</v>
      </c>
      <c r="Q513">
        <v>53284</v>
      </c>
      <c r="R513" s="14">
        <v>8160588</v>
      </c>
    </row>
    <row r="514" spans="1:18" ht="15" hidden="1" customHeight="1" x14ac:dyDescent="0.25">
      <c r="A514" s="10">
        <v>556</v>
      </c>
      <c r="B514" s="111"/>
      <c r="C514" s="6" t="s">
        <v>752</v>
      </c>
      <c r="D514" s="7">
        <v>44902</v>
      </c>
      <c r="E514" s="8" t="s">
        <v>28</v>
      </c>
      <c r="F514" s="9">
        <v>6268320</v>
      </c>
      <c r="G514" s="8" t="s">
        <v>29</v>
      </c>
      <c r="H514" s="9">
        <v>658174</v>
      </c>
      <c r="I514" s="112"/>
      <c r="J514" s="113"/>
      <c r="K514" s="114"/>
      <c r="L514" s="115"/>
      <c r="M514" s="116"/>
      <c r="N514" s="15" t="s">
        <v>5799</v>
      </c>
      <c r="O514" t="s">
        <v>4766</v>
      </c>
      <c r="Q514">
        <v>54532</v>
      </c>
      <c r="R514" s="14">
        <v>6268320</v>
      </c>
    </row>
    <row r="515" spans="1:18" ht="15" hidden="1" customHeight="1" x14ac:dyDescent="0.25">
      <c r="A515" s="11">
        <v>557</v>
      </c>
      <c r="B515" s="100"/>
      <c r="C515" s="6" t="s">
        <v>753</v>
      </c>
      <c r="D515" s="7">
        <v>44923</v>
      </c>
      <c r="E515" s="8" t="s">
        <v>28</v>
      </c>
      <c r="F515" s="9">
        <v>8564412</v>
      </c>
      <c r="G515" s="8" t="s">
        <v>29</v>
      </c>
      <c r="H515" s="9">
        <v>899263</v>
      </c>
      <c r="I515" s="104"/>
      <c r="J515" s="105"/>
      <c r="K515" s="106"/>
      <c r="L515" s="109"/>
      <c r="M515" s="110"/>
      <c r="N515" s="15" t="s">
        <v>5800</v>
      </c>
      <c r="O515" t="s">
        <v>4766</v>
      </c>
      <c r="Q515">
        <v>57089</v>
      </c>
      <c r="R515" s="14">
        <v>8564412</v>
      </c>
    </row>
    <row r="516" spans="1:18" ht="15" hidden="1" customHeight="1" x14ac:dyDescent="0.25">
      <c r="A516" s="5">
        <v>560</v>
      </c>
      <c r="B516" s="99" t="s">
        <v>759</v>
      </c>
      <c r="C516" s="6" t="s">
        <v>760</v>
      </c>
      <c r="D516" s="7">
        <v>44912</v>
      </c>
      <c r="E516" s="8" t="s">
        <v>42</v>
      </c>
      <c r="F516" s="9">
        <v>7844294</v>
      </c>
      <c r="G516" s="8" t="s">
        <v>29</v>
      </c>
      <c r="H516" s="9">
        <v>823651</v>
      </c>
      <c r="I516" s="101">
        <v>22366104</v>
      </c>
      <c r="J516" s="102"/>
      <c r="K516" s="103"/>
      <c r="L516" s="107" t="s">
        <v>761</v>
      </c>
      <c r="M516" s="108"/>
      <c r="N516" s="15" t="s">
        <v>5801</v>
      </c>
      <c r="O516" t="s">
        <v>4766</v>
      </c>
      <c r="Q516">
        <v>56010</v>
      </c>
      <c r="R516" s="14">
        <v>7844294</v>
      </c>
    </row>
    <row r="517" spans="1:18" ht="15" hidden="1" customHeight="1" x14ac:dyDescent="0.25">
      <c r="A517" s="10">
        <v>561</v>
      </c>
      <c r="B517" s="111"/>
      <c r="C517" s="6" t="s">
        <v>762</v>
      </c>
      <c r="D517" s="7">
        <v>44896</v>
      </c>
      <c r="E517" s="8" t="s">
        <v>763</v>
      </c>
      <c r="F517" s="9">
        <v>2571826</v>
      </c>
      <c r="G517" s="8" t="s">
        <v>29</v>
      </c>
      <c r="H517" s="9">
        <v>270042</v>
      </c>
      <c r="I517" s="112"/>
      <c r="J517" s="113"/>
      <c r="K517" s="114"/>
      <c r="L517" s="115"/>
      <c r="M517" s="116"/>
      <c r="N517" s="15" t="s">
        <v>5802</v>
      </c>
      <c r="O517" t="s">
        <v>4766</v>
      </c>
      <c r="Q517">
        <v>53286</v>
      </c>
      <c r="R517" s="14">
        <v>2571826</v>
      </c>
    </row>
    <row r="518" spans="1:18" ht="15" hidden="1" customHeight="1" x14ac:dyDescent="0.25">
      <c r="A518" s="10">
        <v>562</v>
      </c>
      <c r="B518" s="111"/>
      <c r="C518" s="6" t="s">
        <v>764</v>
      </c>
      <c r="D518" s="7">
        <v>44898</v>
      </c>
      <c r="E518" s="8" t="s">
        <v>28</v>
      </c>
      <c r="F518" s="9">
        <v>3278394</v>
      </c>
      <c r="G518" s="8" t="s">
        <v>29</v>
      </c>
      <c r="H518" s="9">
        <v>344231</v>
      </c>
      <c r="I518" s="112"/>
      <c r="J518" s="113"/>
      <c r="K518" s="114"/>
      <c r="L518" s="115"/>
      <c r="M518" s="116"/>
      <c r="N518" s="15" t="s">
        <v>5803</v>
      </c>
      <c r="O518" t="s">
        <v>4766</v>
      </c>
      <c r="Q518">
        <v>54305</v>
      </c>
      <c r="R518" s="14">
        <v>3278394</v>
      </c>
    </row>
    <row r="519" spans="1:18" ht="15" hidden="1" customHeight="1" x14ac:dyDescent="0.25">
      <c r="A519" s="10">
        <v>563</v>
      </c>
      <c r="B519" s="111"/>
      <c r="C519" s="6" t="s">
        <v>765</v>
      </c>
      <c r="D519" s="7">
        <v>44923</v>
      </c>
      <c r="E519" s="8" t="s">
        <v>766</v>
      </c>
      <c r="F519" s="9">
        <v>4791674</v>
      </c>
      <c r="G519" s="8" t="s">
        <v>29</v>
      </c>
      <c r="H519" s="9">
        <v>503126</v>
      </c>
      <c r="I519" s="112"/>
      <c r="J519" s="113"/>
      <c r="K519" s="114"/>
      <c r="L519" s="115"/>
      <c r="M519" s="116"/>
      <c r="N519" s="15" t="s">
        <v>5804</v>
      </c>
      <c r="O519" t="s">
        <v>4766</v>
      </c>
      <c r="Q519">
        <v>57087</v>
      </c>
      <c r="R519" s="14">
        <v>4791674</v>
      </c>
    </row>
    <row r="520" spans="1:18" ht="15" hidden="1" customHeight="1" x14ac:dyDescent="0.25">
      <c r="A520" s="10">
        <v>564</v>
      </c>
      <c r="B520" s="111"/>
      <c r="C520" s="6" t="s">
        <v>767</v>
      </c>
      <c r="D520" s="7">
        <v>44905</v>
      </c>
      <c r="E520" s="8" t="s">
        <v>28</v>
      </c>
      <c r="F520" s="9">
        <v>1199426</v>
      </c>
      <c r="G520" s="8" t="s">
        <v>29</v>
      </c>
      <c r="H520" s="9">
        <v>125940</v>
      </c>
      <c r="I520" s="112"/>
      <c r="J520" s="113"/>
      <c r="K520" s="114"/>
      <c r="L520" s="115"/>
      <c r="M520" s="116"/>
      <c r="N520" s="15" t="s">
        <v>5805</v>
      </c>
      <c r="O520" t="s">
        <v>4766</v>
      </c>
      <c r="Q520">
        <v>55274</v>
      </c>
      <c r="R520" s="14">
        <v>1199426</v>
      </c>
    </row>
    <row r="521" spans="1:18" ht="15" hidden="1" customHeight="1" x14ac:dyDescent="0.25">
      <c r="A521" s="10">
        <v>565</v>
      </c>
      <c r="B521" s="111"/>
      <c r="C521" s="6" t="s">
        <v>768</v>
      </c>
      <c r="D521" s="7">
        <v>44919</v>
      </c>
      <c r="E521" s="8" t="s">
        <v>28</v>
      </c>
      <c r="F521" s="9">
        <v>2905593</v>
      </c>
      <c r="G521" s="8" t="s">
        <v>29</v>
      </c>
      <c r="H521" s="9">
        <v>305087</v>
      </c>
      <c r="I521" s="112"/>
      <c r="J521" s="113"/>
      <c r="K521" s="114"/>
      <c r="L521" s="115"/>
      <c r="M521" s="116"/>
      <c r="N521" s="15" t="s">
        <v>5806</v>
      </c>
      <c r="O521" t="s">
        <v>4766</v>
      </c>
      <c r="Q521">
        <v>56828</v>
      </c>
      <c r="R521" s="14">
        <v>2905593</v>
      </c>
    </row>
    <row r="522" spans="1:18" ht="15" hidden="1" customHeight="1" x14ac:dyDescent="0.25">
      <c r="A522" s="11">
        <v>566</v>
      </c>
      <c r="B522" s="100"/>
      <c r="C522" s="6" t="s">
        <v>769</v>
      </c>
      <c r="D522" s="7">
        <v>44916</v>
      </c>
      <c r="E522" s="8" t="s">
        <v>28</v>
      </c>
      <c r="F522" s="9">
        <v>2398853</v>
      </c>
      <c r="G522" s="8" t="s">
        <v>29</v>
      </c>
      <c r="H522" s="9">
        <v>251880</v>
      </c>
      <c r="I522" s="104"/>
      <c r="J522" s="105"/>
      <c r="K522" s="106"/>
      <c r="L522" s="109"/>
      <c r="M522" s="110"/>
      <c r="N522" s="15" t="s">
        <v>5807</v>
      </c>
      <c r="O522" t="s">
        <v>4766</v>
      </c>
      <c r="Q522">
        <v>56272</v>
      </c>
      <c r="R522" s="14">
        <v>2398853</v>
      </c>
    </row>
    <row r="523" spans="1:18" ht="15" hidden="1" customHeight="1" x14ac:dyDescent="0.25">
      <c r="A523" s="5">
        <v>567</v>
      </c>
      <c r="B523" s="99" t="s">
        <v>770</v>
      </c>
      <c r="C523" s="6" t="s">
        <v>771</v>
      </c>
      <c r="D523" s="7">
        <v>44921</v>
      </c>
      <c r="E523" s="8" t="s">
        <v>28</v>
      </c>
      <c r="F523" s="9">
        <v>8042246</v>
      </c>
      <c r="G523" s="8" t="s">
        <v>29</v>
      </c>
      <c r="H523" s="9">
        <v>844436</v>
      </c>
      <c r="I523" s="101">
        <v>21395727</v>
      </c>
      <c r="J523" s="102"/>
      <c r="K523" s="103"/>
      <c r="L523" s="107" t="s">
        <v>772</v>
      </c>
      <c r="M523" s="108"/>
      <c r="N523" s="15" t="s">
        <v>5808</v>
      </c>
      <c r="O523" t="s">
        <v>4766</v>
      </c>
      <c r="Q523">
        <v>56847</v>
      </c>
      <c r="R523" s="14">
        <v>8042246</v>
      </c>
    </row>
    <row r="524" spans="1:18" ht="15" hidden="1" customHeight="1" x14ac:dyDescent="0.25">
      <c r="A524" s="10">
        <v>568</v>
      </c>
      <c r="B524" s="111"/>
      <c r="C524" s="6" t="s">
        <v>773</v>
      </c>
      <c r="D524" s="7">
        <v>44921</v>
      </c>
      <c r="E524" s="8" t="s">
        <v>28</v>
      </c>
      <c r="F524" s="9">
        <v>3549610</v>
      </c>
      <c r="G524" s="8" t="s">
        <v>29</v>
      </c>
      <c r="H524" s="9">
        <v>372709</v>
      </c>
      <c r="I524" s="112"/>
      <c r="J524" s="113"/>
      <c r="K524" s="114"/>
      <c r="L524" s="115"/>
      <c r="M524" s="116"/>
      <c r="N524" s="15" t="s">
        <v>5809</v>
      </c>
      <c r="O524" t="s">
        <v>4766</v>
      </c>
      <c r="Q524">
        <v>56848</v>
      </c>
      <c r="R524" s="14">
        <v>3549610</v>
      </c>
    </row>
    <row r="525" spans="1:18" ht="15" hidden="1" customHeight="1" x14ac:dyDescent="0.25">
      <c r="A525" s="10">
        <v>569</v>
      </c>
      <c r="B525" s="111"/>
      <c r="C525" s="6" t="s">
        <v>774</v>
      </c>
      <c r="D525" s="7">
        <v>44903</v>
      </c>
      <c r="E525" s="8" t="s">
        <v>28</v>
      </c>
      <c r="F525" s="9">
        <v>2601040</v>
      </c>
      <c r="G525" s="8" t="s">
        <v>29</v>
      </c>
      <c r="H525" s="9">
        <v>273109</v>
      </c>
      <c r="I525" s="112"/>
      <c r="J525" s="113"/>
      <c r="K525" s="114"/>
      <c r="L525" s="115"/>
      <c r="M525" s="116"/>
      <c r="N525" s="15" t="s">
        <v>5810</v>
      </c>
      <c r="O525" t="s">
        <v>4766</v>
      </c>
      <c r="Q525">
        <v>54997</v>
      </c>
      <c r="R525" s="14">
        <v>2601040</v>
      </c>
    </row>
    <row r="526" spans="1:18" ht="15" hidden="1" customHeight="1" x14ac:dyDescent="0.25">
      <c r="A526" s="10">
        <v>570</v>
      </c>
      <c r="B526" s="111"/>
      <c r="C526" s="6" t="s">
        <v>775</v>
      </c>
      <c r="D526" s="7">
        <v>44923</v>
      </c>
      <c r="E526" s="8" t="s">
        <v>28</v>
      </c>
      <c r="F526" s="9">
        <v>4792251</v>
      </c>
      <c r="G526" s="8" t="s">
        <v>29</v>
      </c>
      <c r="H526" s="9">
        <v>503186</v>
      </c>
      <c r="I526" s="112"/>
      <c r="J526" s="113"/>
      <c r="K526" s="114"/>
      <c r="L526" s="115"/>
      <c r="M526" s="116"/>
      <c r="N526" s="15" t="s">
        <v>5811</v>
      </c>
      <c r="O526" t="s">
        <v>4766</v>
      </c>
      <c r="Q526">
        <v>57050</v>
      </c>
      <c r="R526" s="14">
        <v>4792251</v>
      </c>
    </row>
    <row r="527" spans="1:18" ht="15" hidden="1" customHeight="1" x14ac:dyDescent="0.25">
      <c r="A527" s="11">
        <v>571</v>
      </c>
      <c r="B527" s="100"/>
      <c r="C527" s="6" t="s">
        <v>776</v>
      </c>
      <c r="D527" s="7">
        <v>44911</v>
      </c>
      <c r="E527" s="8" t="s">
        <v>28</v>
      </c>
      <c r="F527" s="9">
        <v>4920693</v>
      </c>
      <c r="G527" s="8" t="s">
        <v>29</v>
      </c>
      <c r="H527" s="9">
        <v>516673</v>
      </c>
      <c r="I527" s="104"/>
      <c r="J527" s="105"/>
      <c r="K527" s="106"/>
      <c r="L527" s="109"/>
      <c r="M527" s="110"/>
      <c r="N527" s="15" t="s">
        <v>5812</v>
      </c>
      <c r="O527" t="s">
        <v>4766</v>
      </c>
      <c r="Q527">
        <v>55895</v>
      </c>
      <c r="R527" s="14">
        <v>4920693</v>
      </c>
    </row>
    <row r="528" spans="1:18" ht="15" hidden="1" customHeight="1" x14ac:dyDescent="0.25">
      <c r="A528" s="5">
        <v>572</v>
      </c>
      <c r="B528" s="99" t="s">
        <v>777</v>
      </c>
      <c r="C528" s="6" t="s">
        <v>778</v>
      </c>
      <c r="D528" s="7">
        <v>44900</v>
      </c>
      <c r="E528" s="8" t="s">
        <v>28</v>
      </c>
      <c r="F528" s="9">
        <v>4203287</v>
      </c>
      <c r="G528" s="8" t="s">
        <v>29</v>
      </c>
      <c r="H528" s="9">
        <v>441345</v>
      </c>
      <c r="I528" s="101">
        <v>22922760</v>
      </c>
      <c r="J528" s="102"/>
      <c r="K528" s="103"/>
      <c r="L528" s="107" t="s">
        <v>779</v>
      </c>
      <c r="M528" s="108"/>
      <c r="N528" s="15" t="s">
        <v>5813</v>
      </c>
      <c r="O528" t="s">
        <v>4766</v>
      </c>
      <c r="Q528">
        <v>54348</v>
      </c>
      <c r="R528" s="14">
        <v>4203287</v>
      </c>
    </row>
    <row r="529" spans="1:18" ht="15" hidden="1" customHeight="1" x14ac:dyDescent="0.25">
      <c r="A529" s="10">
        <v>573</v>
      </c>
      <c r="B529" s="111"/>
      <c r="C529" s="6" t="s">
        <v>780</v>
      </c>
      <c r="D529" s="7">
        <v>44907</v>
      </c>
      <c r="E529" s="8" t="s">
        <v>28</v>
      </c>
      <c r="F529" s="9">
        <v>2426054</v>
      </c>
      <c r="G529" s="8" t="s">
        <v>29</v>
      </c>
      <c r="H529" s="9">
        <v>254736</v>
      </c>
      <c r="I529" s="112"/>
      <c r="J529" s="113"/>
      <c r="K529" s="114"/>
      <c r="L529" s="115"/>
      <c r="M529" s="116"/>
      <c r="N529" s="15" t="s">
        <v>5814</v>
      </c>
      <c r="O529" t="s">
        <v>4766</v>
      </c>
      <c r="Q529">
        <v>55312</v>
      </c>
      <c r="R529" s="14">
        <v>2426054</v>
      </c>
    </row>
    <row r="530" spans="1:18" ht="15" hidden="1" customHeight="1" x14ac:dyDescent="0.25">
      <c r="A530" s="10">
        <v>574</v>
      </c>
      <c r="B530" s="111"/>
      <c r="C530" s="6" t="s">
        <v>781</v>
      </c>
      <c r="D530" s="7">
        <v>44917</v>
      </c>
      <c r="E530" s="8" t="s">
        <v>763</v>
      </c>
      <c r="F530" s="9">
        <v>1391793</v>
      </c>
      <c r="G530" s="8" t="s">
        <v>29</v>
      </c>
      <c r="H530" s="9">
        <v>146138</v>
      </c>
      <c r="I530" s="112"/>
      <c r="J530" s="113"/>
      <c r="K530" s="114"/>
      <c r="L530" s="115"/>
      <c r="M530" s="116"/>
      <c r="N530" s="15" t="s">
        <v>5815</v>
      </c>
      <c r="O530" t="s">
        <v>4766</v>
      </c>
      <c r="Q530">
        <v>56675</v>
      </c>
      <c r="R530" s="14">
        <v>1391793</v>
      </c>
    </row>
    <row r="531" spans="1:18" ht="15" hidden="1" customHeight="1" x14ac:dyDescent="0.25">
      <c r="A531" s="10">
        <v>575</v>
      </c>
      <c r="B531" s="111"/>
      <c r="C531" s="6" t="s">
        <v>782</v>
      </c>
      <c r="D531" s="7">
        <v>44924</v>
      </c>
      <c r="E531" s="8" t="s">
        <v>28</v>
      </c>
      <c r="F531" s="9">
        <v>4668491</v>
      </c>
      <c r="G531" s="8" t="s">
        <v>29</v>
      </c>
      <c r="H531" s="9">
        <v>490191</v>
      </c>
      <c r="I531" s="112"/>
      <c r="J531" s="113"/>
      <c r="K531" s="114"/>
      <c r="L531" s="115"/>
      <c r="M531" s="116"/>
      <c r="N531" s="15" t="s">
        <v>5816</v>
      </c>
      <c r="O531" t="s">
        <v>4766</v>
      </c>
      <c r="Q531">
        <v>57440</v>
      </c>
      <c r="R531" s="14">
        <v>4668491</v>
      </c>
    </row>
    <row r="532" spans="1:18" ht="15" hidden="1" customHeight="1" x14ac:dyDescent="0.25">
      <c r="A532" s="10">
        <v>576</v>
      </c>
      <c r="B532" s="111"/>
      <c r="C532" s="6" t="s">
        <v>783</v>
      </c>
      <c r="D532" s="7">
        <v>44896</v>
      </c>
      <c r="E532" s="8" t="s">
        <v>28</v>
      </c>
      <c r="F532" s="9">
        <v>2313505</v>
      </c>
      <c r="G532" s="8" t="s">
        <v>29</v>
      </c>
      <c r="H532" s="9">
        <v>242918</v>
      </c>
      <c r="I532" s="112"/>
      <c r="J532" s="113"/>
      <c r="K532" s="114"/>
      <c r="L532" s="115"/>
      <c r="M532" s="116"/>
      <c r="N532" s="15" t="s">
        <v>5817</v>
      </c>
      <c r="O532" t="s">
        <v>4766</v>
      </c>
      <c r="Q532">
        <v>53848</v>
      </c>
      <c r="R532" s="14">
        <v>2313505</v>
      </c>
    </row>
    <row r="533" spans="1:18" ht="15" hidden="1" customHeight="1" x14ac:dyDescent="0.25">
      <c r="A533" s="10">
        <v>577</v>
      </c>
      <c r="B533" s="111"/>
      <c r="C533" s="6" t="s">
        <v>784</v>
      </c>
      <c r="D533" s="7">
        <v>44910</v>
      </c>
      <c r="E533" s="8" t="s">
        <v>28</v>
      </c>
      <c r="F533" s="9">
        <v>2398853</v>
      </c>
      <c r="G533" s="8" t="s">
        <v>29</v>
      </c>
      <c r="H533" s="9">
        <v>251880</v>
      </c>
      <c r="I533" s="112"/>
      <c r="J533" s="113"/>
      <c r="K533" s="114"/>
      <c r="L533" s="115"/>
      <c r="M533" s="116"/>
      <c r="N533" s="15" t="s">
        <v>5818</v>
      </c>
      <c r="O533" t="s">
        <v>4766</v>
      </c>
      <c r="Q533">
        <v>55856</v>
      </c>
      <c r="R533" s="14">
        <v>2398853</v>
      </c>
    </row>
    <row r="534" spans="1:18" ht="15" hidden="1" customHeight="1" x14ac:dyDescent="0.25">
      <c r="A534" s="10">
        <v>578</v>
      </c>
      <c r="B534" s="111"/>
      <c r="C534" s="6" t="s">
        <v>785</v>
      </c>
      <c r="D534" s="7">
        <v>44914</v>
      </c>
      <c r="E534" s="8" t="s">
        <v>28</v>
      </c>
      <c r="F534" s="9">
        <v>4284933</v>
      </c>
      <c r="G534" s="8" t="s">
        <v>29</v>
      </c>
      <c r="H534" s="9">
        <v>449918</v>
      </c>
      <c r="I534" s="112"/>
      <c r="J534" s="113"/>
      <c r="K534" s="114"/>
      <c r="L534" s="115"/>
      <c r="M534" s="116"/>
      <c r="N534" s="15" t="s">
        <v>5819</v>
      </c>
      <c r="O534" t="s">
        <v>4766</v>
      </c>
      <c r="Q534">
        <v>56075</v>
      </c>
      <c r="R534" s="14">
        <v>4284933</v>
      </c>
    </row>
    <row r="535" spans="1:18" ht="15" hidden="1" customHeight="1" x14ac:dyDescent="0.25">
      <c r="A535" s="11">
        <v>579</v>
      </c>
      <c r="B535" s="100"/>
      <c r="C535" s="6" t="s">
        <v>786</v>
      </c>
      <c r="D535" s="7">
        <v>44921</v>
      </c>
      <c r="E535" s="8" t="s">
        <v>28</v>
      </c>
      <c r="F535" s="9">
        <v>3925106</v>
      </c>
      <c r="G535" s="8" t="s">
        <v>29</v>
      </c>
      <c r="H535" s="9">
        <v>412136</v>
      </c>
      <c r="I535" s="104"/>
      <c r="J535" s="105"/>
      <c r="K535" s="106"/>
      <c r="L535" s="109"/>
      <c r="M535" s="110"/>
      <c r="N535" s="15" t="s">
        <v>5820</v>
      </c>
      <c r="O535" t="s">
        <v>4766</v>
      </c>
      <c r="Q535">
        <v>56902</v>
      </c>
      <c r="R535" s="14">
        <v>3925106</v>
      </c>
    </row>
    <row r="536" spans="1:18" ht="15" hidden="1" customHeight="1" x14ac:dyDescent="0.25">
      <c r="A536" s="5">
        <v>580</v>
      </c>
      <c r="B536" s="99" t="s">
        <v>787</v>
      </c>
      <c r="C536" s="6" t="s">
        <v>788</v>
      </c>
      <c r="D536" s="7">
        <v>44901</v>
      </c>
      <c r="E536" s="8" t="s">
        <v>42</v>
      </c>
      <c r="F536" s="9">
        <v>4273841</v>
      </c>
      <c r="G536" s="8" t="s">
        <v>29</v>
      </c>
      <c r="H536" s="9">
        <v>448753</v>
      </c>
      <c r="I536" s="101">
        <v>13477558</v>
      </c>
      <c r="J536" s="102"/>
      <c r="K536" s="103"/>
      <c r="L536" s="107" t="s">
        <v>789</v>
      </c>
      <c r="M536" s="108"/>
      <c r="N536" s="15" t="s">
        <v>5821</v>
      </c>
      <c r="O536" t="s">
        <v>4766</v>
      </c>
      <c r="Q536">
        <v>54420</v>
      </c>
      <c r="R536" s="14">
        <v>4273841</v>
      </c>
    </row>
    <row r="537" spans="1:18" ht="15" hidden="1" customHeight="1" x14ac:dyDescent="0.25">
      <c r="A537" s="10">
        <v>581</v>
      </c>
      <c r="B537" s="111"/>
      <c r="C537" s="6" t="s">
        <v>790</v>
      </c>
      <c r="D537" s="7">
        <v>44915</v>
      </c>
      <c r="E537" s="8" t="s">
        <v>42</v>
      </c>
      <c r="F537" s="9">
        <v>1586110</v>
      </c>
      <c r="G537" s="8" t="s">
        <v>29</v>
      </c>
      <c r="H537" s="9">
        <v>166542</v>
      </c>
      <c r="I537" s="112"/>
      <c r="J537" s="113"/>
      <c r="K537" s="114"/>
      <c r="L537" s="115"/>
      <c r="M537" s="116"/>
      <c r="N537" s="15" t="s">
        <v>5822</v>
      </c>
      <c r="O537" t="s">
        <v>4766</v>
      </c>
      <c r="Q537">
        <v>56152</v>
      </c>
      <c r="R537" s="14">
        <v>1586110</v>
      </c>
    </row>
    <row r="538" spans="1:18" ht="15" hidden="1" customHeight="1" x14ac:dyDescent="0.25">
      <c r="A538" s="10">
        <v>582</v>
      </c>
      <c r="B538" s="111"/>
      <c r="C538" s="6" t="s">
        <v>791</v>
      </c>
      <c r="D538" s="7">
        <v>44921</v>
      </c>
      <c r="E538" s="8" t="s">
        <v>42</v>
      </c>
      <c r="F538" s="9">
        <v>4807439</v>
      </c>
      <c r="G538" s="8" t="s">
        <v>29</v>
      </c>
      <c r="H538" s="9">
        <v>504781</v>
      </c>
      <c r="I538" s="112"/>
      <c r="J538" s="113"/>
      <c r="K538" s="114"/>
      <c r="L538" s="115"/>
      <c r="M538" s="116"/>
      <c r="N538" s="15" t="s">
        <v>5823</v>
      </c>
      <c r="O538" t="s">
        <v>4766</v>
      </c>
      <c r="Q538">
        <v>56874</v>
      </c>
      <c r="R538" s="14">
        <v>4807439</v>
      </c>
    </row>
    <row r="539" spans="1:18" ht="15" hidden="1" customHeight="1" x14ac:dyDescent="0.25">
      <c r="A539" s="11">
        <v>583</v>
      </c>
      <c r="B539" s="100"/>
      <c r="C539" s="6" t="s">
        <v>792</v>
      </c>
      <c r="D539" s="7">
        <v>44908</v>
      </c>
      <c r="E539" s="8" t="s">
        <v>28</v>
      </c>
      <c r="F539" s="9">
        <v>4391334</v>
      </c>
      <c r="G539" s="8" t="s">
        <v>29</v>
      </c>
      <c r="H539" s="9">
        <v>461090</v>
      </c>
      <c r="I539" s="104"/>
      <c r="J539" s="105"/>
      <c r="K539" s="106"/>
      <c r="L539" s="109"/>
      <c r="M539" s="110"/>
      <c r="N539" s="15" t="s">
        <v>5824</v>
      </c>
      <c r="O539" t="s">
        <v>4766</v>
      </c>
      <c r="Q539">
        <v>55365</v>
      </c>
      <c r="R539" s="14">
        <v>4391334</v>
      </c>
    </row>
    <row r="540" spans="1:18" ht="15" hidden="1" customHeight="1" x14ac:dyDescent="0.25">
      <c r="A540" s="5">
        <v>586</v>
      </c>
      <c r="B540" s="99" t="s">
        <v>793</v>
      </c>
      <c r="C540" s="6" t="s">
        <v>794</v>
      </c>
      <c r="D540" s="7">
        <v>44908</v>
      </c>
      <c r="E540" s="8" t="s">
        <v>28</v>
      </c>
      <c r="F540" s="9">
        <v>6964069</v>
      </c>
      <c r="G540" s="8" t="s">
        <v>29</v>
      </c>
      <c r="H540" s="9">
        <v>731227</v>
      </c>
      <c r="I540" s="101">
        <v>16163712</v>
      </c>
      <c r="J540" s="102"/>
      <c r="K540" s="103"/>
      <c r="L540" s="107" t="s">
        <v>795</v>
      </c>
      <c r="M540" s="108"/>
      <c r="N540" s="15" t="s">
        <v>5825</v>
      </c>
      <c r="O540" t="s">
        <v>4766</v>
      </c>
      <c r="Q540">
        <v>55384</v>
      </c>
      <c r="R540" s="14">
        <v>6964069</v>
      </c>
    </row>
    <row r="541" spans="1:18" ht="15" hidden="1" customHeight="1" x14ac:dyDescent="0.25">
      <c r="A541" s="11">
        <v>587</v>
      </c>
      <c r="B541" s="100"/>
      <c r="C541" s="6" t="s">
        <v>796</v>
      </c>
      <c r="D541" s="7">
        <v>44921</v>
      </c>
      <c r="E541" s="8" t="s">
        <v>28</v>
      </c>
      <c r="F541" s="9">
        <v>11095944</v>
      </c>
      <c r="G541" s="8" t="s">
        <v>29</v>
      </c>
      <c r="H541" s="9">
        <v>1165074</v>
      </c>
      <c r="I541" s="104"/>
      <c r="J541" s="105"/>
      <c r="K541" s="106"/>
      <c r="L541" s="109"/>
      <c r="M541" s="110"/>
      <c r="N541" s="15" t="s">
        <v>5826</v>
      </c>
      <c r="O541" t="s">
        <v>4766</v>
      </c>
      <c r="Q541">
        <v>56950</v>
      </c>
      <c r="R541" s="14">
        <v>11095944</v>
      </c>
    </row>
    <row r="542" spans="1:18" ht="15" hidden="1" customHeight="1" x14ac:dyDescent="0.25">
      <c r="A542" s="5">
        <v>588</v>
      </c>
      <c r="B542" s="99" t="s">
        <v>797</v>
      </c>
      <c r="C542" s="6" t="s">
        <v>798</v>
      </c>
      <c r="D542" s="7">
        <v>44907</v>
      </c>
      <c r="E542" s="8" t="s">
        <v>42</v>
      </c>
      <c r="F542" s="9">
        <v>2379164</v>
      </c>
      <c r="G542" s="8" t="s">
        <v>29</v>
      </c>
      <c r="H542" s="9">
        <v>249812</v>
      </c>
      <c r="I542" s="101">
        <v>14709447</v>
      </c>
      <c r="J542" s="102"/>
      <c r="K542" s="103"/>
      <c r="L542" s="107" t="s">
        <v>799</v>
      </c>
      <c r="M542" s="108"/>
      <c r="N542" s="15" t="s">
        <v>5827</v>
      </c>
      <c r="O542" t="s">
        <v>4766</v>
      </c>
      <c r="Q542">
        <v>55307</v>
      </c>
      <c r="R542" s="14">
        <v>2379164</v>
      </c>
    </row>
    <row r="543" spans="1:18" ht="15" hidden="1" customHeight="1" x14ac:dyDescent="0.25">
      <c r="A543" s="10">
        <v>589</v>
      </c>
      <c r="B543" s="111"/>
      <c r="C543" s="6" t="s">
        <v>800</v>
      </c>
      <c r="D543" s="7">
        <v>44900</v>
      </c>
      <c r="E543" s="8" t="s">
        <v>28</v>
      </c>
      <c r="F543" s="9">
        <v>3979541</v>
      </c>
      <c r="G543" s="8" t="s">
        <v>29</v>
      </c>
      <c r="H543" s="9">
        <v>417852</v>
      </c>
      <c r="I543" s="112"/>
      <c r="J543" s="113"/>
      <c r="K543" s="114"/>
      <c r="L543" s="115"/>
      <c r="M543" s="116"/>
      <c r="N543" s="15" t="s">
        <v>5828</v>
      </c>
      <c r="O543" t="s">
        <v>4766</v>
      </c>
      <c r="Q543">
        <v>54340</v>
      </c>
      <c r="R543" s="14">
        <v>3979541</v>
      </c>
    </row>
    <row r="544" spans="1:18" ht="15" hidden="1" customHeight="1" x14ac:dyDescent="0.25">
      <c r="A544" s="10">
        <v>590</v>
      </c>
      <c r="B544" s="111"/>
      <c r="C544" s="6" t="s">
        <v>801</v>
      </c>
      <c r="D544" s="7">
        <v>44914</v>
      </c>
      <c r="E544" s="8" t="s">
        <v>802</v>
      </c>
      <c r="F544" s="9">
        <v>4565216</v>
      </c>
      <c r="G544" s="8" t="s">
        <v>29</v>
      </c>
      <c r="H544" s="9">
        <v>479348</v>
      </c>
      <c r="I544" s="112"/>
      <c r="J544" s="113"/>
      <c r="K544" s="114"/>
      <c r="L544" s="115"/>
      <c r="M544" s="116"/>
      <c r="N544" s="15" t="s">
        <v>5829</v>
      </c>
      <c r="O544" t="s">
        <v>4766</v>
      </c>
      <c r="Q544">
        <v>56066</v>
      </c>
      <c r="R544" s="14">
        <v>4565216</v>
      </c>
    </row>
    <row r="545" spans="1:18" ht="15" hidden="1" customHeight="1" x14ac:dyDescent="0.25">
      <c r="A545" s="11">
        <v>591</v>
      </c>
      <c r="B545" s="100"/>
      <c r="C545" s="6" t="s">
        <v>803</v>
      </c>
      <c r="D545" s="7">
        <v>44921</v>
      </c>
      <c r="E545" s="8" t="s">
        <v>28</v>
      </c>
      <c r="F545" s="9">
        <v>5511215</v>
      </c>
      <c r="G545" s="8" t="s">
        <v>29</v>
      </c>
      <c r="H545" s="9">
        <v>578677</v>
      </c>
      <c r="I545" s="104"/>
      <c r="J545" s="105"/>
      <c r="K545" s="106"/>
      <c r="L545" s="109"/>
      <c r="M545" s="110"/>
      <c r="N545" s="15" t="s">
        <v>5830</v>
      </c>
      <c r="O545" t="s">
        <v>4766</v>
      </c>
      <c r="Q545">
        <v>56884</v>
      </c>
      <c r="R545" s="14">
        <v>5511215</v>
      </c>
    </row>
    <row r="546" spans="1:18" ht="15" hidden="1" customHeight="1" x14ac:dyDescent="0.25">
      <c r="A546" s="5">
        <v>593</v>
      </c>
      <c r="B546" s="99" t="s">
        <v>807</v>
      </c>
      <c r="C546" s="6" t="s">
        <v>808</v>
      </c>
      <c r="D546" s="7">
        <v>44921</v>
      </c>
      <c r="E546" s="8" t="s">
        <v>28</v>
      </c>
      <c r="F546" s="9">
        <v>2718850</v>
      </c>
      <c r="G546" s="8" t="s">
        <v>29</v>
      </c>
      <c r="H546" s="9">
        <v>285479</v>
      </c>
      <c r="I546" s="101">
        <v>5761535</v>
      </c>
      <c r="J546" s="102"/>
      <c r="K546" s="103"/>
      <c r="L546" s="107" t="s">
        <v>809</v>
      </c>
      <c r="M546" s="108"/>
      <c r="N546" s="15" t="s">
        <v>5831</v>
      </c>
      <c r="O546" t="s">
        <v>4766</v>
      </c>
      <c r="Q546">
        <v>56856</v>
      </c>
      <c r="R546" s="14">
        <v>2718850</v>
      </c>
    </row>
    <row r="547" spans="1:18" ht="15" hidden="1" customHeight="1" x14ac:dyDescent="0.25">
      <c r="A547" s="10">
        <v>594</v>
      </c>
      <c r="B547" s="111"/>
      <c r="C547" s="6" t="s">
        <v>810</v>
      </c>
      <c r="D547" s="7">
        <v>44912</v>
      </c>
      <c r="E547" s="8" t="s">
        <v>763</v>
      </c>
      <c r="F547" s="9">
        <v>2282608</v>
      </c>
      <c r="G547" s="8" t="s">
        <v>29</v>
      </c>
      <c r="H547" s="9">
        <v>239674</v>
      </c>
      <c r="I547" s="112"/>
      <c r="J547" s="113"/>
      <c r="K547" s="114"/>
      <c r="L547" s="115"/>
      <c r="M547" s="116"/>
      <c r="N547" s="15" t="s">
        <v>5832</v>
      </c>
      <c r="O547" t="s">
        <v>4766</v>
      </c>
      <c r="Q547">
        <v>56006</v>
      </c>
      <c r="R547" s="14">
        <v>2282608</v>
      </c>
    </row>
    <row r="548" spans="1:18" ht="15" hidden="1" customHeight="1" x14ac:dyDescent="0.25">
      <c r="A548" s="11">
        <v>595</v>
      </c>
      <c r="B548" s="100"/>
      <c r="C548" s="6" t="s">
        <v>811</v>
      </c>
      <c r="D548" s="7">
        <v>44902</v>
      </c>
      <c r="E548" s="8" t="s">
        <v>42</v>
      </c>
      <c r="F548" s="9">
        <v>1436011</v>
      </c>
      <c r="G548" s="8" t="s">
        <v>29</v>
      </c>
      <c r="H548" s="9">
        <v>150781</v>
      </c>
      <c r="I548" s="104"/>
      <c r="J548" s="105"/>
      <c r="K548" s="106"/>
      <c r="L548" s="109"/>
      <c r="M548" s="110"/>
      <c r="N548" s="15" t="s">
        <v>5833</v>
      </c>
      <c r="O548" t="s">
        <v>4766</v>
      </c>
      <c r="Q548">
        <v>54476</v>
      </c>
      <c r="R548" s="14">
        <v>1436011</v>
      </c>
    </row>
    <row r="549" spans="1:18" ht="15" hidden="1" customHeight="1" x14ac:dyDescent="0.25">
      <c r="A549" s="5">
        <v>596</v>
      </c>
      <c r="B549" s="99" t="s">
        <v>812</v>
      </c>
      <c r="C549" s="6" t="s">
        <v>813</v>
      </c>
      <c r="D549" s="7">
        <v>44914</v>
      </c>
      <c r="E549" s="8" t="s">
        <v>42</v>
      </c>
      <c r="F549" s="9">
        <v>2583576</v>
      </c>
      <c r="G549" s="8" t="s">
        <v>29</v>
      </c>
      <c r="H549" s="9">
        <v>271275</v>
      </c>
      <c r="I549" s="101">
        <v>3290559</v>
      </c>
      <c r="J549" s="102"/>
      <c r="K549" s="103"/>
      <c r="L549" s="107" t="s">
        <v>814</v>
      </c>
      <c r="M549" s="108"/>
      <c r="N549" s="15" t="s">
        <v>5834</v>
      </c>
      <c r="O549" t="s">
        <v>4766</v>
      </c>
      <c r="Q549">
        <v>56073</v>
      </c>
      <c r="R549" s="14">
        <v>2583576</v>
      </c>
    </row>
    <row r="550" spans="1:18" ht="15" hidden="1" customHeight="1" x14ac:dyDescent="0.25">
      <c r="A550" s="11">
        <v>597</v>
      </c>
      <c r="B550" s="100"/>
      <c r="C550" s="6" t="s">
        <v>815</v>
      </c>
      <c r="D550" s="7">
        <v>44921</v>
      </c>
      <c r="E550" s="8" t="s">
        <v>42</v>
      </c>
      <c r="F550" s="9">
        <v>1093026</v>
      </c>
      <c r="G550" s="8" t="s">
        <v>29</v>
      </c>
      <c r="H550" s="9">
        <v>114768</v>
      </c>
      <c r="I550" s="104"/>
      <c r="J550" s="105"/>
      <c r="K550" s="106"/>
      <c r="L550" s="109"/>
      <c r="M550" s="110"/>
      <c r="N550" s="15" t="s">
        <v>5835</v>
      </c>
      <c r="O550" t="s">
        <v>4766</v>
      </c>
      <c r="Q550">
        <v>56899</v>
      </c>
      <c r="R550" s="14">
        <v>1093026</v>
      </c>
    </row>
    <row r="551" spans="1:18" ht="15" hidden="1" customHeight="1" x14ac:dyDescent="0.25">
      <c r="A551" s="5">
        <v>598</v>
      </c>
      <c r="B551" s="99" t="s">
        <v>816</v>
      </c>
      <c r="C551" s="6" t="s">
        <v>817</v>
      </c>
      <c r="D551" s="7">
        <v>44900</v>
      </c>
      <c r="E551" s="8" t="s">
        <v>28</v>
      </c>
      <c r="F551" s="9">
        <v>1154997</v>
      </c>
      <c r="G551" s="8" t="s">
        <v>29</v>
      </c>
      <c r="H551" s="9">
        <v>121275</v>
      </c>
      <c r="I551" s="101">
        <v>2318513</v>
      </c>
      <c r="J551" s="102"/>
      <c r="K551" s="103"/>
      <c r="L551" s="107" t="s">
        <v>818</v>
      </c>
      <c r="M551" s="108"/>
      <c r="N551" s="15" t="s">
        <v>5836</v>
      </c>
      <c r="O551" t="s">
        <v>4766</v>
      </c>
      <c r="Q551">
        <v>54350</v>
      </c>
      <c r="R551" s="14">
        <v>1154997</v>
      </c>
    </row>
    <row r="552" spans="1:18" ht="15" hidden="1" customHeight="1" x14ac:dyDescent="0.25">
      <c r="A552" s="10">
        <v>599</v>
      </c>
      <c r="B552" s="111"/>
      <c r="C552" s="6" t="s">
        <v>819</v>
      </c>
      <c r="D552" s="7">
        <v>44896</v>
      </c>
      <c r="E552" s="8" t="s">
        <v>28</v>
      </c>
      <c r="F552" s="9">
        <v>653858</v>
      </c>
      <c r="G552" s="8" t="s">
        <v>29</v>
      </c>
      <c r="H552" s="9">
        <v>68655</v>
      </c>
      <c r="I552" s="112"/>
      <c r="J552" s="113"/>
      <c r="K552" s="114"/>
      <c r="L552" s="115"/>
      <c r="M552" s="116"/>
      <c r="N552" s="15" t="s">
        <v>5837</v>
      </c>
      <c r="O552" t="s">
        <v>4766</v>
      </c>
      <c r="Q552">
        <v>53849</v>
      </c>
      <c r="R552" s="14">
        <v>653858</v>
      </c>
    </row>
    <row r="553" spans="1:18" ht="15" hidden="1" customHeight="1" x14ac:dyDescent="0.25">
      <c r="A553" s="11">
        <v>600</v>
      </c>
      <c r="B553" s="100"/>
      <c r="C553" s="6" t="s">
        <v>820</v>
      </c>
      <c r="D553" s="7">
        <v>44914</v>
      </c>
      <c r="E553" s="8" t="s">
        <v>28</v>
      </c>
      <c r="F553" s="9">
        <v>781662</v>
      </c>
      <c r="G553" s="8" t="s">
        <v>29</v>
      </c>
      <c r="H553" s="9">
        <v>82074</v>
      </c>
      <c r="I553" s="104"/>
      <c r="J553" s="105"/>
      <c r="K553" s="106"/>
      <c r="L553" s="109"/>
      <c r="M553" s="110"/>
      <c r="N553" s="15" t="s">
        <v>5838</v>
      </c>
      <c r="O553" t="s">
        <v>4766</v>
      </c>
      <c r="Q553">
        <v>56069</v>
      </c>
      <c r="R553" s="14">
        <v>781662</v>
      </c>
    </row>
    <row r="554" spans="1:18" ht="15" hidden="1" customHeight="1" x14ac:dyDescent="0.25">
      <c r="A554" s="5">
        <v>601</v>
      </c>
      <c r="B554" s="99" t="s">
        <v>821</v>
      </c>
      <c r="C554" s="6" t="s">
        <v>822</v>
      </c>
      <c r="D554" s="7">
        <v>44916</v>
      </c>
      <c r="E554" s="8" t="s">
        <v>28</v>
      </c>
      <c r="F554" s="9">
        <v>3227954</v>
      </c>
      <c r="G554" s="8" t="s">
        <v>29</v>
      </c>
      <c r="H554" s="9">
        <v>338935</v>
      </c>
      <c r="I554" s="101">
        <v>6219552</v>
      </c>
      <c r="J554" s="102"/>
      <c r="K554" s="103"/>
      <c r="L554" s="107" t="s">
        <v>823</v>
      </c>
      <c r="M554" s="108"/>
      <c r="N554" s="15" t="s">
        <v>5839</v>
      </c>
      <c r="O554" t="s">
        <v>4766</v>
      </c>
      <c r="Q554">
        <v>56245</v>
      </c>
      <c r="R554" s="14">
        <v>3227954</v>
      </c>
    </row>
    <row r="555" spans="1:18" ht="15" hidden="1" customHeight="1" x14ac:dyDescent="0.25">
      <c r="A555" s="11">
        <v>602</v>
      </c>
      <c r="B555" s="100"/>
      <c r="C555" s="6" t="s">
        <v>824</v>
      </c>
      <c r="D555" s="7">
        <v>44919</v>
      </c>
      <c r="E555" s="8" t="s">
        <v>28</v>
      </c>
      <c r="F555" s="9">
        <v>3721266</v>
      </c>
      <c r="G555" s="8" t="s">
        <v>29</v>
      </c>
      <c r="H555" s="9">
        <v>390733</v>
      </c>
      <c r="I555" s="104"/>
      <c r="J555" s="105"/>
      <c r="K555" s="106"/>
      <c r="L555" s="109"/>
      <c r="M555" s="110"/>
      <c r="N555" s="15" t="s">
        <v>5840</v>
      </c>
      <c r="O555" t="s">
        <v>4766</v>
      </c>
      <c r="Q555">
        <v>56809</v>
      </c>
      <c r="R555" s="14">
        <v>3721266</v>
      </c>
    </row>
    <row r="556" spans="1:18" ht="15" hidden="1" customHeight="1" x14ac:dyDescent="0.25">
      <c r="A556" s="5">
        <v>603</v>
      </c>
      <c r="B556" s="99" t="s">
        <v>825</v>
      </c>
      <c r="C556" s="6" t="s">
        <v>826</v>
      </c>
      <c r="D556" s="7">
        <v>44924</v>
      </c>
      <c r="E556" s="8" t="s">
        <v>28</v>
      </c>
      <c r="F556" s="9">
        <v>6244895</v>
      </c>
      <c r="G556" s="8" t="s">
        <v>29</v>
      </c>
      <c r="H556" s="9">
        <v>655714</v>
      </c>
      <c r="I556" s="101">
        <v>17979447</v>
      </c>
      <c r="J556" s="102"/>
      <c r="K556" s="103"/>
      <c r="L556" s="107" t="s">
        <v>827</v>
      </c>
      <c r="M556" s="108"/>
      <c r="N556" s="15" t="s">
        <v>5841</v>
      </c>
      <c r="O556" t="s">
        <v>4766</v>
      </c>
      <c r="Q556">
        <v>57132</v>
      </c>
      <c r="R556" s="14">
        <v>6244895</v>
      </c>
    </row>
    <row r="557" spans="1:18" ht="15" hidden="1" customHeight="1" x14ac:dyDescent="0.25">
      <c r="A557" s="10">
        <v>604</v>
      </c>
      <c r="B557" s="111"/>
      <c r="C557" s="6" t="s">
        <v>828</v>
      </c>
      <c r="D557" s="7">
        <v>44908</v>
      </c>
      <c r="E557" s="8" t="s">
        <v>28</v>
      </c>
      <c r="F557" s="9">
        <v>2832831</v>
      </c>
      <c r="G557" s="8" t="s">
        <v>29</v>
      </c>
      <c r="H557" s="9">
        <v>297447</v>
      </c>
      <c r="I557" s="112"/>
      <c r="J557" s="113"/>
      <c r="K557" s="114"/>
      <c r="L557" s="115"/>
      <c r="M557" s="116"/>
      <c r="N557" s="15" t="s">
        <v>5842</v>
      </c>
      <c r="O557" t="s">
        <v>4766</v>
      </c>
      <c r="Q557">
        <v>55375</v>
      </c>
      <c r="R557" s="14">
        <v>2832831</v>
      </c>
    </row>
    <row r="558" spans="1:18" ht="15" hidden="1" customHeight="1" x14ac:dyDescent="0.25">
      <c r="A558" s="10">
        <v>605</v>
      </c>
      <c r="B558" s="111"/>
      <c r="C558" s="6" t="s">
        <v>829</v>
      </c>
      <c r="D558" s="7">
        <v>44905</v>
      </c>
      <c r="E558" s="8" t="s">
        <v>42</v>
      </c>
      <c r="F558" s="9">
        <v>2388010</v>
      </c>
      <c r="G558" s="8" t="s">
        <v>29</v>
      </c>
      <c r="H558" s="9">
        <v>250741</v>
      </c>
      <c r="I558" s="112"/>
      <c r="J558" s="113"/>
      <c r="K558" s="114"/>
      <c r="L558" s="115"/>
      <c r="M558" s="116"/>
      <c r="N558" s="15" t="s">
        <v>5843</v>
      </c>
      <c r="O558" t="s">
        <v>4766</v>
      </c>
      <c r="Q558">
        <v>55267</v>
      </c>
      <c r="R558" s="14">
        <v>2388010</v>
      </c>
    </row>
    <row r="559" spans="1:18" ht="15" hidden="1" customHeight="1" x14ac:dyDescent="0.25">
      <c r="A559" s="10">
        <v>606</v>
      </c>
      <c r="B559" s="111"/>
      <c r="C559" s="6" t="s">
        <v>830</v>
      </c>
      <c r="D559" s="7">
        <v>44915</v>
      </c>
      <c r="E559" s="8" t="s">
        <v>831</v>
      </c>
      <c r="F559" s="9">
        <v>2155394</v>
      </c>
      <c r="G559" s="8" t="s">
        <v>29</v>
      </c>
      <c r="H559" s="9">
        <v>226316</v>
      </c>
      <c r="I559" s="112"/>
      <c r="J559" s="113"/>
      <c r="K559" s="114"/>
      <c r="L559" s="115"/>
      <c r="M559" s="116"/>
      <c r="N559" s="15" t="s">
        <v>5844</v>
      </c>
      <c r="O559" t="s">
        <v>4766</v>
      </c>
      <c r="Q559">
        <v>56159</v>
      </c>
      <c r="R559" s="14">
        <v>2155394</v>
      </c>
    </row>
    <row r="560" spans="1:18" ht="15" hidden="1" customHeight="1" x14ac:dyDescent="0.25">
      <c r="A560" s="10">
        <v>607</v>
      </c>
      <c r="B560" s="111"/>
      <c r="C560" s="6" t="s">
        <v>832</v>
      </c>
      <c r="D560" s="7">
        <v>44910</v>
      </c>
      <c r="E560" s="8" t="s">
        <v>42</v>
      </c>
      <c r="F560" s="9">
        <v>3994251</v>
      </c>
      <c r="G560" s="8" t="s">
        <v>29</v>
      </c>
      <c r="H560" s="9">
        <v>419396</v>
      </c>
      <c r="I560" s="112"/>
      <c r="J560" s="113"/>
      <c r="K560" s="114"/>
      <c r="L560" s="115"/>
      <c r="M560" s="116"/>
      <c r="N560" s="15" t="s">
        <v>5845</v>
      </c>
      <c r="O560" t="s">
        <v>4766</v>
      </c>
      <c r="Q560">
        <v>55854</v>
      </c>
      <c r="R560" s="14">
        <v>3994251</v>
      </c>
    </row>
    <row r="561" spans="1:18" ht="15" hidden="1" customHeight="1" x14ac:dyDescent="0.25">
      <c r="A561" s="11">
        <v>608</v>
      </c>
      <c r="B561" s="100"/>
      <c r="C561" s="6" t="s">
        <v>833</v>
      </c>
      <c r="D561" s="7">
        <v>44919</v>
      </c>
      <c r="E561" s="8" t="s">
        <v>42</v>
      </c>
      <c r="F561" s="9">
        <v>2473387</v>
      </c>
      <c r="G561" s="8" t="s">
        <v>29</v>
      </c>
      <c r="H561" s="9">
        <v>259706</v>
      </c>
      <c r="I561" s="104"/>
      <c r="J561" s="105"/>
      <c r="K561" s="106"/>
      <c r="L561" s="109"/>
      <c r="M561" s="110"/>
      <c r="N561" s="15" t="s">
        <v>5846</v>
      </c>
      <c r="O561" t="s">
        <v>4766</v>
      </c>
      <c r="Q561">
        <v>56804</v>
      </c>
      <c r="R561" s="14">
        <v>2473387</v>
      </c>
    </row>
    <row r="562" spans="1:18" ht="15" hidden="1" customHeight="1" x14ac:dyDescent="0.25">
      <c r="A562" s="5">
        <v>609</v>
      </c>
      <c r="B562" s="99" t="s">
        <v>834</v>
      </c>
      <c r="C562" s="6" t="s">
        <v>835</v>
      </c>
      <c r="D562" s="7">
        <v>44916</v>
      </c>
      <c r="E562" s="8" t="s">
        <v>42</v>
      </c>
      <c r="F562" s="9">
        <v>1093026</v>
      </c>
      <c r="G562" s="8" t="s">
        <v>29</v>
      </c>
      <c r="H562" s="9">
        <v>114768</v>
      </c>
      <c r="I562" s="101">
        <v>1956517</v>
      </c>
      <c r="J562" s="102"/>
      <c r="K562" s="103"/>
      <c r="L562" s="107" t="s">
        <v>836</v>
      </c>
      <c r="M562" s="108"/>
      <c r="N562" s="15" t="s">
        <v>5847</v>
      </c>
      <c r="O562" t="s">
        <v>4766</v>
      </c>
      <c r="Q562">
        <v>56268</v>
      </c>
      <c r="R562" s="14">
        <v>1093026</v>
      </c>
    </row>
    <row r="563" spans="1:18" ht="15" hidden="1" customHeight="1" x14ac:dyDescent="0.25">
      <c r="A563" s="11">
        <v>610</v>
      </c>
      <c r="B563" s="100"/>
      <c r="C563" s="6" t="s">
        <v>837</v>
      </c>
      <c r="D563" s="7">
        <v>44923</v>
      </c>
      <c r="E563" s="8" t="s">
        <v>42</v>
      </c>
      <c r="F563" s="9">
        <v>1093026</v>
      </c>
      <c r="G563" s="8" t="s">
        <v>29</v>
      </c>
      <c r="H563" s="9">
        <v>114768</v>
      </c>
      <c r="I563" s="104"/>
      <c r="J563" s="105"/>
      <c r="K563" s="106"/>
      <c r="L563" s="109"/>
      <c r="M563" s="110"/>
      <c r="N563" s="15" t="s">
        <v>5848</v>
      </c>
      <c r="O563" t="s">
        <v>4766</v>
      </c>
      <c r="Q563">
        <v>57083</v>
      </c>
      <c r="R563" s="14">
        <v>1093026</v>
      </c>
    </row>
    <row r="564" spans="1:18" ht="15" hidden="1" customHeight="1" x14ac:dyDescent="0.25">
      <c r="A564" s="5">
        <v>611</v>
      </c>
      <c r="B564" s="99" t="s">
        <v>838</v>
      </c>
      <c r="C564" s="6" t="s">
        <v>839</v>
      </c>
      <c r="D564" s="7">
        <v>44923</v>
      </c>
      <c r="E564" s="8" t="s">
        <v>28</v>
      </c>
      <c r="F564" s="9">
        <v>2905593</v>
      </c>
      <c r="G564" s="8" t="s">
        <v>29</v>
      </c>
      <c r="H564" s="9">
        <v>305087</v>
      </c>
      <c r="I564" s="101">
        <v>4795490</v>
      </c>
      <c r="J564" s="102"/>
      <c r="K564" s="103"/>
      <c r="L564" s="107" t="s">
        <v>840</v>
      </c>
      <c r="M564" s="108"/>
      <c r="N564" s="15" t="s">
        <v>5849</v>
      </c>
      <c r="O564" t="s">
        <v>4766</v>
      </c>
      <c r="Q564">
        <v>57041</v>
      </c>
      <c r="R564" s="14">
        <v>2905593</v>
      </c>
    </row>
    <row r="565" spans="1:18" ht="15" hidden="1" customHeight="1" x14ac:dyDescent="0.25">
      <c r="A565" s="11">
        <v>612</v>
      </c>
      <c r="B565" s="100"/>
      <c r="C565" s="6" t="s">
        <v>841</v>
      </c>
      <c r="D565" s="7">
        <v>44916</v>
      </c>
      <c r="E565" s="8" t="s">
        <v>28</v>
      </c>
      <c r="F565" s="9">
        <v>2452496</v>
      </c>
      <c r="G565" s="8" t="s">
        <v>29</v>
      </c>
      <c r="H565" s="9">
        <v>257512</v>
      </c>
      <c r="I565" s="104"/>
      <c r="J565" s="105"/>
      <c r="K565" s="106"/>
      <c r="L565" s="109"/>
      <c r="M565" s="110"/>
      <c r="N565" s="15" t="s">
        <v>5850</v>
      </c>
      <c r="O565" t="s">
        <v>4766</v>
      </c>
      <c r="Q565">
        <v>56237</v>
      </c>
      <c r="R565" s="14">
        <v>2452496</v>
      </c>
    </row>
    <row r="566" spans="1:18" ht="15" hidden="1" customHeight="1" x14ac:dyDescent="0.25">
      <c r="A566" s="5">
        <v>613</v>
      </c>
      <c r="B566" s="99" t="s">
        <v>842</v>
      </c>
      <c r="C566" s="6" t="s">
        <v>843</v>
      </c>
      <c r="D566" s="7">
        <v>44903</v>
      </c>
      <c r="E566" s="8" t="s">
        <v>42</v>
      </c>
      <c r="F566" s="9">
        <v>1950888</v>
      </c>
      <c r="G566" s="8" t="s">
        <v>29</v>
      </c>
      <c r="H566" s="9">
        <v>204843</v>
      </c>
      <c r="I566" s="101">
        <v>8456485</v>
      </c>
      <c r="J566" s="102"/>
      <c r="K566" s="103"/>
      <c r="L566" s="107" t="s">
        <v>844</v>
      </c>
      <c r="M566" s="108"/>
      <c r="N566" s="15" t="s">
        <v>5851</v>
      </c>
      <c r="O566" t="s">
        <v>4766</v>
      </c>
      <c r="Q566">
        <v>55038</v>
      </c>
      <c r="R566" s="14">
        <v>1950888</v>
      </c>
    </row>
    <row r="567" spans="1:18" ht="15" hidden="1" customHeight="1" x14ac:dyDescent="0.25">
      <c r="A567" s="10">
        <v>614</v>
      </c>
      <c r="B567" s="111"/>
      <c r="C567" s="6" t="s">
        <v>845</v>
      </c>
      <c r="D567" s="7">
        <v>44918</v>
      </c>
      <c r="E567" s="8" t="s">
        <v>42</v>
      </c>
      <c r="F567" s="9">
        <v>1586110</v>
      </c>
      <c r="G567" s="8" t="s">
        <v>29</v>
      </c>
      <c r="H567" s="9">
        <v>166542</v>
      </c>
      <c r="I567" s="112"/>
      <c r="J567" s="113"/>
      <c r="K567" s="114"/>
      <c r="L567" s="115"/>
      <c r="M567" s="116"/>
      <c r="N567" s="15" t="s">
        <v>5852</v>
      </c>
      <c r="O567" t="s">
        <v>4766</v>
      </c>
      <c r="Q567">
        <v>56754</v>
      </c>
      <c r="R567" s="14">
        <v>1586110</v>
      </c>
    </row>
    <row r="568" spans="1:18" ht="15" hidden="1" customHeight="1" x14ac:dyDescent="0.25">
      <c r="A568" s="10">
        <v>615</v>
      </c>
      <c r="B568" s="111"/>
      <c r="C568" s="6" t="s">
        <v>846</v>
      </c>
      <c r="D568" s="7">
        <v>44904</v>
      </c>
      <c r="E568" s="8" t="s">
        <v>28</v>
      </c>
      <c r="F568" s="9">
        <v>2292452</v>
      </c>
      <c r="G568" s="8" t="s">
        <v>29</v>
      </c>
      <c r="H568" s="9">
        <v>240708</v>
      </c>
      <c r="I568" s="112"/>
      <c r="J568" s="113"/>
      <c r="K568" s="114"/>
      <c r="L568" s="115"/>
      <c r="M568" s="116"/>
      <c r="N568" s="15" t="s">
        <v>5853</v>
      </c>
      <c r="O568" t="s">
        <v>4766</v>
      </c>
      <c r="Q568">
        <v>55176</v>
      </c>
      <c r="R568" s="14">
        <v>2292452</v>
      </c>
    </row>
    <row r="569" spans="1:18" ht="15" hidden="1" customHeight="1" x14ac:dyDescent="0.25">
      <c r="A569" s="10">
        <v>616</v>
      </c>
      <c r="B569" s="111"/>
      <c r="C569" s="6" t="s">
        <v>847</v>
      </c>
      <c r="D569" s="7">
        <v>44897</v>
      </c>
      <c r="E569" s="8" t="s">
        <v>42</v>
      </c>
      <c r="F569" s="9">
        <v>1189582</v>
      </c>
      <c r="G569" s="8" t="s">
        <v>29</v>
      </c>
      <c r="H569" s="9">
        <v>124906</v>
      </c>
      <c r="I569" s="112"/>
      <c r="J569" s="113"/>
      <c r="K569" s="114"/>
      <c r="L569" s="115"/>
      <c r="M569" s="116"/>
      <c r="N569" s="15" t="s">
        <v>5854</v>
      </c>
      <c r="O569" t="s">
        <v>4766</v>
      </c>
      <c r="Q569">
        <v>54112</v>
      </c>
      <c r="R569" s="14">
        <v>1189582</v>
      </c>
    </row>
    <row r="570" spans="1:18" ht="15" hidden="1" customHeight="1" x14ac:dyDescent="0.25">
      <c r="A570" s="11">
        <v>617</v>
      </c>
      <c r="B570" s="100"/>
      <c r="C570" s="6" t="s">
        <v>848</v>
      </c>
      <c r="D570" s="7">
        <v>44917</v>
      </c>
      <c r="E570" s="8" t="s">
        <v>28</v>
      </c>
      <c r="F570" s="9">
        <v>2429555</v>
      </c>
      <c r="G570" s="8" t="s">
        <v>29</v>
      </c>
      <c r="H570" s="9">
        <v>255103</v>
      </c>
      <c r="I570" s="104"/>
      <c r="J570" s="105"/>
      <c r="K570" s="106"/>
      <c r="L570" s="109"/>
      <c r="M570" s="110"/>
      <c r="N570" s="15" t="s">
        <v>5855</v>
      </c>
      <c r="O570" t="s">
        <v>4766</v>
      </c>
      <c r="Q570">
        <v>56283</v>
      </c>
      <c r="R570" s="14">
        <v>2429555</v>
      </c>
    </row>
    <row r="571" spans="1:18" ht="15" hidden="1" customHeight="1" x14ac:dyDescent="0.25">
      <c r="A571" s="12">
        <v>618</v>
      </c>
      <c r="B571" s="12" t="s">
        <v>849</v>
      </c>
      <c r="C571" s="6" t="s">
        <v>850</v>
      </c>
      <c r="D571" s="7">
        <v>44908</v>
      </c>
      <c r="E571" s="8" t="s">
        <v>42</v>
      </c>
      <c r="F571" s="9">
        <v>3149621</v>
      </c>
      <c r="G571" s="8" t="s">
        <v>29</v>
      </c>
      <c r="H571" s="9">
        <v>330710</v>
      </c>
      <c r="I571" s="94">
        <v>2818911</v>
      </c>
      <c r="J571" s="95"/>
      <c r="K571" s="96"/>
      <c r="L571" s="97" t="s">
        <v>851</v>
      </c>
      <c r="M571" s="98"/>
      <c r="N571" s="15" t="s">
        <v>5856</v>
      </c>
      <c r="O571" t="s">
        <v>4766</v>
      </c>
      <c r="Q571">
        <v>55364</v>
      </c>
      <c r="R571" s="14">
        <v>3149621</v>
      </c>
    </row>
    <row r="572" spans="1:18" ht="15" hidden="1" customHeight="1" x14ac:dyDescent="0.25">
      <c r="A572" s="5">
        <v>620</v>
      </c>
      <c r="B572" s="99" t="s">
        <v>855</v>
      </c>
      <c r="C572" s="6" t="s">
        <v>856</v>
      </c>
      <c r="D572" s="7">
        <v>44901</v>
      </c>
      <c r="E572" s="8" t="s">
        <v>28</v>
      </c>
      <c r="F572" s="9">
        <v>2509893</v>
      </c>
      <c r="G572" s="8" t="s">
        <v>29</v>
      </c>
      <c r="H572" s="9">
        <v>263539</v>
      </c>
      <c r="I572" s="101">
        <v>9136228</v>
      </c>
      <c r="J572" s="102"/>
      <c r="K572" s="103"/>
      <c r="L572" s="107" t="s">
        <v>857</v>
      </c>
      <c r="M572" s="108"/>
      <c r="N572" s="15" t="s">
        <v>5857</v>
      </c>
      <c r="O572" t="s">
        <v>4766</v>
      </c>
      <c r="Q572">
        <v>54410</v>
      </c>
      <c r="R572" s="14">
        <v>2509893</v>
      </c>
    </row>
    <row r="573" spans="1:18" ht="15" hidden="1" customHeight="1" x14ac:dyDescent="0.25">
      <c r="A573" s="10">
        <v>621</v>
      </c>
      <c r="B573" s="111"/>
      <c r="C573" s="6" t="s">
        <v>858</v>
      </c>
      <c r="D573" s="7">
        <v>44916</v>
      </c>
      <c r="E573" s="8" t="s">
        <v>28</v>
      </c>
      <c r="F573" s="9">
        <v>1213027</v>
      </c>
      <c r="G573" s="8" t="s">
        <v>29</v>
      </c>
      <c r="H573" s="9">
        <v>127368</v>
      </c>
      <c r="I573" s="112"/>
      <c r="J573" s="113"/>
      <c r="K573" s="114"/>
      <c r="L573" s="115"/>
      <c r="M573" s="116"/>
      <c r="N573" s="15" t="s">
        <v>5858</v>
      </c>
      <c r="O573" t="s">
        <v>4766</v>
      </c>
      <c r="Q573">
        <v>56211</v>
      </c>
      <c r="R573" s="14">
        <v>1213027</v>
      </c>
    </row>
    <row r="574" spans="1:18" ht="15" hidden="1" customHeight="1" x14ac:dyDescent="0.25">
      <c r="A574" s="10">
        <v>622</v>
      </c>
      <c r="B574" s="111"/>
      <c r="C574" s="6" t="s">
        <v>859</v>
      </c>
      <c r="D574" s="7">
        <v>44898</v>
      </c>
      <c r="E574" s="8" t="s">
        <v>28</v>
      </c>
      <c r="F574" s="9">
        <v>983518</v>
      </c>
      <c r="G574" s="8" t="s">
        <v>29</v>
      </c>
      <c r="H574" s="9">
        <v>103269</v>
      </c>
      <c r="I574" s="112"/>
      <c r="J574" s="113"/>
      <c r="K574" s="114"/>
      <c r="L574" s="115"/>
      <c r="M574" s="116"/>
      <c r="N574" s="15" t="s">
        <v>5859</v>
      </c>
      <c r="O574" t="s">
        <v>4766</v>
      </c>
      <c r="Q574">
        <v>54264</v>
      </c>
      <c r="R574" s="14">
        <v>983518</v>
      </c>
    </row>
    <row r="575" spans="1:18" ht="15" hidden="1" customHeight="1" x14ac:dyDescent="0.25">
      <c r="A575" s="10">
        <v>623</v>
      </c>
      <c r="B575" s="111"/>
      <c r="C575" s="6" t="s">
        <v>860</v>
      </c>
      <c r="D575" s="7">
        <v>44919</v>
      </c>
      <c r="E575" s="8" t="s">
        <v>28</v>
      </c>
      <c r="F575" s="9">
        <v>1669582</v>
      </c>
      <c r="G575" s="8" t="s">
        <v>29</v>
      </c>
      <c r="H575" s="9">
        <v>175306</v>
      </c>
      <c r="I575" s="112"/>
      <c r="J575" s="113"/>
      <c r="K575" s="114"/>
      <c r="L575" s="115"/>
      <c r="M575" s="116"/>
      <c r="N575" s="15" t="s">
        <v>5860</v>
      </c>
      <c r="O575" t="s">
        <v>4766</v>
      </c>
      <c r="Q575">
        <v>56807</v>
      </c>
      <c r="R575" s="14">
        <v>1669582</v>
      </c>
    </row>
    <row r="576" spans="1:18" ht="15" hidden="1" customHeight="1" x14ac:dyDescent="0.25">
      <c r="A576" s="10">
        <v>624</v>
      </c>
      <c r="B576" s="111"/>
      <c r="C576" s="6" t="s">
        <v>861</v>
      </c>
      <c r="D576" s="7">
        <v>44916</v>
      </c>
      <c r="E576" s="8" t="s">
        <v>28</v>
      </c>
      <c r="F576" s="9">
        <v>3307597</v>
      </c>
      <c r="G576" s="8" t="s">
        <v>29</v>
      </c>
      <c r="H576" s="9">
        <v>347298</v>
      </c>
      <c r="I576" s="112"/>
      <c r="J576" s="113"/>
      <c r="K576" s="114"/>
      <c r="L576" s="115"/>
      <c r="M576" s="116"/>
      <c r="N576" s="15" t="s">
        <v>5861</v>
      </c>
      <c r="O576" t="s">
        <v>4766</v>
      </c>
      <c r="Q576">
        <v>56251</v>
      </c>
      <c r="R576" s="14">
        <v>3307597</v>
      </c>
    </row>
    <row r="577" spans="1:18" ht="15" hidden="1" customHeight="1" x14ac:dyDescent="0.25">
      <c r="A577" s="11">
        <v>625</v>
      </c>
      <c r="B577" s="100"/>
      <c r="C577" s="6" t="s">
        <v>862</v>
      </c>
      <c r="D577" s="7">
        <v>44924</v>
      </c>
      <c r="E577" s="8" t="s">
        <v>28</v>
      </c>
      <c r="F577" s="9">
        <v>524459</v>
      </c>
      <c r="G577" s="8" t="s">
        <v>29</v>
      </c>
      <c r="H577" s="9">
        <v>55068</v>
      </c>
      <c r="I577" s="104"/>
      <c r="J577" s="105"/>
      <c r="K577" s="106"/>
      <c r="L577" s="109"/>
      <c r="M577" s="110"/>
      <c r="N577" s="15" t="s">
        <v>5862</v>
      </c>
      <c r="O577" t="s">
        <v>4766</v>
      </c>
      <c r="Q577">
        <v>57106</v>
      </c>
      <c r="R577" s="14">
        <v>524459</v>
      </c>
    </row>
    <row r="578" spans="1:18" ht="15" hidden="1" customHeight="1" x14ac:dyDescent="0.25">
      <c r="A578" s="12">
        <v>627</v>
      </c>
      <c r="B578" s="12" t="s">
        <v>863</v>
      </c>
      <c r="C578" s="6" t="s">
        <v>864</v>
      </c>
      <c r="D578" s="7">
        <v>44896</v>
      </c>
      <c r="E578" s="8" t="s">
        <v>28</v>
      </c>
      <c r="F578" s="9">
        <v>4591162</v>
      </c>
      <c r="G578" s="8" t="s">
        <v>29</v>
      </c>
      <c r="H578" s="9">
        <v>482072</v>
      </c>
      <c r="I578" s="94">
        <v>4109090</v>
      </c>
      <c r="J578" s="95"/>
      <c r="K578" s="96"/>
      <c r="L578" s="97" t="s">
        <v>865</v>
      </c>
      <c r="M578" s="98"/>
      <c r="N578" s="15" t="s">
        <v>5863</v>
      </c>
      <c r="O578" t="s">
        <v>4766</v>
      </c>
      <c r="Q578">
        <v>53292</v>
      </c>
      <c r="R578" s="14">
        <v>4591162</v>
      </c>
    </row>
    <row r="579" spans="1:18" ht="15" hidden="1" customHeight="1" x14ac:dyDescent="0.25">
      <c r="A579" s="5">
        <v>628</v>
      </c>
      <c r="B579" s="99" t="s">
        <v>866</v>
      </c>
      <c r="C579" s="6" t="s">
        <v>867</v>
      </c>
      <c r="D579" s="7">
        <v>44901</v>
      </c>
      <c r="E579" s="8" t="s">
        <v>28</v>
      </c>
      <c r="F579" s="9">
        <v>2794381</v>
      </c>
      <c r="G579" s="8" t="s">
        <v>29</v>
      </c>
      <c r="H579" s="9">
        <v>293410</v>
      </c>
      <c r="I579" s="101">
        <v>16081798</v>
      </c>
      <c r="J579" s="102"/>
      <c r="K579" s="103"/>
      <c r="L579" s="107" t="s">
        <v>868</v>
      </c>
      <c r="M579" s="108"/>
      <c r="N579" s="15" t="s">
        <v>5864</v>
      </c>
      <c r="O579" t="s">
        <v>4766</v>
      </c>
      <c r="Q579">
        <v>54444</v>
      </c>
      <c r="R579" s="14">
        <v>2794381</v>
      </c>
    </row>
    <row r="580" spans="1:18" ht="15" hidden="1" customHeight="1" x14ac:dyDescent="0.25">
      <c r="A580" s="10">
        <v>629</v>
      </c>
      <c r="B580" s="111"/>
      <c r="C580" s="6" t="s">
        <v>869</v>
      </c>
      <c r="D580" s="7">
        <v>44915</v>
      </c>
      <c r="E580" s="8" t="s">
        <v>28</v>
      </c>
      <c r="F580" s="9">
        <v>6171014</v>
      </c>
      <c r="G580" s="8" t="s">
        <v>29</v>
      </c>
      <c r="H580" s="9">
        <v>647956</v>
      </c>
      <c r="I580" s="112"/>
      <c r="J580" s="113"/>
      <c r="K580" s="114"/>
      <c r="L580" s="115"/>
      <c r="M580" s="116"/>
      <c r="N580" s="15" t="s">
        <v>5865</v>
      </c>
      <c r="O580" t="s">
        <v>4766</v>
      </c>
      <c r="Q580">
        <v>56174</v>
      </c>
      <c r="R580" s="14">
        <v>6171014</v>
      </c>
    </row>
    <row r="581" spans="1:18" ht="15" hidden="1" customHeight="1" x14ac:dyDescent="0.25">
      <c r="A581" s="10">
        <v>630</v>
      </c>
      <c r="B581" s="111"/>
      <c r="C581" s="6" t="s">
        <v>870</v>
      </c>
      <c r="D581" s="7">
        <v>44922</v>
      </c>
      <c r="E581" s="8" t="s">
        <v>28</v>
      </c>
      <c r="F581" s="9">
        <v>5811186</v>
      </c>
      <c r="G581" s="8" t="s">
        <v>29</v>
      </c>
      <c r="H581" s="9">
        <v>610174</v>
      </c>
      <c r="I581" s="112"/>
      <c r="J581" s="113"/>
      <c r="K581" s="114"/>
      <c r="L581" s="115"/>
      <c r="M581" s="116"/>
      <c r="N581" s="15" t="s">
        <v>5866</v>
      </c>
      <c r="O581" t="s">
        <v>4766</v>
      </c>
      <c r="Q581">
        <v>57013</v>
      </c>
      <c r="R581" s="14">
        <v>5811186</v>
      </c>
    </row>
    <row r="582" spans="1:18" ht="15" hidden="1" customHeight="1" x14ac:dyDescent="0.25">
      <c r="A582" s="11">
        <v>631</v>
      </c>
      <c r="B582" s="100"/>
      <c r="C582" s="6" t="s">
        <v>871</v>
      </c>
      <c r="D582" s="7">
        <v>44908</v>
      </c>
      <c r="E582" s="8" t="s">
        <v>28</v>
      </c>
      <c r="F582" s="9">
        <v>3191908</v>
      </c>
      <c r="G582" s="8" t="s">
        <v>29</v>
      </c>
      <c r="H582" s="9">
        <v>335150</v>
      </c>
      <c r="I582" s="104"/>
      <c r="J582" s="105"/>
      <c r="K582" s="106"/>
      <c r="L582" s="109"/>
      <c r="M582" s="110"/>
      <c r="N582" s="15" t="s">
        <v>5867</v>
      </c>
      <c r="O582" t="s">
        <v>4766</v>
      </c>
      <c r="Q582">
        <v>55390</v>
      </c>
      <c r="R582" s="14">
        <v>3191908</v>
      </c>
    </row>
    <row r="583" spans="1:18" ht="15" hidden="1" customHeight="1" x14ac:dyDescent="0.25">
      <c r="A583" s="12">
        <v>633</v>
      </c>
      <c r="B583" s="12" t="s">
        <v>875</v>
      </c>
      <c r="C583" s="6" t="s">
        <v>876</v>
      </c>
      <c r="D583" s="7">
        <v>44916</v>
      </c>
      <c r="E583" s="8" t="s">
        <v>28</v>
      </c>
      <c r="F583" s="9">
        <v>3519080</v>
      </c>
      <c r="G583" s="8" t="s">
        <v>29</v>
      </c>
      <c r="H583" s="9">
        <v>369503</v>
      </c>
      <c r="I583" s="94">
        <v>3149577</v>
      </c>
      <c r="J583" s="95"/>
      <c r="K583" s="96"/>
      <c r="L583" s="97" t="s">
        <v>877</v>
      </c>
      <c r="M583" s="98"/>
      <c r="N583" s="15" t="s">
        <v>5868</v>
      </c>
      <c r="O583" t="s">
        <v>4766</v>
      </c>
      <c r="Q583">
        <v>56202</v>
      </c>
      <c r="R583" s="14">
        <v>3519080</v>
      </c>
    </row>
    <row r="584" spans="1:18" ht="15" hidden="1" customHeight="1" x14ac:dyDescent="0.25">
      <c r="A584" s="5">
        <v>634</v>
      </c>
      <c r="B584" s="99" t="s">
        <v>878</v>
      </c>
      <c r="C584" s="6" t="s">
        <v>879</v>
      </c>
      <c r="D584" s="7">
        <v>44902</v>
      </c>
      <c r="E584" s="8" t="s">
        <v>28</v>
      </c>
      <c r="F584" s="9">
        <v>2694260</v>
      </c>
      <c r="G584" s="8" t="s">
        <v>29</v>
      </c>
      <c r="H584" s="9">
        <v>282897</v>
      </c>
      <c r="I584" s="101">
        <v>6868075</v>
      </c>
      <c r="J584" s="102"/>
      <c r="K584" s="103"/>
      <c r="L584" s="107" t="s">
        <v>880</v>
      </c>
      <c r="M584" s="108"/>
      <c r="N584" s="15" t="s">
        <v>5869</v>
      </c>
      <c r="O584" t="s">
        <v>4766</v>
      </c>
      <c r="Q584">
        <v>54461</v>
      </c>
      <c r="R584" s="14">
        <v>2694260</v>
      </c>
    </row>
    <row r="585" spans="1:18" ht="15" hidden="1" customHeight="1" x14ac:dyDescent="0.25">
      <c r="A585" s="10">
        <v>635</v>
      </c>
      <c r="B585" s="111"/>
      <c r="C585" s="6" t="s">
        <v>881</v>
      </c>
      <c r="D585" s="7">
        <v>44909</v>
      </c>
      <c r="E585" s="8" t="s">
        <v>28</v>
      </c>
      <c r="F585" s="9">
        <v>1852765</v>
      </c>
      <c r="G585" s="8" t="s">
        <v>29</v>
      </c>
      <c r="H585" s="9">
        <v>194540</v>
      </c>
      <c r="I585" s="112"/>
      <c r="J585" s="113"/>
      <c r="K585" s="114"/>
      <c r="L585" s="115"/>
      <c r="M585" s="116"/>
      <c r="N585" s="15" t="s">
        <v>5870</v>
      </c>
      <c r="O585" t="s">
        <v>4766</v>
      </c>
      <c r="Q585">
        <v>55442</v>
      </c>
      <c r="R585" s="14">
        <v>1852765</v>
      </c>
    </row>
    <row r="586" spans="1:18" ht="15" hidden="1" customHeight="1" x14ac:dyDescent="0.25">
      <c r="A586" s="11">
        <v>636</v>
      </c>
      <c r="B586" s="100"/>
      <c r="C586" s="6" t="s">
        <v>882</v>
      </c>
      <c r="D586" s="7">
        <v>44922</v>
      </c>
      <c r="E586" s="8" t="s">
        <v>28</v>
      </c>
      <c r="F586" s="9">
        <v>3126802</v>
      </c>
      <c r="G586" s="8" t="s">
        <v>29</v>
      </c>
      <c r="H586" s="9">
        <v>328314</v>
      </c>
      <c r="I586" s="104"/>
      <c r="J586" s="105"/>
      <c r="K586" s="106"/>
      <c r="L586" s="109"/>
      <c r="M586" s="110"/>
      <c r="N586" s="15" t="s">
        <v>5871</v>
      </c>
      <c r="O586" t="s">
        <v>4766</v>
      </c>
      <c r="Q586">
        <v>57018</v>
      </c>
      <c r="R586" s="14">
        <v>3126802</v>
      </c>
    </row>
    <row r="587" spans="1:18" ht="15" hidden="1" customHeight="1" x14ac:dyDescent="0.25">
      <c r="A587" s="5">
        <v>637</v>
      </c>
      <c r="B587" s="99" t="s">
        <v>883</v>
      </c>
      <c r="C587" s="6" t="s">
        <v>884</v>
      </c>
      <c r="D587" s="7">
        <v>44911</v>
      </c>
      <c r="E587" s="8" t="s">
        <v>42</v>
      </c>
      <c r="F587" s="9">
        <v>3172219</v>
      </c>
      <c r="G587" s="8" t="s">
        <v>29</v>
      </c>
      <c r="H587" s="9">
        <v>333083</v>
      </c>
      <c r="I587" s="101">
        <v>15537641</v>
      </c>
      <c r="J587" s="102"/>
      <c r="K587" s="103"/>
      <c r="L587" s="107" t="s">
        <v>885</v>
      </c>
      <c r="M587" s="108"/>
      <c r="N587" s="15" t="s">
        <v>5872</v>
      </c>
      <c r="O587" t="s">
        <v>4766</v>
      </c>
      <c r="Q587">
        <v>55980</v>
      </c>
      <c r="R587" s="14">
        <v>3172219</v>
      </c>
    </row>
    <row r="588" spans="1:18" ht="15" hidden="1" customHeight="1" x14ac:dyDescent="0.25">
      <c r="A588" s="10">
        <v>638</v>
      </c>
      <c r="B588" s="111"/>
      <c r="C588" s="6" t="s">
        <v>886</v>
      </c>
      <c r="D588" s="7">
        <v>44907</v>
      </c>
      <c r="E588" s="8" t="s">
        <v>42</v>
      </c>
      <c r="F588" s="9">
        <v>8723603</v>
      </c>
      <c r="G588" s="8" t="s">
        <v>29</v>
      </c>
      <c r="H588" s="9">
        <v>915978</v>
      </c>
      <c r="I588" s="112"/>
      <c r="J588" s="113"/>
      <c r="K588" s="114"/>
      <c r="L588" s="115"/>
      <c r="M588" s="116"/>
      <c r="N588" s="15" t="s">
        <v>5873</v>
      </c>
      <c r="O588" t="s">
        <v>4766</v>
      </c>
      <c r="Q588">
        <v>55340</v>
      </c>
      <c r="R588" s="14">
        <v>8723603</v>
      </c>
    </row>
    <row r="589" spans="1:18" ht="15" hidden="1" customHeight="1" x14ac:dyDescent="0.25">
      <c r="A589" s="11">
        <v>639</v>
      </c>
      <c r="B589" s="100"/>
      <c r="C589" s="6" t="s">
        <v>887</v>
      </c>
      <c r="D589" s="7">
        <v>44912</v>
      </c>
      <c r="E589" s="8" t="s">
        <v>28</v>
      </c>
      <c r="F589" s="9">
        <v>5464671</v>
      </c>
      <c r="G589" s="8" t="s">
        <v>29</v>
      </c>
      <c r="H589" s="9">
        <v>573791</v>
      </c>
      <c r="I589" s="104"/>
      <c r="J589" s="105"/>
      <c r="K589" s="106"/>
      <c r="L589" s="109"/>
      <c r="M589" s="110"/>
      <c r="N589" s="15" t="s">
        <v>5874</v>
      </c>
      <c r="O589" t="s">
        <v>4766</v>
      </c>
      <c r="Q589">
        <v>55986</v>
      </c>
      <c r="R589" s="14">
        <v>5464671</v>
      </c>
    </row>
    <row r="590" spans="1:18" ht="15" hidden="1" customHeight="1" x14ac:dyDescent="0.25">
      <c r="A590" s="5">
        <v>640</v>
      </c>
      <c r="B590" s="99" t="s">
        <v>888</v>
      </c>
      <c r="C590" s="6" t="s">
        <v>889</v>
      </c>
      <c r="D590" s="7">
        <v>44896</v>
      </c>
      <c r="E590" s="8" t="s">
        <v>28</v>
      </c>
      <c r="F590" s="9">
        <v>3549377</v>
      </c>
      <c r="G590" s="8" t="s">
        <v>29</v>
      </c>
      <c r="H590" s="9">
        <v>372685</v>
      </c>
      <c r="I590" s="101">
        <v>15753473</v>
      </c>
      <c r="J590" s="102"/>
      <c r="K590" s="103"/>
      <c r="L590" s="107" t="s">
        <v>890</v>
      </c>
      <c r="M590" s="108"/>
      <c r="N590" s="15" t="s">
        <v>5875</v>
      </c>
      <c r="O590" t="s">
        <v>4766</v>
      </c>
      <c r="Q590">
        <v>53279</v>
      </c>
      <c r="R590" s="14">
        <v>3549377</v>
      </c>
    </row>
    <row r="591" spans="1:18" ht="15" hidden="1" customHeight="1" x14ac:dyDescent="0.25">
      <c r="A591" s="10">
        <v>641</v>
      </c>
      <c r="B591" s="111"/>
      <c r="C591" s="6" t="s">
        <v>891</v>
      </c>
      <c r="D591" s="7">
        <v>44916</v>
      </c>
      <c r="E591" s="8" t="s">
        <v>28</v>
      </c>
      <c r="F591" s="9">
        <v>1199426</v>
      </c>
      <c r="G591" s="8" t="s">
        <v>29</v>
      </c>
      <c r="H591" s="9">
        <v>125940</v>
      </c>
      <c r="I591" s="112"/>
      <c r="J591" s="113"/>
      <c r="K591" s="114"/>
      <c r="L591" s="115"/>
      <c r="M591" s="116"/>
      <c r="N591" s="15" t="s">
        <v>5876</v>
      </c>
      <c r="O591" t="s">
        <v>4766</v>
      </c>
      <c r="Q591">
        <v>56276</v>
      </c>
      <c r="R591" s="14">
        <v>1199426</v>
      </c>
    </row>
    <row r="592" spans="1:18" ht="15" hidden="1" customHeight="1" x14ac:dyDescent="0.25">
      <c r="A592" s="10">
        <v>642</v>
      </c>
      <c r="B592" s="111"/>
      <c r="C592" s="6" t="s">
        <v>892</v>
      </c>
      <c r="D592" s="7">
        <v>44909</v>
      </c>
      <c r="E592" s="8" t="s">
        <v>28</v>
      </c>
      <c r="F592" s="9">
        <v>1992481</v>
      </c>
      <c r="G592" s="8" t="s">
        <v>29</v>
      </c>
      <c r="H592" s="9">
        <v>209211</v>
      </c>
      <c r="I592" s="112"/>
      <c r="J592" s="113"/>
      <c r="K592" s="114"/>
      <c r="L592" s="115"/>
      <c r="M592" s="116"/>
      <c r="N592" s="15" t="s">
        <v>5877</v>
      </c>
      <c r="O592" t="s">
        <v>4766</v>
      </c>
      <c r="Q592">
        <v>55473</v>
      </c>
      <c r="R592" s="14">
        <v>1992481</v>
      </c>
    </row>
    <row r="593" spans="1:18" ht="15" hidden="1" customHeight="1" x14ac:dyDescent="0.25">
      <c r="A593" s="10">
        <v>643</v>
      </c>
      <c r="B593" s="111"/>
      <c r="C593" s="6" t="s">
        <v>893</v>
      </c>
      <c r="D593" s="7">
        <v>44897</v>
      </c>
      <c r="E593" s="8" t="s">
        <v>28</v>
      </c>
      <c r="F593" s="9">
        <v>1842383</v>
      </c>
      <c r="G593" s="8" t="s">
        <v>29</v>
      </c>
      <c r="H593" s="9">
        <v>193450</v>
      </c>
      <c r="I593" s="112"/>
      <c r="J593" s="113"/>
      <c r="K593" s="114"/>
      <c r="L593" s="115"/>
      <c r="M593" s="116"/>
      <c r="N593" s="15" t="s">
        <v>5878</v>
      </c>
      <c r="O593" t="s">
        <v>4766</v>
      </c>
      <c r="Q593">
        <v>54216</v>
      </c>
      <c r="R593" s="14">
        <v>1842383</v>
      </c>
    </row>
    <row r="594" spans="1:18" ht="15" hidden="1" customHeight="1" x14ac:dyDescent="0.25">
      <c r="A594" s="10">
        <v>644</v>
      </c>
      <c r="B594" s="111"/>
      <c r="C594" s="6" t="s">
        <v>894</v>
      </c>
      <c r="D594" s="7">
        <v>44918</v>
      </c>
      <c r="E594" s="8" t="s">
        <v>28</v>
      </c>
      <c r="F594" s="9">
        <v>3339166</v>
      </c>
      <c r="G594" s="8" t="s">
        <v>29</v>
      </c>
      <c r="H594" s="9">
        <v>350612</v>
      </c>
      <c r="I594" s="112"/>
      <c r="J594" s="113"/>
      <c r="K594" s="114"/>
      <c r="L594" s="115"/>
      <c r="M594" s="116"/>
      <c r="N594" s="15" t="s">
        <v>5879</v>
      </c>
      <c r="O594" t="s">
        <v>4766</v>
      </c>
      <c r="Q594">
        <v>56758</v>
      </c>
      <c r="R594" s="14">
        <v>3339166</v>
      </c>
    </row>
    <row r="595" spans="1:18" ht="15" hidden="1" customHeight="1" x14ac:dyDescent="0.25">
      <c r="A595" s="10">
        <v>645</v>
      </c>
      <c r="B595" s="111"/>
      <c r="C595" s="6" t="s">
        <v>895</v>
      </c>
      <c r="D595" s="7">
        <v>44923</v>
      </c>
      <c r="E595" s="8" t="s">
        <v>28</v>
      </c>
      <c r="F595" s="9">
        <v>3415349</v>
      </c>
      <c r="G595" s="8" t="s">
        <v>29</v>
      </c>
      <c r="H595" s="9">
        <v>358612</v>
      </c>
      <c r="I595" s="112"/>
      <c r="J595" s="113"/>
      <c r="K595" s="114"/>
      <c r="L595" s="115"/>
      <c r="M595" s="116"/>
      <c r="N595" s="15" t="s">
        <v>5880</v>
      </c>
      <c r="O595" t="s">
        <v>4766</v>
      </c>
      <c r="Q595">
        <v>57082</v>
      </c>
      <c r="R595" s="14">
        <v>3415349</v>
      </c>
    </row>
    <row r="596" spans="1:18" ht="15" hidden="1" customHeight="1" x14ac:dyDescent="0.25">
      <c r="A596" s="11">
        <v>646</v>
      </c>
      <c r="B596" s="100"/>
      <c r="C596" s="6" t="s">
        <v>896</v>
      </c>
      <c r="D596" s="7">
        <v>44902</v>
      </c>
      <c r="E596" s="8" t="s">
        <v>28</v>
      </c>
      <c r="F596" s="9">
        <v>2263464</v>
      </c>
      <c r="G596" s="8" t="s">
        <v>29</v>
      </c>
      <c r="H596" s="9">
        <v>237664</v>
      </c>
      <c r="I596" s="104"/>
      <c r="J596" s="105"/>
      <c r="K596" s="106"/>
      <c r="L596" s="109"/>
      <c r="M596" s="110"/>
      <c r="N596" s="15" t="s">
        <v>5881</v>
      </c>
      <c r="O596" t="s">
        <v>4766</v>
      </c>
      <c r="Q596">
        <v>54525</v>
      </c>
      <c r="R596" s="14">
        <v>2263464</v>
      </c>
    </row>
    <row r="597" spans="1:18" ht="15" hidden="1" customHeight="1" x14ac:dyDescent="0.25">
      <c r="A597" s="5">
        <v>648</v>
      </c>
      <c r="B597" s="99" t="s">
        <v>900</v>
      </c>
      <c r="C597" s="6" t="s">
        <v>901</v>
      </c>
      <c r="D597" s="7">
        <v>44923</v>
      </c>
      <c r="E597" s="8" t="s">
        <v>28</v>
      </c>
      <c r="F597" s="9">
        <v>5885276</v>
      </c>
      <c r="G597" s="8" t="s">
        <v>29</v>
      </c>
      <c r="H597" s="9">
        <v>617954</v>
      </c>
      <c r="I597" s="101">
        <v>16932290</v>
      </c>
      <c r="J597" s="102"/>
      <c r="K597" s="103"/>
      <c r="L597" s="107" t="s">
        <v>902</v>
      </c>
      <c r="M597" s="108"/>
      <c r="N597" s="15" t="s">
        <v>5882</v>
      </c>
      <c r="O597" t="s">
        <v>4766</v>
      </c>
      <c r="Q597">
        <v>57091</v>
      </c>
      <c r="R597" s="14">
        <v>5885276</v>
      </c>
    </row>
    <row r="598" spans="1:18" ht="15" hidden="1" customHeight="1" x14ac:dyDescent="0.25">
      <c r="A598" s="10">
        <v>649</v>
      </c>
      <c r="B598" s="111"/>
      <c r="C598" s="6" t="s">
        <v>903</v>
      </c>
      <c r="D598" s="7">
        <v>44896</v>
      </c>
      <c r="E598" s="8" t="s">
        <v>28</v>
      </c>
      <c r="F598" s="9">
        <v>1741392</v>
      </c>
      <c r="G598" s="8" t="s">
        <v>29</v>
      </c>
      <c r="H598" s="9">
        <v>182846</v>
      </c>
      <c r="I598" s="112"/>
      <c r="J598" s="113"/>
      <c r="K598" s="114"/>
      <c r="L598" s="115"/>
      <c r="M598" s="116"/>
      <c r="N598" s="15" t="s">
        <v>5883</v>
      </c>
      <c r="O598" t="s">
        <v>4766</v>
      </c>
      <c r="Q598">
        <v>53285</v>
      </c>
      <c r="R598" s="14">
        <v>1741392</v>
      </c>
    </row>
    <row r="599" spans="1:18" ht="15" hidden="1" customHeight="1" x14ac:dyDescent="0.25">
      <c r="A599" s="10">
        <v>650</v>
      </c>
      <c r="B599" s="111"/>
      <c r="C599" s="6" t="s">
        <v>904</v>
      </c>
      <c r="D599" s="7">
        <v>44909</v>
      </c>
      <c r="E599" s="8" t="s">
        <v>28</v>
      </c>
      <c r="F599" s="9">
        <v>3519080</v>
      </c>
      <c r="G599" s="8" t="s">
        <v>29</v>
      </c>
      <c r="H599" s="9">
        <v>369503</v>
      </c>
      <c r="I599" s="112"/>
      <c r="J599" s="113"/>
      <c r="K599" s="114"/>
      <c r="L599" s="115"/>
      <c r="M599" s="116"/>
      <c r="N599" s="15" t="s">
        <v>5884</v>
      </c>
      <c r="O599" t="s">
        <v>4766</v>
      </c>
      <c r="Q599">
        <v>55475</v>
      </c>
      <c r="R599" s="14">
        <v>3519080</v>
      </c>
    </row>
    <row r="600" spans="1:18" ht="15" hidden="1" customHeight="1" x14ac:dyDescent="0.25">
      <c r="A600" s="10">
        <v>651</v>
      </c>
      <c r="B600" s="111"/>
      <c r="C600" s="6" t="s">
        <v>905</v>
      </c>
      <c r="D600" s="7">
        <v>44902</v>
      </c>
      <c r="E600" s="8" t="s">
        <v>28</v>
      </c>
      <c r="F600" s="9">
        <v>3820360</v>
      </c>
      <c r="G600" s="8" t="s">
        <v>29</v>
      </c>
      <c r="H600" s="9">
        <v>401138</v>
      </c>
      <c r="I600" s="112"/>
      <c r="J600" s="113"/>
      <c r="K600" s="114"/>
      <c r="L600" s="115"/>
      <c r="M600" s="116"/>
      <c r="N600" s="15" t="s">
        <v>5885</v>
      </c>
      <c r="O600" t="s">
        <v>4766</v>
      </c>
      <c r="Q600">
        <v>54541</v>
      </c>
      <c r="R600" s="14">
        <v>3820360</v>
      </c>
    </row>
    <row r="601" spans="1:18" ht="15" hidden="1" customHeight="1" x14ac:dyDescent="0.25">
      <c r="A601" s="11">
        <v>652</v>
      </c>
      <c r="B601" s="100"/>
      <c r="C601" s="6" t="s">
        <v>906</v>
      </c>
      <c r="D601" s="7">
        <v>44916</v>
      </c>
      <c r="E601" s="8" t="s">
        <v>28</v>
      </c>
      <c r="F601" s="9">
        <v>3952652</v>
      </c>
      <c r="G601" s="8" t="s">
        <v>29</v>
      </c>
      <c r="H601" s="9">
        <v>415029</v>
      </c>
      <c r="I601" s="104"/>
      <c r="J601" s="105"/>
      <c r="K601" s="106"/>
      <c r="L601" s="109"/>
      <c r="M601" s="110"/>
      <c r="N601" s="15" t="s">
        <v>5886</v>
      </c>
      <c r="O601" t="s">
        <v>4766</v>
      </c>
      <c r="Q601">
        <v>56271</v>
      </c>
      <c r="R601" s="14">
        <v>3952652</v>
      </c>
    </row>
    <row r="602" spans="1:18" ht="15" hidden="1" customHeight="1" x14ac:dyDescent="0.25">
      <c r="A602" s="5">
        <v>654</v>
      </c>
      <c r="B602" s="99" t="s">
        <v>910</v>
      </c>
      <c r="C602" s="6" t="s">
        <v>911</v>
      </c>
      <c r="D602" s="7">
        <v>44896</v>
      </c>
      <c r="E602" s="8" t="s">
        <v>28</v>
      </c>
      <c r="F602" s="9">
        <v>2035724</v>
      </c>
      <c r="G602" s="8" t="s">
        <v>29</v>
      </c>
      <c r="H602" s="9">
        <v>213751</v>
      </c>
      <c r="I602" s="101">
        <v>9550642</v>
      </c>
      <c r="J602" s="102"/>
      <c r="K602" s="103"/>
      <c r="L602" s="107" t="s">
        <v>912</v>
      </c>
      <c r="M602" s="108"/>
      <c r="N602" s="15" t="s">
        <v>5887</v>
      </c>
      <c r="O602" t="s">
        <v>4766</v>
      </c>
      <c r="Q602">
        <v>53289</v>
      </c>
      <c r="R602" s="14">
        <v>2035724</v>
      </c>
    </row>
    <row r="603" spans="1:18" ht="15" hidden="1" customHeight="1" x14ac:dyDescent="0.25">
      <c r="A603" s="10">
        <v>655</v>
      </c>
      <c r="B603" s="111"/>
      <c r="C603" s="6" t="s">
        <v>913</v>
      </c>
      <c r="D603" s="7">
        <v>44916</v>
      </c>
      <c r="E603" s="8" t="s">
        <v>28</v>
      </c>
      <c r="F603" s="9">
        <v>3089930</v>
      </c>
      <c r="G603" s="8" t="s">
        <v>29</v>
      </c>
      <c r="H603" s="9">
        <v>324443</v>
      </c>
      <c r="I603" s="112"/>
      <c r="J603" s="113"/>
      <c r="K603" s="114"/>
      <c r="L603" s="115"/>
      <c r="M603" s="116"/>
      <c r="N603" s="15" t="s">
        <v>5888</v>
      </c>
      <c r="O603" t="s">
        <v>4766</v>
      </c>
      <c r="Q603">
        <v>56273</v>
      </c>
      <c r="R603" s="14">
        <v>3089930</v>
      </c>
    </row>
    <row r="604" spans="1:18" ht="15" hidden="1" customHeight="1" x14ac:dyDescent="0.25">
      <c r="A604" s="10">
        <v>656</v>
      </c>
      <c r="B604" s="111"/>
      <c r="C604" s="6" t="s">
        <v>914</v>
      </c>
      <c r="D604" s="7">
        <v>44902</v>
      </c>
      <c r="E604" s="8" t="s">
        <v>28</v>
      </c>
      <c r="F604" s="9">
        <v>2635438</v>
      </c>
      <c r="G604" s="8" t="s">
        <v>29</v>
      </c>
      <c r="H604" s="9">
        <v>276721</v>
      </c>
      <c r="I604" s="112"/>
      <c r="J604" s="113"/>
      <c r="K604" s="114"/>
      <c r="L604" s="115"/>
      <c r="M604" s="116"/>
      <c r="N604" s="15" t="s">
        <v>5889</v>
      </c>
      <c r="O604" t="s">
        <v>4766</v>
      </c>
      <c r="Q604">
        <v>54544</v>
      </c>
      <c r="R604" s="14">
        <v>2635438</v>
      </c>
    </row>
    <row r="605" spans="1:18" ht="15" hidden="1" customHeight="1" x14ac:dyDescent="0.25">
      <c r="A605" s="11">
        <v>657</v>
      </c>
      <c r="B605" s="100"/>
      <c r="C605" s="6" t="s">
        <v>915</v>
      </c>
      <c r="D605" s="7">
        <v>44923</v>
      </c>
      <c r="E605" s="8" t="s">
        <v>28</v>
      </c>
      <c r="F605" s="9">
        <v>2910016</v>
      </c>
      <c r="G605" s="8" t="s">
        <v>29</v>
      </c>
      <c r="H605" s="9">
        <v>305552</v>
      </c>
      <c r="I605" s="104"/>
      <c r="J605" s="105"/>
      <c r="K605" s="106"/>
      <c r="L605" s="109"/>
      <c r="M605" s="110"/>
      <c r="N605" s="15" t="s">
        <v>5890</v>
      </c>
      <c r="O605" t="s">
        <v>4766</v>
      </c>
      <c r="Q605">
        <v>57086</v>
      </c>
      <c r="R605" s="14">
        <v>2910016</v>
      </c>
    </row>
    <row r="606" spans="1:18" ht="15" hidden="1" customHeight="1" x14ac:dyDescent="0.25">
      <c r="A606" s="5">
        <v>659</v>
      </c>
      <c r="B606" s="99" t="s">
        <v>919</v>
      </c>
      <c r="C606" s="6" t="s">
        <v>920</v>
      </c>
      <c r="D606" s="7">
        <v>44915</v>
      </c>
      <c r="E606" s="8" t="s">
        <v>28</v>
      </c>
      <c r="F606" s="9">
        <v>10666875</v>
      </c>
      <c r="G606" s="8" t="s">
        <v>29</v>
      </c>
      <c r="H606" s="9">
        <v>1120022</v>
      </c>
      <c r="I606" s="101">
        <v>23130506</v>
      </c>
      <c r="J606" s="102"/>
      <c r="K606" s="103"/>
      <c r="L606" s="107" t="s">
        <v>921</v>
      </c>
      <c r="M606" s="108"/>
      <c r="N606" s="15" t="s">
        <v>5891</v>
      </c>
      <c r="O606" t="s">
        <v>4766</v>
      </c>
      <c r="Q606">
        <v>56169</v>
      </c>
      <c r="R606" s="14">
        <v>10666875</v>
      </c>
    </row>
    <row r="607" spans="1:18" ht="15" hidden="1" customHeight="1" x14ac:dyDescent="0.25">
      <c r="A607" s="10">
        <v>660</v>
      </c>
      <c r="B607" s="111"/>
      <c r="C607" s="6" t="s">
        <v>922</v>
      </c>
      <c r="D607" s="7">
        <v>44922</v>
      </c>
      <c r="E607" s="8" t="s">
        <v>28</v>
      </c>
      <c r="F607" s="9">
        <v>6676237</v>
      </c>
      <c r="G607" s="8" t="s">
        <v>29</v>
      </c>
      <c r="H607" s="9">
        <v>701005</v>
      </c>
      <c r="I607" s="112"/>
      <c r="J607" s="113"/>
      <c r="K607" s="114"/>
      <c r="L607" s="115"/>
      <c r="M607" s="116"/>
      <c r="N607" s="15" t="s">
        <v>5892</v>
      </c>
      <c r="O607" t="s">
        <v>4766</v>
      </c>
      <c r="Q607">
        <v>57008</v>
      </c>
      <c r="R607" s="14">
        <v>6676237</v>
      </c>
    </row>
    <row r="608" spans="1:18" ht="15" hidden="1" customHeight="1" x14ac:dyDescent="0.25">
      <c r="A608" s="10">
        <v>661</v>
      </c>
      <c r="B608" s="111"/>
      <c r="C608" s="6" t="s">
        <v>923</v>
      </c>
      <c r="D608" s="7">
        <v>44901</v>
      </c>
      <c r="E608" s="8" t="s">
        <v>28</v>
      </c>
      <c r="F608" s="9">
        <v>2331261</v>
      </c>
      <c r="G608" s="8" t="s">
        <v>29</v>
      </c>
      <c r="H608" s="9">
        <v>244782</v>
      </c>
      <c r="I608" s="112"/>
      <c r="J608" s="113"/>
      <c r="K608" s="114"/>
      <c r="L608" s="115"/>
      <c r="M608" s="116"/>
      <c r="N608" s="15" t="s">
        <v>5893</v>
      </c>
      <c r="O608" t="s">
        <v>4766</v>
      </c>
      <c r="Q608">
        <v>54442</v>
      </c>
      <c r="R608" s="14">
        <v>2331261</v>
      </c>
    </row>
    <row r="609" spans="1:18" ht="15" hidden="1" customHeight="1" x14ac:dyDescent="0.25">
      <c r="A609" s="10">
        <v>662</v>
      </c>
      <c r="B609" s="111"/>
      <c r="C609" s="6" t="s">
        <v>924</v>
      </c>
      <c r="D609" s="7">
        <v>44908</v>
      </c>
      <c r="E609" s="8" t="s">
        <v>28</v>
      </c>
      <c r="F609" s="9">
        <v>3742176</v>
      </c>
      <c r="G609" s="8" t="s">
        <v>29</v>
      </c>
      <c r="H609" s="9">
        <v>392929</v>
      </c>
      <c r="I609" s="112"/>
      <c r="J609" s="113"/>
      <c r="K609" s="114"/>
      <c r="L609" s="115"/>
      <c r="M609" s="116"/>
      <c r="N609" s="15" t="s">
        <v>5894</v>
      </c>
      <c r="O609" t="s">
        <v>4766</v>
      </c>
      <c r="Q609">
        <v>55400</v>
      </c>
      <c r="R609" s="14">
        <v>3742176</v>
      </c>
    </row>
    <row r="610" spans="1:18" ht="15" hidden="1" customHeight="1" x14ac:dyDescent="0.25">
      <c r="A610" s="11">
        <v>663</v>
      </c>
      <c r="B610" s="100"/>
      <c r="C610" s="6" t="s">
        <v>925</v>
      </c>
      <c r="D610" s="7">
        <v>44898</v>
      </c>
      <c r="E610" s="8" t="s">
        <v>28</v>
      </c>
      <c r="F610" s="9">
        <v>2427592</v>
      </c>
      <c r="G610" s="8" t="s">
        <v>29</v>
      </c>
      <c r="H610" s="9">
        <v>254897</v>
      </c>
      <c r="I610" s="104"/>
      <c r="J610" s="105"/>
      <c r="K610" s="106"/>
      <c r="L610" s="109"/>
      <c r="M610" s="110"/>
      <c r="N610" s="15" t="s">
        <v>5895</v>
      </c>
      <c r="O610" t="s">
        <v>4766</v>
      </c>
      <c r="Q610">
        <v>54310</v>
      </c>
      <c r="R610" s="14">
        <v>2427592</v>
      </c>
    </row>
    <row r="611" spans="1:18" ht="15" hidden="1" customHeight="1" x14ac:dyDescent="0.25">
      <c r="A611" s="5">
        <v>665</v>
      </c>
      <c r="B611" s="99" t="s">
        <v>929</v>
      </c>
      <c r="C611" s="6" t="s">
        <v>930</v>
      </c>
      <c r="D611" s="7">
        <v>44921</v>
      </c>
      <c r="E611" s="8" t="s">
        <v>28</v>
      </c>
      <c r="F611" s="9">
        <v>906283</v>
      </c>
      <c r="G611" s="8" t="s">
        <v>29</v>
      </c>
      <c r="H611" s="9">
        <v>95160</v>
      </c>
      <c r="I611" s="101">
        <v>8238707</v>
      </c>
      <c r="J611" s="102"/>
      <c r="K611" s="103"/>
      <c r="L611" s="107" t="s">
        <v>931</v>
      </c>
      <c r="M611" s="108"/>
      <c r="N611" s="15" t="s">
        <v>5896</v>
      </c>
      <c r="O611" t="s">
        <v>4766</v>
      </c>
      <c r="Q611">
        <v>56905</v>
      </c>
      <c r="R611" s="14">
        <v>906283</v>
      </c>
    </row>
    <row r="612" spans="1:18" ht="15" hidden="1" customHeight="1" x14ac:dyDescent="0.25">
      <c r="A612" s="10">
        <v>666</v>
      </c>
      <c r="B612" s="111"/>
      <c r="C612" s="6" t="s">
        <v>932</v>
      </c>
      <c r="D612" s="7">
        <v>44896</v>
      </c>
      <c r="E612" s="8" t="s">
        <v>28</v>
      </c>
      <c r="F612" s="9">
        <v>1910180</v>
      </c>
      <c r="G612" s="8" t="s">
        <v>29</v>
      </c>
      <c r="H612" s="9">
        <v>200569</v>
      </c>
      <c r="I612" s="112"/>
      <c r="J612" s="113"/>
      <c r="K612" s="114"/>
      <c r="L612" s="115"/>
      <c r="M612" s="116"/>
      <c r="N612" s="15" t="s">
        <v>5897</v>
      </c>
      <c r="O612" t="s">
        <v>4766</v>
      </c>
      <c r="Q612">
        <v>53845</v>
      </c>
      <c r="R612" s="14">
        <v>1910180</v>
      </c>
    </row>
    <row r="613" spans="1:18" ht="15" hidden="1" customHeight="1" x14ac:dyDescent="0.25">
      <c r="A613" s="10">
        <v>667</v>
      </c>
      <c r="B613" s="111"/>
      <c r="C613" s="6" t="s">
        <v>933</v>
      </c>
      <c r="D613" s="7">
        <v>44900</v>
      </c>
      <c r="E613" s="8" t="s">
        <v>28</v>
      </c>
      <c r="F613" s="9">
        <v>1267223</v>
      </c>
      <c r="G613" s="8" t="s">
        <v>29</v>
      </c>
      <c r="H613" s="9">
        <v>133058</v>
      </c>
      <c r="I613" s="112"/>
      <c r="J613" s="113"/>
      <c r="K613" s="114"/>
      <c r="L613" s="115"/>
      <c r="M613" s="116"/>
      <c r="N613" s="15" t="s">
        <v>5898</v>
      </c>
      <c r="O613" t="s">
        <v>4766</v>
      </c>
      <c r="Q613">
        <v>54353</v>
      </c>
      <c r="R613" s="14">
        <v>1267223</v>
      </c>
    </row>
    <row r="614" spans="1:18" ht="15" hidden="1" customHeight="1" x14ac:dyDescent="0.25">
      <c r="A614" s="10">
        <v>668</v>
      </c>
      <c r="B614" s="111"/>
      <c r="C614" s="6" t="s">
        <v>934</v>
      </c>
      <c r="D614" s="7">
        <v>44914</v>
      </c>
      <c r="E614" s="8" t="s">
        <v>28</v>
      </c>
      <c r="F614" s="9">
        <v>3235492</v>
      </c>
      <c r="G614" s="8" t="s">
        <v>29</v>
      </c>
      <c r="H614" s="9">
        <v>339727</v>
      </c>
      <c r="I614" s="112"/>
      <c r="J614" s="113"/>
      <c r="K614" s="114"/>
      <c r="L614" s="115"/>
      <c r="M614" s="116"/>
      <c r="N614" s="15" t="s">
        <v>5899</v>
      </c>
      <c r="O614" t="s">
        <v>4766</v>
      </c>
      <c r="Q614">
        <v>56074</v>
      </c>
      <c r="R614" s="14">
        <v>3235492</v>
      </c>
    </row>
    <row r="615" spans="1:18" ht="15" hidden="1" customHeight="1" x14ac:dyDescent="0.25">
      <c r="A615" s="11">
        <v>669</v>
      </c>
      <c r="B615" s="100"/>
      <c r="C615" s="6" t="s">
        <v>935</v>
      </c>
      <c r="D615" s="7">
        <v>44907</v>
      </c>
      <c r="E615" s="8" t="s">
        <v>42</v>
      </c>
      <c r="F615" s="9">
        <v>1886081</v>
      </c>
      <c r="G615" s="8" t="s">
        <v>29</v>
      </c>
      <c r="H615" s="9">
        <v>198038</v>
      </c>
      <c r="I615" s="104"/>
      <c r="J615" s="105"/>
      <c r="K615" s="106"/>
      <c r="L615" s="109"/>
      <c r="M615" s="110"/>
      <c r="N615" s="15" t="s">
        <v>5900</v>
      </c>
      <c r="O615" t="s">
        <v>4766</v>
      </c>
      <c r="Q615">
        <v>55317</v>
      </c>
      <c r="R615" s="14">
        <v>1886081</v>
      </c>
    </row>
    <row r="616" spans="1:18" ht="15" hidden="1" customHeight="1" x14ac:dyDescent="0.25">
      <c r="A616" s="5">
        <v>670</v>
      </c>
      <c r="B616" s="99" t="s">
        <v>936</v>
      </c>
      <c r="C616" s="6" t="s">
        <v>937</v>
      </c>
      <c r="D616" s="7">
        <v>44910</v>
      </c>
      <c r="E616" s="8" t="s">
        <v>28</v>
      </c>
      <c r="F616" s="9">
        <v>1992481</v>
      </c>
      <c r="G616" s="8" t="s">
        <v>29</v>
      </c>
      <c r="H616" s="9">
        <v>209210</v>
      </c>
      <c r="I616" s="101">
        <v>8958671</v>
      </c>
      <c r="J616" s="102"/>
      <c r="K616" s="103"/>
      <c r="L616" s="107" t="s">
        <v>938</v>
      </c>
      <c r="M616" s="108"/>
      <c r="N616" s="15" t="s">
        <v>5901</v>
      </c>
      <c r="O616" t="s">
        <v>4766</v>
      </c>
      <c r="Q616">
        <v>55710</v>
      </c>
      <c r="R616" s="14">
        <v>1992481</v>
      </c>
    </row>
    <row r="617" spans="1:18" ht="15" hidden="1" customHeight="1" x14ac:dyDescent="0.25">
      <c r="A617" s="10">
        <v>671</v>
      </c>
      <c r="B617" s="111"/>
      <c r="C617" s="6" t="s">
        <v>939</v>
      </c>
      <c r="D617" s="7">
        <v>44924</v>
      </c>
      <c r="E617" s="8" t="s">
        <v>28</v>
      </c>
      <c r="F617" s="9">
        <v>3099616</v>
      </c>
      <c r="G617" s="8" t="s">
        <v>29</v>
      </c>
      <c r="H617" s="9">
        <v>325460</v>
      </c>
      <c r="I617" s="112"/>
      <c r="J617" s="113"/>
      <c r="K617" s="114"/>
      <c r="L617" s="115"/>
      <c r="M617" s="116"/>
      <c r="N617" s="15" t="s">
        <v>5902</v>
      </c>
      <c r="O617" t="s">
        <v>4766</v>
      </c>
      <c r="Q617">
        <v>57109</v>
      </c>
      <c r="R617" s="14">
        <v>3099616</v>
      </c>
    </row>
    <row r="618" spans="1:18" ht="15" hidden="1" customHeight="1" x14ac:dyDescent="0.25">
      <c r="A618" s="11">
        <v>672</v>
      </c>
      <c r="B618" s="100"/>
      <c r="C618" s="6" t="s">
        <v>940</v>
      </c>
      <c r="D618" s="7">
        <v>44901</v>
      </c>
      <c r="E618" s="8" t="s">
        <v>28</v>
      </c>
      <c r="F618" s="9">
        <v>4917591</v>
      </c>
      <c r="G618" s="8" t="s">
        <v>29</v>
      </c>
      <c r="H618" s="9">
        <v>516347</v>
      </c>
      <c r="I618" s="104"/>
      <c r="J618" s="105"/>
      <c r="K618" s="106"/>
      <c r="L618" s="109"/>
      <c r="M618" s="110"/>
      <c r="N618" s="15" t="s">
        <v>5903</v>
      </c>
      <c r="O618" t="s">
        <v>4766</v>
      </c>
      <c r="Q618">
        <v>54397</v>
      </c>
      <c r="R618" s="14">
        <v>4917591</v>
      </c>
    </row>
    <row r="619" spans="1:18" ht="15" hidden="1" customHeight="1" x14ac:dyDescent="0.25">
      <c r="A619" s="5">
        <v>673</v>
      </c>
      <c r="B619" s="99" t="s">
        <v>941</v>
      </c>
      <c r="C619" s="6" t="s">
        <v>942</v>
      </c>
      <c r="D619" s="7">
        <v>44897</v>
      </c>
      <c r="E619" s="8" t="s">
        <v>28</v>
      </c>
      <c r="F619" s="9">
        <v>2574044</v>
      </c>
      <c r="G619" s="8" t="s">
        <v>29</v>
      </c>
      <c r="H619" s="9">
        <v>270275</v>
      </c>
      <c r="I619" s="101">
        <v>18769408</v>
      </c>
      <c r="J619" s="102"/>
      <c r="K619" s="103"/>
      <c r="L619" s="107" t="s">
        <v>943</v>
      </c>
      <c r="M619" s="108"/>
      <c r="N619" s="15" t="s">
        <v>5904</v>
      </c>
      <c r="O619" t="s">
        <v>4766</v>
      </c>
      <c r="Q619">
        <v>54217</v>
      </c>
      <c r="R619" s="14">
        <v>2574044</v>
      </c>
    </row>
    <row r="620" spans="1:18" ht="15" hidden="1" customHeight="1" x14ac:dyDescent="0.25">
      <c r="A620" s="10">
        <v>674</v>
      </c>
      <c r="B620" s="111"/>
      <c r="C620" s="6" t="s">
        <v>944</v>
      </c>
      <c r="D620" s="7">
        <v>44915</v>
      </c>
      <c r="E620" s="8" t="s">
        <v>28</v>
      </c>
      <c r="F620" s="9">
        <v>1826340</v>
      </c>
      <c r="G620" s="8" t="s">
        <v>29</v>
      </c>
      <c r="H620" s="9">
        <v>191766</v>
      </c>
      <c r="I620" s="112"/>
      <c r="J620" s="113"/>
      <c r="K620" s="114"/>
      <c r="L620" s="115"/>
      <c r="M620" s="116"/>
      <c r="N620" s="15" t="s">
        <v>5905</v>
      </c>
      <c r="O620" t="s">
        <v>4766</v>
      </c>
      <c r="Q620">
        <v>56173</v>
      </c>
      <c r="R620" s="14">
        <v>1826340</v>
      </c>
    </row>
    <row r="621" spans="1:18" ht="15" hidden="1" customHeight="1" x14ac:dyDescent="0.25">
      <c r="A621" s="10">
        <v>675</v>
      </c>
      <c r="B621" s="111"/>
      <c r="C621" s="6" t="s">
        <v>945</v>
      </c>
      <c r="D621" s="7">
        <v>44901</v>
      </c>
      <c r="E621" s="8" t="s">
        <v>28</v>
      </c>
      <c r="F621" s="9">
        <v>1507109</v>
      </c>
      <c r="G621" s="8" t="s">
        <v>29</v>
      </c>
      <c r="H621" s="9">
        <v>158246</v>
      </c>
      <c r="I621" s="112"/>
      <c r="J621" s="113"/>
      <c r="K621" s="114"/>
      <c r="L621" s="115"/>
      <c r="M621" s="116"/>
      <c r="N621" s="15" t="s">
        <v>5906</v>
      </c>
      <c r="O621" t="s">
        <v>4766</v>
      </c>
      <c r="Q621">
        <v>54451</v>
      </c>
      <c r="R621" s="14">
        <v>1507109</v>
      </c>
    </row>
    <row r="622" spans="1:18" ht="15" hidden="1" customHeight="1" x14ac:dyDescent="0.25">
      <c r="A622" s="10">
        <v>676</v>
      </c>
      <c r="B622" s="111"/>
      <c r="C622" s="6" t="s">
        <v>946</v>
      </c>
      <c r="D622" s="7">
        <v>44922</v>
      </c>
      <c r="E622" s="8" t="s">
        <v>947</v>
      </c>
      <c r="F622" s="9">
        <v>4758329</v>
      </c>
      <c r="G622" s="8" t="s">
        <v>29</v>
      </c>
      <c r="H622" s="9">
        <v>499625</v>
      </c>
      <c r="I622" s="112"/>
      <c r="J622" s="113"/>
      <c r="K622" s="114"/>
      <c r="L622" s="115"/>
      <c r="M622" s="116"/>
      <c r="N622" s="15" t="s">
        <v>5907</v>
      </c>
      <c r="O622" t="s">
        <v>4766</v>
      </c>
      <c r="Q622">
        <v>57024</v>
      </c>
      <c r="R622" s="14">
        <v>4758329</v>
      </c>
    </row>
    <row r="623" spans="1:18" ht="15" hidden="1" customHeight="1" x14ac:dyDescent="0.25">
      <c r="A623" s="10">
        <v>677</v>
      </c>
      <c r="B623" s="111"/>
      <c r="C623" s="6" t="s">
        <v>948</v>
      </c>
      <c r="D623" s="7">
        <v>44922</v>
      </c>
      <c r="E623" s="8" t="s">
        <v>949</v>
      </c>
      <c r="F623" s="9">
        <v>4887981</v>
      </c>
      <c r="G623" s="8" t="s">
        <v>29</v>
      </c>
      <c r="H623" s="9">
        <v>513238</v>
      </c>
      <c r="I623" s="112"/>
      <c r="J623" s="113"/>
      <c r="K623" s="114"/>
      <c r="L623" s="115"/>
      <c r="M623" s="116"/>
      <c r="N623" s="15" t="s">
        <v>5908</v>
      </c>
      <c r="O623" t="s">
        <v>4766</v>
      </c>
      <c r="Q623">
        <v>57011</v>
      </c>
      <c r="R623" s="14">
        <v>4887981</v>
      </c>
    </row>
    <row r="624" spans="1:18" ht="15" hidden="1" customHeight="1" x14ac:dyDescent="0.25">
      <c r="A624" s="10">
        <v>678</v>
      </c>
      <c r="B624" s="111"/>
      <c r="C624" s="6" t="s">
        <v>950</v>
      </c>
      <c r="D624" s="7">
        <v>44908</v>
      </c>
      <c r="E624" s="8" t="s">
        <v>42</v>
      </c>
      <c r="F624" s="9">
        <v>858639</v>
      </c>
      <c r="G624" s="8" t="s">
        <v>29</v>
      </c>
      <c r="H624" s="9">
        <v>90157</v>
      </c>
      <c r="I624" s="112"/>
      <c r="J624" s="113"/>
      <c r="K624" s="114"/>
      <c r="L624" s="115"/>
      <c r="M624" s="116"/>
      <c r="N624" s="15" t="s">
        <v>5909</v>
      </c>
      <c r="O624" t="s">
        <v>4766</v>
      </c>
      <c r="Q624">
        <v>55391</v>
      </c>
      <c r="R624" s="14">
        <v>858639</v>
      </c>
    </row>
    <row r="625" spans="1:18" ht="15" hidden="1" customHeight="1" x14ac:dyDescent="0.25">
      <c r="A625" s="10">
        <v>679</v>
      </c>
      <c r="B625" s="111"/>
      <c r="C625" s="6" t="s">
        <v>951</v>
      </c>
      <c r="D625" s="7">
        <v>44911</v>
      </c>
      <c r="E625" s="8" t="s">
        <v>28</v>
      </c>
      <c r="F625" s="9">
        <v>1826340</v>
      </c>
      <c r="G625" s="8" t="s">
        <v>29</v>
      </c>
      <c r="H625" s="9">
        <v>191766</v>
      </c>
      <c r="I625" s="112"/>
      <c r="J625" s="113"/>
      <c r="K625" s="114"/>
      <c r="L625" s="115"/>
      <c r="M625" s="116"/>
      <c r="N625" s="15" t="s">
        <v>5910</v>
      </c>
      <c r="O625" t="s">
        <v>4766</v>
      </c>
      <c r="Q625">
        <v>55960</v>
      </c>
      <c r="R625" s="14">
        <v>1826340</v>
      </c>
    </row>
    <row r="626" spans="1:18" ht="15" hidden="1" customHeight="1" x14ac:dyDescent="0.25">
      <c r="A626" s="10">
        <v>680</v>
      </c>
      <c r="B626" s="111"/>
      <c r="C626" s="6" t="s">
        <v>952</v>
      </c>
      <c r="D626" s="7">
        <v>44918</v>
      </c>
      <c r="E626" s="8" t="s">
        <v>28</v>
      </c>
      <c r="F626" s="9">
        <v>1736383</v>
      </c>
      <c r="G626" s="8" t="s">
        <v>29</v>
      </c>
      <c r="H626" s="9">
        <v>182320</v>
      </c>
      <c r="I626" s="112"/>
      <c r="J626" s="113"/>
      <c r="K626" s="114"/>
      <c r="L626" s="115"/>
      <c r="M626" s="116"/>
      <c r="N626" s="15" t="s">
        <v>5911</v>
      </c>
      <c r="O626" t="s">
        <v>4766</v>
      </c>
      <c r="Q626">
        <v>56756</v>
      </c>
      <c r="R626" s="14">
        <v>1736383</v>
      </c>
    </row>
    <row r="627" spans="1:18" ht="15" hidden="1" customHeight="1" x14ac:dyDescent="0.25">
      <c r="A627" s="11">
        <v>681</v>
      </c>
      <c r="B627" s="100"/>
      <c r="C627" s="6" t="s">
        <v>953</v>
      </c>
      <c r="D627" s="7">
        <v>44904</v>
      </c>
      <c r="E627" s="8" t="s">
        <v>28</v>
      </c>
      <c r="F627" s="9">
        <v>996241</v>
      </c>
      <c r="G627" s="8" t="s">
        <v>29</v>
      </c>
      <c r="H627" s="9">
        <v>104605</v>
      </c>
      <c r="I627" s="104"/>
      <c r="J627" s="105"/>
      <c r="K627" s="106"/>
      <c r="L627" s="109"/>
      <c r="M627" s="110"/>
      <c r="N627" s="15" t="s">
        <v>5912</v>
      </c>
      <c r="O627" t="s">
        <v>4766</v>
      </c>
      <c r="Q627">
        <v>55230</v>
      </c>
      <c r="R627" s="14">
        <v>996241</v>
      </c>
    </row>
    <row r="628" spans="1:18" ht="15" hidden="1" customHeight="1" x14ac:dyDescent="0.25">
      <c r="A628" s="5">
        <v>682</v>
      </c>
      <c r="B628" s="99" t="s">
        <v>954</v>
      </c>
      <c r="C628" s="6" t="s">
        <v>955</v>
      </c>
      <c r="D628" s="7">
        <v>44923</v>
      </c>
      <c r="E628" s="8" t="s">
        <v>28</v>
      </c>
      <c r="F628" s="9">
        <v>509756</v>
      </c>
      <c r="G628" s="8" t="s">
        <v>29</v>
      </c>
      <c r="H628" s="9">
        <v>53524</v>
      </c>
      <c r="I628" s="101">
        <v>1434490</v>
      </c>
      <c r="J628" s="102"/>
      <c r="K628" s="103"/>
      <c r="L628" s="107" t="s">
        <v>956</v>
      </c>
      <c r="M628" s="108"/>
      <c r="N628" s="15" t="s">
        <v>5913</v>
      </c>
      <c r="O628" t="s">
        <v>4766</v>
      </c>
      <c r="Q628">
        <v>57088</v>
      </c>
      <c r="R628" s="14">
        <v>509756</v>
      </c>
    </row>
    <row r="629" spans="1:18" ht="15" hidden="1" customHeight="1" x14ac:dyDescent="0.25">
      <c r="A629" s="11">
        <v>683</v>
      </c>
      <c r="B629" s="100"/>
      <c r="C629" s="6" t="s">
        <v>957</v>
      </c>
      <c r="D629" s="7">
        <v>44916</v>
      </c>
      <c r="E629" s="8" t="s">
        <v>42</v>
      </c>
      <c r="F629" s="9">
        <v>1093026</v>
      </c>
      <c r="G629" s="8" t="s">
        <v>29</v>
      </c>
      <c r="H629" s="9">
        <v>114768</v>
      </c>
      <c r="I629" s="104"/>
      <c r="J629" s="105"/>
      <c r="K629" s="106"/>
      <c r="L629" s="109"/>
      <c r="M629" s="110"/>
      <c r="N629" s="15" t="s">
        <v>5914</v>
      </c>
      <c r="O629" t="s">
        <v>4766</v>
      </c>
      <c r="Q629">
        <v>56275</v>
      </c>
      <c r="R629" s="14">
        <v>1093026</v>
      </c>
    </row>
    <row r="630" spans="1:18" ht="15" hidden="1" customHeight="1" x14ac:dyDescent="0.25">
      <c r="A630" s="5">
        <v>684</v>
      </c>
      <c r="B630" s="99" t="s">
        <v>958</v>
      </c>
      <c r="C630" s="6" t="s">
        <v>959</v>
      </c>
      <c r="D630" s="7">
        <v>44921</v>
      </c>
      <c r="E630" s="8" t="s">
        <v>28</v>
      </c>
      <c r="F630" s="9">
        <v>1849612</v>
      </c>
      <c r="G630" s="8" t="s">
        <v>29</v>
      </c>
      <c r="H630" s="9">
        <v>194209</v>
      </c>
      <c r="I630" s="101">
        <v>9999954</v>
      </c>
      <c r="J630" s="102"/>
      <c r="K630" s="103"/>
      <c r="L630" s="107" t="s">
        <v>960</v>
      </c>
      <c r="M630" s="108"/>
      <c r="N630" s="15" t="s">
        <v>5915</v>
      </c>
      <c r="O630" t="s">
        <v>4766</v>
      </c>
      <c r="Q630">
        <v>56896</v>
      </c>
      <c r="R630" s="14">
        <v>1849612</v>
      </c>
    </row>
    <row r="631" spans="1:18" ht="15" hidden="1" customHeight="1" x14ac:dyDescent="0.25">
      <c r="A631" s="10">
        <v>685</v>
      </c>
      <c r="B631" s="111"/>
      <c r="C631" s="6" t="s">
        <v>961</v>
      </c>
      <c r="D631" s="7">
        <v>44896</v>
      </c>
      <c r="E631" s="8" t="s">
        <v>28</v>
      </c>
      <c r="F631" s="9">
        <v>3781539</v>
      </c>
      <c r="G631" s="8" t="s">
        <v>29</v>
      </c>
      <c r="H631" s="9">
        <v>397062</v>
      </c>
      <c r="I631" s="112"/>
      <c r="J631" s="113"/>
      <c r="K631" s="114"/>
      <c r="L631" s="115"/>
      <c r="M631" s="116"/>
      <c r="N631" s="15" t="s">
        <v>5916</v>
      </c>
      <c r="O631" t="s">
        <v>4766</v>
      </c>
      <c r="Q631">
        <v>53277</v>
      </c>
      <c r="R631" s="14">
        <v>3781539</v>
      </c>
    </row>
    <row r="632" spans="1:18" ht="15" hidden="1" customHeight="1" x14ac:dyDescent="0.25">
      <c r="A632" s="10">
        <v>686</v>
      </c>
      <c r="B632" s="111"/>
      <c r="C632" s="6" t="s">
        <v>962</v>
      </c>
      <c r="D632" s="7">
        <v>44900</v>
      </c>
      <c r="E632" s="8" t="s">
        <v>28</v>
      </c>
      <c r="F632" s="9">
        <v>1799140</v>
      </c>
      <c r="G632" s="8" t="s">
        <v>29</v>
      </c>
      <c r="H632" s="9">
        <v>188910</v>
      </c>
      <c r="I632" s="112"/>
      <c r="J632" s="113"/>
      <c r="K632" s="114"/>
      <c r="L632" s="115"/>
      <c r="M632" s="116"/>
      <c r="N632" s="15" t="s">
        <v>5917</v>
      </c>
      <c r="O632" t="s">
        <v>4766</v>
      </c>
      <c r="Q632">
        <v>54354</v>
      </c>
      <c r="R632" s="14">
        <v>1799140</v>
      </c>
    </row>
    <row r="633" spans="1:18" ht="15" hidden="1" customHeight="1" x14ac:dyDescent="0.25">
      <c r="A633" s="10">
        <v>687</v>
      </c>
      <c r="B633" s="111"/>
      <c r="C633" s="6" t="s">
        <v>963</v>
      </c>
      <c r="D633" s="7">
        <v>44914</v>
      </c>
      <c r="E633" s="8" t="s">
        <v>28</v>
      </c>
      <c r="F633" s="9">
        <v>2543416</v>
      </c>
      <c r="G633" s="8" t="s">
        <v>29</v>
      </c>
      <c r="H633" s="9">
        <v>267059</v>
      </c>
      <c r="I633" s="112"/>
      <c r="J633" s="113"/>
      <c r="K633" s="114"/>
      <c r="L633" s="115"/>
      <c r="M633" s="116"/>
      <c r="N633" s="15" t="s">
        <v>5918</v>
      </c>
      <c r="O633" t="s">
        <v>4766</v>
      </c>
      <c r="Q633">
        <v>56076</v>
      </c>
      <c r="R633" s="14">
        <v>2543416</v>
      </c>
    </row>
    <row r="634" spans="1:18" ht="15" hidden="1" customHeight="1" x14ac:dyDescent="0.25">
      <c r="A634" s="11">
        <v>688</v>
      </c>
      <c r="B634" s="100"/>
      <c r="C634" s="6" t="s">
        <v>964</v>
      </c>
      <c r="D634" s="7">
        <v>44907</v>
      </c>
      <c r="E634" s="8" t="s">
        <v>28</v>
      </c>
      <c r="F634" s="9">
        <v>1199426</v>
      </c>
      <c r="G634" s="8" t="s">
        <v>29</v>
      </c>
      <c r="H634" s="9">
        <v>125940</v>
      </c>
      <c r="I634" s="104"/>
      <c r="J634" s="105"/>
      <c r="K634" s="106"/>
      <c r="L634" s="109"/>
      <c r="M634" s="110"/>
      <c r="N634" s="15" t="s">
        <v>5919</v>
      </c>
      <c r="O634" t="s">
        <v>4766</v>
      </c>
      <c r="Q634">
        <v>55316</v>
      </c>
      <c r="R634" s="14">
        <v>1199426</v>
      </c>
    </row>
    <row r="635" spans="1:18" ht="15" hidden="1" customHeight="1" x14ac:dyDescent="0.25">
      <c r="A635" s="5">
        <v>690</v>
      </c>
      <c r="B635" s="99" t="s">
        <v>965</v>
      </c>
      <c r="C635" s="6" t="s">
        <v>966</v>
      </c>
      <c r="D635" s="7">
        <v>44917</v>
      </c>
      <c r="E635" s="8" t="s">
        <v>28</v>
      </c>
      <c r="F635" s="9">
        <v>1784206</v>
      </c>
      <c r="G635" s="8" t="s">
        <v>29</v>
      </c>
      <c r="H635" s="9">
        <v>187341</v>
      </c>
      <c r="I635" s="101">
        <v>4545044</v>
      </c>
      <c r="J635" s="102"/>
      <c r="K635" s="103"/>
      <c r="L635" s="107" t="s">
        <v>967</v>
      </c>
      <c r="M635" s="108"/>
      <c r="N635" s="15" t="s">
        <v>5920</v>
      </c>
      <c r="O635" t="s">
        <v>4766</v>
      </c>
      <c r="Q635">
        <v>56676</v>
      </c>
      <c r="R635" s="14">
        <v>1784206</v>
      </c>
    </row>
    <row r="636" spans="1:18" ht="15" hidden="1" customHeight="1" x14ac:dyDescent="0.25">
      <c r="A636" s="10">
        <v>691</v>
      </c>
      <c r="B636" s="111"/>
      <c r="C636" s="6" t="s">
        <v>968</v>
      </c>
      <c r="D636" s="7">
        <v>44903</v>
      </c>
      <c r="E636" s="8" t="s">
        <v>42</v>
      </c>
      <c r="F636" s="9">
        <v>894481</v>
      </c>
      <c r="G636" s="8" t="s">
        <v>29</v>
      </c>
      <c r="H636" s="9">
        <v>93920</v>
      </c>
      <c r="I636" s="112"/>
      <c r="J636" s="113"/>
      <c r="K636" s="114"/>
      <c r="L636" s="115"/>
      <c r="M636" s="116"/>
      <c r="N636" s="15" t="s">
        <v>5921</v>
      </c>
      <c r="O636" t="s">
        <v>4766</v>
      </c>
      <c r="Q636">
        <v>55080</v>
      </c>
      <c r="R636" s="14">
        <v>894481</v>
      </c>
    </row>
    <row r="637" spans="1:18" ht="15" hidden="1" customHeight="1" x14ac:dyDescent="0.25">
      <c r="A637" s="11">
        <v>692</v>
      </c>
      <c r="B637" s="100"/>
      <c r="C637" s="6" t="s">
        <v>969</v>
      </c>
      <c r="D637" s="7">
        <v>44896</v>
      </c>
      <c r="E637" s="8" t="s">
        <v>28</v>
      </c>
      <c r="F637" s="9">
        <v>2399574</v>
      </c>
      <c r="G637" s="8" t="s">
        <v>29</v>
      </c>
      <c r="H637" s="9">
        <v>251955</v>
      </c>
      <c r="I637" s="104"/>
      <c r="J637" s="105"/>
      <c r="K637" s="106"/>
      <c r="L637" s="109"/>
      <c r="M637" s="110"/>
      <c r="N637" s="15" t="s">
        <v>5922</v>
      </c>
      <c r="O637" t="s">
        <v>4766</v>
      </c>
      <c r="Q637">
        <v>53851</v>
      </c>
      <c r="R637" s="14">
        <v>2399574</v>
      </c>
    </row>
    <row r="638" spans="1:18" ht="15" hidden="1" customHeight="1" x14ac:dyDescent="0.25">
      <c r="A638" s="5">
        <v>693</v>
      </c>
      <c r="B638" s="99" t="s">
        <v>970</v>
      </c>
      <c r="C638" s="6" t="s">
        <v>971</v>
      </c>
      <c r="D638" s="7">
        <v>44905</v>
      </c>
      <c r="E638" s="8" t="s">
        <v>28</v>
      </c>
      <c r="F638" s="9">
        <v>1812740</v>
      </c>
      <c r="G638" s="8" t="s">
        <v>29</v>
      </c>
      <c r="H638" s="9">
        <v>190338</v>
      </c>
      <c r="I638" s="101">
        <v>6008786</v>
      </c>
      <c r="J638" s="102"/>
      <c r="K638" s="103"/>
      <c r="L638" s="107" t="s">
        <v>972</v>
      </c>
      <c r="M638" s="108"/>
      <c r="N638" s="15" t="s">
        <v>5923</v>
      </c>
      <c r="O638" t="s">
        <v>4766</v>
      </c>
      <c r="Q638">
        <v>55273</v>
      </c>
      <c r="R638" s="14">
        <v>1812740</v>
      </c>
    </row>
    <row r="639" spans="1:18" ht="15" hidden="1" customHeight="1" x14ac:dyDescent="0.25">
      <c r="A639" s="10">
        <v>694</v>
      </c>
      <c r="B639" s="111"/>
      <c r="C639" s="6" t="s">
        <v>973</v>
      </c>
      <c r="D639" s="7">
        <v>44919</v>
      </c>
      <c r="E639" s="8" t="s">
        <v>28</v>
      </c>
      <c r="F639" s="9">
        <v>1236299</v>
      </c>
      <c r="G639" s="8" t="s">
        <v>29</v>
      </c>
      <c r="H639" s="9">
        <v>129811</v>
      </c>
      <c r="I639" s="112"/>
      <c r="J639" s="113"/>
      <c r="K639" s="114"/>
      <c r="L639" s="115"/>
      <c r="M639" s="116"/>
      <c r="N639" s="15" t="s">
        <v>5924</v>
      </c>
      <c r="O639" t="s">
        <v>4766</v>
      </c>
      <c r="Q639">
        <v>56826</v>
      </c>
      <c r="R639" s="14">
        <v>1236299</v>
      </c>
    </row>
    <row r="640" spans="1:18" ht="15" hidden="1" customHeight="1" x14ac:dyDescent="0.25">
      <c r="A640" s="10">
        <v>695</v>
      </c>
      <c r="B640" s="111"/>
      <c r="C640" s="6" t="s">
        <v>974</v>
      </c>
      <c r="D640" s="7">
        <v>44912</v>
      </c>
      <c r="E640" s="8" t="s">
        <v>28</v>
      </c>
      <c r="F640" s="9">
        <v>1831141</v>
      </c>
      <c r="G640" s="8" t="s">
        <v>29</v>
      </c>
      <c r="H640" s="9">
        <v>192270</v>
      </c>
      <c r="I640" s="112"/>
      <c r="J640" s="113"/>
      <c r="K640" s="114"/>
      <c r="L640" s="115"/>
      <c r="M640" s="116"/>
      <c r="N640" s="15" t="s">
        <v>5925</v>
      </c>
      <c r="O640" t="s">
        <v>4766</v>
      </c>
      <c r="Q640">
        <v>56009</v>
      </c>
      <c r="R640" s="14">
        <v>1831141</v>
      </c>
    </row>
    <row r="641" spans="1:18" ht="15" hidden="1" customHeight="1" x14ac:dyDescent="0.25">
      <c r="A641" s="11">
        <v>696</v>
      </c>
      <c r="B641" s="100"/>
      <c r="C641" s="6" t="s">
        <v>975</v>
      </c>
      <c r="D641" s="7">
        <v>44896</v>
      </c>
      <c r="E641" s="8" t="s">
        <v>28</v>
      </c>
      <c r="F641" s="9">
        <v>1833547</v>
      </c>
      <c r="G641" s="8" t="s">
        <v>29</v>
      </c>
      <c r="H641" s="9">
        <v>192522</v>
      </c>
      <c r="I641" s="104"/>
      <c r="J641" s="105"/>
      <c r="K641" s="106"/>
      <c r="L641" s="109"/>
      <c r="M641" s="110"/>
      <c r="N641" s="15" t="s">
        <v>5926</v>
      </c>
      <c r="O641" t="s">
        <v>4766</v>
      </c>
      <c r="Q641">
        <v>53280</v>
      </c>
      <c r="R641" s="14">
        <v>1833547</v>
      </c>
    </row>
    <row r="642" spans="1:18" ht="15" hidden="1" customHeight="1" x14ac:dyDescent="0.25">
      <c r="A642" s="12">
        <v>700</v>
      </c>
      <c r="B642" s="12" t="s">
        <v>984</v>
      </c>
      <c r="C642" s="6" t="s">
        <v>985</v>
      </c>
      <c r="D642" s="7">
        <v>44912</v>
      </c>
      <c r="E642" s="8" t="s">
        <v>28</v>
      </c>
      <c r="F642" s="9">
        <v>2190980</v>
      </c>
      <c r="G642" s="8" t="s">
        <v>29</v>
      </c>
      <c r="H642" s="9">
        <v>230053</v>
      </c>
      <c r="I642" s="94">
        <v>1960927</v>
      </c>
      <c r="J642" s="95"/>
      <c r="K642" s="96"/>
      <c r="L642" s="97" t="s">
        <v>986</v>
      </c>
      <c r="M642" s="98"/>
      <c r="N642" s="15" t="s">
        <v>5927</v>
      </c>
      <c r="O642" t="s">
        <v>4766</v>
      </c>
      <c r="Q642">
        <v>56014</v>
      </c>
      <c r="R642" s="14">
        <v>2190980</v>
      </c>
    </row>
    <row r="643" spans="1:18" ht="15" hidden="1" customHeight="1" x14ac:dyDescent="0.25">
      <c r="A643" s="5">
        <v>701</v>
      </c>
      <c r="B643" s="99" t="s">
        <v>987</v>
      </c>
      <c r="C643" s="6" t="s">
        <v>988</v>
      </c>
      <c r="D643" s="7">
        <v>44907</v>
      </c>
      <c r="E643" s="8" t="s">
        <v>42</v>
      </c>
      <c r="F643" s="9">
        <v>3965274</v>
      </c>
      <c r="G643" s="8" t="s">
        <v>29</v>
      </c>
      <c r="H643" s="9">
        <v>416354</v>
      </c>
      <c r="I643" s="101">
        <v>37273040</v>
      </c>
      <c r="J643" s="102"/>
      <c r="K643" s="103"/>
      <c r="L643" s="107" t="s">
        <v>989</v>
      </c>
      <c r="M643" s="108"/>
      <c r="N643" s="15" t="s">
        <v>5928</v>
      </c>
      <c r="O643" t="s">
        <v>4766</v>
      </c>
      <c r="Q643">
        <v>55276</v>
      </c>
      <c r="R643" s="14">
        <v>3965274</v>
      </c>
    </row>
    <row r="644" spans="1:18" ht="15" hidden="1" customHeight="1" x14ac:dyDescent="0.25">
      <c r="A644" s="10">
        <v>702</v>
      </c>
      <c r="B644" s="111"/>
      <c r="C644" s="6" t="s">
        <v>990</v>
      </c>
      <c r="D644" s="7">
        <v>44923</v>
      </c>
      <c r="E644" s="8" t="s">
        <v>28</v>
      </c>
      <c r="F644" s="9">
        <v>10243200</v>
      </c>
      <c r="G644" s="8" t="s">
        <v>29</v>
      </c>
      <c r="H644" s="9">
        <v>1075536</v>
      </c>
      <c r="I644" s="112"/>
      <c r="J644" s="113"/>
      <c r="K644" s="114"/>
      <c r="L644" s="115"/>
      <c r="M644" s="116"/>
      <c r="N644" s="15" t="s">
        <v>5929</v>
      </c>
      <c r="O644" t="s">
        <v>4766</v>
      </c>
      <c r="Q644">
        <v>57081</v>
      </c>
      <c r="R644" s="14">
        <v>10243200</v>
      </c>
    </row>
    <row r="645" spans="1:18" ht="15" hidden="1" customHeight="1" x14ac:dyDescent="0.25">
      <c r="A645" s="10">
        <v>703</v>
      </c>
      <c r="B645" s="111"/>
      <c r="C645" s="6" t="s">
        <v>991</v>
      </c>
      <c r="D645" s="7">
        <v>44902</v>
      </c>
      <c r="E645" s="8" t="s">
        <v>28</v>
      </c>
      <c r="F645" s="9">
        <v>10116371</v>
      </c>
      <c r="G645" s="8" t="s">
        <v>29</v>
      </c>
      <c r="H645" s="9">
        <v>1062219</v>
      </c>
      <c r="I645" s="112"/>
      <c r="J645" s="113"/>
      <c r="K645" s="114"/>
      <c r="L645" s="115"/>
      <c r="M645" s="116"/>
      <c r="N645" s="15" t="s">
        <v>5930</v>
      </c>
      <c r="O645" t="s">
        <v>4766</v>
      </c>
      <c r="Q645">
        <v>54538</v>
      </c>
      <c r="R645" s="14">
        <v>10116371</v>
      </c>
    </row>
    <row r="646" spans="1:18" ht="15" hidden="1" customHeight="1" x14ac:dyDescent="0.25">
      <c r="A646" s="10">
        <v>704</v>
      </c>
      <c r="B646" s="111"/>
      <c r="C646" s="6" t="s">
        <v>992</v>
      </c>
      <c r="D646" s="7">
        <v>44896</v>
      </c>
      <c r="E646" s="8" t="s">
        <v>42</v>
      </c>
      <c r="F646" s="9">
        <v>4598948</v>
      </c>
      <c r="G646" s="8" t="s">
        <v>29</v>
      </c>
      <c r="H646" s="9">
        <v>482890</v>
      </c>
      <c r="I646" s="112"/>
      <c r="J646" s="113"/>
      <c r="K646" s="114"/>
      <c r="L646" s="115"/>
      <c r="M646" s="116"/>
      <c r="N646" s="15" t="s">
        <v>5931</v>
      </c>
      <c r="O646" t="s">
        <v>4766</v>
      </c>
      <c r="Q646">
        <v>53281</v>
      </c>
      <c r="R646" s="14">
        <v>4598948</v>
      </c>
    </row>
    <row r="647" spans="1:18" ht="15" hidden="1" customHeight="1" x14ac:dyDescent="0.25">
      <c r="A647" s="10">
        <v>705</v>
      </c>
      <c r="B647" s="111"/>
      <c r="C647" s="6" t="s">
        <v>993</v>
      </c>
      <c r="D647" s="7">
        <v>44919</v>
      </c>
      <c r="E647" s="8" t="s">
        <v>28</v>
      </c>
      <c r="F647" s="9">
        <v>6377624</v>
      </c>
      <c r="G647" s="8" t="s">
        <v>29</v>
      </c>
      <c r="H647" s="9">
        <v>669651</v>
      </c>
      <c r="I647" s="112"/>
      <c r="J647" s="113"/>
      <c r="K647" s="114"/>
      <c r="L647" s="115"/>
      <c r="M647" s="116"/>
      <c r="N647" s="15" t="s">
        <v>5932</v>
      </c>
      <c r="O647" t="s">
        <v>4766</v>
      </c>
      <c r="Q647">
        <v>56825</v>
      </c>
      <c r="R647" s="14">
        <v>6377624</v>
      </c>
    </row>
    <row r="648" spans="1:18" ht="15" hidden="1" customHeight="1" x14ac:dyDescent="0.25">
      <c r="A648" s="11">
        <v>706</v>
      </c>
      <c r="B648" s="100"/>
      <c r="C648" s="6" t="s">
        <v>994</v>
      </c>
      <c r="D648" s="7">
        <v>44924</v>
      </c>
      <c r="E648" s="8" t="s">
        <v>42</v>
      </c>
      <c r="F648" s="9">
        <v>6344438</v>
      </c>
      <c r="G648" s="8" t="s">
        <v>29</v>
      </c>
      <c r="H648" s="9">
        <v>666166</v>
      </c>
      <c r="I648" s="104"/>
      <c r="J648" s="105"/>
      <c r="K648" s="106"/>
      <c r="L648" s="109"/>
      <c r="M648" s="110"/>
      <c r="N648" s="15" t="s">
        <v>5933</v>
      </c>
      <c r="O648" t="s">
        <v>4766</v>
      </c>
      <c r="Q648">
        <v>57105</v>
      </c>
      <c r="R648" s="14">
        <v>6344438</v>
      </c>
    </row>
    <row r="649" spans="1:18" ht="15" hidden="1" customHeight="1" x14ac:dyDescent="0.25">
      <c r="A649" s="5">
        <v>707</v>
      </c>
      <c r="B649" s="99" t="s">
        <v>995</v>
      </c>
      <c r="C649" s="6" t="s">
        <v>996</v>
      </c>
      <c r="D649" s="7">
        <v>44923</v>
      </c>
      <c r="E649" s="8" t="s">
        <v>28</v>
      </c>
      <c r="F649" s="9">
        <v>7574712</v>
      </c>
      <c r="G649" s="8" t="s">
        <v>29</v>
      </c>
      <c r="H649" s="9">
        <v>795344</v>
      </c>
      <c r="I649" s="101">
        <v>8703385</v>
      </c>
      <c r="J649" s="102"/>
      <c r="K649" s="103"/>
      <c r="L649" s="107" t="s">
        <v>997</v>
      </c>
      <c r="M649" s="108"/>
      <c r="N649" s="15" t="s">
        <v>5934</v>
      </c>
      <c r="O649" t="s">
        <v>4766</v>
      </c>
      <c r="Q649">
        <v>57080</v>
      </c>
      <c r="R649" s="14">
        <v>7574712</v>
      </c>
    </row>
    <row r="650" spans="1:18" ht="15" hidden="1" customHeight="1" x14ac:dyDescent="0.25">
      <c r="A650" s="10">
        <v>708</v>
      </c>
      <c r="B650" s="111"/>
      <c r="C650" s="6" t="s">
        <v>998</v>
      </c>
      <c r="D650" s="7">
        <v>44909</v>
      </c>
      <c r="E650" s="8" t="s">
        <v>28</v>
      </c>
      <c r="F650" s="9">
        <v>925652</v>
      </c>
      <c r="G650" s="8" t="s">
        <v>29</v>
      </c>
      <c r="H650" s="9">
        <v>97193</v>
      </c>
      <c r="I650" s="112"/>
      <c r="J650" s="113"/>
      <c r="K650" s="114"/>
      <c r="L650" s="115"/>
      <c r="M650" s="116"/>
      <c r="N650" s="15" t="s">
        <v>5935</v>
      </c>
      <c r="O650" t="s">
        <v>4766</v>
      </c>
      <c r="Q650">
        <v>55471</v>
      </c>
      <c r="R650" s="14">
        <v>925652</v>
      </c>
    </row>
    <row r="651" spans="1:18" ht="15" hidden="1" customHeight="1" x14ac:dyDescent="0.25">
      <c r="A651" s="11">
        <v>709</v>
      </c>
      <c r="B651" s="100"/>
      <c r="C651" s="6" t="s">
        <v>999</v>
      </c>
      <c r="D651" s="7">
        <v>44902</v>
      </c>
      <c r="E651" s="8" t="s">
        <v>28</v>
      </c>
      <c r="F651" s="9">
        <v>1224088</v>
      </c>
      <c r="G651" s="8" t="s">
        <v>29</v>
      </c>
      <c r="H651" s="9">
        <v>128529</v>
      </c>
      <c r="I651" s="104"/>
      <c r="J651" s="105"/>
      <c r="K651" s="106"/>
      <c r="L651" s="109"/>
      <c r="M651" s="110"/>
      <c r="N651" s="15" t="s">
        <v>5936</v>
      </c>
      <c r="O651" t="s">
        <v>4766</v>
      </c>
      <c r="Q651">
        <v>54547</v>
      </c>
      <c r="R651" s="14">
        <v>1224088</v>
      </c>
    </row>
    <row r="652" spans="1:18" ht="15" hidden="1" customHeight="1" x14ac:dyDescent="0.25">
      <c r="A652" s="5">
        <v>710</v>
      </c>
      <c r="B652" s="99" t="s">
        <v>1000</v>
      </c>
      <c r="C652" s="6" t="s">
        <v>1001</v>
      </c>
      <c r="D652" s="7">
        <v>44922</v>
      </c>
      <c r="E652" s="8" t="s">
        <v>28</v>
      </c>
      <c r="F652" s="9">
        <v>1339856</v>
      </c>
      <c r="G652" s="8" t="s">
        <v>29</v>
      </c>
      <c r="H652" s="9">
        <v>140685</v>
      </c>
      <c r="I652" s="101">
        <v>3959314</v>
      </c>
      <c r="J652" s="102"/>
      <c r="K652" s="103"/>
      <c r="L652" s="107" t="s">
        <v>1002</v>
      </c>
      <c r="M652" s="108"/>
      <c r="N652" s="15" t="s">
        <v>5937</v>
      </c>
      <c r="O652" t="s">
        <v>4766</v>
      </c>
      <c r="Q652">
        <v>56987</v>
      </c>
      <c r="R652" s="14">
        <v>1339856</v>
      </c>
    </row>
    <row r="653" spans="1:18" ht="15" hidden="1" customHeight="1" x14ac:dyDescent="0.25">
      <c r="A653" s="10">
        <v>711</v>
      </c>
      <c r="B653" s="111"/>
      <c r="C653" s="6" t="s">
        <v>1003</v>
      </c>
      <c r="D653" s="7">
        <v>44898</v>
      </c>
      <c r="E653" s="8" t="s">
        <v>42</v>
      </c>
      <c r="F653" s="9">
        <v>667510</v>
      </c>
      <c r="G653" s="8" t="s">
        <v>29</v>
      </c>
      <c r="H653" s="9">
        <v>70088</v>
      </c>
      <c r="I653" s="112"/>
      <c r="J653" s="113"/>
      <c r="K653" s="114"/>
      <c r="L653" s="115"/>
      <c r="M653" s="116"/>
      <c r="N653" s="15" t="s">
        <v>5938</v>
      </c>
      <c r="O653" t="s">
        <v>4766</v>
      </c>
      <c r="Q653">
        <v>54248</v>
      </c>
      <c r="R653" s="14">
        <v>667510</v>
      </c>
    </row>
    <row r="654" spans="1:18" ht="15" hidden="1" customHeight="1" x14ac:dyDescent="0.25">
      <c r="A654" s="11">
        <v>712</v>
      </c>
      <c r="B654" s="100"/>
      <c r="C654" s="6" t="s">
        <v>1004</v>
      </c>
      <c r="D654" s="7">
        <v>44909</v>
      </c>
      <c r="E654" s="8" t="s">
        <v>28</v>
      </c>
      <c r="F654" s="9">
        <v>2416448</v>
      </c>
      <c r="G654" s="8" t="s">
        <v>29</v>
      </c>
      <c r="H654" s="9">
        <v>253727</v>
      </c>
      <c r="I654" s="104"/>
      <c r="J654" s="105"/>
      <c r="K654" s="106"/>
      <c r="L654" s="109"/>
      <c r="M654" s="110"/>
      <c r="N654" s="15" t="s">
        <v>5939</v>
      </c>
      <c r="O654" t="s">
        <v>4766</v>
      </c>
      <c r="Q654">
        <v>55466</v>
      </c>
      <c r="R654" s="14">
        <v>2416448</v>
      </c>
    </row>
    <row r="655" spans="1:18" ht="15" hidden="1" customHeight="1" x14ac:dyDescent="0.25">
      <c r="A655" s="5">
        <v>713</v>
      </c>
      <c r="B655" s="99" t="s">
        <v>1005</v>
      </c>
      <c r="C655" s="6" t="s">
        <v>1006</v>
      </c>
      <c r="D655" s="7">
        <v>44896</v>
      </c>
      <c r="E655" s="8" t="s">
        <v>28</v>
      </c>
      <c r="F655" s="9">
        <v>1513652</v>
      </c>
      <c r="G655" s="8" t="s">
        <v>29</v>
      </c>
      <c r="H655" s="9">
        <v>158934</v>
      </c>
      <c r="I655" s="101">
        <v>3102546</v>
      </c>
      <c r="J655" s="102"/>
      <c r="K655" s="103"/>
      <c r="L655" s="107" t="s">
        <v>1007</v>
      </c>
      <c r="M655" s="108"/>
      <c r="N655" s="15" t="s">
        <v>5940</v>
      </c>
      <c r="O655" t="s">
        <v>4766</v>
      </c>
      <c r="Q655">
        <v>53846</v>
      </c>
      <c r="R655" s="14">
        <v>1513652</v>
      </c>
    </row>
    <row r="656" spans="1:18" ht="15" hidden="1" customHeight="1" x14ac:dyDescent="0.25">
      <c r="A656" s="10">
        <v>714</v>
      </c>
      <c r="B656" s="111"/>
      <c r="C656" s="6" t="s">
        <v>1008</v>
      </c>
      <c r="D656" s="7">
        <v>44921</v>
      </c>
      <c r="E656" s="8" t="s">
        <v>42</v>
      </c>
      <c r="F656" s="9">
        <v>396527</v>
      </c>
      <c r="G656" s="8" t="s">
        <v>29</v>
      </c>
      <c r="H656" s="9">
        <v>41635</v>
      </c>
      <c r="I656" s="112"/>
      <c r="J656" s="113"/>
      <c r="K656" s="114"/>
      <c r="L656" s="115"/>
      <c r="M656" s="116"/>
      <c r="N656" s="15" t="s">
        <v>5941</v>
      </c>
      <c r="O656" t="s">
        <v>4766</v>
      </c>
      <c r="Q656">
        <v>56901</v>
      </c>
      <c r="R656" s="14">
        <v>396527</v>
      </c>
    </row>
    <row r="657" spans="1:18" ht="15" hidden="1" customHeight="1" x14ac:dyDescent="0.25">
      <c r="A657" s="11">
        <v>715</v>
      </c>
      <c r="B657" s="100"/>
      <c r="C657" s="6" t="s">
        <v>1009</v>
      </c>
      <c r="D657" s="7">
        <v>44914</v>
      </c>
      <c r="E657" s="8" t="s">
        <v>42</v>
      </c>
      <c r="F657" s="9">
        <v>1556353</v>
      </c>
      <c r="G657" s="8" t="s">
        <v>29</v>
      </c>
      <c r="H657" s="9">
        <v>163417</v>
      </c>
      <c r="I657" s="104"/>
      <c r="J657" s="105"/>
      <c r="K657" s="106"/>
      <c r="L657" s="109"/>
      <c r="M657" s="110"/>
      <c r="N657" s="15" t="s">
        <v>5942</v>
      </c>
      <c r="O657" t="s">
        <v>4766</v>
      </c>
      <c r="Q657">
        <v>56077</v>
      </c>
      <c r="R657" s="14">
        <v>1556353</v>
      </c>
    </row>
    <row r="658" spans="1:18" ht="15" hidden="1" customHeight="1" x14ac:dyDescent="0.25">
      <c r="A658" s="5">
        <v>717</v>
      </c>
      <c r="B658" s="99" t="s">
        <v>1013</v>
      </c>
      <c r="C658" s="6" t="s">
        <v>1014</v>
      </c>
      <c r="D658" s="7">
        <v>44923</v>
      </c>
      <c r="E658" s="8" t="s">
        <v>28</v>
      </c>
      <c r="F658" s="9">
        <v>3848633</v>
      </c>
      <c r="G658" s="8" t="s">
        <v>29</v>
      </c>
      <c r="H658" s="9">
        <v>404106</v>
      </c>
      <c r="I658" s="101">
        <v>7044223</v>
      </c>
      <c r="J658" s="102"/>
      <c r="K658" s="103"/>
      <c r="L658" s="107" t="s">
        <v>1015</v>
      </c>
      <c r="M658" s="108"/>
      <c r="N658" s="15" t="s">
        <v>5943</v>
      </c>
      <c r="O658" t="s">
        <v>4766</v>
      </c>
      <c r="Q658">
        <v>57092</v>
      </c>
      <c r="R658" s="14">
        <v>3848633</v>
      </c>
    </row>
    <row r="659" spans="1:18" ht="15" hidden="1" customHeight="1" x14ac:dyDescent="0.25">
      <c r="A659" s="11">
        <v>718</v>
      </c>
      <c r="B659" s="100"/>
      <c r="C659" s="6" t="s">
        <v>1016</v>
      </c>
      <c r="D659" s="7">
        <v>44909</v>
      </c>
      <c r="E659" s="8" t="s">
        <v>28</v>
      </c>
      <c r="F659" s="9">
        <v>4022007</v>
      </c>
      <c r="G659" s="8" t="s">
        <v>29</v>
      </c>
      <c r="H659" s="9">
        <v>422311</v>
      </c>
      <c r="I659" s="104"/>
      <c r="J659" s="105"/>
      <c r="K659" s="106"/>
      <c r="L659" s="109"/>
      <c r="M659" s="110"/>
      <c r="N659" s="15" t="s">
        <v>5944</v>
      </c>
      <c r="O659" t="s">
        <v>4766</v>
      </c>
      <c r="Q659">
        <v>55470</v>
      </c>
      <c r="R659" s="14">
        <v>4022007</v>
      </c>
    </row>
    <row r="660" spans="1:18" ht="15" hidden="1" customHeight="1" x14ac:dyDescent="0.25">
      <c r="A660" s="12">
        <v>720</v>
      </c>
      <c r="B660" s="12" t="s">
        <v>1020</v>
      </c>
      <c r="C660" s="6" t="s">
        <v>1021</v>
      </c>
      <c r="D660" s="7">
        <v>44908</v>
      </c>
      <c r="E660" s="8" t="s">
        <v>42</v>
      </c>
      <c r="F660" s="9">
        <v>1886081</v>
      </c>
      <c r="G660" s="8" t="s">
        <v>29</v>
      </c>
      <c r="H660" s="9">
        <v>198039</v>
      </c>
      <c r="I660" s="94">
        <v>1688042</v>
      </c>
      <c r="J660" s="95"/>
      <c r="K660" s="96"/>
      <c r="L660" s="97" t="s">
        <v>1022</v>
      </c>
      <c r="M660" s="98"/>
      <c r="N660" s="15" t="s">
        <v>5945</v>
      </c>
      <c r="O660" t="s">
        <v>4766</v>
      </c>
      <c r="Q660">
        <v>55401</v>
      </c>
      <c r="R660" s="14">
        <v>1886081</v>
      </c>
    </row>
    <row r="661" spans="1:18" ht="15" hidden="1" customHeight="1" x14ac:dyDescent="0.25">
      <c r="A661" s="5">
        <v>721</v>
      </c>
      <c r="B661" s="99" t="s">
        <v>1023</v>
      </c>
      <c r="C661" s="6" t="s">
        <v>1024</v>
      </c>
      <c r="D661" s="7">
        <v>44896</v>
      </c>
      <c r="E661" s="8" t="s">
        <v>28</v>
      </c>
      <c r="F661" s="9">
        <v>3549377</v>
      </c>
      <c r="G661" s="8" t="s">
        <v>29</v>
      </c>
      <c r="H661" s="9">
        <v>372685</v>
      </c>
      <c r="I661" s="101">
        <v>4967879</v>
      </c>
      <c r="J661" s="102"/>
      <c r="K661" s="103"/>
      <c r="L661" s="107" t="s">
        <v>1025</v>
      </c>
      <c r="M661" s="108"/>
      <c r="N661" s="15" t="s">
        <v>5946</v>
      </c>
      <c r="O661" t="s">
        <v>4766</v>
      </c>
      <c r="Q661">
        <v>53800</v>
      </c>
      <c r="R661" s="14">
        <v>3549377</v>
      </c>
    </row>
    <row r="662" spans="1:18" ht="15" hidden="1" customHeight="1" x14ac:dyDescent="0.25">
      <c r="A662" s="11">
        <v>722</v>
      </c>
      <c r="B662" s="100"/>
      <c r="C662" s="6" t="s">
        <v>1026</v>
      </c>
      <c r="D662" s="7">
        <v>44905</v>
      </c>
      <c r="E662" s="8" t="s">
        <v>28</v>
      </c>
      <c r="F662" s="9">
        <v>2001326</v>
      </c>
      <c r="G662" s="8" t="s">
        <v>29</v>
      </c>
      <c r="H662" s="9">
        <v>210139</v>
      </c>
      <c r="I662" s="104"/>
      <c r="J662" s="105"/>
      <c r="K662" s="106"/>
      <c r="L662" s="109"/>
      <c r="M662" s="110"/>
      <c r="N662" s="15" t="s">
        <v>5947</v>
      </c>
      <c r="O662" t="s">
        <v>4766</v>
      </c>
      <c r="Q662">
        <v>55240</v>
      </c>
      <c r="R662" s="14">
        <v>2001326</v>
      </c>
    </row>
    <row r="663" spans="1:18" ht="15" hidden="1" customHeight="1" x14ac:dyDescent="0.25">
      <c r="A663" s="5">
        <v>723</v>
      </c>
      <c r="B663" s="99" t="s">
        <v>1027</v>
      </c>
      <c r="C663" s="6" t="s">
        <v>1028</v>
      </c>
      <c r="D663" s="7">
        <v>44901</v>
      </c>
      <c r="E663" s="8" t="s">
        <v>1029</v>
      </c>
      <c r="F663" s="9">
        <v>1799140</v>
      </c>
      <c r="G663" s="8" t="s">
        <v>29</v>
      </c>
      <c r="H663" s="9">
        <v>188909</v>
      </c>
      <c r="I663" s="101">
        <v>2749614</v>
      </c>
      <c r="J663" s="102"/>
      <c r="K663" s="103"/>
      <c r="L663" s="107" t="s">
        <v>1030</v>
      </c>
      <c r="M663" s="108"/>
      <c r="N663" s="15" t="s">
        <v>5948</v>
      </c>
      <c r="O663" t="s">
        <v>4766</v>
      </c>
      <c r="Q663">
        <v>54441</v>
      </c>
      <c r="R663" s="14">
        <v>1799140</v>
      </c>
    </row>
    <row r="664" spans="1:18" ht="15" hidden="1" customHeight="1" x14ac:dyDescent="0.25">
      <c r="A664" s="10">
        <v>724</v>
      </c>
      <c r="B664" s="111"/>
      <c r="C664" s="6" t="s">
        <v>1031</v>
      </c>
      <c r="D664" s="7">
        <v>44908</v>
      </c>
      <c r="E664" s="8" t="s">
        <v>1029</v>
      </c>
      <c r="F664" s="9">
        <v>546512</v>
      </c>
      <c r="G664" s="8" t="s">
        <v>29</v>
      </c>
      <c r="H664" s="9">
        <v>57384</v>
      </c>
      <c r="I664" s="112"/>
      <c r="J664" s="113"/>
      <c r="K664" s="114"/>
      <c r="L664" s="115"/>
      <c r="M664" s="116"/>
      <c r="N664" s="15" t="s">
        <v>5949</v>
      </c>
      <c r="O664" t="s">
        <v>4766</v>
      </c>
      <c r="Q664">
        <v>55399</v>
      </c>
      <c r="R664" s="14">
        <v>546512</v>
      </c>
    </row>
    <row r="665" spans="1:18" ht="15" hidden="1" customHeight="1" x14ac:dyDescent="0.25">
      <c r="A665" s="11">
        <v>725</v>
      </c>
      <c r="B665" s="100"/>
      <c r="C665" s="6" t="s">
        <v>1032</v>
      </c>
      <c r="D665" s="7">
        <v>44922</v>
      </c>
      <c r="E665" s="8" t="s">
        <v>1029</v>
      </c>
      <c r="F665" s="9">
        <v>726542</v>
      </c>
      <c r="G665" s="8" t="s">
        <v>29</v>
      </c>
      <c r="H665" s="9">
        <v>76287</v>
      </c>
      <c r="I665" s="104"/>
      <c r="J665" s="105"/>
      <c r="K665" s="106"/>
      <c r="L665" s="109"/>
      <c r="M665" s="110"/>
      <c r="N665" s="15" t="s">
        <v>5950</v>
      </c>
      <c r="O665" t="s">
        <v>4766</v>
      </c>
      <c r="Q665">
        <v>57015</v>
      </c>
      <c r="R665" s="14">
        <v>726542</v>
      </c>
    </row>
    <row r="666" spans="1:18" ht="15" hidden="1" customHeight="1" x14ac:dyDescent="0.25">
      <c r="A666" s="5">
        <v>726</v>
      </c>
      <c r="B666" s="99" t="s">
        <v>1033</v>
      </c>
      <c r="C666" s="6" t="s">
        <v>1034</v>
      </c>
      <c r="D666" s="7">
        <v>44917</v>
      </c>
      <c r="E666" s="8" t="s">
        <v>28</v>
      </c>
      <c r="F666" s="9">
        <v>3878562</v>
      </c>
      <c r="G666" s="8" t="s">
        <v>29</v>
      </c>
      <c r="H666" s="9">
        <v>407249</v>
      </c>
      <c r="I666" s="101">
        <v>6648005</v>
      </c>
      <c r="J666" s="102"/>
      <c r="K666" s="103"/>
      <c r="L666" s="107" t="s">
        <v>1035</v>
      </c>
      <c r="M666" s="108"/>
      <c r="N666" s="15" t="s">
        <v>5951</v>
      </c>
      <c r="O666" t="s">
        <v>4766</v>
      </c>
      <c r="Q666">
        <v>56427</v>
      </c>
      <c r="R666" s="14">
        <v>3878562</v>
      </c>
    </row>
    <row r="667" spans="1:18" ht="15" hidden="1" customHeight="1" x14ac:dyDescent="0.25">
      <c r="A667" s="11">
        <v>727</v>
      </c>
      <c r="B667" s="100"/>
      <c r="C667" s="6" t="s">
        <v>1036</v>
      </c>
      <c r="D667" s="7">
        <v>44898</v>
      </c>
      <c r="E667" s="8" t="s">
        <v>28</v>
      </c>
      <c r="F667" s="9">
        <v>3549377</v>
      </c>
      <c r="G667" s="8" t="s">
        <v>29</v>
      </c>
      <c r="H667" s="9">
        <v>372685</v>
      </c>
      <c r="I667" s="104"/>
      <c r="J667" s="105"/>
      <c r="K667" s="106"/>
      <c r="L667" s="109"/>
      <c r="M667" s="110"/>
      <c r="N667" s="15" t="s">
        <v>5952</v>
      </c>
      <c r="O667" t="s">
        <v>4766</v>
      </c>
      <c r="Q667">
        <v>54271</v>
      </c>
      <c r="R667" s="14">
        <v>3549377</v>
      </c>
    </row>
    <row r="668" spans="1:18" ht="15" hidden="1" customHeight="1" x14ac:dyDescent="0.25">
      <c r="A668" s="5">
        <v>729</v>
      </c>
      <c r="B668" s="99" t="s">
        <v>1040</v>
      </c>
      <c r="C668" s="6" t="s">
        <v>1041</v>
      </c>
      <c r="D668" s="7">
        <v>44911</v>
      </c>
      <c r="E668" s="8" t="s">
        <v>42</v>
      </c>
      <c r="F668" s="9">
        <v>1886081</v>
      </c>
      <c r="G668" s="8" t="s">
        <v>29</v>
      </c>
      <c r="H668" s="9">
        <v>198039</v>
      </c>
      <c r="I668" s="101">
        <v>5908147</v>
      </c>
      <c r="J668" s="102"/>
      <c r="K668" s="103"/>
      <c r="L668" s="107" t="s">
        <v>1042</v>
      </c>
      <c r="M668" s="108"/>
      <c r="N668" s="15" t="s">
        <v>5953</v>
      </c>
      <c r="O668" t="s">
        <v>4766</v>
      </c>
      <c r="Q668">
        <v>55961</v>
      </c>
      <c r="R668" s="14">
        <v>1886081</v>
      </c>
    </row>
    <row r="669" spans="1:18" ht="15" hidden="1" customHeight="1" x14ac:dyDescent="0.25">
      <c r="A669" s="10">
        <v>730</v>
      </c>
      <c r="B669" s="111"/>
      <c r="C669" s="6" t="s">
        <v>1043</v>
      </c>
      <c r="D669" s="7">
        <v>44908</v>
      </c>
      <c r="E669" s="8" t="s">
        <v>42</v>
      </c>
      <c r="F669" s="9">
        <v>1886081</v>
      </c>
      <c r="G669" s="8" t="s">
        <v>29</v>
      </c>
      <c r="H669" s="9">
        <v>198039</v>
      </c>
      <c r="I669" s="112"/>
      <c r="J669" s="113"/>
      <c r="K669" s="114"/>
      <c r="L669" s="115"/>
      <c r="M669" s="116"/>
      <c r="N669" s="15" t="s">
        <v>5954</v>
      </c>
      <c r="O669" t="s">
        <v>4766</v>
      </c>
      <c r="Q669">
        <v>55397</v>
      </c>
      <c r="R669" s="14">
        <v>1886081</v>
      </c>
    </row>
    <row r="670" spans="1:18" ht="15" hidden="1" customHeight="1" x14ac:dyDescent="0.25">
      <c r="A670" s="11">
        <v>731</v>
      </c>
      <c r="B670" s="100"/>
      <c r="C670" s="6" t="s">
        <v>1044</v>
      </c>
      <c r="D670" s="7">
        <v>44922</v>
      </c>
      <c r="E670" s="8" t="s">
        <v>42</v>
      </c>
      <c r="F670" s="9">
        <v>2829120</v>
      </c>
      <c r="G670" s="8" t="s">
        <v>29</v>
      </c>
      <c r="H670" s="9">
        <v>297058</v>
      </c>
      <c r="I670" s="104"/>
      <c r="J670" s="105"/>
      <c r="K670" s="106"/>
      <c r="L670" s="109"/>
      <c r="M670" s="110"/>
      <c r="N670" s="15" t="s">
        <v>5955</v>
      </c>
      <c r="O670" t="s">
        <v>4766</v>
      </c>
      <c r="Q670">
        <v>57016</v>
      </c>
      <c r="R670" s="14">
        <v>2829120</v>
      </c>
    </row>
    <row r="671" spans="1:18" ht="15" hidden="1" customHeight="1" x14ac:dyDescent="0.25">
      <c r="A671" s="5">
        <v>732</v>
      </c>
      <c r="B671" s="99" t="s">
        <v>1045</v>
      </c>
      <c r="C671" s="6" t="s">
        <v>1046</v>
      </c>
      <c r="D671" s="7">
        <v>44922</v>
      </c>
      <c r="E671" s="8" t="s">
        <v>28</v>
      </c>
      <c r="F671" s="9">
        <v>5075549</v>
      </c>
      <c r="G671" s="8" t="s">
        <v>29</v>
      </c>
      <c r="H671" s="9">
        <v>532933</v>
      </c>
      <c r="I671" s="101">
        <v>12710889</v>
      </c>
      <c r="J671" s="102"/>
      <c r="K671" s="103"/>
      <c r="L671" s="107" t="s">
        <v>1047</v>
      </c>
      <c r="M671" s="108"/>
      <c r="N671" s="15" t="s">
        <v>5956</v>
      </c>
      <c r="O671" t="s">
        <v>4766</v>
      </c>
      <c r="Q671">
        <v>57014</v>
      </c>
      <c r="R671" s="14">
        <v>5075549</v>
      </c>
    </row>
    <row r="672" spans="1:18" ht="15" hidden="1" customHeight="1" x14ac:dyDescent="0.25">
      <c r="A672" s="10">
        <v>733</v>
      </c>
      <c r="B672" s="111"/>
      <c r="C672" s="6" t="s">
        <v>1048</v>
      </c>
      <c r="D672" s="7">
        <v>44901</v>
      </c>
      <c r="E672" s="8" t="s">
        <v>28</v>
      </c>
      <c r="F672" s="9">
        <v>2785536</v>
      </c>
      <c r="G672" s="8" t="s">
        <v>29</v>
      </c>
      <c r="H672" s="9">
        <v>292481</v>
      </c>
      <c r="I672" s="112"/>
      <c r="J672" s="113"/>
      <c r="K672" s="114"/>
      <c r="L672" s="115"/>
      <c r="M672" s="116"/>
      <c r="N672" s="15" t="s">
        <v>5957</v>
      </c>
      <c r="O672" t="s">
        <v>4766</v>
      </c>
      <c r="Q672">
        <v>54445</v>
      </c>
      <c r="R672" s="14">
        <v>2785536</v>
      </c>
    </row>
    <row r="673" spans="1:18" ht="15" hidden="1" customHeight="1" x14ac:dyDescent="0.25">
      <c r="A673" s="10">
        <v>734</v>
      </c>
      <c r="B673" s="111"/>
      <c r="C673" s="6" t="s">
        <v>1049</v>
      </c>
      <c r="D673" s="7">
        <v>44918</v>
      </c>
      <c r="E673" s="8" t="s">
        <v>28</v>
      </c>
      <c r="F673" s="9">
        <v>4754916</v>
      </c>
      <c r="G673" s="8" t="s">
        <v>29</v>
      </c>
      <c r="H673" s="9">
        <v>499266</v>
      </c>
      <c r="I673" s="112"/>
      <c r="J673" s="113"/>
      <c r="K673" s="114"/>
      <c r="L673" s="115"/>
      <c r="M673" s="116"/>
      <c r="N673" s="15" t="s">
        <v>5958</v>
      </c>
      <c r="O673" t="s">
        <v>4766</v>
      </c>
      <c r="Q673">
        <v>56755</v>
      </c>
      <c r="R673" s="14">
        <v>4754916</v>
      </c>
    </row>
    <row r="674" spans="1:18" ht="15" hidden="1" customHeight="1" x14ac:dyDescent="0.25">
      <c r="A674" s="11">
        <v>735</v>
      </c>
      <c r="B674" s="100"/>
      <c r="C674" s="6" t="s">
        <v>1050</v>
      </c>
      <c r="D674" s="7">
        <v>44908</v>
      </c>
      <c r="E674" s="8" t="s">
        <v>42</v>
      </c>
      <c r="F674" s="9">
        <v>1586110</v>
      </c>
      <c r="G674" s="8" t="s">
        <v>29</v>
      </c>
      <c r="H674" s="9">
        <v>166542</v>
      </c>
      <c r="I674" s="104"/>
      <c r="J674" s="105"/>
      <c r="K674" s="106"/>
      <c r="L674" s="109"/>
      <c r="M674" s="110"/>
      <c r="N674" s="15" t="s">
        <v>5959</v>
      </c>
      <c r="O674" t="s">
        <v>4766</v>
      </c>
      <c r="Q674">
        <v>55389</v>
      </c>
      <c r="R674" s="14">
        <v>1586110</v>
      </c>
    </row>
    <row r="675" spans="1:18" ht="15" hidden="1" customHeight="1" x14ac:dyDescent="0.25">
      <c r="A675" s="5">
        <v>736</v>
      </c>
      <c r="B675" s="99" t="s">
        <v>1051</v>
      </c>
      <c r="C675" s="6" t="s">
        <v>1052</v>
      </c>
      <c r="D675" s="7">
        <v>44896</v>
      </c>
      <c r="E675" s="8" t="s">
        <v>42</v>
      </c>
      <c r="F675" s="9">
        <v>2078968</v>
      </c>
      <c r="G675" s="8" t="s">
        <v>29</v>
      </c>
      <c r="H675" s="9">
        <v>218292</v>
      </c>
      <c r="I675" s="101">
        <v>6482881</v>
      </c>
      <c r="J675" s="102"/>
      <c r="K675" s="103"/>
      <c r="L675" s="107" t="s">
        <v>1053</v>
      </c>
      <c r="M675" s="108"/>
      <c r="N675" s="15" t="s">
        <v>5960</v>
      </c>
      <c r="O675" t="s">
        <v>4766</v>
      </c>
      <c r="Q675">
        <v>53282</v>
      </c>
      <c r="R675" s="14">
        <v>2078968</v>
      </c>
    </row>
    <row r="676" spans="1:18" ht="15" hidden="1" customHeight="1" x14ac:dyDescent="0.25">
      <c r="A676" s="10">
        <v>737</v>
      </c>
      <c r="B676" s="111"/>
      <c r="C676" s="6" t="s">
        <v>1054</v>
      </c>
      <c r="D676" s="7">
        <v>44916</v>
      </c>
      <c r="E676" s="8" t="s">
        <v>28</v>
      </c>
      <c r="F676" s="9">
        <v>3085507</v>
      </c>
      <c r="G676" s="8" t="s">
        <v>29</v>
      </c>
      <c r="H676" s="9">
        <v>323978</v>
      </c>
      <c r="I676" s="112"/>
      <c r="J676" s="113"/>
      <c r="K676" s="114"/>
      <c r="L676" s="115"/>
      <c r="M676" s="116"/>
      <c r="N676" s="15" t="s">
        <v>5961</v>
      </c>
      <c r="O676" t="s">
        <v>4766</v>
      </c>
      <c r="Q676">
        <v>56265</v>
      </c>
      <c r="R676" s="14">
        <v>3085507</v>
      </c>
    </row>
    <row r="677" spans="1:18" ht="15" hidden="1" customHeight="1" x14ac:dyDescent="0.25">
      <c r="A677" s="11">
        <v>738</v>
      </c>
      <c r="B677" s="100"/>
      <c r="C677" s="6" t="s">
        <v>1055</v>
      </c>
      <c r="D677" s="7">
        <v>44902</v>
      </c>
      <c r="E677" s="8" t="s">
        <v>42</v>
      </c>
      <c r="F677" s="9">
        <v>2078968</v>
      </c>
      <c r="G677" s="8" t="s">
        <v>29</v>
      </c>
      <c r="H677" s="9">
        <v>218292</v>
      </c>
      <c r="I677" s="104"/>
      <c r="J677" s="105"/>
      <c r="K677" s="106"/>
      <c r="L677" s="109"/>
      <c r="M677" s="110"/>
      <c r="N677" s="15" t="s">
        <v>5962</v>
      </c>
      <c r="O677" t="s">
        <v>4766</v>
      </c>
      <c r="Q677">
        <v>54539</v>
      </c>
      <c r="R677" s="14">
        <v>2078968</v>
      </c>
    </row>
    <row r="678" spans="1:18" ht="15" hidden="1" customHeight="1" x14ac:dyDescent="0.25">
      <c r="A678" s="5">
        <v>739</v>
      </c>
      <c r="B678" s="99" t="s">
        <v>1056</v>
      </c>
      <c r="C678" s="6" t="s">
        <v>1057</v>
      </c>
      <c r="D678" s="7">
        <v>44900</v>
      </c>
      <c r="E678" s="8" t="s">
        <v>28</v>
      </c>
      <c r="F678" s="9">
        <v>1992481</v>
      </c>
      <c r="G678" s="8" t="s">
        <v>29</v>
      </c>
      <c r="H678" s="9">
        <v>209211</v>
      </c>
      <c r="I678" s="101">
        <v>6402622</v>
      </c>
      <c r="J678" s="102"/>
      <c r="K678" s="103"/>
      <c r="L678" s="107" t="s">
        <v>1058</v>
      </c>
      <c r="M678" s="108"/>
      <c r="N678" s="15" t="s">
        <v>5963</v>
      </c>
      <c r="O678" t="s">
        <v>4766</v>
      </c>
      <c r="Q678">
        <v>54346</v>
      </c>
      <c r="R678" s="14">
        <v>1992481</v>
      </c>
    </row>
    <row r="679" spans="1:18" ht="15" hidden="1" customHeight="1" x14ac:dyDescent="0.25">
      <c r="A679" s="10">
        <v>740</v>
      </c>
      <c r="B679" s="111"/>
      <c r="C679" s="6" t="s">
        <v>1059</v>
      </c>
      <c r="D679" s="7">
        <v>44921</v>
      </c>
      <c r="E679" s="8" t="s">
        <v>28</v>
      </c>
      <c r="F679" s="9">
        <v>3168806</v>
      </c>
      <c r="G679" s="8" t="s">
        <v>29</v>
      </c>
      <c r="H679" s="9">
        <v>332725</v>
      </c>
      <c r="I679" s="112"/>
      <c r="J679" s="113"/>
      <c r="K679" s="114"/>
      <c r="L679" s="115"/>
      <c r="M679" s="116"/>
      <c r="N679" s="15" t="s">
        <v>5964</v>
      </c>
      <c r="O679" t="s">
        <v>4766</v>
      </c>
      <c r="Q679">
        <v>56900</v>
      </c>
      <c r="R679" s="14">
        <v>3168806</v>
      </c>
    </row>
    <row r="680" spans="1:18" ht="15" hidden="1" customHeight="1" x14ac:dyDescent="0.25">
      <c r="A680" s="11">
        <v>741</v>
      </c>
      <c r="B680" s="100"/>
      <c r="C680" s="6" t="s">
        <v>1060</v>
      </c>
      <c r="D680" s="7">
        <v>44907</v>
      </c>
      <c r="E680" s="8" t="s">
        <v>28</v>
      </c>
      <c r="F680" s="9">
        <v>1992481</v>
      </c>
      <c r="G680" s="8" t="s">
        <v>29</v>
      </c>
      <c r="H680" s="9">
        <v>209211</v>
      </c>
      <c r="I680" s="104"/>
      <c r="J680" s="105"/>
      <c r="K680" s="106"/>
      <c r="L680" s="109"/>
      <c r="M680" s="110"/>
      <c r="N680" s="15" t="s">
        <v>5965</v>
      </c>
      <c r="O680" t="s">
        <v>4766</v>
      </c>
      <c r="Q680">
        <v>55314</v>
      </c>
      <c r="R680" s="14">
        <v>1992481</v>
      </c>
    </row>
    <row r="681" spans="1:18" ht="15" hidden="1" customHeight="1" x14ac:dyDescent="0.25">
      <c r="A681" s="5">
        <v>743</v>
      </c>
      <c r="B681" s="99" t="s">
        <v>1064</v>
      </c>
      <c r="C681" s="6" t="s">
        <v>1065</v>
      </c>
      <c r="D681" s="7">
        <v>44900</v>
      </c>
      <c r="E681" s="8" t="s">
        <v>42</v>
      </c>
      <c r="F681" s="9">
        <v>1436011</v>
      </c>
      <c r="G681" s="8" t="s">
        <v>29</v>
      </c>
      <c r="H681" s="9">
        <v>150781</v>
      </c>
      <c r="I681" s="101">
        <v>7364965</v>
      </c>
      <c r="J681" s="102"/>
      <c r="K681" s="103"/>
      <c r="L681" s="107" t="s">
        <v>1066</v>
      </c>
      <c r="M681" s="108"/>
      <c r="N681" s="15" t="s">
        <v>5966</v>
      </c>
      <c r="O681" t="s">
        <v>4766</v>
      </c>
      <c r="Q681">
        <v>54328</v>
      </c>
      <c r="R681" s="14">
        <v>1436011</v>
      </c>
    </row>
    <row r="682" spans="1:18" ht="15" hidden="1" customHeight="1" x14ac:dyDescent="0.25">
      <c r="A682" s="10">
        <v>744</v>
      </c>
      <c r="B682" s="111"/>
      <c r="C682" s="6" t="s">
        <v>1067</v>
      </c>
      <c r="D682" s="7">
        <v>44924</v>
      </c>
      <c r="E682" s="8" t="s">
        <v>28</v>
      </c>
      <c r="F682" s="9">
        <v>2905593</v>
      </c>
      <c r="G682" s="8" t="s">
        <v>29</v>
      </c>
      <c r="H682" s="9">
        <v>305087</v>
      </c>
      <c r="I682" s="112"/>
      <c r="J682" s="113"/>
      <c r="K682" s="114"/>
      <c r="L682" s="115"/>
      <c r="M682" s="116"/>
      <c r="N682" s="15" t="s">
        <v>5967</v>
      </c>
      <c r="O682" t="s">
        <v>4766</v>
      </c>
      <c r="Q682">
        <v>57145</v>
      </c>
      <c r="R682" s="14">
        <v>2905593</v>
      </c>
    </row>
    <row r="683" spans="1:18" ht="15" hidden="1" customHeight="1" x14ac:dyDescent="0.25">
      <c r="A683" s="11">
        <v>745</v>
      </c>
      <c r="B683" s="100"/>
      <c r="C683" s="6" t="s">
        <v>1068</v>
      </c>
      <c r="D683" s="7">
        <v>44909</v>
      </c>
      <c r="E683" s="8" t="s">
        <v>28</v>
      </c>
      <c r="F683" s="9">
        <v>3887407</v>
      </c>
      <c r="G683" s="8" t="s">
        <v>29</v>
      </c>
      <c r="H683" s="9">
        <v>408178</v>
      </c>
      <c r="I683" s="104"/>
      <c r="J683" s="105"/>
      <c r="K683" s="106"/>
      <c r="L683" s="109"/>
      <c r="M683" s="110"/>
      <c r="N683" s="15" t="s">
        <v>5968</v>
      </c>
      <c r="O683" t="s">
        <v>4766</v>
      </c>
      <c r="Q683">
        <v>55415</v>
      </c>
      <c r="R683" s="14">
        <v>3887407</v>
      </c>
    </row>
    <row r="684" spans="1:18" ht="15" hidden="1" customHeight="1" x14ac:dyDescent="0.25">
      <c r="A684" s="5">
        <v>746</v>
      </c>
      <c r="B684" s="99" t="s">
        <v>1069</v>
      </c>
      <c r="C684" s="6" t="s">
        <v>1070</v>
      </c>
      <c r="D684" s="7">
        <v>44896</v>
      </c>
      <c r="E684" s="8" t="s">
        <v>28</v>
      </c>
      <c r="F684" s="9">
        <v>8027402</v>
      </c>
      <c r="G684" s="8" t="s">
        <v>29</v>
      </c>
      <c r="H684" s="9">
        <v>842877</v>
      </c>
      <c r="I684" s="101">
        <v>25270491</v>
      </c>
      <c r="J684" s="102"/>
      <c r="K684" s="103"/>
      <c r="L684" s="107" t="s">
        <v>1071</v>
      </c>
      <c r="M684" s="108"/>
      <c r="N684" s="15" t="s">
        <v>5969</v>
      </c>
      <c r="O684" t="s">
        <v>4766</v>
      </c>
      <c r="Q684">
        <v>53850</v>
      </c>
      <c r="R684" s="14">
        <v>8027402</v>
      </c>
    </row>
    <row r="685" spans="1:18" ht="15" hidden="1" customHeight="1" x14ac:dyDescent="0.25">
      <c r="A685" s="10">
        <v>747</v>
      </c>
      <c r="B685" s="111"/>
      <c r="C685" s="6" t="s">
        <v>1072</v>
      </c>
      <c r="D685" s="7">
        <v>44901</v>
      </c>
      <c r="E685" s="8" t="s">
        <v>28</v>
      </c>
      <c r="F685" s="9">
        <v>10057262</v>
      </c>
      <c r="G685" s="8" t="s">
        <v>29</v>
      </c>
      <c r="H685" s="9">
        <v>1056012</v>
      </c>
      <c r="I685" s="112"/>
      <c r="J685" s="113"/>
      <c r="K685" s="114"/>
      <c r="L685" s="115"/>
      <c r="M685" s="116"/>
      <c r="N685" s="15" t="s">
        <v>5970</v>
      </c>
      <c r="O685" t="s">
        <v>4766</v>
      </c>
      <c r="Q685">
        <v>54447</v>
      </c>
      <c r="R685" s="14">
        <v>10057262</v>
      </c>
    </row>
    <row r="686" spans="1:18" ht="15" hidden="1" customHeight="1" x14ac:dyDescent="0.25">
      <c r="A686" s="11">
        <v>748</v>
      </c>
      <c r="B686" s="100"/>
      <c r="C686" s="6" t="s">
        <v>1073</v>
      </c>
      <c r="D686" s="7">
        <v>44922</v>
      </c>
      <c r="E686" s="8" t="s">
        <v>28</v>
      </c>
      <c r="F686" s="9">
        <v>10150521</v>
      </c>
      <c r="G686" s="8" t="s">
        <v>29</v>
      </c>
      <c r="H686" s="9">
        <v>1065805</v>
      </c>
      <c r="I686" s="104"/>
      <c r="J686" s="105"/>
      <c r="K686" s="106"/>
      <c r="L686" s="109"/>
      <c r="M686" s="110"/>
      <c r="N686" s="15" t="s">
        <v>5971</v>
      </c>
      <c r="O686" t="s">
        <v>4766</v>
      </c>
      <c r="Q686">
        <v>57006</v>
      </c>
      <c r="R686" s="14">
        <v>10150521</v>
      </c>
    </row>
    <row r="687" spans="1:18" ht="15" hidden="1" customHeight="1" x14ac:dyDescent="0.25">
      <c r="A687" s="5">
        <v>750</v>
      </c>
      <c r="B687" s="99" t="s">
        <v>1074</v>
      </c>
      <c r="C687" s="6" t="s">
        <v>1075</v>
      </c>
      <c r="D687" s="7">
        <v>44923</v>
      </c>
      <c r="E687" s="8" t="s">
        <v>660</v>
      </c>
      <c r="F687" s="9">
        <v>1748688</v>
      </c>
      <c r="G687" s="8" t="s">
        <v>29</v>
      </c>
      <c r="H687" s="9">
        <v>183612</v>
      </c>
      <c r="I687" s="101">
        <v>12509353</v>
      </c>
      <c r="J687" s="102"/>
      <c r="K687" s="103"/>
      <c r="L687" s="107" t="s">
        <v>1076</v>
      </c>
      <c r="M687" s="108"/>
      <c r="N687" s="15" t="s">
        <v>5972</v>
      </c>
      <c r="O687" t="s">
        <v>4766</v>
      </c>
      <c r="Q687">
        <v>57033</v>
      </c>
      <c r="R687" s="14">
        <v>1748688</v>
      </c>
    </row>
    <row r="688" spans="1:18" ht="15" hidden="1" customHeight="1" x14ac:dyDescent="0.25">
      <c r="A688" s="10">
        <v>751</v>
      </c>
      <c r="B688" s="111"/>
      <c r="C688" s="6" t="s">
        <v>1077</v>
      </c>
      <c r="D688" s="7">
        <v>44898</v>
      </c>
      <c r="E688" s="8" t="s">
        <v>28</v>
      </c>
      <c r="F688" s="9">
        <v>3647225</v>
      </c>
      <c r="G688" s="8" t="s">
        <v>29</v>
      </c>
      <c r="H688" s="9">
        <v>382959</v>
      </c>
      <c r="I688" s="112"/>
      <c r="J688" s="113"/>
      <c r="K688" s="114"/>
      <c r="L688" s="115"/>
      <c r="M688" s="116"/>
      <c r="N688" s="15" t="s">
        <v>5973</v>
      </c>
      <c r="O688" t="s">
        <v>4766</v>
      </c>
      <c r="Q688">
        <v>54246</v>
      </c>
      <c r="R688" s="14">
        <v>3647225</v>
      </c>
    </row>
    <row r="689" spans="1:18" ht="15" hidden="1" customHeight="1" x14ac:dyDescent="0.25">
      <c r="A689" s="10">
        <v>752</v>
      </c>
      <c r="B689" s="111"/>
      <c r="C689" s="6" t="s">
        <v>1078</v>
      </c>
      <c r="D689" s="7">
        <v>44911</v>
      </c>
      <c r="E689" s="8" t="s">
        <v>660</v>
      </c>
      <c r="F689" s="9">
        <v>2001732</v>
      </c>
      <c r="G689" s="8" t="s">
        <v>29</v>
      </c>
      <c r="H689" s="9">
        <v>210182</v>
      </c>
      <c r="I689" s="112"/>
      <c r="J689" s="113"/>
      <c r="K689" s="114"/>
      <c r="L689" s="115"/>
      <c r="M689" s="116"/>
      <c r="N689" s="15" t="s">
        <v>5974</v>
      </c>
      <c r="O689" t="s">
        <v>4766</v>
      </c>
      <c r="Q689">
        <v>55903</v>
      </c>
      <c r="R689" s="14">
        <v>2001732</v>
      </c>
    </row>
    <row r="690" spans="1:18" ht="15" hidden="1" customHeight="1" x14ac:dyDescent="0.25">
      <c r="A690" s="10">
        <v>753</v>
      </c>
      <c r="B690" s="111"/>
      <c r="C690" s="6" t="s">
        <v>1079</v>
      </c>
      <c r="D690" s="7">
        <v>44917</v>
      </c>
      <c r="E690" s="8" t="s">
        <v>28</v>
      </c>
      <c r="F690" s="9">
        <v>3598723</v>
      </c>
      <c r="G690" s="8" t="s">
        <v>29</v>
      </c>
      <c r="H690" s="9">
        <v>377866</v>
      </c>
      <c r="I690" s="112"/>
      <c r="J690" s="113"/>
      <c r="K690" s="114"/>
      <c r="L690" s="115"/>
      <c r="M690" s="116"/>
      <c r="N690" s="15" t="s">
        <v>5975</v>
      </c>
      <c r="O690" t="s">
        <v>4766</v>
      </c>
      <c r="Q690">
        <v>56518</v>
      </c>
      <c r="R690" s="14">
        <v>3598723</v>
      </c>
    </row>
    <row r="691" spans="1:18" ht="15" hidden="1" customHeight="1" x14ac:dyDescent="0.25">
      <c r="A691" s="11">
        <v>754</v>
      </c>
      <c r="B691" s="100"/>
      <c r="C691" s="6" t="s">
        <v>1080</v>
      </c>
      <c r="D691" s="7">
        <v>44902</v>
      </c>
      <c r="E691" s="8" t="s">
        <v>28</v>
      </c>
      <c r="F691" s="9">
        <v>2980563</v>
      </c>
      <c r="G691" s="8" t="s">
        <v>29</v>
      </c>
      <c r="H691" s="9">
        <v>312959</v>
      </c>
      <c r="I691" s="104"/>
      <c r="J691" s="105"/>
      <c r="K691" s="106"/>
      <c r="L691" s="109"/>
      <c r="M691" s="110"/>
      <c r="N691" s="15" t="s">
        <v>5976</v>
      </c>
      <c r="O691" t="s">
        <v>4766</v>
      </c>
      <c r="Q691">
        <v>54467</v>
      </c>
      <c r="R691" s="14">
        <v>2980563</v>
      </c>
    </row>
    <row r="692" spans="1:18" ht="15" hidden="1" customHeight="1" x14ac:dyDescent="0.25">
      <c r="A692" s="12">
        <v>755</v>
      </c>
      <c r="B692" s="12" t="s">
        <v>1081</v>
      </c>
      <c r="C692" s="6" t="s">
        <v>1082</v>
      </c>
      <c r="D692" s="7">
        <v>44918</v>
      </c>
      <c r="E692" s="8" t="s">
        <v>1083</v>
      </c>
      <c r="F692" s="9">
        <v>2044845</v>
      </c>
      <c r="G692" s="8" t="s">
        <v>29</v>
      </c>
      <c r="H692" s="9">
        <v>214709</v>
      </c>
      <c r="I692" s="94">
        <v>1830136</v>
      </c>
      <c r="J692" s="95"/>
      <c r="K692" s="96"/>
      <c r="L692" s="97" t="s">
        <v>1084</v>
      </c>
      <c r="M692" s="98"/>
      <c r="N692" s="15" t="s">
        <v>5977</v>
      </c>
      <c r="O692" t="s">
        <v>4766</v>
      </c>
      <c r="Q692">
        <v>56738</v>
      </c>
      <c r="R692" s="14">
        <v>2044845</v>
      </c>
    </row>
    <row r="693" spans="1:18" ht="15" hidden="1" customHeight="1" x14ac:dyDescent="0.25">
      <c r="A693" s="5">
        <v>756</v>
      </c>
      <c r="B693" s="99" t="s">
        <v>1085</v>
      </c>
      <c r="C693" s="6" t="s">
        <v>1086</v>
      </c>
      <c r="D693" s="7">
        <v>44900</v>
      </c>
      <c r="E693" s="8" t="s">
        <v>28</v>
      </c>
      <c r="F693" s="9">
        <v>3107290</v>
      </c>
      <c r="G693" s="8" t="s">
        <v>29</v>
      </c>
      <c r="H693" s="9">
        <v>326266</v>
      </c>
      <c r="I693" s="101">
        <v>6933203</v>
      </c>
      <c r="J693" s="102"/>
      <c r="K693" s="103"/>
      <c r="L693" s="107" t="s">
        <v>1087</v>
      </c>
      <c r="M693" s="108"/>
      <c r="N693" s="15" t="s">
        <v>5978</v>
      </c>
      <c r="O693" t="s">
        <v>4766</v>
      </c>
      <c r="Q693">
        <v>54333</v>
      </c>
      <c r="R693" s="14">
        <v>3107290</v>
      </c>
    </row>
    <row r="694" spans="1:18" ht="15" hidden="1" customHeight="1" x14ac:dyDescent="0.25">
      <c r="A694" s="11">
        <v>757</v>
      </c>
      <c r="B694" s="100"/>
      <c r="C694" s="6" t="s">
        <v>1088</v>
      </c>
      <c r="D694" s="7">
        <v>44923</v>
      </c>
      <c r="E694" s="8" t="s">
        <v>42</v>
      </c>
      <c r="F694" s="9">
        <v>4639306</v>
      </c>
      <c r="G694" s="8" t="s">
        <v>29</v>
      </c>
      <c r="H694" s="9">
        <v>487127</v>
      </c>
      <c r="I694" s="104"/>
      <c r="J694" s="105"/>
      <c r="K694" s="106"/>
      <c r="L694" s="109"/>
      <c r="M694" s="110"/>
      <c r="N694" s="15" t="s">
        <v>5979</v>
      </c>
      <c r="O694" t="s">
        <v>4766</v>
      </c>
      <c r="Q694">
        <v>57028</v>
      </c>
      <c r="R694" s="14">
        <v>4639306</v>
      </c>
    </row>
    <row r="695" spans="1:18" ht="15" hidden="1" customHeight="1" x14ac:dyDescent="0.25">
      <c r="A695" s="5">
        <v>758</v>
      </c>
      <c r="B695" s="99" t="s">
        <v>1089</v>
      </c>
      <c r="C695" s="6" t="s">
        <v>1090</v>
      </c>
      <c r="D695" s="7">
        <v>44923</v>
      </c>
      <c r="E695" s="8" t="s">
        <v>28</v>
      </c>
      <c r="F695" s="9">
        <v>19830990</v>
      </c>
      <c r="G695" s="8" t="s">
        <v>29</v>
      </c>
      <c r="H695" s="9">
        <v>2082254</v>
      </c>
      <c r="I695" s="101">
        <v>56642137</v>
      </c>
      <c r="J695" s="102"/>
      <c r="K695" s="103"/>
      <c r="L695" s="107" t="s">
        <v>1091</v>
      </c>
      <c r="M695" s="108"/>
      <c r="N695" s="15" t="s">
        <v>5980</v>
      </c>
      <c r="O695" t="s">
        <v>4766</v>
      </c>
      <c r="Q695">
        <v>57090</v>
      </c>
      <c r="R695" s="14">
        <v>19830990</v>
      </c>
    </row>
    <row r="696" spans="1:18" ht="15" hidden="1" customHeight="1" x14ac:dyDescent="0.25">
      <c r="A696" s="10">
        <v>759</v>
      </c>
      <c r="B696" s="111"/>
      <c r="C696" s="6" t="s">
        <v>1092</v>
      </c>
      <c r="D696" s="7">
        <v>44916</v>
      </c>
      <c r="E696" s="8" t="s">
        <v>28</v>
      </c>
      <c r="F696" s="9">
        <v>21090388</v>
      </c>
      <c r="G696" s="8" t="s">
        <v>29</v>
      </c>
      <c r="H696" s="9">
        <v>2214491</v>
      </c>
      <c r="I696" s="112"/>
      <c r="J696" s="113"/>
      <c r="K696" s="114"/>
      <c r="L696" s="115"/>
      <c r="M696" s="116"/>
      <c r="N696" s="15" t="s">
        <v>5981</v>
      </c>
      <c r="O696" t="s">
        <v>4766</v>
      </c>
      <c r="Q696">
        <v>56270</v>
      </c>
      <c r="R696" s="14">
        <v>21090388</v>
      </c>
    </row>
    <row r="697" spans="1:18" ht="15" hidden="1" customHeight="1" x14ac:dyDescent="0.25">
      <c r="A697" s="10">
        <v>760</v>
      </c>
      <c r="B697" s="111"/>
      <c r="C697" s="6" t="s">
        <v>1093</v>
      </c>
      <c r="D697" s="7">
        <v>44896</v>
      </c>
      <c r="E697" s="8" t="s">
        <v>28</v>
      </c>
      <c r="F697" s="9">
        <v>11784388</v>
      </c>
      <c r="G697" s="8" t="s">
        <v>29</v>
      </c>
      <c r="H697" s="9">
        <v>1237361</v>
      </c>
      <c r="I697" s="112"/>
      <c r="J697" s="113"/>
      <c r="K697" s="114"/>
      <c r="L697" s="115"/>
      <c r="M697" s="116"/>
      <c r="N697" s="15" t="s">
        <v>5982</v>
      </c>
      <c r="O697" t="s">
        <v>4766</v>
      </c>
      <c r="Q697">
        <v>53283</v>
      </c>
      <c r="R697" s="14">
        <v>11784388</v>
      </c>
    </row>
    <row r="698" spans="1:18" ht="15" hidden="1" customHeight="1" x14ac:dyDescent="0.25">
      <c r="A698" s="11">
        <v>761</v>
      </c>
      <c r="B698" s="100"/>
      <c r="C698" s="6" t="s">
        <v>1094</v>
      </c>
      <c r="D698" s="7">
        <v>44902</v>
      </c>
      <c r="E698" s="8" t="s">
        <v>28</v>
      </c>
      <c r="F698" s="9">
        <v>10581538</v>
      </c>
      <c r="G698" s="8" t="s">
        <v>29</v>
      </c>
      <c r="H698" s="9">
        <v>1111062</v>
      </c>
      <c r="I698" s="104"/>
      <c r="J698" s="105"/>
      <c r="K698" s="106"/>
      <c r="L698" s="109"/>
      <c r="M698" s="110"/>
      <c r="N698" s="15" t="s">
        <v>5983</v>
      </c>
      <c r="O698" t="s">
        <v>4766</v>
      </c>
      <c r="Q698">
        <v>54534</v>
      </c>
      <c r="R698" s="14">
        <v>10581538</v>
      </c>
    </row>
    <row r="699" spans="1:18" ht="15" hidden="1" customHeight="1" x14ac:dyDescent="0.25">
      <c r="A699" s="12">
        <v>763</v>
      </c>
      <c r="B699" s="12" t="s">
        <v>1098</v>
      </c>
      <c r="C699" s="6" t="s">
        <v>1099</v>
      </c>
      <c r="D699" s="7">
        <v>44915</v>
      </c>
      <c r="E699" s="8" t="s">
        <v>660</v>
      </c>
      <c r="F699" s="9">
        <v>867145</v>
      </c>
      <c r="G699" s="8" t="s">
        <v>29</v>
      </c>
      <c r="H699" s="9">
        <v>91050</v>
      </c>
      <c r="I699" s="94">
        <v>776095</v>
      </c>
      <c r="J699" s="95"/>
      <c r="K699" s="96"/>
      <c r="L699" s="97" t="s">
        <v>1100</v>
      </c>
      <c r="M699" s="98"/>
      <c r="N699" s="15" t="s">
        <v>5984</v>
      </c>
      <c r="O699" t="s">
        <v>4766</v>
      </c>
      <c r="Q699">
        <v>56177</v>
      </c>
      <c r="R699" s="14">
        <v>867145</v>
      </c>
    </row>
    <row r="700" spans="1:18" ht="15" hidden="1" customHeight="1" x14ac:dyDescent="0.25">
      <c r="A700" s="5">
        <v>764</v>
      </c>
      <c r="B700" s="99" t="s">
        <v>1101</v>
      </c>
      <c r="C700" s="6" t="s">
        <v>1102</v>
      </c>
      <c r="D700" s="7">
        <v>44896</v>
      </c>
      <c r="E700" s="8" t="s">
        <v>28</v>
      </c>
      <c r="F700" s="9">
        <v>2534447</v>
      </c>
      <c r="G700" s="8" t="s">
        <v>29</v>
      </c>
      <c r="H700" s="9">
        <v>266117</v>
      </c>
      <c r="I700" s="101">
        <v>7291290</v>
      </c>
      <c r="J700" s="102"/>
      <c r="K700" s="103"/>
      <c r="L700" s="107" t="s">
        <v>1103</v>
      </c>
      <c r="M700" s="108"/>
      <c r="N700" s="15" t="s">
        <v>5985</v>
      </c>
      <c r="O700" t="s">
        <v>4766</v>
      </c>
      <c r="Q700">
        <v>53278</v>
      </c>
      <c r="R700" s="14">
        <v>2534447</v>
      </c>
    </row>
    <row r="701" spans="1:18" ht="15" hidden="1" customHeight="1" x14ac:dyDescent="0.25">
      <c r="A701" s="10">
        <v>765</v>
      </c>
      <c r="B701" s="111"/>
      <c r="C701" s="6" t="s">
        <v>1104</v>
      </c>
      <c r="D701" s="7">
        <v>44912</v>
      </c>
      <c r="E701" s="8" t="s">
        <v>42</v>
      </c>
      <c r="F701" s="9">
        <v>1226627</v>
      </c>
      <c r="G701" s="8" t="s">
        <v>29</v>
      </c>
      <c r="H701" s="9">
        <v>128796</v>
      </c>
      <c r="I701" s="112"/>
      <c r="J701" s="113"/>
      <c r="K701" s="114"/>
      <c r="L701" s="115"/>
      <c r="M701" s="116"/>
      <c r="N701" s="15" t="s">
        <v>5986</v>
      </c>
      <c r="O701" t="s">
        <v>4766</v>
      </c>
      <c r="Q701">
        <v>56008</v>
      </c>
      <c r="R701" s="14">
        <v>1226627</v>
      </c>
    </row>
    <row r="702" spans="1:18" ht="15" hidden="1" customHeight="1" x14ac:dyDescent="0.25">
      <c r="A702" s="10">
        <v>766</v>
      </c>
      <c r="B702" s="111"/>
      <c r="C702" s="6" t="s">
        <v>1105</v>
      </c>
      <c r="D702" s="7">
        <v>44919</v>
      </c>
      <c r="E702" s="8" t="s">
        <v>28</v>
      </c>
      <c r="F702" s="9">
        <v>2093167</v>
      </c>
      <c r="G702" s="8" t="s">
        <v>29</v>
      </c>
      <c r="H702" s="9">
        <v>219783</v>
      </c>
      <c r="I702" s="112"/>
      <c r="J702" s="113"/>
      <c r="K702" s="114"/>
      <c r="L702" s="115"/>
      <c r="M702" s="116"/>
      <c r="N702" s="15" t="s">
        <v>5987</v>
      </c>
      <c r="O702" t="s">
        <v>4766</v>
      </c>
      <c r="Q702">
        <v>56829</v>
      </c>
      <c r="R702" s="14">
        <v>2093167</v>
      </c>
    </row>
    <row r="703" spans="1:18" ht="15" hidden="1" customHeight="1" x14ac:dyDescent="0.25">
      <c r="A703" s="11">
        <v>767</v>
      </c>
      <c r="B703" s="100"/>
      <c r="C703" s="6" t="s">
        <v>1106</v>
      </c>
      <c r="D703" s="7">
        <v>44905</v>
      </c>
      <c r="E703" s="8" t="s">
        <v>28</v>
      </c>
      <c r="F703" s="9">
        <v>2292452</v>
      </c>
      <c r="G703" s="8" t="s">
        <v>29</v>
      </c>
      <c r="H703" s="9">
        <v>240708</v>
      </c>
      <c r="I703" s="104"/>
      <c r="J703" s="105"/>
      <c r="K703" s="106"/>
      <c r="L703" s="109"/>
      <c r="M703" s="110"/>
      <c r="N703" s="15" t="s">
        <v>5988</v>
      </c>
      <c r="O703" t="s">
        <v>4766</v>
      </c>
      <c r="Q703">
        <v>55270</v>
      </c>
      <c r="R703" s="14">
        <v>2292452</v>
      </c>
    </row>
    <row r="704" spans="1:18" ht="15" hidden="1" customHeight="1" x14ac:dyDescent="0.25">
      <c r="A704" s="5">
        <v>768</v>
      </c>
      <c r="B704" s="99" t="s">
        <v>1107</v>
      </c>
      <c r="C704" s="6" t="s">
        <v>1108</v>
      </c>
      <c r="D704" s="7">
        <v>44904</v>
      </c>
      <c r="E704" s="8" t="s">
        <v>42</v>
      </c>
      <c r="F704" s="9">
        <v>1231050</v>
      </c>
      <c r="G704" s="8" t="s">
        <v>29</v>
      </c>
      <c r="H704" s="9">
        <v>129260</v>
      </c>
      <c r="I704" s="101">
        <v>15622851</v>
      </c>
      <c r="J704" s="102"/>
      <c r="K704" s="103"/>
      <c r="L704" s="107" t="s">
        <v>1109</v>
      </c>
      <c r="M704" s="108"/>
      <c r="N704" s="15" t="s">
        <v>5989</v>
      </c>
      <c r="O704" t="s">
        <v>4766</v>
      </c>
      <c r="Q704">
        <v>55170</v>
      </c>
      <c r="R704" s="14">
        <v>1231050</v>
      </c>
    </row>
    <row r="705" spans="1:18" ht="15" hidden="1" customHeight="1" x14ac:dyDescent="0.25">
      <c r="A705" s="10">
        <v>769</v>
      </c>
      <c r="B705" s="111"/>
      <c r="C705" s="6" t="s">
        <v>1110</v>
      </c>
      <c r="D705" s="7">
        <v>44917</v>
      </c>
      <c r="E705" s="8" t="s">
        <v>42</v>
      </c>
      <c r="F705" s="9">
        <v>744159</v>
      </c>
      <c r="G705" s="8" t="s">
        <v>29</v>
      </c>
      <c r="H705" s="9">
        <v>78137</v>
      </c>
      <c r="I705" s="112"/>
      <c r="J705" s="113"/>
      <c r="K705" s="114"/>
      <c r="L705" s="115"/>
      <c r="M705" s="116"/>
      <c r="N705" s="15" t="s">
        <v>5990</v>
      </c>
      <c r="O705" t="s">
        <v>4766</v>
      </c>
      <c r="Q705">
        <v>56478</v>
      </c>
      <c r="R705" s="14">
        <v>744159</v>
      </c>
    </row>
    <row r="706" spans="1:18" ht="15" hidden="1" customHeight="1" x14ac:dyDescent="0.25">
      <c r="A706" s="10">
        <v>770</v>
      </c>
      <c r="B706" s="111"/>
      <c r="C706" s="6" t="s">
        <v>1111</v>
      </c>
      <c r="D706" s="7">
        <v>44918</v>
      </c>
      <c r="E706" s="8" t="s">
        <v>42</v>
      </c>
      <c r="F706" s="9">
        <v>2612690</v>
      </c>
      <c r="G706" s="8" t="s">
        <v>29</v>
      </c>
      <c r="H706" s="9">
        <v>274333</v>
      </c>
      <c r="I706" s="112"/>
      <c r="J706" s="113"/>
      <c r="K706" s="114"/>
      <c r="L706" s="115"/>
      <c r="M706" s="116"/>
      <c r="N706" s="15" t="s">
        <v>5991</v>
      </c>
      <c r="O706" t="s">
        <v>4766</v>
      </c>
      <c r="Q706">
        <v>56694</v>
      </c>
      <c r="R706" s="14">
        <v>2612690</v>
      </c>
    </row>
    <row r="707" spans="1:18" ht="15" hidden="1" customHeight="1" x14ac:dyDescent="0.25">
      <c r="A707" s="10">
        <v>771</v>
      </c>
      <c r="B707" s="111"/>
      <c r="C707" s="6" t="s">
        <v>1112</v>
      </c>
      <c r="D707" s="7">
        <v>44902</v>
      </c>
      <c r="E707" s="8" t="s">
        <v>28</v>
      </c>
      <c r="F707" s="9">
        <v>2070122</v>
      </c>
      <c r="G707" s="8" t="s">
        <v>29</v>
      </c>
      <c r="H707" s="9">
        <v>217363</v>
      </c>
      <c r="I707" s="112"/>
      <c r="J707" s="113"/>
      <c r="K707" s="114"/>
      <c r="L707" s="115"/>
      <c r="M707" s="116"/>
      <c r="N707" s="15" t="s">
        <v>5992</v>
      </c>
      <c r="O707" t="s">
        <v>4766</v>
      </c>
      <c r="Q707">
        <v>54475</v>
      </c>
      <c r="R707" s="14">
        <v>2070122</v>
      </c>
    </row>
    <row r="708" spans="1:18" ht="15" hidden="1" customHeight="1" x14ac:dyDescent="0.25">
      <c r="A708" s="10">
        <v>772</v>
      </c>
      <c r="B708" s="111"/>
      <c r="C708" s="6" t="s">
        <v>1113</v>
      </c>
      <c r="D708" s="7">
        <v>44917</v>
      </c>
      <c r="E708" s="8" t="s">
        <v>42</v>
      </c>
      <c r="F708" s="9">
        <v>1905797</v>
      </c>
      <c r="G708" s="8" t="s">
        <v>29</v>
      </c>
      <c r="H708" s="9">
        <v>200109</v>
      </c>
      <c r="I708" s="112"/>
      <c r="J708" s="113"/>
      <c r="K708" s="114"/>
      <c r="L708" s="115"/>
      <c r="M708" s="116"/>
      <c r="N708" s="15" t="s">
        <v>5993</v>
      </c>
      <c r="O708" t="s">
        <v>4766</v>
      </c>
      <c r="Q708">
        <v>56467</v>
      </c>
      <c r="R708" s="14">
        <v>1905797</v>
      </c>
    </row>
    <row r="709" spans="1:18" ht="15" hidden="1" customHeight="1" x14ac:dyDescent="0.25">
      <c r="A709" s="10">
        <v>773</v>
      </c>
      <c r="B709" s="111"/>
      <c r="C709" s="6" t="s">
        <v>1114</v>
      </c>
      <c r="D709" s="7">
        <v>44924</v>
      </c>
      <c r="E709" s="8" t="s">
        <v>28</v>
      </c>
      <c r="F709" s="9">
        <v>4099598</v>
      </c>
      <c r="G709" s="8" t="s">
        <v>29</v>
      </c>
      <c r="H709" s="9">
        <v>430458</v>
      </c>
      <c r="I709" s="112"/>
      <c r="J709" s="113"/>
      <c r="K709" s="114"/>
      <c r="L709" s="115"/>
      <c r="M709" s="116"/>
      <c r="N709" s="15" t="s">
        <v>5994</v>
      </c>
      <c r="O709" t="s">
        <v>4766</v>
      </c>
      <c r="Q709">
        <v>57162</v>
      </c>
      <c r="R709" s="14">
        <v>4099598</v>
      </c>
    </row>
    <row r="710" spans="1:18" ht="15" hidden="1" customHeight="1" x14ac:dyDescent="0.25">
      <c r="A710" s="10">
        <v>774</v>
      </c>
      <c r="B710" s="111"/>
      <c r="C710" s="6" t="s">
        <v>1115</v>
      </c>
      <c r="D710" s="7">
        <v>44896</v>
      </c>
      <c r="E710" s="8" t="s">
        <v>28</v>
      </c>
      <c r="F710" s="9">
        <v>1199426</v>
      </c>
      <c r="G710" s="8" t="s">
        <v>29</v>
      </c>
      <c r="H710" s="9">
        <v>125940</v>
      </c>
      <c r="I710" s="112"/>
      <c r="J710" s="113"/>
      <c r="K710" s="114"/>
      <c r="L710" s="115"/>
      <c r="M710" s="116"/>
      <c r="N710" s="15" t="s">
        <v>5995</v>
      </c>
      <c r="O710" t="s">
        <v>4766</v>
      </c>
      <c r="Q710">
        <v>53839</v>
      </c>
      <c r="R710" s="14">
        <v>1199426</v>
      </c>
    </row>
    <row r="711" spans="1:18" ht="15" hidden="1" customHeight="1" x14ac:dyDescent="0.25">
      <c r="A711" s="11">
        <v>775</v>
      </c>
      <c r="B711" s="100"/>
      <c r="C711" s="6" t="s">
        <v>1116</v>
      </c>
      <c r="D711" s="7">
        <v>44908</v>
      </c>
      <c r="E711" s="8" t="s">
        <v>28</v>
      </c>
      <c r="F711" s="9">
        <v>3592858</v>
      </c>
      <c r="G711" s="8" t="s">
        <v>29</v>
      </c>
      <c r="H711" s="9">
        <v>377250</v>
      </c>
      <c r="I711" s="104"/>
      <c r="J711" s="105"/>
      <c r="K711" s="106"/>
      <c r="L711" s="109"/>
      <c r="M711" s="110"/>
      <c r="N711" s="15" t="s">
        <v>5996</v>
      </c>
      <c r="O711" t="s">
        <v>4766</v>
      </c>
      <c r="Q711">
        <v>55357</v>
      </c>
      <c r="R711" s="14">
        <v>3592858</v>
      </c>
    </row>
    <row r="712" spans="1:18" ht="15" hidden="1" customHeight="1" x14ac:dyDescent="0.25">
      <c r="A712" s="5">
        <v>776</v>
      </c>
      <c r="B712" s="99" t="s">
        <v>1117</v>
      </c>
      <c r="C712" s="6" t="s">
        <v>1118</v>
      </c>
      <c r="D712" s="7">
        <v>44889</v>
      </c>
      <c r="E712" s="8" t="s">
        <v>1119</v>
      </c>
      <c r="F712" s="9">
        <v>1512711</v>
      </c>
      <c r="G712" s="8" t="s">
        <v>29</v>
      </c>
      <c r="H712" s="9">
        <v>158835</v>
      </c>
      <c r="I712" s="101">
        <v>6751531</v>
      </c>
      <c r="J712" s="102"/>
      <c r="K712" s="103"/>
      <c r="L712" s="107" t="s">
        <v>1120</v>
      </c>
      <c r="M712" s="108"/>
      <c r="N712" s="15" t="s">
        <v>5997</v>
      </c>
      <c r="O712" t="s">
        <v>4766</v>
      </c>
      <c r="Q712">
        <v>52159</v>
      </c>
      <c r="R712" s="14">
        <v>1512711</v>
      </c>
    </row>
    <row r="713" spans="1:18" ht="15" hidden="1" customHeight="1" x14ac:dyDescent="0.25">
      <c r="A713" s="10">
        <v>777</v>
      </c>
      <c r="B713" s="111"/>
      <c r="C713" s="6" t="s">
        <v>1121</v>
      </c>
      <c r="D713" s="7">
        <v>44886</v>
      </c>
      <c r="E713" s="8" t="s">
        <v>1119</v>
      </c>
      <c r="F713" s="9">
        <v>996241</v>
      </c>
      <c r="G713" s="8" t="s">
        <v>29</v>
      </c>
      <c r="H713" s="9">
        <v>104605</v>
      </c>
      <c r="I713" s="112"/>
      <c r="J713" s="113"/>
      <c r="K713" s="114"/>
      <c r="L713" s="115"/>
      <c r="M713" s="116"/>
      <c r="N713" s="15" t="s">
        <v>5998</v>
      </c>
      <c r="O713" t="s">
        <v>4766</v>
      </c>
      <c r="Q713">
        <v>51968</v>
      </c>
      <c r="R713" s="14">
        <v>996241</v>
      </c>
    </row>
    <row r="714" spans="1:18" ht="15" hidden="1" customHeight="1" x14ac:dyDescent="0.25">
      <c r="A714" s="10">
        <v>778</v>
      </c>
      <c r="B714" s="111"/>
      <c r="C714" s="6" t="s">
        <v>1122</v>
      </c>
      <c r="D714" s="7">
        <v>44893</v>
      </c>
      <c r="E714" s="8" t="s">
        <v>1119</v>
      </c>
      <c r="F714" s="9">
        <v>1365595</v>
      </c>
      <c r="G714" s="8" t="s">
        <v>29</v>
      </c>
      <c r="H714" s="9">
        <v>143387</v>
      </c>
      <c r="I714" s="112"/>
      <c r="J714" s="113"/>
      <c r="K714" s="114"/>
      <c r="L714" s="115"/>
      <c r="M714" s="116"/>
      <c r="N714" s="15" t="s">
        <v>5999</v>
      </c>
      <c r="O714" t="s">
        <v>4766</v>
      </c>
      <c r="Q714">
        <v>53164</v>
      </c>
      <c r="R714" s="14">
        <v>1365595</v>
      </c>
    </row>
    <row r="715" spans="1:18" ht="15" hidden="1" customHeight="1" x14ac:dyDescent="0.25">
      <c r="A715" s="10">
        <v>779</v>
      </c>
      <c r="B715" s="111"/>
      <c r="C715" s="6" t="s">
        <v>1123</v>
      </c>
      <c r="D715" s="7">
        <v>44889</v>
      </c>
      <c r="E715" s="8" t="s">
        <v>1119</v>
      </c>
      <c r="F715" s="9">
        <v>996241</v>
      </c>
      <c r="G715" s="8" t="s">
        <v>29</v>
      </c>
      <c r="H715" s="9">
        <v>104605</v>
      </c>
      <c r="I715" s="112"/>
      <c r="J715" s="113"/>
      <c r="K715" s="114"/>
      <c r="L715" s="115"/>
      <c r="M715" s="116"/>
      <c r="N715" s="15" t="s">
        <v>6000</v>
      </c>
      <c r="O715" t="s">
        <v>4766</v>
      </c>
      <c r="Q715">
        <v>52150</v>
      </c>
      <c r="R715" s="14">
        <v>996241</v>
      </c>
    </row>
    <row r="716" spans="1:18" ht="15" hidden="1" customHeight="1" x14ac:dyDescent="0.25">
      <c r="A716" s="10">
        <v>780</v>
      </c>
      <c r="B716" s="111"/>
      <c r="C716" s="6" t="s">
        <v>1124</v>
      </c>
      <c r="D716" s="7">
        <v>44886</v>
      </c>
      <c r="E716" s="8" t="s">
        <v>1119</v>
      </c>
      <c r="F716" s="9">
        <v>1879767</v>
      </c>
      <c r="G716" s="8" t="s">
        <v>29</v>
      </c>
      <c r="H716" s="9">
        <v>197376</v>
      </c>
      <c r="I716" s="112"/>
      <c r="J716" s="113"/>
      <c r="K716" s="114"/>
      <c r="L716" s="115"/>
      <c r="M716" s="116"/>
      <c r="N716" s="15" t="s">
        <v>6001</v>
      </c>
      <c r="O716" t="s">
        <v>4766</v>
      </c>
      <c r="Q716">
        <v>51969</v>
      </c>
      <c r="R716" s="14">
        <v>1879767</v>
      </c>
    </row>
    <row r="717" spans="1:18" ht="15" hidden="1" customHeight="1" x14ac:dyDescent="0.25">
      <c r="A717" s="11">
        <v>781</v>
      </c>
      <c r="B717" s="100"/>
      <c r="C717" s="6" t="s">
        <v>1125</v>
      </c>
      <c r="D717" s="7">
        <v>44891</v>
      </c>
      <c r="E717" s="8" t="s">
        <v>1119</v>
      </c>
      <c r="F717" s="9">
        <v>793055</v>
      </c>
      <c r="G717" s="8" t="s">
        <v>29</v>
      </c>
      <c r="H717" s="9">
        <v>83271</v>
      </c>
      <c r="I717" s="104"/>
      <c r="J717" s="105"/>
      <c r="K717" s="106"/>
      <c r="L717" s="109"/>
      <c r="M717" s="110"/>
      <c r="N717" s="15" t="s">
        <v>6002</v>
      </c>
      <c r="O717" t="s">
        <v>4766</v>
      </c>
      <c r="Q717">
        <v>53147</v>
      </c>
      <c r="R717" s="14">
        <v>793055</v>
      </c>
    </row>
    <row r="718" spans="1:18" ht="15" hidden="1" customHeight="1" x14ac:dyDescent="0.25">
      <c r="A718" s="12">
        <v>782</v>
      </c>
      <c r="B718" s="12" t="s">
        <v>1126</v>
      </c>
      <c r="C718" s="6" t="s">
        <v>1127</v>
      </c>
      <c r="D718" s="7">
        <v>44872</v>
      </c>
      <c r="E718" s="8" t="s">
        <v>1119</v>
      </c>
      <c r="F718" s="9">
        <v>2155393</v>
      </c>
      <c r="G718" s="8" t="s">
        <v>29</v>
      </c>
      <c r="H718" s="9">
        <v>226316</v>
      </c>
      <c r="I718" s="94">
        <v>1929077</v>
      </c>
      <c r="J718" s="95"/>
      <c r="K718" s="96"/>
      <c r="L718" s="97" t="s">
        <v>1120</v>
      </c>
      <c r="M718" s="98"/>
      <c r="N718" s="15" t="s">
        <v>6003</v>
      </c>
      <c r="O718" t="s">
        <v>4766</v>
      </c>
      <c r="Q718">
        <v>50312</v>
      </c>
      <c r="R718" s="14">
        <v>2155393</v>
      </c>
    </row>
    <row r="719" spans="1:18" ht="15" hidden="1" customHeight="1" x14ac:dyDescent="0.25">
      <c r="A719" s="5">
        <v>783</v>
      </c>
      <c r="B719" s="99" t="s">
        <v>1128</v>
      </c>
      <c r="C719" s="6" t="s">
        <v>1129</v>
      </c>
      <c r="D719" s="7">
        <v>44884</v>
      </c>
      <c r="E719" s="8" t="s">
        <v>1119</v>
      </c>
      <c r="F719" s="9">
        <v>3404943</v>
      </c>
      <c r="G719" s="8" t="s">
        <v>29</v>
      </c>
      <c r="H719" s="9">
        <v>357519</v>
      </c>
      <c r="I719" s="101">
        <v>4830694</v>
      </c>
      <c r="J719" s="102"/>
      <c r="K719" s="103"/>
      <c r="L719" s="107" t="s">
        <v>1120</v>
      </c>
      <c r="M719" s="108"/>
      <c r="N719" s="15" t="s">
        <v>6004</v>
      </c>
      <c r="O719" t="s">
        <v>4766</v>
      </c>
      <c r="Q719">
        <v>51943</v>
      </c>
      <c r="R719" s="14">
        <v>3404943</v>
      </c>
    </row>
    <row r="720" spans="1:18" ht="15" hidden="1" customHeight="1" x14ac:dyDescent="0.25">
      <c r="A720" s="11">
        <v>784</v>
      </c>
      <c r="B720" s="100"/>
      <c r="C720" s="6" t="s">
        <v>1130</v>
      </c>
      <c r="D720" s="7">
        <v>44889</v>
      </c>
      <c r="E720" s="8" t="s">
        <v>1119</v>
      </c>
      <c r="F720" s="9">
        <v>1992481</v>
      </c>
      <c r="G720" s="8" t="s">
        <v>29</v>
      </c>
      <c r="H720" s="9">
        <v>209211</v>
      </c>
      <c r="I720" s="104"/>
      <c r="J720" s="105"/>
      <c r="K720" s="106"/>
      <c r="L720" s="109"/>
      <c r="M720" s="110"/>
      <c r="N720" s="15" t="s">
        <v>6005</v>
      </c>
      <c r="O720" t="s">
        <v>4766</v>
      </c>
      <c r="Q720">
        <v>52163</v>
      </c>
      <c r="R720" s="14">
        <v>1992481</v>
      </c>
    </row>
    <row r="721" spans="1:18" ht="15" hidden="1" customHeight="1" x14ac:dyDescent="0.25">
      <c r="A721" s="5">
        <v>785</v>
      </c>
      <c r="B721" s="99" t="s">
        <v>1131</v>
      </c>
      <c r="C721" s="6" t="s">
        <v>1132</v>
      </c>
      <c r="D721" s="7">
        <v>44889</v>
      </c>
      <c r="E721" s="8" t="s">
        <v>1119</v>
      </c>
      <c r="F721" s="9">
        <v>1075546</v>
      </c>
      <c r="G721" s="8" t="s">
        <v>29</v>
      </c>
      <c r="H721" s="9">
        <v>112932</v>
      </c>
      <c r="I721" s="101">
        <v>4358483</v>
      </c>
      <c r="J721" s="102"/>
      <c r="K721" s="103"/>
      <c r="L721" s="107" t="s">
        <v>1120</v>
      </c>
      <c r="M721" s="108"/>
      <c r="N721" s="15" t="s">
        <v>6006</v>
      </c>
      <c r="O721" t="s">
        <v>4766</v>
      </c>
      <c r="Q721">
        <v>52145</v>
      </c>
      <c r="R721" s="14">
        <v>1075546</v>
      </c>
    </row>
    <row r="722" spans="1:18" ht="15" hidden="1" customHeight="1" x14ac:dyDescent="0.25">
      <c r="A722" s="10">
        <v>786</v>
      </c>
      <c r="B722" s="111"/>
      <c r="C722" s="6" t="s">
        <v>1133</v>
      </c>
      <c r="D722" s="7">
        <v>44889</v>
      </c>
      <c r="E722" s="8" t="s">
        <v>1119</v>
      </c>
      <c r="F722" s="9">
        <v>1392768</v>
      </c>
      <c r="G722" s="8" t="s">
        <v>29</v>
      </c>
      <c r="H722" s="9">
        <v>146241</v>
      </c>
      <c r="I722" s="112"/>
      <c r="J722" s="113"/>
      <c r="K722" s="114"/>
      <c r="L722" s="115"/>
      <c r="M722" s="116"/>
      <c r="N722" s="15" t="s">
        <v>6007</v>
      </c>
      <c r="O722" t="s">
        <v>4766</v>
      </c>
      <c r="Q722">
        <v>52167</v>
      </c>
      <c r="R722" s="14">
        <v>1392768</v>
      </c>
    </row>
    <row r="723" spans="1:18" ht="15" hidden="1" customHeight="1" x14ac:dyDescent="0.25">
      <c r="A723" s="10">
        <v>787</v>
      </c>
      <c r="B723" s="111"/>
      <c r="C723" s="6" t="s">
        <v>1134</v>
      </c>
      <c r="D723" s="7">
        <v>44889</v>
      </c>
      <c r="E723" s="8" t="s">
        <v>1119</v>
      </c>
      <c r="F723" s="9">
        <v>1199426</v>
      </c>
      <c r="G723" s="8" t="s">
        <v>29</v>
      </c>
      <c r="H723" s="9">
        <v>125940</v>
      </c>
      <c r="I723" s="112"/>
      <c r="J723" s="113"/>
      <c r="K723" s="114"/>
      <c r="L723" s="115"/>
      <c r="M723" s="116"/>
      <c r="N723" s="15" t="s">
        <v>6008</v>
      </c>
      <c r="O723" t="s">
        <v>4766</v>
      </c>
      <c r="Q723">
        <v>52161</v>
      </c>
      <c r="R723" s="14">
        <v>1199426</v>
      </c>
    </row>
    <row r="724" spans="1:18" ht="15" hidden="1" customHeight="1" x14ac:dyDescent="0.25">
      <c r="A724" s="11">
        <v>788</v>
      </c>
      <c r="B724" s="100"/>
      <c r="C724" s="6" t="s">
        <v>1135</v>
      </c>
      <c r="D724" s="7">
        <v>44893</v>
      </c>
      <c r="E724" s="8" t="s">
        <v>1119</v>
      </c>
      <c r="F724" s="9">
        <v>1202073</v>
      </c>
      <c r="G724" s="8" t="s">
        <v>29</v>
      </c>
      <c r="H724" s="9">
        <v>126218</v>
      </c>
      <c r="I724" s="104"/>
      <c r="J724" s="105"/>
      <c r="K724" s="106"/>
      <c r="L724" s="109"/>
      <c r="M724" s="110"/>
      <c r="N724" s="15" t="s">
        <v>6009</v>
      </c>
      <c r="O724" t="s">
        <v>4766</v>
      </c>
      <c r="Q724">
        <v>53163</v>
      </c>
      <c r="R724" s="14">
        <v>1202073</v>
      </c>
    </row>
    <row r="725" spans="1:18" ht="15" hidden="1" customHeight="1" x14ac:dyDescent="0.25">
      <c r="A725" s="12">
        <v>789</v>
      </c>
      <c r="B725" s="12" t="s">
        <v>1136</v>
      </c>
      <c r="C725" s="6" t="s">
        <v>1137</v>
      </c>
      <c r="D725" s="7">
        <v>44886</v>
      </c>
      <c r="E725" s="8" t="s">
        <v>1119</v>
      </c>
      <c r="F725" s="9">
        <v>1399312</v>
      </c>
      <c r="G725" s="8" t="s">
        <v>29</v>
      </c>
      <c r="H725" s="9">
        <v>146928</v>
      </c>
      <c r="I725" s="94">
        <v>1252384</v>
      </c>
      <c r="J725" s="95"/>
      <c r="K725" s="96"/>
      <c r="L725" s="97" t="s">
        <v>1120</v>
      </c>
      <c r="M725" s="98"/>
      <c r="N725" s="15" t="s">
        <v>6010</v>
      </c>
      <c r="O725" t="s">
        <v>4766</v>
      </c>
      <c r="Q725">
        <v>51980</v>
      </c>
      <c r="R725" s="14">
        <v>1399312</v>
      </c>
    </row>
    <row r="726" spans="1:18" ht="15" hidden="1" customHeight="1" x14ac:dyDescent="0.25">
      <c r="A726" s="5">
        <v>790</v>
      </c>
      <c r="B726" s="99" t="s">
        <v>1138</v>
      </c>
      <c r="C726" s="6" t="s">
        <v>1139</v>
      </c>
      <c r="D726" s="7">
        <v>44889</v>
      </c>
      <c r="E726" s="8" t="s">
        <v>1119</v>
      </c>
      <c r="F726" s="9">
        <v>1392768</v>
      </c>
      <c r="G726" s="8" t="s">
        <v>29</v>
      </c>
      <c r="H726" s="9">
        <v>146241</v>
      </c>
      <c r="I726" s="101">
        <v>4347303</v>
      </c>
      <c r="J726" s="102"/>
      <c r="K726" s="103"/>
      <c r="L726" s="107" t="s">
        <v>1120</v>
      </c>
      <c r="M726" s="108"/>
      <c r="N726" s="15" t="s">
        <v>6011</v>
      </c>
      <c r="O726" t="s">
        <v>4766</v>
      </c>
      <c r="Q726">
        <v>52165</v>
      </c>
      <c r="R726" s="14">
        <v>1392768</v>
      </c>
    </row>
    <row r="727" spans="1:18" ht="15" hidden="1" customHeight="1" x14ac:dyDescent="0.25">
      <c r="A727" s="10">
        <v>791</v>
      </c>
      <c r="B727" s="111"/>
      <c r="C727" s="6" t="s">
        <v>1140</v>
      </c>
      <c r="D727" s="7">
        <v>44889</v>
      </c>
      <c r="E727" s="8" t="s">
        <v>1119</v>
      </c>
      <c r="F727" s="9">
        <v>2274972</v>
      </c>
      <c r="G727" s="8" t="s">
        <v>29</v>
      </c>
      <c r="H727" s="9">
        <v>238872</v>
      </c>
      <c r="I727" s="112"/>
      <c r="J727" s="113"/>
      <c r="K727" s="114"/>
      <c r="L727" s="115"/>
      <c r="M727" s="116"/>
      <c r="N727" s="15" t="s">
        <v>6012</v>
      </c>
      <c r="O727" t="s">
        <v>4766</v>
      </c>
      <c r="Q727">
        <v>52156</v>
      </c>
      <c r="R727" s="14">
        <v>2274972</v>
      </c>
    </row>
    <row r="728" spans="1:18" ht="15" hidden="1" customHeight="1" x14ac:dyDescent="0.25">
      <c r="A728" s="11">
        <v>792</v>
      </c>
      <c r="B728" s="100"/>
      <c r="C728" s="6" t="s">
        <v>1141</v>
      </c>
      <c r="D728" s="7">
        <v>44894</v>
      </c>
      <c r="E728" s="8" t="s">
        <v>1119</v>
      </c>
      <c r="F728" s="9">
        <v>1189582</v>
      </c>
      <c r="G728" s="8" t="s">
        <v>29</v>
      </c>
      <c r="H728" s="9">
        <v>124906</v>
      </c>
      <c r="I728" s="104"/>
      <c r="J728" s="105"/>
      <c r="K728" s="106"/>
      <c r="L728" s="109"/>
      <c r="M728" s="110"/>
      <c r="N728" s="15" t="s">
        <v>6013</v>
      </c>
      <c r="O728" t="s">
        <v>4766</v>
      </c>
      <c r="Q728">
        <v>53214</v>
      </c>
      <c r="R728" s="14">
        <v>1189582</v>
      </c>
    </row>
    <row r="729" spans="1:18" ht="15" hidden="1" customHeight="1" x14ac:dyDescent="0.25">
      <c r="A729" s="5">
        <v>793</v>
      </c>
      <c r="B729" s="99" t="s">
        <v>1142</v>
      </c>
      <c r="C729" s="6" t="s">
        <v>1143</v>
      </c>
      <c r="D729" s="7">
        <v>44898</v>
      </c>
      <c r="E729" s="8" t="s">
        <v>1119</v>
      </c>
      <c r="F729" s="9">
        <v>2649238</v>
      </c>
      <c r="G729" s="8" t="s">
        <v>29</v>
      </c>
      <c r="H729" s="9">
        <v>278170</v>
      </c>
      <c r="I729" s="101">
        <v>59965114</v>
      </c>
      <c r="J729" s="102"/>
      <c r="K729" s="103"/>
      <c r="L729" s="107" t="s">
        <v>1120</v>
      </c>
      <c r="M729" s="108"/>
      <c r="N729" s="15" t="s">
        <v>6014</v>
      </c>
      <c r="O729" t="s">
        <v>4766</v>
      </c>
      <c r="Q729">
        <v>54314</v>
      </c>
      <c r="R729" s="14">
        <v>2649238</v>
      </c>
    </row>
    <row r="730" spans="1:18" ht="15" hidden="1" customHeight="1" x14ac:dyDescent="0.25">
      <c r="A730" s="10">
        <v>794</v>
      </c>
      <c r="B730" s="111"/>
      <c r="C730" s="6" t="s">
        <v>1144</v>
      </c>
      <c r="D730" s="7">
        <v>44901</v>
      </c>
      <c r="E730" s="8" t="s">
        <v>1119</v>
      </c>
      <c r="F730" s="9">
        <v>1992317</v>
      </c>
      <c r="G730" s="8" t="s">
        <v>29</v>
      </c>
      <c r="H730" s="9">
        <v>209193</v>
      </c>
      <c r="I730" s="112"/>
      <c r="J730" s="113"/>
      <c r="K730" s="114"/>
      <c r="L730" s="115"/>
      <c r="M730" s="116"/>
      <c r="N730" s="15" t="s">
        <v>6015</v>
      </c>
      <c r="O730" t="s">
        <v>4766</v>
      </c>
      <c r="Q730">
        <v>54425</v>
      </c>
      <c r="R730" s="14">
        <v>1992317</v>
      </c>
    </row>
    <row r="731" spans="1:18" ht="15" hidden="1" customHeight="1" x14ac:dyDescent="0.25">
      <c r="A731" s="10">
        <v>795</v>
      </c>
      <c r="B731" s="111"/>
      <c r="C731" s="6" t="s">
        <v>1145</v>
      </c>
      <c r="D731" s="7">
        <v>44900</v>
      </c>
      <c r="E731" s="8" t="s">
        <v>1119</v>
      </c>
      <c r="F731" s="9">
        <v>1780311</v>
      </c>
      <c r="G731" s="8" t="s">
        <v>29</v>
      </c>
      <c r="H731" s="9">
        <v>186933</v>
      </c>
      <c r="I731" s="112"/>
      <c r="J731" s="113"/>
      <c r="K731" s="114"/>
      <c r="L731" s="115"/>
      <c r="M731" s="116"/>
      <c r="N731" s="15" t="s">
        <v>6016</v>
      </c>
      <c r="O731" t="s">
        <v>4766</v>
      </c>
      <c r="Q731">
        <v>54338</v>
      </c>
      <c r="R731" s="14">
        <v>1780311</v>
      </c>
    </row>
    <row r="732" spans="1:18" ht="15" hidden="1" customHeight="1" x14ac:dyDescent="0.25">
      <c r="A732" s="10">
        <v>796</v>
      </c>
      <c r="B732" s="111"/>
      <c r="C732" s="6" t="s">
        <v>1146</v>
      </c>
      <c r="D732" s="7">
        <v>44909</v>
      </c>
      <c r="E732" s="8" t="s">
        <v>1119</v>
      </c>
      <c r="F732" s="9">
        <v>1507048</v>
      </c>
      <c r="G732" s="8" t="s">
        <v>29</v>
      </c>
      <c r="H732" s="9">
        <v>158240</v>
      </c>
      <c r="I732" s="112"/>
      <c r="J732" s="113"/>
      <c r="K732" s="114"/>
      <c r="L732" s="115"/>
      <c r="M732" s="116"/>
      <c r="N732" s="15" t="s">
        <v>6017</v>
      </c>
      <c r="O732" t="s">
        <v>4766</v>
      </c>
      <c r="Q732">
        <v>55462</v>
      </c>
      <c r="R732" s="14">
        <v>1507048</v>
      </c>
    </row>
    <row r="733" spans="1:18" ht="15" hidden="1" customHeight="1" x14ac:dyDescent="0.25">
      <c r="A733" s="10">
        <v>797</v>
      </c>
      <c r="B733" s="111"/>
      <c r="C733" s="6" t="s">
        <v>1147</v>
      </c>
      <c r="D733" s="7">
        <v>44909</v>
      </c>
      <c r="E733" s="8" t="s">
        <v>1119</v>
      </c>
      <c r="F733" s="9">
        <v>2362028</v>
      </c>
      <c r="G733" s="8" t="s">
        <v>29</v>
      </c>
      <c r="H733" s="9">
        <v>248013</v>
      </c>
      <c r="I733" s="112"/>
      <c r="J733" s="113"/>
      <c r="K733" s="114"/>
      <c r="L733" s="115"/>
      <c r="M733" s="116"/>
      <c r="N733" s="15" t="s">
        <v>6018</v>
      </c>
      <c r="O733" t="s">
        <v>4766</v>
      </c>
      <c r="Q733">
        <v>55460</v>
      </c>
      <c r="R733" s="14">
        <v>2362028</v>
      </c>
    </row>
    <row r="734" spans="1:18" ht="15" hidden="1" customHeight="1" x14ac:dyDescent="0.25">
      <c r="A734" s="10">
        <v>798</v>
      </c>
      <c r="B734" s="111"/>
      <c r="C734" s="6" t="s">
        <v>1148</v>
      </c>
      <c r="D734" s="7">
        <v>44914</v>
      </c>
      <c r="E734" s="8" t="s">
        <v>1119</v>
      </c>
      <c r="F734" s="9">
        <v>983530</v>
      </c>
      <c r="G734" s="8" t="s">
        <v>29</v>
      </c>
      <c r="H734" s="9">
        <v>103271</v>
      </c>
      <c r="I734" s="112"/>
      <c r="J734" s="113"/>
      <c r="K734" s="114"/>
      <c r="L734" s="115"/>
      <c r="M734" s="116"/>
      <c r="N734" s="15" t="s">
        <v>6019</v>
      </c>
      <c r="O734" t="s">
        <v>4766</v>
      </c>
      <c r="Q734">
        <v>56029</v>
      </c>
      <c r="R734" s="14">
        <v>983530</v>
      </c>
    </row>
    <row r="735" spans="1:18" ht="15" hidden="1" customHeight="1" x14ac:dyDescent="0.25">
      <c r="A735" s="10">
        <v>799</v>
      </c>
      <c r="B735" s="111"/>
      <c r="C735" s="6" t="s">
        <v>1149</v>
      </c>
      <c r="D735" s="7">
        <v>44914</v>
      </c>
      <c r="E735" s="8" t="s">
        <v>1119</v>
      </c>
      <c r="F735" s="9">
        <v>941221</v>
      </c>
      <c r="G735" s="8" t="s">
        <v>29</v>
      </c>
      <c r="H735" s="9">
        <v>98828</v>
      </c>
      <c r="I735" s="112"/>
      <c r="J735" s="113"/>
      <c r="K735" s="114"/>
      <c r="L735" s="115"/>
      <c r="M735" s="116"/>
      <c r="N735" s="15" t="s">
        <v>6020</v>
      </c>
      <c r="O735" t="s">
        <v>4766</v>
      </c>
      <c r="Q735">
        <v>56110</v>
      </c>
      <c r="R735" s="14">
        <v>941221</v>
      </c>
    </row>
    <row r="736" spans="1:18" ht="15" hidden="1" customHeight="1" x14ac:dyDescent="0.25">
      <c r="A736" s="10">
        <v>800</v>
      </c>
      <c r="B736" s="111"/>
      <c r="C736" s="6" t="s">
        <v>1150</v>
      </c>
      <c r="D736" s="7">
        <v>44900</v>
      </c>
      <c r="E736" s="8" t="s">
        <v>1119</v>
      </c>
      <c r="F736" s="9">
        <v>1752596</v>
      </c>
      <c r="G736" s="8" t="s">
        <v>29</v>
      </c>
      <c r="H736" s="9">
        <v>184023</v>
      </c>
      <c r="I736" s="112"/>
      <c r="J736" s="113"/>
      <c r="K736" s="114"/>
      <c r="L736" s="115"/>
      <c r="M736" s="116"/>
      <c r="N736" s="15" t="s">
        <v>6021</v>
      </c>
      <c r="O736" t="s">
        <v>4766</v>
      </c>
      <c r="Q736">
        <v>54339</v>
      </c>
      <c r="R736" s="14">
        <v>1752596</v>
      </c>
    </row>
    <row r="737" spans="1:18" ht="15" hidden="1" customHeight="1" x14ac:dyDescent="0.25">
      <c r="A737" s="10">
        <v>801</v>
      </c>
      <c r="B737" s="111"/>
      <c r="C737" s="6" t="s">
        <v>1151</v>
      </c>
      <c r="D737" s="7">
        <v>44910</v>
      </c>
      <c r="E737" s="8" t="s">
        <v>1119</v>
      </c>
      <c r="F737" s="9">
        <v>1168452</v>
      </c>
      <c r="G737" s="8" t="s">
        <v>29</v>
      </c>
      <c r="H737" s="9">
        <v>122687</v>
      </c>
      <c r="I737" s="112"/>
      <c r="J737" s="113"/>
      <c r="K737" s="114"/>
      <c r="L737" s="115"/>
      <c r="M737" s="116"/>
      <c r="N737" s="15" t="s">
        <v>6022</v>
      </c>
      <c r="O737" t="s">
        <v>4766</v>
      </c>
      <c r="Q737">
        <v>55879</v>
      </c>
      <c r="R737" s="14">
        <v>1168452</v>
      </c>
    </row>
    <row r="738" spans="1:18" ht="15" hidden="1" customHeight="1" x14ac:dyDescent="0.25">
      <c r="A738" s="10">
        <v>802</v>
      </c>
      <c r="B738" s="111"/>
      <c r="C738" s="6" t="s">
        <v>1152</v>
      </c>
      <c r="D738" s="7">
        <v>44910</v>
      </c>
      <c r="E738" s="8" t="s">
        <v>1119</v>
      </c>
      <c r="F738" s="9">
        <v>1045084</v>
      </c>
      <c r="G738" s="8" t="s">
        <v>29</v>
      </c>
      <c r="H738" s="9">
        <v>109734</v>
      </c>
      <c r="I738" s="112"/>
      <c r="J738" s="113"/>
      <c r="K738" s="114"/>
      <c r="L738" s="115"/>
      <c r="M738" s="116"/>
      <c r="N738" s="15" t="s">
        <v>6023</v>
      </c>
      <c r="O738" t="s">
        <v>4766</v>
      </c>
      <c r="Q738">
        <v>55855</v>
      </c>
      <c r="R738" s="14">
        <v>1045084</v>
      </c>
    </row>
    <row r="739" spans="1:18" ht="15" hidden="1" customHeight="1" x14ac:dyDescent="0.25">
      <c r="A739" s="10">
        <v>803</v>
      </c>
      <c r="B739" s="111"/>
      <c r="C739" s="6" t="s">
        <v>1153</v>
      </c>
      <c r="D739" s="7">
        <v>44914</v>
      </c>
      <c r="E739" s="8" t="s">
        <v>1119</v>
      </c>
      <c r="F739" s="9">
        <v>786823</v>
      </c>
      <c r="G739" s="8" t="s">
        <v>29</v>
      </c>
      <c r="H739" s="9">
        <v>82616</v>
      </c>
      <c r="I739" s="112"/>
      <c r="J739" s="113"/>
      <c r="K739" s="114"/>
      <c r="L739" s="115"/>
      <c r="M739" s="116"/>
      <c r="N739" s="15" t="s">
        <v>6024</v>
      </c>
      <c r="O739" t="s">
        <v>4766</v>
      </c>
      <c r="Q739">
        <v>56027</v>
      </c>
      <c r="R739" s="14">
        <v>786823</v>
      </c>
    </row>
    <row r="740" spans="1:18" ht="15" hidden="1" customHeight="1" x14ac:dyDescent="0.25">
      <c r="A740" s="10">
        <v>804</v>
      </c>
      <c r="B740" s="111"/>
      <c r="C740" s="6" t="s">
        <v>1154</v>
      </c>
      <c r="D740" s="7">
        <v>44914</v>
      </c>
      <c r="E740" s="8" t="s">
        <v>1119</v>
      </c>
      <c r="F740" s="9">
        <v>491765</v>
      </c>
      <c r="G740" s="8" t="s">
        <v>29</v>
      </c>
      <c r="H740" s="9">
        <v>51635</v>
      </c>
      <c r="I740" s="112"/>
      <c r="J740" s="113"/>
      <c r="K740" s="114"/>
      <c r="L740" s="115"/>
      <c r="M740" s="116"/>
      <c r="N740" s="15" t="s">
        <v>6025</v>
      </c>
      <c r="O740" t="s">
        <v>4766</v>
      </c>
      <c r="Q740">
        <v>56028</v>
      </c>
      <c r="R740" s="14">
        <v>491765</v>
      </c>
    </row>
    <row r="741" spans="1:18" ht="15" hidden="1" customHeight="1" x14ac:dyDescent="0.25">
      <c r="A741" s="10">
        <v>805</v>
      </c>
      <c r="B741" s="111"/>
      <c r="C741" s="6" t="s">
        <v>1155</v>
      </c>
      <c r="D741" s="7">
        <v>44917</v>
      </c>
      <c r="E741" s="8" t="s">
        <v>1119</v>
      </c>
      <c r="F741" s="9">
        <v>2021085</v>
      </c>
      <c r="G741" s="8" t="s">
        <v>29</v>
      </c>
      <c r="H741" s="9">
        <v>212214</v>
      </c>
      <c r="I741" s="112"/>
      <c r="J741" s="113"/>
      <c r="K741" s="114"/>
      <c r="L741" s="115"/>
      <c r="M741" s="116"/>
      <c r="N741" s="15" t="s">
        <v>6026</v>
      </c>
      <c r="O741" t="s">
        <v>4766</v>
      </c>
      <c r="Q741">
        <v>56282</v>
      </c>
      <c r="R741" s="14">
        <v>2021085</v>
      </c>
    </row>
    <row r="742" spans="1:18" ht="15" hidden="1" customHeight="1" x14ac:dyDescent="0.25">
      <c r="A742" s="10">
        <v>806</v>
      </c>
      <c r="B742" s="111"/>
      <c r="C742" s="6" t="s">
        <v>1156</v>
      </c>
      <c r="D742" s="7">
        <v>44922</v>
      </c>
      <c r="E742" s="8" t="s">
        <v>1119</v>
      </c>
      <c r="F742" s="9">
        <v>2073097</v>
      </c>
      <c r="G742" s="8" t="s">
        <v>29</v>
      </c>
      <c r="H742" s="9">
        <v>217675</v>
      </c>
      <c r="I742" s="112"/>
      <c r="J742" s="113"/>
      <c r="K742" s="114"/>
      <c r="L742" s="115"/>
      <c r="M742" s="116"/>
      <c r="N742" s="15" t="s">
        <v>6027</v>
      </c>
      <c r="O742" t="s">
        <v>4766</v>
      </c>
      <c r="Q742">
        <v>56999</v>
      </c>
      <c r="R742" s="14">
        <v>2073097</v>
      </c>
    </row>
    <row r="743" spans="1:18" ht="15" hidden="1" customHeight="1" x14ac:dyDescent="0.25">
      <c r="A743" s="10">
        <v>807</v>
      </c>
      <c r="B743" s="111"/>
      <c r="C743" s="6" t="s">
        <v>1157</v>
      </c>
      <c r="D743" s="7">
        <v>44909</v>
      </c>
      <c r="E743" s="8" t="s">
        <v>1119</v>
      </c>
      <c r="F743" s="9">
        <v>2393431</v>
      </c>
      <c r="G743" s="8" t="s">
        <v>29</v>
      </c>
      <c r="H743" s="9">
        <v>251310</v>
      </c>
      <c r="I743" s="112"/>
      <c r="J743" s="113"/>
      <c r="K743" s="114"/>
      <c r="L743" s="115"/>
      <c r="M743" s="116"/>
      <c r="N743" s="15" t="s">
        <v>6028</v>
      </c>
      <c r="O743" t="s">
        <v>4766</v>
      </c>
      <c r="Q743">
        <v>55461</v>
      </c>
      <c r="R743" s="14">
        <v>2393431</v>
      </c>
    </row>
    <row r="744" spans="1:18" ht="15" hidden="1" customHeight="1" x14ac:dyDescent="0.25">
      <c r="A744" s="10">
        <v>808</v>
      </c>
      <c r="B744" s="111"/>
      <c r="C744" s="6" t="s">
        <v>1158</v>
      </c>
      <c r="D744" s="7">
        <v>44908</v>
      </c>
      <c r="E744" s="8" t="s">
        <v>1119</v>
      </c>
      <c r="F744" s="9">
        <v>1352196</v>
      </c>
      <c r="G744" s="8" t="s">
        <v>29</v>
      </c>
      <c r="H744" s="9">
        <v>141981</v>
      </c>
      <c r="I744" s="112"/>
      <c r="J744" s="113"/>
      <c r="K744" s="114"/>
      <c r="L744" s="115"/>
      <c r="M744" s="116"/>
      <c r="N744" s="15" t="s">
        <v>6029</v>
      </c>
      <c r="O744" t="s">
        <v>4766</v>
      </c>
      <c r="Q744">
        <v>55382</v>
      </c>
      <c r="R744" s="14">
        <v>1352196</v>
      </c>
    </row>
    <row r="745" spans="1:18" ht="15" hidden="1" customHeight="1" x14ac:dyDescent="0.25">
      <c r="A745" s="10">
        <v>809</v>
      </c>
      <c r="B745" s="111"/>
      <c r="C745" s="6" t="s">
        <v>1159</v>
      </c>
      <c r="D745" s="7">
        <v>44912</v>
      </c>
      <c r="E745" s="8" t="s">
        <v>1119</v>
      </c>
      <c r="F745" s="9">
        <v>2164338</v>
      </c>
      <c r="G745" s="8" t="s">
        <v>29</v>
      </c>
      <c r="H745" s="9">
        <v>227255</v>
      </c>
      <c r="I745" s="112"/>
      <c r="J745" s="113"/>
      <c r="K745" s="114"/>
      <c r="L745" s="115"/>
      <c r="M745" s="116"/>
      <c r="N745" s="15" t="s">
        <v>6030</v>
      </c>
      <c r="O745" t="s">
        <v>4766</v>
      </c>
      <c r="Q745">
        <v>56013</v>
      </c>
      <c r="R745" s="14">
        <v>2164338</v>
      </c>
    </row>
    <row r="746" spans="1:18" ht="15" hidden="1" customHeight="1" x14ac:dyDescent="0.25">
      <c r="A746" s="10">
        <v>810</v>
      </c>
      <c r="B746" s="111"/>
      <c r="C746" s="6" t="s">
        <v>1160</v>
      </c>
      <c r="D746" s="7">
        <v>44914</v>
      </c>
      <c r="E746" s="8" t="s">
        <v>1119</v>
      </c>
      <c r="F746" s="9">
        <v>983530</v>
      </c>
      <c r="G746" s="8" t="s">
        <v>29</v>
      </c>
      <c r="H746" s="9">
        <v>103271</v>
      </c>
      <c r="I746" s="112"/>
      <c r="J746" s="113"/>
      <c r="K746" s="114"/>
      <c r="L746" s="115"/>
      <c r="M746" s="116"/>
      <c r="N746" s="15" t="s">
        <v>6031</v>
      </c>
      <c r="O746" t="s">
        <v>4766</v>
      </c>
      <c r="Q746">
        <v>56021</v>
      </c>
      <c r="R746" s="14">
        <v>983530</v>
      </c>
    </row>
    <row r="747" spans="1:18" ht="15" hidden="1" customHeight="1" x14ac:dyDescent="0.25">
      <c r="A747" s="10">
        <v>811</v>
      </c>
      <c r="B747" s="111"/>
      <c r="C747" s="6" t="s">
        <v>1161</v>
      </c>
      <c r="D747" s="7">
        <v>44917</v>
      </c>
      <c r="E747" s="8" t="s">
        <v>1119</v>
      </c>
      <c r="F747" s="9">
        <v>1665657</v>
      </c>
      <c r="G747" s="8" t="s">
        <v>29</v>
      </c>
      <c r="H747" s="9">
        <v>174894</v>
      </c>
      <c r="I747" s="112"/>
      <c r="J747" s="113"/>
      <c r="K747" s="114"/>
      <c r="L747" s="115"/>
      <c r="M747" s="116"/>
      <c r="N747" s="15" t="s">
        <v>6032</v>
      </c>
      <c r="O747" t="s">
        <v>4766</v>
      </c>
      <c r="Q747">
        <v>56456</v>
      </c>
      <c r="R747" s="14">
        <v>1665657</v>
      </c>
    </row>
    <row r="748" spans="1:18" ht="15" hidden="1" customHeight="1" x14ac:dyDescent="0.25">
      <c r="A748" s="10">
        <v>812</v>
      </c>
      <c r="B748" s="111"/>
      <c r="C748" s="6" t="s">
        <v>1162</v>
      </c>
      <c r="D748" s="7">
        <v>44900</v>
      </c>
      <c r="E748" s="8" t="s">
        <v>1119</v>
      </c>
      <c r="F748" s="9">
        <v>2950603</v>
      </c>
      <c r="G748" s="8" t="s">
        <v>29</v>
      </c>
      <c r="H748" s="9">
        <v>309813</v>
      </c>
      <c r="I748" s="112"/>
      <c r="J748" s="113"/>
      <c r="K748" s="114"/>
      <c r="L748" s="115"/>
      <c r="M748" s="116"/>
      <c r="N748" s="15" t="s">
        <v>6033</v>
      </c>
      <c r="O748" t="s">
        <v>4766</v>
      </c>
      <c r="Q748">
        <v>54345</v>
      </c>
      <c r="R748" s="14">
        <v>2950603</v>
      </c>
    </row>
    <row r="749" spans="1:18" ht="15" hidden="1" customHeight="1" x14ac:dyDescent="0.25">
      <c r="A749" s="10">
        <v>813</v>
      </c>
      <c r="B749" s="111"/>
      <c r="C749" s="6" t="s">
        <v>1163</v>
      </c>
      <c r="D749" s="7">
        <v>44914</v>
      </c>
      <c r="E749" s="8" t="s">
        <v>1119</v>
      </c>
      <c r="F749" s="9">
        <v>590117</v>
      </c>
      <c r="G749" s="8" t="s">
        <v>29</v>
      </c>
      <c r="H749" s="9">
        <v>61962</v>
      </c>
      <c r="I749" s="112"/>
      <c r="J749" s="113"/>
      <c r="K749" s="114"/>
      <c r="L749" s="115"/>
      <c r="M749" s="116"/>
      <c r="N749" s="15" t="s">
        <v>6034</v>
      </c>
      <c r="O749" t="s">
        <v>4766</v>
      </c>
      <c r="Q749">
        <v>56026</v>
      </c>
      <c r="R749" s="14">
        <v>590117</v>
      </c>
    </row>
    <row r="750" spans="1:18" ht="15" hidden="1" customHeight="1" x14ac:dyDescent="0.25">
      <c r="A750" s="10">
        <v>814</v>
      </c>
      <c r="B750" s="111"/>
      <c r="C750" s="6" t="s">
        <v>1164</v>
      </c>
      <c r="D750" s="7">
        <v>44916</v>
      </c>
      <c r="E750" s="8" t="s">
        <v>1119</v>
      </c>
      <c r="F750" s="9">
        <v>1332993</v>
      </c>
      <c r="G750" s="8" t="s">
        <v>29</v>
      </c>
      <c r="H750" s="9">
        <v>139964</v>
      </c>
      <c r="I750" s="112"/>
      <c r="J750" s="113"/>
      <c r="K750" s="114"/>
      <c r="L750" s="115"/>
      <c r="M750" s="116"/>
      <c r="N750" s="15" t="s">
        <v>6035</v>
      </c>
      <c r="O750" t="s">
        <v>4766</v>
      </c>
      <c r="Q750">
        <v>56225</v>
      </c>
      <c r="R750" s="14">
        <v>1332993</v>
      </c>
    </row>
    <row r="751" spans="1:18" ht="15" hidden="1" customHeight="1" x14ac:dyDescent="0.25">
      <c r="A751" s="10">
        <v>815</v>
      </c>
      <c r="B751" s="111"/>
      <c r="C751" s="6" t="s">
        <v>1165</v>
      </c>
      <c r="D751" s="7">
        <v>44896</v>
      </c>
      <c r="E751" s="8" t="s">
        <v>1119</v>
      </c>
      <c r="F751" s="9">
        <v>2916972</v>
      </c>
      <c r="G751" s="8" t="s">
        <v>29</v>
      </c>
      <c r="H751" s="9">
        <v>306282</v>
      </c>
      <c r="I751" s="112"/>
      <c r="J751" s="113"/>
      <c r="K751" s="114"/>
      <c r="L751" s="115"/>
      <c r="M751" s="116"/>
      <c r="N751" s="15" t="s">
        <v>6036</v>
      </c>
      <c r="O751" t="s">
        <v>4766</v>
      </c>
      <c r="Q751">
        <v>53812</v>
      </c>
      <c r="R751" s="14">
        <v>2916972</v>
      </c>
    </row>
    <row r="752" spans="1:18" ht="15" hidden="1" customHeight="1" x14ac:dyDescent="0.25">
      <c r="A752" s="10">
        <v>816</v>
      </c>
      <c r="B752" s="111"/>
      <c r="C752" s="6" t="s">
        <v>1166</v>
      </c>
      <c r="D752" s="7">
        <v>44918</v>
      </c>
      <c r="E752" s="8" t="s">
        <v>1119</v>
      </c>
      <c r="F752" s="9">
        <v>1707965</v>
      </c>
      <c r="G752" s="8" t="s">
        <v>29</v>
      </c>
      <c r="H752" s="9">
        <v>179336</v>
      </c>
      <c r="I752" s="112"/>
      <c r="J752" s="113"/>
      <c r="K752" s="114"/>
      <c r="L752" s="115"/>
      <c r="M752" s="116"/>
      <c r="N752" s="15" t="s">
        <v>6037</v>
      </c>
      <c r="O752" t="s">
        <v>4766</v>
      </c>
      <c r="Q752">
        <v>56688</v>
      </c>
      <c r="R752" s="14">
        <v>1707965</v>
      </c>
    </row>
    <row r="753" spans="1:18" ht="15" hidden="1" customHeight="1" x14ac:dyDescent="0.25">
      <c r="A753" s="10">
        <v>817</v>
      </c>
      <c r="B753" s="111"/>
      <c r="C753" s="6" t="s">
        <v>1167</v>
      </c>
      <c r="D753" s="7">
        <v>44904</v>
      </c>
      <c r="E753" s="8" t="s">
        <v>1119</v>
      </c>
      <c r="F753" s="9">
        <v>1168452</v>
      </c>
      <c r="G753" s="8" t="s">
        <v>29</v>
      </c>
      <c r="H753" s="9">
        <v>122687</v>
      </c>
      <c r="I753" s="112"/>
      <c r="J753" s="113"/>
      <c r="K753" s="114"/>
      <c r="L753" s="115"/>
      <c r="M753" s="116"/>
      <c r="N753" s="15" t="s">
        <v>6038</v>
      </c>
      <c r="O753" t="s">
        <v>4766</v>
      </c>
      <c r="Q753">
        <v>55177</v>
      </c>
      <c r="R753" s="14">
        <v>1168452</v>
      </c>
    </row>
    <row r="754" spans="1:18" ht="15" hidden="1" customHeight="1" x14ac:dyDescent="0.25">
      <c r="A754" s="10">
        <v>818</v>
      </c>
      <c r="B754" s="111"/>
      <c r="C754" s="6" t="s">
        <v>1168</v>
      </c>
      <c r="D754" s="7">
        <v>44910</v>
      </c>
      <c r="E754" s="8" t="s">
        <v>1119</v>
      </c>
      <c r="F754" s="9">
        <v>2329669</v>
      </c>
      <c r="G754" s="8" t="s">
        <v>29</v>
      </c>
      <c r="H754" s="9">
        <v>244615</v>
      </c>
      <c r="I754" s="112"/>
      <c r="J754" s="113"/>
      <c r="K754" s="114"/>
      <c r="L754" s="115"/>
      <c r="M754" s="116"/>
      <c r="N754" s="15" t="s">
        <v>6039</v>
      </c>
      <c r="O754" t="s">
        <v>4766</v>
      </c>
      <c r="Q754">
        <v>55851</v>
      </c>
      <c r="R754" s="14">
        <v>2329669</v>
      </c>
    </row>
    <row r="755" spans="1:18" ht="15" hidden="1" customHeight="1" x14ac:dyDescent="0.25">
      <c r="A755" s="10">
        <v>819</v>
      </c>
      <c r="B755" s="111"/>
      <c r="C755" s="6" t="s">
        <v>1169</v>
      </c>
      <c r="D755" s="7">
        <v>44914</v>
      </c>
      <c r="E755" s="8" t="s">
        <v>1119</v>
      </c>
      <c r="F755" s="9">
        <v>983530</v>
      </c>
      <c r="G755" s="8" t="s">
        <v>29</v>
      </c>
      <c r="H755" s="9">
        <v>103271</v>
      </c>
      <c r="I755" s="112"/>
      <c r="J755" s="113"/>
      <c r="K755" s="114"/>
      <c r="L755" s="115"/>
      <c r="M755" s="116"/>
      <c r="N755" s="15" t="s">
        <v>6040</v>
      </c>
      <c r="O755" t="s">
        <v>4766</v>
      </c>
      <c r="Q755">
        <v>56024</v>
      </c>
      <c r="R755" s="14">
        <v>983530</v>
      </c>
    </row>
    <row r="756" spans="1:18" ht="15" hidden="1" customHeight="1" x14ac:dyDescent="0.25">
      <c r="A756" s="10">
        <v>820</v>
      </c>
      <c r="B756" s="111"/>
      <c r="C756" s="6" t="s">
        <v>1170</v>
      </c>
      <c r="D756" s="7">
        <v>44908</v>
      </c>
      <c r="E756" s="8" t="s">
        <v>1119</v>
      </c>
      <c r="F756" s="9">
        <v>1226119</v>
      </c>
      <c r="G756" s="8" t="s">
        <v>29</v>
      </c>
      <c r="H756" s="9">
        <v>128742</v>
      </c>
      <c r="I756" s="112"/>
      <c r="J756" s="113"/>
      <c r="K756" s="114"/>
      <c r="L756" s="115"/>
      <c r="M756" s="116"/>
      <c r="N756" s="15" t="s">
        <v>6041</v>
      </c>
      <c r="O756" t="s">
        <v>4766</v>
      </c>
      <c r="Q756">
        <v>55387</v>
      </c>
      <c r="R756" s="14">
        <v>1226119</v>
      </c>
    </row>
    <row r="757" spans="1:18" ht="15" hidden="1" customHeight="1" x14ac:dyDescent="0.25">
      <c r="A757" s="10">
        <v>821</v>
      </c>
      <c r="B757" s="111"/>
      <c r="C757" s="6" t="s">
        <v>1171</v>
      </c>
      <c r="D757" s="7">
        <v>44914</v>
      </c>
      <c r="E757" s="8" t="s">
        <v>1119</v>
      </c>
      <c r="F757" s="9">
        <v>931972</v>
      </c>
      <c r="G757" s="8" t="s">
        <v>29</v>
      </c>
      <c r="H757" s="9">
        <v>97857</v>
      </c>
      <c r="I757" s="112"/>
      <c r="J757" s="113"/>
      <c r="K757" s="114"/>
      <c r="L757" s="115"/>
      <c r="M757" s="116"/>
      <c r="N757" s="15" t="s">
        <v>6042</v>
      </c>
      <c r="O757" t="s">
        <v>4766</v>
      </c>
      <c r="Q757">
        <v>56111</v>
      </c>
      <c r="R757" s="14">
        <v>931972</v>
      </c>
    </row>
    <row r="758" spans="1:18" ht="15" hidden="1" customHeight="1" x14ac:dyDescent="0.25">
      <c r="A758" s="10">
        <v>822</v>
      </c>
      <c r="B758" s="111"/>
      <c r="C758" s="6" t="s">
        <v>1172</v>
      </c>
      <c r="D758" s="7">
        <v>44923</v>
      </c>
      <c r="E758" s="8" t="s">
        <v>1119</v>
      </c>
      <c r="F758" s="9">
        <v>2290508</v>
      </c>
      <c r="G758" s="8" t="s">
        <v>29</v>
      </c>
      <c r="H758" s="9">
        <v>240503</v>
      </c>
      <c r="I758" s="112"/>
      <c r="J758" s="113"/>
      <c r="K758" s="114"/>
      <c r="L758" s="115"/>
      <c r="M758" s="116"/>
      <c r="N758" s="15" t="s">
        <v>6043</v>
      </c>
      <c r="O758" t="s">
        <v>4766</v>
      </c>
      <c r="Q758">
        <v>57068</v>
      </c>
      <c r="R758" s="14">
        <v>2290508</v>
      </c>
    </row>
    <row r="759" spans="1:18" ht="15" hidden="1" customHeight="1" x14ac:dyDescent="0.25">
      <c r="A759" s="10">
        <v>823</v>
      </c>
      <c r="B759" s="111"/>
      <c r="C759" s="6" t="s">
        <v>1173</v>
      </c>
      <c r="D759" s="7">
        <v>44915</v>
      </c>
      <c r="E759" s="8" t="s">
        <v>1119</v>
      </c>
      <c r="F759" s="9">
        <v>1664837</v>
      </c>
      <c r="G759" s="8" t="s">
        <v>29</v>
      </c>
      <c r="H759" s="9">
        <v>174808</v>
      </c>
      <c r="I759" s="112"/>
      <c r="J759" s="113"/>
      <c r="K759" s="114"/>
      <c r="L759" s="115"/>
      <c r="M759" s="116"/>
      <c r="N759" s="15" t="s">
        <v>6044</v>
      </c>
      <c r="O759" t="s">
        <v>4766</v>
      </c>
      <c r="Q759">
        <v>56113</v>
      </c>
      <c r="R759" s="14">
        <v>1664837</v>
      </c>
    </row>
    <row r="760" spans="1:18" ht="15" hidden="1" customHeight="1" x14ac:dyDescent="0.25">
      <c r="A760" s="10">
        <v>824</v>
      </c>
      <c r="B760" s="111"/>
      <c r="C760" s="6" t="s">
        <v>1174</v>
      </c>
      <c r="D760" s="7">
        <v>44914</v>
      </c>
      <c r="E760" s="8" t="s">
        <v>1119</v>
      </c>
      <c r="F760" s="9">
        <v>983530</v>
      </c>
      <c r="G760" s="8" t="s">
        <v>29</v>
      </c>
      <c r="H760" s="9">
        <v>103271</v>
      </c>
      <c r="I760" s="112"/>
      <c r="J760" s="113"/>
      <c r="K760" s="114"/>
      <c r="L760" s="115"/>
      <c r="M760" s="116"/>
      <c r="N760" s="15" t="s">
        <v>6045</v>
      </c>
      <c r="O760" t="s">
        <v>4766</v>
      </c>
      <c r="Q760">
        <v>56025</v>
      </c>
      <c r="R760" s="14">
        <v>983530</v>
      </c>
    </row>
    <row r="761" spans="1:18" ht="15" hidden="1" customHeight="1" x14ac:dyDescent="0.25">
      <c r="A761" s="10">
        <v>825</v>
      </c>
      <c r="B761" s="111"/>
      <c r="C761" s="6" t="s">
        <v>1175</v>
      </c>
      <c r="D761" s="7">
        <v>44909</v>
      </c>
      <c r="E761" s="8" t="s">
        <v>1119</v>
      </c>
      <c r="F761" s="9">
        <v>1680625</v>
      </c>
      <c r="G761" s="8" t="s">
        <v>29</v>
      </c>
      <c r="H761" s="9">
        <v>176466</v>
      </c>
      <c r="I761" s="112"/>
      <c r="J761" s="113"/>
      <c r="K761" s="114"/>
      <c r="L761" s="115"/>
      <c r="M761" s="116"/>
      <c r="N761" s="15" t="s">
        <v>6046</v>
      </c>
      <c r="O761" t="s">
        <v>4766</v>
      </c>
      <c r="Q761">
        <v>55457</v>
      </c>
      <c r="R761" s="14">
        <v>1680625</v>
      </c>
    </row>
    <row r="762" spans="1:18" ht="15" hidden="1" customHeight="1" x14ac:dyDescent="0.25">
      <c r="A762" s="10">
        <v>826</v>
      </c>
      <c r="B762" s="111"/>
      <c r="C762" s="6" t="s">
        <v>1176</v>
      </c>
      <c r="D762" s="7">
        <v>44914</v>
      </c>
      <c r="E762" s="8" t="s">
        <v>1119</v>
      </c>
      <c r="F762" s="9">
        <v>983530</v>
      </c>
      <c r="G762" s="8" t="s">
        <v>29</v>
      </c>
      <c r="H762" s="9">
        <v>103271</v>
      </c>
      <c r="I762" s="112"/>
      <c r="J762" s="113"/>
      <c r="K762" s="114"/>
      <c r="L762" s="115"/>
      <c r="M762" s="116"/>
      <c r="N762" s="15" t="s">
        <v>6047</v>
      </c>
      <c r="O762" t="s">
        <v>4766</v>
      </c>
      <c r="Q762">
        <v>56022</v>
      </c>
      <c r="R762" s="14">
        <v>983530</v>
      </c>
    </row>
    <row r="763" spans="1:18" ht="15" hidden="1" customHeight="1" x14ac:dyDescent="0.25">
      <c r="A763" s="10">
        <v>827</v>
      </c>
      <c r="B763" s="111"/>
      <c r="C763" s="6" t="s">
        <v>1177</v>
      </c>
      <c r="D763" s="7">
        <v>44915</v>
      </c>
      <c r="E763" s="8" t="s">
        <v>1119</v>
      </c>
      <c r="F763" s="9">
        <v>1114741</v>
      </c>
      <c r="G763" s="8" t="s">
        <v>29</v>
      </c>
      <c r="H763" s="9">
        <v>117048</v>
      </c>
      <c r="I763" s="112"/>
      <c r="J763" s="113"/>
      <c r="K763" s="114"/>
      <c r="L763" s="115"/>
      <c r="M763" s="116"/>
      <c r="N763" s="15" t="s">
        <v>6048</v>
      </c>
      <c r="O763" t="s">
        <v>4766</v>
      </c>
      <c r="Q763">
        <v>56167</v>
      </c>
      <c r="R763" s="14">
        <v>1114741</v>
      </c>
    </row>
    <row r="764" spans="1:18" ht="15" hidden="1" customHeight="1" x14ac:dyDescent="0.25">
      <c r="A764" s="10">
        <v>828</v>
      </c>
      <c r="B764" s="111"/>
      <c r="C764" s="6" t="s">
        <v>1178</v>
      </c>
      <c r="D764" s="7">
        <v>44902</v>
      </c>
      <c r="E764" s="8" t="s">
        <v>1119</v>
      </c>
      <c r="F764" s="9">
        <v>1926773</v>
      </c>
      <c r="G764" s="8" t="s">
        <v>29</v>
      </c>
      <c r="H764" s="9">
        <v>202311</v>
      </c>
      <c r="I764" s="112"/>
      <c r="J764" s="113"/>
      <c r="K764" s="114"/>
      <c r="L764" s="115"/>
      <c r="M764" s="116"/>
      <c r="N764" s="15" t="s">
        <v>6049</v>
      </c>
      <c r="O764" t="s">
        <v>4766</v>
      </c>
      <c r="Q764">
        <v>54464</v>
      </c>
      <c r="R764" s="14">
        <v>1926773</v>
      </c>
    </row>
    <row r="765" spans="1:18" ht="15" hidden="1" customHeight="1" x14ac:dyDescent="0.25">
      <c r="A765" s="10">
        <v>829</v>
      </c>
      <c r="B765" s="111"/>
      <c r="C765" s="6" t="s">
        <v>1179</v>
      </c>
      <c r="D765" s="7">
        <v>44901</v>
      </c>
      <c r="E765" s="8" t="s">
        <v>1119</v>
      </c>
      <c r="F765" s="9">
        <v>1835585</v>
      </c>
      <c r="G765" s="8" t="s">
        <v>29</v>
      </c>
      <c r="H765" s="9">
        <v>192736</v>
      </c>
      <c r="I765" s="112"/>
      <c r="J765" s="113"/>
      <c r="K765" s="114"/>
      <c r="L765" s="115"/>
      <c r="M765" s="116"/>
      <c r="N765" s="15" t="s">
        <v>6050</v>
      </c>
      <c r="O765" t="s">
        <v>4766</v>
      </c>
      <c r="Q765">
        <v>54424</v>
      </c>
      <c r="R765" s="14">
        <v>1835585</v>
      </c>
    </row>
    <row r="766" spans="1:18" ht="15" hidden="1" customHeight="1" x14ac:dyDescent="0.25">
      <c r="A766" s="10">
        <v>830</v>
      </c>
      <c r="B766" s="111"/>
      <c r="C766" s="6" t="s">
        <v>1180</v>
      </c>
      <c r="D766" s="7">
        <v>44914</v>
      </c>
      <c r="E766" s="8" t="s">
        <v>1119</v>
      </c>
      <c r="F766" s="9">
        <v>983530</v>
      </c>
      <c r="G766" s="8" t="s">
        <v>29</v>
      </c>
      <c r="H766" s="9">
        <v>103271</v>
      </c>
      <c r="I766" s="112"/>
      <c r="J766" s="113"/>
      <c r="K766" s="114"/>
      <c r="L766" s="115"/>
      <c r="M766" s="116"/>
      <c r="N766" s="15" t="s">
        <v>6051</v>
      </c>
      <c r="O766" t="s">
        <v>4766</v>
      </c>
      <c r="Q766">
        <v>56023</v>
      </c>
      <c r="R766" s="14">
        <v>983530</v>
      </c>
    </row>
    <row r="767" spans="1:18" ht="15" hidden="1" customHeight="1" x14ac:dyDescent="0.25">
      <c r="A767" s="10">
        <v>831</v>
      </c>
      <c r="B767" s="111"/>
      <c r="C767" s="6" t="s">
        <v>1181</v>
      </c>
      <c r="D767" s="7">
        <v>44914</v>
      </c>
      <c r="E767" s="8" t="s">
        <v>1119</v>
      </c>
      <c r="F767" s="9">
        <v>1475294</v>
      </c>
      <c r="G767" s="8" t="s">
        <v>29</v>
      </c>
      <c r="H767" s="9">
        <v>154906</v>
      </c>
      <c r="I767" s="112"/>
      <c r="J767" s="113"/>
      <c r="K767" s="114"/>
      <c r="L767" s="115"/>
      <c r="M767" s="116"/>
      <c r="N767" s="15" t="s">
        <v>6052</v>
      </c>
      <c r="O767" t="s">
        <v>4766</v>
      </c>
      <c r="Q767">
        <v>56030</v>
      </c>
      <c r="R767" s="14">
        <v>1475294</v>
      </c>
    </row>
    <row r="768" spans="1:18" ht="15" hidden="1" customHeight="1" x14ac:dyDescent="0.25">
      <c r="A768" s="10">
        <v>832</v>
      </c>
      <c r="B768" s="111"/>
      <c r="C768" s="6" t="s">
        <v>1182</v>
      </c>
      <c r="D768" s="7">
        <v>44918</v>
      </c>
      <c r="E768" s="8" t="s">
        <v>1119</v>
      </c>
      <c r="F768" s="9">
        <v>1009667</v>
      </c>
      <c r="G768" s="8" t="s">
        <v>29</v>
      </c>
      <c r="H768" s="9">
        <v>106015</v>
      </c>
      <c r="I768" s="112"/>
      <c r="J768" s="113"/>
      <c r="K768" s="114"/>
      <c r="L768" s="115"/>
      <c r="M768" s="116"/>
      <c r="N768" s="15" t="s">
        <v>6053</v>
      </c>
      <c r="O768" t="s">
        <v>4766</v>
      </c>
      <c r="Q768">
        <v>56753</v>
      </c>
      <c r="R768" s="14">
        <v>1009667</v>
      </c>
    </row>
    <row r="769" spans="1:18" ht="15" hidden="1" customHeight="1" x14ac:dyDescent="0.25">
      <c r="A769" s="10">
        <v>833</v>
      </c>
      <c r="B769" s="111"/>
      <c r="C769" s="6" t="s">
        <v>1183</v>
      </c>
      <c r="D769" s="7">
        <v>44897</v>
      </c>
      <c r="E769" s="8" t="s">
        <v>1119</v>
      </c>
      <c r="F769" s="9">
        <v>1733035</v>
      </c>
      <c r="G769" s="8" t="s">
        <v>29</v>
      </c>
      <c r="H769" s="9">
        <v>181969</v>
      </c>
      <c r="I769" s="112"/>
      <c r="J769" s="113"/>
      <c r="K769" s="114"/>
      <c r="L769" s="115"/>
      <c r="M769" s="116"/>
      <c r="N769" s="15" t="s">
        <v>6054</v>
      </c>
      <c r="O769" t="s">
        <v>4766</v>
      </c>
      <c r="Q769">
        <v>54199</v>
      </c>
      <c r="R769" s="14">
        <v>1733035</v>
      </c>
    </row>
    <row r="770" spans="1:18" ht="15" hidden="1" customHeight="1" x14ac:dyDescent="0.25">
      <c r="A770" s="11">
        <v>834</v>
      </c>
      <c r="B770" s="100"/>
      <c r="C770" s="6" t="s">
        <v>1184</v>
      </c>
      <c r="D770" s="7">
        <v>44911</v>
      </c>
      <c r="E770" s="8" t="s">
        <v>1119</v>
      </c>
      <c r="F770" s="9">
        <v>3066333</v>
      </c>
      <c r="G770" s="8" t="s">
        <v>29</v>
      </c>
      <c r="H770" s="9">
        <v>321965</v>
      </c>
      <c r="I770" s="104"/>
      <c r="J770" s="105"/>
      <c r="K770" s="106"/>
      <c r="L770" s="109"/>
      <c r="M770" s="110"/>
      <c r="N770" s="15" t="s">
        <v>6055</v>
      </c>
      <c r="O770" t="s">
        <v>4766</v>
      </c>
      <c r="Q770">
        <v>55886</v>
      </c>
      <c r="R770" s="14">
        <v>3066333</v>
      </c>
    </row>
    <row r="771" spans="1:18" ht="15" hidden="1" customHeight="1" x14ac:dyDescent="0.25">
      <c r="A771" s="5">
        <v>857</v>
      </c>
      <c r="B771" s="99" t="s">
        <v>1231</v>
      </c>
      <c r="C771" s="6" t="s">
        <v>1232</v>
      </c>
      <c r="D771" s="7">
        <v>44881</v>
      </c>
      <c r="E771" s="8" t="s">
        <v>1233</v>
      </c>
      <c r="F771" s="9">
        <v>1780321</v>
      </c>
      <c r="G771" s="8" t="s">
        <v>29</v>
      </c>
      <c r="H771" s="9">
        <v>186934</v>
      </c>
      <c r="I771" s="101">
        <v>10621883</v>
      </c>
      <c r="J771" s="102"/>
      <c r="K771" s="103"/>
      <c r="L771" s="107" t="s">
        <v>1234</v>
      </c>
      <c r="M771" s="108"/>
      <c r="N771" s="15" t="s">
        <v>6056</v>
      </c>
      <c r="O771" t="s">
        <v>4766</v>
      </c>
      <c r="Q771">
        <v>51017</v>
      </c>
      <c r="R771" s="14">
        <v>1780321</v>
      </c>
    </row>
    <row r="772" spans="1:18" ht="15" hidden="1" customHeight="1" x14ac:dyDescent="0.25">
      <c r="A772" s="10">
        <v>858</v>
      </c>
      <c r="B772" s="111"/>
      <c r="C772" s="6" t="s">
        <v>1235</v>
      </c>
      <c r="D772" s="7">
        <v>44881</v>
      </c>
      <c r="E772" s="8" t="s">
        <v>1233</v>
      </c>
      <c r="F772" s="9">
        <v>784080</v>
      </c>
      <c r="G772" s="8" t="s">
        <v>29</v>
      </c>
      <c r="H772" s="9">
        <v>82328</v>
      </c>
      <c r="I772" s="112"/>
      <c r="J772" s="113"/>
      <c r="K772" s="114"/>
      <c r="L772" s="115"/>
      <c r="M772" s="116"/>
      <c r="N772" s="15" t="s">
        <v>6057</v>
      </c>
      <c r="O772" t="s">
        <v>4766</v>
      </c>
      <c r="Q772">
        <v>51019</v>
      </c>
      <c r="R772" s="14">
        <v>784080</v>
      </c>
    </row>
    <row r="773" spans="1:18" ht="15" hidden="1" customHeight="1" x14ac:dyDescent="0.25">
      <c r="A773" s="10">
        <v>859</v>
      </c>
      <c r="B773" s="111"/>
      <c r="C773" s="6" t="s">
        <v>1236</v>
      </c>
      <c r="D773" s="7">
        <v>44881</v>
      </c>
      <c r="E773" s="8" t="s">
        <v>1237</v>
      </c>
      <c r="F773" s="9">
        <v>667510</v>
      </c>
      <c r="G773" s="8" t="s">
        <v>29</v>
      </c>
      <c r="H773" s="9">
        <v>70089</v>
      </c>
      <c r="I773" s="112"/>
      <c r="J773" s="113"/>
      <c r="K773" s="114"/>
      <c r="L773" s="115"/>
      <c r="M773" s="116"/>
      <c r="N773" s="15" t="s">
        <v>6058</v>
      </c>
      <c r="O773" t="s">
        <v>4766</v>
      </c>
      <c r="Q773">
        <v>51021</v>
      </c>
      <c r="R773" s="14">
        <v>667510</v>
      </c>
    </row>
    <row r="774" spans="1:18" ht="15" hidden="1" customHeight="1" x14ac:dyDescent="0.25">
      <c r="A774" s="10">
        <v>860</v>
      </c>
      <c r="B774" s="111"/>
      <c r="C774" s="6" t="s">
        <v>1238</v>
      </c>
      <c r="D774" s="7">
        <v>44874</v>
      </c>
      <c r="E774" s="8" t="s">
        <v>1237</v>
      </c>
      <c r="F774" s="9">
        <v>2828532</v>
      </c>
      <c r="G774" s="8" t="s">
        <v>29</v>
      </c>
      <c r="H774" s="9">
        <v>296996</v>
      </c>
      <c r="I774" s="112"/>
      <c r="J774" s="113"/>
      <c r="K774" s="114"/>
      <c r="L774" s="115"/>
      <c r="M774" s="116"/>
      <c r="N774" s="15" t="s">
        <v>6059</v>
      </c>
      <c r="O774" t="s">
        <v>4766</v>
      </c>
      <c r="Q774">
        <v>50535</v>
      </c>
      <c r="R774" s="14">
        <v>2828532</v>
      </c>
    </row>
    <row r="775" spans="1:18" ht="15" hidden="1" customHeight="1" x14ac:dyDescent="0.25">
      <c r="A775" s="10">
        <v>861</v>
      </c>
      <c r="B775" s="111"/>
      <c r="C775" s="6" t="s">
        <v>1239</v>
      </c>
      <c r="D775" s="7">
        <v>44880</v>
      </c>
      <c r="E775" s="8" t="s">
        <v>1237</v>
      </c>
      <c r="F775" s="9">
        <v>1392768</v>
      </c>
      <c r="G775" s="8" t="s">
        <v>29</v>
      </c>
      <c r="H775" s="9">
        <v>146241</v>
      </c>
      <c r="I775" s="112"/>
      <c r="J775" s="113"/>
      <c r="K775" s="114"/>
      <c r="L775" s="115"/>
      <c r="M775" s="116"/>
      <c r="N775" s="15" t="s">
        <v>6060</v>
      </c>
      <c r="O775" t="s">
        <v>4766</v>
      </c>
      <c r="Q775">
        <v>50979</v>
      </c>
      <c r="R775" s="14">
        <v>1392768</v>
      </c>
    </row>
    <row r="776" spans="1:18" ht="15" hidden="1" customHeight="1" x14ac:dyDescent="0.25">
      <c r="A776" s="10">
        <v>862</v>
      </c>
      <c r="B776" s="111"/>
      <c r="C776" s="6" t="s">
        <v>1240</v>
      </c>
      <c r="D776" s="7">
        <v>44874</v>
      </c>
      <c r="E776" s="8" t="s">
        <v>1237</v>
      </c>
      <c r="F776" s="9">
        <v>582389</v>
      </c>
      <c r="G776" s="8" t="s">
        <v>29</v>
      </c>
      <c r="H776" s="9">
        <v>61151</v>
      </c>
      <c r="I776" s="112"/>
      <c r="J776" s="113"/>
      <c r="K776" s="114"/>
      <c r="L776" s="115"/>
      <c r="M776" s="116"/>
      <c r="N776" s="15" t="s">
        <v>6061</v>
      </c>
      <c r="O776" t="s">
        <v>4766</v>
      </c>
      <c r="Q776">
        <v>50537</v>
      </c>
      <c r="R776" s="14">
        <v>582389</v>
      </c>
    </row>
    <row r="777" spans="1:18" ht="15" hidden="1" customHeight="1" x14ac:dyDescent="0.25">
      <c r="A777" s="10">
        <v>863</v>
      </c>
      <c r="B777" s="111"/>
      <c r="C777" s="6" t="s">
        <v>1241</v>
      </c>
      <c r="D777" s="7">
        <v>44874</v>
      </c>
      <c r="E777" s="8" t="s">
        <v>59</v>
      </c>
      <c r="F777" s="9">
        <v>1568962</v>
      </c>
      <c r="G777" s="8" t="s">
        <v>29</v>
      </c>
      <c r="H777" s="9">
        <v>164741</v>
      </c>
      <c r="I777" s="112"/>
      <c r="J777" s="113"/>
      <c r="K777" s="114"/>
      <c r="L777" s="115"/>
      <c r="M777" s="116"/>
      <c r="N777" s="15" t="s">
        <v>6062</v>
      </c>
      <c r="O777" t="s">
        <v>4766</v>
      </c>
      <c r="Q777">
        <v>50536</v>
      </c>
      <c r="R777" s="14">
        <v>1568962</v>
      </c>
    </row>
    <row r="778" spans="1:18" ht="15" hidden="1" customHeight="1" x14ac:dyDescent="0.25">
      <c r="A778" s="10">
        <v>864</v>
      </c>
      <c r="B778" s="111"/>
      <c r="C778" s="6" t="s">
        <v>1242</v>
      </c>
      <c r="D778" s="7">
        <v>44889</v>
      </c>
      <c r="E778" s="8" t="s">
        <v>1233</v>
      </c>
      <c r="F778" s="9">
        <v>1267223</v>
      </c>
      <c r="G778" s="8" t="s">
        <v>29</v>
      </c>
      <c r="H778" s="9">
        <v>133058</v>
      </c>
      <c r="I778" s="112"/>
      <c r="J778" s="113"/>
      <c r="K778" s="114"/>
      <c r="L778" s="115"/>
      <c r="M778" s="116"/>
      <c r="N778" s="15" t="s">
        <v>6063</v>
      </c>
      <c r="O778" t="s">
        <v>4766</v>
      </c>
      <c r="Q778">
        <v>52141</v>
      </c>
      <c r="R778" s="14">
        <v>1267223</v>
      </c>
    </row>
    <row r="779" spans="1:18" ht="15" hidden="1" customHeight="1" x14ac:dyDescent="0.25">
      <c r="A779" s="11">
        <v>865</v>
      </c>
      <c r="B779" s="100"/>
      <c r="C779" s="6" t="s">
        <v>1243</v>
      </c>
      <c r="D779" s="7">
        <v>44881</v>
      </c>
      <c r="E779" s="8" t="s">
        <v>1233</v>
      </c>
      <c r="F779" s="9">
        <v>996241</v>
      </c>
      <c r="G779" s="8" t="s">
        <v>29</v>
      </c>
      <c r="H779" s="9">
        <v>104605</v>
      </c>
      <c r="I779" s="104"/>
      <c r="J779" s="105"/>
      <c r="K779" s="106"/>
      <c r="L779" s="109"/>
      <c r="M779" s="110"/>
      <c r="N779" s="15" t="s">
        <v>6064</v>
      </c>
      <c r="O779" t="s">
        <v>4766</v>
      </c>
      <c r="Q779">
        <v>51018</v>
      </c>
      <c r="R779" s="14">
        <v>996241</v>
      </c>
    </row>
    <row r="780" spans="1:18" ht="15" hidden="1" customHeight="1" x14ac:dyDescent="0.25">
      <c r="A780" s="12">
        <v>866</v>
      </c>
      <c r="B780" s="12" t="s">
        <v>1244</v>
      </c>
      <c r="C780" s="6" t="s">
        <v>1245</v>
      </c>
      <c r="D780" s="7">
        <v>44889</v>
      </c>
      <c r="E780" s="8" t="s">
        <v>78</v>
      </c>
      <c r="F780" s="9">
        <v>1866937</v>
      </c>
      <c r="G780" s="8" t="s">
        <v>29</v>
      </c>
      <c r="H780" s="9">
        <v>196028</v>
      </c>
      <c r="I780" s="94">
        <v>1670909</v>
      </c>
      <c r="J780" s="95"/>
      <c r="K780" s="96"/>
      <c r="L780" s="97" t="s">
        <v>1234</v>
      </c>
      <c r="M780" s="98"/>
      <c r="N780" s="15" t="s">
        <v>6065</v>
      </c>
      <c r="O780" t="s">
        <v>4766</v>
      </c>
      <c r="Q780">
        <v>52140</v>
      </c>
      <c r="R780" s="14">
        <v>1866937</v>
      </c>
    </row>
    <row r="781" spans="1:18" ht="15" hidden="1" customHeight="1" x14ac:dyDescent="0.25">
      <c r="A781" s="5">
        <v>867</v>
      </c>
      <c r="B781" s="99" t="s">
        <v>1246</v>
      </c>
      <c r="C781" s="6" t="s">
        <v>1247</v>
      </c>
      <c r="D781" s="7">
        <v>44903</v>
      </c>
      <c r="E781" s="8" t="s">
        <v>78</v>
      </c>
      <c r="F781" s="9">
        <v>1027338</v>
      </c>
      <c r="G781" s="8" t="s">
        <v>29</v>
      </c>
      <c r="H781" s="9">
        <v>107870</v>
      </c>
      <c r="I781" s="101">
        <v>5052634</v>
      </c>
      <c r="J781" s="102"/>
      <c r="K781" s="103"/>
      <c r="L781" s="107" t="s">
        <v>1234</v>
      </c>
      <c r="M781" s="108"/>
      <c r="N781" s="15" t="s">
        <v>6066</v>
      </c>
      <c r="O781" t="s">
        <v>4766</v>
      </c>
      <c r="Q781">
        <v>54986</v>
      </c>
      <c r="R781" s="14">
        <v>1027338</v>
      </c>
    </row>
    <row r="782" spans="1:18" ht="15" hidden="1" customHeight="1" x14ac:dyDescent="0.25">
      <c r="A782" s="10">
        <v>868</v>
      </c>
      <c r="B782" s="111"/>
      <c r="C782" s="6" t="s">
        <v>1248</v>
      </c>
      <c r="D782" s="7">
        <v>44917</v>
      </c>
      <c r="E782" s="8" t="s">
        <v>78</v>
      </c>
      <c r="F782" s="9">
        <v>1936233</v>
      </c>
      <c r="G782" s="8" t="s">
        <v>29</v>
      </c>
      <c r="H782" s="9">
        <v>203304</v>
      </c>
      <c r="I782" s="112"/>
      <c r="J782" s="113"/>
      <c r="K782" s="114"/>
      <c r="L782" s="115"/>
      <c r="M782" s="116"/>
      <c r="N782" s="15" t="s">
        <v>6067</v>
      </c>
      <c r="O782" t="s">
        <v>4766</v>
      </c>
      <c r="Q782">
        <v>56392</v>
      </c>
      <c r="R782" s="14">
        <v>1936233</v>
      </c>
    </row>
    <row r="783" spans="1:18" ht="15" hidden="1" customHeight="1" x14ac:dyDescent="0.25">
      <c r="A783" s="10">
        <v>869</v>
      </c>
      <c r="B783" s="111"/>
      <c r="C783" s="6" t="s">
        <v>1249</v>
      </c>
      <c r="D783" s="7">
        <v>44903</v>
      </c>
      <c r="E783" s="8" t="s">
        <v>78</v>
      </c>
      <c r="F783" s="9">
        <v>1470409</v>
      </c>
      <c r="G783" s="8" t="s">
        <v>29</v>
      </c>
      <c r="H783" s="9">
        <v>154393</v>
      </c>
      <c r="I783" s="112"/>
      <c r="J783" s="113"/>
      <c r="K783" s="114"/>
      <c r="L783" s="115"/>
      <c r="M783" s="116"/>
      <c r="N783" s="15" t="s">
        <v>6068</v>
      </c>
      <c r="O783" t="s">
        <v>4766</v>
      </c>
      <c r="Q783">
        <v>54985</v>
      </c>
      <c r="R783" s="14">
        <v>1470409</v>
      </c>
    </row>
    <row r="784" spans="1:18" ht="15" hidden="1" customHeight="1" x14ac:dyDescent="0.25">
      <c r="A784" s="10">
        <v>870</v>
      </c>
      <c r="B784" s="111"/>
      <c r="C784" s="6" t="s">
        <v>1250</v>
      </c>
      <c r="D784" s="7">
        <v>44917</v>
      </c>
      <c r="E784" s="8" t="s">
        <v>78</v>
      </c>
      <c r="F784" s="9">
        <v>491765</v>
      </c>
      <c r="G784" s="8" t="s">
        <v>29</v>
      </c>
      <c r="H784" s="9">
        <v>51635</v>
      </c>
      <c r="I784" s="112"/>
      <c r="J784" s="113"/>
      <c r="K784" s="114"/>
      <c r="L784" s="115"/>
      <c r="M784" s="116"/>
      <c r="N784" s="15" t="s">
        <v>6069</v>
      </c>
      <c r="O784" t="s">
        <v>4766</v>
      </c>
      <c r="Q784">
        <v>56391</v>
      </c>
      <c r="R784" s="14">
        <v>491765</v>
      </c>
    </row>
    <row r="785" spans="1:18" ht="15" hidden="1" customHeight="1" x14ac:dyDescent="0.25">
      <c r="A785" s="11">
        <v>871</v>
      </c>
      <c r="B785" s="100"/>
      <c r="C785" s="6" t="s">
        <v>1251</v>
      </c>
      <c r="D785" s="7">
        <v>44903</v>
      </c>
      <c r="E785" s="8" t="s">
        <v>78</v>
      </c>
      <c r="F785" s="9">
        <v>719656</v>
      </c>
      <c r="G785" s="8" t="s">
        <v>29</v>
      </c>
      <c r="H785" s="9">
        <v>75564</v>
      </c>
      <c r="I785" s="104"/>
      <c r="J785" s="105"/>
      <c r="K785" s="106"/>
      <c r="L785" s="109"/>
      <c r="M785" s="110"/>
      <c r="N785" s="15" t="s">
        <v>6070</v>
      </c>
      <c r="O785" t="s">
        <v>4766</v>
      </c>
      <c r="Q785">
        <v>54987</v>
      </c>
      <c r="R785" s="14">
        <v>719656</v>
      </c>
    </row>
    <row r="786" spans="1:18" ht="15" hidden="1" customHeight="1" x14ac:dyDescent="0.25">
      <c r="A786" s="5">
        <v>874</v>
      </c>
      <c r="B786" s="99" t="s">
        <v>1257</v>
      </c>
      <c r="C786" s="6" t="s">
        <v>1258</v>
      </c>
      <c r="D786" s="7">
        <v>44896</v>
      </c>
      <c r="E786" s="8" t="s">
        <v>78</v>
      </c>
      <c r="F786" s="9">
        <v>2283141</v>
      </c>
      <c r="G786" s="8" t="s">
        <v>29</v>
      </c>
      <c r="H786" s="9">
        <v>239730</v>
      </c>
      <c r="I786" s="101">
        <v>15982430</v>
      </c>
      <c r="J786" s="102"/>
      <c r="K786" s="103"/>
      <c r="L786" s="107" t="s">
        <v>1259</v>
      </c>
      <c r="M786" s="108"/>
      <c r="N786" s="15" t="s">
        <v>6071</v>
      </c>
      <c r="O786" t="s">
        <v>4766</v>
      </c>
      <c r="Q786">
        <v>53480</v>
      </c>
      <c r="R786" s="14">
        <v>2283141</v>
      </c>
    </row>
    <row r="787" spans="1:18" ht="15" hidden="1" customHeight="1" x14ac:dyDescent="0.25">
      <c r="A787" s="10">
        <v>875</v>
      </c>
      <c r="B787" s="111"/>
      <c r="C787" s="6" t="s">
        <v>1260</v>
      </c>
      <c r="D787" s="7">
        <v>44914</v>
      </c>
      <c r="E787" s="8" t="s">
        <v>78</v>
      </c>
      <c r="F787" s="9">
        <v>2037024</v>
      </c>
      <c r="G787" s="8" t="s">
        <v>29</v>
      </c>
      <c r="H787" s="9">
        <v>213888</v>
      </c>
      <c r="I787" s="112"/>
      <c r="J787" s="113"/>
      <c r="K787" s="114"/>
      <c r="L787" s="115"/>
      <c r="M787" s="116"/>
      <c r="N787" s="15" t="s">
        <v>6072</v>
      </c>
      <c r="O787" t="s">
        <v>4766</v>
      </c>
      <c r="Q787">
        <v>56058</v>
      </c>
      <c r="R787" s="14">
        <v>2037024</v>
      </c>
    </row>
    <row r="788" spans="1:18" ht="15" hidden="1" customHeight="1" x14ac:dyDescent="0.25">
      <c r="A788" s="10">
        <v>876</v>
      </c>
      <c r="B788" s="111"/>
      <c r="C788" s="6" t="s">
        <v>1261</v>
      </c>
      <c r="D788" s="7">
        <v>44914</v>
      </c>
      <c r="E788" s="8" t="s">
        <v>78</v>
      </c>
      <c r="F788" s="9">
        <v>1437409</v>
      </c>
      <c r="G788" s="8" t="s">
        <v>29</v>
      </c>
      <c r="H788" s="9">
        <v>150928</v>
      </c>
      <c r="I788" s="112"/>
      <c r="J788" s="113"/>
      <c r="K788" s="114"/>
      <c r="L788" s="115"/>
      <c r="M788" s="116"/>
      <c r="N788" s="15" t="s">
        <v>6073</v>
      </c>
      <c r="O788" t="s">
        <v>4766</v>
      </c>
      <c r="Q788">
        <v>56056</v>
      </c>
      <c r="R788" s="14">
        <v>1437409</v>
      </c>
    </row>
    <row r="789" spans="1:18" ht="15" hidden="1" customHeight="1" x14ac:dyDescent="0.25">
      <c r="A789" s="10">
        <v>877</v>
      </c>
      <c r="B789" s="111"/>
      <c r="C789" s="6" t="s">
        <v>1262</v>
      </c>
      <c r="D789" s="7">
        <v>44896</v>
      </c>
      <c r="E789" s="8" t="s">
        <v>78</v>
      </c>
      <c r="F789" s="9">
        <v>1684934</v>
      </c>
      <c r="G789" s="8" t="s">
        <v>29</v>
      </c>
      <c r="H789" s="9">
        <v>176918</v>
      </c>
      <c r="I789" s="112"/>
      <c r="J789" s="113"/>
      <c r="K789" s="114"/>
      <c r="L789" s="115"/>
      <c r="M789" s="116"/>
      <c r="N789" s="15" t="s">
        <v>6074</v>
      </c>
      <c r="O789" t="s">
        <v>4766</v>
      </c>
      <c r="Q789">
        <v>53479</v>
      </c>
      <c r="R789" s="14">
        <v>1684934</v>
      </c>
    </row>
    <row r="790" spans="1:18" ht="15" hidden="1" customHeight="1" x14ac:dyDescent="0.25">
      <c r="A790" s="10">
        <v>878</v>
      </c>
      <c r="B790" s="111"/>
      <c r="C790" s="6" t="s">
        <v>1263</v>
      </c>
      <c r="D790" s="7">
        <v>44914</v>
      </c>
      <c r="E790" s="8" t="s">
        <v>78</v>
      </c>
      <c r="F790" s="9">
        <v>491765</v>
      </c>
      <c r="G790" s="8" t="s">
        <v>29</v>
      </c>
      <c r="H790" s="9">
        <v>51635</v>
      </c>
      <c r="I790" s="112"/>
      <c r="J790" s="113"/>
      <c r="K790" s="114"/>
      <c r="L790" s="115"/>
      <c r="M790" s="116"/>
      <c r="N790" s="15" t="s">
        <v>6075</v>
      </c>
      <c r="O790" t="s">
        <v>4766</v>
      </c>
      <c r="Q790">
        <v>56057</v>
      </c>
      <c r="R790" s="14">
        <v>491765</v>
      </c>
    </row>
    <row r="791" spans="1:18" ht="15" hidden="1" customHeight="1" x14ac:dyDescent="0.25">
      <c r="A791" s="10">
        <v>879</v>
      </c>
      <c r="B791" s="111"/>
      <c r="C791" s="6" t="s">
        <v>1264</v>
      </c>
      <c r="D791" s="7">
        <v>44908</v>
      </c>
      <c r="E791" s="8" t="s">
        <v>78</v>
      </c>
      <c r="F791" s="9">
        <v>3081210</v>
      </c>
      <c r="G791" s="8" t="s">
        <v>29</v>
      </c>
      <c r="H791" s="9">
        <v>323527</v>
      </c>
      <c r="I791" s="112"/>
      <c r="J791" s="113"/>
      <c r="K791" s="114"/>
      <c r="L791" s="115"/>
      <c r="M791" s="116"/>
      <c r="N791" s="15" t="s">
        <v>6076</v>
      </c>
      <c r="O791" t="s">
        <v>4766</v>
      </c>
      <c r="Q791">
        <v>55388</v>
      </c>
      <c r="R791" s="14">
        <v>3081210</v>
      </c>
    </row>
    <row r="792" spans="1:18" ht="15" hidden="1" customHeight="1" x14ac:dyDescent="0.25">
      <c r="A792" s="10">
        <v>880</v>
      </c>
      <c r="B792" s="111"/>
      <c r="C792" s="6" t="s">
        <v>1265</v>
      </c>
      <c r="D792" s="7">
        <v>44896</v>
      </c>
      <c r="E792" s="8" t="s">
        <v>78</v>
      </c>
      <c r="F792" s="9">
        <v>1419552</v>
      </c>
      <c r="G792" s="8" t="s">
        <v>29</v>
      </c>
      <c r="H792" s="9">
        <v>149053</v>
      </c>
      <c r="I792" s="112"/>
      <c r="J792" s="113"/>
      <c r="K792" s="114"/>
      <c r="L792" s="115"/>
      <c r="M792" s="116"/>
      <c r="N792" s="15" t="s">
        <v>6077</v>
      </c>
      <c r="O792" t="s">
        <v>4766</v>
      </c>
      <c r="Q792">
        <v>53799</v>
      </c>
      <c r="R792" s="14">
        <v>1419552</v>
      </c>
    </row>
    <row r="793" spans="1:18" ht="15" hidden="1" customHeight="1" x14ac:dyDescent="0.25">
      <c r="A793" s="10">
        <v>881</v>
      </c>
      <c r="B793" s="111"/>
      <c r="C793" s="6" t="s">
        <v>1266</v>
      </c>
      <c r="D793" s="7">
        <v>44915</v>
      </c>
      <c r="E793" s="8" t="s">
        <v>78</v>
      </c>
      <c r="F793" s="9">
        <v>491765</v>
      </c>
      <c r="G793" s="8" t="s">
        <v>29</v>
      </c>
      <c r="H793" s="9">
        <v>51635</v>
      </c>
      <c r="I793" s="112"/>
      <c r="J793" s="113"/>
      <c r="K793" s="114"/>
      <c r="L793" s="115"/>
      <c r="M793" s="116"/>
      <c r="N793" s="15" t="s">
        <v>6078</v>
      </c>
      <c r="O793" t="s">
        <v>4766</v>
      </c>
      <c r="Q793">
        <v>56157</v>
      </c>
      <c r="R793" s="14">
        <v>491765</v>
      </c>
    </row>
    <row r="794" spans="1:18" ht="15" hidden="1" customHeight="1" x14ac:dyDescent="0.25">
      <c r="A794" s="10">
        <v>882</v>
      </c>
      <c r="B794" s="111"/>
      <c r="C794" s="6" t="s">
        <v>1267</v>
      </c>
      <c r="D794" s="7">
        <v>44902</v>
      </c>
      <c r="E794" s="8" t="s">
        <v>78</v>
      </c>
      <c r="F794" s="9">
        <v>1983401</v>
      </c>
      <c r="G794" s="8" t="s">
        <v>29</v>
      </c>
      <c r="H794" s="9">
        <v>208257</v>
      </c>
      <c r="I794" s="112"/>
      <c r="J794" s="113"/>
      <c r="K794" s="114"/>
      <c r="L794" s="115"/>
      <c r="M794" s="116"/>
      <c r="N794" s="15" t="s">
        <v>6079</v>
      </c>
      <c r="O794" t="s">
        <v>4766</v>
      </c>
      <c r="Q794">
        <v>54484</v>
      </c>
      <c r="R794" s="14">
        <v>1983401</v>
      </c>
    </row>
    <row r="795" spans="1:18" ht="15" hidden="1" customHeight="1" x14ac:dyDescent="0.25">
      <c r="A795" s="10">
        <v>883</v>
      </c>
      <c r="B795" s="111"/>
      <c r="C795" s="6" t="s">
        <v>1268</v>
      </c>
      <c r="D795" s="7">
        <v>44916</v>
      </c>
      <c r="E795" s="8" t="s">
        <v>1269</v>
      </c>
      <c r="F795" s="9">
        <v>1760225</v>
      </c>
      <c r="G795" s="8" t="s">
        <v>29</v>
      </c>
      <c r="H795" s="9">
        <v>184824</v>
      </c>
      <c r="I795" s="112"/>
      <c r="J795" s="113"/>
      <c r="K795" s="114"/>
      <c r="L795" s="115"/>
      <c r="M795" s="116"/>
      <c r="N795" s="15" t="s">
        <v>6080</v>
      </c>
      <c r="O795" t="s">
        <v>4766</v>
      </c>
      <c r="Q795">
        <v>56188</v>
      </c>
      <c r="R795" s="14">
        <v>1760225</v>
      </c>
    </row>
    <row r="796" spans="1:18" ht="15" hidden="1" customHeight="1" x14ac:dyDescent="0.25">
      <c r="A796" s="11">
        <v>884</v>
      </c>
      <c r="B796" s="100"/>
      <c r="C796" s="6" t="s">
        <v>1270</v>
      </c>
      <c r="D796" s="7">
        <v>44915</v>
      </c>
      <c r="E796" s="8" t="s">
        <v>78</v>
      </c>
      <c r="F796" s="9">
        <v>1187038</v>
      </c>
      <c r="G796" s="8" t="s">
        <v>29</v>
      </c>
      <c r="H796" s="9">
        <v>124639</v>
      </c>
      <c r="I796" s="104"/>
      <c r="J796" s="105"/>
      <c r="K796" s="106"/>
      <c r="L796" s="109"/>
      <c r="M796" s="110"/>
      <c r="N796" s="15" t="s">
        <v>6081</v>
      </c>
      <c r="O796" t="s">
        <v>4766</v>
      </c>
      <c r="Q796">
        <v>56158</v>
      </c>
      <c r="R796" s="14">
        <v>1187038</v>
      </c>
    </row>
    <row r="797" spans="1:18" ht="15" hidden="1" customHeight="1" x14ac:dyDescent="0.25">
      <c r="A797" s="5">
        <v>890</v>
      </c>
      <c r="B797" s="99" t="s">
        <v>1282</v>
      </c>
      <c r="C797" s="6" t="s">
        <v>1283</v>
      </c>
      <c r="D797" s="7">
        <v>44879</v>
      </c>
      <c r="E797" s="8" t="s">
        <v>1284</v>
      </c>
      <c r="F797" s="9">
        <v>1392768</v>
      </c>
      <c r="G797" s="8" t="s">
        <v>29</v>
      </c>
      <c r="H797" s="9">
        <v>146241</v>
      </c>
      <c r="I797" s="101">
        <v>20030228</v>
      </c>
      <c r="J797" s="102"/>
      <c r="K797" s="103"/>
      <c r="L797" s="107" t="s">
        <v>1285</v>
      </c>
      <c r="M797" s="108"/>
      <c r="N797" s="15" t="s">
        <v>6082</v>
      </c>
      <c r="O797" t="s">
        <v>4766</v>
      </c>
      <c r="Q797">
        <v>50932</v>
      </c>
      <c r="R797" s="14">
        <v>1392768</v>
      </c>
    </row>
    <row r="798" spans="1:18" ht="15" hidden="1" customHeight="1" x14ac:dyDescent="0.25">
      <c r="A798" s="10">
        <v>891</v>
      </c>
      <c r="B798" s="111"/>
      <c r="C798" s="6" t="s">
        <v>1286</v>
      </c>
      <c r="D798" s="7">
        <v>44886</v>
      </c>
      <c r="E798" s="8" t="s">
        <v>1284</v>
      </c>
      <c r="F798" s="9">
        <v>1304719</v>
      </c>
      <c r="G798" s="8" t="s">
        <v>29</v>
      </c>
      <c r="H798" s="9">
        <v>136995</v>
      </c>
      <c r="I798" s="112"/>
      <c r="J798" s="113"/>
      <c r="K798" s="114"/>
      <c r="L798" s="115"/>
      <c r="M798" s="116"/>
      <c r="N798" s="15" t="s">
        <v>6083</v>
      </c>
      <c r="O798" t="s">
        <v>4766</v>
      </c>
      <c r="Q798">
        <v>51996</v>
      </c>
      <c r="R798" s="14">
        <v>1304719</v>
      </c>
    </row>
    <row r="799" spans="1:18" ht="15" hidden="1" customHeight="1" x14ac:dyDescent="0.25">
      <c r="A799" s="10">
        <v>892</v>
      </c>
      <c r="B799" s="111"/>
      <c r="C799" s="6" t="s">
        <v>1287</v>
      </c>
      <c r="D799" s="7">
        <v>44879</v>
      </c>
      <c r="E799" s="8" t="s">
        <v>1284</v>
      </c>
      <c r="F799" s="9">
        <v>1392768</v>
      </c>
      <c r="G799" s="8" t="s">
        <v>29</v>
      </c>
      <c r="H799" s="9">
        <v>146241</v>
      </c>
      <c r="I799" s="112"/>
      <c r="J799" s="113"/>
      <c r="K799" s="114"/>
      <c r="L799" s="115"/>
      <c r="M799" s="116"/>
      <c r="N799" s="15" t="s">
        <v>6084</v>
      </c>
      <c r="O799" t="s">
        <v>4766</v>
      </c>
      <c r="Q799">
        <v>50920</v>
      </c>
      <c r="R799" s="14">
        <v>1392768</v>
      </c>
    </row>
    <row r="800" spans="1:18" ht="15" hidden="1" customHeight="1" x14ac:dyDescent="0.25">
      <c r="A800" s="10">
        <v>893</v>
      </c>
      <c r="B800" s="111"/>
      <c r="C800" s="6" t="s">
        <v>1288</v>
      </c>
      <c r="D800" s="7">
        <v>44872</v>
      </c>
      <c r="E800" s="8" t="s">
        <v>1284</v>
      </c>
      <c r="F800" s="9">
        <v>419799</v>
      </c>
      <c r="G800" s="8" t="s">
        <v>29</v>
      </c>
      <c r="H800" s="9">
        <v>44079</v>
      </c>
      <c r="I800" s="112"/>
      <c r="J800" s="113"/>
      <c r="K800" s="114"/>
      <c r="L800" s="115"/>
      <c r="M800" s="116"/>
      <c r="N800" s="15" t="s">
        <v>6085</v>
      </c>
      <c r="O800" t="s">
        <v>4766</v>
      </c>
      <c r="Q800">
        <v>50324</v>
      </c>
      <c r="R800" s="14">
        <v>419799</v>
      </c>
    </row>
    <row r="801" spans="1:18" ht="15" hidden="1" customHeight="1" x14ac:dyDescent="0.25">
      <c r="A801" s="10">
        <v>894</v>
      </c>
      <c r="B801" s="111"/>
      <c r="C801" s="6" t="s">
        <v>1289</v>
      </c>
      <c r="D801" s="7">
        <v>44879</v>
      </c>
      <c r="E801" s="8" t="s">
        <v>1284</v>
      </c>
      <c r="F801" s="9">
        <v>396527</v>
      </c>
      <c r="G801" s="8" t="s">
        <v>29</v>
      </c>
      <c r="H801" s="9">
        <v>41635</v>
      </c>
      <c r="I801" s="112"/>
      <c r="J801" s="113"/>
      <c r="K801" s="114"/>
      <c r="L801" s="115"/>
      <c r="M801" s="116"/>
      <c r="N801" s="15" t="s">
        <v>6086</v>
      </c>
      <c r="O801" t="s">
        <v>4766</v>
      </c>
      <c r="Q801">
        <v>50934</v>
      </c>
      <c r="R801" s="14">
        <v>396527</v>
      </c>
    </row>
    <row r="802" spans="1:18" ht="15" hidden="1" customHeight="1" x14ac:dyDescent="0.25">
      <c r="A802" s="10">
        <v>895</v>
      </c>
      <c r="B802" s="111"/>
      <c r="C802" s="6" t="s">
        <v>1290</v>
      </c>
      <c r="D802" s="7">
        <v>44886</v>
      </c>
      <c r="E802" s="8" t="s">
        <v>1284</v>
      </c>
      <c r="F802" s="9">
        <v>396527</v>
      </c>
      <c r="G802" s="8" t="s">
        <v>29</v>
      </c>
      <c r="H802" s="9">
        <v>41635</v>
      </c>
      <c r="I802" s="112"/>
      <c r="J802" s="113"/>
      <c r="K802" s="114"/>
      <c r="L802" s="115"/>
      <c r="M802" s="116"/>
      <c r="N802" s="15" t="s">
        <v>6087</v>
      </c>
      <c r="O802" t="s">
        <v>4766</v>
      </c>
      <c r="Q802">
        <v>51995</v>
      </c>
      <c r="R802" s="14">
        <v>396527</v>
      </c>
    </row>
    <row r="803" spans="1:18" ht="15" hidden="1" customHeight="1" x14ac:dyDescent="0.25">
      <c r="A803" s="10">
        <v>896</v>
      </c>
      <c r="B803" s="111"/>
      <c r="C803" s="6" t="s">
        <v>1291</v>
      </c>
      <c r="D803" s="7">
        <v>44879</v>
      </c>
      <c r="E803" s="8" t="s">
        <v>1284</v>
      </c>
      <c r="F803" s="9">
        <v>721710</v>
      </c>
      <c r="G803" s="8" t="s">
        <v>29</v>
      </c>
      <c r="H803" s="9">
        <v>75780</v>
      </c>
      <c r="I803" s="112"/>
      <c r="J803" s="113"/>
      <c r="K803" s="114"/>
      <c r="L803" s="115"/>
      <c r="M803" s="116"/>
      <c r="N803" s="15" t="s">
        <v>6088</v>
      </c>
      <c r="O803" t="s">
        <v>4766</v>
      </c>
      <c r="Q803">
        <v>50923</v>
      </c>
      <c r="R803" s="14">
        <v>721710</v>
      </c>
    </row>
    <row r="804" spans="1:18" ht="15" hidden="1" customHeight="1" x14ac:dyDescent="0.25">
      <c r="A804" s="10">
        <v>897</v>
      </c>
      <c r="B804" s="111"/>
      <c r="C804" s="6" t="s">
        <v>1292</v>
      </c>
      <c r="D804" s="7">
        <v>44879</v>
      </c>
      <c r="E804" s="8" t="s">
        <v>1284</v>
      </c>
      <c r="F804" s="9">
        <v>1392768</v>
      </c>
      <c r="G804" s="8" t="s">
        <v>29</v>
      </c>
      <c r="H804" s="9">
        <v>146241</v>
      </c>
      <c r="I804" s="112"/>
      <c r="J804" s="113"/>
      <c r="K804" s="114"/>
      <c r="L804" s="115"/>
      <c r="M804" s="116"/>
      <c r="N804" s="15" t="s">
        <v>6089</v>
      </c>
      <c r="O804" t="s">
        <v>4766</v>
      </c>
      <c r="Q804">
        <v>50927</v>
      </c>
      <c r="R804" s="14">
        <v>1392768</v>
      </c>
    </row>
    <row r="805" spans="1:18" ht="15" hidden="1" customHeight="1" x14ac:dyDescent="0.25">
      <c r="A805" s="10">
        <v>898</v>
      </c>
      <c r="B805" s="111"/>
      <c r="C805" s="6" t="s">
        <v>1293</v>
      </c>
      <c r="D805" s="7">
        <v>44886</v>
      </c>
      <c r="E805" s="8" t="s">
        <v>1284</v>
      </c>
      <c r="F805" s="9">
        <v>745602</v>
      </c>
      <c r="G805" s="8" t="s">
        <v>29</v>
      </c>
      <c r="H805" s="9">
        <v>78288</v>
      </c>
      <c r="I805" s="112"/>
      <c r="J805" s="113"/>
      <c r="K805" s="114"/>
      <c r="L805" s="115"/>
      <c r="M805" s="116"/>
      <c r="N805" s="15" t="s">
        <v>6090</v>
      </c>
      <c r="O805" t="s">
        <v>4766</v>
      </c>
      <c r="Q805">
        <v>51997</v>
      </c>
      <c r="R805" s="14">
        <v>745602</v>
      </c>
    </row>
    <row r="806" spans="1:18" ht="15" hidden="1" customHeight="1" x14ac:dyDescent="0.25">
      <c r="A806" s="10">
        <v>899</v>
      </c>
      <c r="B806" s="111"/>
      <c r="C806" s="6" t="s">
        <v>1294</v>
      </c>
      <c r="D806" s="7">
        <v>44879</v>
      </c>
      <c r="E806" s="8" t="s">
        <v>1284</v>
      </c>
      <c r="F806" s="9">
        <v>3223514</v>
      </c>
      <c r="G806" s="8" t="s">
        <v>29</v>
      </c>
      <c r="H806" s="9">
        <v>338469</v>
      </c>
      <c r="I806" s="112"/>
      <c r="J806" s="113"/>
      <c r="K806" s="114"/>
      <c r="L806" s="115"/>
      <c r="M806" s="116"/>
      <c r="N806" s="15" t="s">
        <v>6091</v>
      </c>
      <c r="O806" t="s">
        <v>4766</v>
      </c>
      <c r="Q806">
        <v>50922</v>
      </c>
      <c r="R806" s="14">
        <v>3223514</v>
      </c>
    </row>
    <row r="807" spans="1:18" ht="15" hidden="1" customHeight="1" x14ac:dyDescent="0.25">
      <c r="A807" s="10">
        <v>900</v>
      </c>
      <c r="B807" s="111"/>
      <c r="C807" s="6" t="s">
        <v>1295</v>
      </c>
      <c r="D807" s="7">
        <v>44879</v>
      </c>
      <c r="E807" s="8" t="s">
        <v>1284</v>
      </c>
      <c r="F807" s="9">
        <v>1392768</v>
      </c>
      <c r="G807" s="8" t="s">
        <v>29</v>
      </c>
      <c r="H807" s="9">
        <v>146241</v>
      </c>
      <c r="I807" s="112"/>
      <c r="J807" s="113"/>
      <c r="K807" s="114"/>
      <c r="L807" s="115"/>
      <c r="M807" s="116"/>
      <c r="N807" s="15" t="s">
        <v>6092</v>
      </c>
      <c r="O807" t="s">
        <v>4766</v>
      </c>
      <c r="Q807">
        <v>50925</v>
      </c>
      <c r="R807" s="14">
        <v>1392768</v>
      </c>
    </row>
    <row r="808" spans="1:18" ht="15" hidden="1" customHeight="1" x14ac:dyDescent="0.25">
      <c r="A808" s="10">
        <v>901</v>
      </c>
      <c r="B808" s="111"/>
      <c r="C808" s="6" t="s">
        <v>1296</v>
      </c>
      <c r="D808" s="7">
        <v>44879</v>
      </c>
      <c r="E808" s="8" t="s">
        <v>1284</v>
      </c>
      <c r="F808" s="9">
        <v>396527</v>
      </c>
      <c r="G808" s="8" t="s">
        <v>29</v>
      </c>
      <c r="H808" s="9">
        <v>41635</v>
      </c>
      <c r="I808" s="112"/>
      <c r="J808" s="113"/>
      <c r="K808" s="114"/>
      <c r="L808" s="115"/>
      <c r="M808" s="116"/>
      <c r="N808" s="15" t="s">
        <v>6093</v>
      </c>
      <c r="O808" t="s">
        <v>4766</v>
      </c>
      <c r="Q808">
        <v>50933</v>
      </c>
      <c r="R808" s="14">
        <v>396527</v>
      </c>
    </row>
    <row r="809" spans="1:18" ht="15" hidden="1" customHeight="1" x14ac:dyDescent="0.25">
      <c r="A809" s="10">
        <v>902</v>
      </c>
      <c r="B809" s="111"/>
      <c r="C809" s="6" t="s">
        <v>1297</v>
      </c>
      <c r="D809" s="7">
        <v>44879</v>
      </c>
      <c r="E809" s="8" t="s">
        <v>1284</v>
      </c>
      <c r="F809" s="9">
        <v>1392768</v>
      </c>
      <c r="G809" s="8" t="s">
        <v>29</v>
      </c>
      <c r="H809" s="9">
        <v>146241</v>
      </c>
      <c r="I809" s="112"/>
      <c r="J809" s="113"/>
      <c r="K809" s="114"/>
      <c r="L809" s="115"/>
      <c r="M809" s="116"/>
      <c r="N809" s="15" t="s">
        <v>6094</v>
      </c>
      <c r="O809" t="s">
        <v>4766</v>
      </c>
      <c r="Q809">
        <v>50930</v>
      </c>
      <c r="R809" s="14">
        <v>1392768</v>
      </c>
    </row>
    <row r="810" spans="1:18" ht="15" hidden="1" customHeight="1" x14ac:dyDescent="0.25">
      <c r="A810" s="10">
        <v>903</v>
      </c>
      <c r="B810" s="111"/>
      <c r="C810" s="6" t="s">
        <v>1298</v>
      </c>
      <c r="D810" s="7">
        <v>44879</v>
      </c>
      <c r="E810" s="8" t="s">
        <v>1284</v>
      </c>
      <c r="F810" s="9">
        <v>1799140</v>
      </c>
      <c r="G810" s="8" t="s">
        <v>29</v>
      </c>
      <c r="H810" s="9">
        <v>188910</v>
      </c>
      <c r="I810" s="112"/>
      <c r="J810" s="113"/>
      <c r="K810" s="114"/>
      <c r="L810" s="115"/>
      <c r="M810" s="116"/>
      <c r="N810" s="15" t="s">
        <v>6095</v>
      </c>
      <c r="O810" t="s">
        <v>4766</v>
      </c>
      <c r="Q810">
        <v>50924</v>
      </c>
      <c r="R810" s="14">
        <v>1799140</v>
      </c>
    </row>
    <row r="811" spans="1:18" ht="15" hidden="1" customHeight="1" x14ac:dyDescent="0.25">
      <c r="A811" s="10">
        <v>904</v>
      </c>
      <c r="B811" s="111"/>
      <c r="C811" s="6" t="s">
        <v>1299</v>
      </c>
      <c r="D811" s="7">
        <v>44879</v>
      </c>
      <c r="E811" s="8" t="s">
        <v>1284</v>
      </c>
      <c r="F811" s="9">
        <v>996241</v>
      </c>
      <c r="G811" s="8" t="s">
        <v>29</v>
      </c>
      <c r="H811" s="9">
        <v>104605</v>
      </c>
      <c r="I811" s="112"/>
      <c r="J811" s="113"/>
      <c r="K811" s="114"/>
      <c r="L811" s="115"/>
      <c r="M811" s="116"/>
      <c r="N811" s="15" t="s">
        <v>6096</v>
      </c>
      <c r="O811" t="s">
        <v>4766</v>
      </c>
      <c r="Q811">
        <v>50928</v>
      </c>
      <c r="R811" s="14">
        <v>996241</v>
      </c>
    </row>
    <row r="812" spans="1:18" ht="15" hidden="1" customHeight="1" x14ac:dyDescent="0.25">
      <c r="A812" s="10">
        <v>905</v>
      </c>
      <c r="B812" s="111"/>
      <c r="C812" s="6" t="s">
        <v>1300</v>
      </c>
      <c r="D812" s="7">
        <v>44866</v>
      </c>
      <c r="E812" s="8" t="s">
        <v>1284</v>
      </c>
      <c r="F812" s="9">
        <v>1557044</v>
      </c>
      <c r="G812" s="8" t="s">
        <v>29</v>
      </c>
      <c r="H812" s="9">
        <v>163490</v>
      </c>
      <c r="I812" s="112"/>
      <c r="J812" s="113"/>
      <c r="K812" s="114"/>
      <c r="L812" s="115"/>
      <c r="M812" s="116"/>
      <c r="N812" s="15" t="s">
        <v>6097</v>
      </c>
      <c r="O812" t="s">
        <v>4766</v>
      </c>
      <c r="Q812">
        <v>49529</v>
      </c>
      <c r="R812" s="14">
        <v>1557044</v>
      </c>
    </row>
    <row r="813" spans="1:18" ht="15" hidden="1" customHeight="1" x14ac:dyDescent="0.25">
      <c r="A813" s="10">
        <v>906</v>
      </c>
      <c r="B813" s="111"/>
      <c r="C813" s="6" t="s">
        <v>1301</v>
      </c>
      <c r="D813" s="7">
        <v>44879</v>
      </c>
      <c r="E813" s="8" t="s">
        <v>1284</v>
      </c>
      <c r="F813" s="9">
        <v>599713</v>
      </c>
      <c r="G813" s="8" t="s">
        <v>29</v>
      </c>
      <c r="H813" s="9">
        <v>62970</v>
      </c>
      <c r="I813" s="112"/>
      <c r="J813" s="113"/>
      <c r="K813" s="114"/>
      <c r="L813" s="115"/>
      <c r="M813" s="116"/>
      <c r="N813" s="15" t="s">
        <v>6098</v>
      </c>
      <c r="O813" t="s">
        <v>4766</v>
      </c>
      <c r="Q813">
        <v>50926</v>
      </c>
      <c r="R813" s="14">
        <v>599713</v>
      </c>
    </row>
    <row r="814" spans="1:18" ht="15" hidden="1" customHeight="1" x14ac:dyDescent="0.25">
      <c r="A814" s="10">
        <v>907</v>
      </c>
      <c r="B814" s="111"/>
      <c r="C814" s="6" t="s">
        <v>1302</v>
      </c>
      <c r="D814" s="7">
        <v>44879</v>
      </c>
      <c r="E814" s="8" t="s">
        <v>1284</v>
      </c>
      <c r="F814" s="9">
        <v>667510</v>
      </c>
      <c r="G814" s="8" t="s">
        <v>29</v>
      </c>
      <c r="H814" s="9">
        <v>70089</v>
      </c>
      <c r="I814" s="112"/>
      <c r="J814" s="113"/>
      <c r="K814" s="114"/>
      <c r="L814" s="115"/>
      <c r="M814" s="116"/>
      <c r="N814" s="15" t="s">
        <v>6099</v>
      </c>
      <c r="O814" t="s">
        <v>4766</v>
      </c>
      <c r="Q814">
        <v>50929</v>
      </c>
      <c r="R814" s="14">
        <v>667510</v>
      </c>
    </row>
    <row r="815" spans="1:18" ht="15" hidden="1" customHeight="1" x14ac:dyDescent="0.25">
      <c r="A815" s="10">
        <v>908</v>
      </c>
      <c r="B815" s="111"/>
      <c r="C815" s="6" t="s">
        <v>1303</v>
      </c>
      <c r="D815" s="7">
        <v>44879</v>
      </c>
      <c r="E815" s="8" t="s">
        <v>1284</v>
      </c>
      <c r="F815" s="9">
        <v>996241</v>
      </c>
      <c r="G815" s="8" t="s">
        <v>29</v>
      </c>
      <c r="H815" s="9">
        <v>104605</v>
      </c>
      <c r="I815" s="112"/>
      <c r="J815" s="113"/>
      <c r="K815" s="114"/>
      <c r="L815" s="115"/>
      <c r="M815" s="116"/>
      <c r="N815" s="15" t="s">
        <v>6100</v>
      </c>
      <c r="O815" t="s">
        <v>4766</v>
      </c>
      <c r="Q815">
        <v>50935</v>
      </c>
      <c r="R815" s="14">
        <v>996241</v>
      </c>
    </row>
    <row r="816" spans="1:18" ht="15" hidden="1" customHeight="1" x14ac:dyDescent="0.25">
      <c r="A816" s="11">
        <v>909</v>
      </c>
      <c r="B816" s="100"/>
      <c r="C816" s="6" t="s">
        <v>1304</v>
      </c>
      <c r="D816" s="7">
        <v>44879</v>
      </c>
      <c r="E816" s="8" t="s">
        <v>1284</v>
      </c>
      <c r="F816" s="9">
        <v>1195489</v>
      </c>
      <c r="G816" s="8" t="s">
        <v>29</v>
      </c>
      <c r="H816" s="9">
        <v>125526</v>
      </c>
      <c r="I816" s="104"/>
      <c r="J816" s="105"/>
      <c r="K816" s="106"/>
      <c r="L816" s="109"/>
      <c r="M816" s="110"/>
      <c r="N816" s="15" t="s">
        <v>6101</v>
      </c>
      <c r="O816" t="s">
        <v>4766</v>
      </c>
      <c r="Q816">
        <v>50931</v>
      </c>
      <c r="R816" s="14">
        <v>1195489</v>
      </c>
    </row>
    <row r="817" spans="1:18" ht="15" hidden="1" customHeight="1" x14ac:dyDescent="0.25">
      <c r="A817" s="5">
        <v>910</v>
      </c>
      <c r="B817" s="99" t="s">
        <v>1305</v>
      </c>
      <c r="C817" s="6" t="s">
        <v>1306</v>
      </c>
      <c r="D817" s="7">
        <v>44914</v>
      </c>
      <c r="E817" s="8" t="s">
        <v>1284</v>
      </c>
      <c r="F817" s="9">
        <v>1284629</v>
      </c>
      <c r="G817" s="8" t="s">
        <v>29</v>
      </c>
      <c r="H817" s="9">
        <v>134886</v>
      </c>
      <c r="I817" s="101">
        <v>16389715</v>
      </c>
      <c r="J817" s="102"/>
      <c r="K817" s="103"/>
      <c r="L817" s="107" t="s">
        <v>1285</v>
      </c>
      <c r="M817" s="108"/>
      <c r="N817" s="15" t="s">
        <v>6102</v>
      </c>
      <c r="O817" t="s">
        <v>4766</v>
      </c>
      <c r="Q817">
        <v>56080</v>
      </c>
      <c r="R817" s="14">
        <v>1284629</v>
      </c>
    </row>
    <row r="818" spans="1:18" ht="15" hidden="1" customHeight="1" x14ac:dyDescent="0.25">
      <c r="A818" s="10">
        <v>911</v>
      </c>
      <c r="B818" s="111"/>
      <c r="C818" s="6" t="s">
        <v>1307</v>
      </c>
      <c r="D818" s="7">
        <v>44914</v>
      </c>
      <c r="E818" s="8" t="s">
        <v>1284</v>
      </c>
      <c r="F818" s="9">
        <v>684915</v>
      </c>
      <c r="G818" s="8" t="s">
        <v>29</v>
      </c>
      <c r="H818" s="9">
        <v>71916</v>
      </c>
      <c r="I818" s="112"/>
      <c r="J818" s="113"/>
      <c r="K818" s="114"/>
      <c r="L818" s="115"/>
      <c r="M818" s="116"/>
      <c r="N818" s="15" t="s">
        <v>6103</v>
      </c>
      <c r="O818" t="s">
        <v>4766</v>
      </c>
      <c r="Q818">
        <v>56081</v>
      </c>
      <c r="R818" s="14">
        <v>684915</v>
      </c>
    </row>
    <row r="819" spans="1:18" ht="15" hidden="1" customHeight="1" x14ac:dyDescent="0.25">
      <c r="A819" s="10">
        <v>912</v>
      </c>
      <c r="B819" s="111"/>
      <c r="C819" s="6" t="s">
        <v>1308</v>
      </c>
      <c r="D819" s="7">
        <v>44907</v>
      </c>
      <c r="E819" s="8" t="s">
        <v>1284</v>
      </c>
      <c r="F819" s="9">
        <v>719656</v>
      </c>
      <c r="G819" s="8" t="s">
        <v>29</v>
      </c>
      <c r="H819" s="9">
        <v>75564</v>
      </c>
      <c r="I819" s="112"/>
      <c r="J819" s="113"/>
      <c r="K819" s="114"/>
      <c r="L819" s="115"/>
      <c r="M819" s="116"/>
      <c r="N819" s="15" t="s">
        <v>6104</v>
      </c>
      <c r="O819" t="s">
        <v>4766</v>
      </c>
      <c r="Q819">
        <v>55310</v>
      </c>
      <c r="R819" s="14">
        <v>719656</v>
      </c>
    </row>
    <row r="820" spans="1:18" ht="15" hidden="1" customHeight="1" x14ac:dyDescent="0.25">
      <c r="A820" s="10">
        <v>913</v>
      </c>
      <c r="B820" s="111"/>
      <c r="C820" s="6" t="s">
        <v>1309</v>
      </c>
      <c r="D820" s="7">
        <v>44914</v>
      </c>
      <c r="E820" s="8" t="s">
        <v>1284</v>
      </c>
      <c r="F820" s="9">
        <v>491765</v>
      </c>
      <c r="G820" s="8" t="s">
        <v>29</v>
      </c>
      <c r="H820" s="9">
        <v>51635</v>
      </c>
      <c r="I820" s="112"/>
      <c r="J820" s="113"/>
      <c r="K820" s="114"/>
      <c r="L820" s="115"/>
      <c r="M820" s="116"/>
      <c r="N820" s="15" t="s">
        <v>6105</v>
      </c>
      <c r="O820" t="s">
        <v>4766</v>
      </c>
      <c r="Q820">
        <v>56072</v>
      </c>
      <c r="R820" s="14">
        <v>491765</v>
      </c>
    </row>
    <row r="821" spans="1:18" ht="15" hidden="1" customHeight="1" x14ac:dyDescent="0.25">
      <c r="A821" s="10">
        <v>914</v>
      </c>
      <c r="B821" s="111"/>
      <c r="C821" s="6" t="s">
        <v>1310</v>
      </c>
      <c r="D821" s="7">
        <v>44900</v>
      </c>
      <c r="E821" s="8" t="s">
        <v>1284</v>
      </c>
      <c r="F821" s="9">
        <v>599713</v>
      </c>
      <c r="G821" s="8" t="s">
        <v>29</v>
      </c>
      <c r="H821" s="9">
        <v>62970</v>
      </c>
      <c r="I821" s="112"/>
      <c r="J821" s="113"/>
      <c r="K821" s="114"/>
      <c r="L821" s="115"/>
      <c r="M821" s="116"/>
      <c r="N821" s="15" t="s">
        <v>6106</v>
      </c>
      <c r="O821" t="s">
        <v>4766</v>
      </c>
      <c r="Q821">
        <v>54369</v>
      </c>
      <c r="R821" s="14">
        <v>599713</v>
      </c>
    </row>
    <row r="822" spans="1:18" ht="15" hidden="1" customHeight="1" x14ac:dyDescent="0.25">
      <c r="A822" s="10">
        <v>915</v>
      </c>
      <c r="B822" s="111"/>
      <c r="C822" s="6" t="s">
        <v>1311</v>
      </c>
      <c r="D822" s="7">
        <v>44914</v>
      </c>
      <c r="E822" s="8" t="s">
        <v>1284</v>
      </c>
      <c r="F822" s="9">
        <v>617736</v>
      </c>
      <c r="G822" s="8" t="s">
        <v>29</v>
      </c>
      <c r="H822" s="9">
        <v>64862</v>
      </c>
      <c r="I822" s="112"/>
      <c r="J822" s="113"/>
      <c r="K822" s="114"/>
      <c r="L822" s="115"/>
      <c r="M822" s="116"/>
      <c r="N822" s="15" t="s">
        <v>6107</v>
      </c>
      <c r="O822" t="s">
        <v>4766</v>
      </c>
      <c r="Q822">
        <v>56079</v>
      </c>
      <c r="R822" s="14">
        <v>617736</v>
      </c>
    </row>
    <row r="823" spans="1:18" ht="15" hidden="1" customHeight="1" x14ac:dyDescent="0.25">
      <c r="A823" s="10">
        <v>916</v>
      </c>
      <c r="B823" s="111"/>
      <c r="C823" s="6" t="s">
        <v>1312</v>
      </c>
      <c r="D823" s="7">
        <v>44896</v>
      </c>
      <c r="E823" s="8" t="s">
        <v>1284</v>
      </c>
      <c r="F823" s="9">
        <v>655679</v>
      </c>
      <c r="G823" s="8" t="s">
        <v>29</v>
      </c>
      <c r="H823" s="9">
        <v>68846</v>
      </c>
      <c r="I823" s="112"/>
      <c r="J823" s="113"/>
      <c r="K823" s="114"/>
      <c r="L823" s="115"/>
      <c r="M823" s="116"/>
      <c r="N823" s="15" t="s">
        <v>6108</v>
      </c>
      <c r="O823" t="s">
        <v>4766</v>
      </c>
      <c r="Q823">
        <v>53854</v>
      </c>
      <c r="R823" s="14">
        <v>655679</v>
      </c>
    </row>
    <row r="824" spans="1:18" ht="15" hidden="1" customHeight="1" x14ac:dyDescent="0.25">
      <c r="A824" s="10">
        <v>917</v>
      </c>
      <c r="B824" s="111"/>
      <c r="C824" s="6" t="s">
        <v>1313</v>
      </c>
      <c r="D824" s="7">
        <v>44896</v>
      </c>
      <c r="E824" s="8" t="s">
        <v>1284</v>
      </c>
      <c r="F824" s="9">
        <v>599713</v>
      </c>
      <c r="G824" s="8" t="s">
        <v>29</v>
      </c>
      <c r="H824" s="9">
        <v>62970</v>
      </c>
      <c r="I824" s="112"/>
      <c r="J824" s="113"/>
      <c r="K824" s="114"/>
      <c r="L824" s="115"/>
      <c r="M824" s="116"/>
      <c r="N824" s="15" t="s">
        <v>6109</v>
      </c>
      <c r="O824" t="s">
        <v>4766</v>
      </c>
      <c r="Q824">
        <v>53855</v>
      </c>
      <c r="R824" s="14">
        <v>599713</v>
      </c>
    </row>
    <row r="825" spans="1:18" ht="15" hidden="1" customHeight="1" x14ac:dyDescent="0.25">
      <c r="A825" s="10">
        <v>918</v>
      </c>
      <c r="B825" s="111"/>
      <c r="C825" s="6" t="s">
        <v>1314</v>
      </c>
      <c r="D825" s="7">
        <v>44914</v>
      </c>
      <c r="E825" s="8" t="s">
        <v>1284</v>
      </c>
      <c r="F825" s="9">
        <v>1155941</v>
      </c>
      <c r="G825" s="8" t="s">
        <v>29</v>
      </c>
      <c r="H825" s="9">
        <v>121374</v>
      </c>
      <c r="I825" s="112"/>
      <c r="J825" s="113"/>
      <c r="K825" s="114"/>
      <c r="L825" s="115"/>
      <c r="M825" s="116"/>
      <c r="N825" s="15" t="s">
        <v>6110</v>
      </c>
      <c r="O825" t="s">
        <v>4766</v>
      </c>
      <c r="Q825">
        <v>56071</v>
      </c>
      <c r="R825" s="14">
        <v>1155941</v>
      </c>
    </row>
    <row r="826" spans="1:18" ht="15" hidden="1" customHeight="1" x14ac:dyDescent="0.25">
      <c r="A826" s="10">
        <v>919</v>
      </c>
      <c r="B826" s="111"/>
      <c r="C826" s="6" t="s">
        <v>1315</v>
      </c>
      <c r="D826" s="7">
        <v>44914</v>
      </c>
      <c r="E826" s="8" t="s">
        <v>1284</v>
      </c>
      <c r="F826" s="9">
        <v>719056</v>
      </c>
      <c r="G826" s="8" t="s">
        <v>29</v>
      </c>
      <c r="H826" s="9">
        <v>75501</v>
      </c>
      <c r="I826" s="112"/>
      <c r="J826" s="113"/>
      <c r="K826" s="114"/>
      <c r="L826" s="115"/>
      <c r="M826" s="116"/>
      <c r="N826" s="15" t="s">
        <v>6111</v>
      </c>
      <c r="O826" t="s">
        <v>4766</v>
      </c>
      <c r="Q826">
        <v>56083</v>
      </c>
      <c r="R826" s="14">
        <v>719056</v>
      </c>
    </row>
    <row r="827" spans="1:18" ht="15" hidden="1" customHeight="1" x14ac:dyDescent="0.25">
      <c r="A827" s="10">
        <v>920</v>
      </c>
      <c r="B827" s="111"/>
      <c r="C827" s="6" t="s">
        <v>1316</v>
      </c>
      <c r="D827" s="7">
        <v>44896</v>
      </c>
      <c r="E827" s="8" t="s">
        <v>1284</v>
      </c>
      <c r="F827" s="9">
        <v>800531</v>
      </c>
      <c r="G827" s="8" t="s">
        <v>29</v>
      </c>
      <c r="H827" s="9">
        <v>84056</v>
      </c>
      <c r="I827" s="112"/>
      <c r="J827" s="113"/>
      <c r="K827" s="114"/>
      <c r="L827" s="115"/>
      <c r="M827" s="116"/>
      <c r="N827" s="15" t="s">
        <v>6112</v>
      </c>
      <c r="O827" t="s">
        <v>4766</v>
      </c>
      <c r="Q827">
        <v>53853</v>
      </c>
      <c r="R827" s="14">
        <v>800531</v>
      </c>
    </row>
    <row r="828" spans="1:18" ht="15" hidden="1" customHeight="1" x14ac:dyDescent="0.25">
      <c r="A828" s="10">
        <v>921</v>
      </c>
      <c r="B828" s="111"/>
      <c r="C828" s="6" t="s">
        <v>1317</v>
      </c>
      <c r="D828" s="7">
        <v>44896</v>
      </c>
      <c r="E828" s="8" t="s">
        <v>1284</v>
      </c>
      <c r="F828" s="9">
        <v>643730</v>
      </c>
      <c r="G828" s="8" t="s">
        <v>29</v>
      </c>
      <c r="H828" s="9">
        <v>67592</v>
      </c>
      <c r="I828" s="112"/>
      <c r="J828" s="113"/>
      <c r="K828" s="114"/>
      <c r="L828" s="115"/>
      <c r="M828" s="116"/>
      <c r="N828" s="15" t="s">
        <v>6113</v>
      </c>
      <c r="O828" t="s">
        <v>4766</v>
      </c>
      <c r="Q828">
        <v>53852</v>
      </c>
      <c r="R828" s="14">
        <v>643730</v>
      </c>
    </row>
    <row r="829" spans="1:18" ht="15" hidden="1" customHeight="1" x14ac:dyDescent="0.25">
      <c r="A829" s="10">
        <v>922</v>
      </c>
      <c r="B829" s="111"/>
      <c r="C829" s="6" t="s">
        <v>1318</v>
      </c>
      <c r="D829" s="7">
        <v>44921</v>
      </c>
      <c r="E829" s="8" t="s">
        <v>1284</v>
      </c>
      <c r="F829" s="9">
        <v>817425</v>
      </c>
      <c r="G829" s="8" t="s">
        <v>29</v>
      </c>
      <c r="H829" s="9">
        <v>85830</v>
      </c>
      <c r="I829" s="112"/>
      <c r="J829" s="113"/>
      <c r="K829" s="114"/>
      <c r="L829" s="115"/>
      <c r="M829" s="116"/>
      <c r="N829" s="15" t="s">
        <v>6114</v>
      </c>
      <c r="O829" t="s">
        <v>4766</v>
      </c>
      <c r="Q829">
        <v>56897</v>
      </c>
      <c r="R829" s="14">
        <v>817425</v>
      </c>
    </row>
    <row r="830" spans="1:18" ht="15" hidden="1" customHeight="1" x14ac:dyDescent="0.25">
      <c r="A830" s="10">
        <v>923</v>
      </c>
      <c r="B830" s="111"/>
      <c r="C830" s="6" t="s">
        <v>1319</v>
      </c>
      <c r="D830" s="7">
        <v>44896</v>
      </c>
      <c r="E830" s="8" t="s">
        <v>1284</v>
      </c>
      <c r="F830" s="9">
        <v>719656</v>
      </c>
      <c r="G830" s="8" t="s">
        <v>29</v>
      </c>
      <c r="H830" s="9">
        <v>75564</v>
      </c>
      <c r="I830" s="112"/>
      <c r="J830" s="113"/>
      <c r="K830" s="114"/>
      <c r="L830" s="115"/>
      <c r="M830" s="116"/>
      <c r="N830" s="15" t="s">
        <v>6115</v>
      </c>
      <c r="O830" t="s">
        <v>4766</v>
      </c>
      <c r="Q830">
        <v>53857</v>
      </c>
      <c r="R830" s="14">
        <v>719656</v>
      </c>
    </row>
    <row r="831" spans="1:18" ht="15" hidden="1" customHeight="1" x14ac:dyDescent="0.25">
      <c r="A831" s="10">
        <v>924</v>
      </c>
      <c r="B831" s="111"/>
      <c r="C831" s="6" t="s">
        <v>1320</v>
      </c>
      <c r="D831" s="7">
        <v>44896</v>
      </c>
      <c r="E831" s="8" t="s">
        <v>1284</v>
      </c>
      <c r="F831" s="9">
        <v>1192261</v>
      </c>
      <c r="G831" s="8" t="s">
        <v>29</v>
      </c>
      <c r="H831" s="9">
        <v>125187</v>
      </c>
      <c r="I831" s="112"/>
      <c r="J831" s="113"/>
      <c r="K831" s="114"/>
      <c r="L831" s="115"/>
      <c r="M831" s="116"/>
      <c r="N831" s="15" t="s">
        <v>6116</v>
      </c>
      <c r="O831" t="s">
        <v>4766</v>
      </c>
      <c r="Q831">
        <v>53856</v>
      </c>
      <c r="R831" s="14">
        <v>1192261</v>
      </c>
    </row>
    <row r="832" spans="1:18" ht="15" hidden="1" customHeight="1" x14ac:dyDescent="0.25">
      <c r="A832" s="10">
        <v>925</v>
      </c>
      <c r="B832" s="111"/>
      <c r="C832" s="6" t="s">
        <v>1321</v>
      </c>
      <c r="D832" s="7">
        <v>44921</v>
      </c>
      <c r="E832" s="8" t="s">
        <v>1284</v>
      </c>
      <c r="F832" s="9">
        <v>780640</v>
      </c>
      <c r="G832" s="8" t="s">
        <v>29</v>
      </c>
      <c r="H832" s="9">
        <v>81967</v>
      </c>
      <c r="I832" s="112"/>
      <c r="J832" s="113"/>
      <c r="K832" s="114"/>
      <c r="L832" s="115"/>
      <c r="M832" s="116"/>
      <c r="N832" s="15" t="s">
        <v>6117</v>
      </c>
      <c r="O832" t="s">
        <v>4766</v>
      </c>
      <c r="Q832">
        <v>56904</v>
      </c>
      <c r="R832" s="14">
        <v>780640</v>
      </c>
    </row>
    <row r="833" spans="1:18" ht="15" hidden="1" customHeight="1" x14ac:dyDescent="0.25">
      <c r="A833" s="10">
        <v>926</v>
      </c>
      <c r="B833" s="111"/>
      <c r="C833" s="6" t="s">
        <v>1322</v>
      </c>
      <c r="D833" s="7">
        <v>44914</v>
      </c>
      <c r="E833" s="8" t="s">
        <v>1284</v>
      </c>
      <c r="F833" s="9">
        <v>491765</v>
      </c>
      <c r="G833" s="8" t="s">
        <v>29</v>
      </c>
      <c r="H833" s="9">
        <v>51635</v>
      </c>
      <c r="I833" s="112"/>
      <c r="J833" s="113"/>
      <c r="K833" s="114"/>
      <c r="L833" s="115"/>
      <c r="M833" s="116"/>
      <c r="N833" s="15" t="s">
        <v>6118</v>
      </c>
      <c r="O833" t="s">
        <v>4766</v>
      </c>
      <c r="Q833">
        <v>56078</v>
      </c>
      <c r="R833" s="14">
        <v>491765</v>
      </c>
    </row>
    <row r="834" spans="1:18" ht="15" hidden="1" customHeight="1" x14ac:dyDescent="0.25">
      <c r="A834" s="10">
        <v>927</v>
      </c>
      <c r="B834" s="111"/>
      <c r="C834" s="6" t="s">
        <v>1323</v>
      </c>
      <c r="D834" s="7">
        <v>44921</v>
      </c>
      <c r="E834" s="8" t="s">
        <v>1284</v>
      </c>
      <c r="F834" s="9">
        <v>2438569</v>
      </c>
      <c r="G834" s="8" t="s">
        <v>29</v>
      </c>
      <c r="H834" s="9">
        <v>256050</v>
      </c>
      <c r="I834" s="112"/>
      <c r="J834" s="113"/>
      <c r="K834" s="114"/>
      <c r="L834" s="115"/>
      <c r="M834" s="116"/>
      <c r="N834" s="15" t="s">
        <v>6119</v>
      </c>
      <c r="O834" t="s">
        <v>4766</v>
      </c>
      <c r="Q834">
        <v>56903</v>
      </c>
      <c r="R834" s="14">
        <v>2438569</v>
      </c>
    </row>
    <row r="835" spans="1:18" ht="15" hidden="1" customHeight="1" x14ac:dyDescent="0.25">
      <c r="A835" s="10">
        <v>928</v>
      </c>
      <c r="B835" s="111"/>
      <c r="C835" s="6" t="s">
        <v>1324</v>
      </c>
      <c r="D835" s="7">
        <v>44900</v>
      </c>
      <c r="E835" s="8" t="s">
        <v>1284</v>
      </c>
      <c r="F835" s="9">
        <v>1252849</v>
      </c>
      <c r="G835" s="8" t="s">
        <v>29</v>
      </c>
      <c r="H835" s="9">
        <v>131549</v>
      </c>
      <c r="I835" s="112"/>
      <c r="J835" s="113"/>
      <c r="K835" s="114"/>
      <c r="L835" s="115"/>
      <c r="M835" s="116"/>
      <c r="N835" s="15" t="s">
        <v>6120</v>
      </c>
      <c r="O835" t="s">
        <v>4766</v>
      </c>
      <c r="Q835">
        <v>54361</v>
      </c>
      <c r="R835" s="14">
        <v>1252849</v>
      </c>
    </row>
    <row r="836" spans="1:18" ht="15" hidden="1" customHeight="1" x14ac:dyDescent="0.25">
      <c r="A836" s="10">
        <v>929</v>
      </c>
      <c r="B836" s="111"/>
      <c r="C836" s="6" t="s">
        <v>1325</v>
      </c>
      <c r="D836" s="7">
        <v>44907</v>
      </c>
      <c r="E836" s="8" t="s">
        <v>1284</v>
      </c>
      <c r="F836" s="9">
        <v>839399</v>
      </c>
      <c r="G836" s="8" t="s">
        <v>29</v>
      </c>
      <c r="H836" s="9">
        <v>88137</v>
      </c>
      <c r="I836" s="112"/>
      <c r="J836" s="113"/>
      <c r="K836" s="114"/>
      <c r="L836" s="115"/>
      <c r="M836" s="116"/>
      <c r="N836" s="15" t="s">
        <v>6121</v>
      </c>
      <c r="O836" t="s">
        <v>4766</v>
      </c>
      <c r="Q836">
        <v>55311</v>
      </c>
      <c r="R836" s="14">
        <v>839399</v>
      </c>
    </row>
    <row r="837" spans="1:18" ht="15" hidden="1" customHeight="1" x14ac:dyDescent="0.25">
      <c r="A837" s="10">
        <v>930</v>
      </c>
      <c r="B837" s="111"/>
      <c r="C837" s="6" t="s">
        <v>1326</v>
      </c>
      <c r="D837" s="7">
        <v>44914</v>
      </c>
      <c r="E837" s="8" t="s">
        <v>1284</v>
      </c>
      <c r="F837" s="9">
        <v>590117</v>
      </c>
      <c r="G837" s="8" t="s">
        <v>29</v>
      </c>
      <c r="H837" s="9">
        <v>61962</v>
      </c>
      <c r="I837" s="112"/>
      <c r="J837" s="113"/>
      <c r="K837" s="114"/>
      <c r="L837" s="115"/>
      <c r="M837" s="116"/>
      <c r="N837" s="15" t="s">
        <v>6122</v>
      </c>
      <c r="O837" t="s">
        <v>4766</v>
      </c>
      <c r="Q837">
        <v>56082</v>
      </c>
      <c r="R837" s="14">
        <v>590117</v>
      </c>
    </row>
    <row r="838" spans="1:18" ht="15" hidden="1" customHeight="1" x14ac:dyDescent="0.25">
      <c r="A838" s="11">
        <v>931</v>
      </c>
      <c r="B838" s="100"/>
      <c r="C838" s="6" t="s">
        <v>1327</v>
      </c>
      <c r="D838" s="7">
        <v>44921</v>
      </c>
      <c r="E838" s="8" t="s">
        <v>1284</v>
      </c>
      <c r="F838" s="9">
        <v>216786</v>
      </c>
      <c r="G838" s="8" t="s">
        <v>29</v>
      </c>
      <c r="H838" s="9">
        <v>22763</v>
      </c>
      <c r="I838" s="104"/>
      <c r="J838" s="105"/>
      <c r="K838" s="106"/>
      <c r="L838" s="109"/>
      <c r="M838" s="110"/>
      <c r="N838" s="15" t="s">
        <v>6123</v>
      </c>
      <c r="O838" t="s">
        <v>4766</v>
      </c>
      <c r="Q838">
        <v>56898</v>
      </c>
      <c r="R838" s="14">
        <v>216786</v>
      </c>
    </row>
    <row r="839" spans="1:18" ht="15" hidden="1" customHeight="1" x14ac:dyDescent="0.25">
      <c r="A839" s="5">
        <v>943</v>
      </c>
      <c r="B839" s="99" t="s">
        <v>1345</v>
      </c>
      <c r="C839" s="6" t="s">
        <v>1346</v>
      </c>
      <c r="D839" s="7">
        <v>44915</v>
      </c>
      <c r="E839" s="8" t="s">
        <v>78</v>
      </c>
      <c r="F839" s="9">
        <v>491765</v>
      </c>
      <c r="G839" s="8" t="s">
        <v>29</v>
      </c>
      <c r="H839" s="9">
        <v>51635</v>
      </c>
      <c r="I839" s="101">
        <v>3548411</v>
      </c>
      <c r="J839" s="102"/>
      <c r="K839" s="103"/>
      <c r="L839" s="107" t="s">
        <v>1347</v>
      </c>
      <c r="M839" s="108"/>
      <c r="N839" s="15" t="s">
        <v>6124</v>
      </c>
      <c r="O839" t="s">
        <v>4766</v>
      </c>
      <c r="Q839">
        <v>56179</v>
      </c>
      <c r="R839" s="14">
        <v>491765</v>
      </c>
    </row>
    <row r="840" spans="1:18" ht="15" hidden="1" customHeight="1" x14ac:dyDescent="0.25">
      <c r="A840" s="10">
        <v>944</v>
      </c>
      <c r="B840" s="111"/>
      <c r="C840" s="6" t="s">
        <v>1348</v>
      </c>
      <c r="D840" s="7">
        <v>44896</v>
      </c>
      <c r="E840" s="8" t="s">
        <v>78</v>
      </c>
      <c r="F840" s="9">
        <v>1147281</v>
      </c>
      <c r="G840" s="8" t="s">
        <v>29</v>
      </c>
      <c r="H840" s="9">
        <v>120464</v>
      </c>
      <c r="I840" s="112"/>
      <c r="J840" s="113"/>
      <c r="K840" s="114"/>
      <c r="L840" s="115"/>
      <c r="M840" s="116"/>
      <c r="N840" s="15" t="s">
        <v>6125</v>
      </c>
      <c r="O840" t="s">
        <v>4766</v>
      </c>
      <c r="Q840">
        <v>53287</v>
      </c>
      <c r="R840" s="14">
        <v>1147281</v>
      </c>
    </row>
    <row r="841" spans="1:18" ht="15" hidden="1" customHeight="1" x14ac:dyDescent="0.25">
      <c r="A841" s="10">
        <v>945</v>
      </c>
      <c r="B841" s="111"/>
      <c r="C841" s="6" t="s">
        <v>1349</v>
      </c>
      <c r="D841" s="7">
        <v>44901</v>
      </c>
      <c r="E841" s="8" t="s">
        <v>78</v>
      </c>
      <c r="F841" s="9">
        <v>630811</v>
      </c>
      <c r="G841" s="8" t="s">
        <v>29</v>
      </c>
      <c r="H841" s="9">
        <v>66235</v>
      </c>
      <c r="I841" s="112"/>
      <c r="J841" s="113"/>
      <c r="K841" s="114"/>
      <c r="L841" s="115"/>
      <c r="M841" s="116"/>
      <c r="N841" s="15" t="s">
        <v>6126</v>
      </c>
      <c r="O841" t="s">
        <v>4766</v>
      </c>
      <c r="Q841">
        <v>54459</v>
      </c>
      <c r="R841" s="14">
        <v>630811</v>
      </c>
    </row>
    <row r="842" spans="1:18" ht="15" hidden="1" customHeight="1" x14ac:dyDescent="0.25">
      <c r="A842" s="11">
        <v>946</v>
      </c>
      <c r="B842" s="100"/>
      <c r="C842" s="6" t="s">
        <v>1350</v>
      </c>
      <c r="D842" s="7">
        <v>44904</v>
      </c>
      <c r="E842" s="8" t="s">
        <v>78</v>
      </c>
      <c r="F842" s="9">
        <v>1694848</v>
      </c>
      <c r="G842" s="8" t="s">
        <v>29</v>
      </c>
      <c r="H842" s="9">
        <v>177959</v>
      </c>
      <c r="I842" s="104"/>
      <c r="J842" s="105"/>
      <c r="K842" s="106"/>
      <c r="L842" s="109"/>
      <c r="M842" s="110"/>
      <c r="N842" s="15" t="s">
        <v>6127</v>
      </c>
      <c r="O842" t="s">
        <v>4766</v>
      </c>
      <c r="Q842">
        <v>55232</v>
      </c>
      <c r="R842" s="14">
        <v>1694848</v>
      </c>
    </row>
    <row r="843" spans="1:18" ht="15" customHeight="1" x14ac:dyDescent="0.25">
      <c r="A843" s="5">
        <v>1</v>
      </c>
      <c r="B843" s="99" t="s">
        <v>1375</v>
      </c>
      <c r="C843" s="6" t="s">
        <v>1376</v>
      </c>
      <c r="D843" s="7">
        <v>44931</v>
      </c>
      <c r="E843" s="8" t="s">
        <v>1377</v>
      </c>
      <c r="F843" s="9">
        <v>1038392</v>
      </c>
      <c r="G843" s="8" t="s">
        <v>1378</v>
      </c>
      <c r="H843" s="9">
        <v>109031</v>
      </c>
      <c r="I843" s="101">
        <v>5314084</v>
      </c>
      <c r="J843" s="102"/>
      <c r="K843" s="103"/>
      <c r="L843" s="107" t="s">
        <v>30</v>
      </c>
      <c r="M843" s="108"/>
      <c r="N843" s="15" t="s">
        <v>6128</v>
      </c>
      <c r="O843" t="s">
        <v>4766</v>
      </c>
      <c r="Q843">
        <v>442</v>
      </c>
      <c r="R843" s="14">
        <v>1038392</v>
      </c>
    </row>
    <row r="844" spans="1:18" ht="15" customHeight="1" x14ac:dyDescent="0.25">
      <c r="A844" s="11">
        <v>2</v>
      </c>
      <c r="B844" s="100"/>
      <c r="C844" s="6" t="s">
        <v>1379</v>
      </c>
      <c r="D844" s="7">
        <v>44938</v>
      </c>
      <c r="E844" s="8" t="s">
        <v>1380</v>
      </c>
      <c r="F844" s="9">
        <v>4899132</v>
      </c>
      <c r="G844" s="8" t="s">
        <v>1378</v>
      </c>
      <c r="H844" s="9">
        <v>514409</v>
      </c>
      <c r="I844" s="104"/>
      <c r="J844" s="105"/>
      <c r="K844" s="106"/>
      <c r="L844" s="109"/>
      <c r="M844" s="110"/>
      <c r="N844" s="15" t="s">
        <v>6129</v>
      </c>
      <c r="O844" t="s">
        <v>4766</v>
      </c>
      <c r="Q844">
        <v>1419</v>
      </c>
      <c r="R844" s="14">
        <v>4899132</v>
      </c>
    </row>
    <row r="845" spans="1:18" ht="15" customHeight="1" x14ac:dyDescent="0.25">
      <c r="A845" s="5">
        <v>3</v>
      </c>
      <c r="B845" s="99" t="s">
        <v>1381</v>
      </c>
      <c r="C845" s="6" t="s">
        <v>1382</v>
      </c>
      <c r="D845" s="7">
        <v>44937</v>
      </c>
      <c r="E845" s="8" t="s">
        <v>1380</v>
      </c>
      <c r="F845" s="9">
        <v>9748246</v>
      </c>
      <c r="G845" s="8" t="s">
        <v>1378</v>
      </c>
      <c r="H845" s="9">
        <v>1023566</v>
      </c>
      <c r="I845" s="101">
        <v>12442124</v>
      </c>
      <c r="J845" s="102"/>
      <c r="K845" s="103"/>
      <c r="L845" s="107" t="s">
        <v>40</v>
      </c>
      <c r="M845" s="108"/>
      <c r="N845" s="15" t="s">
        <v>6130</v>
      </c>
      <c r="O845" t="s">
        <v>4766</v>
      </c>
      <c r="Q845">
        <v>1099</v>
      </c>
      <c r="R845" s="14">
        <v>9748246</v>
      </c>
    </row>
    <row r="846" spans="1:18" ht="15" customHeight="1" x14ac:dyDescent="0.25">
      <c r="A846" s="10">
        <v>4</v>
      </c>
      <c r="B846" s="111"/>
      <c r="C846" s="6" t="s">
        <v>1383</v>
      </c>
      <c r="D846" s="7">
        <v>44940</v>
      </c>
      <c r="E846" s="8" t="s">
        <v>1377</v>
      </c>
      <c r="F846" s="9">
        <v>1038392</v>
      </c>
      <c r="G846" s="8" t="s">
        <v>1378</v>
      </c>
      <c r="H846" s="9">
        <v>109031</v>
      </c>
      <c r="I846" s="112"/>
      <c r="J846" s="113"/>
      <c r="K846" s="114"/>
      <c r="L846" s="115"/>
      <c r="M846" s="116"/>
      <c r="N846" s="15" t="s">
        <v>6131</v>
      </c>
      <c r="O846" t="s">
        <v>4766</v>
      </c>
      <c r="Q846">
        <v>1595</v>
      </c>
      <c r="R846" s="14">
        <v>1038392</v>
      </c>
    </row>
    <row r="847" spans="1:18" ht="15" customHeight="1" x14ac:dyDescent="0.25">
      <c r="A847" s="11">
        <v>5</v>
      </c>
      <c r="B847" s="100"/>
      <c r="C847" s="6" t="s">
        <v>1384</v>
      </c>
      <c r="D847" s="7">
        <v>44930</v>
      </c>
      <c r="E847" s="8" t="s">
        <v>1377</v>
      </c>
      <c r="F847" s="9">
        <v>3115177</v>
      </c>
      <c r="G847" s="8" t="s">
        <v>1378</v>
      </c>
      <c r="H847" s="9">
        <v>327094</v>
      </c>
      <c r="I847" s="104"/>
      <c r="J847" s="105"/>
      <c r="K847" s="106"/>
      <c r="L847" s="109"/>
      <c r="M847" s="110"/>
      <c r="N847" s="15" t="s">
        <v>6132</v>
      </c>
      <c r="O847" t="s">
        <v>4766</v>
      </c>
      <c r="Q847">
        <v>308</v>
      </c>
      <c r="R847" s="14">
        <v>3115177</v>
      </c>
    </row>
    <row r="848" spans="1:18" ht="15" customHeight="1" x14ac:dyDescent="0.25">
      <c r="A848" s="5">
        <v>6</v>
      </c>
      <c r="B848" s="99" t="s">
        <v>1385</v>
      </c>
      <c r="C848" s="6" t="s">
        <v>1386</v>
      </c>
      <c r="D848" s="7">
        <v>44929</v>
      </c>
      <c r="E848" s="8" t="s">
        <v>1377</v>
      </c>
      <c r="F848" s="9">
        <v>1479699</v>
      </c>
      <c r="G848" s="8" t="s">
        <v>1378</v>
      </c>
      <c r="H848" s="9">
        <v>155368</v>
      </c>
      <c r="I848" s="101">
        <v>139301975</v>
      </c>
      <c r="J848" s="102"/>
      <c r="K848" s="103"/>
      <c r="L848" s="107" t="s">
        <v>47</v>
      </c>
      <c r="M848" s="108"/>
      <c r="N848" s="15" t="s">
        <v>6133</v>
      </c>
      <c r="O848" t="s">
        <v>4766</v>
      </c>
      <c r="Q848">
        <v>156</v>
      </c>
      <c r="R848" s="14">
        <v>1479699</v>
      </c>
    </row>
    <row r="849" spans="1:18" ht="15" customHeight="1" x14ac:dyDescent="0.25">
      <c r="A849" s="10">
        <v>7</v>
      </c>
      <c r="B849" s="111"/>
      <c r="C849" s="6" t="s">
        <v>1387</v>
      </c>
      <c r="D849" s="7">
        <v>44939</v>
      </c>
      <c r="E849" s="8" t="s">
        <v>1380</v>
      </c>
      <c r="F849" s="9">
        <v>38605606</v>
      </c>
      <c r="G849" s="8" t="s">
        <v>1378</v>
      </c>
      <c r="H849" s="9">
        <v>4053589</v>
      </c>
      <c r="I849" s="112"/>
      <c r="J849" s="113"/>
      <c r="K849" s="114"/>
      <c r="L849" s="115"/>
      <c r="M849" s="116"/>
      <c r="N849" s="15" t="s">
        <v>6134</v>
      </c>
      <c r="O849" t="s">
        <v>4766</v>
      </c>
      <c r="Q849">
        <v>1520</v>
      </c>
      <c r="R849" s="14">
        <v>38605606</v>
      </c>
    </row>
    <row r="850" spans="1:18" ht="15" customHeight="1" x14ac:dyDescent="0.25">
      <c r="A850" s="10">
        <v>8</v>
      </c>
      <c r="B850" s="111"/>
      <c r="C850" s="6" t="s">
        <v>1388</v>
      </c>
      <c r="D850" s="7">
        <v>44929</v>
      </c>
      <c r="E850" s="8" t="s">
        <v>1377</v>
      </c>
      <c r="F850" s="9">
        <v>47680963</v>
      </c>
      <c r="G850" s="8" t="s">
        <v>1378</v>
      </c>
      <c r="H850" s="9">
        <v>5006501</v>
      </c>
      <c r="I850" s="112"/>
      <c r="J850" s="113"/>
      <c r="K850" s="114"/>
      <c r="L850" s="115"/>
      <c r="M850" s="116"/>
      <c r="N850" s="15" t="s">
        <v>6135</v>
      </c>
      <c r="O850" t="s">
        <v>4766</v>
      </c>
      <c r="Q850">
        <v>155</v>
      </c>
      <c r="R850" s="14">
        <v>47680963</v>
      </c>
    </row>
    <row r="851" spans="1:18" ht="15" customHeight="1" x14ac:dyDescent="0.25">
      <c r="A851" s="10">
        <v>9</v>
      </c>
      <c r="B851" s="111"/>
      <c r="C851" s="6" t="s">
        <v>1389</v>
      </c>
      <c r="D851" s="7">
        <v>44936</v>
      </c>
      <c r="E851" s="8" t="s">
        <v>1390</v>
      </c>
      <c r="F851" s="9">
        <v>65781271</v>
      </c>
      <c r="G851" s="8" t="s">
        <v>1378</v>
      </c>
      <c r="H851" s="9">
        <v>6907034</v>
      </c>
      <c r="I851" s="112"/>
      <c r="J851" s="113"/>
      <c r="K851" s="114"/>
      <c r="L851" s="115"/>
      <c r="M851" s="116"/>
      <c r="N851" s="15" t="s">
        <v>6136</v>
      </c>
      <c r="O851" t="s">
        <v>4766</v>
      </c>
      <c r="Q851">
        <v>1022</v>
      </c>
      <c r="R851" s="14">
        <v>65781271</v>
      </c>
    </row>
    <row r="852" spans="1:18" ht="15" customHeight="1" x14ac:dyDescent="0.25">
      <c r="A852" s="11">
        <v>10</v>
      </c>
      <c r="B852" s="100"/>
      <c r="C852" s="6" t="s">
        <v>1391</v>
      </c>
      <c r="D852" s="7">
        <v>44936</v>
      </c>
      <c r="E852" s="8" t="s">
        <v>1377</v>
      </c>
      <c r="F852" s="9">
        <v>2097126</v>
      </c>
      <c r="G852" s="8" t="s">
        <v>1378</v>
      </c>
      <c r="H852" s="9">
        <v>220198</v>
      </c>
      <c r="I852" s="104"/>
      <c r="J852" s="105"/>
      <c r="K852" s="106"/>
      <c r="L852" s="109"/>
      <c r="M852" s="110"/>
      <c r="N852" s="15" t="s">
        <v>6137</v>
      </c>
      <c r="O852" t="s">
        <v>4766</v>
      </c>
      <c r="Q852">
        <v>1021</v>
      </c>
      <c r="R852" s="14">
        <v>2097126</v>
      </c>
    </row>
    <row r="853" spans="1:18" ht="15" customHeight="1" x14ac:dyDescent="0.25">
      <c r="A853" s="5">
        <v>11</v>
      </c>
      <c r="B853" s="99" t="s">
        <v>1392</v>
      </c>
      <c r="C853" s="6" t="s">
        <v>1393</v>
      </c>
      <c r="D853" s="7">
        <v>44932</v>
      </c>
      <c r="E853" s="8" t="s">
        <v>248</v>
      </c>
      <c r="F853" s="9">
        <v>807741</v>
      </c>
      <c r="G853" s="8" t="s">
        <v>1378</v>
      </c>
      <c r="H853" s="9">
        <v>84813</v>
      </c>
      <c r="I853" s="101">
        <v>235356029</v>
      </c>
      <c r="J853" s="102"/>
      <c r="K853" s="103"/>
      <c r="L853" s="107" t="s">
        <v>60</v>
      </c>
      <c r="M853" s="108"/>
      <c r="N853" s="15" t="s">
        <v>6138</v>
      </c>
      <c r="O853" t="s">
        <v>4766</v>
      </c>
      <c r="Q853">
        <v>671</v>
      </c>
      <c r="R853" s="14">
        <v>807741</v>
      </c>
    </row>
    <row r="854" spans="1:18" ht="15" customHeight="1" x14ac:dyDescent="0.25">
      <c r="A854" s="10">
        <v>12</v>
      </c>
      <c r="B854" s="111"/>
      <c r="C854" s="6" t="s">
        <v>1394</v>
      </c>
      <c r="D854" s="7">
        <v>44929</v>
      </c>
      <c r="E854" s="8" t="s">
        <v>127</v>
      </c>
      <c r="F854" s="9">
        <v>633353</v>
      </c>
      <c r="G854" s="8" t="s">
        <v>1378</v>
      </c>
      <c r="H854" s="9">
        <v>66502</v>
      </c>
      <c r="I854" s="112"/>
      <c r="J854" s="113"/>
      <c r="K854" s="114"/>
      <c r="L854" s="115"/>
      <c r="M854" s="116"/>
      <c r="N854" s="15" t="s">
        <v>6139</v>
      </c>
      <c r="O854" t="s">
        <v>4766</v>
      </c>
      <c r="Q854">
        <v>76</v>
      </c>
      <c r="R854" s="14">
        <v>633353</v>
      </c>
    </row>
    <row r="855" spans="1:18" ht="15" customHeight="1" x14ac:dyDescent="0.25">
      <c r="A855" s="10">
        <v>13</v>
      </c>
      <c r="B855" s="111"/>
      <c r="C855" s="6" t="s">
        <v>1395</v>
      </c>
      <c r="D855" s="7">
        <v>44931</v>
      </c>
      <c r="E855" s="8" t="s">
        <v>192</v>
      </c>
      <c r="F855" s="9">
        <v>925195</v>
      </c>
      <c r="G855" s="8" t="s">
        <v>1378</v>
      </c>
      <c r="H855" s="9">
        <v>97145</v>
      </c>
      <c r="I855" s="112"/>
      <c r="J855" s="113"/>
      <c r="K855" s="114"/>
      <c r="L855" s="115"/>
      <c r="M855" s="116"/>
      <c r="N855" s="15" t="s">
        <v>6140</v>
      </c>
      <c r="O855" t="s">
        <v>4766</v>
      </c>
      <c r="Q855">
        <v>422</v>
      </c>
      <c r="R855" s="14">
        <v>925195</v>
      </c>
    </row>
    <row r="856" spans="1:18" ht="15" customHeight="1" x14ac:dyDescent="0.25">
      <c r="A856" s="10">
        <v>14</v>
      </c>
      <c r="B856" s="111"/>
      <c r="C856" s="6" t="s">
        <v>1396</v>
      </c>
      <c r="D856" s="7">
        <v>44932</v>
      </c>
      <c r="E856" s="8" t="s">
        <v>127</v>
      </c>
      <c r="F856" s="9">
        <v>521324</v>
      </c>
      <c r="G856" s="8" t="s">
        <v>1378</v>
      </c>
      <c r="H856" s="9">
        <v>54739</v>
      </c>
      <c r="I856" s="112"/>
      <c r="J856" s="113"/>
      <c r="K856" s="114"/>
      <c r="L856" s="115"/>
      <c r="M856" s="116"/>
      <c r="N856" s="15" t="s">
        <v>6141</v>
      </c>
      <c r="O856" t="s">
        <v>4766</v>
      </c>
      <c r="Q856">
        <v>593</v>
      </c>
      <c r="R856" s="14">
        <v>521324</v>
      </c>
    </row>
    <row r="857" spans="1:18" ht="15" customHeight="1" x14ac:dyDescent="0.25">
      <c r="A857" s="10">
        <v>15</v>
      </c>
      <c r="B857" s="111"/>
      <c r="C857" s="6" t="s">
        <v>1397</v>
      </c>
      <c r="D857" s="7">
        <v>44932</v>
      </c>
      <c r="E857" s="8" t="s">
        <v>192</v>
      </c>
      <c r="F857" s="9">
        <v>807741</v>
      </c>
      <c r="G857" s="8" t="s">
        <v>1378</v>
      </c>
      <c r="H857" s="9">
        <v>84813</v>
      </c>
      <c r="I857" s="112"/>
      <c r="J857" s="113"/>
      <c r="K857" s="114"/>
      <c r="L857" s="115"/>
      <c r="M857" s="116"/>
      <c r="N857" s="15" t="s">
        <v>6142</v>
      </c>
      <c r="O857" t="s">
        <v>4766</v>
      </c>
      <c r="Q857">
        <v>788</v>
      </c>
      <c r="R857" s="14">
        <v>807741</v>
      </c>
    </row>
    <row r="858" spans="1:18" ht="15" customHeight="1" x14ac:dyDescent="0.25">
      <c r="A858" s="10">
        <v>16</v>
      </c>
      <c r="B858" s="111"/>
      <c r="C858" s="6" t="s">
        <v>1398</v>
      </c>
      <c r="D858" s="7">
        <v>44935</v>
      </c>
      <c r="E858" s="8" t="s">
        <v>192</v>
      </c>
      <c r="F858" s="9">
        <v>807741</v>
      </c>
      <c r="G858" s="8" t="s">
        <v>1378</v>
      </c>
      <c r="H858" s="9">
        <v>84813</v>
      </c>
      <c r="I858" s="112"/>
      <c r="J858" s="113"/>
      <c r="K858" s="114"/>
      <c r="L858" s="115"/>
      <c r="M858" s="116"/>
      <c r="N858" s="15" t="s">
        <v>6143</v>
      </c>
      <c r="O858" t="s">
        <v>4766</v>
      </c>
      <c r="Q858">
        <v>899</v>
      </c>
      <c r="R858" s="14">
        <v>807741</v>
      </c>
    </row>
    <row r="859" spans="1:18" ht="15" customHeight="1" x14ac:dyDescent="0.25">
      <c r="A859" s="10">
        <v>17</v>
      </c>
      <c r="B859" s="111"/>
      <c r="C859" s="6" t="s">
        <v>1399</v>
      </c>
      <c r="D859" s="7">
        <v>44932</v>
      </c>
      <c r="E859" s="8" t="s">
        <v>131</v>
      </c>
      <c r="F859" s="9">
        <v>807741</v>
      </c>
      <c r="G859" s="8" t="s">
        <v>1378</v>
      </c>
      <c r="H859" s="9">
        <v>84813</v>
      </c>
      <c r="I859" s="112"/>
      <c r="J859" s="113"/>
      <c r="K859" s="114"/>
      <c r="L859" s="115"/>
      <c r="M859" s="116"/>
      <c r="N859" s="15" t="s">
        <v>6144</v>
      </c>
      <c r="O859" t="s">
        <v>4766</v>
      </c>
      <c r="Q859">
        <v>747</v>
      </c>
      <c r="R859" s="14">
        <v>807741</v>
      </c>
    </row>
    <row r="860" spans="1:18" ht="15" customHeight="1" x14ac:dyDescent="0.25">
      <c r="A860" s="10">
        <v>18</v>
      </c>
      <c r="B860" s="111"/>
      <c r="C860" s="6" t="s">
        <v>1400</v>
      </c>
      <c r="D860" s="7">
        <v>44931</v>
      </c>
      <c r="E860" s="8" t="s">
        <v>514</v>
      </c>
      <c r="F860" s="9">
        <v>807741</v>
      </c>
      <c r="G860" s="8" t="s">
        <v>1378</v>
      </c>
      <c r="H860" s="9">
        <v>84813</v>
      </c>
      <c r="I860" s="112"/>
      <c r="J860" s="113"/>
      <c r="K860" s="114"/>
      <c r="L860" s="115"/>
      <c r="M860" s="116"/>
      <c r="N860" s="15" t="s">
        <v>6145</v>
      </c>
      <c r="O860" t="s">
        <v>4766</v>
      </c>
      <c r="Q860">
        <v>462</v>
      </c>
      <c r="R860" s="14">
        <v>807741</v>
      </c>
    </row>
    <row r="861" spans="1:18" ht="15" customHeight="1" x14ac:dyDescent="0.25">
      <c r="A861" s="10">
        <v>19</v>
      </c>
      <c r="B861" s="111"/>
      <c r="C861" s="6" t="s">
        <v>1401</v>
      </c>
      <c r="D861" s="7">
        <v>44932</v>
      </c>
      <c r="E861" s="8" t="s">
        <v>514</v>
      </c>
      <c r="F861" s="9">
        <v>807741</v>
      </c>
      <c r="G861" s="8" t="s">
        <v>1378</v>
      </c>
      <c r="H861" s="9">
        <v>84813</v>
      </c>
      <c r="I861" s="112"/>
      <c r="J861" s="113"/>
      <c r="K861" s="114"/>
      <c r="L861" s="115"/>
      <c r="M861" s="116"/>
      <c r="N861" s="15" t="s">
        <v>6146</v>
      </c>
      <c r="O861" t="s">
        <v>4766</v>
      </c>
      <c r="Q861">
        <v>585</v>
      </c>
      <c r="R861" s="14">
        <v>807741</v>
      </c>
    </row>
    <row r="862" spans="1:18" ht="15" customHeight="1" x14ac:dyDescent="0.25">
      <c r="A862" s="10">
        <v>20</v>
      </c>
      <c r="B862" s="111"/>
      <c r="C862" s="6" t="s">
        <v>1402</v>
      </c>
      <c r="D862" s="7">
        <v>44930</v>
      </c>
      <c r="E862" s="8" t="s">
        <v>248</v>
      </c>
      <c r="F862" s="9">
        <v>555077</v>
      </c>
      <c r="G862" s="8" t="s">
        <v>1378</v>
      </c>
      <c r="H862" s="9">
        <v>58283</v>
      </c>
      <c r="I862" s="112"/>
      <c r="J862" s="113"/>
      <c r="K862" s="114"/>
      <c r="L862" s="115"/>
      <c r="M862" s="116"/>
      <c r="N862" s="15" t="s">
        <v>6147</v>
      </c>
      <c r="O862" t="s">
        <v>4766</v>
      </c>
      <c r="Q862">
        <v>243</v>
      </c>
      <c r="R862" s="14">
        <v>555077</v>
      </c>
    </row>
    <row r="863" spans="1:18" ht="15" customHeight="1" x14ac:dyDescent="0.25">
      <c r="A863" s="10">
        <v>21</v>
      </c>
      <c r="B863" s="111"/>
      <c r="C863" s="6" t="s">
        <v>1403</v>
      </c>
      <c r="D863" s="7">
        <v>44937</v>
      </c>
      <c r="E863" s="8" t="s">
        <v>248</v>
      </c>
      <c r="F863" s="9">
        <v>705445</v>
      </c>
      <c r="G863" s="8" t="s">
        <v>1378</v>
      </c>
      <c r="H863" s="9">
        <v>74072</v>
      </c>
      <c r="I863" s="112"/>
      <c r="J863" s="113"/>
      <c r="K863" s="114"/>
      <c r="L863" s="115"/>
      <c r="M863" s="116"/>
      <c r="N863" s="15" t="s">
        <v>6148</v>
      </c>
      <c r="O863" t="s">
        <v>4766</v>
      </c>
      <c r="Q863">
        <v>1049</v>
      </c>
      <c r="R863" s="14">
        <v>705445</v>
      </c>
    </row>
    <row r="864" spans="1:18" ht="15" customHeight="1" x14ac:dyDescent="0.25">
      <c r="A864" s="10">
        <v>22</v>
      </c>
      <c r="B864" s="111"/>
      <c r="C864" s="6" t="s">
        <v>1404</v>
      </c>
      <c r="D864" s="7">
        <v>44938</v>
      </c>
      <c r="E864" s="8" t="s">
        <v>248</v>
      </c>
      <c r="F864" s="9">
        <v>165601</v>
      </c>
      <c r="G864" s="8" t="s">
        <v>1378</v>
      </c>
      <c r="H864" s="9">
        <v>17388</v>
      </c>
      <c r="I864" s="112"/>
      <c r="J864" s="113"/>
      <c r="K864" s="114"/>
      <c r="L864" s="115"/>
      <c r="M864" s="116"/>
      <c r="N864" s="15" t="s">
        <v>6149</v>
      </c>
      <c r="O864" t="s">
        <v>4766</v>
      </c>
      <c r="Q864">
        <v>1442</v>
      </c>
      <c r="R864" s="14">
        <v>165601</v>
      </c>
    </row>
    <row r="865" spans="1:18" ht="15" customHeight="1" x14ac:dyDescent="0.25">
      <c r="A865" s="10">
        <v>23</v>
      </c>
      <c r="B865" s="111"/>
      <c r="C865" s="6" t="s">
        <v>1405</v>
      </c>
      <c r="D865" s="7">
        <v>44931</v>
      </c>
      <c r="E865" s="8" t="s">
        <v>127</v>
      </c>
      <c r="F865" s="9">
        <v>807741</v>
      </c>
      <c r="G865" s="8" t="s">
        <v>1378</v>
      </c>
      <c r="H865" s="9">
        <v>84813</v>
      </c>
      <c r="I865" s="112"/>
      <c r="J865" s="113"/>
      <c r="K865" s="114"/>
      <c r="L865" s="115"/>
      <c r="M865" s="116"/>
      <c r="N865" s="15" t="s">
        <v>6150</v>
      </c>
      <c r="O865" t="s">
        <v>4766</v>
      </c>
      <c r="Q865">
        <v>482</v>
      </c>
      <c r="R865" s="14">
        <v>807741</v>
      </c>
    </row>
    <row r="866" spans="1:18" ht="15" customHeight="1" x14ac:dyDescent="0.25">
      <c r="A866" s="10">
        <v>24</v>
      </c>
      <c r="B866" s="111"/>
      <c r="C866" s="6" t="s">
        <v>1406</v>
      </c>
      <c r="D866" s="7">
        <v>44932</v>
      </c>
      <c r="E866" s="8" t="s">
        <v>248</v>
      </c>
      <c r="F866" s="9">
        <v>807741</v>
      </c>
      <c r="G866" s="8" t="s">
        <v>1378</v>
      </c>
      <c r="H866" s="9">
        <v>84813</v>
      </c>
      <c r="I866" s="112"/>
      <c r="J866" s="113"/>
      <c r="K866" s="114"/>
      <c r="L866" s="115"/>
      <c r="M866" s="116"/>
      <c r="N866" s="15" t="s">
        <v>6151</v>
      </c>
      <c r="O866" t="s">
        <v>4766</v>
      </c>
      <c r="Q866">
        <v>699</v>
      </c>
      <c r="R866" s="14">
        <v>807741</v>
      </c>
    </row>
    <row r="867" spans="1:18" ht="15" customHeight="1" x14ac:dyDescent="0.25">
      <c r="A867" s="10">
        <v>25</v>
      </c>
      <c r="B867" s="111"/>
      <c r="C867" s="6" t="s">
        <v>1407</v>
      </c>
      <c r="D867" s="7">
        <v>44940</v>
      </c>
      <c r="E867" s="8" t="s">
        <v>131</v>
      </c>
      <c r="F867" s="9">
        <v>1431736</v>
      </c>
      <c r="G867" s="8" t="s">
        <v>1378</v>
      </c>
      <c r="H867" s="9">
        <v>150332</v>
      </c>
      <c r="I867" s="112"/>
      <c r="J867" s="113"/>
      <c r="K867" s="114"/>
      <c r="L867" s="115"/>
      <c r="M867" s="116"/>
      <c r="N867" s="15" t="s">
        <v>6152</v>
      </c>
      <c r="O867" t="s">
        <v>4766</v>
      </c>
      <c r="Q867">
        <v>1571</v>
      </c>
      <c r="R867" s="14">
        <v>1431736</v>
      </c>
    </row>
    <row r="868" spans="1:18" ht="15" customHeight="1" x14ac:dyDescent="0.25">
      <c r="A868" s="10">
        <v>26</v>
      </c>
      <c r="B868" s="111"/>
      <c r="C868" s="6" t="s">
        <v>1408</v>
      </c>
      <c r="D868" s="7">
        <v>44932</v>
      </c>
      <c r="E868" s="8" t="s">
        <v>192</v>
      </c>
      <c r="F868" s="9">
        <v>807741</v>
      </c>
      <c r="G868" s="8" t="s">
        <v>1378</v>
      </c>
      <c r="H868" s="9">
        <v>84813</v>
      </c>
      <c r="I868" s="112"/>
      <c r="J868" s="113"/>
      <c r="K868" s="114"/>
      <c r="L868" s="115"/>
      <c r="M868" s="116"/>
      <c r="N868" s="15" t="s">
        <v>6153</v>
      </c>
      <c r="O868" t="s">
        <v>4766</v>
      </c>
      <c r="Q868">
        <v>610</v>
      </c>
      <c r="R868" s="14">
        <v>807741</v>
      </c>
    </row>
    <row r="869" spans="1:18" ht="15" customHeight="1" x14ac:dyDescent="0.25">
      <c r="A869" s="10">
        <v>27</v>
      </c>
      <c r="B869" s="111"/>
      <c r="C869" s="6" t="s">
        <v>1409</v>
      </c>
      <c r="D869" s="7">
        <v>44932</v>
      </c>
      <c r="E869" s="8" t="s">
        <v>192</v>
      </c>
      <c r="F869" s="9">
        <v>807741</v>
      </c>
      <c r="G869" s="8" t="s">
        <v>1378</v>
      </c>
      <c r="H869" s="9">
        <v>84813</v>
      </c>
      <c r="I869" s="112"/>
      <c r="J869" s="113"/>
      <c r="K869" s="114"/>
      <c r="L869" s="115"/>
      <c r="M869" s="116"/>
      <c r="N869" s="15" t="s">
        <v>6154</v>
      </c>
      <c r="O869" t="s">
        <v>4766</v>
      </c>
      <c r="Q869">
        <v>786</v>
      </c>
      <c r="R869" s="14">
        <v>807741</v>
      </c>
    </row>
    <row r="870" spans="1:18" ht="15" customHeight="1" x14ac:dyDescent="0.25">
      <c r="A870" s="10">
        <v>28</v>
      </c>
      <c r="B870" s="111"/>
      <c r="C870" s="6" t="s">
        <v>1410</v>
      </c>
      <c r="D870" s="7">
        <v>44938</v>
      </c>
      <c r="E870" s="8" t="s">
        <v>248</v>
      </c>
      <c r="F870" s="9">
        <v>1848285</v>
      </c>
      <c r="G870" s="8" t="s">
        <v>1378</v>
      </c>
      <c r="H870" s="9">
        <v>194070</v>
      </c>
      <c r="I870" s="112"/>
      <c r="J870" s="113"/>
      <c r="K870" s="114"/>
      <c r="L870" s="115"/>
      <c r="M870" s="116"/>
      <c r="N870" s="15" t="s">
        <v>6155</v>
      </c>
      <c r="O870" t="s">
        <v>4766</v>
      </c>
      <c r="Q870">
        <v>1390</v>
      </c>
      <c r="R870" s="14">
        <v>1848285</v>
      </c>
    </row>
    <row r="871" spans="1:18" ht="15" customHeight="1" x14ac:dyDescent="0.25">
      <c r="A871" s="10">
        <v>29</v>
      </c>
      <c r="B871" s="111"/>
      <c r="C871" s="6" t="s">
        <v>1411</v>
      </c>
      <c r="D871" s="7">
        <v>44932</v>
      </c>
      <c r="E871" s="8" t="s">
        <v>248</v>
      </c>
      <c r="F871" s="9">
        <v>807741</v>
      </c>
      <c r="G871" s="8" t="s">
        <v>1378</v>
      </c>
      <c r="H871" s="9">
        <v>84813</v>
      </c>
      <c r="I871" s="112"/>
      <c r="J871" s="113"/>
      <c r="K871" s="114"/>
      <c r="L871" s="115"/>
      <c r="M871" s="116"/>
      <c r="N871" s="15" t="s">
        <v>6156</v>
      </c>
      <c r="O871" t="s">
        <v>4766</v>
      </c>
      <c r="Q871">
        <v>691</v>
      </c>
      <c r="R871" s="14">
        <v>807741</v>
      </c>
    </row>
    <row r="872" spans="1:18" ht="15" customHeight="1" x14ac:dyDescent="0.25">
      <c r="A872" s="10">
        <v>30</v>
      </c>
      <c r="B872" s="111"/>
      <c r="C872" s="6" t="s">
        <v>1412</v>
      </c>
      <c r="D872" s="7">
        <v>44945</v>
      </c>
      <c r="E872" s="8" t="s">
        <v>131</v>
      </c>
      <c r="F872" s="9">
        <v>738073</v>
      </c>
      <c r="G872" s="8" t="s">
        <v>1378</v>
      </c>
      <c r="H872" s="9">
        <v>77498</v>
      </c>
      <c r="I872" s="112"/>
      <c r="J872" s="113"/>
      <c r="K872" s="114"/>
      <c r="L872" s="115"/>
      <c r="M872" s="116"/>
      <c r="N872" s="15" t="s">
        <v>6157</v>
      </c>
      <c r="O872" t="s">
        <v>4766</v>
      </c>
      <c r="Q872">
        <v>1826</v>
      </c>
      <c r="R872" s="14">
        <v>738073</v>
      </c>
    </row>
    <row r="873" spans="1:18" ht="15" customHeight="1" x14ac:dyDescent="0.25">
      <c r="A873" s="10">
        <v>31</v>
      </c>
      <c r="B873" s="111"/>
      <c r="C873" s="6" t="s">
        <v>1413</v>
      </c>
      <c r="D873" s="7">
        <v>44945</v>
      </c>
      <c r="E873" s="8" t="s">
        <v>514</v>
      </c>
      <c r="F873" s="9">
        <v>500872</v>
      </c>
      <c r="G873" s="8" t="s">
        <v>1378</v>
      </c>
      <c r="H873" s="9">
        <v>52592</v>
      </c>
      <c r="I873" s="112"/>
      <c r="J873" s="113"/>
      <c r="K873" s="114"/>
      <c r="L873" s="115"/>
      <c r="M873" s="116"/>
      <c r="N873" s="15" t="s">
        <v>6158</v>
      </c>
      <c r="O873" t="s">
        <v>4766</v>
      </c>
      <c r="Q873">
        <v>1807</v>
      </c>
      <c r="R873" s="14">
        <v>500872</v>
      </c>
    </row>
    <row r="874" spans="1:18" ht="15" customHeight="1" x14ac:dyDescent="0.25">
      <c r="A874" s="10">
        <v>32</v>
      </c>
      <c r="B874" s="111"/>
      <c r="C874" s="6" t="s">
        <v>1414</v>
      </c>
      <c r="D874" s="7">
        <v>44932</v>
      </c>
      <c r="E874" s="8" t="s">
        <v>514</v>
      </c>
      <c r="F874" s="9">
        <v>807741</v>
      </c>
      <c r="G874" s="8" t="s">
        <v>1378</v>
      </c>
      <c r="H874" s="9">
        <v>84813</v>
      </c>
      <c r="I874" s="112"/>
      <c r="J874" s="113"/>
      <c r="K874" s="114"/>
      <c r="L874" s="115"/>
      <c r="M874" s="116"/>
      <c r="N874" s="15" t="s">
        <v>6159</v>
      </c>
      <c r="O874" t="s">
        <v>4766</v>
      </c>
      <c r="Q874">
        <v>630</v>
      </c>
      <c r="R874" s="14">
        <v>807741</v>
      </c>
    </row>
    <row r="875" spans="1:18" ht="15" customHeight="1" x14ac:dyDescent="0.25">
      <c r="A875" s="10">
        <v>33</v>
      </c>
      <c r="B875" s="111"/>
      <c r="C875" s="6" t="s">
        <v>1415</v>
      </c>
      <c r="D875" s="7">
        <v>44932</v>
      </c>
      <c r="E875" s="13"/>
      <c r="F875" s="9">
        <v>450217</v>
      </c>
      <c r="G875" s="8" t="s">
        <v>1378</v>
      </c>
      <c r="H875" s="9">
        <v>47273</v>
      </c>
      <c r="I875" s="112"/>
      <c r="J875" s="113"/>
      <c r="K875" s="114"/>
      <c r="L875" s="115"/>
      <c r="M875" s="116"/>
      <c r="N875" s="15" t="s">
        <v>6160</v>
      </c>
      <c r="O875" t="s">
        <v>4766</v>
      </c>
      <c r="Q875">
        <v>777</v>
      </c>
      <c r="R875" s="14">
        <v>450217</v>
      </c>
    </row>
    <row r="876" spans="1:18" ht="15" customHeight="1" x14ac:dyDescent="0.25">
      <c r="A876" s="10">
        <v>34</v>
      </c>
      <c r="B876" s="111"/>
      <c r="C876" s="6" t="s">
        <v>1416</v>
      </c>
      <c r="D876" s="7">
        <v>44945</v>
      </c>
      <c r="E876" s="8" t="s">
        <v>127</v>
      </c>
      <c r="F876" s="9">
        <v>608275</v>
      </c>
      <c r="G876" s="8" t="s">
        <v>1378</v>
      </c>
      <c r="H876" s="9">
        <v>63869</v>
      </c>
      <c r="I876" s="112"/>
      <c r="J876" s="113"/>
      <c r="K876" s="114"/>
      <c r="L876" s="115"/>
      <c r="M876" s="116"/>
      <c r="N876" s="15" t="s">
        <v>6161</v>
      </c>
      <c r="O876" t="s">
        <v>4766</v>
      </c>
      <c r="Q876">
        <v>1780</v>
      </c>
      <c r="R876" s="14">
        <v>608275</v>
      </c>
    </row>
    <row r="877" spans="1:18" ht="15" customHeight="1" x14ac:dyDescent="0.25">
      <c r="A877" s="10">
        <v>35</v>
      </c>
      <c r="B877" s="111"/>
      <c r="C877" s="6" t="s">
        <v>1417</v>
      </c>
      <c r="D877" s="7">
        <v>44942</v>
      </c>
      <c r="E877" s="8" t="s">
        <v>127</v>
      </c>
      <c r="F877" s="9">
        <v>2092054</v>
      </c>
      <c r="G877" s="8" t="s">
        <v>1378</v>
      </c>
      <c r="H877" s="9">
        <v>219666</v>
      </c>
      <c r="I877" s="112"/>
      <c r="J877" s="113"/>
      <c r="K877" s="114"/>
      <c r="L877" s="115"/>
      <c r="M877" s="116"/>
      <c r="N877" s="15" t="s">
        <v>6162</v>
      </c>
      <c r="O877" t="s">
        <v>4766</v>
      </c>
      <c r="Q877">
        <v>1625</v>
      </c>
      <c r="R877" s="14">
        <v>2092054</v>
      </c>
    </row>
    <row r="878" spans="1:18" ht="15" customHeight="1" x14ac:dyDescent="0.25">
      <c r="A878" s="10">
        <v>36</v>
      </c>
      <c r="B878" s="111"/>
      <c r="C878" s="6" t="s">
        <v>1418</v>
      </c>
      <c r="D878" s="7">
        <v>44932</v>
      </c>
      <c r="E878" s="8" t="s">
        <v>131</v>
      </c>
      <c r="F878" s="9">
        <v>904742</v>
      </c>
      <c r="G878" s="8" t="s">
        <v>1378</v>
      </c>
      <c r="H878" s="9">
        <v>94998</v>
      </c>
      <c r="I878" s="112"/>
      <c r="J878" s="113"/>
      <c r="K878" s="114"/>
      <c r="L878" s="115"/>
      <c r="M878" s="116"/>
      <c r="N878" s="15" t="s">
        <v>6163</v>
      </c>
      <c r="O878" t="s">
        <v>4766</v>
      </c>
      <c r="Q878">
        <v>604</v>
      </c>
      <c r="R878" s="14">
        <v>904742</v>
      </c>
    </row>
    <row r="879" spans="1:18" ht="15" customHeight="1" x14ac:dyDescent="0.25">
      <c r="A879" s="10">
        <v>37</v>
      </c>
      <c r="B879" s="111"/>
      <c r="C879" s="6" t="s">
        <v>1419</v>
      </c>
      <c r="D879" s="7">
        <v>44945</v>
      </c>
      <c r="E879" s="8" t="s">
        <v>514</v>
      </c>
      <c r="F879" s="9">
        <v>904742</v>
      </c>
      <c r="G879" s="8" t="s">
        <v>1378</v>
      </c>
      <c r="H879" s="9">
        <v>94998</v>
      </c>
      <c r="I879" s="112"/>
      <c r="J879" s="113"/>
      <c r="K879" s="114"/>
      <c r="L879" s="115"/>
      <c r="M879" s="116"/>
      <c r="N879" s="15" t="s">
        <v>6164</v>
      </c>
      <c r="O879" t="s">
        <v>4766</v>
      </c>
      <c r="Q879">
        <v>1816</v>
      </c>
      <c r="R879" s="14">
        <v>904742</v>
      </c>
    </row>
    <row r="880" spans="1:18" ht="15" customHeight="1" x14ac:dyDescent="0.25">
      <c r="A880" s="10">
        <v>38</v>
      </c>
      <c r="B880" s="111"/>
      <c r="C880" s="6" t="s">
        <v>1420</v>
      </c>
      <c r="D880" s="7">
        <v>44932</v>
      </c>
      <c r="E880" s="8" t="s">
        <v>192</v>
      </c>
      <c r="F880" s="9">
        <v>904965</v>
      </c>
      <c r="G880" s="8" t="s">
        <v>1378</v>
      </c>
      <c r="H880" s="9">
        <v>95021</v>
      </c>
      <c r="I880" s="112"/>
      <c r="J880" s="113"/>
      <c r="K880" s="114"/>
      <c r="L880" s="115"/>
      <c r="M880" s="116"/>
      <c r="N880" s="15" t="s">
        <v>6165</v>
      </c>
      <c r="O880" t="s">
        <v>4766</v>
      </c>
      <c r="Q880">
        <v>587</v>
      </c>
      <c r="R880" s="14">
        <v>904965</v>
      </c>
    </row>
    <row r="881" spans="1:18" ht="15" customHeight="1" x14ac:dyDescent="0.25">
      <c r="A881" s="10">
        <v>39</v>
      </c>
      <c r="B881" s="111"/>
      <c r="C881" s="6" t="s">
        <v>1421</v>
      </c>
      <c r="D881" s="7">
        <v>44931</v>
      </c>
      <c r="E881" s="8" t="s">
        <v>127</v>
      </c>
      <c r="F881" s="9">
        <v>807741</v>
      </c>
      <c r="G881" s="8" t="s">
        <v>1378</v>
      </c>
      <c r="H881" s="9">
        <v>84813</v>
      </c>
      <c r="I881" s="112"/>
      <c r="J881" s="113"/>
      <c r="K881" s="114"/>
      <c r="L881" s="115"/>
      <c r="M881" s="116"/>
      <c r="N881" s="15" t="s">
        <v>6166</v>
      </c>
      <c r="O881" t="s">
        <v>4766</v>
      </c>
      <c r="Q881">
        <v>518</v>
      </c>
      <c r="R881" s="14">
        <v>807741</v>
      </c>
    </row>
    <row r="882" spans="1:18" ht="15" customHeight="1" x14ac:dyDescent="0.25">
      <c r="A882" s="10">
        <v>40</v>
      </c>
      <c r="B882" s="111"/>
      <c r="C882" s="6" t="s">
        <v>1422</v>
      </c>
      <c r="D882" s="7">
        <v>44932</v>
      </c>
      <c r="E882" s="8" t="s">
        <v>131</v>
      </c>
      <c r="F882" s="9">
        <v>1308613</v>
      </c>
      <c r="G882" s="8" t="s">
        <v>1378</v>
      </c>
      <c r="H882" s="9">
        <v>137404</v>
      </c>
      <c r="I882" s="112"/>
      <c r="J882" s="113"/>
      <c r="K882" s="114"/>
      <c r="L882" s="115"/>
      <c r="M882" s="116"/>
      <c r="N882" s="15" t="s">
        <v>6167</v>
      </c>
      <c r="O882" t="s">
        <v>4766</v>
      </c>
      <c r="Q882">
        <v>534</v>
      </c>
      <c r="R882" s="14">
        <v>1308613</v>
      </c>
    </row>
    <row r="883" spans="1:18" ht="15" customHeight="1" x14ac:dyDescent="0.25">
      <c r="A883" s="10">
        <v>41</v>
      </c>
      <c r="B883" s="111"/>
      <c r="C883" s="6" t="s">
        <v>1423</v>
      </c>
      <c r="D883" s="7">
        <v>44929</v>
      </c>
      <c r="E883" s="8" t="s">
        <v>131</v>
      </c>
      <c r="F883" s="9">
        <v>654001</v>
      </c>
      <c r="G883" s="8" t="s">
        <v>1378</v>
      </c>
      <c r="H883" s="9">
        <v>68670</v>
      </c>
      <c r="I883" s="112"/>
      <c r="J883" s="113"/>
      <c r="K883" s="114"/>
      <c r="L883" s="115"/>
      <c r="M883" s="116"/>
      <c r="N883" s="15" t="s">
        <v>6168</v>
      </c>
      <c r="O883" t="s">
        <v>4766</v>
      </c>
      <c r="Q883">
        <v>150</v>
      </c>
      <c r="R883" s="14">
        <v>654001</v>
      </c>
    </row>
    <row r="884" spans="1:18" ht="15" customHeight="1" x14ac:dyDescent="0.25">
      <c r="A884" s="10">
        <v>42</v>
      </c>
      <c r="B884" s="111"/>
      <c r="C884" s="6" t="s">
        <v>1424</v>
      </c>
      <c r="D884" s="7">
        <v>44930</v>
      </c>
      <c r="E884" s="8" t="s">
        <v>131</v>
      </c>
      <c r="F884" s="9">
        <v>1853562</v>
      </c>
      <c r="G884" s="8" t="s">
        <v>1378</v>
      </c>
      <c r="H884" s="9">
        <v>194624</v>
      </c>
      <c r="I884" s="112"/>
      <c r="J884" s="113"/>
      <c r="K884" s="114"/>
      <c r="L884" s="115"/>
      <c r="M884" s="116"/>
      <c r="N884" s="15" t="s">
        <v>6169</v>
      </c>
      <c r="O884" t="s">
        <v>4766</v>
      </c>
      <c r="Q884">
        <v>275</v>
      </c>
      <c r="R884" s="14">
        <v>1853562</v>
      </c>
    </row>
    <row r="885" spans="1:18" ht="15" customHeight="1" x14ac:dyDescent="0.25">
      <c r="A885" s="10">
        <v>43</v>
      </c>
      <c r="B885" s="111"/>
      <c r="C885" s="6" t="s">
        <v>1425</v>
      </c>
      <c r="D885" s="7">
        <v>44931</v>
      </c>
      <c r="E885" s="8" t="s">
        <v>127</v>
      </c>
      <c r="F885" s="9">
        <v>403871</v>
      </c>
      <c r="G885" s="8" t="s">
        <v>1378</v>
      </c>
      <c r="H885" s="9">
        <v>42406</v>
      </c>
      <c r="I885" s="112"/>
      <c r="J885" s="113"/>
      <c r="K885" s="114"/>
      <c r="L885" s="115"/>
      <c r="M885" s="116"/>
      <c r="N885" s="15" t="s">
        <v>6170</v>
      </c>
      <c r="O885" t="s">
        <v>4766</v>
      </c>
      <c r="Q885">
        <v>464</v>
      </c>
      <c r="R885" s="14">
        <v>403871</v>
      </c>
    </row>
    <row r="886" spans="1:18" ht="15" customHeight="1" x14ac:dyDescent="0.25">
      <c r="A886" s="10">
        <v>44</v>
      </c>
      <c r="B886" s="111"/>
      <c r="C886" s="6" t="s">
        <v>1426</v>
      </c>
      <c r="D886" s="7">
        <v>44929</v>
      </c>
      <c r="E886" s="8" t="s">
        <v>192</v>
      </c>
      <c r="F886" s="9">
        <v>872133</v>
      </c>
      <c r="G886" s="8" t="s">
        <v>1378</v>
      </c>
      <c r="H886" s="9">
        <v>91574</v>
      </c>
      <c r="I886" s="112"/>
      <c r="J886" s="113"/>
      <c r="K886" s="114"/>
      <c r="L886" s="115"/>
      <c r="M886" s="116"/>
      <c r="N886" s="15" t="s">
        <v>6171</v>
      </c>
      <c r="O886" t="s">
        <v>4766</v>
      </c>
      <c r="Q886">
        <v>210</v>
      </c>
      <c r="R886" s="14">
        <v>872133</v>
      </c>
    </row>
    <row r="887" spans="1:18" ht="15" customHeight="1" x14ac:dyDescent="0.25">
      <c r="A887" s="10">
        <v>45</v>
      </c>
      <c r="B887" s="111"/>
      <c r="C887" s="6" t="s">
        <v>1427</v>
      </c>
      <c r="D887" s="7">
        <v>44930</v>
      </c>
      <c r="E887" s="8" t="s">
        <v>192</v>
      </c>
      <c r="F887" s="9">
        <v>807741</v>
      </c>
      <c r="G887" s="8" t="s">
        <v>1378</v>
      </c>
      <c r="H887" s="9">
        <v>84813</v>
      </c>
      <c r="I887" s="112"/>
      <c r="J887" s="113"/>
      <c r="K887" s="114"/>
      <c r="L887" s="115"/>
      <c r="M887" s="116"/>
      <c r="N887" s="15" t="s">
        <v>6172</v>
      </c>
      <c r="O887" t="s">
        <v>4766</v>
      </c>
      <c r="Q887">
        <v>226</v>
      </c>
      <c r="R887" s="14">
        <v>807741</v>
      </c>
    </row>
    <row r="888" spans="1:18" ht="15" customHeight="1" x14ac:dyDescent="0.25">
      <c r="A888" s="10">
        <v>46</v>
      </c>
      <c r="B888" s="111"/>
      <c r="C888" s="6" t="s">
        <v>1428</v>
      </c>
      <c r="D888" s="7">
        <v>44931</v>
      </c>
      <c r="E888" s="8" t="s">
        <v>127</v>
      </c>
      <c r="F888" s="9">
        <v>1038374</v>
      </c>
      <c r="G888" s="8" t="s">
        <v>1378</v>
      </c>
      <c r="H888" s="9">
        <v>109029</v>
      </c>
      <c r="I888" s="112"/>
      <c r="J888" s="113"/>
      <c r="K888" s="114"/>
      <c r="L888" s="115"/>
      <c r="M888" s="116"/>
      <c r="N888" s="15" t="s">
        <v>6173</v>
      </c>
      <c r="O888" t="s">
        <v>4766</v>
      </c>
      <c r="Q888">
        <v>474</v>
      </c>
      <c r="R888" s="14">
        <v>1038374</v>
      </c>
    </row>
    <row r="889" spans="1:18" ht="15" customHeight="1" x14ac:dyDescent="0.25">
      <c r="A889" s="10">
        <v>47</v>
      </c>
      <c r="B889" s="111"/>
      <c r="C889" s="6" t="s">
        <v>1429</v>
      </c>
      <c r="D889" s="7">
        <v>44931</v>
      </c>
      <c r="E889" s="8" t="s">
        <v>127</v>
      </c>
      <c r="F889" s="9">
        <v>484645</v>
      </c>
      <c r="G889" s="8" t="s">
        <v>1378</v>
      </c>
      <c r="H889" s="9">
        <v>50888</v>
      </c>
      <c r="I889" s="112"/>
      <c r="J889" s="113"/>
      <c r="K889" s="114"/>
      <c r="L889" s="115"/>
      <c r="M889" s="116"/>
      <c r="N889" s="15" t="s">
        <v>6174</v>
      </c>
      <c r="O889" t="s">
        <v>4766</v>
      </c>
      <c r="Q889">
        <v>485</v>
      </c>
      <c r="R889" s="14">
        <v>484645</v>
      </c>
    </row>
    <row r="890" spans="1:18" ht="15" customHeight="1" x14ac:dyDescent="0.25">
      <c r="A890" s="10">
        <v>48</v>
      </c>
      <c r="B890" s="111"/>
      <c r="C890" s="6" t="s">
        <v>1430</v>
      </c>
      <c r="D890" s="7">
        <v>44932</v>
      </c>
      <c r="E890" s="8" t="s">
        <v>127</v>
      </c>
      <c r="F890" s="9">
        <v>601046</v>
      </c>
      <c r="G890" s="8" t="s">
        <v>1378</v>
      </c>
      <c r="H890" s="9">
        <v>63110</v>
      </c>
      <c r="I890" s="112"/>
      <c r="J890" s="113"/>
      <c r="K890" s="114"/>
      <c r="L890" s="115"/>
      <c r="M890" s="116"/>
      <c r="N890" s="15" t="s">
        <v>6175</v>
      </c>
      <c r="O890" t="s">
        <v>4766</v>
      </c>
      <c r="Q890">
        <v>658</v>
      </c>
      <c r="R890" s="14">
        <v>601046</v>
      </c>
    </row>
    <row r="891" spans="1:18" ht="15" customHeight="1" x14ac:dyDescent="0.25">
      <c r="A891" s="10">
        <v>49</v>
      </c>
      <c r="B891" s="111"/>
      <c r="C891" s="6" t="s">
        <v>1431</v>
      </c>
      <c r="D891" s="7">
        <v>44932</v>
      </c>
      <c r="E891" s="8" t="s">
        <v>192</v>
      </c>
      <c r="F891" s="9">
        <v>807741</v>
      </c>
      <c r="G891" s="8" t="s">
        <v>1378</v>
      </c>
      <c r="H891" s="9">
        <v>84813</v>
      </c>
      <c r="I891" s="112"/>
      <c r="J891" s="113"/>
      <c r="K891" s="114"/>
      <c r="L891" s="115"/>
      <c r="M891" s="116"/>
      <c r="N891" s="15" t="s">
        <v>6176</v>
      </c>
      <c r="O891" t="s">
        <v>4766</v>
      </c>
      <c r="Q891">
        <v>774</v>
      </c>
      <c r="R891" s="14">
        <v>807741</v>
      </c>
    </row>
    <row r="892" spans="1:18" ht="15" customHeight="1" x14ac:dyDescent="0.25">
      <c r="A892" s="10">
        <v>50</v>
      </c>
      <c r="B892" s="111"/>
      <c r="C892" s="6" t="s">
        <v>1432</v>
      </c>
      <c r="D892" s="7">
        <v>44932</v>
      </c>
      <c r="E892" s="8" t="s">
        <v>192</v>
      </c>
      <c r="F892" s="9">
        <v>807741</v>
      </c>
      <c r="G892" s="8" t="s">
        <v>1378</v>
      </c>
      <c r="H892" s="9">
        <v>84813</v>
      </c>
      <c r="I892" s="112"/>
      <c r="J892" s="113"/>
      <c r="K892" s="114"/>
      <c r="L892" s="115"/>
      <c r="M892" s="116"/>
      <c r="N892" s="15" t="s">
        <v>6177</v>
      </c>
      <c r="O892" t="s">
        <v>4766</v>
      </c>
      <c r="Q892">
        <v>792</v>
      </c>
      <c r="R892" s="14">
        <v>807741</v>
      </c>
    </row>
    <row r="893" spans="1:18" ht="15" customHeight="1" x14ac:dyDescent="0.25">
      <c r="A893" s="10">
        <v>51</v>
      </c>
      <c r="B893" s="111"/>
      <c r="C893" s="6" t="s">
        <v>1433</v>
      </c>
      <c r="D893" s="7">
        <v>44932</v>
      </c>
      <c r="E893" s="8" t="s">
        <v>131</v>
      </c>
      <c r="F893" s="9">
        <v>807741</v>
      </c>
      <c r="G893" s="8" t="s">
        <v>1378</v>
      </c>
      <c r="H893" s="9">
        <v>84813</v>
      </c>
      <c r="I893" s="112"/>
      <c r="J893" s="113"/>
      <c r="K893" s="114"/>
      <c r="L893" s="115"/>
      <c r="M893" s="116"/>
      <c r="N893" s="15" t="s">
        <v>6178</v>
      </c>
      <c r="O893" t="s">
        <v>4766</v>
      </c>
      <c r="Q893">
        <v>692</v>
      </c>
      <c r="R893" s="14">
        <v>807741</v>
      </c>
    </row>
    <row r="894" spans="1:18" ht="15" customHeight="1" x14ac:dyDescent="0.25">
      <c r="A894" s="10">
        <v>52</v>
      </c>
      <c r="B894" s="111"/>
      <c r="C894" s="6" t="s">
        <v>1434</v>
      </c>
      <c r="D894" s="7">
        <v>44938</v>
      </c>
      <c r="E894" s="8" t="s">
        <v>131</v>
      </c>
      <c r="F894" s="9">
        <v>276001</v>
      </c>
      <c r="G894" s="8" t="s">
        <v>1378</v>
      </c>
      <c r="H894" s="9">
        <v>28980</v>
      </c>
      <c r="I894" s="112"/>
      <c r="J894" s="113"/>
      <c r="K894" s="114"/>
      <c r="L894" s="115"/>
      <c r="M894" s="116"/>
      <c r="N894" s="15" t="s">
        <v>6179</v>
      </c>
      <c r="O894" t="s">
        <v>4766</v>
      </c>
      <c r="Q894">
        <v>1386</v>
      </c>
      <c r="R894" s="14">
        <v>276001</v>
      </c>
    </row>
    <row r="895" spans="1:18" ht="15" customHeight="1" x14ac:dyDescent="0.25">
      <c r="A895" s="10">
        <v>53</v>
      </c>
      <c r="B895" s="111"/>
      <c r="C895" s="6" t="s">
        <v>1435</v>
      </c>
      <c r="D895" s="7">
        <v>44932</v>
      </c>
      <c r="E895" s="8" t="s">
        <v>514</v>
      </c>
      <c r="F895" s="9">
        <v>1308613</v>
      </c>
      <c r="G895" s="8" t="s">
        <v>1378</v>
      </c>
      <c r="H895" s="9">
        <v>137404</v>
      </c>
      <c r="I895" s="112"/>
      <c r="J895" s="113"/>
      <c r="K895" s="114"/>
      <c r="L895" s="115"/>
      <c r="M895" s="116"/>
      <c r="N895" s="15" t="s">
        <v>6180</v>
      </c>
      <c r="O895" t="s">
        <v>4766</v>
      </c>
      <c r="Q895">
        <v>584</v>
      </c>
      <c r="R895" s="14">
        <v>1308613</v>
      </c>
    </row>
    <row r="896" spans="1:18" ht="15" customHeight="1" x14ac:dyDescent="0.25">
      <c r="A896" s="10">
        <v>54</v>
      </c>
      <c r="B896" s="111"/>
      <c r="C896" s="6" t="s">
        <v>1436</v>
      </c>
      <c r="D896" s="7">
        <v>44935</v>
      </c>
      <c r="E896" s="8" t="s">
        <v>514</v>
      </c>
      <c r="F896" s="9">
        <v>807741</v>
      </c>
      <c r="G896" s="8" t="s">
        <v>1378</v>
      </c>
      <c r="H896" s="9">
        <v>84813</v>
      </c>
      <c r="I896" s="112"/>
      <c r="J896" s="113"/>
      <c r="K896" s="114"/>
      <c r="L896" s="115"/>
      <c r="M896" s="116"/>
      <c r="N896" s="15" t="s">
        <v>6181</v>
      </c>
      <c r="O896" t="s">
        <v>4766</v>
      </c>
      <c r="Q896">
        <v>915</v>
      </c>
      <c r="R896" s="14">
        <v>807741</v>
      </c>
    </row>
    <row r="897" spans="1:18" ht="15" customHeight="1" x14ac:dyDescent="0.25">
      <c r="A897" s="10">
        <v>55</v>
      </c>
      <c r="B897" s="111"/>
      <c r="C897" s="6" t="s">
        <v>1437</v>
      </c>
      <c r="D897" s="7">
        <v>44932</v>
      </c>
      <c r="E897" s="8" t="s">
        <v>131</v>
      </c>
      <c r="F897" s="9">
        <v>807741</v>
      </c>
      <c r="G897" s="8" t="s">
        <v>1378</v>
      </c>
      <c r="H897" s="9">
        <v>84813</v>
      </c>
      <c r="I897" s="112"/>
      <c r="J897" s="113"/>
      <c r="K897" s="114"/>
      <c r="L897" s="115"/>
      <c r="M897" s="116"/>
      <c r="N897" s="15" t="s">
        <v>6182</v>
      </c>
      <c r="O897" t="s">
        <v>4766</v>
      </c>
      <c r="Q897">
        <v>599</v>
      </c>
      <c r="R897" s="14">
        <v>807741</v>
      </c>
    </row>
    <row r="898" spans="1:18" ht="15" customHeight="1" x14ac:dyDescent="0.25">
      <c r="A898" s="10">
        <v>56</v>
      </c>
      <c r="B898" s="111"/>
      <c r="C898" s="6" t="s">
        <v>1438</v>
      </c>
      <c r="D898" s="7">
        <v>44932</v>
      </c>
      <c r="E898" s="8" t="s">
        <v>131</v>
      </c>
      <c r="F898" s="9">
        <v>807741</v>
      </c>
      <c r="G898" s="8" t="s">
        <v>1378</v>
      </c>
      <c r="H898" s="9">
        <v>84813</v>
      </c>
      <c r="I898" s="112"/>
      <c r="J898" s="113"/>
      <c r="K898" s="114"/>
      <c r="L898" s="115"/>
      <c r="M898" s="116"/>
      <c r="N898" s="15" t="s">
        <v>6183</v>
      </c>
      <c r="O898" t="s">
        <v>4766</v>
      </c>
      <c r="Q898">
        <v>694</v>
      </c>
      <c r="R898" s="14">
        <v>807741</v>
      </c>
    </row>
    <row r="899" spans="1:18" ht="15" customHeight="1" x14ac:dyDescent="0.25">
      <c r="A899" s="10">
        <v>57</v>
      </c>
      <c r="B899" s="111"/>
      <c r="C899" s="6" t="s">
        <v>1439</v>
      </c>
      <c r="D899" s="7">
        <v>44931</v>
      </c>
      <c r="E899" s="8" t="s">
        <v>248</v>
      </c>
      <c r="F899" s="9">
        <v>807741</v>
      </c>
      <c r="G899" s="8" t="s">
        <v>1378</v>
      </c>
      <c r="H899" s="9">
        <v>84813</v>
      </c>
      <c r="I899" s="112"/>
      <c r="J899" s="113"/>
      <c r="K899" s="114"/>
      <c r="L899" s="115"/>
      <c r="M899" s="116"/>
      <c r="N899" s="15" t="s">
        <v>6184</v>
      </c>
      <c r="O899" t="s">
        <v>4766</v>
      </c>
      <c r="Q899">
        <v>475</v>
      </c>
      <c r="R899" s="14">
        <v>807741</v>
      </c>
    </row>
    <row r="900" spans="1:18" ht="15" customHeight="1" x14ac:dyDescent="0.25">
      <c r="A900" s="10">
        <v>58</v>
      </c>
      <c r="B900" s="111"/>
      <c r="C900" s="6" t="s">
        <v>1440</v>
      </c>
      <c r="D900" s="7">
        <v>44939</v>
      </c>
      <c r="E900" s="8" t="s">
        <v>192</v>
      </c>
      <c r="F900" s="9">
        <v>408375</v>
      </c>
      <c r="G900" s="8" t="s">
        <v>1378</v>
      </c>
      <c r="H900" s="9">
        <v>42879</v>
      </c>
      <c r="I900" s="112"/>
      <c r="J900" s="113"/>
      <c r="K900" s="114"/>
      <c r="L900" s="115"/>
      <c r="M900" s="116"/>
      <c r="N900" s="15" t="s">
        <v>6185</v>
      </c>
      <c r="O900" t="s">
        <v>4766</v>
      </c>
      <c r="Q900">
        <v>1490</v>
      </c>
      <c r="R900" s="14">
        <v>408375</v>
      </c>
    </row>
    <row r="901" spans="1:18" ht="15" customHeight="1" x14ac:dyDescent="0.25">
      <c r="A901" s="10">
        <v>59</v>
      </c>
      <c r="B901" s="111"/>
      <c r="C901" s="6" t="s">
        <v>1441</v>
      </c>
      <c r="D901" s="7">
        <v>44932</v>
      </c>
      <c r="E901" s="8" t="s">
        <v>127</v>
      </c>
      <c r="F901" s="9">
        <v>807741</v>
      </c>
      <c r="G901" s="8" t="s">
        <v>1378</v>
      </c>
      <c r="H901" s="9">
        <v>84813</v>
      </c>
      <c r="I901" s="112"/>
      <c r="J901" s="113"/>
      <c r="K901" s="114"/>
      <c r="L901" s="115"/>
      <c r="M901" s="116"/>
      <c r="N901" s="15" t="s">
        <v>6186</v>
      </c>
      <c r="O901" t="s">
        <v>4766</v>
      </c>
      <c r="Q901">
        <v>659</v>
      </c>
      <c r="R901" s="14">
        <v>807741</v>
      </c>
    </row>
    <row r="902" spans="1:18" ht="15" customHeight="1" x14ac:dyDescent="0.25">
      <c r="A902" s="10">
        <v>60</v>
      </c>
      <c r="B902" s="111"/>
      <c r="C902" s="6" t="s">
        <v>1442</v>
      </c>
      <c r="D902" s="7">
        <v>44932</v>
      </c>
      <c r="E902" s="8" t="s">
        <v>78</v>
      </c>
      <c r="F902" s="9">
        <v>1308613</v>
      </c>
      <c r="G902" s="8" t="s">
        <v>1378</v>
      </c>
      <c r="H902" s="9">
        <v>137404</v>
      </c>
      <c r="I902" s="112"/>
      <c r="J902" s="113"/>
      <c r="K902" s="114"/>
      <c r="L902" s="115"/>
      <c r="M902" s="116"/>
      <c r="N902" s="15" t="s">
        <v>6187</v>
      </c>
      <c r="O902" t="s">
        <v>4766</v>
      </c>
      <c r="Q902">
        <v>698</v>
      </c>
      <c r="R902" s="14">
        <v>1308613</v>
      </c>
    </row>
    <row r="903" spans="1:18" ht="15" customHeight="1" x14ac:dyDescent="0.25">
      <c r="A903" s="10">
        <v>61</v>
      </c>
      <c r="B903" s="111"/>
      <c r="C903" s="6" t="s">
        <v>1443</v>
      </c>
      <c r="D903" s="7">
        <v>44943</v>
      </c>
      <c r="E903" s="8" t="s">
        <v>127</v>
      </c>
      <c r="F903" s="9">
        <v>500872</v>
      </c>
      <c r="G903" s="8" t="s">
        <v>1378</v>
      </c>
      <c r="H903" s="9">
        <v>52592</v>
      </c>
      <c r="I903" s="112"/>
      <c r="J903" s="113"/>
      <c r="K903" s="114"/>
      <c r="L903" s="115"/>
      <c r="M903" s="116"/>
      <c r="N903" s="15" t="s">
        <v>6188</v>
      </c>
      <c r="O903" t="s">
        <v>4766</v>
      </c>
      <c r="Q903">
        <v>1745</v>
      </c>
      <c r="R903" s="14">
        <v>500872</v>
      </c>
    </row>
    <row r="904" spans="1:18" ht="15" customHeight="1" x14ac:dyDescent="0.25">
      <c r="A904" s="10">
        <v>62</v>
      </c>
      <c r="B904" s="111"/>
      <c r="C904" s="6" t="s">
        <v>1444</v>
      </c>
      <c r="D904" s="7">
        <v>44932</v>
      </c>
      <c r="E904" s="8" t="s">
        <v>192</v>
      </c>
      <c r="F904" s="9">
        <v>1219053</v>
      </c>
      <c r="G904" s="8" t="s">
        <v>1378</v>
      </c>
      <c r="H904" s="9">
        <v>128001</v>
      </c>
      <c r="I904" s="112"/>
      <c r="J904" s="113"/>
      <c r="K904" s="114"/>
      <c r="L904" s="115"/>
      <c r="M904" s="116"/>
      <c r="N904" s="15" t="s">
        <v>6189</v>
      </c>
      <c r="O904" t="s">
        <v>4766</v>
      </c>
      <c r="Q904">
        <v>775</v>
      </c>
      <c r="R904" s="14">
        <v>1219053</v>
      </c>
    </row>
    <row r="905" spans="1:18" ht="15" customHeight="1" x14ac:dyDescent="0.25">
      <c r="A905" s="10">
        <v>63</v>
      </c>
      <c r="B905" s="111"/>
      <c r="C905" s="6" t="s">
        <v>1445</v>
      </c>
      <c r="D905" s="7">
        <v>44933</v>
      </c>
      <c r="E905" s="8" t="s">
        <v>127</v>
      </c>
      <c r="F905" s="9">
        <v>807741</v>
      </c>
      <c r="G905" s="8" t="s">
        <v>1378</v>
      </c>
      <c r="H905" s="9">
        <v>84813</v>
      </c>
      <c r="I905" s="112"/>
      <c r="J905" s="113"/>
      <c r="K905" s="114"/>
      <c r="L905" s="115"/>
      <c r="M905" s="116"/>
      <c r="N905" s="15" t="s">
        <v>6190</v>
      </c>
      <c r="O905" t="s">
        <v>4766</v>
      </c>
      <c r="Q905">
        <v>871</v>
      </c>
      <c r="R905" s="14">
        <v>807741</v>
      </c>
    </row>
    <row r="906" spans="1:18" ht="15" customHeight="1" x14ac:dyDescent="0.25">
      <c r="A906" s="10">
        <v>64</v>
      </c>
      <c r="B906" s="111"/>
      <c r="C906" s="6" t="s">
        <v>1446</v>
      </c>
      <c r="D906" s="7">
        <v>44931</v>
      </c>
      <c r="E906" s="8" t="s">
        <v>514</v>
      </c>
      <c r="F906" s="9">
        <v>807741</v>
      </c>
      <c r="G906" s="8" t="s">
        <v>1378</v>
      </c>
      <c r="H906" s="9">
        <v>84813</v>
      </c>
      <c r="I906" s="112"/>
      <c r="J906" s="113"/>
      <c r="K906" s="114"/>
      <c r="L906" s="115"/>
      <c r="M906" s="116"/>
      <c r="N906" s="15" t="s">
        <v>6191</v>
      </c>
      <c r="O906" t="s">
        <v>4766</v>
      </c>
      <c r="Q906">
        <v>433</v>
      </c>
      <c r="R906" s="14">
        <v>807741</v>
      </c>
    </row>
    <row r="907" spans="1:18" ht="15" customHeight="1" x14ac:dyDescent="0.25">
      <c r="A907" s="10">
        <v>65</v>
      </c>
      <c r="B907" s="111"/>
      <c r="C907" s="6" t="s">
        <v>1447</v>
      </c>
      <c r="D907" s="7">
        <v>44931</v>
      </c>
      <c r="E907" s="8" t="s">
        <v>248</v>
      </c>
      <c r="F907" s="9">
        <v>736700</v>
      </c>
      <c r="G907" s="8" t="s">
        <v>1378</v>
      </c>
      <c r="H907" s="9">
        <v>77353</v>
      </c>
      <c r="I907" s="112"/>
      <c r="J907" s="113"/>
      <c r="K907" s="114"/>
      <c r="L907" s="115"/>
      <c r="M907" s="116"/>
      <c r="N907" s="15" t="s">
        <v>6192</v>
      </c>
      <c r="O907" t="s">
        <v>4766</v>
      </c>
      <c r="Q907">
        <v>519</v>
      </c>
      <c r="R907" s="14">
        <v>736700</v>
      </c>
    </row>
    <row r="908" spans="1:18" ht="15" customHeight="1" x14ac:dyDescent="0.25">
      <c r="A908" s="10">
        <v>66</v>
      </c>
      <c r="B908" s="111"/>
      <c r="C908" s="6" t="s">
        <v>1448</v>
      </c>
      <c r="D908" s="7">
        <v>44932</v>
      </c>
      <c r="E908" s="8" t="s">
        <v>78</v>
      </c>
      <c r="F908" s="9">
        <v>1308613</v>
      </c>
      <c r="G908" s="8" t="s">
        <v>1378</v>
      </c>
      <c r="H908" s="9">
        <v>137404</v>
      </c>
      <c r="I908" s="112"/>
      <c r="J908" s="113"/>
      <c r="K908" s="114"/>
      <c r="L908" s="115"/>
      <c r="M908" s="116"/>
      <c r="N908" s="15" t="s">
        <v>6193</v>
      </c>
      <c r="O908" t="s">
        <v>4766</v>
      </c>
      <c r="Q908">
        <v>705</v>
      </c>
      <c r="R908" s="14">
        <v>1308613</v>
      </c>
    </row>
    <row r="909" spans="1:18" ht="15" customHeight="1" x14ac:dyDescent="0.25">
      <c r="A909" s="10">
        <v>67</v>
      </c>
      <c r="B909" s="111"/>
      <c r="C909" s="6" t="s">
        <v>1449</v>
      </c>
      <c r="D909" s="7">
        <v>44935</v>
      </c>
      <c r="E909" s="8" t="s">
        <v>127</v>
      </c>
      <c r="F909" s="9">
        <v>807741</v>
      </c>
      <c r="G909" s="8" t="s">
        <v>1378</v>
      </c>
      <c r="H909" s="9">
        <v>84813</v>
      </c>
      <c r="I909" s="112"/>
      <c r="J909" s="113"/>
      <c r="K909" s="114"/>
      <c r="L909" s="115"/>
      <c r="M909" s="116"/>
      <c r="N909" s="15" t="s">
        <v>6194</v>
      </c>
      <c r="O909" t="s">
        <v>4766</v>
      </c>
      <c r="Q909">
        <v>894</v>
      </c>
      <c r="R909" s="14">
        <v>807741</v>
      </c>
    </row>
    <row r="910" spans="1:18" ht="15" customHeight="1" x14ac:dyDescent="0.25">
      <c r="A910" s="10">
        <v>68</v>
      </c>
      <c r="B910" s="111"/>
      <c r="C910" s="6" t="s">
        <v>1450</v>
      </c>
      <c r="D910" s="7">
        <v>44940</v>
      </c>
      <c r="E910" s="8" t="s">
        <v>78</v>
      </c>
      <c r="F910" s="9">
        <v>1001426</v>
      </c>
      <c r="G910" s="8" t="s">
        <v>1378</v>
      </c>
      <c r="H910" s="9">
        <v>105150</v>
      </c>
      <c r="I910" s="112"/>
      <c r="J910" s="113"/>
      <c r="K910" s="114"/>
      <c r="L910" s="115"/>
      <c r="M910" s="116"/>
      <c r="N910" s="15" t="s">
        <v>6195</v>
      </c>
      <c r="O910" t="s">
        <v>4766</v>
      </c>
      <c r="Q910">
        <v>1574</v>
      </c>
      <c r="R910" s="14">
        <v>1001426</v>
      </c>
    </row>
    <row r="911" spans="1:18" ht="15" customHeight="1" x14ac:dyDescent="0.25">
      <c r="A911" s="10">
        <v>69</v>
      </c>
      <c r="B911" s="111"/>
      <c r="C911" s="6" t="s">
        <v>1451</v>
      </c>
      <c r="D911" s="7">
        <v>44942</v>
      </c>
      <c r="E911" s="8" t="s">
        <v>514</v>
      </c>
      <c r="F911" s="9">
        <v>552002</v>
      </c>
      <c r="G911" s="8" t="s">
        <v>1378</v>
      </c>
      <c r="H911" s="9">
        <v>57960</v>
      </c>
      <c r="I911" s="112"/>
      <c r="J911" s="113"/>
      <c r="K911" s="114"/>
      <c r="L911" s="115"/>
      <c r="M911" s="116"/>
      <c r="N911" s="15" t="s">
        <v>6196</v>
      </c>
      <c r="O911" t="s">
        <v>4766</v>
      </c>
      <c r="Q911">
        <v>1650</v>
      </c>
      <c r="R911" s="14">
        <v>552002</v>
      </c>
    </row>
    <row r="912" spans="1:18" ht="15" customHeight="1" x14ac:dyDescent="0.25">
      <c r="A912" s="10">
        <v>70</v>
      </c>
      <c r="B912" s="111"/>
      <c r="C912" s="6" t="s">
        <v>1452</v>
      </c>
      <c r="D912" s="7">
        <v>44935</v>
      </c>
      <c r="E912" s="8" t="s">
        <v>514</v>
      </c>
      <c r="F912" s="9">
        <v>790272</v>
      </c>
      <c r="G912" s="8" t="s">
        <v>1378</v>
      </c>
      <c r="H912" s="9">
        <v>82979</v>
      </c>
      <c r="I912" s="112"/>
      <c r="J912" s="113"/>
      <c r="K912" s="114"/>
      <c r="L912" s="115"/>
      <c r="M912" s="116"/>
      <c r="N912" s="15" t="s">
        <v>6197</v>
      </c>
      <c r="O912" t="s">
        <v>4766</v>
      </c>
      <c r="Q912">
        <v>916</v>
      </c>
      <c r="R912" s="14">
        <v>790272</v>
      </c>
    </row>
    <row r="913" spans="1:18" ht="15" customHeight="1" x14ac:dyDescent="0.25">
      <c r="A913" s="10">
        <v>71</v>
      </c>
      <c r="B913" s="111"/>
      <c r="C913" s="6" t="s">
        <v>1453</v>
      </c>
      <c r="D913" s="7">
        <v>44932</v>
      </c>
      <c r="E913" s="8" t="s">
        <v>131</v>
      </c>
      <c r="F913" s="9">
        <v>807741</v>
      </c>
      <c r="G913" s="8" t="s">
        <v>1378</v>
      </c>
      <c r="H913" s="9">
        <v>84813</v>
      </c>
      <c r="I913" s="112"/>
      <c r="J913" s="113"/>
      <c r="K913" s="114"/>
      <c r="L913" s="115"/>
      <c r="M913" s="116"/>
      <c r="N913" s="15" t="s">
        <v>6198</v>
      </c>
      <c r="O913" t="s">
        <v>4766</v>
      </c>
      <c r="Q913">
        <v>533</v>
      </c>
      <c r="R913" s="14">
        <v>807741</v>
      </c>
    </row>
    <row r="914" spans="1:18" ht="15" customHeight="1" x14ac:dyDescent="0.25">
      <c r="A914" s="10">
        <v>72</v>
      </c>
      <c r="B914" s="111"/>
      <c r="C914" s="6" t="s">
        <v>1454</v>
      </c>
      <c r="D914" s="7">
        <v>44932</v>
      </c>
      <c r="E914" s="8" t="s">
        <v>514</v>
      </c>
      <c r="F914" s="9">
        <v>807741</v>
      </c>
      <c r="G914" s="8" t="s">
        <v>1378</v>
      </c>
      <c r="H914" s="9">
        <v>84813</v>
      </c>
      <c r="I914" s="112"/>
      <c r="J914" s="113"/>
      <c r="K914" s="114"/>
      <c r="L914" s="115"/>
      <c r="M914" s="116"/>
      <c r="N914" s="15" t="s">
        <v>6199</v>
      </c>
      <c r="O914" t="s">
        <v>4766</v>
      </c>
      <c r="Q914">
        <v>633</v>
      </c>
      <c r="R914" s="14">
        <v>807741</v>
      </c>
    </row>
    <row r="915" spans="1:18" ht="15" customHeight="1" x14ac:dyDescent="0.25">
      <c r="A915" s="10">
        <v>73</v>
      </c>
      <c r="B915" s="111"/>
      <c r="C915" s="6" t="s">
        <v>1455</v>
      </c>
      <c r="D915" s="7">
        <v>44930</v>
      </c>
      <c r="E915" s="8" t="s">
        <v>192</v>
      </c>
      <c r="F915" s="9">
        <v>624671</v>
      </c>
      <c r="G915" s="8" t="s">
        <v>1378</v>
      </c>
      <c r="H915" s="9">
        <v>65590</v>
      </c>
      <c r="I915" s="112"/>
      <c r="J915" s="113"/>
      <c r="K915" s="114"/>
      <c r="L915" s="115"/>
      <c r="M915" s="116"/>
      <c r="N915" s="15" t="s">
        <v>6200</v>
      </c>
      <c r="O915" t="s">
        <v>4766</v>
      </c>
      <c r="Q915">
        <v>245</v>
      </c>
      <c r="R915" s="14">
        <v>624671</v>
      </c>
    </row>
    <row r="916" spans="1:18" ht="15" customHeight="1" x14ac:dyDescent="0.25">
      <c r="A916" s="10">
        <v>74</v>
      </c>
      <c r="B916" s="111"/>
      <c r="C916" s="6" t="s">
        <v>1456</v>
      </c>
      <c r="D916" s="7">
        <v>44932</v>
      </c>
      <c r="E916" s="8" t="s">
        <v>192</v>
      </c>
      <c r="F916" s="9">
        <v>560842</v>
      </c>
      <c r="G916" s="8" t="s">
        <v>1378</v>
      </c>
      <c r="H916" s="9">
        <v>58888</v>
      </c>
      <c r="I916" s="112"/>
      <c r="J916" s="113"/>
      <c r="K916" s="114"/>
      <c r="L916" s="115"/>
      <c r="M916" s="116"/>
      <c r="N916" s="15" t="s">
        <v>6201</v>
      </c>
      <c r="O916" t="s">
        <v>4766</v>
      </c>
      <c r="Q916">
        <v>618</v>
      </c>
      <c r="R916" s="14">
        <v>560842</v>
      </c>
    </row>
    <row r="917" spans="1:18" ht="15" customHeight="1" x14ac:dyDescent="0.25">
      <c r="A917" s="10">
        <v>75</v>
      </c>
      <c r="B917" s="111"/>
      <c r="C917" s="6" t="s">
        <v>1457</v>
      </c>
      <c r="D917" s="7">
        <v>44932</v>
      </c>
      <c r="E917" s="8" t="s">
        <v>127</v>
      </c>
      <c r="F917" s="9">
        <v>403871</v>
      </c>
      <c r="G917" s="8" t="s">
        <v>1378</v>
      </c>
      <c r="H917" s="9">
        <v>42406</v>
      </c>
      <c r="I917" s="112"/>
      <c r="J917" s="113"/>
      <c r="K917" s="114"/>
      <c r="L917" s="115"/>
      <c r="M917" s="116"/>
      <c r="N917" s="15" t="s">
        <v>6202</v>
      </c>
      <c r="O917" t="s">
        <v>4766</v>
      </c>
      <c r="Q917">
        <v>606</v>
      </c>
      <c r="R917" s="14">
        <v>403871</v>
      </c>
    </row>
    <row r="918" spans="1:18" ht="15" customHeight="1" x14ac:dyDescent="0.25">
      <c r="A918" s="10">
        <v>76</v>
      </c>
      <c r="B918" s="111"/>
      <c r="C918" s="6" t="s">
        <v>1458</v>
      </c>
      <c r="D918" s="7">
        <v>44932</v>
      </c>
      <c r="E918" s="8" t="s">
        <v>78</v>
      </c>
      <c r="F918" s="9">
        <v>1308613</v>
      </c>
      <c r="G918" s="8" t="s">
        <v>1378</v>
      </c>
      <c r="H918" s="9">
        <v>137404</v>
      </c>
      <c r="I918" s="112"/>
      <c r="J918" s="113"/>
      <c r="K918" s="114"/>
      <c r="L918" s="115"/>
      <c r="M918" s="116"/>
      <c r="N918" s="15" t="s">
        <v>6203</v>
      </c>
      <c r="O918" t="s">
        <v>4766</v>
      </c>
      <c r="Q918">
        <v>700</v>
      </c>
      <c r="R918" s="14">
        <v>1308613</v>
      </c>
    </row>
    <row r="919" spans="1:18" ht="15" customHeight="1" x14ac:dyDescent="0.25">
      <c r="A919" s="10">
        <v>77</v>
      </c>
      <c r="B919" s="111"/>
      <c r="C919" s="6" t="s">
        <v>1459</v>
      </c>
      <c r="D919" s="7">
        <v>44932</v>
      </c>
      <c r="E919" s="8" t="s">
        <v>78</v>
      </c>
      <c r="F919" s="9">
        <v>807741</v>
      </c>
      <c r="G919" s="8" t="s">
        <v>1378</v>
      </c>
      <c r="H919" s="9">
        <v>84813</v>
      </c>
      <c r="I919" s="112"/>
      <c r="J919" s="113"/>
      <c r="K919" s="114"/>
      <c r="L919" s="115"/>
      <c r="M919" s="116"/>
      <c r="N919" s="15" t="s">
        <v>6204</v>
      </c>
      <c r="O919" t="s">
        <v>4766</v>
      </c>
      <c r="Q919">
        <v>703</v>
      </c>
      <c r="R919" s="14">
        <v>807741</v>
      </c>
    </row>
    <row r="920" spans="1:18" ht="15" customHeight="1" x14ac:dyDescent="0.25">
      <c r="A920" s="10">
        <v>78</v>
      </c>
      <c r="B920" s="111"/>
      <c r="C920" s="6" t="s">
        <v>1460</v>
      </c>
      <c r="D920" s="7">
        <v>44932</v>
      </c>
      <c r="E920" s="8" t="s">
        <v>127</v>
      </c>
      <c r="F920" s="9">
        <v>807741</v>
      </c>
      <c r="G920" s="8" t="s">
        <v>1378</v>
      </c>
      <c r="H920" s="9">
        <v>84813</v>
      </c>
      <c r="I920" s="112"/>
      <c r="J920" s="113"/>
      <c r="K920" s="114"/>
      <c r="L920" s="115"/>
      <c r="M920" s="116"/>
      <c r="N920" s="15" t="s">
        <v>6205</v>
      </c>
      <c r="O920" t="s">
        <v>4766</v>
      </c>
      <c r="Q920">
        <v>594</v>
      </c>
      <c r="R920" s="14">
        <v>807741</v>
      </c>
    </row>
    <row r="921" spans="1:18" ht="15" customHeight="1" x14ac:dyDescent="0.25">
      <c r="A921" s="10">
        <v>79</v>
      </c>
      <c r="B921" s="111"/>
      <c r="C921" s="6" t="s">
        <v>1461</v>
      </c>
      <c r="D921" s="7">
        <v>44932</v>
      </c>
      <c r="E921" s="8" t="s">
        <v>131</v>
      </c>
      <c r="F921" s="9">
        <v>776873</v>
      </c>
      <c r="G921" s="8" t="s">
        <v>1378</v>
      </c>
      <c r="H921" s="9">
        <v>81572</v>
      </c>
      <c r="I921" s="112"/>
      <c r="J921" s="113"/>
      <c r="K921" s="114"/>
      <c r="L921" s="115"/>
      <c r="M921" s="116"/>
      <c r="N921" s="15" t="s">
        <v>6206</v>
      </c>
      <c r="O921" t="s">
        <v>4766</v>
      </c>
      <c r="Q921">
        <v>601</v>
      </c>
      <c r="R921" s="14">
        <v>776873</v>
      </c>
    </row>
    <row r="922" spans="1:18" ht="15" customHeight="1" x14ac:dyDescent="0.25">
      <c r="A922" s="10">
        <v>80</v>
      </c>
      <c r="B922" s="111"/>
      <c r="C922" s="6" t="s">
        <v>1462</v>
      </c>
      <c r="D922" s="7">
        <v>44932</v>
      </c>
      <c r="E922" s="8" t="s">
        <v>127</v>
      </c>
      <c r="F922" s="9">
        <v>807741</v>
      </c>
      <c r="G922" s="8" t="s">
        <v>1378</v>
      </c>
      <c r="H922" s="9">
        <v>84813</v>
      </c>
      <c r="I922" s="112"/>
      <c r="J922" s="113"/>
      <c r="K922" s="114"/>
      <c r="L922" s="115"/>
      <c r="M922" s="116"/>
      <c r="N922" s="15" t="s">
        <v>6207</v>
      </c>
      <c r="O922" t="s">
        <v>4766</v>
      </c>
      <c r="Q922">
        <v>649</v>
      </c>
      <c r="R922" s="14">
        <v>807741</v>
      </c>
    </row>
    <row r="923" spans="1:18" ht="15" customHeight="1" x14ac:dyDescent="0.25">
      <c r="A923" s="10">
        <v>81</v>
      </c>
      <c r="B923" s="111"/>
      <c r="C923" s="6" t="s">
        <v>1463</v>
      </c>
      <c r="D923" s="7">
        <v>44932</v>
      </c>
      <c r="E923" s="8" t="s">
        <v>127</v>
      </c>
      <c r="F923" s="9">
        <v>807741</v>
      </c>
      <c r="G923" s="8" t="s">
        <v>1378</v>
      </c>
      <c r="H923" s="9">
        <v>84813</v>
      </c>
      <c r="I923" s="112"/>
      <c r="J923" s="113"/>
      <c r="K923" s="114"/>
      <c r="L923" s="115"/>
      <c r="M923" s="116"/>
      <c r="N923" s="15" t="s">
        <v>6208</v>
      </c>
      <c r="O923" t="s">
        <v>4766</v>
      </c>
      <c r="Q923">
        <v>656</v>
      </c>
      <c r="R923" s="14">
        <v>807741</v>
      </c>
    </row>
    <row r="924" spans="1:18" ht="15" customHeight="1" x14ac:dyDescent="0.25">
      <c r="A924" s="10">
        <v>82</v>
      </c>
      <c r="B924" s="111"/>
      <c r="C924" s="6" t="s">
        <v>1464</v>
      </c>
      <c r="D924" s="7">
        <v>44932</v>
      </c>
      <c r="E924" s="8" t="s">
        <v>127</v>
      </c>
      <c r="F924" s="9">
        <v>1211612</v>
      </c>
      <c r="G924" s="8" t="s">
        <v>1378</v>
      </c>
      <c r="H924" s="9">
        <v>127219</v>
      </c>
      <c r="I924" s="112"/>
      <c r="J924" s="113"/>
      <c r="K924" s="114"/>
      <c r="L924" s="115"/>
      <c r="M924" s="116"/>
      <c r="N924" s="15" t="s">
        <v>6209</v>
      </c>
      <c r="O924" t="s">
        <v>4766</v>
      </c>
      <c r="Q924">
        <v>660</v>
      </c>
      <c r="R924" s="14">
        <v>1211612</v>
      </c>
    </row>
    <row r="925" spans="1:18" ht="15" customHeight="1" x14ac:dyDescent="0.25">
      <c r="A925" s="10">
        <v>83</v>
      </c>
      <c r="B925" s="111"/>
      <c r="C925" s="6" t="s">
        <v>1465</v>
      </c>
      <c r="D925" s="7">
        <v>44930</v>
      </c>
      <c r="E925" s="8" t="s">
        <v>131</v>
      </c>
      <c r="F925" s="9">
        <v>500872</v>
      </c>
      <c r="G925" s="8" t="s">
        <v>1378</v>
      </c>
      <c r="H925" s="9">
        <v>52592</v>
      </c>
      <c r="I925" s="112"/>
      <c r="J925" s="113"/>
      <c r="K925" s="114"/>
      <c r="L925" s="115"/>
      <c r="M925" s="116"/>
      <c r="N925" s="15" t="s">
        <v>6210</v>
      </c>
      <c r="O925" t="s">
        <v>4766</v>
      </c>
      <c r="Q925">
        <v>272</v>
      </c>
      <c r="R925" s="14">
        <v>500872</v>
      </c>
    </row>
    <row r="926" spans="1:18" ht="15" customHeight="1" x14ac:dyDescent="0.25">
      <c r="A926" s="10">
        <v>84</v>
      </c>
      <c r="B926" s="111"/>
      <c r="C926" s="6" t="s">
        <v>1466</v>
      </c>
      <c r="D926" s="7">
        <v>44931</v>
      </c>
      <c r="E926" s="8" t="s">
        <v>127</v>
      </c>
      <c r="F926" s="9">
        <v>721673</v>
      </c>
      <c r="G926" s="8" t="s">
        <v>1378</v>
      </c>
      <c r="H926" s="9">
        <v>75776</v>
      </c>
      <c r="I926" s="112"/>
      <c r="J926" s="113"/>
      <c r="K926" s="114"/>
      <c r="L926" s="115"/>
      <c r="M926" s="116"/>
      <c r="N926" s="15" t="s">
        <v>6211</v>
      </c>
      <c r="O926" t="s">
        <v>4766</v>
      </c>
      <c r="Q926">
        <v>473</v>
      </c>
      <c r="R926" s="14">
        <v>721673</v>
      </c>
    </row>
    <row r="927" spans="1:18" ht="15" customHeight="1" x14ac:dyDescent="0.25">
      <c r="A927" s="10">
        <v>85</v>
      </c>
      <c r="B927" s="111"/>
      <c r="C927" s="6" t="s">
        <v>1467</v>
      </c>
      <c r="D927" s="7">
        <v>44931</v>
      </c>
      <c r="E927" s="8" t="s">
        <v>127</v>
      </c>
      <c r="F927" s="9">
        <v>807741</v>
      </c>
      <c r="G927" s="8" t="s">
        <v>1378</v>
      </c>
      <c r="H927" s="9">
        <v>84813</v>
      </c>
      <c r="I927" s="112"/>
      <c r="J927" s="113"/>
      <c r="K927" s="114"/>
      <c r="L927" s="115"/>
      <c r="M927" s="116"/>
      <c r="N927" s="15" t="s">
        <v>6212</v>
      </c>
      <c r="O927" t="s">
        <v>4766</v>
      </c>
      <c r="Q927">
        <v>480</v>
      </c>
      <c r="R927" s="14">
        <v>807741</v>
      </c>
    </row>
    <row r="928" spans="1:18" ht="15" customHeight="1" x14ac:dyDescent="0.25">
      <c r="A928" s="10">
        <v>86</v>
      </c>
      <c r="B928" s="111"/>
      <c r="C928" s="6" t="s">
        <v>1468</v>
      </c>
      <c r="D928" s="7">
        <v>44932</v>
      </c>
      <c r="E928" s="8" t="s">
        <v>192</v>
      </c>
      <c r="F928" s="9">
        <v>807741</v>
      </c>
      <c r="G928" s="8" t="s">
        <v>1378</v>
      </c>
      <c r="H928" s="9">
        <v>84813</v>
      </c>
      <c r="I928" s="112"/>
      <c r="J928" s="113"/>
      <c r="K928" s="114"/>
      <c r="L928" s="115"/>
      <c r="M928" s="116"/>
      <c r="N928" s="15" t="s">
        <v>6213</v>
      </c>
      <c r="O928" t="s">
        <v>4766</v>
      </c>
      <c r="Q928">
        <v>607</v>
      </c>
      <c r="R928" s="14">
        <v>807741</v>
      </c>
    </row>
    <row r="929" spans="1:18" ht="15" customHeight="1" x14ac:dyDescent="0.25">
      <c r="A929" s="10">
        <v>87</v>
      </c>
      <c r="B929" s="111"/>
      <c r="C929" s="6" t="s">
        <v>1469</v>
      </c>
      <c r="D929" s="7">
        <v>44932</v>
      </c>
      <c r="E929" s="8" t="s">
        <v>192</v>
      </c>
      <c r="F929" s="9">
        <v>807741</v>
      </c>
      <c r="G929" s="8" t="s">
        <v>1378</v>
      </c>
      <c r="H929" s="9">
        <v>84813</v>
      </c>
      <c r="I929" s="112"/>
      <c r="J929" s="113"/>
      <c r="K929" s="114"/>
      <c r="L929" s="115"/>
      <c r="M929" s="116"/>
      <c r="N929" s="15" t="s">
        <v>6214</v>
      </c>
      <c r="O929" t="s">
        <v>4766</v>
      </c>
      <c r="Q929">
        <v>787</v>
      </c>
      <c r="R929" s="14">
        <v>807741</v>
      </c>
    </row>
    <row r="930" spans="1:18" ht="15" customHeight="1" x14ac:dyDescent="0.25">
      <c r="A930" s="10">
        <v>88</v>
      </c>
      <c r="B930" s="111"/>
      <c r="C930" s="6" t="s">
        <v>1470</v>
      </c>
      <c r="D930" s="7">
        <v>44932</v>
      </c>
      <c r="E930" s="8" t="s">
        <v>192</v>
      </c>
      <c r="F930" s="9">
        <v>807741</v>
      </c>
      <c r="G930" s="8" t="s">
        <v>1378</v>
      </c>
      <c r="H930" s="9">
        <v>84813</v>
      </c>
      <c r="I930" s="112"/>
      <c r="J930" s="113"/>
      <c r="K930" s="114"/>
      <c r="L930" s="115"/>
      <c r="M930" s="116"/>
      <c r="N930" s="15" t="s">
        <v>6215</v>
      </c>
      <c r="O930" t="s">
        <v>4766</v>
      </c>
      <c r="Q930">
        <v>799</v>
      </c>
      <c r="R930" s="14">
        <v>807741</v>
      </c>
    </row>
    <row r="931" spans="1:18" ht="15" customHeight="1" x14ac:dyDescent="0.25">
      <c r="A931" s="10">
        <v>89</v>
      </c>
      <c r="B931" s="111"/>
      <c r="C931" s="6" t="s">
        <v>1471</v>
      </c>
      <c r="D931" s="7">
        <v>44932</v>
      </c>
      <c r="E931" s="8" t="s">
        <v>514</v>
      </c>
      <c r="F931" s="9">
        <v>1308613</v>
      </c>
      <c r="G931" s="8" t="s">
        <v>1378</v>
      </c>
      <c r="H931" s="9">
        <v>137404</v>
      </c>
      <c r="I931" s="112"/>
      <c r="J931" s="113"/>
      <c r="K931" s="114"/>
      <c r="L931" s="115"/>
      <c r="M931" s="116"/>
      <c r="N931" s="15" t="s">
        <v>6216</v>
      </c>
      <c r="O931" t="s">
        <v>4766</v>
      </c>
      <c r="Q931">
        <v>632</v>
      </c>
      <c r="R931" s="14">
        <v>1308613</v>
      </c>
    </row>
    <row r="932" spans="1:18" ht="15" customHeight="1" x14ac:dyDescent="0.25">
      <c r="A932" s="10">
        <v>90</v>
      </c>
      <c r="B932" s="111"/>
      <c r="C932" s="6" t="s">
        <v>1472</v>
      </c>
      <c r="D932" s="7">
        <v>44935</v>
      </c>
      <c r="E932" s="8" t="s">
        <v>248</v>
      </c>
      <c r="F932" s="9">
        <v>403871</v>
      </c>
      <c r="G932" s="8" t="s">
        <v>1378</v>
      </c>
      <c r="H932" s="9">
        <v>42406</v>
      </c>
      <c r="I932" s="112"/>
      <c r="J932" s="113"/>
      <c r="K932" s="114"/>
      <c r="L932" s="115"/>
      <c r="M932" s="116"/>
      <c r="N932" s="15" t="s">
        <v>6217</v>
      </c>
      <c r="O932" t="s">
        <v>4766</v>
      </c>
      <c r="Q932">
        <v>881</v>
      </c>
      <c r="R932" s="14">
        <v>403871</v>
      </c>
    </row>
    <row r="933" spans="1:18" ht="15" customHeight="1" x14ac:dyDescent="0.25">
      <c r="A933" s="10">
        <v>91</v>
      </c>
      <c r="B933" s="111"/>
      <c r="C933" s="6" t="s">
        <v>1473</v>
      </c>
      <c r="D933" s="7">
        <v>44932</v>
      </c>
      <c r="E933" s="8" t="s">
        <v>127</v>
      </c>
      <c r="F933" s="9">
        <v>807741</v>
      </c>
      <c r="G933" s="8" t="s">
        <v>1378</v>
      </c>
      <c r="H933" s="9">
        <v>84813</v>
      </c>
      <c r="I933" s="112"/>
      <c r="J933" s="113"/>
      <c r="K933" s="114"/>
      <c r="L933" s="115"/>
      <c r="M933" s="116"/>
      <c r="N933" s="15" t="s">
        <v>6218</v>
      </c>
      <c r="O933" t="s">
        <v>4766</v>
      </c>
      <c r="Q933">
        <v>654</v>
      </c>
      <c r="R933" s="14">
        <v>807741</v>
      </c>
    </row>
    <row r="934" spans="1:18" ht="15" customHeight="1" x14ac:dyDescent="0.25">
      <c r="A934" s="10">
        <v>92</v>
      </c>
      <c r="B934" s="111"/>
      <c r="C934" s="6" t="s">
        <v>1474</v>
      </c>
      <c r="D934" s="7">
        <v>44932</v>
      </c>
      <c r="E934" s="8" t="s">
        <v>192</v>
      </c>
      <c r="F934" s="9">
        <v>807741</v>
      </c>
      <c r="G934" s="8" t="s">
        <v>1378</v>
      </c>
      <c r="H934" s="9">
        <v>84813</v>
      </c>
      <c r="I934" s="112"/>
      <c r="J934" s="113"/>
      <c r="K934" s="114"/>
      <c r="L934" s="115"/>
      <c r="M934" s="116"/>
      <c r="N934" s="15" t="s">
        <v>6219</v>
      </c>
      <c r="O934" t="s">
        <v>4766</v>
      </c>
      <c r="Q934">
        <v>783</v>
      </c>
      <c r="R934" s="14">
        <v>807741</v>
      </c>
    </row>
    <row r="935" spans="1:18" ht="15" customHeight="1" x14ac:dyDescent="0.25">
      <c r="A935" s="10">
        <v>93</v>
      </c>
      <c r="B935" s="111"/>
      <c r="C935" s="6" t="s">
        <v>1475</v>
      </c>
      <c r="D935" s="7">
        <v>44932</v>
      </c>
      <c r="E935" s="8" t="s">
        <v>514</v>
      </c>
      <c r="F935" s="9">
        <v>1308613</v>
      </c>
      <c r="G935" s="8" t="s">
        <v>1378</v>
      </c>
      <c r="H935" s="9">
        <v>137404</v>
      </c>
      <c r="I935" s="112"/>
      <c r="J935" s="113"/>
      <c r="K935" s="114"/>
      <c r="L935" s="115"/>
      <c r="M935" s="116"/>
      <c r="N935" s="15" t="s">
        <v>6220</v>
      </c>
      <c r="O935" t="s">
        <v>4766</v>
      </c>
      <c r="Q935">
        <v>586</v>
      </c>
      <c r="R935" s="14">
        <v>1308613</v>
      </c>
    </row>
    <row r="936" spans="1:18" ht="15" customHeight="1" x14ac:dyDescent="0.25">
      <c r="A936" s="10">
        <v>94</v>
      </c>
      <c r="B936" s="111"/>
      <c r="C936" s="6" t="s">
        <v>1476</v>
      </c>
      <c r="D936" s="7">
        <v>44932</v>
      </c>
      <c r="E936" s="8" t="s">
        <v>514</v>
      </c>
      <c r="F936" s="9">
        <v>807741</v>
      </c>
      <c r="G936" s="8" t="s">
        <v>1378</v>
      </c>
      <c r="H936" s="9">
        <v>84813</v>
      </c>
      <c r="I936" s="112"/>
      <c r="J936" s="113"/>
      <c r="K936" s="114"/>
      <c r="L936" s="115"/>
      <c r="M936" s="116"/>
      <c r="N936" s="15" t="s">
        <v>6221</v>
      </c>
      <c r="O936" t="s">
        <v>4766</v>
      </c>
      <c r="Q936">
        <v>724</v>
      </c>
      <c r="R936" s="14">
        <v>807741</v>
      </c>
    </row>
    <row r="937" spans="1:18" ht="15" customHeight="1" x14ac:dyDescent="0.25">
      <c r="A937" s="10">
        <v>95</v>
      </c>
      <c r="B937" s="111"/>
      <c r="C937" s="6" t="s">
        <v>1477</v>
      </c>
      <c r="D937" s="7">
        <v>44932</v>
      </c>
      <c r="E937" s="8" t="s">
        <v>127</v>
      </c>
      <c r="F937" s="9">
        <v>807741</v>
      </c>
      <c r="G937" s="8" t="s">
        <v>1378</v>
      </c>
      <c r="H937" s="9">
        <v>84813</v>
      </c>
      <c r="I937" s="112"/>
      <c r="J937" s="113"/>
      <c r="K937" s="114"/>
      <c r="L937" s="115"/>
      <c r="M937" s="116"/>
      <c r="N937" s="15" t="s">
        <v>6222</v>
      </c>
      <c r="O937" t="s">
        <v>4766</v>
      </c>
      <c r="Q937">
        <v>648</v>
      </c>
      <c r="R937" s="14">
        <v>807741</v>
      </c>
    </row>
    <row r="938" spans="1:18" ht="15" customHeight="1" x14ac:dyDescent="0.25">
      <c r="A938" s="10">
        <v>96</v>
      </c>
      <c r="B938" s="111"/>
      <c r="C938" s="6" t="s">
        <v>1478</v>
      </c>
      <c r="D938" s="7">
        <v>44932</v>
      </c>
      <c r="E938" s="8" t="s">
        <v>192</v>
      </c>
      <c r="F938" s="9">
        <v>1308613</v>
      </c>
      <c r="G938" s="8" t="s">
        <v>1378</v>
      </c>
      <c r="H938" s="9">
        <v>137404</v>
      </c>
      <c r="I938" s="112"/>
      <c r="J938" s="113"/>
      <c r="K938" s="114"/>
      <c r="L938" s="115"/>
      <c r="M938" s="116"/>
      <c r="N938" s="15" t="s">
        <v>6223</v>
      </c>
      <c r="O938" t="s">
        <v>4766</v>
      </c>
      <c r="Q938">
        <v>798</v>
      </c>
      <c r="R938" s="14">
        <v>1308613</v>
      </c>
    </row>
    <row r="939" spans="1:18" ht="15" customHeight="1" x14ac:dyDescent="0.25">
      <c r="A939" s="10">
        <v>97</v>
      </c>
      <c r="B939" s="111"/>
      <c r="C939" s="6" t="s">
        <v>1479</v>
      </c>
      <c r="D939" s="7">
        <v>44931</v>
      </c>
      <c r="E939" s="8" t="s">
        <v>127</v>
      </c>
      <c r="F939" s="9">
        <v>1308613</v>
      </c>
      <c r="G939" s="8" t="s">
        <v>1378</v>
      </c>
      <c r="H939" s="9">
        <v>137404</v>
      </c>
      <c r="I939" s="112"/>
      <c r="J939" s="113"/>
      <c r="K939" s="114"/>
      <c r="L939" s="115"/>
      <c r="M939" s="116"/>
      <c r="N939" s="15" t="s">
        <v>6224</v>
      </c>
      <c r="O939" t="s">
        <v>4766</v>
      </c>
      <c r="Q939">
        <v>477</v>
      </c>
      <c r="R939" s="14">
        <v>1308613</v>
      </c>
    </row>
    <row r="940" spans="1:18" ht="15" customHeight="1" x14ac:dyDescent="0.25">
      <c r="A940" s="10">
        <v>98</v>
      </c>
      <c r="B940" s="111"/>
      <c r="C940" s="6" t="s">
        <v>1480</v>
      </c>
      <c r="D940" s="7">
        <v>44932</v>
      </c>
      <c r="E940" s="8" t="s">
        <v>131</v>
      </c>
      <c r="F940" s="9">
        <v>807741</v>
      </c>
      <c r="G940" s="8" t="s">
        <v>1378</v>
      </c>
      <c r="H940" s="9">
        <v>84813</v>
      </c>
      <c r="I940" s="112"/>
      <c r="J940" s="113"/>
      <c r="K940" s="114"/>
      <c r="L940" s="115"/>
      <c r="M940" s="116"/>
      <c r="N940" s="15" t="s">
        <v>6225</v>
      </c>
      <c r="O940" t="s">
        <v>4766</v>
      </c>
      <c r="Q940">
        <v>679</v>
      </c>
      <c r="R940" s="14">
        <v>807741</v>
      </c>
    </row>
    <row r="941" spans="1:18" ht="15" customHeight="1" x14ac:dyDescent="0.25">
      <c r="A941" s="10">
        <v>99</v>
      </c>
      <c r="B941" s="111"/>
      <c r="C941" s="6" t="s">
        <v>1481</v>
      </c>
      <c r="D941" s="7">
        <v>44940</v>
      </c>
      <c r="E941" s="8" t="s">
        <v>131</v>
      </c>
      <c r="F941" s="9">
        <v>500872</v>
      </c>
      <c r="G941" s="8" t="s">
        <v>1378</v>
      </c>
      <c r="H941" s="9">
        <v>52592</v>
      </c>
      <c r="I941" s="112"/>
      <c r="J941" s="113"/>
      <c r="K941" s="114"/>
      <c r="L941" s="115"/>
      <c r="M941" s="116"/>
      <c r="N941" s="15" t="s">
        <v>6226</v>
      </c>
      <c r="O941" t="s">
        <v>4766</v>
      </c>
      <c r="Q941">
        <v>1575</v>
      </c>
      <c r="R941" s="14">
        <v>500872</v>
      </c>
    </row>
    <row r="942" spans="1:18" ht="15" customHeight="1" x14ac:dyDescent="0.25">
      <c r="A942" s="10">
        <v>100</v>
      </c>
      <c r="B942" s="111"/>
      <c r="C942" s="6" t="s">
        <v>1482</v>
      </c>
      <c r="D942" s="7">
        <v>44937</v>
      </c>
      <c r="E942" s="8" t="s">
        <v>248</v>
      </c>
      <c r="F942" s="9">
        <v>1553746</v>
      </c>
      <c r="G942" s="8" t="s">
        <v>1378</v>
      </c>
      <c r="H942" s="9">
        <v>163143</v>
      </c>
      <c r="I942" s="112"/>
      <c r="J942" s="113"/>
      <c r="K942" s="114"/>
      <c r="L942" s="115"/>
      <c r="M942" s="116"/>
      <c r="N942" s="15" t="s">
        <v>6227</v>
      </c>
      <c r="O942" t="s">
        <v>4766</v>
      </c>
      <c r="Q942">
        <v>1046</v>
      </c>
      <c r="R942" s="14">
        <v>1553746</v>
      </c>
    </row>
    <row r="943" spans="1:18" ht="15" customHeight="1" x14ac:dyDescent="0.25">
      <c r="A943" s="10">
        <v>101</v>
      </c>
      <c r="B943" s="111"/>
      <c r="C943" s="6" t="s">
        <v>1483</v>
      </c>
      <c r="D943" s="7">
        <v>44937</v>
      </c>
      <c r="E943" s="8" t="s">
        <v>192</v>
      </c>
      <c r="F943" s="9">
        <v>400697</v>
      </c>
      <c r="G943" s="8" t="s">
        <v>1378</v>
      </c>
      <c r="H943" s="9">
        <v>42073</v>
      </c>
      <c r="I943" s="112"/>
      <c r="J943" s="113"/>
      <c r="K943" s="114"/>
      <c r="L943" s="115"/>
      <c r="M943" s="116"/>
      <c r="N943" s="15" t="s">
        <v>6228</v>
      </c>
      <c r="O943" t="s">
        <v>4766</v>
      </c>
      <c r="Q943">
        <v>1063</v>
      </c>
      <c r="R943" s="14">
        <v>400697</v>
      </c>
    </row>
    <row r="944" spans="1:18" ht="15" customHeight="1" x14ac:dyDescent="0.25">
      <c r="A944" s="10">
        <v>102</v>
      </c>
      <c r="B944" s="111"/>
      <c r="C944" s="6" t="s">
        <v>1484</v>
      </c>
      <c r="D944" s="7">
        <v>44940</v>
      </c>
      <c r="E944" s="8" t="s">
        <v>192</v>
      </c>
      <c r="F944" s="9">
        <v>547501</v>
      </c>
      <c r="G944" s="8" t="s">
        <v>1378</v>
      </c>
      <c r="H944" s="9">
        <v>57488</v>
      </c>
      <c r="I944" s="112"/>
      <c r="J944" s="113"/>
      <c r="K944" s="114"/>
      <c r="L944" s="115"/>
      <c r="M944" s="116"/>
      <c r="N944" s="15" t="s">
        <v>6229</v>
      </c>
      <c r="O944" t="s">
        <v>4766</v>
      </c>
      <c r="Q944">
        <v>1561</v>
      </c>
      <c r="R944" s="14">
        <v>547501</v>
      </c>
    </row>
    <row r="945" spans="1:18" ht="15" customHeight="1" x14ac:dyDescent="0.25">
      <c r="A945" s="10">
        <v>103</v>
      </c>
      <c r="B945" s="111"/>
      <c r="C945" s="6" t="s">
        <v>1485</v>
      </c>
      <c r="D945" s="7">
        <v>44932</v>
      </c>
      <c r="E945" s="8" t="s">
        <v>248</v>
      </c>
      <c r="F945" s="9">
        <v>403871</v>
      </c>
      <c r="G945" s="8" t="s">
        <v>1378</v>
      </c>
      <c r="H945" s="9">
        <v>42406</v>
      </c>
      <c r="I945" s="112"/>
      <c r="J945" s="113"/>
      <c r="K945" s="114"/>
      <c r="L945" s="115"/>
      <c r="M945" s="116"/>
      <c r="N945" s="15" t="s">
        <v>6230</v>
      </c>
      <c r="O945" t="s">
        <v>4766</v>
      </c>
      <c r="Q945">
        <v>678</v>
      </c>
      <c r="R945" s="14">
        <v>403871</v>
      </c>
    </row>
    <row r="946" spans="1:18" ht="15" customHeight="1" x14ac:dyDescent="0.25">
      <c r="A946" s="10">
        <v>104</v>
      </c>
      <c r="B946" s="111"/>
      <c r="C946" s="6" t="s">
        <v>1486</v>
      </c>
      <c r="D946" s="7">
        <v>44945</v>
      </c>
      <c r="E946" s="8" t="s">
        <v>127</v>
      </c>
      <c r="F946" s="9">
        <v>1108564</v>
      </c>
      <c r="G946" s="8" t="s">
        <v>1378</v>
      </c>
      <c r="H946" s="9">
        <v>116399</v>
      </c>
      <c r="I946" s="112"/>
      <c r="J946" s="113"/>
      <c r="K946" s="114"/>
      <c r="L946" s="115"/>
      <c r="M946" s="116"/>
      <c r="N946" s="15" t="s">
        <v>6231</v>
      </c>
      <c r="O946" t="s">
        <v>4766</v>
      </c>
      <c r="Q946">
        <v>1782</v>
      </c>
      <c r="R946" s="14">
        <v>1108564</v>
      </c>
    </row>
    <row r="947" spans="1:18" ht="15" customHeight="1" x14ac:dyDescent="0.25">
      <c r="A947" s="10">
        <v>105</v>
      </c>
      <c r="B947" s="111"/>
      <c r="C947" s="6" t="s">
        <v>1487</v>
      </c>
      <c r="D947" s="7">
        <v>44931</v>
      </c>
      <c r="E947" s="8" t="s">
        <v>514</v>
      </c>
      <c r="F947" s="9">
        <v>807741</v>
      </c>
      <c r="G947" s="8" t="s">
        <v>1378</v>
      </c>
      <c r="H947" s="9">
        <v>84813</v>
      </c>
      <c r="I947" s="112"/>
      <c r="J947" s="113"/>
      <c r="K947" s="114"/>
      <c r="L947" s="115"/>
      <c r="M947" s="116"/>
      <c r="N947" s="15" t="s">
        <v>6232</v>
      </c>
      <c r="O947" t="s">
        <v>4766</v>
      </c>
      <c r="Q947">
        <v>428</v>
      </c>
      <c r="R947" s="14">
        <v>807741</v>
      </c>
    </row>
    <row r="948" spans="1:18" ht="15" customHeight="1" x14ac:dyDescent="0.25">
      <c r="A948" s="10">
        <v>106</v>
      </c>
      <c r="B948" s="111"/>
      <c r="C948" s="6" t="s">
        <v>1488</v>
      </c>
      <c r="D948" s="7">
        <v>44932</v>
      </c>
      <c r="E948" s="8" t="s">
        <v>514</v>
      </c>
      <c r="F948" s="9">
        <v>807741</v>
      </c>
      <c r="G948" s="8" t="s">
        <v>1378</v>
      </c>
      <c r="H948" s="9">
        <v>84813</v>
      </c>
      <c r="I948" s="112"/>
      <c r="J948" s="113"/>
      <c r="K948" s="114"/>
      <c r="L948" s="115"/>
      <c r="M948" s="116"/>
      <c r="N948" s="15" t="s">
        <v>6233</v>
      </c>
      <c r="O948" t="s">
        <v>4766</v>
      </c>
      <c r="Q948">
        <v>628</v>
      </c>
      <c r="R948" s="14">
        <v>807741</v>
      </c>
    </row>
    <row r="949" spans="1:18" ht="15" customHeight="1" x14ac:dyDescent="0.25">
      <c r="A949" s="10">
        <v>107</v>
      </c>
      <c r="B949" s="111"/>
      <c r="C949" s="6" t="s">
        <v>1489</v>
      </c>
      <c r="D949" s="7">
        <v>44932</v>
      </c>
      <c r="E949" s="8" t="s">
        <v>192</v>
      </c>
      <c r="F949" s="9">
        <v>484645</v>
      </c>
      <c r="G949" s="8" t="s">
        <v>1378</v>
      </c>
      <c r="H949" s="9">
        <v>50888</v>
      </c>
      <c r="I949" s="112"/>
      <c r="J949" s="113"/>
      <c r="K949" s="114"/>
      <c r="L949" s="115"/>
      <c r="M949" s="116"/>
      <c r="N949" s="15" t="s">
        <v>6234</v>
      </c>
      <c r="O949" t="s">
        <v>4766</v>
      </c>
      <c r="Q949">
        <v>755</v>
      </c>
      <c r="R949" s="14">
        <v>484645</v>
      </c>
    </row>
    <row r="950" spans="1:18" ht="15" customHeight="1" x14ac:dyDescent="0.25">
      <c r="A950" s="10">
        <v>108</v>
      </c>
      <c r="B950" s="111"/>
      <c r="C950" s="6" t="s">
        <v>1490</v>
      </c>
      <c r="D950" s="7">
        <v>44943</v>
      </c>
      <c r="E950" s="8" t="s">
        <v>192</v>
      </c>
      <c r="F950" s="9">
        <v>930864</v>
      </c>
      <c r="G950" s="8" t="s">
        <v>1378</v>
      </c>
      <c r="H950" s="9">
        <v>97741</v>
      </c>
      <c r="I950" s="112"/>
      <c r="J950" s="113"/>
      <c r="K950" s="114"/>
      <c r="L950" s="115"/>
      <c r="M950" s="116"/>
      <c r="N950" s="15" t="s">
        <v>6235</v>
      </c>
      <c r="O950" t="s">
        <v>4766</v>
      </c>
      <c r="Q950">
        <v>1720</v>
      </c>
      <c r="R950" s="14">
        <v>930864</v>
      </c>
    </row>
    <row r="951" spans="1:18" ht="15" customHeight="1" x14ac:dyDescent="0.25">
      <c r="A951" s="10">
        <v>109</v>
      </c>
      <c r="B951" s="111"/>
      <c r="C951" s="6" t="s">
        <v>1491</v>
      </c>
      <c r="D951" s="7">
        <v>44935</v>
      </c>
      <c r="E951" s="8" t="s">
        <v>127</v>
      </c>
      <c r="F951" s="9">
        <v>807741</v>
      </c>
      <c r="G951" s="8" t="s">
        <v>1378</v>
      </c>
      <c r="H951" s="9">
        <v>84813</v>
      </c>
      <c r="I951" s="112"/>
      <c r="J951" s="113"/>
      <c r="K951" s="114"/>
      <c r="L951" s="115"/>
      <c r="M951" s="116"/>
      <c r="N951" s="15" t="s">
        <v>6236</v>
      </c>
      <c r="O951" t="s">
        <v>4766</v>
      </c>
      <c r="Q951">
        <v>891</v>
      </c>
      <c r="R951" s="14">
        <v>807741</v>
      </c>
    </row>
    <row r="952" spans="1:18" ht="15" customHeight="1" x14ac:dyDescent="0.25">
      <c r="A952" s="10">
        <v>110</v>
      </c>
      <c r="B952" s="111"/>
      <c r="C952" s="6" t="s">
        <v>1492</v>
      </c>
      <c r="D952" s="7">
        <v>44935</v>
      </c>
      <c r="E952" s="8" t="s">
        <v>127</v>
      </c>
      <c r="F952" s="9">
        <v>1308613</v>
      </c>
      <c r="G952" s="8" t="s">
        <v>1378</v>
      </c>
      <c r="H952" s="9">
        <v>137404</v>
      </c>
      <c r="I952" s="112"/>
      <c r="J952" s="113"/>
      <c r="K952" s="114"/>
      <c r="L952" s="115"/>
      <c r="M952" s="116"/>
      <c r="N952" s="15" t="s">
        <v>6237</v>
      </c>
      <c r="O952" t="s">
        <v>4766</v>
      </c>
      <c r="Q952">
        <v>893</v>
      </c>
      <c r="R952" s="14">
        <v>1308613</v>
      </c>
    </row>
    <row r="953" spans="1:18" ht="15" customHeight="1" x14ac:dyDescent="0.25">
      <c r="A953" s="10">
        <v>111</v>
      </c>
      <c r="B953" s="111"/>
      <c r="C953" s="6" t="s">
        <v>1493</v>
      </c>
      <c r="D953" s="7">
        <v>44942</v>
      </c>
      <c r="E953" s="8" t="s">
        <v>127</v>
      </c>
      <c r="F953" s="9">
        <v>1016067</v>
      </c>
      <c r="G953" s="8" t="s">
        <v>1378</v>
      </c>
      <c r="H953" s="9">
        <v>106687</v>
      </c>
      <c r="I953" s="112"/>
      <c r="J953" s="113"/>
      <c r="K953" s="114"/>
      <c r="L953" s="115"/>
      <c r="M953" s="116"/>
      <c r="N953" s="15" t="s">
        <v>6238</v>
      </c>
      <c r="O953" t="s">
        <v>4766</v>
      </c>
      <c r="Q953">
        <v>1626</v>
      </c>
      <c r="R953" s="14">
        <v>1016067</v>
      </c>
    </row>
    <row r="954" spans="1:18" ht="15" customHeight="1" x14ac:dyDescent="0.25">
      <c r="A954" s="10">
        <v>112</v>
      </c>
      <c r="B954" s="111"/>
      <c r="C954" s="6" t="s">
        <v>1494</v>
      </c>
      <c r="D954" s="7">
        <v>44932</v>
      </c>
      <c r="E954" s="8" t="s">
        <v>514</v>
      </c>
      <c r="F954" s="9">
        <v>1308613</v>
      </c>
      <c r="G954" s="8" t="s">
        <v>1378</v>
      </c>
      <c r="H954" s="9">
        <v>137404</v>
      </c>
      <c r="I954" s="112"/>
      <c r="J954" s="113"/>
      <c r="K954" s="114"/>
      <c r="L954" s="115"/>
      <c r="M954" s="116"/>
      <c r="N954" s="15" t="s">
        <v>6239</v>
      </c>
      <c r="O954" t="s">
        <v>4766</v>
      </c>
      <c r="Q954">
        <v>710</v>
      </c>
      <c r="R954" s="14">
        <v>1308613</v>
      </c>
    </row>
    <row r="955" spans="1:18" ht="15" customHeight="1" x14ac:dyDescent="0.25">
      <c r="A955" s="10">
        <v>113</v>
      </c>
      <c r="B955" s="111"/>
      <c r="C955" s="6" t="s">
        <v>1495</v>
      </c>
      <c r="D955" s="7">
        <v>44932</v>
      </c>
      <c r="E955" s="8" t="s">
        <v>514</v>
      </c>
      <c r="F955" s="9">
        <v>807741</v>
      </c>
      <c r="G955" s="8" t="s">
        <v>1378</v>
      </c>
      <c r="H955" s="9">
        <v>84813</v>
      </c>
      <c r="I955" s="112"/>
      <c r="J955" s="113"/>
      <c r="K955" s="114"/>
      <c r="L955" s="115"/>
      <c r="M955" s="116"/>
      <c r="N955" s="15" t="s">
        <v>6240</v>
      </c>
      <c r="O955" t="s">
        <v>4766</v>
      </c>
      <c r="Q955">
        <v>629</v>
      </c>
      <c r="R955" s="14">
        <v>807741</v>
      </c>
    </row>
    <row r="956" spans="1:18" ht="15" customHeight="1" x14ac:dyDescent="0.25">
      <c r="A956" s="10">
        <v>114</v>
      </c>
      <c r="B956" s="111"/>
      <c r="C956" s="6" t="s">
        <v>1496</v>
      </c>
      <c r="D956" s="7">
        <v>44932</v>
      </c>
      <c r="E956" s="8" t="s">
        <v>248</v>
      </c>
      <c r="F956" s="9">
        <v>1308613</v>
      </c>
      <c r="G956" s="8" t="s">
        <v>1378</v>
      </c>
      <c r="H956" s="9">
        <v>137404</v>
      </c>
      <c r="I956" s="112"/>
      <c r="J956" s="113"/>
      <c r="K956" s="114"/>
      <c r="L956" s="115"/>
      <c r="M956" s="116"/>
      <c r="N956" s="15" t="s">
        <v>6241</v>
      </c>
      <c r="O956" t="s">
        <v>4766</v>
      </c>
      <c r="Q956">
        <v>612</v>
      </c>
      <c r="R956" s="14">
        <v>1308613</v>
      </c>
    </row>
    <row r="957" spans="1:18" ht="15" customHeight="1" x14ac:dyDescent="0.25">
      <c r="A957" s="10">
        <v>115</v>
      </c>
      <c r="B957" s="111"/>
      <c r="C957" s="6" t="s">
        <v>1497</v>
      </c>
      <c r="D957" s="7">
        <v>44932</v>
      </c>
      <c r="E957" s="8" t="s">
        <v>127</v>
      </c>
      <c r="F957" s="9">
        <v>807741</v>
      </c>
      <c r="G957" s="8" t="s">
        <v>1378</v>
      </c>
      <c r="H957" s="9">
        <v>84813</v>
      </c>
      <c r="I957" s="112"/>
      <c r="J957" s="113"/>
      <c r="K957" s="114"/>
      <c r="L957" s="115"/>
      <c r="M957" s="116"/>
      <c r="N957" s="15" t="s">
        <v>6242</v>
      </c>
      <c r="O957" t="s">
        <v>4766</v>
      </c>
      <c r="Q957">
        <v>647</v>
      </c>
      <c r="R957" s="14">
        <v>807741</v>
      </c>
    </row>
    <row r="958" spans="1:18" ht="15" customHeight="1" x14ac:dyDescent="0.25">
      <c r="A958" s="10">
        <v>116</v>
      </c>
      <c r="B958" s="111"/>
      <c r="C958" s="6" t="s">
        <v>1498</v>
      </c>
      <c r="D958" s="7">
        <v>44938</v>
      </c>
      <c r="E958" s="8" t="s">
        <v>131</v>
      </c>
      <c r="F958" s="9">
        <v>220801</v>
      </c>
      <c r="G958" s="8" t="s">
        <v>1378</v>
      </c>
      <c r="H958" s="9">
        <v>23184</v>
      </c>
      <c r="I958" s="112"/>
      <c r="J958" s="113"/>
      <c r="K958" s="114"/>
      <c r="L958" s="115"/>
      <c r="M958" s="116"/>
      <c r="N958" s="15" t="s">
        <v>6243</v>
      </c>
      <c r="O958" t="s">
        <v>4766</v>
      </c>
      <c r="Q958">
        <v>1391</v>
      </c>
      <c r="R958" s="14">
        <v>220801</v>
      </c>
    </row>
    <row r="959" spans="1:18" ht="15" customHeight="1" x14ac:dyDescent="0.25">
      <c r="A959" s="10">
        <v>117</v>
      </c>
      <c r="B959" s="111"/>
      <c r="C959" s="6" t="s">
        <v>1499</v>
      </c>
      <c r="D959" s="7">
        <v>44932</v>
      </c>
      <c r="E959" s="8" t="s">
        <v>127</v>
      </c>
      <c r="F959" s="9">
        <v>807741</v>
      </c>
      <c r="G959" s="8" t="s">
        <v>1378</v>
      </c>
      <c r="H959" s="9">
        <v>84813</v>
      </c>
      <c r="I959" s="112"/>
      <c r="J959" s="113"/>
      <c r="K959" s="114"/>
      <c r="L959" s="115"/>
      <c r="M959" s="116"/>
      <c r="N959" s="15" t="s">
        <v>6244</v>
      </c>
      <c r="O959" t="s">
        <v>4766</v>
      </c>
      <c r="Q959">
        <v>655</v>
      </c>
      <c r="R959" s="14">
        <v>807741</v>
      </c>
    </row>
    <row r="960" spans="1:18" ht="15" customHeight="1" x14ac:dyDescent="0.25">
      <c r="A960" s="10">
        <v>118</v>
      </c>
      <c r="B960" s="111"/>
      <c r="C960" s="6" t="s">
        <v>1500</v>
      </c>
      <c r="D960" s="7">
        <v>44932</v>
      </c>
      <c r="E960" s="8" t="s">
        <v>131</v>
      </c>
      <c r="F960" s="9">
        <v>807741</v>
      </c>
      <c r="G960" s="8" t="s">
        <v>1378</v>
      </c>
      <c r="H960" s="9">
        <v>84813</v>
      </c>
      <c r="I960" s="112"/>
      <c r="J960" s="113"/>
      <c r="K960" s="114"/>
      <c r="L960" s="115"/>
      <c r="M960" s="116"/>
      <c r="N960" s="15" t="s">
        <v>6245</v>
      </c>
      <c r="O960" t="s">
        <v>4766</v>
      </c>
      <c r="Q960">
        <v>600</v>
      </c>
      <c r="R960" s="14">
        <v>807741</v>
      </c>
    </row>
    <row r="961" spans="1:18" ht="15" customHeight="1" x14ac:dyDescent="0.25">
      <c r="A961" s="10">
        <v>119</v>
      </c>
      <c r="B961" s="111"/>
      <c r="C961" s="6" t="s">
        <v>1501</v>
      </c>
      <c r="D961" s="7">
        <v>44932</v>
      </c>
      <c r="E961" s="8" t="s">
        <v>127</v>
      </c>
      <c r="F961" s="9">
        <v>500872</v>
      </c>
      <c r="G961" s="8" t="s">
        <v>1378</v>
      </c>
      <c r="H961" s="9">
        <v>52592</v>
      </c>
      <c r="I961" s="112"/>
      <c r="J961" s="113"/>
      <c r="K961" s="114"/>
      <c r="L961" s="115"/>
      <c r="M961" s="116"/>
      <c r="N961" s="15" t="s">
        <v>6246</v>
      </c>
      <c r="O961" t="s">
        <v>4766</v>
      </c>
      <c r="Q961">
        <v>661</v>
      </c>
      <c r="R961" s="14">
        <v>500872</v>
      </c>
    </row>
    <row r="962" spans="1:18" ht="15" customHeight="1" x14ac:dyDescent="0.25">
      <c r="A962" s="10">
        <v>120</v>
      </c>
      <c r="B962" s="111"/>
      <c r="C962" s="6" t="s">
        <v>1502</v>
      </c>
      <c r="D962" s="7">
        <v>44932</v>
      </c>
      <c r="E962" s="8" t="s">
        <v>127</v>
      </c>
      <c r="F962" s="9">
        <v>545548</v>
      </c>
      <c r="G962" s="8" t="s">
        <v>1378</v>
      </c>
      <c r="H962" s="9">
        <v>57283</v>
      </c>
      <c r="I962" s="112"/>
      <c r="J962" s="113"/>
      <c r="K962" s="114"/>
      <c r="L962" s="115"/>
      <c r="M962" s="116"/>
      <c r="N962" s="15" t="s">
        <v>6247</v>
      </c>
      <c r="O962" t="s">
        <v>4766</v>
      </c>
      <c r="Q962">
        <v>662</v>
      </c>
      <c r="R962" s="14">
        <v>545548</v>
      </c>
    </row>
    <row r="963" spans="1:18" ht="15" customHeight="1" x14ac:dyDescent="0.25">
      <c r="A963" s="10">
        <v>121</v>
      </c>
      <c r="B963" s="111"/>
      <c r="C963" s="6" t="s">
        <v>1503</v>
      </c>
      <c r="D963" s="7">
        <v>44931</v>
      </c>
      <c r="E963" s="8" t="s">
        <v>131</v>
      </c>
      <c r="F963" s="9">
        <v>807741</v>
      </c>
      <c r="G963" s="8" t="s">
        <v>1378</v>
      </c>
      <c r="H963" s="9">
        <v>84813</v>
      </c>
      <c r="I963" s="112"/>
      <c r="J963" s="113"/>
      <c r="K963" s="114"/>
      <c r="L963" s="115"/>
      <c r="M963" s="116"/>
      <c r="N963" s="15" t="s">
        <v>6248</v>
      </c>
      <c r="O963" t="s">
        <v>4766</v>
      </c>
      <c r="Q963">
        <v>465</v>
      </c>
      <c r="R963" s="14">
        <v>807741</v>
      </c>
    </row>
    <row r="964" spans="1:18" ht="15" customHeight="1" x14ac:dyDescent="0.25">
      <c r="A964" s="10">
        <v>122</v>
      </c>
      <c r="B964" s="111"/>
      <c r="C964" s="6" t="s">
        <v>1504</v>
      </c>
      <c r="D964" s="7">
        <v>44931</v>
      </c>
      <c r="E964" s="8" t="s">
        <v>248</v>
      </c>
      <c r="F964" s="9">
        <v>1308613</v>
      </c>
      <c r="G964" s="8" t="s">
        <v>1378</v>
      </c>
      <c r="H964" s="9">
        <v>137404</v>
      </c>
      <c r="I964" s="112"/>
      <c r="J964" s="113"/>
      <c r="K964" s="114"/>
      <c r="L964" s="115"/>
      <c r="M964" s="116"/>
      <c r="N964" s="15" t="s">
        <v>6249</v>
      </c>
      <c r="O964" t="s">
        <v>4766</v>
      </c>
      <c r="Q964">
        <v>456</v>
      </c>
      <c r="R964" s="14">
        <v>1308613</v>
      </c>
    </row>
    <row r="965" spans="1:18" ht="15" customHeight="1" x14ac:dyDescent="0.25">
      <c r="A965" s="10">
        <v>123</v>
      </c>
      <c r="B965" s="111"/>
      <c r="C965" s="6" t="s">
        <v>1505</v>
      </c>
      <c r="D965" s="7">
        <v>44931</v>
      </c>
      <c r="E965" s="8" t="s">
        <v>127</v>
      </c>
      <c r="F965" s="9">
        <v>1308613</v>
      </c>
      <c r="G965" s="8" t="s">
        <v>1378</v>
      </c>
      <c r="H965" s="9">
        <v>137404</v>
      </c>
      <c r="I965" s="112"/>
      <c r="J965" s="113"/>
      <c r="K965" s="114"/>
      <c r="L965" s="115"/>
      <c r="M965" s="116"/>
      <c r="N965" s="15" t="s">
        <v>6250</v>
      </c>
      <c r="O965" t="s">
        <v>4766</v>
      </c>
      <c r="Q965">
        <v>484</v>
      </c>
      <c r="R965" s="14">
        <v>1308613</v>
      </c>
    </row>
    <row r="966" spans="1:18" ht="15" customHeight="1" x14ac:dyDescent="0.25">
      <c r="A966" s="10">
        <v>124</v>
      </c>
      <c r="B966" s="111"/>
      <c r="C966" s="6" t="s">
        <v>1506</v>
      </c>
      <c r="D966" s="7">
        <v>44932</v>
      </c>
      <c r="E966" s="8" t="s">
        <v>192</v>
      </c>
      <c r="F966" s="9">
        <v>1635258</v>
      </c>
      <c r="G966" s="8" t="s">
        <v>1378</v>
      </c>
      <c r="H966" s="9">
        <v>171702</v>
      </c>
      <c r="I966" s="112"/>
      <c r="J966" s="113"/>
      <c r="K966" s="114"/>
      <c r="L966" s="115"/>
      <c r="M966" s="116"/>
      <c r="N966" s="15" t="s">
        <v>6251</v>
      </c>
      <c r="O966" t="s">
        <v>4766</v>
      </c>
      <c r="Q966">
        <v>615</v>
      </c>
      <c r="R966" s="14">
        <v>1635258</v>
      </c>
    </row>
    <row r="967" spans="1:18" ht="15" customHeight="1" x14ac:dyDescent="0.25">
      <c r="A967" s="10">
        <v>125</v>
      </c>
      <c r="B967" s="111"/>
      <c r="C967" s="6" t="s">
        <v>1507</v>
      </c>
      <c r="D967" s="7">
        <v>44931</v>
      </c>
      <c r="E967" s="8" t="s">
        <v>514</v>
      </c>
      <c r="F967" s="9">
        <v>807741</v>
      </c>
      <c r="G967" s="8" t="s">
        <v>1378</v>
      </c>
      <c r="H967" s="9">
        <v>84813</v>
      </c>
      <c r="I967" s="112"/>
      <c r="J967" s="113"/>
      <c r="K967" s="114"/>
      <c r="L967" s="115"/>
      <c r="M967" s="116"/>
      <c r="N967" s="15" t="s">
        <v>6252</v>
      </c>
      <c r="O967" t="s">
        <v>4766</v>
      </c>
      <c r="Q967">
        <v>436</v>
      </c>
      <c r="R967" s="14">
        <v>807741</v>
      </c>
    </row>
    <row r="968" spans="1:18" ht="15" customHeight="1" x14ac:dyDescent="0.25">
      <c r="A968" s="10">
        <v>126</v>
      </c>
      <c r="B968" s="111"/>
      <c r="C968" s="6" t="s">
        <v>1508</v>
      </c>
      <c r="D968" s="7">
        <v>44932</v>
      </c>
      <c r="E968" s="8" t="s">
        <v>192</v>
      </c>
      <c r="F968" s="9">
        <v>807741</v>
      </c>
      <c r="G968" s="8" t="s">
        <v>1378</v>
      </c>
      <c r="H968" s="9">
        <v>84813</v>
      </c>
      <c r="I968" s="112"/>
      <c r="J968" s="113"/>
      <c r="K968" s="114"/>
      <c r="L968" s="115"/>
      <c r="M968" s="116"/>
      <c r="N968" s="15" t="s">
        <v>6253</v>
      </c>
      <c r="O968" t="s">
        <v>4766</v>
      </c>
      <c r="Q968">
        <v>623</v>
      </c>
      <c r="R968" s="14">
        <v>807741</v>
      </c>
    </row>
    <row r="969" spans="1:18" ht="15" customHeight="1" x14ac:dyDescent="0.25">
      <c r="A969" s="10">
        <v>127</v>
      </c>
      <c r="B969" s="111"/>
      <c r="C969" s="6" t="s">
        <v>1509</v>
      </c>
      <c r="D969" s="7">
        <v>44930</v>
      </c>
      <c r="E969" s="8" t="s">
        <v>131</v>
      </c>
      <c r="F969" s="9">
        <v>220801</v>
      </c>
      <c r="G969" s="8" t="s">
        <v>1378</v>
      </c>
      <c r="H969" s="9">
        <v>23184</v>
      </c>
      <c r="I969" s="112"/>
      <c r="J969" s="113"/>
      <c r="K969" s="114"/>
      <c r="L969" s="115"/>
      <c r="M969" s="116"/>
      <c r="N969" s="15" t="s">
        <v>6254</v>
      </c>
      <c r="O969" t="s">
        <v>4766</v>
      </c>
      <c r="Q969">
        <v>274</v>
      </c>
      <c r="R969" s="14">
        <v>220801</v>
      </c>
    </row>
    <row r="970" spans="1:18" ht="15" customHeight="1" x14ac:dyDescent="0.25">
      <c r="A970" s="10">
        <v>128</v>
      </c>
      <c r="B970" s="111"/>
      <c r="C970" s="6" t="s">
        <v>1510</v>
      </c>
      <c r="D970" s="7">
        <v>44932</v>
      </c>
      <c r="E970" s="8" t="s">
        <v>131</v>
      </c>
      <c r="F970" s="9">
        <v>807741</v>
      </c>
      <c r="G970" s="8" t="s">
        <v>1378</v>
      </c>
      <c r="H970" s="9">
        <v>84813</v>
      </c>
      <c r="I970" s="112"/>
      <c r="J970" s="113"/>
      <c r="K970" s="114"/>
      <c r="L970" s="115"/>
      <c r="M970" s="116"/>
      <c r="N970" s="15" t="s">
        <v>6255</v>
      </c>
      <c r="O970" t="s">
        <v>4766</v>
      </c>
      <c r="Q970">
        <v>547</v>
      </c>
      <c r="R970" s="14">
        <v>807741</v>
      </c>
    </row>
    <row r="971" spans="1:18" ht="15" customHeight="1" x14ac:dyDescent="0.25">
      <c r="A971" s="10">
        <v>129</v>
      </c>
      <c r="B971" s="111"/>
      <c r="C971" s="6" t="s">
        <v>1511</v>
      </c>
      <c r="D971" s="7">
        <v>44932</v>
      </c>
      <c r="E971" s="8" t="s">
        <v>131</v>
      </c>
      <c r="F971" s="9">
        <v>788922</v>
      </c>
      <c r="G971" s="8" t="s">
        <v>1378</v>
      </c>
      <c r="H971" s="9">
        <v>82837</v>
      </c>
      <c r="I971" s="112"/>
      <c r="J971" s="113"/>
      <c r="K971" s="114"/>
      <c r="L971" s="115"/>
      <c r="M971" s="116"/>
      <c r="N971" s="15" t="s">
        <v>6256</v>
      </c>
      <c r="O971" t="s">
        <v>4766</v>
      </c>
      <c r="Q971">
        <v>674</v>
      </c>
      <c r="R971" s="14">
        <v>788922</v>
      </c>
    </row>
    <row r="972" spans="1:18" ht="15" customHeight="1" x14ac:dyDescent="0.25">
      <c r="A972" s="10">
        <v>130</v>
      </c>
      <c r="B972" s="111"/>
      <c r="C972" s="6" t="s">
        <v>1512</v>
      </c>
      <c r="D972" s="7">
        <v>44932</v>
      </c>
      <c r="E972" s="8" t="s">
        <v>514</v>
      </c>
      <c r="F972" s="9">
        <v>1308613</v>
      </c>
      <c r="G972" s="8" t="s">
        <v>1378</v>
      </c>
      <c r="H972" s="9">
        <v>137404</v>
      </c>
      <c r="I972" s="112"/>
      <c r="J972" s="113"/>
      <c r="K972" s="114"/>
      <c r="L972" s="115"/>
      <c r="M972" s="116"/>
      <c r="N972" s="15" t="s">
        <v>6257</v>
      </c>
      <c r="O972" t="s">
        <v>4766</v>
      </c>
      <c r="Q972">
        <v>707</v>
      </c>
      <c r="R972" s="14">
        <v>1308613</v>
      </c>
    </row>
    <row r="973" spans="1:18" ht="15" customHeight="1" x14ac:dyDescent="0.25">
      <c r="A973" s="10">
        <v>131</v>
      </c>
      <c r="B973" s="111"/>
      <c r="C973" s="6" t="s">
        <v>1513</v>
      </c>
      <c r="D973" s="7">
        <v>44939</v>
      </c>
      <c r="E973" s="8" t="s">
        <v>514</v>
      </c>
      <c r="F973" s="9">
        <v>679872</v>
      </c>
      <c r="G973" s="8" t="s">
        <v>1378</v>
      </c>
      <c r="H973" s="9">
        <v>71387</v>
      </c>
      <c r="I973" s="112"/>
      <c r="J973" s="113"/>
      <c r="K973" s="114"/>
      <c r="L973" s="115"/>
      <c r="M973" s="116"/>
      <c r="N973" s="15" t="s">
        <v>6258</v>
      </c>
      <c r="O973" t="s">
        <v>4766</v>
      </c>
      <c r="Q973">
        <v>1470</v>
      </c>
      <c r="R973" s="14">
        <v>679872</v>
      </c>
    </row>
    <row r="974" spans="1:18" ht="15" customHeight="1" x14ac:dyDescent="0.25">
      <c r="A974" s="10">
        <v>132</v>
      </c>
      <c r="B974" s="111"/>
      <c r="C974" s="6" t="s">
        <v>1514</v>
      </c>
      <c r="D974" s="7">
        <v>44931</v>
      </c>
      <c r="E974" s="8" t="s">
        <v>514</v>
      </c>
      <c r="F974" s="9">
        <v>1308613</v>
      </c>
      <c r="G974" s="8" t="s">
        <v>1378</v>
      </c>
      <c r="H974" s="9">
        <v>137404</v>
      </c>
      <c r="I974" s="112"/>
      <c r="J974" s="113"/>
      <c r="K974" s="114"/>
      <c r="L974" s="115"/>
      <c r="M974" s="116"/>
      <c r="N974" s="15" t="s">
        <v>6259</v>
      </c>
      <c r="O974" t="s">
        <v>4766</v>
      </c>
      <c r="Q974">
        <v>457</v>
      </c>
      <c r="R974" s="14">
        <v>1308613</v>
      </c>
    </row>
    <row r="975" spans="1:18" ht="15" customHeight="1" x14ac:dyDescent="0.25">
      <c r="A975" s="10">
        <v>133</v>
      </c>
      <c r="B975" s="111"/>
      <c r="C975" s="6" t="s">
        <v>1515</v>
      </c>
      <c r="D975" s="7">
        <v>44940</v>
      </c>
      <c r="E975" s="8" t="s">
        <v>131</v>
      </c>
      <c r="F975" s="9">
        <v>1001744</v>
      </c>
      <c r="G975" s="8" t="s">
        <v>1378</v>
      </c>
      <c r="H975" s="9">
        <v>105183</v>
      </c>
      <c r="I975" s="112"/>
      <c r="J975" s="113"/>
      <c r="K975" s="114"/>
      <c r="L975" s="115"/>
      <c r="M975" s="116"/>
      <c r="N975" s="15" t="s">
        <v>6260</v>
      </c>
      <c r="O975" t="s">
        <v>4766</v>
      </c>
      <c r="Q975">
        <v>1578</v>
      </c>
      <c r="R975" s="14">
        <v>1001744</v>
      </c>
    </row>
    <row r="976" spans="1:18" ht="15" customHeight="1" x14ac:dyDescent="0.25">
      <c r="A976" s="10">
        <v>134</v>
      </c>
      <c r="B976" s="111"/>
      <c r="C976" s="6" t="s">
        <v>1516</v>
      </c>
      <c r="D976" s="7">
        <v>44932</v>
      </c>
      <c r="E976" s="8" t="s">
        <v>514</v>
      </c>
      <c r="F976" s="9">
        <v>807741</v>
      </c>
      <c r="G976" s="8" t="s">
        <v>1378</v>
      </c>
      <c r="H976" s="9">
        <v>84813</v>
      </c>
      <c r="I976" s="112"/>
      <c r="J976" s="113"/>
      <c r="K976" s="114"/>
      <c r="L976" s="115"/>
      <c r="M976" s="116"/>
      <c r="N976" s="15" t="s">
        <v>6261</v>
      </c>
      <c r="O976" t="s">
        <v>4766</v>
      </c>
      <c r="Q976">
        <v>609</v>
      </c>
      <c r="R976" s="14">
        <v>807741</v>
      </c>
    </row>
    <row r="977" spans="1:18" ht="15" customHeight="1" x14ac:dyDescent="0.25">
      <c r="A977" s="10">
        <v>135</v>
      </c>
      <c r="B977" s="111"/>
      <c r="C977" s="6" t="s">
        <v>1517</v>
      </c>
      <c r="D977" s="7">
        <v>44937</v>
      </c>
      <c r="E977" s="8" t="s">
        <v>127</v>
      </c>
      <c r="F977" s="9">
        <v>165601</v>
      </c>
      <c r="G977" s="8" t="s">
        <v>1378</v>
      </c>
      <c r="H977" s="9">
        <v>17388</v>
      </c>
      <c r="I977" s="112"/>
      <c r="J977" s="113"/>
      <c r="K977" s="114"/>
      <c r="L977" s="115"/>
      <c r="M977" s="116"/>
      <c r="N977" s="15" t="s">
        <v>6262</v>
      </c>
      <c r="O977" t="s">
        <v>4766</v>
      </c>
      <c r="Q977">
        <v>1047</v>
      </c>
      <c r="R977" s="14">
        <v>165601</v>
      </c>
    </row>
    <row r="978" spans="1:18" ht="15" customHeight="1" x14ac:dyDescent="0.25">
      <c r="A978" s="10">
        <v>136</v>
      </c>
      <c r="B978" s="111"/>
      <c r="C978" s="6" t="s">
        <v>1518</v>
      </c>
      <c r="D978" s="7">
        <v>44931</v>
      </c>
      <c r="E978" s="8" t="s">
        <v>514</v>
      </c>
      <c r="F978" s="9">
        <v>807741</v>
      </c>
      <c r="G978" s="8" t="s">
        <v>1378</v>
      </c>
      <c r="H978" s="9">
        <v>84813</v>
      </c>
      <c r="I978" s="112"/>
      <c r="J978" s="113"/>
      <c r="K978" s="114"/>
      <c r="L978" s="115"/>
      <c r="M978" s="116"/>
      <c r="N978" s="15" t="s">
        <v>6263</v>
      </c>
      <c r="O978" t="s">
        <v>4766</v>
      </c>
      <c r="Q978">
        <v>458</v>
      </c>
      <c r="R978" s="14">
        <v>807741</v>
      </c>
    </row>
    <row r="979" spans="1:18" ht="15" customHeight="1" x14ac:dyDescent="0.25">
      <c r="A979" s="10">
        <v>137</v>
      </c>
      <c r="B979" s="111"/>
      <c r="C979" s="6" t="s">
        <v>1519</v>
      </c>
      <c r="D979" s="7">
        <v>44931</v>
      </c>
      <c r="E979" s="8" t="s">
        <v>248</v>
      </c>
      <c r="F979" s="9">
        <v>807741</v>
      </c>
      <c r="G979" s="8" t="s">
        <v>1378</v>
      </c>
      <c r="H979" s="9">
        <v>84813</v>
      </c>
      <c r="I979" s="112"/>
      <c r="J979" s="113"/>
      <c r="K979" s="114"/>
      <c r="L979" s="115"/>
      <c r="M979" s="116"/>
      <c r="N979" s="15" t="s">
        <v>6264</v>
      </c>
      <c r="O979" t="s">
        <v>4766</v>
      </c>
      <c r="Q979">
        <v>508</v>
      </c>
      <c r="R979" s="14">
        <v>807741</v>
      </c>
    </row>
    <row r="980" spans="1:18" ht="15" customHeight="1" x14ac:dyDescent="0.25">
      <c r="A980" s="10">
        <v>138</v>
      </c>
      <c r="B980" s="111"/>
      <c r="C980" s="6" t="s">
        <v>1520</v>
      </c>
      <c r="D980" s="7">
        <v>44932</v>
      </c>
      <c r="E980" s="8" t="s">
        <v>192</v>
      </c>
      <c r="F980" s="9">
        <v>500872</v>
      </c>
      <c r="G980" s="8" t="s">
        <v>1378</v>
      </c>
      <c r="H980" s="9">
        <v>52592</v>
      </c>
      <c r="I980" s="112"/>
      <c r="J980" s="113"/>
      <c r="K980" s="114"/>
      <c r="L980" s="115"/>
      <c r="M980" s="116"/>
      <c r="N980" s="15" t="s">
        <v>6265</v>
      </c>
      <c r="O980" t="s">
        <v>4766</v>
      </c>
      <c r="Q980">
        <v>782</v>
      </c>
      <c r="R980" s="14">
        <v>500872</v>
      </c>
    </row>
    <row r="981" spans="1:18" ht="15" customHeight="1" x14ac:dyDescent="0.25">
      <c r="A981" s="10">
        <v>139</v>
      </c>
      <c r="B981" s="111"/>
      <c r="C981" s="6" t="s">
        <v>1521</v>
      </c>
      <c r="D981" s="7">
        <v>44932</v>
      </c>
      <c r="E981" s="8" t="s">
        <v>192</v>
      </c>
      <c r="F981" s="9">
        <v>807741</v>
      </c>
      <c r="G981" s="8" t="s">
        <v>1378</v>
      </c>
      <c r="H981" s="9">
        <v>84813</v>
      </c>
      <c r="I981" s="112"/>
      <c r="J981" s="113"/>
      <c r="K981" s="114"/>
      <c r="L981" s="115"/>
      <c r="M981" s="116"/>
      <c r="N981" s="15" t="s">
        <v>6266</v>
      </c>
      <c r="O981" t="s">
        <v>4766</v>
      </c>
      <c r="Q981">
        <v>791</v>
      </c>
      <c r="R981" s="14">
        <v>807741</v>
      </c>
    </row>
    <row r="982" spans="1:18" ht="15" customHeight="1" x14ac:dyDescent="0.25">
      <c r="A982" s="10">
        <v>140</v>
      </c>
      <c r="B982" s="111"/>
      <c r="C982" s="6" t="s">
        <v>1522</v>
      </c>
      <c r="D982" s="7">
        <v>44942</v>
      </c>
      <c r="E982" s="8" t="s">
        <v>127</v>
      </c>
      <c r="F982" s="9">
        <v>1052874</v>
      </c>
      <c r="G982" s="8" t="s">
        <v>1378</v>
      </c>
      <c r="H982" s="9">
        <v>110552</v>
      </c>
      <c r="I982" s="112"/>
      <c r="J982" s="113"/>
      <c r="K982" s="114"/>
      <c r="L982" s="115"/>
      <c r="M982" s="116"/>
      <c r="N982" s="15" t="s">
        <v>6267</v>
      </c>
      <c r="O982" t="s">
        <v>4766</v>
      </c>
      <c r="Q982">
        <v>1621</v>
      </c>
      <c r="R982" s="14">
        <v>1052874</v>
      </c>
    </row>
    <row r="983" spans="1:18" ht="15" customHeight="1" x14ac:dyDescent="0.25">
      <c r="A983" s="10">
        <v>141</v>
      </c>
      <c r="B983" s="111"/>
      <c r="C983" s="6" t="s">
        <v>1523</v>
      </c>
      <c r="D983" s="7">
        <v>44942</v>
      </c>
      <c r="E983" s="8" t="s">
        <v>127</v>
      </c>
      <c r="F983" s="9">
        <v>2862357</v>
      </c>
      <c r="G983" s="8" t="s">
        <v>1378</v>
      </c>
      <c r="H983" s="9">
        <v>300547</v>
      </c>
      <c r="I983" s="112"/>
      <c r="J983" s="113"/>
      <c r="K983" s="114"/>
      <c r="L983" s="115"/>
      <c r="M983" s="116"/>
      <c r="N983" s="15" t="s">
        <v>6268</v>
      </c>
      <c r="O983" t="s">
        <v>4766</v>
      </c>
      <c r="Q983">
        <v>1644</v>
      </c>
      <c r="R983" s="14">
        <v>2862357</v>
      </c>
    </row>
    <row r="984" spans="1:18" ht="15" customHeight="1" x14ac:dyDescent="0.25">
      <c r="A984" s="10">
        <v>142</v>
      </c>
      <c r="B984" s="111"/>
      <c r="C984" s="6" t="s">
        <v>1524</v>
      </c>
      <c r="D984" s="7">
        <v>44943</v>
      </c>
      <c r="E984" s="8" t="s">
        <v>127</v>
      </c>
      <c r="F984" s="9">
        <v>1083742</v>
      </c>
      <c r="G984" s="8" t="s">
        <v>1378</v>
      </c>
      <c r="H984" s="9">
        <v>113793</v>
      </c>
      <c r="I984" s="112"/>
      <c r="J984" s="113"/>
      <c r="K984" s="114"/>
      <c r="L984" s="115"/>
      <c r="M984" s="116"/>
      <c r="N984" s="15" t="s">
        <v>6269</v>
      </c>
      <c r="O984" t="s">
        <v>4766</v>
      </c>
      <c r="Q984">
        <v>1704</v>
      </c>
      <c r="R984" s="14">
        <v>1083742</v>
      </c>
    </row>
    <row r="985" spans="1:18" ht="15" customHeight="1" x14ac:dyDescent="0.25">
      <c r="A985" s="10">
        <v>143</v>
      </c>
      <c r="B985" s="111"/>
      <c r="C985" s="6" t="s">
        <v>1525</v>
      </c>
      <c r="D985" s="7">
        <v>44931</v>
      </c>
      <c r="E985" s="8" t="s">
        <v>248</v>
      </c>
      <c r="F985" s="9">
        <v>963995</v>
      </c>
      <c r="G985" s="8" t="s">
        <v>1378</v>
      </c>
      <c r="H985" s="9">
        <v>101219</v>
      </c>
      <c r="I985" s="112"/>
      <c r="J985" s="113"/>
      <c r="K985" s="114"/>
      <c r="L985" s="115"/>
      <c r="M985" s="116"/>
      <c r="N985" s="15" t="s">
        <v>6270</v>
      </c>
      <c r="O985" t="s">
        <v>4766</v>
      </c>
      <c r="Q985">
        <v>401</v>
      </c>
      <c r="R985" s="14">
        <v>963995</v>
      </c>
    </row>
    <row r="986" spans="1:18" ht="15" customHeight="1" x14ac:dyDescent="0.25">
      <c r="A986" s="10">
        <v>144</v>
      </c>
      <c r="B986" s="111"/>
      <c r="C986" s="6" t="s">
        <v>1526</v>
      </c>
      <c r="D986" s="7">
        <v>44930</v>
      </c>
      <c r="E986" s="8" t="s">
        <v>248</v>
      </c>
      <c r="F986" s="9">
        <v>807741</v>
      </c>
      <c r="G986" s="8" t="s">
        <v>1378</v>
      </c>
      <c r="H986" s="9">
        <v>84813</v>
      </c>
      <c r="I986" s="112"/>
      <c r="J986" s="113"/>
      <c r="K986" s="114"/>
      <c r="L986" s="115"/>
      <c r="M986" s="116"/>
      <c r="N986" s="15" t="s">
        <v>6271</v>
      </c>
      <c r="O986" t="s">
        <v>4766</v>
      </c>
      <c r="Q986">
        <v>291</v>
      </c>
      <c r="R986" s="14">
        <v>807741</v>
      </c>
    </row>
    <row r="987" spans="1:18" ht="15" customHeight="1" x14ac:dyDescent="0.25">
      <c r="A987" s="10">
        <v>145</v>
      </c>
      <c r="B987" s="111"/>
      <c r="C987" s="6" t="s">
        <v>1527</v>
      </c>
      <c r="D987" s="7">
        <v>44932</v>
      </c>
      <c r="E987" s="8" t="s">
        <v>248</v>
      </c>
      <c r="F987" s="9">
        <v>807741</v>
      </c>
      <c r="G987" s="8" t="s">
        <v>1378</v>
      </c>
      <c r="H987" s="9">
        <v>84813</v>
      </c>
      <c r="I987" s="112"/>
      <c r="J987" s="113"/>
      <c r="K987" s="114"/>
      <c r="L987" s="115"/>
      <c r="M987" s="116"/>
      <c r="N987" s="15" t="s">
        <v>6272</v>
      </c>
      <c r="O987" t="s">
        <v>4766</v>
      </c>
      <c r="Q987">
        <v>588</v>
      </c>
      <c r="R987" s="14">
        <v>807741</v>
      </c>
    </row>
    <row r="988" spans="1:18" ht="15" customHeight="1" x14ac:dyDescent="0.25">
      <c r="A988" s="10">
        <v>146</v>
      </c>
      <c r="B988" s="111"/>
      <c r="C988" s="6" t="s">
        <v>1528</v>
      </c>
      <c r="D988" s="7">
        <v>44932</v>
      </c>
      <c r="E988" s="8" t="s">
        <v>131</v>
      </c>
      <c r="F988" s="9">
        <v>807741</v>
      </c>
      <c r="G988" s="8" t="s">
        <v>1378</v>
      </c>
      <c r="H988" s="9">
        <v>84813</v>
      </c>
      <c r="I988" s="112"/>
      <c r="J988" s="113"/>
      <c r="K988" s="114"/>
      <c r="L988" s="115"/>
      <c r="M988" s="116"/>
      <c r="N988" s="15" t="s">
        <v>6273</v>
      </c>
      <c r="O988" t="s">
        <v>4766</v>
      </c>
      <c r="Q988">
        <v>754</v>
      </c>
      <c r="R988" s="14">
        <v>807741</v>
      </c>
    </row>
    <row r="989" spans="1:18" ht="15" customHeight="1" x14ac:dyDescent="0.25">
      <c r="A989" s="10">
        <v>147</v>
      </c>
      <c r="B989" s="111"/>
      <c r="C989" s="6" t="s">
        <v>1529</v>
      </c>
      <c r="D989" s="7">
        <v>44932</v>
      </c>
      <c r="E989" s="8" t="s">
        <v>127</v>
      </c>
      <c r="F989" s="9">
        <v>807741</v>
      </c>
      <c r="G989" s="8" t="s">
        <v>1378</v>
      </c>
      <c r="H989" s="9">
        <v>84813</v>
      </c>
      <c r="I989" s="112"/>
      <c r="J989" s="113"/>
      <c r="K989" s="114"/>
      <c r="L989" s="115"/>
      <c r="M989" s="116"/>
      <c r="N989" s="15" t="s">
        <v>6274</v>
      </c>
      <c r="O989" t="s">
        <v>4766</v>
      </c>
      <c r="Q989">
        <v>794</v>
      </c>
      <c r="R989" s="14">
        <v>807741</v>
      </c>
    </row>
    <row r="990" spans="1:18" ht="15" customHeight="1" x14ac:dyDescent="0.25">
      <c r="A990" s="10">
        <v>148</v>
      </c>
      <c r="B990" s="111"/>
      <c r="C990" s="6" t="s">
        <v>1530</v>
      </c>
      <c r="D990" s="7">
        <v>44936</v>
      </c>
      <c r="E990" s="8" t="s">
        <v>514</v>
      </c>
      <c r="F990" s="9">
        <v>1553746</v>
      </c>
      <c r="G990" s="8" t="s">
        <v>1378</v>
      </c>
      <c r="H990" s="9">
        <v>163143</v>
      </c>
      <c r="I990" s="112"/>
      <c r="J990" s="113"/>
      <c r="K990" s="114"/>
      <c r="L990" s="115"/>
      <c r="M990" s="116"/>
      <c r="N990" s="15" t="s">
        <v>6275</v>
      </c>
      <c r="O990" t="s">
        <v>4766</v>
      </c>
      <c r="Q990">
        <v>1003</v>
      </c>
      <c r="R990" s="14">
        <v>1553746</v>
      </c>
    </row>
    <row r="991" spans="1:18" ht="15" customHeight="1" x14ac:dyDescent="0.25">
      <c r="A991" s="10">
        <v>149</v>
      </c>
      <c r="B991" s="111"/>
      <c r="C991" s="6" t="s">
        <v>1531</v>
      </c>
      <c r="D991" s="7">
        <v>44935</v>
      </c>
      <c r="E991" s="8" t="s">
        <v>127</v>
      </c>
      <c r="F991" s="9">
        <v>1675154</v>
      </c>
      <c r="G991" s="8" t="s">
        <v>1378</v>
      </c>
      <c r="H991" s="9">
        <v>175891</v>
      </c>
      <c r="I991" s="112"/>
      <c r="J991" s="113"/>
      <c r="K991" s="114"/>
      <c r="L991" s="115"/>
      <c r="M991" s="116"/>
      <c r="N991" s="15" t="s">
        <v>6276</v>
      </c>
      <c r="O991" t="s">
        <v>4766</v>
      </c>
      <c r="Q991">
        <v>888</v>
      </c>
      <c r="R991" s="14">
        <v>1675154</v>
      </c>
    </row>
    <row r="992" spans="1:18" ht="15" customHeight="1" x14ac:dyDescent="0.25">
      <c r="A992" s="10">
        <v>150</v>
      </c>
      <c r="B992" s="111"/>
      <c r="C992" s="6" t="s">
        <v>1532</v>
      </c>
      <c r="D992" s="7">
        <v>44932</v>
      </c>
      <c r="E992" s="8" t="s">
        <v>248</v>
      </c>
      <c r="F992" s="9">
        <v>807741</v>
      </c>
      <c r="G992" s="8" t="s">
        <v>1378</v>
      </c>
      <c r="H992" s="9">
        <v>84813</v>
      </c>
      <c r="I992" s="112"/>
      <c r="J992" s="113"/>
      <c r="K992" s="114"/>
      <c r="L992" s="115"/>
      <c r="M992" s="116"/>
      <c r="N992" s="15" t="s">
        <v>6277</v>
      </c>
      <c r="O992" t="s">
        <v>4766</v>
      </c>
      <c r="Q992">
        <v>693</v>
      </c>
      <c r="R992" s="14">
        <v>807741</v>
      </c>
    </row>
    <row r="993" spans="1:18" ht="15" customHeight="1" x14ac:dyDescent="0.25">
      <c r="A993" s="10">
        <v>151</v>
      </c>
      <c r="B993" s="111"/>
      <c r="C993" s="6" t="s">
        <v>1533</v>
      </c>
      <c r="D993" s="7">
        <v>44932</v>
      </c>
      <c r="E993" s="8" t="s">
        <v>131</v>
      </c>
      <c r="F993" s="9">
        <v>807741</v>
      </c>
      <c r="G993" s="8" t="s">
        <v>1378</v>
      </c>
      <c r="H993" s="9">
        <v>84813</v>
      </c>
      <c r="I993" s="112"/>
      <c r="J993" s="113"/>
      <c r="K993" s="114"/>
      <c r="L993" s="115"/>
      <c r="M993" s="116"/>
      <c r="N993" s="15" t="s">
        <v>6278</v>
      </c>
      <c r="O993" t="s">
        <v>4766</v>
      </c>
      <c r="Q993">
        <v>561</v>
      </c>
      <c r="R993" s="14">
        <v>807741</v>
      </c>
    </row>
    <row r="994" spans="1:18" ht="15" customHeight="1" x14ac:dyDescent="0.25">
      <c r="A994" s="10">
        <v>152</v>
      </c>
      <c r="B994" s="111"/>
      <c r="C994" s="6" t="s">
        <v>1534</v>
      </c>
      <c r="D994" s="7">
        <v>44938</v>
      </c>
      <c r="E994" s="8" t="s">
        <v>131</v>
      </c>
      <c r="F994" s="9">
        <v>1180743</v>
      </c>
      <c r="G994" s="8" t="s">
        <v>1378</v>
      </c>
      <c r="H994" s="9">
        <v>123978</v>
      </c>
      <c r="I994" s="112"/>
      <c r="J994" s="113"/>
      <c r="K994" s="114"/>
      <c r="L994" s="115"/>
      <c r="M994" s="116"/>
      <c r="N994" s="15" t="s">
        <v>6279</v>
      </c>
      <c r="O994" t="s">
        <v>4766</v>
      </c>
      <c r="Q994">
        <v>1389</v>
      </c>
      <c r="R994" s="14">
        <v>1180743</v>
      </c>
    </row>
    <row r="995" spans="1:18" ht="15" customHeight="1" x14ac:dyDescent="0.25">
      <c r="A995" s="10">
        <v>153</v>
      </c>
      <c r="B995" s="111"/>
      <c r="C995" s="6" t="s">
        <v>1535</v>
      </c>
      <c r="D995" s="7">
        <v>44932</v>
      </c>
      <c r="E995" s="8" t="s">
        <v>248</v>
      </c>
      <c r="F995" s="9">
        <v>1809485</v>
      </c>
      <c r="G995" s="8" t="s">
        <v>1378</v>
      </c>
      <c r="H995" s="9">
        <v>189996</v>
      </c>
      <c r="I995" s="112"/>
      <c r="J995" s="113"/>
      <c r="K995" s="114"/>
      <c r="L995" s="115"/>
      <c r="M995" s="116"/>
      <c r="N995" s="15" t="s">
        <v>6280</v>
      </c>
      <c r="O995" t="s">
        <v>4766</v>
      </c>
      <c r="Q995">
        <v>677</v>
      </c>
      <c r="R995" s="14">
        <v>1809485</v>
      </c>
    </row>
    <row r="996" spans="1:18" ht="15" customHeight="1" x14ac:dyDescent="0.25">
      <c r="A996" s="10">
        <v>154</v>
      </c>
      <c r="B996" s="111"/>
      <c r="C996" s="6" t="s">
        <v>1536</v>
      </c>
      <c r="D996" s="7">
        <v>44932</v>
      </c>
      <c r="E996" s="8" t="s">
        <v>192</v>
      </c>
      <c r="F996" s="9">
        <v>807741</v>
      </c>
      <c r="G996" s="8" t="s">
        <v>1378</v>
      </c>
      <c r="H996" s="9">
        <v>84813</v>
      </c>
      <c r="I996" s="112"/>
      <c r="J996" s="113"/>
      <c r="K996" s="114"/>
      <c r="L996" s="115"/>
      <c r="M996" s="116"/>
      <c r="N996" s="15" t="s">
        <v>6281</v>
      </c>
      <c r="O996" t="s">
        <v>4766</v>
      </c>
      <c r="Q996">
        <v>620</v>
      </c>
      <c r="R996" s="14">
        <v>807741</v>
      </c>
    </row>
    <row r="997" spans="1:18" ht="15" customHeight="1" x14ac:dyDescent="0.25">
      <c r="A997" s="10">
        <v>155</v>
      </c>
      <c r="B997" s="111"/>
      <c r="C997" s="6" t="s">
        <v>1537</v>
      </c>
      <c r="D997" s="7">
        <v>44932</v>
      </c>
      <c r="E997" s="8" t="s">
        <v>192</v>
      </c>
      <c r="F997" s="9">
        <v>807741</v>
      </c>
      <c r="G997" s="8" t="s">
        <v>1378</v>
      </c>
      <c r="H997" s="9">
        <v>84813</v>
      </c>
      <c r="I997" s="112"/>
      <c r="J997" s="113"/>
      <c r="K997" s="114"/>
      <c r="L997" s="115"/>
      <c r="M997" s="116"/>
      <c r="N997" s="15" t="s">
        <v>6282</v>
      </c>
      <c r="O997" t="s">
        <v>4766</v>
      </c>
      <c r="Q997">
        <v>800</v>
      </c>
      <c r="R997" s="14">
        <v>807741</v>
      </c>
    </row>
    <row r="998" spans="1:18" ht="15" customHeight="1" x14ac:dyDescent="0.25">
      <c r="A998" s="10">
        <v>156</v>
      </c>
      <c r="B998" s="111"/>
      <c r="C998" s="6" t="s">
        <v>1538</v>
      </c>
      <c r="D998" s="7">
        <v>44931</v>
      </c>
      <c r="E998" s="8" t="s">
        <v>127</v>
      </c>
      <c r="F998" s="9">
        <v>807741</v>
      </c>
      <c r="G998" s="8" t="s">
        <v>1378</v>
      </c>
      <c r="H998" s="9">
        <v>84813</v>
      </c>
      <c r="I998" s="112"/>
      <c r="J998" s="113"/>
      <c r="K998" s="114"/>
      <c r="L998" s="115"/>
      <c r="M998" s="116"/>
      <c r="N998" s="15" t="s">
        <v>6283</v>
      </c>
      <c r="O998" t="s">
        <v>4766</v>
      </c>
      <c r="Q998">
        <v>517</v>
      </c>
      <c r="R998" s="14">
        <v>807741</v>
      </c>
    </row>
    <row r="999" spans="1:18" ht="15" customHeight="1" x14ac:dyDescent="0.25">
      <c r="A999" s="10">
        <v>157</v>
      </c>
      <c r="B999" s="111"/>
      <c r="C999" s="6" t="s">
        <v>1539</v>
      </c>
      <c r="D999" s="7">
        <v>44930</v>
      </c>
      <c r="E999" s="8" t="s">
        <v>248</v>
      </c>
      <c r="F999" s="9">
        <v>1551197</v>
      </c>
      <c r="G999" s="8" t="s">
        <v>1378</v>
      </c>
      <c r="H999" s="9">
        <v>162876</v>
      </c>
      <c r="I999" s="112"/>
      <c r="J999" s="113"/>
      <c r="K999" s="114"/>
      <c r="L999" s="115"/>
      <c r="M999" s="116"/>
      <c r="N999" s="15" t="s">
        <v>6284</v>
      </c>
      <c r="O999" t="s">
        <v>4766</v>
      </c>
      <c r="Q999">
        <v>286</v>
      </c>
      <c r="R999" s="14">
        <v>1551197</v>
      </c>
    </row>
    <row r="1000" spans="1:18" ht="15" customHeight="1" x14ac:dyDescent="0.25">
      <c r="A1000" s="10">
        <v>158</v>
      </c>
      <c r="B1000" s="111"/>
      <c r="C1000" s="6" t="s">
        <v>1540</v>
      </c>
      <c r="D1000" s="7">
        <v>44932</v>
      </c>
      <c r="E1000" s="8" t="s">
        <v>127</v>
      </c>
      <c r="F1000" s="9">
        <v>807741</v>
      </c>
      <c r="G1000" s="8" t="s">
        <v>1378</v>
      </c>
      <c r="H1000" s="9">
        <v>84813</v>
      </c>
      <c r="I1000" s="112"/>
      <c r="J1000" s="113"/>
      <c r="K1000" s="114"/>
      <c r="L1000" s="115"/>
      <c r="M1000" s="116"/>
      <c r="N1000" s="15" t="s">
        <v>6285</v>
      </c>
      <c r="O1000" t="s">
        <v>4766</v>
      </c>
      <c r="Q1000">
        <v>652</v>
      </c>
      <c r="R1000" s="14">
        <v>807741</v>
      </c>
    </row>
    <row r="1001" spans="1:18" ht="15" customHeight="1" x14ac:dyDescent="0.25">
      <c r="A1001" s="10">
        <v>159</v>
      </c>
      <c r="B1001" s="111"/>
      <c r="C1001" s="6" t="s">
        <v>1541</v>
      </c>
      <c r="D1001" s="7">
        <v>44932</v>
      </c>
      <c r="E1001" s="8" t="s">
        <v>131</v>
      </c>
      <c r="F1001" s="9">
        <v>2300184</v>
      </c>
      <c r="G1001" s="8" t="s">
        <v>1378</v>
      </c>
      <c r="H1001" s="9">
        <v>241519</v>
      </c>
      <c r="I1001" s="112"/>
      <c r="J1001" s="113"/>
      <c r="K1001" s="114"/>
      <c r="L1001" s="115"/>
      <c r="M1001" s="116"/>
      <c r="N1001" s="15" t="s">
        <v>6286</v>
      </c>
      <c r="O1001" t="s">
        <v>4766</v>
      </c>
      <c r="Q1001">
        <v>546</v>
      </c>
      <c r="R1001" s="14">
        <v>2300184</v>
      </c>
    </row>
    <row r="1002" spans="1:18" ht="15" customHeight="1" x14ac:dyDescent="0.25">
      <c r="A1002" s="10">
        <v>160</v>
      </c>
      <c r="B1002" s="111"/>
      <c r="C1002" s="6" t="s">
        <v>1542</v>
      </c>
      <c r="D1002" s="7">
        <v>44932</v>
      </c>
      <c r="E1002" s="8" t="s">
        <v>131</v>
      </c>
      <c r="F1002" s="9">
        <v>807741</v>
      </c>
      <c r="G1002" s="8" t="s">
        <v>1378</v>
      </c>
      <c r="H1002" s="9">
        <v>84813</v>
      </c>
      <c r="I1002" s="112"/>
      <c r="J1002" s="113"/>
      <c r="K1002" s="114"/>
      <c r="L1002" s="115"/>
      <c r="M1002" s="116"/>
      <c r="N1002" s="15" t="s">
        <v>6287</v>
      </c>
      <c r="O1002" t="s">
        <v>4766</v>
      </c>
      <c r="Q1002">
        <v>602</v>
      </c>
      <c r="R1002" s="14">
        <v>807741</v>
      </c>
    </row>
    <row r="1003" spans="1:18" ht="15" customHeight="1" x14ac:dyDescent="0.25">
      <c r="A1003" s="10">
        <v>161</v>
      </c>
      <c r="B1003" s="111"/>
      <c r="C1003" s="6" t="s">
        <v>1543</v>
      </c>
      <c r="D1003" s="7">
        <v>44932</v>
      </c>
      <c r="E1003" s="8" t="s">
        <v>131</v>
      </c>
      <c r="F1003" s="9">
        <v>807741</v>
      </c>
      <c r="G1003" s="8" t="s">
        <v>1378</v>
      </c>
      <c r="H1003" s="9">
        <v>84813</v>
      </c>
      <c r="I1003" s="112"/>
      <c r="J1003" s="113"/>
      <c r="K1003" s="114"/>
      <c r="L1003" s="115"/>
      <c r="M1003" s="116"/>
      <c r="N1003" s="15" t="s">
        <v>6288</v>
      </c>
      <c r="O1003" t="s">
        <v>4766</v>
      </c>
      <c r="Q1003">
        <v>680</v>
      </c>
      <c r="R1003" s="14">
        <v>807741</v>
      </c>
    </row>
    <row r="1004" spans="1:18" ht="15" customHeight="1" x14ac:dyDescent="0.25">
      <c r="A1004" s="10">
        <v>162</v>
      </c>
      <c r="B1004" s="111"/>
      <c r="C1004" s="6" t="s">
        <v>1544</v>
      </c>
      <c r="D1004" s="7">
        <v>44930</v>
      </c>
      <c r="E1004" s="8" t="s">
        <v>127</v>
      </c>
      <c r="F1004" s="9">
        <v>1402105</v>
      </c>
      <c r="G1004" s="8" t="s">
        <v>1378</v>
      </c>
      <c r="H1004" s="9">
        <v>147221</v>
      </c>
      <c r="I1004" s="112"/>
      <c r="J1004" s="113"/>
      <c r="K1004" s="114"/>
      <c r="L1004" s="115"/>
      <c r="M1004" s="116"/>
      <c r="N1004" s="15" t="s">
        <v>6289</v>
      </c>
      <c r="O1004" t="s">
        <v>4766</v>
      </c>
      <c r="Q1004">
        <v>252</v>
      </c>
      <c r="R1004" s="14">
        <v>1402105</v>
      </c>
    </row>
    <row r="1005" spans="1:18" ht="15" customHeight="1" x14ac:dyDescent="0.25">
      <c r="A1005" s="10">
        <v>163</v>
      </c>
      <c r="B1005" s="111"/>
      <c r="C1005" s="6" t="s">
        <v>1545</v>
      </c>
      <c r="D1005" s="7">
        <v>44931</v>
      </c>
      <c r="E1005" s="8" t="s">
        <v>127</v>
      </c>
      <c r="F1005" s="9">
        <v>807741</v>
      </c>
      <c r="G1005" s="8" t="s">
        <v>1378</v>
      </c>
      <c r="H1005" s="9">
        <v>84813</v>
      </c>
      <c r="I1005" s="112"/>
      <c r="J1005" s="113"/>
      <c r="K1005" s="114"/>
      <c r="L1005" s="115"/>
      <c r="M1005" s="116"/>
      <c r="N1005" s="15" t="s">
        <v>6290</v>
      </c>
      <c r="O1005" t="s">
        <v>4766</v>
      </c>
      <c r="Q1005">
        <v>478</v>
      </c>
      <c r="R1005" s="14">
        <v>807741</v>
      </c>
    </row>
    <row r="1006" spans="1:18" ht="15" customHeight="1" x14ac:dyDescent="0.25">
      <c r="A1006" s="10">
        <v>164</v>
      </c>
      <c r="B1006" s="111"/>
      <c r="C1006" s="6" t="s">
        <v>1546</v>
      </c>
      <c r="D1006" s="7">
        <v>44932</v>
      </c>
      <c r="E1006" s="8" t="s">
        <v>192</v>
      </c>
      <c r="F1006" s="9">
        <v>807741</v>
      </c>
      <c r="G1006" s="8" t="s">
        <v>1378</v>
      </c>
      <c r="H1006" s="9">
        <v>84813</v>
      </c>
      <c r="I1006" s="112"/>
      <c r="J1006" s="113"/>
      <c r="K1006" s="114"/>
      <c r="L1006" s="115"/>
      <c r="M1006" s="116"/>
      <c r="N1006" s="15" t="s">
        <v>6291</v>
      </c>
      <c r="O1006" t="s">
        <v>4766</v>
      </c>
      <c r="Q1006">
        <v>616</v>
      </c>
      <c r="R1006" s="14">
        <v>807741</v>
      </c>
    </row>
    <row r="1007" spans="1:18" ht="15" customHeight="1" x14ac:dyDescent="0.25">
      <c r="A1007" s="10">
        <v>165</v>
      </c>
      <c r="B1007" s="111"/>
      <c r="C1007" s="6" t="s">
        <v>1547</v>
      </c>
      <c r="D1007" s="7">
        <v>44932</v>
      </c>
      <c r="E1007" s="8" t="s">
        <v>192</v>
      </c>
      <c r="F1007" s="9">
        <v>807741</v>
      </c>
      <c r="G1007" s="8" t="s">
        <v>1378</v>
      </c>
      <c r="H1007" s="9">
        <v>84813</v>
      </c>
      <c r="I1007" s="112"/>
      <c r="J1007" s="113"/>
      <c r="K1007" s="114"/>
      <c r="L1007" s="115"/>
      <c r="M1007" s="116"/>
      <c r="N1007" s="15" t="s">
        <v>6292</v>
      </c>
      <c r="O1007" t="s">
        <v>4766</v>
      </c>
      <c r="Q1007">
        <v>796</v>
      </c>
      <c r="R1007" s="14">
        <v>807741</v>
      </c>
    </row>
    <row r="1008" spans="1:18" ht="15" customHeight="1" x14ac:dyDescent="0.25">
      <c r="A1008" s="10">
        <v>166</v>
      </c>
      <c r="B1008" s="111"/>
      <c r="C1008" s="6" t="s">
        <v>1548</v>
      </c>
      <c r="D1008" s="7">
        <v>44935</v>
      </c>
      <c r="E1008" s="8" t="s">
        <v>192</v>
      </c>
      <c r="F1008" s="9">
        <v>373280</v>
      </c>
      <c r="G1008" s="8" t="s">
        <v>1378</v>
      </c>
      <c r="H1008" s="9">
        <v>39194</v>
      </c>
      <c r="I1008" s="112"/>
      <c r="J1008" s="113"/>
      <c r="K1008" s="114"/>
      <c r="L1008" s="115"/>
      <c r="M1008" s="116"/>
      <c r="N1008" s="15" t="s">
        <v>6293</v>
      </c>
      <c r="O1008" t="s">
        <v>4766</v>
      </c>
      <c r="Q1008">
        <v>896</v>
      </c>
      <c r="R1008" s="14">
        <v>373280</v>
      </c>
    </row>
    <row r="1009" spans="1:18" ht="15" customHeight="1" x14ac:dyDescent="0.25">
      <c r="A1009" s="10">
        <v>167</v>
      </c>
      <c r="B1009" s="111"/>
      <c r="C1009" s="6" t="s">
        <v>1549</v>
      </c>
      <c r="D1009" s="7">
        <v>44931</v>
      </c>
      <c r="E1009" s="8" t="s">
        <v>514</v>
      </c>
      <c r="F1009" s="9">
        <v>807741</v>
      </c>
      <c r="G1009" s="8" t="s">
        <v>1378</v>
      </c>
      <c r="H1009" s="9">
        <v>84813</v>
      </c>
      <c r="I1009" s="112"/>
      <c r="J1009" s="113"/>
      <c r="K1009" s="114"/>
      <c r="L1009" s="115"/>
      <c r="M1009" s="116"/>
      <c r="N1009" s="15" t="s">
        <v>6294</v>
      </c>
      <c r="O1009" t="s">
        <v>4766</v>
      </c>
      <c r="Q1009">
        <v>431</v>
      </c>
      <c r="R1009" s="14">
        <v>807741</v>
      </c>
    </row>
    <row r="1010" spans="1:18" ht="15" customHeight="1" x14ac:dyDescent="0.25">
      <c r="A1010" s="10">
        <v>168</v>
      </c>
      <c r="B1010" s="111"/>
      <c r="C1010" s="6" t="s">
        <v>1550</v>
      </c>
      <c r="D1010" s="7">
        <v>44932</v>
      </c>
      <c r="E1010" s="8" t="s">
        <v>514</v>
      </c>
      <c r="F1010" s="9">
        <v>807741</v>
      </c>
      <c r="G1010" s="8" t="s">
        <v>1378</v>
      </c>
      <c r="H1010" s="9">
        <v>84813</v>
      </c>
      <c r="I1010" s="112"/>
      <c r="J1010" s="113"/>
      <c r="K1010" s="114"/>
      <c r="L1010" s="115"/>
      <c r="M1010" s="116"/>
      <c r="N1010" s="15" t="s">
        <v>6295</v>
      </c>
      <c r="O1010" t="s">
        <v>4766</v>
      </c>
      <c r="Q1010">
        <v>631</v>
      </c>
      <c r="R1010" s="14">
        <v>807741</v>
      </c>
    </row>
    <row r="1011" spans="1:18" ht="15" customHeight="1" x14ac:dyDescent="0.25">
      <c r="A1011" s="10">
        <v>169</v>
      </c>
      <c r="B1011" s="111"/>
      <c r="C1011" s="6" t="s">
        <v>1551</v>
      </c>
      <c r="D1011" s="7">
        <v>44932</v>
      </c>
      <c r="E1011" s="8" t="s">
        <v>514</v>
      </c>
      <c r="F1011" s="9">
        <v>807741</v>
      </c>
      <c r="G1011" s="8" t="s">
        <v>1378</v>
      </c>
      <c r="H1011" s="9">
        <v>84813</v>
      </c>
      <c r="I1011" s="112"/>
      <c r="J1011" s="113"/>
      <c r="K1011" s="114"/>
      <c r="L1011" s="115"/>
      <c r="M1011" s="116"/>
      <c r="N1011" s="15" t="s">
        <v>6296</v>
      </c>
      <c r="O1011" t="s">
        <v>4766</v>
      </c>
      <c r="Q1011">
        <v>709</v>
      </c>
      <c r="R1011" s="14">
        <v>807741</v>
      </c>
    </row>
    <row r="1012" spans="1:18" ht="15" customHeight="1" x14ac:dyDescent="0.25">
      <c r="A1012" s="10">
        <v>170</v>
      </c>
      <c r="B1012" s="111"/>
      <c r="C1012" s="6" t="s">
        <v>1552</v>
      </c>
      <c r="D1012" s="7">
        <v>44932</v>
      </c>
      <c r="E1012" s="8" t="s">
        <v>248</v>
      </c>
      <c r="F1012" s="9">
        <v>500872</v>
      </c>
      <c r="G1012" s="8" t="s">
        <v>1378</v>
      </c>
      <c r="H1012" s="9">
        <v>52592</v>
      </c>
      <c r="I1012" s="112"/>
      <c r="J1012" s="113"/>
      <c r="K1012" s="114"/>
      <c r="L1012" s="115"/>
      <c r="M1012" s="116"/>
      <c r="N1012" s="15" t="s">
        <v>6297</v>
      </c>
      <c r="O1012" t="s">
        <v>4766</v>
      </c>
      <c r="Q1012">
        <v>670</v>
      </c>
      <c r="R1012" s="14">
        <v>500872</v>
      </c>
    </row>
    <row r="1013" spans="1:18" ht="15" customHeight="1" x14ac:dyDescent="0.25">
      <c r="A1013" s="10">
        <v>171</v>
      </c>
      <c r="B1013" s="111"/>
      <c r="C1013" s="6" t="s">
        <v>1553</v>
      </c>
      <c r="D1013" s="7">
        <v>44932</v>
      </c>
      <c r="E1013" s="8" t="s">
        <v>131</v>
      </c>
      <c r="F1013" s="9">
        <v>807741</v>
      </c>
      <c r="G1013" s="8" t="s">
        <v>1378</v>
      </c>
      <c r="H1013" s="9">
        <v>84813</v>
      </c>
      <c r="I1013" s="112"/>
      <c r="J1013" s="113"/>
      <c r="K1013" s="114"/>
      <c r="L1013" s="115"/>
      <c r="M1013" s="116"/>
      <c r="N1013" s="15" t="s">
        <v>6298</v>
      </c>
      <c r="O1013" t="s">
        <v>4766</v>
      </c>
      <c r="Q1013">
        <v>529</v>
      </c>
      <c r="R1013" s="14">
        <v>807741</v>
      </c>
    </row>
    <row r="1014" spans="1:18" ht="15" customHeight="1" x14ac:dyDescent="0.25">
      <c r="A1014" s="10">
        <v>172</v>
      </c>
      <c r="B1014" s="111"/>
      <c r="C1014" s="6" t="s">
        <v>1554</v>
      </c>
      <c r="D1014" s="7">
        <v>44929</v>
      </c>
      <c r="E1014" s="8" t="s">
        <v>514</v>
      </c>
      <c r="F1014" s="9">
        <v>1045821</v>
      </c>
      <c r="G1014" s="8" t="s">
        <v>1378</v>
      </c>
      <c r="H1014" s="9">
        <v>109811</v>
      </c>
      <c r="I1014" s="112"/>
      <c r="J1014" s="113"/>
      <c r="K1014" s="114"/>
      <c r="L1014" s="115"/>
      <c r="M1014" s="116"/>
      <c r="N1014" s="15" t="s">
        <v>6299</v>
      </c>
      <c r="O1014" t="s">
        <v>4766</v>
      </c>
      <c r="Q1014">
        <v>189</v>
      </c>
      <c r="R1014" s="14">
        <v>1045821</v>
      </c>
    </row>
    <row r="1015" spans="1:18" ht="15" customHeight="1" x14ac:dyDescent="0.25">
      <c r="A1015" s="10">
        <v>173</v>
      </c>
      <c r="B1015" s="111"/>
      <c r="C1015" s="6" t="s">
        <v>1555</v>
      </c>
      <c r="D1015" s="7">
        <v>44939</v>
      </c>
      <c r="E1015" s="8" t="s">
        <v>131</v>
      </c>
      <c r="F1015" s="9">
        <v>276001</v>
      </c>
      <c r="G1015" s="8" t="s">
        <v>1378</v>
      </c>
      <c r="H1015" s="9">
        <v>28980</v>
      </c>
      <c r="I1015" s="112"/>
      <c r="J1015" s="113"/>
      <c r="K1015" s="114"/>
      <c r="L1015" s="115"/>
      <c r="M1015" s="116"/>
      <c r="N1015" s="15" t="s">
        <v>6300</v>
      </c>
      <c r="O1015" t="s">
        <v>4766</v>
      </c>
      <c r="Q1015">
        <v>1502</v>
      </c>
      <c r="R1015" s="14">
        <v>276001</v>
      </c>
    </row>
    <row r="1016" spans="1:18" ht="15" customHeight="1" x14ac:dyDescent="0.25">
      <c r="A1016" s="10">
        <v>174</v>
      </c>
      <c r="B1016" s="111"/>
      <c r="C1016" s="6" t="s">
        <v>1556</v>
      </c>
      <c r="D1016" s="7">
        <v>44931</v>
      </c>
      <c r="E1016" s="8" t="s">
        <v>127</v>
      </c>
      <c r="F1016" s="9">
        <v>807741</v>
      </c>
      <c r="G1016" s="8" t="s">
        <v>1378</v>
      </c>
      <c r="H1016" s="9">
        <v>84813</v>
      </c>
      <c r="I1016" s="112"/>
      <c r="J1016" s="113"/>
      <c r="K1016" s="114"/>
      <c r="L1016" s="115"/>
      <c r="M1016" s="116"/>
      <c r="N1016" s="15" t="s">
        <v>6301</v>
      </c>
      <c r="O1016" t="s">
        <v>4766</v>
      </c>
      <c r="Q1016">
        <v>487</v>
      </c>
      <c r="R1016" s="14">
        <v>807741</v>
      </c>
    </row>
    <row r="1017" spans="1:18" ht="15" customHeight="1" x14ac:dyDescent="0.25">
      <c r="A1017" s="10">
        <v>175</v>
      </c>
      <c r="B1017" s="111"/>
      <c r="C1017" s="6" t="s">
        <v>1557</v>
      </c>
      <c r="D1017" s="7">
        <v>44932</v>
      </c>
      <c r="E1017" s="8" t="s">
        <v>192</v>
      </c>
      <c r="F1017" s="9">
        <v>1493436</v>
      </c>
      <c r="G1017" s="8" t="s">
        <v>1378</v>
      </c>
      <c r="H1017" s="9">
        <v>156811</v>
      </c>
      <c r="I1017" s="112"/>
      <c r="J1017" s="113"/>
      <c r="K1017" s="114"/>
      <c r="L1017" s="115"/>
      <c r="M1017" s="116"/>
      <c r="N1017" s="15" t="s">
        <v>6302</v>
      </c>
      <c r="O1017" t="s">
        <v>4766</v>
      </c>
      <c r="Q1017">
        <v>776</v>
      </c>
      <c r="R1017" s="14">
        <v>1493436</v>
      </c>
    </row>
    <row r="1018" spans="1:18" ht="15" customHeight="1" x14ac:dyDescent="0.25">
      <c r="A1018" s="10">
        <v>176</v>
      </c>
      <c r="B1018" s="111"/>
      <c r="C1018" s="6" t="s">
        <v>1558</v>
      </c>
      <c r="D1018" s="7">
        <v>44932</v>
      </c>
      <c r="E1018" s="8" t="s">
        <v>192</v>
      </c>
      <c r="F1018" s="9">
        <v>1308613</v>
      </c>
      <c r="G1018" s="8" t="s">
        <v>1378</v>
      </c>
      <c r="H1018" s="9">
        <v>137404</v>
      </c>
      <c r="I1018" s="112"/>
      <c r="J1018" s="113"/>
      <c r="K1018" s="114"/>
      <c r="L1018" s="115"/>
      <c r="M1018" s="116"/>
      <c r="N1018" s="15" t="s">
        <v>6303</v>
      </c>
      <c r="O1018" t="s">
        <v>4766</v>
      </c>
      <c r="Q1018">
        <v>784</v>
      </c>
      <c r="R1018" s="14">
        <v>1308613</v>
      </c>
    </row>
    <row r="1019" spans="1:18" ht="15" customHeight="1" x14ac:dyDescent="0.25">
      <c r="A1019" s="10">
        <v>177</v>
      </c>
      <c r="B1019" s="111"/>
      <c r="C1019" s="6" t="s">
        <v>1559</v>
      </c>
      <c r="D1019" s="7">
        <v>44945</v>
      </c>
      <c r="E1019" s="8" t="s">
        <v>248</v>
      </c>
      <c r="F1019" s="9">
        <v>500872</v>
      </c>
      <c r="G1019" s="8" t="s">
        <v>1378</v>
      </c>
      <c r="H1019" s="9">
        <v>52592</v>
      </c>
      <c r="I1019" s="112"/>
      <c r="J1019" s="113"/>
      <c r="K1019" s="114"/>
      <c r="L1019" s="115"/>
      <c r="M1019" s="116"/>
      <c r="N1019" s="15" t="s">
        <v>6304</v>
      </c>
      <c r="O1019" t="s">
        <v>4766</v>
      </c>
      <c r="Q1019">
        <v>1795</v>
      </c>
      <c r="R1019" s="14">
        <v>500872</v>
      </c>
    </row>
    <row r="1020" spans="1:18" ht="15" customHeight="1" x14ac:dyDescent="0.25">
      <c r="A1020" s="10">
        <v>178</v>
      </c>
      <c r="B1020" s="111"/>
      <c r="C1020" s="6" t="s">
        <v>1560</v>
      </c>
      <c r="D1020" s="7">
        <v>44932</v>
      </c>
      <c r="E1020" s="8" t="s">
        <v>78</v>
      </c>
      <c r="F1020" s="9">
        <v>1308613</v>
      </c>
      <c r="G1020" s="8" t="s">
        <v>1378</v>
      </c>
      <c r="H1020" s="9">
        <v>137404</v>
      </c>
      <c r="I1020" s="112"/>
      <c r="J1020" s="113"/>
      <c r="K1020" s="114"/>
      <c r="L1020" s="115"/>
      <c r="M1020" s="116"/>
      <c r="N1020" s="15" t="s">
        <v>6305</v>
      </c>
      <c r="O1020" t="s">
        <v>4766</v>
      </c>
      <c r="Q1020">
        <v>742</v>
      </c>
      <c r="R1020" s="14">
        <v>1308613</v>
      </c>
    </row>
    <row r="1021" spans="1:18" ht="15" customHeight="1" x14ac:dyDescent="0.25">
      <c r="A1021" s="10">
        <v>179</v>
      </c>
      <c r="B1021" s="111"/>
      <c r="C1021" s="6" t="s">
        <v>1561</v>
      </c>
      <c r="D1021" s="7">
        <v>44932</v>
      </c>
      <c r="E1021" s="8" t="s">
        <v>248</v>
      </c>
      <c r="F1021" s="9">
        <v>1308613</v>
      </c>
      <c r="G1021" s="8" t="s">
        <v>1378</v>
      </c>
      <c r="H1021" s="9">
        <v>137404</v>
      </c>
      <c r="I1021" s="112"/>
      <c r="J1021" s="113"/>
      <c r="K1021" s="114"/>
      <c r="L1021" s="115"/>
      <c r="M1021" s="116"/>
      <c r="N1021" s="15" t="s">
        <v>6306</v>
      </c>
      <c r="O1021" t="s">
        <v>4766</v>
      </c>
      <c r="Q1021">
        <v>591</v>
      </c>
      <c r="R1021" s="14">
        <v>1308613</v>
      </c>
    </row>
    <row r="1022" spans="1:18" ht="15" customHeight="1" x14ac:dyDescent="0.25">
      <c r="A1022" s="10">
        <v>180</v>
      </c>
      <c r="B1022" s="111"/>
      <c r="C1022" s="6" t="s">
        <v>1562</v>
      </c>
      <c r="D1022" s="7">
        <v>44931</v>
      </c>
      <c r="E1022" s="8" t="s">
        <v>78</v>
      </c>
      <c r="F1022" s="9">
        <v>807741</v>
      </c>
      <c r="G1022" s="8" t="s">
        <v>1378</v>
      </c>
      <c r="H1022" s="9">
        <v>84813</v>
      </c>
      <c r="I1022" s="112"/>
      <c r="J1022" s="113"/>
      <c r="K1022" s="114"/>
      <c r="L1022" s="115"/>
      <c r="M1022" s="116"/>
      <c r="N1022" s="15" t="s">
        <v>6307</v>
      </c>
      <c r="O1022" t="s">
        <v>4766</v>
      </c>
      <c r="Q1022">
        <v>510</v>
      </c>
      <c r="R1022" s="14">
        <v>807741</v>
      </c>
    </row>
    <row r="1023" spans="1:18" ht="15" customHeight="1" x14ac:dyDescent="0.25">
      <c r="A1023" s="10">
        <v>181</v>
      </c>
      <c r="B1023" s="111"/>
      <c r="C1023" s="6" t="s">
        <v>1563</v>
      </c>
      <c r="D1023" s="7">
        <v>44945</v>
      </c>
      <c r="E1023" s="8" t="s">
        <v>248</v>
      </c>
      <c r="F1023" s="9">
        <v>1001744</v>
      </c>
      <c r="G1023" s="8" t="s">
        <v>1378</v>
      </c>
      <c r="H1023" s="9">
        <v>105183</v>
      </c>
      <c r="I1023" s="112"/>
      <c r="J1023" s="113"/>
      <c r="K1023" s="114"/>
      <c r="L1023" s="115"/>
      <c r="M1023" s="116"/>
      <c r="N1023" s="15" t="s">
        <v>6308</v>
      </c>
      <c r="O1023" t="s">
        <v>4766</v>
      </c>
      <c r="Q1023">
        <v>1818</v>
      </c>
      <c r="R1023" s="14">
        <v>1001744</v>
      </c>
    </row>
    <row r="1024" spans="1:18" ht="15" customHeight="1" x14ac:dyDescent="0.25">
      <c r="A1024" s="10">
        <v>182</v>
      </c>
      <c r="B1024" s="111"/>
      <c r="C1024" s="6" t="s">
        <v>1564</v>
      </c>
      <c r="D1024" s="7">
        <v>44935</v>
      </c>
      <c r="E1024" s="8" t="s">
        <v>248</v>
      </c>
      <c r="F1024" s="9">
        <v>1308613</v>
      </c>
      <c r="G1024" s="8" t="s">
        <v>1378</v>
      </c>
      <c r="H1024" s="9">
        <v>137404</v>
      </c>
      <c r="I1024" s="112"/>
      <c r="J1024" s="113"/>
      <c r="K1024" s="114"/>
      <c r="L1024" s="115"/>
      <c r="M1024" s="116"/>
      <c r="N1024" s="15" t="s">
        <v>6309</v>
      </c>
      <c r="O1024" t="s">
        <v>4766</v>
      </c>
      <c r="Q1024">
        <v>885</v>
      </c>
      <c r="R1024" s="14">
        <v>1308613</v>
      </c>
    </row>
    <row r="1025" spans="1:18" ht="15" customHeight="1" x14ac:dyDescent="0.25">
      <c r="A1025" s="10">
        <v>183</v>
      </c>
      <c r="B1025" s="111"/>
      <c r="C1025" s="6" t="s">
        <v>1565</v>
      </c>
      <c r="D1025" s="7">
        <v>44945</v>
      </c>
      <c r="E1025" s="8" t="s">
        <v>78</v>
      </c>
      <c r="F1025" s="9">
        <v>466124</v>
      </c>
      <c r="G1025" s="8" t="s">
        <v>1378</v>
      </c>
      <c r="H1025" s="9">
        <v>48943</v>
      </c>
      <c r="I1025" s="112"/>
      <c r="J1025" s="113"/>
      <c r="K1025" s="114"/>
      <c r="L1025" s="115"/>
      <c r="M1025" s="116"/>
      <c r="N1025" s="15" t="s">
        <v>6310</v>
      </c>
      <c r="O1025" t="s">
        <v>4766</v>
      </c>
      <c r="Q1025">
        <v>1794</v>
      </c>
      <c r="R1025" s="14">
        <v>466124</v>
      </c>
    </row>
    <row r="1026" spans="1:18" ht="15" customHeight="1" x14ac:dyDescent="0.25">
      <c r="A1026" s="10">
        <v>184</v>
      </c>
      <c r="B1026" s="111"/>
      <c r="C1026" s="6" t="s">
        <v>1566</v>
      </c>
      <c r="D1026" s="7">
        <v>44931</v>
      </c>
      <c r="E1026" s="8" t="s">
        <v>514</v>
      </c>
      <c r="F1026" s="9">
        <v>807741</v>
      </c>
      <c r="G1026" s="8" t="s">
        <v>1378</v>
      </c>
      <c r="H1026" s="9">
        <v>84813</v>
      </c>
      <c r="I1026" s="112"/>
      <c r="J1026" s="113"/>
      <c r="K1026" s="114"/>
      <c r="L1026" s="115"/>
      <c r="M1026" s="116"/>
      <c r="N1026" s="15" t="s">
        <v>6311</v>
      </c>
      <c r="O1026" t="s">
        <v>4766</v>
      </c>
      <c r="Q1026">
        <v>434</v>
      </c>
      <c r="R1026" s="14">
        <v>807741</v>
      </c>
    </row>
    <row r="1027" spans="1:18" ht="15" customHeight="1" x14ac:dyDescent="0.25">
      <c r="A1027" s="10">
        <v>185</v>
      </c>
      <c r="B1027" s="111"/>
      <c r="C1027" s="6" t="s">
        <v>1567</v>
      </c>
      <c r="D1027" s="7">
        <v>44935</v>
      </c>
      <c r="E1027" s="8" t="s">
        <v>514</v>
      </c>
      <c r="F1027" s="9">
        <v>801394</v>
      </c>
      <c r="G1027" s="8" t="s">
        <v>1378</v>
      </c>
      <c r="H1027" s="9">
        <v>84146</v>
      </c>
      <c r="I1027" s="112"/>
      <c r="J1027" s="113"/>
      <c r="K1027" s="114"/>
      <c r="L1027" s="115"/>
      <c r="M1027" s="116"/>
      <c r="N1027" s="15" t="s">
        <v>6312</v>
      </c>
      <c r="O1027" t="s">
        <v>4766</v>
      </c>
      <c r="Q1027">
        <v>914</v>
      </c>
      <c r="R1027" s="14">
        <v>801394</v>
      </c>
    </row>
    <row r="1028" spans="1:18" ht="15" customHeight="1" x14ac:dyDescent="0.25">
      <c r="A1028" s="10">
        <v>186</v>
      </c>
      <c r="B1028" s="111"/>
      <c r="C1028" s="6" t="s">
        <v>1568</v>
      </c>
      <c r="D1028" s="7">
        <v>44939</v>
      </c>
      <c r="E1028" s="8" t="s">
        <v>248</v>
      </c>
      <c r="F1028" s="9">
        <v>1749487</v>
      </c>
      <c r="G1028" s="8" t="s">
        <v>1378</v>
      </c>
      <c r="H1028" s="9">
        <v>183696</v>
      </c>
      <c r="I1028" s="112"/>
      <c r="J1028" s="113"/>
      <c r="K1028" s="114"/>
      <c r="L1028" s="115"/>
      <c r="M1028" s="116"/>
      <c r="N1028" s="15" t="s">
        <v>6313</v>
      </c>
      <c r="O1028" t="s">
        <v>4766</v>
      </c>
      <c r="Q1028">
        <v>1464</v>
      </c>
      <c r="R1028" s="14">
        <v>1749487</v>
      </c>
    </row>
    <row r="1029" spans="1:18" ht="15" customHeight="1" x14ac:dyDescent="0.25">
      <c r="A1029" s="10">
        <v>187</v>
      </c>
      <c r="B1029" s="111"/>
      <c r="C1029" s="6" t="s">
        <v>1569</v>
      </c>
      <c r="D1029" s="7">
        <v>44932</v>
      </c>
      <c r="E1029" s="8" t="s">
        <v>192</v>
      </c>
      <c r="F1029" s="9">
        <v>1308613</v>
      </c>
      <c r="G1029" s="8" t="s">
        <v>1378</v>
      </c>
      <c r="H1029" s="9">
        <v>137404</v>
      </c>
      <c r="I1029" s="112"/>
      <c r="J1029" s="113"/>
      <c r="K1029" s="114"/>
      <c r="L1029" s="115"/>
      <c r="M1029" s="116"/>
      <c r="N1029" s="15" t="s">
        <v>6314</v>
      </c>
      <c r="O1029" t="s">
        <v>4766</v>
      </c>
      <c r="Q1029">
        <v>621</v>
      </c>
      <c r="R1029" s="14">
        <v>1308613</v>
      </c>
    </row>
    <row r="1030" spans="1:18" ht="15" customHeight="1" x14ac:dyDescent="0.25">
      <c r="A1030" s="10">
        <v>188</v>
      </c>
      <c r="B1030" s="111"/>
      <c r="C1030" s="6" t="s">
        <v>1570</v>
      </c>
      <c r="D1030" s="7">
        <v>44931</v>
      </c>
      <c r="E1030" s="8" t="s">
        <v>127</v>
      </c>
      <c r="F1030" s="9">
        <v>807741</v>
      </c>
      <c r="G1030" s="8" t="s">
        <v>1378</v>
      </c>
      <c r="H1030" s="9">
        <v>84813</v>
      </c>
      <c r="I1030" s="112"/>
      <c r="J1030" s="113"/>
      <c r="K1030" s="114"/>
      <c r="L1030" s="115"/>
      <c r="M1030" s="116"/>
      <c r="N1030" s="15" t="s">
        <v>6315</v>
      </c>
      <c r="O1030" t="s">
        <v>4766</v>
      </c>
      <c r="Q1030">
        <v>515</v>
      </c>
      <c r="R1030" s="14">
        <v>807741</v>
      </c>
    </row>
    <row r="1031" spans="1:18" ht="15" customHeight="1" x14ac:dyDescent="0.25">
      <c r="A1031" s="10">
        <v>189</v>
      </c>
      <c r="B1031" s="111"/>
      <c r="C1031" s="6" t="s">
        <v>1571</v>
      </c>
      <c r="D1031" s="7">
        <v>44931</v>
      </c>
      <c r="E1031" s="8" t="s">
        <v>248</v>
      </c>
      <c r="F1031" s="9">
        <v>1308613</v>
      </c>
      <c r="G1031" s="8" t="s">
        <v>1378</v>
      </c>
      <c r="H1031" s="9">
        <v>137404</v>
      </c>
      <c r="I1031" s="112"/>
      <c r="J1031" s="113"/>
      <c r="K1031" s="114"/>
      <c r="L1031" s="115"/>
      <c r="M1031" s="116"/>
      <c r="N1031" s="15" t="s">
        <v>6316</v>
      </c>
      <c r="O1031" t="s">
        <v>4766</v>
      </c>
      <c r="Q1031">
        <v>486</v>
      </c>
      <c r="R1031" s="14">
        <v>1308613</v>
      </c>
    </row>
    <row r="1032" spans="1:18" ht="15" customHeight="1" x14ac:dyDescent="0.25">
      <c r="A1032" s="10">
        <v>190</v>
      </c>
      <c r="B1032" s="111"/>
      <c r="C1032" s="6" t="s">
        <v>1572</v>
      </c>
      <c r="D1032" s="7">
        <v>44932</v>
      </c>
      <c r="E1032" s="8" t="s">
        <v>127</v>
      </c>
      <c r="F1032" s="9">
        <v>1308613</v>
      </c>
      <c r="G1032" s="8" t="s">
        <v>1378</v>
      </c>
      <c r="H1032" s="9">
        <v>137404</v>
      </c>
      <c r="I1032" s="112"/>
      <c r="J1032" s="113"/>
      <c r="K1032" s="114"/>
      <c r="L1032" s="115"/>
      <c r="M1032" s="116"/>
      <c r="N1032" s="15" t="s">
        <v>6317</v>
      </c>
      <c r="O1032" t="s">
        <v>4766</v>
      </c>
      <c r="Q1032">
        <v>651</v>
      </c>
      <c r="R1032" s="14">
        <v>1308613</v>
      </c>
    </row>
    <row r="1033" spans="1:18" ht="15" customHeight="1" x14ac:dyDescent="0.25">
      <c r="A1033" s="10">
        <v>191</v>
      </c>
      <c r="B1033" s="111"/>
      <c r="C1033" s="6" t="s">
        <v>1573</v>
      </c>
      <c r="D1033" s="7">
        <v>44932</v>
      </c>
      <c r="E1033" s="8" t="s">
        <v>131</v>
      </c>
      <c r="F1033" s="9">
        <v>807741</v>
      </c>
      <c r="G1033" s="8" t="s">
        <v>1378</v>
      </c>
      <c r="H1033" s="9">
        <v>84813</v>
      </c>
      <c r="I1033" s="112"/>
      <c r="J1033" s="113"/>
      <c r="K1033" s="114"/>
      <c r="L1033" s="115"/>
      <c r="M1033" s="116"/>
      <c r="N1033" s="15" t="s">
        <v>6318</v>
      </c>
      <c r="O1033" t="s">
        <v>4766</v>
      </c>
      <c r="Q1033">
        <v>673</v>
      </c>
      <c r="R1033" s="14">
        <v>807741</v>
      </c>
    </row>
    <row r="1034" spans="1:18" ht="15" customHeight="1" x14ac:dyDescent="0.25">
      <c r="A1034" s="10">
        <v>192</v>
      </c>
      <c r="B1034" s="111"/>
      <c r="C1034" s="6" t="s">
        <v>1574</v>
      </c>
      <c r="D1034" s="7">
        <v>44930</v>
      </c>
      <c r="E1034" s="8" t="s">
        <v>131</v>
      </c>
      <c r="F1034" s="9">
        <v>2034790</v>
      </c>
      <c r="G1034" s="8" t="s">
        <v>1378</v>
      </c>
      <c r="H1034" s="9">
        <v>213653</v>
      </c>
      <c r="I1034" s="112"/>
      <c r="J1034" s="113"/>
      <c r="K1034" s="114"/>
      <c r="L1034" s="115"/>
      <c r="M1034" s="116"/>
      <c r="N1034" s="15" t="s">
        <v>6319</v>
      </c>
      <c r="O1034" t="s">
        <v>4766</v>
      </c>
      <c r="Q1034">
        <v>394</v>
      </c>
      <c r="R1034" s="14">
        <v>2034790</v>
      </c>
    </row>
    <row r="1035" spans="1:18" ht="15" customHeight="1" x14ac:dyDescent="0.25">
      <c r="A1035" s="10">
        <v>193</v>
      </c>
      <c r="B1035" s="111"/>
      <c r="C1035" s="6" t="s">
        <v>1575</v>
      </c>
      <c r="D1035" s="7">
        <v>44931</v>
      </c>
      <c r="E1035" s="8" t="s">
        <v>248</v>
      </c>
      <c r="F1035" s="9">
        <v>807741</v>
      </c>
      <c r="G1035" s="8" t="s">
        <v>1378</v>
      </c>
      <c r="H1035" s="9">
        <v>84813</v>
      </c>
      <c r="I1035" s="112"/>
      <c r="J1035" s="113"/>
      <c r="K1035" s="114"/>
      <c r="L1035" s="115"/>
      <c r="M1035" s="116"/>
      <c r="N1035" s="15" t="s">
        <v>6320</v>
      </c>
      <c r="O1035" t="s">
        <v>4766</v>
      </c>
      <c r="Q1035">
        <v>471</v>
      </c>
      <c r="R1035" s="14">
        <v>807741</v>
      </c>
    </row>
    <row r="1036" spans="1:18" ht="15" customHeight="1" x14ac:dyDescent="0.25">
      <c r="A1036" s="10">
        <v>194</v>
      </c>
      <c r="B1036" s="111"/>
      <c r="C1036" s="6" t="s">
        <v>1576</v>
      </c>
      <c r="D1036" s="7">
        <v>44935</v>
      </c>
      <c r="E1036" s="8" t="s">
        <v>248</v>
      </c>
      <c r="F1036" s="9">
        <v>807741</v>
      </c>
      <c r="G1036" s="8" t="s">
        <v>1378</v>
      </c>
      <c r="H1036" s="9">
        <v>84813</v>
      </c>
      <c r="I1036" s="112"/>
      <c r="J1036" s="113"/>
      <c r="K1036" s="114"/>
      <c r="L1036" s="115"/>
      <c r="M1036" s="116"/>
      <c r="N1036" s="15" t="s">
        <v>6321</v>
      </c>
      <c r="O1036" t="s">
        <v>4766</v>
      </c>
      <c r="Q1036">
        <v>882</v>
      </c>
      <c r="R1036" s="14">
        <v>807741</v>
      </c>
    </row>
    <row r="1037" spans="1:18" ht="15" customHeight="1" x14ac:dyDescent="0.25">
      <c r="A1037" s="10">
        <v>195</v>
      </c>
      <c r="B1037" s="111"/>
      <c r="C1037" s="6" t="s">
        <v>1577</v>
      </c>
      <c r="D1037" s="7">
        <v>44931</v>
      </c>
      <c r="E1037" s="8" t="s">
        <v>127</v>
      </c>
      <c r="F1037" s="9">
        <v>807741</v>
      </c>
      <c r="G1037" s="8" t="s">
        <v>1378</v>
      </c>
      <c r="H1037" s="9">
        <v>84813</v>
      </c>
      <c r="I1037" s="112"/>
      <c r="J1037" s="113"/>
      <c r="K1037" s="114"/>
      <c r="L1037" s="115"/>
      <c r="M1037" s="116"/>
      <c r="N1037" s="15" t="s">
        <v>6322</v>
      </c>
      <c r="O1037" t="s">
        <v>4766</v>
      </c>
      <c r="Q1037">
        <v>479</v>
      </c>
      <c r="R1037" s="14">
        <v>807741</v>
      </c>
    </row>
    <row r="1038" spans="1:18" ht="15" customHeight="1" x14ac:dyDescent="0.25">
      <c r="A1038" s="10">
        <v>196</v>
      </c>
      <c r="B1038" s="111"/>
      <c r="C1038" s="6" t="s">
        <v>1578</v>
      </c>
      <c r="D1038" s="7">
        <v>44929</v>
      </c>
      <c r="E1038" s="8" t="s">
        <v>131</v>
      </c>
      <c r="F1038" s="9">
        <v>1328286</v>
      </c>
      <c r="G1038" s="8" t="s">
        <v>1378</v>
      </c>
      <c r="H1038" s="9">
        <v>139470</v>
      </c>
      <c r="I1038" s="112"/>
      <c r="J1038" s="113"/>
      <c r="K1038" s="114"/>
      <c r="L1038" s="115"/>
      <c r="M1038" s="116"/>
      <c r="N1038" s="15" t="s">
        <v>6323</v>
      </c>
      <c r="O1038" t="s">
        <v>4766</v>
      </c>
      <c r="Q1038">
        <v>147</v>
      </c>
      <c r="R1038" s="14">
        <v>1328286</v>
      </c>
    </row>
    <row r="1039" spans="1:18" ht="15" customHeight="1" x14ac:dyDescent="0.25">
      <c r="A1039" s="10">
        <v>197</v>
      </c>
      <c r="B1039" s="111"/>
      <c r="C1039" s="6" t="s">
        <v>1579</v>
      </c>
      <c r="D1039" s="7">
        <v>44931</v>
      </c>
      <c r="E1039" s="8" t="s">
        <v>192</v>
      </c>
      <c r="F1039" s="9">
        <v>807741</v>
      </c>
      <c r="G1039" s="8" t="s">
        <v>1378</v>
      </c>
      <c r="H1039" s="9">
        <v>84813</v>
      </c>
      <c r="I1039" s="112"/>
      <c r="J1039" s="113"/>
      <c r="K1039" s="114"/>
      <c r="L1039" s="115"/>
      <c r="M1039" s="116"/>
      <c r="N1039" s="15" t="s">
        <v>6324</v>
      </c>
      <c r="O1039" t="s">
        <v>4766</v>
      </c>
      <c r="Q1039">
        <v>427</v>
      </c>
      <c r="R1039" s="14">
        <v>807741</v>
      </c>
    </row>
    <row r="1040" spans="1:18" ht="15" customHeight="1" x14ac:dyDescent="0.25">
      <c r="A1040" s="10">
        <v>198</v>
      </c>
      <c r="B1040" s="111"/>
      <c r="C1040" s="6" t="s">
        <v>1580</v>
      </c>
      <c r="D1040" s="7">
        <v>44932</v>
      </c>
      <c r="E1040" s="8" t="s">
        <v>131</v>
      </c>
      <c r="F1040" s="9">
        <v>807741</v>
      </c>
      <c r="G1040" s="8" t="s">
        <v>1378</v>
      </c>
      <c r="H1040" s="9">
        <v>84813</v>
      </c>
      <c r="I1040" s="112"/>
      <c r="J1040" s="113"/>
      <c r="K1040" s="114"/>
      <c r="L1040" s="115"/>
      <c r="M1040" s="116"/>
      <c r="N1040" s="15" t="s">
        <v>6325</v>
      </c>
      <c r="O1040" t="s">
        <v>4766</v>
      </c>
      <c r="Q1040">
        <v>746</v>
      </c>
      <c r="R1040" s="14">
        <v>807741</v>
      </c>
    </row>
    <row r="1041" spans="1:18" ht="15" customHeight="1" x14ac:dyDescent="0.25">
      <c r="A1041" s="10">
        <v>199</v>
      </c>
      <c r="B1041" s="111"/>
      <c r="C1041" s="6" t="s">
        <v>1581</v>
      </c>
      <c r="D1041" s="7">
        <v>44932</v>
      </c>
      <c r="E1041" s="8" t="s">
        <v>131</v>
      </c>
      <c r="F1041" s="9">
        <v>403871</v>
      </c>
      <c r="G1041" s="8" t="s">
        <v>1378</v>
      </c>
      <c r="H1041" s="9">
        <v>42406</v>
      </c>
      <c r="I1041" s="112"/>
      <c r="J1041" s="113"/>
      <c r="K1041" s="114"/>
      <c r="L1041" s="115"/>
      <c r="M1041" s="116"/>
      <c r="N1041" s="15" t="s">
        <v>6326</v>
      </c>
      <c r="O1041" t="s">
        <v>4766</v>
      </c>
      <c r="Q1041">
        <v>751</v>
      </c>
      <c r="R1041" s="14">
        <v>403871</v>
      </c>
    </row>
    <row r="1042" spans="1:18" ht="15" customHeight="1" x14ac:dyDescent="0.25">
      <c r="A1042" s="10">
        <v>200</v>
      </c>
      <c r="B1042" s="111"/>
      <c r="C1042" s="6" t="s">
        <v>1582</v>
      </c>
      <c r="D1042" s="7">
        <v>44938</v>
      </c>
      <c r="E1042" s="8" t="s">
        <v>131</v>
      </c>
      <c r="F1042" s="9">
        <v>907916</v>
      </c>
      <c r="G1042" s="8" t="s">
        <v>1378</v>
      </c>
      <c r="H1042" s="9">
        <v>95331</v>
      </c>
      <c r="I1042" s="112"/>
      <c r="J1042" s="113"/>
      <c r="K1042" s="114"/>
      <c r="L1042" s="115"/>
      <c r="M1042" s="116"/>
      <c r="N1042" s="15" t="s">
        <v>6327</v>
      </c>
      <c r="O1042" t="s">
        <v>4766</v>
      </c>
      <c r="Q1042">
        <v>1366</v>
      </c>
      <c r="R1042" s="14">
        <v>907916</v>
      </c>
    </row>
    <row r="1043" spans="1:18" ht="15" customHeight="1" x14ac:dyDescent="0.25">
      <c r="A1043" s="10">
        <v>201</v>
      </c>
      <c r="B1043" s="111"/>
      <c r="C1043" s="6" t="s">
        <v>1583</v>
      </c>
      <c r="D1043" s="7">
        <v>44932</v>
      </c>
      <c r="E1043" s="8" t="s">
        <v>248</v>
      </c>
      <c r="F1043" s="9">
        <v>1308613</v>
      </c>
      <c r="G1043" s="8" t="s">
        <v>1378</v>
      </c>
      <c r="H1043" s="9">
        <v>137404</v>
      </c>
      <c r="I1043" s="112"/>
      <c r="J1043" s="113"/>
      <c r="K1043" s="114"/>
      <c r="L1043" s="115"/>
      <c r="M1043" s="116"/>
      <c r="N1043" s="15" t="s">
        <v>6328</v>
      </c>
      <c r="O1043" t="s">
        <v>4766</v>
      </c>
      <c r="Q1043">
        <v>605</v>
      </c>
      <c r="R1043" s="14">
        <v>1308613</v>
      </c>
    </row>
    <row r="1044" spans="1:18" ht="15" customHeight="1" x14ac:dyDescent="0.25">
      <c r="A1044" s="10">
        <v>202</v>
      </c>
      <c r="B1044" s="111"/>
      <c r="C1044" s="6" t="s">
        <v>1584</v>
      </c>
      <c r="D1044" s="7">
        <v>44936</v>
      </c>
      <c r="E1044" s="8" t="s">
        <v>514</v>
      </c>
      <c r="F1044" s="9">
        <v>300523</v>
      </c>
      <c r="G1044" s="8" t="s">
        <v>1378</v>
      </c>
      <c r="H1044" s="9">
        <v>31555</v>
      </c>
      <c r="I1044" s="112"/>
      <c r="J1044" s="113"/>
      <c r="K1044" s="114"/>
      <c r="L1044" s="115"/>
      <c r="M1044" s="116"/>
      <c r="N1044" s="15" t="s">
        <v>6329</v>
      </c>
      <c r="O1044" t="s">
        <v>4766</v>
      </c>
      <c r="Q1044">
        <v>1001</v>
      </c>
      <c r="R1044" s="14">
        <v>300523</v>
      </c>
    </row>
    <row r="1045" spans="1:18" ht="15" customHeight="1" x14ac:dyDescent="0.25">
      <c r="A1045" s="10">
        <v>203</v>
      </c>
      <c r="B1045" s="111"/>
      <c r="C1045" s="6" t="s">
        <v>1585</v>
      </c>
      <c r="D1045" s="7">
        <v>44932</v>
      </c>
      <c r="E1045" s="8" t="s">
        <v>131</v>
      </c>
      <c r="F1045" s="9">
        <v>807741</v>
      </c>
      <c r="G1045" s="8" t="s">
        <v>1378</v>
      </c>
      <c r="H1045" s="9">
        <v>84813</v>
      </c>
      <c r="I1045" s="112"/>
      <c r="J1045" s="113"/>
      <c r="K1045" s="114"/>
      <c r="L1045" s="115"/>
      <c r="M1045" s="116"/>
      <c r="N1045" s="15" t="s">
        <v>6330</v>
      </c>
      <c r="O1045" t="s">
        <v>4766</v>
      </c>
      <c r="Q1045">
        <v>745</v>
      </c>
      <c r="R1045" s="14">
        <v>807741</v>
      </c>
    </row>
    <row r="1046" spans="1:18" ht="15" customHeight="1" x14ac:dyDescent="0.25">
      <c r="A1046" s="10">
        <v>204</v>
      </c>
      <c r="B1046" s="111"/>
      <c r="C1046" s="6" t="s">
        <v>1586</v>
      </c>
      <c r="D1046" s="7">
        <v>44942</v>
      </c>
      <c r="E1046" s="8" t="s">
        <v>127</v>
      </c>
      <c r="F1046" s="9">
        <v>776873</v>
      </c>
      <c r="G1046" s="8" t="s">
        <v>1378</v>
      </c>
      <c r="H1046" s="9">
        <v>81572</v>
      </c>
      <c r="I1046" s="112"/>
      <c r="J1046" s="113"/>
      <c r="K1046" s="114"/>
      <c r="L1046" s="115"/>
      <c r="M1046" s="116"/>
      <c r="N1046" s="15" t="s">
        <v>6331</v>
      </c>
      <c r="O1046" t="s">
        <v>4766</v>
      </c>
      <c r="Q1046">
        <v>1663</v>
      </c>
      <c r="R1046" s="14">
        <v>776873</v>
      </c>
    </row>
    <row r="1047" spans="1:18" ht="15" customHeight="1" x14ac:dyDescent="0.25">
      <c r="A1047" s="10">
        <v>205</v>
      </c>
      <c r="B1047" s="111"/>
      <c r="C1047" s="6" t="s">
        <v>1587</v>
      </c>
      <c r="D1047" s="7">
        <v>44932</v>
      </c>
      <c r="E1047" s="8" t="s">
        <v>248</v>
      </c>
      <c r="F1047" s="9">
        <v>1308613</v>
      </c>
      <c r="G1047" s="8" t="s">
        <v>1378</v>
      </c>
      <c r="H1047" s="9">
        <v>137404</v>
      </c>
      <c r="I1047" s="112"/>
      <c r="J1047" s="113"/>
      <c r="K1047" s="114"/>
      <c r="L1047" s="115"/>
      <c r="M1047" s="116"/>
      <c r="N1047" s="15" t="s">
        <v>6332</v>
      </c>
      <c r="O1047" t="s">
        <v>4766</v>
      </c>
      <c r="Q1047">
        <v>668</v>
      </c>
      <c r="R1047" s="14">
        <v>1308613</v>
      </c>
    </row>
    <row r="1048" spans="1:18" ht="15" customHeight="1" x14ac:dyDescent="0.25">
      <c r="A1048" s="10">
        <v>206</v>
      </c>
      <c r="B1048" s="111"/>
      <c r="C1048" s="6" t="s">
        <v>1588</v>
      </c>
      <c r="D1048" s="7">
        <v>44932</v>
      </c>
      <c r="E1048" s="8" t="s">
        <v>248</v>
      </c>
      <c r="F1048" s="9">
        <v>904742</v>
      </c>
      <c r="G1048" s="8" t="s">
        <v>1378</v>
      </c>
      <c r="H1048" s="9">
        <v>94998</v>
      </c>
      <c r="I1048" s="112"/>
      <c r="J1048" s="113"/>
      <c r="K1048" s="114"/>
      <c r="L1048" s="115"/>
      <c r="M1048" s="116"/>
      <c r="N1048" s="15" t="s">
        <v>6333</v>
      </c>
      <c r="O1048" t="s">
        <v>4766</v>
      </c>
      <c r="Q1048">
        <v>669</v>
      </c>
      <c r="R1048" s="14">
        <v>904742</v>
      </c>
    </row>
    <row r="1049" spans="1:18" ht="15" customHeight="1" x14ac:dyDescent="0.25">
      <c r="A1049" s="10">
        <v>207</v>
      </c>
      <c r="B1049" s="111"/>
      <c r="C1049" s="6" t="s">
        <v>1589</v>
      </c>
      <c r="D1049" s="7">
        <v>44932</v>
      </c>
      <c r="E1049" s="8" t="s">
        <v>78</v>
      </c>
      <c r="F1049" s="9">
        <v>1334735</v>
      </c>
      <c r="G1049" s="8" t="s">
        <v>1378</v>
      </c>
      <c r="H1049" s="9">
        <v>140147</v>
      </c>
      <c r="I1049" s="112"/>
      <c r="J1049" s="113"/>
      <c r="K1049" s="114"/>
      <c r="L1049" s="115"/>
      <c r="M1049" s="116"/>
      <c r="N1049" s="15" t="s">
        <v>6334</v>
      </c>
      <c r="O1049" t="s">
        <v>4766</v>
      </c>
      <c r="Q1049">
        <v>696</v>
      </c>
      <c r="R1049" s="14">
        <v>1334735</v>
      </c>
    </row>
    <row r="1050" spans="1:18" ht="15" customHeight="1" x14ac:dyDescent="0.25">
      <c r="A1050" s="10">
        <v>208</v>
      </c>
      <c r="B1050" s="111"/>
      <c r="C1050" s="6" t="s">
        <v>1590</v>
      </c>
      <c r="D1050" s="7">
        <v>44932</v>
      </c>
      <c r="E1050" s="8" t="s">
        <v>1591</v>
      </c>
      <c r="F1050" s="9">
        <v>1120045</v>
      </c>
      <c r="G1050" s="8" t="s">
        <v>1378</v>
      </c>
      <c r="H1050" s="9">
        <v>117605</v>
      </c>
      <c r="I1050" s="112"/>
      <c r="J1050" s="113"/>
      <c r="K1050" s="114"/>
      <c r="L1050" s="115"/>
      <c r="M1050" s="116"/>
      <c r="N1050" s="15" t="s">
        <v>6335</v>
      </c>
      <c r="O1050" t="s">
        <v>4766</v>
      </c>
      <c r="Q1050">
        <v>636</v>
      </c>
      <c r="R1050" s="14">
        <v>1120045</v>
      </c>
    </row>
    <row r="1051" spans="1:18" ht="15" customHeight="1" x14ac:dyDescent="0.25">
      <c r="A1051" s="10">
        <v>209</v>
      </c>
      <c r="B1051" s="111"/>
      <c r="C1051" s="6" t="s">
        <v>1592</v>
      </c>
      <c r="D1051" s="7">
        <v>44945</v>
      </c>
      <c r="E1051" s="8" t="s">
        <v>514</v>
      </c>
      <c r="F1051" s="9">
        <v>531550</v>
      </c>
      <c r="G1051" s="8" t="s">
        <v>1378</v>
      </c>
      <c r="H1051" s="9">
        <v>55813</v>
      </c>
      <c r="I1051" s="112"/>
      <c r="J1051" s="113"/>
      <c r="K1051" s="114"/>
      <c r="L1051" s="115"/>
      <c r="M1051" s="116"/>
      <c r="N1051" s="15" t="s">
        <v>6336</v>
      </c>
      <c r="O1051" t="s">
        <v>4766</v>
      </c>
      <c r="Q1051">
        <v>1835</v>
      </c>
      <c r="R1051" s="14">
        <v>531550</v>
      </c>
    </row>
    <row r="1052" spans="1:18" ht="15" customHeight="1" x14ac:dyDescent="0.25">
      <c r="A1052" s="10">
        <v>210</v>
      </c>
      <c r="B1052" s="111"/>
      <c r="C1052" s="6" t="s">
        <v>1593</v>
      </c>
      <c r="D1052" s="7">
        <v>44932</v>
      </c>
      <c r="E1052" s="8" t="s">
        <v>131</v>
      </c>
      <c r="F1052" s="9">
        <v>807741</v>
      </c>
      <c r="G1052" s="8" t="s">
        <v>1378</v>
      </c>
      <c r="H1052" s="9">
        <v>84813</v>
      </c>
      <c r="I1052" s="112"/>
      <c r="J1052" s="113"/>
      <c r="K1052" s="114"/>
      <c r="L1052" s="115"/>
      <c r="M1052" s="116"/>
      <c r="N1052" s="15" t="s">
        <v>6337</v>
      </c>
      <c r="O1052" t="s">
        <v>4766</v>
      </c>
      <c r="Q1052">
        <v>681</v>
      </c>
      <c r="R1052" s="14">
        <v>807741</v>
      </c>
    </row>
    <row r="1053" spans="1:18" ht="15" customHeight="1" x14ac:dyDescent="0.25">
      <c r="A1053" s="10">
        <v>211</v>
      </c>
      <c r="B1053" s="111"/>
      <c r="C1053" s="6" t="s">
        <v>1594</v>
      </c>
      <c r="D1053" s="7">
        <v>44936</v>
      </c>
      <c r="E1053" s="8" t="s">
        <v>514</v>
      </c>
      <c r="F1053" s="9">
        <v>1368752</v>
      </c>
      <c r="G1053" s="8" t="s">
        <v>1378</v>
      </c>
      <c r="H1053" s="9">
        <v>143719</v>
      </c>
      <c r="I1053" s="112"/>
      <c r="J1053" s="113"/>
      <c r="K1053" s="114"/>
      <c r="L1053" s="115"/>
      <c r="M1053" s="116"/>
      <c r="N1053" s="15" t="s">
        <v>6338</v>
      </c>
      <c r="O1053" t="s">
        <v>4766</v>
      </c>
      <c r="Q1053">
        <v>1006</v>
      </c>
      <c r="R1053" s="14">
        <v>1368752</v>
      </c>
    </row>
    <row r="1054" spans="1:18" ht="15" customHeight="1" x14ac:dyDescent="0.25">
      <c r="A1054" s="10">
        <v>212</v>
      </c>
      <c r="B1054" s="111"/>
      <c r="C1054" s="6" t="s">
        <v>1595</v>
      </c>
      <c r="D1054" s="7">
        <v>44942</v>
      </c>
      <c r="E1054" s="8" t="s">
        <v>127</v>
      </c>
      <c r="F1054" s="9">
        <v>704394</v>
      </c>
      <c r="G1054" s="8" t="s">
        <v>1378</v>
      </c>
      <c r="H1054" s="9">
        <v>73961</v>
      </c>
      <c r="I1054" s="112"/>
      <c r="J1054" s="113"/>
      <c r="K1054" s="114"/>
      <c r="L1054" s="115"/>
      <c r="M1054" s="116"/>
      <c r="N1054" s="15" t="s">
        <v>6339</v>
      </c>
      <c r="O1054" t="s">
        <v>4766</v>
      </c>
      <c r="Q1054">
        <v>1664</v>
      </c>
      <c r="R1054" s="14">
        <v>704394</v>
      </c>
    </row>
    <row r="1055" spans="1:18" ht="15" customHeight="1" x14ac:dyDescent="0.25">
      <c r="A1055" s="10">
        <v>213</v>
      </c>
      <c r="B1055" s="111"/>
      <c r="C1055" s="6" t="s">
        <v>1596</v>
      </c>
      <c r="D1055" s="7">
        <v>44932</v>
      </c>
      <c r="E1055" s="8" t="s">
        <v>248</v>
      </c>
      <c r="F1055" s="9">
        <v>1308613</v>
      </c>
      <c r="G1055" s="8" t="s">
        <v>1378</v>
      </c>
      <c r="H1055" s="9">
        <v>137404</v>
      </c>
      <c r="I1055" s="112"/>
      <c r="J1055" s="113"/>
      <c r="K1055" s="114"/>
      <c r="L1055" s="115"/>
      <c r="M1055" s="116"/>
      <c r="N1055" s="15" t="s">
        <v>6340</v>
      </c>
      <c r="O1055" t="s">
        <v>4766</v>
      </c>
      <c r="Q1055">
        <v>743</v>
      </c>
      <c r="R1055" s="14">
        <v>1308613</v>
      </c>
    </row>
    <row r="1056" spans="1:18" ht="15" customHeight="1" x14ac:dyDescent="0.25">
      <c r="A1056" s="10">
        <v>214</v>
      </c>
      <c r="B1056" s="111"/>
      <c r="C1056" s="6" t="s">
        <v>1597</v>
      </c>
      <c r="D1056" s="7">
        <v>44932</v>
      </c>
      <c r="E1056" s="8" t="s">
        <v>192</v>
      </c>
      <c r="F1056" s="9">
        <v>807741</v>
      </c>
      <c r="G1056" s="8" t="s">
        <v>1378</v>
      </c>
      <c r="H1056" s="9">
        <v>84813</v>
      </c>
      <c r="I1056" s="112"/>
      <c r="J1056" s="113"/>
      <c r="K1056" s="114"/>
      <c r="L1056" s="115"/>
      <c r="M1056" s="116"/>
      <c r="N1056" s="15" t="s">
        <v>6341</v>
      </c>
      <c r="O1056" t="s">
        <v>4766</v>
      </c>
      <c r="Q1056">
        <v>781</v>
      </c>
      <c r="R1056" s="14">
        <v>807741</v>
      </c>
    </row>
    <row r="1057" spans="1:18" ht="15" customHeight="1" x14ac:dyDescent="0.25">
      <c r="A1057" s="10">
        <v>215</v>
      </c>
      <c r="B1057" s="111"/>
      <c r="C1057" s="6" t="s">
        <v>1598</v>
      </c>
      <c r="D1057" s="7">
        <v>44932</v>
      </c>
      <c r="E1057" s="8" t="s">
        <v>131</v>
      </c>
      <c r="F1057" s="9">
        <v>812246</v>
      </c>
      <c r="G1057" s="8" t="s">
        <v>1378</v>
      </c>
      <c r="H1057" s="9">
        <v>85286</v>
      </c>
      <c r="I1057" s="112"/>
      <c r="J1057" s="113"/>
      <c r="K1057" s="114"/>
      <c r="L1057" s="115"/>
      <c r="M1057" s="116"/>
      <c r="N1057" s="15" t="s">
        <v>6342</v>
      </c>
      <c r="O1057" t="s">
        <v>4766</v>
      </c>
      <c r="Q1057">
        <v>562</v>
      </c>
      <c r="R1057" s="14">
        <v>812246</v>
      </c>
    </row>
    <row r="1058" spans="1:18" ht="15" customHeight="1" x14ac:dyDescent="0.25">
      <c r="A1058" s="10">
        <v>216</v>
      </c>
      <c r="B1058" s="111"/>
      <c r="C1058" s="6" t="s">
        <v>1599</v>
      </c>
      <c r="D1058" s="7">
        <v>44932</v>
      </c>
      <c r="E1058" s="8" t="s">
        <v>131</v>
      </c>
      <c r="F1058" s="9">
        <v>807741</v>
      </c>
      <c r="G1058" s="8" t="s">
        <v>1378</v>
      </c>
      <c r="H1058" s="9">
        <v>84813</v>
      </c>
      <c r="I1058" s="112"/>
      <c r="J1058" s="113"/>
      <c r="K1058" s="114"/>
      <c r="L1058" s="115"/>
      <c r="M1058" s="116"/>
      <c r="N1058" s="15" t="s">
        <v>6343</v>
      </c>
      <c r="O1058" t="s">
        <v>4766</v>
      </c>
      <c r="Q1058">
        <v>531</v>
      </c>
      <c r="R1058" s="14">
        <v>807741</v>
      </c>
    </row>
    <row r="1059" spans="1:18" ht="15" customHeight="1" x14ac:dyDescent="0.25">
      <c r="A1059" s="10">
        <v>217</v>
      </c>
      <c r="B1059" s="111"/>
      <c r="C1059" s="6" t="s">
        <v>1600</v>
      </c>
      <c r="D1059" s="7">
        <v>44932</v>
      </c>
      <c r="E1059" s="8" t="s">
        <v>131</v>
      </c>
      <c r="F1059" s="9">
        <v>807741</v>
      </c>
      <c r="G1059" s="8" t="s">
        <v>1378</v>
      </c>
      <c r="H1059" s="9">
        <v>84813</v>
      </c>
      <c r="I1059" s="112"/>
      <c r="J1059" s="113"/>
      <c r="K1059" s="114"/>
      <c r="L1059" s="115"/>
      <c r="M1059" s="116"/>
      <c r="N1059" s="15" t="s">
        <v>6344</v>
      </c>
      <c r="O1059" t="s">
        <v>4766</v>
      </c>
      <c r="Q1059">
        <v>750</v>
      </c>
      <c r="R1059" s="14">
        <v>807741</v>
      </c>
    </row>
    <row r="1060" spans="1:18" ht="15" customHeight="1" x14ac:dyDescent="0.25">
      <c r="A1060" s="10">
        <v>218</v>
      </c>
      <c r="B1060" s="111"/>
      <c r="C1060" s="6" t="s">
        <v>1601</v>
      </c>
      <c r="D1060" s="7">
        <v>44931</v>
      </c>
      <c r="E1060" s="8" t="s">
        <v>514</v>
      </c>
      <c r="F1060" s="9">
        <v>646193</v>
      </c>
      <c r="G1060" s="8" t="s">
        <v>1378</v>
      </c>
      <c r="H1060" s="9">
        <v>67850</v>
      </c>
      <c r="I1060" s="112"/>
      <c r="J1060" s="113"/>
      <c r="K1060" s="114"/>
      <c r="L1060" s="115"/>
      <c r="M1060" s="116"/>
      <c r="N1060" s="15" t="s">
        <v>6345</v>
      </c>
      <c r="O1060" t="s">
        <v>4766</v>
      </c>
      <c r="Q1060">
        <v>417</v>
      </c>
      <c r="R1060" s="14">
        <v>646193</v>
      </c>
    </row>
    <row r="1061" spans="1:18" ht="15" customHeight="1" x14ac:dyDescent="0.25">
      <c r="A1061" s="10">
        <v>219</v>
      </c>
      <c r="B1061" s="111"/>
      <c r="C1061" s="6" t="s">
        <v>1602</v>
      </c>
      <c r="D1061" s="7">
        <v>44931</v>
      </c>
      <c r="E1061" s="8" t="s">
        <v>248</v>
      </c>
      <c r="F1061" s="9">
        <v>1308613</v>
      </c>
      <c r="G1061" s="8" t="s">
        <v>1378</v>
      </c>
      <c r="H1061" s="9">
        <v>137404</v>
      </c>
      <c r="I1061" s="112"/>
      <c r="J1061" s="113"/>
      <c r="K1061" s="114"/>
      <c r="L1061" s="115"/>
      <c r="M1061" s="116"/>
      <c r="N1061" s="15" t="s">
        <v>6346</v>
      </c>
      <c r="O1061" t="s">
        <v>4766</v>
      </c>
      <c r="Q1061">
        <v>516</v>
      </c>
      <c r="R1061" s="14">
        <v>1308613</v>
      </c>
    </row>
    <row r="1062" spans="1:18" ht="15" customHeight="1" x14ac:dyDescent="0.25">
      <c r="A1062" s="10">
        <v>220</v>
      </c>
      <c r="B1062" s="111"/>
      <c r="C1062" s="6" t="s">
        <v>1603</v>
      </c>
      <c r="D1062" s="7">
        <v>44931</v>
      </c>
      <c r="E1062" s="8" t="s">
        <v>127</v>
      </c>
      <c r="F1062" s="9">
        <v>807741</v>
      </c>
      <c r="G1062" s="8" t="s">
        <v>1378</v>
      </c>
      <c r="H1062" s="9">
        <v>84813</v>
      </c>
      <c r="I1062" s="112"/>
      <c r="J1062" s="113"/>
      <c r="K1062" s="114"/>
      <c r="L1062" s="115"/>
      <c r="M1062" s="116"/>
      <c r="N1062" s="15" t="s">
        <v>6347</v>
      </c>
      <c r="O1062" t="s">
        <v>4766</v>
      </c>
      <c r="Q1062">
        <v>463</v>
      </c>
      <c r="R1062" s="14">
        <v>807741</v>
      </c>
    </row>
    <row r="1063" spans="1:18" ht="15" customHeight="1" x14ac:dyDescent="0.25">
      <c r="A1063" s="10">
        <v>221</v>
      </c>
      <c r="B1063" s="111"/>
      <c r="C1063" s="6" t="s">
        <v>1604</v>
      </c>
      <c r="D1063" s="7">
        <v>44932</v>
      </c>
      <c r="E1063" s="8" t="s">
        <v>514</v>
      </c>
      <c r="F1063" s="9">
        <v>1308613</v>
      </c>
      <c r="G1063" s="8" t="s">
        <v>1378</v>
      </c>
      <c r="H1063" s="9">
        <v>137404</v>
      </c>
      <c r="I1063" s="112"/>
      <c r="J1063" s="113"/>
      <c r="K1063" s="114"/>
      <c r="L1063" s="115"/>
      <c r="M1063" s="116"/>
      <c r="N1063" s="15" t="s">
        <v>6348</v>
      </c>
      <c r="O1063" t="s">
        <v>4766</v>
      </c>
      <c r="Q1063">
        <v>626</v>
      </c>
      <c r="R1063" s="14">
        <v>1308613</v>
      </c>
    </row>
    <row r="1064" spans="1:18" ht="15" customHeight="1" x14ac:dyDescent="0.25">
      <c r="A1064" s="10">
        <v>222</v>
      </c>
      <c r="B1064" s="111"/>
      <c r="C1064" s="6" t="s">
        <v>1605</v>
      </c>
      <c r="D1064" s="7">
        <v>44932</v>
      </c>
      <c r="E1064" s="8" t="s">
        <v>514</v>
      </c>
      <c r="F1064" s="9">
        <v>1308613</v>
      </c>
      <c r="G1064" s="8" t="s">
        <v>1378</v>
      </c>
      <c r="H1064" s="9">
        <v>137404</v>
      </c>
      <c r="I1064" s="112"/>
      <c r="J1064" s="113"/>
      <c r="K1064" s="114"/>
      <c r="L1064" s="115"/>
      <c r="M1064" s="116"/>
      <c r="N1064" s="15" t="s">
        <v>6349</v>
      </c>
      <c r="O1064" t="s">
        <v>4766</v>
      </c>
      <c r="Q1064">
        <v>627</v>
      </c>
      <c r="R1064" s="14">
        <v>1308613</v>
      </c>
    </row>
    <row r="1065" spans="1:18" ht="15" customHeight="1" x14ac:dyDescent="0.25">
      <c r="A1065" s="10">
        <v>223</v>
      </c>
      <c r="B1065" s="111"/>
      <c r="C1065" s="6" t="s">
        <v>1606</v>
      </c>
      <c r="D1065" s="7">
        <v>44932</v>
      </c>
      <c r="E1065" s="8" t="s">
        <v>248</v>
      </c>
      <c r="F1065" s="9">
        <v>807741</v>
      </c>
      <c r="G1065" s="8" t="s">
        <v>1378</v>
      </c>
      <c r="H1065" s="9">
        <v>84813</v>
      </c>
      <c r="I1065" s="112"/>
      <c r="J1065" s="113"/>
      <c r="K1065" s="114"/>
      <c r="L1065" s="115"/>
      <c r="M1065" s="116"/>
      <c r="N1065" s="15" t="s">
        <v>6350</v>
      </c>
      <c r="O1065" t="s">
        <v>4766</v>
      </c>
      <c r="Q1065">
        <v>592</v>
      </c>
      <c r="R1065" s="14">
        <v>807741</v>
      </c>
    </row>
    <row r="1066" spans="1:18" ht="15" customHeight="1" x14ac:dyDescent="0.25">
      <c r="A1066" s="10">
        <v>224</v>
      </c>
      <c r="B1066" s="111"/>
      <c r="C1066" s="6" t="s">
        <v>1607</v>
      </c>
      <c r="D1066" s="7">
        <v>44932</v>
      </c>
      <c r="E1066" s="8" t="s">
        <v>192</v>
      </c>
      <c r="F1066" s="9">
        <v>807741</v>
      </c>
      <c r="G1066" s="8" t="s">
        <v>1378</v>
      </c>
      <c r="H1066" s="9">
        <v>84813</v>
      </c>
      <c r="I1066" s="112"/>
      <c r="J1066" s="113"/>
      <c r="K1066" s="114"/>
      <c r="L1066" s="115"/>
      <c r="M1066" s="116"/>
      <c r="N1066" s="15" t="s">
        <v>6351</v>
      </c>
      <c r="O1066" t="s">
        <v>4766</v>
      </c>
      <c r="Q1066">
        <v>797</v>
      </c>
      <c r="R1066" s="14">
        <v>807741</v>
      </c>
    </row>
    <row r="1067" spans="1:18" ht="15" customHeight="1" x14ac:dyDescent="0.25">
      <c r="A1067" s="10">
        <v>225</v>
      </c>
      <c r="B1067" s="111"/>
      <c r="C1067" s="6" t="s">
        <v>1608</v>
      </c>
      <c r="D1067" s="7">
        <v>44932</v>
      </c>
      <c r="E1067" s="8" t="s">
        <v>127</v>
      </c>
      <c r="F1067" s="9">
        <v>807741</v>
      </c>
      <c r="G1067" s="8" t="s">
        <v>1378</v>
      </c>
      <c r="H1067" s="9">
        <v>84813</v>
      </c>
      <c r="I1067" s="112"/>
      <c r="J1067" s="113"/>
      <c r="K1067" s="114"/>
      <c r="L1067" s="115"/>
      <c r="M1067" s="116"/>
      <c r="N1067" s="15" t="s">
        <v>6352</v>
      </c>
      <c r="O1067" t="s">
        <v>4766</v>
      </c>
      <c r="Q1067">
        <v>663</v>
      </c>
      <c r="R1067" s="14">
        <v>807741</v>
      </c>
    </row>
    <row r="1068" spans="1:18" ht="15" customHeight="1" x14ac:dyDescent="0.25">
      <c r="A1068" s="10">
        <v>226</v>
      </c>
      <c r="B1068" s="111"/>
      <c r="C1068" s="6" t="s">
        <v>1609</v>
      </c>
      <c r="D1068" s="7">
        <v>44935</v>
      </c>
      <c r="E1068" s="8" t="s">
        <v>127</v>
      </c>
      <c r="F1068" s="9">
        <v>904742</v>
      </c>
      <c r="G1068" s="8" t="s">
        <v>1378</v>
      </c>
      <c r="H1068" s="9">
        <v>94998</v>
      </c>
      <c r="I1068" s="112"/>
      <c r="J1068" s="113"/>
      <c r="K1068" s="114"/>
      <c r="L1068" s="115"/>
      <c r="M1068" s="116"/>
      <c r="N1068" s="15" t="s">
        <v>6353</v>
      </c>
      <c r="O1068" t="s">
        <v>4766</v>
      </c>
      <c r="Q1068">
        <v>890</v>
      </c>
      <c r="R1068" s="14">
        <v>904742</v>
      </c>
    </row>
    <row r="1069" spans="1:18" ht="15" customHeight="1" x14ac:dyDescent="0.25">
      <c r="A1069" s="10">
        <v>227</v>
      </c>
      <c r="B1069" s="111"/>
      <c r="C1069" s="6" t="s">
        <v>1610</v>
      </c>
      <c r="D1069" s="7">
        <v>44932</v>
      </c>
      <c r="E1069" s="8" t="s">
        <v>192</v>
      </c>
      <c r="F1069" s="9">
        <v>1308613</v>
      </c>
      <c r="G1069" s="8" t="s">
        <v>1378</v>
      </c>
      <c r="H1069" s="9">
        <v>137404</v>
      </c>
      <c r="I1069" s="112"/>
      <c r="J1069" s="113"/>
      <c r="K1069" s="114"/>
      <c r="L1069" s="115"/>
      <c r="M1069" s="116"/>
      <c r="N1069" s="15" t="s">
        <v>6354</v>
      </c>
      <c r="O1069" t="s">
        <v>4766</v>
      </c>
      <c r="Q1069">
        <v>785</v>
      </c>
      <c r="R1069" s="14">
        <v>1308613</v>
      </c>
    </row>
    <row r="1070" spans="1:18" ht="15" customHeight="1" x14ac:dyDescent="0.25">
      <c r="A1070" s="10">
        <v>228</v>
      </c>
      <c r="B1070" s="111"/>
      <c r="C1070" s="6" t="s">
        <v>1611</v>
      </c>
      <c r="D1070" s="7">
        <v>44940</v>
      </c>
      <c r="E1070" s="8" t="s">
        <v>192</v>
      </c>
      <c r="F1070" s="9">
        <v>220801</v>
      </c>
      <c r="G1070" s="8" t="s">
        <v>1378</v>
      </c>
      <c r="H1070" s="9">
        <v>23184</v>
      </c>
      <c r="I1070" s="112"/>
      <c r="J1070" s="113"/>
      <c r="K1070" s="114"/>
      <c r="L1070" s="115"/>
      <c r="M1070" s="116"/>
      <c r="N1070" s="15" t="s">
        <v>6355</v>
      </c>
      <c r="O1070" t="s">
        <v>4766</v>
      </c>
      <c r="Q1070">
        <v>1556</v>
      </c>
      <c r="R1070" s="14">
        <v>220801</v>
      </c>
    </row>
    <row r="1071" spans="1:18" ht="15" customHeight="1" x14ac:dyDescent="0.25">
      <c r="A1071" s="10">
        <v>229</v>
      </c>
      <c r="B1071" s="111"/>
      <c r="C1071" s="6" t="s">
        <v>1612</v>
      </c>
      <c r="D1071" s="7">
        <v>44932</v>
      </c>
      <c r="E1071" s="8" t="s">
        <v>131</v>
      </c>
      <c r="F1071" s="9">
        <v>807741</v>
      </c>
      <c r="G1071" s="8" t="s">
        <v>1378</v>
      </c>
      <c r="H1071" s="9">
        <v>84813</v>
      </c>
      <c r="I1071" s="112"/>
      <c r="J1071" s="113"/>
      <c r="K1071" s="114"/>
      <c r="L1071" s="115"/>
      <c r="M1071" s="116"/>
      <c r="N1071" s="15" t="s">
        <v>6356</v>
      </c>
      <c r="O1071" t="s">
        <v>4766</v>
      </c>
      <c r="Q1071">
        <v>748</v>
      </c>
      <c r="R1071" s="14">
        <v>807741</v>
      </c>
    </row>
    <row r="1072" spans="1:18" ht="15" customHeight="1" x14ac:dyDescent="0.25">
      <c r="A1072" s="10">
        <v>230</v>
      </c>
      <c r="B1072" s="111"/>
      <c r="C1072" s="6" t="s">
        <v>1613</v>
      </c>
      <c r="D1072" s="7">
        <v>44932</v>
      </c>
      <c r="E1072" s="8" t="s">
        <v>514</v>
      </c>
      <c r="F1072" s="9">
        <v>398030</v>
      </c>
      <c r="G1072" s="8" t="s">
        <v>1378</v>
      </c>
      <c r="H1072" s="9">
        <v>41793</v>
      </c>
      <c r="I1072" s="112"/>
      <c r="J1072" s="113"/>
      <c r="K1072" s="114"/>
      <c r="L1072" s="115"/>
      <c r="M1072" s="116"/>
      <c r="N1072" s="15" t="s">
        <v>6357</v>
      </c>
      <c r="O1072" t="s">
        <v>4766</v>
      </c>
      <c r="Q1072">
        <v>725</v>
      </c>
      <c r="R1072" s="14">
        <v>398030</v>
      </c>
    </row>
    <row r="1073" spans="1:18" ht="15" customHeight="1" x14ac:dyDescent="0.25">
      <c r="A1073" s="10">
        <v>231</v>
      </c>
      <c r="B1073" s="111"/>
      <c r="C1073" s="6" t="s">
        <v>1614</v>
      </c>
      <c r="D1073" s="7">
        <v>44931</v>
      </c>
      <c r="E1073" s="8" t="s">
        <v>514</v>
      </c>
      <c r="F1073" s="9">
        <v>807741</v>
      </c>
      <c r="G1073" s="8" t="s">
        <v>1378</v>
      </c>
      <c r="H1073" s="9">
        <v>84813</v>
      </c>
      <c r="I1073" s="112"/>
      <c r="J1073" s="113"/>
      <c r="K1073" s="114"/>
      <c r="L1073" s="115"/>
      <c r="M1073" s="116"/>
      <c r="N1073" s="15" t="s">
        <v>6358</v>
      </c>
      <c r="O1073" t="s">
        <v>4766</v>
      </c>
      <c r="Q1073">
        <v>430</v>
      </c>
      <c r="R1073" s="14">
        <v>807741</v>
      </c>
    </row>
    <row r="1074" spans="1:18" ht="15" customHeight="1" x14ac:dyDescent="0.25">
      <c r="A1074" s="10">
        <v>232</v>
      </c>
      <c r="B1074" s="111"/>
      <c r="C1074" s="6" t="s">
        <v>1615</v>
      </c>
      <c r="D1074" s="7">
        <v>44932</v>
      </c>
      <c r="E1074" s="8" t="s">
        <v>192</v>
      </c>
      <c r="F1074" s="9">
        <v>807741</v>
      </c>
      <c r="G1074" s="8" t="s">
        <v>1378</v>
      </c>
      <c r="H1074" s="9">
        <v>84813</v>
      </c>
      <c r="I1074" s="112"/>
      <c r="J1074" s="113"/>
      <c r="K1074" s="114"/>
      <c r="L1074" s="115"/>
      <c r="M1074" s="116"/>
      <c r="N1074" s="15" t="s">
        <v>6359</v>
      </c>
      <c r="O1074" t="s">
        <v>4766</v>
      </c>
      <c r="Q1074">
        <v>795</v>
      </c>
      <c r="R1074" s="14">
        <v>807741</v>
      </c>
    </row>
    <row r="1075" spans="1:18" ht="15" customHeight="1" x14ac:dyDescent="0.25">
      <c r="A1075" s="10">
        <v>233</v>
      </c>
      <c r="B1075" s="111"/>
      <c r="C1075" s="6" t="s">
        <v>1616</v>
      </c>
      <c r="D1075" s="7">
        <v>44940</v>
      </c>
      <c r="E1075" s="8" t="s">
        <v>248</v>
      </c>
      <c r="F1075" s="9">
        <v>2124563</v>
      </c>
      <c r="G1075" s="8" t="s">
        <v>1378</v>
      </c>
      <c r="H1075" s="9">
        <v>223079</v>
      </c>
      <c r="I1075" s="112"/>
      <c r="J1075" s="113"/>
      <c r="K1075" s="114"/>
      <c r="L1075" s="115"/>
      <c r="M1075" s="116"/>
      <c r="N1075" s="15" t="s">
        <v>6360</v>
      </c>
      <c r="O1075" t="s">
        <v>4766</v>
      </c>
      <c r="Q1075">
        <v>1529</v>
      </c>
      <c r="R1075" s="14">
        <v>2124563</v>
      </c>
    </row>
    <row r="1076" spans="1:18" ht="15" customHeight="1" x14ac:dyDescent="0.25">
      <c r="A1076" s="10">
        <v>234</v>
      </c>
      <c r="B1076" s="111"/>
      <c r="C1076" s="6" t="s">
        <v>1617</v>
      </c>
      <c r="D1076" s="7">
        <v>44931</v>
      </c>
      <c r="E1076" s="8" t="s">
        <v>514</v>
      </c>
      <c r="F1076" s="9">
        <v>1308613</v>
      </c>
      <c r="G1076" s="8" t="s">
        <v>1378</v>
      </c>
      <c r="H1076" s="9">
        <v>137404</v>
      </c>
      <c r="I1076" s="112"/>
      <c r="J1076" s="113"/>
      <c r="K1076" s="114"/>
      <c r="L1076" s="115"/>
      <c r="M1076" s="116"/>
      <c r="N1076" s="15" t="s">
        <v>6361</v>
      </c>
      <c r="O1076" t="s">
        <v>4766</v>
      </c>
      <c r="Q1076">
        <v>437</v>
      </c>
      <c r="R1076" s="14">
        <v>1308613</v>
      </c>
    </row>
    <row r="1077" spans="1:18" ht="15" customHeight="1" x14ac:dyDescent="0.25">
      <c r="A1077" s="10">
        <v>235</v>
      </c>
      <c r="B1077" s="111"/>
      <c r="C1077" s="6" t="s">
        <v>1618</v>
      </c>
      <c r="D1077" s="7">
        <v>44929</v>
      </c>
      <c r="E1077" s="8" t="s">
        <v>192</v>
      </c>
      <c r="F1077" s="9">
        <v>333980</v>
      </c>
      <c r="G1077" s="8" t="s">
        <v>1378</v>
      </c>
      <c r="H1077" s="9">
        <v>35068</v>
      </c>
      <c r="I1077" s="112"/>
      <c r="J1077" s="113"/>
      <c r="K1077" s="114"/>
      <c r="L1077" s="115"/>
      <c r="M1077" s="116"/>
      <c r="N1077" s="15" t="s">
        <v>6362</v>
      </c>
      <c r="O1077" t="s">
        <v>4766</v>
      </c>
      <c r="Q1077">
        <v>148</v>
      </c>
      <c r="R1077" s="14">
        <v>333980</v>
      </c>
    </row>
    <row r="1078" spans="1:18" ht="15" customHeight="1" x14ac:dyDescent="0.25">
      <c r="A1078" s="10">
        <v>236</v>
      </c>
      <c r="B1078" s="111"/>
      <c r="C1078" s="6" t="s">
        <v>1619</v>
      </c>
      <c r="D1078" s="7">
        <v>44945</v>
      </c>
      <c r="E1078" s="8" t="s">
        <v>192</v>
      </c>
      <c r="F1078" s="9">
        <v>521324</v>
      </c>
      <c r="G1078" s="8" t="s">
        <v>1378</v>
      </c>
      <c r="H1078" s="9">
        <v>54739</v>
      </c>
      <c r="I1078" s="112"/>
      <c r="J1078" s="113"/>
      <c r="K1078" s="114"/>
      <c r="L1078" s="115"/>
      <c r="M1078" s="116"/>
      <c r="N1078" s="15" t="s">
        <v>6363</v>
      </c>
      <c r="O1078" t="s">
        <v>4766</v>
      </c>
      <c r="Q1078">
        <v>1833</v>
      </c>
      <c r="R1078" s="14">
        <v>521324</v>
      </c>
    </row>
    <row r="1079" spans="1:18" ht="15" customHeight="1" x14ac:dyDescent="0.25">
      <c r="A1079" s="10">
        <v>237</v>
      </c>
      <c r="B1079" s="111"/>
      <c r="C1079" s="6" t="s">
        <v>1620</v>
      </c>
      <c r="D1079" s="7">
        <v>44935</v>
      </c>
      <c r="E1079" s="8" t="s">
        <v>127</v>
      </c>
      <c r="F1079" s="9">
        <v>1431736</v>
      </c>
      <c r="G1079" s="8" t="s">
        <v>1378</v>
      </c>
      <c r="H1079" s="9">
        <v>150332</v>
      </c>
      <c r="I1079" s="112"/>
      <c r="J1079" s="113"/>
      <c r="K1079" s="114"/>
      <c r="L1079" s="115"/>
      <c r="M1079" s="116"/>
      <c r="N1079" s="15" t="s">
        <v>6364</v>
      </c>
      <c r="O1079" t="s">
        <v>4766</v>
      </c>
      <c r="Q1079">
        <v>892</v>
      </c>
      <c r="R1079" s="14">
        <v>1431736</v>
      </c>
    </row>
    <row r="1080" spans="1:18" ht="15" customHeight="1" x14ac:dyDescent="0.25">
      <c r="A1080" s="10">
        <v>238</v>
      </c>
      <c r="B1080" s="111"/>
      <c r="C1080" s="6" t="s">
        <v>1621</v>
      </c>
      <c r="D1080" s="7">
        <v>44943</v>
      </c>
      <c r="E1080" s="8" t="s">
        <v>131</v>
      </c>
      <c r="F1080" s="9">
        <v>776873</v>
      </c>
      <c r="G1080" s="8" t="s">
        <v>1378</v>
      </c>
      <c r="H1080" s="9">
        <v>81572</v>
      </c>
      <c r="I1080" s="112"/>
      <c r="J1080" s="113"/>
      <c r="K1080" s="114"/>
      <c r="L1080" s="115"/>
      <c r="M1080" s="116"/>
      <c r="N1080" s="15" t="s">
        <v>6365</v>
      </c>
      <c r="O1080" t="s">
        <v>4766</v>
      </c>
      <c r="Q1080">
        <v>1736</v>
      </c>
      <c r="R1080" s="14">
        <v>776873</v>
      </c>
    </row>
    <row r="1081" spans="1:18" ht="15" customHeight="1" x14ac:dyDescent="0.25">
      <c r="A1081" s="10">
        <v>239</v>
      </c>
      <c r="B1081" s="111"/>
      <c r="C1081" s="6" t="s">
        <v>1622</v>
      </c>
      <c r="D1081" s="7">
        <v>44932</v>
      </c>
      <c r="E1081" s="8" t="s">
        <v>192</v>
      </c>
      <c r="F1081" s="9">
        <v>1308613</v>
      </c>
      <c r="G1081" s="8" t="s">
        <v>1378</v>
      </c>
      <c r="H1081" s="9">
        <v>137404</v>
      </c>
      <c r="I1081" s="112"/>
      <c r="J1081" s="113"/>
      <c r="K1081" s="114"/>
      <c r="L1081" s="115"/>
      <c r="M1081" s="116"/>
      <c r="N1081" s="15" t="s">
        <v>6366</v>
      </c>
      <c r="O1081" t="s">
        <v>4766</v>
      </c>
      <c r="Q1081">
        <v>793</v>
      </c>
      <c r="R1081" s="14">
        <v>1308613</v>
      </c>
    </row>
    <row r="1082" spans="1:18" ht="15" customHeight="1" x14ac:dyDescent="0.25">
      <c r="A1082" s="10">
        <v>240</v>
      </c>
      <c r="B1082" s="111"/>
      <c r="C1082" s="6" t="s">
        <v>1623</v>
      </c>
      <c r="D1082" s="7">
        <v>44943</v>
      </c>
      <c r="E1082" s="8" t="s">
        <v>192</v>
      </c>
      <c r="F1082" s="9">
        <v>1052874</v>
      </c>
      <c r="G1082" s="8" t="s">
        <v>1378</v>
      </c>
      <c r="H1082" s="9">
        <v>110552</v>
      </c>
      <c r="I1082" s="112"/>
      <c r="J1082" s="113"/>
      <c r="K1082" s="114"/>
      <c r="L1082" s="115"/>
      <c r="M1082" s="116"/>
      <c r="N1082" s="15" t="s">
        <v>6367</v>
      </c>
      <c r="O1082" t="s">
        <v>4766</v>
      </c>
      <c r="Q1082">
        <v>1705</v>
      </c>
      <c r="R1082" s="14">
        <v>1052874</v>
      </c>
    </row>
    <row r="1083" spans="1:18" ht="15" customHeight="1" x14ac:dyDescent="0.25">
      <c r="A1083" s="10">
        <v>241</v>
      </c>
      <c r="B1083" s="111"/>
      <c r="C1083" s="6" t="s">
        <v>1624</v>
      </c>
      <c r="D1083" s="7">
        <v>44942</v>
      </c>
      <c r="E1083" s="8" t="s">
        <v>127</v>
      </c>
      <c r="F1083" s="9">
        <v>1246769</v>
      </c>
      <c r="G1083" s="8" t="s">
        <v>1378</v>
      </c>
      <c r="H1083" s="9">
        <v>130911</v>
      </c>
      <c r="I1083" s="112"/>
      <c r="J1083" s="113"/>
      <c r="K1083" s="114"/>
      <c r="L1083" s="115"/>
      <c r="M1083" s="116"/>
      <c r="N1083" s="15" t="s">
        <v>6368</v>
      </c>
      <c r="O1083" t="s">
        <v>4766</v>
      </c>
      <c r="Q1083">
        <v>1642</v>
      </c>
      <c r="R1083" s="14">
        <v>1246769</v>
      </c>
    </row>
    <row r="1084" spans="1:18" ht="15" customHeight="1" x14ac:dyDescent="0.25">
      <c r="A1084" s="10">
        <v>242</v>
      </c>
      <c r="B1084" s="111"/>
      <c r="C1084" s="6" t="s">
        <v>1625</v>
      </c>
      <c r="D1084" s="7">
        <v>44945</v>
      </c>
      <c r="E1084" s="8" t="s">
        <v>514</v>
      </c>
      <c r="F1084" s="9">
        <v>1456744</v>
      </c>
      <c r="G1084" s="8" t="s">
        <v>1378</v>
      </c>
      <c r="H1084" s="9">
        <v>152958</v>
      </c>
      <c r="I1084" s="112"/>
      <c r="J1084" s="113"/>
      <c r="K1084" s="114"/>
      <c r="L1084" s="115"/>
      <c r="M1084" s="116"/>
      <c r="N1084" s="15" t="s">
        <v>6369</v>
      </c>
      <c r="O1084" t="s">
        <v>4766</v>
      </c>
      <c r="Q1084">
        <v>1815</v>
      </c>
      <c r="R1084" s="14">
        <v>1456744</v>
      </c>
    </row>
    <row r="1085" spans="1:18" ht="15" customHeight="1" x14ac:dyDescent="0.25">
      <c r="A1085" s="10">
        <v>243</v>
      </c>
      <c r="B1085" s="111"/>
      <c r="C1085" s="6" t="s">
        <v>1626</v>
      </c>
      <c r="D1085" s="7">
        <v>44929</v>
      </c>
      <c r="E1085" s="8" t="s">
        <v>248</v>
      </c>
      <c r="F1085" s="9">
        <v>542846</v>
      </c>
      <c r="G1085" s="8" t="s">
        <v>1378</v>
      </c>
      <c r="H1085" s="9">
        <v>56999</v>
      </c>
      <c r="I1085" s="112"/>
      <c r="J1085" s="113"/>
      <c r="K1085" s="114"/>
      <c r="L1085" s="115"/>
      <c r="M1085" s="116"/>
      <c r="N1085" s="15" t="s">
        <v>6370</v>
      </c>
      <c r="O1085" t="s">
        <v>4766</v>
      </c>
      <c r="Q1085">
        <v>127</v>
      </c>
      <c r="R1085" s="14">
        <v>542846</v>
      </c>
    </row>
    <row r="1086" spans="1:18" ht="15" customHeight="1" x14ac:dyDescent="0.25">
      <c r="A1086" s="10">
        <v>244</v>
      </c>
      <c r="B1086" s="111"/>
      <c r="C1086" s="6" t="s">
        <v>1627</v>
      </c>
      <c r="D1086" s="7">
        <v>44932</v>
      </c>
      <c r="E1086" s="8" t="s">
        <v>131</v>
      </c>
      <c r="F1086" s="9">
        <v>1308613</v>
      </c>
      <c r="G1086" s="8" t="s">
        <v>1378</v>
      </c>
      <c r="H1086" s="9">
        <v>137404</v>
      </c>
      <c r="I1086" s="112"/>
      <c r="J1086" s="113"/>
      <c r="K1086" s="114"/>
      <c r="L1086" s="115"/>
      <c r="M1086" s="116"/>
      <c r="N1086" s="15" t="s">
        <v>6371</v>
      </c>
      <c r="O1086" t="s">
        <v>4766</v>
      </c>
      <c r="Q1086">
        <v>752</v>
      </c>
      <c r="R1086" s="14">
        <v>1308613</v>
      </c>
    </row>
    <row r="1087" spans="1:18" ht="15" customHeight="1" x14ac:dyDescent="0.25">
      <c r="A1087" s="10">
        <v>245</v>
      </c>
      <c r="B1087" s="111"/>
      <c r="C1087" s="6" t="s">
        <v>1628</v>
      </c>
      <c r="D1087" s="7">
        <v>44945</v>
      </c>
      <c r="E1087" s="8" t="s">
        <v>514</v>
      </c>
      <c r="F1087" s="9">
        <v>776873</v>
      </c>
      <c r="G1087" s="8" t="s">
        <v>1378</v>
      </c>
      <c r="H1087" s="9">
        <v>81572</v>
      </c>
      <c r="I1087" s="112"/>
      <c r="J1087" s="113"/>
      <c r="K1087" s="114"/>
      <c r="L1087" s="115"/>
      <c r="M1087" s="116"/>
      <c r="N1087" s="15" t="s">
        <v>6372</v>
      </c>
      <c r="O1087" t="s">
        <v>4766</v>
      </c>
      <c r="Q1087">
        <v>1809</v>
      </c>
      <c r="R1087" s="14">
        <v>776873</v>
      </c>
    </row>
    <row r="1088" spans="1:18" ht="15" customHeight="1" x14ac:dyDescent="0.25">
      <c r="A1088" s="10">
        <v>246</v>
      </c>
      <c r="B1088" s="111"/>
      <c r="C1088" s="6" t="s">
        <v>1629</v>
      </c>
      <c r="D1088" s="7">
        <v>44932</v>
      </c>
      <c r="E1088" s="8" t="s">
        <v>248</v>
      </c>
      <c r="F1088" s="9">
        <v>2013867</v>
      </c>
      <c r="G1088" s="8" t="s">
        <v>1378</v>
      </c>
      <c r="H1088" s="9">
        <v>211456</v>
      </c>
      <c r="I1088" s="112"/>
      <c r="J1088" s="113"/>
      <c r="K1088" s="114"/>
      <c r="L1088" s="115"/>
      <c r="M1088" s="116"/>
      <c r="N1088" s="15" t="s">
        <v>6373</v>
      </c>
      <c r="O1088" t="s">
        <v>4766</v>
      </c>
      <c r="Q1088">
        <v>665</v>
      </c>
      <c r="R1088" s="14">
        <v>2013867</v>
      </c>
    </row>
    <row r="1089" spans="1:18" ht="15" customHeight="1" x14ac:dyDescent="0.25">
      <c r="A1089" s="10">
        <v>247</v>
      </c>
      <c r="B1089" s="111"/>
      <c r="C1089" s="6" t="s">
        <v>1630</v>
      </c>
      <c r="D1089" s="7">
        <v>44942</v>
      </c>
      <c r="E1089" s="8" t="s">
        <v>127</v>
      </c>
      <c r="F1089" s="9">
        <v>1019195</v>
      </c>
      <c r="G1089" s="8" t="s">
        <v>1378</v>
      </c>
      <c r="H1089" s="9">
        <v>107015</v>
      </c>
      <c r="I1089" s="112"/>
      <c r="J1089" s="113"/>
      <c r="K1089" s="114"/>
      <c r="L1089" s="115"/>
      <c r="M1089" s="116"/>
      <c r="N1089" s="15" t="s">
        <v>6374</v>
      </c>
      <c r="O1089" t="s">
        <v>4766</v>
      </c>
      <c r="Q1089">
        <v>1645</v>
      </c>
      <c r="R1089" s="14">
        <v>1019195</v>
      </c>
    </row>
    <row r="1090" spans="1:18" ht="15" customHeight="1" x14ac:dyDescent="0.25">
      <c r="A1090" s="10">
        <v>248</v>
      </c>
      <c r="B1090" s="111"/>
      <c r="C1090" s="6" t="s">
        <v>1631</v>
      </c>
      <c r="D1090" s="7">
        <v>44935</v>
      </c>
      <c r="E1090" s="8" t="s">
        <v>127</v>
      </c>
      <c r="F1090" s="9">
        <v>807741</v>
      </c>
      <c r="G1090" s="8" t="s">
        <v>1378</v>
      </c>
      <c r="H1090" s="9">
        <v>84813</v>
      </c>
      <c r="I1090" s="112"/>
      <c r="J1090" s="113"/>
      <c r="K1090" s="114"/>
      <c r="L1090" s="115"/>
      <c r="M1090" s="116"/>
      <c r="N1090" s="15" t="s">
        <v>6375</v>
      </c>
      <c r="O1090" t="s">
        <v>4766</v>
      </c>
      <c r="Q1090">
        <v>889</v>
      </c>
      <c r="R1090" s="14">
        <v>807741</v>
      </c>
    </row>
    <row r="1091" spans="1:18" ht="15" customHeight="1" x14ac:dyDescent="0.25">
      <c r="A1091" s="10">
        <v>249</v>
      </c>
      <c r="B1091" s="111"/>
      <c r="C1091" s="6" t="s">
        <v>1632</v>
      </c>
      <c r="D1091" s="7">
        <v>44932</v>
      </c>
      <c r="E1091" s="8" t="s">
        <v>192</v>
      </c>
      <c r="F1091" s="9">
        <v>807741</v>
      </c>
      <c r="G1091" s="8" t="s">
        <v>1378</v>
      </c>
      <c r="H1091" s="9">
        <v>84813</v>
      </c>
      <c r="I1091" s="112"/>
      <c r="J1091" s="113"/>
      <c r="K1091" s="114"/>
      <c r="L1091" s="115"/>
      <c r="M1091" s="116"/>
      <c r="N1091" s="15" t="s">
        <v>6376</v>
      </c>
      <c r="O1091" t="s">
        <v>4766</v>
      </c>
      <c r="Q1091">
        <v>617</v>
      </c>
      <c r="R1091" s="14">
        <v>807741</v>
      </c>
    </row>
    <row r="1092" spans="1:18" ht="15" customHeight="1" x14ac:dyDescent="0.25">
      <c r="A1092" s="10">
        <v>250</v>
      </c>
      <c r="B1092" s="111"/>
      <c r="C1092" s="6" t="s">
        <v>1633</v>
      </c>
      <c r="D1092" s="7">
        <v>44932</v>
      </c>
      <c r="E1092" s="8" t="s">
        <v>192</v>
      </c>
      <c r="F1092" s="9">
        <v>1308613</v>
      </c>
      <c r="G1092" s="8" t="s">
        <v>1378</v>
      </c>
      <c r="H1092" s="9">
        <v>137404</v>
      </c>
      <c r="I1092" s="112"/>
      <c r="J1092" s="113"/>
      <c r="K1092" s="114"/>
      <c r="L1092" s="115"/>
      <c r="M1092" s="116"/>
      <c r="N1092" s="15" t="s">
        <v>6377</v>
      </c>
      <c r="O1092" t="s">
        <v>4766</v>
      </c>
      <c r="Q1092">
        <v>789</v>
      </c>
      <c r="R1092" s="14">
        <v>1308613</v>
      </c>
    </row>
    <row r="1093" spans="1:18" ht="15" customHeight="1" x14ac:dyDescent="0.25">
      <c r="A1093" s="10">
        <v>251</v>
      </c>
      <c r="B1093" s="111"/>
      <c r="C1093" s="6" t="s">
        <v>1634</v>
      </c>
      <c r="D1093" s="7">
        <v>44931</v>
      </c>
      <c r="E1093" s="8" t="s">
        <v>127</v>
      </c>
      <c r="F1093" s="9">
        <v>807741</v>
      </c>
      <c r="G1093" s="8" t="s">
        <v>1378</v>
      </c>
      <c r="H1093" s="9">
        <v>84813</v>
      </c>
      <c r="I1093" s="112"/>
      <c r="J1093" s="113"/>
      <c r="K1093" s="114"/>
      <c r="L1093" s="115"/>
      <c r="M1093" s="116"/>
      <c r="N1093" s="15" t="s">
        <v>6378</v>
      </c>
      <c r="O1093" t="s">
        <v>4766</v>
      </c>
      <c r="Q1093">
        <v>512</v>
      </c>
      <c r="R1093" s="14">
        <v>807741</v>
      </c>
    </row>
    <row r="1094" spans="1:18" ht="15" customHeight="1" x14ac:dyDescent="0.25">
      <c r="A1094" s="10">
        <v>252</v>
      </c>
      <c r="B1094" s="111"/>
      <c r="C1094" s="6" t="s">
        <v>1635</v>
      </c>
      <c r="D1094" s="7">
        <v>44932</v>
      </c>
      <c r="E1094" s="8" t="s">
        <v>131</v>
      </c>
      <c r="F1094" s="9">
        <v>1308613</v>
      </c>
      <c r="G1094" s="8" t="s">
        <v>1378</v>
      </c>
      <c r="H1094" s="9">
        <v>137404</v>
      </c>
      <c r="I1094" s="112"/>
      <c r="J1094" s="113"/>
      <c r="K1094" s="114"/>
      <c r="L1094" s="115"/>
      <c r="M1094" s="116"/>
      <c r="N1094" s="15" t="s">
        <v>6379</v>
      </c>
      <c r="O1094" t="s">
        <v>4766</v>
      </c>
      <c r="Q1094">
        <v>597</v>
      </c>
      <c r="R1094" s="14">
        <v>1308613</v>
      </c>
    </row>
    <row r="1095" spans="1:18" ht="15" customHeight="1" x14ac:dyDescent="0.25">
      <c r="A1095" s="10">
        <v>253</v>
      </c>
      <c r="B1095" s="111"/>
      <c r="C1095" s="6" t="s">
        <v>1636</v>
      </c>
      <c r="D1095" s="7">
        <v>44932</v>
      </c>
      <c r="E1095" s="8" t="s">
        <v>127</v>
      </c>
      <c r="F1095" s="9">
        <v>807741</v>
      </c>
      <c r="G1095" s="8" t="s">
        <v>1378</v>
      </c>
      <c r="H1095" s="9">
        <v>84813</v>
      </c>
      <c r="I1095" s="112"/>
      <c r="J1095" s="113"/>
      <c r="K1095" s="114"/>
      <c r="L1095" s="115"/>
      <c r="M1095" s="116"/>
      <c r="N1095" s="15" t="s">
        <v>6380</v>
      </c>
      <c r="O1095" t="s">
        <v>4766</v>
      </c>
      <c r="Q1095">
        <v>672</v>
      </c>
      <c r="R1095" s="14">
        <v>807741</v>
      </c>
    </row>
    <row r="1096" spans="1:18" ht="15" customHeight="1" x14ac:dyDescent="0.25">
      <c r="A1096" s="10">
        <v>254</v>
      </c>
      <c r="B1096" s="111"/>
      <c r="C1096" s="6" t="s">
        <v>1637</v>
      </c>
      <c r="D1096" s="7">
        <v>44932</v>
      </c>
      <c r="E1096" s="8" t="s">
        <v>131</v>
      </c>
      <c r="F1096" s="9">
        <v>500872</v>
      </c>
      <c r="G1096" s="8" t="s">
        <v>1378</v>
      </c>
      <c r="H1096" s="9">
        <v>52592</v>
      </c>
      <c r="I1096" s="112"/>
      <c r="J1096" s="113"/>
      <c r="K1096" s="114"/>
      <c r="L1096" s="115"/>
      <c r="M1096" s="116"/>
      <c r="N1096" s="15" t="s">
        <v>6381</v>
      </c>
      <c r="O1096" t="s">
        <v>4766</v>
      </c>
      <c r="Q1096">
        <v>603</v>
      </c>
      <c r="R1096" s="14">
        <v>500872</v>
      </c>
    </row>
    <row r="1097" spans="1:18" ht="15" customHeight="1" x14ac:dyDescent="0.25">
      <c r="A1097" s="10">
        <v>255</v>
      </c>
      <c r="B1097" s="111"/>
      <c r="C1097" s="6" t="s">
        <v>1638</v>
      </c>
      <c r="D1097" s="7">
        <v>44932</v>
      </c>
      <c r="E1097" s="8" t="s">
        <v>127</v>
      </c>
      <c r="F1097" s="9">
        <v>441602</v>
      </c>
      <c r="G1097" s="8" t="s">
        <v>1378</v>
      </c>
      <c r="H1097" s="9">
        <v>46368</v>
      </c>
      <c r="I1097" s="112"/>
      <c r="J1097" s="113"/>
      <c r="K1097" s="114"/>
      <c r="L1097" s="115"/>
      <c r="M1097" s="116"/>
      <c r="N1097" s="15" t="s">
        <v>6382</v>
      </c>
      <c r="O1097" t="s">
        <v>4766</v>
      </c>
      <c r="Q1097">
        <v>653</v>
      </c>
      <c r="R1097" s="14">
        <v>441602</v>
      </c>
    </row>
    <row r="1098" spans="1:18" ht="15" customHeight="1" x14ac:dyDescent="0.25">
      <c r="A1098" s="10">
        <v>256</v>
      </c>
      <c r="B1098" s="111"/>
      <c r="C1098" s="6" t="s">
        <v>1639</v>
      </c>
      <c r="D1098" s="7">
        <v>44932</v>
      </c>
      <c r="E1098" s="8" t="s">
        <v>131</v>
      </c>
      <c r="F1098" s="9">
        <v>807741</v>
      </c>
      <c r="G1098" s="8" t="s">
        <v>1378</v>
      </c>
      <c r="H1098" s="9">
        <v>84813</v>
      </c>
      <c r="I1098" s="112"/>
      <c r="J1098" s="113"/>
      <c r="K1098" s="114"/>
      <c r="L1098" s="115"/>
      <c r="M1098" s="116"/>
      <c r="N1098" s="15" t="s">
        <v>6383</v>
      </c>
      <c r="O1098" t="s">
        <v>4766</v>
      </c>
      <c r="Q1098">
        <v>532</v>
      </c>
      <c r="R1098" s="14">
        <v>807741</v>
      </c>
    </row>
    <row r="1099" spans="1:18" ht="15" customHeight="1" x14ac:dyDescent="0.25">
      <c r="A1099" s="10">
        <v>257</v>
      </c>
      <c r="B1099" s="111"/>
      <c r="C1099" s="6" t="s">
        <v>1640</v>
      </c>
      <c r="D1099" s="7">
        <v>44935</v>
      </c>
      <c r="E1099" s="8" t="s">
        <v>127</v>
      </c>
      <c r="F1099" s="9">
        <v>403871</v>
      </c>
      <c r="G1099" s="8" t="s">
        <v>1378</v>
      </c>
      <c r="H1099" s="9">
        <v>42406</v>
      </c>
      <c r="I1099" s="112"/>
      <c r="J1099" s="113"/>
      <c r="K1099" s="114"/>
      <c r="L1099" s="115"/>
      <c r="M1099" s="116"/>
      <c r="N1099" s="15" t="s">
        <v>6384</v>
      </c>
      <c r="O1099" t="s">
        <v>4766</v>
      </c>
      <c r="Q1099">
        <v>887</v>
      </c>
      <c r="R1099" s="14">
        <v>403871</v>
      </c>
    </row>
    <row r="1100" spans="1:18" ht="15" customHeight="1" x14ac:dyDescent="0.25">
      <c r="A1100" s="10">
        <v>258</v>
      </c>
      <c r="B1100" s="111"/>
      <c r="C1100" s="6" t="s">
        <v>1641</v>
      </c>
      <c r="D1100" s="7">
        <v>44931</v>
      </c>
      <c r="E1100" s="8" t="s">
        <v>127</v>
      </c>
      <c r="F1100" s="9">
        <v>1308613</v>
      </c>
      <c r="G1100" s="8" t="s">
        <v>1378</v>
      </c>
      <c r="H1100" s="9">
        <v>137404</v>
      </c>
      <c r="I1100" s="112"/>
      <c r="J1100" s="113"/>
      <c r="K1100" s="114"/>
      <c r="L1100" s="115"/>
      <c r="M1100" s="116"/>
      <c r="N1100" s="15" t="s">
        <v>6385</v>
      </c>
      <c r="O1100" t="s">
        <v>4766</v>
      </c>
      <c r="Q1100">
        <v>483</v>
      </c>
      <c r="R1100" s="14">
        <v>1308613</v>
      </c>
    </row>
    <row r="1101" spans="1:18" ht="15" customHeight="1" x14ac:dyDescent="0.25">
      <c r="A1101" s="10">
        <v>259</v>
      </c>
      <c r="B1101" s="111"/>
      <c r="C1101" s="6" t="s">
        <v>1642</v>
      </c>
      <c r="D1101" s="7">
        <v>44931</v>
      </c>
      <c r="E1101" s="8" t="s">
        <v>127</v>
      </c>
      <c r="F1101" s="9">
        <v>403871</v>
      </c>
      <c r="G1101" s="8" t="s">
        <v>1378</v>
      </c>
      <c r="H1101" s="9">
        <v>42406</v>
      </c>
      <c r="I1101" s="112"/>
      <c r="J1101" s="113"/>
      <c r="K1101" s="114"/>
      <c r="L1101" s="115"/>
      <c r="M1101" s="116"/>
      <c r="N1101" s="15" t="s">
        <v>6386</v>
      </c>
      <c r="O1101" t="s">
        <v>4766</v>
      </c>
      <c r="Q1101">
        <v>514</v>
      </c>
      <c r="R1101" s="14">
        <v>403871</v>
      </c>
    </row>
    <row r="1102" spans="1:18" ht="15" customHeight="1" x14ac:dyDescent="0.25">
      <c r="A1102" s="10">
        <v>260</v>
      </c>
      <c r="B1102" s="111"/>
      <c r="C1102" s="6" t="s">
        <v>1643</v>
      </c>
      <c r="D1102" s="7">
        <v>44932</v>
      </c>
      <c r="E1102" s="8" t="s">
        <v>131</v>
      </c>
      <c r="F1102" s="9">
        <v>1308613</v>
      </c>
      <c r="G1102" s="8" t="s">
        <v>1378</v>
      </c>
      <c r="H1102" s="9">
        <v>137404</v>
      </c>
      <c r="I1102" s="112"/>
      <c r="J1102" s="113"/>
      <c r="K1102" s="114"/>
      <c r="L1102" s="115"/>
      <c r="M1102" s="116"/>
      <c r="N1102" s="15" t="s">
        <v>6387</v>
      </c>
      <c r="O1102" t="s">
        <v>4766</v>
      </c>
      <c r="Q1102">
        <v>528</v>
      </c>
      <c r="R1102" s="14">
        <v>1308613</v>
      </c>
    </row>
    <row r="1103" spans="1:18" ht="15" customHeight="1" x14ac:dyDescent="0.25">
      <c r="A1103" s="10">
        <v>261</v>
      </c>
      <c r="B1103" s="111"/>
      <c r="C1103" s="6" t="s">
        <v>1644</v>
      </c>
      <c r="D1103" s="7">
        <v>44931</v>
      </c>
      <c r="E1103" s="8" t="s">
        <v>192</v>
      </c>
      <c r="F1103" s="9">
        <v>807741</v>
      </c>
      <c r="G1103" s="8" t="s">
        <v>1378</v>
      </c>
      <c r="H1103" s="9">
        <v>84813</v>
      </c>
      <c r="I1103" s="112"/>
      <c r="J1103" s="113"/>
      <c r="K1103" s="114"/>
      <c r="L1103" s="115"/>
      <c r="M1103" s="116"/>
      <c r="N1103" s="15" t="s">
        <v>6388</v>
      </c>
      <c r="O1103" t="s">
        <v>4766</v>
      </c>
      <c r="Q1103">
        <v>439</v>
      </c>
      <c r="R1103" s="14">
        <v>807741</v>
      </c>
    </row>
    <row r="1104" spans="1:18" ht="15" customHeight="1" x14ac:dyDescent="0.25">
      <c r="A1104" s="10">
        <v>262</v>
      </c>
      <c r="B1104" s="111"/>
      <c r="C1104" s="6" t="s">
        <v>1645</v>
      </c>
      <c r="D1104" s="7">
        <v>44932</v>
      </c>
      <c r="E1104" s="8" t="s">
        <v>192</v>
      </c>
      <c r="F1104" s="9">
        <v>807741</v>
      </c>
      <c r="G1104" s="8" t="s">
        <v>1378</v>
      </c>
      <c r="H1104" s="9">
        <v>84813</v>
      </c>
      <c r="I1104" s="112"/>
      <c r="J1104" s="113"/>
      <c r="K1104" s="114"/>
      <c r="L1104" s="115"/>
      <c r="M1104" s="116"/>
      <c r="N1104" s="15" t="s">
        <v>6389</v>
      </c>
      <c r="O1104" t="s">
        <v>4766</v>
      </c>
      <c r="Q1104">
        <v>611</v>
      </c>
      <c r="R1104" s="14">
        <v>807741</v>
      </c>
    </row>
    <row r="1105" spans="1:18" ht="15" customHeight="1" x14ac:dyDescent="0.25">
      <c r="A1105" s="10">
        <v>263</v>
      </c>
      <c r="B1105" s="111"/>
      <c r="C1105" s="6" t="s">
        <v>1646</v>
      </c>
      <c r="D1105" s="7">
        <v>44932</v>
      </c>
      <c r="E1105" s="8" t="s">
        <v>192</v>
      </c>
      <c r="F1105" s="9">
        <v>807741</v>
      </c>
      <c r="G1105" s="8" t="s">
        <v>1378</v>
      </c>
      <c r="H1105" s="9">
        <v>84813</v>
      </c>
      <c r="I1105" s="112"/>
      <c r="J1105" s="113"/>
      <c r="K1105" s="114"/>
      <c r="L1105" s="115"/>
      <c r="M1105" s="116"/>
      <c r="N1105" s="15" t="s">
        <v>6390</v>
      </c>
      <c r="O1105" t="s">
        <v>4766</v>
      </c>
      <c r="Q1105">
        <v>619</v>
      </c>
      <c r="R1105" s="14">
        <v>807741</v>
      </c>
    </row>
    <row r="1106" spans="1:18" ht="15" customHeight="1" x14ac:dyDescent="0.25">
      <c r="A1106" s="10">
        <v>264</v>
      </c>
      <c r="B1106" s="111"/>
      <c r="C1106" s="6" t="s">
        <v>1647</v>
      </c>
      <c r="D1106" s="7">
        <v>44932</v>
      </c>
      <c r="E1106" s="8" t="s">
        <v>192</v>
      </c>
      <c r="F1106" s="9">
        <v>807741</v>
      </c>
      <c r="G1106" s="8" t="s">
        <v>1378</v>
      </c>
      <c r="H1106" s="9">
        <v>84813</v>
      </c>
      <c r="I1106" s="112"/>
      <c r="J1106" s="113"/>
      <c r="K1106" s="114"/>
      <c r="L1106" s="115"/>
      <c r="M1106" s="116"/>
      <c r="N1106" s="15" t="s">
        <v>6391</v>
      </c>
      <c r="O1106" t="s">
        <v>4766</v>
      </c>
      <c r="Q1106">
        <v>780</v>
      </c>
      <c r="R1106" s="14">
        <v>807741</v>
      </c>
    </row>
    <row r="1107" spans="1:18" ht="15" customHeight="1" x14ac:dyDescent="0.25">
      <c r="A1107" s="10">
        <v>265</v>
      </c>
      <c r="B1107" s="111"/>
      <c r="C1107" s="6" t="s">
        <v>1648</v>
      </c>
      <c r="D1107" s="7">
        <v>44931</v>
      </c>
      <c r="E1107" s="8" t="s">
        <v>514</v>
      </c>
      <c r="F1107" s="9">
        <v>441602</v>
      </c>
      <c r="G1107" s="8" t="s">
        <v>1378</v>
      </c>
      <c r="H1107" s="9">
        <v>46368</v>
      </c>
      <c r="I1107" s="112"/>
      <c r="J1107" s="113"/>
      <c r="K1107" s="114"/>
      <c r="L1107" s="115"/>
      <c r="M1107" s="116"/>
      <c r="N1107" s="15" t="s">
        <v>6392</v>
      </c>
      <c r="O1107" t="s">
        <v>4766</v>
      </c>
      <c r="Q1107">
        <v>420</v>
      </c>
      <c r="R1107" s="14">
        <v>441602</v>
      </c>
    </row>
    <row r="1108" spans="1:18" ht="15" customHeight="1" x14ac:dyDescent="0.25">
      <c r="A1108" s="10">
        <v>266</v>
      </c>
      <c r="B1108" s="111"/>
      <c r="C1108" s="6" t="s">
        <v>1649</v>
      </c>
      <c r="D1108" s="7">
        <v>44932</v>
      </c>
      <c r="E1108" s="8" t="s">
        <v>514</v>
      </c>
      <c r="F1108" s="9">
        <v>807741</v>
      </c>
      <c r="G1108" s="8" t="s">
        <v>1378</v>
      </c>
      <c r="H1108" s="9">
        <v>84813</v>
      </c>
      <c r="I1108" s="112"/>
      <c r="J1108" s="113"/>
      <c r="K1108" s="114"/>
      <c r="L1108" s="115"/>
      <c r="M1108" s="116"/>
      <c r="N1108" s="15" t="s">
        <v>6393</v>
      </c>
      <c r="O1108" t="s">
        <v>4766</v>
      </c>
      <c r="Q1108">
        <v>634</v>
      </c>
      <c r="R1108" s="14">
        <v>807741</v>
      </c>
    </row>
    <row r="1109" spans="1:18" ht="15" customHeight="1" x14ac:dyDescent="0.25">
      <c r="A1109" s="10">
        <v>267</v>
      </c>
      <c r="B1109" s="111"/>
      <c r="C1109" s="6" t="s">
        <v>1650</v>
      </c>
      <c r="D1109" s="7">
        <v>44931</v>
      </c>
      <c r="E1109" s="8" t="s">
        <v>248</v>
      </c>
      <c r="F1109" s="9">
        <v>1809485</v>
      </c>
      <c r="G1109" s="8" t="s">
        <v>1378</v>
      </c>
      <c r="H1109" s="9">
        <v>189996</v>
      </c>
      <c r="I1109" s="112"/>
      <c r="J1109" s="113"/>
      <c r="K1109" s="114"/>
      <c r="L1109" s="115"/>
      <c r="M1109" s="116"/>
      <c r="N1109" s="15" t="s">
        <v>6394</v>
      </c>
      <c r="O1109" t="s">
        <v>4766</v>
      </c>
      <c r="Q1109">
        <v>481</v>
      </c>
      <c r="R1109" s="14">
        <v>1809485</v>
      </c>
    </row>
    <row r="1110" spans="1:18" ht="15" customHeight="1" x14ac:dyDescent="0.25">
      <c r="A1110" s="10">
        <v>268</v>
      </c>
      <c r="B1110" s="111"/>
      <c r="C1110" s="6" t="s">
        <v>1651</v>
      </c>
      <c r="D1110" s="7">
        <v>44932</v>
      </c>
      <c r="E1110" s="8" t="s">
        <v>127</v>
      </c>
      <c r="F1110" s="9">
        <v>403871</v>
      </c>
      <c r="G1110" s="8" t="s">
        <v>1378</v>
      </c>
      <c r="H1110" s="9">
        <v>42406</v>
      </c>
      <c r="I1110" s="112"/>
      <c r="J1110" s="113"/>
      <c r="K1110" s="114"/>
      <c r="L1110" s="115"/>
      <c r="M1110" s="116"/>
      <c r="N1110" s="15" t="s">
        <v>6395</v>
      </c>
      <c r="O1110" t="s">
        <v>4766</v>
      </c>
      <c r="Q1110">
        <v>657</v>
      </c>
      <c r="R1110" s="14">
        <v>403871</v>
      </c>
    </row>
    <row r="1111" spans="1:18" ht="15" customHeight="1" x14ac:dyDescent="0.25">
      <c r="A1111" s="10">
        <v>269</v>
      </c>
      <c r="B1111" s="111"/>
      <c r="C1111" s="6" t="s">
        <v>1652</v>
      </c>
      <c r="D1111" s="7">
        <v>44932</v>
      </c>
      <c r="E1111" s="8" t="s">
        <v>192</v>
      </c>
      <c r="F1111" s="9">
        <v>807741</v>
      </c>
      <c r="G1111" s="8" t="s">
        <v>1378</v>
      </c>
      <c r="H1111" s="9">
        <v>84813</v>
      </c>
      <c r="I1111" s="112"/>
      <c r="J1111" s="113"/>
      <c r="K1111" s="114"/>
      <c r="L1111" s="115"/>
      <c r="M1111" s="116"/>
      <c r="N1111" s="15" t="s">
        <v>6396</v>
      </c>
      <c r="O1111" t="s">
        <v>4766</v>
      </c>
      <c r="Q1111">
        <v>622</v>
      </c>
      <c r="R1111" s="14">
        <v>807741</v>
      </c>
    </row>
    <row r="1112" spans="1:18" ht="15" customHeight="1" x14ac:dyDescent="0.25">
      <c r="A1112" s="10">
        <v>270</v>
      </c>
      <c r="B1112" s="111"/>
      <c r="C1112" s="6" t="s">
        <v>1653</v>
      </c>
      <c r="D1112" s="7">
        <v>44932</v>
      </c>
      <c r="E1112" s="8" t="s">
        <v>192</v>
      </c>
      <c r="F1112" s="9">
        <v>807741</v>
      </c>
      <c r="G1112" s="8" t="s">
        <v>1378</v>
      </c>
      <c r="H1112" s="9">
        <v>84813</v>
      </c>
      <c r="I1112" s="112"/>
      <c r="J1112" s="113"/>
      <c r="K1112" s="114"/>
      <c r="L1112" s="115"/>
      <c r="M1112" s="116"/>
      <c r="N1112" s="15" t="s">
        <v>6397</v>
      </c>
      <c r="O1112" t="s">
        <v>4766</v>
      </c>
      <c r="Q1112">
        <v>790</v>
      </c>
      <c r="R1112" s="14">
        <v>807741</v>
      </c>
    </row>
    <row r="1113" spans="1:18" ht="15" customHeight="1" x14ac:dyDescent="0.25">
      <c r="A1113" s="10">
        <v>271</v>
      </c>
      <c r="B1113" s="111"/>
      <c r="C1113" s="6" t="s">
        <v>1654</v>
      </c>
      <c r="D1113" s="7">
        <v>44932</v>
      </c>
      <c r="E1113" s="8" t="s">
        <v>131</v>
      </c>
      <c r="F1113" s="9">
        <v>807741</v>
      </c>
      <c r="G1113" s="8" t="s">
        <v>1378</v>
      </c>
      <c r="H1113" s="9">
        <v>84813</v>
      </c>
      <c r="I1113" s="112"/>
      <c r="J1113" s="113"/>
      <c r="K1113" s="114"/>
      <c r="L1113" s="115"/>
      <c r="M1113" s="116"/>
      <c r="N1113" s="15" t="s">
        <v>6398</v>
      </c>
      <c r="O1113" t="s">
        <v>4766</v>
      </c>
      <c r="Q1113">
        <v>563</v>
      </c>
      <c r="R1113" s="14">
        <v>807741</v>
      </c>
    </row>
    <row r="1114" spans="1:18" ht="15" customHeight="1" x14ac:dyDescent="0.25">
      <c r="A1114" s="10">
        <v>272</v>
      </c>
      <c r="B1114" s="111"/>
      <c r="C1114" s="6" t="s">
        <v>1655</v>
      </c>
      <c r="D1114" s="7">
        <v>44932</v>
      </c>
      <c r="E1114" s="8" t="s">
        <v>131</v>
      </c>
      <c r="F1114" s="9">
        <v>807741</v>
      </c>
      <c r="G1114" s="8" t="s">
        <v>1378</v>
      </c>
      <c r="H1114" s="9">
        <v>84813</v>
      </c>
      <c r="I1114" s="112"/>
      <c r="J1114" s="113"/>
      <c r="K1114" s="114"/>
      <c r="L1114" s="115"/>
      <c r="M1114" s="116"/>
      <c r="N1114" s="15" t="s">
        <v>6399</v>
      </c>
      <c r="O1114" t="s">
        <v>4766</v>
      </c>
      <c r="Q1114">
        <v>565</v>
      </c>
      <c r="R1114" s="14">
        <v>807741</v>
      </c>
    </row>
    <row r="1115" spans="1:18" ht="15" customHeight="1" x14ac:dyDescent="0.25">
      <c r="A1115" s="10">
        <v>273</v>
      </c>
      <c r="B1115" s="111"/>
      <c r="C1115" s="6" t="s">
        <v>1656</v>
      </c>
      <c r="D1115" s="7">
        <v>44932</v>
      </c>
      <c r="E1115" s="8" t="s">
        <v>131</v>
      </c>
      <c r="F1115" s="9">
        <v>807741</v>
      </c>
      <c r="G1115" s="8" t="s">
        <v>1378</v>
      </c>
      <c r="H1115" s="9">
        <v>84813</v>
      </c>
      <c r="I1115" s="112"/>
      <c r="J1115" s="113"/>
      <c r="K1115" s="114"/>
      <c r="L1115" s="115"/>
      <c r="M1115" s="116"/>
      <c r="N1115" s="15" t="s">
        <v>6400</v>
      </c>
      <c r="O1115" t="s">
        <v>4766</v>
      </c>
      <c r="Q1115">
        <v>675</v>
      </c>
      <c r="R1115" s="14">
        <v>807741</v>
      </c>
    </row>
    <row r="1116" spans="1:18" ht="15" customHeight="1" x14ac:dyDescent="0.25">
      <c r="A1116" s="10">
        <v>274</v>
      </c>
      <c r="B1116" s="111"/>
      <c r="C1116" s="6" t="s">
        <v>1657</v>
      </c>
      <c r="D1116" s="7">
        <v>44935</v>
      </c>
      <c r="E1116" s="8" t="s">
        <v>131</v>
      </c>
      <c r="F1116" s="9">
        <v>1061169</v>
      </c>
      <c r="G1116" s="8" t="s">
        <v>1378</v>
      </c>
      <c r="H1116" s="9">
        <v>111423</v>
      </c>
      <c r="I1116" s="112"/>
      <c r="J1116" s="113"/>
      <c r="K1116" s="114"/>
      <c r="L1116" s="115"/>
      <c r="M1116" s="116"/>
      <c r="N1116" s="15" t="s">
        <v>6401</v>
      </c>
      <c r="O1116" t="s">
        <v>4766</v>
      </c>
      <c r="Q1116">
        <v>920</v>
      </c>
      <c r="R1116" s="14">
        <v>1061169</v>
      </c>
    </row>
    <row r="1117" spans="1:18" ht="15" customHeight="1" x14ac:dyDescent="0.25">
      <c r="A1117" s="10">
        <v>275</v>
      </c>
      <c r="B1117" s="111"/>
      <c r="C1117" s="6" t="s">
        <v>1658</v>
      </c>
      <c r="D1117" s="7">
        <v>44931</v>
      </c>
      <c r="E1117" s="8" t="s">
        <v>514</v>
      </c>
      <c r="F1117" s="9">
        <v>1308613</v>
      </c>
      <c r="G1117" s="8" t="s">
        <v>1378</v>
      </c>
      <c r="H1117" s="9">
        <v>137404</v>
      </c>
      <c r="I1117" s="112"/>
      <c r="J1117" s="113"/>
      <c r="K1117" s="114"/>
      <c r="L1117" s="115"/>
      <c r="M1117" s="116"/>
      <c r="N1117" s="15" t="s">
        <v>6402</v>
      </c>
      <c r="O1117" t="s">
        <v>4766</v>
      </c>
      <c r="Q1117">
        <v>429</v>
      </c>
      <c r="R1117" s="14">
        <v>1308613</v>
      </c>
    </row>
    <row r="1118" spans="1:18" ht="15" customHeight="1" x14ac:dyDescent="0.25">
      <c r="A1118" s="10">
        <v>276</v>
      </c>
      <c r="B1118" s="111"/>
      <c r="C1118" s="6" t="s">
        <v>1659</v>
      </c>
      <c r="D1118" s="7">
        <v>44931</v>
      </c>
      <c r="E1118" s="8" t="s">
        <v>514</v>
      </c>
      <c r="F1118" s="9">
        <v>1308613</v>
      </c>
      <c r="G1118" s="8" t="s">
        <v>1378</v>
      </c>
      <c r="H1118" s="9">
        <v>137404</v>
      </c>
      <c r="I1118" s="112"/>
      <c r="J1118" s="113"/>
      <c r="K1118" s="114"/>
      <c r="L1118" s="115"/>
      <c r="M1118" s="116"/>
      <c r="N1118" s="15" t="s">
        <v>6403</v>
      </c>
      <c r="O1118" t="s">
        <v>4766</v>
      </c>
      <c r="Q1118">
        <v>432</v>
      </c>
      <c r="R1118" s="14">
        <v>1308613</v>
      </c>
    </row>
    <row r="1119" spans="1:18" ht="15" customHeight="1" x14ac:dyDescent="0.25">
      <c r="A1119" s="10">
        <v>277</v>
      </c>
      <c r="B1119" s="111"/>
      <c r="C1119" s="6" t="s">
        <v>1660</v>
      </c>
      <c r="D1119" s="7">
        <v>44937</v>
      </c>
      <c r="E1119" s="8" t="s">
        <v>192</v>
      </c>
      <c r="F1119" s="9">
        <v>1155735</v>
      </c>
      <c r="G1119" s="8" t="s">
        <v>1378</v>
      </c>
      <c r="H1119" s="9">
        <v>121352</v>
      </c>
      <c r="I1119" s="112"/>
      <c r="J1119" s="113"/>
      <c r="K1119" s="114"/>
      <c r="L1119" s="115"/>
      <c r="M1119" s="116"/>
      <c r="N1119" s="15" t="s">
        <v>6404</v>
      </c>
      <c r="O1119" t="s">
        <v>4766</v>
      </c>
      <c r="Q1119">
        <v>1068</v>
      </c>
      <c r="R1119" s="14">
        <v>1155735</v>
      </c>
    </row>
    <row r="1120" spans="1:18" ht="15" customHeight="1" x14ac:dyDescent="0.25">
      <c r="A1120" s="10">
        <v>278</v>
      </c>
      <c r="B1120" s="111"/>
      <c r="C1120" s="6" t="s">
        <v>1661</v>
      </c>
      <c r="D1120" s="7">
        <v>44931</v>
      </c>
      <c r="E1120" s="8" t="s">
        <v>514</v>
      </c>
      <c r="F1120" s="9">
        <v>807741</v>
      </c>
      <c r="G1120" s="8" t="s">
        <v>1378</v>
      </c>
      <c r="H1120" s="9">
        <v>84813</v>
      </c>
      <c r="I1120" s="112"/>
      <c r="J1120" s="113"/>
      <c r="K1120" s="114"/>
      <c r="L1120" s="115"/>
      <c r="M1120" s="116"/>
      <c r="N1120" s="15" t="s">
        <v>6405</v>
      </c>
      <c r="O1120" t="s">
        <v>4766</v>
      </c>
      <c r="Q1120">
        <v>460</v>
      </c>
      <c r="R1120" s="14">
        <v>807741</v>
      </c>
    </row>
    <row r="1121" spans="1:18" ht="15" customHeight="1" x14ac:dyDescent="0.25">
      <c r="A1121" s="10">
        <v>279</v>
      </c>
      <c r="B1121" s="111"/>
      <c r="C1121" s="6" t="s">
        <v>1662</v>
      </c>
      <c r="D1121" s="7">
        <v>44931</v>
      </c>
      <c r="E1121" s="8" t="s">
        <v>514</v>
      </c>
      <c r="F1121" s="9">
        <v>1308613</v>
      </c>
      <c r="G1121" s="8" t="s">
        <v>1378</v>
      </c>
      <c r="H1121" s="9">
        <v>137404</v>
      </c>
      <c r="I1121" s="112"/>
      <c r="J1121" s="113"/>
      <c r="K1121" s="114"/>
      <c r="L1121" s="115"/>
      <c r="M1121" s="116"/>
      <c r="N1121" s="15" t="s">
        <v>6406</v>
      </c>
      <c r="O1121" t="s">
        <v>4766</v>
      </c>
      <c r="Q1121">
        <v>435</v>
      </c>
      <c r="R1121" s="14">
        <v>1308613</v>
      </c>
    </row>
    <row r="1122" spans="1:18" ht="15" customHeight="1" x14ac:dyDescent="0.25">
      <c r="A1122" s="10">
        <v>280</v>
      </c>
      <c r="B1122" s="111"/>
      <c r="C1122" s="6" t="s">
        <v>1663</v>
      </c>
      <c r="D1122" s="7">
        <v>44932</v>
      </c>
      <c r="E1122" s="8" t="s">
        <v>248</v>
      </c>
      <c r="F1122" s="9">
        <v>807741</v>
      </c>
      <c r="G1122" s="8" t="s">
        <v>1378</v>
      </c>
      <c r="H1122" s="9">
        <v>84813</v>
      </c>
      <c r="I1122" s="112"/>
      <c r="J1122" s="113"/>
      <c r="K1122" s="114"/>
      <c r="L1122" s="115"/>
      <c r="M1122" s="116"/>
      <c r="N1122" s="15" t="s">
        <v>6407</v>
      </c>
      <c r="O1122" t="s">
        <v>4766</v>
      </c>
      <c r="Q1122">
        <v>590</v>
      </c>
      <c r="R1122" s="14">
        <v>807741</v>
      </c>
    </row>
    <row r="1123" spans="1:18" ht="15" customHeight="1" x14ac:dyDescent="0.25">
      <c r="A1123" s="10">
        <v>281</v>
      </c>
      <c r="B1123" s="111"/>
      <c r="C1123" s="6" t="s">
        <v>1664</v>
      </c>
      <c r="D1123" s="7">
        <v>44943</v>
      </c>
      <c r="E1123" s="8" t="s">
        <v>514</v>
      </c>
      <c r="F1123" s="9">
        <v>2003486</v>
      </c>
      <c r="G1123" s="8" t="s">
        <v>1378</v>
      </c>
      <c r="H1123" s="9">
        <v>210366</v>
      </c>
      <c r="I1123" s="112"/>
      <c r="J1123" s="113"/>
      <c r="K1123" s="114"/>
      <c r="L1123" s="115"/>
      <c r="M1123" s="116"/>
      <c r="N1123" s="15" t="s">
        <v>6408</v>
      </c>
      <c r="O1123" t="s">
        <v>4766</v>
      </c>
      <c r="Q1123">
        <v>1748</v>
      </c>
      <c r="R1123" s="14">
        <v>2003486</v>
      </c>
    </row>
    <row r="1124" spans="1:18" ht="15" customHeight="1" x14ac:dyDescent="0.25">
      <c r="A1124" s="10">
        <v>282</v>
      </c>
      <c r="B1124" s="111"/>
      <c r="C1124" s="6" t="s">
        <v>1665</v>
      </c>
      <c r="D1124" s="7">
        <v>44943</v>
      </c>
      <c r="E1124" s="8" t="s">
        <v>514</v>
      </c>
      <c r="F1124" s="9">
        <v>331201</v>
      </c>
      <c r="G1124" s="8" t="s">
        <v>1378</v>
      </c>
      <c r="H1124" s="9">
        <v>34776</v>
      </c>
      <c r="I1124" s="112"/>
      <c r="J1124" s="113"/>
      <c r="K1124" s="114"/>
      <c r="L1124" s="115"/>
      <c r="M1124" s="116"/>
      <c r="N1124" s="15" t="s">
        <v>6409</v>
      </c>
      <c r="O1124" t="s">
        <v>4766</v>
      </c>
      <c r="Q1124">
        <v>1753</v>
      </c>
      <c r="R1124" s="14">
        <v>331201</v>
      </c>
    </row>
    <row r="1125" spans="1:18" ht="15" customHeight="1" x14ac:dyDescent="0.25">
      <c r="A1125" s="10">
        <v>283</v>
      </c>
      <c r="B1125" s="111"/>
      <c r="C1125" s="6" t="s">
        <v>1666</v>
      </c>
      <c r="D1125" s="7">
        <v>44932</v>
      </c>
      <c r="E1125" s="8" t="s">
        <v>78</v>
      </c>
      <c r="F1125" s="9">
        <v>1308613</v>
      </c>
      <c r="G1125" s="8" t="s">
        <v>1378</v>
      </c>
      <c r="H1125" s="9">
        <v>137404</v>
      </c>
      <c r="I1125" s="112"/>
      <c r="J1125" s="113"/>
      <c r="K1125" s="114"/>
      <c r="L1125" s="115"/>
      <c r="M1125" s="116"/>
      <c r="N1125" s="15" t="s">
        <v>6410</v>
      </c>
      <c r="O1125" t="s">
        <v>4766</v>
      </c>
      <c r="Q1125">
        <v>695</v>
      </c>
      <c r="R1125" s="14">
        <v>1308613</v>
      </c>
    </row>
    <row r="1126" spans="1:18" ht="15" customHeight="1" x14ac:dyDescent="0.25">
      <c r="A1126" s="10">
        <v>284</v>
      </c>
      <c r="B1126" s="111"/>
      <c r="C1126" s="6" t="s">
        <v>1667</v>
      </c>
      <c r="D1126" s="7">
        <v>44935</v>
      </c>
      <c r="E1126" s="8" t="s">
        <v>514</v>
      </c>
      <c r="F1126" s="9">
        <v>331201</v>
      </c>
      <c r="G1126" s="8" t="s">
        <v>1378</v>
      </c>
      <c r="H1126" s="9">
        <v>34776</v>
      </c>
      <c r="I1126" s="112"/>
      <c r="J1126" s="113"/>
      <c r="K1126" s="114"/>
      <c r="L1126" s="115"/>
      <c r="M1126" s="116"/>
      <c r="N1126" s="15" t="s">
        <v>6411</v>
      </c>
      <c r="O1126" t="s">
        <v>4766</v>
      </c>
      <c r="Q1126">
        <v>917</v>
      </c>
      <c r="R1126" s="14">
        <v>331201</v>
      </c>
    </row>
    <row r="1127" spans="1:18" ht="15" customHeight="1" x14ac:dyDescent="0.25">
      <c r="A1127" s="10">
        <v>285</v>
      </c>
      <c r="B1127" s="111"/>
      <c r="C1127" s="6" t="s">
        <v>1668</v>
      </c>
      <c r="D1127" s="7">
        <v>44932</v>
      </c>
      <c r="E1127" s="8" t="s">
        <v>248</v>
      </c>
      <c r="F1127" s="9">
        <v>807741</v>
      </c>
      <c r="G1127" s="8" t="s">
        <v>1378</v>
      </c>
      <c r="H1127" s="9">
        <v>84813</v>
      </c>
      <c r="I1127" s="112"/>
      <c r="J1127" s="113"/>
      <c r="K1127" s="114"/>
      <c r="L1127" s="115"/>
      <c r="M1127" s="116"/>
      <c r="N1127" s="15" t="s">
        <v>6412</v>
      </c>
      <c r="O1127" t="s">
        <v>4766</v>
      </c>
      <c r="Q1127">
        <v>596</v>
      </c>
      <c r="R1127" s="14">
        <v>807741</v>
      </c>
    </row>
    <row r="1128" spans="1:18" ht="15" customHeight="1" x14ac:dyDescent="0.25">
      <c r="A1128" s="10">
        <v>286</v>
      </c>
      <c r="B1128" s="111"/>
      <c r="C1128" s="6" t="s">
        <v>1669</v>
      </c>
      <c r="D1128" s="7">
        <v>44938</v>
      </c>
      <c r="E1128" s="8" t="s">
        <v>131</v>
      </c>
      <c r="F1128" s="9">
        <v>276001</v>
      </c>
      <c r="G1128" s="8" t="s">
        <v>1378</v>
      </c>
      <c r="H1128" s="9">
        <v>28980</v>
      </c>
      <c r="I1128" s="112"/>
      <c r="J1128" s="113"/>
      <c r="K1128" s="114"/>
      <c r="L1128" s="115"/>
      <c r="M1128" s="116"/>
      <c r="N1128" s="15" t="s">
        <v>6413</v>
      </c>
      <c r="O1128" t="s">
        <v>4766</v>
      </c>
      <c r="Q1128">
        <v>1392</v>
      </c>
      <c r="R1128" s="14">
        <v>276001</v>
      </c>
    </row>
    <row r="1129" spans="1:18" ht="15" customHeight="1" x14ac:dyDescent="0.25">
      <c r="A1129" s="10">
        <v>287</v>
      </c>
      <c r="B1129" s="111"/>
      <c r="C1129" s="6" t="s">
        <v>1670</v>
      </c>
      <c r="D1129" s="7">
        <v>44940</v>
      </c>
      <c r="E1129" s="8" t="s">
        <v>131</v>
      </c>
      <c r="F1129" s="9">
        <v>621498</v>
      </c>
      <c r="G1129" s="8" t="s">
        <v>1378</v>
      </c>
      <c r="H1129" s="9">
        <v>65257</v>
      </c>
      <c r="I1129" s="112"/>
      <c r="J1129" s="113"/>
      <c r="K1129" s="114"/>
      <c r="L1129" s="115"/>
      <c r="M1129" s="116"/>
      <c r="N1129" s="15" t="s">
        <v>6414</v>
      </c>
      <c r="O1129" t="s">
        <v>4766</v>
      </c>
      <c r="Q1129">
        <v>1535</v>
      </c>
      <c r="R1129" s="14">
        <v>621498</v>
      </c>
    </row>
    <row r="1130" spans="1:18" ht="15" customHeight="1" x14ac:dyDescent="0.25">
      <c r="A1130" s="10">
        <v>288</v>
      </c>
      <c r="B1130" s="111"/>
      <c r="C1130" s="6" t="s">
        <v>1671</v>
      </c>
      <c r="D1130" s="7">
        <v>44945</v>
      </c>
      <c r="E1130" s="8" t="s">
        <v>127</v>
      </c>
      <c r="F1130" s="9">
        <v>832073</v>
      </c>
      <c r="G1130" s="8" t="s">
        <v>1378</v>
      </c>
      <c r="H1130" s="9">
        <v>87368</v>
      </c>
      <c r="I1130" s="112"/>
      <c r="J1130" s="113"/>
      <c r="K1130" s="114"/>
      <c r="L1130" s="115"/>
      <c r="M1130" s="116"/>
      <c r="N1130" s="15" t="s">
        <v>6415</v>
      </c>
      <c r="O1130" t="s">
        <v>4766</v>
      </c>
      <c r="Q1130">
        <v>1787</v>
      </c>
      <c r="R1130" s="14">
        <v>832073</v>
      </c>
    </row>
    <row r="1131" spans="1:18" ht="15" customHeight="1" x14ac:dyDescent="0.25">
      <c r="A1131" s="10">
        <v>289</v>
      </c>
      <c r="B1131" s="111"/>
      <c r="C1131" s="6" t="s">
        <v>1672</v>
      </c>
      <c r="D1131" s="7">
        <v>44938</v>
      </c>
      <c r="E1131" s="8" t="s">
        <v>192</v>
      </c>
      <c r="F1131" s="9">
        <v>852525</v>
      </c>
      <c r="G1131" s="8" t="s">
        <v>1378</v>
      </c>
      <c r="H1131" s="9">
        <v>89515</v>
      </c>
      <c r="I1131" s="112"/>
      <c r="J1131" s="113"/>
      <c r="K1131" s="114"/>
      <c r="L1131" s="115"/>
      <c r="M1131" s="116"/>
      <c r="N1131" s="15" t="s">
        <v>6416</v>
      </c>
      <c r="O1131" t="s">
        <v>4766</v>
      </c>
      <c r="Q1131">
        <v>1414</v>
      </c>
      <c r="R1131" s="14">
        <v>852525</v>
      </c>
    </row>
    <row r="1132" spans="1:18" ht="15" customHeight="1" x14ac:dyDescent="0.25">
      <c r="A1132" s="10">
        <v>290</v>
      </c>
      <c r="B1132" s="111"/>
      <c r="C1132" s="6" t="s">
        <v>1673</v>
      </c>
      <c r="D1132" s="7">
        <v>44930</v>
      </c>
      <c r="E1132" s="8" t="s">
        <v>131</v>
      </c>
      <c r="F1132" s="9">
        <v>1091598</v>
      </c>
      <c r="G1132" s="8" t="s">
        <v>1378</v>
      </c>
      <c r="H1132" s="9">
        <v>114618</v>
      </c>
      <c r="I1132" s="112"/>
      <c r="J1132" s="113"/>
      <c r="K1132" s="114"/>
      <c r="L1132" s="115"/>
      <c r="M1132" s="116"/>
      <c r="N1132" s="15" t="s">
        <v>6417</v>
      </c>
      <c r="O1132" t="s">
        <v>4766</v>
      </c>
      <c r="Q1132">
        <v>290</v>
      </c>
      <c r="R1132" s="14">
        <v>1091598</v>
      </c>
    </row>
    <row r="1133" spans="1:18" ht="15" customHeight="1" x14ac:dyDescent="0.25">
      <c r="A1133" s="10">
        <v>291</v>
      </c>
      <c r="B1133" s="111"/>
      <c r="C1133" s="6" t="s">
        <v>1674</v>
      </c>
      <c r="D1133" s="7">
        <v>44932</v>
      </c>
      <c r="E1133" s="8" t="s">
        <v>131</v>
      </c>
      <c r="F1133" s="9">
        <v>807741</v>
      </c>
      <c r="G1133" s="8" t="s">
        <v>1378</v>
      </c>
      <c r="H1133" s="9">
        <v>84813</v>
      </c>
      <c r="I1133" s="112"/>
      <c r="J1133" s="113"/>
      <c r="K1133" s="114"/>
      <c r="L1133" s="115"/>
      <c r="M1133" s="116"/>
      <c r="N1133" s="15" t="s">
        <v>6418</v>
      </c>
      <c r="O1133" t="s">
        <v>4766</v>
      </c>
      <c r="Q1133">
        <v>530</v>
      </c>
      <c r="R1133" s="14">
        <v>807741</v>
      </c>
    </row>
    <row r="1134" spans="1:18" ht="15" customHeight="1" x14ac:dyDescent="0.25">
      <c r="A1134" s="10">
        <v>292</v>
      </c>
      <c r="B1134" s="111"/>
      <c r="C1134" s="6" t="s">
        <v>1675</v>
      </c>
      <c r="D1134" s="7">
        <v>44935</v>
      </c>
      <c r="E1134" s="8" t="s">
        <v>78</v>
      </c>
      <c r="F1134" s="9">
        <v>1609958</v>
      </c>
      <c r="G1134" s="8" t="s">
        <v>1378</v>
      </c>
      <c r="H1134" s="9">
        <v>169046</v>
      </c>
      <c r="I1134" s="112"/>
      <c r="J1134" s="113"/>
      <c r="K1134" s="114"/>
      <c r="L1134" s="115"/>
      <c r="M1134" s="116"/>
      <c r="N1134" s="15" t="s">
        <v>6419</v>
      </c>
      <c r="O1134" t="s">
        <v>4766</v>
      </c>
      <c r="Q1134">
        <v>898</v>
      </c>
      <c r="R1134" s="14">
        <v>1609958</v>
      </c>
    </row>
    <row r="1135" spans="1:18" ht="15" customHeight="1" x14ac:dyDescent="0.25">
      <c r="A1135" s="10">
        <v>293</v>
      </c>
      <c r="B1135" s="111"/>
      <c r="C1135" s="6" t="s">
        <v>1676</v>
      </c>
      <c r="D1135" s="7">
        <v>44940</v>
      </c>
      <c r="E1135" s="8" t="s">
        <v>127</v>
      </c>
      <c r="F1135" s="9">
        <v>220801</v>
      </c>
      <c r="G1135" s="8" t="s">
        <v>1378</v>
      </c>
      <c r="H1135" s="9">
        <v>23184</v>
      </c>
      <c r="I1135" s="112"/>
      <c r="J1135" s="113"/>
      <c r="K1135" s="114"/>
      <c r="L1135" s="115"/>
      <c r="M1135" s="116"/>
      <c r="N1135" s="15" t="s">
        <v>6420</v>
      </c>
      <c r="O1135" t="s">
        <v>4766</v>
      </c>
      <c r="Q1135">
        <v>1563</v>
      </c>
      <c r="R1135" s="14">
        <v>220801</v>
      </c>
    </row>
    <row r="1136" spans="1:18" ht="15" customHeight="1" x14ac:dyDescent="0.25">
      <c r="A1136" s="10">
        <v>294</v>
      </c>
      <c r="B1136" s="111"/>
      <c r="C1136" s="6" t="s">
        <v>1677</v>
      </c>
      <c r="D1136" s="7">
        <v>44932</v>
      </c>
      <c r="E1136" s="8" t="s">
        <v>514</v>
      </c>
      <c r="F1136" s="9">
        <v>1359743</v>
      </c>
      <c r="G1136" s="8" t="s">
        <v>1378</v>
      </c>
      <c r="H1136" s="9">
        <v>142773</v>
      </c>
      <c r="I1136" s="112"/>
      <c r="J1136" s="113"/>
      <c r="K1136" s="114"/>
      <c r="L1136" s="115"/>
      <c r="M1136" s="116"/>
      <c r="N1136" s="15" t="s">
        <v>6421</v>
      </c>
      <c r="O1136" t="s">
        <v>4766</v>
      </c>
      <c r="Q1136">
        <v>744</v>
      </c>
      <c r="R1136" s="14">
        <v>1359743</v>
      </c>
    </row>
    <row r="1137" spans="1:18" ht="15" customHeight="1" x14ac:dyDescent="0.25">
      <c r="A1137" s="10">
        <v>295</v>
      </c>
      <c r="B1137" s="111"/>
      <c r="C1137" s="6" t="s">
        <v>1678</v>
      </c>
      <c r="D1137" s="7">
        <v>44932</v>
      </c>
      <c r="E1137" s="8" t="s">
        <v>248</v>
      </c>
      <c r="F1137" s="9">
        <v>821327</v>
      </c>
      <c r="G1137" s="8" t="s">
        <v>1378</v>
      </c>
      <c r="H1137" s="9">
        <v>86239</v>
      </c>
      <c r="I1137" s="112"/>
      <c r="J1137" s="113"/>
      <c r="K1137" s="114"/>
      <c r="L1137" s="115"/>
      <c r="M1137" s="116"/>
      <c r="N1137" s="15" t="s">
        <v>6422</v>
      </c>
      <c r="O1137" t="s">
        <v>4766</v>
      </c>
      <c r="Q1137">
        <v>613</v>
      </c>
      <c r="R1137" s="14">
        <v>821327</v>
      </c>
    </row>
    <row r="1138" spans="1:18" ht="15" customHeight="1" x14ac:dyDescent="0.25">
      <c r="A1138" s="10">
        <v>296</v>
      </c>
      <c r="B1138" s="111"/>
      <c r="C1138" s="6" t="s">
        <v>1679</v>
      </c>
      <c r="D1138" s="7">
        <v>44931</v>
      </c>
      <c r="E1138" s="8" t="s">
        <v>514</v>
      </c>
      <c r="F1138" s="9">
        <v>807741</v>
      </c>
      <c r="G1138" s="8" t="s">
        <v>1378</v>
      </c>
      <c r="H1138" s="9">
        <v>84813</v>
      </c>
      <c r="I1138" s="112"/>
      <c r="J1138" s="113"/>
      <c r="K1138" s="114"/>
      <c r="L1138" s="115"/>
      <c r="M1138" s="116"/>
      <c r="N1138" s="15" t="s">
        <v>6423</v>
      </c>
      <c r="O1138" t="s">
        <v>4766</v>
      </c>
      <c r="Q1138">
        <v>459</v>
      </c>
      <c r="R1138" s="14">
        <v>807741</v>
      </c>
    </row>
    <row r="1139" spans="1:18" ht="15" customHeight="1" x14ac:dyDescent="0.25">
      <c r="A1139" s="11">
        <v>297</v>
      </c>
      <c r="B1139" s="100"/>
      <c r="C1139" s="6" t="s">
        <v>1680</v>
      </c>
      <c r="D1139" s="7">
        <v>44932</v>
      </c>
      <c r="E1139" s="8" t="s">
        <v>248</v>
      </c>
      <c r="F1139" s="9">
        <v>1308613</v>
      </c>
      <c r="G1139" s="8" t="s">
        <v>1378</v>
      </c>
      <c r="H1139" s="9">
        <v>137404</v>
      </c>
      <c r="I1139" s="104"/>
      <c r="J1139" s="105"/>
      <c r="K1139" s="106"/>
      <c r="L1139" s="109"/>
      <c r="M1139" s="110"/>
      <c r="N1139" s="15" t="s">
        <v>6424</v>
      </c>
      <c r="O1139" t="s">
        <v>4766</v>
      </c>
      <c r="Q1139">
        <v>666</v>
      </c>
      <c r="R1139" s="14">
        <v>1308613</v>
      </c>
    </row>
    <row r="1140" spans="1:18" ht="15" hidden="1" customHeight="1" x14ac:dyDescent="0.25">
      <c r="A1140" s="12">
        <v>298</v>
      </c>
      <c r="B1140" s="12" t="s">
        <v>1681</v>
      </c>
      <c r="C1140" s="6" t="s">
        <v>1682</v>
      </c>
      <c r="D1140" s="7">
        <v>44820</v>
      </c>
      <c r="E1140" s="8" t="s">
        <v>131</v>
      </c>
      <c r="F1140" s="9">
        <v>2280736</v>
      </c>
      <c r="G1140" s="8" t="s">
        <v>29</v>
      </c>
      <c r="H1140" s="9">
        <v>239477</v>
      </c>
      <c r="I1140" s="94">
        <v>2041259</v>
      </c>
      <c r="J1140" s="95"/>
      <c r="K1140" s="96"/>
      <c r="L1140" s="97" t="s">
        <v>60</v>
      </c>
      <c r="M1140" s="98"/>
      <c r="N1140" s="15" t="s">
        <v>6425</v>
      </c>
      <c r="O1140" t="s">
        <v>4766</v>
      </c>
      <c r="Q1140">
        <v>41714</v>
      </c>
      <c r="R1140" s="14">
        <v>2280736</v>
      </c>
    </row>
    <row r="1141" spans="1:18" ht="15" hidden="1" customHeight="1" x14ac:dyDescent="0.25">
      <c r="A1141" s="12">
        <v>299</v>
      </c>
      <c r="B1141" s="12" t="s">
        <v>1683</v>
      </c>
      <c r="C1141" s="6" t="s">
        <v>1684</v>
      </c>
      <c r="D1141" s="7">
        <v>44882</v>
      </c>
      <c r="E1141" s="8" t="s">
        <v>131</v>
      </c>
      <c r="F1141" s="9">
        <v>1392768</v>
      </c>
      <c r="G1141" s="8" t="s">
        <v>29</v>
      </c>
      <c r="H1141" s="9">
        <v>146241</v>
      </c>
      <c r="I1141" s="94">
        <v>1246527</v>
      </c>
      <c r="J1141" s="95"/>
      <c r="K1141" s="96"/>
      <c r="L1141" s="97" t="s">
        <v>60</v>
      </c>
      <c r="M1141" s="98"/>
      <c r="N1141" s="15" t="s">
        <v>6426</v>
      </c>
      <c r="O1141" t="s">
        <v>4766</v>
      </c>
      <c r="Q1141">
        <v>51079</v>
      </c>
      <c r="R1141" s="14">
        <v>1392768</v>
      </c>
    </row>
    <row r="1142" spans="1:18" ht="15" hidden="1" customHeight="1" x14ac:dyDescent="0.25">
      <c r="A1142" s="12">
        <v>300</v>
      </c>
      <c r="B1142" s="12" t="s">
        <v>1685</v>
      </c>
      <c r="C1142" s="6" t="s">
        <v>1686</v>
      </c>
      <c r="D1142" s="7">
        <v>44876</v>
      </c>
      <c r="E1142" s="13"/>
      <c r="F1142" s="9">
        <v>726197</v>
      </c>
      <c r="G1142" s="8" t="s">
        <v>29</v>
      </c>
      <c r="H1142" s="9">
        <v>76251</v>
      </c>
      <c r="I1142" s="94">
        <v>649946</v>
      </c>
      <c r="J1142" s="95"/>
      <c r="K1142" s="96"/>
      <c r="L1142" s="97" t="s">
        <v>60</v>
      </c>
      <c r="M1142" s="98"/>
      <c r="N1142" s="15" t="s">
        <v>6427</v>
      </c>
      <c r="O1142" t="s">
        <v>4766</v>
      </c>
      <c r="Q1142">
        <v>50734</v>
      </c>
      <c r="R1142" s="14">
        <v>726197</v>
      </c>
    </row>
    <row r="1143" spans="1:18" ht="15" hidden="1" customHeight="1" x14ac:dyDescent="0.25">
      <c r="A1143" s="5">
        <v>301</v>
      </c>
      <c r="B1143" s="99" t="s">
        <v>1687</v>
      </c>
      <c r="C1143" s="6" t="s">
        <v>1688</v>
      </c>
      <c r="D1143" s="7">
        <v>44883</v>
      </c>
      <c r="E1143" s="8" t="s">
        <v>248</v>
      </c>
      <c r="F1143" s="9">
        <v>1392768</v>
      </c>
      <c r="G1143" s="8" t="s">
        <v>29</v>
      </c>
      <c r="H1143" s="9">
        <v>146241</v>
      </c>
      <c r="I1143" s="101">
        <v>3739582</v>
      </c>
      <c r="J1143" s="102"/>
      <c r="K1143" s="103"/>
      <c r="L1143" s="107" t="s">
        <v>60</v>
      </c>
      <c r="M1143" s="108"/>
      <c r="N1143" s="15" t="s">
        <v>6428</v>
      </c>
      <c r="O1143" t="s">
        <v>4766</v>
      </c>
      <c r="Q1143">
        <v>51254</v>
      </c>
      <c r="R1143" s="14">
        <v>1392768</v>
      </c>
    </row>
    <row r="1144" spans="1:18" ht="15" hidden="1" customHeight="1" x14ac:dyDescent="0.25">
      <c r="A1144" s="10">
        <v>302</v>
      </c>
      <c r="B1144" s="111"/>
      <c r="C1144" s="6" t="s">
        <v>1689</v>
      </c>
      <c r="D1144" s="7">
        <v>44883</v>
      </c>
      <c r="E1144" s="8" t="s">
        <v>248</v>
      </c>
      <c r="F1144" s="9">
        <v>1392768</v>
      </c>
      <c r="G1144" s="8" t="s">
        <v>29</v>
      </c>
      <c r="H1144" s="9">
        <v>146241</v>
      </c>
      <c r="I1144" s="112"/>
      <c r="J1144" s="113"/>
      <c r="K1144" s="114"/>
      <c r="L1144" s="115"/>
      <c r="M1144" s="116"/>
      <c r="N1144" s="15" t="s">
        <v>6429</v>
      </c>
      <c r="O1144" t="s">
        <v>4766</v>
      </c>
      <c r="Q1144">
        <v>51640</v>
      </c>
      <c r="R1144" s="14">
        <v>1392768</v>
      </c>
    </row>
    <row r="1145" spans="1:18" ht="15" hidden="1" customHeight="1" x14ac:dyDescent="0.25">
      <c r="A1145" s="11">
        <v>303</v>
      </c>
      <c r="B1145" s="100"/>
      <c r="C1145" s="6" t="s">
        <v>1690</v>
      </c>
      <c r="D1145" s="7">
        <v>44883</v>
      </c>
      <c r="E1145" s="8" t="s">
        <v>248</v>
      </c>
      <c r="F1145" s="9">
        <v>1392768</v>
      </c>
      <c r="G1145" s="8" t="s">
        <v>29</v>
      </c>
      <c r="H1145" s="9">
        <v>146241</v>
      </c>
      <c r="I1145" s="104"/>
      <c r="J1145" s="105"/>
      <c r="K1145" s="106"/>
      <c r="L1145" s="109"/>
      <c r="M1145" s="110"/>
      <c r="N1145" s="15" t="s">
        <v>6430</v>
      </c>
      <c r="O1145" t="s">
        <v>4766</v>
      </c>
      <c r="Q1145">
        <v>51248</v>
      </c>
      <c r="R1145" s="14">
        <v>1392768</v>
      </c>
    </row>
    <row r="1146" spans="1:18" ht="15" hidden="1" customHeight="1" x14ac:dyDescent="0.25">
      <c r="A1146" s="5">
        <v>304</v>
      </c>
      <c r="B1146" s="99" t="s">
        <v>1691</v>
      </c>
      <c r="C1146" s="6" t="s">
        <v>1692</v>
      </c>
      <c r="D1146" s="7">
        <v>44921</v>
      </c>
      <c r="E1146" s="8" t="s">
        <v>514</v>
      </c>
      <c r="F1146" s="9">
        <v>216786</v>
      </c>
      <c r="G1146" s="8" t="s">
        <v>29</v>
      </c>
      <c r="H1146" s="9">
        <v>22763</v>
      </c>
      <c r="I1146" s="101">
        <v>2325590</v>
      </c>
      <c r="J1146" s="102"/>
      <c r="K1146" s="103"/>
      <c r="L1146" s="107" t="s">
        <v>60</v>
      </c>
      <c r="M1146" s="108"/>
      <c r="N1146" s="15" t="s">
        <v>6431</v>
      </c>
      <c r="O1146" t="s">
        <v>4766</v>
      </c>
      <c r="Q1146">
        <v>56871</v>
      </c>
      <c r="R1146" s="14">
        <v>216786</v>
      </c>
    </row>
    <row r="1147" spans="1:18" ht="15" hidden="1" customHeight="1" x14ac:dyDescent="0.25">
      <c r="A1147" s="10">
        <v>305</v>
      </c>
      <c r="B1147" s="111"/>
      <c r="C1147" s="6" t="s">
        <v>1693</v>
      </c>
      <c r="D1147" s="7">
        <v>44925</v>
      </c>
      <c r="E1147" s="8" t="s">
        <v>131</v>
      </c>
      <c r="F1147" s="9">
        <v>280219</v>
      </c>
      <c r="G1147" s="8" t="s">
        <v>29</v>
      </c>
      <c r="H1147" s="9">
        <v>29423</v>
      </c>
      <c r="I1147" s="112"/>
      <c r="J1147" s="113"/>
      <c r="K1147" s="114"/>
      <c r="L1147" s="115"/>
      <c r="M1147" s="116"/>
      <c r="N1147" s="15" t="s">
        <v>6432</v>
      </c>
      <c r="O1147" t="s">
        <v>4766</v>
      </c>
      <c r="Q1147">
        <v>57604</v>
      </c>
      <c r="R1147" s="14">
        <v>280219</v>
      </c>
    </row>
    <row r="1148" spans="1:18" ht="15" hidden="1" customHeight="1" x14ac:dyDescent="0.25">
      <c r="A1148" s="10">
        <v>306</v>
      </c>
      <c r="B1148" s="111"/>
      <c r="C1148" s="6" t="s">
        <v>1694</v>
      </c>
      <c r="D1148" s="7">
        <v>44925</v>
      </c>
      <c r="E1148" s="8" t="s">
        <v>131</v>
      </c>
      <c r="F1148" s="9">
        <v>326778</v>
      </c>
      <c r="G1148" s="8" t="s">
        <v>29</v>
      </c>
      <c r="H1148" s="9">
        <v>34312</v>
      </c>
      <c r="I1148" s="112"/>
      <c r="J1148" s="113"/>
      <c r="K1148" s="114"/>
      <c r="L1148" s="115"/>
      <c r="M1148" s="116"/>
      <c r="N1148" s="15" t="s">
        <v>6433</v>
      </c>
      <c r="O1148" t="s">
        <v>4766</v>
      </c>
      <c r="Q1148">
        <v>57626</v>
      </c>
      <c r="R1148" s="14">
        <v>326778</v>
      </c>
    </row>
    <row r="1149" spans="1:18" ht="15" hidden="1" customHeight="1" x14ac:dyDescent="0.25">
      <c r="A1149" s="10">
        <v>307</v>
      </c>
      <c r="B1149" s="111"/>
      <c r="C1149" s="6" t="s">
        <v>1695</v>
      </c>
      <c r="D1149" s="7">
        <v>44923</v>
      </c>
      <c r="E1149" s="8" t="s">
        <v>514</v>
      </c>
      <c r="F1149" s="9">
        <v>908373</v>
      </c>
      <c r="G1149" s="8" t="s">
        <v>29</v>
      </c>
      <c r="H1149" s="9">
        <v>95379</v>
      </c>
      <c r="I1149" s="112"/>
      <c r="J1149" s="113"/>
      <c r="K1149" s="114"/>
      <c r="L1149" s="115"/>
      <c r="M1149" s="116"/>
      <c r="N1149" s="15" t="s">
        <v>6434</v>
      </c>
      <c r="O1149" t="s">
        <v>4766</v>
      </c>
      <c r="Q1149">
        <v>57040</v>
      </c>
      <c r="R1149" s="14">
        <v>908373</v>
      </c>
    </row>
    <row r="1150" spans="1:18" ht="15" hidden="1" customHeight="1" x14ac:dyDescent="0.25">
      <c r="A1150" s="11">
        <v>308</v>
      </c>
      <c r="B1150" s="100"/>
      <c r="C1150" s="6" t="s">
        <v>1696</v>
      </c>
      <c r="D1150" s="7">
        <v>44921</v>
      </c>
      <c r="E1150" s="8" t="s">
        <v>127</v>
      </c>
      <c r="F1150" s="9">
        <v>866269</v>
      </c>
      <c r="G1150" s="8" t="s">
        <v>29</v>
      </c>
      <c r="H1150" s="9">
        <v>90958</v>
      </c>
      <c r="I1150" s="104"/>
      <c r="J1150" s="105"/>
      <c r="K1150" s="106"/>
      <c r="L1150" s="109"/>
      <c r="M1150" s="110"/>
      <c r="N1150" s="15" t="s">
        <v>6435</v>
      </c>
      <c r="O1150" t="s">
        <v>4766</v>
      </c>
      <c r="Q1150">
        <v>56877</v>
      </c>
      <c r="R1150" s="14">
        <v>866269</v>
      </c>
    </row>
    <row r="1151" spans="1:18" ht="15" hidden="1" customHeight="1" x14ac:dyDescent="0.25">
      <c r="A1151" s="5">
        <v>309</v>
      </c>
      <c r="B1151" s="99" t="s">
        <v>1697</v>
      </c>
      <c r="C1151" s="6" t="s">
        <v>1698</v>
      </c>
      <c r="D1151" s="7">
        <v>44921</v>
      </c>
      <c r="E1151" s="8" t="s">
        <v>514</v>
      </c>
      <c r="F1151" s="9">
        <v>532976</v>
      </c>
      <c r="G1151" s="8" t="s">
        <v>29</v>
      </c>
      <c r="H1151" s="9">
        <v>55962</v>
      </c>
      <c r="I1151" s="101">
        <v>5213650</v>
      </c>
      <c r="J1151" s="102"/>
      <c r="K1151" s="103"/>
      <c r="L1151" s="107" t="s">
        <v>60</v>
      </c>
      <c r="M1151" s="108"/>
      <c r="N1151" s="15" t="s">
        <v>6436</v>
      </c>
      <c r="O1151" t="s">
        <v>4766</v>
      </c>
      <c r="Q1151">
        <v>56870</v>
      </c>
      <c r="R1151" s="14">
        <v>532976</v>
      </c>
    </row>
    <row r="1152" spans="1:18" ht="15" hidden="1" customHeight="1" x14ac:dyDescent="0.25">
      <c r="A1152" s="10">
        <v>310</v>
      </c>
      <c r="B1152" s="111"/>
      <c r="C1152" s="6" t="s">
        <v>1699</v>
      </c>
      <c r="D1152" s="7">
        <v>44917</v>
      </c>
      <c r="E1152" s="8" t="s">
        <v>248</v>
      </c>
      <c r="F1152" s="9">
        <v>491765</v>
      </c>
      <c r="G1152" s="8" t="s">
        <v>29</v>
      </c>
      <c r="H1152" s="9">
        <v>51635</v>
      </c>
      <c r="I1152" s="112"/>
      <c r="J1152" s="113"/>
      <c r="K1152" s="114"/>
      <c r="L1152" s="115"/>
      <c r="M1152" s="116"/>
      <c r="N1152" s="15" t="s">
        <v>6437</v>
      </c>
      <c r="O1152" t="s">
        <v>4766</v>
      </c>
      <c r="Q1152">
        <v>56560</v>
      </c>
      <c r="R1152" s="14">
        <v>491765</v>
      </c>
    </row>
    <row r="1153" spans="1:18" ht="15" hidden="1" customHeight="1" x14ac:dyDescent="0.25">
      <c r="A1153" s="10">
        <v>311</v>
      </c>
      <c r="B1153" s="111"/>
      <c r="C1153" s="6" t="s">
        <v>1700</v>
      </c>
      <c r="D1153" s="7">
        <v>44909</v>
      </c>
      <c r="E1153" s="8" t="s">
        <v>248</v>
      </c>
      <c r="F1153" s="9">
        <v>975862</v>
      </c>
      <c r="G1153" s="8" t="s">
        <v>29</v>
      </c>
      <c r="H1153" s="9">
        <v>102465</v>
      </c>
      <c r="I1153" s="112"/>
      <c r="J1153" s="113"/>
      <c r="K1153" s="114"/>
      <c r="L1153" s="115"/>
      <c r="M1153" s="116"/>
      <c r="N1153" s="15" t="s">
        <v>6438</v>
      </c>
      <c r="O1153" t="s">
        <v>4766</v>
      </c>
      <c r="Q1153">
        <v>55443</v>
      </c>
      <c r="R1153" s="14">
        <v>975862</v>
      </c>
    </row>
    <row r="1154" spans="1:18" ht="15" hidden="1" customHeight="1" x14ac:dyDescent="0.25">
      <c r="A1154" s="10">
        <v>312</v>
      </c>
      <c r="B1154" s="111"/>
      <c r="C1154" s="6" t="s">
        <v>1701</v>
      </c>
      <c r="D1154" s="7">
        <v>44916</v>
      </c>
      <c r="E1154" s="8" t="s">
        <v>78</v>
      </c>
      <c r="F1154" s="9">
        <v>943040</v>
      </c>
      <c r="G1154" s="8" t="s">
        <v>29</v>
      </c>
      <c r="H1154" s="9">
        <v>99019</v>
      </c>
      <c r="I1154" s="112"/>
      <c r="J1154" s="113"/>
      <c r="K1154" s="114"/>
      <c r="L1154" s="115"/>
      <c r="M1154" s="116"/>
      <c r="N1154" s="15" t="s">
        <v>6439</v>
      </c>
      <c r="O1154" t="s">
        <v>4766</v>
      </c>
      <c r="Q1154">
        <v>56256</v>
      </c>
      <c r="R1154" s="14">
        <v>943040</v>
      </c>
    </row>
    <row r="1155" spans="1:18" ht="15" hidden="1" customHeight="1" x14ac:dyDescent="0.25">
      <c r="A1155" s="10">
        <v>313</v>
      </c>
      <c r="B1155" s="111"/>
      <c r="C1155" s="6" t="s">
        <v>1702</v>
      </c>
      <c r="D1155" s="7">
        <v>44915</v>
      </c>
      <c r="E1155" s="8" t="s">
        <v>248</v>
      </c>
      <c r="F1155" s="9">
        <v>491765</v>
      </c>
      <c r="G1155" s="8" t="s">
        <v>29</v>
      </c>
      <c r="H1155" s="9">
        <v>51635</v>
      </c>
      <c r="I1155" s="112"/>
      <c r="J1155" s="113"/>
      <c r="K1155" s="114"/>
      <c r="L1155" s="115"/>
      <c r="M1155" s="116"/>
      <c r="N1155" s="15" t="s">
        <v>6440</v>
      </c>
      <c r="O1155" t="s">
        <v>4766</v>
      </c>
      <c r="Q1155">
        <v>56121</v>
      </c>
      <c r="R1155" s="14">
        <v>491765</v>
      </c>
    </row>
    <row r="1156" spans="1:18" ht="15" hidden="1" customHeight="1" x14ac:dyDescent="0.25">
      <c r="A1156" s="11">
        <v>314</v>
      </c>
      <c r="B1156" s="100"/>
      <c r="C1156" s="6" t="s">
        <v>1703</v>
      </c>
      <c r="D1156" s="7">
        <v>44917</v>
      </c>
      <c r="E1156" s="8" t="s">
        <v>514</v>
      </c>
      <c r="F1156" s="9">
        <v>2389899</v>
      </c>
      <c r="G1156" s="8" t="s">
        <v>29</v>
      </c>
      <c r="H1156" s="9">
        <v>250939</v>
      </c>
      <c r="I1156" s="104"/>
      <c r="J1156" s="105"/>
      <c r="K1156" s="106"/>
      <c r="L1156" s="109"/>
      <c r="M1156" s="110"/>
      <c r="N1156" s="15" t="s">
        <v>6441</v>
      </c>
      <c r="O1156" t="s">
        <v>4766</v>
      </c>
      <c r="Q1156">
        <v>56636</v>
      </c>
      <c r="R1156" s="14">
        <v>2389899</v>
      </c>
    </row>
    <row r="1157" spans="1:18" ht="15" hidden="1" customHeight="1" x14ac:dyDescent="0.25">
      <c r="A1157" s="5">
        <v>315</v>
      </c>
      <c r="B1157" s="99" t="s">
        <v>1704</v>
      </c>
      <c r="C1157" s="6" t="s">
        <v>1705</v>
      </c>
      <c r="D1157" s="7">
        <v>44908</v>
      </c>
      <c r="E1157" s="8" t="s">
        <v>59</v>
      </c>
      <c r="F1157" s="9">
        <v>1869782</v>
      </c>
      <c r="G1157" s="8" t="s">
        <v>29</v>
      </c>
      <c r="H1157" s="9">
        <v>196327</v>
      </c>
      <c r="I1157" s="101">
        <v>4090448</v>
      </c>
      <c r="J1157" s="102"/>
      <c r="K1157" s="103"/>
      <c r="L1157" s="107" t="s">
        <v>60</v>
      </c>
      <c r="M1157" s="108"/>
      <c r="N1157" s="15" t="s">
        <v>6442</v>
      </c>
      <c r="O1157" t="s">
        <v>4766</v>
      </c>
      <c r="Q1157">
        <v>55378</v>
      </c>
      <c r="R1157" s="14">
        <v>1869782</v>
      </c>
    </row>
    <row r="1158" spans="1:18" ht="15" hidden="1" customHeight="1" x14ac:dyDescent="0.25">
      <c r="A1158" s="10">
        <v>316</v>
      </c>
      <c r="B1158" s="111"/>
      <c r="C1158" s="6" t="s">
        <v>1706</v>
      </c>
      <c r="D1158" s="7">
        <v>44916</v>
      </c>
      <c r="E1158" s="8" t="s">
        <v>248</v>
      </c>
      <c r="F1158" s="9">
        <v>491765</v>
      </c>
      <c r="G1158" s="8" t="s">
        <v>29</v>
      </c>
      <c r="H1158" s="9">
        <v>51635</v>
      </c>
      <c r="I1158" s="112"/>
      <c r="J1158" s="113"/>
      <c r="K1158" s="114"/>
      <c r="L1158" s="115"/>
      <c r="M1158" s="116"/>
      <c r="N1158" s="15" t="s">
        <v>6443</v>
      </c>
      <c r="O1158" t="s">
        <v>4766</v>
      </c>
      <c r="Q1158">
        <v>56254</v>
      </c>
      <c r="R1158" s="14">
        <v>491765</v>
      </c>
    </row>
    <row r="1159" spans="1:18" ht="15" hidden="1" customHeight="1" x14ac:dyDescent="0.25">
      <c r="A1159" s="10">
        <v>317</v>
      </c>
      <c r="B1159" s="111"/>
      <c r="C1159" s="6" t="s">
        <v>1707</v>
      </c>
      <c r="D1159" s="7">
        <v>44905</v>
      </c>
      <c r="E1159" s="8" t="s">
        <v>248</v>
      </c>
      <c r="F1159" s="9">
        <v>816499</v>
      </c>
      <c r="G1159" s="8" t="s">
        <v>29</v>
      </c>
      <c r="H1159" s="9">
        <v>85732</v>
      </c>
      <c r="I1159" s="112"/>
      <c r="J1159" s="113"/>
      <c r="K1159" s="114"/>
      <c r="L1159" s="115"/>
      <c r="M1159" s="116"/>
      <c r="N1159" s="15" t="s">
        <v>6444</v>
      </c>
      <c r="O1159" t="s">
        <v>4766</v>
      </c>
      <c r="Q1159">
        <v>55264</v>
      </c>
      <c r="R1159" s="14">
        <v>816499</v>
      </c>
    </row>
    <row r="1160" spans="1:18" ht="15" hidden="1" customHeight="1" x14ac:dyDescent="0.25">
      <c r="A1160" s="10">
        <v>318</v>
      </c>
      <c r="B1160" s="111"/>
      <c r="C1160" s="6" t="s">
        <v>1708</v>
      </c>
      <c r="D1160" s="7">
        <v>44916</v>
      </c>
      <c r="E1160" s="8" t="s">
        <v>248</v>
      </c>
      <c r="F1160" s="9">
        <v>995760</v>
      </c>
      <c r="G1160" s="8" t="s">
        <v>29</v>
      </c>
      <c r="H1160" s="9">
        <v>104555</v>
      </c>
      <c r="I1160" s="112"/>
      <c r="J1160" s="113"/>
      <c r="K1160" s="114"/>
      <c r="L1160" s="115"/>
      <c r="M1160" s="116"/>
      <c r="N1160" s="15" t="s">
        <v>6445</v>
      </c>
      <c r="O1160" t="s">
        <v>4766</v>
      </c>
      <c r="Q1160">
        <v>56255</v>
      </c>
      <c r="R1160" s="14">
        <v>995760</v>
      </c>
    </row>
    <row r="1161" spans="1:18" ht="15" hidden="1" customHeight="1" x14ac:dyDescent="0.25">
      <c r="A1161" s="11">
        <v>319</v>
      </c>
      <c r="B1161" s="100"/>
      <c r="C1161" s="6" t="s">
        <v>1709</v>
      </c>
      <c r="D1161" s="7">
        <v>44925</v>
      </c>
      <c r="E1161" s="8" t="s">
        <v>192</v>
      </c>
      <c r="F1161" s="9">
        <v>396527</v>
      </c>
      <c r="G1161" s="8" t="s">
        <v>29</v>
      </c>
      <c r="H1161" s="9">
        <v>41635</v>
      </c>
      <c r="I1161" s="104"/>
      <c r="J1161" s="105"/>
      <c r="K1161" s="106"/>
      <c r="L1161" s="109"/>
      <c r="M1161" s="110"/>
      <c r="N1161" s="15" t="s">
        <v>6446</v>
      </c>
      <c r="O1161" t="s">
        <v>4766</v>
      </c>
      <c r="Q1161">
        <v>57657</v>
      </c>
      <c r="R1161" s="14">
        <v>396527</v>
      </c>
    </row>
    <row r="1162" spans="1:18" ht="15" hidden="1" customHeight="1" x14ac:dyDescent="0.25">
      <c r="A1162" s="5">
        <v>320</v>
      </c>
      <c r="B1162" s="99" t="s">
        <v>1710</v>
      </c>
      <c r="C1162" s="6" t="s">
        <v>1711</v>
      </c>
      <c r="D1162" s="7">
        <v>44917</v>
      </c>
      <c r="E1162" s="8" t="s">
        <v>192</v>
      </c>
      <c r="F1162" s="9">
        <v>829006</v>
      </c>
      <c r="G1162" s="8" t="s">
        <v>1378</v>
      </c>
      <c r="H1162" s="9">
        <v>87046</v>
      </c>
      <c r="I1162" s="101">
        <v>8534994</v>
      </c>
      <c r="J1162" s="102"/>
      <c r="K1162" s="103"/>
      <c r="L1162" s="107" t="s">
        <v>60</v>
      </c>
      <c r="M1162" s="108"/>
      <c r="N1162" s="15" t="s">
        <v>6447</v>
      </c>
      <c r="O1162" t="s">
        <v>4766</v>
      </c>
      <c r="Q1162">
        <v>56535</v>
      </c>
      <c r="R1162" s="14">
        <v>829006</v>
      </c>
    </row>
    <row r="1163" spans="1:18" ht="15" hidden="1" customHeight="1" x14ac:dyDescent="0.25">
      <c r="A1163" s="10">
        <v>321</v>
      </c>
      <c r="B1163" s="111"/>
      <c r="C1163" s="6" t="s">
        <v>1712</v>
      </c>
      <c r="D1163" s="7">
        <v>44914</v>
      </c>
      <c r="E1163" s="8" t="s">
        <v>127</v>
      </c>
      <c r="F1163" s="9">
        <v>903214</v>
      </c>
      <c r="G1163" s="8" t="s">
        <v>1378</v>
      </c>
      <c r="H1163" s="9">
        <v>94837</v>
      </c>
      <c r="I1163" s="112"/>
      <c r="J1163" s="113"/>
      <c r="K1163" s="114"/>
      <c r="L1163" s="115"/>
      <c r="M1163" s="116"/>
      <c r="N1163" s="15" t="s">
        <v>6448</v>
      </c>
      <c r="O1163" t="s">
        <v>4766</v>
      </c>
      <c r="Q1163">
        <v>56055</v>
      </c>
      <c r="R1163" s="14">
        <v>903214</v>
      </c>
    </row>
    <row r="1164" spans="1:18" ht="15" hidden="1" customHeight="1" x14ac:dyDescent="0.25">
      <c r="A1164" s="10">
        <v>322</v>
      </c>
      <c r="B1164" s="111"/>
      <c r="C1164" s="6" t="s">
        <v>1713</v>
      </c>
      <c r="D1164" s="7">
        <v>44924</v>
      </c>
      <c r="E1164" s="8" t="s">
        <v>59</v>
      </c>
      <c r="F1164" s="9">
        <v>1009841</v>
      </c>
      <c r="G1164" s="8" t="s">
        <v>1378</v>
      </c>
      <c r="H1164" s="9">
        <v>106033</v>
      </c>
      <c r="I1164" s="112"/>
      <c r="J1164" s="113"/>
      <c r="K1164" s="114"/>
      <c r="L1164" s="115"/>
      <c r="M1164" s="116"/>
      <c r="N1164" s="15" t="s">
        <v>6449</v>
      </c>
      <c r="O1164" t="s">
        <v>4766</v>
      </c>
      <c r="Q1164">
        <v>57565</v>
      </c>
      <c r="R1164" s="14">
        <v>1009841</v>
      </c>
    </row>
    <row r="1165" spans="1:18" ht="15" hidden="1" customHeight="1" x14ac:dyDescent="0.25">
      <c r="A1165" s="10">
        <v>323</v>
      </c>
      <c r="B1165" s="111"/>
      <c r="C1165" s="6" t="s">
        <v>1714</v>
      </c>
      <c r="D1165" s="7">
        <v>44908</v>
      </c>
      <c r="E1165" s="8" t="s">
        <v>59</v>
      </c>
      <c r="F1165" s="9">
        <v>1099080</v>
      </c>
      <c r="G1165" s="8" t="s">
        <v>1378</v>
      </c>
      <c r="H1165" s="9">
        <v>115403</v>
      </c>
      <c r="I1165" s="112"/>
      <c r="J1165" s="113"/>
      <c r="K1165" s="114"/>
      <c r="L1165" s="115"/>
      <c r="M1165" s="116"/>
      <c r="N1165" s="15" t="s">
        <v>6450</v>
      </c>
      <c r="O1165" t="s">
        <v>4766</v>
      </c>
      <c r="Q1165">
        <v>55372</v>
      </c>
      <c r="R1165" s="14">
        <v>1099080</v>
      </c>
    </row>
    <row r="1166" spans="1:18" ht="15" hidden="1" customHeight="1" x14ac:dyDescent="0.25">
      <c r="A1166" s="10">
        <v>324</v>
      </c>
      <c r="B1166" s="111"/>
      <c r="C1166" s="6" t="s">
        <v>1715</v>
      </c>
      <c r="D1166" s="7">
        <v>44924</v>
      </c>
      <c r="E1166" s="8" t="s">
        <v>59</v>
      </c>
      <c r="F1166" s="9">
        <v>888292</v>
      </c>
      <c r="G1166" s="8" t="s">
        <v>1378</v>
      </c>
      <c r="H1166" s="9">
        <v>93271</v>
      </c>
      <c r="I1166" s="112"/>
      <c r="J1166" s="113"/>
      <c r="K1166" s="114"/>
      <c r="L1166" s="115"/>
      <c r="M1166" s="116"/>
      <c r="N1166" s="15" t="s">
        <v>6451</v>
      </c>
      <c r="O1166" t="s">
        <v>4766</v>
      </c>
      <c r="Q1166">
        <v>57110</v>
      </c>
      <c r="R1166" s="14">
        <v>888292</v>
      </c>
    </row>
    <row r="1167" spans="1:18" ht="15" hidden="1" customHeight="1" x14ac:dyDescent="0.25">
      <c r="A1167" s="10">
        <v>325</v>
      </c>
      <c r="B1167" s="111"/>
      <c r="C1167" s="6" t="s">
        <v>1716</v>
      </c>
      <c r="D1167" s="7">
        <v>44925</v>
      </c>
      <c r="E1167" s="8" t="s">
        <v>59</v>
      </c>
      <c r="F1167" s="9">
        <v>918025</v>
      </c>
      <c r="G1167" s="8" t="s">
        <v>1378</v>
      </c>
      <c r="H1167" s="9">
        <v>96393</v>
      </c>
      <c r="I1167" s="112"/>
      <c r="J1167" s="113"/>
      <c r="K1167" s="114"/>
      <c r="L1167" s="115"/>
      <c r="M1167" s="116"/>
      <c r="N1167" s="15" t="s">
        <v>6452</v>
      </c>
      <c r="O1167" t="s">
        <v>4766</v>
      </c>
      <c r="Q1167">
        <v>57659</v>
      </c>
      <c r="R1167" s="14">
        <v>918025</v>
      </c>
    </row>
    <row r="1168" spans="1:18" ht="15" hidden="1" customHeight="1" x14ac:dyDescent="0.25">
      <c r="A1168" s="10">
        <v>326</v>
      </c>
      <c r="B1168" s="111"/>
      <c r="C1168" s="6" t="s">
        <v>1717</v>
      </c>
      <c r="D1168" s="7">
        <v>44917</v>
      </c>
      <c r="E1168" s="8" t="s">
        <v>78</v>
      </c>
      <c r="F1168" s="9">
        <v>491765</v>
      </c>
      <c r="G1168" s="8" t="s">
        <v>1378</v>
      </c>
      <c r="H1168" s="9">
        <v>51635</v>
      </c>
      <c r="I1168" s="112"/>
      <c r="J1168" s="113"/>
      <c r="K1168" s="114"/>
      <c r="L1168" s="115"/>
      <c r="M1168" s="116"/>
      <c r="N1168" s="15" t="s">
        <v>6453</v>
      </c>
      <c r="O1168" t="s">
        <v>4766</v>
      </c>
      <c r="Q1168">
        <v>56574</v>
      </c>
      <c r="R1168" s="14">
        <v>491765</v>
      </c>
    </row>
    <row r="1169" spans="1:18" ht="15" hidden="1" customHeight="1" x14ac:dyDescent="0.25">
      <c r="A1169" s="10">
        <v>327</v>
      </c>
      <c r="B1169" s="111"/>
      <c r="C1169" s="6" t="s">
        <v>1718</v>
      </c>
      <c r="D1169" s="7">
        <v>44923</v>
      </c>
      <c r="E1169" s="8" t="s">
        <v>59</v>
      </c>
      <c r="F1169" s="9">
        <v>491765</v>
      </c>
      <c r="G1169" s="8" t="s">
        <v>1378</v>
      </c>
      <c r="H1169" s="9">
        <v>51635</v>
      </c>
      <c r="I1169" s="112"/>
      <c r="J1169" s="113"/>
      <c r="K1169" s="114"/>
      <c r="L1169" s="115"/>
      <c r="M1169" s="116"/>
      <c r="N1169" s="15" t="s">
        <v>6454</v>
      </c>
      <c r="O1169" t="s">
        <v>4766</v>
      </c>
      <c r="Q1169">
        <v>57027</v>
      </c>
      <c r="R1169" s="14">
        <v>491765</v>
      </c>
    </row>
    <row r="1170" spans="1:18" ht="15" hidden="1" customHeight="1" x14ac:dyDescent="0.25">
      <c r="A1170" s="10">
        <v>328</v>
      </c>
      <c r="B1170" s="111"/>
      <c r="C1170" s="6" t="s">
        <v>1719</v>
      </c>
      <c r="D1170" s="7">
        <v>44916</v>
      </c>
      <c r="E1170" s="8" t="s">
        <v>59</v>
      </c>
      <c r="F1170" s="9">
        <v>491765</v>
      </c>
      <c r="G1170" s="8" t="s">
        <v>1378</v>
      </c>
      <c r="H1170" s="9">
        <v>51635</v>
      </c>
      <c r="I1170" s="112"/>
      <c r="J1170" s="113"/>
      <c r="K1170" s="114"/>
      <c r="L1170" s="115"/>
      <c r="M1170" s="116"/>
      <c r="N1170" s="15" t="s">
        <v>6455</v>
      </c>
      <c r="O1170" t="s">
        <v>4766</v>
      </c>
      <c r="Q1170">
        <v>56205</v>
      </c>
      <c r="R1170" s="14">
        <v>491765</v>
      </c>
    </row>
    <row r="1171" spans="1:18" ht="15" hidden="1" customHeight="1" x14ac:dyDescent="0.25">
      <c r="A1171" s="10">
        <v>329</v>
      </c>
      <c r="B1171" s="111"/>
      <c r="C1171" s="6" t="s">
        <v>1720</v>
      </c>
      <c r="D1171" s="7">
        <v>44917</v>
      </c>
      <c r="E1171" s="8" t="s">
        <v>248</v>
      </c>
      <c r="F1171" s="9">
        <v>801900</v>
      </c>
      <c r="G1171" s="8" t="s">
        <v>1378</v>
      </c>
      <c r="H1171" s="9">
        <v>84199</v>
      </c>
      <c r="I1171" s="112"/>
      <c r="J1171" s="113"/>
      <c r="K1171" s="114"/>
      <c r="L1171" s="115"/>
      <c r="M1171" s="116"/>
      <c r="N1171" s="15" t="s">
        <v>6456</v>
      </c>
      <c r="O1171" t="s">
        <v>4766</v>
      </c>
      <c r="Q1171">
        <v>56516</v>
      </c>
      <c r="R1171" s="14">
        <v>801900</v>
      </c>
    </row>
    <row r="1172" spans="1:18" ht="15" hidden="1" customHeight="1" x14ac:dyDescent="0.25">
      <c r="A1172" s="10">
        <v>330</v>
      </c>
      <c r="B1172" s="111"/>
      <c r="C1172" s="6" t="s">
        <v>1721</v>
      </c>
      <c r="D1172" s="7">
        <v>44914</v>
      </c>
      <c r="E1172" s="8" t="s">
        <v>127</v>
      </c>
      <c r="F1172" s="9">
        <v>491765</v>
      </c>
      <c r="G1172" s="8" t="s">
        <v>1378</v>
      </c>
      <c r="H1172" s="9">
        <v>51635</v>
      </c>
      <c r="I1172" s="112"/>
      <c r="J1172" s="113"/>
      <c r="K1172" s="114"/>
      <c r="L1172" s="115"/>
      <c r="M1172" s="116"/>
      <c r="N1172" s="15" t="s">
        <v>6457</v>
      </c>
      <c r="O1172" t="s">
        <v>4766</v>
      </c>
      <c r="Q1172">
        <v>56054</v>
      </c>
      <c r="R1172" s="14">
        <v>491765</v>
      </c>
    </row>
    <row r="1173" spans="1:18" ht="15" hidden="1" customHeight="1" x14ac:dyDescent="0.25">
      <c r="A1173" s="10">
        <v>331</v>
      </c>
      <c r="B1173" s="111"/>
      <c r="C1173" s="6" t="s">
        <v>1722</v>
      </c>
      <c r="D1173" s="7">
        <v>44905</v>
      </c>
      <c r="E1173" s="8" t="s">
        <v>59</v>
      </c>
      <c r="F1173" s="9">
        <v>674766</v>
      </c>
      <c r="G1173" s="8" t="s">
        <v>1378</v>
      </c>
      <c r="H1173" s="9">
        <v>70850</v>
      </c>
      <c r="I1173" s="112"/>
      <c r="J1173" s="113"/>
      <c r="K1173" s="114"/>
      <c r="L1173" s="115"/>
      <c r="M1173" s="116"/>
      <c r="N1173" s="15" t="s">
        <v>6458</v>
      </c>
      <c r="O1173" t="s">
        <v>4766</v>
      </c>
      <c r="Q1173">
        <v>55242</v>
      </c>
      <c r="R1173" s="14">
        <v>674766</v>
      </c>
    </row>
    <row r="1174" spans="1:18" ht="15" hidden="1" customHeight="1" x14ac:dyDescent="0.25">
      <c r="A1174" s="11">
        <v>332</v>
      </c>
      <c r="B1174" s="100"/>
      <c r="C1174" s="6" t="s">
        <v>1723</v>
      </c>
      <c r="D1174" s="7">
        <v>44896</v>
      </c>
      <c r="E1174" s="8" t="s">
        <v>59</v>
      </c>
      <c r="F1174" s="9">
        <v>445122</v>
      </c>
      <c r="G1174" s="8" t="s">
        <v>1378</v>
      </c>
      <c r="H1174" s="9">
        <v>46738</v>
      </c>
      <c r="I1174" s="104"/>
      <c r="J1174" s="105"/>
      <c r="K1174" s="106"/>
      <c r="L1174" s="109"/>
      <c r="M1174" s="110"/>
      <c r="N1174" s="15" t="s">
        <v>6459</v>
      </c>
      <c r="O1174" t="s">
        <v>4766</v>
      </c>
      <c r="Q1174">
        <v>55179</v>
      </c>
      <c r="R1174" s="14">
        <v>445122</v>
      </c>
    </row>
    <row r="1175" spans="1:18" ht="15" hidden="1" customHeight="1" x14ac:dyDescent="0.25">
      <c r="A1175" s="12">
        <v>333</v>
      </c>
      <c r="B1175" s="12" t="s">
        <v>1724</v>
      </c>
      <c r="C1175" s="6" t="s">
        <v>1725</v>
      </c>
      <c r="D1175" s="7">
        <v>44925</v>
      </c>
      <c r="E1175" s="8" t="s">
        <v>127</v>
      </c>
      <c r="F1175" s="9">
        <v>859753</v>
      </c>
      <c r="G1175" s="8" t="s">
        <v>1378</v>
      </c>
      <c r="H1175" s="9">
        <v>90274</v>
      </c>
      <c r="I1175" s="94">
        <v>769479</v>
      </c>
      <c r="J1175" s="95"/>
      <c r="K1175" s="96"/>
      <c r="L1175" s="97" t="s">
        <v>60</v>
      </c>
      <c r="M1175" s="98"/>
      <c r="N1175" s="15" t="s">
        <v>6460</v>
      </c>
      <c r="O1175" t="s">
        <v>4766</v>
      </c>
      <c r="Q1175">
        <v>57631</v>
      </c>
      <c r="R1175" s="14">
        <v>859753</v>
      </c>
    </row>
    <row r="1176" spans="1:18" ht="15" hidden="1" customHeight="1" x14ac:dyDescent="0.25">
      <c r="A1176" s="12">
        <v>334</v>
      </c>
      <c r="B1176" s="12" t="s">
        <v>1726</v>
      </c>
      <c r="C1176" s="6" t="s">
        <v>1727</v>
      </c>
      <c r="D1176" s="7">
        <v>44923</v>
      </c>
      <c r="E1176" s="8" t="s">
        <v>248</v>
      </c>
      <c r="F1176" s="9">
        <v>850261</v>
      </c>
      <c r="G1176" s="8" t="s">
        <v>1378</v>
      </c>
      <c r="H1176" s="9">
        <v>89277</v>
      </c>
      <c r="I1176" s="94">
        <v>760984</v>
      </c>
      <c r="J1176" s="95"/>
      <c r="K1176" s="96"/>
      <c r="L1176" s="97" t="s">
        <v>60</v>
      </c>
      <c r="M1176" s="98"/>
      <c r="N1176" s="15" t="s">
        <v>6461</v>
      </c>
      <c r="O1176" t="s">
        <v>4766</v>
      </c>
      <c r="Q1176">
        <v>57029</v>
      </c>
      <c r="R1176" s="14">
        <v>850261</v>
      </c>
    </row>
    <row r="1177" spans="1:18" ht="15" hidden="1" customHeight="1" x14ac:dyDescent="0.25">
      <c r="A1177" s="5">
        <v>335</v>
      </c>
      <c r="B1177" s="99" t="s">
        <v>1728</v>
      </c>
      <c r="C1177" s="6" t="s">
        <v>1729</v>
      </c>
      <c r="D1177" s="7">
        <v>44915</v>
      </c>
      <c r="E1177" s="8" t="s">
        <v>514</v>
      </c>
      <c r="F1177" s="9">
        <v>396527</v>
      </c>
      <c r="G1177" s="8" t="s">
        <v>1378</v>
      </c>
      <c r="H1177" s="9">
        <v>41635</v>
      </c>
      <c r="I1177" s="101">
        <v>1460639</v>
      </c>
      <c r="J1177" s="102"/>
      <c r="K1177" s="103"/>
      <c r="L1177" s="107" t="s">
        <v>60</v>
      </c>
      <c r="M1177" s="108"/>
      <c r="N1177" s="15" t="s">
        <v>6462</v>
      </c>
      <c r="O1177" t="s">
        <v>4766</v>
      </c>
      <c r="Q1177">
        <v>56145</v>
      </c>
      <c r="R1177" s="14">
        <v>396527</v>
      </c>
    </row>
    <row r="1178" spans="1:18" ht="15" hidden="1" customHeight="1" x14ac:dyDescent="0.25">
      <c r="A1178" s="11">
        <v>336</v>
      </c>
      <c r="B1178" s="100"/>
      <c r="C1178" s="6" t="s">
        <v>1730</v>
      </c>
      <c r="D1178" s="7">
        <v>44915</v>
      </c>
      <c r="E1178" s="8" t="s">
        <v>514</v>
      </c>
      <c r="F1178" s="9">
        <v>1235472</v>
      </c>
      <c r="G1178" s="8" t="s">
        <v>1378</v>
      </c>
      <c r="H1178" s="9">
        <v>129725</v>
      </c>
      <c r="I1178" s="104"/>
      <c r="J1178" s="105"/>
      <c r="K1178" s="106"/>
      <c r="L1178" s="109"/>
      <c r="M1178" s="110"/>
      <c r="N1178" s="15" t="s">
        <v>6463</v>
      </c>
      <c r="O1178" t="s">
        <v>4766</v>
      </c>
      <c r="Q1178">
        <v>56142</v>
      </c>
      <c r="R1178" s="14">
        <v>1235472</v>
      </c>
    </row>
    <row r="1179" spans="1:18" ht="15" hidden="1" customHeight="1" x14ac:dyDescent="0.25">
      <c r="A1179" s="12">
        <v>337</v>
      </c>
      <c r="B1179" s="12" t="s">
        <v>1731</v>
      </c>
      <c r="C1179" s="6" t="s">
        <v>1732</v>
      </c>
      <c r="D1179" s="7">
        <v>44923</v>
      </c>
      <c r="E1179" s="8" t="s">
        <v>248</v>
      </c>
      <c r="F1179" s="9">
        <v>590117</v>
      </c>
      <c r="G1179" s="8" t="s">
        <v>1378</v>
      </c>
      <c r="H1179" s="9">
        <v>61962</v>
      </c>
      <c r="I1179" s="94">
        <v>528155</v>
      </c>
      <c r="J1179" s="95"/>
      <c r="K1179" s="96"/>
      <c r="L1179" s="97" t="s">
        <v>60</v>
      </c>
      <c r="M1179" s="98"/>
      <c r="N1179" s="15" t="s">
        <v>6464</v>
      </c>
      <c r="O1179" t="s">
        <v>4766</v>
      </c>
      <c r="Q1179">
        <v>57039</v>
      </c>
      <c r="R1179" s="14">
        <v>590117</v>
      </c>
    </row>
    <row r="1180" spans="1:18" ht="15" customHeight="1" x14ac:dyDescent="0.25">
      <c r="A1180" s="5">
        <v>359</v>
      </c>
      <c r="B1180" s="99" t="s">
        <v>1776</v>
      </c>
      <c r="C1180" s="6" t="s">
        <v>1777</v>
      </c>
      <c r="D1180" s="7">
        <v>44933</v>
      </c>
      <c r="E1180" s="8" t="s">
        <v>1377</v>
      </c>
      <c r="F1180" s="9">
        <v>4432498</v>
      </c>
      <c r="G1180" s="8" t="s">
        <v>1378</v>
      </c>
      <c r="H1180" s="9">
        <v>465412</v>
      </c>
      <c r="I1180" s="101">
        <v>22931679</v>
      </c>
      <c r="J1180" s="102"/>
      <c r="K1180" s="103"/>
      <c r="L1180" s="107" t="s">
        <v>603</v>
      </c>
      <c r="M1180" s="108"/>
      <c r="N1180" s="15" t="s">
        <v>6465</v>
      </c>
      <c r="O1180" t="s">
        <v>4766</v>
      </c>
      <c r="Q1180">
        <v>828</v>
      </c>
      <c r="R1180" s="14">
        <v>4432498</v>
      </c>
    </row>
    <row r="1181" spans="1:18" ht="15" customHeight="1" x14ac:dyDescent="0.25">
      <c r="A1181" s="10">
        <v>360</v>
      </c>
      <c r="B1181" s="111"/>
      <c r="C1181" s="6" t="s">
        <v>1778</v>
      </c>
      <c r="D1181" s="7">
        <v>44937</v>
      </c>
      <c r="E1181" s="8" t="s">
        <v>1377</v>
      </c>
      <c r="F1181" s="9">
        <v>5827262</v>
      </c>
      <c r="G1181" s="8" t="s">
        <v>1378</v>
      </c>
      <c r="H1181" s="9">
        <v>611863</v>
      </c>
      <c r="I1181" s="112"/>
      <c r="J1181" s="113"/>
      <c r="K1181" s="114"/>
      <c r="L1181" s="115"/>
      <c r="M1181" s="116"/>
      <c r="N1181" s="15" t="s">
        <v>6466</v>
      </c>
      <c r="O1181" t="s">
        <v>4766</v>
      </c>
      <c r="Q1181">
        <v>1087</v>
      </c>
      <c r="R1181" s="14">
        <v>5827262</v>
      </c>
    </row>
    <row r="1182" spans="1:18" ht="15" customHeight="1" x14ac:dyDescent="0.25">
      <c r="A1182" s="10">
        <v>361</v>
      </c>
      <c r="B1182" s="111"/>
      <c r="C1182" s="6" t="s">
        <v>1779</v>
      </c>
      <c r="D1182" s="7">
        <v>44945</v>
      </c>
      <c r="E1182" s="8" t="s">
        <v>1377</v>
      </c>
      <c r="F1182" s="9">
        <v>4796271</v>
      </c>
      <c r="G1182" s="8" t="s">
        <v>1378</v>
      </c>
      <c r="H1182" s="9">
        <v>503609</v>
      </c>
      <c r="I1182" s="112"/>
      <c r="J1182" s="113"/>
      <c r="K1182" s="114"/>
      <c r="L1182" s="115"/>
      <c r="M1182" s="116"/>
      <c r="N1182" s="15" t="s">
        <v>6467</v>
      </c>
      <c r="O1182" t="s">
        <v>4766</v>
      </c>
      <c r="Q1182">
        <v>1813</v>
      </c>
      <c r="R1182" s="14">
        <v>4796271</v>
      </c>
    </row>
    <row r="1183" spans="1:18" ht="15" customHeight="1" x14ac:dyDescent="0.25">
      <c r="A1183" s="11">
        <v>362</v>
      </c>
      <c r="B1183" s="100"/>
      <c r="C1183" s="6" t="s">
        <v>1780</v>
      </c>
      <c r="D1183" s="7">
        <v>44943</v>
      </c>
      <c r="E1183" s="8" t="s">
        <v>1380</v>
      </c>
      <c r="F1183" s="9">
        <v>10565957</v>
      </c>
      <c r="G1183" s="8" t="s">
        <v>1378</v>
      </c>
      <c r="H1183" s="9">
        <v>1109426</v>
      </c>
      <c r="I1183" s="104"/>
      <c r="J1183" s="105"/>
      <c r="K1183" s="106"/>
      <c r="L1183" s="109"/>
      <c r="M1183" s="110"/>
      <c r="N1183" s="15" t="s">
        <v>6468</v>
      </c>
      <c r="O1183" t="s">
        <v>4766</v>
      </c>
      <c r="Q1183">
        <v>1733</v>
      </c>
      <c r="R1183" s="14">
        <v>10565957</v>
      </c>
    </row>
    <row r="1184" spans="1:18" ht="15" customHeight="1" x14ac:dyDescent="0.25">
      <c r="A1184" s="5">
        <v>363</v>
      </c>
      <c r="B1184" s="99" t="s">
        <v>1781</v>
      </c>
      <c r="C1184" s="6" t="s">
        <v>1782</v>
      </c>
      <c r="D1184" s="7">
        <v>44942</v>
      </c>
      <c r="E1184" s="8" t="s">
        <v>1783</v>
      </c>
      <c r="F1184" s="9">
        <v>1767387</v>
      </c>
      <c r="G1184" s="8" t="s">
        <v>1378</v>
      </c>
      <c r="H1184" s="9">
        <v>185576</v>
      </c>
      <c r="I1184" s="101">
        <v>7264869</v>
      </c>
      <c r="J1184" s="102"/>
      <c r="K1184" s="103"/>
      <c r="L1184" s="107" t="s">
        <v>608</v>
      </c>
      <c r="M1184" s="108"/>
      <c r="N1184" s="15" t="s">
        <v>6469</v>
      </c>
      <c r="O1184" t="s">
        <v>4766</v>
      </c>
      <c r="Q1184">
        <v>1640</v>
      </c>
      <c r="R1184" s="14">
        <v>1767387</v>
      </c>
    </row>
    <row r="1185" spans="1:18" ht="15" customHeight="1" x14ac:dyDescent="0.25">
      <c r="A1185" s="10">
        <v>364</v>
      </c>
      <c r="B1185" s="111"/>
      <c r="C1185" s="6" t="s">
        <v>1784</v>
      </c>
      <c r="D1185" s="7">
        <v>44937</v>
      </c>
      <c r="E1185" s="8" t="s">
        <v>1377</v>
      </c>
      <c r="F1185" s="9">
        <v>5533035</v>
      </c>
      <c r="G1185" s="8" t="s">
        <v>1378</v>
      </c>
      <c r="H1185" s="9">
        <v>580969</v>
      </c>
      <c r="I1185" s="112"/>
      <c r="J1185" s="113"/>
      <c r="K1185" s="114"/>
      <c r="L1185" s="115"/>
      <c r="M1185" s="116"/>
      <c r="N1185" s="15" t="s">
        <v>6470</v>
      </c>
      <c r="O1185" t="s">
        <v>4766</v>
      </c>
      <c r="Q1185">
        <v>1089</v>
      </c>
      <c r="R1185" s="14">
        <v>5533035</v>
      </c>
    </row>
    <row r="1186" spans="1:18" ht="15" customHeight="1" x14ac:dyDescent="0.25">
      <c r="A1186" s="11">
        <v>365</v>
      </c>
      <c r="B1186" s="100"/>
      <c r="C1186" s="6" t="s">
        <v>1785</v>
      </c>
      <c r="D1186" s="7">
        <v>44944</v>
      </c>
      <c r="E1186" s="8" t="s">
        <v>1786</v>
      </c>
      <c r="F1186" s="9">
        <v>816750</v>
      </c>
      <c r="G1186" s="8" t="s">
        <v>1378</v>
      </c>
      <c r="H1186" s="9">
        <v>85759</v>
      </c>
      <c r="I1186" s="104"/>
      <c r="J1186" s="105"/>
      <c r="K1186" s="106"/>
      <c r="L1186" s="109"/>
      <c r="M1186" s="110"/>
      <c r="N1186" s="15" t="s">
        <v>6471</v>
      </c>
      <c r="O1186" t="s">
        <v>4766</v>
      </c>
      <c r="Q1186">
        <v>1759</v>
      </c>
      <c r="R1186" s="14">
        <v>816750</v>
      </c>
    </row>
    <row r="1187" spans="1:18" ht="15" customHeight="1" x14ac:dyDescent="0.25">
      <c r="A1187" s="5">
        <v>366</v>
      </c>
      <c r="B1187" s="99" t="s">
        <v>1787</v>
      </c>
      <c r="C1187" s="6" t="s">
        <v>1788</v>
      </c>
      <c r="D1187" s="7">
        <v>44940</v>
      </c>
      <c r="E1187" s="8" t="s">
        <v>1377</v>
      </c>
      <c r="F1187" s="9">
        <v>8784800</v>
      </c>
      <c r="G1187" s="8" t="s">
        <v>1378</v>
      </c>
      <c r="H1187" s="9">
        <v>922404</v>
      </c>
      <c r="I1187" s="101">
        <v>18880138</v>
      </c>
      <c r="J1187" s="102"/>
      <c r="K1187" s="103"/>
      <c r="L1187" s="107" t="s">
        <v>616</v>
      </c>
      <c r="M1187" s="108"/>
      <c r="N1187" s="15" t="s">
        <v>6472</v>
      </c>
      <c r="O1187" t="s">
        <v>4766</v>
      </c>
      <c r="Q1187">
        <v>1562</v>
      </c>
      <c r="R1187" s="14">
        <v>8784800</v>
      </c>
    </row>
    <row r="1188" spans="1:18" ht="15" customHeight="1" x14ac:dyDescent="0.25">
      <c r="A1188" s="10">
        <v>367</v>
      </c>
      <c r="B1188" s="111"/>
      <c r="C1188" s="6" t="s">
        <v>1789</v>
      </c>
      <c r="D1188" s="7">
        <v>44943</v>
      </c>
      <c r="E1188" s="8" t="s">
        <v>1390</v>
      </c>
      <c r="F1188" s="9">
        <v>3929178</v>
      </c>
      <c r="G1188" s="8" t="s">
        <v>1378</v>
      </c>
      <c r="H1188" s="9">
        <v>412564</v>
      </c>
      <c r="I1188" s="112"/>
      <c r="J1188" s="113"/>
      <c r="K1188" s="114"/>
      <c r="L1188" s="115"/>
      <c r="M1188" s="116"/>
      <c r="N1188" s="15" t="s">
        <v>6473</v>
      </c>
      <c r="O1188" t="s">
        <v>4766</v>
      </c>
      <c r="Q1188">
        <v>1719</v>
      </c>
      <c r="R1188" s="14">
        <v>3929178</v>
      </c>
    </row>
    <row r="1189" spans="1:18" ht="15" customHeight="1" x14ac:dyDescent="0.25">
      <c r="A1189" s="11">
        <v>368</v>
      </c>
      <c r="B1189" s="100"/>
      <c r="C1189" s="6" t="s">
        <v>1790</v>
      </c>
      <c r="D1189" s="7">
        <v>44932</v>
      </c>
      <c r="E1189" s="8" t="s">
        <v>1390</v>
      </c>
      <c r="F1189" s="9">
        <v>8381148</v>
      </c>
      <c r="G1189" s="8" t="s">
        <v>1378</v>
      </c>
      <c r="H1189" s="9">
        <v>880020</v>
      </c>
      <c r="I1189" s="104"/>
      <c r="J1189" s="105"/>
      <c r="K1189" s="106"/>
      <c r="L1189" s="109"/>
      <c r="M1189" s="110"/>
      <c r="N1189" s="15" t="s">
        <v>6474</v>
      </c>
      <c r="O1189" t="s">
        <v>4766</v>
      </c>
      <c r="Q1189">
        <v>770</v>
      </c>
      <c r="R1189" s="14">
        <v>8381148</v>
      </c>
    </row>
    <row r="1190" spans="1:18" ht="15" customHeight="1" x14ac:dyDescent="0.25">
      <c r="A1190" s="12">
        <v>369</v>
      </c>
      <c r="B1190" s="12" t="s">
        <v>1791</v>
      </c>
      <c r="C1190" s="6" t="s">
        <v>1792</v>
      </c>
      <c r="D1190" s="7">
        <v>44942</v>
      </c>
      <c r="E1190" s="8" t="s">
        <v>1380</v>
      </c>
      <c r="F1190" s="9">
        <v>1727640</v>
      </c>
      <c r="G1190" s="8" t="s">
        <v>1378</v>
      </c>
      <c r="H1190" s="9">
        <v>181402</v>
      </c>
      <c r="I1190" s="94">
        <v>1546238</v>
      </c>
      <c r="J1190" s="95"/>
      <c r="K1190" s="96"/>
      <c r="L1190" s="97" t="s">
        <v>622</v>
      </c>
      <c r="M1190" s="98"/>
      <c r="N1190" s="15" t="s">
        <v>6475</v>
      </c>
      <c r="O1190" t="s">
        <v>4766</v>
      </c>
      <c r="Q1190">
        <v>1652</v>
      </c>
      <c r="R1190" s="14">
        <v>1727640</v>
      </c>
    </row>
    <row r="1191" spans="1:18" ht="15" customHeight="1" x14ac:dyDescent="0.25">
      <c r="A1191" s="5">
        <v>370</v>
      </c>
      <c r="B1191" s="99" t="s">
        <v>1793</v>
      </c>
      <c r="C1191" s="6" t="s">
        <v>1794</v>
      </c>
      <c r="D1191" s="7">
        <v>44936</v>
      </c>
      <c r="E1191" s="8" t="s">
        <v>1380</v>
      </c>
      <c r="F1191" s="9">
        <v>9104781</v>
      </c>
      <c r="G1191" s="8" t="s">
        <v>1378</v>
      </c>
      <c r="H1191" s="9">
        <v>956002</v>
      </c>
      <c r="I1191" s="101">
        <v>28023535</v>
      </c>
      <c r="J1191" s="102"/>
      <c r="K1191" s="103"/>
      <c r="L1191" s="107" t="s">
        <v>627</v>
      </c>
      <c r="M1191" s="108"/>
      <c r="N1191" s="15" t="s">
        <v>6476</v>
      </c>
      <c r="O1191" t="s">
        <v>4766</v>
      </c>
      <c r="Q1191">
        <v>1024</v>
      </c>
      <c r="R1191" s="14">
        <v>9104781</v>
      </c>
    </row>
    <row r="1192" spans="1:18" ht="15" customHeight="1" x14ac:dyDescent="0.25">
      <c r="A1192" s="10">
        <v>371</v>
      </c>
      <c r="B1192" s="111"/>
      <c r="C1192" s="6" t="s">
        <v>1795</v>
      </c>
      <c r="D1192" s="7">
        <v>44929</v>
      </c>
      <c r="E1192" s="8" t="s">
        <v>1390</v>
      </c>
      <c r="F1192" s="9">
        <v>2445812</v>
      </c>
      <c r="G1192" s="8" t="s">
        <v>1378</v>
      </c>
      <c r="H1192" s="9">
        <v>256810</v>
      </c>
      <c r="I1192" s="112"/>
      <c r="J1192" s="113"/>
      <c r="K1192" s="114"/>
      <c r="L1192" s="115"/>
      <c r="M1192" s="116"/>
      <c r="N1192" s="15" t="s">
        <v>6477</v>
      </c>
      <c r="O1192" t="s">
        <v>4766</v>
      </c>
      <c r="Q1192">
        <v>160</v>
      </c>
      <c r="R1192" s="14">
        <v>2445812</v>
      </c>
    </row>
    <row r="1193" spans="1:18" ht="15" customHeight="1" x14ac:dyDescent="0.25">
      <c r="A1193" s="11">
        <v>372</v>
      </c>
      <c r="B1193" s="100"/>
      <c r="C1193" s="6" t="s">
        <v>1796</v>
      </c>
      <c r="D1193" s="7">
        <v>44939</v>
      </c>
      <c r="E1193" s="8" t="s">
        <v>1377</v>
      </c>
      <c r="F1193" s="9">
        <v>19760619</v>
      </c>
      <c r="G1193" s="8" t="s">
        <v>1378</v>
      </c>
      <c r="H1193" s="9">
        <v>2074865</v>
      </c>
      <c r="I1193" s="104"/>
      <c r="J1193" s="105"/>
      <c r="K1193" s="106"/>
      <c r="L1193" s="109"/>
      <c r="M1193" s="110"/>
      <c r="N1193" s="15" t="s">
        <v>6478</v>
      </c>
      <c r="O1193" t="s">
        <v>4766</v>
      </c>
      <c r="Q1193">
        <v>1512</v>
      </c>
      <c r="R1193" s="14">
        <v>19760619</v>
      </c>
    </row>
    <row r="1194" spans="1:18" ht="15" customHeight="1" x14ac:dyDescent="0.25">
      <c r="A1194" s="5">
        <v>373</v>
      </c>
      <c r="B1194" s="99" t="s">
        <v>1797</v>
      </c>
      <c r="C1194" s="6" t="s">
        <v>1798</v>
      </c>
      <c r="D1194" s="7">
        <v>44936</v>
      </c>
      <c r="E1194" s="8" t="s">
        <v>1799</v>
      </c>
      <c r="F1194" s="9">
        <v>807741</v>
      </c>
      <c r="G1194" s="8" t="s">
        <v>1378</v>
      </c>
      <c r="H1194" s="9">
        <v>84813</v>
      </c>
      <c r="I1194" s="101">
        <v>2891713</v>
      </c>
      <c r="J1194" s="102"/>
      <c r="K1194" s="103"/>
      <c r="L1194" s="107" t="s">
        <v>635</v>
      </c>
      <c r="M1194" s="108"/>
      <c r="N1194" s="15" t="s">
        <v>6479</v>
      </c>
      <c r="O1194" t="s">
        <v>4766</v>
      </c>
      <c r="Q1194">
        <v>1023</v>
      </c>
      <c r="R1194" s="14">
        <v>807741</v>
      </c>
    </row>
    <row r="1195" spans="1:18" ht="15" customHeight="1" x14ac:dyDescent="0.25">
      <c r="A1195" s="10">
        <v>374</v>
      </c>
      <c r="B1195" s="111"/>
      <c r="C1195" s="6" t="s">
        <v>1800</v>
      </c>
      <c r="D1195" s="7">
        <v>44942</v>
      </c>
      <c r="E1195" s="8" t="s">
        <v>1390</v>
      </c>
      <c r="F1195" s="9">
        <v>1615482</v>
      </c>
      <c r="G1195" s="8" t="s">
        <v>1378</v>
      </c>
      <c r="H1195" s="9">
        <v>169626</v>
      </c>
      <c r="I1195" s="112"/>
      <c r="J1195" s="113"/>
      <c r="K1195" s="114"/>
      <c r="L1195" s="115"/>
      <c r="M1195" s="116"/>
      <c r="N1195" s="15" t="s">
        <v>6480</v>
      </c>
      <c r="O1195" t="s">
        <v>4766</v>
      </c>
      <c r="Q1195">
        <v>1696</v>
      </c>
      <c r="R1195" s="14">
        <v>1615482</v>
      </c>
    </row>
    <row r="1196" spans="1:18" ht="15" customHeight="1" x14ac:dyDescent="0.25">
      <c r="A1196" s="11">
        <v>375</v>
      </c>
      <c r="B1196" s="100"/>
      <c r="C1196" s="6" t="s">
        <v>1801</v>
      </c>
      <c r="D1196" s="7">
        <v>44929</v>
      </c>
      <c r="E1196" s="8" t="s">
        <v>1390</v>
      </c>
      <c r="F1196" s="9">
        <v>807741</v>
      </c>
      <c r="G1196" s="8" t="s">
        <v>1378</v>
      </c>
      <c r="H1196" s="9">
        <v>84813</v>
      </c>
      <c r="I1196" s="104"/>
      <c r="J1196" s="105"/>
      <c r="K1196" s="106"/>
      <c r="L1196" s="109"/>
      <c r="M1196" s="110"/>
      <c r="N1196" s="15" t="s">
        <v>6481</v>
      </c>
      <c r="O1196" t="s">
        <v>4766</v>
      </c>
      <c r="Q1196">
        <v>169</v>
      </c>
      <c r="R1196" s="14">
        <v>807741</v>
      </c>
    </row>
    <row r="1197" spans="1:18" ht="15" customHeight="1" x14ac:dyDescent="0.25">
      <c r="A1197" s="5">
        <v>376</v>
      </c>
      <c r="B1197" s="99" t="s">
        <v>1802</v>
      </c>
      <c r="C1197" s="6" t="s">
        <v>1803</v>
      </c>
      <c r="D1197" s="7">
        <v>44928</v>
      </c>
      <c r="E1197" s="8" t="s">
        <v>1377</v>
      </c>
      <c r="F1197" s="9">
        <v>3170938</v>
      </c>
      <c r="G1197" s="8" t="s">
        <v>1378</v>
      </c>
      <c r="H1197" s="9">
        <v>332949</v>
      </c>
      <c r="I1197" s="101">
        <v>5414652</v>
      </c>
      <c r="J1197" s="102"/>
      <c r="K1197" s="103"/>
      <c r="L1197" s="107" t="s">
        <v>638</v>
      </c>
      <c r="M1197" s="108"/>
      <c r="N1197" s="15" t="s">
        <v>6482</v>
      </c>
      <c r="O1197" t="s">
        <v>4766</v>
      </c>
      <c r="Q1197">
        <v>61</v>
      </c>
      <c r="R1197" s="14">
        <v>3170938</v>
      </c>
    </row>
    <row r="1198" spans="1:18" ht="15" customHeight="1" x14ac:dyDescent="0.25">
      <c r="A1198" s="11">
        <v>377</v>
      </c>
      <c r="B1198" s="100"/>
      <c r="C1198" s="6" t="s">
        <v>1804</v>
      </c>
      <c r="D1198" s="7">
        <v>44937</v>
      </c>
      <c r="E1198" s="8" t="s">
        <v>1783</v>
      </c>
      <c r="F1198" s="9">
        <v>2878953</v>
      </c>
      <c r="G1198" s="8" t="s">
        <v>1378</v>
      </c>
      <c r="H1198" s="9">
        <v>302290</v>
      </c>
      <c r="I1198" s="104"/>
      <c r="J1198" s="105"/>
      <c r="K1198" s="106"/>
      <c r="L1198" s="109"/>
      <c r="M1198" s="110"/>
      <c r="N1198" s="15" t="s">
        <v>6483</v>
      </c>
      <c r="O1198" t="s">
        <v>4766</v>
      </c>
      <c r="Q1198">
        <v>1071</v>
      </c>
      <c r="R1198" s="14">
        <v>2878953</v>
      </c>
    </row>
    <row r="1199" spans="1:18" ht="15" customHeight="1" x14ac:dyDescent="0.25">
      <c r="A1199" s="5">
        <v>378</v>
      </c>
      <c r="B1199" s="99" t="s">
        <v>1805</v>
      </c>
      <c r="C1199" s="6" t="s">
        <v>1806</v>
      </c>
      <c r="D1199" s="7">
        <v>44929</v>
      </c>
      <c r="E1199" s="8" t="s">
        <v>1377</v>
      </c>
      <c r="F1199" s="9">
        <v>4650345</v>
      </c>
      <c r="G1199" s="8" t="s">
        <v>1378</v>
      </c>
      <c r="H1199" s="9">
        <v>488286</v>
      </c>
      <c r="I1199" s="101">
        <v>30445931</v>
      </c>
      <c r="J1199" s="102"/>
      <c r="K1199" s="103"/>
      <c r="L1199" s="107" t="s">
        <v>642</v>
      </c>
      <c r="M1199" s="108"/>
      <c r="N1199" s="15" t="s">
        <v>6484</v>
      </c>
      <c r="O1199" t="s">
        <v>4766</v>
      </c>
      <c r="Q1199">
        <v>116</v>
      </c>
      <c r="R1199" s="14">
        <v>4650345</v>
      </c>
    </row>
    <row r="1200" spans="1:18" ht="15" customHeight="1" x14ac:dyDescent="0.25">
      <c r="A1200" s="10">
        <v>379</v>
      </c>
      <c r="B1200" s="111"/>
      <c r="C1200" s="6" t="s">
        <v>1807</v>
      </c>
      <c r="D1200" s="7">
        <v>44935</v>
      </c>
      <c r="E1200" s="8" t="s">
        <v>1377</v>
      </c>
      <c r="F1200" s="9">
        <v>4259863</v>
      </c>
      <c r="G1200" s="8" t="s">
        <v>1378</v>
      </c>
      <c r="H1200" s="9">
        <v>447286</v>
      </c>
      <c r="I1200" s="112"/>
      <c r="J1200" s="113"/>
      <c r="K1200" s="114"/>
      <c r="L1200" s="115"/>
      <c r="M1200" s="116"/>
      <c r="N1200" s="15" t="s">
        <v>6485</v>
      </c>
      <c r="O1200" t="s">
        <v>4766</v>
      </c>
      <c r="Q1200">
        <v>975</v>
      </c>
      <c r="R1200" s="14">
        <v>4259863</v>
      </c>
    </row>
    <row r="1201" spans="1:18" ht="15" customHeight="1" x14ac:dyDescent="0.25">
      <c r="A1201" s="10">
        <v>380</v>
      </c>
      <c r="B1201" s="111"/>
      <c r="C1201" s="6" t="s">
        <v>1808</v>
      </c>
      <c r="D1201" s="7">
        <v>44943</v>
      </c>
      <c r="E1201" s="8" t="s">
        <v>1390</v>
      </c>
      <c r="F1201" s="9">
        <v>2619452</v>
      </c>
      <c r="G1201" s="8" t="s">
        <v>1378</v>
      </c>
      <c r="H1201" s="9">
        <v>275042</v>
      </c>
      <c r="I1201" s="112"/>
      <c r="J1201" s="113"/>
      <c r="K1201" s="114"/>
      <c r="L1201" s="115"/>
      <c r="M1201" s="116"/>
      <c r="N1201" s="15" t="s">
        <v>6486</v>
      </c>
      <c r="O1201" t="s">
        <v>4766</v>
      </c>
      <c r="Q1201">
        <v>1734</v>
      </c>
      <c r="R1201" s="14">
        <v>2619452</v>
      </c>
    </row>
    <row r="1202" spans="1:18" ht="15" customHeight="1" x14ac:dyDescent="0.25">
      <c r="A1202" s="10">
        <v>381</v>
      </c>
      <c r="B1202" s="111"/>
      <c r="C1202" s="6" t="s">
        <v>1809</v>
      </c>
      <c r="D1202" s="7">
        <v>44932</v>
      </c>
      <c r="E1202" s="8" t="s">
        <v>1377</v>
      </c>
      <c r="F1202" s="9">
        <v>3178237</v>
      </c>
      <c r="G1202" s="8" t="s">
        <v>1378</v>
      </c>
      <c r="H1202" s="9">
        <v>333715</v>
      </c>
      <c r="I1202" s="112"/>
      <c r="J1202" s="113"/>
      <c r="K1202" s="114"/>
      <c r="L1202" s="115"/>
      <c r="M1202" s="116"/>
      <c r="N1202" s="15" t="s">
        <v>6487</v>
      </c>
      <c r="O1202" t="s">
        <v>4766</v>
      </c>
      <c r="Q1202">
        <v>608</v>
      </c>
      <c r="R1202" s="14">
        <v>3178237</v>
      </c>
    </row>
    <row r="1203" spans="1:18" ht="15" customHeight="1" x14ac:dyDescent="0.25">
      <c r="A1203" s="10">
        <v>382</v>
      </c>
      <c r="B1203" s="111"/>
      <c r="C1203" s="6" t="s">
        <v>1810</v>
      </c>
      <c r="D1203" s="7">
        <v>44940</v>
      </c>
      <c r="E1203" s="8" t="s">
        <v>1390</v>
      </c>
      <c r="F1203" s="9">
        <v>5753761</v>
      </c>
      <c r="G1203" s="8" t="s">
        <v>1378</v>
      </c>
      <c r="H1203" s="9">
        <v>604145</v>
      </c>
      <c r="I1203" s="112"/>
      <c r="J1203" s="113"/>
      <c r="K1203" s="114"/>
      <c r="L1203" s="115"/>
      <c r="M1203" s="116"/>
      <c r="N1203" s="15" t="s">
        <v>6488</v>
      </c>
      <c r="O1203" t="s">
        <v>4766</v>
      </c>
      <c r="Q1203">
        <v>1565</v>
      </c>
      <c r="R1203" s="14">
        <v>5753761</v>
      </c>
    </row>
    <row r="1204" spans="1:18" ht="15" customHeight="1" x14ac:dyDescent="0.25">
      <c r="A1204" s="10">
        <v>383</v>
      </c>
      <c r="B1204" s="111"/>
      <c r="C1204" s="6" t="s">
        <v>1811</v>
      </c>
      <c r="D1204" s="7">
        <v>44942</v>
      </c>
      <c r="E1204" s="8" t="s">
        <v>1377</v>
      </c>
      <c r="F1204" s="9">
        <v>6913738</v>
      </c>
      <c r="G1204" s="8" t="s">
        <v>1378</v>
      </c>
      <c r="H1204" s="9">
        <v>725942</v>
      </c>
      <c r="I1204" s="112"/>
      <c r="J1204" s="113"/>
      <c r="K1204" s="114"/>
      <c r="L1204" s="115"/>
      <c r="M1204" s="116"/>
      <c r="N1204" s="15" t="s">
        <v>6489</v>
      </c>
      <c r="O1204" t="s">
        <v>4766</v>
      </c>
      <c r="Q1204">
        <v>1633</v>
      </c>
      <c r="R1204" s="14">
        <v>6913738</v>
      </c>
    </row>
    <row r="1205" spans="1:18" ht="15" customHeight="1" x14ac:dyDescent="0.25">
      <c r="A1205" s="11">
        <v>384</v>
      </c>
      <c r="B1205" s="100"/>
      <c r="C1205" s="6" t="s">
        <v>1812</v>
      </c>
      <c r="D1205" s="7">
        <v>44942</v>
      </c>
      <c r="E1205" s="8" t="s">
        <v>1377</v>
      </c>
      <c r="F1205" s="9">
        <v>6642404</v>
      </c>
      <c r="G1205" s="8" t="s">
        <v>1378</v>
      </c>
      <c r="H1205" s="9">
        <v>697452</v>
      </c>
      <c r="I1205" s="104"/>
      <c r="J1205" s="105"/>
      <c r="K1205" s="106"/>
      <c r="L1205" s="109"/>
      <c r="M1205" s="110"/>
      <c r="N1205" s="15" t="s">
        <v>6490</v>
      </c>
      <c r="O1205" t="s">
        <v>4766</v>
      </c>
      <c r="Q1205">
        <v>1647</v>
      </c>
      <c r="R1205" s="14">
        <v>6642404</v>
      </c>
    </row>
    <row r="1206" spans="1:18" ht="15" customHeight="1" x14ac:dyDescent="0.25">
      <c r="A1206" s="5">
        <v>385</v>
      </c>
      <c r="B1206" s="99" t="s">
        <v>1813</v>
      </c>
      <c r="C1206" s="6" t="s">
        <v>1814</v>
      </c>
      <c r="D1206" s="7">
        <v>44935</v>
      </c>
      <c r="E1206" s="8" t="s">
        <v>1377</v>
      </c>
      <c r="F1206" s="9">
        <v>2076785</v>
      </c>
      <c r="G1206" s="8" t="s">
        <v>1378</v>
      </c>
      <c r="H1206" s="9">
        <v>218062</v>
      </c>
      <c r="I1206" s="101">
        <v>11678951</v>
      </c>
      <c r="J1206" s="102"/>
      <c r="K1206" s="103"/>
      <c r="L1206" s="107" t="s">
        <v>652</v>
      </c>
      <c r="M1206" s="108"/>
      <c r="N1206" s="15" t="s">
        <v>6491</v>
      </c>
      <c r="O1206" t="s">
        <v>4766</v>
      </c>
      <c r="Q1206">
        <v>913</v>
      </c>
      <c r="R1206" s="14">
        <v>2076785</v>
      </c>
    </row>
    <row r="1207" spans="1:18" ht="15" customHeight="1" x14ac:dyDescent="0.25">
      <c r="A1207" s="10">
        <v>386</v>
      </c>
      <c r="B1207" s="111"/>
      <c r="C1207" s="6" t="s">
        <v>1815</v>
      </c>
      <c r="D1207" s="7">
        <v>44945</v>
      </c>
      <c r="E1207" s="8" t="s">
        <v>1377</v>
      </c>
      <c r="F1207" s="9">
        <v>4277074</v>
      </c>
      <c r="G1207" s="8" t="s">
        <v>1378</v>
      </c>
      <c r="H1207" s="9">
        <v>449093</v>
      </c>
      <c r="I1207" s="112"/>
      <c r="J1207" s="113"/>
      <c r="K1207" s="114"/>
      <c r="L1207" s="115"/>
      <c r="M1207" s="116"/>
      <c r="N1207" s="15" t="s">
        <v>6492</v>
      </c>
      <c r="O1207" t="s">
        <v>4766</v>
      </c>
      <c r="Q1207">
        <v>1808</v>
      </c>
      <c r="R1207" s="14">
        <v>4277074</v>
      </c>
    </row>
    <row r="1208" spans="1:18" ht="15" customHeight="1" x14ac:dyDescent="0.25">
      <c r="A1208" s="10">
        <v>387</v>
      </c>
      <c r="B1208" s="111"/>
      <c r="C1208" s="6" t="s">
        <v>1816</v>
      </c>
      <c r="D1208" s="7">
        <v>44940</v>
      </c>
      <c r="E1208" s="8" t="s">
        <v>1377</v>
      </c>
      <c r="F1208" s="9">
        <v>3115177</v>
      </c>
      <c r="G1208" s="8" t="s">
        <v>1378</v>
      </c>
      <c r="H1208" s="9">
        <v>327094</v>
      </c>
      <c r="I1208" s="112"/>
      <c r="J1208" s="113"/>
      <c r="K1208" s="114"/>
      <c r="L1208" s="115"/>
      <c r="M1208" s="116"/>
      <c r="N1208" s="15" t="s">
        <v>6493</v>
      </c>
      <c r="O1208" t="s">
        <v>4766</v>
      </c>
      <c r="Q1208">
        <v>1567</v>
      </c>
      <c r="R1208" s="14">
        <v>3115177</v>
      </c>
    </row>
    <row r="1209" spans="1:18" ht="15" customHeight="1" x14ac:dyDescent="0.25">
      <c r="A1209" s="11">
        <v>388</v>
      </c>
      <c r="B1209" s="100"/>
      <c r="C1209" s="6" t="s">
        <v>1817</v>
      </c>
      <c r="D1209" s="7">
        <v>44936</v>
      </c>
      <c r="E1209" s="8" t="s">
        <v>1390</v>
      </c>
      <c r="F1209" s="9">
        <v>3580071</v>
      </c>
      <c r="G1209" s="8" t="s">
        <v>1378</v>
      </c>
      <c r="H1209" s="9">
        <v>375907</v>
      </c>
      <c r="I1209" s="104"/>
      <c r="J1209" s="105"/>
      <c r="K1209" s="106"/>
      <c r="L1209" s="109"/>
      <c r="M1209" s="110"/>
      <c r="N1209" s="15" t="s">
        <v>6494</v>
      </c>
      <c r="O1209" t="s">
        <v>4766</v>
      </c>
      <c r="Q1209">
        <v>1000</v>
      </c>
      <c r="R1209" s="14">
        <v>3580071</v>
      </c>
    </row>
    <row r="1210" spans="1:18" ht="15" customHeight="1" x14ac:dyDescent="0.25">
      <c r="A1210" s="5">
        <v>389</v>
      </c>
      <c r="B1210" s="99" t="s">
        <v>1818</v>
      </c>
      <c r="C1210" s="6" t="s">
        <v>1819</v>
      </c>
      <c r="D1210" s="7">
        <v>44943</v>
      </c>
      <c r="E1210" s="8" t="s">
        <v>1377</v>
      </c>
      <c r="F1210" s="9">
        <v>6080909</v>
      </c>
      <c r="G1210" s="8" t="s">
        <v>1378</v>
      </c>
      <c r="H1210" s="9">
        <v>638495</v>
      </c>
      <c r="I1210" s="101">
        <v>15384065</v>
      </c>
      <c r="J1210" s="102"/>
      <c r="K1210" s="103"/>
      <c r="L1210" s="107" t="s">
        <v>664</v>
      </c>
      <c r="M1210" s="108"/>
      <c r="N1210" s="15" t="s">
        <v>6495</v>
      </c>
      <c r="O1210" t="s">
        <v>4766</v>
      </c>
      <c r="Q1210">
        <v>1738</v>
      </c>
      <c r="R1210" s="14">
        <v>6080909</v>
      </c>
    </row>
    <row r="1211" spans="1:18" ht="15" customHeight="1" x14ac:dyDescent="0.25">
      <c r="A1211" s="10">
        <v>390</v>
      </c>
      <c r="B1211" s="111"/>
      <c r="C1211" s="6" t="s">
        <v>1820</v>
      </c>
      <c r="D1211" s="7">
        <v>44945</v>
      </c>
      <c r="E1211" s="8" t="s">
        <v>1380</v>
      </c>
      <c r="F1211" s="9">
        <v>4244269</v>
      </c>
      <c r="G1211" s="8" t="s">
        <v>1378</v>
      </c>
      <c r="H1211" s="9">
        <v>445648</v>
      </c>
      <c r="I1211" s="112"/>
      <c r="J1211" s="113"/>
      <c r="K1211" s="114"/>
      <c r="L1211" s="115"/>
      <c r="M1211" s="116"/>
      <c r="N1211" s="15" t="s">
        <v>6496</v>
      </c>
      <c r="O1211" t="s">
        <v>4766</v>
      </c>
      <c r="Q1211">
        <v>1796</v>
      </c>
      <c r="R1211" s="14">
        <v>4244269</v>
      </c>
    </row>
    <row r="1212" spans="1:18" ht="15" customHeight="1" x14ac:dyDescent="0.25">
      <c r="A1212" s="11">
        <v>391</v>
      </c>
      <c r="B1212" s="100"/>
      <c r="C1212" s="6" t="s">
        <v>1821</v>
      </c>
      <c r="D1212" s="7">
        <v>44931</v>
      </c>
      <c r="E1212" s="8" t="s">
        <v>1377</v>
      </c>
      <c r="F1212" s="9">
        <v>6863721</v>
      </c>
      <c r="G1212" s="8" t="s">
        <v>1378</v>
      </c>
      <c r="H1212" s="9">
        <v>720691</v>
      </c>
      <c r="I1212" s="104"/>
      <c r="J1212" s="105"/>
      <c r="K1212" s="106"/>
      <c r="L1212" s="109"/>
      <c r="M1212" s="110"/>
      <c r="N1212" s="15" t="s">
        <v>6497</v>
      </c>
      <c r="O1212" t="s">
        <v>4766</v>
      </c>
      <c r="Q1212">
        <v>424</v>
      </c>
      <c r="R1212" s="14">
        <v>6863721</v>
      </c>
    </row>
    <row r="1213" spans="1:18" ht="15" customHeight="1" x14ac:dyDescent="0.25">
      <c r="A1213" s="5">
        <v>392</v>
      </c>
      <c r="B1213" s="99" t="s">
        <v>1822</v>
      </c>
      <c r="C1213" s="6" t="s">
        <v>1823</v>
      </c>
      <c r="D1213" s="7">
        <v>44943</v>
      </c>
      <c r="E1213" s="8" t="s">
        <v>1377</v>
      </c>
      <c r="F1213" s="9">
        <v>14313101</v>
      </c>
      <c r="G1213" s="8" t="s">
        <v>1378</v>
      </c>
      <c r="H1213" s="9">
        <v>1502876</v>
      </c>
      <c r="I1213" s="101">
        <v>21800203</v>
      </c>
      <c r="J1213" s="102"/>
      <c r="K1213" s="103"/>
      <c r="L1213" s="107" t="s">
        <v>670</v>
      </c>
      <c r="M1213" s="108"/>
      <c r="N1213" s="15" t="s">
        <v>6498</v>
      </c>
      <c r="O1213" t="s">
        <v>4766</v>
      </c>
      <c r="Q1213">
        <v>1722</v>
      </c>
      <c r="R1213" s="14">
        <v>14313101</v>
      </c>
    </row>
    <row r="1214" spans="1:18" ht="15" customHeight="1" x14ac:dyDescent="0.25">
      <c r="A1214" s="10">
        <v>393</v>
      </c>
      <c r="B1214" s="111"/>
      <c r="C1214" s="6" t="s">
        <v>1824</v>
      </c>
      <c r="D1214" s="7">
        <v>44930</v>
      </c>
      <c r="E1214" s="8" t="s">
        <v>1377</v>
      </c>
      <c r="F1214" s="9">
        <v>2076785</v>
      </c>
      <c r="G1214" s="8" t="s">
        <v>1378</v>
      </c>
      <c r="H1214" s="9">
        <v>218062</v>
      </c>
      <c r="I1214" s="112"/>
      <c r="J1214" s="113"/>
      <c r="K1214" s="114"/>
      <c r="L1214" s="115"/>
      <c r="M1214" s="116"/>
      <c r="N1214" s="15" t="s">
        <v>6499</v>
      </c>
      <c r="O1214" t="s">
        <v>4766</v>
      </c>
      <c r="Q1214">
        <v>281</v>
      </c>
      <c r="R1214" s="14">
        <v>2076785</v>
      </c>
    </row>
    <row r="1215" spans="1:18" ht="15" customHeight="1" x14ac:dyDescent="0.25">
      <c r="A1215" s="11">
        <v>394</v>
      </c>
      <c r="B1215" s="100"/>
      <c r="C1215" s="6" t="s">
        <v>1825</v>
      </c>
      <c r="D1215" s="7">
        <v>44937</v>
      </c>
      <c r="E1215" s="8" t="s">
        <v>1390</v>
      </c>
      <c r="F1215" s="9">
        <v>7967883</v>
      </c>
      <c r="G1215" s="8" t="s">
        <v>1378</v>
      </c>
      <c r="H1215" s="9">
        <v>836628</v>
      </c>
      <c r="I1215" s="104"/>
      <c r="J1215" s="105"/>
      <c r="K1215" s="106"/>
      <c r="L1215" s="109"/>
      <c r="M1215" s="110"/>
      <c r="N1215" s="15" t="s">
        <v>6500</v>
      </c>
      <c r="O1215" t="s">
        <v>4766</v>
      </c>
      <c r="Q1215">
        <v>1045</v>
      </c>
      <c r="R1215" s="14">
        <v>7967883</v>
      </c>
    </row>
    <row r="1216" spans="1:18" ht="15" customHeight="1" x14ac:dyDescent="0.25">
      <c r="A1216" s="5">
        <v>395</v>
      </c>
      <c r="B1216" s="99" t="s">
        <v>1826</v>
      </c>
      <c r="C1216" s="6" t="s">
        <v>1827</v>
      </c>
      <c r="D1216" s="7">
        <v>44943</v>
      </c>
      <c r="E1216" s="8" t="s">
        <v>1380</v>
      </c>
      <c r="F1216" s="9">
        <v>8599434</v>
      </c>
      <c r="G1216" s="8" t="s">
        <v>1378</v>
      </c>
      <c r="H1216" s="9">
        <v>902941</v>
      </c>
      <c r="I1216" s="101">
        <v>41654744</v>
      </c>
      <c r="J1216" s="102"/>
      <c r="K1216" s="103"/>
      <c r="L1216" s="107" t="s">
        <v>676</v>
      </c>
      <c r="M1216" s="108"/>
      <c r="N1216" s="15" t="s">
        <v>6501</v>
      </c>
      <c r="O1216" t="s">
        <v>4766</v>
      </c>
      <c r="Q1216">
        <v>1730</v>
      </c>
      <c r="R1216" s="14">
        <v>8599434</v>
      </c>
    </row>
    <row r="1217" spans="1:18" ht="15" customHeight="1" x14ac:dyDescent="0.25">
      <c r="A1217" s="10">
        <v>396</v>
      </c>
      <c r="B1217" s="111"/>
      <c r="C1217" s="6" t="s">
        <v>1828</v>
      </c>
      <c r="D1217" s="7">
        <v>44943</v>
      </c>
      <c r="E1217" s="8" t="s">
        <v>1377</v>
      </c>
      <c r="F1217" s="9">
        <v>13664094</v>
      </c>
      <c r="G1217" s="8" t="s">
        <v>1378</v>
      </c>
      <c r="H1217" s="9">
        <v>1434730</v>
      </c>
      <c r="I1217" s="112"/>
      <c r="J1217" s="113"/>
      <c r="K1217" s="114"/>
      <c r="L1217" s="115"/>
      <c r="M1217" s="116"/>
      <c r="N1217" s="15" t="s">
        <v>6502</v>
      </c>
      <c r="O1217" t="s">
        <v>4766</v>
      </c>
      <c r="Q1217">
        <v>1732</v>
      </c>
      <c r="R1217" s="14">
        <v>13664094</v>
      </c>
    </row>
    <row r="1218" spans="1:18" ht="15" customHeight="1" x14ac:dyDescent="0.25">
      <c r="A1218" s="10">
        <v>397</v>
      </c>
      <c r="B1218" s="111"/>
      <c r="C1218" s="6" t="s">
        <v>1829</v>
      </c>
      <c r="D1218" s="7">
        <v>44936</v>
      </c>
      <c r="E1218" s="8" t="s">
        <v>1380</v>
      </c>
      <c r="F1218" s="9">
        <v>13874278</v>
      </c>
      <c r="G1218" s="8" t="s">
        <v>1378</v>
      </c>
      <c r="H1218" s="9">
        <v>1456799</v>
      </c>
      <c r="I1218" s="112"/>
      <c r="J1218" s="113"/>
      <c r="K1218" s="114"/>
      <c r="L1218" s="115"/>
      <c r="M1218" s="116"/>
      <c r="N1218" s="15" t="s">
        <v>6503</v>
      </c>
      <c r="O1218" t="s">
        <v>4766</v>
      </c>
      <c r="Q1218">
        <v>980</v>
      </c>
      <c r="R1218" s="14">
        <v>13874278</v>
      </c>
    </row>
    <row r="1219" spans="1:18" ht="15" customHeight="1" x14ac:dyDescent="0.25">
      <c r="A1219" s="10">
        <v>398</v>
      </c>
      <c r="B1219" s="111"/>
      <c r="C1219" s="6" t="s">
        <v>1830</v>
      </c>
      <c r="D1219" s="7">
        <v>44933</v>
      </c>
      <c r="E1219" s="8" t="s">
        <v>1377</v>
      </c>
      <c r="F1219" s="9">
        <v>5795082</v>
      </c>
      <c r="G1219" s="8" t="s">
        <v>1378</v>
      </c>
      <c r="H1219" s="9">
        <v>608484</v>
      </c>
      <c r="I1219" s="112"/>
      <c r="J1219" s="113"/>
      <c r="K1219" s="114"/>
      <c r="L1219" s="115"/>
      <c r="M1219" s="116"/>
      <c r="N1219" s="15" t="s">
        <v>6504</v>
      </c>
      <c r="O1219" t="s">
        <v>4766</v>
      </c>
      <c r="Q1219">
        <v>826</v>
      </c>
      <c r="R1219" s="14">
        <v>5795082</v>
      </c>
    </row>
    <row r="1220" spans="1:18" ht="15" customHeight="1" x14ac:dyDescent="0.25">
      <c r="A1220" s="11">
        <v>399</v>
      </c>
      <c r="B1220" s="100"/>
      <c r="C1220" s="6" t="s">
        <v>1831</v>
      </c>
      <c r="D1220" s="7">
        <v>44939</v>
      </c>
      <c r="E1220" s="8" t="s">
        <v>1799</v>
      </c>
      <c r="F1220" s="9">
        <v>4608725</v>
      </c>
      <c r="G1220" s="8" t="s">
        <v>1378</v>
      </c>
      <c r="H1220" s="9">
        <v>483916</v>
      </c>
      <c r="I1220" s="104"/>
      <c r="J1220" s="105"/>
      <c r="K1220" s="106"/>
      <c r="L1220" s="109"/>
      <c r="M1220" s="110"/>
      <c r="N1220" s="15" t="s">
        <v>6505</v>
      </c>
      <c r="O1220" t="s">
        <v>4766</v>
      </c>
      <c r="Q1220">
        <v>1523</v>
      </c>
      <c r="R1220" s="14">
        <v>4608725</v>
      </c>
    </row>
    <row r="1221" spans="1:18" ht="15" customHeight="1" x14ac:dyDescent="0.25">
      <c r="A1221" s="5">
        <v>400</v>
      </c>
      <c r="B1221" s="99" t="s">
        <v>1832</v>
      </c>
      <c r="C1221" s="6" t="s">
        <v>1833</v>
      </c>
      <c r="D1221" s="7">
        <v>44933</v>
      </c>
      <c r="E1221" s="8" t="s">
        <v>1377</v>
      </c>
      <c r="F1221" s="9">
        <v>7687056</v>
      </c>
      <c r="G1221" s="8" t="s">
        <v>1378</v>
      </c>
      <c r="H1221" s="9">
        <v>807141</v>
      </c>
      <c r="I1221" s="101">
        <v>20352089</v>
      </c>
      <c r="J1221" s="102"/>
      <c r="K1221" s="103"/>
      <c r="L1221" s="107" t="s">
        <v>685</v>
      </c>
      <c r="M1221" s="108"/>
      <c r="N1221" s="15" t="s">
        <v>6506</v>
      </c>
      <c r="O1221" t="s">
        <v>4766</v>
      </c>
      <c r="Q1221">
        <v>875</v>
      </c>
      <c r="R1221" s="14">
        <v>7687056</v>
      </c>
    </row>
    <row r="1222" spans="1:18" ht="15" customHeight="1" x14ac:dyDescent="0.25">
      <c r="A1222" s="10">
        <v>401</v>
      </c>
      <c r="B1222" s="111"/>
      <c r="C1222" s="6" t="s">
        <v>1834</v>
      </c>
      <c r="D1222" s="7">
        <v>44939</v>
      </c>
      <c r="E1222" s="8" t="s">
        <v>1377</v>
      </c>
      <c r="F1222" s="9">
        <v>4219181</v>
      </c>
      <c r="G1222" s="8" t="s">
        <v>1378</v>
      </c>
      <c r="H1222" s="9">
        <v>443014</v>
      </c>
      <c r="I1222" s="112"/>
      <c r="J1222" s="113"/>
      <c r="K1222" s="114"/>
      <c r="L1222" s="115"/>
      <c r="M1222" s="116"/>
      <c r="N1222" s="15" t="s">
        <v>6507</v>
      </c>
      <c r="O1222" t="s">
        <v>4766</v>
      </c>
      <c r="Q1222">
        <v>1499</v>
      </c>
      <c r="R1222" s="14">
        <v>4219181</v>
      </c>
    </row>
    <row r="1223" spans="1:18" ht="15" customHeight="1" x14ac:dyDescent="0.25">
      <c r="A1223" s="10">
        <v>402</v>
      </c>
      <c r="B1223" s="111"/>
      <c r="C1223" s="6" t="s">
        <v>1835</v>
      </c>
      <c r="D1223" s="7">
        <v>44943</v>
      </c>
      <c r="E1223" s="8" t="s">
        <v>1377</v>
      </c>
      <c r="F1223" s="9">
        <v>5528907</v>
      </c>
      <c r="G1223" s="8" t="s">
        <v>1378</v>
      </c>
      <c r="H1223" s="9">
        <v>580535</v>
      </c>
      <c r="I1223" s="112"/>
      <c r="J1223" s="113"/>
      <c r="K1223" s="114"/>
      <c r="L1223" s="115"/>
      <c r="M1223" s="116"/>
      <c r="N1223" s="15" t="s">
        <v>6508</v>
      </c>
      <c r="O1223" t="s">
        <v>4766</v>
      </c>
      <c r="Q1223">
        <v>1714</v>
      </c>
      <c r="R1223" s="14">
        <v>5528907</v>
      </c>
    </row>
    <row r="1224" spans="1:18" ht="15" customHeight="1" x14ac:dyDescent="0.25">
      <c r="A1224" s="11">
        <v>403</v>
      </c>
      <c r="B1224" s="100"/>
      <c r="C1224" s="6" t="s">
        <v>1836</v>
      </c>
      <c r="D1224" s="7">
        <v>44942</v>
      </c>
      <c r="E1224" s="8" t="s">
        <v>1390</v>
      </c>
      <c r="F1224" s="9">
        <v>5304620</v>
      </c>
      <c r="G1224" s="8" t="s">
        <v>1378</v>
      </c>
      <c r="H1224" s="9">
        <v>556985</v>
      </c>
      <c r="I1224" s="104"/>
      <c r="J1224" s="105"/>
      <c r="K1224" s="106"/>
      <c r="L1224" s="109"/>
      <c r="M1224" s="110"/>
      <c r="N1224" s="15" t="s">
        <v>6509</v>
      </c>
      <c r="O1224" t="s">
        <v>4766</v>
      </c>
      <c r="Q1224">
        <v>1667</v>
      </c>
      <c r="R1224" s="14">
        <v>5304620</v>
      </c>
    </row>
    <row r="1225" spans="1:18" ht="15" customHeight="1" x14ac:dyDescent="0.25">
      <c r="A1225" s="5">
        <v>404</v>
      </c>
      <c r="B1225" s="99" t="s">
        <v>1837</v>
      </c>
      <c r="C1225" s="6" t="s">
        <v>1838</v>
      </c>
      <c r="D1225" s="7">
        <v>44945</v>
      </c>
      <c r="E1225" s="8" t="s">
        <v>1377</v>
      </c>
      <c r="F1225" s="9">
        <v>5052010</v>
      </c>
      <c r="G1225" s="8" t="s">
        <v>1378</v>
      </c>
      <c r="H1225" s="9">
        <v>530461</v>
      </c>
      <c r="I1225" s="101">
        <v>41946284</v>
      </c>
      <c r="J1225" s="102"/>
      <c r="K1225" s="103"/>
      <c r="L1225" s="107" t="s">
        <v>696</v>
      </c>
      <c r="M1225" s="108"/>
      <c r="N1225" s="15" t="s">
        <v>6510</v>
      </c>
      <c r="O1225" t="s">
        <v>4766</v>
      </c>
      <c r="Q1225">
        <v>1786</v>
      </c>
      <c r="R1225" s="14">
        <v>5052010</v>
      </c>
    </row>
    <row r="1226" spans="1:18" ht="15" customHeight="1" x14ac:dyDescent="0.25">
      <c r="A1226" s="10">
        <v>405</v>
      </c>
      <c r="B1226" s="111"/>
      <c r="C1226" s="6" t="s">
        <v>1839</v>
      </c>
      <c r="D1226" s="7">
        <v>44935</v>
      </c>
      <c r="E1226" s="8" t="s">
        <v>1390</v>
      </c>
      <c r="F1226" s="9">
        <v>6676175</v>
      </c>
      <c r="G1226" s="8" t="s">
        <v>1378</v>
      </c>
      <c r="H1226" s="9">
        <v>700998</v>
      </c>
      <c r="I1226" s="112"/>
      <c r="J1226" s="113"/>
      <c r="K1226" s="114"/>
      <c r="L1226" s="115"/>
      <c r="M1226" s="116"/>
      <c r="N1226" s="15" t="s">
        <v>6511</v>
      </c>
      <c r="O1226" t="s">
        <v>4766</v>
      </c>
      <c r="Q1226">
        <v>909</v>
      </c>
      <c r="R1226" s="14">
        <v>6676175</v>
      </c>
    </row>
    <row r="1227" spans="1:18" ht="15" customHeight="1" x14ac:dyDescent="0.25">
      <c r="A1227" s="10">
        <v>406</v>
      </c>
      <c r="B1227" s="111"/>
      <c r="C1227" s="6" t="s">
        <v>1840</v>
      </c>
      <c r="D1227" s="7">
        <v>44939</v>
      </c>
      <c r="E1227" s="8" t="s">
        <v>1377</v>
      </c>
      <c r="F1227" s="9">
        <v>11060396</v>
      </c>
      <c r="G1227" s="8" t="s">
        <v>1378</v>
      </c>
      <c r="H1227" s="9">
        <v>1161341</v>
      </c>
      <c r="I1227" s="112"/>
      <c r="J1227" s="113"/>
      <c r="K1227" s="114"/>
      <c r="L1227" s="115"/>
      <c r="M1227" s="116"/>
      <c r="N1227" s="15" t="s">
        <v>6512</v>
      </c>
      <c r="O1227" t="s">
        <v>4766</v>
      </c>
      <c r="Q1227">
        <v>1489</v>
      </c>
      <c r="R1227" s="14">
        <v>11060396</v>
      </c>
    </row>
    <row r="1228" spans="1:18" ht="15" customHeight="1" x14ac:dyDescent="0.25">
      <c r="A1228" s="10">
        <v>407</v>
      </c>
      <c r="B1228" s="111"/>
      <c r="C1228" s="6" t="s">
        <v>1841</v>
      </c>
      <c r="D1228" s="7">
        <v>44932</v>
      </c>
      <c r="E1228" s="8" t="s">
        <v>1377</v>
      </c>
      <c r="F1228" s="9">
        <v>7330164</v>
      </c>
      <c r="G1228" s="8" t="s">
        <v>1378</v>
      </c>
      <c r="H1228" s="9">
        <v>769667</v>
      </c>
      <c r="I1228" s="112"/>
      <c r="J1228" s="113"/>
      <c r="K1228" s="114"/>
      <c r="L1228" s="115"/>
      <c r="M1228" s="116"/>
      <c r="N1228" s="15" t="s">
        <v>6513</v>
      </c>
      <c r="O1228" t="s">
        <v>4766</v>
      </c>
      <c r="Q1228">
        <v>650</v>
      </c>
      <c r="R1228" s="14">
        <v>7330164</v>
      </c>
    </row>
    <row r="1229" spans="1:18" ht="15" customHeight="1" x14ac:dyDescent="0.25">
      <c r="A1229" s="10">
        <v>408</v>
      </c>
      <c r="B1229" s="111"/>
      <c r="C1229" s="6" t="s">
        <v>1842</v>
      </c>
      <c r="D1229" s="7">
        <v>44930</v>
      </c>
      <c r="E1229" s="8" t="s">
        <v>1377</v>
      </c>
      <c r="F1229" s="9">
        <v>2959400</v>
      </c>
      <c r="G1229" s="8" t="s">
        <v>1378</v>
      </c>
      <c r="H1229" s="9">
        <v>310737</v>
      </c>
      <c r="I1229" s="112"/>
      <c r="J1229" s="113"/>
      <c r="K1229" s="114"/>
      <c r="L1229" s="115"/>
      <c r="M1229" s="116"/>
      <c r="N1229" s="15" t="s">
        <v>6514</v>
      </c>
      <c r="O1229" t="s">
        <v>4766</v>
      </c>
      <c r="Q1229">
        <v>249</v>
      </c>
      <c r="R1229" s="14">
        <v>2959400</v>
      </c>
    </row>
    <row r="1230" spans="1:18" ht="15" customHeight="1" x14ac:dyDescent="0.25">
      <c r="A1230" s="11">
        <v>409</v>
      </c>
      <c r="B1230" s="100"/>
      <c r="C1230" s="6" t="s">
        <v>1843</v>
      </c>
      <c r="D1230" s="7">
        <v>44943</v>
      </c>
      <c r="E1230" s="8" t="s">
        <v>1380</v>
      </c>
      <c r="F1230" s="9">
        <v>13789211</v>
      </c>
      <c r="G1230" s="8" t="s">
        <v>1378</v>
      </c>
      <c r="H1230" s="9">
        <v>1447867</v>
      </c>
      <c r="I1230" s="104"/>
      <c r="J1230" s="105"/>
      <c r="K1230" s="106"/>
      <c r="L1230" s="109"/>
      <c r="M1230" s="110"/>
      <c r="N1230" s="15" t="s">
        <v>6515</v>
      </c>
      <c r="O1230" t="s">
        <v>4766</v>
      </c>
      <c r="Q1230">
        <v>1752</v>
      </c>
      <c r="R1230" s="14">
        <v>13789211</v>
      </c>
    </row>
    <row r="1231" spans="1:18" ht="15" customHeight="1" x14ac:dyDescent="0.25">
      <c r="A1231" s="5">
        <v>410</v>
      </c>
      <c r="B1231" s="99" t="s">
        <v>1844</v>
      </c>
      <c r="C1231" s="6" t="s">
        <v>1845</v>
      </c>
      <c r="D1231" s="7">
        <v>44932</v>
      </c>
      <c r="E1231" s="8" t="s">
        <v>1377</v>
      </c>
      <c r="F1231" s="9">
        <v>7415723</v>
      </c>
      <c r="G1231" s="8" t="s">
        <v>1378</v>
      </c>
      <c r="H1231" s="9">
        <v>778651</v>
      </c>
      <c r="I1231" s="101">
        <v>18724912</v>
      </c>
      <c r="J1231" s="102"/>
      <c r="K1231" s="103"/>
      <c r="L1231" s="107" t="s">
        <v>705</v>
      </c>
      <c r="M1231" s="108"/>
      <c r="N1231" s="15" t="s">
        <v>6516</v>
      </c>
      <c r="O1231" t="s">
        <v>4766</v>
      </c>
      <c r="Q1231">
        <v>773</v>
      </c>
      <c r="R1231" s="14">
        <v>7415723</v>
      </c>
    </row>
    <row r="1232" spans="1:18" ht="15" customHeight="1" x14ac:dyDescent="0.25">
      <c r="A1232" s="10">
        <v>411</v>
      </c>
      <c r="B1232" s="111"/>
      <c r="C1232" s="6" t="s">
        <v>1846</v>
      </c>
      <c r="D1232" s="7">
        <v>44943</v>
      </c>
      <c r="E1232" s="8" t="s">
        <v>1377</v>
      </c>
      <c r="F1232" s="9">
        <v>4771183</v>
      </c>
      <c r="G1232" s="8" t="s">
        <v>1378</v>
      </c>
      <c r="H1232" s="9">
        <v>500974</v>
      </c>
      <c r="I1232" s="112"/>
      <c r="J1232" s="113"/>
      <c r="K1232" s="114"/>
      <c r="L1232" s="115"/>
      <c r="M1232" s="116"/>
      <c r="N1232" s="15" t="s">
        <v>6517</v>
      </c>
      <c r="O1232" t="s">
        <v>4766</v>
      </c>
      <c r="Q1232">
        <v>1743</v>
      </c>
      <c r="R1232" s="14">
        <v>4771183</v>
      </c>
    </row>
    <row r="1233" spans="1:18" ht="15" customHeight="1" x14ac:dyDescent="0.25">
      <c r="A1233" s="10">
        <v>412</v>
      </c>
      <c r="B1233" s="111"/>
      <c r="C1233" s="6" t="s">
        <v>1847</v>
      </c>
      <c r="D1233" s="7">
        <v>44939</v>
      </c>
      <c r="E1233" s="8" t="s">
        <v>1377</v>
      </c>
      <c r="F1233" s="9">
        <v>1038392</v>
      </c>
      <c r="G1233" s="8" t="s">
        <v>1378</v>
      </c>
      <c r="H1233" s="9">
        <v>109031</v>
      </c>
      <c r="I1233" s="112"/>
      <c r="J1233" s="113"/>
      <c r="K1233" s="114"/>
      <c r="L1233" s="115"/>
      <c r="M1233" s="116"/>
      <c r="N1233" s="15" t="s">
        <v>6518</v>
      </c>
      <c r="O1233" t="s">
        <v>4766</v>
      </c>
      <c r="Q1233">
        <v>1491</v>
      </c>
      <c r="R1233" s="14">
        <v>1038392</v>
      </c>
    </row>
    <row r="1234" spans="1:18" ht="15" customHeight="1" x14ac:dyDescent="0.25">
      <c r="A1234" s="11">
        <v>413</v>
      </c>
      <c r="B1234" s="100"/>
      <c r="C1234" s="6" t="s">
        <v>1848</v>
      </c>
      <c r="D1234" s="7">
        <v>44942</v>
      </c>
      <c r="E1234" s="8" t="s">
        <v>1377</v>
      </c>
      <c r="F1234" s="9">
        <v>7696391</v>
      </c>
      <c r="G1234" s="8" t="s">
        <v>1378</v>
      </c>
      <c r="H1234" s="9">
        <v>808121</v>
      </c>
      <c r="I1234" s="104"/>
      <c r="J1234" s="105"/>
      <c r="K1234" s="106"/>
      <c r="L1234" s="109"/>
      <c r="M1234" s="110"/>
      <c r="N1234" s="15" t="s">
        <v>6519</v>
      </c>
      <c r="O1234" t="s">
        <v>4766</v>
      </c>
      <c r="Q1234">
        <v>1620</v>
      </c>
      <c r="R1234" s="14">
        <v>7696391</v>
      </c>
    </row>
    <row r="1235" spans="1:18" ht="15" customHeight="1" x14ac:dyDescent="0.25">
      <c r="A1235" s="5">
        <v>414</v>
      </c>
      <c r="B1235" s="99" t="s">
        <v>1849</v>
      </c>
      <c r="C1235" s="6" t="s">
        <v>1850</v>
      </c>
      <c r="D1235" s="7">
        <v>44930</v>
      </c>
      <c r="E1235" s="8" t="s">
        <v>1377</v>
      </c>
      <c r="F1235" s="9">
        <v>923066</v>
      </c>
      <c r="G1235" s="8" t="s">
        <v>1378</v>
      </c>
      <c r="H1235" s="9">
        <v>96922</v>
      </c>
      <c r="I1235" s="101">
        <v>2341607</v>
      </c>
      <c r="J1235" s="102"/>
      <c r="K1235" s="103"/>
      <c r="L1235" s="107" t="s">
        <v>710</v>
      </c>
      <c r="M1235" s="108"/>
      <c r="N1235" s="15" t="s">
        <v>6520</v>
      </c>
      <c r="O1235" t="s">
        <v>4766</v>
      </c>
      <c r="Q1235">
        <v>303</v>
      </c>
      <c r="R1235" s="14">
        <v>923066</v>
      </c>
    </row>
    <row r="1236" spans="1:18" ht="15" customHeight="1" x14ac:dyDescent="0.25">
      <c r="A1236" s="11">
        <v>415</v>
      </c>
      <c r="B1236" s="100"/>
      <c r="C1236" s="6" t="s">
        <v>1851</v>
      </c>
      <c r="D1236" s="7">
        <v>44942</v>
      </c>
      <c r="E1236" s="8" t="s">
        <v>1380</v>
      </c>
      <c r="F1236" s="9">
        <v>1693255</v>
      </c>
      <c r="G1236" s="8" t="s">
        <v>1378</v>
      </c>
      <c r="H1236" s="9">
        <v>177792</v>
      </c>
      <c r="I1236" s="104"/>
      <c r="J1236" s="105"/>
      <c r="K1236" s="106"/>
      <c r="L1236" s="109"/>
      <c r="M1236" s="110"/>
      <c r="N1236" s="15" t="s">
        <v>6521</v>
      </c>
      <c r="O1236" t="s">
        <v>4766</v>
      </c>
      <c r="Q1236">
        <v>1694</v>
      </c>
      <c r="R1236" s="14">
        <v>1693255</v>
      </c>
    </row>
    <row r="1237" spans="1:18" ht="15" customHeight="1" x14ac:dyDescent="0.25">
      <c r="A1237" s="12">
        <v>416</v>
      </c>
      <c r="B1237" s="12" t="s">
        <v>1852</v>
      </c>
      <c r="C1237" s="6" t="s">
        <v>1853</v>
      </c>
      <c r="D1237" s="7">
        <v>44933</v>
      </c>
      <c r="E1237" s="8" t="s">
        <v>1377</v>
      </c>
      <c r="F1237" s="9">
        <v>3169756</v>
      </c>
      <c r="G1237" s="8" t="s">
        <v>1378</v>
      </c>
      <c r="H1237" s="9">
        <v>332824</v>
      </c>
      <c r="I1237" s="94">
        <v>2836932</v>
      </c>
      <c r="J1237" s="95"/>
      <c r="K1237" s="96"/>
      <c r="L1237" s="97" t="s">
        <v>714</v>
      </c>
      <c r="M1237" s="98"/>
      <c r="N1237" s="15" t="s">
        <v>6522</v>
      </c>
      <c r="O1237" t="s">
        <v>4766</v>
      </c>
      <c r="Q1237">
        <v>865</v>
      </c>
      <c r="R1237" s="14">
        <v>3169756</v>
      </c>
    </row>
    <row r="1238" spans="1:18" ht="15" customHeight="1" x14ac:dyDescent="0.25">
      <c r="A1238" s="12">
        <v>417</v>
      </c>
      <c r="B1238" s="12" t="s">
        <v>1854</v>
      </c>
      <c r="C1238" s="6" t="s">
        <v>1855</v>
      </c>
      <c r="D1238" s="7">
        <v>44940</v>
      </c>
      <c r="E1238" s="8" t="s">
        <v>1856</v>
      </c>
      <c r="F1238" s="9">
        <v>3431866</v>
      </c>
      <c r="G1238" s="8" t="s">
        <v>1378</v>
      </c>
      <c r="H1238" s="9">
        <v>360346</v>
      </c>
      <c r="I1238" s="94">
        <v>3071520</v>
      </c>
      <c r="J1238" s="95"/>
      <c r="K1238" s="96"/>
      <c r="L1238" s="97" t="s">
        <v>714</v>
      </c>
      <c r="M1238" s="98"/>
      <c r="N1238" s="15" t="s">
        <v>6523</v>
      </c>
      <c r="O1238" t="s">
        <v>4766</v>
      </c>
      <c r="Q1238">
        <v>1596</v>
      </c>
      <c r="R1238" s="14">
        <v>3431866</v>
      </c>
    </row>
    <row r="1239" spans="1:18" ht="15" customHeight="1" x14ac:dyDescent="0.25">
      <c r="A1239" s="5">
        <v>418</v>
      </c>
      <c r="B1239" s="99" t="s">
        <v>1857</v>
      </c>
      <c r="C1239" s="6" t="s">
        <v>1858</v>
      </c>
      <c r="D1239" s="7">
        <v>44932</v>
      </c>
      <c r="E1239" s="8" t="s">
        <v>1377</v>
      </c>
      <c r="F1239" s="9">
        <v>2407144</v>
      </c>
      <c r="G1239" s="8" t="s">
        <v>1378</v>
      </c>
      <c r="H1239" s="9">
        <v>252750</v>
      </c>
      <c r="I1239" s="101">
        <v>7040783</v>
      </c>
      <c r="J1239" s="102"/>
      <c r="K1239" s="103"/>
      <c r="L1239" s="107" t="s">
        <v>720</v>
      </c>
      <c r="M1239" s="108"/>
      <c r="N1239" s="15" t="s">
        <v>6524</v>
      </c>
      <c r="O1239" t="s">
        <v>4766</v>
      </c>
      <c r="Q1239">
        <v>772</v>
      </c>
      <c r="R1239" s="14">
        <v>2407144</v>
      </c>
    </row>
    <row r="1240" spans="1:18" ht="15" customHeight="1" x14ac:dyDescent="0.25">
      <c r="A1240" s="11">
        <v>419</v>
      </c>
      <c r="B1240" s="100"/>
      <c r="C1240" s="6" t="s">
        <v>1859</v>
      </c>
      <c r="D1240" s="7">
        <v>44945</v>
      </c>
      <c r="E1240" s="8" t="s">
        <v>1380</v>
      </c>
      <c r="F1240" s="9">
        <v>5459653</v>
      </c>
      <c r="G1240" s="8" t="s">
        <v>1378</v>
      </c>
      <c r="H1240" s="9">
        <v>573264</v>
      </c>
      <c r="I1240" s="104"/>
      <c r="J1240" s="105"/>
      <c r="K1240" s="106"/>
      <c r="L1240" s="109"/>
      <c r="M1240" s="110"/>
      <c r="N1240" s="15" t="s">
        <v>6525</v>
      </c>
      <c r="O1240" t="s">
        <v>4766</v>
      </c>
      <c r="Q1240">
        <v>1791</v>
      </c>
      <c r="R1240" s="14">
        <v>5459653</v>
      </c>
    </row>
    <row r="1241" spans="1:18" ht="15" customHeight="1" x14ac:dyDescent="0.25">
      <c r="A1241" s="5">
        <v>420</v>
      </c>
      <c r="B1241" s="99" t="s">
        <v>1860</v>
      </c>
      <c r="C1241" s="6" t="s">
        <v>1861</v>
      </c>
      <c r="D1241" s="7">
        <v>44929</v>
      </c>
      <c r="E1241" s="8" t="s">
        <v>1377</v>
      </c>
      <c r="F1241" s="9">
        <v>3614672</v>
      </c>
      <c r="G1241" s="8" t="s">
        <v>1378</v>
      </c>
      <c r="H1241" s="9">
        <v>379540</v>
      </c>
      <c r="I1241" s="101">
        <v>12235215</v>
      </c>
      <c r="J1241" s="102"/>
      <c r="K1241" s="103"/>
      <c r="L1241" s="107" t="s">
        <v>724</v>
      </c>
      <c r="M1241" s="108"/>
      <c r="N1241" s="15" t="s">
        <v>6526</v>
      </c>
      <c r="O1241" t="s">
        <v>4766</v>
      </c>
      <c r="Q1241">
        <v>154</v>
      </c>
      <c r="R1241" s="14">
        <v>3614672</v>
      </c>
    </row>
    <row r="1242" spans="1:18" ht="15" customHeight="1" x14ac:dyDescent="0.25">
      <c r="A1242" s="10">
        <v>421</v>
      </c>
      <c r="B1242" s="111"/>
      <c r="C1242" s="6" t="s">
        <v>1862</v>
      </c>
      <c r="D1242" s="7">
        <v>44936</v>
      </c>
      <c r="E1242" s="8" t="s">
        <v>1380</v>
      </c>
      <c r="F1242" s="9">
        <v>7194406</v>
      </c>
      <c r="G1242" s="8" t="s">
        <v>1378</v>
      </c>
      <c r="H1242" s="9">
        <v>755412</v>
      </c>
      <c r="I1242" s="112"/>
      <c r="J1242" s="113"/>
      <c r="K1242" s="114"/>
      <c r="L1242" s="115"/>
      <c r="M1242" s="116"/>
      <c r="N1242" s="15" t="s">
        <v>6527</v>
      </c>
      <c r="O1242" t="s">
        <v>4766</v>
      </c>
      <c r="Q1242">
        <v>1029</v>
      </c>
      <c r="R1242" s="14">
        <v>7194406</v>
      </c>
    </row>
    <row r="1243" spans="1:18" ht="15" customHeight="1" x14ac:dyDescent="0.25">
      <c r="A1243" s="11">
        <v>422</v>
      </c>
      <c r="B1243" s="100"/>
      <c r="C1243" s="6" t="s">
        <v>1863</v>
      </c>
      <c r="D1243" s="7">
        <v>44939</v>
      </c>
      <c r="E1243" s="8" t="s">
        <v>1380</v>
      </c>
      <c r="F1243" s="9">
        <v>2861553</v>
      </c>
      <c r="G1243" s="8" t="s">
        <v>1378</v>
      </c>
      <c r="H1243" s="9">
        <v>300463</v>
      </c>
      <c r="I1243" s="104"/>
      <c r="J1243" s="105"/>
      <c r="K1243" s="106"/>
      <c r="L1243" s="109"/>
      <c r="M1243" s="110"/>
      <c r="N1243" s="15" t="s">
        <v>6528</v>
      </c>
      <c r="O1243" t="s">
        <v>4766</v>
      </c>
      <c r="Q1243">
        <v>1514</v>
      </c>
      <c r="R1243" s="14">
        <v>2861553</v>
      </c>
    </row>
    <row r="1244" spans="1:18" ht="15" customHeight="1" x14ac:dyDescent="0.25">
      <c r="A1244" s="5">
        <v>425</v>
      </c>
      <c r="B1244" s="99" t="s">
        <v>1869</v>
      </c>
      <c r="C1244" s="6" t="s">
        <v>1870</v>
      </c>
      <c r="D1244" s="7">
        <v>44932</v>
      </c>
      <c r="E1244" s="8" t="s">
        <v>1380</v>
      </c>
      <c r="F1244" s="9">
        <v>19828887</v>
      </c>
      <c r="G1244" s="8" t="s">
        <v>1378</v>
      </c>
      <c r="H1244" s="9">
        <v>2082033</v>
      </c>
      <c r="I1244" s="101">
        <v>36737045</v>
      </c>
      <c r="J1244" s="102"/>
      <c r="K1244" s="103"/>
      <c r="L1244" s="107" t="s">
        <v>729</v>
      </c>
      <c r="M1244" s="108"/>
      <c r="N1244" s="15" t="s">
        <v>6529</v>
      </c>
      <c r="O1244" t="s">
        <v>4766</v>
      </c>
      <c r="Q1244">
        <v>762</v>
      </c>
      <c r="R1244" s="14">
        <v>19828887</v>
      </c>
    </row>
    <row r="1245" spans="1:18" ht="15" customHeight="1" x14ac:dyDescent="0.25">
      <c r="A1245" s="10">
        <v>426</v>
      </c>
      <c r="B1245" s="111"/>
      <c r="C1245" s="6" t="s">
        <v>1871</v>
      </c>
      <c r="D1245" s="7">
        <v>44928</v>
      </c>
      <c r="E1245" s="8" t="s">
        <v>1377</v>
      </c>
      <c r="F1245" s="9">
        <v>7046329</v>
      </c>
      <c r="G1245" s="8" t="s">
        <v>1378</v>
      </c>
      <c r="H1245" s="9">
        <v>739865</v>
      </c>
      <c r="I1245" s="112"/>
      <c r="J1245" s="113"/>
      <c r="K1245" s="114"/>
      <c r="L1245" s="115"/>
      <c r="M1245" s="116"/>
      <c r="N1245" s="15" t="s">
        <v>6530</v>
      </c>
      <c r="O1245" t="s">
        <v>4766</v>
      </c>
      <c r="Q1245">
        <v>53</v>
      </c>
      <c r="R1245" s="14">
        <v>7046329</v>
      </c>
    </row>
    <row r="1246" spans="1:18" ht="15" customHeight="1" x14ac:dyDescent="0.25">
      <c r="A1246" s="10">
        <v>427</v>
      </c>
      <c r="B1246" s="111"/>
      <c r="C1246" s="6" t="s">
        <v>1872</v>
      </c>
      <c r="D1246" s="7">
        <v>44929</v>
      </c>
      <c r="E1246" s="8" t="s">
        <v>1377</v>
      </c>
      <c r="F1246" s="9">
        <v>4967009</v>
      </c>
      <c r="G1246" s="8" t="s">
        <v>1378</v>
      </c>
      <c r="H1246" s="9">
        <v>521536</v>
      </c>
      <c r="I1246" s="112"/>
      <c r="J1246" s="113"/>
      <c r="K1246" s="114"/>
      <c r="L1246" s="115"/>
      <c r="M1246" s="116"/>
      <c r="N1246" s="15" t="s">
        <v>6531</v>
      </c>
      <c r="O1246" t="s">
        <v>4766</v>
      </c>
      <c r="Q1246">
        <v>100</v>
      </c>
      <c r="R1246" s="14">
        <v>4967009</v>
      </c>
    </row>
    <row r="1247" spans="1:18" ht="15" customHeight="1" x14ac:dyDescent="0.25">
      <c r="A1247" s="10">
        <v>428</v>
      </c>
      <c r="B1247" s="111"/>
      <c r="C1247" s="6" t="s">
        <v>1873</v>
      </c>
      <c r="D1247" s="7">
        <v>44933</v>
      </c>
      <c r="E1247" s="8" t="s">
        <v>1874</v>
      </c>
      <c r="F1247" s="9">
        <v>4234934</v>
      </c>
      <c r="G1247" s="8" t="s">
        <v>1378</v>
      </c>
      <c r="H1247" s="9">
        <v>444668</v>
      </c>
      <c r="I1247" s="112"/>
      <c r="J1247" s="113"/>
      <c r="K1247" s="114"/>
      <c r="L1247" s="115"/>
      <c r="M1247" s="116"/>
      <c r="N1247" s="15" t="s">
        <v>6532</v>
      </c>
      <c r="O1247" t="s">
        <v>4766</v>
      </c>
      <c r="Q1247">
        <v>868</v>
      </c>
      <c r="R1247" s="14">
        <v>4234934</v>
      </c>
    </row>
    <row r="1248" spans="1:18" ht="15" customHeight="1" x14ac:dyDescent="0.25">
      <c r="A1248" s="11">
        <v>429</v>
      </c>
      <c r="B1248" s="100"/>
      <c r="C1248" s="6" t="s">
        <v>1875</v>
      </c>
      <c r="D1248" s="7">
        <v>44943</v>
      </c>
      <c r="E1248" s="8" t="s">
        <v>1377</v>
      </c>
      <c r="F1248" s="9">
        <v>4969819</v>
      </c>
      <c r="G1248" s="8" t="s">
        <v>1378</v>
      </c>
      <c r="H1248" s="9">
        <v>521831</v>
      </c>
      <c r="I1248" s="104"/>
      <c r="J1248" s="105"/>
      <c r="K1248" s="106"/>
      <c r="L1248" s="109"/>
      <c r="M1248" s="110"/>
      <c r="N1248" s="15" t="s">
        <v>6533</v>
      </c>
      <c r="O1248" t="s">
        <v>4766</v>
      </c>
      <c r="Q1248">
        <v>1703</v>
      </c>
      <c r="R1248" s="14">
        <v>4969819</v>
      </c>
    </row>
    <row r="1249" spans="1:18" ht="15" customHeight="1" x14ac:dyDescent="0.25">
      <c r="A1249" s="12">
        <v>430</v>
      </c>
      <c r="B1249" s="12" t="s">
        <v>1876</v>
      </c>
      <c r="C1249" s="6" t="s">
        <v>1877</v>
      </c>
      <c r="D1249" s="7">
        <v>44933</v>
      </c>
      <c r="E1249" s="8" t="s">
        <v>1377</v>
      </c>
      <c r="F1249" s="9">
        <v>7509643</v>
      </c>
      <c r="G1249" s="8" t="s">
        <v>1378</v>
      </c>
      <c r="H1249" s="9">
        <v>788513</v>
      </c>
      <c r="I1249" s="94">
        <v>6721130</v>
      </c>
      <c r="J1249" s="95"/>
      <c r="K1249" s="96"/>
      <c r="L1249" s="97" t="s">
        <v>1878</v>
      </c>
      <c r="M1249" s="98"/>
      <c r="N1249" s="15" t="s">
        <v>6534</v>
      </c>
      <c r="O1249" t="s">
        <v>4766</v>
      </c>
      <c r="Q1249">
        <v>872</v>
      </c>
      <c r="R1249" s="14">
        <v>7509643</v>
      </c>
    </row>
    <row r="1250" spans="1:18" ht="15" customHeight="1" x14ac:dyDescent="0.25">
      <c r="A1250" s="5">
        <v>431</v>
      </c>
      <c r="B1250" s="99" t="s">
        <v>1879</v>
      </c>
      <c r="C1250" s="6" t="s">
        <v>1880</v>
      </c>
      <c r="D1250" s="7">
        <v>44942</v>
      </c>
      <c r="E1250" s="8" t="s">
        <v>1377</v>
      </c>
      <c r="F1250" s="9">
        <v>5827752</v>
      </c>
      <c r="G1250" s="8" t="s">
        <v>1378</v>
      </c>
      <c r="H1250" s="9">
        <v>611914</v>
      </c>
      <c r="I1250" s="101">
        <v>9633809</v>
      </c>
      <c r="J1250" s="102"/>
      <c r="K1250" s="103"/>
      <c r="L1250" s="107" t="s">
        <v>734</v>
      </c>
      <c r="M1250" s="108"/>
      <c r="N1250" s="15" t="s">
        <v>6535</v>
      </c>
      <c r="O1250" t="s">
        <v>4766</v>
      </c>
      <c r="Q1250">
        <v>1666</v>
      </c>
      <c r="R1250" s="14">
        <v>5827752</v>
      </c>
    </row>
    <row r="1251" spans="1:18" ht="15" customHeight="1" x14ac:dyDescent="0.25">
      <c r="A1251" s="11">
        <v>432</v>
      </c>
      <c r="B1251" s="100"/>
      <c r="C1251" s="6" t="s">
        <v>1881</v>
      </c>
      <c r="D1251" s="7">
        <v>44932</v>
      </c>
      <c r="E1251" s="8" t="s">
        <v>1390</v>
      </c>
      <c r="F1251" s="9">
        <v>4936280</v>
      </c>
      <c r="G1251" s="8" t="s">
        <v>1378</v>
      </c>
      <c r="H1251" s="9">
        <v>518309</v>
      </c>
      <c r="I1251" s="104"/>
      <c r="J1251" s="105"/>
      <c r="K1251" s="106"/>
      <c r="L1251" s="109"/>
      <c r="M1251" s="110"/>
      <c r="N1251" s="15" t="s">
        <v>6536</v>
      </c>
      <c r="O1251" t="s">
        <v>4766</v>
      </c>
      <c r="Q1251">
        <v>625</v>
      </c>
      <c r="R1251" s="14">
        <v>4936280</v>
      </c>
    </row>
    <row r="1252" spans="1:18" ht="15" customHeight="1" x14ac:dyDescent="0.25">
      <c r="A1252" s="5">
        <v>434</v>
      </c>
      <c r="B1252" s="99" t="s">
        <v>1885</v>
      </c>
      <c r="C1252" s="6" t="s">
        <v>1886</v>
      </c>
      <c r="D1252" s="7">
        <v>44930</v>
      </c>
      <c r="E1252" s="8" t="s">
        <v>1377</v>
      </c>
      <c r="F1252" s="9">
        <v>16055354</v>
      </c>
      <c r="G1252" s="8" t="s">
        <v>1378</v>
      </c>
      <c r="H1252" s="9">
        <v>1685812</v>
      </c>
      <c r="I1252" s="101">
        <v>48472223</v>
      </c>
      <c r="J1252" s="102"/>
      <c r="K1252" s="103"/>
      <c r="L1252" s="107" t="s">
        <v>738</v>
      </c>
      <c r="M1252" s="108"/>
      <c r="N1252" s="15" t="s">
        <v>6537</v>
      </c>
      <c r="O1252" t="s">
        <v>4766</v>
      </c>
      <c r="Q1252">
        <v>224</v>
      </c>
      <c r="R1252" s="14">
        <v>16055354</v>
      </c>
    </row>
    <row r="1253" spans="1:18" ht="15" customHeight="1" x14ac:dyDescent="0.25">
      <c r="A1253" s="10">
        <v>435</v>
      </c>
      <c r="B1253" s="111"/>
      <c r="C1253" s="6" t="s">
        <v>1887</v>
      </c>
      <c r="D1253" s="7">
        <v>44931</v>
      </c>
      <c r="E1253" s="8" t="s">
        <v>1377</v>
      </c>
      <c r="F1253" s="9">
        <v>3115177</v>
      </c>
      <c r="G1253" s="8" t="s">
        <v>1378</v>
      </c>
      <c r="H1253" s="9">
        <v>327094</v>
      </c>
      <c r="I1253" s="112"/>
      <c r="J1253" s="113"/>
      <c r="K1253" s="114"/>
      <c r="L1253" s="115"/>
      <c r="M1253" s="116"/>
      <c r="N1253" s="15" t="s">
        <v>6538</v>
      </c>
      <c r="O1253" t="s">
        <v>4766</v>
      </c>
      <c r="Q1253">
        <v>425</v>
      </c>
      <c r="R1253" s="14">
        <v>3115177</v>
      </c>
    </row>
    <row r="1254" spans="1:18" ht="15" customHeight="1" x14ac:dyDescent="0.25">
      <c r="A1254" s="10">
        <v>436</v>
      </c>
      <c r="B1254" s="111"/>
      <c r="C1254" s="6" t="s">
        <v>1888</v>
      </c>
      <c r="D1254" s="7">
        <v>44938</v>
      </c>
      <c r="E1254" s="8" t="s">
        <v>1380</v>
      </c>
      <c r="F1254" s="9">
        <v>17148049</v>
      </c>
      <c r="G1254" s="8" t="s">
        <v>1378</v>
      </c>
      <c r="H1254" s="9">
        <v>1800545</v>
      </c>
      <c r="I1254" s="112"/>
      <c r="J1254" s="113"/>
      <c r="K1254" s="114"/>
      <c r="L1254" s="115"/>
      <c r="M1254" s="116"/>
      <c r="N1254" s="15" t="s">
        <v>6539</v>
      </c>
      <c r="O1254" t="s">
        <v>4766</v>
      </c>
      <c r="Q1254">
        <v>1114</v>
      </c>
      <c r="R1254" s="14">
        <v>17148049</v>
      </c>
    </row>
    <row r="1255" spans="1:18" ht="15" customHeight="1" x14ac:dyDescent="0.25">
      <c r="A1255" s="11">
        <v>437</v>
      </c>
      <c r="B1255" s="100"/>
      <c r="C1255" s="6" t="s">
        <v>1889</v>
      </c>
      <c r="D1255" s="7">
        <v>44939</v>
      </c>
      <c r="E1255" s="8" t="s">
        <v>1377</v>
      </c>
      <c r="F1255" s="9">
        <v>17840328</v>
      </c>
      <c r="G1255" s="8" t="s">
        <v>1378</v>
      </c>
      <c r="H1255" s="9">
        <v>1873234</v>
      </c>
      <c r="I1255" s="104"/>
      <c r="J1255" s="105"/>
      <c r="K1255" s="106"/>
      <c r="L1255" s="109"/>
      <c r="M1255" s="110"/>
      <c r="N1255" s="15" t="s">
        <v>6540</v>
      </c>
      <c r="O1255" t="s">
        <v>4766</v>
      </c>
      <c r="Q1255">
        <v>1485</v>
      </c>
      <c r="R1255" s="14">
        <v>17840328</v>
      </c>
    </row>
    <row r="1256" spans="1:18" ht="15" customHeight="1" x14ac:dyDescent="0.25">
      <c r="A1256" s="5">
        <v>438</v>
      </c>
      <c r="B1256" s="99" t="s">
        <v>1890</v>
      </c>
      <c r="C1256" s="6" t="s">
        <v>1891</v>
      </c>
      <c r="D1256" s="7">
        <v>44937</v>
      </c>
      <c r="E1256" s="8" t="s">
        <v>1380</v>
      </c>
      <c r="F1256" s="9">
        <v>47091440</v>
      </c>
      <c r="G1256" s="8" t="s">
        <v>1378</v>
      </c>
      <c r="H1256" s="9">
        <v>4944601</v>
      </c>
      <c r="I1256" s="101">
        <v>49953935</v>
      </c>
      <c r="J1256" s="102"/>
      <c r="K1256" s="103"/>
      <c r="L1256" s="107" t="s">
        <v>751</v>
      </c>
      <c r="M1256" s="108"/>
      <c r="N1256" s="15" t="s">
        <v>6541</v>
      </c>
      <c r="O1256" t="s">
        <v>4766</v>
      </c>
      <c r="Q1256">
        <v>1093</v>
      </c>
      <c r="R1256" s="14">
        <v>47091440</v>
      </c>
    </row>
    <row r="1257" spans="1:18" ht="15" customHeight="1" x14ac:dyDescent="0.25">
      <c r="A1257" s="11">
        <v>439</v>
      </c>
      <c r="B1257" s="100"/>
      <c r="C1257" s="6" t="s">
        <v>1892</v>
      </c>
      <c r="D1257" s="7">
        <v>44930</v>
      </c>
      <c r="E1257" s="8" t="s">
        <v>1377</v>
      </c>
      <c r="F1257" s="9">
        <v>8723012</v>
      </c>
      <c r="G1257" s="8" t="s">
        <v>1378</v>
      </c>
      <c r="H1257" s="9">
        <v>915916</v>
      </c>
      <c r="I1257" s="104"/>
      <c r="J1257" s="105"/>
      <c r="K1257" s="106"/>
      <c r="L1257" s="109"/>
      <c r="M1257" s="110"/>
      <c r="N1257" s="15" t="s">
        <v>6542</v>
      </c>
      <c r="O1257" t="s">
        <v>4766</v>
      </c>
      <c r="Q1257">
        <v>316</v>
      </c>
      <c r="R1257" s="14">
        <v>8723012</v>
      </c>
    </row>
    <row r="1258" spans="1:18" ht="15" customHeight="1" x14ac:dyDescent="0.25">
      <c r="A1258" s="5">
        <v>442</v>
      </c>
      <c r="B1258" s="99" t="s">
        <v>1898</v>
      </c>
      <c r="C1258" s="6" t="s">
        <v>1899</v>
      </c>
      <c r="D1258" s="7">
        <v>44940</v>
      </c>
      <c r="E1258" s="8" t="s">
        <v>1390</v>
      </c>
      <c r="F1258" s="9">
        <v>5238904</v>
      </c>
      <c r="G1258" s="8" t="s">
        <v>1378</v>
      </c>
      <c r="H1258" s="9">
        <v>550085</v>
      </c>
      <c r="I1258" s="101">
        <v>14608158</v>
      </c>
      <c r="J1258" s="102"/>
      <c r="K1258" s="103"/>
      <c r="L1258" s="107" t="s">
        <v>761</v>
      </c>
      <c r="M1258" s="108"/>
      <c r="N1258" s="15" t="s">
        <v>6543</v>
      </c>
      <c r="O1258" t="s">
        <v>4766</v>
      </c>
      <c r="Q1258">
        <v>1599</v>
      </c>
      <c r="R1258" s="14">
        <v>5238904</v>
      </c>
    </row>
    <row r="1259" spans="1:18" ht="15" customHeight="1" x14ac:dyDescent="0.25">
      <c r="A1259" s="11">
        <v>443</v>
      </c>
      <c r="B1259" s="100"/>
      <c r="C1259" s="6" t="s">
        <v>1900</v>
      </c>
      <c r="D1259" s="7">
        <v>44937</v>
      </c>
      <c r="E1259" s="8" t="s">
        <v>1377</v>
      </c>
      <c r="F1259" s="9">
        <v>11083060</v>
      </c>
      <c r="G1259" s="8" t="s">
        <v>1378</v>
      </c>
      <c r="H1259" s="9">
        <v>1163721</v>
      </c>
      <c r="I1259" s="104"/>
      <c r="J1259" s="105"/>
      <c r="K1259" s="106"/>
      <c r="L1259" s="109"/>
      <c r="M1259" s="110"/>
      <c r="N1259" s="15" t="s">
        <v>6544</v>
      </c>
      <c r="O1259" t="s">
        <v>4766</v>
      </c>
      <c r="Q1259">
        <v>1096</v>
      </c>
      <c r="R1259" s="14">
        <v>11083060</v>
      </c>
    </row>
    <row r="1260" spans="1:18" ht="15" customHeight="1" x14ac:dyDescent="0.25">
      <c r="A1260" s="5">
        <v>444</v>
      </c>
      <c r="B1260" s="99" t="s">
        <v>1901</v>
      </c>
      <c r="C1260" s="6" t="s">
        <v>1902</v>
      </c>
      <c r="D1260" s="7">
        <v>44942</v>
      </c>
      <c r="E1260" s="8" t="s">
        <v>1377</v>
      </c>
      <c r="F1260" s="9">
        <v>24313091</v>
      </c>
      <c r="G1260" s="8" t="s">
        <v>1378</v>
      </c>
      <c r="H1260" s="9">
        <v>2552875</v>
      </c>
      <c r="I1260" s="101">
        <v>31681582</v>
      </c>
      <c r="J1260" s="102"/>
      <c r="K1260" s="103"/>
      <c r="L1260" s="107" t="s">
        <v>772</v>
      </c>
      <c r="M1260" s="108"/>
      <c r="N1260" s="15" t="s">
        <v>6545</v>
      </c>
      <c r="O1260" t="s">
        <v>4766</v>
      </c>
      <c r="Q1260">
        <v>1622</v>
      </c>
      <c r="R1260" s="14">
        <v>24313091</v>
      </c>
    </row>
    <row r="1261" spans="1:18" ht="15" customHeight="1" x14ac:dyDescent="0.25">
      <c r="A1261" s="10">
        <v>445</v>
      </c>
      <c r="B1261" s="111"/>
      <c r="C1261" s="6" t="s">
        <v>1903</v>
      </c>
      <c r="D1261" s="7">
        <v>44940</v>
      </c>
      <c r="E1261" s="8" t="s">
        <v>1377</v>
      </c>
      <c r="F1261" s="9">
        <v>7970148</v>
      </c>
      <c r="G1261" s="8" t="s">
        <v>1378</v>
      </c>
      <c r="H1261" s="9">
        <v>836866</v>
      </c>
      <c r="I1261" s="112"/>
      <c r="J1261" s="113"/>
      <c r="K1261" s="114"/>
      <c r="L1261" s="115"/>
      <c r="M1261" s="116"/>
      <c r="N1261" s="15" t="s">
        <v>6546</v>
      </c>
      <c r="O1261" t="s">
        <v>4766</v>
      </c>
      <c r="Q1261">
        <v>1532</v>
      </c>
      <c r="R1261" s="14">
        <v>7970148</v>
      </c>
    </row>
    <row r="1262" spans="1:18" ht="15" customHeight="1" x14ac:dyDescent="0.25">
      <c r="A1262" s="11">
        <v>446</v>
      </c>
      <c r="B1262" s="100"/>
      <c r="C1262" s="6" t="s">
        <v>1904</v>
      </c>
      <c r="D1262" s="7">
        <v>44945</v>
      </c>
      <c r="E1262" s="8" t="s">
        <v>1377</v>
      </c>
      <c r="F1262" s="9">
        <v>3115177</v>
      </c>
      <c r="G1262" s="8" t="s">
        <v>1378</v>
      </c>
      <c r="H1262" s="9">
        <v>327094</v>
      </c>
      <c r="I1262" s="104"/>
      <c r="J1262" s="105"/>
      <c r="K1262" s="106"/>
      <c r="L1262" s="109"/>
      <c r="M1262" s="110"/>
      <c r="N1262" s="15" t="s">
        <v>6547</v>
      </c>
      <c r="O1262" t="s">
        <v>4766</v>
      </c>
      <c r="Q1262">
        <v>1820</v>
      </c>
      <c r="R1262" s="14">
        <v>3115177</v>
      </c>
    </row>
    <row r="1263" spans="1:18" ht="15" customHeight="1" x14ac:dyDescent="0.25">
      <c r="A1263" s="5">
        <v>447</v>
      </c>
      <c r="B1263" s="99" t="s">
        <v>1905</v>
      </c>
      <c r="C1263" s="6" t="s">
        <v>1906</v>
      </c>
      <c r="D1263" s="7">
        <v>44935</v>
      </c>
      <c r="E1263" s="8" t="s">
        <v>1377</v>
      </c>
      <c r="F1263" s="9">
        <v>3797274</v>
      </c>
      <c r="G1263" s="8" t="s">
        <v>1378</v>
      </c>
      <c r="H1263" s="9">
        <v>398714</v>
      </c>
      <c r="I1263" s="101">
        <v>18957293</v>
      </c>
      <c r="J1263" s="102"/>
      <c r="K1263" s="103"/>
      <c r="L1263" s="107" t="s">
        <v>779</v>
      </c>
      <c r="M1263" s="108"/>
      <c r="N1263" s="15" t="s">
        <v>6548</v>
      </c>
      <c r="O1263" t="s">
        <v>4766</v>
      </c>
      <c r="Q1263">
        <v>931</v>
      </c>
      <c r="R1263" s="14">
        <v>3797274</v>
      </c>
    </row>
    <row r="1264" spans="1:18" ht="15" customHeight="1" x14ac:dyDescent="0.25">
      <c r="A1264" s="10">
        <v>448</v>
      </c>
      <c r="B1264" s="111"/>
      <c r="C1264" s="6" t="s">
        <v>1907</v>
      </c>
      <c r="D1264" s="7">
        <v>44931</v>
      </c>
      <c r="E1264" s="8" t="s">
        <v>1390</v>
      </c>
      <c r="F1264" s="9">
        <v>2669469</v>
      </c>
      <c r="G1264" s="8" t="s">
        <v>1378</v>
      </c>
      <c r="H1264" s="9">
        <v>280294</v>
      </c>
      <c r="I1264" s="112"/>
      <c r="J1264" s="113"/>
      <c r="K1264" s="114"/>
      <c r="L1264" s="115"/>
      <c r="M1264" s="116"/>
      <c r="N1264" s="15" t="s">
        <v>6549</v>
      </c>
      <c r="O1264" t="s">
        <v>4766</v>
      </c>
      <c r="Q1264">
        <v>441</v>
      </c>
      <c r="R1264" s="14">
        <v>2669469</v>
      </c>
    </row>
    <row r="1265" spans="1:18" ht="15" customHeight="1" x14ac:dyDescent="0.25">
      <c r="A1265" s="10">
        <v>449</v>
      </c>
      <c r="B1265" s="111"/>
      <c r="C1265" s="6" t="s">
        <v>1908</v>
      </c>
      <c r="D1265" s="7">
        <v>44938</v>
      </c>
      <c r="E1265" s="8" t="s">
        <v>1380</v>
      </c>
      <c r="F1265" s="9">
        <v>11495326</v>
      </c>
      <c r="G1265" s="8" t="s">
        <v>1378</v>
      </c>
      <c r="H1265" s="9">
        <v>1207009</v>
      </c>
      <c r="I1265" s="112"/>
      <c r="J1265" s="113"/>
      <c r="K1265" s="114"/>
      <c r="L1265" s="115"/>
      <c r="M1265" s="116"/>
      <c r="N1265" s="15" t="s">
        <v>6550</v>
      </c>
      <c r="O1265" t="s">
        <v>4766</v>
      </c>
      <c r="Q1265">
        <v>1427</v>
      </c>
      <c r="R1265" s="14">
        <v>11495326</v>
      </c>
    </row>
    <row r="1266" spans="1:18" ht="15" customHeight="1" x14ac:dyDescent="0.25">
      <c r="A1266" s="11">
        <v>450</v>
      </c>
      <c r="B1266" s="100"/>
      <c r="C1266" s="6" t="s">
        <v>1909</v>
      </c>
      <c r="D1266" s="7">
        <v>44938</v>
      </c>
      <c r="E1266" s="8" t="s">
        <v>1377</v>
      </c>
      <c r="F1266" s="9">
        <v>3219264</v>
      </c>
      <c r="G1266" s="8" t="s">
        <v>1378</v>
      </c>
      <c r="H1266" s="9">
        <v>338023</v>
      </c>
      <c r="I1266" s="104"/>
      <c r="J1266" s="105"/>
      <c r="K1266" s="106"/>
      <c r="L1266" s="109"/>
      <c r="M1266" s="110"/>
      <c r="N1266" s="15" t="s">
        <v>6551</v>
      </c>
      <c r="O1266" t="s">
        <v>4766</v>
      </c>
      <c r="Q1266">
        <v>1428</v>
      </c>
      <c r="R1266" s="14">
        <v>3219264</v>
      </c>
    </row>
    <row r="1267" spans="1:18" ht="15" customHeight="1" x14ac:dyDescent="0.25">
      <c r="A1267" s="5">
        <v>451</v>
      </c>
      <c r="B1267" s="99" t="s">
        <v>1910</v>
      </c>
      <c r="C1267" s="6" t="s">
        <v>1911</v>
      </c>
      <c r="D1267" s="7">
        <v>44929</v>
      </c>
      <c r="E1267" s="8" t="s">
        <v>1377</v>
      </c>
      <c r="F1267" s="9">
        <v>13077512</v>
      </c>
      <c r="G1267" s="8" t="s">
        <v>1378</v>
      </c>
      <c r="H1267" s="9">
        <v>1373139</v>
      </c>
      <c r="I1267" s="101">
        <v>39396936</v>
      </c>
      <c r="J1267" s="102"/>
      <c r="K1267" s="103"/>
      <c r="L1267" s="107" t="s">
        <v>789</v>
      </c>
      <c r="M1267" s="108"/>
      <c r="N1267" s="15" t="s">
        <v>6552</v>
      </c>
      <c r="O1267" t="s">
        <v>4766</v>
      </c>
      <c r="Q1267">
        <v>104</v>
      </c>
      <c r="R1267" s="14">
        <v>13077512</v>
      </c>
    </row>
    <row r="1268" spans="1:18" ht="15" customHeight="1" x14ac:dyDescent="0.25">
      <c r="A1268" s="10">
        <v>452</v>
      </c>
      <c r="B1268" s="111"/>
      <c r="C1268" s="6" t="s">
        <v>1912</v>
      </c>
      <c r="D1268" s="7">
        <v>44933</v>
      </c>
      <c r="E1268" s="8" t="s">
        <v>1377</v>
      </c>
      <c r="F1268" s="9">
        <v>29034217</v>
      </c>
      <c r="G1268" s="8" t="s">
        <v>1378</v>
      </c>
      <c r="H1268" s="9">
        <v>3048593</v>
      </c>
      <c r="I1268" s="112"/>
      <c r="J1268" s="113"/>
      <c r="K1268" s="114"/>
      <c r="L1268" s="115"/>
      <c r="M1268" s="116"/>
      <c r="N1268" s="15" t="s">
        <v>6553</v>
      </c>
      <c r="O1268" t="s">
        <v>4766</v>
      </c>
      <c r="Q1268">
        <v>854</v>
      </c>
      <c r="R1268" s="14">
        <v>29034217</v>
      </c>
    </row>
    <row r="1269" spans="1:18" ht="15" customHeight="1" x14ac:dyDescent="0.25">
      <c r="A1269" s="11">
        <v>453</v>
      </c>
      <c r="B1269" s="100"/>
      <c r="C1269" s="6" t="s">
        <v>1913</v>
      </c>
      <c r="D1269" s="7">
        <v>44940</v>
      </c>
      <c r="E1269" s="8" t="s">
        <v>1914</v>
      </c>
      <c r="F1269" s="9">
        <v>1907194</v>
      </c>
      <c r="G1269" s="8" t="s">
        <v>1378</v>
      </c>
      <c r="H1269" s="9">
        <v>200255</v>
      </c>
      <c r="I1269" s="104"/>
      <c r="J1269" s="105"/>
      <c r="K1269" s="106"/>
      <c r="L1269" s="109"/>
      <c r="M1269" s="110"/>
      <c r="N1269" s="15" t="s">
        <v>6554</v>
      </c>
      <c r="O1269" t="s">
        <v>4766</v>
      </c>
      <c r="Q1269">
        <v>1564</v>
      </c>
      <c r="R1269" s="14">
        <v>1907194</v>
      </c>
    </row>
    <row r="1270" spans="1:18" ht="15" customHeight="1" x14ac:dyDescent="0.25">
      <c r="A1270" s="12">
        <v>454</v>
      </c>
      <c r="B1270" s="12" t="s">
        <v>1915</v>
      </c>
      <c r="C1270" s="6" t="s">
        <v>1916</v>
      </c>
      <c r="D1270" s="7">
        <v>44933</v>
      </c>
      <c r="E1270" s="8" t="s">
        <v>1380</v>
      </c>
      <c r="F1270" s="9">
        <v>5656856</v>
      </c>
      <c r="G1270" s="8" t="s">
        <v>1378</v>
      </c>
      <c r="H1270" s="9">
        <v>593970</v>
      </c>
      <c r="I1270" s="94">
        <v>5062886</v>
      </c>
      <c r="J1270" s="95"/>
      <c r="K1270" s="96"/>
      <c r="L1270" s="97" t="s">
        <v>1917</v>
      </c>
      <c r="M1270" s="98"/>
      <c r="N1270" s="15" t="s">
        <v>6555</v>
      </c>
      <c r="O1270" t="s">
        <v>4766</v>
      </c>
      <c r="Q1270">
        <v>859</v>
      </c>
      <c r="R1270" s="14">
        <v>5656856</v>
      </c>
    </row>
    <row r="1271" spans="1:18" ht="15" customHeight="1" x14ac:dyDescent="0.25">
      <c r="A1271" s="5">
        <v>455</v>
      </c>
      <c r="B1271" s="99" t="s">
        <v>1918</v>
      </c>
      <c r="C1271" s="6" t="s">
        <v>1919</v>
      </c>
      <c r="D1271" s="7">
        <v>44928</v>
      </c>
      <c r="E1271" s="8" t="s">
        <v>1920</v>
      </c>
      <c r="F1271" s="9">
        <v>9611067</v>
      </c>
      <c r="G1271" s="8" t="s">
        <v>1378</v>
      </c>
      <c r="H1271" s="9">
        <v>1009162</v>
      </c>
      <c r="I1271" s="101">
        <v>25822521</v>
      </c>
      <c r="J1271" s="102"/>
      <c r="K1271" s="103"/>
      <c r="L1271" s="107" t="s">
        <v>799</v>
      </c>
      <c r="M1271" s="108"/>
      <c r="N1271" s="15" t="s">
        <v>6556</v>
      </c>
      <c r="O1271" t="s">
        <v>4766</v>
      </c>
      <c r="Q1271">
        <v>55</v>
      </c>
      <c r="R1271" s="14">
        <v>9611067</v>
      </c>
    </row>
    <row r="1272" spans="1:18" ht="15" customHeight="1" x14ac:dyDescent="0.25">
      <c r="A1272" s="10">
        <v>456</v>
      </c>
      <c r="B1272" s="111"/>
      <c r="C1272" s="6" t="s">
        <v>1921</v>
      </c>
      <c r="D1272" s="7">
        <v>44935</v>
      </c>
      <c r="E1272" s="8" t="s">
        <v>1922</v>
      </c>
      <c r="F1272" s="9">
        <v>8931171</v>
      </c>
      <c r="G1272" s="8" t="s">
        <v>1378</v>
      </c>
      <c r="H1272" s="9">
        <v>937773</v>
      </c>
      <c r="I1272" s="112"/>
      <c r="J1272" s="113"/>
      <c r="K1272" s="114"/>
      <c r="L1272" s="115"/>
      <c r="M1272" s="116"/>
      <c r="N1272" s="15" t="s">
        <v>6557</v>
      </c>
      <c r="O1272" t="s">
        <v>4766</v>
      </c>
      <c r="Q1272">
        <v>929</v>
      </c>
      <c r="R1272" s="14">
        <v>8931171</v>
      </c>
    </row>
    <row r="1273" spans="1:18" ht="15" customHeight="1" x14ac:dyDescent="0.25">
      <c r="A1273" s="11">
        <v>457</v>
      </c>
      <c r="B1273" s="100"/>
      <c r="C1273" s="6" t="s">
        <v>1923</v>
      </c>
      <c r="D1273" s="7">
        <v>44942</v>
      </c>
      <c r="E1273" s="8" t="s">
        <v>1920</v>
      </c>
      <c r="F1273" s="9">
        <v>10309741</v>
      </c>
      <c r="G1273" s="8" t="s">
        <v>1378</v>
      </c>
      <c r="H1273" s="9">
        <v>1082523</v>
      </c>
      <c r="I1273" s="104"/>
      <c r="J1273" s="105"/>
      <c r="K1273" s="106"/>
      <c r="L1273" s="109"/>
      <c r="M1273" s="110"/>
      <c r="N1273" s="15" t="s">
        <v>6558</v>
      </c>
      <c r="O1273" t="s">
        <v>4766</v>
      </c>
      <c r="Q1273">
        <v>1648</v>
      </c>
      <c r="R1273" s="14">
        <v>10309741</v>
      </c>
    </row>
    <row r="1274" spans="1:18" ht="15" customHeight="1" x14ac:dyDescent="0.25">
      <c r="A1274" s="5">
        <v>458</v>
      </c>
      <c r="B1274" s="99" t="s">
        <v>1924</v>
      </c>
      <c r="C1274" s="6" t="s">
        <v>1925</v>
      </c>
      <c r="D1274" s="7">
        <v>44942</v>
      </c>
      <c r="E1274" s="8" t="s">
        <v>1390</v>
      </c>
      <c r="F1274" s="9">
        <v>1615482</v>
      </c>
      <c r="G1274" s="8" t="s">
        <v>1378</v>
      </c>
      <c r="H1274" s="9">
        <v>169626</v>
      </c>
      <c r="I1274" s="101">
        <v>13243795</v>
      </c>
      <c r="J1274" s="102"/>
      <c r="K1274" s="103"/>
      <c r="L1274" s="107" t="s">
        <v>809</v>
      </c>
      <c r="M1274" s="108"/>
      <c r="N1274" s="15" t="s">
        <v>6559</v>
      </c>
      <c r="O1274" t="s">
        <v>4766</v>
      </c>
      <c r="Q1274">
        <v>1630</v>
      </c>
      <c r="R1274" s="14">
        <v>1615482</v>
      </c>
    </row>
    <row r="1275" spans="1:18" ht="15" customHeight="1" x14ac:dyDescent="0.25">
      <c r="A1275" s="10">
        <v>459</v>
      </c>
      <c r="B1275" s="111"/>
      <c r="C1275" s="6" t="s">
        <v>1926</v>
      </c>
      <c r="D1275" s="7">
        <v>44929</v>
      </c>
      <c r="E1275" s="8" t="s">
        <v>1377</v>
      </c>
      <c r="F1275" s="9">
        <v>2881805</v>
      </c>
      <c r="G1275" s="8" t="s">
        <v>1378</v>
      </c>
      <c r="H1275" s="9">
        <v>302589</v>
      </c>
      <c r="I1275" s="112"/>
      <c r="J1275" s="113"/>
      <c r="K1275" s="114"/>
      <c r="L1275" s="115"/>
      <c r="M1275" s="116"/>
      <c r="N1275" s="15" t="s">
        <v>6560</v>
      </c>
      <c r="O1275" t="s">
        <v>4766</v>
      </c>
      <c r="Q1275">
        <v>201</v>
      </c>
      <c r="R1275" s="14">
        <v>2881805</v>
      </c>
    </row>
    <row r="1276" spans="1:18" ht="15" customHeight="1" x14ac:dyDescent="0.25">
      <c r="A1276" s="10">
        <v>460</v>
      </c>
      <c r="B1276" s="111"/>
      <c r="C1276" s="6" t="s">
        <v>1927</v>
      </c>
      <c r="D1276" s="7">
        <v>44942</v>
      </c>
      <c r="E1276" s="8" t="s">
        <v>1390</v>
      </c>
      <c r="F1276" s="9">
        <v>5042675</v>
      </c>
      <c r="G1276" s="8" t="s">
        <v>1378</v>
      </c>
      <c r="H1276" s="9">
        <v>529481</v>
      </c>
      <c r="I1276" s="112"/>
      <c r="J1276" s="113"/>
      <c r="K1276" s="114"/>
      <c r="L1276" s="115"/>
      <c r="M1276" s="116"/>
      <c r="N1276" s="15" t="s">
        <v>6561</v>
      </c>
      <c r="O1276" t="s">
        <v>4766</v>
      </c>
      <c r="Q1276">
        <v>1629</v>
      </c>
      <c r="R1276" s="14">
        <v>5042675</v>
      </c>
    </row>
    <row r="1277" spans="1:18" ht="15" customHeight="1" x14ac:dyDescent="0.25">
      <c r="A1277" s="10">
        <v>461</v>
      </c>
      <c r="B1277" s="111"/>
      <c r="C1277" s="6" t="s">
        <v>1928</v>
      </c>
      <c r="D1277" s="7">
        <v>44937</v>
      </c>
      <c r="E1277" s="8" t="s">
        <v>1377</v>
      </c>
      <c r="F1277" s="9">
        <v>2076785</v>
      </c>
      <c r="G1277" s="8" t="s">
        <v>1378</v>
      </c>
      <c r="H1277" s="9">
        <v>218062</v>
      </c>
      <c r="I1277" s="112"/>
      <c r="J1277" s="113"/>
      <c r="K1277" s="114"/>
      <c r="L1277" s="115"/>
      <c r="M1277" s="116"/>
      <c r="N1277" s="15" t="s">
        <v>6562</v>
      </c>
      <c r="O1277" t="s">
        <v>4766</v>
      </c>
      <c r="Q1277">
        <v>1072</v>
      </c>
      <c r="R1277" s="14">
        <v>2076785</v>
      </c>
    </row>
    <row r="1278" spans="1:18" ht="15" customHeight="1" x14ac:dyDescent="0.25">
      <c r="A1278" s="11">
        <v>462</v>
      </c>
      <c r="B1278" s="100"/>
      <c r="C1278" s="6" t="s">
        <v>1929</v>
      </c>
      <c r="D1278" s="7">
        <v>44943</v>
      </c>
      <c r="E1278" s="8" t="s">
        <v>1380</v>
      </c>
      <c r="F1278" s="9">
        <v>3180789</v>
      </c>
      <c r="G1278" s="8" t="s">
        <v>1378</v>
      </c>
      <c r="H1278" s="9">
        <v>333983</v>
      </c>
      <c r="I1278" s="104"/>
      <c r="J1278" s="105"/>
      <c r="K1278" s="106"/>
      <c r="L1278" s="109"/>
      <c r="M1278" s="110"/>
      <c r="N1278" s="15" t="s">
        <v>6563</v>
      </c>
      <c r="O1278" t="s">
        <v>4766</v>
      </c>
      <c r="Q1278">
        <v>1715</v>
      </c>
      <c r="R1278" s="14">
        <v>3180789</v>
      </c>
    </row>
    <row r="1279" spans="1:18" ht="15" customHeight="1" x14ac:dyDescent="0.25">
      <c r="A1279" s="12">
        <v>463</v>
      </c>
      <c r="B1279" s="12" t="s">
        <v>1930</v>
      </c>
      <c r="C1279" s="6" t="s">
        <v>1931</v>
      </c>
      <c r="D1279" s="7">
        <v>44942</v>
      </c>
      <c r="E1279" s="8" t="s">
        <v>1390</v>
      </c>
      <c r="F1279" s="9">
        <v>1503376</v>
      </c>
      <c r="G1279" s="8" t="s">
        <v>1378</v>
      </c>
      <c r="H1279" s="9">
        <v>157854</v>
      </c>
      <c r="I1279" s="94">
        <v>1345522</v>
      </c>
      <c r="J1279" s="95"/>
      <c r="K1279" s="96"/>
      <c r="L1279" s="97" t="s">
        <v>814</v>
      </c>
      <c r="M1279" s="98"/>
      <c r="N1279" s="15" t="s">
        <v>6564</v>
      </c>
      <c r="O1279" t="s">
        <v>4766</v>
      </c>
      <c r="Q1279">
        <v>1697</v>
      </c>
      <c r="R1279" s="14">
        <v>1503376</v>
      </c>
    </row>
    <row r="1280" spans="1:18" ht="15" customHeight="1" x14ac:dyDescent="0.25">
      <c r="A1280" s="12">
        <v>464</v>
      </c>
      <c r="B1280" s="12" t="s">
        <v>1932</v>
      </c>
      <c r="C1280" s="6" t="s">
        <v>1933</v>
      </c>
      <c r="D1280" s="7">
        <v>44943</v>
      </c>
      <c r="E1280" s="8" t="s">
        <v>1377</v>
      </c>
      <c r="F1280" s="9">
        <v>2447381</v>
      </c>
      <c r="G1280" s="8" t="s">
        <v>1378</v>
      </c>
      <c r="H1280" s="9">
        <v>256975</v>
      </c>
      <c r="I1280" s="94">
        <v>2190406</v>
      </c>
      <c r="J1280" s="95"/>
      <c r="K1280" s="96"/>
      <c r="L1280" s="97" t="s">
        <v>818</v>
      </c>
      <c r="M1280" s="98"/>
      <c r="N1280" s="15" t="s">
        <v>6565</v>
      </c>
      <c r="O1280" t="s">
        <v>4766</v>
      </c>
      <c r="Q1280">
        <v>1707</v>
      </c>
      <c r="R1280" s="14">
        <v>2447381</v>
      </c>
    </row>
    <row r="1281" spans="1:18" ht="15" customHeight="1" x14ac:dyDescent="0.25">
      <c r="A1281" s="5">
        <v>465</v>
      </c>
      <c r="B1281" s="99" t="s">
        <v>1934</v>
      </c>
      <c r="C1281" s="6" t="s">
        <v>1935</v>
      </c>
      <c r="D1281" s="7">
        <v>44932</v>
      </c>
      <c r="E1281" s="8" t="s">
        <v>1390</v>
      </c>
      <c r="F1281" s="9">
        <v>1921008</v>
      </c>
      <c r="G1281" s="8" t="s">
        <v>1378</v>
      </c>
      <c r="H1281" s="9">
        <v>201706</v>
      </c>
      <c r="I1281" s="101">
        <v>7694337</v>
      </c>
      <c r="J1281" s="102"/>
      <c r="K1281" s="103"/>
      <c r="L1281" s="107" t="s">
        <v>823</v>
      </c>
      <c r="M1281" s="108"/>
      <c r="N1281" s="15" t="s">
        <v>6566</v>
      </c>
      <c r="O1281" t="s">
        <v>4766</v>
      </c>
      <c r="Q1281">
        <v>624</v>
      </c>
      <c r="R1281" s="14">
        <v>1921008</v>
      </c>
    </row>
    <row r="1282" spans="1:18" ht="15" customHeight="1" x14ac:dyDescent="0.25">
      <c r="A1282" s="11">
        <v>466</v>
      </c>
      <c r="B1282" s="100"/>
      <c r="C1282" s="6" t="s">
        <v>1936</v>
      </c>
      <c r="D1282" s="7">
        <v>44943</v>
      </c>
      <c r="E1282" s="8" t="s">
        <v>1380</v>
      </c>
      <c r="F1282" s="9">
        <v>6676017</v>
      </c>
      <c r="G1282" s="8" t="s">
        <v>1378</v>
      </c>
      <c r="H1282" s="9">
        <v>700982</v>
      </c>
      <c r="I1282" s="104"/>
      <c r="J1282" s="105"/>
      <c r="K1282" s="106"/>
      <c r="L1282" s="109"/>
      <c r="M1282" s="110"/>
      <c r="N1282" s="15" t="s">
        <v>6567</v>
      </c>
      <c r="O1282" t="s">
        <v>4766</v>
      </c>
      <c r="Q1282">
        <v>1717</v>
      </c>
      <c r="R1282" s="14">
        <v>6676017</v>
      </c>
    </row>
    <row r="1283" spans="1:18" ht="15" customHeight="1" x14ac:dyDescent="0.25">
      <c r="A1283" s="5">
        <v>467</v>
      </c>
      <c r="B1283" s="99" t="s">
        <v>1937</v>
      </c>
      <c r="C1283" s="6" t="s">
        <v>1938</v>
      </c>
      <c r="D1283" s="7">
        <v>44929</v>
      </c>
      <c r="E1283" s="8" t="s">
        <v>1377</v>
      </c>
      <c r="F1283" s="9">
        <v>11171466</v>
      </c>
      <c r="G1283" s="8" t="s">
        <v>1378</v>
      </c>
      <c r="H1283" s="9">
        <v>1173004</v>
      </c>
      <c r="I1283" s="101">
        <v>44527869</v>
      </c>
      <c r="J1283" s="102"/>
      <c r="K1283" s="103"/>
      <c r="L1283" s="107" t="s">
        <v>827</v>
      </c>
      <c r="M1283" s="108"/>
      <c r="N1283" s="15" t="s">
        <v>6568</v>
      </c>
      <c r="O1283" t="s">
        <v>4766</v>
      </c>
      <c r="Q1283">
        <v>118</v>
      </c>
      <c r="R1283" s="14">
        <v>11171466</v>
      </c>
    </row>
    <row r="1284" spans="1:18" ht="15" customHeight="1" x14ac:dyDescent="0.25">
      <c r="A1284" s="10">
        <v>468</v>
      </c>
      <c r="B1284" s="111"/>
      <c r="C1284" s="6" t="s">
        <v>1939</v>
      </c>
      <c r="D1284" s="7">
        <v>44945</v>
      </c>
      <c r="E1284" s="8" t="s">
        <v>1940</v>
      </c>
      <c r="F1284" s="9">
        <v>2950137</v>
      </c>
      <c r="G1284" s="8" t="s">
        <v>1378</v>
      </c>
      <c r="H1284" s="9">
        <v>309764</v>
      </c>
      <c r="I1284" s="112"/>
      <c r="J1284" s="113"/>
      <c r="K1284" s="114"/>
      <c r="L1284" s="115"/>
      <c r="M1284" s="116"/>
      <c r="N1284" s="15" t="s">
        <v>6569</v>
      </c>
      <c r="O1284" t="s">
        <v>4766</v>
      </c>
      <c r="Q1284">
        <v>1776</v>
      </c>
      <c r="R1284" s="14">
        <v>2950137</v>
      </c>
    </row>
    <row r="1285" spans="1:18" ht="15" customHeight="1" x14ac:dyDescent="0.25">
      <c r="A1285" s="10">
        <v>469</v>
      </c>
      <c r="B1285" s="111"/>
      <c r="C1285" s="6" t="s">
        <v>1941</v>
      </c>
      <c r="D1285" s="7">
        <v>44931</v>
      </c>
      <c r="E1285" s="8" t="s">
        <v>1377</v>
      </c>
      <c r="F1285" s="9">
        <v>9217272</v>
      </c>
      <c r="G1285" s="8" t="s">
        <v>1378</v>
      </c>
      <c r="H1285" s="9">
        <v>967814</v>
      </c>
      <c r="I1285" s="112"/>
      <c r="J1285" s="113"/>
      <c r="K1285" s="114"/>
      <c r="L1285" s="115"/>
      <c r="M1285" s="116"/>
      <c r="N1285" s="15" t="s">
        <v>6570</v>
      </c>
      <c r="O1285" t="s">
        <v>4766</v>
      </c>
      <c r="Q1285">
        <v>411</v>
      </c>
      <c r="R1285" s="14">
        <v>9217272</v>
      </c>
    </row>
    <row r="1286" spans="1:18" ht="15" customHeight="1" x14ac:dyDescent="0.25">
      <c r="A1286" s="10">
        <v>470</v>
      </c>
      <c r="B1286" s="111"/>
      <c r="C1286" s="6" t="s">
        <v>1942</v>
      </c>
      <c r="D1286" s="7">
        <v>44939</v>
      </c>
      <c r="E1286" s="8" t="s">
        <v>1377</v>
      </c>
      <c r="F1286" s="9">
        <v>13605833</v>
      </c>
      <c r="G1286" s="8" t="s">
        <v>1378</v>
      </c>
      <c r="H1286" s="9">
        <v>1428612</v>
      </c>
      <c r="I1286" s="112"/>
      <c r="J1286" s="113"/>
      <c r="K1286" s="114"/>
      <c r="L1286" s="115"/>
      <c r="M1286" s="116"/>
      <c r="N1286" s="15" t="s">
        <v>6571</v>
      </c>
      <c r="O1286" t="s">
        <v>4766</v>
      </c>
      <c r="Q1286">
        <v>1462</v>
      </c>
      <c r="R1286" s="14">
        <v>13605833</v>
      </c>
    </row>
    <row r="1287" spans="1:18" ht="15" customHeight="1" x14ac:dyDescent="0.25">
      <c r="A1287" s="10">
        <v>471</v>
      </c>
      <c r="B1287" s="111"/>
      <c r="C1287" s="6" t="s">
        <v>1943</v>
      </c>
      <c r="D1287" s="7">
        <v>44936</v>
      </c>
      <c r="E1287" s="8" t="s">
        <v>1377</v>
      </c>
      <c r="F1287" s="9">
        <v>10187649</v>
      </c>
      <c r="G1287" s="8" t="s">
        <v>1378</v>
      </c>
      <c r="H1287" s="9">
        <v>1069703</v>
      </c>
      <c r="I1287" s="112"/>
      <c r="J1287" s="113"/>
      <c r="K1287" s="114"/>
      <c r="L1287" s="115"/>
      <c r="M1287" s="116"/>
      <c r="N1287" s="15" t="s">
        <v>6572</v>
      </c>
      <c r="O1287" t="s">
        <v>4766</v>
      </c>
      <c r="Q1287">
        <v>994</v>
      </c>
      <c r="R1287" s="14">
        <v>10187649</v>
      </c>
    </row>
    <row r="1288" spans="1:18" ht="15" customHeight="1" x14ac:dyDescent="0.25">
      <c r="A1288" s="11">
        <v>472</v>
      </c>
      <c r="B1288" s="100"/>
      <c r="C1288" s="6" t="s">
        <v>1944</v>
      </c>
      <c r="D1288" s="7">
        <v>44943</v>
      </c>
      <c r="E1288" s="8" t="s">
        <v>1390</v>
      </c>
      <c r="F1288" s="9">
        <v>2619452</v>
      </c>
      <c r="G1288" s="8" t="s">
        <v>1378</v>
      </c>
      <c r="H1288" s="9">
        <v>275042</v>
      </c>
      <c r="I1288" s="104"/>
      <c r="J1288" s="105"/>
      <c r="K1288" s="106"/>
      <c r="L1288" s="109"/>
      <c r="M1288" s="110"/>
      <c r="N1288" s="15" t="s">
        <v>6573</v>
      </c>
      <c r="O1288" t="s">
        <v>4766</v>
      </c>
      <c r="Q1288">
        <v>1731</v>
      </c>
      <c r="R1288" s="14">
        <v>2619452</v>
      </c>
    </row>
    <row r="1289" spans="1:18" ht="15" customHeight="1" x14ac:dyDescent="0.25">
      <c r="A1289" s="5">
        <v>473</v>
      </c>
      <c r="B1289" s="99" t="s">
        <v>1945</v>
      </c>
      <c r="C1289" s="6" t="s">
        <v>1946</v>
      </c>
      <c r="D1289" s="7">
        <v>44930</v>
      </c>
      <c r="E1289" s="8" t="s">
        <v>1390</v>
      </c>
      <c r="F1289" s="9">
        <v>1113267</v>
      </c>
      <c r="G1289" s="8" t="s">
        <v>1378</v>
      </c>
      <c r="H1289" s="9">
        <v>116893</v>
      </c>
      <c r="I1289" s="101">
        <v>4512988</v>
      </c>
      <c r="J1289" s="102"/>
      <c r="K1289" s="103"/>
      <c r="L1289" s="107" t="s">
        <v>836</v>
      </c>
      <c r="M1289" s="108"/>
      <c r="N1289" s="15" t="s">
        <v>6574</v>
      </c>
      <c r="O1289" t="s">
        <v>4766</v>
      </c>
      <c r="Q1289">
        <v>297</v>
      </c>
      <c r="R1289" s="14">
        <v>1113267</v>
      </c>
    </row>
    <row r="1290" spans="1:18" ht="15" customHeight="1" x14ac:dyDescent="0.25">
      <c r="A1290" s="11">
        <v>474</v>
      </c>
      <c r="B1290" s="100"/>
      <c r="C1290" s="6" t="s">
        <v>1947</v>
      </c>
      <c r="D1290" s="7">
        <v>44939</v>
      </c>
      <c r="E1290" s="8" t="s">
        <v>1390</v>
      </c>
      <c r="F1290" s="9">
        <v>3929178</v>
      </c>
      <c r="G1290" s="8" t="s">
        <v>1378</v>
      </c>
      <c r="H1290" s="9">
        <v>412564</v>
      </c>
      <c r="I1290" s="104"/>
      <c r="J1290" s="105"/>
      <c r="K1290" s="106"/>
      <c r="L1290" s="109"/>
      <c r="M1290" s="110"/>
      <c r="N1290" s="15" t="s">
        <v>6575</v>
      </c>
      <c r="O1290" t="s">
        <v>4766</v>
      </c>
      <c r="Q1290">
        <v>1517</v>
      </c>
      <c r="R1290" s="14">
        <v>3929178</v>
      </c>
    </row>
    <row r="1291" spans="1:18" ht="15" customHeight="1" x14ac:dyDescent="0.25">
      <c r="A1291" s="12">
        <v>475</v>
      </c>
      <c r="B1291" s="12" t="s">
        <v>1948</v>
      </c>
      <c r="C1291" s="6" t="s">
        <v>1949</v>
      </c>
      <c r="D1291" s="7">
        <v>44937</v>
      </c>
      <c r="E1291" s="8" t="s">
        <v>1377</v>
      </c>
      <c r="F1291" s="9">
        <v>4475953</v>
      </c>
      <c r="G1291" s="8" t="s">
        <v>1378</v>
      </c>
      <c r="H1291" s="9">
        <v>469975</v>
      </c>
      <c r="I1291" s="94">
        <v>4005978</v>
      </c>
      <c r="J1291" s="95"/>
      <c r="K1291" s="96"/>
      <c r="L1291" s="97" t="s">
        <v>840</v>
      </c>
      <c r="M1291" s="98"/>
      <c r="N1291" s="15" t="s">
        <v>6576</v>
      </c>
      <c r="O1291" t="s">
        <v>4766</v>
      </c>
      <c r="Q1291">
        <v>1081</v>
      </c>
      <c r="R1291" s="14">
        <v>4475953</v>
      </c>
    </row>
    <row r="1292" spans="1:18" ht="15" customHeight="1" x14ac:dyDescent="0.25">
      <c r="A1292" s="5">
        <v>476</v>
      </c>
      <c r="B1292" s="99" t="s">
        <v>1950</v>
      </c>
      <c r="C1292" s="6" t="s">
        <v>1951</v>
      </c>
      <c r="D1292" s="7">
        <v>44930</v>
      </c>
      <c r="E1292" s="8" t="s">
        <v>1377</v>
      </c>
      <c r="F1292" s="9">
        <v>1701775</v>
      </c>
      <c r="G1292" s="8" t="s">
        <v>1378</v>
      </c>
      <c r="H1292" s="9">
        <v>178686</v>
      </c>
      <c r="I1292" s="101">
        <v>7231495</v>
      </c>
      <c r="J1292" s="102"/>
      <c r="K1292" s="103"/>
      <c r="L1292" s="107" t="s">
        <v>1952</v>
      </c>
      <c r="M1292" s="108"/>
      <c r="N1292" s="15" t="s">
        <v>6577</v>
      </c>
      <c r="O1292" t="s">
        <v>4766</v>
      </c>
      <c r="Q1292">
        <v>283</v>
      </c>
      <c r="R1292" s="14">
        <v>1701775</v>
      </c>
    </row>
    <row r="1293" spans="1:18" ht="15" customHeight="1" x14ac:dyDescent="0.25">
      <c r="A1293" s="11">
        <v>477</v>
      </c>
      <c r="B1293" s="100"/>
      <c r="C1293" s="6" t="s">
        <v>1953</v>
      </c>
      <c r="D1293" s="7">
        <v>44940</v>
      </c>
      <c r="E1293" s="8" t="s">
        <v>1377</v>
      </c>
      <c r="F1293" s="9">
        <v>6378108</v>
      </c>
      <c r="G1293" s="8" t="s">
        <v>1378</v>
      </c>
      <c r="H1293" s="9">
        <v>669702</v>
      </c>
      <c r="I1293" s="104"/>
      <c r="J1293" s="105"/>
      <c r="K1293" s="106"/>
      <c r="L1293" s="109"/>
      <c r="M1293" s="110"/>
      <c r="N1293" s="15" t="s">
        <v>6578</v>
      </c>
      <c r="O1293" t="s">
        <v>4766</v>
      </c>
      <c r="Q1293">
        <v>1572</v>
      </c>
      <c r="R1293" s="14">
        <v>6378108</v>
      </c>
    </row>
    <row r="1294" spans="1:18" ht="15" customHeight="1" x14ac:dyDescent="0.25">
      <c r="A1294" s="5">
        <v>480</v>
      </c>
      <c r="B1294" s="99" t="s">
        <v>1960</v>
      </c>
      <c r="C1294" s="6" t="s">
        <v>1961</v>
      </c>
      <c r="D1294" s="7">
        <v>44930</v>
      </c>
      <c r="E1294" s="8" t="s">
        <v>1377</v>
      </c>
      <c r="F1294" s="9">
        <v>1357095</v>
      </c>
      <c r="G1294" s="8" t="s">
        <v>1378</v>
      </c>
      <c r="H1294" s="9">
        <v>142495</v>
      </c>
      <c r="I1294" s="101">
        <v>11787934</v>
      </c>
      <c r="J1294" s="102"/>
      <c r="K1294" s="103"/>
      <c r="L1294" s="107" t="s">
        <v>844</v>
      </c>
      <c r="M1294" s="108"/>
      <c r="N1294" s="15" t="s">
        <v>6579</v>
      </c>
      <c r="O1294" t="s">
        <v>4766</v>
      </c>
      <c r="Q1294">
        <v>292</v>
      </c>
      <c r="R1294" s="14">
        <v>1357095</v>
      </c>
    </row>
    <row r="1295" spans="1:18" ht="15" customHeight="1" x14ac:dyDescent="0.25">
      <c r="A1295" s="10">
        <v>481</v>
      </c>
      <c r="B1295" s="111"/>
      <c r="C1295" s="6" t="s">
        <v>1962</v>
      </c>
      <c r="D1295" s="7">
        <v>44931</v>
      </c>
      <c r="E1295" s="8" t="s">
        <v>1377</v>
      </c>
      <c r="F1295" s="9">
        <v>9277698</v>
      </c>
      <c r="G1295" s="8" t="s">
        <v>1378</v>
      </c>
      <c r="H1295" s="9">
        <v>974158</v>
      </c>
      <c r="I1295" s="112"/>
      <c r="J1295" s="113"/>
      <c r="K1295" s="114"/>
      <c r="L1295" s="115"/>
      <c r="M1295" s="116"/>
      <c r="N1295" s="15" t="s">
        <v>6580</v>
      </c>
      <c r="O1295" t="s">
        <v>4766</v>
      </c>
      <c r="Q1295">
        <v>470</v>
      </c>
      <c r="R1295" s="14">
        <v>9277698</v>
      </c>
    </row>
    <row r="1296" spans="1:18" ht="15" customHeight="1" x14ac:dyDescent="0.25">
      <c r="A1296" s="11">
        <v>482</v>
      </c>
      <c r="B1296" s="100"/>
      <c r="C1296" s="6" t="s">
        <v>1963</v>
      </c>
      <c r="D1296" s="7">
        <v>44936</v>
      </c>
      <c r="E1296" s="8" t="s">
        <v>1380</v>
      </c>
      <c r="F1296" s="9">
        <v>2536083</v>
      </c>
      <c r="G1296" s="8" t="s">
        <v>1378</v>
      </c>
      <c r="H1296" s="9">
        <v>266289</v>
      </c>
      <c r="I1296" s="104"/>
      <c r="J1296" s="105"/>
      <c r="K1296" s="106"/>
      <c r="L1296" s="109"/>
      <c r="M1296" s="110"/>
      <c r="N1296" s="15" t="s">
        <v>6581</v>
      </c>
      <c r="O1296" t="s">
        <v>4766</v>
      </c>
      <c r="Q1296">
        <v>999</v>
      </c>
      <c r="R1296" s="14">
        <v>2536083</v>
      </c>
    </row>
    <row r="1297" spans="1:18" ht="15" customHeight="1" x14ac:dyDescent="0.25">
      <c r="A1297" s="12">
        <v>484</v>
      </c>
      <c r="B1297" s="12" t="s">
        <v>1967</v>
      </c>
      <c r="C1297" s="6" t="s">
        <v>1968</v>
      </c>
      <c r="D1297" s="7">
        <v>44932</v>
      </c>
      <c r="E1297" s="8" t="s">
        <v>1377</v>
      </c>
      <c r="F1297" s="9">
        <v>3877809</v>
      </c>
      <c r="G1297" s="8" t="s">
        <v>1378</v>
      </c>
      <c r="H1297" s="9">
        <v>407170</v>
      </c>
      <c r="I1297" s="94">
        <v>3470639</v>
      </c>
      <c r="J1297" s="95"/>
      <c r="K1297" s="96"/>
      <c r="L1297" s="97" t="s">
        <v>851</v>
      </c>
      <c r="M1297" s="98"/>
      <c r="N1297" s="15" t="s">
        <v>6582</v>
      </c>
      <c r="O1297" t="s">
        <v>4766</v>
      </c>
      <c r="Q1297">
        <v>589</v>
      </c>
      <c r="R1297" s="14">
        <v>3877809</v>
      </c>
    </row>
    <row r="1298" spans="1:18" ht="15" customHeight="1" x14ac:dyDescent="0.25">
      <c r="A1298" s="5">
        <v>485</v>
      </c>
      <c r="B1298" s="99" t="s">
        <v>1969</v>
      </c>
      <c r="C1298" s="6" t="s">
        <v>1970</v>
      </c>
      <c r="D1298" s="7">
        <v>44942</v>
      </c>
      <c r="E1298" s="8" t="s">
        <v>1380</v>
      </c>
      <c r="F1298" s="9">
        <v>369227</v>
      </c>
      <c r="G1298" s="8" t="s">
        <v>1378</v>
      </c>
      <c r="H1298" s="9">
        <v>38769</v>
      </c>
      <c r="I1298" s="101">
        <v>6725665</v>
      </c>
      <c r="J1298" s="102"/>
      <c r="K1298" s="103"/>
      <c r="L1298" s="107" t="s">
        <v>857</v>
      </c>
      <c r="M1298" s="108"/>
      <c r="N1298" s="15" t="s">
        <v>6583</v>
      </c>
      <c r="O1298" t="s">
        <v>4766</v>
      </c>
      <c r="Q1298">
        <v>1654</v>
      </c>
      <c r="R1298" s="14">
        <v>369227</v>
      </c>
    </row>
    <row r="1299" spans="1:18" ht="15" customHeight="1" x14ac:dyDescent="0.25">
      <c r="A1299" s="10">
        <v>486</v>
      </c>
      <c r="B1299" s="111"/>
      <c r="C1299" s="6" t="s">
        <v>1971</v>
      </c>
      <c r="D1299" s="7">
        <v>44930</v>
      </c>
      <c r="E1299" s="8" t="s">
        <v>1377</v>
      </c>
      <c r="F1299" s="9">
        <v>783981</v>
      </c>
      <c r="G1299" s="8" t="s">
        <v>1378</v>
      </c>
      <c r="H1299" s="9">
        <v>82318</v>
      </c>
      <c r="I1299" s="112"/>
      <c r="J1299" s="113"/>
      <c r="K1299" s="114"/>
      <c r="L1299" s="115"/>
      <c r="M1299" s="116"/>
      <c r="N1299" s="15" t="s">
        <v>6584</v>
      </c>
      <c r="O1299" t="s">
        <v>4766</v>
      </c>
      <c r="Q1299">
        <v>393</v>
      </c>
      <c r="R1299" s="14">
        <v>783981</v>
      </c>
    </row>
    <row r="1300" spans="1:18" ht="15" customHeight="1" x14ac:dyDescent="0.25">
      <c r="A1300" s="10">
        <v>487</v>
      </c>
      <c r="B1300" s="111"/>
      <c r="C1300" s="6" t="s">
        <v>1972</v>
      </c>
      <c r="D1300" s="7">
        <v>44937</v>
      </c>
      <c r="E1300" s="8" t="s">
        <v>1380</v>
      </c>
      <c r="F1300" s="9">
        <v>2097126</v>
      </c>
      <c r="G1300" s="8" t="s">
        <v>1378</v>
      </c>
      <c r="H1300" s="9">
        <v>220198</v>
      </c>
      <c r="I1300" s="112"/>
      <c r="J1300" s="113"/>
      <c r="K1300" s="114"/>
      <c r="L1300" s="115"/>
      <c r="M1300" s="116"/>
      <c r="N1300" s="15" t="s">
        <v>6585</v>
      </c>
      <c r="O1300" t="s">
        <v>4766</v>
      </c>
      <c r="Q1300">
        <v>1088</v>
      </c>
      <c r="R1300" s="14">
        <v>2097126</v>
      </c>
    </row>
    <row r="1301" spans="1:18" ht="15" customHeight="1" x14ac:dyDescent="0.25">
      <c r="A1301" s="10">
        <v>488</v>
      </c>
      <c r="B1301" s="111"/>
      <c r="C1301" s="6" t="s">
        <v>1973</v>
      </c>
      <c r="D1301" s="7">
        <v>44944</v>
      </c>
      <c r="E1301" s="8" t="s">
        <v>1974</v>
      </c>
      <c r="F1301" s="9">
        <v>1480133</v>
      </c>
      <c r="G1301" s="8" t="s">
        <v>1378</v>
      </c>
      <c r="H1301" s="9">
        <v>155414</v>
      </c>
      <c r="I1301" s="112"/>
      <c r="J1301" s="113"/>
      <c r="K1301" s="114"/>
      <c r="L1301" s="115"/>
      <c r="M1301" s="116"/>
      <c r="N1301" s="15" t="s">
        <v>6586</v>
      </c>
      <c r="O1301" t="s">
        <v>4766</v>
      </c>
      <c r="Q1301">
        <v>1762</v>
      </c>
      <c r="R1301" s="14">
        <v>1480133</v>
      </c>
    </row>
    <row r="1302" spans="1:18" ht="15" customHeight="1" x14ac:dyDescent="0.25">
      <c r="A1302" s="10">
        <v>489</v>
      </c>
      <c r="B1302" s="111"/>
      <c r="C1302" s="6" t="s">
        <v>1975</v>
      </c>
      <c r="D1302" s="7">
        <v>44929</v>
      </c>
      <c r="E1302" s="8" t="s">
        <v>1377</v>
      </c>
      <c r="F1302" s="9">
        <v>1700500</v>
      </c>
      <c r="G1302" s="8" t="s">
        <v>1378</v>
      </c>
      <c r="H1302" s="9">
        <v>178552</v>
      </c>
      <c r="I1302" s="112"/>
      <c r="J1302" s="113"/>
      <c r="K1302" s="114"/>
      <c r="L1302" s="115"/>
      <c r="M1302" s="116"/>
      <c r="N1302" s="15" t="s">
        <v>6587</v>
      </c>
      <c r="O1302" t="s">
        <v>4766</v>
      </c>
      <c r="Q1302">
        <v>203</v>
      </c>
      <c r="R1302" s="14">
        <v>1700500</v>
      </c>
    </row>
    <row r="1303" spans="1:18" ht="15" customHeight="1" x14ac:dyDescent="0.25">
      <c r="A1303" s="11">
        <v>490</v>
      </c>
      <c r="B1303" s="100"/>
      <c r="C1303" s="6" t="s">
        <v>1976</v>
      </c>
      <c r="D1303" s="7">
        <v>44942</v>
      </c>
      <c r="E1303" s="8" t="s">
        <v>1799</v>
      </c>
      <c r="F1303" s="9">
        <v>1083742</v>
      </c>
      <c r="G1303" s="8" t="s">
        <v>1378</v>
      </c>
      <c r="H1303" s="9">
        <v>113793</v>
      </c>
      <c r="I1303" s="104"/>
      <c r="J1303" s="105"/>
      <c r="K1303" s="106"/>
      <c r="L1303" s="109"/>
      <c r="M1303" s="110"/>
      <c r="N1303" s="15" t="s">
        <v>6588</v>
      </c>
      <c r="O1303" t="s">
        <v>4766</v>
      </c>
      <c r="Q1303">
        <v>1660</v>
      </c>
      <c r="R1303" s="14">
        <v>1083742</v>
      </c>
    </row>
    <row r="1304" spans="1:18" ht="15" customHeight="1" x14ac:dyDescent="0.25">
      <c r="A1304" s="12">
        <v>493</v>
      </c>
      <c r="B1304" s="12" t="s">
        <v>1982</v>
      </c>
      <c r="C1304" s="6" t="s">
        <v>1983</v>
      </c>
      <c r="D1304" s="7">
        <v>44935</v>
      </c>
      <c r="E1304" s="8" t="s">
        <v>1377</v>
      </c>
      <c r="F1304" s="9">
        <v>5849100</v>
      </c>
      <c r="G1304" s="8" t="s">
        <v>1378</v>
      </c>
      <c r="H1304" s="9">
        <v>614156</v>
      </c>
      <c r="I1304" s="94">
        <v>5234944</v>
      </c>
      <c r="J1304" s="95"/>
      <c r="K1304" s="96"/>
      <c r="L1304" s="97" t="s">
        <v>865</v>
      </c>
      <c r="M1304" s="98"/>
      <c r="N1304" s="15" t="s">
        <v>6589</v>
      </c>
      <c r="O1304" t="s">
        <v>4766</v>
      </c>
      <c r="Q1304">
        <v>972</v>
      </c>
      <c r="R1304" s="14">
        <v>5849100</v>
      </c>
    </row>
    <row r="1305" spans="1:18" ht="15" customHeight="1" x14ac:dyDescent="0.25">
      <c r="A1305" s="5">
        <v>494</v>
      </c>
      <c r="B1305" s="99" t="s">
        <v>1984</v>
      </c>
      <c r="C1305" s="6" t="s">
        <v>1985</v>
      </c>
      <c r="D1305" s="7">
        <v>44929</v>
      </c>
      <c r="E1305" s="8" t="s">
        <v>1377</v>
      </c>
      <c r="F1305" s="9">
        <v>2959400</v>
      </c>
      <c r="G1305" s="8" t="s">
        <v>1378</v>
      </c>
      <c r="H1305" s="9">
        <v>310737</v>
      </c>
      <c r="I1305" s="101">
        <v>17700495</v>
      </c>
      <c r="J1305" s="102"/>
      <c r="K1305" s="103"/>
      <c r="L1305" s="107" t="s">
        <v>868</v>
      </c>
      <c r="M1305" s="108"/>
      <c r="N1305" s="15" t="s">
        <v>6590</v>
      </c>
      <c r="O1305" t="s">
        <v>4766</v>
      </c>
      <c r="Q1305">
        <v>165</v>
      </c>
      <c r="R1305" s="14">
        <v>2959400</v>
      </c>
    </row>
    <row r="1306" spans="1:18" ht="15" customHeight="1" x14ac:dyDescent="0.25">
      <c r="A1306" s="10">
        <v>495</v>
      </c>
      <c r="B1306" s="111"/>
      <c r="C1306" s="6" t="s">
        <v>1986</v>
      </c>
      <c r="D1306" s="7">
        <v>44936</v>
      </c>
      <c r="E1306" s="8" t="s">
        <v>1377</v>
      </c>
      <c r="F1306" s="9">
        <v>15779297</v>
      </c>
      <c r="G1306" s="8" t="s">
        <v>1378</v>
      </c>
      <c r="H1306" s="9">
        <v>1656826</v>
      </c>
      <c r="I1306" s="112"/>
      <c r="J1306" s="113"/>
      <c r="K1306" s="114"/>
      <c r="L1306" s="115"/>
      <c r="M1306" s="116"/>
      <c r="N1306" s="15" t="s">
        <v>6591</v>
      </c>
      <c r="O1306" t="s">
        <v>4766</v>
      </c>
      <c r="Q1306">
        <v>1032</v>
      </c>
      <c r="R1306" s="14">
        <v>15779297</v>
      </c>
    </row>
    <row r="1307" spans="1:18" ht="15" customHeight="1" x14ac:dyDescent="0.25">
      <c r="A1307" s="11">
        <v>496</v>
      </c>
      <c r="B1307" s="100"/>
      <c r="C1307" s="6" t="s">
        <v>1987</v>
      </c>
      <c r="D1307" s="7">
        <v>44943</v>
      </c>
      <c r="E1307" s="8" t="s">
        <v>1380</v>
      </c>
      <c r="F1307" s="9">
        <v>1038392</v>
      </c>
      <c r="G1307" s="8" t="s">
        <v>1378</v>
      </c>
      <c r="H1307" s="9">
        <v>109031</v>
      </c>
      <c r="I1307" s="104"/>
      <c r="J1307" s="105"/>
      <c r="K1307" s="106"/>
      <c r="L1307" s="109"/>
      <c r="M1307" s="110"/>
      <c r="N1307" s="15" t="s">
        <v>6592</v>
      </c>
      <c r="O1307" t="s">
        <v>4766</v>
      </c>
      <c r="Q1307">
        <v>1751</v>
      </c>
      <c r="R1307" s="14">
        <v>1038392</v>
      </c>
    </row>
    <row r="1308" spans="1:18" ht="15" customHeight="1" x14ac:dyDescent="0.25">
      <c r="A1308" s="12">
        <v>497</v>
      </c>
      <c r="B1308" s="12" t="s">
        <v>1988</v>
      </c>
      <c r="C1308" s="6" t="s">
        <v>1989</v>
      </c>
      <c r="D1308" s="7">
        <v>44929</v>
      </c>
      <c r="E1308" s="8" t="s">
        <v>1390</v>
      </c>
      <c r="F1308" s="9">
        <v>3339801</v>
      </c>
      <c r="G1308" s="8" t="s">
        <v>1378</v>
      </c>
      <c r="H1308" s="9">
        <v>350679</v>
      </c>
      <c r="I1308" s="94">
        <v>2989122</v>
      </c>
      <c r="J1308" s="95"/>
      <c r="K1308" s="96"/>
      <c r="L1308" s="97" t="s">
        <v>877</v>
      </c>
      <c r="M1308" s="98"/>
      <c r="N1308" s="15" t="s">
        <v>6593</v>
      </c>
      <c r="O1308" t="s">
        <v>4766</v>
      </c>
      <c r="Q1308">
        <v>202</v>
      </c>
      <c r="R1308" s="14">
        <v>3339801</v>
      </c>
    </row>
    <row r="1309" spans="1:18" ht="15" customHeight="1" x14ac:dyDescent="0.25">
      <c r="A1309" s="12">
        <v>498</v>
      </c>
      <c r="B1309" s="12" t="s">
        <v>1990</v>
      </c>
      <c r="C1309" s="6" t="s">
        <v>1991</v>
      </c>
      <c r="D1309" s="7">
        <v>44943</v>
      </c>
      <c r="E1309" s="8" t="s">
        <v>1940</v>
      </c>
      <c r="F1309" s="9">
        <v>1998769</v>
      </c>
      <c r="G1309" s="8" t="s">
        <v>1378</v>
      </c>
      <c r="H1309" s="9">
        <v>209871</v>
      </c>
      <c r="I1309" s="94">
        <v>1788898</v>
      </c>
      <c r="J1309" s="95"/>
      <c r="K1309" s="96"/>
      <c r="L1309" s="97" t="s">
        <v>880</v>
      </c>
      <c r="M1309" s="98"/>
      <c r="N1309" s="15" t="s">
        <v>6594</v>
      </c>
      <c r="O1309" t="s">
        <v>4766</v>
      </c>
      <c r="Q1309">
        <v>1754</v>
      </c>
      <c r="R1309" s="14">
        <v>1998769</v>
      </c>
    </row>
    <row r="1310" spans="1:18" ht="15" customHeight="1" x14ac:dyDescent="0.25">
      <c r="A1310" s="5">
        <v>499</v>
      </c>
      <c r="B1310" s="99" t="s">
        <v>1992</v>
      </c>
      <c r="C1310" s="6" t="s">
        <v>1993</v>
      </c>
      <c r="D1310" s="7">
        <v>44943</v>
      </c>
      <c r="E1310" s="8" t="s">
        <v>1377</v>
      </c>
      <c r="F1310" s="9">
        <v>1693255</v>
      </c>
      <c r="G1310" s="8" t="s">
        <v>1378</v>
      </c>
      <c r="H1310" s="9">
        <v>177792</v>
      </c>
      <c r="I1310" s="101">
        <v>7437669</v>
      </c>
      <c r="J1310" s="102"/>
      <c r="K1310" s="103"/>
      <c r="L1310" s="107" t="s">
        <v>885</v>
      </c>
      <c r="M1310" s="108"/>
      <c r="N1310" s="15" t="s">
        <v>6595</v>
      </c>
      <c r="O1310" t="s">
        <v>4766</v>
      </c>
      <c r="Q1310">
        <v>1742</v>
      </c>
      <c r="R1310" s="14">
        <v>1693255</v>
      </c>
    </row>
    <row r="1311" spans="1:18" ht="15" customHeight="1" x14ac:dyDescent="0.25">
      <c r="A1311" s="10">
        <v>500</v>
      </c>
      <c r="B1311" s="111"/>
      <c r="C1311" s="6" t="s">
        <v>1994</v>
      </c>
      <c r="D1311" s="7">
        <v>44933</v>
      </c>
      <c r="E1311" s="8" t="s">
        <v>1377</v>
      </c>
      <c r="F1311" s="9">
        <v>4268872</v>
      </c>
      <c r="G1311" s="8" t="s">
        <v>1378</v>
      </c>
      <c r="H1311" s="9">
        <v>448232</v>
      </c>
      <c r="I1311" s="112"/>
      <c r="J1311" s="113"/>
      <c r="K1311" s="114"/>
      <c r="L1311" s="115"/>
      <c r="M1311" s="116"/>
      <c r="N1311" s="15" t="s">
        <v>6596</v>
      </c>
      <c r="O1311" t="s">
        <v>4766</v>
      </c>
      <c r="Q1311">
        <v>852</v>
      </c>
      <c r="R1311" s="14">
        <v>4268872</v>
      </c>
    </row>
    <row r="1312" spans="1:18" ht="15" customHeight="1" x14ac:dyDescent="0.25">
      <c r="A1312" s="11">
        <v>501</v>
      </c>
      <c r="B1312" s="100"/>
      <c r="C1312" s="6" t="s">
        <v>1995</v>
      </c>
      <c r="D1312" s="7">
        <v>44931</v>
      </c>
      <c r="E1312" s="8" t="s">
        <v>1377</v>
      </c>
      <c r="F1312" s="9">
        <v>2348118</v>
      </c>
      <c r="G1312" s="8" t="s">
        <v>1378</v>
      </c>
      <c r="H1312" s="9">
        <v>246552</v>
      </c>
      <c r="I1312" s="104"/>
      <c r="J1312" s="105"/>
      <c r="K1312" s="106"/>
      <c r="L1312" s="109"/>
      <c r="M1312" s="110"/>
      <c r="N1312" s="15" t="s">
        <v>6597</v>
      </c>
      <c r="O1312" t="s">
        <v>4766</v>
      </c>
      <c r="Q1312">
        <v>472</v>
      </c>
      <c r="R1312" s="14">
        <v>2348118</v>
      </c>
    </row>
    <row r="1313" spans="1:18" ht="15" customHeight="1" x14ac:dyDescent="0.25">
      <c r="A1313" s="5">
        <v>502</v>
      </c>
      <c r="B1313" s="99" t="s">
        <v>1996</v>
      </c>
      <c r="C1313" s="6" t="s">
        <v>1997</v>
      </c>
      <c r="D1313" s="7">
        <v>44932</v>
      </c>
      <c r="E1313" s="8" t="s">
        <v>1377</v>
      </c>
      <c r="F1313" s="9">
        <v>15779297</v>
      </c>
      <c r="G1313" s="8" t="s">
        <v>1378</v>
      </c>
      <c r="H1313" s="9">
        <v>1656826</v>
      </c>
      <c r="I1313" s="101">
        <v>31489941</v>
      </c>
      <c r="J1313" s="102"/>
      <c r="K1313" s="103"/>
      <c r="L1313" s="107" t="s">
        <v>890</v>
      </c>
      <c r="M1313" s="108"/>
      <c r="N1313" s="15" t="s">
        <v>6598</v>
      </c>
      <c r="O1313" t="s">
        <v>4766</v>
      </c>
      <c r="Q1313">
        <v>720</v>
      </c>
      <c r="R1313" s="14">
        <v>15779297</v>
      </c>
    </row>
    <row r="1314" spans="1:18" ht="15" customHeight="1" x14ac:dyDescent="0.25">
      <c r="A1314" s="10">
        <v>503</v>
      </c>
      <c r="B1314" s="111"/>
      <c r="C1314" s="6" t="s">
        <v>1998</v>
      </c>
      <c r="D1314" s="7">
        <v>44939</v>
      </c>
      <c r="E1314" s="8" t="s">
        <v>1377</v>
      </c>
      <c r="F1314" s="9">
        <v>10085192</v>
      </c>
      <c r="G1314" s="8" t="s">
        <v>1378</v>
      </c>
      <c r="H1314" s="9">
        <v>1058945</v>
      </c>
      <c r="I1314" s="112"/>
      <c r="J1314" s="113"/>
      <c r="K1314" s="114"/>
      <c r="L1314" s="115"/>
      <c r="M1314" s="116"/>
      <c r="N1314" s="15" t="s">
        <v>6599</v>
      </c>
      <c r="O1314" t="s">
        <v>4766</v>
      </c>
      <c r="Q1314">
        <v>1511</v>
      </c>
      <c r="R1314" s="14">
        <v>10085192</v>
      </c>
    </row>
    <row r="1315" spans="1:18" ht="15" customHeight="1" x14ac:dyDescent="0.25">
      <c r="A1315" s="11">
        <v>504</v>
      </c>
      <c r="B1315" s="100"/>
      <c r="C1315" s="6" t="s">
        <v>1999</v>
      </c>
      <c r="D1315" s="7">
        <v>44930</v>
      </c>
      <c r="E1315" s="8" t="s">
        <v>1377</v>
      </c>
      <c r="F1315" s="9">
        <v>9319803</v>
      </c>
      <c r="G1315" s="8" t="s">
        <v>1378</v>
      </c>
      <c r="H1315" s="9">
        <v>978579</v>
      </c>
      <c r="I1315" s="104"/>
      <c r="J1315" s="105"/>
      <c r="K1315" s="106"/>
      <c r="L1315" s="109"/>
      <c r="M1315" s="110"/>
      <c r="N1315" s="15" t="s">
        <v>6600</v>
      </c>
      <c r="O1315" t="s">
        <v>4766</v>
      </c>
      <c r="Q1315">
        <v>307</v>
      </c>
      <c r="R1315" s="14">
        <v>9319803</v>
      </c>
    </row>
    <row r="1316" spans="1:18" ht="15" customHeight="1" x14ac:dyDescent="0.25">
      <c r="A1316" s="5">
        <v>506</v>
      </c>
      <c r="B1316" s="99" t="s">
        <v>2003</v>
      </c>
      <c r="C1316" s="6" t="s">
        <v>2004</v>
      </c>
      <c r="D1316" s="7">
        <v>44940</v>
      </c>
      <c r="E1316" s="8" t="s">
        <v>1799</v>
      </c>
      <c r="F1316" s="9">
        <v>7456405</v>
      </c>
      <c r="G1316" s="8" t="s">
        <v>1378</v>
      </c>
      <c r="H1316" s="9">
        <v>782922</v>
      </c>
      <c r="I1316" s="101">
        <v>20570553</v>
      </c>
      <c r="J1316" s="102"/>
      <c r="K1316" s="103"/>
      <c r="L1316" s="107" t="s">
        <v>902</v>
      </c>
      <c r="M1316" s="108"/>
      <c r="N1316" s="15" t="s">
        <v>6601</v>
      </c>
      <c r="O1316" t="s">
        <v>4766</v>
      </c>
      <c r="Q1316">
        <v>1598</v>
      </c>
      <c r="R1316" s="14">
        <v>7456405</v>
      </c>
    </row>
    <row r="1317" spans="1:18" ht="15" customHeight="1" x14ac:dyDescent="0.25">
      <c r="A1317" s="10">
        <v>507</v>
      </c>
      <c r="B1317" s="111"/>
      <c r="C1317" s="6" t="s">
        <v>2005</v>
      </c>
      <c r="D1317" s="7">
        <v>44937</v>
      </c>
      <c r="E1317" s="8" t="s">
        <v>1377</v>
      </c>
      <c r="F1317" s="9">
        <v>9533190</v>
      </c>
      <c r="G1317" s="8" t="s">
        <v>1378</v>
      </c>
      <c r="H1317" s="9">
        <v>1000985</v>
      </c>
      <c r="I1317" s="112"/>
      <c r="J1317" s="113"/>
      <c r="K1317" s="114"/>
      <c r="L1317" s="115"/>
      <c r="M1317" s="116"/>
      <c r="N1317" s="15" t="s">
        <v>6602</v>
      </c>
      <c r="O1317" t="s">
        <v>4766</v>
      </c>
      <c r="Q1317">
        <v>1097</v>
      </c>
      <c r="R1317" s="14">
        <v>9533190</v>
      </c>
    </row>
    <row r="1318" spans="1:18" ht="15" customHeight="1" x14ac:dyDescent="0.25">
      <c r="A1318" s="11">
        <v>508</v>
      </c>
      <c r="B1318" s="100"/>
      <c r="C1318" s="6" t="s">
        <v>2006</v>
      </c>
      <c r="D1318" s="7">
        <v>44930</v>
      </c>
      <c r="E1318" s="8" t="s">
        <v>1377</v>
      </c>
      <c r="F1318" s="9">
        <v>5994263</v>
      </c>
      <c r="G1318" s="8" t="s">
        <v>1378</v>
      </c>
      <c r="H1318" s="9">
        <v>629398</v>
      </c>
      <c r="I1318" s="104"/>
      <c r="J1318" s="105"/>
      <c r="K1318" s="106"/>
      <c r="L1318" s="109"/>
      <c r="M1318" s="110"/>
      <c r="N1318" s="15" t="s">
        <v>6603</v>
      </c>
      <c r="O1318" t="s">
        <v>4766</v>
      </c>
      <c r="Q1318">
        <v>299</v>
      </c>
      <c r="R1318" s="14">
        <v>5994263</v>
      </c>
    </row>
    <row r="1319" spans="1:18" ht="15" customHeight="1" x14ac:dyDescent="0.25">
      <c r="A1319" s="5">
        <v>509</v>
      </c>
      <c r="B1319" s="99" t="s">
        <v>2007</v>
      </c>
      <c r="C1319" s="6" t="s">
        <v>2008</v>
      </c>
      <c r="D1319" s="7">
        <v>44933</v>
      </c>
      <c r="E1319" s="8" t="s">
        <v>1377</v>
      </c>
      <c r="F1319" s="9">
        <v>12570510</v>
      </c>
      <c r="G1319" s="8" t="s">
        <v>1378</v>
      </c>
      <c r="H1319" s="9">
        <v>1319904</v>
      </c>
      <c r="I1319" s="101">
        <v>22258369</v>
      </c>
      <c r="J1319" s="102"/>
      <c r="K1319" s="103"/>
      <c r="L1319" s="107" t="s">
        <v>912</v>
      </c>
      <c r="M1319" s="108"/>
      <c r="N1319" s="15" t="s">
        <v>6604</v>
      </c>
      <c r="O1319" t="s">
        <v>4766</v>
      </c>
      <c r="Q1319">
        <v>862</v>
      </c>
      <c r="R1319" s="14">
        <v>12570510</v>
      </c>
    </row>
    <row r="1320" spans="1:18" ht="15" customHeight="1" x14ac:dyDescent="0.25">
      <c r="A1320" s="11">
        <v>510</v>
      </c>
      <c r="B1320" s="100"/>
      <c r="C1320" s="6" t="s">
        <v>2009</v>
      </c>
      <c r="D1320" s="7">
        <v>44940</v>
      </c>
      <c r="E1320" s="8" t="s">
        <v>1377</v>
      </c>
      <c r="F1320" s="9">
        <v>12299176</v>
      </c>
      <c r="G1320" s="8" t="s">
        <v>1378</v>
      </c>
      <c r="H1320" s="9">
        <v>1291413</v>
      </c>
      <c r="I1320" s="104"/>
      <c r="J1320" s="105"/>
      <c r="K1320" s="106"/>
      <c r="L1320" s="109"/>
      <c r="M1320" s="110"/>
      <c r="N1320" s="15" t="s">
        <v>6605</v>
      </c>
      <c r="O1320" t="s">
        <v>4766</v>
      </c>
      <c r="Q1320">
        <v>1603</v>
      </c>
      <c r="R1320" s="14">
        <v>12299176</v>
      </c>
    </row>
    <row r="1321" spans="1:18" ht="15" customHeight="1" x14ac:dyDescent="0.25">
      <c r="A1321" s="5">
        <v>512</v>
      </c>
      <c r="B1321" s="99" t="s">
        <v>2013</v>
      </c>
      <c r="C1321" s="6" t="s">
        <v>2014</v>
      </c>
      <c r="D1321" s="7">
        <v>44929</v>
      </c>
      <c r="E1321" s="8" t="s">
        <v>1377</v>
      </c>
      <c r="F1321" s="9">
        <v>7032068</v>
      </c>
      <c r="G1321" s="8" t="s">
        <v>1378</v>
      </c>
      <c r="H1321" s="9">
        <v>738367</v>
      </c>
      <c r="I1321" s="101">
        <v>38383511</v>
      </c>
      <c r="J1321" s="102"/>
      <c r="K1321" s="103"/>
      <c r="L1321" s="107" t="s">
        <v>921</v>
      </c>
      <c r="M1321" s="108"/>
      <c r="N1321" s="15" t="s">
        <v>6606</v>
      </c>
      <c r="O1321" t="s">
        <v>4766</v>
      </c>
      <c r="Q1321">
        <v>170</v>
      </c>
      <c r="R1321" s="14">
        <v>7032068</v>
      </c>
    </row>
    <row r="1322" spans="1:18" ht="15" customHeight="1" x14ac:dyDescent="0.25">
      <c r="A1322" s="10">
        <v>513</v>
      </c>
      <c r="B1322" s="111"/>
      <c r="C1322" s="6" t="s">
        <v>2015</v>
      </c>
      <c r="D1322" s="7">
        <v>44931</v>
      </c>
      <c r="E1322" s="8" t="s">
        <v>1377</v>
      </c>
      <c r="F1322" s="9">
        <v>5825328</v>
      </c>
      <c r="G1322" s="8" t="s">
        <v>1378</v>
      </c>
      <c r="H1322" s="9">
        <v>611659</v>
      </c>
      <c r="I1322" s="112"/>
      <c r="J1322" s="113"/>
      <c r="K1322" s="114"/>
      <c r="L1322" s="115"/>
      <c r="M1322" s="116"/>
      <c r="N1322" s="15" t="s">
        <v>6607</v>
      </c>
      <c r="O1322" t="s">
        <v>4766</v>
      </c>
      <c r="Q1322">
        <v>443</v>
      </c>
      <c r="R1322" s="14">
        <v>5825328</v>
      </c>
    </row>
    <row r="1323" spans="1:18" ht="15" customHeight="1" x14ac:dyDescent="0.25">
      <c r="A1323" s="10">
        <v>514</v>
      </c>
      <c r="B1323" s="111"/>
      <c r="C1323" s="6" t="s">
        <v>2016</v>
      </c>
      <c r="D1323" s="7">
        <v>44940</v>
      </c>
      <c r="E1323" s="8" t="s">
        <v>1380</v>
      </c>
      <c r="F1323" s="9">
        <v>4209846</v>
      </c>
      <c r="G1323" s="8" t="s">
        <v>1378</v>
      </c>
      <c r="H1323" s="9">
        <v>442034</v>
      </c>
      <c r="I1323" s="112"/>
      <c r="J1323" s="113"/>
      <c r="K1323" s="114"/>
      <c r="L1323" s="115"/>
      <c r="M1323" s="116"/>
      <c r="N1323" s="15" t="s">
        <v>6608</v>
      </c>
      <c r="O1323" t="s">
        <v>4766</v>
      </c>
      <c r="Q1323">
        <v>1597</v>
      </c>
      <c r="R1323" s="14">
        <v>4209846</v>
      </c>
    </row>
    <row r="1324" spans="1:18" ht="15" customHeight="1" x14ac:dyDescent="0.25">
      <c r="A1324" s="10">
        <v>515</v>
      </c>
      <c r="B1324" s="111"/>
      <c r="C1324" s="6" t="s">
        <v>2017</v>
      </c>
      <c r="D1324" s="7">
        <v>44936</v>
      </c>
      <c r="E1324" s="8" t="s">
        <v>1380</v>
      </c>
      <c r="F1324" s="9">
        <v>12458398</v>
      </c>
      <c r="G1324" s="8" t="s">
        <v>1378</v>
      </c>
      <c r="H1324" s="9">
        <v>1308132</v>
      </c>
      <c r="I1324" s="112"/>
      <c r="J1324" s="113"/>
      <c r="K1324" s="114"/>
      <c r="L1324" s="115"/>
      <c r="M1324" s="116"/>
      <c r="N1324" s="15" t="s">
        <v>6609</v>
      </c>
      <c r="O1324" t="s">
        <v>4766</v>
      </c>
      <c r="Q1324">
        <v>1028</v>
      </c>
      <c r="R1324" s="14">
        <v>12458398</v>
      </c>
    </row>
    <row r="1325" spans="1:18" ht="15" customHeight="1" x14ac:dyDescent="0.25">
      <c r="A1325" s="10">
        <v>516</v>
      </c>
      <c r="B1325" s="111"/>
      <c r="C1325" s="6" t="s">
        <v>2018</v>
      </c>
      <c r="D1325" s="7">
        <v>44938</v>
      </c>
      <c r="E1325" s="8" t="s">
        <v>1380</v>
      </c>
      <c r="F1325" s="9">
        <v>7485777</v>
      </c>
      <c r="G1325" s="8" t="s">
        <v>1378</v>
      </c>
      <c r="H1325" s="9">
        <v>786007</v>
      </c>
      <c r="I1325" s="112"/>
      <c r="J1325" s="113"/>
      <c r="K1325" s="114"/>
      <c r="L1325" s="115"/>
      <c r="M1325" s="116"/>
      <c r="N1325" s="15" t="s">
        <v>6610</v>
      </c>
      <c r="O1325" t="s">
        <v>4766</v>
      </c>
      <c r="Q1325">
        <v>1420</v>
      </c>
      <c r="R1325" s="14">
        <v>7485777</v>
      </c>
    </row>
    <row r="1326" spans="1:18" ht="15" customHeight="1" x14ac:dyDescent="0.25">
      <c r="A1326" s="11">
        <v>517</v>
      </c>
      <c r="B1326" s="100"/>
      <c r="C1326" s="6" t="s">
        <v>2019</v>
      </c>
      <c r="D1326" s="7">
        <v>44943</v>
      </c>
      <c r="E1326" s="8" t="s">
        <v>1380</v>
      </c>
      <c r="F1326" s="9">
        <v>5875187</v>
      </c>
      <c r="G1326" s="8" t="s">
        <v>1378</v>
      </c>
      <c r="H1326" s="9">
        <v>616895</v>
      </c>
      <c r="I1326" s="104"/>
      <c r="J1326" s="105"/>
      <c r="K1326" s="106"/>
      <c r="L1326" s="109"/>
      <c r="M1326" s="110"/>
      <c r="N1326" s="15" t="s">
        <v>6611</v>
      </c>
      <c r="O1326" t="s">
        <v>4766</v>
      </c>
      <c r="Q1326">
        <v>1749</v>
      </c>
      <c r="R1326" s="14">
        <v>5875187</v>
      </c>
    </row>
    <row r="1327" spans="1:18" ht="15" customHeight="1" x14ac:dyDescent="0.25">
      <c r="A1327" s="5">
        <v>519</v>
      </c>
      <c r="B1327" s="99" t="s">
        <v>2023</v>
      </c>
      <c r="C1327" s="6" t="s">
        <v>2024</v>
      </c>
      <c r="D1327" s="7">
        <v>44928</v>
      </c>
      <c r="E1327" s="8" t="s">
        <v>1377</v>
      </c>
      <c r="F1327" s="9">
        <v>3037288</v>
      </c>
      <c r="G1327" s="8" t="s">
        <v>1378</v>
      </c>
      <c r="H1327" s="9">
        <v>318915</v>
      </c>
      <c r="I1327" s="101">
        <v>14532703</v>
      </c>
      <c r="J1327" s="102"/>
      <c r="K1327" s="103"/>
      <c r="L1327" s="107" t="s">
        <v>931</v>
      </c>
      <c r="M1327" s="108"/>
      <c r="N1327" s="15" t="s">
        <v>6612</v>
      </c>
      <c r="O1327" t="s">
        <v>4766</v>
      </c>
      <c r="Q1327">
        <v>14</v>
      </c>
      <c r="R1327" s="14">
        <v>3037288</v>
      </c>
    </row>
    <row r="1328" spans="1:18" ht="15" customHeight="1" x14ac:dyDescent="0.25">
      <c r="A1328" s="10">
        <v>520</v>
      </c>
      <c r="B1328" s="111"/>
      <c r="C1328" s="6" t="s">
        <v>2025</v>
      </c>
      <c r="D1328" s="7">
        <v>44935</v>
      </c>
      <c r="E1328" s="8" t="s">
        <v>1377</v>
      </c>
      <c r="F1328" s="9">
        <v>11082902</v>
      </c>
      <c r="G1328" s="8" t="s">
        <v>1378</v>
      </c>
      <c r="H1328" s="9">
        <v>1163705</v>
      </c>
      <c r="I1328" s="112"/>
      <c r="J1328" s="113"/>
      <c r="K1328" s="114"/>
      <c r="L1328" s="115"/>
      <c r="M1328" s="116"/>
      <c r="N1328" s="15" t="s">
        <v>6613</v>
      </c>
      <c r="O1328" t="s">
        <v>4766</v>
      </c>
      <c r="Q1328">
        <v>942</v>
      </c>
      <c r="R1328" s="14">
        <v>11082902</v>
      </c>
    </row>
    <row r="1329" spans="1:18" ht="15" customHeight="1" x14ac:dyDescent="0.25">
      <c r="A1329" s="11">
        <v>521</v>
      </c>
      <c r="B1329" s="100"/>
      <c r="C1329" s="6" t="s">
        <v>2026</v>
      </c>
      <c r="D1329" s="7">
        <v>44942</v>
      </c>
      <c r="E1329" s="8" t="s">
        <v>1799</v>
      </c>
      <c r="F1329" s="9">
        <v>2117467</v>
      </c>
      <c r="G1329" s="8" t="s">
        <v>1378</v>
      </c>
      <c r="H1329" s="9">
        <v>222334</v>
      </c>
      <c r="I1329" s="104"/>
      <c r="J1329" s="105"/>
      <c r="K1329" s="106"/>
      <c r="L1329" s="109"/>
      <c r="M1329" s="110"/>
      <c r="N1329" s="15" t="s">
        <v>6614</v>
      </c>
      <c r="O1329" t="s">
        <v>4766</v>
      </c>
      <c r="Q1329">
        <v>1692</v>
      </c>
      <c r="R1329" s="14">
        <v>2117467</v>
      </c>
    </row>
    <row r="1330" spans="1:18" ht="15" customHeight="1" x14ac:dyDescent="0.25">
      <c r="A1330" s="5">
        <v>522</v>
      </c>
      <c r="B1330" s="99" t="s">
        <v>2027</v>
      </c>
      <c r="C1330" s="6" t="s">
        <v>2028</v>
      </c>
      <c r="D1330" s="7">
        <v>44929</v>
      </c>
      <c r="E1330" s="8" t="s">
        <v>1377</v>
      </c>
      <c r="F1330" s="9">
        <v>2959400</v>
      </c>
      <c r="G1330" s="8" t="s">
        <v>1378</v>
      </c>
      <c r="H1330" s="9">
        <v>310737</v>
      </c>
      <c r="I1330" s="101">
        <v>10956878</v>
      </c>
      <c r="J1330" s="102"/>
      <c r="K1330" s="103"/>
      <c r="L1330" s="107" t="s">
        <v>938</v>
      </c>
      <c r="M1330" s="108"/>
      <c r="N1330" s="15" t="s">
        <v>6615</v>
      </c>
      <c r="O1330" t="s">
        <v>4766</v>
      </c>
      <c r="Q1330">
        <v>86</v>
      </c>
      <c r="R1330" s="14">
        <v>2959400</v>
      </c>
    </row>
    <row r="1331" spans="1:18" ht="15" customHeight="1" x14ac:dyDescent="0.25">
      <c r="A1331" s="10">
        <v>523</v>
      </c>
      <c r="B1331" s="111"/>
      <c r="C1331" s="6" t="s">
        <v>2029</v>
      </c>
      <c r="D1331" s="7">
        <v>44937</v>
      </c>
      <c r="E1331" s="8" t="s">
        <v>1377</v>
      </c>
      <c r="F1331" s="9">
        <v>7206137</v>
      </c>
      <c r="G1331" s="8" t="s">
        <v>1378</v>
      </c>
      <c r="H1331" s="9">
        <v>756644</v>
      </c>
      <c r="I1331" s="112"/>
      <c r="J1331" s="113"/>
      <c r="K1331" s="114"/>
      <c r="L1331" s="115"/>
      <c r="M1331" s="116"/>
      <c r="N1331" s="15" t="s">
        <v>6616</v>
      </c>
      <c r="O1331" t="s">
        <v>4766</v>
      </c>
      <c r="Q1331">
        <v>1060</v>
      </c>
      <c r="R1331" s="14">
        <v>7206137</v>
      </c>
    </row>
    <row r="1332" spans="1:18" ht="15" customHeight="1" x14ac:dyDescent="0.25">
      <c r="A1332" s="11">
        <v>524</v>
      </c>
      <c r="B1332" s="100"/>
      <c r="C1332" s="6" t="s">
        <v>2030</v>
      </c>
      <c r="D1332" s="7">
        <v>44945</v>
      </c>
      <c r="E1332" s="8" t="s">
        <v>1377</v>
      </c>
      <c r="F1332" s="9">
        <v>2076785</v>
      </c>
      <c r="G1332" s="8" t="s">
        <v>1378</v>
      </c>
      <c r="H1332" s="9">
        <v>218062</v>
      </c>
      <c r="I1332" s="104"/>
      <c r="J1332" s="105"/>
      <c r="K1332" s="106"/>
      <c r="L1332" s="109"/>
      <c r="M1332" s="110"/>
      <c r="N1332" s="15" t="s">
        <v>6617</v>
      </c>
      <c r="O1332" t="s">
        <v>4766</v>
      </c>
      <c r="Q1332">
        <v>1830</v>
      </c>
      <c r="R1332" s="14">
        <v>2076785</v>
      </c>
    </row>
    <row r="1333" spans="1:18" ht="15" customHeight="1" x14ac:dyDescent="0.25">
      <c r="A1333" s="5">
        <v>525</v>
      </c>
      <c r="B1333" s="99" t="s">
        <v>2031</v>
      </c>
      <c r="C1333" s="6" t="s">
        <v>2032</v>
      </c>
      <c r="D1333" s="7">
        <v>44936</v>
      </c>
      <c r="E1333" s="8" t="s">
        <v>1377</v>
      </c>
      <c r="F1333" s="9">
        <v>7669683</v>
      </c>
      <c r="G1333" s="8" t="s">
        <v>1378</v>
      </c>
      <c r="H1333" s="9">
        <v>805317</v>
      </c>
      <c r="I1333" s="101">
        <v>25858383</v>
      </c>
      <c r="J1333" s="102"/>
      <c r="K1333" s="103"/>
      <c r="L1333" s="107" t="s">
        <v>943</v>
      </c>
      <c r="M1333" s="108"/>
      <c r="N1333" s="15" t="s">
        <v>6618</v>
      </c>
      <c r="O1333" t="s">
        <v>4766</v>
      </c>
      <c r="Q1333">
        <v>1026</v>
      </c>
      <c r="R1333" s="14">
        <v>7669683</v>
      </c>
    </row>
    <row r="1334" spans="1:18" ht="15" customHeight="1" x14ac:dyDescent="0.25">
      <c r="A1334" s="10">
        <v>526</v>
      </c>
      <c r="B1334" s="111"/>
      <c r="C1334" s="6" t="s">
        <v>2033</v>
      </c>
      <c r="D1334" s="7">
        <v>44929</v>
      </c>
      <c r="E1334" s="8" t="s">
        <v>1377</v>
      </c>
      <c r="F1334" s="9">
        <v>2172409</v>
      </c>
      <c r="G1334" s="8" t="s">
        <v>1378</v>
      </c>
      <c r="H1334" s="9">
        <v>228103</v>
      </c>
      <c r="I1334" s="112"/>
      <c r="J1334" s="113"/>
      <c r="K1334" s="114"/>
      <c r="L1334" s="115"/>
      <c r="M1334" s="116"/>
      <c r="N1334" s="15" t="s">
        <v>6619</v>
      </c>
      <c r="O1334" t="s">
        <v>4766</v>
      </c>
      <c r="Q1334">
        <v>162</v>
      </c>
      <c r="R1334" s="14">
        <v>2172409</v>
      </c>
    </row>
    <row r="1335" spans="1:18" ht="15" customHeight="1" x14ac:dyDescent="0.25">
      <c r="A1335" s="11">
        <v>527</v>
      </c>
      <c r="B1335" s="100"/>
      <c r="C1335" s="6" t="s">
        <v>2034</v>
      </c>
      <c r="D1335" s="7">
        <v>44939</v>
      </c>
      <c r="E1335" s="8" t="s">
        <v>1377</v>
      </c>
      <c r="F1335" s="9">
        <v>19049956</v>
      </c>
      <c r="G1335" s="8" t="s">
        <v>1378</v>
      </c>
      <c r="H1335" s="9">
        <v>2000245</v>
      </c>
      <c r="I1335" s="104"/>
      <c r="J1335" s="105"/>
      <c r="K1335" s="106"/>
      <c r="L1335" s="109"/>
      <c r="M1335" s="110"/>
      <c r="N1335" s="15" t="s">
        <v>6620</v>
      </c>
      <c r="O1335" t="s">
        <v>4766</v>
      </c>
      <c r="Q1335">
        <v>1513</v>
      </c>
      <c r="R1335" s="14">
        <v>19049956</v>
      </c>
    </row>
    <row r="1336" spans="1:18" ht="15" customHeight="1" x14ac:dyDescent="0.25">
      <c r="A1336" s="5">
        <v>528</v>
      </c>
      <c r="B1336" s="99" t="s">
        <v>2035</v>
      </c>
      <c r="C1336" s="6" t="s">
        <v>2036</v>
      </c>
      <c r="D1336" s="7">
        <v>44936</v>
      </c>
      <c r="E1336" s="8" t="s">
        <v>1377</v>
      </c>
      <c r="F1336" s="9">
        <v>2348118</v>
      </c>
      <c r="G1336" s="8" t="s">
        <v>1378</v>
      </c>
      <c r="H1336" s="9">
        <v>246553</v>
      </c>
      <c r="I1336" s="101">
        <v>6593546</v>
      </c>
      <c r="J1336" s="102"/>
      <c r="K1336" s="103"/>
      <c r="L1336" s="107" t="s">
        <v>956</v>
      </c>
      <c r="M1336" s="108"/>
      <c r="N1336" s="15" t="s">
        <v>6621</v>
      </c>
      <c r="O1336" t="s">
        <v>4766</v>
      </c>
      <c r="Q1336">
        <v>1034</v>
      </c>
      <c r="R1336" s="14">
        <v>2348118</v>
      </c>
    </row>
    <row r="1337" spans="1:18" ht="15" customHeight="1" x14ac:dyDescent="0.25">
      <c r="A1337" s="10">
        <v>529</v>
      </c>
      <c r="B1337" s="111"/>
      <c r="C1337" s="6" t="s">
        <v>2037</v>
      </c>
      <c r="D1337" s="7">
        <v>44942</v>
      </c>
      <c r="E1337" s="8" t="s">
        <v>1377</v>
      </c>
      <c r="F1337" s="9">
        <v>2867314</v>
      </c>
      <c r="G1337" s="8" t="s">
        <v>1378</v>
      </c>
      <c r="H1337" s="9">
        <v>301068</v>
      </c>
      <c r="I1337" s="112"/>
      <c r="J1337" s="113"/>
      <c r="K1337" s="114"/>
      <c r="L1337" s="115"/>
      <c r="M1337" s="116"/>
      <c r="N1337" s="15" t="s">
        <v>6622</v>
      </c>
      <c r="O1337" t="s">
        <v>4766</v>
      </c>
      <c r="Q1337">
        <v>1693</v>
      </c>
      <c r="R1337" s="14">
        <v>2867314</v>
      </c>
    </row>
    <row r="1338" spans="1:18" ht="15" customHeight="1" x14ac:dyDescent="0.25">
      <c r="A1338" s="11">
        <v>530</v>
      </c>
      <c r="B1338" s="100"/>
      <c r="C1338" s="6" t="s">
        <v>2038</v>
      </c>
      <c r="D1338" s="7">
        <v>44929</v>
      </c>
      <c r="E1338" s="8" t="s">
        <v>1377</v>
      </c>
      <c r="F1338" s="9">
        <v>2151659</v>
      </c>
      <c r="G1338" s="8" t="s">
        <v>1378</v>
      </c>
      <c r="H1338" s="9">
        <v>225924</v>
      </c>
      <c r="I1338" s="104"/>
      <c r="J1338" s="105"/>
      <c r="K1338" s="106"/>
      <c r="L1338" s="109"/>
      <c r="M1338" s="110"/>
      <c r="N1338" s="15" t="s">
        <v>6623</v>
      </c>
      <c r="O1338" t="s">
        <v>4766</v>
      </c>
      <c r="Q1338">
        <v>174</v>
      </c>
      <c r="R1338" s="14">
        <v>2151659</v>
      </c>
    </row>
    <row r="1339" spans="1:18" ht="15" customHeight="1" x14ac:dyDescent="0.25">
      <c r="A1339" s="12">
        <v>532</v>
      </c>
      <c r="B1339" s="12" t="s">
        <v>2042</v>
      </c>
      <c r="C1339" s="6" t="s">
        <v>2043</v>
      </c>
      <c r="D1339" s="7">
        <v>44942</v>
      </c>
      <c r="E1339" s="8" t="s">
        <v>1377</v>
      </c>
      <c r="F1339" s="9">
        <v>1803611</v>
      </c>
      <c r="G1339" s="8" t="s">
        <v>1378</v>
      </c>
      <c r="H1339" s="9">
        <v>189379</v>
      </c>
      <c r="I1339" s="94">
        <v>1614232</v>
      </c>
      <c r="J1339" s="95"/>
      <c r="K1339" s="96"/>
      <c r="L1339" s="97" t="s">
        <v>967</v>
      </c>
      <c r="M1339" s="98"/>
      <c r="N1339" s="15" t="s">
        <v>6624</v>
      </c>
      <c r="O1339" t="s">
        <v>4766</v>
      </c>
      <c r="Q1339">
        <v>1699</v>
      </c>
      <c r="R1339" s="14">
        <v>1803611</v>
      </c>
    </row>
    <row r="1340" spans="1:18" ht="15" customHeight="1" x14ac:dyDescent="0.25">
      <c r="A1340" s="5">
        <v>533</v>
      </c>
      <c r="B1340" s="99" t="s">
        <v>2044</v>
      </c>
      <c r="C1340" s="6" t="s">
        <v>2045</v>
      </c>
      <c r="D1340" s="7">
        <v>44933</v>
      </c>
      <c r="E1340" s="8" t="s">
        <v>1377</v>
      </c>
      <c r="F1340" s="9">
        <v>3253796</v>
      </c>
      <c r="G1340" s="8" t="s">
        <v>1378</v>
      </c>
      <c r="H1340" s="9">
        <v>341648</v>
      </c>
      <c r="I1340" s="101">
        <v>3870870</v>
      </c>
      <c r="J1340" s="102"/>
      <c r="K1340" s="103"/>
      <c r="L1340" s="107" t="s">
        <v>972</v>
      </c>
      <c r="M1340" s="108"/>
      <c r="N1340" s="15" t="s">
        <v>6625</v>
      </c>
      <c r="O1340" t="s">
        <v>4766</v>
      </c>
      <c r="Q1340">
        <v>861</v>
      </c>
      <c r="R1340" s="14">
        <v>3253796</v>
      </c>
    </row>
    <row r="1341" spans="1:18" ht="15" customHeight="1" x14ac:dyDescent="0.25">
      <c r="A1341" s="11">
        <v>534</v>
      </c>
      <c r="B1341" s="100"/>
      <c r="C1341" s="6" t="s">
        <v>2046</v>
      </c>
      <c r="D1341" s="7">
        <v>44940</v>
      </c>
      <c r="E1341" s="8" t="s">
        <v>1377</v>
      </c>
      <c r="F1341" s="9">
        <v>1071198</v>
      </c>
      <c r="G1341" s="8" t="s">
        <v>1378</v>
      </c>
      <c r="H1341" s="9">
        <v>112476</v>
      </c>
      <c r="I1341" s="104"/>
      <c r="J1341" s="105"/>
      <c r="K1341" s="106"/>
      <c r="L1341" s="109"/>
      <c r="M1341" s="110"/>
      <c r="N1341" s="15" t="s">
        <v>6626</v>
      </c>
      <c r="O1341" t="s">
        <v>4766</v>
      </c>
      <c r="Q1341">
        <v>1601</v>
      </c>
      <c r="R1341" s="14">
        <v>1071198</v>
      </c>
    </row>
    <row r="1342" spans="1:18" ht="15" customHeight="1" x14ac:dyDescent="0.25">
      <c r="A1342" s="5">
        <v>538</v>
      </c>
      <c r="B1342" s="99" t="s">
        <v>2053</v>
      </c>
      <c r="C1342" s="6" t="s">
        <v>2054</v>
      </c>
      <c r="D1342" s="7">
        <v>44933</v>
      </c>
      <c r="E1342" s="8" t="s">
        <v>1377</v>
      </c>
      <c r="F1342" s="9">
        <v>4252145</v>
      </c>
      <c r="G1342" s="8" t="s">
        <v>1378</v>
      </c>
      <c r="H1342" s="9">
        <v>446475</v>
      </c>
      <c r="I1342" s="101">
        <v>21614195</v>
      </c>
      <c r="J1342" s="102"/>
      <c r="K1342" s="103"/>
      <c r="L1342" s="107" t="s">
        <v>989</v>
      </c>
      <c r="M1342" s="108"/>
      <c r="N1342" s="15" t="s">
        <v>6627</v>
      </c>
      <c r="O1342" t="s">
        <v>4766</v>
      </c>
      <c r="Q1342">
        <v>863</v>
      </c>
      <c r="R1342" s="14">
        <v>4252145</v>
      </c>
    </row>
    <row r="1343" spans="1:18" ht="15" customHeight="1" x14ac:dyDescent="0.25">
      <c r="A1343" s="11">
        <v>539</v>
      </c>
      <c r="B1343" s="100"/>
      <c r="C1343" s="6" t="s">
        <v>2055</v>
      </c>
      <c r="D1343" s="7">
        <v>44937</v>
      </c>
      <c r="E1343" s="8" t="s">
        <v>1377</v>
      </c>
      <c r="F1343" s="9">
        <v>19897794</v>
      </c>
      <c r="G1343" s="8" t="s">
        <v>1378</v>
      </c>
      <c r="H1343" s="9">
        <v>2089269</v>
      </c>
      <c r="I1343" s="104"/>
      <c r="J1343" s="105"/>
      <c r="K1343" s="106"/>
      <c r="L1343" s="109"/>
      <c r="M1343" s="110"/>
      <c r="N1343" s="15" t="s">
        <v>6628</v>
      </c>
      <c r="O1343" t="s">
        <v>4766</v>
      </c>
      <c r="Q1343">
        <v>1101</v>
      </c>
      <c r="R1343" s="14">
        <v>19897794</v>
      </c>
    </row>
    <row r="1344" spans="1:18" ht="15" customHeight="1" x14ac:dyDescent="0.25">
      <c r="A1344" s="5">
        <v>541</v>
      </c>
      <c r="B1344" s="99" t="s">
        <v>2059</v>
      </c>
      <c r="C1344" s="6" t="s">
        <v>2060</v>
      </c>
      <c r="D1344" s="7">
        <v>44936</v>
      </c>
      <c r="E1344" s="8" t="s">
        <v>1377</v>
      </c>
      <c r="F1344" s="9">
        <v>4796271</v>
      </c>
      <c r="G1344" s="8" t="s">
        <v>1378</v>
      </c>
      <c r="H1344" s="9">
        <v>503609</v>
      </c>
      <c r="I1344" s="101">
        <v>5222023</v>
      </c>
      <c r="J1344" s="102"/>
      <c r="K1344" s="103"/>
      <c r="L1344" s="107" t="s">
        <v>1002</v>
      </c>
      <c r="M1344" s="108"/>
      <c r="N1344" s="15" t="s">
        <v>6629</v>
      </c>
      <c r="O1344" t="s">
        <v>4766</v>
      </c>
      <c r="Q1344">
        <v>991</v>
      </c>
      <c r="R1344" s="14">
        <v>4796271</v>
      </c>
    </row>
    <row r="1345" spans="1:18" ht="15" customHeight="1" x14ac:dyDescent="0.25">
      <c r="A1345" s="11">
        <v>542</v>
      </c>
      <c r="B1345" s="100"/>
      <c r="C1345" s="6" t="s">
        <v>2061</v>
      </c>
      <c r="D1345" s="7">
        <v>44930</v>
      </c>
      <c r="E1345" s="8" t="s">
        <v>1377</v>
      </c>
      <c r="F1345" s="9">
        <v>1038392</v>
      </c>
      <c r="G1345" s="8" t="s">
        <v>1378</v>
      </c>
      <c r="H1345" s="9">
        <v>109031</v>
      </c>
      <c r="I1345" s="104"/>
      <c r="J1345" s="105"/>
      <c r="K1345" s="106"/>
      <c r="L1345" s="109"/>
      <c r="M1345" s="110"/>
      <c r="N1345" s="15" t="s">
        <v>6630</v>
      </c>
      <c r="O1345" t="s">
        <v>4766</v>
      </c>
      <c r="Q1345">
        <v>240</v>
      </c>
      <c r="R1345" s="14">
        <v>1038392</v>
      </c>
    </row>
    <row r="1346" spans="1:18" ht="15" customHeight="1" x14ac:dyDescent="0.25">
      <c r="A1346" s="5">
        <v>544</v>
      </c>
      <c r="B1346" s="99" t="s">
        <v>2065</v>
      </c>
      <c r="C1346" s="6" t="s">
        <v>2066</v>
      </c>
      <c r="D1346" s="7">
        <v>44928</v>
      </c>
      <c r="E1346" s="8" t="s">
        <v>1377</v>
      </c>
      <c r="F1346" s="9">
        <v>927571</v>
      </c>
      <c r="G1346" s="8" t="s">
        <v>1378</v>
      </c>
      <c r="H1346" s="9">
        <v>97395</v>
      </c>
      <c r="I1346" s="101">
        <v>3695904</v>
      </c>
      <c r="J1346" s="102"/>
      <c r="K1346" s="103"/>
      <c r="L1346" s="107" t="s">
        <v>1007</v>
      </c>
      <c r="M1346" s="108"/>
      <c r="N1346" s="15" t="s">
        <v>6631</v>
      </c>
      <c r="O1346" t="s">
        <v>4766</v>
      </c>
      <c r="Q1346">
        <v>16</v>
      </c>
      <c r="R1346" s="14">
        <v>927571</v>
      </c>
    </row>
    <row r="1347" spans="1:18" ht="15" customHeight="1" x14ac:dyDescent="0.25">
      <c r="A1347" s="10">
        <v>545</v>
      </c>
      <c r="B1347" s="111"/>
      <c r="C1347" s="6" t="s">
        <v>2067</v>
      </c>
      <c r="D1347" s="7">
        <v>44938</v>
      </c>
      <c r="E1347" s="8" t="s">
        <v>1390</v>
      </c>
      <c r="F1347" s="9">
        <v>1471124</v>
      </c>
      <c r="G1347" s="8" t="s">
        <v>1378</v>
      </c>
      <c r="H1347" s="9">
        <v>154468</v>
      </c>
      <c r="I1347" s="112"/>
      <c r="J1347" s="113"/>
      <c r="K1347" s="114"/>
      <c r="L1347" s="115"/>
      <c r="M1347" s="116"/>
      <c r="N1347" s="15" t="s">
        <v>6632</v>
      </c>
      <c r="O1347" t="s">
        <v>4766</v>
      </c>
      <c r="Q1347">
        <v>1425</v>
      </c>
      <c r="R1347" s="14">
        <v>1471124</v>
      </c>
    </row>
    <row r="1348" spans="1:18" ht="15" customHeight="1" x14ac:dyDescent="0.25">
      <c r="A1348" s="10">
        <v>546</v>
      </c>
      <c r="B1348" s="111"/>
      <c r="C1348" s="6" t="s">
        <v>2068</v>
      </c>
      <c r="D1348" s="7">
        <v>44935</v>
      </c>
      <c r="E1348" s="8" t="s">
        <v>1377</v>
      </c>
      <c r="F1348" s="9">
        <v>923066</v>
      </c>
      <c r="G1348" s="8" t="s">
        <v>1378</v>
      </c>
      <c r="H1348" s="9">
        <v>96922</v>
      </c>
      <c r="I1348" s="112"/>
      <c r="J1348" s="113"/>
      <c r="K1348" s="114"/>
      <c r="L1348" s="115"/>
      <c r="M1348" s="116"/>
      <c r="N1348" s="15" t="s">
        <v>6633</v>
      </c>
      <c r="O1348" t="s">
        <v>4766</v>
      </c>
      <c r="Q1348">
        <v>933</v>
      </c>
      <c r="R1348" s="14">
        <v>923066</v>
      </c>
    </row>
    <row r="1349" spans="1:18" ht="15" customHeight="1" x14ac:dyDescent="0.25">
      <c r="A1349" s="11">
        <v>547</v>
      </c>
      <c r="B1349" s="100"/>
      <c r="C1349" s="6" t="s">
        <v>2069</v>
      </c>
      <c r="D1349" s="7">
        <v>44942</v>
      </c>
      <c r="E1349" s="8" t="s">
        <v>1390</v>
      </c>
      <c r="F1349" s="9">
        <v>807741</v>
      </c>
      <c r="G1349" s="8" t="s">
        <v>1378</v>
      </c>
      <c r="H1349" s="9">
        <v>84813</v>
      </c>
      <c r="I1349" s="104"/>
      <c r="J1349" s="105"/>
      <c r="K1349" s="106"/>
      <c r="L1349" s="109"/>
      <c r="M1349" s="110"/>
      <c r="N1349" s="15" t="s">
        <v>6634</v>
      </c>
      <c r="O1349" t="s">
        <v>4766</v>
      </c>
      <c r="Q1349">
        <v>1695</v>
      </c>
      <c r="R1349" s="14">
        <v>807741</v>
      </c>
    </row>
    <row r="1350" spans="1:18" ht="15" customHeight="1" x14ac:dyDescent="0.25">
      <c r="A1350" s="12">
        <v>548</v>
      </c>
      <c r="B1350" s="12" t="s">
        <v>2070</v>
      </c>
      <c r="C1350" s="6" t="s">
        <v>2071</v>
      </c>
      <c r="D1350" s="7">
        <v>44937</v>
      </c>
      <c r="E1350" s="8" t="s">
        <v>1377</v>
      </c>
      <c r="F1350" s="9">
        <v>5332352</v>
      </c>
      <c r="G1350" s="8" t="s">
        <v>1378</v>
      </c>
      <c r="H1350" s="9">
        <v>559897</v>
      </c>
      <c r="I1350" s="94">
        <v>4772455</v>
      </c>
      <c r="J1350" s="95"/>
      <c r="K1350" s="96"/>
      <c r="L1350" s="97" t="s">
        <v>1015</v>
      </c>
      <c r="M1350" s="98"/>
      <c r="N1350" s="15" t="s">
        <v>6635</v>
      </c>
      <c r="O1350" t="s">
        <v>4766</v>
      </c>
      <c r="Q1350">
        <v>1094</v>
      </c>
      <c r="R1350" s="14">
        <v>5332352</v>
      </c>
    </row>
    <row r="1351" spans="1:18" ht="15" customHeight="1" x14ac:dyDescent="0.25">
      <c r="A1351" s="12">
        <v>551</v>
      </c>
      <c r="B1351" s="12" t="s">
        <v>2078</v>
      </c>
      <c r="C1351" s="6" t="s">
        <v>2079</v>
      </c>
      <c r="D1351" s="7">
        <v>44936</v>
      </c>
      <c r="E1351" s="8" t="s">
        <v>1390</v>
      </c>
      <c r="F1351" s="9">
        <v>6698681</v>
      </c>
      <c r="G1351" s="8" t="s">
        <v>1378</v>
      </c>
      <c r="H1351" s="9">
        <v>703362</v>
      </c>
      <c r="I1351" s="94">
        <v>5995319</v>
      </c>
      <c r="J1351" s="95"/>
      <c r="K1351" s="96"/>
      <c r="L1351" s="97" t="s">
        <v>1022</v>
      </c>
      <c r="M1351" s="98"/>
      <c r="N1351" s="15" t="s">
        <v>6636</v>
      </c>
      <c r="O1351" t="s">
        <v>4766</v>
      </c>
      <c r="Q1351">
        <v>1030</v>
      </c>
      <c r="R1351" s="14">
        <v>6698681</v>
      </c>
    </row>
    <row r="1352" spans="1:18" ht="15" hidden="1" customHeight="1" x14ac:dyDescent="0.25">
      <c r="A1352" s="12">
        <v>552</v>
      </c>
      <c r="B1352" s="12" t="s">
        <v>2080</v>
      </c>
      <c r="C1352" s="6" t="s">
        <v>2081</v>
      </c>
      <c r="D1352" s="7">
        <v>44922</v>
      </c>
      <c r="E1352" s="8" t="s">
        <v>28</v>
      </c>
      <c r="F1352" s="9">
        <v>2039025</v>
      </c>
      <c r="G1352" s="8" t="s">
        <v>29</v>
      </c>
      <c r="H1352" s="9">
        <v>218062</v>
      </c>
      <c r="I1352" s="94">
        <v>1820963</v>
      </c>
      <c r="J1352" s="95"/>
      <c r="K1352" s="96"/>
      <c r="L1352" s="97" t="s">
        <v>1022</v>
      </c>
      <c r="M1352" s="98"/>
      <c r="N1352" s="15" t="s">
        <v>6637</v>
      </c>
      <c r="O1352" t="s">
        <v>4766</v>
      </c>
      <c r="Q1352">
        <v>57012</v>
      </c>
      <c r="R1352" s="14">
        <v>2039025</v>
      </c>
    </row>
    <row r="1353" spans="1:18" ht="15" customHeight="1" x14ac:dyDescent="0.25">
      <c r="A1353" s="12">
        <v>553</v>
      </c>
      <c r="B1353" s="12" t="s">
        <v>2082</v>
      </c>
      <c r="C1353" s="6" t="s">
        <v>2083</v>
      </c>
      <c r="D1353" s="7">
        <v>44942</v>
      </c>
      <c r="E1353" s="8" t="s">
        <v>1377</v>
      </c>
      <c r="F1353" s="9">
        <v>1646084</v>
      </c>
      <c r="G1353" s="8" t="s">
        <v>1378</v>
      </c>
      <c r="H1353" s="9">
        <v>172839</v>
      </c>
      <c r="I1353" s="94">
        <v>1473245</v>
      </c>
      <c r="J1353" s="95"/>
      <c r="K1353" s="96"/>
      <c r="L1353" s="97" t="s">
        <v>1025</v>
      </c>
      <c r="M1353" s="98"/>
      <c r="N1353" s="15" t="s">
        <v>6638</v>
      </c>
      <c r="O1353" t="s">
        <v>4766</v>
      </c>
      <c r="Q1353">
        <v>1628</v>
      </c>
      <c r="R1353" s="14">
        <v>1646084</v>
      </c>
    </row>
    <row r="1354" spans="1:18" ht="15" customHeight="1" x14ac:dyDescent="0.25">
      <c r="A1354" s="12">
        <v>554</v>
      </c>
      <c r="B1354" s="12" t="s">
        <v>2084</v>
      </c>
      <c r="C1354" s="6" t="s">
        <v>2085</v>
      </c>
      <c r="D1354" s="7">
        <v>44932</v>
      </c>
      <c r="E1354" s="8" t="s">
        <v>1377</v>
      </c>
      <c r="F1354" s="9">
        <v>519196</v>
      </c>
      <c r="G1354" s="8" t="s">
        <v>1378</v>
      </c>
      <c r="H1354" s="9">
        <v>54516</v>
      </c>
      <c r="I1354" s="94">
        <v>464680</v>
      </c>
      <c r="J1354" s="95"/>
      <c r="K1354" s="96"/>
      <c r="L1354" s="97" t="s">
        <v>2086</v>
      </c>
      <c r="M1354" s="98"/>
      <c r="N1354" s="15" t="s">
        <v>6639</v>
      </c>
      <c r="O1354" t="s">
        <v>4766</v>
      </c>
      <c r="Q1354">
        <v>749</v>
      </c>
      <c r="R1354" s="14">
        <v>519196</v>
      </c>
    </row>
    <row r="1355" spans="1:18" ht="15" customHeight="1" x14ac:dyDescent="0.25">
      <c r="A1355" s="12">
        <v>555</v>
      </c>
      <c r="B1355" s="12" t="s">
        <v>2087</v>
      </c>
      <c r="C1355" s="6" t="s">
        <v>2088</v>
      </c>
      <c r="D1355" s="7">
        <v>44936</v>
      </c>
      <c r="E1355" s="8" t="s">
        <v>2089</v>
      </c>
      <c r="F1355" s="9">
        <v>1726061</v>
      </c>
      <c r="G1355" s="8" t="s">
        <v>1378</v>
      </c>
      <c r="H1355" s="9">
        <v>181236</v>
      </c>
      <c r="I1355" s="94">
        <v>1544825</v>
      </c>
      <c r="J1355" s="95"/>
      <c r="K1355" s="96"/>
      <c r="L1355" s="97" t="s">
        <v>1030</v>
      </c>
      <c r="M1355" s="98"/>
      <c r="N1355" s="15" t="s">
        <v>6640</v>
      </c>
      <c r="O1355" t="s">
        <v>4766</v>
      </c>
      <c r="Q1355">
        <v>1020</v>
      </c>
      <c r="R1355" s="14">
        <v>1726061</v>
      </c>
    </row>
    <row r="1356" spans="1:18" ht="15" customHeight="1" x14ac:dyDescent="0.25">
      <c r="A1356" s="5">
        <v>556</v>
      </c>
      <c r="B1356" s="99" t="s">
        <v>2090</v>
      </c>
      <c r="C1356" s="6" t="s">
        <v>2091</v>
      </c>
      <c r="D1356" s="7">
        <v>44931</v>
      </c>
      <c r="E1356" s="8" t="s">
        <v>1390</v>
      </c>
      <c r="F1356" s="9">
        <v>3170351</v>
      </c>
      <c r="G1356" s="8" t="s">
        <v>1378</v>
      </c>
      <c r="H1356" s="9">
        <v>332887</v>
      </c>
      <c r="I1356" s="101">
        <v>11620867</v>
      </c>
      <c r="J1356" s="102"/>
      <c r="K1356" s="103"/>
      <c r="L1356" s="107" t="s">
        <v>1035</v>
      </c>
      <c r="M1356" s="108"/>
      <c r="N1356" s="15" t="s">
        <v>6641</v>
      </c>
      <c r="O1356" t="s">
        <v>4766</v>
      </c>
      <c r="Q1356">
        <v>409</v>
      </c>
      <c r="R1356" s="14">
        <v>3170351</v>
      </c>
    </row>
    <row r="1357" spans="1:18" ht="15" customHeight="1" x14ac:dyDescent="0.25">
      <c r="A1357" s="10">
        <v>557</v>
      </c>
      <c r="B1357" s="111"/>
      <c r="C1357" s="6" t="s">
        <v>2092</v>
      </c>
      <c r="D1357" s="7">
        <v>44940</v>
      </c>
      <c r="E1357" s="8" t="s">
        <v>1377</v>
      </c>
      <c r="F1357" s="9">
        <v>6633069</v>
      </c>
      <c r="G1357" s="8" t="s">
        <v>1378</v>
      </c>
      <c r="H1357" s="9">
        <v>696472</v>
      </c>
      <c r="I1357" s="112"/>
      <c r="J1357" s="113"/>
      <c r="K1357" s="114"/>
      <c r="L1357" s="115"/>
      <c r="M1357" s="116"/>
      <c r="N1357" s="15" t="s">
        <v>6642</v>
      </c>
      <c r="O1357" t="s">
        <v>4766</v>
      </c>
      <c r="Q1357">
        <v>1534</v>
      </c>
      <c r="R1357" s="14">
        <v>6633069</v>
      </c>
    </row>
    <row r="1358" spans="1:18" ht="15" customHeight="1" x14ac:dyDescent="0.25">
      <c r="A1358" s="11">
        <v>558</v>
      </c>
      <c r="B1358" s="100"/>
      <c r="C1358" s="6" t="s">
        <v>2093</v>
      </c>
      <c r="D1358" s="7">
        <v>44945</v>
      </c>
      <c r="E1358" s="8" t="s">
        <v>1377</v>
      </c>
      <c r="F1358" s="9">
        <v>3180789</v>
      </c>
      <c r="G1358" s="8" t="s">
        <v>1378</v>
      </c>
      <c r="H1358" s="9">
        <v>333983</v>
      </c>
      <c r="I1358" s="104"/>
      <c r="J1358" s="105"/>
      <c r="K1358" s="106"/>
      <c r="L1358" s="109"/>
      <c r="M1358" s="110"/>
      <c r="N1358" s="15" t="s">
        <v>6643</v>
      </c>
      <c r="O1358" t="s">
        <v>4766</v>
      </c>
      <c r="Q1358">
        <v>1802</v>
      </c>
      <c r="R1358" s="14">
        <v>3180789</v>
      </c>
    </row>
    <row r="1359" spans="1:18" ht="15" customHeight="1" x14ac:dyDescent="0.25">
      <c r="A1359" s="5">
        <v>559</v>
      </c>
      <c r="B1359" s="99" t="s">
        <v>2094</v>
      </c>
      <c r="C1359" s="6" t="s">
        <v>2095</v>
      </c>
      <c r="D1359" s="7">
        <v>44943</v>
      </c>
      <c r="E1359" s="8" t="s">
        <v>1380</v>
      </c>
      <c r="F1359" s="9">
        <v>1038392</v>
      </c>
      <c r="G1359" s="8" t="s">
        <v>1378</v>
      </c>
      <c r="H1359" s="9">
        <v>109031</v>
      </c>
      <c r="I1359" s="101">
        <v>21631006</v>
      </c>
      <c r="J1359" s="102"/>
      <c r="K1359" s="103"/>
      <c r="L1359" s="107" t="s">
        <v>1042</v>
      </c>
      <c r="M1359" s="108"/>
      <c r="N1359" s="15" t="s">
        <v>6644</v>
      </c>
      <c r="O1359" t="s">
        <v>4766</v>
      </c>
      <c r="Q1359">
        <v>1750</v>
      </c>
      <c r="R1359" s="14">
        <v>1038392</v>
      </c>
    </row>
    <row r="1360" spans="1:18" ht="15" customHeight="1" x14ac:dyDescent="0.25">
      <c r="A1360" s="10">
        <v>560</v>
      </c>
      <c r="B1360" s="111"/>
      <c r="C1360" s="6" t="s">
        <v>2096</v>
      </c>
      <c r="D1360" s="7">
        <v>44936</v>
      </c>
      <c r="E1360" s="8" t="s">
        <v>1380</v>
      </c>
      <c r="F1360" s="9">
        <v>5273326</v>
      </c>
      <c r="G1360" s="8" t="s">
        <v>1378</v>
      </c>
      <c r="H1360" s="9">
        <v>553699</v>
      </c>
      <c r="I1360" s="112"/>
      <c r="J1360" s="113"/>
      <c r="K1360" s="114"/>
      <c r="L1360" s="115"/>
      <c r="M1360" s="116"/>
      <c r="N1360" s="15" t="s">
        <v>6645</v>
      </c>
      <c r="O1360" t="s">
        <v>4766</v>
      </c>
      <c r="Q1360">
        <v>1035</v>
      </c>
      <c r="R1360" s="14">
        <v>5273326</v>
      </c>
    </row>
    <row r="1361" spans="1:18" ht="15" customHeight="1" x14ac:dyDescent="0.25">
      <c r="A1361" s="10">
        <v>561</v>
      </c>
      <c r="B1361" s="111"/>
      <c r="C1361" s="6" t="s">
        <v>2097</v>
      </c>
      <c r="D1361" s="7">
        <v>44939</v>
      </c>
      <c r="E1361" s="8" t="s">
        <v>1799</v>
      </c>
      <c r="F1361" s="9">
        <v>7967883</v>
      </c>
      <c r="G1361" s="8" t="s">
        <v>1378</v>
      </c>
      <c r="H1361" s="9">
        <v>836628</v>
      </c>
      <c r="I1361" s="112"/>
      <c r="J1361" s="113"/>
      <c r="K1361" s="114"/>
      <c r="L1361" s="115"/>
      <c r="M1361" s="116"/>
      <c r="N1361" s="15" t="s">
        <v>6646</v>
      </c>
      <c r="O1361" t="s">
        <v>4766</v>
      </c>
      <c r="Q1361">
        <v>1518</v>
      </c>
      <c r="R1361" s="14">
        <v>7967883</v>
      </c>
    </row>
    <row r="1362" spans="1:18" ht="15" customHeight="1" x14ac:dyDescent="0.25">
      <c r="A1362" s="10">
        <v>562</v>
      </c>
      <c r="B1362" s="111"/>
      <c r="C1362" s="6" t="s">
        <v>2098</v>
      </c>
      <c r="D1362" s="7">
        <v>44929</v>
      </c>
      <c r="E1362" s="8" t="s">
        <v>1390</v>
      </c>
      <c r="F1362" s="9">
        <v>5654187</v>
      </c>
      <c r="G1362" s="8" t="s">
        <v>1378</v>
      </c>
      <c r="H1362" s="9">
        <v>593690</v>
      </c>
      <c r="I1362" s="112"/>
      <c r="J1362" s="113"/>
      <c r="K1362" s="114"/>
      <c r="L1362" s="115"/>
      <c r="M1362" s="116"/>
      <c r="N1362" s="15" t="s">
        <v>6647</v>
      </c>
      <c r="O1362" t="s">
        <v>4766</v>
      </c>
      <c r="Q1362">
        <v>171</v>
      </c>
      <c r="R1362" s="14">
        <v>5654187</v>
      </c>
    </row>
    <row r="1363" spans="1:18" ht="15" customHeight="1" x14ac:dyDescent="0.25">
      <c r="A1363" s="11">
        <v>563</v>
      </c>
      <c r="B1363" s="100"/>
      <c r="C1363" s="6" t="s">
        <v>2099</v>
      </c>
      <c r="D1363" s="7">
        <v>44932</v>
      </c>
      <c r="E1363" s="8" t="s">
        <v>1799</v>
      </c>
      <c r="F1363" s="9">
        <v>4234934</v>
      </c>
      <c r="G1363" s="8" t="s">
        <v>1378</v>
      </c>
      <c r="H1363" s="9">
        <v>444668</v>
      </c>
      <c r="I1363" s="104"/>
      <c r="J1363" s="105"/>
      <c r="K1363" s="106"/>
      <c r="L1363" s="109"/>
      <c r="M1363" s="110"/>
      <c r="N1363" s="15" t="s">
        <v>6648</v>
      </c>
      <c r="O1363" t="s">
        <v>4766</v>
      </c>
      <c r="Q1363">
        <v>718</v>
      </c>
      <c r="R1363" s="14">
        <v>4234934</v>
      </c>
    </row>
    <row r="1364" spans="1:18" ht="15" customHeight="1" x14ac:dyDescent="0.25">
      <c r="A1364" s="5">
        <v>564</v>
      </c>
      <c r="B1364" s="99" t="s">
        <v>2100</v>
      </c>
      <c r="C1364" s="6" t="s">
        <v>2101</v>
      </c>
      <c r="D1364" s="7">
        <v>44939</v>
      </c>
      <c r="E1364" s="8" t="s">
        <v>1377</v>
      </c>
      <c r="F1364" s="9">
        <v>6115490</v>
      </c>
      <c r="G1364" s="8" t="s">
        <v>1378</v>
      </c>
      <c r="H1364" s="9">
        <v>642126</v>
      </c>
      <c r="I1364" s="101">
        <v>23537041</v>
      </c>
      <c r="J1364" s="102"/>
      <c r="K1364" s="103"/>
      <c r="L1364" s="107" t="s">
        <v>1047</v>
      </c>
      <c r="M1364" s="108"/>
      <c r="N1364" s="15" t="s">
        <v>6649</v>
      </c>
      <c r="O1364" t="s">
        <v>4766</v>
      </c>
      <c r="Q1364">
        <v>1459</v>
      </c>
      <c r="R1364" s="14">
        <v>6115490</v>
      </c>
    </row>
    <row r="1365" spans="1:18" ht="15" customHeight="1" x14ac:dyDescent="0.25">
      <c r="A1365" s="10">
        <v>565</v>
      </c>
      <c r="B1365" s="111"/>
      <c r="C1365" s="6" t="s">
        <v>2102</v>
      </c>
      <c r="D1365" s="7">
        <v>44932</v>
      </c>
      <c r="E1365" s="8" t="s">
        <v>1377</v>
      </c>
      <c r="F1365" s="9">
        <v>3692267</v>
      </c>
      <c r="G1365" s="8" t="s">
        <v>1378</v>
      </c>
      <c r="H1365" s="9">
        <v>387688</v>
      </c>
      <c r="I1365" s="112"/>
      <c r="J1365" s="113"/>
      <c r="K1365" s="114"/>
      <c r="L1365" s="115"/>
      <c r="M1365" s="116"/>
      <c r="N1365" s="15" t="s">
        <v>6650</v>
      </c>
      <c r="O1365" t="s">
        <v>4766</v>
      </c>
      <c r="Q1365">
        <v>722</v>
      </c>
      <c r="R1365" s="14">
        <v>3692267</v>
      </c>
    </row>
    <row r="1366" spans="1:18" ht="15" customHeight="1" x14ac:dyDescent="0.25">
      <c r="A1366" s="10">
        <v>566</v>
      </c>
      <c r="B1366" s="111"/>
      <c r="C1366" s="6" t="s">
        <v>2103</v>
      </c>
      <c r="D1366" s="7">
        <v>44938</v>
      </c>
      <c r="E1366" s="8" t="s">
        <v>1377</v>
      </c>
      <c r="F1366" s="9">
        <v>10877338</v>
      </c>
      <c r="G1366" s="8" t="s">
        <v>1378</v>
      </c>
      <c r="H1366" s="9">
        <v>1142121</v>
      </c>
      <c r="I1366" s="112"/>
      <c r="J1366" s="113"/>
      <c r="K1366" s="114"/>
      <c r="L1366" s="115"/>
      <c r="M1366" s="116"/>
      <c r="N1366" s="15" t="s">
        <v>6651</v>
      </c>
      <c r="O1366" t="s">
        <v>4766</v>
      </c>
      <c r="Q1366">
        <v>1426</v>
      </c>
      <c r="R1366" s="14">
        <v>10877338</v>
      </c>
    </row>
    <row r="1367" spans="1:18" ht="15" customHeight="1" x14ac:dyDescent="0.25">
      <c r="A1367" s="11">
        <v>567</v>
      </c>
      <c r="B1367" s="100"/>
      <c r="C1367" s="6" t="s">
        <v>2104</v>
      </c>
      <c r="D1367" s="7">
        <v>44929</v>
      </c>
      <c r="E1367" s="8" t="s">
        <v>1377</v>
      </c>
      <c r="F1367" s="9">
        <v>5613275</v>
      </c>
      <c r="G1367" s="8" t="s">
        <v>1378</v>
      </c>
      <c r="H1367" s="9">
        <v>589394</v>
      </c>
      <c r="I1367" s="104"/>
      <c r="J1367" s="105"/>
      <c r="K1367" s="106"/>
      <c r="L1367" s="109"/>
      <c r="M1367" s="110"/>
      <c r="N1367" s="15" t="s">
        <v>6652</v>
      </c>
      <c r="O1367" t="s">
        <v>4766</v>
      </c>
      <c r="Q1367">
        <v>166</v>
      </c>
      <c r="R1367" s="14">
        <v>5613275</v>
      </c>
    </row>
    <row r="1368" spans="1:18" ht="15" customHeight="1" x14ac:dyDescent="0.25">
      <c r="A1368" s="5">
        <v>568</v>
      </c>
      <c r="B1368" s="99" t="s">
        <v>2105</v>
      </c>
      <c r="C1368" s="6" t="s">
        <v>2106</v>
      </c>
      <c r="D1368" s="7">
        <v>44937</v>
      </c>
      <c r="E1368" s="8" t="s">
        <v>1799</v>
      </c>
      <c r="F1368" s="9">
        <v>2117467</v>
      </c>
      <c r="G1368" s="8" t="s">
        <v>1378</v>
      </c>
      <c r="H1368" s="9">
        <v>222334</v>
      </c>
      <c r="I1368" s="101">
        <v>10229195</v>
      </c>
      <c r="J1368" s="102"/>
      <c r="K1368" s="103"/>
      <c r="L1368" s="107" t="s">
        <v>1053</v>
      </c>
      <c r="M1368" s="108"/>
      <c r="N1368" s="15" t="s">
        <v>6653</v>
      </c>
      <c r="O1368" t="s">
        <v>4766</v>
      </c>
      <c r="Q1368">
        <v>1100</v>
      </c>
      <c r="R1368" s="14">
        <v>2117467</v>
      </c>
    </row>
    <row r="1369" spans="1:18" ht="15" customHeight="1" x14ac:dyDescent="0.25">
      <c r="A1369" s="10">
        <v>569</v>
      </c>
      <c r="B1369" s="111"/>
      <c r="C1369" s="6" t="s">
        <v>2107</v>
      </c>
      <c r="D1369" s="7">
        <v>44930</v>
      </c>
      <c r="E1369" s="8" t="s">
        <v>1377</v>
      </c>
      <c r="F1369" s="9">
        <v>2959400</v>
      </c>
      <c r="G1369" s="8" t="s">
        <v>1378</v>
      </c>
      <c r="H1369" s="9">
        <v>310737</v>
      </c>
      <c r="I1369" s="112"/>
      <c r="J1369" s="113"/>
      <c r="K1369" s="114"/>
      <c r="L1369" s="115"/>
      <c r="M1369" s="116"/>
      <c r="N1369" s="15" t="s">
        <v>6654</v>
      </c>
      <c r="O1369" t="s">
        <v>4766</v>
      </c>
      <c r="Q1369">
        <v>305</v>
      </c>
      <c r="R1369" s="14">
        <v>2959400</v>
      </c>
    </row>
    <row r="1370" spans="1:18" ht="15" customHeight="1" x14ac:dyDescent="0.25">
      <c r="A1370" s="10">
        <v>570</v>
      </c>
      <c r="B1370" s="111"/>
      <c r="C1370" s="6" t="s">
        <v>2108</v>
      </c>
      <c r="D1370" s="7">
        <v>44940</v>
      </c>
      <c r="E1370" s="8" t="s">
        <v>1799</v>
      </c>
      <c r="F1370" s="9">
        <v>4234934</v>
      </c>
      <c r="G1370" s="8" t="s">
        <v>1378</v>
      </c>
      <c r="H1370" s="9">
        <v>444668</v>
      </c>
      <c r="I1370" s="112"/>
      <c r="J1370" s="113"/>
      <c r="K1370" s="114"/>
      <c r="L1370" s="115"/>
      <c r="M1370" s="116"/>
      <c r="N1370" s="15" t="s">
        <v>6655</v>
      </c>
      <c r="O1370" t="s">
        <v>4766</v>
      </c>
      <c r="Q1370">
        <v>1600</v>
      </c>
      <c r="R1370" s="14">
        <v>4234934</v>
      </c>
    </row>
    <row r="1371" spans="1:18" ht="15" customHeight="1" x14ac:dyDescent="0.25">
      <c r="A1371" s="11">
        <v>571</v>
      </c>
      <c r="B1371" s="100"/>
      <c r="C1371" s="6" t="s">
        <v>2109</v>
      </c>
      <c r="D1371" s="7">
        <v>44933</v>
      </c>
      <c r="E1371" s="8" t="s">
        <v>1799</v>
      </c>
      <c r="F1371" s="9">
        <v>2117467</v>
      </c>
      <c r="G1371" s="8" t="s">
        <v>1378</v>
      </c>
      <c r="H1371" s="9">
        <v>222334</v>
      </c>
      <c r="I1371" s="104"/>
      <c r="J1371" s="105"/>
      <c r="K1371" s="106"/>
      <c r="L1371" s="109"/>
      <c r="M1371" s="110"/>
      <c r="N1371" s="15" t="s">
        <v>6656</v>
      </c>
      <c r="O1371" t="s">
        <v>4766</v>
      </c>
      <c r="Q1371">
        <v>860</v>
      </c>
      <c r="R1371" s="14">
        <v>2117467</v>
      </c>
    </row>
    <row r="1372" spans="1:18" ht="15" customHeight="1" x14ac:dyDescent="0.25">
      <c r="A1372" s="5">
        <v>572</v>
      </c>
      <c r="B1372" s="99" t="s">
        <v>2110</v>
      </c>
      <c r="C1372" s="6" t="s">
        <v>2111</v>
      </c>
      <c r="D1372" s="7">
        <v>44935</v>
      </c>
      <c r="E1372" s="8" t="s">
        <v>1377</v>
      </c>
      <c r="F1372" s="9">
        <v>3288396</v>
      </c>
      <c r="G1372" s="8" t="s">
        <v>1378</v>
      </c>
      <c r="H1372" s="9">
        <v>345282</v>
      </c>
      <c r="I1372" s="101">
        <v>9552272</v>
      </c>
      <c r="J1372" s="102"/>
      <c r="K1372" s="103"/>
      <c r="L1372" s="107" t="s">
        <v>1058</v>
      </c>
      <c r="M1372" s="108"/>
      <c r="N1372" s="15" t="s">
        <v>6657</v>
      </c>
      <c r="O1372" t="s">
        <v>4766</v>
      </c>
      <c r="Q1372">
        <v>932</v>
      </c>
      <c r="R1372" s="14">
        <v>3288396</v>
      </c>
    </row>
    <row r="1373" spans="1:18" ht="15" customHeight="1" x14ac:dyDescent="0.25">
      <c r="A1373" s="10">
        <v>573</v>
      </c>
      <c r="B1373" s="111"/>
      <c r="C1373" s="6" t="s">
        <v>2112</v>
      </c>
      <c r="D1373" s="7">
        <v>44942</v>
      </c>
      <c r="E1373" s="8" t="s">
        <v>1380</v>
      </c>
      <c r="F1373" s="9">
        <v>3692267</v>
      </c>
      <c r="G1373" s="8" t="s">
        <v>1378</v>
      </c>
      <c r="H1373" s="9">
        <v>387688</v>
      </c>
      <c r="I1373" s="112"/>
      <c r="J1373" s="113"/>
      <c r="K1373" s="114"/>
      <c r="L1373" s="115"/>
      <c r="M1373" s="116"/>
      <c r="N1373" s="15" t="s">
        <v>6658</v>
      </c>
      <c r="O1373" t="s">
        <v>4766</v>
      </c>
      <c r="Q1373">
        <v>1698</v>
      </c>
      <c r="R1373" s="14">
        <v>3692267</v>
      </c>
    </row>
    <row r="1374" spans="1:18" ht="15" customHeight="1" x14ac:dyDescent="0.25">
      <c r="A1374" s="11">
        <v>574</v>
      </c>
      <c r="B1374" s="100"/>
      <c r="C1374" s="6" t="s">
        <v>2113</v>
      </c>
      <c r="D1374" s="7">
        <v>44938</v>
      </c>
      <c r="E1374" s="8" t="s">
        <v>1380</v>
      </c>
      <c r="F1374" s="9">
        <v>3692267</v>
      </c>
      <c r="G1374" s="8" t="s">
        <v>1378</v>
      </c>
      <c r="H1374" s="9">
        <v>387688</v>
      </c>
      <c r="I1374" s="104"/>
      <c r="J1374" s="105"/>
      <c r="K1374" s="106"/>
      <c r="L1374" s="109"/>
      <c r="M1374" s="110"/>
      <c r="N1374" s="15" t="s">
        <v>6659</v>
      </c>
      <c r="O1374" t="s">
        <v>4766</v>
      </c>
      <c r="Q1374">
        <v>1430</v>
      </c>
      <c r="R1374" s="14">
        <v>3692267</v>
      </c>
    </row>
    <row r="1375" spans="1:18" ht="15" customHeight="1" x14ac:dyDescent="0.25">
      <c r="A1375" s="5">
        <v>575</v>
      </c>
      <c r="B1375" s="99" t="s">
        <v>2114</v>
      </c>
      <c r="C1375" s="6" t="s">
        <v>2115</v>
      </c>
      <c r="D1375" s="7">
        <v>44945</v>
      </c>
      <c r="E1375" s="8" t="s">
        <v>1380</v>
      </c>
      <c r="F1375" s="9">
        <v>2365329</v>
      </c>
      <c r="G1375" s="8" t="s">
        <v>1378</v>
      </c>
      <c r="H1375" s="9">
        <v>248360</v>
      </c>
      <c r="I1375" s="101">
        <v>12170743</v>
      </c>
      <c r="J1375" s="102"/>
      <c r="K1375" s="103"/>
      <c r="L1375" s="107" t="s">
        <v>1066</v>
      </c>
      <c r="M1375" s="108"/>
      <c r="N1375" s="15" t="s">
        <v>6660</v>
      </c>
      <c r="O1375" t="s">
        <v>4766</v>
      </c>
      <c r="Q1375">
        <v>1821</v>
      </c>
      <c r="R1375" s="14">
        <v>2365329</v>
      </c>
    </row>
    <row r="1376" spans="1:18" ht="15" customHeight="1" x14ac:dyDescent="0.25">
      <c r="A1376" s="10">
        <v>576</v>
      </c>
      <c r="B1376" s="111"/>
      <c r="C1376" s="6" t="s">
        <v>2116</v>
      </c>
      <c r="D1376" s="7">
        <v>44929</v>
      </c>
      <c r="E1376" s="8" t="s">
        <v>1390</v>
      </c>
      <c r="F1376" s="9">
        <v>3808536</v>
      </c>
      <c r="G1376" s="8" t="s">
        <v>1378</v>
      </c>
      <c r="H1376" s="9">
        <v>399896</v>
      </c>
      <c r="I1376" s="112"/>
      <c r="J1376" s="113"/>
      <c r="K1376" s="114"/>
      <c r="L1376" s="115"/>
      <c r="M1376" s="116"/>
      <c r="N1376" s="15" t="s">
        <v>6661</v>
      </c>
      <c r="O1376" t="s">
        <v>4766</v>
      </c>
      <c r="Q1376">
        <v>200</v>
      </c>
      <c r="R1376" s="14">
        <v>3808536</v>
      </c>
    </row>
    <row r="1377" spans="1:18" ht="15" customHeight="1" x14ac:dyDescent="0.25">
      <c r="A1377" s="10">
        <v>577</v>
      </c>
      <c r="B1377" s="111"/>
      <c r="C1377" s="6" t="s">
        <v>2117</v>
      </c>
      <c r="D1377" s="7">
        <v>44937</v>
      </c>
      <c r="E1377" s="8" t="s">
        <v>1380</v>
      </c>
      <c r="F1377" s="9">
        <v>3155859</v>
      </c>
      <c r="G1377" s="8" t="s">
        <v>1378</v>
      </c>
      <c r="H1377" s="9">
        <v>331365</v>
      </c>
      <c r="I1377" s="112"/>
      <c r="J1377" s="113"/>
      <c r="K1377" s="114"/>
      <c r="L1377" s="115"/>
      <c r="M1377" s="116"/>
      <c r="N1377" s="15" t="s">
        <v>6662</v>
      </c>
      <c r="O1377" t="s">
        <v>4766</v>
      </c>
      <c r="Q1377">
        <v>1073</v>
      </c>
      <c r="R1377" s="14">
        <v>3155859</v>
      </c>
    </row>
    <row r="1378" spans="1:18" ht="15" customHeight="1" x14ac:dyDescent="0.25">
      <c r="A1378" s="11">
        <v>578</v>
      </c>
      <c r="B1378" s="100"/>
      <c r="C1378" s="6" t="s">
        <v>2118</v>
      </c>
      <c r="D1378" s="7">
        <v>44943</v>
      </c>
      <c r="E1378" s="8" t="s">
        <v>1377</v>
      </c>
      <c r="F1378" s="9">
        <v>4268872</v>
      </c>
      <c r="G1378" s="8" t="s">
        <v>1378</v>
      </c>
      <c r="H1378" s="9">
        <v>448232</v>
      </c>
      <c r="I1378" s="104"/>
      <c r="J1378" s="105"/>
      <c r="K1378" s="106"/>
      <c r="L1378" s="109"/>
      <c r="M1378" s="110"/>
      <c r="N1378" s="15" t="s">
        <v>6663</v>
      </c>
      <c r="O1378" t="s">
        <v>4766</v>
      </c>
      <c r="Q1378">
        <v>1746</v>
      </c>
      <c r="R1378" s="14">
        <v>4268872</v>
      </c>
    </row>
    <row r="1379" spans="1:18" ht="15" customHeight="1" x14ac:dyDescent="0.25">
      <c r="A1379" s="5">
        <v>579</v>
      </c>
      <c r="B1379" s="99" t="s">
        <v>2119</v>
      </c>
      <c r="C1379" s="6" t="s">
        <v>2120</v>
      </c>
      <c r="D1379" s="7">
        <v>44940</v>
      </c>
      <c r="E1379" s="8" t="s">
        <v>1390</v>
      </c>
      <c r="F1379" s="9">
        <v>35362602</v>
      </c>
      <c r="G1379" s="8" t="s">
        <v>1378</v>
      </c>
      <c r="H1379" s="9">
        <v>3713073</v>
      </c>
      <c r="I1379" s="101">
        <v>70079944</v>
      </c>
      <c r="J1379" s="102"/>
      <c r="K1379" s="103"/>
      <c r="L1379" s="107" t="s">
        <v>1071</v>
      </c>
      <c r="M1379" s="108"/>
      <c r="N1379" s="15" t="s">
        <v>6664</v>
      </c>
      <c r="O1379" t="s">
        <v>4766</v>
      </c>
      <c r="Q1379">
        <v>1604</v>
      </c>
      <c r="R1379" s="14">
        <v>35362602</v>
      </c>
    </row>
    <row r="1380" spans="1:18" ht="15" customHeight="1" x14ac:dyDescent="0.25">
      <c r="A1380" s="10">
        <v>580</v>
      </c>
      <c r="B1380" s="111"/>
      <c r="C1380" s="6" t="s">
        <v>2121</v>
      </c>
      <c r="D1380" s="7">
        <v>44938</v>
      </c>
      <c r="E1380" s="8" t="s">
        <v>1377</v>
      </c>
      <c r="F1380" s="9">
        <v>35118903</v>
      </c>
      <c r="G1380" s="8" t="s">
        <v>1378</v>
      </c>
      <c r="H1380" s="9">
        <v>3687485</v>
      </c>
      <c r="I1380" s="112"/>
      <c r="J1380" s="113"/>
      <c r="K1380" s="114"/>
      <c r="L1380" s="115"/>
      <c r="M1380" s="116"/>
      <c r="N1380" s="15" t="s">
        <v>6665</v>
      </c>
      <c r="O1380" t="s">
        <v>4766</v>
      </c>
      <c r="Q1380">
        <v>1422</v>
      </c>
      <c r="R1380" s="14">
        <v>35118903</v>
      </c>
    </row>
    <row r="1381" spans="1:18" ht="15" customHeight="1" x14ac:dyDescent="0.25">
      <c r="A1381" s="11">
        <v>581</v>
      </c>
      <c r="B1381" s="100"/>
      <c r="C1381" s="6" t="s">
        <v>2122</v>
      </c>
      <c r="D1381" s="7">
        <v>44929</v>
      </c>
      <c r="E1381" s="8" t="s">
        <v>1390</v>
      </c>
      <c r="F1381" s="9">
        <v>7820108</v>
      </c>
      <c r="G1381" s="8" t="s">
        <v>1378</v>
      </c>
      <c r="H1381" s="9">
        <v>821111</v>
      </c>
      <c r="I1381" s="104"/>
      <c r="J1381" s="105"/>
      <c r="K1381" s="106"/>
      <c r="L1381" s="109"/>
      <c r="M1381" s="110"/>
      <c r="N1381" s="15" t="s">
        <v>6666</v>
      </c>
      <c r="O1381" t="s">
        <v>4766</v>
      </c>
      <c r="Q1381">
        <v>164</v>
      </c>
      <c r="R1381" s="14">
        <v>7820108</v>
      </c>
    </row>
    <row r="1382" spans="1:18" ht="15" customHeight="1" x14ac:dyDescent="0.25">
      <c r="A1382" s="5">
        <v>583</v>
      </c>
      <c r="B1382" s="99" t="s">
        <v>2126</v>
      </c>
      <c r="C1382" s="6" t="s">
        <v>2127</v>
      </c>
      <c r="D1382" s="7">
        <v>44937</v>
      </c>
      <c r="E1382" s="8" t="s">
        <v>1377</v>
      </c>
      <c r="F1382" s="9">
        <v>5638049</v>
      </c>
      <c r="G1382" s="8" t="s">
        <v>1378</v>
      </c>
      <c r="H1382" s="9">
        <v>591995</v>
      </c>
      <c r="I1382" s="101">
        <v>11027649</v>
      </c>
      <c r="J1382" s="102"/>
      <c r="K1382" s="103"/>
      <c r="L1382" s="107" t="s">
        <v>1076</v>
      </c>
      <c r="M1382" s="108"/>
      <c r="N1382" s="15" t="s">
        <v>6667</v>
      </c>
      <c r="O1382" t="s">
        <v>4766</v>
      </c>
      <c r="Q1382">
        <v>1086</v>
      </c>
      <c r="R1382" s="14">
        <v>5638049</v>
      </c>
    </row>
    <row r="1383" spans="1:18" ht="15" customHeight="1" x14ac:dyDescent="0.25">
      <c r="A1383" s="10">
        <v>584</v>
      </c>
      <c r="B1383" s="111"/>
      <c r="C1383" s="6" t="s">
        <v>2128</v>
      </c>
      <c r="D1383" s="7">
        <v>44943</v>
      </c>
      <c r="E1383" s="8" t="s">
        <v>1377</v>
      </c>
      <c r="F1383" s="9">
        <v>4437940</v>
      </c>
      <c r="G1383" s="8" t="s">
        <v>1378</v>
      </c>
      <c r="H1383" s="9">
        <v>465984</v>
      </c>
      <c r="I1383" s="112"/>
      <c r="J1383" s="113"/>
      <c r="K1383" s="114"/>
      <c r="L1383" s="115"/>
      <c r="M1383" s="116"/>
      <c r="N1383" s="15" t="s">
        <v>6668</v>
      </c>
      <c r="O1383" t="s">
        <v>4766</v>
      </c>
      <c r="Q1383">
        <v>1739</v>
      </c>
      <c r="R1383" s="14">
        <v>4437940</v>
      </c>
    </row>
    <row r="1384" spans="1:18" ht="15" customHeight="1" x14ac:dyDescent="0.25">
      <c r="A1384" s="11">
        <v>585</v>
      </c>
      <c r="B1384" s="100"/>
      <c r="C1384" s="6" t="s">
        <v>2129</v>
      </c>
      <c r="D1384" s="7">
        <v>44932</v>
      </c>
      <c r="E1384" s="8" t="s">
        <v>1390</v>
      </c>
      <c r="F1384" s="9">
        <v>2245406</v>
      </c>
      <c r="G1384" s="8" t="s">
        <v>1378</v>
      </c>
      <c r="H1384" s="9">
        <v>235768</v>
      </c>
      <c r="I1384" s="104"/>
      <c r="J1384" s="105"/>
      <c r="K1384" s="106"/>
      <c r="L1384" s="109"/>
      <c r="M1384" s="110"/>
      <c r="N1384" s="15" t="s">
        <v>6669</v>
      </c>
      <c r="O1384" t="s">
        <v>4766</v>
      </c>
      <c r="Q1384">
        <v>598</v>
      </c>
      <c r="R1384" s="14">
        <v>2245406</v>
      </c>
    </row>
    <row r="1385" spans="1:18" ht="15" customHeight="1" x14ac:dyDescent="0.25">
      <c r="A1385" s="5">
        <v>586</v>
      </c>
      <c r="B1385" s="99" t="s">
        <v>2130</v>
      </c>
      <c r="C1385" s="6" t="s">
        <v>2131</v>
      </c>
      <c r="D1385" s="7">
        <v>44940</v>
      </c>
      <c r="E1385" s="8" t="s">
        <v>1799</v>
      </c>
      <c r="F1385" s="9">
        <v>5077097</v>
      </c>
      <c r="G1385" s="8" t="s">
        <v>1378</v>
      </c>
      <c r="H1385" s="9">
        <v>533095</v>
      </c>
      <c r="I1385" s="101">
        <v>14089283</v>
      </c>
      <c r="J1385" s="102"/>
      <c r="K1385" s="103"/>
      <c r="L1385" s="107" t="s">
        <v>1087</v>
      </c>
      <c r="M1385" s="108"/>
      <c r="N1385" s="15" t="s">
        <v>6670</v>
      </c>
      <c r="O1385" t="s">
        <v>4766</v>
      </c>
      <c r="Q1385">
        <v>1573</v>
      </c>
      <c r="R1385" s="14">
        <v>5077097</v>
      </c>
    </row>
    <row r="1386" spans="1:18" ht="15" customHeight="1" x14ac:dyDescent="0.25">
      <c r="A1386" s="10">
        <v>587</v>
      </c>
      <c r="B1386" s="111"/>
      <c r="C1386" s="6" t="s">
        <v>2132</v>
      </c>
      <c r="D1386" s="7">
        <v>44945</v>
      </c>
      <c r="E1386" s="8" t="s">
        <v>1390</v>
      </c>
      <c r="F1386" s="9">
        <v>1615482</v>
      </c>
      <c r="G1386" s="8" t="s">
        <v>1378</v>
      </c>
      <c r="H1386" s="9">
        <v>169626</v>
      </c>
      <c r="I1386" s="112"/>
      <c r="J1386" s="113"/>
      <c r="K1386" s="114"/>
      <c r="L1386" s="115"/>
      <c r="M1386" s="116"/>
      <c r="N1386" s="15" t="s">
        <v>6671</v>
      </c>
      <c r="O1386" t="s">
        <v>4766</v>
      </c>
      <c r="Q1386">
        <v>1777</v>
      </c>
      <c r="R1386" s="14">
        <v>1615482</v>
      </c>
    </row>
    <row r="1387" spans="1:18" ht="15" customHeight="1" x14ac:dyDescent="0.25">
      <c r="A1387" s="10">
        <v>588</v>
      </c>
      <c r="B1387" s="111"/>
      <c r="C1387" s="6" t="s">
        <v>2133</v>
      </c>
      <c r="D1387" s="7">
        <v>44932</v>
      </c>
      <c r="E1387" s="8" t="s">
        <v>1377</v>
      </c>
      <c r="F1387" s="9">
        <v>2531749</v>
      </c>
      <c r="G1387" s="8" t="s">
        <v>1378</v>
      </c>
      <c r="H1387" s="9">
        <v>265834</v>
      </c>
      <c r="I1387" s="112"/>
      <c r="J1387" s="113"/>
      <c r="K1387" s="114"/>
      <c r="L1387" s="115"/>
      <c r="M1387" s="116"/>
      <c r="N1387" s="15" t="s">
        <v>6672</v>
      </c>
      <c r="O1387" t="s">
        <v>4766</v>
      </c>
      <c r="Q1387">
        <v>765</v>
      </c>
      <c r="R1387" s="14">
        <v>2531749</v>
      </c>
    </row>
    <row r="1388" spans="1:18" ht="15" customHeight="1" x14ac:dyDescent="0.25">
      <c r="A1388" s="10">
        <v>589</v>
      </c>
      <c r="B1388" s="111"/>
      <c r="C1388" s="6" t="s">
        <v>2134</v>
      </c>
      <c r="D1388" s="7">
        <v>44943</v>
      </c>
      <c r="E1388" s="8" t="s">
        <v>1377</v>
      </c>
      <c r="F1388" s="9">
        <v>3798402</v>
      </c>
      <c r="G1388" s="8" t="s">
        <v>1378</v>
      </c>
      <c r="H1388" s="9">
        <v>398832</v>
      </c>
      <c r="I1388" s="112"/>
      <c r="J1388" s="113"/>
      <c r="K1388" s="114"/>
      <c r="L1388" s="115"/>
      <c r="M1388" s="116"/>
      <c r="N1388" s="15" t="s">
        <v>6673</v>
      </c>
      <c r="O1388" t="s">
        <v>4766</v>
      </c>
      <c r="Q1388">
        <v>1728</v>
      </c>
      <c r="R1388" s="14">
        <v>3798402</v>
      </c>
    </row>
    <row r="1389" spans="1:18" ht="15" customHeight="1" x14ac:dyDescent="0.25">
      <c r="A1389" s="11">
        <v>590</v>
      </c>
      <c r="B1389" s="100"/>
      <c r="C1389" s="6" t="s">
        <v>2135</v>
      </c>
      <c r="D1389" s="7">
        <v>44938</v>
      </c>
      <c r="E1389" s="8" t="s">
        <v>1799</v>
      </c>
      <c r="F1389" s="9">
        <v>2719486</v>
      </c>
      <c r="G1389" s="8" t="s">
        <v>1378</v>
      </c>
      <c r="H1389" s="9">
        <v>285546</v>
      </c>
      <c r="I1389" s="104"/>
      <c r="J1389" s="105"/>
      <c r="K1389" s="106"/>
      <c r="L1389" s="109"/>
      <c r="M1389" s="110"/>
      <c r="N1389" s="15" t="s">
        <v>6674</v>
      </c>
      <c r="O1389" t="s">
        <v>4766</v>
      </c>
      <c r="Q1389">
        <v>1395</v>
      </c>
      <c r="R1389" s="14">
        <v>2719486</v>
      </c>
    </row>
    <row r="1390" spans="1:18" ht="15" customHeight="1" x14ac:dyDescent="0.25">
      <c r="A1390" s="5">
        <v>591</v>
      </c>
      <c r="B1390" s="99" t="s">
        <v>2136</v>
      </c>
      <c r="C1390" s="6" t="s">
        <v>2137</v>
      </c>
      <c r="D1390" s="7">
        <v>44930</v>
      </c>
      <c r="E1390" s="8" t="s">
        <v>1377</v>
      </c>
      <c r="F1390" s="9">
        <v>24490858</v>
      </c>
      <c r="G1390" s="8" t="s">
        <v>1378</v>
      </c>
      <c r="H1390" s="9">
        <v>2571540</v>
      </c>
      <c r="I1390" s="101">
        <v>106006329</v>
      </c>
      <c r="J1390" s="102"/>
      <c r="K1390" s="103"/>
      <c r="L1390" s="107" t="s">
        <v>1091</v>
      </c>
      <c r="M1390" s="108"/>
      <c r="N1390" s="15" t="s">
        <v>6675</v>
      </c>
      <c r="O1390" t="s">
        <v>4766</v>
      </c>
      <c r="Q1390">
        <v>300</v>
      </c>
      <c r="R1390" s="14">
        <v>24490858</v>
      </c>
    </row>
    <row r="1391" spans="1:18" ht="15" customHeight="1" x14ac:dyDescent="0.25">
      <c r="A1391" s="10">
        <v>592</v>
      </c>
      <c r="B1391" s="111"/>
      <c r="C1391" s="6" t="s">
        <v>2138</v>
      </c>
      <c r="D1391" s="7">
        <v>44940</v>
      </c>
      <c r="E1391" s="8" t="s">
        <v>1380</v>
      </c>
      <c r="F1391" s="9">
        <v>67089770</v>
      </c>
      <c r="G1391" s="8" t="s">
        <v>1378</v>
      </c>
      <c r="H1391" s="9">
        <v>7044426</v>
      </c>
      <c r="I1391" s="112"/>
      <c r="J1391" s="113"/>
      <c r="K1391" s="114"/>
      <c r="L1391" s="115"/>
      <c r="M1391" s="116"/>
      <c r="N1391" s="15" t="s">
        <v>6676</v>
      </c>
      <c r="O1391" t="s">
        <v>4766</v>
      </c>
      <c r="Q1391">
        <v>1602</v>
      </c>
      <c r="R1391" s="14">
        <v>67089770</v>
      </c>
    </row>
    <row r="1392" spans="1:18" ht="15" customHeight="1" x14ac:dyDescent="0.25">
      <c r="A1392" s="11">
        <v>593</v>
      </c>
      <c r="B1392" s="100"/>
      <c r="C1392" s="6" t="s">
        <v>2139</v>
      </c>
      <c r="D1392" s="7">
        <v>44937</v>
      </c>
      <c r="E1392" s="8" t="s">
        <v>1380</v>
      </c>
      <c r="F1392" s="9">
        <v>26862198</v>
      </c>
      <c r="G1392" s="8" t="s">
        <v>1378</v>
      </c>
      <c r="H1392" s="9">
        <v>2820531</v>
      </c>
      <c r="I1392" s="104"/>
      <c r="J1392" s="105"/>
      <c r="K1392" s="106"/>
      <c r="L1392" s="109"/>
      <c r="M1392" s="110"/>
      <c r="N1392" s="15" t="s">
        <v>6677</v>
      </c>
      <c r="O1392" t="s">
        <v>4766</v>
      </c>
      <c r="Q1392">
        <v>1092</v>
      </c>
      <c r="R1392" s="14">
        <v>26862198</v>
      </c>
    </row>
    <row r="1393" spans="1:18" ht="15" customHeight="1" x14ac:dyDescent="0.25">
      <c r="A1393" s="5">
        <v>595</v>
      </c>
      <c r="B1393" s="99" t="s">
        <v>2143</v>
      </c>
      <c r="C1393" s="6" t="s">
        <v>2144</v>
      </c>
      <c r="D1393" s="7">
        <v>44929</v>
      </c>
      <c r="E1393" s="8" t="s">
        <v>1377</v>
      </c>
      <c r="F1393" s="9">
        <v>1806269</v>
      </c>
      <c r="G1393" s="8" t="s">
        <v>1378</v>
      </c>
      <c r="H1393" s="9">
        <v>189658</v>
      </c>
      <c r="I1393" s="101">
        <v>10385010</v>
      </c>
      <c r="J1393" s="102"/>
      <c r="K1393" s="103"/>
      <c r="L1393" s="107" t="s">
        <v>1100</v>
      </c>
      <c r="M1393" s="108"/>
      <c r="N1393" s="15" t="s">
        <v>6678</v>
      </c>
      <c r="O1393" t="s">
        <v>4766</v>
      </c>
      <c r="Q1393">
        <v>158</v>
      </c>
      <c r="R1393" s="14">
        <v>1806269</v>
      </c>
    </row>
    <row r="1394" spans="1:18" ht="15" customHeight="1" x14ac:dyDescent="0.25">
      <c r="A1394" s="10">
        <v>596</v>
      </c>
      <c r="B1394" s="111"/>
      <c r="C1394" s="6" t="s">
        <v>2145</v>
      </c>
      <c r="D1394" s="7">
        <v>44936</v>
      </c>
      <c r="E1394" s="8" t="s">
        <v>2146</v>
      </c>
      <c r="F1394" s="9">
        <v>1656006</v>
      </c>
      <c r="G1394" s="8" t="s">
        <v>1378</v>
      </c>
      <c r="H1394" s="9">
        <v>173881</v>
      </c>
      <c r="I1394" s="112"/>
      <c r="J1394" s="113"/>
      <c r="K1394" s="114"/>
      <c r="L1394" s="115"/>
      <c r="M1394" s="116"/>
      <c r="N1394" s="15" t="s">
        <v>6679</v>
      </c>
      <c r="O1394" t="s">
        <v>4766</v>
      </c>
      <c r="Q1394">
        <v>1033</v>
      </c>
      <c r="R1394" s="14">
        <v>1656006</v>
      </c>
    </row>
    <row r="1395" spans="1:18" ht="15" customHeight="1" x14ac:dyDescent="0.25">
      <c r="A1395" s="10">
        <v>597</v>
      </c>
      <c r="B1395" s="111"/>
      <c r="C1395" s="6" t="s">
        <v>2147</v>
      </c>
      <c r="D1395" s="7">
        <v>44939</v>
      </c>
      <c r="E1395" s="8" t="s">
        <v>1783</v>
      </c>
      <c r="F1395" s="9">
        <v>3864014</v>
      </c>
      <c r="G1395" s="8" t="s">
        <v>1378</v>
      </c>
      <c r="H1395" s="9">
        <v>405721</v>
      </c>
      <c r="I1395" s="112"/>
      <c r="J1395" s="113"/>
      <c r="K1395" s="114"/>
      <c r="L1395" s="115"/>
      <c r="M1395" s="116"/>
      <c r="N1395" s="15" t="s">
        <v>6680</v>
      </c>
      <c r="O1395" t="s">
        <v>4766</v>
      </c>
      <c r="Q1395">
        <v>1519</v>
      </c>
      <c r="R1395" s="14">
        <v>3864014</v>
      </c>
    </row>
    <row r="1396" spans="1:18" ht="15" customHeight="1" x14ac:dyDescent="0.25">
      <c r="A1396" s="10">
        <v>598</v>
      </c>
      <c r="B1396" s="111"/>
      <c r="C1396" s="6" t="s">
        <v>2148</v>
      </c>
      <c r="D1396" s="7">
        <v>44938</v>
      </c>
      <c r="E1396" s="8" t="s">
        <v>1377</v>
      </c>
      <c r="F1396" s="9">
        <v>1846133</v>
      </c>
      <c r="G1396" s="8" t="s">
        <v>1378</v>
      </c>
      <c r="H1396" s="9">
        <v>193844</v>
      </c>
      <c r="I1396" s="112"/>
      <c r="J1396" s="113"/>
      <c r="K1396" s="114"/>
      <c r="L1396" s="115"/>
      <c r="M1396" s="116"/>
      <c r="N1396" s="15" t="s">
        <v>6681</v>
      </c>
      <c r="O1396" t="s">
        <v>4766</v>
      </c>
      <c r="Q1396">
        <v>1423</v>
      </c>
      <c r="R1396" s="14">
        <v>1846133</v>
      </c>
    </row>
    <row r="1397" spans="1:18" ht="15" customHeight="1" x14ac:dyDescent="0.25">
      <c r="A1397" s="11">
        <v>599</v>
      </c>
      <c r="B1397" s="100"/>
      <c r="C1397" s="6" t="s">
        <v>2149</v>
      </c>
      <c r="D1397" s="7">
        <v>44938</v>
      </c>
      <c r="E1397" s="8" t="s">
        <v>1377</v>
      </c>
      <c r="F1397" s="9">
        <v>2430941</v>
      </c>
      <c r="G1397" s="8" t="s">
        <v>1378</v>
      </c>
      <c r="H1397" s="9">
        <v>255249</v>
      </c>
      <c r="I1397" s="104"/>
      <c r="J1397" s="105"/>
      <c r="K1397" s="106"/>
      <c r="L1397" s="109"/>
      <c r="M1397" s="110"/>
      <c r="N1397" s="15" t="s">
        <v>6682</v>
      </c>
      <c r="O1397" t="s">
        <v>4766</v>
      </c>
      <c r="Q1397">
        <v>1424</v>
      </c>
      <c r="R1397" s="14">
        <v>2430941</v>
      </c>
    </row>
    <row r="1398" spans="1:18" ht="15" customHeight="1" x14ac:dyDescent="0.25">
      <c r="A1398" s="5">
        <v>600</v>
      </c>
      <c r="B1398" s="99" t="s">
        <v>2150</v>
      </c>
      <c r="C1398" s="6" t="s">
        <v>2151</v>
      </c>
      <c r="D1398" s="7">
        <v>44933</v>
      </c>
      <c r="E1398" s="8" t="s">
        <v>1377</v>
      </c>
      <c r="F1398" s="9">
        <v>8429186</v>
      </c>
      <c r="G1398" s="8" t="s">
        <v>1378</v>
      </c>
      <c r="H1398" s="9">
        <v>885065</v>
      </c>
      <c r="I1398" s="101">
        <v>18429090</v>
      </c>
      <c r="J1398" s="102"/>
      <c r="K1398" s="103"/>
      <c r="L1398" s="107" t="s">
        <v>1103</v>
      </c>
      <c r="M1398" s="108"/>
      <c r="N1398" s="15" t="s">
        <v>6683</v>
      </c>
      <c r="O1398" t="s">
        <v>4766</v>
      </c>
      <c r="Q1398">
        <v>864</v>
      </c>
      <c r="R1398" s="14">
        <v>8429186</v>
      </c>
    </row>
    <row r="1399" spans="1:18" ht="15" customHeight="1" x14ac:dyDescent="0.25">
      <c r="A1399" s="11">
        <v>601</v>
      </c>
      <c r="B1399" s="100"/>
      <c r="C1399" s="6" t="s">
        <v>2152</v>
      </c>
      <c r="D1399" s="7">
        <v>44940</v>
      </c>
      <c r="E1399" s="8" t="s">
        <v>1380</v>
      </c>
      <c r="F1399" s="9">
        <v>12161976</v>
      </c>
      <c r="G1399" s="8" t="s">
        <v>1378</v>
      </c>
      <c r="H1399" s="9">
        <v>1277007</v>
      </c>
      <c r="I1399" s="104"/>
      <c r="J1399" s="105"/>
      <c r="K1399" s="106"/>
      <c r="L1399" s="109"/>
      <c r="M1399" s="110"/>
      <c r="N1399" s="15" t="s">
        <v>6684</v>
      </c>
      <c r="O1399" t="s">
        <v>4766</v>
      </c>
      <c r="Q1399">
        <v>1594</v>
      </c>
      <c r="R1399" s="14">
        <v>12161976</v>
      </c>
    </row>
    <row r="1400" spans="1:18" ht="15" customHeight="1" x14ac:dyDescent="0.25">
      <c r="A1400" s="5">
        <v>604</v>
      </c>
      <c r="B1400" s="99" t="s">
        <v>2158</v>
      </c>
      <c r="C1400" s="6" t="s">
        <v>2159</v>
      </c>
      <c r="D1400" s="7">
        <v>44930</v>
      </c>
      <c r="E1400" s="8" t="s">
        <v>1377</v>
      </c>
      <c r="F1400" s="9">
        <v>5944734</v>
      </c>
      <c r="G1400" s="8" t="s">
        <v>1378</v>
      </c>
      <c r="H1400" s="9">
        <v>624197</v>
      </c>
      <c r="I1400" s="101">
        <v>62299752</v>
      </c>
      <c r="J1400" s="102"/>
      <c r="K1400" s="103"/>
      <c r="L1400" s="107" t="s">
        <v>1109</v>
      </c>
      <c r="M1400" s="108"/>
      <c r="N1400" s="15" t="s">
        <v>6685</v>
      </c>
      <c r="O1400" t="s">
        <v>4766</v>
      </c>
      <c r="Q1400">
        <v>395</v>
      </c>
      <c r="R1400" s="14">
        <v>5944734</v>
      </c>
    </row>
    <row r="1401" spans="1:18" ht="15" customHeight="1" x14ac:dyDescent="0.25">
      <c r="A1401" s="10">
        <v>605</v>
      </c>
      <c r="B1401" s="111"/>
      <c r="C1401" s="6" t="s">
        <v>2160</v>
      </c>
      <c r="D1401" s="7">
        <v>44945</v>
      </c>
      <c r="E1401" s="8" t="s">
        <v>1380</v>
      </c>
      <c r="F1401" s="9">
        <v>5935702</v>
      </c>
      <c r="G1401" s="8" t="s">
        <v>1378</v>
      </c>
      <c r="H1401" s="9">
        <v>623249</v>
      </c>
      <c r="I1401" s="112"/>
      <c r="J1401" s="113"/>
      <c r="K1401" s="114"/>
      <c r="L1401" s="115"/>
      <c r="M1401" s="116"/>
      <c r="N1401" s="15" t="s">
        <v>6686</v>
      </c>
      <c r="O1401" t="s">
        <v>4766</v>
      </c>
      <c r="Q1401">
        <v>1790</v>
      </c>
      <c r="R1401" s="14">
        <v>5935702</v>
      </c>
    </row>
    <row r="1402" spans="1:18" ht="15" customHeight="1" x14ac:dyDescent="0.25">
      <c r="A1402" s="10">
        <v>606</v>
      </c>
      <c r="B1402" s="111"/>
      <c r="C1402" s="6" t="s">
        <v>2161</v>
      </c>
      <c r="D1402" s="7">
        <v>44933</v>
      </c>
      <c r="E1402" s="8" t="s">
        <v>1377</v>
      </c>
      <c r="F1402" s="9">
        <v>17564701</v>
      </c>
      <c r="G1402" s="8" t="s">
        <v>1378</v>
      </c>
      <c r="H1402" s="9">
        <v>1844294</v>
      </c>
      <c r="I1402" s="112"/>
      <c r="J1402" s="113"/>
      <c r="K1402" s="114"/>
      <c r="L1402" s="115"/>
      <c r="M1402" s="116"/>
      <c r="N1402" s="15" t="s">
        <v>6687</v>
      </c>
      <c r="O1402" t="s">
        <v>4766</v>
      </c>
      <c r="Q1402">
        <v>876</v>
      </c>
      <c r="R1402" s="14">
        <v>17564701</v>
      </c>
    </row>
    <row r="1403" spans="1:18" ht="15" customHeight="1" x14ac:dyDescent="0.25">
      <c r="A1403" s="10">
        <v>607</v>
      </c>
      <c r="B1403" s="111"/>
      <c r="C1403" s="6" t="s">
        <v>2162</v>
      </c>
      <c r="D1403" s="7">
        <v>44943</v>
      </c>
      <c r="E1403" s="8" t="s">
        <v>1380</v>
      </c>
      <c r="F1403" s="9">
        <v>21702192</v>
      </c>
      <c r="G1403" s="8" t="s">
        <v>1378</v>
      </c>
      <c r="H1403" s="9">
        <v>2278730</v>
      </c>
      <c r="I1403" s="112"/>
      <c r="J1403" s="113"/>
      <c r="K1403" s="114"/>
      <c r="L1403" s="115"/>
      <c r="M1403" s="116"/>
      <c r="N1403" s="15" t="s">
        <v>6688</v>
      </c>
      <c r="O1403" t="s">
        <v>4766</v>
      </c>
      <c r="Q1403">
        <v>1716</v>
      </c>
      <c r="R1403" s="14">
        <v>21702192</v>
      </c>
    </row>
    <row r="1404" spans="1:18" ht="15" customHeight="1" x14ac:dyDescent="0.25">
      <c r="A1404" s="11">
        <v>608</v>
      </c>
      <c r="B1404" s="100"/>
      <c r="C1404" s="6" t="s">
        <v>2163</v>
      </c>
      <c r="D1404" s="7">
        <v>44939</v>
      </c>
      <c r="E1404" s="8" t="s">
        <v>1377</v>
      </c>
      <c r="F1404" s="9">
        <v>18461333</v>
      </c>
      <c r="G1404" s="8" t="s">
        <v>1378</v>
      </c>
      <c r="H1404" s="9">
        <v>1938440</v>
      </c>
      <c r="I1404" s="104"/>
      <c r="J1404" s="105"/>
      <c r="K1404" s="106"/>
      <c r="L1404" s="109"/>
      <c r="M1404" s="110"/>
      <c r="N1404" s="15" t="s">
        <v>6689</v>
      </c>
      <c r="O1404" t="s">
        <v>4766</v>
      </c>
      <c r="Q1404">
        <v>1487</v>
      </c>
      <c r="R1404" s="14">
        <v>18461333</v>
      </c>
    </row>
    <row r="1405" spans="1:18" ht="15" customHeight="1" x14ac:dyDescent="0.25">
      <c r="A1405" s="5">
        <v>609</v>
      </c>
      <c r="B1405" s="99" t="s">
        <v>2164</v>
      </c>
      <c r="C1405" s="6" t="s">
        <v>2165</v>
      </c>
      <c r="D1405" s="7">
        <v>44930</v>
      </c>
      <c r="E1405" s="8" t="s">
        <v>1119</v>
      </c>
      <c r="F1405" s="9">
        <v>807741</v>
      </c>
      <c r="G1405" s="8" t="s">
        <v>1378</v>
      </c>
      <c r="H1405" s="9">
        <v>84813</v>
      </c>
      <c r="I1405" s="101">
        <v>80515707</v>
      </c>
      <c r="J1405" s="102"/>
      <c r="K1405" s="103"/>
      <c r="L1405" s="107" t="s">
        <v>1120</v>
      </c>
      <c r="M1405" s="108"/>
      <c r="N1405" s="15" t="s">
        <v>6690</v>
      </c>
      <c r="O1405" t="s">
        <v>4766</v>
      </c>
      <c r="Q1405">
        <v>374</v>
      </c>
      <c r="R1405" s="14">
        <v>807741</v>
      </c>
    </row>
    <row r="1406" spans="1:18" ht="15" customHeight="1" x14ac:dyDescent="0.25">
      <c r="A1406" s="10">
        <v>610</v>
      </c>
      <c r="B1406" s="111"/>
      <c r="C1406" s="6" t="s">
        <v>2166</v>
      </c>
      <c r="D1406" s="7">
        <v>44930</v>
      </c>
      <c r="E1406" s="8" t="s">
        <v>1119</v>
      </c>
      <c r="F1406" s="9">
        <v>484645</v>
      </c>
      <c r="G1406" s="8" t="s">
        <v>1378</v>
      </c>
      <c r="H1406" s="9">
        <v>50888</v>
      </c>
      <c r="I1406" s="112"/>
      <c r="J1406" s="113"/>
      <c r="K1406" s="114"/>
      <c r="L1406" s="115"/>
      <c r="M1406" s="116"/>
      <c r="N1406" s="15" t="s">
        <v>6691</v>
      </c>
      <c r="O1406" t="s">
        <v>4766</v>
      </c>
      <c r="Q1406">
        <v>364</v>
      </c>
      <c r="R1406" s="14">
        <v>484645</v>
      </c>
    </row>
    <row r="1407" spans="1:18" ht="15" customHeight="1" x14ac:dyDescent="0.25">
      <c r="A1407" s="10">
        <v>611</v>
      </c>
      <c r="B1407" s="111"/>
      <c r="C1407" s="6" t="s">
        <v>2167</v>
      </c>
      <c r="D1407" s="7">
        <v>44930</v>
      </c>
      <c r="E1407" s="8" t="s">
        <v>1119</v>
      </c>
      <c r="F1407" s="9">
        <v>807741</v>
      </c>
      <c r="G1407" s="8" t="s">
        <v>1378</v>
      </c>
      <c r="H1407" s="9">
        <v>84813</v>
      </c>
      <c r="I1407" s="112"/>
      <c r="J1407" s="113"/>
      <c r="K1407" s="114"/>
      <c r="L1407" s="115"/>
      <c r="M1407" s="116"/>
      <c r="N1407" s="15" t="s">
        <v>6692</v>
      </c>
      <c r="O1407" t="s">
        <v>4766</v>
      </c>
      <c r="Q1407">
        <v>359</v>
      </c>
      <c r="R1407" s="14">
        <v>807741</v>
      </c>
    </row>
    <row r="1408" spans="1:18" ht="15" customHeight="1" x14ac:dyDescent="0.25">
      <c r="A1408" s="10">
        <v>612</v>
      </c>
      <c r="B1408" s="111"/>
      <c r="C1408" s="6" t="s">
        <v>2168</v>
      </c>
      <c r="D1408" s="7">
        <v>44930</v>
      </c>
      <c r="E1408" s="8" t="s">
        <v>1119</v>
      </c>
      <c r="F1408" s="9">
        <v>403871</v>
      </c>
      <c r="G1408" s="8" t="s">
        <v>1378</v>
      </c>
      <c r="H1408" s="9">
        <v>42406</v>
      </c>
      <c r="I1408" s="112"/>
      <c r="J1408" s="113"/>
      <c r="K1408" s="114"/>
      <c r="L1408" s="115"/>
      <c r="M1408" s="116"/>
      <c r="N1408" s="15" t="s">
        <v>6693</v>
      </c>
      <c r="O1408" t="s">
        <v>4766</v>
      </c>
      <c r="Q1408">
        <v>373</v>
      </c>
      <c r="R1408" s="14">
        <v>403871</v>
      </c>
    </row>
    <row r="1409" spans="1:18" ht="15" customHeight="1" x14ac:dyDescent="0.25">
      <c r="A1409" s="10">
        <v>613</v>
      </c>
      <c r="B1409" s="111"/>
      <c r="C1409" s="6" t="s">
        <v>2169</v>
      </c>
      <c r="D1409" s="7">
        <v>44936</v>
      </c>
      <c r="E1409" s="8" t="s">
        <v>1119</v>
      </c>
      <c r="F1409" s="9">
        <v>2607004</v>
      </c>
      <c r="G1409" s="8" t="s">
        <v>1378</v>
      </c>
      <c r="H1409" s="9">
        <v>273735</v>
      </c>
      <c r="I1409" s="112"/>
      <c r="J1409" s="113"/>
      <c r="K1409" s="114"/>
      <c r="L1409" s="115"/>
      <c r="M1409" s="116"/>
      <c r="N1409" s="15" t="s">
        <v>6694</v>
      </c>
      <c r="O1409" t="s">
        <v>4766</v>
      </c>
      <c r="Q1409">
        <v>1007</v>
      </c>
      <c r="R1409" s="14">
        <v>2607004</v>
      </c>
    </row>
    <row r="1410" spans="1:18" ht="15" customHeight="1" x14ac:dyDescent="0.25">
      <c r="A1410" s="10">
        <v>614</v>
      </c>
      <c r="B1410" s="111"/>
      <c r="C1410" s="6" t="s">
        <v>2170</v>
      </c>
      <c r="D1410" s="7">
        <v>44937</v>
      </c>
      <c r="E1410" s="8" t="s">
        <v>1119</v>
      </c>
      <c r="F1410" s="9">
        <v>4069849</v>
      </c>
      <c r="G1410" s="8" t="s">
        <v>1378</v>
      </c>
      <c r="H1410" s="9">
        <v>427334</v>
      </c>
      <c r="I1410" s="112"/>
      <c r="J1410" s="113"/>
      <c r="K1410" s="114"/>
      <c r="L1410" s="115"/>
      <c r="M1410" s="116"/>
      <c r="N1410" s="15" t="s">
        <v>6695</v>
      </c>
      <c r="O1410" t="s">
        <v>4766</v>
      </c>
      <c r="Q1410">
        <v>1043</v>
      </c>
      <c r="R1410" s="14">
        <v>4069849</v>
      </c>
    </row>
    <row r="1411" spans="1:18" ht="15" customHeight="1" x14ac:dyDescent="0.25">
      <c r="A1411" s="10">
        <v>615</v>
      </c>
      <c r="B1411" s="111"/>
      <c r="C1411" s="6" t="s">
        <v>2171</v>
      </c>
      <c r="D1411" s="7">
        <v>44930</v>
      </c>
      <c r="E1411" s="8" t="s">
        <v>1119</v>
      </c>
      <c r="F1411" s="9">
        <v>484645</v>
      </c>
      <c r="G1411" s="8" t="s">
        <v>1378</v>
      </c>
      <c r="H1411" s="9">
        <v>50888</v>
      </c>
      <c r="I1411" s="112"/>
      <c r="J1411" s="113"/>
      <c r="K1411" s="114"/>
      <c r="L1411" s="115"/>
      <c r="M1411" s="116"/>
      <c r="N1411" s="15" t="s">
        <v>6696</v>
      </c>
      <c r="O1411" t="s">
        <v>4766</v>
      </c>
      <c r="Q1411">
        <v>371</v>
      </c>
      <c r="R1411" s="14">
        <v>484645</v>
      </c>
    </row>
    <row r="1412" spans="1:18" ht="15" customHeight="1" x14ac:dyDescent="0.25">
      <c r="A1412" s="10">
        <v>616</v>
      </c>
      <c r="B1412" s="111"/>
      <c r="C1412" s="6" t="s">
        <v>2172</v>
      </c>
      <c r="D1412" s="7">
        <v>44930</v>
      </c>
      <c r="E1412" s="8" t="s">
        <v>1119</v>
      </c>
      <c r="F1412" s="9">
        <v>1115356</v>
      </c>
      <c r="G1412" s="8" t="s">
        <v>1378</v>
      </c>
      <c r="H1412" s="9">
        <v>117112</v>
      </c>
      <c r="I1412" s="112"/>
      <c r="J1412" s="113"/>
      <c r="K1412" s="114"/>
      <c r="L1412" s="115"/>
      <c r="M1412" s="116"/>
      <c r="N1412" s="15" t="s">
        <v>6697</v>
      </c>
      <c r="O1412" t="s">
        <v>4766</v>
      </c>
      <c r="Q1412">
        <v>235</v>
      </c>
      <c r="R1412" s="14">
        <v>1115356</v>
      </c>
    </row>
    <row r="1413" spans="1:18" ht="15" customHeight="1" x14ac:dyDescent="0.25">
      <c r="A1413" s="10">
        <v>617</v>
      </c>
      <c r="B1413" s="111"/>
      <c r="C1413" s="6" t="s">
        <v>2173</v>
      </c>
      <c r="D1413" s="7">
        <v>44931</v>
      </c>
      <c r="E1413" s="8" t="s">
        <v>1119</v>
      </c>
      <c r="F1413" s="9">
        <v>2613028</v>
      </c>
      <c r="G1413" s="8" t="s">
        <v>1378</v>
      </c>
      <c r="H1413" s="9">
        <v>274368</v>
      </c>
      <c r="I1413" s="112"/>
      <c r="J1413" s="113"/>
      <c r="K1413" s="114"/>
      <c r="L1413" s="115"/>
      <c r="M1413" s="116"/>
      <c r="N1413" s="15" t="s">
        <v>6698</v>
      </c>
      <c r="O1413" t="s">
        <v>4766</v>
      </c>
      <c r="Q1413">
        <v>455</v>
      </c>
      <c r="R1413" s="14">
        <v>2613028</v>
      </c>
    </row>
    <row r="1414" spans="1:18" ht="15" customHeight="1" x14ac:dyDescent="0.25">
      <c r="A1414" s="10">
        <v>618</v>
      </c>
      <c r="B1414" s="111"/>
      <c r="C1414" s="6" t="s">
        <v>2174</v>
      </c>
      <c r="D1414" s="7">
        <v>44933</v>
      </c>
      <c r="E1414" s="8" t="s">
        <v>1119</v>
      </c>
      <c r="F1414" s="9">
        <v>1001744</v>
      </c>
      <c r="G1414" s="8" t="s">
        <v>1378</v>
      </c>
      <c r="H1414" s="9">
        <v>105183</v>
      </c>
      <c r="I1414" s="112"/>
      <c r="J1414" s="113"/>
      <c r="K1414" s="114"/>
      <c r="L1414" s="115"/>
      <c r="M1414" s="116"/>
      <c r="N1414" s="15" t="s">
        <v>6699</v>
      </c>
      <c r="O1414" t="s">
        <v>4766</v>
      </c>
      <c r="Q1414">
        <v>805</v>
      </c>
      <c r="R1414" s="14">
        <v>1001744</v>
      </c>
    </row>
    <row r="1415" spans="1:18" ht="15" customHeight="1" x14ac:dyDescent="0.25">
      <c r="A1415" s="10">
        <v>619</v>
      </c>
      <c r="B1415" s="111"/>
      <c r="C1415" s="6" t="s">
        <v>2175</v>
      </c>
      <c r="D1415" s="7">
        <v>44930</v>
      </c>
      <c r="E1415" s="8" t="s">
        <v>1119</v>
      </c>
      <c r="F1415" s="9">
        <v>1317727</v>
      </c>
      <c r="G1415" s="8" t="s">
        <v>1378</v>
      </c>
      <c r="H1415" s="9">
        <v>138361</v>
      </c>
      <c r="I1415" s="112"/>
      <c r="J1415" s="113"/>
      <c r="K1415" s="114"/>
      <c r="L1415" s="115"/>
      <c r="M1415" s="116"/>
      <c r="N1415" s="15" t="s">
        <v>6700</v>
      </c>
      <c r="O1415" t="s">
        <v>4766</v>
      </c>
      <c r="Q1415">
        <v>233</v>
      </c>
      <c r="R1415" s="14">
        <v>1317727</v>
      </c>
    </row>
    <row r="1416" spans="1:18" ht="15" customHeight="1" x14ac:dyDescent="0.25">
      <c r="A1416" s="10">
        <v>620</v>
      </c>
      <c r="B1416" s="111"/>
      <c r="C1416" s="6" t="s">
        <v>2176</v>
      </c>
      <c r="D1416" s="7">
        <v>44930</v>
      </c>
      <c r="E1416" s="8" t="s">
        <v>1119</v>
      </c>
      <c r="F1416" s="9">
        <v>1865246</v>
      </c>
      <c r="G1416" s="8" t="s">
        <v>1378</v>
      </c>
      <c r="H1416" s="9">
        <v>195851</v>
      </c>
      <c r="I1416" s="112"/>
      <c r="J1416" s="113"/>
      <c r="K1416" s="114"/>
      <c r="L1416" s="115"/>
      <c r="M1416" s="116"/>
      <c r="N1416" s="15" t="s">
        <v>6701</v>
      </c>
      <c r="O1416" t="s">
        <v>4766</v>
      </c>
      <c r="Q1416">
        <v>236</v>
      </c>
      <c r="R1416" s="14">
        <v>1865246</v>
      </c>
    </row>
    <row r="1417" spans="1:18" ht="15" customHeight="1" x14ac:dyDescent="0.25">
      <c r="A1417" s="10">
        <v>621</v>
      </c>
      <c r="B1417" s="111"/>
      <c r="C1417" s="6" t="s">
        <v>2177</v>
      </c>
      <c r="D1417" s="7">
        <v>44930</v>
      </c>
      <c r="E1417" s="8" t="s">
        <v>1119</v>
      </c>
      <c r="F1417" s="9">
        <v>807741</v>
      </c>
      <c r="G1417" s="8" t="s">
        <v>1378</v>
      </c>
      <c r="H1417" s="9">
        <v>84813</v>
      </c>
      <c r="I1417" s="112"/>
      <c r="J1417" s="113"/>
      <c r="K1417" s="114"/>
      <c r="L1417" s="115"/>
      <c r="M1417" s="116"/>
      <c r="N1417" s="15" t="s">
        <v>6702</v>
      </c>
      <c r="O1417" t="s">
        <v>4766</v>
      </c>
      <c r="Q1417">
        <v>360</v>
      </c>
      <c r="R1417" s="14">
        <v>807741</v>
      </c>
    </row>
    <row r="1418" spans="1:18" ht="15" customHeight="1" x14ac:dyDescent="0.25">
      <c r="A1418" s="10">
        <v>622</v>
      </c>
      <c r="B1418" s="111"/>
      <c r="C1418" s="6" t="s">
        <v>2178</v>
      </c>
      <c r="D1418" s="7">
        <v>44935</v>
      </c>
      <c r="E1418" s="8" t="s">
        <v>1119</v>
      </c>
      <c r="F1418" s="9">
        <v>3926952</v>
      </c>
      <c r="G1418" s="8" t="s">
        <v>1378</v>
      </c>
      <c r="H1418" s="9">
        <v>412330</v>
      </c>
      <c r="I1418" s="112"/>
      <c r="J1418" s="113"/>
      <c r="K1418" s="114"/>
      <c r="L1418" s="115"/>
      <c r="M1418" s="116"/>
      <c r="N1418" s="15" t="s">
        <v>6703</v>
      </c>
      <c r="O1418" t="s">
        <v>4766</v>
      </c>
      <c r="Q1418">
        <v>967</v>
      </c>
      <c r="R1418" s="14">
        <v>3926952</v>
      </c>
    </row>
    <row r="1419" spans="1:18" ht="15" customHeight="1" x14ac:dyDescent="0.25">
      <c r="A1419" s="10">
        <v>623</v>
      </c>
      <c r="B1419" s="111"/>
      <c r="C1419" s="6" t="s">
        <v>2179</v>
      </c>
      <c r="D1419" s="7">
        <v>44938</v>
      </c>
      <c r="E1419" s="8" t="s">
        <v>1119</v>
      </c>
      <c r="F1419" s="9">
        <v>1809485</v>
      </c>
      <c r="G1419" s="8" t="s">
        <v>1378</v>
      </c>
      <c r="H1419" s="9">
        <v>189996</v>
      </c>
      <c r="I1419" s="112"/>
      <c r="J1419" s="113"/>
      <c r="K1419" s="114"/>
      <c r="L1419" s="115"/>
      <c r="M1419" s="116"/>
      <c r="N1419" s="15" t="s">
        <v>6704</v>
      </c>
      <c r="O1419" t="s">
        <v>4766</v>
      </c>
      <c r="Q1419">
        <v>1394</v>
      </c>
      <c r="R1419" s="14">
        <v>1809485</v>
      </c>
    </row>
    <row r="1420" spans="1:18" ht="15" customHeight="1" x14ac:dyDescent="0.25">
      <c r="A1420" s="10">
        <v>624</v>
      </c>
      <c r="B1420" s="111"/>
      <c r="C1420" s="6" t="s">
        <v>2180</v>
      </c>
      <c r="D1420" s="7">
        <v>44930</v>
      </c>
      <c r="E1420" s="8" t="s">
        <v>1119</v>
      </c>
      <c r="F1420" s="9">
        <v>807741</v>
      </c>
      <c r="G1420" s="8" t="s">
        <v>1378</v>
      </c>
      <c r="H1420" s="9">
        <v>84813</v>
      </c>
      <c r="I1420" s="112"/>
      <c r="J1420" s="113"/>
      <c r="K1420" s="114"/>
      <c r="L1420" s="115"/>
      <c r="M1420" s="116"/>
      <c r="N1420" s="15" t="s">
        <v>6705</v>
      </c>
      <c r="O1420" t="s">
        <v>4766</v>
      </c>
      <c r="Q1420">
        <v>365</v>
      </c>
      <c r="R1420" s="14">
        <v>807741</v>
      </c>
    </row>
    <row r="1421" spans="1:18" ht="15" customHeight="1" x14ac:dyDescent="0.25">
      <c r="A1421" s="10">
        <v>625</v>
      </c>
      <c r="B1421" s="111"/>
      <c r="C1421" s="6" t="s">
        <v>2181</v>
      </c>
      <c r="D1421" s="7">
        <v>44932</v>
      </c>
      <c r="E1421" s="8" t="s">
        <v>1119</v>
      </c>
      <c r="F1421" s="9">
        <v>4974605</v>
      </c>
      <c r="G1421" s="8" t="s">
        <v>1378</v>
      </c>
      <c r="H1421" s="9">
        <v>522334</v>
      </c>
      <c r="I1421" s="112"/>
      <c r="J1421" s="113"/>
      <c r="K1421" s="114"/>
      <c r="L1421" s="115"/>
      <c r="M1421" s="116"/>
      <c r="N1421" s="15" t="s">
        <v>6706</v>
      </c>
      <c r="O1421" t="s">
        <v>4766</v>
      </c>
      <c r="Q1421">
        <v>761</v>
      </c>
      <c r="R1421" s="14">
        <v>4974605</v>
      </c>
    </row>
    <row r="1422" spans="1:18" ht="15" customHeight="1" x14ac:dyDescent="0.25">
      <c r="A1422" s="10">
        <v>626</v>
      </c>
      <c r="B1422" s="111"/>
      <c r="C1422" s="6" t="s">
        <v>2182</v>
      </c>
      <c r="D1422" s="7">
        <v>44929</v>
      </c>
      <c r="E1422" s="8" t="s">
        <v>1119</v>
      </c>
      <c r="F1422" s="9">
        <v>1311033</v>
      </c>
      <c r="G1422" s="8" t="s">
        <v>1378</v>
      </c>
      <c r="H1422" s="9">
        <v>137658</v>
      </c>
      <c r="I1422" s="112"/>
      <c r="J1422" s="113"/>
      <c r="K1422" s="114"/>
      <c r="L1422" s="115"/>
      <c r="M1422" s="116"/>
      <c r="N1422" s="15" t="s">
        <v>6707</v>
      </c>
      <c r="O1422" t="s">
        <v>4766</v>
      </c>
      <c r="Q1422">
        <v>151</v>
      </c>
      <c r="R1422" s="14">
        <v>1311033</v>
      </c>
    </row>
    <row r="1423" spans="1:18" ht="15" customHeight="1" x14ac:dyDescent="0.25">
      <c r="A1423" s="10">
        <v>627</v>
      </c>
      <c r="B1423" s="111"/>
      <c r="C1423" s="6" t="s">
        <v>2183</v>
      </c>
      <c r="D1423" s="7">
        <v>44930</v>
      </c>
      <c r="E1423" s="8" t="s">
        <v>1119</v>
      </c>
      <c r="F1423" s="9">
        <v>807741</v>
      </c>
      <c r="G1423" s="8" t="s">
        <v>1378</v>
      </c>
      <c r="H1423" s="9">
        <v>84813</v>
      </c>
      <c r="I1423" s="112"/>
      <c r="J1423" s="113"/>
      <c r="K1423" s="114"/>
      <c r="L1423" s="115"/>
      <c r="M1423" s="116"/>
      <c r="N1423" s="15" t="s">
        <v>6708</v>
      </c>
      <c r="O1423" t="s">
        <v>4766</v>
      </c>
      <c r="Q1423">
        <v>379</v>
      </c>
      <c r="R1423" s="14">
        <v>807741</v>
      </c>
    </row>
    <row r="1424" spans="1:18" ht="15" customHeight="1" x14ac:dyDescent="0.25">
      <c r="A1424" s="10">
        <v>628</v>
      </c>
      <c r="B1424" s="111"/>
      <c r="C1424" s="6" t="s">
        <v>2184</v>
      </c>
      <c r="D1424" s="7">
        <v>44936</v>
      </c>
      <c r="E1424" s="8" t="s">
        <v>1119</v>
      </c>
      <c r="F1424" s="9">
        <v>2247078</v>
      </c>
      <c r="G1424" s="8" t="s">
        <v>1378</v>
      </c>
      <c r="H1424" s="9">
        <v>235943</v>
      </c>
      <c r="I1424" s="112"/>
      <c r="J1424" s="113"/>
      <c r="K1424" s="114"/>
      <c r="L1424" s="115"/>
      <c r="M1424" s="116"/>
      <c r="N1424" s="15" t="s">
        <v>6709</v>
      </c>
      <c r="O1424" t="s">
        <v>4766</v>
      </c>
      <c r="Q1424">
        <v>1036</v>
      </c>
      <c r="R1424" s="14">
        <v>2247078</v>
      </c>
    </row>
    <row r="1425" spans="1:18" ht="15" customHeight="1" x14ac:dyDescent="0.25">
      <c r="A1425" s="10">
        <v>629</v>
      </c>
      <c r="B1425" s="111"/>
      <c r="C1425" s="6" t="s">
        <v>2185</v>
      </c>
      <c r="D1425" s="7">
        <v>44942</v>
      </c>
      <c r="E1425" s="8" t="s">
        <v>1119</v>
      </c>
      <c r="F1425" s="9">
        <v>2003486</v>
      </c>
      <c r="G1425" s="8" t="s">
        <v>1378</v>
      </c>
      <c r="H1425" s="9">
        <v>210366</v>
      </c>
      <c r="I1425" s="112"/>
      <c r="J1425" s="113"/>
      <c r="K1425" s="114"/>
      <c r="L1425" s="115"/>
      <c r="M1425" s="116"/>
      <c r="N1425" s="15" t="s">
        <v>6710</v>
      </c>
      <c r="O1425" t="s">
        <v>4766</v>
      </c>
      <c r="Q1425">
        <v>1623</v>
      </c>
      <c r="R1425" s="14">
        <v>2003486</v>
      </c>
    </row>
    <row r="1426" spans="1:18" ht="15" customHeight="1" x14ac:dyDescent="0.25">
      <c r="A1426" s="10">
        <v>630</v>
      </c>
      <c r="B1426" s="111"/>
      <c r="C1426" s="6" t="s">
        <v>2186</v>
      </c>
      <c r="D1426" s="7">
        <v>44942</v>
      </c>
      <c r="E1426" s="8" t="s">
        <v>1119</v>
      </c>
      <c r="F1426" s="9">
        <v>1047781</v>
      </c>
      <c r="G1426" s="8" t="s">
        <v>1378</v>
      </c>
      <c r="H1426" s="9">
        <v>110017</v>
      </c>
      <c r="I1426" s="112"/>
      <c r="J1426" s="113"/>
      <c r="K1426" s="114"/>
      <c r="L1426" s="115"/>
      <c r="M1426" s="116"/>
      <c r="N1426" s="15" t="s">
        <v>6711</v>
      </c>
      <c r="O1426" t="s">
        <v>4766</v>
      </c>
      <c r="Q1426">
        <v>1656</v>
      </c>
      <c r="R1426" s="14">
        <v>1047781</v>
      </c>
    </row>
    <row r="1427" spans="1:18" ht="15" customHeight="1" x14ac:dyDescent="0.25">
      <c r="A1427" s="10">
        <v>631</v>
      </c>
      <c r="B1427" s="111"/>
      <c r="C1427" s="6" t="s">
        <v>2187</v>
      </c>
      <c r="D1427" s="7">
        <v>44930</v>
      </c>
      <c r="E1427" s="8" t="s">
        <v>1119</v>
      </c>
      <c r="F1427" s="9">
        <v>1361201</v>
      </c>
      <c r="G1427" s="8" t="s">
        <v>1378</v>
      </c>
      <c r="H1427" s="9">
        <v>142926</v>
      </c>
      <c r="I1427" s="112"/>
      <c r="J1427" s="113"/>
      <c r="K1427" s="114"/>
      <c r="L1427" s="115"/>
      <c r="M1427" s="116"/>
      <c r="N1427" s="15" t="s">
        <v>6712</v>
      </c>
      <c r="O1427" t="s">
        <v>4766</v>
      </c>
      <c r="Q1427">
        <v>266</v>
      </c>
      <c r="R1427" s="14">
        <v>1361201</v>
      </c>
    </row>
    <row r="1428" spans="1:18" ht="15" customHeight="1" x14ac:dyDescent="0.25">
      <c r="A1428" s="10">
        <v>632</v>
      </c>
      <c r="B1428" s="111"/>
      <c r="C1428" s="6" t="s">
        <v>2188</v>
      </c>
      <c r="D1428" s="7">
        <v>44930</v>
      </c>
      <c r="E1428" s="8" t="s">
        <v>1119</v>
      </c>
      <c r="F1428" s="9">
        <v>1073699</v>
      </c>
      <c r="G1428" s="8" t="s">
        <v>1378</v>
      </c>
      <c r="H1428" s="9">
        <v>112738</v>
      </c>
      <c r="I1428" s="112"/>
      <c r="J1428" s="113"/>
      <c r="K1428" s="114"/>
      <c r="L1428" s="115"/>
      <c r="M1428" s="116"/>
      <c r="N1428" s="15" t="s">
        <v>6713</v>
      </c>
      <c r="O1428" t="s">
        <v>4766</v>
      </c>
      <c r="Q1428">
        <v>234</v>
      </c>
      <c r="R1428" s="14">
        <v>1073699</v>
      </c>
    </row>
    <row r="1429" spans="1:18" ht="15" customHeight="1" x14ac:dyDescent="0.25">
      <c r="A1429" s="10">
        <v>633</v>
      </c>
      <c r="B1429" s="111"/>
      <c r="C1429" s="6" t="s">
        <v>2189</v>
      </c>
      <c r="D1429" s="7">
        <v>44930</v>
      </c>
      <c r="E1429" s="8" t="s">
        <v>1119</v>
      </c>
      <c r="F1429" s="9">
        <v>807741</v>
      </c>
      <c r="G1429" s="8" t="s">
        <v>1378</v>
      </c>
      <c r="H1429" s="9">
        <v>84813</v>
      </c>
      <c r="I1429" s="112"/>
      <c r="J1429" s="113"/>
      <c r="K1429" s="114"/>
      <c r="L1429" s="115"/>
      <c r="M1429" s="116"/>
      <c r="N1429" s="15" t="s">
        <v>6714</v>
      </c>
      <c r="O1429" t="s">
        <v>4766</v>
      </c>
      <c r="Q1429">
        <v>362</v>
      </c>
      <c r="R1429" s="14">
        <v>807741</v>
      </c>
    </row>
    <row r="1430" spans="1:18" ht="15" customHeight="1" x14ac:dyDescent="0.25">
      <c r="A1430" s="10">
        <v>634</v>
      </c>
      <c r="B1430" s="111"/>
      <c r="C1430" s="6" t="s">
        <v>2190</v>
      </c>
      <c r="D1430" s="7">
        <v>44930</v>
      </c>
      <c r="E1430" s="8" t="s">
        <v>1119</v>
      </c>
      <c r="F1430" s="9">
        <v>1211612</v>
      </c>
      <c r="G1430" s="8" t="s">
        <v>1378</v>
      </c>
      <c r="H1430" s="9">
        <v>127219</v>
      </c>
      <c r="I1430" s="112"/>
      <c r="J1430" s="113"/>
      <c r="K1430" s="114"/>
      <c r="L1430" s="115"/>
      <c r="M1430" s="116"/>
      <c r="N1430" s="15" t="s">
        <v>6715</v>
      </c>
      <c r="O1430" t="s">
        <v>4766</v>
      </c>
      <c r="Q1430">
        <v>375</v>
      </c>
      <c r="R1430" s="14">
        <v>1211612</v>
      </c>
    </row>
    <row r="1431" spans="1:18" ht="15" customHeight="1" x14ac:dyDescent="0.25">
      <c r="A1431" s="10">
        <v>635</v>
      </c>
      <c r="B1431" s="111"/>
      <c r="C1431" s="6" t="s">
        <v>2191</v>
      </c>
      <c r="D1431" s="7">
        <v>44930</v>
      </c>
      <c r="E1431" s="8" t="s">
        <v>1119</v>
      </c>
      <c r="F1431" s="9">
        <v>484645</v>
      </c>
      <c r="G1431" s="8" t="s">
        <v>1378</v>
      </c>
      <c r="H1431" s="9">
        <v>50888</v>
      </c>
      <c r="I1431" s="112"/>
      <c r="J1431" s="113"/>
      <c r="K1431" s="114"/>
      <c r="L1431" s="115"/>
      <c r="M1431" s="116"/>
      <c r="N1431" s="15" t="s">
        <v>6716</v>
      </c>
      <c r="O1431" t="s">
        <v>4766</v>
      </c>
      <c r="Q1431">
        <v>372</v>
      </c>
      <c r="R1431" s="14">
        <v>484645</v>
      </c>
    </row>
    <row r="1432" spans="1:18" ht="15" customHeight="1" x14ac:dyDescent="0.25">
      <c r="A1432" s="10">
        <v>636</v>
      </c>
      <c r="B1432" s="111"/>
      <c r="C1432" s="6" t="s">
        <v>2192</v>
      </c>
      <c r="D1432" s="7">
        <v>44931</v>
      </c>
      <c r="E1432" s="8" t="s">
        <v>1119</v>
      </c>
      <c r="F1432" s="9">
        <v>1308613</v>
      </c>
      <c r="G1432" s="8" t="s">
        <v>1378</v>
      </c>
      <c r="H1432" s="9">
        <v>137404</v>
      </c>
      <c r="I1432" s="112"/>
      <c r="J1432" s="113"/>
      <c r="K1432" s="114"/>
      <c r="L1432" s="115"/>
      <c r="M1432" s="116"/>
      <c r="N1432" s="15" t="s">
        <v>6717</v>
      </c>
      <c r="O1432" t="s">
        <v>4766</v>
      </c>
      <c r="Q1432">
        <v>426</v>
      </c>
      <c r="R1432" s="14">
        <v>1308613</v>
      </c>
    </row>
    <row r="1433" spans="1:18" ht="15" customHeight="1" x14ac:dyDescent="0.25">
      <c r="A1433" s="10">
        <v>637</v>
      </c>
      <c r="B1433" s="111"/>
      <c r="C1433" s="6" t="s">
        <v>2193</v>
      </c>
      <c r="D1433" s="7">
        <v>44942</v>
      </c>
      <c r="E1433" s="8" t="s">
        <v>1119</v>
      </c>
      <c r="F1433" s="9">
        <v>1105313</v>
      </c>
      <c r="G1433" s="8" t="s">
        <v>1378</v>
      </c>
      <c r="H1433" s="9">
        <v>116058</v>
      </c>
      <c r="I1433" s="112"/>
      <c r="J1433" s="113"/>
      <c r="K1433" s="114"/>
      <c r="L1433" s="115"/>
      <c r="M1433" s="116"/>
      <c r="N1433" s="15" t="s">
        <v>6718</v>
      </c>
      <c r="O1433" t="s">
        <v>4766</v>
      </c>
      <c r="Q1433">
        <v>1655</v>
      </c>
      <c r="R1433" s="14">
        <v>1105313</v>
      </c>
    </row>
    <row r="1434" spans="1:18" ht="15" customHeight="1" x14ac:dyDescent="0.25">
      <c r="A1434" s="10">
        <v>638</v>
      </c>
      <c r="B1434" s="111"/>
      <c r="C1434" s="6" t="s">
        <v>2194</v>
      </c>
      <c r="D1434" s="7">
        <v>44930</v>
      </c>
      <c r="E1434" s="8" t="s">
        <v>1119</v>
      </c>
      <c r="F1434" s="9">
        <v>807741</v>
      </c>
      <c r="G1434" s="8" t="s">
        <v>1378</v>
      </c>
      <c r="H1434" s="9">
        <v>84813</v>
      </c>
      <c r="I1434" s="112"/>
      <c r="J1434" s="113"/>
      <c r="K1434" s="114"/>
      <c r="L1434" s="115"/>
      <c r="M1434" s="116"/>
      <c r="N1434" s="15" t="s">
        <v>6719</v>
      </c>
      <c r="O1434" t="s">
        <v>4766</v>
      </c>
      <c r="Q1434">
        <v>363</v>
      </c>
      <c r="R1434" s="14">
        <v>807741</v>
      </c>
    </row>
    <row r="1435" spans="1:18" ht="15" customHeight="1" x14ac:dyDescent="0.25">
      <c r="A1435" s="10">
        <v>639</v>
      </c>
      <c r="B1435" s="111"/>
      <c r="C1435" s="6" t="s">
        <v>2195</v>
      </c>
      <c r="D1435" s="7">
        <v>44935</v>
      </c>
      <c r="E1435" s="8" t="s">
        <v>1119</v>
      </c>
      <c r="F1435" s="9">
        <v>2660830</v>
      </c>
      <c r="G1435" s="8" t="s">
        <v>1378</v>
      </c>
      <c r="H1435" s="9">
        <v>279387</v>
      </c>
      <c r="I1435" s="112"/>
      <c r="J1435" s="113"/>
      <c r="K1435" s="114"/>
      <c r="L1435" s="115"/>
      <c r="M1435" s="116"/>
      <c r="N1435" s="15" t="s">
        <v>6720</v>
      </c>
      <c r="O1435" t="s">
        <v>4766</v>
      </c>
      <c r="Q1435">
        <v>928</v>
      </c>
      <c r="R1435" s="14">
        <v>2660830</v>
      </c>
    </row>
    <row r="1436" spans="1:18" ht="15" customHeight="1" x14ac:dyDescent="0.25">
      <c r="A1436" s="10">
        <v>640</v>
      </c>
      <c r="B1436" s="111"/>
      <c r="C1436" s="6" t="s">
        <v>2196</v>
      </c>
      <c r="D1436" s="7">
        <v>44930</v>
      </c>
      <c r="E1436" s="8" t="s">
        <v>1119</v>
      </c>
      <c r="F1436" s="9">
        <v>1629587</v>
      </c>
      <c r="G1436" s="8" t="s">
        <v>1378</v>
      </c>
      <c r="H1436" s="9">
        <v>171107</v>
      </c>
      <c r="I1436" s="112"/>
      <c r="J1436" s="113"/>
      <c r="K1436" s="114"/>
      <c r="L1436" s="115"/>
      <c r="M1436" s="116"/>
      <c r="N1436" s="15" t="s">
        <v>6721</v>
      </c>
      <c r="O1436" t="s">
        <v>4766</v>
      </c>
      <c r="Q1436">
        <v>237</v>
      </c>
      <c r="R1436" s="14">
        <v>1629587</v>
      </c>
    </row>
    <row r="1437" spans="1:18" ht="15" customHeight="1" x14ac:dyDescent="0.25">
      <c r="A1437" s="10">
        <v>641</v>
      </c>
      <c r="B1437" s="111"/>
      <c r="C1437" s="6" t="s">
        <v>2197</v>
      </c>
      <c r="D1437" s="7">
        <v>44930</v>
      </c>
      <c r="E1437" s="8" t="s">
        <v>1119</v>
      </c>
      <c r="F1437" s="9">
        <v>807741</v>
      </c>
      <c r="G1437" s="8" t="s">
        <v>1378</v>
      </c>
      <c r="H1437" s="9">
        <v>84813</v>
      </c>
      <c r="I1437" s="112"/>
      <c r="J1437" s="113"/>
      <c r="K1437" s="114"/>
      <c r="L1437" s="115"/>
      <c r="M1437" s="116"/>
      <c r="N1437" s="15" t="s">
        <v>6722</v>
      </c>
      <c r="O1437" t="s">
        <v>4766</v>
      </c>
      <c r="Q1437">
        <v>367</v>
      </c>
      <c r="R1437" s="14">
        <v>807741</v>
      </c>
    </row>
    <row r="1438" spans="1:18" ht="15" customHeight="1" x14ac:dyDescent="0.25">
      <c r="A1438" s="10">
        <v>642</v>
      </c>
      <c r="B1438" s="111"/>
      <c r="C1438" s="6" t="s">
        <v>2198</v>
      </c>
      <c r="D1438" s="7">
        <v>44930</v>
      </c>
      <c r="E1438" s="8" t="s">
        <v>1119</v>
      </c>
      <c r="F1438" s="9">
        <v>807741</v>
      </c>
      <c r="G1438" s="8" t="s">
        <v>1378</v>
      </c>
      <c r="H1438" s="9">
        <v>84813</v>
      </c>
      <c r="I1438" s="112"/>
      <c r="J1438" s="113"/>
      <c r="K1438" s="114"/>
      <c r="L1438" s="115"/>
      <c r="M1438" s="116"/>
      <c r="N1438" s="15" t="s">
        <v>6723</v>
      </c>
      <c r="O1438" t="s">
        <v>4766</v>
      </c>
      <c r="Q1438">
        <v>377</v>
      </c>
      <c r="R1438" s="14">
        <v>807741</v>
      </c>
    </row>
    <row r="1439" spans="1:18" ht="15" customHeight="1" x14ac:dyDescent="0.25">
      <c r="A1439" s="10">
        <v>643</v>
      </c>
      <c r="B1439" s="111"/>
      <c r="C1439" s="6" t="s">
        <v>2199</v>
      </c>
      <c r="D1439" s="7">
        <v>44931</v>
      </c>
      <c r="E1439" s="8" t="s">
        <v>1119</v>
      </c>
      <c r="F1439" s="9">
        <v>3739841</v>
      </c>
      <c r="G1439" s="8" t="s">
        <v>1378</v>
      </c>
      <c r="H1439" s="9">
        <v>392683</v>
      </c>
      <c r="I1439" s="112"/>
      <c r="J1439" s="113"/>
      <c r="K1439" s="114"/>
      <c r="L1439" s="115"/>
      <c r="M1439" s="116"/>
      <c r="N1439" s="15" t="s">
        <v>6724</v>
      </c>
      <c r="O1439" t="s">
        <v>4766</v>
      </c>
      <c r="Q1439">
        <v>397</v>
      </c>
      <c r="R1439" s="14">
        <v>3739841</v>
      </c>
    </row>
    <row r="1440" spans="1:18" ht="15" customHeight="1" x14ac:dyDescent="0.25">
      <c r="A1440" s="10">
        <v>644</v>
      </c>
      <c r="B1440" s="111"/>
      <c r="C1440" s="6" t="s">
        <v>2200</v>
      </c>
      <c r="D1440" s="7">
        <v>44938</v>
      </c>
      <c r="E1440" s="8" t="s">
        <v>1119</v>
      </c>
      <c r="F1440" s="9">
        <v>2526609</v>
      </c>
      <c r="G1440" s="8" t="s">
        <v>1378</v>
      </c>
      <c r="H1440" s="9">
        <v>265294</v>
      </c>
      <c r="I1440" s="112"/>
      <c r="J1440" s="113"/>
      <c r="K1440" s="114"/>
      <c r="L1440" s="115"/>
      <c r="M1440" s="116"/>
      <c r="N1440" s="15" t="s">
        <v>6725</v>
      </c>
      <c r="O1440" t="s">
        <v>4766</v>
      </c>
      <c r="Q1440">
        <v>1243</v>
      </c>
      <c r="R1440" s="14">
        <v>2526609</v>
      </c>
    </row>
    <row r="1441" spans="1:18" ht="15" customHeight="1" x14ac:dyDescent="0.25">
      <c r="A1441" s="10">
        <v>645</v>
      </c>
      <c r="B1441" s="111"/>
      <c r="C1441" s="6" t="s">
        <v>2201</v>
      </c>
      <c r="D1441" s="7">
        <v>44937</v>
      </c>
      <c r="E1441" s="8" t="s">
        <v>1119</v>
      </c>
      <c r="F1441" s="9">
        <v>6482440</v>
      </c>
      <c r="G1441" s="8" t="s">
        <v>1378</v>
      </c>
      <c r="H1441" s="9">
        <v>680656</v>
      </c>
      <c r="I1441" s="112"/>
      <c r="J1441" s="113"/>
      <c r="K1441" s="114"/>
      <c r="L1441" s="115"/>
      <c r="M1441" s="116"/>
      <c r="N1441" s="15" t="s">
        <v>6726</v>
      </c>
      <c r="O1441" t="s">
        <v>4766</v>
      </c>
      <c r="Q1441">
        <v>1107</v>
      </c>
      <c r="R1441" s="14">
        <v>6482440</v>
      </c>
    </row>
    <row r="1442" spans="1:18" ht="15" customHeight="1" x14ac:dyDescent="0.25">
      <c r="A1442" s="10">
        <v>646</v>
      </c>
      <c r="B1442" s="111"/>
      <c r="C1442" s="6" t="s">
        <v>2202</v>
      </c>
      <c r="D1442" s="7">
        <v>44942</v>
      </c>
      <c r="E1442" s="8" t="s">
        <v>1119</v>
      </c>
      <c r="F1442" s="9">
        <v>2323078</v>
      </c>
      <c r="G1442" s="8" t="s">
        <v>1378</v>
      </c>
      <c r="H1442" s="9">
        <v>243923</v>
      </c>
      <c r="I1442" s="112"/>
      <c r="J1442" s="113"/>
      <c r="K1442" s="114"/>
      <c r="L1442" s="115"/>
      <c r="M1442" s="116"/>
      <c r="N1442" s="15" t="s">
        <v>6727</v>
      </c>
      <c r="O1442" t="s">
        <v>4766</v>
      </c>
      <c r="Q1442">
        <v>1658</v>
      </c>
      <c r="R1442" s="14">
        <v>2323078</v>
      </c>
    </row>
    <row r="1443" spans="1:18" ht="15" customHeight="1" x14ac:dyDescent="0.25">
      <c r="A1443" s="10">
        <v>647</v>
      </c>
      <c r="B1443" s="111"/>
      <c r="C1443" s="6" t="s">
        <v>2203</v>
      </c>
      <c r="D1443" s="7">
        <v>44932</v>
      </c>
      <c r="E1443" s="8" t="s">
        <v>1119</v>
      </c>
      <c r="F1443" s="9">
        <v>2614689</v>
      </c>
      <c r="G1443" s="8" t="s">
        <v>1378</v>
      </c>
      <c r="H1443" s="9">
        <v>274542</v>
      </c>
      <c r="I1443" s="112"/>
      <c r="J1443" s="113"/>
      <c r="K1443" s="114"/>
      <c r="L1443" s="115"/>
      <c r="M1443" s="116"/>
      <c r="N1443" s="15" t="s">
        <v>6728</v>
      </c>
      <c r="O1443" t="s">
        <v>4766</v>
      </c>
      <c r="Q1443">
        <v>760</v>
      </c>
      <c r="R1443" s="14">
        <v>2614689</v>
      </c>
    </row>
    <row r="1444" spans="1:18" ht="15" customHeight="1" x14ac:dyDescent="0.25">
      <c r="A1444" s="10">
        <v>648</v>
      </c>
      <c r="B1444" s="111"/>
      <c r="C1444" s="6" t="s">
        <v>2204</v>
      </c>
      <c r="D1444" s="7">
        <v>44930</v>
      </c>
      <c r="E1444" s="8" t="s">
        <v>1119</v>
      </c>
      <c r="F1444" s="9">
        <v>2714226</v>
      </c>
      <c r="G1444" s="8" t="s">
        <v>1378</v>
      </c>
      <c r="H1444" s="9">
        <v>284994</v>
      </c>
      <c r="I1444" s="112"/>
      <c r="J1444" s="113"/>
      <c r="K1444" s="114"/>
      <c r="L1444" s="115"/>
      <c r="M1444" s="116"/>
      <c r="N1444" s="15" t="s">
        <v>6729</v>
      </c>
      <c r="O1444" t="s">
        <v>4766</v>
      </c>
      <c r="Q1444">
        <v>376</v>
      </c>
      <c r="R1444" s="14">
        <v>2714226</v>
      </c>
    </row>
    <row r="1445" spans="1:18" ht="15" customHeight="1" x14ac:dyDescent="0.25">
      <c r="A1445" s="10">
        <v>649</v>
      </c>
      <c r="B1445" s="111"/>
      <c r="C1445" s="6" t="s">
        <v>2205</v>
      </c>
      <c r="D1445" s="7">
        <v>44936</v>
      </c>
      <c r="E1445" s="8" t="s">
        <v>1119</v>
      </c>
      <c r="F1445" s="9">
        <v>2550395</v>
      </c>
      <c r="G1445" s="8" t="s">
        <v>1378</v>
      </c>
      <c r="H1445" s="9">
        <v>267791</v>
      </c>
      <c r="I1445" s="112"/>
      <c r="J1445" s="113"/>
      <c r="K1445" s="114"/>
      <c r="L1445" s="115"/>
      <c r="M1445" s="116"/>
      <c r="N1445" s="15" t="s">
        <v>6730</v>
      </c>
      <c r="O1445" t="s">
        <v>4766</v>
      </c>
      <c r="Q1445">
        <v>998</v>
      </c>
      <c r="R1445" s="14">
        <v>2550395</v>
      </c>
    </row>
    <row r="1446" spans="1:18" ht="15" customHeight="1" x14ac:dyDescent="0.25">
      <c r="A1446" s="10">
        <v>650</v>
      </c>
      <c r="B1446" s="111"/>
      <c r="C1446" s="6" t="s">
        <v>2206</v>
      </c>
      <c r="D1446" s="7">
        <v>44940</v>
      </c>
      <c r="E1446" s="8" t="s">
        <v>1119</v>
      </c>
      <c r="F1446" s="9">
        <v>2074533</v>
      </c>
      <c r="G1446" s="8" t="s">
        <v>1378</v>
      </c>
      <c r="H1446" s="9">
        <v>217826</v>
      </c>
      <c r="I1446" s="112"/>
      <c r="J1446" s="113"/>
      <c r="K1446" s="114"/>
      <c r="L1446" s="115"/>
      <c r="M1446" s="116"/>
      <c r="N1446" s="15" t="s">
        <v>6731</v>
      </c>
      <c r="O1446" t="s">
        <v>4766</v>
      </c>
      <c r="Q1446">
        <v>1579</v>
      </c>
      <c r="R1446" s="14">
        <v>2074533</v>
      </c>
    </row>
    <row r="1447" spans="1:18" ht="15" customHeight="1" x14ac:dyDescent="0.25">
      <c r="A1447" s="10">
        <v>651</v>
      </c>
      <c r="B1447" s="111"/>
      <c r="C1447" s="6" t="s">
        <v>2207</v>
      </c>
      <c r="D1447" s="7">
        <v>44939</v>
      </c>
      <c r="E1447" s="8" t="s">
        <v>1119</v>
      </c>
      <c r="F1447" s="9">
        <v>3688682</v>
      </c>
      <c r="G1447" s="8" t="s">
        <v>1378</v>
      </c>
      <c r="H1447" s="9">
        <v>387312</v>
      </c>
      <c r="I1447" s="112"/>
      <c r="J1447" s="113"/>
      <c r="K1447" s="114"/>
      <c r="L1447" s="115"/>
      <c r="M1447" s="116"/>
      <c r="N1447" s="15" t="s">
        <v>6732</v>
      </c>
      <c r="O1447" t="s">
        <v>4766</v>
      </c>
      <c r="Q1447">
        <v>1521</v>
      </c>
      <c r="R1447" s="14">
        <v>3688682</v>
      </c>
    </row>
    <row r="1448" spans="1:18" ht="15" customHeight="1" x14ac:dyDescent="0.25">
      <c r="A1448" s="10">
        <v>652</v>
      </c>
      <c r="B1448" s="111"/>
      <c r="C1448" s="6" t="s">
        <v>2208</v>
      </c>
      <c r="D1448" s="7">
        <v>44942</v>
      </c>
      <c r="E1448" s="8" t="s">
        <v>1119</v>
      </c>
      <c r="F1448" s="9">
        <v>2116506</v>
      </c>
      <c r="G1448" s="8" t="s">
        <v>1378</v>
      </c>
      <c r="H1448" s="9">
        <v>222233</v>
      </c>
      <c r="I1448" s="112"/>
      <c r="J1448" s="113"/>
      <c r="K1448" s="114"/>
      <c r="L1448" s="115"/>
      <c r="M1448" s="116"/>
      <c r="N1448" s="15" t="s">
        <v>6733</v>
      </c>
      <c r="O1448" t="s">
        <v>4766</v>
      </c>
      <c r="Q1448">
        <v>1657</v>
      </c>
      <c r="R1448" s="14">
        <v>2116506</v>
      </c>
    </row>
    <row r="1449" spans="1:18" ht="15" customHeight="1" x14ac:dyDescent="0.25">
      <c r="A1449" s="10">
        <v>653</v>
      </c>
      <c r="B1449" s="111"/>
      <c r="C1449" s="6" t="s">
        <v>2209</v>
      </c>
      <c r="D1449" s="7">
        <v>44930</v>
      </c>
      <c r="E1449" s="8" t="s">
        <v>1119</v>
      </c>
      <c r="F1449" s="9">
        <v>1308613</v>
      </c>
      <c r="G1449" s="8" t="s">
        <v>1378</v>
      </c>
      <c r="H1449" s="9">
        <v>137404</v>
      </c>
      <c r="I1449" s="112"/>
      <c r="J1449" s="113"/>
      <c r="K1449" s="114"/>
      <c r="L1449" s="115"/>
      <c r="M1449" s="116"/>
      <c r="N1449" s="15" t="s">
        <v>6734</v>
      </c>
      <c r="O1449" t="s">
        <v>4766</v>
      </c>
      <c r="Q1449">
        <v>366</v>
      </c>
      <c r="R1449" s="14">
        <v>1308613</v>
      </c>
    </row>
    <row r="1450" spans="1:18" ht="15" customHeight="1" x14ac:dyDescent="0.25">
      <c r="A1450" s="10">
        <v>654</v>
      </c>
      <c r="B1450" s="111"/>
      <c r="C1450" s="6" t="s">
        <v>2210</v>
      </c>
      <c r="D1450" s="7">
        <v>44936</v>
      </c>
      <c r="E1450" s="8" t="s">
        <v>1119</v>
      </c>
      <c r="F1450" s="9">
        <v>1502614</v>
      </c>
      <c r="G1450" s="8" t="s">
        <v>1378</v>
      </c>
      <c r="H1450" s="9">
        <v>157774</v>
      </c>
      <c r="I1450" s="112"/>
      <c r="J1450" s="113"/>
      <c r="K1450" s="114"/>
      <c r="L1450" s="115"/>
      <c r="M1450" s="116"/>
      <c r="N1450" s="15" t="s">
        <v>6735</v>
      </c>
      <c r="O1450" t="s">
        <v>4766</v>
      </c>
      <c r="Q1450">
        <v>1018</v>
      </c>
      <c r="R1450" s="14">
        <v>1502614</v>
      </c>
    </row>
    <row r="1451" spans="1:18" ht="15" customHeight="1" x14ac:dyDescent="0.25">
      <c r="A1451" s="10">
        <v>655</v>
      </c>
      <c r="B1451" s="111"/>
      <c r="C1451" s="6" t="s">
        <v>2211</v>
      </c>
      <c r="D1451" s="7">
        <v>44930</v>
      </c>
      <c r="E1451" s="8" t="s">
        <v>1119</v>
      </c>
      <c r="F1451" s="9">
        <v>1408787</v>
      </c>
      <c r="G1451" s="8" t="s">
        <v>1378</v>
      </c>
      <c r="H1451" s="9">
        <v>147923</v>
      </c>
      <c r="I1451" s="112"/>
      <c r="J1451" s="113"/>
      <c r="K1451" s="114"/>
      <c r="L1451" s="115"/>
      <c r="M1451" s="116"/>
      <c r="N1451" s="15" t="s">
        <v>6736</v>
      </c>
      <c r="O1451" t="s">
        <v>4766</v>
      </c>
      <c r="Q1451">
        <v>368</v>
      </c>
      <c r="R1451" s="14">
        <v>1408787</v>
      </c>
    </row>
    <row r="1452" spans="1:18" ht="15" customHeight="1" x14ac:dyDescent="0.25">
      <c r="A1452" s="10">
        <v>656</v>
      </c>
      <c r="B1452" s="111"/>
      <c r="C1452" s="6" t="s">
        <v>2212</v>
      </c>
      <c r="D1452" s="7">
        <v>44930</v>
      </c>
      <c r="E1452" s="8" t="s">
        <v>1119</v>
      </c>
      <c r="F1452" s="9">
        <v>807741</v>
      </c>
      <c r="G1452" s="8" t="s">
        <v>1378</v>
      </c>
      <c r="H1452" s="9">
        <v>84813</v>
      </c>
      <c r="I1452" s="112"/>
      <c r="J1452" s="113"/>
      <c r="K1452" s="114"/>
      <c r="L1452" s="115"/>
      <c r="M1452" s="116"/>
      <c r="N1452" s="15" t="s">
        <v>6737</v>
      </c>
      <c r="O1452" t="s">
        <v>4766</v>
      </c>
      <c r="Q1452">
        <v>369</v>
      </c>
      <c r="R1452" s="14">
        <v>807741</v>
      </c>
    </row>
    <row r="1453" spans="1:18" ht="15" customHeight="1" x14ac:dyDescent="0.25">
      <c r="A1453" s="11">
        <v>657</v>
      </c>
      <c r="B1453" s="100"/>
      <c r="C1453" s="6" t="s">
        <v>2213</v>
      </c>
      <c r="D1453" s="7">
        <v>44930</v>
      </c>
      <c r="E1453" s="8" t="s">
        <v>1119</v>
      </c>
      <c r="F1453" s="9">
        <v>2714226</v>
      </c>
      <c r="G1453" s="8" t="s">
        <v>1378</v>
      </c>
      <c r="H1453" s="9">
        <v>284994</v>
      </c>
      <c r="I1453" s="104"/>
      <c r="J1453" s="105"/>
      <c r="K1453" s="106"/>
      <c r="L1453" s="109"/>
      <c r="M1453" s="110"/>
      <c r="N1453" s="15" t="s">
        <v>6738</v>
      </c>
      <c r="O1453" t="s">
        <v>4766</v>
      </c>
      <c r="Q1453">
        <v>361</v>
      </c>
      <c r="R1453" s="14">
        <v>2714226</v>
      </c>
    </row>
    <row r="1454" spans="1:18" ht="15" hidden="1" customHeight="1" x14ac:dyDescent="0.25">
      <c r="A1454" s="12">
        <v>658</v>
      </c>
      <c r="B1454" s="12" t="s">
        <v>2214</v>
      </c>
      <c r="C1454" s="6" t="s">
        <v>2215</v>
      </c>
      <c r="D1454" s="7">
        <v>44923</v>
      </c>
      <c r="E1454" s="8" t="s">
        <v>1119</v>
      </c>
      <c r="F1454" s="9">
        <v>4743062</v>
      </c>
      <c r="G1454" s="8" t="s">
        <v>29</v>
      </c>
      <c r="H1454" s="9">
        <v>498022</v>
      </c>
      <c r="I1454" s="94">
        <v>4245040</v>
      </c>
      <c r="J1454" s="95"/>
      <c r="K1454" s="96"/>
      <c r="L1454" s="97" t="s">
        <v>1120</v>
      </c>
      <c r="M1454" s="98"/>
      <c r="N1454" s="15" t="s">
        <v>6739</v>
      </c>
      <c r="O1454" t="s">
        <v>4766</v>
      </c>
      <c r="Q1454">
        <v>57079</v>
      </c>
      <c r="R1454" s="14">
        <v>4743062</v>
      </c>
    </row>
    <row r="1455" spans="1:18" ht="15" customHeight="1" x14ac:dyDescent="0.25">
      <c r="A1455" s="5">
        <v>664</v>
      </c>
      <c r="B1455" s="99" t="s">
        <v>2227</v>
      </c>
      <c r="C1455" s="6" t="s">
        <v>2228</v>
      </c>
      <c r="D1455" s="7">
        <v>44931</v>
      </c>
      <c r="E1455" s="8" t="s">
        <v>78</v>
      </c>
      <c r="F1455" s="9">
        <v>807741</v>
      </c>
      <c r="G1455" s="8" t="s">
        <v>1378</v>
      </c>
      <c r="H1455" s="9">
        <v>84813</v>
      </c>
      <c r="I1455" s="101">
        <v>17670528</v>
      </c>
      <c r="J1455" s="102"/>
      <c r="K1455" s="103"/>
      <c r="L1455" s="107" t="s">
        <v>1234</v>
      </c>
      <c r="M1455" s="108"/>
      <c r="N1455" s="15" t="s">
        <v>6740</v>
      </c>
      <c r="O1455" t="s">
        <v>4766</v>
      </c>
      <c r="Q1455">
        <v>506</v>
      </c>
      <c r="R1455" s="14">
        <v>807741</v>
      </c>
    </row>
    <row r="1456" spans="1:18" ht="15" customHeight="1" x14ac:dyDescent="0.25">
      <c r="A1456" s="10">
        <v>665</v>
      </c>
      <c r="B1456" s="111"/>
      <c r="C1456" s="6" t="s">
        <v>2229</v>
      </c>
      <c r="D1456" s="7">
        <v>44936</v>
      </c>
      <c r="E1456" s="8" t="s">
        <v>248</v>
      </c>
      <c r="F1456" s="9">
        <v>1001744</v>
      </c>
      <c r="G1456" s="8" t="s">
        <v>1378</v>
      </c>
      <c r="H1456" s="9">
        <v>105183</v>
      </c>
      <c r="I1456" s="112"/>
      <c r="J1456" s="113"/>
      <c r="K1456" s="114"/>
      <c r="L1456" s="115"/>
      <c r="M1456" s="116"/>
      <c r="N1456" s="15" t="s">
        <v>6741</v>
      </c>
      <c r="O1456" t="s">
        <v>4766</v>
      </c>
      <c r="Q1456">
        <v>1012</v>
      </c>
      <c r="R1456" s="14">
        <v>1001744</v>
      </c>
    </row>
    <row r="1457" spans="1:18" ht="15" customHeight="1" x14ac:dyDescent="0.25">
      <c r="A1457" s="10">
        <v>666</v>
      </c>
      <c r="B1457" s="111"/>
      <c r="C1457" s="6" t="s">
        <v>2230</v>
      </c>
      <c r="D1457" s="7">
        <v>44944</v>
      </c>
      <c r="E1457" s="8" t="s">
        <v>248</v>
      </c>
      <c r="F1457" s="9">
        <v>476350</v>
      </c>
      <c r="G1457" s="8" t="s">
        <v>1378</v>
      </c>
      <c r="H1457" s="9">
        <v>50017</v>
      </c>
      <c r="I1457" s="112"/>
      <c r="J1457" s="113"/>
      <c r="K1457" s="114"/>
      <c r="L1457" s="115"/>
      <c r="M1457" s="116"/>
      <c r="N1457" s="15" t="s">
        <v>6742</v>
      </c>
      <c r="O1457" t="s">
        <v>4766</v>
      </c>
      <c r="Q1457">
        <v>1766</v>
      </c>
      <c r="R1457" s="14">
        <v>476350</v>
      </c>
    </row>
    <row r="1458" spans="1:18" ht="15" customHeight="1" x14ac:dyDescent="0.25">
      <c r="A1458" s="10">
        <v>667</v>
      </c>
      <c r="B1458" s="111"/>
      <c r="C1458" s="6" t="s">
        <v>2231</v>
      </c>
      <c r="D1458" s="7">
        <v>44931</v>
      </c>
      <c r="E1458" s="8" t="s">
        <v>78</v>
      </c>
      <c r="F1458" s="9">
        <v>807741</v>
      </c>
      <c r="G1458" s="8" t="s">
        <v>1378</v>
      </c>
      <c r="H1458" s="9">
        <v>84813</v>
      </c>
      <c r="I1458" s="112"/>
      <c r="J1458" s="113"/>
      <c r="K1458" s="114"/>
      <c r="L1458" s="115"/>
      <c r="M1458" s="116"/>
      <c r="N1458" s="15" t="s">
        <v>6743</v>
      </c>
      <c r="O1458" t="s">
        <v>4766</v>
      </c>
      <c r="Q1458">
        <v>505</v>
      </c>
      <c r="R1458" s="14">
        <v>807741</v>
      </c>
    </row>
    <row r="1459" spans="1:18" ht="15" customHeight="1" x14ac:dyDescent="0.25">
      <c r="A1459" s="10">
        <v>668</v>
      </c>
      <c r="B1459" s="111"/>
      <c r="C1459" s="6" t="s">
        <v>2232</v>
      </c>
      <c r="D1459" s="7">
        <v>44937</v>
      </c>
      <c r="E1459" s="8" t="s">
        <v>248</v>
      </c>
      <c r="F1459" s="9">
        <v>6401452</v>
      </c>
      <c r="G1459" s="8" t="s">
        <v>1378</v>
      </c>
      <c r="H1459" s="9">
        <v>672153</v>
      </c>
      <c r="I1459" s="112"/>
      <c r="J1459" s="113"/>
      <c r="K1459" s="114"/>
      <c r="L1459" s="115"/>
      <c r="M1459" s="116"/>
      <c r="N1459" s="15" t="s">
        <v>6744</v>
      </c>
      <c r="O1459" t="s">
        <v>4766</v>
      </c>
      <c r="Q1459">
        <v>1065</v>
      </c>
      <c r="R1459" s="14">
        <v>6401452</v>
      </c>
    </row>
    <row r="1460" spans="1:18" ht="15" customHeight="1" x14ac:dyDescent="0.25">
      <c r="A1460" s="10">
        <v>669</v>
      </c>
      <c r="B1460" s="111"/>
      <c r="C1460" s="6" t="s">
        <v>2233</v>
      </c>
      <c r="D1460" s="7">
        <v>44945</v>
      </c>
      <c r="E1460" s="8" t="s">
        <v>78</v>
      </c>
      <c r="F1460" s="9">
        <v>3005230</v>
      </c>
      <c r="G1460" s="8" t="s">
        <v>1378</v>
      </c>
      <c r="H1460" s="9">
        <v>315549</v>
      </c>
      <c r="I1460" s="112"/>
      <c r="J1460" s="113"/>
      <c r="K1460" s="114"/>
      <c r="L1460" s="115"/>
      <c r="M1460" s="116"/>
      <c r="N1460" s="15" t="s">
        <v>6745</v>
      </c>
      <c r="O1460" t="s">
        <v>4766</v>
      </c>
      <c r="Q1460">
        <v>1789</v>
      </c>
      <c r="R1460" s="14">
        <v>3005230</v>
      </c>
    </row>
    <row r="1461" spans="1:18" ht="15" customHeight="1" x14ac:dyDescent="0.25">
      <c r="A1461" s="10">
        <v>670</v>
      </c>
      <c r="B1461" s="111"/>
      <c r="C1461" s="6" t="s">
        <v>2234</v>
      </c>
      <c r="D1461" s="7">
        <v>44937</v>
      </c>
      <c r="E1461" s="8" t="s">
        <v>2235</v>
      </c>
      <c r="F1461" s="9">
        <v>909247</v>
      </c>
      <c r="G1461" s="8" t="s">
        <v>1378</v>
      </c>
      <c r="H1461" s="9">
        <v>95471</v>
      </c>
      <c r="I1461" s="112"/>
      <c r="J1461" s="113"/>
      <c r="K1461" s="114"/>
      <c r="L1461" s="115"/>
      <c r="M1461" s="116"/>
      <c r="N1461" s="15" t="s">
        <v>6746</v>
      </c>
      <c r="O1461" t="s">
        <v>4766</v>
      </c>
      <c r="Q1461">
        <v>1064</v>
      </c>
      <c r="R1461" s="14">
        <v>909247</v>
      </c>
    </row>
    <row r="1462" spans="1:18" ht="15" customHeight="1" x14ac:dyDescent="0.25">
      <c r="A1462" s="10">
        <v>671</v>
      </c>
      <c r="B1462" s="111"/>
      <c r="C1462" s="6" t="s">
        <v>2236</v>
      </c>
      <c r="D1462" s="7">
        <v>44931</v>
      </c>
      <c r="E1462" s="8" t="s">
        <v>248</v>
      </c>
      <c r="F1462" s="9">
        <v>2029379</v>
      </c>
      <c r="G1462" s="8" t="s">
        <v>1378</v>
      </c>
      <c r="H1462" s="9">
        <v>213085</v>
      </c>
      <c r="I1462" s="112"/>
      <c r="J1462" s="113"/>
      <c r="K1462" s="114"/>
      <c r="L1462" s="115"/>
      <c r="M1462" s="116"/>
      <c r="N1462" s="15" t="s">
        <v>6747</v>
      </c>
      <c r="O1462" t="s">
        <v>4766</v>
      </c>
      <c r="Q1462">
        <v>502</v>
      </c>
      <c r="R1462" s="14">
        <v>2029379</v>
      </c>
    </row>
    <row r="1463" spans="1:18" ht="15" customHeight="1" x14ac:dyDescent="0.25">
      <c r="A1463" s="10">
        <v>672</v>
      </c>
      <c r="B1463" s="111"/>
      <c r="C1463" s="6" t="s">
        <v>2237</v>
      </c>
      <c r="D1463" s="7">
        <v>44931</v>
      </c>
      <c r="E1463" s="8" t="s">
        <v>78</v>
      </c>
      <c r="F1463" s="9">
        <v>1368879</v>
      </c>
      <c r="G1463" s="8" t="s">
        <v>1378</v>
      </c>
      <c r="H1463" s="9">
        <v>143732</v>
      </c>
      <c r="I1463" s="112"/>
      <c r="J1463" s="113"/>
      <c r="K1463" s="114"/>
      <c r="L1463" s="115"/>
      <c r="M1463" s="116"/>
      <c r="N1463" s="15" t="s">
        <v>6748</v>
      </c>
      <c r="O1463" t="s">
        <v>4766</v>
      </c>
      <c r="Q1463">
        <v>507</v>
      </c>
      <c r="R1463" s="14">
        <v>1368879</v>
      </c>
    </row>
    <row r="1464" spans="1:18" ht="15" customHeight="1" x14ac:dyDescent="0.25">
      <c r="A1464" s="10">
        <v>673</v>
      </c>
      <c r="B1464" s="111"/>
      <c r="C1464" s="6" t="s">
        <v>2238</v>
      </c>
      <c r="D1464" s="7">
        <v>44931</v>
      </c>
      <c r="E1464" s="8" t="s">
        <v>248</v>
      </c>
      <c r="F1464" s="9">
        <v>2531973</v>
      </c>
      <c r="G1464" s="8" t="s">
        <v>1378</v>
      </c>
      <c r="H1464" s="9">
        <v>265857</v>
      </c>
      <c r="I1464" s="112"/>
      <c r="J1464" s="113"/>
      <c r="K1464" s="114"/>
      <c r="L1464" s="115"/>
      <c r="M1464" s="116"/>
      <c r="N1464" s="15" t="s">
        <v>6749</v>
      </c>
      <c r="O1464" t="s">
        <v>4766</v>
      </c>
      <c r="Q1464">
        <v>503</v>
      </c>
      <c r="R1464" s="14">
        <v>2531973</v>
      </c>
    </row>
    <row r="1465" spans="1:18" ht="15" customHeight="1" x14ac:dyDescent="0.25">
      <c r="A1465" s="11">
        <v>674</v>
      </c>
      <c r="B1465" s="100"/>
      <c r="C1465" s="6" t="s">
        <v>2239</v>
      </c>
      <c r="D1465" s="7">
        <v>44931</v>
      </c>
      <c r="E1465" s="8" t="s">
        <v>248</v>
      </c>
      <c r="F1465" s="9">
        <v>403871</v>
      </c>
      <c r="G1465" s="8" t="s">
        <v>1378</v>
      </c>
      <c r="H1465" s="9">
        <v>42406</v>
      </c>
      <c r="I1465" s="104"/>
      <c r="J1465" s="105"/>
      <c r="K1465" s="106"/>
      <c r="L1465" s="109"/>
      <c r="M1465" s="110"/>
      <c r="N1465" s="15" t="s">
        <v>6750</v>
      </c>
      <c r="O1465" t="s">
        <v>4766</v>
      </c>
      <c r="Q1465">
        <v>504</v>
      </c>
      <c r="R1465" s="14">
        <v>403871</v>
      </c>
    </row>
    <row r="1466" spans="1:18" ht="15" hidden="1" customHeight="1" x14ac:dyDescent="0.25">
      <c r="A1466" s="12">
        <v>675</v>
      </c>
      <c r="B1466" s="12" t="s">
        <v>2240</v>
      </c>
      <c r="C1466" s="6" t="s">
        <v>2241</v>
      </c>
      <c r="D1466" s="7">
        <v>44881</v>
      </c>
      <c r="E1466" s="8" t="s">
        <v>248</v>
      </c>
      <c r="F1466" s="9">
        <v>1392768</v>
      </c>
      <c r="G1466" s="8" t="s">
        <v>1378</v>
      </c>
      <c r="H1466" s="9">
        <v>146241</v>
      </c>
      <c r="I1466" s="94">
        <v>1246527</v>
      </c>
      <c r="J1466" s="95"/>
      <c r="K1466" s="96"/>
      <c r="L1466" s="97" t="s">
        <v>1234</v>
      </c>
      <c r="M1466" s="98"/>
      <c r="N1466" s="15" t="s">
        <v>6751</v>
      </c>
      <c r="O1466" t="s">
        <v>4766</v>
      </c>
      <c r="Q1466">
        <v>51020</v>
      </c>
      <c r="R1466" s="14">
        <v>1392768</v>
      </c>
    </row>
    <row r="1467" spans="1:18" ht="15" hidden="1" customHeight="1" x14ac:dyDescent="0.25">
      <c r="A1467" s="5">
        <v>676</v>
      </c>
      <c r="B1467" s="99" t="s">
        <v>2242</v>
      </c>
      <c r="C1467" s="6" t="s">
        <v>2243</v>
      </c>
      <c r="D1467" s="7">
        <v>44917</v>
      </c>
      <c r="E1467" s="8" t="s">
        <v>2235</v>
      </c>
      <c r="F1467" s="9">
        <v>590117</v>
      </c>
      <c r="G1467" s="8" t="s">
        <v>29</v>
      </c>
      <c r="H1467" s="9">
        <v>61962</v>
      </c>
      <c r="I1467" s="101">
        <v>2121528</v>
      </c>
      <c r="J1467" s="102"/>
      <c r="K1467" s="103"/>
      <c r="L1467" s="107" t="s">
        <v>1234</v>
      </c>
      <c r="M1467" s="108"/>
      <c r="N1467" s="15" t="s">
        <v>6752</v>
      </c>
      <c r="O1467" t="s">
        <v>4766</v>
      </c>
      <c r="Q1467">
        <v>56393</v>
      </c>
      <c r="R1467" s="14">
        <v>590117</v>
      </c>
    </row>
    <row r="1468" spans="1:18" ht="15" hidden="1" customHeight="1" x14ac:dyDescent="0.25">
      <c r="A1468" s="11">
        <v>677</v>
      </c>
      <c r="B1468" s="100"/>
      <c r="C1468" s="6" t="s">
        <v>2244</v>
      </c>
      <c r="D1468" s="7">
        <v>44918</v>
      </c>
      <c r="E1468" s="8" t="s">
        <v>2235</v>
      </c>
      <c r="F1468" s="9">
        <v>1780305</v>
      </c>
      <c r="G1468" s="8" t="s">
        <v>29</v>
      </c>
      <c r="H1468" s="9">
        <v>186932</v>
      </c>
      <c r="I1468" s="104"/>
      <c r="J1468" s="105"/>
      <c r="K1468" s="106"/>
      <c r="L1468" s="109"/>
      <c r="M1468" s="110"/>
      <c r="N1468" s="15" t="s">
        <v>6753</v>
      </c>
      <c r="O1468" t="s">
        <v>4766</v>
      </c>
      <c r="Q1468">
        <v>56704</v>
      </c>
      <c r="R1468" s="14">
        <v>1780305</v>
      </c>
    </row>
    <row r="1469" spans="1:18" ht="15" hidden="1" customHeight="1" x14ac:dyDescent="0.25">
      <c r="A1469" s="5">
        <v>678</v>
      </c>
      <c r="B1469" s="99" t="s">
        <v>2245</v>
      </c>
      <c r="C1469" s="6" t="s">
        <v>2246</v>
      </c>
      <c r="D1469" s="7">
        <v>44917</v>
      </c>
      <c r="E1469" s="8" t="s">
        <v>248</v>
      </c>
      <c r="F1469" s="9">
        <v>491765</v>
      </c>
      <c r="G1469" s="8" t="s">
        <v>1378</v>
      </c>
      <c r="H1469" s="9">
        <v>51635</v>
      </c>
      <c r="I1469" s="101">
        <v>1473687</v>
      </c>
      <c r="J1469" s="102"/>
      <c r="K1469" s="103"/>
      <c r="L1469" s="107" t="s">
        <v>1234</v>
      </c>
      <c r="M1469" s="108"/>
      <c r="N1469" s="15" t="s">
        <v>6754</v>
      </c>
      <c r="O1469" t="s">
        <v>4766</v>
      </c>
      <c r="Q1469">
        <v>56395</v>
      </c>
      <c r="R1469" s="14">
        <v>491765</v>
      </c>
    </row>
    <row r="1470" spans="1:18" ht="15" hidden="1" customHeight="1" x14ac:dyDescent="0.25">
      <c r="A1470" s="10">
        <v>679</v>
      </c>
      <c r="B1470" s="111"/>
      <c r="C1470" s="6" t="s">
        <v>2247</v>
      </c>
      <c r="D1470" s="7">
        <v>44917</v>
      </c>
      <c r="E1470" s="8" t="s">
        <v>248</v>
      </c>
      <c r="F1470" s="9">
        <v>491765</v>
      </c>
      <c r="G1470" s="8" t="s">
        <v>1378</v>
      </c>
      <c r="H1470" s="9">
        <v>51635</v>
      </c>
      <c r="I1470" s="112"/>
      <c r="J1470" s="113"/>
      <c r="K1470" s="114"/>
      <c r="L1470" s="115"/>
      <c r="M1470" s="116"/>
      <c r="N1470" s="15" t="s">
        <v>6755</v>
      </c>
      <c r="O1470" t="s">
        <v>4766</v>
      </c>
      <c r="Q1470">
        <v>56394</v>
      </c>
      <c r="R1470" s="14">
        <v>491765</v>
      </c>
    </row>
    <row r="1471" spans="1:18" ht="15" hidden="1" customHeight="1" x14ac:dyDescent="0.25">
      <c r="A1471" s="11">
        <v>680</v>
      </c>
      <c r="B1471" s="100"/>
      <c r="C1471" s="6" t="s">
        <v>2248</v>
      </c>
      <c r="D1471" s="7">
        <v>44925</v>
      </c>
      <c r="E1471" s="8" t="s">
        <v>78</v>
      </c>
      <c r="F1471" s="9">
        <v>663048</v>
      </c>
      <c r="G1471" s="8" t="s">
        <v>1378</v>
      </c>
      <c r="H1471" s="9">
        <v>69620</v>
      </c>
      <c r="I1471" s="104"/>
      <c r="J1471" s="105"/>
      <c r="K1471" s="106"/>
      <c r="L1471" s="109"/>
      <c r="M1471" s="110"/>
      <c r="N1471" s="15" t="s">
        <v>6756</v>
      </c>
      <c r="O1471" t="s">
        <v>4766</v>
      </c>
      <c r="Q1471">
        <v>57620</v>
      </c>
      <c r="R1471" s="14">
        <v>663048</v>
      </c>
    </row>
    <row r="1472" spans="1:18" ht="15" customHeight="1" x14ac:dyDescent="0.25">
      <c r="A1472" s="5">
        <v>682</v>
      </c>
      <c r="B1472" s="99" t="s">
        <v>2252</v>
      </c>
      <c r="C1472" s="6" t="s">
        <v>2253</v>
      </c>
      <c r="D1472" s="7">
        <v>44931</v>
      </c>
      <c r="E1472" s="8" t="s">
        <v>248</v>
      </c>
      <c r="F1472" s="9">
        <v>807741</v>
      </c>
      <c r="G1472" s="8" t="s">
        <v>1378</v>
      </c>
      <c r="H1472" s="9">
        <v>84813</v>
      </c>
      <c r="I1472" s="101">
        <v>18590424</v>
      </c>
      <c r="J1472" s="102"/>
      <c r="K1472" s="103"/>
      <c r="L1472" s="107" t="s">
        <v>1259</v>
      </c>
      <c r="M1472" s="108"/>
      <c r="N1472" s="15" t="s">
        <v>6757</v>
      </c>
      <c r="O1472" t="s">
        <v>4766</v>
      </c>
      <c r="Q1472">
        <v>494</v>
      </c>
      <c r="R1472" s="14">
        <v>807741</v>
      </c>
    </row>
    <row r="1473" spans="1:18" ht="15" customHeight="1" x14ac:dyDescent="0.25">
      <c r="A1473" s="10">
        <v>683</v>
      </c>
      <c r="B1473" s="111"/>
      <c r="C1473" s="6" t="s">
        <v>2254</v>
      </c>
      <c r="D1473" s="7">
        <v>44931</v>
      </c>
      <c r="E1473" s="8" t="s">
        <v>78</v>
      </c>
      <c r="F1473" s="9">
        <v>1809485</v>
      </c>
      <c r="G1473" s="8" t="s">
        <v>1378</v>
      </c>
      <c r="H1473" s="9">
        <v>189996</v>
      </c>
      <c r="I1473" s="112"/>
      <c r="J1473" s="113"/>
      <c r="K1473" s="114"/>
      <c r="L1473" s="115"/>
      <c r="M1473" s="116"/>
      <c r="N1473" s="15" t="s">
        <v>6758</v>
      </c>
      <c r="O1473" t="s">
        <v>4766</v>
      </c>
      <c r="Q1473">
        <v>495</v>
      </c>
      <c r="R1473" s="14">
        <v>1809485</v>
      </c>
    </row>
    <row r="1474" spans="1:18" ht="15" customHeight="1" x14ac:dyDescent="0.25">
      <c r="A1474" s="10">
        <v>684</v>
      </c>
      <c r="B1474" s="111"/>
      <c r="C1474" s="6" t="s">
        <v>2255</v>
      </c>
      <c r="D1474" s="7">
        <v>44931</v>
      </c>
      <c r="E1474" s="8" t="s">
        <v>248</v>
      </c>
      <c r="F1474" s="9">
        <v>807741</v>
      </c>
      <c r="G1474" s="8" t="s">
        <v>1378</v>
      </c>
      <c r="H1474" s="9">
        <v>84813</v>
      </c>
      <c r="I1474" s="112"/>
      <c r="J1474" s="113"/>
      <c r="K1474" s="114"/>
      <c r="L1474" s="115"/>
      <c r="M1474" s="116"/>
      <c r="N1474" s="15" t="s">
        <v>6759</v>
      </c>
      <c r="O1474" t="s">
        <v>4766</v>
      </c>
      <c r="Q1474">
        <v>489</v>
      </c>
      <c r="R1474" s="14">
        <v>807741</v>
      </c>
    </row>
    <row r="1475" spans="1:18" ht="15" customHeight="1" x14ac:dyDescent="0.25">
      <c r="A1475" s="10">
        <v>685</v>
      </c>
      <c r="B1475" s="111"/>
      <c r="C1475" s="6" t="s">
        <v>2256</v>
      </c>
      <c r="D1475" s="7">
        <v>44931</v>
      </c>
      <c r="E1475" s="8" t="s">
        <v>78</v>
      </c>
      <c r="F1475" s="9">
        <v>807741</v>
      </c>
      <c r="G1475" s="8" t="s">
        <v>1378</v>
      </c>
      <c r="H1475" s="9">
        <v>84813</v>
      </c>
      <c r="I1475" s="112"/>
      <c r="J1475" s="113"/>
      <c r="K1475" s="114"/>
      <c r="L1475" s="115"/>
      <c r="M1475" s="116"/>
      <c r="N1475" s="15" t="s">
        <v>6760</v>
      </c>
      <c r="O1475" t="s">
        <v>4766</v>
      </c>
      <c r="Q1475">
        <v>491</v>
      </c>
      <c r="R1475" s="14">
        <v>807741</v>
      </c>
    </row>
    <row r="1476" spans="1:18" ht="15" customHeight="1" x14ac:dyDescent="0.25">
      <c r="A1476" s="10">
        <v>686</v>
      </c>
      <c r="B1476" s="111"/>
      <c r="C1476" s="6" t="s">
        <v>2257</v>
      </c>
      <c r="D1476" s="7">
        <v>44942</v>
      </c>
      <c r="E1476" s="8" t="s">
        <v>248</v>
      </c>
      <c r="F1476" s="9">
        <v>1001744</v>
      </c>
      <c r="G1476" s="8" t="s">
        <v>1378</v>
      </c>
      <c r="H1476" s="9">
        <v>105183</v>
      </c>
      <c r="I1476" s="112"/>
      <c r="J1476" s="113"/>
      <c r="K1476" s="114"/>
      <c r="L1476" s="115"/>
      <c r="M1476" s="116"/>
      <c r="N1476" s="15" t="s">
        <v>6761</v>
      </c>
      <c r="O1476" t="s">
        <v>4766</v>
      </c>
      <c r="Q1476">
        <v>1638</v>
      </c>
      <c r="R1476" s="14">
        <v>1001744</v>
      </c>
    </row>
    <row r="1477" spans="1:18" ht="15" customHeight="1" x14ac:dyDescent="0.25">
      <c r="A1477" s="10">
        <v>687</v>
      </c>
      <c r="B1477" s="111"/>
      <c r="C1477" s="6" t="s">
        <v>2258</v>
      </c>
      <c r="D1477" s="7">
        <v>44933</v>
      </c>
      <c r="E1477" s="8" t="s">
        <v>248</v>
      </c>
      <c r="F1477" s="9">
        <v>1614248</v>
      </c>
      <c r="G1477" s="8" t="s">
        <v>1378</v>
      </c>
      <c r="H1477" s="9">
        <v>169496</v>
      </c>
      <c r="I1477" s="112"/>
      <c r="J1477" s="113"/>
      <c r="K1477" s="114"/>
      <c r="L1477" s="115"/>
      <c r="M1477" s="116"/>
      <c r="N1477" s="15" t="s">
        <v>6762</v>
      </c>
      <c r="O1477" t="s">
        <v>4766</v>
      </c>
      <c r="Q1477">
        <v>838</v>
      </c>
      <c r="R1477" s="14">
        <v>1614248</v>
      </c>
    </row>
    <row r="1478" spans="1:18" ht="15" customHeight="1" x14ac:dyDescent="0.25">
      <c r="A1478" s="10">
        <v>688</v>
      </c>
      <c r="B1478" s="111"/>
      <c r="C1478" s="6" t="s">
        <v>2259</v>
      </c>
      <c r="D1478" s="7">
        <v>44929</v>
      </c>
      <c r="E1478" s="8" t="s">
        <v>78</v>
      </c>
      <c r="F1478" s="9">
        <v>1125543</v>
      </c>
      <c r="G1478" s="8" t="s">
        <v>1378</v>
      </c>
      <c r="H1478" s="9">
        <v>118182</v>
      </c>
      <c r="I1478" s="112"/>
      <c r="J1478" s="113"/>
      <c r="K1478" s="114"/>
      <c r="L1478" s="115"/>
      <c r="M1478" s="116"/>
      <c r="N1478" s="15" t="s">
        <v>6763</v>
      </c>
      <c r="O1478" t="s">
        <v>4766</v>
      </c>
      <c r="Q1478">
        <v>97</v>
      </c>
      <c r="R1478" s="14">
        <v>1125543</v>
      </c>
    </row>
    <row r="1479" spans="1:18" ht="15" customHeight="1" x14ac:dyDescent="0.25">
      <c r="A1479" s="10">
        <v>689</v>
      </c>
      <c r="B1479" s="111"/>
      <c r="C1479" s="6" t="s">
        <v>2260</v>
      </c>
      <c r="D1479" s="7">
        <v>44936</v>
      </c>
      <c r="E1479" s="8" t="s">
        <v>78</v>
      </c>
      <c r="F1479" s="9">
        <v>1802321</v>
      </c>
      <c r="G1479" s="8" t="s">
        <v>1378</v>
      </c>
      <c r="H1479" s="9">
        <v>189244</v>
      </c>
      <c r="I1479" s="112"/>
      <c r="J1479" s="113"/>
      <c r="K1479" s="114"/>
      <c r="L1479" s="115"/>
      <c r="M1479" s="116"/>
      <c r="N1479" s="15" t="s">
        <v>6764</v>
      </c>
      <c r="O1479" t="s">
        <v>4766</v>
      </c>
      <c r="Q1479">
        <v>992</v>
      </c>
      <c r="R1479" s="14">
        <v>1802321</v>
      </c>
    </row>
    <row r="1480" spans="1:18" ht="15" customHeight="1" x14ac:dyDescent="0.25">
      <c r="A1480" s="10">
        <v>690</v>
      </c>
      <c r="B1480" s="111"/>
      <c r="C1480" s="6" t="s">
        <v>2261</v>
      </c>
      <c r="D1480" s="7">
        <v>44931</v>
      </c>
      <c r="E1480" s="8" t="s">
        <v>78</v>
      </c>
      <c r="F1480" s="9">
        <v>403871</v>
      </c>
      <c r="G1480" s="8" t="s">
        <v>1378</v>
      </c>
      <c r="H1480" s="9">
        <v>42406</v>
      </c>
      <c r="I1480" s="112"/>
      <c r="J1480" s="113"/>
      <c r="K1480" s="114"/>
      <c r="L1480" s="115"/>
      <c r="M1480" s="116"/>
      <c r="N1480" s="15" t="s">
        <v>6765</v>
      </c>
      <c r="O1480" t="s">
        <v>4766</v>
      </c>
      <c r="Q1480">
        <v>496</v>
      </c>
      <c r="R1480" s="14">
        <v>403871</v>
      </c>
    </row>
    <row r="1481" spans="1:18" ht="15" customHeight="1" x14ac:dyDescent="0.25">
      <c r="A1481" s="10">
        <v>691</v>
      </c>
      <c r="B1481" s="111"/>
      <c r="C1481" s="6" t="s">
        <v>2262</v>
      </c>
      <c r="D1481" s="7">
        <v>44931</v>
      </c>
      <c r="E1481" s="8" t="s">
        <v>78</v>
      </c>
      <c r="F1481" s="9">
        <v>704394</v>
      </c>
      <c r="G1481" s="8" t="s">
        <v>1378</v>
      </c>
      <c r="H1481" s="9">
        <v>73961</v>
      </c>
      <c r="I1481" s="112"/>
      <c r="J1481" s="113"/>
      <c r="K1481" s="114"/>
      <c r="L1481" s="115"/>
      <c r="M1481" s="116"/>
      <c r="N1481" s="15" t="s">
        <v>6766</v>
      </c>
      <c r="O1481" t="s">
        <v>4766</v>
      </c>
      <c r="Q1481">
        <v>499</v>
      </c>
      <c r="R1481" s="14">
        <v>704394</v>
      </c>
    </row>
    <row r="1482" spans="1:18" ht="15" customHeight="1" x14ac:dyDescent="0.25">
      <c r="A1482" s="10">
        <v>692</v>
      </c>
      <c r="B1482" s="111"/>
      <c r="C1482" s="6" t="s">
        <v>2263</v>
      </c>
      <c r="D1482" s="7">
        <v>44931</v>
      </c>
      <c r="E1482" s="8" t="s">
        <v>248</v>
      </c>
      <c r="F1482" s="9">
        <v>1308613</v>
      </c>
      <c r="G1482" s="8" t="s">
        <v>1378</v>
      </c>
      <c r="H1482" s="9">
        <v>137404</v>
      </c>
      <c r="I1482" s="112"/>
      <c r="J1482" s="113"/>
      <c r="K1482" s="114"/>
      <c r="L1482" s="115"/>
      <c r="M1482" s="116"/>
      <c r="N1482" s="15" t="s">
        <v>6767</v>
      </c>
      <c r="O1482" t="s">
        <v>4766</v>
      </c>
      <c r="Q1482">
        <v>497</v>
      </c>
      <c r="R1482" s="14">
        <v>1308613</v>
      </c>
    </row>
    <row r="1483" spans="1:18" ht="15" customHeight="1" x14ac:dyDescent="0.25">
      <c r="A1483" s="10">
        <v>693</v>
      </c>
      <c r="B1483" s="111"/>
      <c r="C1483" s="6" t="s">
        <v>2264</v>
      </c>
      <c r="D1483" s="7">
        <v>44942</v>
      </c>
      <c r="E1483" s="8" t="s">
        <v>248</v>
      </c>
      <c r="F1483" s="9">
        <v>908795</v>
      </c>
      <c r="G1483" s="8" t="s">
        <v>1378</v>
      </c>
      <c r="H1483" s="9">
        <v>95423</v>
      </c>
      <c r="I1483" s="112"/>
      <c r="J1483" s="113"/>
      <c r="K1483" s="114"/>
      <c r="L1483" s="115"/>
      <c r="M1483" s="116"/>
      <c r="N1483" s="15" t="s">
        <v>6768</v>
      </c>
      <c r="O1483" t="s">
        <v>4766</v>
      </c>
      <c r="Q1483">
        <v>1637</v>
      </c>
      <c r="R1483" s="14">
        <v>908795</v>
      </c>
    </row>
    <row r="1484" spans="1:18" ht="15" customHeight="1" x14ac:dyDescent="0.25">
      <c r="A1484" s="10">
        <v>694</v>
      </c>
      <c r="B1484" s="111"/>
      <c r="C1484" s="6" t="s">
        <v>2265</v>
      </c>
      <c r="D1484" s="7">
        <v>44943</v>
      </c>
      <c r="E1484" s="8" t="s">
        <v>78</v>
      </c>
      <c r="F1484" s="9">
        <v>701638</v>
      </c>
      <c r="G1484" s="8" t="s">
        <v>1378</v>
      </c>
      <c r="H1484" s="9">
        <v>73672</v>
      </c>
      <c r="I1484" s="112"/>
      <c r="J1484" s="113"/>
      <c r="K1484" s="114"/>
      <c r="L1484" s="115"/>
      <c r="M1484" s="116"/>
      <c r="N1484" s="15" t="s">
        <v>6769</v>
      </c>
      <c r="O1484" t="s">
        <v>4766</v>
      </c>
      <c r="Q1484">
        <v>1725</v>
      </c>
      <c r="R1484" s="14">
        <v>701638</v>
      </c>
    </row>
    <row r="1485" spans="1:18" ht="15" customHeight="1" x14ac:dyDescent="0.25">
      <c r="A1485" s="10">
        <v>695</v>
      </c>
      <c r="B1485" s="111"/>
      <c r="C1485" s="6" t="s">
        <v>2266</v>
      </c>
      <c r="D1485" s="7">
        <v>44931</v>
      </c>
      <c r="E1485" s="8" t="s">
        <v>248</v>
      </c>
      <c r="F1485" s="9">
        <v>1308613</v>
      </c>
      <c r="G1485" s="8" t="s">
        <v>1378</v>
      </c>
      <c r="H1485" s="9">
        <v>137404</v>
      </c>
      <c r="I1485" s="112"/>
      <c r="J1485" s="113"/>
      <c r="K1485" s="114"/>
      <c r="L1485" s="115"/>
      <c r="M1485" s="116"/>
      <c r="N1485" s="15" t="s">
        <v>6770</v>
      </c>
      <c r="O1485" t="s">
        <v>4766</v>
      </c>
      <c r="Q1485">
        <v>492</v>
      </c>
      <c r="R1485" s="14">
        <v>1308613</v>
      </c>
    </row>
    <row r="1486" spans="1:18" ht="15" customHeight="1" x14ac:dyDescent="0.25">
      <c r="A1486" s="10">
        <v>696</v>
      </c>
      <c r="B1486" s="111"/>
      <c r="C1486" s="6" t="s">
        <v>2267</v>
      </c>
      <c r="D1486" s="7">
        <v>44931</v>
      </c>
      <c r="E1486" s="8" t="s">
        <v>248</v>
      </c>
      <c r="F1486" s="9">
        <v>1059673</v>
      </c>
      <c r="G1486" s="8" t="s">
        <v>1378</v>
      </c>
      <c r="H1486" s="9">
        <v>111266</v>
      </c>
      <c r="I1486" s="112"/>
      <c r="J1486" s="113"/>
      <c r="K1486" s="114"/>
      <c r="L1486" s="115"/>
      <c r="M1486" s="116"/>
      <c r="N1486" s="15" t="s">
        <v>6771</v>
      </c>
      <c r="O1486" t="s">
        <v>4766</v>
      </c>
      <c r="Q1486">
        <v>498</v>
      </c>
      <c r="R1486" s="14">
        <v>1059673</v>
      </c>
    </row>
    <row r="1487" spans="1:18" ht="15" customHeight="1" x14ac:dyDescent="0.25">
      <c r="A1487" s="10">
        <v>697</v>
      </c>
      <c r="B1487" s="111"/>
      <c r="C1487" s="6" t="s">
        <v>2268</v>
      </c>
      <c r="D1487" s="7">
        <v>44931</v>
      </c>
      <c r="E1487" s="8" t="s">
        <v>78</v>
      </c>
      <c r="F1487" s="9">
        <v>904742</v>
      </c>
      <c r="G1487" s="8" t="s">
        <v>1378</v>
      </c>
      <c r="H1487" s="9">
        <v>94998</v>
      </c>
      <c r="I1487" s="112"/>
      <c r="J1487" s="113"/>
      <c r="K1487" s="114"/>
      <c r="L1487" s="115"/>
      <c r="M1487" s="116"/>
      <c r="N1487" s="15" t="s">
        <v>6772</v>
      </c>
      <c r="O1487" t="s">
        <v>4766</v>
      </c>
      <c r="Q1487">
        <v>500</v>
      </c>
      <c r="R1487" s="14">
        <v>904742</v>
      </c>
    </row>
    <row r="1488" spans="1:18" ht="15" customHeight="1" x14ac:dyDescent="0.25">
      <c r="A1488" s="10">
        <v>698</v>
      </c>
      <c r="B1488" s="111"/>
      <c r="C1488" s="6" t="s">
        <v>2269</v>
      </c>
      <c r="D1488" s="7">
        <v>44931</v>
      </c>
      <c r="E1488" s="8" t="s">
        <v>78</v>
      </c>
      <c r="F1488" s="9">
        <v>807741</v>
      </c>
      <c r="G1488" s="8" t="s">
        <v>1378</v>
      </c>
      <c r="H1488" s="9">
        <v>84813</v>
      </c>
      <c r="I1488" s="112"/>
      <c r="J1488" s="113"/>
      <c r="K1488" s="114"/>
      <c r="L1488" s="115"/>
      <c r="M1488" s="116"/>
      <c r="N1488" s="15" t="s">
        <v>6773</v>
      </c>
      <c r="O1488" t="s">
        <v>4766</v>
      </c>
      <c r="Q1488">
        <v>493</v>
      </c>
      <c r="R1488" s="14">
        <v>807741</v>
      </c>
    </row>
    <row r="1489" spans="1:18" ht="15" customHeight="1" x14ac:dyDescent="0.25">
      <c r="A1489" s="10">
        <v>699</v>
      </c>
      <c r="B1489" s="111"/>
      <c r="C1489" s="6" t="s">
        <v>2270</v>
      </c>
      <c r="D1489" s="7">
        <v>44931</v>
      </c>
      <c r="E1489" s="8" t="s">
        <v>248</v>
      </c>
      <c r="F1489" s="9">
        <v>1308613</v>
      </c>
      <c r="G1489" s="8" t="s">
        <v>1378</v>
      </c>
      <c r="H1489" s="9">
        <v>137404</v>
      </c>
      <c r="I1489" s="112"/>
      <c r="J1489" s="113"/>
      <c r="K1489" s="114"/>
      <c r="L1489" s="115"/>
      <c r="M1489" s="116"/>
      <c r="N1489" s="15" t="s">
        <v>6774</v>
      </c>
      <c r="O1489" t="s">
        <v>4766</v>
      </c>
      <c r="Q1489">
        <v>490</v>
      </c>
      <c r="R1489" s="14">
        <v>1308613</v>
      </c>
    </row>
    <row r="1490" spans="1:18" ht="15" customHeight="1" x14ac:dyDescent="0.25">
      <c r="A1490" s="11">
        <v>700</v>
      </c>
      <c r="B1490" s="100"/>
      <c r="C1490" s="6" t="s">
        <v>2271</v>
      </c>
      <c r="D1490" s="7">
        <v>44933</v>
      </c>
      <c r="E1490" s="8" t="s">
        <v>78</v>
      </c>
      <c r="F1490" s="9">
        <v>1578166</v>
      </c>
      <c r="G1490" s="8" t="s">
        <v>1378</v>
      </c>
      <c r="H1490" s="9">
        <v>165707</v>
      </c>
      <c r="I1490" s="104"/>
      <c r="J1490" s="105"/>
      <c r="K1490" s="106"/>
      <c r="L1490" s="109"/>
      <c r="M1490" s="110"/>
      <c r="N1490" s="15" t="s">
        <v>6775</v>
      </c>
      <c r="O1490" t="s">
        <v>4766</v>
      </c>
      <c r="Q1490">
        <v>848</v>
      </c>
      <c r="R1490" s="14">
        <v>1578166</v>
      </c>
    </row>
    <row r="1491" spans="1:18" ht="15" hidden="1" customHeight="1" x14ac:dyDescent="0.25">
      <c r="A1491" s="12">
        <v>701</v>
      </c>
      <c r="B1491" s="12" t="s">
        <v>2272</v>
      </c>
      <c r="C1491" s="6" t="s">
        <v>2273</v>
      </c>
      <c r="D1491" s="7">
        <v>44865</v>
      </c>
      <c r="E1491" s="8" t="s">
        <v>248</v>
      </c>
      <c r="F1491" s="9">
        <v>1912990</v>
      </c>
      <c r="G1491" s="8" t="s">
        <v>1378</v>
      </c>
      <c r="H1491" s="9">
        <v>200864</v>
      </c>
      <c r="I1491" s="94">
        <v>1712126</v>
      </c>
      <c r="J1491" s="95"/>
      <c r="K1491" s="96"/>
      <c r="L1491" s="97" t="s">
        <v>1259</v>
      </c>
      <c r="M1491" s="98"/>
      <c r="N1491" s="15" t="s">
        <v>6776</v>
      </c>
      <c r="O1491" t="s">
        <v>4766</v>
      </c>
      <c r="Q1491">
        <v>49489</v>
      </c>
      <c r="R1491" s="14">
        <v>1912990</v>
      </c>
    </row>
    <row r="1492" spans="1:18" ht="15" hidden="1" customHeight="1" x14ac:dyDescent="0.25">
      <c r="A1492" s="5">
        <v>702</v>
      </c>
      <c r="B1492" s="99" t="s">
        <v>2274</v>
      </c>
      <c r="C1492" s="6" t="s">
        <v>2275</v>
      </c>
      <c r="D1492" s="7">
        <v>44877</v>
      </c>
      <c r="E1492" s="8" t="s">
        <v>248</v>
      </c>
      <c r="F1492" s="9">
        <v>1909079</v>
      </c>
      <c r="G1492" s="8" t="s">
        <v>1378</v>
      </c>
      <c r="H1492" s="9">
        <v>200453</v>
      </c>
      <c r="I1492" s="101">
        <v>2955153</v>
      </c>
      <c r="J1492" s="102"/>
      <c r="K1492" s="103"/>
      <c r="L1492" s="107" t="s">
        <v>1259</v>
      </c>
      <c r="M1492" s="108"/>
      <c r="N1492" s="15" t="s">
        <v>6777</v>
      </c>
      <c r="O1492" t="s">
        <v>4766</v>
      </c>
      <c r="Q1492">
        <v>50887</v>
      </c>
      <c r="R1492" s="14">
        <v>1909079</v>
      </c>
    </row>
    <row r="1493" spans="1:18" ht="15" hidden="1" customHeight="1" x14ac:dyDescent="0.25">
      <c r="A1493" s="11">
        <v>703</v>
      </c>
      <c r="B1493" s="100"/>
      <c r="C1493" s="6" t="s">
        <v>2276</v>
      </c>
      <c r="D1493" s="7">
        <v>44877</v>
      </c>
      <c r="E1493" s="8" t="s">
        <v>248</v>
      </c>
      <c r="F1493" s="9">
        <v>1392768</v>
      </c>
      <c r="G1493" s="8" t="s">
        <v>1378</v>
      </c>
      <c r="H1493" s="9">
        <v>146241</v>
      </c>
      <c r="I1493" s="104"/>
      <c r="J1493" s="105"/>
      <c r="K1493" s="106"/>
      <c r="L1493" s="109"/>
      <c r="M1493" s="110"/>
      <c r="N1493" s="15" t="s">
        <v>6778</v>
      </c>
      <c r="O1493" t="s">
        <v>4766</v>
      </c>
      <c r="Q1493">
        <v>50889</v>
      </c>
      <c r="R1493" s="14">
        <v>1392768</v>
      </c>
    </row>
    <row r="1494" spans="1:18" ht="15" hidden="1" customHeight="1" x14ac:dyDescent="0.25">
      <c r="A1494" s="12">
        <v>704</v>
      </c>
      <c r="B1494" s="12" t="s">
        <v>2277</v>
      </c>
      <c r="C1494" s="6" t="s">
        <v>2278</v>
      </c>
      <c r="D1494" s="7">
        <v>44924</v>
      </c>
      <c r="E1494" s="8" t="s">
        <v>78</v>
      </c>
      <c r="F1494" s="9">
        <v>1545516</v>
      </c>
      <c r="G1494" s="8" t="s">
        <v>29</v>
      </c>
      <c r="H1494" s="9">
        <v>162279</v>
      </c>
      <c r="I1494" s="94">
        <v>1383237</v>
      </c>
      <c r="J1494" s="95"/>
      <c r="K1494" s="96"/>
      <c r="L1494" s="97" t="s">
        <v>1259</v>
      </c>
      <c r="M1494" s="98"/>
      <c r="N1494" s="15" t="s">
        <v>6779</v>
      </c>
      <c r="O1494" t="s">
        <v>4766</v>
      </c>
      <c r="Q1494">
        <v>57140</v>
      </c>
      <c r="R1494" s="14">
        <v>1545516</v>
      </c>
    </row>
    <row r="1495" spans="1:18" ht="15" hidden="1" customHeight="1" x14ac:dyDescent="0.25">
      <c r="A1495" s="12">
        <v>705</v>
      </c>
      <c r="B1495" s="12" t="s">
        <v>2279</v>
      </c>
      <c r="C1495" s="6" t="s">
        <v>2280</v>
      </c>
      <c r="D1495" s="7">
        <v>44901</v>
      </c>
      <c r="E1495" s="8" t="s">
        <v>248</v>
      </c>
      <c r="F1495" s="9">
        <v>2026385</v>
      </c>
      <c r="G1495" s="8" t="s">
        <v>29</v>
      </c>
      <c r="H1495" s="9">
        <v>216711</v>
      </c>
      <c r="I1495" s="94">
        <v>1809674</v>
      </c>
      <c r="J1495" s="95"/>
      <c r="K1495" s="96"/>
      <c r="L1495" s="97" t="s">
        <v>1259</v>
      </c>
      <c r="M1495" s="98"/>
      <c r="N1495" s="15" t="s">
        <v>6780</v>
      </c>
      <c r="O1495" t="s">
        <v>4766</v>
      </c>
      <c r="Q1495">
        <v>54428</v>
      </c>
      <c r="R1495" s="14">
        <v>2026385</v>
      </c>
    </row>
    <row r="1496" spans="1:18" ht="15" hidden="1" customHeight="1" x14ac:dyDescent="0.25">
      <c r="A1496" s="12">
        <v>706</v>
      </c>
      <c r="B1496" s="12" t="s">
        <v>2281</v>
      </c>
      <c r="C1496" s="6" t="s">
        <v>2282</v>
      </c>
      <c r="D1496" s="7">
        <v>44911</v>
      </c>
      <c r="E1496" s="8" t="s">
        <v>248</v>
      </c>
      <c r="F1496" s="9">
        <v>1654559</v>
      </c>
      <c r="G1496" s="8" t="s">
        <v>29</v>
      </c>
      <c r="H1496" s="9">
        <v>176946</v>
      </c>
      <c r="I1496" s="94">
        <v>1477613</v>
      </c>
      <c r="J1496" s="95"/>
      <c r="K1496" s="96"/>
      <c r="L1496" s="97" t="s">
        <v>1259</v>
      </c>
      <c r="M1496" s="98"/>
      <c r="N1496" s="15" t="s">
        <v>6781</v>
      </c>
      <c r="O1496" t="s">
        <v>4766</v>
      </c>
      <c r="Q1496">
        <v>55950</v>
      </c>
      <c r="R1496" s="14">
        <v>1654559</v>
      </c>
    </row>
    <row r="1497" spans="1:18" ht="15" hidden="1" customHeight="1" x14ac:dyDescent="0.25">
      <c r="A1497" s="12">
        <v>707</v>
      </c>
      <c r="B1497" s="12" t="s">
        <v>2283</v>
      </c>
      <c r="C1497" s="6" t="s">
        <v>2284</v>
      </c>
      <c r="D1497" s="7">
        <v>44924</v>
      </c>
      <c r="E1497" s="8" t="s">
        <v>78</v>
      </c>
      <c r="F1497" s="9">
        <v>1101159</v>
      </c>
      <c r="G1497" s="8" t="s">
        <v>1378</v>
      </c>
      <c r="H1497" s="9">
        <v>115622</v>
      </c>
      <c r="I1497" s="94">
        <v>985537</v>
      </c>
      <c r="J1497" s="95"/>
      <c r="K1497" s="96"/>
      <c r="L1497" s="97" t="s">
        <v>1259</v>
      </c>
      <c r="M1497" s="98"/>
      <c r="N1497" s="15" t="s">
        <v>6782</v>
      </c>
      <c r="O1497" t="s">
        <v>4766</v>
      </c>
      <c r="Q1497">
        <v>57138</v>
      </c>
      <c r="R1497" s="14">
        <v>1101159</v>
      </c>
    </row>
    <row r="1498" spans="1:18" ht="15" hidden="1" customHeight="1" x14ac:dyDescent="0.25">
      <c r="A1498" s="12">
        <v>708</v>
      </c>
      <c r="B1498" s="12" t="s">
        <v>2285</v>
      </c>
      <c r="C1498" s="6" t="s">
        <v>2286</v>
      </c>
      <c r="D1498" s="7">
        <v>44926</v>
      </c>
      <c r="E1498" s="8" t="s">
        <v>248</v>
      </c>
      <c r="F1498" s="9">
        <v>663048</v>
      </c>
      <c r="G1498" s="8" t="s">
        <v>1378</v>
      </c>
      <c r="H1498" s="9">
        <v>69620</v>
      </c>
      <c r="I1498" s="94">
        <v>593428</v>
      </c>
      <c r="J1498" s="95"/>
      <c r="K1498" s="96"/>
      <c r="L1498" s="97" t="s">
        <v>1259</v>
      </c>
      <c r="M1498" s="98"/>
      <c r="N1498" s="15" t="s">
        <v>6783</v>
      </c>
      <c r="O1498" t="s">
        <v>4766</v>
      </c>
      <c r="Q1498">
        <v>57785</v>
      </c>
      <c r="R1498" s="14">
        <v>663048</v>
      </c>
    </row>
    <row r="1499" spans="1:18" ht="15" hidden="1" customHeight="1" x14ac:dyDescent="0.25">
      <c r="A1499" s="5">
        <v>709</v>
      </c>
      <c r="B1499" s="99" t="s">
        <v>2287</v>
      </c>
      <c r="C1499" s="6" t="s">
        <v>2288</v>
      </c>
      <c r="D1499" s="7">
        <v>44914</v>
      </c>
      <c r="E1499" s="8" t="s">
        <v>248</v>
      </c>
      <c r="F1499" s="9">
        <v>1659647</v>
      </c>
      <c r="G1499" s="8" t="s">
        <v>1378</v>
      </c>
      <c r="H1499" s="9">
        <v>174263</v>
      </c>
      <c r="I1499" s="101">
        <v>3604690</v>
      </c>
      <c r="J1499" s="102"/>
      <c r="K1499" s="103"/>
      <c r="L1499" s="107" t="s">
        <v>1259</v>
      </c>
      <c r="M1499" s="108"/>
      <c r="N1499" s="15" t="s">
        <v>6784</v>
      </c>
      <c r="O1499" t="s">
        <v>4766</v>
      </c>
      <c r="Q1499">
        <v>56059</v>
      </c>
      <c r="R1499" s="14">
        <v>1659647</v>
      </c>
    </row>
    <row r="1500" spans="1:18" ht="15" hidden="1" customHeight="1" x14ac:dyDescent="0.25">
      <c r="A1500" s="11">
        <v>710</v>
      </c>
      <c r="B1500" s="100"/>
      <c r="C1500" s="6" t="s">
        <v>2289</v>
      </c>
      <c r="D1500" s="7">
        <v>44914</v>
      </c>
      <c r="E1500" s="8" t="s">
        <v>248</v>
      </c>
      <c r="F1500" s="9">
        <v>2367940</v>
      </c>
      <c r="G1500" s="8" t="s">
        <v>1378</v>
      </c>
      <c r="H1500" s="9">
        <v>248634</v>
      </c>
      <c r="I1500" s="104"/>
      <c r="J1500" s="105"/>
      <c r="K1500" s="106"/>
      <c r="L1500" s="109"/>
      <c r="M1500" s="110"/>
      <c r="N1500" s="15" t="s">
        <v>6785</v>
      </c>
      <c r="O1500" t="s">
        <v>4766</v>
      </c>
      <c r="Q1500">
        <v>56060</v>
      </c>
      <c r="R1500" s="14">
        <v>2367940</v>
      </c>
    </row>
    <row r="1501" spans="1:18" ht="15" customHeight="1" x14ac:dyDescent="0.25">
      <c r="A1501" s="5">
        <v>712</v>
      </c>
      <c r="B1501" s="99" t="s">
        <v>2292</v>
      </c>
      <c r="C1501" s="6" t="s">
        <v>2293</v>
      </c>
      <c r="D1501" s="7">
        <v>44935</v>
      </c>
      <c r="E1501" s="8" t="s">
        <v>2294</v>
      </c>
      <c r="F1501" s="9">
        <v>500872</v>
      </c>
      <c r="G1501" s="8" t="s">
        <v>1378</v>
      </c>
      <c r="H1501" s="9">
        <v>52592</v>
      </c>
      <c r="I1501" s="101">
        <v>12668789</v>
      </c>
      <c r="J1501" s="102"/>
      <c r="K1501" s="103"/>
      <c r="L1501" s="107" t="s">
        <v>1285</v>
      </c>
      <c r="M1501" s="108"/>
      <c r="N1501" s="15" t="s">
        <v>6786</v>
      </c>
      <c r="O1501" t="s">
        <v>4766</v>
      </c>
      <c r="Q1501">
        <v>940</v>
      </c>
      <c r="R1501" s="14">
        <v>500872</v>
      </c>
    </row>
    <row r="1502" spans="1:18" ht="15" customHeight="1" x14ac:dyDescent="0.25">
      <c r="A1502" s="10">
        <v>713</v>
      </c>
      <c r="B1502" s="111"/>
      <c r="C1502" s="6" t="s">
        <v>2295</v>
      </c>
      <c r="D1502" s="7">
        <v>44935</v>
      </c>
      <c r="E1502" s="8" t="s">
        <v>2294</v>
      </c>
      <c r="F1502" s="9">
        <v>1308613</v>
      </c>
      <c r="G1502" s="8" t="s">
        <v>1378</v>
      </c>
      <c r="H1502" s="9">
        <v>137404</v>
      </c>
      <c r="I1502" s="112"/>
      <c r="J1502" s="113"/>
      <c r="K1502" s="114"/>
      <c r="L1502" s="115"/>
      <c r="M1502" s="116"/>
      <c r="N1502" s="15" t="s">
        <v>6787</v>
      </c>
      <c r="O1502" t="s">
        <v>4766</v>
      </c>
      <c r="Q1502">
        <v>937</v>
      </c>
      <c r="R1502" s="14">
        <v>1308613</v>
      </c>
    </row>
    <row r="1503" spans="1:18" ht="15" customHeight="1" x14ac:dyDescent="0.25">
      <c r="A1503" s="10">
        <v>714</v>
      </c>
      <c r="B1503" s="111"/>
      <c r="C1503" s="6" t="s">
        <v>2296</v>
      </c>
      <c r="D1503" s="7">
        <v>44935</v>
      </c>
      <c r="E1503" s="8" t="s">
        <v>2294</v>
      </c>
      <c r="F1503" s="9">
        <v>909247</v>
      </c>
      <c r="G1503" s="8" t="s">
        <v>1378</v>
      </c>
      <c r="H1503" s="9">
        <v>95471</v>
      </c>
      <c r="I1503" s="112"/>
      <c r="J1503" s="113"/>
      <c r="K1503" s="114"/>
      <c r="L1503" s="115"/>
      <c r="M1503" s="116"/>
      <c r="N1503" s="15" t="s">
        <v>6788</v>
      </c>
      <c r="O1503" t="s">
        <v>4766</v>
      </c>
      <c r="Q1503">
        <v>969</v>
      </c>
      <c r="R1503" s="14">
        <v>909247</v>
      </c>
    </row>
    <row r="1504" spans="1:18" ht="15" customHeight="1" x14ac:dyDescent="0.25">
      <c r="A1504" s="10">
        <v>715</v>
      </c>
      <c r="B1504" s="111"/>
      <c r="C1504" s="6" t="s">
        <v>2297</v>
      </c>
      <c r="D1504" s="7">
        <v>44928</v>
      </c>
      <c r="E1504" s="8" t="s">
        <v>2294</v>
      </c>
      <c r="F1504" s="9">
        <v>792862</v>
      </c>
      <c r="G1504" s="8" t="s">
        <v>1378</v>
      </c>
      <c r="H1504" s="9">
        <v>83250</v>
      </c>
      <c r="I1504" s="112"/>
      <c r="J1504" s="113"/>
      <c r="K1504" s="114"/>
      <c r="L1504" s="115"/>
      <c r="M1504" s="116"/>
      <c r="N1504" s="15" t="s">
        <v>6789</v>
      </c>
      <c r="O1504" t="s">
        <v>4766</v>
      </c>
      <c r="Q1504">
        <v>18</v>
      </c>
      <c r="R1504" s="14">
        <v>792862</v>
      </c>
    </row>
    <row r="1505" spans="1:18" ht="15" customHeight="1" x14ac:dyDescent="0.25">
      <c r="A1505" s="10">
        <v>716</v>
      </c>
      <c r="B1505" s="111"/>
      <c r="C1505" s="6" t="s">
        <v>2298</v>
      </c>
      <c r="D1505" s="7">
        <v>44935</v>
      </c>
      <c r="E1505" s="8" t="s">
        <v>2294</v>
      </c>
      <c r="F1505" s="9">
        <v>1308613</v>
      </c>
      <c r="G1505" s="8" t="s">
        <v>1378</v>
      </c>
      <c r="H1505" s="9">
        <v>137404</v>
      </c>
      <c r="I1505" s="112"/>
      <c r="J1505" s="113"/>
      <c r="K1505" s="114"/>
      <c r="L1505" s="115"/>
      <c r="M1505" s="116"/>
      <c r="N1505" s="15" t="s">
        <v>6790</v>
      </c>
      <c r="O1505" t="s">
        <v>4766</v>
      </c>
      <c r="Q1505">
        <v>939</v>
      </c>
      <c r="R1505" s="14">
        <v>1308613</v>
      </c>
    </row>
    <row r="1506" spans="1:18" ht="15" customHeight="1" x14ac:dyDescent="0.25">
      <c r="A1506" s="10">
        <v>717</v>
      </c>
      <c r="B1506" s="111"/>
      <c r="C1506" s="6" t="s">
        <v>2299</v>
      </c>
      <c r="D1506" s="7">
        <v>44942</v>
      </c>
      <c r="E1506" s="8" t="s">
        <v>2294</v>
      </c>
      <c r="F1506" s="9">
        <v>679872</v>
      </c>
      <c r="G1506" s="8" t="s">
        <v>1378</v>
      </c>
      <c r="H1506" s="9">
        <v>71387</v>
      </c>
      <c r="I1506" s="112"/>
      <c r="J1506" s="113"/>
      <c r="K1506" s="114"/>
      <c r="L1506" s="115"/>
      <c r="M1506" s="116"/>
      <c r="N1506" s="15" t="s">
        <v>6791</v>
      </c>
      <c r="O1506" t="s">
        <v>4766</v>
      </c>
      <c r="Q1506">
        <v>1701</v>
      </c>
      <c r="R1506" s="14">
        <v>679872</v>
      </c>
    </row>
    <row r="1507" spans="1:18" ht="15" customHeight="1" x14ac:dyDescent="0.25">
      <c r="A1507" s="10">
        <v>718</v>
      </c>
      <c r="B1507" s="111"/>
      <c r="C1507" s="6" t="s">
        <v>2300</v>
      </c>
      <c r="D1507" s="7">
        <v>44942</v>
      </c>
      <c r="E1507" s="8" t="s">
        <v>2294</v>
      </c>
      <c r="F1507" s="9">
        <v>776873</v>
      </c>
      <c r="G1507" s="8" t="s">
        <v>1378</v>
      </c>
      <c r="H1507" s="9">
        <v>81572</v>
      </c>
      <c r="I1507" s="112"/>
      <c r="J1507" s="113"/>
      <c r="K1507" s="114"/>
      <c r="L1507" s="115"/>
      <c r="M1507" s="116"/>
      <c r="N1507" s="15" t="s">
        <v>6792</v>
      </c>
      <c r="O1507" t="s">
        <v>4766</v>
      </c>
      <c r="Q1507">
        <v>1700</v>
      </c>
      <c r="R1507" s="14">
        <v>776873</v>
      </c>
    </row>
    <row r="1508" spans="1:18" ht="15" customHeight="1" x14ac:dyDescent="0.25">
      <c r="A1508" s="10">
        <v>719</v>
      </c>
      <c r="B1508" s="111"/>
      <c r="C1508" s="6" t="s">
        <v>2301</v>
      </c>
      <c r="D1508" s="7">
        <v>44928</v>
      </c>
      <c r="E1508" s="8" t="s">
        <v>2294</v>
      </c>
      <c r="F1508" s="9">
        <v>1775641</v>
      </c>
      <c r="G1508" s="8" t="s">
        <v>1378</v>
      </c>
      <c r="H1508" s="9">
        <v>186442</v>
      </c>
      <c r="I1508" s="112"/>
      <c r="J1508" s="113"/>
      <c r="K1508" s="114"/>
      <c r="L1508" s="115"/>
      <c r="M1508" s="116"/>
      <c r="N1508" s="15" t="s">
        <v>6793</v>
      </c>
      <c r="O1508" t="s">
        <v>4766</v>
      </c>
      <c r="Q1508">
        <v>17</v>
      </c>
      <c r="R1508" s="14">
        <v>1775641</v>
      </c>
    </row>
    <row r="1509" spans="1:18" ht="15" customHeight="1" x14ac:dyDescent="0.25">
      <c r="A1509" s="10">
        <v>720</v>
      </c>
      <c r="B1509" s="111"/>
      <c r="C1509" s="6" t="s">
        <v>2302</v>
      </c>
      <c r="D1509" s="7">
        <v>44935</v>
      </c>
      <c r="E1509" s="8" t="s">
        <v>2294</v>
      </c>
      <c r="F1509" s="9">
        <v>1308613</v>
      </c>
      <c r="G1509" s="8" t="s">
        <v>1378</v>
      </c>
      <c r="H1509" s="9">
        <v>137404</v>
      </c>
      <c r="I1509" s="112"/>
      <c r="J1509" s="113"/>
      <c r="K1509" s="114"/>
      <c r="L1509" s="115"/>
      <c r="M1509" s="116"/>
      <c r="N1509" s="15" t="s">
        <v>6794</v>
      </c>
      <c r="O1509" t="s">
        <v>4766</v>
      </c>
      <c r="Q1509">
        <v>938</v>
      </c>
      <c r="R1509" s="14">
        <v>1308613</v>
      </c>
    </row>
    <row r="1510" spans="1:18" ht="15" customHeight="1" x14ac:dyDescent="0.25">
      <c r="A1510" s="10">
        <v>721</v>
      </c>
      <c r="B1510" s="111"/>
      <c r="C1510" s="6" t="s">
        <v>2303</v>
      </c>
      <c r="D1510" s="7">
        <v>44935</v>
      </c>
      <c r="E1510" s="8" t="s">
        <v>2294</v>
      </c>
      <c r="F1510" s="9">
        <v>1308613</v>
      </c>
      <c r="G1510" s="8" t="s">
        <v>1378</v>
      </c>
      <c r="H1510" s="9">
        <v>137404</v>
      </c>
      <c r="I1510" s="112"/>
      <c r="J1510" s="113"/>
      <c r="K1510" s="114"/>
      <c r="L1510" s="115"/>
      <c r="M1510" s="116"/>
      <c r="N1510" s="15" t="s">
        <v>6795</v>
      </c>
      <c r="O1510" t="s">
        <v>4766</v>
      </c>
      <c r="Q1510">
        <v>935</v>
      </c>
      <c r="R1510" s="14">
        <v>1308613</v>
      </c>
    </row>
    <row r="1511" spans="1:18" ht="15" customHeight="1" x14ac:dyDescent="0.25">
      <c r="A1511" s="10">
        <v>722</v>
      </c>
      <c r="B1511" s="111"/>
      <c r="C1511" s="6" t="s">
        <v>2304</v>
      </c>
      <c r="D1511" s="7">
        <v>44935</v>
      </c>
      <c r="E1511" s="8" t="s">
        <v>2294</v>
      </c>
      <c r="F1511" s="9">
        <v>1364394</v>
      </c>
      <c r="G1511" s="8" t="s">
        <v>1378</v>
      </c>
      <c r="H1511" s="9">
        <v>143261</v>
      </c>
      <c r="I1511" s="112"/>
      <c r="J1511" s="113"/>
      <c r="K1511" s="114"/>
      <c r="L1511" s="115"/>
      <c r="M1511" s="116"/>
      <c r="N1511" s="15" t="s">
        <v>6796</v>
      </c>
      <c r="O1511" t="s">
        <v>4766</v>
      </c>
      <c r="Q1511">
        <v>934</v>
      </c>
      <c r="R1511" s="14">
        <v>1364394</v>
      </c>
    </row>
    <row r="1512" spans="1:18" ht="15" customHeight="1" x14ac:dyDescent="0.25">
      <c r="A1512" s="10">
        <v>723</v>
      </c>
      <c r="B1512" s="111"/>
      <c r="C1512" s="6" t="s">
        <v>2305</v>
      </c>
      <c r="D1512" s="7">
        <v>44935</v>
      </c>
      <c r="E1512" s="8" t="s">
        <v>2294</v>
      </c>
      <c r="F1512" s="9">
        <v>1313117</v>
      </c>
      <c r="G1512" s="8" t="s">
        <v>1378</v>
      </c>
      <c r="H1512" s="9">
        <v>137877</v>
      </c>
      <c r="I1512" s="112"/>
      <c r="J1512" s="113"/>
      <c r="K1512" s="114"/>
      <c r="L1512" s="115"/>
      <c r="M1512" s="116"/>
      <c r="N1512" s="15" t="s">
        <v>6797</v>
      </c>
      <c r="O1512" t="s">
        <v>4766</v>
      </c>
      <c r="Q1512">
        <v>941</v>
      </c>
      <c r="R1512" s="14">
        <v>1313117</v>
      </c>
    </row>
    <row r="1513" spans="1:18" ht="15" customHeight="1" x14ac:dyDescent="0.25">
      <c r="A1513" s="11">
        <v>724</v>
      </c>
      <c r="B1513" s="100"/>
      <c r="C1513" s="6" t="s">
        <v>2306</v>
      </c>
      <c r="D1513" s="7">
        <v>44935</v>
      </c>
      <c r="E1513" s="8" t="s">
        <v>2294</v>
      </c>
      <c r="F1513" s="9">
        <v>807741</v>
      </c>
      <c r="G1513" s="8" t="s">
        <v>1378</v>
      </c>
      <c r="H1513" s="9">
        <v>84813</v>
      </c>
      <c r="I1513" s="104"/>
      <c r="J1513" s="105"/>
      <c r="K1513" s="106"/>
      <c r="L1513" s="109"/>
      <c r="M1513" s="110"/>
      <c r="N1513" s="15" t="s">
        <v>6798</v>
      </c>
      <c r="O1513" t="s">
        <v>4766</v>
      </c>
      <c r="Q1513">
        <v>936</v>
      </c>
      <c r="R1513" s="14">
        <v>807741</v>
      </c>
    </row>
    <row r="1514" spans="1:18" ht="15" customHeight="1" x14ac:dyDescent="0.25">
      <c r="A1514" s="5">
        <v>736</v>
      </c>
      <c r="B1514" s="99" t="s">
        <v>2331</v>
      </c>
      <c r="C1514" s="6" t="s">
        <v>2332</v>
      </c>
      <c r="D1514" s="7">
        <v>44932</v>
      </c>
      <c r="E1514" s="8" t="s">
        <v>78</v>
      </c>
      <c r="F1514" s="9">
        <v>807741</v>
      </c>
      <c r="G1514" s="8" t="s">
        <v>1378</v>
      </c>
      <c r="H1514" s="9">
        <v>84813</v>
      </c>
      <c r="I1514" s="101">
        <v>1894137</v>
      </c>
      <c r="J1514" s="102"/>
      <c r="K1514" s="103"/>
      <c r="L1514" s="107" t="s">
        <v>1347</v>
      </c>
      <c r="M1514" s="108"/>
      <c r="N1514" s="15" t="s">
        <v>6799</v>
      </c>
      <c r="O1514" t="s">
        <v>4766</v>
      </c>
      <c r="Q1514">
        <v>723</v>
      </c>
      <c r="R1514" s="14">
        <v>807741</v>
      </c>
    </row>
    <row r="1515" spans="1:18" ht="15" customHeight="1" x14ac:dyDescent="0.25">
      <c r="A1515" s="11">
        <v>737</v>
      </c>
      <c r="B1515" s="100"/>
      <c r="C1515" s="6" t="s">
        <v>2333</v>
      </c>
      <c r="D1515" s="7">
        <v>44937</v>
      </c>
      <c r="E1515" s="8" t="s">
        <v>248</v>
      </c>
      <c r="F1515" s="9">
        <v>1308613</v>
      </c>
      <c r="G1515" s="8" t="s">
        <v>1378</v>
      </c>
      <c r="H1515" s="9">
        <v>137404</v>
      </c>
      <c r="I1515" s="104"/>
      <c r="J1515" s="105"/>
      <c r="K1515" s="106"/>
      <c r="L1515" s="109"/>
      <c r="M1515" s="110"/>
      <c r="N1515" s="15" t="s">
        <v>6800</v>
      </c>
      <c r="O1515" t="s">
        <v>4766</v>
      </c>
      <c r="Q1515">
        <v>1103</v>
      </c>
      <c r="R1515" s="14">
        <v>1308613</v>
      </c>
    </row>
    <row r="1516" spans="1:18" ht="15" hidden="1" customHeight="1" x14ac:dyDescent="0.25">
      <c r="A1516" s="12">
        <v>738</v>
      </c>
      <c r="B1516" s="12" t="s">
        <v>2334</v>
      </c>
      <c r="C1516" s="6" t="s">
        <v>2335</v>
      </c>
      <c r="D1516" s="7">
        <v>44916</v>
      </c>
      <c r="E1516" s="8" t="s">
        <v>248</v>
      </c>
      <c r="F1516" s="9">
        <v>491765</v>
      </c>
      <c r="G1516" s="8" t="s">
        <v>1378</v>
      </c>
      <c r="H1516" s="9">
        <v>51635</v>
      </c>
      <c r="I1516" s="94">
        <v>440130</v>
      </c>
      <c r="J1516" s="95"/>
      <c r="K1516" s="96"/>
      <c r="L1516" s="97" t="s">
        <v>1347</v>
      </c>
      <c r="M1516" s="98"/>
      <c r="N1516" s="15" t="s">
        <v>6801</v>
      </c>
      <c r="O1516" t="s">
        <v>4766</v>
      </c>
      <c r="Q1516">
        <v>56274</v>
      </c>
      <c r="R1516" s="14">
        <v>491765</v>
      </c>
    </row>
    <row r="1517" spans="1:18" ht="15" customHeight="1" x14ac:dyDescent="0.25">
      <c r="A1517" s="5">
        <v>1</v>
      </c>
      <c r="B1517" s="99" t="s">
        <v>2340</v>
      </c>
      <c r="C1517" s="6" t="s">
        <v>2341</v>
      </c>
      <c r="D1517" s="7">
        <v>44970</v>
      </c>
      <c r="E1517" s="8" t="s">
        <v>1377</v>
      </c>
      <c r="F1517" s="9">
        <v>2837120</v>
      </c>
      <c r="G1517" s="8" t="s">
        <v>1378</v>
      </c>
      <c r="H1517" s="9">
        <v>297898</v>
      </c>
      <c r="I1517" s="101">
        <v>7159894</v>
      </c>
      <c r="J1517" s="102"/>
      <c r="K1517" s="103"/>
      <c r="L1517" s="107" t="s">
        <v>30</v>
      </c>
      <c r="M1517" s="108"/>
      <c r="N1517" s="15" t="s">
        <v>6802</v>
      </c>
      <c r="O1517" t="s">
        <v>4766</v>
      </c>
      <c r="Q1517">
        <v>4029</v>
      </c>
      <c r="R1517" s="14">
        <v>2837120</v>
      </c>
    </row>
    <row r="1518" spans="1:18" ht="15" customHeight="1" x14ac:dyDescent="0.25">
      <c r="A1518" s="10">
        <v>2</v>
      </c>
      <c r="B1518" s="111"/>
      <c r="C1518" s="6" t="s">
        <v>2342</v>
      </c>
      <c r="D1518" s="7">
        <v>44963</v>
      </c>
      <c r="E1518" s="8" t="s">
        <v>1380</v>
      </c>
      <c r="F1518" s="9">
        <v>1221638</v>
      </c>
      <c r="G1518" s="8" t="s">
        <v>1378</v>
      </c>
      <c r="H1518" s="9">
        <v>128272</v>
      </c>
      <c r="I1518" s="112"/>
      <c r="J1518" s="113"/>
      <c r="K1518" s="114"/>
      <c r="L1518" s="115"/>
      <c r="M1518" s="116"/>
      <c r="N1518" s="15" t="s">
        <v>6803</v>
      </c>
      <c r="O1518" t="s">
        <v>4766</v>
      </c>
      <c r="Q1518">
        <v>2992</v>
      </c>
      <c r="R1518" s="14">
        <v>1221638</v>
      </c>
    </row>
    <row r="1519" spans="1:18" ht="15" customHeight="1" x14ac:dyDescent="0.25">
      <c r="A1519" s="10">
        <v>3</v>
      </c>
      <c r="B1519" s="111"/>
      <c r="C1519" s="6" t="s">
        <v>2343</v>
      </c>
      <c r="D1519" s="7">
        <v>44963</v>
      </c>
      <c r="E1519" s="8" t="s">
        <v>1390</v>
      </c>
      <c r="F1519" s="9">
        <v>1359743</v>
      </c>
      <c r="G1519" s="8" t="s">
        <v>1378</v>
      </c>
      <c r="H1519" s="9">
        <v>142773</v>
      </c>
      <c r="I1519" s="112"/>
      <c r="J1519" s="113"/>
      <c r="K1519" s="114"/>
      <c r="L1519" s="115"/>
      <c r="M1519" s="116"/>
      <c r="N1519" s="15" t="s">
        <v>6804</v>
      </c>
      <c r="O1519" t="s">
        <v>4766</v>
      </c>
      <c r="Q1519">
        <v>2991</v>
      </c>
      <c r="R1519" s="14">
        <v>1359743</v>
      </c>
    </row>
    <row r="1520" spans="1:18" ht="15" customHeight="1" x14ac:dyDescent="0.25">
      <c r="A1520" s="10">
        <v>4</v>
      </c>
      <c r="B1520" s="111"/>
      <c r="C1520" s="6" t="s">
        <v>2344</v>
      </c>
      <c r="D1520" s="7">
        <v>44970</v>
      </c>
      <c r="E1520" s="8" t="s">
        <v>1783</v>
      </c>
      <c r="F1520" s="9">
        <v>552002</v>
      </c>
      <c r="G1520" s="8" t="s">
        <v>1378</v>
      </c>
      <c r="H1520" s="9">
        <v>57960</v>
      </c>
      <c r="I1520" s="112"/>
      <c r="J1520" s="113"/>
      <c r="K1520" s="114"/>
      <c r="L1520" s="115"/>
      <c r="M1520" s="116"/>
      <c r="N1520" s="15" t="s">
        <v>6805</v>
      </c>
      <c r="O1520" t="s">
        <v>4766</v>
      </c>
      <c r="Q1520">
        <v>4030</v>
      </c>
      <c r="R1520" s="14">
        <v>552002</v>
      </c>
    </row>
    <row r="1521" spans="1:18" ht="15" customHeight="1" x14ac:dyDescent="0.25">
      <c r="A1521" s="11">
        <v>5</v>
      </c>
      <c r="B1521" s="100"/>
      <c r="C1521" s="6" t="s">
        <v>2345</v>
      </c>
      <c r="D1521" s="7">
        <v>44980</v>
      </c>
      <c r="E1521" s="8" t="s">
        <v>1380</v>
      </c>
      <c r="F1521" s="9">
        <v>2029379</v>
      </c>
      <c r="G1521" s="8" t="s">
        <v>1378</v>
      </c>
      <c r="H1521" s="9">
        <v>213085</v>
      </c>
      <c r="I1521" s="104"/>
      <c r="J1521" s="105"/>
      <c r="K1521" s="106"/>
      <c r="L1521" s="109"/>
      <c r="M1521" s="110"/>
      <c r="N1521" s="15" t="s">
        <v>6806</v>
      </c>
      <c r="O1521" t="s">
        <v>4766</v>
      </c>
      <c r="Q1521">
        <v>8583</v>
      </c>
      <c r="R1521" s="14">
        <v>2029379</v>
      </c>
    </row>
    <row r="1522" spans="1:18" ht="15" customHeight="1" x14ac:dyDescent="0.25">
      <c r="A1522" s="5">
        <v>6</v>
      </c>
      <c r="B1522" s="99" t="s">
        <v>2346</v>
      </c>
      <c r="C1522" s="6" t="s">
        <v>2347</v>
      </c>
      <c r="D1522" s="7">
        <v>44965</v>
      </c>
      <c r="E1522" s="8" t="s">
        <v>1380</v>
      </c>
      <c r="F1522" s="9">
        <v>5644485</v>
      </c>
      <c r="G1522" s="8" t="s">
        <v>1378</v>
      </c>
      <c r="H1522" s="9">
        <v>592671</v>
      </c>
      <c r="I1522" s="101">
        <v>7732588</v>
      </c>
      <c r="J1522" s="102"/>
      <c r="K1522" s="103"/>
      <c r="L1522" s="107" t="s">
        <v>40</v>
      </c>
      <c r="M1522" s="108"/>
      <c r="N1522" s="15" t="s">
        <v>6807</v>
      </c>
      <c r="O1522" t="s">
        <v>4766</v>
      </c>
      <c r="Q1522">
        <v>3156</v>
      </c>
      <c r="R1522" s="14">
        <v>5644485</v>
      </c>
    </row>
    <row r="1523" spans="1:18" ht="15" customHeight="1" x14ac:dyDescent="0.25">
      <c r="A1523" s="11">
        <v>7</v>
      </c>
      <c r="B1523" s="100"/>
      <c r="C1523" s="6" t="s">
        <v>2348</v>
      </c>
      <c r="D1523" s="7">
        <v>44972</v>
      </c>
      <c r="E1523" s="8" t="s">
        <v>1380</v>
      </c>
      <c r="F1523" s="9">
        <v>2995278</v>
      </c>
      <c r="G1523" s="8" t="s">
        <v>1378</v>
      </c>
      <c r="H1523" s="9">
        <v>314504</v>
      </c>
      <c r="I1523" s="104"/>
      <c r="J1523" s="105"/>
      <c r="K1523" s="106"/>
      <c r="L1523" s="109"/>
      <c r="M1523" s="110"/>
      <c r="N1523" s="15" t="s">
        <v>6808</v>
      </c>
      <c r="O1523" t="s">
        <v>4766</v>
      </c>
      <c r="Q1523">
        <v>4191</v>
      </c>
      <c r="R1523" s="14">
        <v>2995278</v>
      </c>
    </row>
    <row r="1524" spans="1:18" ht="15" customHeight="1" x14ac:dyDescent="0.25">
      <c r="A1524" s="5">
        <v>8</v>
      </c>
      <c r="B1524" s="99" t="s">
        <v>2349</v>
      </c>
      <c r="C1524" s="6" t="s">
        <v>2350</v>
      </c>
      <c r="D1524" s="7">
        <v>44971</v>
      </c>
      <c r="E1524" s="8" t="s">
        <v>1380</v>
      </c>
      <c r="F1524" s="9">
        <v>1773640</v>
      </c>
      <c r="G1524" s="8" t="s">
        <v>1378</v>
      </c>
      <c r="H1524" s="9">
        <v>186232</v>
      </c>
      <c r="I1524" s="101">
        <v>5801851</v>
      </c>
      <c r="J1524" s="102"/>
      <c r="K1524" s="103"/>
      <c r="L1524" s="107" t="s">
        <v>47</v>
      </c>
      <c r="M1524" s="108"/>
      <c r="N1524" s="15" t="s">
        <v>6809</v>
      </c>
      <c r="O1524" t="s">
        <v>4766</v>
      </c>
      <c r="Q1524">
        <v>4109</v>
      </c>
      <c r="R1524" s="14">
        <v>1773640</v>
      </c>
    </row>
    <row r="1525" spans="1:18" ht="15" customHeight="1" x14ac:dyDescent="0.25">
      <c r="A1525" s="10">
        <v>9</v>
      </c>
      <c r="B1525" s="111"/>
      <c r="C1525" s="6" t="s">
        <v>2351</v>
      </c>
      <c r="D1525" s="7">
        <v>44964</v>
      </c>
      <c r="E1525" s="8" t="s">
        <v>1380</v>
      </c>
      <c r="F1525" s="9">
        <v>1669553</v>
      </c>
      <c r="G1525" s="8" t="s">
        <v>1378</v>
      </c>
      <c r="H1525" s="9">
        <v>175303</v>
      </c>
      <c r="I1525" s="112"/>
      <c r="J1525" s="113"/>
      <c r="K1525" s="114"/>
      <c r="L1525" s="115"/>
      <c r="M1525" s="116"/>
      <c r="N1525" s="15" t="s">
        <v>6810</v>
      </c>
      <c r="O1525" t="s">
        <v>4766</v>
      </c>
      <c r="Q1525">
        <v>3090</v>
      </c>
      <c r="R1525" s="14">
        <v>1669553</v>
      </c>
    </row>
    <row r="1526" spans="1:18" ht="15" customHeight="1" x14ac:dyDescent="0.25">
      <c r="A1526" s="10">
        <v>10</v>
      </c>
      <c r="B1526" s="111"/>
      <c r="C1526" s="6" t="s">
        <v>2352</v>
      </c>
      <c r="D1526" s="7">
        <v>44978</v>
      </c>
      <c r="E1526" s="8" t="s">
        <v>1380</v>
      </c>
      <c r="F1526" s="9">
        <v>1773640</v>
      </c>
      <c r="G1526" s="8" t="s">
        <v>1378</v>
      </c>
      <c r="H1526" s="9">
        <v>186232</v>
      </c>
      <c r="I1526" s="112"/>
      <c r="J1526" s="113"/>
      <c r="K1526" s="114"/>
      <c r="L1526" s="115"/>
      <c r="M1526" s="116"/>
      <c r="N1526" s="15" t="s">
        <v>6811</v>
      </c>
      <c r="O1526" t="s">
        <v>4766</v>
      </c>
      <c r="Q1526">
        <v>6803</v>
      </c>
      <c r="R1526" s="14">
        <v>1773640</v>
      </c>
    </row>
    <row r="1527" spans="1:18" ht="15" customHeight="1" x14ac:dyDescent="0.25">
      <c r="A1527" s="11">
        <v>11</v>
      </c>
      <c r="B1527" s="100"/>
      <c r="C1527" s="6" t="s">
        <v>2353</v>
      </c>
      <c r="D1527" s="7">
        <v>44978</v>
      </c>
      <c r="E1527" s="8" t="s">
        <v>1380</v>
      </c>
      <c r="F1527" s="9">
        <v>1265682</v>
      </c>
      <c r="G1527" s="8" t="s">
        <v>1378</v>
      </c>
      <c r="H1527" s="9">
        <v>132897</v>
      </c>
      <c r="I1527" s="104"/>
      <c r="J1527" s="105"/>
      <c r="K1527" s="106"/>
      <c r="L1527" s="109"/>
      <c r="M1527" s="110"/>
      <c r="N1527" s="15" t="s">
        <v>6812</v>
      </c>
      <c r="O1527" t="s">
        <v>4766</v>
      </c>
      <c r="Q1527">
        <v>6800</v>
      </c>
      <c r="R1527" s="14">
        <v>1265682</v>
      </c>
    </row>
    <row r="1528" spans="1:18" ht="15" customHeight="1" x14ac:dyDescent="0.25">
      <c r="A1528" s="5">
        <v>12</v>
      </c>
      <c r="B1528" s="99" t="s">
        <v>2354</v>
      </c>
      <c r="C1528" s="6" t="s">
        <v>2355</v>
      </c>
      <c r="D1528" s="7">
        <v>44932</v>
      </c>
      <c r="E1528" s="8" t="s">
        <v>248</v>
      </c>
      <c r="F1528" s="9">
        <v>807741</v>
      </c>
      <c r="G1528" s="8" t="s">
        <v>1378</v>
      </c>
      <c r="H1528" s="9">
        <v>84813</v>
      </c>
      <c r="I1528" s="101">
        <v>3537610</v>
      </c>
      <c r="J1528" s="102"/>
      <c r="K1528" s="103"/>
      <c r="L1528" s="107" t="s">
        <v>60</v>
      </c>
      <c r="M1528" s="108"/>
      <c r="N1528" s="15" t="s">
        <v>6813</v>
      </c>
      <c r="O1528" t="s">
        <v>4766</v>
      </c>
      <c r="Q1528">
        <v>701</v>
      </c>
      <c r="R1528" s="14">
        <v>807741</v>
      </c>
    </row>
    <row r="1529" spans="1:18" ht="15" customHeight="1" x14ac:dyDescent="0.25">
      <c r="A1529" s="10">
        <v>13</v>
      </c>
      <c r="B1529" s="111"/>
      <c r="C1529" s="6" t="s">
        <v>2356</v>
      </c>
      <c r="D1529" s="7">
        <v>44930</v>
      </c>
      <c r="E1529" s="8" t="s">
        <v>514</v>
      </c>
      <c r="F1529" s="9">
        <v>220801</v>
      </c>
      <c r="G1529" s="8" t="s">
        <v>1378</v>
      </c>
      <c r="H1529" s="9">
        <v>23184</v>
      </c>
      <c r="I1529" s="112"/>
      <c r="J1529" s="113"/>
      <c r="K1529" s="114"/>
      <c r="L1529" s="115"/>
      <c r="M1529" s="116"/>
      <c r="N1529" s="15" t="s">
        <v>6814</v>
      </c>
      <c r="O1529" t="s">
        <v>4766</v>
      </c>
      <c r="Q1529">
        <v>276</v>
      </c>
      <c r="R1529" s="14">
        <v>220801</v>
      </c>
    </row>
    <row r="1530" spans="1:18" ht="15" customHeight="1" x14ac:dyDescent="0.25">
      <c r="A1530" s="10">
        <v>14</v>
      </c>
      <c r="B1530" s="111"/>
      <c r="C1530" s="6" t="s">
        <v>2357</v>
      </c>
      <c r="D1530" s="7">
        <v>44931</v>
      </c>
      <c r="E1530" s="8" t="s">
        <v>514</v>
      </c>
      <c r="F1530" s="9">
        <v>807741</v>
      </c>
      <c r="G1530" s="8" t="s">
        <v>1378</v>
      </c>
      <c r="H1530" s="9">
        <v>84813</v>
      </c>
      <c r="I1530" s="112"/>
      <c r="J1530" s="113"/>
      <c r="K1530" s="114"/>
      <c r="L1530" s="115"/>
      <c r="M1530" s="116"/>
      <c r="N1530" s="15" t="s">
        <v>6815</v>
      </c>
      <c r="O1530" t="s">
        <v>4766</v>
      </c>
      <c r="Q1530">
        <v>466</v>
      </c>
      <c r="R1530" s="14">
        <v>807741</v>
      </c>
    </row>
    <row r="1531" spans="1:18" ht="15" customHeight="1" x14ac:dyDescent="0.25">
      <c r="A1531" s="10">
        <v>15</v>
      </c>
      <c r="B1531" s="111"/>
      <c r="C1531" s="6" t="s">
        <v>2358</v>
      </c>
      <c r="D1531" s="7">
        <v>44931</v>
      </c>
      <c r="E1531" s="8" t="s">
        <v>514</v>
      </c>
      <c r="F1531" s="9">
        <v>1308613</v>
      </c>
      <c r="G1531" s="8" t="s">
        <v>1378</v>
      </c>
      <c r="H1531" s="9">
        <v>137404</v>
      </c>
      <c r="I1531" s="112"/>
      <c r="J1531" s="113"/>
      <c r="K1531" s="114"/>
      <c r="L1531" s="115"/>
      <c r="M1531" s="116"/>
      <c r="N1531" s="15" t="s">
        <v>6816</v>
      </c>
      <c r="O1531" t="s">
        <v>4766</v>
      </c>
      <c r="Q1531">
        <v>461</v>
      </c>
      <c r="R1531" s="14">
        <v>1308613</v>
      </c>
    </row>
    <row r="1532" spans="1:18" ht="15" customHeight="1" x14ac:dyDescent="0.25">
      <c r="A1532" s="11">
        <v>16</v>
      </c>
      <c r="B1532" s="100"/>
      <c r="C1532" s="6" t="s">
        <v>2359</v>
      </c>
      <c r="D1532" s="7">
        <v>44932</v>
      </c>
      <c r="E1532" s="8" t="s">
        <v>514</v>
      </c>
      <c r="F1532" s="9">
        <v>807741</v>
      </c>
      <c r="G1532" s="8" t="s">
        <v>1378</v>
      </c>
      <c r="H1532" s="9">
        <v>84813</v>
      </c>
      <c r="I1532" s="104"/>
      <c r="J1532" s="105"/>
      <c r="K1532" s="106"/>
      <c r="L1532" s="109"/>
      <c r="M1532" s="110"/>
      <c r="N1532" s="15" t="s">
        <v>6817</v>
      </c>
      <c r="O1532" t="s">
        <v>4766</v>
      </c>
      <c r="Q1532">
        <v>614</v>
      </c>
      <c r="R1532" s="14">
        <v>807741</v>
      </c>
    </row>
    <row r="1533" spans="1:18" ht="15" customHeight="1" x14ac:dyDescent="0.25">
      <c r="A1533" s="5">
        <v>17</v>
      </c>
      <c r="B1533" s="99" t="s">
        <v>2360</v>
      </c>
      <c r="C1533" s="6" t="s">
        <v>2361</v>
      </c>
      <c r="D1533" s="7">
        <v>44944</v>
      </c>
      <c r="E1533" s="8" t="s">
        <v>248</v>
      </c>
      <c r="F1533" s="9">
        <v>801394</v>
      </c>
      <c r="G1533" s="8" t="s">
        <v>1378</v>
      </c>
      <c r="H1533" s="9">
        <v>84147</v>
      </c>
      <c r="I1533" s="101">
        <v>2347853</v>
      </c>
      <c r="J1533" s="102"/>
      <c r="K1533" s="103"/>
      <c r="L1533" s="107" t="s">
        <v>60</v>
      </c>
      <c r="M1533" s="108"/>
      <c r="N1533" s="15" t="s">
        <v>6818</v>
      </c>
      <c r="O1533" t="s">
        <v>4766</v>
      </c>
      <c r="Q1533">
        <v>1761</v>
      </c>
      <c r="R1533" s="14">
        <v>801394</v>
      </c>
    </row>
    <row r="1534" spans="1:18" ht="15" customHeight="1" x14ac:dyDescent="0.25">
      <c r="A1534" s="10">
        <v>18</v>
      </c>
      <c r="B1534" s="111"/>
      <c r="C1534" s="6" t="s">
        <v>2362</v>
      </c>
      <c r="D1534" s="7">
        <v>44931</v>
      </c>
      <c r="E1534" s="8" t="s">
        <v>2363</v>
      </c>
      <c r="F1534" s="9">
        <v>807741</v>
      </c>
      <c r="G1534" s="8" t="s">
        <v>1378</v>
      </c>
      <c r="H1534" s="9">
        <v>84813</v>
      </c>
      <c r="I1534" s="112"/>
      <c r="J1534" s="113"/>
      <c r="K1534" s="114"/>
      <c r="L1534" s="115"/>
      <c r="M1534" s="116"/>
      <c r="N1534" s="15" t="s">
        <v>6819</v>
      </c>
      <c r="O1534" t="s">
        <v>4766</v>
      </c>
      <c r="Q1534">
        <v>511</v>
      </c>
      <c r="R1534" s="14">
        <v>807741</v>
      </c>
    </row>
    <row r="1535" spans="1:18" ht="15" customHeight="1" x14ac:dyDescent="0.25">
      <c r="A1535" s="11">
        <v>19</v>
      </c>
      <c r="B1535" s="100"/>
      <c r="C1535" s="6" t="s">
        <v>2364</v>
      </c>
      <c r="D1535" s="7">
        <v>44935</v>
      </c>
      <c r="E1535" s="8" t="s">
        <v>2363</v>
      </c>
      <c r="F1535" s="9">
        <v>1014165</v>
      </c>
      <c r="G1535" s="8" t="s">
        <v>1378</v>
      </c>
      <c r="H1535" s="9">
        <v>106488</v>
      </c>
      <c r="I1535" s="104"/>
      <c r="J1535" s="105"/>
      <c r="K1535" s="106"/>
      <c r="L1535" s="109"/>
      <c r="M1535" s="110"/>
      <c r="N1535" s="15" t="s">
        <v>6820</v>
      </c>
      <c r="O1535" t="s">
        <v>4766</v>
      </c>
      <c r="Q1535">
        <v>897</v>
      </c>
      <c r="R1535" s="14">
        <v>1014165</v>
      </c>
    </row>
    <row r="1536" spans="1:18" ht="15" customHeight="1" x14ac:dyDescent="0.25">
      <c r="A1536" s="12">
        <v>20</v>
      </c>
      <c r="B1536" s="12" t="s">
        <v>2365</v>
      </c>
      <c r="C1536" s="6" t="s">
        <v>2366</v>
      </c>
      <c r="D1536" s="7">
        <v>44930</v>
      </c>
      <c r="E1536" s="8" t="s">
        <v>514</v>
      </c>
      <c r="F1536" s="9">
        <v>1001744</v>
      </c>
      <c r="G1536" s="8" t="s">
        <v>1378</v>
      </c>
      <c r="H1536" s="9">
        <v>105183</v>
      </c>
      <c r="I1536" s="94">
        <v>896561</v>
      </c>
      <c r="J1536" s="95"/>
      <c r="K1536" s="96"/>
      <c r="L1536" s="97" t="s">
        <v>60</v>
      </c>
      <c r="M1536" s="98"/>
      <c r="N1536" s="15" t="s">
        <v>6821</v>
      </c>
      <c r="O1536" t="s">
        <v>4766</v>
      </c>
      <c r="Q1536">
        <v>279</v>
      </c>
      <c r="R1536" s="14">
        <v>1001744</v>
      </c>
    </row>
    <row r="1537" spans="1:18" ht="15" customHeight="1" x14ac:dyDescent="0.25">
      <c r="A1537" s="5">
        <v>21</v>
      </c>
      <c r="B1537" s="99" t="s">
        <v>2367</v>
      </c>
      <c r="C1537" s="6" t="s">
        <v>2368</v>
      </c>
      <c r="D1537" s="7">
        <v>44932</v>
      </c>
      <c r="E1537" s="8" t="s">
        <v>248</v>
      </c>
      <c r="F1537" s="9">
        <v>1308613</v>
      </c>
      <c r="G1537" s="8" t="s">
        <v>1378</v>
      </c>
      <c r="H1537" s="9">
        <v>137405</v>
      </c>
      <c r="I1537" s="101">
        <v>2342417</v>
      </c>
      <c r="J1537" s="102"/>
      <c r="K1537" s="103"/>
      <c r="L1537" s="107" t="s">
        <v>60</v>
      </c>
      <c r="M1537" s="108"/>
      <c r="N1537" s="15" t="s">
        <v>6822</v>
      </c>
      <c r="O1537" t="s">
        <v>4766</v>
      </c>
      <c r="Q1537">
        <v>697</v>
      </c>
      <c r="R1537" s="14">
        <v>1308613</v>
      </c>
    </row>
    <row r="1538" spans="1:18" ht="15" customHeight="1" x14ac:dyDescent="0.25">
      <c r="A1538" s="11">
        <v>22</v>
      </c>
      <c r="B1538" s="100"/>
      <c r="C1538" s="6" t="s">
        <v>2369</v>
      </c>
      <c r="D1538" s="7">
        <v>44932</v>
      </c>
      <c r="E1538" s="8" t="s">
        <v>248</v>
      </c>
      <c r="F1538" s="9">
        <v>1308613</v>
      </c>
      <c r="G1538" s="8" t="s">
        <v>1378</v>
      </c>
      <c r="H1538" s="9">
        <v>137405</v>
      </c>
      <c r="I1538" s="104"/>
      <c r="J1538" s="105"/>
      <c r="K1538" s="106"/>
      <c r="L1538" s="109"/>
      <c r="M1538" s="110"/>
      <c r="N1538" s="15" t="s">
        <v>6823</v>
      </c>
      <c r="O1538" t="s">
        <v>4766</v>
      </c>
      <c r="Q1538">
        <v>706</v>
      </c>
      <c r="R1538" s="14">
        <v>1308613</v>
      </c>
    </row>
    <row r="1539" spans="1:18" ht="15" customHeight="1" x14ac:dyDescent="0.25">
      <c r="A1539" s="5">
        <v>23</v>
      </c>
      <c r="B1539" s="99" t="s">
        <v>2370</v>
      </c>
      <c r="C1539" s="6" t="s">
        <v>2371</v>
      </c>
      <c r="D1539" s="7">
        <v>44932</v>
      </c>
      <c r="E1539" s="8" t="s">
        <v>248</v>
      </c>
      <c r="F1539" s="9">
        <v>807741</v>
      </c>
      <c r="G1539" s="8" t="s">
        <v>1378</v>
      </c>
      <c r="H1539" s="9">
        <v>84813</v>
      </c>
      <c r="I1539" s="101">
        <v>2168785</v>
      </c>
      <c r="J1539" s="102"/>
      <c r="K1539" s="103"/>
      <c r="L1539" s="107" t="s">
        <v>60</v>
      </c>
      <c r="M1539" s="108"/>
      <c r="N1539" s="15" t="s">
        <v>6824</v>
      </c>
      <c r="O1539" t="s">
        <v>4766</v>
      </c>
      <c r="Q1539">
        <v>704</v>
      </c>
      <c r="R1539" s="14">
        <v>807741</v>
      </c>
    </row>
    <row r="1540" spans="1:18" ht="15" customHeight="1" x14ac:dyDescent="0.25">
      <c r="A1540" s="10">
        <v>24</v>
      </c>
      <c r="B1540" s="111"/>
      <c r="C1540" s="6" t="s">
        <v>2372</v>
      </c>
      <c r="D1540" s="7">
        <v>44932</v>
      </c>
      <c r="E1540" s="8" t="s">
        <v>248</v>
      </c>
      <c r="F1540" s="9">
        <v>807741</v>
      </c>
      <c r="G1540" s="8" t="s">
        <v>1378</v>
      </c>
      <c r="H1540" s="9">
        <v>84813</v>
      </c>
      <c r="I1540" s="112"/>
      <c r="J1540" s="113"/>
      <c r="K1540" s="114"/>
      <c r="L1540" s="115"/>
      <c r="M1540" s="116"/>
      <c r="N1540" s="15" t="s">
        <v>6825</v>
      </c>
      <c r="O1540" t="s">
        <v>4766</v>
      </c>
      <c r="Q1540">
        <v>702</v>
      </c>
      <c r="R1540" s="14">
        <v>807741</v>
      </c>
    </row>
    <row r="1541" spans="1:18" ht="15" customHeight="1" x14ac:dyDescent="0.25">
      <c r="A1541" s="11">
        <v>25</v>
      </c>
      <c r="B1541" s="100"/>
      <c r="C1541" s="6" t="s">
        <v>2373</v>
      </c>
      <c r="D1541" s="7">
        <v>44931</v>
      </c>
      <c r="E1541" s="8" t="s">
        <v>2363</v>
      </c>
      <c r="F1541" s="9">
        <v>807741</v>
      </c>
      <c r="G1541" s="8" t="s">
        <v>1378</v>
      </c>
      <c r="H1541" s="9">
        <v>84813</v>
      </c>
      <c r="I1541" s="104"/>
      <c r="J1541" s="105"/>
      <c r="K1541" s="106"/>
      <c r="L1541" s="109"/>
      <c r="M1541" s="110"/>
      <c r="N1541" s="15" t="s">
        <v>6826</v>
      </c>
      <c r="O1541" t="s">
        <v>4766</v>
      </c>
      <c r="Q1541">
        <v>513</v>
      </c>
      <c r="R1541" s="14">
        <v>807741</v>
      </c>
    </row>
    <row r="1542" spans="1:18" ht="15" customHeight="1" x14ac:dyDescent="0.25">
      <c r="A1542" s="5">
        <v>26</v>
      </c>
      <c r="B1542" s="99" t="s">
        <v>2374</v>
      </c>
      <c r="C1542" s="6" t="s">
        <v>2375</v>
      </c>
      <c r="D1542" s="7">
        <v>44931</v>
      </c>
      <c r="E1542" s="8" t="s">
        <v>2376</v>
      </c>
      <c r="F1542" s="9">
        <v>807741</v>
      </c>
      <c r="G1542" s="8" t="s">
        <v>1378</v>
      </c>
      <c r="H1542" s="9">
        <v>84813</v>
      </c>
      <c r="I1542" s="101">
        <v>2978530</v>
      </c>
      <c r="J1542" s="102"/>
      <c r="K1542" s="103"/>
      <c r="L1542" s="107" t="s">
        <v>60</v>
      </c>
      <c r="M1542" s="108"/>
      <c r="N1542" s="15" t="s">
        <v>6827</v>
      </c>
      <c r="O1542" t="s">
        <v>4766</v>
      </c>
      <c r="Q1542">
        <v>396</v>
      </c>
      <c r="R1542" s="14">
        <v>807741</v>
      </c>
    </row>
    <row r="1543" spans="1:18" ht="15" customHeight="1" x14ac:dyDescent="0.25">
      <c r="A1543" s="10">
        <v>27</v>
      </c>
      <c r="B1543" s="111"/>
      <c r="C1543" s="6" t="s">
        <v>2377</v>
      </c>
      <c r="D1543" s="7">
        <v>44932</v>
      </c>
      <c r="E1543" s="8" t="s">
        <v>2378</v>
      </c>
      <c r="F1543" s="9">
        <v>807741</v>
      </c>
      <c r="G1543" s="8" t="s">
        <v>1378</v>
      </c>
      <c r="H1543" s="9">
        <v>84813</v>
      </c>
      <c r="I1543" s="112"/>
      <c r="J1543" s="113"/>
      <c r="K1543" s="114"/>
      <c r="L1543" s="115"/>
      <c r="M1543" s="116"/>
      <c r="N1543" s="15" t="s">
        <v>6828</v>
      </c>
      <c r="O1543" t="s">
        <v>4766</v>
      </c>
      <c r="Q1543">
        <v>779</v>
      </c>
      <c r="R1543" s="14">
        <v>807741</v>
      </c>
    </row>
    <row r="1544" spans="1:18" ht="15" customHeight="1" x14ac:dyDescent="0.25">
      <c r="A1544" s="10">
        <v>28</v>
      </c>
      <c r="B1544" s="111"/>
      <c r="C1544" s="6" t="s">
        <v>2379</v>
      </c>
      <c r="D1544" s="7">
        <v>44932</v>
      </c>
      <c r="E1544" s="8" t="s">
        <v>2380</v>
      </c>
      <c r="F1544" s="9">
        <v>1308613</v>
      </c>
      <c r="G1544" s="8" t="s">
        <v>1378</v>
      </c>
      <c r="H1544" s="9">
        <v>137404</v>
      </c>
      <c r="I1544" s="112"/>
      <c r="J1544" s="113"/>
      <c r="K1544" s="114"/>
      <c r="L1544" s="115"/>
      <c r="M1544" s="116"/>
      <c r="N1544" s="15" t="s">
        <v>6829</v>
      </c>
      <c r="O1544" t="s">
        <v>4766</v>
      </c>
      <c r="Q1544">
        <v>753</v>
      </c>
      <c r="R1544" s="14">
        <v>1308613</v>
      </c>
    </row>
    <row r="1545" spans="1:18" ht="15" customHeight="1" x14ac:dyDescent="0.25">
      <c r="A1545" s="11">
        <v>29</v>
      </c>
      <c r="B1545" s="100"/>
      <c r="C1545" s="6" t="s">
        <v>2381</v>
      </c>
      <c r="D1545" s="7">
        <v>44932</v>
      </c>
      <c r="E1545" s="8" t="s">
        <v>2376</v>
      </c>
      <c r="F1545" s="9">
        <v>403871</v>
      </c>
      <c r="G1545" s="8" t="s">
        <v>1378</v>
      </c>
      <c r="H1545" s="9">
        <v>42406</v>
      </c>
      <c r="I1545" s="104"/>
      <c r="J1545" s="105"/>
      <c r="K1545" s="106"/>
      <c r="L1545" s="109"/>
      <c r="M1545" s="110"/>
      <c r="N1545" s="15" t="s">
        <v>6830</v>
      </c>
      <c r="O1545" t="s">
        <v>4766</v>
      </c>
      <c r="Q1545">
        <v>676</v>
      </c>
      <c r="R1545" s="14">
        <v>403871</v>
      </c>
    </row>
    <row r="1546" spans="1:18" ht="15" customHeight="1" x14ac:dyDescent="0.25">
      <c r="A1546" s="5">
        <v>30</v>
      </c>
      <c r="B1546" s="99" t="s">
        <v>2382</v>
      </c>
      <c r="C1546" s="6" t="s">
        <v>2383</v>
      </c>
      <c r="D1546" s="7">
        <v>44966</v>
      </c>
      <c r="E1546" s="8" t="s">
        <v>514</v>
      </c>
      <c r="F1546" s="9">
        <v>1162821</v>
      </c>
      <c r="G1546" s="8" t="s">
        <v>1378</v>
      </c>
      <c r="H1546" s="9">
        <v>122096</v>
      </c>
      <c r="I1546" s="101">
        <v>235085844</v>
      </c>
      <c r="J1546" s="102"/>
      <c r="K1546" s="103"/>
      <c r="L1546" s="107" t="s">
        <v>60</v>
      </c>
      <c r="M1546" s="108"/>
      <c r="N1546" s="15" t="s">
        <v>6831</v>
      </c>
      <c r="O1546" t="s">
        <v>4766</v>
      </c>
      <c r="Q1546">
        <v>3568</v>
      </c>
      <c r="R1546" s="14">
        <v>1162821</v>
      </c>
    </row>
    <row r="1547" spans="1:18" ht="15" customHeight="1" x14ac:dyDescent="0.25">
      <c r="A1547" s="10">
        <v>31</v>
      </c>
      <c r="B1547" s="111"/>
      <c r="C1547" s="6" t="s">
        <v>2384</v>
      </c>
      <c r="D1547" s="7">
        <v>44963</v>
      </c>
      <c r="E1547" s="8" t="s">
        <v>127</v>
      </c>
      <c r="F1547" s="9">
        <v>1013962</v>
      </c>
      <c r="G1547" s="8" t="s">
        <v>1378</v>
      </c>
      <c r="H1547" s="9">
        <v>106466</v>
      </c>
      <c r="I1547" s="112"/>
      <c r="J1547" s="113"/>
      <c r="K1547" s="114"/>
      <c r="L1547" s="115"/>
      <c r="M1547" s="116"/>
      <c r="N1547" s="15" t="s">
        <v>6832</v>
      </c>
      <c r="O1547" t="s">
        <v>4766</v>
      </c>
      <c r="Q1547">
        <v>2915</v>
      </c>
      <c r="R1547" s="14">
        <v>1013962</v>
      </c>
    </row>
    <row r="1548" spans="1:18" ht="15" customHeight="1" x14ac:dyDescent="0.25">
      <c r="A1548" s="10">
        <v>32</v>
      </c>
      <c r="B1548" s="111"/>
      <c r="C1548" s="6" t="s">
        <v>2385</v>
      </c>
      <c r="D1548" s="7">
        <v>44963</v>
      </c>
      <c r="E1548" s="8" t="s">
        <v>248</v>
      </c>
      <c r="F1548" s="9">
        <v>532092</v>
      </c>
      <c r="G1548" s="8" t="s">
        <v>1378</v>
      </c>
      <c r="H1548" s="9">
        <v>55870</v>
      </c>
      <c r="I1548" s="112"/>
      <c r="J1548" s="113"/>
      <c r="K1548" s="114"/>
      <c r="L1548" s="115"/>
      <c r="M1548" s="116"/>
      <c r="N1548" s="15" t="s">
        <v>6833</v>
      </c>
      <c r="O1548" t="s">
        <v>4766</v>
      </c>
      <c r="Q1548">
        <v>2950</v>
      </c>
      <c r="R1548" s="14">
        <v>532092</v>
      </c>
    </row>
    <row r="1549" spans="1:18" ht="15" customHeight="1" x14ac:dyDescent="0.25">
      <c r="A1549" s="10">
        <v>33</v>
      </c>
      <c r="B1549" s="111"/>
      <c r="C1549" s="6" t="s">
        <v>2386</v>
      </c>
      <c r="D1549" s="7">
        <v>44963</v>
      </c>
      <c r="E1549" s="8" t="s">
        <v>248</v>
      </c>
      <c r="F1549" s="9">
        <v>366491</v>
      </c>
      <c r="G1549" s="8" t="s">
        <v>1378</v>
      </c>
      <c r="H1549" s="9">
        <v>38482</v>
      </c>
      <c r="I1549" s="112"/>
      <c r="J1549" s="113"/>
      <c r="K1549" s="114"/>
      <c r="L1549" s="115"/>
      <c r="M1549" s="116"/>
      <c r="N1549" s="15" t="s">
        <v>6834</v>
      </c>
      <c r="O1549" t="s">
        <v>4766</v>
      </c>
      <c r="Q1549">
        <v>2952</v>
      </c>
      <c r="R1549" s="14">
        <v>366491</v>
      </c>
    </row>
    <row r="1550" spans="1:18" ht="15" customHeight="1" x14ac:dyDescent="0.25">
      <c r="A1550" s="10">
        <v>34</v>
      </c>
      <c r="B1550" s="111"/>
      <c r="C1550" s="6" t="s">
        <v>2387</v>
      </c>
      <c r="D1550" s="7">
        <v>44963</v>
      </c>
      <c r="E1550" s="8" t="s">
        <v>127</v>
      </c>
      <c r="F1550" s="9">
        <v>245025</v>
      </c>
      <c r="G1550" s="8" t="s">
        <v>1378</v>
      </c>
      <c r="H1550" s="9">
        <v>25728</v>
      </c>
      <c r="I1550" s="112"/>
      <c r="J1550" s="113"/>
      <c r="K1550" s="114"/>
      <c r="L1550" s="115"/>
      <c r="M1550" s="116"/>
      <c r="N1550" s="15" t="s">
        <v>6835</v>
      </c>
      <c r="O1550" t="s">
        <v>4766</v>
      </c>
      <c r="Q1550">
        <v>2937</v>
      </c>
      <c r="R1550" s="14">
        <v>245025</v>
      </c>
    </row>
    <row r="1551" spans="1:18" ht="15" customHeight="1" x14ac:dyDescent="0.25">
      <c r="A1551" s="10">
        <v>35</v>
      </c>
      <c r="B1551" s="111"/>
      <c r="C1551" s="6" t="s">
        <v>2388</v>
      </c>
      <c r="D1551" s="7">
        <v>44963</v>
      </c>
      <c r="E1551" s="8" t="s">
        <v>127</v>
      </c>
      <c r="F1551" s="9">
        <v>654256</v>
      </c>
      <c r="G1551" s="8" t="s">
        <v>1378</v>
      </c>
      <c r="H1551" s="9">
        <v>68697</v>
      </c>
      <c r="I1551" s="112"/>
      <c r="J1551" s="113"/>
      <c r="K1551" s="114"/>
      <c r="L1551" s="115"/>
      <c r="M1551" s="116"/>
      <c r="N1551" s="15" t="s">
        <v>6836</v>
      </c>
      <c r="O1551" t="s">
        <v>4766</v>
      </c>
      <c r="Q1551">
        <v>2944</v>
      </c>
      <c r="R1551" s="14">
        <v>654256</v>
      </c>
    </row>
    <row r="1552" spans="1:18" ht="15" customHeight="1" x14ac:dyDescent="0.25">
      <c r="A1552" s="10">
        <v>36</v>
      </c>
      <c r="B1552" s="111"/>
      <c r="C1552" s="6" t="s">
        <v>2389</v>
      </c>
      <c r="D1552" s="7">
        <v>44963</v>
      </c>
      <c r="E1552" s="8" t="s">
        <v>127</v>
      </c>
      <c r="F1552" s="9">
        <v>2879978</v>
      </c>
      <c r="G1552" s="8" t="s">
        <v>1378</v>
      </c>
      <c r="H1552" s="9">
        <v>302398</v>
      </c>
      <c r="I1552" s="112"/>
      <c r="J1552" s="113"/>
      <c r="K1552" s="114"/>
      <c r="L1552" s="115"/>
      <c r="M1552" s="116"/>
      <c r="N1552" s="15" t="s">
        <v>6837</v>
      </c>
      <c r="O1552" t="s">
        <v>4766</v>
      </c>
      <c r="Q1552">
        <v>2922</v>
      </c>
      <c r="R1552" s="14">
        <v>2879978</v>
      </c>
    </row>
    <row r="1553" spans="1:18" ht="15" customHeight="1" x14ac:dyDescent="0.25">
      <c r="A1553" s="10">
        <v>37</v>
      </c>
      <c r="B1553" s="111"/>
      <c r="C1553" s="6" t="s">
        <v>2390</v>
      </c>
      <c r="D1553" s="7">
        <v>44963</v>
      </c>
      <c r="E1553" s="8" t="s">
        <v>131</v>
      </c>
      <c r="F1553" s="9">
        <v>886820</v>
      </c>
      <c r="G1553" s="8" t="s">
        <v>1378</v>
      </c>
      <c r="H1553" s="9">
        <v>93116</v>
      </c>
      <c r="I1553" s="112"/>
      <c r="J1553" s="113"/>
      <c r="K1553" s="114"/>
      <c r="L1553" s="115"/>
      <c r="M1553" s="116"/>
      <c r="N1553" s="15" t="s">
        <v>6838</v>
      </c>
      <c r="O1553" t="s">
        <v>4766</v>
      </c>
      <c r="Q1553">
        <v>3013</v>
      </c>
      <c r="R1553" s="14">
        <v>886820</v>
      </c>
    </row>
    <row r="1554" spans="1:18" ht="15" customHeight="1" x14ac:dyDescent="0.25">
      <c r="A1554" s="10">
        <v>38</v>
      </c>
      <c r="B1554" s="111"/>
      <c r="C1554" s="6" t="s">
        <v>2391</v>
      </c>
      <c r="D1554" s="7">
        <v>44969</v>
      </c>
      <c r="E1554" s="8" t="s">
        <v>131</v>
      </c>
      <c r="F1554" s="9">
        <v>1828312</v>
      </c>
      <c r="G1554" s="8" t="s">
        <v>1378</v>
      </c>
      <c r="H1554" s="9">
        <v>191973</v>
      </c>
      <c r="I1554" s="112"/>
      <c r="J1554" s="113"/>
      <c r="K1554" s="114"/>
      <c r="L1554" s="115"/>
      <c r="M1554" s="116"/>
      <c r="N1554" s="15" t="s">
        <v>6839</v>
      </c>
      <c r="O1554" t="s">
        <v>4766</v>
      </c>
      <c r="Q1554">
        <v>3944</v>
      </c>
      <c r="R1554" s="14">
        <v>1828312</v>
      </c>
    </row>
    <row r="1555" spans="1:18" ht="15" customHeight="1" x14ac:dyDescent="0.25">
      <c r="A1555" s="10">
        <v>39</v>
      </c>
      <c r="B1555" s="111"/>
      <c r="C1555" s="6" t="s">
        <v>2392</v>
      </c>
      <c r="D1555" s="7">
        <v>44963</v>
      </c>
      <c r="E1555" s="8" t="s">
        <v>127</v>
      </c>
      <c r="F1555" s="9">
        <v>1206865</v>
      </c>
      <c r="G1555" s="8" t="s">
        <v>1378</v>
      </c>
      <c r="H1555" s="9">
        <v>126721</v>
      </c>
      <c r="I1555" s="112"/>
      <c r="J1555" s="113"/>
      <c r="K1555" s="114"/>
      <c r="L1555" s="115"/>
      <c r="M1555" s="116"/>
      <c r="N1555" s="15" t="s">
        <v>6840</v>
      </c>
      <c r="O1555" t="s">
        <v>4766</v>
      </c>
      <c r="Q1555">
        <v>2921</v>
      </c>
      <c r="R1555" s="14">
        <v>1206865</v>
      </c>
    </row>
    <row r="1556" spans="1:18" ht="15" customHeight="1" x14ac:dyDescent="0.25">
      <c r="A1556" s="10">
        <v>40</v>
      </c>
      <c r="B1556" s="111"/>
      <c r="C1556" s="6" t="s">
        <v>2393</v>
      </c>
      <c r="D1556" s="7">
        <v>44963</v>
      </c>
      <c r="E1556" s="8" t="s">
        <v>127</v>
      </c>
      <c r="F1556" s="9">
        <v>831620</v>
      </c>
      <c r="G1556" s="8" t="s">
        <v>1378</v>
      </c>
      <c r="H1556" s="9">
        <v>87320</v>
      </c>
      <c r="I1556" s="112"/>
      <c r="J1556" s="113"/>
      <c r="K1556" s="114"/>
      <c r="L1556" s="115"/>
      <c r="M1556" s="116"/>
      <c r="N1556" s="15" t="s">
        <v>6841</v>
      </c>
      <c r="O1556" t="s">
        <v>4766</v>
      </c>
      <c r="Q1556">
        <v>2923</v>
      </c>
      <c r="R1556" s="14">
        <v>831620</v>
      </c>
    </row>
    <row r="1557" spans="1:18" ht="15" customHeight="1" x14ac:dyDescent="0.25">
      <c r="A1557" s="10">
        <v>41</v>
      </c>
      <c r="B1557" s="111"/>
      <c r="C1557" s="6" t="s">
        <v>2394</v>
      </c>
      <c r="D1557" s="7">
        <v>44967</v>
      </c>
      <c r="E1557" s="8" t="s">
        <v>131</v>
      </c>
      <c r="F1557" s="9">
        <v>886820</v>
      </c>
      <c r="G1557" s="8" t="s">
        <v>1378</v>
      </c>
      <c r="H1557" s="9">
        <v>93116</v>
      </c>
      <c r="I1557" s="112"/>
      <c r="J1557" s="113"/>
      <c r="K1557" s="114"/>
      <c r="L1557" s="115"/>
      <c r="M1557" s="116"/>
      <c r="N1557" s="15" t="s">
        <v>6842</v>
      </c>
      <c r="O1557" t="s">
        <v>4766</v>
      </c>
      <c r="Q1557">
        <v>3776</v>
      </c>
      <c r="R1557" s="14">
        <v>886820</v>
      </c>
    </row>
    <row r="1558" spans="1:18" ht="15" customHeight="1" x14ac:dyDescent="0.25">
      <c r="A1558" s="10">
        <v>42</v>
      </c>
      <c r="B1558" s="111"/>
      <c r="C1558" s="6" t="s">
        <v>2395</v>
      </c>
      <c r="D1558" s="7">
        <v>44963</v>
      </c>
      <c r="E1558" s="8" t="s">
        <v>2363</v>
      </c>
      <c r="F1558" s="9">
        <v>3250156</v>
      </c>
      <c r="G1558" s="8" t="s">
        <v>1378</v>
      </c>
      <c r="H1558" s="9">
        <v>341266</v>
      </c>
      <c r="I1558" s="112"/>
      <c r="J1558" s="113"/>
      <c r="K1558" s="114"/>
      <c r="L1558" s="115"/>
      <c r="M1558" s="116"/>
      <c r="N1558" s="15" t="s">
        <v>6843</v>
      </c>
      <c r="O1558" t="s">
        <v>4766</v>
      </c>
      <c r="Q1558">
        <v>2953</v>
      </c>
      <c r="R1558" s="14">
        <v>3250156</v>
      </c>
    </row>
    <row r="1559" spans="1:18" ht="15" customHeight="1" x14ac:dyDescent="0.25">
      <c r="A1559" s="10">
        <v>43</v>
      </c>
      <c r="B1559" s="111"/>
      <c r="C1559" s="6" t="s">
        <v>2396</v>
      </c>
      <c r="D1559" s="7">
        <v>44963</v>
      </c>
      <c r="E1559" s="8" t="s">
        <v>2363</v>
      </c>
      <c r="F1559" s="9">
        <v>461076</v>
      </c>
      <c r="G1559" s="8" t="s">
        <v>1378</v>
      </c>
      <c r="H1559" s="9">
        <v>48413</v>
      </c>
      <c r="I1559" s="112"/>
      <c r="J1559" s="113"/>
      <c r="K1559" s="114"/>
      <c r="L1559" s="115"/>
      <c r="M1559" s="116"/>
      <c r="N1559" s="15" t="s">
        <v>6844</v>
      </c>
      <c r="O1559" t="s">
        <v>4766</v>
      </c>
      <c r="Q1559">
        <v>2958</v>
      </c>
      <c r="R1559" s="14">
        <v>461076</v>
      </c>
    </row>
    <row r="1560" spans="1:18" ht="15" customHeight="1" x14ac:dyDescent="0.25">
      <c r="A1560" s="10">
        <v>44</v>
      </c>
      <c r="B1560" s="111"/>
      <c r="C1560" s="6" t="s">
        <v>2397</v>
      </c>
      <c r="D1560" s="7">
        <v>44964</v>
      </c>
      <c r="E1560" s="8" t="s">
        <v>248</v>
      </c>
      <c r="F1560" s="9">
        <v>331201</v>
      </c>
      <c r="G1560" s="8" t="s">
        <v>1378</v>
      </c>
      <c r="H1560" s="9">
        <v>34776</v>
      </c>
      <c r="I1560" s="112"/>
      <c r="J1560" s="113"/>
      <c r="K1560" s="114"/>
      <c r="L1560" s="115"/>
      <c r="M1560" s="116"/>
      <c r="N1560" s="15" t="s">
        <v>6845</v>
      </c>
      <c r="O1560" t="s">
        <v>4766</v>
      </c>
      <c r="Q1560">
        <v>3080</v>
      </c>
      <c r="R1560" s="14">
        <v>331201</v>
      </c>
    </row>
    <row r="1561" spans="1:18" ht="15" customHeight="1" x14ac:dyDescent="0.25">
      <c r="A1561" s="10">
        <v>45</v>
      </c>
      <c r="B1561" s="111"/>
      <c r="C1561" s="6" t="s">
        <v>2398</v>
      </c>
      <c r="D1561" s="7">
        <v>44963</v>
      </c>
      <c r="E1561" s="8" t="s">
        <v>131</v>
      </c>
      <c r="F1561" s="9">
        <v>642492</v>
      </c>
      <c r="G1561" s="8" t="s">
        <v>1378</v>
      </c>
      <c r="H1561" s="9">
        <v>67462</v>
      </c>
      <c r="I1561" s="112"/>
      <c r="J1561" s="113"/>
      <c r="K1561" s="114"/>
      <c r="L1561" s="115"/>
      <c r="M1561" s="116"/>
      <c r="N1561" s="15" t="s">
        <v>6846</v>
      </c>
      <c r="O1561" t="s">
        <v>4766</v>
      </c>
      <c r="Q1561">
        <v>3020</v>
      </c>
      <c r="R1561" s="14">
        <v>642492</v>
      </c>
    </row>
    <row r="1562" spans="1:18" ht="15" customHeight="1" x14ac:dyDescent="0.25">
      <c r="A1562" s="10">
        <v>46</v>
      </c>
      <c r="B1562" s="111"/>
      <c r="C1562" s="6" t="s">
        <v>2399</v>
      </c>
      <c r="D1562" s="7">
        <v>44969</v>
      </c>
      <c r="E1562" s="8" t="s">
        <v>131</v>
      </c>
      <c r="F1562" s="9">
        <v>552002</v>
      </c>
      <c r="G1562" s="8" t="s">
        <v>1378</v>
      </c>
      <c r="H1562" s="9">
        <v>57960</v>
      </c>
      <c r="I1562" s="112"/>
      <c r="J1562" s="113"/>
      <c r="K1562" s="114"/>
      <c r="L1562" s="115"/>
      <c r="M1562" s="116"/>
      <c r="N1562" s="15" t="s">
        <v>6847</v>
      </c>
      <c r="O1562" t="s">
        <v>4766</v>
      </c>
      <c r="Q1562">
        <v>3946</v>
      </c>
      <c r="R1562" s="14">
        <v>552002</v>
      </c>
    </row>
    <row r="1563" spans="1:18" ht="15" customHeight="1" x14ac:dyDescent="0.25">
      <c r="A1563" s="10">
        <v>47</v>
      </c>
      <c r="B1563" s="111"/>
      <c r="C1563" s="6" t="s">
        <v>2400</v>
      </c>
      <c r="D1563" s="7">
        <v>44967</v>
      </c>
      <c r="E1563" s="8" t="s">
        <v>127</v>
      </c>
      <c r="F1563" s="9">
        <v>802091</v>
      </c>
      <c r="G1563" s="8" t="s">
        <v>1378</v>
      </c>
      <c r="H1563" s="9">
        <v>84220</v>
      </c>
      <c r="I1563" s="112"/>
      <c r="J1563" s="113"/>
      <c r="K1563" s="114"/>
      <c r="L1563" s="115"/>
      <c r="M1563" s="116"/>
      <c r="N1563" s="15" t="s">
        <v>6848</v>
      </c>
      <c r="O1563" t="s">
        <v>4766</v>
      </c>
      <c r="Q1563">
        <v>3824</v>
      </c>
      <c r="R1563" s="14">
        <v>802091</v>
      </c>
    </row>
    <row r="1564" spans="1:18" ht="15" customHeight="1" x14ac:dyDescent="0.25">
      <c r="A1564" s="10">
        <v>48</v>
      </c>
      <c r="B1564" s="111"/>
      <c r="C1564" s="6" t="s">
        <v>2401</v>
      </c>
      <c r="D1564" s="7">
        <v>44964</v>
      </c>
      <c r="E1564" s="8" t="s">
        <v>127</v>
      </c>
      <c r="F1564" s="9">
        <v>1046363</v>
      </c>
      <c r="G1564" s="8" t="s">
        <v>1378</v>
      </c>
      <c r="H1564" s="9">
        <v>109868</v>
      </c>
      <c r="I1564" s="112"/>
      <c r="J1564" s="113"/>
      <c r="K1564" s="114"/>
      <c r="L1564" s="115"/>
      <c r="M1564" s="116"/>
      <c r="N1564" s="15" t="s">
        <v>6849</v>
      </c>
      <c r="O1564" t="s">
        <v>4766</v>
      </c>
      <c r="Q1564">
        <v>3052</v>
      </c>
      <c r="R1564" s="14">
        <v>1046363</v>
      </c>
    </row>
    <row r="1565" spans="1:18" ht="15" customHeight="1" x14ac:dyDescent="0.25">
      <c r="A1565" s="10">
        <v>49</v>
      </c>
      <c r="B1565" s="111"/>
      <c r="C1565" s="6" t="s">
        <v>2402</v>
      </c>
      <c r="D1565" s="7">
        <v>44968</v>
      </c>
      <c r="E1565" s="8" t="s">
        <v>127</v>
      </c>
      <c r="F1565" s="9">
        <v>652251</v>
      </c>
      <c r="G1565" s="8" t="s">
        <v>1378</v>
      </c>
      <c r="H1565" s="9">
        <v>68486</v>
      </c>
      <c r="I1565" s="112"/>
      <c r="J1565" s="113"/>
      <c r="K1565" s="114"/>
      <c r="L1565" s="115"/>
      <c r="M1565" s="116"/>
      <c r="N1565" s="15" t="s">
        <v>6850</v>
      </c>
      <c r="O1565" t="s">
        <v>4766</v>
      </c>
      <c r="Q1565">
        <v>3886</v>
      </c>
      <c r="R1565" s="14">
        <v>652251</v>
      </c>
    </row>
    <row r="1566" spans="1:18" ht="15" customHeight="1" x14ac:dyDescent="0.25">
      <c r="A1566" s="10">
        <v>50</v>
      </c>
      <c r="B1566" s="111"/>
      <c r="C1566" s="6" t="s">
        <v>2403</v>
      </c>
      <c r="D1566" s="7">
        <v>44966</v>
      </c>
      <c r="E1566" s="8" t="s">
        <v>127</v>
      </c>
      <c r="F1566" s="9">
        <v>610819</v>
      </c>
      <c r="G1566" s="8" t="s">
        <v>1378</v>
      </c>
      <c r="H1566" s="9">
        <v>64136</v>
      </c>
      <c r="I1566" s="112"/>
      <c r="J1566" s="113"/>
      <c r="K1566" s="114"/>
      <c r="L1566" s="115"/>
      <c r="M1566" s="116"/>
      <c r="N1566" s="15" t="s">
        <v>6851</v>
      </c>
      <c r="O1566" t="s">
        <v>4766</v>
      </c>
      <c r="Q1566">
        <v>3579</v>
      </c>
      <c r="R1566" s="14">
        <v>610819</v>
      </c>
    </row>
    <row r="1567" spans="1:18" ht="15" customHeight="1" x14ac:dyDescent="0.25">
      <c r="A1567" s="10">
        <v>51</v>
      </c>
      <c r="B1567" s="111"/>
      <c r="C1567" s="6" t="s">
        <v>2404</v>
      </c>
      <c r="D1567" s="7">
        <v>44975</v>
      </c>
      <c r="E1567" s="8" t="s">
        <v>127</v>
      </c>
      <c r="F1567" s="9">
        <v>571028</v>
      </c>
      <c r="G1567" s="8" t="s">
        <v>1378</v>
      </c>
      <c r="H1567" s="9">
        <v>59958</v>
      </c>
      <c r="I1567" s="112"/>
      <c r="J1567" s="113"/>
      <c r="K1567" s="114"/>
      <c r="L1567" s="115"/>
      <c r="M1567" s="116"/>
      <c r="N1567" s="15" t="s">
        <v>6852</v>
      </c>
      <c r="O1567" t="s">
        <v>4766</v>
      </c>
      <c r="Q1567">
        <v>6696</v>
      </c>
      <c r="R1567" s="14">
        <v>571028</v>
      </c>
    </row>
    <row r="1568" spans="1:18" ht="15" customHeight="1" x14ac:dyDescent="0.25">
      <c r="A1568" s="10">
        <v>52</v>
      </c>
      <c r="B1568" s="111"/>
      <c r="C1568" s="6" t="s">
        <v>2405</v>
      </c>
      <c r="D1568" s="7">
        <v>44968</v>
      </c>
      <c r="E1568" s="8" t="s">
        <v>131</v>
      </c>
      <c r="F1568" s="9">
        <v>652251</v>
      </c>
      <c r="G1568" s="8" t="s">
        <v>1378</v>
      </c>
      <c r="H1568" s="9">
        <v>68486</v>
      </c>
      <c r="I1568" s="112"/>
      <c r="J1568" s="113"/>
      <c r="K1568" s="114"/>
      <c r="L1568" s="115"/>
      <c r="M1568" s="116"/>
      <c r="N1568" s="15" t="s">
        <v>6853</v>
      </c>
      <c r="O1568" t="s">
        <v>4766</v>
      </c>
      <c r="Q1568">
        <v>3889</v>
      </c>
      <c r="R1568" s="14">
        <v>652251</v>
      </c>
    </row>
    <row r="1569" spans="1:18" ht="15" customHeight="1" x14ac:dyDescent="0.25">
      <c r="A1569" s="10">
        <v>53</v>
      </c>
      <c r="B1569" s="111"/>
      <c r="C1569" s="6" t="s">
        <v>2406</v>
      </c>
      <c r="D1569" s="7">
        <v>44968</v>
      </c>
      <c r="E1569" s="8" t="s">
        <v>2407</v>
      </c>
      <c r="F1569" s="9">
        <v>991560</v>
      </c>
      <c r="G1569" s="8" t="s">
        <v>1378</v>
      </c>
      <c r="H1569" s="9">
        <v>104114</v>
      </c>
      <c r="I1569" s="112"/>
      <c r="J1569" s="113"/>
      <c r="K1569" s="114"/>
      <c r="L1569" s="115"/>
      <c r="M1569" s="116"/>
      <c r="N1569" s="15" t="s">
        <v>6854</v>
      </c>
      <c r="O1569" t="s">
        <v>4766</v>
      </c>
      <c r="Q1569">
        <v>3895</v>
      </c>
      <c r="R1569" s="14">
        <v>991560</v>
      </c>
    </row>
    <row r="1570" spans="1:18" ht="15" customHeight="1" x14ac:dyDescent="0.25">
      <c r="A1570" s="10">
        <v>54</v>
      </c>
      <c r="B1570" s="111"/>
      <c r="C1570" s="6" t="s">
        <v>2408</v>
      </c>
      <c r="D1570" s="7">
        <v>44968</v>
      </c>
      <c r="E1570" s="8" t="s">
        <v>131</v>
      </c>
      <c r="F1570" s="9">
        <v>276001</v>
      </c>
      <c r="G1570" s="8" t="s">
        <v>1378</v>
      </c>
      <c r="H1570" s="9">
        <v>28980</v>
      </c>
      <c r="I1570" s="112"/>
      <c r="J1570" s="113"/>
      <c r="K1570" s="114"/>
      <c r="L1570" s="115"/>
      <c r="M1570" s="116"/>
      <c r="N1570" s="15" t="s">
        <v>6855</v>
      </c>
      <c r="O1570" t="s">
        <v>4766</v>
      </c>
      <c r="Q1570">
        <v>3934</v>
      </c>
      <c r="R1570" s="14">
        <v>276001</v>
      </c>
    </row>
    <row r="1571" spans="1:18" ht="15" customHeight="1" x14ac:dyDescent="0.25">
      <c r="A1571" s="10">
        <v>55</v>
      </c>
      <c r="B1571" s="111"/>
      <c r="C1571" s="6" t="s">
        <v>2409</v>
      </c>
      <c r="D1571" s="7">
        <v>44966</v>
      </c>
      <c r="E1571" s="8" t="s">
        <v>514</v>
      </c>
      <c r="F1571" s="9">
        <v>610819</v>
      </c>
      <c r="G1571" s="8" t="s">
        <v>1378</v>
      </c>
      <c r="H1571" s="9">
        <v>64136</v>
      </c>
      <c r="I1571" s="112"/>
      <c r="J1571" s="113"/>
      <c r="K1571" s="114"/>
      <c r="L1571" s="115"/>
      <c r="M1571" s="116"/>
      <c r="N1571" s="15" t="s">
        <v>6856</v>
      </c>
      <c r="O1571" t="s">
        <v>4766</v>
      </c>
      <c r="Q1571">
        <v>3567</v>
      </c>
      <c r="R1571" s="14">
        <v>610819</v>
      </c>
    </row>
    <row r="1572" spans="1:18" ht="15" customHeight="1" x14ac:dyDescent="0.25">
      <c r="A1572" s="10">
        <v>56</v>
      </c>
      <c r="B1572" s="111"/>
      <c r="C1572" s="6" t="s">
        <v>2410</v>
      </c>
      <c r="D1572" s="7">
        <v>44975</v>
      </c>
      <c r="E1572" s="8" t="s">
        <v>131</v>
      </c>
      <c r="F1572" s="9">
        <v>1151810</v>
      </c>
      <c r="G1572" s="8" t="s">
        <v>1378</v>
      </c>
      <c r="H1572" s="9">
        <v>120940</v>
      </c>
      <c r="I1572" s="112"/>
      <c r="J1572" s="113"/>
      <c r="K1572" s="114"/>
      <c r="L1572" s="115"/>
      <c r="M1572" s="116"/>
      <c r="N1572" s="15" t="s">
        <v>6857</v>
      </c>
      <c r="O1572" t="s">
        <v>4766</v>
      </c>
      <c r="Q1572">
        <v>6672</v>
      </c>
      <c r="R1572" s="14">
        <v>1151810</v>
      </c>
    </row>
    <row r="1573" spans="1:18" ht="15" customHeight="1" x14ac:dyDescent="0.25">
      <c r="A1573" s="10">
        <v>57</v>
      </c>
      <c r="B1573" s="111"/>
      <c r="C1573" s="6" t="s">
        <v>2411</v>
      </c>
      <c r="D1573" s="7">
        <v>44982</v>
      </c>
      <c r="E1573" s="8" t="s">
        <v>131</v>
      </c>
      <c r="F1573" s="9">
        <v>652703</v>
      </c>
      <c r="G1573" s="8" t="s">
        <v>1378</v>
      </c>
      <c r="H1573" s="9">
        <v>68534</v>
      </c>
      <c r="I1573" s="112"/>
      <c r="J1573" s="113"/>
      <c r="K1573" s="114"/>
      <c r="L1573" s="115"/>
      <c r="M1573" s="116"/>
      <c r="N1573" s="15" t="s">
        <v>6858</v>
      </c>
      <c r="O1573" t="s">
        <v>4766</v>
      </c>
      <c r="Q1573">
        <v>9002</v>
      </c>
      <c r="R1573" s="14">
        <v>652703</v>
      </c>
    </row>
    <row r="1574" spans="1:18" ht="15" customHeight="1" x14ac:dyDescent="0.25">
      <c r="A1574" s="10">
        <v>58</v>
      </c>
      <c r="B1574" s="111"/>
      <c r="C1574" s="6" t="s">
        <v>2412</v>
      </c>
      <c r="D1574" s="7">
        <v>44970</v>
      </c>
      <c r="E1574" s="8" t="s">
        <v>2413</v>
      </c>
      <c r="F1574" s="9">
        <v>1041355</v>
      </c>
      <c r="G1574" s="8" t="s">
        <v>1378</v>
      </c>
      <c r="H1574" s="9">
        <v>109342</v>
      </c>
      <c r="I1574" s="112"/>
      <c r="J1574" s="113"/>
      <c r="K1574" s="114"/>
      <c r="L1574" s="115"/>
      <c r="M1574" s="116"/>
      <c r="N1574" s="15" t="s">
        <v>6859</v>
      </c>
      <c r="O1574" t="s">
        <v>4766</v>
      </c>
      <c r="Q1574">
        <v>3976</v>
      </c>
      <c r="R1574" s="14">
        <v>1041355</v>
      </c>
    </row>
    <row r="1575" spans="1:18" ht="15" customHeight="1" x14ac:dyDescent="0.25">
      <c r="A1575" s="10">
        <v>59</v>
      </c>
      <c r="B1575" s="111"/>
      <c r="C1575" s="6" t="s">
        <v>2414</v>
      </c>
      <c r="D1575" s="7">
        <v>44979</v>
      </c>
      <c r="E1575" s="8" t="s">
        <v>2413</v>
      </c>
      <c r="F1575" s="9">
        <v>1220127</v>
      </c>
      <c r="G1575" s="8" t="s">
        <v>1378</v>
      </c>
      <c r="H1575" s="9">
        <v>128113</v>
      </c>
      <c r="I1575" s="112"/>
      <c r="J1575" s="113"/>
      <c r="K1575" s="114"/>
      <c r="L1575" s="115"/>
      <c r="M1575" s="116"/>
      <c r="N1575" s="15" t="s">
        <v>6860</v>
      </c>
      <c r="O1575" t="s">
        <v>4766</v>
      </c>
      <c r="Q1575">
        <v>6834</v>
      </c>
      <c r="R1575" s="14">
        <v>1220127</v>
      </c>
    </row>
    <row r="1576" spans="1:18" ht="15" customHeight="1" x14ac:dyDescent="0.25">
      <c r="A1576" s="10">
        <v>60</v>
      </c>
      <c r="B1576" s="111"/>
      <c r="C1576" s="6" t="s">
        <v>2415</v>
      </c>
      <c r="D1576" s="7">
        <v>44973</v>
      </c>
      <c r="E1576" s="8" t="s">
        <v>2376</v>
      </c>
      <c r="F1576" s="9">
        <v>829615</v>
      </c>
      <c r="G1576" s="8" t="s">
        <v>1378</v>
      </c>
      <c r="H1576" s="9">
        <v>87110</v>
      </c>
      <c r="I1576" s="112"/>
      <c r="J1576" s="113"/>
      <c r="K1576" s="114"/>
      <c r="L1576" s="115"/>
      <c r="M1576" s="116"/>
      <c r="N1576" s="15" t="s">
        <v>6861</v>
      </c>
      <c r="O1576" t="s">
        <v>4766</v>
      </c>
      <c r="Q1576">
        <v>5112</v>
      </c>
      <c r="R1576" s="14">
        <v>829615</v>
      </c>
    </row>
    <row r="1577" spans="1:18" ht="15" customHeight="1" x14ac:dyDescent="0.25">
      <c r="A1577" s="10">
        <v>61</v>
      </c>
      <c r="B1577" s="111"/>
      <c r="C1577" s="6" t="s">
        <v>2416</v>
      </c>
      <c r="D1577" s="7">
        <v>44979</v>
      </c>
      <c r="E1577" s="8" t="s">
        <v>2363</v>
      </c>
      <c r="F1577" s="9">
        <v>608814</v>
      </c>
      <c r="G1577" s="8" t="s">
        <v>1378</v>
      </c>
      <c r="H1577" s="9">
        <v>63925</v>
      </c>
      <c r="I1577" s="112"/>
      <c r="J1577" s="113"/>
      <c r="K1577" s="114"/>
      <c r="L1577" s="115"/>
      <c r="M1577" s="116"/>
      <c r="N1577" s="15" t="s">
        <v>6862</v>
      </c>
      <c r="O1577" t="s">
        <v>4766</v>
      </c>
      <c r="Q1577">
        <v>6844</v>
      </c>
      <c r="R1577" s="14">
        <v>608814</v>
      </c>
    </row>
    <row r="1578" spans="1:18" ht="15" customHeight="1" x14ac:dyDescent="0.25">
      <c r="A1578" s="10">
        <v>62</v>
      </c>
      <c r="B1578" s="111"/>
      <c r="C1578" s="6" t="s">
        <v>2417</v>
      </c>
      <c r="D1578" s="7">
        <v>44979</v>
      </c>
      <c r="E1578" s="8" t="s">
        <v>2418</v>
      </c>
      <c r="F1578" s="9">
        <v>610819</v>
      </c>
      <c r="G1578" s="8" t="s">
        <v>1378</v>
      </c>
      <c r="H1578" s="9">
        <v>64136</v>
      </c>
      <c r="I1578" s="112"/>
      <c r="J1578" s="113"/>
      <c r="K1578" s="114"/>
      <c r="L1578" s="115"/>
      <c r="M1578" s="116"/>
      <c r="N1578" s="15" t="s">
        <v>6863</v>
      </c>
      <c r="O1578" t="s">
        <v>4766</v>
      </c>
      <c r="Q1578">
        <v>6850</v>
      </c>
      <c r="R1578" s="14">
        <v>610819</v>
      </c>
    </row>
    <row r="1579" spans="1:18" ht="15" customHeight="1" x14ac:dyDescent="0.25">
      <c r="A1579" s="10">
        <v>63</v>
      </c>
      <c r="B1579" s="111"/>
      <c r="C1579" s="6" t="s">
        <v>2419</v>
      </c>
      <c r="D1579" s="7">
        <v>44975</v>
      </c>
      <c r="E1579" s="8" t="s">
        <v>2380</v>
      </c>
      <c r="F1579" s="9">
        <v>1242139</v>
      </c>
      <c r="G1579" s="8" t="s">
        <v>1378</v>
      </c>
      <c r="H1579" s="9">
        <v>130425</v>
      </c>
      <c r="I1579" s="112"/>
      <c r="J1579" s="113"/>
      <c r="K1579" s="114"/>
      <c r="L1579" s="115"/>
      <c r="M1579" s="116"/>
      <c r="N1579" s="15" t="s">
        <v>6864</v>
      </c>
      <c r="O1579" t="s">
        <v>4766</v>
      </c>
      <c r="Q1579">
        <v>6668</v>
      </c>
      <c r="R1579" s="14">
        <v>1242139</v>
      </c>
    </row>
    <row r="1580" spans="1:18" ht="15" customHeight="1" x14ac:dyDescent="0.25">
      <c r="A1580" s="10">
        <v>64</v>
      </c>
      <c r="B1580" s="111"/>
      <c r="C1580" s="6" t="s">
        <v>2420</v>
      </c>
      <c r="D1580" s="7">
        <v>44981</v>
      </c>
      <c r="E1580" s="8" t="s">
        <v>2413</v>
      </c>
      <c r="F1580" s="9">
        <v>1216155</v>
      </c>
      <c r="G1580" s="8" t="s">
        <v>1378</v>
      </c>
      <c r="H1580" s="9">
        <v>127696</v>
      </c>
      <c r="I1580" s="112"/>
      <c r="J1580" s="113"/>
      <c r="K1580" s="114"/>
      <c r="L1580" s="115"/>
      <c r="M1580" s="116"/>
      <c r="N1580" s="15" t="s">
        <v>6865</v>
      </c>
      <c r="O1580" t="s">
        <v>4766</v>
      </c>
      <c r="Q1580">
        <v>8850</v>
      </c>
      <c r="R1580" s="14">
        <v>1216155</v>
      </c>
    </row>
    <row r="1581" spans="1:18" ht="15" customHeight="1" x14ac:dyDescent="0.25">
      <c r="A1581" s="10">
        <v>65</v>
      </c>
      <c r="B1581" s="111"/>
      <c r="C1581" s="6" t="s">
        <v>2421</v>
      </c>
      <c r="D1581" s="7">
        <v>44978</v>
      </c>
      <c r="E1581" s="8" t="s">
        <v>2376</v>
      </c>
      <c r="F1581" s="9">
        <v>532092</v>
      </c>
      <c r="G1581" s="8" t="s">
        <v>1378</v>
      </c>
      <c r="H1581" s="9">
        <v>55870</v>
      </c>
      <c r="I1581" s="112"/>
      <c r="J1581" s="113"/>
      <c r="K1581" s="114"/>
      <c r="L1581" s="115"/>
      <c r="M1581" s="116"/>
      <c r="N1581" s="15" t="s">
        <v>6866</v>
      </c>
      <c r="O1581" t="s">
        <v>4766</v>
      </c>
      <c r="Q1581">
        <v>6774</v>
      </c>
      <c r="R1581" s="14">
        <v>532092</v>
      </c>
    </row>
    <row r="1582" spans="1:18" ht="15" customHeight="1" x14ac:dyDescent="0.25">
      <c r="A1582" s="10">
        <v>66</v>
      </c>
      <c r="B1582" s="111"/>
      <c r="C1582" s="6" t="s">
        <v>2422</v>
      </c>
      <c r="D1582" s="7">
        <v>44975</v>
      </c>
      <c r="E1582" s="8" t="s">
        <v>2423</v>
      </c>
      <c r="F1582" s="9">
        <v>2349424</v>
      </c>
      <c r="G1582" s="8" t="s">
        <v>1378</v>
      </c>
      <c r="H1582" s="9">
        <v>246690</v>
      </c>
      <c r="I1582" s="112"/>
      <c r="J1582" s="113"/>
      <c r="K1582" s="114"/>
      <c r="L1582" s="115"/>
      <c r="M1582" s="116"/>
      <c r="N1582" s="15" t="s">
        <v>6867</v>
      </c>
      <c r="O1582" t="s">
        <v>4766</v>
      </c>
      <c r="Q1582">
        <v>6701</v>
      </c>
      <c r="R1582" s="14">
        <v>2349424</v>
      </c>
    </row>
    <row r="1583" spans="1:18" ht="15" customHeight="1" x14ac:dyDescent="0.25">
      <c r="A1583" s="10">
        <v>67</v>
      </c>
      <c r="B1583" s="111"/>
      <c r="C1583" s="6" t="s">
        <v>2424</v>
      </c>
      <c r="D1583" s="7">
        <v>44968</v>
      </c>
      <c r="E1583" s="8" t="s">
        <v>2376</v>
      </c>
      <c r="F1583" s="9">
        <v>3236244</v>
      </c>
      <c r="G1583" s="8" t="s">
        <v>1378</v>
      </c>
      <c r="H1583" s="9">
        <v>339806</v>
      </c>
      <c r="I1583" s="112"/>
      <c r="J1583" s="113"/>
      <c r="K1583" s="114"/>
      <c r="L1583" s="115"/>
      <c r="M1583" s="116"/>
      <c r="N1583" s="15" t="s">
        <v>6868</v>
      </c>
      <c r="O1583" t="s">
        <v>4766</v>
      </c>
      <c r="Q1583">
        <v>3926</v>
      </c>
      <c r="R1583" s="14">
        <v>3236244</v>
      </c>
    </row>
    <row r="1584" spans="1:18" ht="15" customHeight="1" x14ac:dyDescent="0.25">
      <c r="A1584" s="10">
        <v>68</v>
      </c>
      <c r="B1584" s="111"/>
      <c r="C1584" s="6" t="s">
        <v>2425</v>
      </c>
      <c r="D1584" s="7">
        <v>44980</v>
      </c>
      <c r="E1584" s="8" t="s">
        <v>2426</v>
      </c>
      <c r="F1584" s="9">
        <v>608814</v>
      </c>
      <c r="G1584" s="8" t="s">
        <v>1378</v>
      </c>
      <c r="H1584" s="9">
        <v>63925</v>
      </c>
      <c r="I1584" s="112"/>
      <c r="J1584" s="113"/>
      <c r="K1584" s="114"/>
      <c r="L1584" s="115"/>
      <c r="M1584" s="116"/>
      <c r="N1584" s="15" t="s">
        <v>6869</v>
      </c>
      <c r="O1584" t="s">
        <v>4766</v>
      </c>
      <c r="Q1584">
        <v>7426</v>
      </c>
      <c r="R1584" s="14">
        <v>608814</v>
      </c>
    </row>
    <row r="1585" spans="1:18" ht="15" customHeight="1" x14ac:dyDescent="0.25">
      <c r="A1585" s="10">
        <v>69</v>
      </c>
      <c r="B1585" s="111"/>
      <c r="C1585" s="6" t="s">
        <v>2427</v>
      </c>
      <c r="D1585" s="7">
        <v>44982</v>
      </c>
      <c r="E1585" s="8" t="s">
        <v>2380</v>
      </c>
      <c r="F1585" s="9">
        <v>1945554</v>
      </c>
      <c r="G1585" s="8" t="s">
        <v>1378</v>
      </c>
      <c r="H1585" s="9">
        <v>204283</v>
      </c>
      <c r="I1585" s="112"/>
      <c r="J1585" s="113"/>
      <c r="K1585" s="114"/>
      <c r="L1585" s="115"/>
      <c r="M1585" s="116"/>
      <c r="N1585" s="15" t="s">
        <v>6870</v>
      </c>
      <c r="O1585" t="s">
        <v>4766</v>
      </c>
      <c r="Q1585">
        <v>9000</v>
      </c>
      <c r="R1585" s="14">
        <v>1945554</v>
      </c>
    </row>
    <row r="1586" spans="1:18" ht="15" customHeight="1" x14ac:dyDescent="0.25">
      <c r="A1586" s="10">
        <v>70</v>
      </c>
      <c r="B1586" s="111"/>
      <c r="C1586" s="6" t="s">
        <v>2428</v>
      </c>
      <c r="D1586" s="7">
        <v>44975</v>
      </c>
      <c r="E1586" s="8" t="s">
        <v>2429</v>
      </c>
      <c r="F1586" s="9">
        <v>1290691</v>
      </c>
      <c r="G1586" s="8" t="s">
        <v>1378</v>
      </c>
      <c r="H1586" s="9">
        <v>135523</v>
      </c>
      <c r="I1586" s="112"/>
      <c r="J1586" s="113"/>
      <c r="K1586" s="114"/>
      <c r="L1586" s="115"/>
      <c r="M1586" s="116"/>
      <c r="N1586" s="15" t="s">
        <v>6871</v>
      </c>
      <c r="O1586" t="s">
        <v>4766</v>
      </c>
      <c r="Q1586">
        <v>6693</v>
      </c>
      <c r="R1586" s="14">
        <v>1290691</v>
      </c>
    </row>
    <row r="1587" spans="1:18" ht="15" customHeight="1" x14ac:dyDescent="0.25">
      <c r="A1587" s="10">
        <v>71</v>
      </c>
      <c r="B1587" s="111"/>
      <c r="C1587" s="6" t="s">
        <v>2430</v>
      </c>
      <c r="D1587" s="7">
        <v>44972</v>
      </c>
      <c r="E1587" s="8" t="s">
        <v>514</v>
      </c>
      <c r="F1587" s="9">
        <v>1046363</v>
      </c>
      <c r="G1587" s="8" t="s">
        <v>1378</v>
      </c>
      <c r="H1587" s="9">
        <v>109868</v>
      </c>
      <c r="I1587" s="112"/>
      <c r="J1587" s="113"/>
      <c r="K1587" s="114"/>
      <c r="L1587" s="115"/>
      <c r="M1587" s="116"/>
      <c r="N1587" s="15" t="s">
        <v>6872</v>
      </c>
      <c r="O1587" t="s">
        <v>4766</v>
      </c>
      <c r="Q1587">
        <v>4145</v>
      </c>
      <c r="R1587" s="14">
        <v>1046363</v>
      </c>
    </row>
    <row r="1588" spans="1:18" ht="15" customHeight="1" x14ac:dyDescent="0.25">
      <c r="A1588" s="10">
        <v>72</v>
      </c>
      <c r="B1588" s="111"/>
      <c r="C1588" s="6" t="s">
        <v>2431</v>
      </c>
      <c r="D1588" s="7">
        <v>44965</v>
      </c>
      <c r="E1588" s="8" t="s">
        <v>2363</v>
      </c>
      <c r="F1588" s="9">
        <v>774414</v>
      </c>
      <c r="G1588" s="8" t="s">
        <v>1378</v>
      </c>
      <c r="H1588" s="9">
        <v>81313</v>
      </c>
      <c r="I1588" s="112"/>
      <c r="J1588" s="113"/>
      <c r="K1588" s="114"/>
      <c r="L1588" s="115"/>
      <c r="M1588" s="116"/>
      <c r="N1588" s="15" t="s">
        <v>6873</v>
      </c>
      <c r="O1588" t="s">
        <v>4766</v>
      </c>
      <c r="Q1588">
        <v>3140</v>
      </c>
      <c r="R1588" s="14">
        <v>774414</v>
      </c>
    </row>
    <row r="1589" spans="1:18" ht="15" customHeight="1" x14ac:dyDescent="0.25">
      <c r="A1589" s="10">
        <v>73</v>
      </c>
      <c r="B1589" s="111"/>
      <c r="C1589" s="6" t="s">
        <v>2432</v>
      </c>
      <c r="D1589" s="7">
        <v>44963</v>
      </c>
      <c r="E1589" s="8" t="s">
        <v>248</v>
      </c>
      <c r="F1589" s="9">
        <v>520329</v>
      </c>
      <c r="G1589" s="8" t="s">
        <v>1378</v>
      </c>
      <c r="H1589" s="9">
        <v>54635</v>
      </c>
      <c r="I1589" s="112"/>
      <c r="J1589" s="113"/>
      <c r="K1589" s="114"/>
      <c r="L1589" s="115"/>
      <c r="M1589" s="116"/>
      <c r="N1589" s="15" t="s">
        <v>6874</v>
      </c>
      <c r="O1589" t="s">
        <v>4766</v>
      </c>
      <c r="Q1589">
        <v>2985</v>
      </c>
      <c r="R1589" s="14">
        <v>520329</v>
      </c>
    </row>
    <row r="1590" spans="1:18" ht="15" customHeight="1" x14ac:dyDescent="0.25">
      <c r="A1590" s="10">
        <v>74</v>
      </c>
      <c r="B1590" s="111"/>
      <c r="C1590" s="6" t="s">
        <v>2433</v>
      </c>
      <c r="D1590" s="7">
        <v>44968</v>
      </c>
      <c r="E1590" s="8" t="s">
        <v>127</v>
      </c>
      <c r="F1590" s="9">
        <v>887517</v>
      </c>
      <c r="G1590" s="8" t="s">
        <v>1378</v>
      </c>
      <c r="H1590" s="9">
        <v>93189</v>
      </c>
      <c r="I1590" s="112"/>
      <c r="J1590" s="113"/>
      <c r="K1590" s="114"/>
      <c r="L1590" s="115"/>
      <c r="M1590" s="116"/>
      <c r="N1590" s="15" t="s">
        <v>6875</v>
      </c>
      <c r="O1590" t="s">
        <v>4766</v>
      </c>
      <c r="Q1590">
        <v>3894</v>
      </c>
      <c r="R1590" s="14">
        <v>887517</v>
      </c>
    </row>
    <row r="1591" spans="1:18" ht="15" customHeight="1" x14ac:dyDescent="0.25">
      <c r="A1591" s="10">
        <v>75</v>
      </c>
      <c r="B1591" s="111"/>
      <c r="C1591" s="6" t="s">
        <v>2434</v>
      </c>
      <c r="D1591" s="7">
        <v>44964</v>
      </c>
      <c r="E1591" s="8" t="s">
        <v>127</v>
      </c>
      <c r="F1591" s="9">
        <v>886820</v>
      </c>
      <c r="G1591" s="8" t="s">
        <v>1378</v>
      </c>
      <c r="H1591" s="9">
        <v>93116</v>
      </c>
      <c r="I1591" s="112"/>
      <c r="J1591" s="113"/>
      <c r="K1591" s="114"/>
      <c r="L1591" s="115"/>
      <c r="M1591" s="116"/>
      <c r="N1591" s="15" t="s">
        <v>6876</v>
      </c>
      <c r="O1591" t="s">
        <v>4766</v>
      </c>
      <c r="Q1591">
        <v>3058</v>
      </c>
      <c r="R1591" s="14">
        <v>886820</v>
      </c>
    </row>
    <row r="1592" spans="1:18" ht="15" customHeight="1" x14ac:dyDescent="0.25">
      <c r="A1592" s="10">
        <v>76</v>
      </c>
      <c r="B1592" s="111"/>
      <c r="C1592" s="6" t="s">
        <v>2435</v>
      </c>
      <c r="D1592" s="7">
        <v>44968</v>
      </c>
      <c r="E1592" s="8" t="s">
        <v>127</v>
      </c>
      <c r="F1592" s="9">
        <v>886820</v>
      </c>
      <c r="G1592" s="8" t="s">
        <v>1378</v>
      </c>
      <c r="H1592" s="9">
        <v>93116</v>
      </c>
      <c r="I1592" s="112"/>
      <c r="J1592" s="113"/>
      <c r="K1592" s="114"/>
      <c r="L1592" s="115"/>
      <c r="M1592" s="116"/>
      <c r="N1592" s="15" t="s">
        <v>6877</v>
      </c>
      <c r="O1592" t="s">
        <v>4766</v>
      </c>
      <c r="Q1592">
        <v>3881</v>
      </c>
      <c r="R1592" s="14">
        <v>886820</v>
      </c>
    </row>
    <row r="1593" spans="1:18" ht="15" customHeight="1" x14ac:dyDescent="0.25">
      <c r="A1593" s="10">
        <v>77</v>
      </c>
      <c r="B1593" s="111"/>
      <c r="C1593" s="6" t="s">
        <v>2436</v>
      </c>
      <c r="D1593" s="7">
        <v>44973</v>
      </c>
      <c r="E1593" s="8" t="s">
        <v>248</v>
      </c>
      <c r="F1593" s="9">
        <v>1304821</v>
      </c>
      <c r="G1593" s="8" t="s">
        <v>1378</v>
      </c>
      <c r="H1593" s="9">
        <v>137006</v>
      </c>
      <c r="I1593" s="112"/>
      <c r="J1593" s="113"/>
      <c r="K1593" s="114"/>
      <c r="L1593" s="115"/>
      <c r="M1593" s="116"/>
      <c r="N1593" s="15" t="s">
        <v>6878</v>
      </c>
      <c r="O1593" t="s">
        <v>4766</v>
      </c>
      <c r="Q1593">
        <v>4882</v>
      </c>
      <c r="R1593" s="14">
        <v>1304821</v>
      </c>
    </row>
    <row r="1594" spans="1:18" ht="15" customHeight="1" x14ac:dyDescent="0.25">
      <c r="A1594" s="10">
        <v>78</v>
      </c>
      <c r="B1594" s="111"/>
      <c r="C1594" s="6" t="s">
        <v>2437</v>
      </c>
      <c r="D1594" s="7">
        <v>44967</v>
      </c>
      <c r="E1594" s="8" t="s">
        <v>514</v>
      </c>
      <c r="F1594" s="9">
        <v>1576099</v>
      </c>
      <c r="G1594" s="8" t="s">
        <v>1378</v>
      </c>
      <c r="H1594" s="9">
        <v>165490</v>
      </c>
      <c r="I1594" s="112"/>
      <c r="J1594" s="113"/>
      <c r="K1594" s="114"/>
      <c r="L1594" s="115"/>
      <c r="M1594" s="116"/>
      <c r="N1594" s="15" t="s">
        <v>6879</v>
      </c>
      <c r="O1594" t="s">
        <v>4766</v>
      </c>
      <c r="Q1594">
        <v>3815</v>
      </c>
      <c r="R1594" s="14">
        <v>1576099</v>
      </c>
    </row>
    <row r="1595" spans="1:18" ht="15" customHeight="1" x14ac:dyDescent="0.25">
      <c r="A1595" s="10">
        <v>79</v>
      </c>
      <c r="B1595" s="111"/>
      <c r="C1595" s="6" t="s">
        <v>2438</v>
      </c>
      <c r="D1595" s="7">
        <v>44968</v>
      </c>
      <c r="E1595" s="8" t="s">
        <v>127</v>
      </c>
      <c r="F1595" s="9">
        <v>1339239</v>
      </c>
      <c r="G1595" s="8" t="s">
        <v>1378</v>
      </c>
      <c r="H1595" s="9">
        <v>140620</v>
      </c>
      <c r="I1595" s="112"/>
      <c r="J1595" s="113"/>
      <c r="K1595" s="114"/>
      <c r="L1595" s="115"/>
      <c r="M1595" s="116"/>
      <c r="N1595" s="15" t="s">
        <v>6880</v>
      </c>
      <c r="O1595" t="s">
        <v>4766</v>
      </c>
      <c r="Q1595">
        <v>3896</v>
      </c>
      <c r="R1595" s="14">
        <v>1339239</v>
      </c>
    </row>
    <row r="1596" spans="1:18" ht="15" customHeight="1" x14ac:dyDescent="0.25">
      <c r="A1596" s="10">
        <v>80</v>
      </c>
      <c r="B1596" s="111"/>
      <c r="C1596" s="6" t="s">
        <v>2439</v>
      </c>
      <c r="D1596" s="7">
        <v>44975</v>
      </c>
      <c r="E1596" s="8" t="s">
        <v>127</v>
      </c>
      <c r="F1596" s="9">
        <v>775126</v>
      </c>
      <c r="G1596" s="8" t="s">
        <v>1378</v>
      </c>
      <c r="H1596" s="9">
        <v>81388</v>
      </c>
      <c r="I1596" s="112"/>
      <c r="J1596" s="113"/>
      <c r="K1596" s="114"/>
      <c r="L1596" s="115"/>
      <c r="M1596" s="116"/>
      <c r="N1596" s="15" t="s">
        <v>6881</v>
      </c>
      <c r="O1596" t="s">
        <v>4766</v>
      </c>
      <c r="Q1596">
        <v>6700</v>
      </c>
      <c r="R1596" s="14">
        <v>775126</v>
      </c>
    </row>
    <row r="1597" spans="1:18" ht="15" customHeight="1" x14ac:dyDescent="0.25">
      <c r="A1597" s="10">
        <v>81</v>
      </c>
      <c r="B1597" s="111"/>
      <c r="C1597" s="6" t="s">
        <v>2440</v>
      </c>
      <c r="D1597" s="7">
        <v>44963</v>
      </c>
      <c r="E1597" s="8" t="s">
        <v>131</v>
      </c>
      <c r="F1597" s="9">
        <v>764656</v>
      </c>
      <c r="G1597" s="8" t="s">
        <v>1378</v>
      </c>
      <c r="H1597" s="9">
        <v>80289</v>
      </c>
      <c r="I1597" s="112"/>
      <c r="J1597" s="113"/>
      <c r="K1597" s="114"/>
      <c r="L1597" s="115"/>
      <c r="M1597" s="116"/>
      <c r="N1597" s="15" t="s">
        <v>6882</v>
      </c>
      <c r="O1597" t="s">
        <v>4766</v>
      </c>
      <c r="Q1597">
        <v>3004</v>
      </c>
      <c r="R1597" s="14">
        <v>764656</v>
      </c>
    </row>
    <row r="1598" spans="1:18" ht="15" customHeight="1" x14ac:dyDescent="0.25">
      <c r="A1598" s="10">
        <v>82</v>
      </c>
      <c r="B1598" s="111"/>
      <c r="C1598" s="6" t="s">
        <v>2441</v>
      </c>
      <c r="D1598" s="7">
        <v>44973</v>
      </c>
      <c r="E1598" s="8" t="s">
        <v>131</v>
      </c>
      <c r="F1598" s="9">
        <v>2630590</v>
      </c>
      <c r="G1598" s="8" t="s">
        <v>1378</v>
      </c>
      <c r="H1598" s="9">
        <v>276212</v>
      </c>
      <c r="I1598" s="112"/>
      <c r="J1598" s="113"/>
      <c r="K1598" s="114"/>
      <c r="L1598" s="115"/>
      <c r="M1598" s="116"/>
      <c r="N1598" s="15" t="s">
        <v>6883</v>
      </c>
      <c r="O1598" t="s">
        <v>4766</v>
      </c>
      <c r="Q1598">
        <v>4687</v>
      </c>
      <c r="R1598" s="14">
        <v>2630590</v>
      </c>
    </row>
    <row r="1599" spans="1:18" ht="15" customHeight="1" x14ac:dyDescent="0.25">
      <c r="A1599" s="10">
        <v>83</v>
      </c>
      <c r="B1599" s="111"/>
      <c r="C1599" s="6" t="s">
        <v>2442</v>
      </c>
      <c r="D1599" s="7">
        <v>44972</v>
      </c>
      <c r="E1599" s="8" t="s">
        <v>127</v>
      </c>
      <c r="F1599" s="9">
        <v>613044</v>
      </c>
      <c r="G1599" s="8" t="s">
        <v>1378</v>
      </c>
      <c r="H1599" s="9">
        <v>64370</v>
      </c>
      <c r="I1599" s="112"/>
      <c r="J1599" s="113"/>
      <c r="K1599" s="114"/>
      <c r="L1599" s="115"/>
      <c r="M1599" s="116"/>
      <c r="N1599" s="15" t="s">
        <v>6884</v>
      </c>
      <c r="O1599" t="s">
        <v>4766</v>
      </c>
      <c r="Q1599">
        <v>4120</v>
      </c>
      <c r="R1599" s="14">
        <v>613044</v>
      </c>
    </row>
    <row r="1600" spans="1:18" ht="15" customHeight="1" x14ac:dyDescent="0.25">
      <c r="A1600" s="10">
        <v>84</v>
      </c>
      <c r="B1600" s="111"/>
      <c r="C1600" s="6" t="s">
        <v>2443</v>
      </c>
      <c r="D1600" s="7">
        <v>44972</v>
      </c>
      <c r="E1600" s="8" t="s">
        <v>2363</v>
      </c>
      <c r="F1600" s="9">
        <v>552002</v>
      </c>
      <c r="G1600" s="8" t="s">
        <v>1378</v>
      </c>
      <c r="H1600" s="9">
        <v>57960</v>
      </c>
      <c r="I1600" s="112"/>
      <c r="J1600" s="113"/>
      <c r="K1600" s="114"/>
      <c r="L1600" s="115"/>
      <c r="M1600" s="116"/>
      <c r="N1600" s="15" t="s">
        <v>6885</v>
      </c>
      <c r="O1600" t="s">
        <v>4766</v>
      </c>
      <c r="Q1600">
        <v>4122</v>
      </c>
      <c r="R1600" s="14">
        <v>552002</v>
      </c>
    </row>
    <row r="1601" spans="1:18" ht="15" customHeight="1" x14ac:dyDescent="0.25">
      <c r="A1601" s="10">
        <v>85</v>
      </c>
      <c r="B1601" s="111"/>
      <c r="C1601" s="6" t="s">
        <v>2444</v>
      </c>
      <c r="D1601" s="7">
        <v>44967</v>
      </c>
      <c r="E1601" s="8" t="s">
        <v>127</v>
      </c>
      <c r="F1601" s="9">
        <v>1411660</v>
      </c>
      <c r="G1601" s="8" t="s">
        <v>1378</v>
      </c>
      <c r="H1601" s="9">
        <v>148224</v>
      </c>
      <c r="I1601" s="112"/>
      <c r="J1601" s="113"/>
      <c r="K1601" s="114"/>
      <c r="L1601" s="115"/>
      <c r="M1601" s="116"/>
      <c r="N1601" s="15" t="s">
        <v>6886</v>
      </c>
      <c r="O1601" t="s">
        <v>4766</v>
      </c>
      <c r="Q1601">
        <v>3797</v>
      </c>
      <c r="R1601" s="14">
        <v>1411660</v>
      </c>
    </row>
    <row r="1602" spans="1:18" ht="15" customHeight="1" x14ac:dyDescent="0.25">
      <c r="A1602" s="10">
        <v>86</v>
      </c>
      <c r="B1602" s="111"/>
      <c r="C1602" s="6" t="s">
        <v>2445</v>
      </c>
      <c r="D1602" s="7">
        <v>44970</v>
      </c>
      <c r="E1602" s="8" t="s">
        <v>127</v>
      </c>
      <c r="F1602" s="9">
        <v>2670466</v>
      </c>
      <c r="G1602" s="8" t="s">
        <v>1378</v>
      </c>
      <c r="H1602" s="9">
        <v>280399</v>
      </c>
      <c r="I1602" s="112"/>
      <c r="J1602" s="113"/>
      <c r="K1602" s="114"/>
      <c r="L1602" s="115"/>
      <c r="M1602" s="116"/>
      <c r="N1602" s="15" t="s">
        <v>6887</v>
      </c>
      <c r="O1602" t="s">
        <v>4766</v>
      </c>
      <c r="Q1602">
        <v>3961</v>
      </c>
      <c r="R1602" s="14">
        <v>2670466</v>
      </c>
    </row>
    <row r="1603" spans="1:18" ht="15" customHeight="1" x14ac:dyDescent="0.25">
      <c r="A1603" s="10">
        <v>87</v>
      </c>
      <c r="B1603" s="111"/>
      <c r="C1603" s="6" t="s">
        <v>2446</v>
      </c>
      <c r="D1603" s="7">
        <v>44963</v>
      </c>
      <c r="E1603" s="8" t="s">
        <v>248</v>
      </c>
      <c r="F1603" s="9">
        <v>1290691</v>
      </c>
      <c r="G1603" s="8" t="s">
        <v>1378</v>
      </c>
      <c r="H1603" s="9">
        <v>135523</v>
      </c>
      <c r="I1603" s="112"/>
      <c r="J1603" s="113"/>
      <c r="K1603" s="114"/>
      <c r="L1603" s="115"/>
      <c r="M1603" s="116"/>
      <c r="N1603" s="15" t="s">
        <v>6888</v>
      </c>
      <c r="O1603" t="s">
        <v>4766</v>
      </c>
      <c r="Q1603">
        <v>3014</v>
      </c>
      <c r="R1603" s="14">
        <v>1290691</v>
      </c>
    </row>
    <row r="1604" spans="1:18" ht="15" customHeight="1" x14ac:dyDescent="0.25">
      <c r="A1604" s="10">
        <v>88</v>
      </c>
      <c r="B1604" s="111"/>
      <c r="C1604" s="6" t="s">
        <v>2447</v>
      </c>
      <c r="D1604" s="7">
        <v>44978</v>
      </c>
      <c r="E1604" s="8" t="s">
        <v>131</v>
      </c>
      <c r="F1604" s="9">
        <v>1290691</v>
      </c>
      <c r="G1604" s="8" t="s">
        <v>1378</v>
      </c>
      <c r="H1604" s="9">
        <v>135523</v>
      </c>
      <c r="I1604" s="112"/>
      <c r="J1604" s="113"/>
      <c r="K1604" s="114"/>
      <c r="L1604" s="115"/>
      <c r="M1604" s="116"/>
      <c r="N1604" s="15" t="s">
        <v>6889</v>
      </c>
      <c r="O1604" t="s">
        <v>4766</v>
      </c>
      <c r="Q1604">
        <v>6830</v>
      </c>
      <c r="R1604" s="14">
        <v>1290691</v>
      </c>
    </row>
    <row r="1605" spans="1:18" ht="15" customHeight="1" x14ac:dyDescent="0.25">
      <c r="A1605" s="10">
        <v>89</v>
      </c>
      <c r="B1605" s="111"/>
      <c r="C1605" s="6" t="s">
        <v>2448</v>
      </c>
      <c r="D1605" s="7">
        <v>44974</v>
      </c>
      <c r="E1605" s="8" t="s">
        <v>127</v>
      </c>
      <c r="F1605" s="9">
        <v>839373</v>
      </c>
      <c r="G1605" s="8" t="s">
        <v>1378</v>
      </c>
      <c r="H1605" s="9">
        <v>88134</v>
      </c>
      <c r="I1605" s="112"/>
      <c r="J1605" s="113"/>
      <c r="K1605" s="114"/>
      <c r="L1605" s="115"/>
      <c r="M1605" s="116"/>
      <c r="N1605" s="15" t="s">
        <v>6890</v>
      </c>
      <c r="O1605" t="s">
        <v>4766</v>
      </c>
      <c r="Q1605">
        <v>6403</v>
      </c>
      <c r="R1605" s="14">
        <v>839373</v>
      </c>
    </row>
    <row r="1606" spans="1:18" ht="15" customHeight="1" x14ac:dyDescent="0.25">
      <c r="A1606" s="10">
        <v>90</v>
      </c>
      <c r="B1606" s="111"/>
      <c r="C1606" s="6" t="s">
        <v>2449</v>
      </c>
      <c r="D1606" s="7">
        <v>44972</v>
      </c>
      <c r="E1606" s="8" t="s">
        <v>127</v>
      </c>
      <c r="F1606" s="9">
        <v>1657681</v>
      </c>
      <c r="G1606" s="8" t="s">
        <v>1378</v>
      </c>
      <c r="H1606" s="9">
        <v>174057</v>
      </c>
      <c r="I1606" s="112"/>
      <c r="J1606" s="113"/>
      <c r="K1606" s="114"/>
      <c r="L1606" s="115"/>
      <c r="M1606" s="116"/>
      <c r="N1606" s="15" t="s">
        <v>6891</v>
      </c>
      <c r="O1606" t="s">
        <v>4766</v>
      </c>
      <c r="Q1606">
        <v>4119</v>
      </c>
      <c r="R1606" s="14">
        <v>1657681</v>
      </c>
    </row>
    <row r="1607" spans="1:18" ht="15" customHeight="1" x14ac:dyDescent="0.25">
      <c r="A1607" s="10">
        <v>91</v>
      </c>
      <c r="B1607" s="111"/>
      <c r="C1607" s="6" t="s">
        <v>2450</v>
      </c>
      <c r="D1607" s="7">
        <v>44978</v>
      </c>
      <c r="E1607" s="8" t="s">
        <v>131</v>
      </c>
      <c r="F1607" s="9">
        <v>679872</v>
      </c>
      <c r="G1607" s="8" t="s">
        <v>1378</v>
      </c>
      <c r="H1607" s="9">
        <v>71387</v>
      </c>
      <c r="I1607" s="112"/>
      <c r="J1607" s="113"/>
      <c r="K1607" s="114"/>
      <c r="L1607" s="115"/>
      <c r="M1607" s="116"/>
      <c r="N1607" s="15" t="s">
        <v>6892</v>
      </c>
      <c r="O1607" t="s">
        <v>4766</v>
      </c>
      <c r="Q1607">
        <v>6829</v>
      </c>
      <c r="R1607" s="14">
        <v>679872</v>
      </c>
    </row>
    <row r="1608" spans="1:18" ht="15" customHeight="1" x14ac:dyDescent="0.25">
      <c r="A1608" s="10">
        <v>92</v>
      </c>
      <c r="B1608" s="111"/>
      <c r="C1608" s="6" t="s">
        <v>2451</v>
      </c>
      <c r="D1608" s="7">
        <v>44979</v>
      </c>
      <c r="E1608" s="8" t="s">
        <v>127</v>
      </c>
      <c r="F1608" s="9">
        <v>1021354</v>
      </c>
      <c r="G1608" s="8" t="s">
        <v>1378</v>
      </c>
      <c r="H1608" s="9">
        <v>107242</v>
      </c>
      <c r="I1608" s="112"/>
      <c r="J1608" s="113"/>
      <c r="K1608" s="114"/>
      <c r="L1608" s="115"/>
      <c r="M1608" s="116"/>
      <c r="N1608" s="15" t="s">
        <v>6893</v>
      </c>
      <c r="O1608" t="s">
        <v>4766</v>
      </c>
      <c r="Q1608">
        <v>6847</v>
      </c>
      <c r="R1608" s="14">
        <v>1021354</v>
      </c>
    </row>
    <row r="1609" spans="1:18" ht="15" customHeight="1" x14ac:dyDescent="0.25">
      <c r="A1609" s="10">
        <v>93</v>
      </c>
      <c r="B1609" s="111"/>
      <c r="C1609" s="6" t="s">
        <v>2452</v>
      </c>
      <c r="D1609" s="7">
        <v>44982</v>
      </c>
      <c r="E1609" s="8" t="s">
        <v>127</v>
      </c>
      <c r="F1609" s="9">
        <v>611516</v>
      </c>
      <c r="G1609" s="8" t="s">
        <v>1378</v>
      </c>
      <c r="H1609" s="9">
        <v>64209</v>
      </c>
      <c r="I1609" s="112"/>
      <c r="J1609" s="113"/>
      <c r="K1609" s="114"/>
      <c r="L1609" s="115"/>
      <c r="M1609" s="116"/>
      <c r="N1609" s="15" t="s">
        <v>6894</v>
      </c>
      <c r="O1609" t="s">
        <v>4766</v>
      </c>
      <c r="Q1609">
        <v>9009</v>
      </c>
      <c r="R1609" s="14">
        <v>611516</v>
      </c>
    </row>
    <row r="1610" spans="1:18" ht="15" customHeight="1" x14ac:dyDescent="0.25">
      <c r="A1610" s="10">
        <v>94</v>
      </c>
      <c r="B1610" s="111"/>
      <c r="C1610" s="6" t="s">
        <v>2453</v>
      </c>
      <c r="D1610" s="7">
        <v>44980</v>
      </c>
      <c r="E1610" s="8" t="s">
        <v>2454</v>
      </c>
      <c r="F1610" s="9">
        <v>679872</v>
      </c>
      <c r="G1610" s="8" t="s">
        <v>1378</v>
      </c>
      <c r="H1610" s="9">
        <v>71387</v>
      </c>
      <c r="I1610" s="112"/>
      <c r="J1610" s="113"/>
      <c r="K1610" s="114"/>
      <c r="L1610" s="115"/>
      <c r="M1610" s="116"/>
      <c r="N1610" s="15" t="s">
        <v>6895</v>
      </c>
      <c r="O1610" t="s">
        <v>4766</v>
      </c>
      <c r="Q1610">
        <v>7644</v>
      </c>
      <c r="R1610" s="14">
        <v>679872</v>
      </c>
    </row>
    <row r="1611" spans="1:18" ht="15" customHeight="1" x14ac:dyDescent="0.25">
      <c r="A1611" s="10">
        <v>95</v>
      </c>
      <c r="B1611" s="111"/>
      <c r="C1611" s="6" t="s">
        <v>2455</v>
      </c>
      <c r="D1611" s="7">
        <v>44981</v>
      </c>
      <c r="E1611" s="8" t="s">
        <v>2407</v>
      </c>
      <c r="F1611" s="9">
        <v>1548829</v>
      </c>
      <c r="G1611" s="8" t="s">
        <v>1378</v>
      </c>
      <c r="H1611" s="9">
        <v>162627</v>
      </c>
      <c r="I1611" s="112"/>
      <c r="J1611" s="113"/>
      <c r="K1611" s="114"/>
      <c r="L1611" s="115"/>
      <c r="M1611" s="116"/>
      <c r="N1611" s="15" t="s">
        <v>6896</v>
      </c>
      <c r="O1611" t="s">
        <v>4766</v>
      </c>
      <c r="Q1611">
        <v>8626</v>
      </c>
      <c r="R1611" s="14">
        <v>1548829</v>
      </c>
    </row>
    <row r="1612" spans="1:18" ht="15" customHeight="1" x14ac:dyDescent="0.25">
      <c r="A1612" s="10">
        <v>96</v>
      </c>
      <c r="B1612" s="111"/>
      <c r="C1612" s="6" t="s">
        <v>2456</v>
      </c>
      <c r="D1612" s="7">
        <v>44968</v>
      </c>
      <c r="E1612" s="8" t="s">
        <v>248</v>
      </c>
      <c r="F1612" s="9">
        <v>970081</v>
      </c>
      <c r="G1612" s="8" t="s">
        <v>1378</v>
      </c>
      <c r="H1612" s="9">
        <v>101859</v>
      </c>
      <c r="I1612" s="112"/>
      <c r="J1612" s="113"/>
      <c r="K1612" s="114"/>
      <c r="L1612" s="115"/>
      <c r="M1612" s="116"/>
      <c r="N1612" s="15" t="s">
        <v>6897</v>
      </c>
      <c r="O1612" t="s">
        <v>4766</v>
      </c>
      <c r="Q1612">
        <v>3917</v>
      </c>
      <c r="R1612" s="14">
        <v>970081</v>
      </c>
    </row>
    <row r="1613" spans="1:18" ht="15" customHeight="1" x14ac:dyDescent="0.25">
      <c r="A1613" s="10">
        <v>97</v>
      </c>
      <c r="B1613" s="111"/>
      <c r="C1613" s="6" t="s">
        <v>2457</v>
      </c>
      <c r="D1613" s="7">
        <v>44981</v>
      </c>
      <c r="E1613" s="8" t="s">
        <v>2413</v>
      </c>
      <c r="F1613" s="9">
        <v>608814</v>
      </c>
      <c r="G1613" s="8" t="s">
        <v>1378</v>
      </c>
      <c r="H1613" s="9">
        <v>63925</v>
      </c>
      <c r="I1613" s="112"/>
      <c r="J1613" s="113"/>
      <c r="K1613" s="114"/>
      <c r="L1613" s="115"/>
      <c r="M1613" s="116"/>
      <c r="N1613" s="15" t="s">
        <v>6898</v>
      </c>
      <c r="O1613" t="s">
        <v>4766</v>
      </c>
      <c r="Q1613">
        <v>8636</v>
      </c>
      <c r="R1613" s="14">
        <v>608814</v>
      </c>
    </row>
    <row r="1614" spans="1:18" ht="15" customHeight="1" x14ac:dyDescent="0.25">
      <c r="A1614" s="10">
        <v>98</v>
      </c>
      <c r="B1614" s="111"/>
      <c r="C1614" s="6" t="s">
        <v>2458</v>
      </c>
      <c r="D1614" s="7">
        <v>44982</v>
      </c>
      <c r="E1614" s="8" t="s">
        <v>2380</v>
      </c>
      <c r="F1614" s="9">
        <v>1135627</v>
      </c>
      <c r="G1614" s="8" t="s">
        <v>1378</v>
      </c>
      <c r="H1614" s="9">
        <v>119241</v>
      </c>
      <c r="I1614" s="112"/>
      <c r="J1614" s="113"/>
      <c r="K1614" s="114"/>
      <c r="L1614" s="115"/>
      <c r="M1614" s="116"/>
      <c r="N1614" s="15" t="s">
        <v>6899</v>
      </c>
      <c r="O1614" t="s">
        <v>4766</v>
      </c>
      <c r="Q1614">
        <v>9006</v>
      </c>
      <c r="R1614" s="14">
        <v>1135627</v>
      </c>
    </row>
    <row r="1615" spans="1:18" ht="15" customHeight="1" x14ac:dyDescent="0.25">
      <c r="A1615" s="10">
        <v>99</v>
      </c>
      <c r="B1615" s="111"/>
      <c r="C1615" s="6" t="s">
        <v>2459</v>
      </c>
      <c r="D1615" s="7">
        <v>44969</v>
      </c>
      <c r="E1615" s="8" t="s">
        <v>2423</v>
      </c>
      <c r="F1615" s="9">
        <v>679872</v>
      </c>
      <c r="G1615" s="8" t="s">
        <v>1378</v>
      </c>
      <c r="H1615" s="9">
        <v>71387</v>
      </c>
      <c r="I1615" s="112"/>
      <c r="J1615" s="113"/>
      <c r="K1615" s="114"/>
      <c r="L1615" s="115"/>
      <c r="M1615" s="116"/>
      <c r="N1615" s="15" t="s">
        <v>6900</v>
      </c>
      <c r="O1615" t="s">
        <v>4766</v>
      </c>
      <c r="Q1615">
        <v>3953</v>
      </c>
      <c r="R1615" s="14">
        <v>679872</v>
      </c>
    </row>
    <row r="1616" spans="1:18" ht="15" customHeight="1" x14ac:dyDescent="0.25">
      <c r="A1616" s="10">
        <v>100</v>
      </c>
      <c r="B1616" s="111"/>
      <c r="C1616" s="6" t="s">
        <v>2460</v>
      </c>
      <c r="D1616" s="7">
        <v>44982</v>
      </c>
      <c r="E1616" s="8" t="s">
        <v>2380</v>
      </c>
      <c r="F1616" s="9">
        <v>666226</v>
      </c>
      <c r="G1616" s="8" t="s">
        <v>1378</v>
      </c>
      <c r="H1616" s="9">
        <v>69954</v>
      </c>
      <c r="I1616" s="112"/>
      <c r="J1616" s="113"/>
      <c r="K1616" s="114"/>
      <c r="L1616" s="115"/>
      <c r="M1616" s="116"/>
      <c r="N1616" s="15" t="s">
        <v>6901</v>
      </c>
      <c r="O1616" t="s">
        <v>4766</v>
      </c>
      <c r="Q1616">
        <v>9005</v>
      </c>
      <c r="R1616" s="14">
        <v>666226</v>
      </c>
    </row>
    <row r="1617" spans="1:18" ht="15" customHeight="1" x14ac:dyDescent="0.25">
      <c r="A1617" s="10">
        <v>101</v>
      </c>
      <c r="B1617" s="111"/>
      <c r="C1617" s="6" t="s">
        <v>2461</v>
      </c>
      <c r="D1617" s="7">
        <v>44966</v>
      </c>
      <c r="E1617" s="8" t="s">
        <v>2426</v>
      </c>
      <c r="F1617" s="9">
        <v>1295195</v>
      </c>
      <c r="G1617" s="8" t="s">
        <v>1378</v>
      </c>
      <c r="H1617" s="9">
        <v>135995</v>
      </c>
      <c r="I1617" s="112"/>
      <c r="J1617" s="113"/>
      <c r="K1617" s="114"/>
      <c r="L1617" s="115"/>
      <c r="M1617" s="116"/>
      <c r="N1617" s="15" t="s">
        <v>6902</v>
      </c>
      <c r="O1617" t="s">
        <v>4766</v>
      </c>
      <c r="Q1617">
        <v>3555</v>
      </c>
      <c r="R1617" s="14">
        <v>1295195</v>
      </c>
    </row>
    <row r="1618" spans="1:18" ht="15" customHeight="1" x14ac:dyDescent="0.25">
      <c r="A1618" s="10">
        <v>102</v>
      </c>
      <c r="B1618" s="111"/>
      <c r="C1618" s="6" t="s">
        <v>2462</v>
      </c>
      <c r="D1618" s="7">
        <v>44970</v>
      </c>
      <c r="E1618" s="8" t="s">
        <v>2426</v>
      </c>
      <c r="F1618" s="9">
        <v>1370270</v>
      </c>
      <c r="G1618" s="8" t="s">
        <v>1378</v>
      </c>
      <c r="H1618" s="9">
        <v>143878</v>
      </c>
      <c r="I1618" s="112"/>
      <c r="J1618" s="113"/>
      <c r="K1618" s="114"/>
      <c r="L1618" s="115"/>
      <c r="M1618" s="116"/>
      <c r="N1618" s="15" t="s">
        <v>6903</v>
      </c>
      <c r="O1618" t="s">
        <v>4766</v>
      </c>
      <c r="Q1618">
        <v>3982</v>
      </c>
      <c r="R1618" s="14">
        <v>1370270</v>
      </c>
    </row>
    <row r="1619" spans="1:18" ht="15" customHeight="1" x14ac:dyDescent="0.25">
      <c r="A1619" s="10">
        <v>103</v>
      </c>
      <c r="B1619" s="111"/>
      <c r="C1619" s="6" t="s">
        <v>2463</v>
      </c>
      <c r="D1619" s="7">
        <v>44978</v>
      </c>
      <c r="E1619" s="8" t="s">
        <v>2376</v>
      </c>
      <c r="F1619" s="9">
        <v>955873</v>
      </c>
      <c r="G1619" s="8" t="s">
        <v>1378</v>
      </c>
      <c r="H1619" s="9">
        <v>100367</v>
      </c>
      <c r="I1619" s="112"/>
      <c r="J1619" s="113"/>
      <c r="K1619" s="114"/>
      <c r="L1619" s="115"/>
      <c r="M1619" s="116"/>
      <c r="N1619" s="15" t="s">
        <v>6904</v>
      </c>
      <c r="O1619" t="s">
        <v>4766</v>
      </c>
      <c r="Q1619">
        <v>6824</v>
      </c>
      <c r="R1619" s="14">
        <v>955873</v>
      </c>
    </row>
    <row r="1620" spans="1:18" ht="15" customHeight="1" x14ac:dyDescent="0.25">
      <c r="A1620" s="10">
        <v>104</v>
      </c>
      <c r="B1620" s="111"/>
      <c r="C1620" s="6" t="s">
        <v>2464</v>
      </c>
      <c r="D1620" s="7">
        <v>44979</v>
      </c>
      <c r="E1620" s="8" t="s">
        <v>2376</v>
      </c>
      <c r="F1620" s="9">
        <v>573524</v>
      </c>
      <c r="G1620" s="8" t="s">
        <v>1378</v>
      </c>
      <c r="H1620" s="9">
        <v>60220</v>
      </c>
      <c r="I1620" s="112"/>
      <c r="J1620" s="113"/>
      <c r="K1620" s="114"/>
      <c r="L1620" s="115"/>
      <c r="M1620" s="116"/>
      <c r="N1620" s="15" t="s">
        <v>6905</v>
      </c>
      <c r="O1620" t="s">
        <v>4766</v>
      </c>
      <c r="Q1620">
        <v>6855</v>
      </c>
      <c r="R1620" s="14">
        <v>573524</v>
      </c>
    </row>
    <row r="1621" spans="1:18" ht="15" customHeight="1" x14ac:dyDescent="0.25">
      <c r="A1621" s="10">
        <v>105</v>
      </c>
      <c r="B1621" s="111"/>
      <c r="C1621" s="6" t="s">
        <v>2465</v>
      </c>
      <c r="D1621" s="7">
        <v>44980</v>
      </c>
      <c r="E1621" s="8" t="s">
        <v>2413</v>
      </c>
      <c r="F1621" s="9">
        <v>492301</v>
      </c>
      <c r="G1621" s="8" t="s">
        <v>1378</v>
      </c>
      <c r="H1621" s="9">
        <v>51692</v>
      </c>
      <c r="I1621" s="112"/>
      <c r="J1621" s="113"/>
      <c r="K1621" s="114"/>
      <c r="L1621" s="115"/>
      <c r="M1621" s="116"/>
      <c r="N1621" s="15" t="s">
        <v>6906</v>
      </c>
      <c r="O1621" t="s">
        <v>4766</v>
      </c>
      <c r="Q1621">
        <v>7097</v>
      </c>
      <c r="R1621" s="14">
        <v>492301</v>
      </c>
    </row>
    <row r="1622" spans="1:18" ht="15" customHeight="1" x14ac:dyDescent="0.25">
      <c r="A1622" s="10">
        <v>106</v>
      </c>
      <c r="B1622" s="111"/>
      <c r="C1622" s="6" t="s">
        <v>2466</v>
      </c>
      <c r="D1622" s="7">
        <v>44984</v>
      </c>
      <c r="E1622" s="8" t="s">
        <v>2363</v>
      </c>
      <c r="F1622" s="9">
        <v>1058734</v>
      </c>
      <c r="G1622" s="8" t="s">
        <v>1378</v>
      </c>
      <c r="H1622" s="9">
        <v>111167</v>
      </c>
      <c r="I1622" s="112"/>
      <c r="J1622" s="113"/>
      <c r="K1622" s="114"/>
      <c r="L1622" s="115"/>
      <c r="M1622" s="116"/>
      <c r="N1622" s="15" t="s">
        <v>6907</v>
      </c>
      <c r="O1622" t="s">
        <v>4766</v>
      </c>
      <c r="Q1622">
        <v>9040</v>
      </c>
      <c r="R1622" s="14">
        <v>1058734</v>
      </c>
    </row>
    <row r="1623" spans="1:18" ht="15" customHeight="1" x14ac:dyDescent="0.25">
      <c r="A1623" s="10">
        <v>107</v>
      </c>
      <c r="B1623" s="111"/>
      <c r="C1623" s="6" t="s">
        <v>2467</v>
      </c>
      <c r="D1623" s="7">
        <v>44970</v>
      </c>
      <c r="E1623" s="8" t="s">
        <v>127</v>
      </c>
      <c r="F1623" s="9">
        <v>1013962</v>
      </c>
      <c r="G1623" s="8" t="s">
        <v>1378</v>
      </c>
      <c r="H1623" s="9">
        <v>106466</v>
      </c>
      <c r="I1623" s="112"/>
      <c r="J1623" s="113"/>
      <c r="K1623" s="114"/>
      <c r="L1623" s="115"/>
      <c r="M1623" s="116"/>
      <c r="N1623" s="15" t="s">
        <v>6908</v>
      </c>
      <c r="O1623" t="s">
        <v>4766</v>
      </c>
      <c r="Q1623">
        <v>3962</v>
      </c>
      <c r="R1623" s="14">
        <v>1013962</v>
      </c>
    </row>
    <row r="1624" spans="1:18" ht="15" customHeight="1" x14ac:dyDescent="0.25">
      <c r="A1624" s="10">
        <v>108</v>
      </c>
      <c r="B1624" s="111"/>
      <c r="C1624" s="6" t="s">
        <v>2468</v>
      </c>
      <c r="D1624" s="7">
        <v>44963</v>
      </c>
      <c r="E1624" s="8" t="s">
        <v>131</v>
      </c>
      <c r="F1624" s="9">
        <v>276001</v>
      </c>
      <c r="G1624" s="8" t="s">
        <v>1378</v>
      </c>
      <c r="H1624" s="9">
        <v>28980</v>
      </c>
      <c r="I1624" s="112"/>
      <c r="J1624" s="113"/>
      <c r="K1624" s="114"/>
      <c r="L1624" s="115"/>
      <c r="M1624" s="116"/>
      <c r="N1624" s="15" t="s">
        <v>6909</v>
      </c>
      <c r="O1624" t="s">
        <v>4766</v>
      </c>
      <c r="Q1624">
        <v>2932</v>
      </c>
      <c r="R1624" s="14">
        <v>276001</v>
      </c>
    </row>
    <row r="1625" spans="1:18" ht="15" customHeight="1" x14ac:dyDescent="0.25">
      <c r="A1625" s="10">
        <v>109</v>
      </c>
      <c r="B1625" s="111"/>
      <c r="C1625" s="6" t="s">
        <v>2469</v>
      </c>
      <c r="D1625" s="7">
        <v>44963</v>
      </c>
      <c r="E1625" s="8" t="s">
        <v>127</v>
      </c>
      <c r="F1625" s="9">
        <v>610819</v>
      </c>
      <c r="G1625" s="8" t="s">
        <v>1378</v>
      </c>
      <c r="H1625" s="9">
        <v>64136</v>
      </c>
      <c r="I1625" s="112"/>
      <c r="J1625" s="113"/>
      <c r="K1625" s="114"/>
      <c r="L1625" s="115"/>
      <c r="M1625" s="116"/>
      <c r="N1625" s="15" t="s">
        <v>6910</v>
      </c>
      <c r="O1625" t="s">
        <v>4766</v>
      </c>
      <c r="Q1625">
        <v>2947</v>
      </c>
      <c r="R1625" s="14">
        <v>610819</v>
      </c>
    </row>
    <row r="1626" spans="1:18" ht="15" customHeight="1" x14ac:dyDescent="0.25">
      <c r="A1626" s="10">
        <v>110</v>
      </c>
      <c r="B1626" s="111"/>
      <c r="C1626" s="6" t="s">
        <v>2470</v>
      </c>
      <c r="D1626" s="7">
        <v>44964</v>
      </c>
      <c r="E1626" s="8" t="s">
        <v>131</v>
      </c>
      <c r="F1626" s="9">
        <v>1052910</v>
      </c>
      <c r="G1626" s="8" t="s">
        <v>1378</v>
      </c>
      <c r="H1626" s="9">
        <v>110556</v>
      </c>
      <c r="I1626" s="112"/>
      <c r="J1626" s="113"/>
      <c r="K1626" s="114"/>
      <c r="L1626" s="115"/>
      <c r="M1626" s="116"/>
      <c r="N1626" s="15" t="s">
        <v>6911</v>
      </c>
      <c r="O1626" t="s">
        <v>4766</v>
      </c>
      <c r="Q1626">
        <v>3079</v>
      </c>
      <c r="R1626" s="14">
        <v>1052910</v>
      </c>
    </row>
    <row r="1627" spans="1:18" ht="15" customHeight="1" x14ac:dyDescent="0.25">
      <c r="A1627" s="10">
        <v>111</v>
      </c>
      <c r="B1627" s="111"/>
      <c r="C1627" s="6" t="s">
        <v>2471</v>
      </c>
      <c r="D1627" s="7">
        <v>44967</v>
      </c>
      <c r="E1627" s="8" t="s">
        <v>127</v>
      </c>
      <c r="F1627" s="9">
        <v>1013962</v>
      </c>
      <c r="G1627" s="8" t="s">
        <v>1378</v>
      </c>
      <c r="H1627" s="9">
        <v>106466</v>
      </c>
      <c r="I1627" s="112"/>
      <c r="J1627" s="113"/>
      <c r="K1627" s="114"/>
      <c r="L1627" s="115"/>
      <c r="M1627" s="116"/>
      <c r="N1627" s="15" t="s">
        <v>6912</v>
      </c>
      <c r="O1627" t="s">
        <v>4766</v>
      </c>
      <c r="Q1627">
        <v>3790</v>
      </c>
      <c r="R1627" s="14">
        <v>1013962</v>
      </c>
    </row>
    <row r="1628" spans="1:18" ht="15" customHeight="1" x14ac:dyDescent="0.25">
      <c r="A1628" s="10">
        <v>112</v>
      </c>
      <c r="B1628" s="111"/>
      <c r="C1628" s="6" t="s">
        <v>2472</v>
      </c>
      <c r="D1628" s="7">
        <v>44964</v>
      </c>
      <c r="E1628" s="8" t="s">
        <v>2363</v>
      </c>
      <c r="F1628" s="9">
        <v>608814</v>
      </c>
      <c r="G1628" s="8" t="s">
        <v>1378</v>
      </c>
      <c r="H1628" s="9">
        <v>63925</v>
      </c>
      <c r="I1628" s="112"/>
      <c r="J1628" s="113"/>
      <c r="K1628" s="114"/>
      <c r="L1628" s="115"/>
      <c r="M1628" s="116"/>
      <c r="N1628" s="15" t="s">
        <v>6913</v>
      </c>
      <c r="O1628" t="s">
        <v>4766</v>
      </c>
      <c r="Q1628">
        <v>3081</v>
      </c>
      <c r="R1628" s="14">
        <v>608814</v>
      </c>
    </row>
    <row r="1629" spans="1:18" ht="15" customHeight="1" x14ac:dyDescent="0.25">
      <c r="A1629" s="10">
        <v>113</v>
      </c>
      <c r="B1629" s="111"/>
      <c r="C1629" s="6" t="s">
        <v>2473</v>
      </c>
      <c r="D1629" s="7">
        <v>44967</v>
      </c>
      <c r="E1629" s="8" t="s">
        <v>127</v>
      </c>
      <c r="F1629" s="9">
        <v>1024950</v>
      </c>
      <c r="G1629" s="8" t="s">
        <v>1378</v>
      </c>
      <c r="H1629" s="9">
        <v>107620</v>
      </c>
      <c r="I1629" s="112"/>
      <c r="J1629" s="113"/>
      <c r="K1629" s="114"/>
      <c r="L1629" s="115"/>
      <c r="M1629" s="116"/>
      <c r="N1629" s="15" t="s">
        <v>6914</v>
      </c>
      <c r="O1629" t="s">
        <v>4766</v>
      </c>
      <c r="Q1629">
        <v>3793</v>
      </c>
      <c r="R1629" s="14">
        <v>1024950</v>
      </c>
    </row>
    <row r="1630" spans="1:18" ht="15" customHeight="1" x14ac:dyDescent="0.25">
      <c r="A1630" s="10">
        <v>114</v>
      </c>
      <c r="B1630" s="111"/>
      <c r="C1630" s="6" t="s">
        <v>2474</v>
      </c>
      <c r="D1630" s="7">
        <v>44963</v>
      </c>
      <c r="E1630" s="8" t="s">
        <v>131</v>
      </c>
      <c r="F1630" s="9">
        <v>2029379</v>
      </c>
      <c r="G1630" s="8" t="s">
        <v>1378</v>
      </c>
      <c r="H1630" s="9">
        <v>213085</v>
      </c>
      <c r="I1630" s="112"/>
      <c r="J1630" s="113"/>
      <c r="K1630" s="114"/>
      <c r="L1630" s="115"/>
      <c r="M1630" s="116"/>
      <c r="N1630" s="15" t="s">
        <v>6915</v>
      </c>
      <c r="O1630" t="s">
        <v>4766</v>
      </c>
      <c r="Q1630">
        <v>3009</v>
      </c>
      <c r="R1630" s="14">
        <v>2029379</v>
      </c>
    </row>
    <row r="1631" spans="1:18" ht="15" customHeight="1" x14ac:dyDescent="0.25">
      <c r="A1631" s="10">
        <v>115</v>
      </c>
      <c r="B1631" s="111"/>
      <c r="C1631" s="6" t="s">
        <v>2475</v>
      </c>
      <c r="D1631" s="7">
        <v>44967</v>
      </c>
      <c r="E1631" s="8" t="s">
        <v>514</v>
      </c>
      <c r="F1631" s="9">
        <v>1290691</v>
      </c>
      <c r="G1631" s="8" t="s">
        <v>1378</v>
      </c>
      <c r="H1631" s="9">
        <v>135523</v>
      </c>
      <c r="I1631" s="112"/>
      <c r="J1631" s="113"/>
      <c r="K1631" s="114"/>
      <c r="L1631" s="115"/>
      <c r="M1631" s="116"/>
      <c r="N1631" s="15" t="s">
        <v>6916</v>
      </c>
      <c r="O1631" t="s">
        <v>4766</v>
      </c>
      <c r="Q1631">
        <v>3813</v>
      </c>
      <c r="R1631" s="14">
        <v>1290691</v>
      </c>
    </row>
    <row r="1632" spans="1:18" ht="15" customHeight="1" x14ac:dyDescent="0.25">
      <c r="A1632" s="10">
        <v>116</v>
      </c>
      <c r="B1632" s="111"/>
      <c r="C1632" s="6" t="s">
        <v>2476</v>
      </c>
      <c r="D1632" s="7">
        <v>44967</v>
      </c>
      <c r="E1632" s="8" t="s">
        <v>2363</v>
      </c>
      <c r="F1632" s="9">
        <v>654863</v>
      </c>
      <c r="G1632" s="8" t="s">
        <v>1378</v>
      </c>
      <c r="H1632" s="9">
        <v>68761</v>
      </c>
      <c r="I1632" s="112"/>
      <c r="J1632" s="113"/>
      <c r="K1632" s="114"/>
      <c r="L1632" s="115"/>
      <c r="M1632" s="116"/>
      <c r="N1632" s="15" t="s">
        <v>6917</v>
      </c>
      <c r="O1632" t="s">
        <v>4766</v>
      </c>
      <c r="Q1632">
        <v>3817</v>
      </c>
      <c r="R1632" s="14">
        <v>654863</v>
      </c>
    </row>
    <row r="1633" spans="1:18" ht="15" customHeight="1" x14ac:dyDescent="0.25">
      <c r="A1633" s="10">
        <v>117</v>
      </c>
      <c r="B1633" s="111"/>
      <c r="C1633" s="6" t="s">
        <v>2477</v>
      </c>
      <c r="D1633" s="7">
        <v>44969</v>
      </c>
      <c r="E1633" s="8" t="s">
        <v>2363</v>
      </c>
      <c r="F1633" s="9">
        <v>558518</v>
      </c>
      <c r="G1633" s="8" t="s">
        <v>1378</v>
      </c>
      <c r="H1633" s="9">
        <v>58644</v>
      </c>
      <c r="I1633" s="112"/>
      <c r="J1633" s="113"/>
      <c r="K1633" s="114"/>
      <c r="L1633" s="115"/>
      <c r="M1633" s="116"/>
      <c r="N1633" s="15" t="s">
        <v>6918</v>
      </c>
      <c r="O1633" t="s">
        <v>4766</v>
      </c>
      <c r="Q1633">
        <v>3937</v>
      </c>
      <c r="R1633" s="14">
        <v>558518</v>
      </c>
    </row>
    <row r="1634" spans="1:18" ht="15" customHeight="1" x14ac:dyDescent="0.25">
      <c r="A1634" s="10">
        <v>118</v>
      </c>
      <c r="B1634" s="111"/>
      <c r="C1634" s="6" t="s">
        <v>2478</v>
      </c>
      <c r="D1634" s="7">
        <v>44972</v>
      </c>
      <c r="E1634" s="8" t="s">
        <v>514</v>
      </c>
      <c r="F1634" s="9">
        <v>558518</v>
      </c>
      <c r="G1634" s="8" t="s">
        <v>1378</v>
      </c>
      <c r="H1634" s="9">
        <v>58644</v>
      </c>
      <c r="I1634" s="112"/>
      <c r="J1634" s="113"/>
      <c r="K1634" s="114"/>
      <c r="L1634" s="115"/>
      <c r="M1634" s="116"/>
      <c r="N1634" s="15" t="s">
        <v>6919</v>
      </c>
      <c r="O1634" t="s">
        <v>4766</v>
      </c>
      <c r="Q1634">
        <v>4126</v>
      </c>
      <c r="R1634" s="14">
        <v>558518</v>
      </c>
    </row>
    <row r="1635" spans="1:18" ht="15" customHeight="1" x14ac:dyDescent="0.25">
      <c r="A1635" s="10">
        <v>119</v>
      </c>
      <c r="B1635" s="111"/>
      <c r="C1635" s="6" t="s">
        <v>2479</v>
      </c>
      <c r="D1635" s="7">
        <v>44964</v>
      </c>
      <c r="E1635" s="8" t="s">
        <v>514</v>
      </c>
      <c r="F1635" s="9">
        <v>1290691</v>
      </c>
      <c r="G1635" s="8" t="s">
        <v>1378</v>
      </c>
      <c r="H1635" s="9">
        <v>135523</v>
      </c>
      <c r="I1635" s="112"/>
      <c r="J1635" s="113"/>
      <c r="K1635" s="114"/>
      <c r="L1635" s="115"/>
      <c r="M1635" s="116"/>
      <c r="N1635" s="15" t="s">
        <v>6920</v>
      </c>
      <c r="O1635" t="s">
        <v>4766</v>
      </c>
      <c r="Q1635">
        <v>3117</v>
      </c>
      <c r="R1635" s="14">
        <v>1290691</v>
      </c>
    </row>
    <row r="1636" spans="1:18" ht="15" customHeight="1" x14ac:dyDescent="0.25">
      <c r="A1636" s="10">
        <v>120</v>
      </c>
      <c r="B1636" s="111"/>
      <c r="C1636" s="6" t="s">
        <v>2480</v>
      </c>
      <c r="D1636" s="7">
        <v>44965</v>
      </c>
      <c r="E1636" s="8" t="s">
        <v>514</v>
      </c>
      <c r="F1636" s="9">
        <v>1095464</v>
      </c>
      <c r="G1636" s="8" t="s">
        <v>1378</v>
      </c>
      <c r="H1636" s="9">
        <v>115024</v>
      </c>
      <c r="I1636" s="112"/>
      <c r="J1636" s="113"/>
      <c r="K1636" s="114"/>
      <c r="L1636" s="115"/>
      <c r="M1636" s="116"/>
      <c r="N1636" s="15" t="s">
        <v>6921</v>
      </c>
      <c r="O1636" t="s">
        <v>4766</v>
      </c>
      <c r="Q1636">
        <v>3124</v>
      </c>
      <c r="R1636" s="14">
        <v>1095464</v>
      </c>
    </row>
    <row r="1637" spans="1:18" ht="15" customHeight="1" x14ac:dyDescent="0.25">
      <c r="A1637" s="10">
        <v>121</v>
      </c>
      <c r="B1637" s="111"/>
      <c r="C1637" s="6" t="s">
        <v>2481</v>
      </c>
      <c r="D1637" s="7">
        <v>44965</v>
      </c>
      <c r="E1637" s="8" t="s">
        <v>514</v>
      </c>
      <c r="F1637" s="9">
        <v>811752</v>
      </c>
      <c r="G1637" s="8" t="s">
        <v>1378</v>
      </c>
      <c r="H1637" s="9">
        <v>85234</v>
      </c>
      <c r="I1637" s="112"/>
      <c r="J1637" s="113"/>
      <c r="K1637" s="114"/>
      <c r="L1637" s="115"/>
      <c r="M1637" s="116"/>
      <c r="N1637" s="15" t="s">
        <v>6922</v>
      </c>
      <c r="O1637" t="s">
        <v>4766</v>
      </c>
      <c r="Q1637">
        <v>3125</v>
      </c>
      <c r="R1637" s="14">
        <v>811752</v>
      </c>
    </row>
    <row r="1638" spans="1:18" ht="15" customHeight="1" x14ac:dyDescent="0.25">
      <c r="A1638" s="10">
        <v>122</v>
      </c>
      <c r="B1638" s="111"/>
      <c r="C1638" s="6" t="s">
        <v>2482</v>
      </c>
      <c r="D1638" s="7">
        <v>44968</v>
      </c>
      <c r="E1638" s="8" t="s">
        <v>131</v>
      </c>
      <c r="F1638" s="9">
        <v>914196</v>
      </c>
      <c r="G1638" s="8" t="s">
        <v>1378</v>
      </c>
      <c r="H1638" s="9">
        <v>95991</v>
      </c>
      <c r="I1638" s="112"/>
      <c r="J1638" s="113"/>
      <c r="K1638" s="114"/>
      <c r="L1638" s="115"/>
      <c r="M1638" s="116"/>
      <c r="N1638" s="15" t="s">
        <v>6923</v>
      </c>
      <c r="O1638" t="s">
        <v>4766</v>
      </c>
      <c r="Q1638">
        <v>3888</v>
      </c>
      <c r="R1638" s="14">
        <v>914196</v>
      </c>
    </row>
    <row r="1639" spans="1:18" ht="15" customHeight="1" x14ac:dyDescent="0.25">
      <c r="A1639" s="10">
        <v>123</v>
      </c>
      <c r="B1639" s="111"/>
      <c r="C1639" s="6" t="s">
        <v>2483</v>
      </c>
      <c r="D1639" s="7">
        <v>44974</v>
      </c>
      <c r="E1639" s="8" t="s">
        <v>127</v>
      </c>
      <c r="F1639" s="9">
        <v>366491</v>
      </c>
      <c r="G1639" s="8" t="s">
        <v>1378</v>
      </c>
      <c r="H1639" s="9">
        <v>38482</v>
      </c>
      <c r="I1639" s="112"/>
      <c r="J1639" s="113"/>
      <c r="K1639" s="114"/>
      <c r="L1639" s="115"/>
      <c r="M1639" s="116"/>
      <c r="N1639" s="15" t="s">
        <v>6924</v>
      </c>
      <c r="O1639" t="s">
        <v>4766</v>
      </c>
      <c r="Q1639">
        <v>6384</v>
      </c>
      <c r="R1639" s="14">
        <v>366491</v>
      </c>
    </row>
    <row r="1640" spans="1:18" ht="15" customHeight="1" x14ac:dyDescent="0.25">
      <c r="A1640" s="10">
        <v>124</v>
      </c>
      <c r="B1640" s="111"/>
      <c r="C1640" s="6" t="s">
        <v>2484</v>
      </c>
      <c r="D1640" s="7">
        <v>44975</v>
      </c>
      <c r="E1640" s="8" t="s">
        <v>131</v>
      </c>
      <c r="F1640" s="9">
        <v>1202754</v>
      </c>
      <c r="G1640" s="8" t="s">
        <v>1378</v>
      </c>
      <c r="H1640" s="9">
        <v>126289</v>
      </c>
      <c r="I1640" s="112"/>
      <c r="J1640" s="113"/>
      <c r="K1640" s="114"/>
      <c r="L1640" s="115"/>
      <c r="M1640" s="116"/>
      <c r="N1640" s="15" t="s">
        <v>6925</v>
      </c>
      <c r="O1640" t="s">
        <v>4766</v>
      </c>
      <c r="Q1640">
        <v>6664</v>
      </c>
      <c r="R1640" s="14">
        <v>1202754</v>
      </c>
    </row>
    <row r="1641" spans="1:18" ht="15" customHeight="1" x14ac:dyDescent="0.25">
      <c r="A1641" s="10">
        <v>125</v>
      </c>
      <c r="B1641" s="111"/>
      <c r="C1641" s="6" t="s">
        <v>2485</v>
      </c>
      <c r="D1641" s="7">
        <v>44979</v>
      </c>
      <c r="E1641" s="8" t="s">
        <v>131</v>
      </c>
      <c r="F1641" s="9">
        <v>774414</v>
      </c>
      <c r="G1641" s="8" t="s">
        <v>1378</v>
      </c>
      <c r="H1641" s="9">
        <v>81313</v>
      </c>
      <c r="I1641" s="112"/>
      <c r="J1641" s="113"/>
      <c r="K1641" s="114"/>
      <c r="L1641" s="115"/>
      <c r="M1641" s="116"/>
      <c r="N1641" s="15" t="s">
        <v>6926</v>
      </c>
      <c r="O1641" t="s">
        <v>4766</v>
      </c>
      <c r="Q1641">
        <v>6836</v>
      </c>
      <c r="R1641" s="14">
        <v>774414</v>
      </c>
    </row>
    <row r="1642" spans="1:18" ht="15" customHeight="1" x14ac:dyDescent="0.25">
      <c r="A1642" s="10">
        <v>126</v>
      </c>
      <c r="B1642" s="111"/>
      <c r="C1642" s="6" t="s">
        <v>2486</v>
      </c>
      <c r="D1642" s="7">
        <v>44981</v>
      </c>
      <c r="E1642" s="8" t="s">
        <v>2454</v>
      </c>
      <c r="F1642" s="9">
        <v>666232</v>
      </c>
      <c r="G1642" s="8" t="s">
        <v>1378</v>
      </c>
      <c r="H1642" s="9">
        <v>69954</v>
      </c>
      <c r="I1642" s="112"/>
      <c r="J1642" s="113"/>
      <c r="K1642" s="114"/>
      <c r="L1642" s="115"/>
      <c r="M1642" s="116"/>
      <c r="N1642" s="15" t="s">
        <v>6927</v>
      </c>
      <c r="O1642" t="s">
        <v>4766</v>
      </c>
      <c r="Q1642">
        <v>8986</v>
      </c>
      <c r="R1642" s="14">
        <v>666232</v>
      </c>
    </row>
    <row r="1643" spans="1:18" ht="15" customHeight="1" x14ac:dyDescent="0.25">
      <c r="A1643" s="10">
        <v>127</v>
      </c>
      <c r="B1643" s="111"/>
      <c r="C1643" s="6" t="s">
        <v>2487</v>
      </c>
      <c r="D1643" s="7">
        <v>44982</v>
      </c>
      <c r="E1643" s="8" t="s">
        <v>131</v>
      </c>
      <c r="F1643" s="9">
        <v>610819</v>
      </c>
      <c r="G1643" s="8" t="s">
        <v>1378</v>
      </c>
      <c r="H1643" s="9">
        <v>64136</v>
      </c>
      <c r="I1643" s="112"/>
      <c r="J1643" s="113"/>
      <c r="K1643" s="114"/>
      <c r="L1643" s="115"/>
      <c r="M1643" s="116"/>
      <c r="N1643" s="15" t="s">
        <v>6928</v>
      </c>
      <c r="O1643" t="s">
        <v>4766</v>
      </c>
      <c r="Q1643">
        <v>9003</v>
      </c>
      <c r="R1643" s="14">
        <v>610819</v>
      </c>
    </row>
    <row r="1644" spans="1:18" ht="15" customHeight="1" x14ac:dyDescent="0.25">
      <c r="A1644" s="10">
        <v>128</v>
      </c>
      <c r="B1644" s="111"/>
      <c r="C1644" s="6" t="s">
        <v>2488</v>
      </c>
      <c r="D1644" s="7">
        <v>44970</v>
      </c>
      <c r="E1644" s="8" t="s">
        <v>2413</v>
      </c>
      <c r="F1644" s="9">
        <v>403871</v>
      </c>
      <c r="G1644" s="8" t="s">
        <v>1378</v>
      </c>
      <c r="H1644" s="9">
        <v>42406</v>
      </c>
      <c r="I1644" s="112"/>
      <c r="J1644" s="113"/>
      <c r="K1644" s="114"/>
      <c r="L1644" s="115"/>
      <c r="M1644" s="116"/>
      <c r="N1644" s="15" t="s">
        <v>6929</v>
      </c>
      <c r="O1644" t="s">
        <v>4766</v>
      </c>
      <c r="Q1644">
        <v>3975</v>
      </c>
      <c r="R1644" s="14">
        <v>403871</v>
      </c>
    </row>
    <row r="1645" spans="1:18" ht="15" customHeight="1" x14ac:dyDescent="0.25">
      <c r="A1645" s="10">
        <v>129</v>
      </c>
      <c r="B1645" s="111"/>
      <c r="C1645" s="6" t="s">
        <v>2489</v>
      </c>
      <c r="D1645" s="7">
        <v>44967</v>
      </c>
      <c r="E1645" s="8" t="s">
        <v>2418</v>
      </c>
      <c r="F1645" s="9">
        <v>1050170</v>
      </c>
      <c r="G1645" s="8" t="s">
        <v>1378</v>
      </c>
      <c r="H1645" s="9">
        <v>110268</v>
      </c>
      <c r="I1645" s="112"/>
      <c r="J1645" s="113"/>
      <c r="K1645" s="114"/>
      <c r="L1645" s="115"/>
      <c r="M1645" s="116"/>
      <c r="N1645" s="15" t="s">
        <v>6930</v>
      </c>
      <c r="O1645" t="s">
        <v>4766</v>
      </c>
      <c r="Q1645">
        <v>3812</v>
      </c>
      <c r="R1645" s="14">
        <v>1050170</v>
      </c>
    </row>
    <row r="1646" spans="1:18" ht="15" customHeight="1" x14ac:dyDescent="0.25">
      <c r="A1646" s="10">
        <v>130</v>
      </c>
      <c r="B1646" s="111"/>
      <c r="C1646" s="6" t="s">
        <v>2490</v>
      </c>
      <c r="D1646" s="7">
        <v>44979</v>
      </c>
      <c r="E1646" s="8" t="s">
        <v>2418</v>
      </c>
      <c r="F1646" s="9">
        <v>1046363</v>
      </c>
      <c r="G1646" s="8" t="s">
        <v>1378</v>
      </c>
      <c r="H1646" s="9">
        <v>109868</v>
      </c>
      <c r="I1646" s="112"/>
      <c r="J1646" s="113"/>
      <c r="K1646" s="114"/>
      <c r="L1646" s="115"/>
      <c r="M1646" s="116"/>
      <c r="N1646" s="15" t="s">
        <v>6931</v>
      </c>
      <c r="O1646" t="s">
        <v>4766</v>
      </c>
      <c r="Q1646">
        <v>6858</v>
      </c>
      <c r="R1646" s="14">
        <v>1046363</v>
      </c>
    </row>
    <row r="1647" spans="1:18" ht="15" customHeight="1" x14ac:dyDescent="0.25">
      <c r="A1647" s="10">
        <v>131</v>
      </c>
      <c r="B1647" s="111"/>
      <c r="C1647" s="6" t="s">
        <v>2491</v>
      </c>
      <c r="D1647" s="7">
        <v>44982</v>
      </c>
      <c r="E1647" s="8" t="s">
        <v>2380</v>
      </c>
      <c r="F1647" s="9">
        <v>1575629</v>
      </c>
      <c r="G1647" s="8" t="s">
        <v>1378</v>
      </c>
      <c r="H1647" s="9">
        <v>165441</v>
      </c>
      <c r="I1647" s="112"/>
      <c r="J1647" s="113"/>
      <c r="K1647" s="114"/>
      <c r="L1647" s="115"/>
      <c r="M1647" s="116"/>
      <c r="N1647" s="15" t="s">
        <v>6932</v>
      </c>
      <c r="O1647" t="s">
        <v>4766</v>
      </c>
      <c r="Q1647">
        <v>9004</v>
      </c>
      <c r="R1647" s="14">
        <v>1575629</v>
      </c>
    </row>
    <row r="1648" spans="1:18" ht="15" customHeight="1" x14ac:dyDescent="0.25">
      <c r="A1648" s="10">
        <v>132</v>
      </c>
      <c r="B1648" s="111"/>
      <c r="C1648" s="6" t="s">
        <v>2492</v>
      </c>
      <c r="D1648" s="7">
        <v>44970</v>
      </c>
      <c r="E1648" s="8" t="s">
        <v>2376</v>
      </c>
      <c r="F1648" s="9">
        <v>475015</v>
      </c>
      <c r="G1648" s="8" t="s">
        <v>1378</v>
      </c>
      <c r="H1648" s="9">
        <v>49877</v>
      </c>
      <c r="I1648" s="112"/>
      <c r="J1648" s="113"/>
      <c r="K1648" s="114"/>
      <c r="L1648" s="115"/>
      <c r="M1648" s="116"/>
      <c r="N1648" s="15" t="s">
        <v>6933</v>
      </c>
      <c r="O1648" t="s">
        <v>4766</v>
      </c>
      <c r="Q1648">
        <v>4003</v>
      </c>
      <c r="R1648" s="14">
        <v>475015</v>
      </c>
    </row>
    <row r="1649" spans="1:18" ht="15" customHeight="1" x14ac:dyDescent="0.25">
      <c r="A1649" s="10">
        <v>133</v>
      </c>
      <c r="B1649" s="111"/>
      <c r="C1649" s="6" t="s">
        <v>2493</v>
      </c>
      <c r="D1649" s="7">
        <v>44977</v>
      </c>
      <c r="E1649" s="8" t="s">
        <v>2426</v>
      </c>
      <c r="F1649" s="9">
        <v>853839</v>
      </c>
      <c r="G1649" s="8" t="s">
        <v>1378</v>
      </c>
      <c r="H1649" s="9">
        <v>89653</v>
      </c>
      <c r="I1649" s="112"/>
      <c r="J1649" s="113"/>
      <c r="K1649" s="114"/>
      <c r="L1649" s="115"/>
      <c r="M1649" s="116"/>
      <c r="N1649" s="15" t="s">
        <v>6934</v>
      </c>
      <c r="O1649" t="s">
        <v>4766</v>
      </c>
      <c r="Q1649">
        <v>6719</v>
      </c>
      <c r="R1649" s="14">
        <v>853839</v>
      </c>
    </row>
    <row r="1650" spans="1:18" ht="15" customHeight="1" x14ac:dyDescent="0.25">
      <c r="A1650" s="10">
        <v>134</v>
      </c>
      <c r="B1650" s="111"/>
      <c r="C1650" s="6" t="s">
        <v>2494</v>
      </c>
      <c r="D1650" s="7">
        <v>44980</v>
      </c>
      <c r="E1650" s="8" t="s">
        <v>2426</v>
      </c>
      <c r="F1650" s="9">
        <v>1331305</v>
      </c>
      <c r="G1650" s="8" t="s">
        <v>1378</v>
      </c>
      <c r="H1650" s="9">
        <v>139787</v>
      </c>
      <c r="I1650" s="112"/>
      <c r="J1650" s="113"/>
      <c r="K1650" s="114"/>
      <c r="L1650" s="115"/>
      <c r="M1650" s="116"/>
      <c r="N1650" s="15" t="s">
        <v>6935</v>
      </c>
      <c r="O1650" t="s">
        <v>4766</v>
      </c>
      <c r="Q1650">
        <v>7409</v>
      </c>
      <c r="R1650" s="14">
        <v>1331305</v>
      </c>
    </row>
    <row r="1651" spans="1:18" ht="15" customHeight="1" x14ac:dyDescent="0.25">
      <c r="A1651" s="10">
        <v>135</v>
      </c>
      <c r="B1651" s="111"/>
      <c r="C1651" s="6" t="s">
        <v>2495</v>
      </c>
      <c r="D1651" s="7">
        <v>44967</v>
      </c>
      <c r="E1651" s="8" t="s">
        <v>2376</v>
      </c>
      <c r="F1651" s="9">
        <v>276001</v>
      </c>
      <c r="G1651" s="8" t="s">
        <v>1378</v>
      </c>
      <c r="H1651" s="9">
        <v>28980</v>
      </c>
      <c r="I1651" s="112"/>
      <c r="J1651" s="113"/>
      <c r="K1651" s="114"/>
      <c r="L1651" s="115"/>
      <c r="M1651" s="116"/>
      <c r="N1651" s="15" t="s">
        <v>6936</v>
      </c>
      <c r="O1651" t="s">
        <v>4766</v>
      </c>
      <c r="Q1651">
        <v>3843</v>
      </c>
      <c r="R1651" s="14">
        <v>276001</v>
      </c>
    </row>
    <row r="1652" spans="1:18" ht="15" customHeight="1" x14ac:dyDescent="0.25">
      <c r="A1652" s="10">
        <v>136</v>
      </c>
      <c r="B1652" s="111"/>
      <c r="C1652" s="6" t="s">
        <v>2496</v>
      </c>
      <c r="D1652" s="7">
        <v>44985</v>
      </c>
      <c r="E1652" s="8" t="s">
        <v>2380</v>
      </c>
      <c r="F1652" s="9">
        <v>811752</v>
      </c>
      <c r="G1652" s="8" t="s">
        <v>1378</v>
      </c>
      <c r="H1652" s="9">
        <v>85234</v>
      </c>
      <c r="I1652" s="112"/>
      <c r="J1652" s="113"/>
      <c r="K1652" s="114"/>
      <c r="L1652" s="115"/>
      <c r="M1652" s="116"/>
      <c r="N1652" s="15" t="s">
        <v>6937</v>
      </c>
      <c r="O1652" t="s">
        <v>4766</v>
      </c>
      <c r="Q1652">
        <v>9093</v>
      </c>
      <c r="R1652" s="14">
        <v>811752</v>
      </c>
    </row>
    <row r="1653" spans="1:18" ht="15" customHeight="1" x14ac:dyDescent="0.25">
      <c r="A1653" s="10">
        <v>137</v>
      </c>
      <c r="B1653" s="111"/>
      <c r="C1653" s="6" t="s">
        <v>2497</v>
      </c>
      <c r="D1653" s="7">
        <v>44980</v>
      </c>
      <c r="E1653" s="8" t="s">
        <v>2426</v>
      </c>
      <c r="F1653" s="9">
        <v>973137</v>
      </c>
      <c r="G1653" s="8" t="s">
        <v>1378</v>
      </c>
      <c r="H1653" s="9">
        <v>102179</v>
      </c>
      <c r="I1653" s="112"/>
      <c r="J1653" s="113"/>
      <c r="K1653" s="114"/>
      <c r="L1653" s="115"/>
      <c r="M1653" s="116"/>
      <c r="N1653" s="15" t="s">
        <v>6938</v>
      </c>
      <c r="O1653" t="s">
        <v>4766</v>
      </c>
      <c r="Q1653">
        <v>7424</v>
      </c>
      <c r="R1653" s="14">
        <v>973137</v>
      </c>
    </row>
    <row r="1654" spans="1:18" ht="15" customHeight="1" x14ac:dyDescent="0.25">
      <c r="A1654" s="10">
        <v>138</v>
      </c>
      <c r="B1654" s="111"/>
      <c r="C1654" s="6" t="s">
        <v>2498</v>
      </c>
      <c r="D1654" s="7">
        <v>44963</v>
      </c>
      <c r="E1654" s="8" t="s">
        <v>2376</v>
      </c>
      <c r="F1654" s="9">
        <v>1566692</v>
      </c>
      <c r="G1654" s="8" t="s">
        <v>1378</v>
      </c>
      <c r="H1654" s="9">
        <v>164503</v>
      </c>
      <c r="I1654" s="112"/>
      <c r="J1654" s="113"/>
      <c r="K1654" s="114"/>
      <c r="L1654" s="115"/>
      <c r="M1654" s="116"/>
      <c r="N1654" s="15" t="s">
        <v>6939</v>
      </c>
      <c r="O1654" t="s">
        <v>4766</v>
      </c>
      <c r="Q1654">
        <v>2899</v>
      </c>
      <c r="R1654" s="14">
        <v>1566692</v>
      </c>
    </row>
    <row r="1655" spans="1:18" ht="15" customHeight="1" x14ac:dyDescent="0.25">
      <c r="A1655" s="10">
        <v>139</v>
      </c>
      <c r="B1655" s="111"/>
      <c r="C1655" s="6" t="s">
        <v>2499</v>
      </c>
      <c r="D1655" s="7">
        <v>44963</v>
      </c>
      <c r="E1655" s="8" t="s">
        <v>131</v>
      </c>
      <c r="F1655" s="9">
        <v>1217627</v>
      </c>
      <c r="G1655" s="8" t="s">
        <v>1378</v>
      </c>
      <c r="H1655" s="9">
        <v>127851</v>
      </c>
      <c r="I1655" s="112"/>
      <c r="J1655" s="113"/>
      <c r="K1655" s="114"/>
      <c r="L1655" s="115"/>
      <c r="M1655" s="116"/>
      <c r="N1655" s="15" t="s">
        <v>6940</v>
      </c>
      <c r="O1655" t="s">
        <v>4766</v>
      </c>
      <c r="Q1655">
        <v>3021</v>
      </c>
      <c r="R1655" s="14">
        <v>1217627</v>
      </c>
    </row>
    <row r="1656" spans="1:18" ht="15" customHeight="1" x14ac:dyDescent="0.25">
      <c r="A1656" s="10">
        <v>140</v>
      </c>
      <c r="B1656" s="111"/>
      <c r="C1656" s="6" t="s">
        <v>2500</v>
      </c>
      <c r="D1656" s="7">
        <v>44963</v>
      </c>
      <c r="E1656" s="8" t="s">
        <v>2363</v>
      </c>
      <c r="F1656" s="9">
        <v>679872</v>
      </c>
      <c r="G1656" s="8" t="s">
        <v>1378</v>
      </c>
      <c r="H1656" s="9">
        <v>71387</v>
      </c>
      <c r="I1656" s="112"/>
      <c r="J1656" s="113"/>
      <c r="K1656" s="114"/>
      <c r="L1656" s="115"/>
      <c r="M1656" s="116"/>
      <c r="N1656" s="15" t="s">
        <v>6941</v>
      </c>
      <c r="O1656" t="s">
        <v>4766</v>
      </c>
      <c r="Q1656">
        <v>3019</v>
      </c>
      <c r="R1656" s="14">
        <v>679872</v>
      </c>
    </row>
    <row r="1657" spans="1:18" ht="15" customHeight="1" x14ac:dyDescent="0.25">
      <c r="A1657" s="10">
        <v>141</v>
      </c>
      <c r="B1657" s="111"/>
      <c r="C1657" s="6" t="s">
        <v>2501</v>
      </c>
      <c r="D1657" s="7">
        <v>44965</v>
      </c>
      <c r="E1657" s="8" t="s">
        <v>131</v>
      </c>
      <c r="F1657" s="9">
        <v>886820</v>
      </c>
      <c r="G1657" s="8" t="s">
        <v>1378</v>
      </c>
      <c r="H1657" s="9">
        <v>93116</v>
      </c>
      <c r="I1657" s="112"/>
      <c r="J1657" s="113"/>
      <c r="K1657" s="114"/>
      <c r="L1657" s="115"/>
      <c r="M1657" s="116"/>
      <c r="N1657" s="15" t="s">
        <v>6942</v>
      </c>
      <c r="O1657" t="s">
        <v>4766</v>
      </c>
      <c r="Q1657">
        <v>3142</v>
      </c>
      <c r="R1657" s="14">
        <v>886820</v>
      </c>
    </row>
    <row r="1658" spans="1:18" ht="15" customHeight="1" x14ac:dyDescent="0.25">
      <c r="A1658" s="10">
        <v>142</v>
      </c>
      <c r="B1658" s="111"/>
      <c r="C1658" s="6" t="s">
        <v>2502</v>
      </c>
      <c r="D1658" s="7">
        <v>44968</v>
      </c>
      <c r="E1658" s="8" t="s">
        <v>127</v>
      </c>
      <c r="F1658" s="9">
        <v>684376</v>
      </c>
      <c r="G1658" s="8" t="s">
        <v>1378</v>
      </c>
      <c r="H1658" s="9">
        <v>71859</v>
      </c>
      <c r="I1658" s="112"/>
      <c r="J1658" s="113"/>
      <c r="K1658" s="114"/>
      <c r="L1658" s="115"/>
      <c r="M1658" s="116"/>
      <c r="N1658" s="15" t="s">
        <v>6943</v>
      </c>
      <c r="O1658" t="s">
        <v>4766</v>
      </c>
      <c r="Q1658">
        <v>3890</v>
      </c>
      <c r="R1658" s="14">
        <v>684376</v>
      </c>
    </row>
    <row r="1659" spans="1:18" ht="15" customHeight="1" x14ac:dyDescent="0.25">
      <c r="A1659" s="10">
        <v>143</v>
      </c>
      <c r="B1659" s="111"/>
      <c r="C1659" s="6" t="s">
        <v>2503</v>
      </c>
      <c r="D1659" s="7">
        <v>44973</v>
      </c>
      <c r="E1659" s="8" t="s">
        <v>248</v>
      </c>
      <c r="F1659" s="9">
        <v>276001</v>
      </c>
      <c r="G1659" s="8" t="s">
        <v>1378</v>
      </c>
      <c r="H1659" s="9">
        <v>28980</v>
      </c>
      <c r="I1659" s="112"/>
      <c r="J1659" s="113"/>
      <c r="K1659" s="114"/>
      <c r="L1659" s="115"/>
      <c r="M1659" s="116"/>
      <c r="N1659" s="15" t="s">
        <v>6944</v>
      </c>
      <c r="O1659" t="s">
        <v>4766</v>
      </c>
      <c r="Q1659">
        <v>5009</v>
      </c>
      <c r="R1659" s="14">
        <v>276001</v>
      </c>
    </row>
    <row r="1660" spans="1:18" ht="15" customHeight="1" x14ac:dyDescent="0.25">
      <c r="A1660" s="10">
        <v>144</v>
      </c>
      <c r="B1660" s="111"/>
      <c r="C1660" s="6" t="s">
        <v>2504</v>
      </c>
      <c r="D1660" s="7">
        <v>44967</v>
      </c>
      <c r="E1660" s="8" t="s">
        <v>514</v>
      </c>
      <c r="F1660" s="9">
        <v>1350885</v>
      </c>
      <c r="G1660" s="8" t="s">
        <v>1378</v>
      </c>
      <c r="H1660" s="9">
        <v>141843</v>
      </c>
      <c r="I1660" s="112"/>
      <c r="J1660" s="113"/>
      <c r="K1660" s="114"/>
      <c r="L1660" s="115"/>
      <c r="M1660" s="116"/>
      <c r="N1660" s="15" t="s">
        <v>6945</v>
      </c>
      <c r="O1660" t="s">
        <v>4766</v>
      </c>
      <c r="Q1660">
        <v>3844</v>
      </c>
      <c r="R1660" s="14">
        <v>1350885</v>
      </c>
    </row>
    <row r="1661" spans="1:18" ht="15" customHeight="1" x14ac:dyDescent="0.25">
      <c r="A1661" s="10">
        <v>145</v>
      </c>
      <c r="B1661" s="111"/>
      <c r="C1661" s="6" t="s">
        <v>2505</v>
      </c>
      <c r="D1661" s="7">
        <v>44974</v>
      </c>
      <c r="E1661" s="8" t="s">
        <v>127</v>
      </c>
      <c r="F1661" s="9">
        <v>165601</v>
      </c>
      <c r="G1661" s="8" t="s">
        <v>1378</v>
      </c>
      <c r="H1661" s="9">
        <v>17388</v>
      </c>
      <c r="I1661" s="112"/>
      <c r="J1661" s="113"/>
      <c r="K1661" s="114"/>
      <c r="L1661" s="115"/>
      <c r="M1661" s="116"/>
      <c r="N1661" s="15" t="s">
        <v>6946</v>
      </c>
      <c r="O1661" t="s">
        <v>4766</v>
      </c>
      <c r="Q1661">
        <v>6405</v>
      </c>
      <c r="R1661" s="14">
        <v>165601</v>
      </c>
    </row>
    <row r="1662" spans="1:18" ht="15" customHeight="1" x14ac:dyDescent="0.25">
      <c r="A1662" s="10">
        <v>146</v>
      </c>
      <c r="B1662" s="111"/>
      <c r="C1662" s="6" t="s">
        <v>2506</v>
      </c>
      <c r="D1662" s="7">
        <v>44963</v>
      </c>
      <c r="E1662" s="8" t="s">
        <v>127</v>
      </c>
      <c r="F1662" s="9">
        <v>506273</v>
      </c>
      <c r="G1662" s="8" t="s">
        <v>1378</v>
      </c>
      <c r="H1662" s="9">
        <v>53159</v>
      </c>
      <c r="I1662" s="112"/>
      <c r="J1662" s="113"/>
      <c r="K1662" s="114"/>
      <c r="L1662" s="115"/>
      <c r="M1662" s="116"/>
      <c r="N1662" s="15" t="s">
        <v>6947</v>
      </c>
      <c r="O1662" t="s">
        <v>4766</v>
      </c>
      <c r="Q1662">
        <v>2945</v>
      </c>
      <c r="R1662" s="14">
        <v>506273</v>
      </c>
    </row>
    <row r="1663" spans="1:18" ht="15" customHeight="1" x14ac:dyDescent="0.25">
      <c r="A1663" s="10">
        <v>147</v>
      </c>
      <c r="B1663" s="111"/>
      <c r="C1663" s="6" t="s">
        <v>2507</v>
      </c>
      <c r="D1663" s="7">
        <v>44964</v>
      </c>
      <c r="E1663" s="8" t="s">
        <v>2363</v>
      </c>
      <c r="F1663" s="9">
        <v>780885</v>
      </c>
      <c r="G1663" s="8" t="s">
        <v>1378</v>
      </c>
      <c r="H1663" s="9">
        <v>81993</v>
      </c>
      <c r="I1663" s="112"/>
      <c r="J1663" s="113"/>
      <c r="K1663" s="114"/>
      <c r="L1663" s="115"/>
      <c r="M1663" s="116"/>
      <c r="N1663" s="15" t="s">
        <v>6948</v>
      </c>
      <c r="O1663" t="s">
        <v>4766</v>
      </c>
      <c r="Q1663">
        <v>3078</v>
      </c>
      <c r="R1663" s="14">
        <v>780885</v>
      </c>
    </row>
    <row r="1664" spans="1:18" ht="15" customHeight="1" x14ac:dyDescent="0.25">
      <c r="A1664" s="10">
        <v>148</v>
      </c>
      <c r="B1664" s="111"/>
      <c r="C1664" s="6" t="s">
        <v>2508</v>
      </c>
      <c r="D1664" s="7">
        <v>44964</v>
      </c>
      <c r="E1664" s="8" t="s">
        <v>514</v>
      </c>
      <c r="F1664" s="9">
        <v>403871</v>
      </c>
      <c r="G1664" s="8" t="s">
        <v>1378</v>
      </c>
      <c r="H1664" s="9">
        <v>42406</v>
      </c>
      <c r="I1664" s="112"/>
      <c r="J1664" s="113"/>
      <c r="K1664" s="114"/>
      <c r="L1664" s="115"/>
      <c r="M1664" s="116"/>
      <c r="N1664" s="15" t="s">
        <v>6949</v>
      </c>
      <c r="O1664" t="s">
        <v>4766</v>
      </c>
      <c r="Q1664">
        <v>3119</v>
      </c>
      <c r="R1664" s="14">
        <v>403871</v>
      </c>
    </row>
    <row r="1665" spans="1:18" ht="15" customHeight="1" x14ac:dyDescent="0.25">
      <c r="A1665" s="10">
        <v>149</v>
      </c>
      <c r="B1665" s="111"/>
      <c r="C1665" s="6" t="s">
        <v>2509</v>
      </c>
      <c r="D1665" s="7">
        <v>44973</v>
      </c>
      <c r="E1665" s="8" t="s">
        <v>131</v>
      </c>
      <c r="F1665" s="9">
        <v>409928</v>
      </c>
      <c r="G1665" s="8" t="s">
        <v>1378</v>
      </c>
      <c r="H1665" s="9">
        <v>43042</v>
      </c>
      <c r="I1665" s="112"/>
      <c r="J1665" s="113"/>
      <c r="K1665" s="114"/>
      <c r="L1665" s="115"/>
      <c r="M1665" s="116"/>
      <c r="N1665" s="15" t="s">
        <v>6950</v>
      </c>
      <c r="O1665" t="s">
        <v>4766</v>
      </c>
      <c r="Q1665">
        <v>5493</v>
      </c>
      <c r="R1665" s="14">
        <v>409928</v>
      </c>
    </row>
    <row r="1666" spans="1:18" ht="15" customHeight="1" x14ac:dyDescent="0.25">
      <c r="A1666" s="10">
        <v>150</v>
      </c>
      <c r="B1666" s="111"/>
      <c r="C1666" s="6" t="s">
        <v>2510</v>
      </c>
      <c r="D1666" s="7">
        <v>44971</v>
      </c>
      <c r="E1666" s="8" t="s">
        <v>2454</v>
      </c>
      <c r="F1666" s="9">
        <v>683659</v>
      </c>
      <c r="G1666" s="8" t="s">
        <v>1378</v>
      </c>
      <c r="H1666" s="9">
        <v>71784</v>
      </c>
      <c r="I1666" s="112"/>
      <c r="J1666" s="113"/>
      <c r="K1666" s="114"/>
      <c r="L1666" s="115"/>
      <c r="M1666" s="116"/>
      <c r="N1666" s="15" t="s">
        <v>6951</v>
      </c>
      <c r="O1666" t="s">
        <v>4766</v>
      </c>
      <c r="Q1666">
        <v>4105</v>
      </c>
      <c r="R1666" s="14">
        <v>683659</v>
      </c>
    </row>
    <row r="1667" spans="1:18" ht="15" customHeight="1" x14ac:dyDescent="0.25">
      <c r="A1667" s="10">
        <v>151</v>
      </c>
      <c r="B1667" s="111"/>
      <c r="C1667" s="6" t="s">
        <v>2511</v>
      </c>
      <c r="D1667" s="7">
        <v>44963</v>
      </c>
      <c r="E1667" s="8" t="s">
        <v>127</v>
      </c>
      <c r="F1667" s="9">
        <v>2360580</v>
      </c>
      <c r="G1667" s="8" t="s">
        <v>1378</v>
      </c>
      <c r="H1667" s="9">
        <v>247861</v>
      </c>
      <c r="I1667" s="112"/>
      <c r="J1667" s="113"/>
      <c r="K1667" s="114"/>
      <c r="L1667" s="115"/>
      <c r="M1667" s="116"/>
      <c r="N1667" s="15" t="s">
        <v>6952</v>
      </c>
      <c r="O1667" t="s">
        <v>4766</v>
      </c>
      <c r="Q1667">
        <v>2914</v>
      </c>
      <c r="R1667" s="14">
        <v>2360580</v>
      </c>
    </row>
    <row r="1668" spans="1:18" ht="15" customHeight="1" x14ac:dyDescent="0.25">
      <c r="A1668" s="10">
        <v>152</v>
      </c>
      <c r="B1668" s="111"/>
      <c r="C1668" s="6" t="s">
        <v>2512</v>
      </c>
      <c r="D1668" s="7">
        <v>44968</v>
      </c>
      <c r="E1668" s="8" t="s">
        <v>127</v>
      </c>
      <c r="F1668" s="9">
        <v>1207911</v>
      </c>
      <c r="G1668" s="8" t="s">
        <v>1378</v>
      </c>
      <c r="H1668" s="9">
        <v>126831</v>
      </c>
      <c r="I1668" s="112"/>
      <c r="J1668" s="113"/>
      <c r="K1668" s="114"/>
      <c r="L1668" s="115"/>
      <c r="M1668" s="116"/>
      <c r="N1668" s="15" t="s">
        <v>6953</v>
      </c>
      <c r="O1668" t="s">
        <v>4766</v>
      </c>
      <c r="Q1668">
        <v>3893</v>
      </c>
      <c r="R1668" s="14">
        <v>1207911</v>
      </c>
    </row>
    <row r="1669" spans="1:18" ht="15" customHeight="1" x14ac:dyDescent="0.25">
      <c r="A1669" s="10">
        <v>153</v>
      </c>
      <c r="B1669" s="111"/>
      <c r="C1669" s="6" t="s">
        <v>2513</v>
      </c>
      <c r="D1669" s="7">
        <v>44981</v>
      </c>
      <c r="E1669" s="8" t="s">
        <v>127</v>
      </c>
      <c r="F1669" s="9">
        <v>1014690</v>
      </c>
      <c r="G1669" s="8" t="s">
        <v>1378</v>
      </c>
      <c r="H1669" s="9">
        <v>106542</v>
      </c>
      <c r="I1669" s="112"/>
      <c r="J1669" s="113"/>
      <c r="K1669" s="114"/>
      <c r="L1669" s="115"/>
      <c r="M1669" s="116"/>
      <c r="N1669" s="15" t="s">
        <v>6954</v>
      </c>
      <c r="O1669" t="s">
        <v>4766</v>
      </c>
      <c r="Q1669">
        <v>8810</v>
      </c>
      <c r="R1669" s="14">
        <v>1014690</v>
      </c>
    </row>
    <row r="1670" spans="1:18" ht="15" customHeight="1" x14ac:dyDescent="0.25">
      <c r="A1670" s="10">
        <v>154</v>
      </c>
      <c r="B1670" s="111"/>
      <c r="C1670" s="6" t="s">
        <v>2514</v>
      </c>
      <c r="D1670" s="7">
        <v>44979</v>
      </c>
      <c r="E1670" s="8" t="s">
        <v>2363</v>
      </c>
      <c r="F1670" s="9">
        <v>1683608</v>
      </c>
      <c r="G1670" s="8" t="s">
        <v>1378</v>
      </c>
      <c r="H1670" s="9">
        <v>176779</v>
      </c>
      <c r="I1670" s="112"/>
      <c r="J1670" s="113"/>
      <c r="K1670" s="114"/>
      <c r="L1670" s="115"/>
      <c r="M1670" s="116"/>
      <c r="N1670" s="15" t="s">
        <v>6955</v>
      </c>
      <c r="O1670" t="s">
        <v>4766</v>
      </c>
      <c r="Q1670">
        <v>6843</v>
      </c>
      <c r="R1670" s="14">
        <v>1683608</v>
      </c>
    </row>
    <row r="1671" spans="1:18" ht="15" customHeight="1" x14ac:dyDescent="0.25">
      <c r="A1671" s="10">
        <v>155</v>
      </c>
      <c r="B1671" s="111"/>
      <c r="C1671" s="6" t="s">
        <v>2515</v>
      </c>
      <c r="D1671" s="7">
        <v>44981</v>
      </c>
      <c r="E1671" s="8" t="s">
        <v>2407</v>
      </c>
      <c r="F1671" s="9">
        <v>886820</v>
      </c>
      <c r="G1671" s="8" t="s">
        <v>1378</v>
      </c>
      <c r="H1671" s="9">
        <v>93116</v>
      </c>
      <c r="I1671" s="112"/>
      <c r="J1671" s="113"/>
      <c r="K1671" s="114"/>
      <c r="L1671" s="115"/>
      <c r="M1671" s="116"/>
      <c r="N1671" s="15" t="s">
        <v>6956</v>
      </c>
      <c r="O1671" t="s">
        <v>4766</v>
      </c>
      <c r="Q1671">
        <v>8628</v>
      </c>
      <c r="R1671" s="14">
        <v>886820</v>
      </c>
    </row>
    <row r="1672" spans="1:18" ht="15" customHeight="1" x14ac:dyDescent="0.25">
      <c r="A1672" s="10">
        <v>156</v>
      </c>
      <c r="B1672" s="111"/>
      <c r="C1672" s="6" t="s">
        <v>2516</v>
      </c>
      <c r="D1672" s="7">
        <v>44981</v>
      </c>
      <c r="E1672" s="8" t="s">
        <v>2407</v>
      </c>
      <c r="F1672" s="9">
        <v>732983</v>
      </c>
      <c r="G1672" s="8" t="s">
        <v>1378</v>
      </c>
      <c r="H1672" s="9">
        <v>76963</v>
      </c>
      <c r="I1672" s="112"/>
      <c r="J1672" s="113"/>
      <c r="K1672" s="114"/>
      <c r="L1672" s="115"/>
      <c r="M1672" s="116"/>
      <c r="N1672" s="15" t="s">
        <v>6957</v>
      </c>
      <c r="O1672" t="s">
        <v>4766</v>
      </c>
      <c r="Q1672">
        <v>8811</v>
      </c>
      <c r="R1672" s="14">
        <v>732983</v>
      </c>
    </row>
    <row r="1673" spans="1:18" ht="15" customHeight="1" x14ac:dyDescent="0.25">
      <c r="A1673" s="10">
        <v>157</v>
      </c>
      <c r="B1673" s="111"/>
      <c r="C1673" s="6" t="s">
        <v>2517</v>
      </c>
      <c r="D1673" s="7">
        <v>44969</v>
      </c>
      <c r="E1673" s="8" t="s">
        <v>2363</v>
      </c>
      <c r="F1673" s="9">
        <v>774414</v>
      </c>
      <c r="G1673" s="8" t="s">
        <v>1378</v>
      </c>
      <c r="H1673" s="9">
        <v>81313</v>
      </c>
      <c r="I1673" s="112"/>
      <c r="J1673" s="113"/>
      <c r="K1673" s="114"/>
      <c r="L1673" s="115"/>
      <c r="M1673" s="116"/>
      <c r="N1673" s="15" t="s">
        <v>6958</v>
      </c>
      <c r="O1673" t="s">
        <v>4766</v>
      </c>
      <c r="Q1673">
        <v>3949</v>
      </c>
      <c r="R1673" s="14">
        <v>774414</v>
      </c>
    </row>
    <row r="1674" spans="1:18" ht="15" customHeight="1" x14ac:dyDescent="0.25">
      <c r="A1674" s="10">
        <v>158</v>
      </c>
      <c r="B1674" s="111"/>
      <c r="C1674" s="6" t="s">
        <v>2518</v>
      </c>
      <c r="D1674" s="7">
        <v>44967</v>
      </c>
      <c r="E1674" s="8" t="s">
        <v>2418</v>
      </c>
      <c r="F1674" s="9">
        <v>887517</v>
      </c>
      <c r="G1674" s="8" t="s">
        <v>1378</v>
      </c>
      <c r="H1674" s="9">
        <v>93189</v>
      </c>
      <c r="I1674" s="112"/>
      <c r="J1674" s="113"/>
      <c r="K1674" s="114"/>
      <c r="L1674" s="115"/>
      <c r="M1674" s="116"/>
      <c r="N1674" s="15" t="s">
        <v>6959</v>
      </c>
      <c r="O1674" t="s">
        <v>4766</v>
      </c>
      <c r="Q1674">
        <v>3811</v>
      </c>
      <c r="R1674" s="14">
        <v>887517</v>
      </c>
    </row>
    <row r="1675" spans="1:18" ht="15" customHeight="1" x14ac:dyDescent="0.25">
      <c r="A1675" s="10">
        <v>159</v>
      </c>
      <c r="B1675" s="111"/>
      <c r="C1675" s="6" t="s">
        <v>2519</v>
      </c>
      <c r="D1675" s="7">
        <v>44978</v>
      </c>
      <c r="E1675" s="8" t="s">
        <v>2363</v>
      </c>
      <c r="F1675" s="9">
        <v>569471</v>
      </c>
      <c r="G1675" s="8" t="s">
        <v>1378</v>
      </c>
      <c r="H1675" s="9">
        <v>59794</v>
      </c>
      <c r="I1675" s="112"/>
      <c r="J1675" s="113"/>
      <c r="K1675" s="114"/>
      <c r="L1675" s="115"/>
      <c r="M1675" s="116"/>
      <c r="N1675" s="15" t="s">
        <v>6960</v>
      </c>
      <c r="O1675" t="s">
        <v>4766</v>
      </c>
      <c r="Q1675">
        <v>6828</v>
      </c>
      <c r="R1675" s="14">
        <v>569471</v>
      </c>
    </row>
    <row r="1676" spans="1:18" ht="15" customHeight="1" x14ac:dyDescent="0.25">
      <c r="A1676" s="10">
        <v>160</v>
      </c>
      <c r="B1676" s="111"/>
      <c r="C1676" s="6" t="s">
        <v>2520</v>
      </c>
      <c r="D1676" s="7">
        <v>44980</v>
      </c>
      <c r="E1676" s="8" t="s">
        <v>2418</v>
      </c>
      <c r="F1676" s="9">
        <v>242322</v>
      </c>
      <c r="G1676" s="8" t="s">
        <v>1378</v>
      </c>
      <c r="H1676" s="9">
        <v>25444</v>
      </c>
      <c r="I1676" s="112"/>
      <c r="J1676" s="113"/>
      <c r="K1676" s="114"/>
      <c r="L1676" s="115"/>
      <c r="M1676" s="116"/>
      <c r="N1676" s="15" t="s">
        <v>6961</v>
      </c>
      <c r="O1676" t="s">
        <v>4766</v>
      </c>
      <c r="Q1676">
        <v>7324</v>
      </c>
      <c r="R1676" s="14">
        <v>242322</v>
      </c>
    </row>
    <row r="1677" spans="1:18" ht="15" customHeight="1" x14ac:dyDescent="0.25">
      <c r="A1677" s="10">
        <v>161</v>
      </c>
      <c r="B1677" s="111"/>
      <c r="C1677" s="6" t="s">
        <v>2521</v>
      </c>
      <c r="D1677" s="7">
        <v>44984</v>
      </c>
      <c r="E1677" s="8" t="s">
        <v>2413</v>
      </c>
      <c r="F1677" s="9">
        <v>1409419</v>
      </c>
      <c r="G1677" s="8" t="s">
        <v>1378</v>
      </c>
      <c r="H1677" s="9">
        <v>147989</v>
      </c>
      <c r="I1677" s="112"/>
      <c r="J1677" s="113"/>
      <c r="K1677" s="114"/>
      <c r="L1677" s="115"/>
      <c r="M1677" s="116"/>
      <c r="N1677" s="15" t="s">
        <v>6962</v>
      </c>
      <c r="O1677" t="s">
        <v>4766</v>
      </c>
      <c r="Q1677">
        <v>9030</v>
      </c>
      <c r="R1677" s="14">
        <v>1409419</v>
      </c>
    </row>
    <row r="1678" spans="1:18" ht="15" customHeight="1" x14ac:dyDescent="0.25">
      <c r="A1678" s="10">
        <v>162</v>
      </c>
      <c r="B1678" s="111"/>
      <c r="C1678" s="6" t="s">
        <v>2522</v>
      </c>
      <c r="D1678" s="7">
        <v>44981</v>
      </c>
      <c r="E1678" s="8" t="s">
        <v>2426</v>
      </c>
      <c r="F1678" s="9">
        <v>516276</v>
      </c>
      <c r="G1678" s="8" t="s">
        <v>1378</v>
      </c>
      <c r="H1678" s="9">
        <v>54209</v>
      </c>
      <c r="I1678" s="112"/>
      <c r="J1678" s="113"/>
      <c r="K1678" s="114"/>
      <c r="L1678" s="115"/>
      <c r="M1678" s="116"/>
      <c r="N1678" s="15" t="s">
        <v>6963</v>
      </c>
      <c r="O1678" t="s">
        <v>4766</v>
      </c>
      <c r="Q1678">
        <v>8635</v>
      </c>
      <c r="R1678" s="14">
        <v>516276</v>
      </c>
    </row>
    <row r="1679" spans="1:18" ht="15" customHeight="1" x14ac:dyDescent="0.25">
      <c r="A1679" s="10">
        <v>163</v>
      </c>
      <c r="B1679" s="111"/>
      <c r="C1679" s="6" t="s">
        <v>2523</v>
      </c>
      <c r="D1679" s="7">
        <v>44974</v>
      </c>
      <c r="E1679" s="8" t="s">
        <v>2413</v>
      </c>
      <c r="F1679" s="9">
        <v>2119825</v>
      </c>
      <c r="G1679" s="8" t="s">
        <v>1378</v>
      </c>
      <c r="H1679" s="9">
        <v>222582</v>
      </c>
      <c r="I1679" s="112"/>
      <c r="J1679" s="113"/>
      <c r="K1679" s="114"/>
      <c r="L1679" s="115"/>
      <c r="M1679" s="116"/>
      <c r="N1679" s="15" t="s">
        <v>6964</v>
      </c>
      <c r="O1679" t="s">
        <v>4766</v>
      </c>
      <c r="Q1679">
        <v>6386</v>
      </c>
      <c r="R1679" s="14">
        <v>2119825</v>
      </c>
    </row>
    <row r="1680" spans="1:18" ht="15" customHeight="1" x14ac:dyDescent="0.25">
      <c r="A1680" s="10">
        <v>164</v>
      </c>
      <c r="B1680" s="111"/>
      <c r="C1680" s="6" t="s">
        <v>2524</v>
      </c>
      <c r="D1680" s="7">
        <v>44980</v>
      </c>
      <c r="E1680" s="8" t="s">
        <v>2376</v>
      </c>
      <c r="F1680" s="9">
        <v>1445280</v>
      </c>
      <c r="G1680" s="8" t="s">
        <v>1378</v>
      </c>
      <c r="H1680" s="9">
        <v>151754</v>
      </c>
      <c r="I1680" s="112"/>
      <c r="J1680" s="113"/>
      <c r="K1680" s="114"/>
      <c r="L1680" s="115"/>
      <c r="M1680" s="116"/>
      <c r="N1680" s="15" t="s">
        <v>6965</v>
      </c>
      <c r="O1680" t="s">
        <v>4766</v>
      </c>
      <c r="Q1680">
        <v>7659</v>
      </c>
      <c r="R1680" s="14">
        <v>1445280</v>
      </c>
    </row>
    <row r="1681" spans="1:18" ht="15" customHeight="1" x14ac:dyDescent="0.25">
      <c r="A1681" s="10">
        <v>165</v>
      </c>
      <c r="B1681" s="111"/>
      <c r="C1681" s="6" t="s">
        <v>2525</v>
      </c>
      <c r="D1681" s="7">
        <v>44979</v>
      </c>
      <c r="E1681" s="8" t="s">
        <v>2376</v>
      </c>
      <c r="F1681" s="9">
        <v>1454738</v>
      </c>
      <c r="G1681" s="8" t="s">
        <v>1378</v>
      </c>
      <c r="H1681" s="9">
        <v>152747</v>
      </c>
      <c r="I1681" s="112"/>
      <c r="J1681" s="113"/>
      <c r="K1681" s="114"/>
      <c r="L1681" s="115"/>
      <c r="M1681" s="116"/>
      <c r="N1681" s="15" t="s">
        <v>6966</v>
      </c>
      <c r="O1681" t="s">
        <v>4766</v>
      </c>
      <c r="Q1681">
        <v>6851</v>
      </c>
      <c r="R1681" s="14">
        <v>1454738</v>
      </c>
    </row>
    <row r="1682" spans="1:18" ht="15" customHeight="1" x14ac:dyDescent="0.25">
      <c r="A1682" s="10">
        <v>166</v>
      </c>
      <c r="B1682" s="111"/>
      <c r="C1682" s="6" t="s">
        <v>2526</v>
      </c>
      <c r="D1682" s="7">
        <v>44973</v>
      </c>
      <c r="E1682" s="8" t="s">
        <v>2380</v>
      </c>
      <c r="F1682" s="9">
        <v>1290691</v>
      </c>
      <c r="G1682" s="8" t="s">
        <v>1378</v>
      </c>
      <c r="H1682" s="9">
        <v>135523</v>
      </c>
      <c r="I1682" s="112"/>
      <c r="J1682" s="113"/>
      <c r="K1682" s="114"/>
      <c r="L1682" s="115"/>
      <c r="M1682" s="116"/>
      <c r="N1682" s="15" t="s">
        <v>6967</v>
      </c>
      <c r="O1682" t="s">
        <v>4766</v>
      </c>
      <c r="Q1682">
        <v>4658</v>
      </c>
      <c r="R1682" s="14">
        <v>1290691</v>
      </c>
    </row>
    <row r="1683" spans="1:18" ht="15" customHeight="1" x14ac:dyDescent="0.25">
      <c r="A1683" s="10">
        <v>167</v>
      </c>
      <c r="B1683" s="111"/>
      <c r="C1683" s="6" t="s">
        <v>2527</v>
      </c>
      <c r="D1683" s="7">
        <v>44969</v>
      </c>
      <c r="E1683" s="8" t="s">
        <v>2363</v>
      </c>
      <c r="F1683" s="9">
        <v>276001</v>
      </c>
      <c r="G1683" s="8" t="s">
        <v>1378</v>
      </c>
      <c r="H1683" s="9">
        <v>28980</v>
      </c>
      <c r="I1683" s="112"/>
      <c r="J1683" s="113"/>
      <c r="K1683" s="114"/>
      <c r="L1683" s="115"/>
      <c r="M1683" s="116"/>
      <c r="N1683" s="15" t="s">
        <v>6968</v>
      </c>
      <c r="O1683" t="s">
        <v>4766</v>
      </c>
      <c r="Q1683">
        <v>3938</v>
      </c>
      <c r="R1683" s="14">
        <v>276001</v>
      </c>
    </row>
    <row r="1684" spans="1:18" ht="15" customHeight="1" x14ac:dyDescent="0.25">
      <c r="A1684" s="10">
        <v>168</v>
      </c>
      <c r="B1684" s="111"/>
      <c r="C1684" s="6" t="s">
        <v>2528</v>
      </c>
      <c r="D1684" s="7">
        <v>44978</v>
      </c>
      <c r="E1684" s="8" t="s">
        <v>2418</v>
      </c>
      <c r="F1684" s="9">
        <v>1058734</v>
      </c>
      <c r="G1684" s="8" t="s">
        <v>1378</v>
      </c>
      <c r="H1684" s="9">
        <v>111167</v>
      </c>
      <c r="I1684" s="112"/>
      <c r="J1684" s="113"/>
      <c r="K1684" s="114"/>
      <c r="L1684" s="115"/>
      <c r="M1684" s="116"/>
      <c r="N1684" s="15" t="s">
        <v>6969</v>
      </c>
      <c r="O1684" t="s">
        <v>4766</v>
      </c>
      <c r="Q1684">
        <v>6823</v>
      </c>
      <c r="R1684" s="14">
        <v>1058734</v>
      </c>
    </row>
    <row r="1685" spans="1:18" ht="15" customHeight="1" x14ac:dyDescent="0.25">
      <c r="A1685" s="10">
        <v>169</v>
      </c>
      <c r="B1685" s="111"/>
      <c r="C1685" s="6" t="s">
        <v>2529</v>
      </c>
      <c r="D1685" s="7">
        <v>44985</v>
      </c>
      <c r="E1685" s="8" t="s">
        <v>2380</v>
      </c>
      <c r="F1685" s="9">
        <v>759409</v>
      </c>
      <c r="G1685" s="8" t="s">
        <v>1378</v>
      </c>
      <c r="H1685" s="9">
        <v>79738</v>
      </c>
      <c r="I1685" s="112"/>
      <c r="J1685" s="113"/>
      <c r="K1685" s="114"/>
      <c r="L1685" s="115"/>
      <c r="M1685" s="116"/>
      <c r="N1685" s="15" t="s">
        <v>6970</v>
      </c>
      <c r="O1685" t="s">
        <v>4766</v>
      </c>
      <c r="Q1685">
        <v>9092</v>
      </c>
      <c r="R1685" s="14">
        <v>759409</v>
      </c>
    </row>
    <row r="1686" spans="1:18" ht="15" customHeight="1" x14ac:dyDescent="0.25">
      <c r="A1686" s="10">
        <v>170</v>
      </c>
      <c r="B1686" s="111"/>
      <c r="C1686" s="6" t="s">
        <v>2530</v>
      </c>
      <c r="D1686" s="7">
        <v>44978</v>
      </c>
      <c r="E1686" s="8" t="s">
        <v>2376</v>
      </c>
      <c r="F1686" s="9">
        <v>884815</v>
      </c>
      <c r="G1686" s="8" t="s">
        <v>1378</v>
      </c>
      <c r="H1686" s="9">
        <v>92906</v>
      </c>
      <c r="I1686" s="112"/>
      <c r="J1686" s="113"/>
      <c r="K1686" s="114"/>
      <c r="L1686" s="115"/>
      <c r="M1686" s="116"/>
      <c r="N1686" s="15" t="s">
        <v>6971</v>
      </c>
      <c r="O1686" t="s">
        <v>4766</v>
      </c>
      <c r="Q1686">
        <v>6779</v>
      </c>
      <c r="R1686" s="14">
        <v>884815</v>
      </c>
    </row>
    <row r="1687" spans="1:18" ht="15" customHeight="1" x14ac:dyDescent="0.25">
      <c r="A1687" s="10">
        <v>171</v>
      </c>
      <c r="B1687" s="111"/>
      <c r="C1687" s="6" t="s">
        <v>2531</v>
      </c>
      <c r="D1687" s="7">
        <v>44963</v>
      </c>
      <c r="E1687" s="8" t="s">
        <v>131</v>
      </c>
      <c r="F1687" s="9">
        <v>552002</v>
      </c>
      <c r="G1687" s="8" t="s">
        <v>1378</v>
      </c>
      <c r="H1687" s="9">
        <v>57960</v>
      </c>
      <c r="I1687" s="112"/>
      <c r="J1687" s="113"/>
      <c r="K1687" s="114"/>
      <c r="L1687" s="115"/>
      <c r="M1687" s="116"/>
      <c r="N1687" s="15" t="s">
        <v>6972</v>
      </c>
      <c r="O1687" t="s">
        <v>4766</v>
      </c>
      <c r="Q1687">
        <v>2929</v>
      </c>
      <c r="R1687" s="14">
        <v>552002</v>
      </c>
    </row>
    <row r="1688" spans="1:18" ht="15" customHeight="1" x14ac:dyDescent="0.25">
      <c r="A1688" s="10">
        <v>172</v>
      </c>
      <c r="B1688" s="111"/>
      <c r="C1688" s="6" t="s">
        <v>2532</v>
      </c>
      <c r="D1688" s="7">
        <v>44963</v>
      </c>
      <c r="E1688" s="8" t="s">
        <v>248</v>
      </c>
      <c r="F1688" s="9">
        <v>520329</v>
      </c>
      <c r="G1688" s="8" t="s">
        <v>1378</v>
      </c>
      <c r="H1688" s="9">
        <v>54635</v>
      </c>
      <c r="I1688" s="112"/>
      <c r="J1688" s="113"/>
      <c r="K1688" s="114"/>
      <c r="L1688" s="115"/>
      <c r="M1688" s="116"/>
      <c r="N1688" s="15" t="s">
        <v>6973</v>
      </c>
      <c r="O1688" t="s">
        <v>4766</v>
      </c>
      <c r="Q1688">
        <v>2981</v>
      </c>
      <c r="R1688" s="14">
        <v>520329</v>
      </c>
    </row>
    <row r="1689" spans="1:18" ht="15" customHeight="1" x14ac:dyDescent="0.25">
      <c r="A1689" s="10">
        <v>173</v>
      </c>
      <c r="B1689" s="111"/>
      <c r="C1689" s="6" t="s">
        <v>2533</v>
      </c>
      <c r="D1689" s="7">
        <v>44968</v>
      </c>
      <c r="E1689" s="8" t="s">
        <v>127</v>
      </c>
      <c r="F1689" s="9">
        <v>679626</v>
      </c>
      <c r="G1689" s="8" t="s">
        <v>1378</v>
      </c>
      <c r="H1689" s="9">
        <v>71361</v>
      </c>
      <c r="I1689" s="112"/>
      <c r="J1689" s="113"/>
      <c r="K1689" s="114"/>
      <c r="L1689" s="115"/>
      <c r="M1689" s="116"/>
      <c r="N1689" s="15" t="s">
        <v>6974</v>
      </c>
      <c r="O1689" t="s">
        <v>4766</v>
      </c>
      <c r="Q1689">
        <v>3883</v>
      </c>
      <c r="R1689" s="14">
        <v>679626</v>
      </c>
    </row>
    <row r="1690" spans="1:18" ht="15" customHeight="1" x14ac:dyDescent="0.25">
      <c r="A1690" s="10">
        <v>174</v>
      </c>
      <c r="B1690" s="111"/>
      <c r="C1690" s="6" t="s">
        <v>2534</v>
      </c>
      <c r="D1690" s="7">
        <v>44963</v>
      </c>
      <c r="E1690" s="8" t="s">
        <v>2363</v>
      </c>
      <c r="F1690" s="9">
        <v>520329</v>
      </c>
      <c r="G1690" s="8" t="s">
        <v>1378</v>
      </c>
      <c r="H1690" s="9">
        <v>54635</v>
      </c>
      <c r="I1690" s="112"/>
      <c r="J1690" s="113"/>
      <c r="K1690" s="114"/>
      <c r="L1690" s="115"/>
      <c r="M1690" s="116"/>
      <c r="N1690" s="15" t="s">
        <v>6975</v>
      </c>
      <c r="O1690" t="s">
        <v>4766</v>
      </c>
      <c r="Q1690">
        <v>3016</v>
      </c>
      <c r="R1690" s="14">
        <v>520329</v>
      </c>
    </row>
    <row r="1691" spans="1:18" ht="15" customHeight="1" x14ac:dyDescent="0.25">
      <c r="A1691" s="10">
        <v>175</v>
      </c>
      <c r="B1691" s="111"/>
      <c r="C1691" s="6" t="s">
        <v>2535</v>
      </c>
      <c r="D1691" s="7">
        <v>44966</v>
      </c>
      <c r="E1691" s="8" t="s">
        <v>131</v>
      </c>
      <c r="F1691" s="9">
        <v>918493</v>
      </c>
      <c r="G1691" s="8" t="s">
        <v>1378</v>
      </c>
      <c r="H1691" s="9">
        <v>96442</v>
      </c>
      <c r="I1691" s="112"/>
      <c r="J1691" s="113"/>
      <c r="K1691" s="114"/>
      <c r="L1691" s="115"/>
      <c r="M1691" s="116"/>
      <c r="N1691" s="15" t="s">
        <v>6976</v>
      </c>
      <c r="O1691" t="s">
        <v>4766</v>
      </c>
      <c r="Q1691">
        <v>3548</v>
      </c>
      <c r="R1691" s="14">
        <v>918493</v>
      </c>
    </row>
    <row r="1692" spans="1:18" ht="15" customHeight="1" x14ac:dyDescent="0.25">
      <c r="A1692" s="10">
        <v>176</v>
      </c>
      <c r="B1692" s="111"/>
      <c r="C1692" s="6" t="s">
        <v>2536</v>
      </c>
      <c r="D1692" s="7">
        <v>44963</v>
      </c>
      <c r="E1692" s="8" t="s">
        <v>131</v>
      </c>
      <c r="F1692" s="9">
        <v>1019439</v>
      </c>
      <c r="G1692" s="8" t="s">
        <v>1378</v>
      </c>
      <c r="H1692" s="9">
        <v>107041</v>
      </c>
      <c r="I1692" s="112"/>
      <c r="J1692" s="113"/>
      <c r="K1692" s="114"/>
      <c r="L1692" s="115"/>
      <c r="M1692" s="116"/>
      <c r="N1692" s="15" t="s">
        <v>6977</v>
      </c>
      <c r="O1692" t="s">
        <v>4766</v>
      </c>
      <c r="Q1692">
        <v>2933</v>
      </c>
      <c r="R1692" s="14">
        <v>1019439</v>
      </c>
    </row>
    <row r="1693" spans="1:18" ht="15" customHeight="1" x14ac:dyDescent="0.25">
      <c r="A1693" s="10">
        <v>177</v>
      </c>
      <c r="B1693" s="111"/>
      <c r="C1693" s="6" t="s">
        <v>2537</v>
      </c>
      <c r="D1693" s="7">
        <v>44963</v>
      </c>
      <c r="E1693" s="8" t="s">
        <v>127</v>
      </c>
      <c r="F1693" s="9">
        <v>408375</v>
      </c>
      <c r="G1693" s="8" t="s">
        <v>1378</v>
      </c>
      <c r="H1693" s="9">
        <v>42879</v>
      </c>
      <c r="I1693" s="112"/>
      <c r="J1693" s="113"/>
      <c r="K1693" s="114"/>
      <c r="L1693" s="115"/>
      <c r="M1693" s="116"/>
      <c r="N1693" s="15" t="s">
        <v>6978</v>
      </c>
      <c r="O1693" t="s">
        <v>4766</v>
      </c>
      <c r="Q1693">
        <v>2942</v>
      </c>
      <c r="R1693" s="14">
        <v>408375</v>
      </c>
    </row>
    <row r="1694" spans="1:18" ht="15" customHeight="1" x14ac:dyDescent="0.25">
      <c r="A1694" s="10">
        <v>178</v>
      </c>
      <c r="B1694" s="111"/>
      <c r="C1694" s="6" t="s">
        <v>2538</v>
      </c>
      <c r="D1694" s="7">
        <v>44968</v>
      </c>
      <c r="E1694" s="8" t="s">
        <v>127</v>
      </c>
      <c r="F1694" s="9">
        <v>610819</v>
      </c>
      <c r="G1694" s="8" t="s">
        <v>1378</v>
      </c>
      <c r="H1694" s="9">
        <v>64136</v>
      </c>
      <c r="I1694" s="112"/>
      <c r="J1694" s="113"/>
      <c r="K1694" s="114"/>
      <c r="L1694" s="115"/>
      <c r="M1694" s="116"/>
      <c r="N1694" s="15" t="s">
        <v>6979</v>
      </c>
      <c r="O1694" t="s">
        <v>4766</v>
      </c>
      <c r="Q1694">
        <v>3891</v>
      </c>
      <c r="R1694" s="14">
        <v>610819</v>
      </c>
    </row>
    <row r="1695" spans="1:18" ht="15" customHeight="1" x14ac:dyDescent="0.25">
      <c r="A1695" s="10">
        <v>179</v>
      </c>
      <c r="B1695" s="111"/>
      <c r="C1695" s="6" t="s">
        <v>2539</v>
      </c>
      <c r="D1695" s="7">
        <v>44968</v>
      </c>
      <c r="E1695" s="8" t="s">
        <v>127</v>
      </c>
      <c r="F1695" s="9">
        <v>642492</v>
      </c>
      <c r="G1695" s="8" t="s">
        <v>1378</v>
      </c>
      <c r="H1695" s="9">
        <v>67462</v>
      </c>
      <c r="I1695" s="112"/>
      <c r="J1695" s="113"/>
      <c r="K1695" s="114"/>
      <c r="L1695" s="115"/>
      <c r="M1695" s="116"/>
      <c r="N1695" s="15" t="s">
        <v>6980</v>
      </c>
      <c r="O1695" t="s">
        <v>4766</v>
      </c>
      <c r="Q1695">
        <v>3885</v>
      </c>
      <c r="R1695" s="14">
        <v>642492</v>
      </c>
    </row>
    <row r="1696" spans="1:18" ht="15" customHeight="1" x14ac:dyDescent="0.25">
      <c r="A1696" s="10">
        <v>180</v>
      </c>
      <c r="B1696" s="111"/>
      <c r="C1696" s="6" t="s">
        <v>2540</v>
      </c>
      <c r="D1696" s="7">
        <v>44966</v>
      </c>
      <c r="E1696" s="8" t="s">
        <v>514</v>
      </c>
      <c r="F1696" s="9">
        <v>853967</v>
      </c>
      <c r="G1696" s="8" t="s">
        <v>1378</v>
      </c>
      <c r="H1696" s="9">
        <v>89667</v>
      </c>
      <c r="I1696" s="112"/>
      <c r="J1696" s="113"/>
      <c r="K1696" s="114"/>
      <c r="L1696" s="115"/>
      <c r="M1696" s="116"/>
      <c r="N1696" s="15" t="s">
        <v>6981</v>
      </c>
      <c r="O1696" t="s">
        <v>4766</v>
      </c>
      <c r="Q1696">
        <v>3582</v>
      </c>
      <c r="R1696" s="14">
        <v>853967</v>
      </c>
    </row>
    <row r="1697" spans="1:18" ht="15" customHeight="1" x14ac:dyDescent="0.25">
      <c r="A1697" s="10">
        <v>181</v>
      </c>
      <c r="B1697" s="111"/>
      <c r="C1697" s="6" t="s">
        <v>2541</v>
      </c>
      <c r="D1697" s="7">
        <v>44968</v>
      </c>
      <c r="E1697" s="8" t="s">
        <v>127</v>
      </c>
      <c r="F1697" s="9">
        <v>1831440</v>
      </c>
      <c r="G1697" s="8" t="s">
        <v>1378</v>
      </c>
      <c r="H1697" s="9">
        <v>192301</v>
      </c>
      <c r="I1697" s="112"/>
      <c r="J1697" s="113"/>
      <c r="K1697" s="114"/>
      <c r="L1697" s="115"/>
      <c r="M1697" s="116"/>
      <c r="N1697" s="15" t="s">
        <v>6982</v>
      </c>
      <c r="O1697" t="s">
        <v>4766</v>
      </c>
      <c r="Q1697">
        <v>3892</v>
      </c>
      <c r="R1697" s="14">
        <v>1831440</v>
      </c>
    </row>
    <row r="1698" spans="1:18" ht="15" customHeight="1" x14ac:dyDescent="0.25">
      <c r="A1698" s="10">
        <v>182</v>
      </c>
      <c r="B1698" s="111"/>
      <c r="C1698" s="6" t="s">
        <v>2542</v>
      </c>
      <c r="D1698" s="7">
        <v>44968</v>
      </c>
      <c r="E1698" s="8" t="s">
        <v>127</v>
      </c>
      <c r="F1698" s="9">
        <v>1058734</v>
      </c>
      <c r="G1698" s="8" t="s">
        <v>1378</v>
      </c>
      <c r="H1698" s="9">
        <v>111167</v>
      </c>
      <c r="I1698" s="112"/>
      <c r="J1698" s="113"/>
      <c r="K1698" s="114"/>
      <c r="L1698" s="115"/>
      <c r="M1698" s="116"/>
      <c r="N1698" s="15" t="s">
        <v>6983</v>
      </c>
      <c r="O1698" t="s">
        <v>4766</v>
      </c>
      <c r="Q1698">
        <v>3898</v>
      </c>
      <c r="R1698" s="14">
        <v>1058734</v>
      </c>
    </row>
    <row r="1699" spans="1:18" ht="15" customHeight="1" x14ac:dyDescent="0.25">
      <c r="A1699" s="10">
        <v>183</v>
      </c>
      <c r="B1699" s="111"/>
      <c r="C1699" s="6" t="s">
        <v>2543</v>
      </c>
      <c r="D1699" s="7">
        <v>44969</v>
      </c>
      <c r="E1699" s="8" t="s">
        <v>514</v>
      </c>
      <c r="F1699" s="9">
        <v>1426665</v>
      </c>
      <c r="G1699" s="8" t="s">
        <v>1378</v>
      </c>
      <c r="H1699" s="9">
        <v>149800</v>
      </c>
      <c r="I1699" s="112"/>
      <c r="J1699" s="113"/>
      <c r="K1699" s="114"/>
      <c r="L1699" s="115"/>
      <c r="M1699" s="116"/>
      <c r="N1699" s="15" t="s">
        <v>6984</v>
      </c>
      <c r="O1699" t="s">
        <v>4766</v>
      </c>
      <c r="Q1699">
        <v>3952</v>
      </c>
      <c r="R1699" s="14">
        <v>1426665</v>
      </c>
    </row>
    <row r="1700" spans="1:18" ht="15" customHeight="1" x14ac:dyDescent="0.25">
      <c r="A1700" s="10">
        <v>184</v>
      </c>
      <c r="B1700" s="111"/>
      <c r="C1700" s="6" t="s">
        <v>2544</v>
      </c>
      <c r="D1700" s="7">
        <v>44963</v>
      </c>
      <c r="E1700" s="8" t="s">
        <v>514</v>
      </c>
      <c r="F1700" s="9">
        <v>1256176</v>
      </c>
      <c r="G1700" s="8" t="s">
        <v>1378</v>
      </c>
      <c r="H1700" s="9">
        <v>131898</v>
      </c>
      <c r="I1700" s="112"/>
      <c r="J1700" s="113"/>
      <c r="K1700" s="114"/>
      <c r="L1700" s="115"/>
      <c r="M1700" s="116"/>
      <c r="N1700" s="15" t="s">
        <v>6985</v>
      </c>
      <c r="O1700" t="s">
        <v>4766</v>
      </c>
      <c r="Q1700">
        <v>2970</v>
      </c>
      <c r="R1700" s="14">
        <v>1256176</v>
      </c>
    </row>
    <row r="1701" spans="1:18" ht="15" customHeight="1" x14ac:dyDescent="0.25">
      <c r="A1701" s="10">
        <v>185</v>
      </c>
      <c r="B1701" s="111"/>
      <c r="C1701" s="6" t="s">
        <v>2545</v>
      </c>
      <c r="D1701" s="7">
        <v>44965</v>
      </c>
      <c r="E1701" s="8" t="s">
        <v>2363</v>
      </c>
      <c r="F1701" s="9">
        <v>608814</v>
      </c>
      <c r="G1701" s="8" t="s">
        <v>1378</v>
      </c>
      <c r="H1701" s="9">
        <v>63925</v>
      </c>
      <c r="I1701" s="112"/>
      <c r="J1701" s="113"/>
      <c r="K1701" s="114"/>
      <c r="L1701" s="115"/>
      <c r="M1701" s="116"/>
      <c r="N1701" s="15" t="s">
        <v>6986</v>
      </c>
      <c r="O1701" t="s">
        <v>4766</v>
      </c>
      <c r="Q1701">
        <v>3139</v>
      </c>
      <c r="R1701" s="14">
        <v>608814</v>
      </c>
    </row>
    <row r="1702" spans="1:18" ht="15" customHeight="1" x14ac:dyDescent="0.25">
      <c r="A1702" s="10">
        <v>186</v>
      </c>
      <c r="B1702" s="111"/>
      <c r="C1702" s="6" t="s">
        <v>2546</v>
      </c>
      <c r="D1702" s="7">
        <v>44975</v>
      </c>
      <c r="E1702" s="8" t="s">
        <v>131</v>
      </c>
      <c r="F1702" s="9">
        <v>1359743</v>
      </c>
      <c r="G1702" s="8" t="s">
        <v>1378</v>
      </c>
      <c r="H1702" s="9">
        <v>142773</v>
      </c>
      <c r="I1702" s="112"/>
      <c r="J1702" s="113"/>
      <c r="K1702" s="114"/>
      <c r="L1702" s="115"/>
      <c r="M1702" s="116"/>
      <c r="N1702" s="15" t="s">
        <v>6987</v>
      </c>
      <c r="O1702" t="s">
        <v>4766</v>
      </c>
      <c r="Q1702">
        <v>6674</v>
      </c>
      <c r="R1702" s="14">
        <v>1359743</v>
      </c>
    </row>
    <row r="1703" spans="1:18" ht="15" customHeight="1" x14ac:dyDescent="0.25">
      <c r="A1703" s="10">
        <v>187</v>
      </c>
      <c r="B1703" s="111"/>
      <c r="C1703" s="6" t="s">
        <v>2547</v>
      </c>
      <c r="D1703" s="7">
        <v>44974</v>
      </c>
      <c r="E1703" s="8" t="s">
        <v>131</v>
      </c>
      <c r="F1703" s="9">
        <v>541052</v>
      </c>
      <c r="G1703" s="8" t="s">
        <v>1378</v>
      </c>
      <c r="H1703" s="9">
        <v>56810</v>
      </c>
      <c r="I1703" s="112"/>
      <c r="J1703" s="113"/>
      <c r="K1703" s="114"/>
      <c r="L1703" s="115"/>
      <c r="M1703" s="116"/>
      <c r="N1703" s="15" t="s">
        <v>6988</v>
      </c>
      <c r="O1703" t="s">
        <v>4766</v>
      </c>
      <c r="Q1703">
        <v>6467</v>
      </c>
      <c r="R1703" s="14">
        <v>541052</v>
      </c>
    </row>
    <row r="1704" spans="1:18" ht="15" customHeight="1" x14ac:dyDescent="0.25">
      <c r="A1704" s="10">
        <v>188</v>
      </c>
      <c r="B1704" s="111"/>
      <c r="C1704" s="6" t="s">
        <v>2548</v>
      </c>
      <c r="D1704" s="7">
        <v>44968</v>
      </c>
      <c r="E1704" s="8" t="s">
        <v>514</v>
      </c>
      <c r="F1704" s="9">
        <v>732983</v>
      </c>
      <c r="G1704" s="8" t="s">
        <v>1378</v>
      </c>
      <c r="H1704" s="9">
        <v>76963</v>
      </c>
      <c r="I1704" s="112"/>
      <c r="J1704" s="113"/>
      <c r="K1704" s="114"/>
      <c r="L1704" s="115"/>
      <c r="M1704" s="116"/>
      <c r="N1704" s="15" t="s">
        <v>6989</v>
      </c>
      <c r="O1704" t="s">
        <v>4766</v>
      </c>
      <c r="Q1704">
        <v>3935</v>
      </c>
      <c r="R1704" s="14">
        <v>732983</v>
      </c>
    </row>
    <row r="1705" spans="1:18" ht="15" customHeight="1" x14ac:dyDescent="0.25">
      <c r="A1705" s="10">
        <v>189</v>
      </c>
      <c r="B1705" s="111"/>
      <c r="C1705" s="6" t="s">
        <v>2549</v>
      </c>
      <c r="D1705" s="7">
        <v>44972</v>
      </c>
      <c r="E1705" s="8" t="s">
        <v>248</v>
      </c>
      <c r="F1705" s="9">
        <v>610819</v>
      </c>
      <c r="G1705" s="8" t="s">
        <v>1378</v>
      </c>
      <c r="H1705" s="9">
        <v>64136</v>
      </c>
      <c r="I1705" s="112"/>
      <c r="J1705" s="113"/>
      <c r="K1705" s="114"/>
      <c r="L1705" s="115"/>
      <c r="M1705" s="116"/>
      <c r="N1705" s="15" t="s">
        <v>6990</v>
      </c>
      <c r="O1705" t="s">
        <v>4766</v>
      </c>
      <c r="Q1705">
        <v>4136</v>
      </c>
      <c r="R1705" s="14">
        <v>610819</v>
      </c>
    </row>
    <row r="1706" spans="1:18" ht="15" customHeight="1" x14ac:dyDescent="0.25">
      <c r="A1706" s="10">
        <v>190</v>
      </c>
      <c r="B1706" s="111"/>
      <c r="C1706" s="6" t="s">
        <v>2550</v>
      </c>
      <c r="D1706" s="7">
        <v>44968</v>
      </c>
      <c r="E1706" s="8" t="s">
        <v>2407</v>
      </c>
      <c r="F1706" s="9">
        <v>1439281</v>
      </c>
      <c r="G1706" s="8" t="s">
        <v>1378</v>
      </c>
      <c r="H1706" s="9">
        <v>151125</v>
      </c>
      <c r="I1706" s="112"/>
      <c r="J1706" s="113"/>
      <c r="K1706" s="114"/>
      <c r="L1706" s="115"/>
      <c r="M1706" s="116"/>
      <c r="N1706" s="15" t="s">
        <v>6991</v>
      </c>
      <c r="O1706" t="s">
        <v>4766</v>
      </c>
      <c r="Q1706">
        <v>3887</v>
      </c>
      <c r="R1706" s="14">
        <v>1439281</v>
      </c>
    </row>
    <row r="1707" spans="1:18" ht="15" customHeight="1" x14ac:dyDescent="0.25">
      <c r="A1707" s="10">
        <v>191</v>
      </c>
      <c r="B1707" s="111"/>
      <c r="C1707" s="6" t="s">
        <v>2551</v>
      </c>
      <c r="D1707" s="7">
        <v>44981</v>
      </c>
      <c r="E1707" s="8" t="s">
        <v>127</v>
      </c>
      <c r="F1707" s="9">
        <v>679872</v>
      </c>
      <c r="G1707" s="8" t="s">
        <v>1378</v>
      </c>
      <c r="H1707" s="9">
        <v>71387</v>
      </c>
      <c r="I1707" s="112"/>
      <c r="J1707" s="113"/>
      <c r="K1707" s="114"/>
      <c r="L1707" s="115"/>
      <c r="M1707" s="116"/>
      <c r="N1707" s="15" t="s">
        <v>6992</v>
      </c>
      <c r="O1707" t="s">
        <v>4766</v>
      </c>
      <c r="Q1707">
        <v>8867</v>
      </c>
      <c r="R1707" s="14">
        <v>679872</v>
      </c>
    </row>
    <row r="1708" spans="1:18" ht="15" customHeight="1" x14ac:dyDescent="0.25">
      <c r="A1708" s="10">
        <v>192</v>
      </c>
      <c r="B1708" s="111"/>
      <c r="C1708" s="6" t="s">
        <v>2552</v>
      </c>
      <c r="D1708" s="7">
        <v>44972</v>
      </c>
      <c r="E1708" s="8" t="s">
        <v>2363</v>
      </c>
      <c r="F1708" s="9">
        <v>276001</v>
      </c>
      <c r="G1708" s="8" t="s">
        <v>1378</v>
      </c>
      <c r="H1708" s="9">
        <v>28980</v>
      </c>
      <c r="I1708" s="112"/>
      <c r="J1708" s="113"/>
      <c r="K1708" s="114"/>
      <c r="L1708" s="115"/>
      <c r="M1708" s="116"/>
      <c r="N1708" s="15" t="s">
        <v>6993</v>
      </c>
      <c r="O1708" t="s">
        <v>4766</v>
      </c>
      <c r="Q1708">
        <v>4123</v>
      </c>
      <c r="R1708" s="14">
        <v>276001</v>
      </c>
    </row>
    <row r="1709" spans="1:18" ht="15" customHeight="1" x14ac:dyDescent="0.25">
      <c r="A1709" s="10">
        <v>193</v>
      </c>
      <c r="B1709" s="111"/>
      <c r="C1709" s="6" t="s">
        <v>2553</v>
      </c>
      <c r="D1709" s="7">
        <v>44969</v>
      </c>
      <c r="E1709" s="8" t="s">
        <v>2418</v>
      </c>
      <c r="F1709" s="9">
        <v>1311411</v>
      </c>
      <c r="G1709" s="8" t="s">
        <v>1378</v>
      </c>
      <c r="H1709" s="9">
        <v>137698</v>
      </c>
      <c r="I1709" s="112"/>
      <c r="J1709" s="113"/>
      <c r="K1709" s="114"/>
      <c r="L1709" s="115"/>
      <c r="M1709" s="116"/>
      <c r="N1709" s="15" t="s">
        <v>6994</v>
      </c>
      <c r="O1709" t="s">
        <v>4766</v>
      </c>
      <c r="Q1709">
        <v>3950</v>
      </c>
      <c r="R1709" s="14">
        <v>1311411</v>
      </c>
    </row>
    <row r="1710" spans="1:18" ht="15" customHeight="1" x14ac:dyDescent="0.25">
      <c r="A1710" s="10">
        <v>194</v>
      </c>
      <c r="B1710" s="111"/>
      <c r="C1710" s="6" t="s">
        <v>2554</v>
      </c>
      <c r="D1710" s="7">
        <v>44980</v>
      </c>
      <c r="E1710" s="8" t="s">
        <v>2423</v>
      </c>
      <c r="F1710" s="9">
        <v>770362</v>
      </c>
      <c r="G1710" s="8" t="s">
        <v>1378</v>
      </c>
      <c r="H1710" s="9">
        <v>80888</v>
      </c>
      <c r="I1710" s="112"/>
      <c r="J1710" s="113"/>
      <c r="K1710" s="114"/>
      <c r="L1710" s="115"/>
      <c r="M1710" s="116"/>
      <c r="N1710" s="15" t="s">
        <v>6995</v>
      </c>
      <c r="O1710" t="s">
        <v>4766</v>
      </c>
      <c r="Q1710">
        <v>7524</v>
      </c>
      <c r="R1710" s="14">
        <v>770362</v>
      </c>
    </row>
    <row r="1711" spans="1:18" ht="15" customHeight="1" x14ac:dyDescent="0.25">
      <c r="A1711" s="10">
        <v>195</v>
      </c>
      <c r="B1711" s="111"/>
      <c r="C1711" s="6" t="s">
        <v>2555</v>
      </c>
      <c r="D1711" s="7">
        <v>44981</v>
      </c>
      <c r="E1711" s="8" t="s">
        <v>2423</v>
      </c>
      <c r="F1711" s="9">
        <v>366491</v>
      </c>
      <c r="G1711" s="8" t="s">
        <v>1378</v>
      </c>
      <c r="H1711" s="9">
        <v>38482</v>
      </c>
      <c r="I1711" s="112"/>
      <c r="J1711" s="113"/>
      <c r="K1711" s="114"/>
      <c r="L1711" s="115"/>
      <c r="M1711" s="116"/>
      <c r="N1711" s="15" t="s">
        <v>6996</v>
      </c>
      <c r="O1711" t="s">
        <v>4766</v>
      </c>
      <c r="Q1711">
        <v>8637</v>
      </c>
      <c r="R1711" s="14">
        <v>366491</v>
      </c>
    </row>
    <row r="1712" spans="1:18" ht="15" customHeight="1" x14ac:dyDescent="0.25">
      <c r="A1712" s="10">
        <v>196</v>
      </c>
      <c r="B1712" s="111"/>
      <c r="C1712" s="6" t="s">
        <v>2556</v>
      </c>
      <c r="D1712" s="7">
        <v>44979</v>
      </c>
      <c r="E1712" s="8" t="s">
        <v>2376</v>
      </c>
      <c r="F1712" s="9">
        <v>1046363</v>
      </c>
      <c r="G1712" s="8" t="s">
        <v>1378</v>
      </c>
      <c r="H1712" s="9">
        <v>109868</v>
      </c>
      <c r="I1712" s="112"/>
      <c r="J1712" s="113"/>
      <c r="K1712" s="114"/>
      <c r="L1712" s="115"/>
      <c r="M1712" s="116"/>
      <c r="N1712" s="15" t="s">
        <v>6997</v>
      </c>
      <c r="O1712" t="s">
        <v>4766</v>
      </c>
      <c r="Q1712">
        <v>6846</v>
      </c>
      <c r="R1712" s="14">
        <v>1046363</v>
      </c>
    </row>
    <row r="1713" spans="1:18" ht="15" customHeight="1" x14ac:dyDescent="0.25">
      <c r="A1713" s="10">
        <v>197</v>
      </c>
      <c r="B1713" s="111"/>
      <c r="C1713" s="6" t="s">
        <v>2557</v>
      </c>
      <c r="D1713" s="7">
        <v>44963</v>
      </c>
      <c r="E1713" s="8" t="s">
        <v>127</v>
      </c>
      <c r="F1713" s="9">
        <v>778221</v>
      </c>
      <c r="G1713" s="8" t="s">
        <v>1378</v>
      </c>
      <c r="H1713" s="9">
        <v>81713</v>
      </c>
      <c r="I1713" s="112"/>
      <c r="J1713" s="113"/>
      <c r="K1713" s="114"/>
      <c r="L1713" s="115"/>
      <c r="M1713" s="116"/>
      <c r="N1713" s="15" t="s">
        <v>6998</v>
      </c>
      <c r="O1713" t="s">
        <v>4766</v>
      </c>
      <c r="Q1713">
        <v>2938</v>
      </c>
      <c r="R1713" s="14">
        <v>778221</v>
      </c>
    </row>
    <row r="1714" spans="1:18" ht="15" customHeight="1" x14ac:dyDescent="0.25">
      <c r="A1714" s="10">
        <v>198</v>
      </c>
      <c r="B1714" s="111"/>
      <c r="C1714" s="6" t="s">
        <v>2558</v>
      </c>
      <c r="D1714" s="7">
        <v>44963</v>
      </c>
      <c r="E1714" s="8" t="s">
        <v>127</v>
      </c>
      <c r="F1714" s="9">
        <v>573976</v>
      </c>
      <c r="G1714" s="8" t="s">
        <v>1378</v>
      </c>
      <c r="H1714" s="9">
        <v>60267</v>
      </c>
      <c r="I1714" s="112"/>
      <c r="J1714" s="113"/>
      <c r="K1714" s="114"/>
      <c r="L1714" s="115"/>
      <c r="M1714" s="116"/>
      <c r="N1714" s="15" t="s">
        <v>6999</v>
      </c>
      <c r="O1714" t="s">
        <v>4766</v>
      </c>
      <c r="Q1714">
        <v>2940</v>
      </c>
      <c r="R1714" s="14">
        <v>573976</v>
      </c>
    </row>
    <row r="1715" spans="1:18" ht="15" customHeight="1" x14ac:dyDescent="0.25">
      <c r="A1715" s="10">
        <v>199</v>
      </c>
      <c r="B1715" s="111"/>
      <c r="C1715" s="6" t="s">
        <v>2559</v>
      </c>
      <c r="D1715" s="7">
        <v>44964</v>
      </c>
      <c r="E1715" s="8" t="s">
        <v>127</v>
      </c>
      <c r="F1715" s="9">
        <v>892526</v>
      </c>
      <c r="G1715" s="8" t="s">
        <v>1378</v>
      </c>
      <c r="H1715" s="9">
        <v>93715</v>
      </c>
      <c r="I1715" s="112"/>
      <c r="J1715" s="113"/>
      <c r="K1715" s="114"/>
      <c r="L1715" s="115"/>
      <c r="M1715" s="116"/>
      <c r="N1715" s="15" t="s">
        <v>7000</v>
      </c>
      <c r="O1715" t="s">
        <v>4766</v>
      </c>
      <c r="Q1715">
        <v>3057</v>
      </c>
      <c r="R1715" s="14">
        <v>892526</v>
      </c>
    </row>
    <row r="1716" spans="1:18" ht="15" customHeight="1" x14ac:dyDescent="0.25">
      <c r="A1716" s="10">
        <v>200</v>
      </c>
      <c r="B1716" s="111"/>
      <c r="C1716" s="6" t="s">
        <v>2560</v>
      </c>
      <c r="D1716" s="7">
        <v>44966</v>
      </c>
      <c r="E1716" s="8" t="s">
        <v>127</v>
      </c>
      <c r="F1716" s="9">
        <v>1165908</v>
      </c>
      <c r="G1716" s="8" t="s">
        <v>1378</v>
      </c>
      <c r="H1716" s="9">
        <v>122420</v>
      </c>
      <c r="I1716" s="112"/>
      <c r="J1716" s="113"/>
      <c r="K1716" s="114"/>
      <c r="L1716" s="115"/>
      <c r="M1716" s="116"/>
      <c r="N1716" s="15" t="s">
        <v>7001</v>
      </c>
      <c r="O1716" t="s">
        <v>4766</v>
      </c>
      <c r="Q1716">
        <v>3524</v>
      </c>
      <c r="R1716" s="14">
        <v>1165908</v>
      </c>
    </row>
    <row r="1717" spans="1:18" ht="15" customHeight="1" x14ac:dyDescent="0.25">
      <c r="A1717" s="10">
        <v>201</v>
      </c>
      <c r="B1717" s="111"/>
      <c r="C1717" s="6" t="s">
        <v>2561</v>
      </c>
      <c r="D1717" s="7">
        <v>44967</v>
      </c>
      <c r="E1717" s="8" t="s">
        <v>127</v>
      </c>
      <c r="F1717" s="9">
        <v>2387607</v>
      </c>
      <c r="G1717" s="8" t="s">
        <v>1378</v>
      </c>
      <c r="H1717" s="9">
        <v>250699</v>
      </c>
      <c r="I1717" s="112"/>
      <c r="J1717" s="113"/>
      <c r="K1717" s="114"/>
      <c r="L1717" s="115"/>
      <c r="M1717" s="116"/>
      <c r="N1717" s="15" t="s">
        <v>7002</v>
      </c>
      <c r="O1717" t="s">
        <v>4766</v>
      </c>
      <c r="Q1717">
        <v>3788</v>
      </c>
      <c r="R1717" s="14">
        <v>2387607</v>
      </c>
    </row>
    <row r="1718" spans="1:18" ht="15" customHeight="1" x14ac:dyDescent="0.25">
      <c r="A1718" s="10">
        <v>202</v>
      </c>
      <c r="B1718" s="111"/>
      <c r="C1718" s="6" t="s">
        <v>2562</v>
      </c>
      <c r="D1718" s="7">
        <v>44963</v>
      </c>
      <c r="E1718" s="8" t="s">
        <v>248</v>
      </c>
      <c r="F1718" s="9">
        <v>804041</v>
      </c>
      <c r="G1718" s="8" t="s">
        <v>1378</v>
      </c>
      <c r="H1718" s="9">
        <v>84424</v>
      </c>
      <c r="I1718" s="112"/>
      <c r="J1718" s="113"/>
      <c r="K1718" s="114"/>
      <c r="L1718" s="115"/>
      <c r="M1718" s="116"/>
      <c r="N1718" s="15" t="s">
        <v>7003</v>
      </c>
      <c r="O1718" t="s">
        <v>4766</v>
      </c>
      <c r="Q1718">
        <v>2983</v>
      </c>
      <c r="R1718" s="14">
        <v>804041</v>
      </c>
    </row>
    <row r="1719" spans="1:18" ht="15" customHeight="1" x14ac:dyDescent="0.25">
      <c r="A1719" s="10">
        <v>203</v>
      </c>
      <c r="B1719" s="111"/>
      <c r="C1719" s="6" t="s">
        <v>2563</v>
      </c>
      <c r="D1719" s="7">
        <v>44963</v>
      </c>
      <c r="E1719" s="8" t="s">
        <v>248</v>
      </c>
      <c r="F1719" s="9">
        <v>488655</v>
      </c>
      <c r="G1719" s="8" t="s">
        <v>1378</v>
      </c>
      <c r="H1719" s="9">
        <v>51309</v>
      </c>
      <c r="I1719" s="112"/>
      <c r="J1719" s="113"/>
      <c r="K1719" s="114"/>
      <c r="L1719" s="115"/>
      <c r="M1719" s="116"/>
      <c r="N1719" s="15" t="s">
        <v>7004</v>
      </c>
      <c r="O1719" t="s">
        <v>4766</v>
      </c>
      <c r="Q1719">
        <v>2974</v>
      </c>
      <c r="R1719" s="14">
        <v>488655</v>
      </c>
    </row>
    <row r="1720" spans="1:18" ht="15" customHeight="1" x14ac:dyDescent="0.25">
      <c r="A1720" s="10">
        <v>204</v>
      </c>
      <c r="B1720" s="111"/>
      <c r="C1720" s="6" t="s">
        <v>2564</v>
      </c>
      <c r="D1720" s="7">
        <v>44968</v>
      </c>
      <c r="E1720" s="8" t="s">
        <v>248</v>
      </c>
      <c r="F1720" s="9">
        <v>730978</v>
      </c>
      <c r="G1720" s="8" t="s">
        <v>1378</v>
      </c>
      <c r="H1720" s="9">
        <v>76753</v>
      </c>
      <c r="I1720" s="112"/>
      <c r="J1720" s="113"/>
      <c r="K1720" s="114"/>
      <c r="L1720" s="115"/>
      <c r="M1720" s="116"/>
      <c r="N1720" s="15" t="s">
        <v>7005</v>
      </c>
      <c r="O1720" t="s">
        <v>4766</v>
      </c>
      <c r="Q1720">
        <v>3928</v>
      </c>
      <c r="R1720" s="14">
        <v>730978</v>
      </c>
    </row>
    <row r="1721" spans="1:18" ht="15" customHeight="1" x14ac:dyDescent="0.25">
      <c r="A1721" s="10">
        <v>205</v>
      </c>
      <c r="B1721" s="111"/>
      <c r="C1721" s="6" t="s">
        <v>2565</v>
      </c>
      <c r="D1721" s="7">
        <v>44963</v>
      </c>
      <c r="E1721" s="8" t="s">
        <v>2363</v>
      </c>
      <c r="F1721" s="9">
        <v>2230962</v>
      </c>
      <c r="G1721" s="8" t="s">
        <v>1378</v>
      </c>
      <c r="H1721" s="9">
        <v>234251</v>
      </c>
      <c r="I1721" s="112"/>
      <c r="J1721" s="113"/>
      <c r="K1721" s="114"/>
      <c r="L1721" s="115"/>
      <c r="M1721" s="116"/>
      <c r="N1721" s="15" t="s">
        <v>7006</v>
      </c>
      <c r="O1721" t="s">
        <v>4766</v>
      </c>
      <c r="Q1721">
        <v>2955</v>
      </c>
      <c r="R1721" s="14">
        <v>2230962</v>
      </c>
    </row>
    <row r="1722" spans="1:18" ht="15" customHeight="1" x14ac:dyDescent="0.25">
      <c r="A1722" s="10">
        <v>206</v>
      </c>
      <c r="B1722" s="111"/>
      <c r="C1722" s="6" t="s">
        <v>2566</v>
      </c>
      <c r="D1722" s="7">
        <v>44967</v>
      </c>
      <c r="E1722" s="8" t="s">
        <v>127</v>
      </c>
      <c r="F1722" s="9">
        <v>953784</v>
      </c>
      <c r="G1722" s="8" t="s">
        <v>1378</v>
      </c>
      <c r="H1722" s="9">
        <v>100147</v>
      </c>
      <c r="I1722" s="112"/>
      <c r="J1722" s="113"/>
      <c r="K1722" s="114"/>
      <c r="L1722" s="115"/>
      <c r="M1722" s="116"/>
      <c r="N1722" s="15" t="s">
        <v>7007</v>
      </c>
      <c r="O1722" t="s">
        <v>4766</v>
      </c>
      <c r="Q1722">
        <v>3785</v>
      </c>
      <c r="R1722" s="14">
        <v>953784</v>
      </c>
    </row>
    <row r="1723" spans="1:18" ht="15" customHeight="1" x14ac:dyDescent="0.25">
      <c r="A1723" s="10">
        <v>207</v>
      </c>
      <c r="B1723" s="111"/>
      <c r="C1723" s="6" t="s">
        <v>2567</v>
      </c>
      <c r="D1723" s="7">
        <v>44963</v>
      </c>
      <c r="E1723" s="8" t="s">
        <v>248</v>
      </c>
      <c r="F1723" s="9">
        <v>886820</v>
      </c>
      <c r="G1723" s="8" t="s">
        <v>1378</v>
      </c>
      <c r="H1723" s="9">
        <v>93116</v>
      </c>
      <c r="I1723" s="112"/>
      <c r="J1723" s="113"/>
      <c r="K1723" s="114"/>
      <c r="L1723" s="115"/>
      <c r="M1723" s="116"/>
      <c r="N1723" s="15" t="s">
        <v>7008</v>
      </c>
      <c r="O1723" t="s">
        <v>4766</v>
      </c>
      <c r="Q1723">
        <v>3007</v>
      </c>
      <c r="R1723" s="14">
        <v>886820</v>
      </c>
    </row>
    <row r="1724" spans="1:18" ht="15" customHeight="1" x14ac:dyDescent="0.25">
      <c r="A1724" s="10">
        <v>208</v>
      </c>
      <c r="B1724" s="111"/>
      <c r="C1724" s="6" t="s">
        <v>2568</v>
      </c>
      <c r="D1724" s="7">
        <v>44967</v>
      </c>
      <c r="E1724" s="8" t="s">
        <v>514</v>
      </c>
      <c r="F1724" s="9">
        <v>1217627</v>
      </c>
      <c r="G1724" s="8" t="s">
        <v>1378</v>
      </c>
      <c r="H1724" s="9">
        <v>127851</v>
      </c>
      <c r="I1724" s="112"/>
      <c r="J1724" s="113"/>
      <c r="K1724" s="114"/>
      <c r="L1724" s="115"/>
      <c r="M1724" s="116"/>
      <c r="N1724" s="15" t="s">
        <v>7009</v>
      </c>
      <c r="O1724" t="s">
        <v>4766</v>
      </c>
      <c r="Q1724">
        <v>3809</v>
      </c>
      <c r="R1724" s="14">
        <v>1217627</v>
      </c>
    </row>
    <row r="1725" spans="1:18" ht="15" customHeight="1" x14ac:dyDescent="0.25">
      <c r="A1725" s="10">
        <v>209</v>
      </c>
      <c r="B1725" s="111"/>
      <c r="C1725" s="6" t="s">
        <v>2569</v>
      </c>
      <c r="D1725" s="7">
        <v>44964</v>
      </c>
      <c r="E1725" s="8" t="s">
        <v>2363</v>
      </c>
      <c r="F1725" s="9">
        <v>1694561</v>
      </c>
      <c r="G1725" s="8" t="s">
        <v>1378</v>
      </c>
      <c r="H1725" s="9">
        <v>177929</v>
      </c>
      <c r="I1725" s="112"/>
      <c r="J1725" s="113"/>
      <c r="K1725" s="114"/>
      <c r="L1725" s="115"/>
      <c r="M1725" s="116"/>
      <c r="N1725" s="15" t="s">
        <v>7010</v>
      </c>
      <c r="O1725" t="s">
        <v>4766</v>
      </c>
      <c r="Q1725">
        <v>3073</v>
      </c>
      <c r="R1725" s="14">
        <v>1694561</v>
      </c>
    </row>
    <row r="1726" spans="1:18" ht="15" customHeight="1" x14ac:dyDescent="0.25">
      <c r="A1726" s="10">
        <v>210</v>
      </c>
      <c r="B1726" s="111"/>
      <c r="C1726" s="6" t="s">
        <v>2570</v>
      </c>
      <c r="D1726" s="7">
        <v>44974</v>
      </c>
      <c r="E1726" s="8" t="s">
        <v>131</v>
      </c>
      <c r="F1726" s="9">
        <v>1315050</v>
      </c>
      <c r="G1726" s="8" t="s">
        <v>1378</v>
      </c>
      <c r="H1726" s="9">
        <v>138080</v>
      </c>
      <c r="I1726" s="112"/>
      <c r="J1726" s="113"/>
      <c r="K1726" s="114"/>
      <c r="L1726" s="115"/>
      <c r="M1726" s="116"/>
      <c r="N1726" s="15" t="s">
        <v>7011</v>
      </c>
      <c r="O1726" t="s">
        <v>4766</v>
      </c>
      <c r="Q1726">
        <v>6469</v>
      </c>
      <c r="R1726" s="14">
        <v>1315050</v>
      </c>
    </row>
    <row r="1727" spans="1:18" ht="15" customHeight="1" x14ac:dyDescent="0.25">
      <c r="A1727" s="10">
        <v>211</v>
      </c>
      <c r="B1727" s="111"/>
      <c r="C1727" s="6" t="s">
        <v>2571</v>
      </c>
      <c r="D1727" s="7">
        <v>44966</v>
      </c>
      <c r="E1727" s="8" t="s">
        <v>131</v>
      </c>
      <c r="F1727" s="9">
        <v>610819</v>
      </c>
      <c r="G1727" s="8" t="s">
        <v>1378</v>
      </c>
      <c r="H1727" s="9">
        <v>64136</v>
      </c>
      <c r="I1727" s="112"/>
      <c r="J1727" s="113"/>
      <c r="K1727" s="114"/>
      <c r="L1727" s="115"/>
      <c r="M1727" s="116"/>
      <c r="N1727" s="15" t="s">
        <v>7012</v>
      </c>
      <c r="O1727" t="s">
        <v>4766</v>
      </c>
      <c r="Q1727">
        <v>3547</v>
      </c>
      <c r="R1727" s="14">
        <v>610819</v>
      </c>
    </row>
    <row r="1728" spans="1:18" ht="15" customHeight="1" x14ac:dyDescent="0.25">
      <c r="A1728" s="10">
        <v>212</v>
      </c>
      <c r="B1728" s="111"/>
      <c r="C1728" s="6" t="s">
        <v>2572</v>
      </c>
      <c r="D1728" s="7">
        <v>44971</v>
      </c>
      <c r="E1728" s="8" t="s">
        <v>131</v>
      </c>
      <c r="F1728" s="9">
        <v>1429729</v>
      </c>
      <c r="G1728" s="8" t="s">
        <v>1378</v>
      </c>
      <c r="H1728" s="9">
        <v>150122</v>
      </c>
      <c r="I1728" s="112"/>
      <c r="J1728" s="113"/>
      <c r="K1728" s="114"/>
      <c r="L1728" s="115"/>
      <c r="M1728" s="116"/>
      <c r="N1728" s="15" t="s">
        <v>7013</v>
      </c>
      <c r="O1728" t="s">
        <v>4766</v>
      </c>
      <c r="Q1728">
        <v>4076</v>
      </c>
      <c r="R1728" s="14">
        <v>1429729</v>
      </c>
    </row>
    <row r="1729" spans="1:18" ht="15" customHeight="1" x14ac:dyDescent="0.25">
      <c r="A1729" s="10">
        <v>213</v>
      </c>
      <c r="B1729" s="111"/>
      <c r="C1729" s="6" t="s">
        <v>2573</v>
      </c>
      <c r="D1729" s="7">
        <v>44967</v>
      </c>
      <c r="E1729" s="8" t="s">
        <v>127</v>
      </c>
      <c r="F1729" s="9">
        <v>3365491</v>
      </c>
      <c r="G1729" s="8" t="s">
        <v>1378</v>
      </c>
      <c r="H1729" s="9">
        <v>353377</v>
      </c>
      <c r="I1729" s="112"/>
      <c r="J1729" s="113"/>
      <c r="K1729" s="114"/>
      <c r="L1729" s="115"/>
      <c r="M1729" s="116"/>
      <c r="N1729" s="15" t="s">
        <v>7014</v>
      </c>
      <c r="O1729" t="s">
        <v>4766</v>
      </c>
      <c r="Q1729">
        <v>3831</v>
      </c>
      <c r="R1729" s="14">
        <v>3365491</v>
      </c>
    </row>
    <row r="1730" spans="1:18" ht="15" customHeight="1" x14ac:dyDescent="0.25">
      <c r="A1730" s="10">
        <v>214</v>
      </c>
      <c r="B1730" s="111"/>
      <c r="C1730" s="6" t="s">
        <v>2574</v>
      </c>
      <c r="D1730" s="7">
        <v>44970</v>
      </c>
      <c r="E1730" s="8" t="s">
        <v>127</v>
      </c>
      <c r="F1730" s="9">
        <v>894531</v>
      </c>
      <c r="G1730" s="8" t="s">
        <v>1378</v>
      </c>
      <c r="H1730" s="9">
        <v>93926</v>
      </c>
      <c r="I1730" s="112"/>
      <c r="J1730" s="113"/>
      <c r="K1730" s="114"/>
      <c r="L1730" s="115"/>
      <c r="M1730" s="116"/>
      <c r="N1730" s="15" t="s">
        <v>7015</v>
      </c>
      <c r="O1730" t="s">
        <v>4766</v>
      </c>
      <c r="Q1730">
        <v>3968</v>
      </c>
      <c r="R1730" s="14">
        <v>894531</v>
      </c>
    </row>
    <row r="1731" spans="1:18" ht="15" customHeight="1" x14ac:dyDescent="0.25">
      <c r="A1731" s="10">
        <v>215</v>
      </c>
      <c r="B1731" s="111"/>
      <c r="C1731" s="6" t="s">
        <v>2575</v>
      </c>
      <c r="D1731" s="7">
        <v>44963</v>
      </c>
      <c r="E1731" s="8" t="s">
        <v>127</v>
      </c>
      <c r="F1731" s="9">
        <v>1407607</v>
      </c>
      <c r="G1731" s="8" t="s">
        <v>1378</v>
      </c>
      <c r="H1731" s="9">
        <v>147799</v>
      </c>
      <c r="I1731" s="112"/>
      <c r="J1731" s="113"/>
      <c r="K1731" s="114"/>
      <c r="L1731" s="115"/>
      <c r="M1731" s="116"/>
      <c r="N1731" s="15" t="s">
        <v>7016</v>
      </c>
      <c r="O1731" t="s">
        <v>4766</v>
      </c>
      <c r="Q1731">
        <v>2917</v>
      </c>
      <c r="R1731" s="14">
        <v>1407607</v>
      </c>
    </row>
    <row r="1732" spans="1:18" ht="15" customHeight="1" x14ac:dyDescent="0.25">
      <c r="A1732" s="10">
        <v>216</v>
      </c>
      <c r="B1732" s="111"/>
      <c r="C1732" s="6" t="s">
        <v>2576</v>
      </c>
      <c r="D1732" s="7">
        <v>44972</v>
      </c>
      <c r="E1732" s="8" t="s">
        <v>514</v>
      </c>
      <c r="F1732" s="9">
        <v>1088247</v>
      </c>
      <c r="G1732" s="8" t="s">
        <v>1378</v>
      </c>
      <c r="H1732" s="9">
        <v>114266</v>
      </c>
      <c r="I1732" s="112"/>
      <c r="J1732" s="113"/>
      <c r="K1732" s="114"/>
      <c r="L1732" s="115"/>
      <c r="M1732" s="116"/>
      <c r="N1732" s="15" t="s">
        <v>7017</v>
      </c>
      <c r="O1732" t="s">
        <v>4766</v>
      </c>
      <c r="Q1732">
        <v>4143</v>
      </c>
      <c r="R1732" s="14">
        <v>1088247</v>
      </c>
    </row>
    <row r="1733" spans="1:18" ht="15" customHeight="1" x14ac:dyDescent="0.25">
      <c r="A1733" s="10">
        <v>217</v>
      </c>
      <c r="B1733" s="111"/>
      <c r="C1733" s="6" t="s">
        <v>2577</v>
      </c>
      <c r="D1733" s="7">
        <v>44974</v>
      </c>
      <c r="E1733" s="8" t="s">
        <v>248</v>
      </c>
      <c r="F1733" s="9">
        <v>331201</v>
      </c>
      <c r="G1733" s="8" t="s">
        <v>1378</v>
      </c>
      <c r="H1733" s="9">
        <v>34776</v>
      </c>
      <c r="I1733" s="112"/>
      <c r="J1733" s="113"/>
      <c r="K1733" s="114"/>
      <c r="L1733" s="115"/>
      <c r="M1733" s="116"/>
      <c r="N1733" s="15" t="s">
        <v>7018</v>
      </c>
      <c r="O1733" t="s">
        <v>4766</v>
      </c>
      <c r="Q1733">
        <v>6464</v>
      </c>
      <c r="R1733" s="14">
        <v>331201</v>
      </c>
    </row>
    <row r="1734" spans="1:18" ht="15" customHeight="1" x14ac:dyDescent="0.25">
      <c r="A1734" s="10">
        <v>218</v>
      </c>
      <c r="B1734" s="111"/>
      <c r="C1734" s="6" t="s">
        <v>2578</v>
      </c>
      <c r="D1734" s="7">
        <v>44981</v>
      </c>
      <c r="E1734" s="8" t="s">
        <v>127</v>
      </c>
      <c r="F1734" s="9">
        <v>878880</v>
      </c>
      <c r="G1734" s="8" t="s">
        <v>1378</v>
      </c>
      <c r="H1734" s="9">
        <v>92282</v>
      </c>
      <c r="I1734" s="112"/>
      <c r="J1734" s="113"/>
      <c r="K1734" s="114"/>
      <c r="L1734" s="115"/>
      <c r="M1734" s="116"/>
      <c r="N1734" s="15" t="s">
        <v>7019</v>
      </c>
      <c r="O1734" t="s">
        <v>4766</v>
      </c>
      <c r="Q1734">
        <v>8614</v>
      </c>
      <c r="R1734" s="14">
        <v>878880</v>
      </c>
    </row>
    <row r="1735" spans="1:18" ht="15" customHeight="1" x14ac:dyDescent="0.25">
      <c r="A1735" s="10">
        <v>219</v>
      </c>
      <c r="B1735" s="111"/>
      <c r="C1735" s="6" t="s">
        <v>2579</v>
      </c>
      <c r="D1735" s="7">
        <v>44974</v>
      </c>
      <c r="E1735" s="8" t="s">
        <v>2363</v>
      </c>
      <c r="F1735" s="9">
        <v>1622381</v>
      </c>
      <c r="G1735" s="8" t="s">
        <v>1378</v>
      </c>
      <c r="H1735" s="9">
        <v>170350</v>
      </c>
      <c r="I1735" s="112"/>
      <c r="J1735" s="113"/>
      <c r="K1735" s="114"/>
      <c r="L1735" s="115"/>
      <c r="M1735" s="116"/>
      <c r="N1735" s="15" t="s">
        <v>7020</v>
      </c>
      <c r="O1735" t="s">
        <v>4766</v>
      </c>
      <c r="Q1735">
        <v>6391</v>
      </c>
      <c r="R1735" s="14">
        <v>1622381</v>
      </c>
    </row>
    <row r="1736" spans="1:18" ht="15" customHeight="1" x14ac:dyDescent="0.25">
      <c r="A1736" s="10">
        <v>220</v>
      </c>
      <c r="B1736" s="111"/>
      <c r="C1736" s="6" t="s">
        <v>2580</v>
      </c>
      <c r="D1736" s="7">
        <v>44967</v>
      </c>
      <c r="E1736" s="8" t="s">
        <v>2363</v>
      </c>
      <c r="F1736" s="9">
        <v>2581381</v>
      </c>
      <c r="G1736" s="8" t="s">
        <v>1378</v>
      </c>
      <c r="H1736" s="9">
        <v>271045</v>
      </c>
      <c r="I1736" s="112"/>
      <c r="J1736" s="113"/>
      <c r="K1736" s="114"/>
      <c r="L1736" s="115"/>
      <c r="M1736" s="116"/>
      <c r="N1736" s="15" t="s">
        <v>7021</v>
      </c>
      <c r="O1736" t="s">
        <v>4766</v>
      </c>
      <c r="Q1736">
        <v>3804</v>
      </c>
      <c r="R1736" s="14">
        <v>2581381</v>
      </c>
    </row>
    <row r="1737" spans="1:18" ht="15" customHeight="1" x14ac:dyDescent="0.25">
      <c r="A1737" s="10">
        <v>221</v>
      </c>
      <c r="B1737" s="111"/>
      <c r="C1737" s="6" t="s">
        <v>2581</v>
      </c>
      <c r="D1737" s="7">
        <v>44974</v>
      </c>
      <c r="E1737" s="8" t="s">
        <v>2418</v>
      </c>
      <c r="F1737" s="9">
        <v>642492</v>
      </c>
      <c r="G1737" s="8" t="s">
        <v>1378</v>
      </c>
      <c r="H1737" s="9">
        <v>67462</v>
      </c>
      <c r="I1737" s="112"/>
      <c r="J1737" s="113"/>
      <c r="K1737" s="114"/>
      <c r="L1737" s="115"/>
      <c r="M1737" s="116"/>
      <c r="N1737" s="15" t="s">
        <v>7022</v>
      </c>
      <c r="O1737" t="s">
        <v>4766</v>
      </c>
      <c r="Q1737">
        <v>6435</v>
      </c>
      <c r="R1737" s="14">
        <v>642492</v>
      </c>
    </row>
    <row r="1738" spans="1:18" ht="15" customHeight="1" x14ac:dyDescent="0.25">
      <c r="A1738" s="10">
        <v>222</v>
      </c>
      <c r="B1738" s="111"/>
      <c r="C1738" s="6" t="s">
        <v>2582</v>
      </c>
      <c r="D1738" s="7">
        <v>44970</v>
      </c>
      <c r="E1738" s="8" t="s">
        <v>2423</v>
      </c>
      <c r="F1738" s="9">
        <v>654863</v>
      </c>
      <c r="G1738" s="8" t="s">
        <v>1378</v>
      </c>
      <c r="H1738" s="9">
        <v>68761</v>
      </c>
      <c r="I1738" s="112"/>
      <c r="J1738" s="113"/>
      <c r="K1738" s="114"/>
      <c r="L1738" s="115"/>
      <c r="M1738" s="116"/>
      <c r="N1738" s="15" t="s">
        <v>7023</v>
      </c>
      <c r="O1738" t="s">
        <v>4766</v>
      </c>
      <c r="Q1738">
        <v>3954</v>
      </c>
      <c r="R1738" s="14">
        <v>654863</v>
      </c>
    </row>
    <row r="1739" spans="1:18" ht="15" customHeight="1" x14ac:dyDescent="0.25">
      <c r="A1739" s="10">
        <v>223</v>
      </c>
      <c r="B1739" s="111"/>
      <c r="C1739" s="6" t="s">
        <v>2583</v>
      </c>
      <c r="D1739" s="7">
        <v>44985</v>
      </c>
      <c r="E1739" s="8" t="s">
        <v>2426</v>
      </c>
      <c r="F1739" s="9">
        <v>684376</v>
      </c>
      <c r="G1739" s="8" t="s">
        <v>1378</v>
      </c>
      <c r="H1739" s="9">
        <v>71859</v>
      </c>
      <c r="I1739" s="112"/>
      <c r="J1739" s="113"/>
      <c r="K1739" s="114"/>
      <c r="L1739" s="115"/>
      <c r="M1739" s="116"/>
      <c r="N1739" s="15" t="s">
        <v>7024</v>
      </c>
      <c r="O1739" t="s">
        <v>4766</v>
      </c>
      <c r="Q1739">
        <v>9094</v>
      </c>
      <c r="R1739" s="14">
        <v>684376</v>
      </c>
    </row>
    <row r="1740" spans="1:18" ht="15" customHeight="1" x14ac:dyDescent="0.25">
      <c r="A1740" s="10">
        <v>224</v>
      </c>
      <c r="B1740" s="111"/>
      <c r="C1740" s="6" t="s">
        <v>2584</v>
      </c>
      <c r="D1740" s="7">
        <v>44963</v>
      </c>
      <c r="E1740" s="8" t="s">
        <v>2376</v>
      </c>
      <c r="F1740" s="9">
        <v>2363480</v>
      </c>
      <c r="G1740" s="8" t="s">
        <v>1378</v>
      </c>
      <c r="H1740" s="9">
        <v>248165</v>
      </c>
      <c r="I1740" s="112"/>
      <c r="J1740" s="113"/>
      <c r="K1740" s="114"/>
      <c r="L1740" s="115"/>
      <c r="M1740" s="116"/>
      <c r="N1740" s="15" t="s">
        <v>7025</v>
      </c>
      <c r="O1740" t="s">
        <v>4766</v>
      </c>
      <c r="Q1740">
        <v>2984</v>
      </c>
      <c r="R1740" s="14">
        <v>2363480</v>
      </c>
    </row>
    <row r="1741" spans="1:18" ht="15" customHeight="1" x14ac:dyDescent="0.25">
      <c r="A1741" s="10">
        <v>225</v>
      </c>
      <c r="B1741" s="111"/>
      <c r="C1741" s="6" t="s">
        <v>2585</v>
      </c>
      <c r="D1741" s="7">
        <v>44967</v>
      </c>
      <c r="E1741" s="8" t="s">
        <v>2429</v>
      </c>
      <c r="F1741" s="9">
        <v>2334664</v>
      </c>
      <c r="G1741" s="8" t="s">
        <v>1378</v>
      </c>
      <c r="H1741" s="9">
        <v>245140</v>
      </c>
      <c r="I1741" s="112"/>
      <c r="J1741" s="113"/>
      <c r="K1741" s="114"/>
      <c r="L1741" s="115"/>
      <c r="M1741" s="116"/>
      <c r="N1741" s="15" t="s">
        <v>7026</v>
      </c>
      <c r="O1741" t="s">
        <v>4766</v>
      </c>
      <c r="Q1741">
        <v>3786</v>
      </c>
      <c r="R1741" s="14">
        <v>2334664</v>
      </c>
    </row>
    <row r="1742" spans="1:18" ht="15" customHeight="1" x14ac:dyDescent="0.25">
      <c r="A1742" s="10">
        <v>226</v>
      </c>
      <c r="B1742" s="111"/>
      <c r="C1742" s="6" t="s">
        <v>2586</v>
      </c>
      <c r="D1742" s="7">
        <v>44977</v>
      </c>
      <c r="E1742" s="8" t="s">
        <v>2423</v>
      </c>
      <c r="F1742" s="9">
        <v>608814</v>
      </c>
      <c r="G1742" s="8" t="s">
        <v>1378</v>
      </c>
      <c r="H1742" s="9">
        <v>63925</v>
      </c>
      <c r="I1742" s="112"/>
      <c r="J1742" s="113"/>
      <c r="K1742" s="114"/>
      <c r="L1742" s="115"/>
      <c r="M1742" s="116"/>
      <c r="N1742" s="15" t="s">
        <v>7027</v>
      </c>
      <c r="O1742" t="s">
        <v>4766</v>
      </c>
      <c r="Q1742">
        <v>6714</v>
      </c>
      <c r="R1742" s="14">
        <v>608814</v>
      </c>
    </row>
    <row r="1743" spans="1:18" ht="15" customHeight="1" x14ac:dyDescent="0.25">
      <c r="A1743" s="10">
        <v>227</v>
      </c>
      <c r="B1743" s="111"/>
      <c r="C1743" s="6" t="s">
        <v>2587</v>
      </c>
      <c r="D1743" s="7">
        <v>44980</v>
      </c>
      <c r="E1743" s="8" t="s">
        <v>2429</v>
      </c>
      <c r="F1743" s="9">
        <v>1014690</v>
      </c>
      <c r="G1743" s="8" t="s">
        <v>1378</v>
      </c>
      <c r="H1743" s="9">
        <v>106542</v>
      </c>
      <c r="I1743" s="112"/>
      <c r="J1743" s="113"/>
      <c r="K1743" s="114"/>
      <c r="L1743" s="115"/>
      <c r="M1743" s="116"/>
      <c r="N1743" s="15" t="s">
        <v>7028</v>
      </c>
      <c r="O1743" t="s">
        <v>4766</v>
      </c>
      <c r="Q1743">
        <v>7323</v>
      </c>
      <c r="R1743" s="14">
        <v>1014690</v>
      </c>
    </row>
    <row r="1744" spans="1:18" ht="15" customHeight="1" x14ac:dyDescent="0.25">
      <c r="A1744" s="10">
        <v>228</v>
      </c>
      <c r="B1744" s="111"/>
      <c r="C1744" s="6" t="s">
        <v>2588</v>
      </c>
      <c r="D1744" s="7">
        <v>44963</v>
      </c>
      <c r="E1744" s="8" t="s">
        <v>127</v>
      </c>
      <c r="F1744" s="9">
        <v>3033800</v>
      </c>
      <c r="G1744" s="8" t="s">
        <v>1378</v>
      </c>
      <c r="H1744" s="9">
        <v>318549</v>
      </c>
      <c r="I1744" s="112"/>
      <c r="J1744" s="113"/>
      <c r="K1744" s="114"/>
      <c r="L1744" s="115"/>
      <c r="M1744" s="116"/>
      <c r="N1744" s="15" t="s">
        <v>7029</v>
      </c>
      <c r="O1744" t="s">
        <v>4766</v>
      </c>
      <c r="Q1744">
        <v>2924</v>
      </c>
      <c r="R1744" s="14">
        <v>3033800</v>
      </c>
    </row>
    <row r="1745" spans="1:18" ht="15" customHeight="1" x14ac:dyDescent="0.25">
      <c r="A1745" s="10">
        <v>229</v>
      </c>
      <c r="B1745" s="111"/>
      <c r="C1745" s="6" t="s">
        <v>2589</v>
      </c>
      <c r="D1745" s="7">
        <v>44963</v>
      </c>
      <c r="E1745" s="8" t="s">
        <v>127</v>
      </c>
      <c r="F1745" s="9">
        <v>1756814</v>
      </c>
      <c r="G1745" s="8" t="s">
        <v>1378</v>
      </c>
      <c r="H1745" s="9">
        <v>184465</v>
      </c>
      <c r="I1745" s="112"/>
      <c r="J1745" s="113"/>
      <c r="K1745" s="114"/>
      <c r="L1745" s="115"/>
      <c r="M1745" s="116"/>
      <c r="N1745" s="15" t="s">
        <v>7030</v>
      </c>
      <c r="O1745" t="s">
        <v>4766</v>
      </c>
      <c r="Q1745">
        <v>2913</v>
      </c>
      <c r="R1745" s="14">
        <v>1756814</v>
      </c>
    </row>
    <row r="1746" spans="1:18" ht="15" customHeight="1" x14ac:dyDescent="0.25">
      <c r="A1746" s="10">
        <v>230</v>
      </c>
      <c r="B1746" s="111"/>
      <c r="C1746" s="6" t="s">
        <v>2590</v>
      </c>
      <c r="D1746" s="7">
        <v>44963</v>
      </c>
      <c r="E1746" s="8" t="s">
        <v>2363</v>
      </c>
      <c r="F1746" s="9">
        <v>652251</v>
      </c>
      <c r="G1746" s="8" t="s">
        <v>1378</v>
      </c>
      <c r="H1746" s="9">
        <v>68486</v>
      </c>
      <c r="I1746" s="112"/>
      <c r="J1746" s="113"/>
      <c r="K1746" s="114"/>
      <c r="L1746" s="115"/>
      <c r="M1746" s="116"/>
      <c r="N1746" s="15" t="s">
        <v>7031</v>
      </c>
      <c r="O1746" t="s">
        <v>4766</v>
      </c>
      <c r="Q1746">
        <v>2925</v>
      </c>
      <c r="R1746" s="14">
        <v>652251</v>
      </c>
    </row>
    <row r="1747" spans="1:18" ht="15" customHeight="1" x14ac:dyDescent="0.25">
      <c r="A1747" s="10">
        <v>231</v>
      </c>
      <c r="B1747" s="111"/>
      <c r="C1747" s="6" t="s">
        <v>2591</v>
      </c>
      <c r="D1747" s="7">
        <v>44963</v>
      </c>
      <c r="E1747" s="8" t="s">
        <v>248</v>
      </c>
      <c r="F1747" s="9">
        <v>774414</v>
      </c>
      <c r="G1747" s="8" t="s">
        <v>1378</v>
      </c>
      <c r="H1747" s="9">
        <v>81313</v>
      </c>
      <c r="I1747" s="112"/>
      <c r="J1747" s="113"/>
      <c r="K1747" s="114"/>
      <c r="L1747" s="115"/>
      <c r="M1747" s="116"/>
      <c r="N1747" s="15" t="s">
        <v>7032</v>
      </c>
      <c r="O1747" t="s">
        <v>4766</v>
      </c>
      <c r="Q1747">
        <v>2989</v>
      </c>
      <c r="R1747" s="14">
        <v>774414</v>
      </c>
    </row>
    <row r="1748" spans="1:18" ht="15" customHeight="1" x14ac:dyDescent="0.25">
      <c r="A1748" s="10">
        <v>232</v>
      </c>
      <c r="B1748" s="111"/>
      <c r="C1748" s="6" t="s">
        <v>2592</v>
      </c>
      <c r="D1748" s="7">
        <v>44968</v>
      </c>
      <c r="E1748" s="8" t="s">
        <v>248</v>
      </c>
      <c r="F1748" s="9">
        <v>679872</v>
      </c>
      <c r="G1748" s="8" t="s">
        <v>1378</v>
      </c>
      <c r="H1748" s="9">
        <v>71387</v>
      </c>
      <c r="I1748" s="112"/>
      <c r="J1748" s="113"/>
      <c r="K1748" s="114"/>
      <c r="L1748" s="115"/>
      <c r="M1748" s="116"/>
      <c r="N1748" s="15" t="s">
        <v>7033</v>
      </c>
      <c r="O1748" t="s">
        <v>4766</v>
      </c>
      <c r="Q1748">
        <v>3931</v>
      </c>
      <c r="R1748" s="14">
        <v>679872</v>
      </c>
    </row>
    <row r="1749" spans="1:18" ht="15" customHeight="1" x14ac:dyDescent="0.25">
      <c r="A1749" s="10">
        <v>233</v>
      </c>
      <c r="B1749" s="111"/>
      <c r="C1749" s="6" t="s">
        <v>2593</v>
      </c>
      <c r="D1749" s="7">
        <v>44963</v>
      </c>
      <c r="E1749" s="8" t="s">
        <v>127</v>
      </c>
      <c r="F1749" s="9">
        <v>1302454</v>
      </c>
      <c r="G1749" s="8" t="s">
        <v>1378</v>
      </c>
      <c r="H1749" s="9">
        <v>136758</v>
      </c>
      <c r="I1749" s="112"/>
      <c r="J1749" s="113"/>
      <c r="K1749" s="114"/>
      <c r="L1749" s="115"/>
      <c r="M1749" s="116"/>
      <c r="N1749" s="15" t="s">
        <v>7034</v>
      </c>
      <c r="O1749" t="s">
        <v>4766</v>
      </c>
      <c r="Q1749">
        <v>2943</v>
      </c>
      <c r="R1749" s="14">
        <v>1302454</v>
      </c>
    </row>
    <row r="1750" spans="1:18" ht="15" customHeight="1" x14ac:dyDescent="0.25">
      <c r="A1750" s="10">
        <v>234</v>
      </c>
      <c r="B1750" s="111"/>
      <c r="C1750" s="6" t="s">
        <v>2594</v>
      </c>
      <c r="D1750" s="7">
        <v>44970</v>
      </c>
      <c r="E1750" s="8" t="s">
        <v>127</v>
      </c>
      <c r="F1750" s="9">
        <v>1265682</v>
      </c>
      <c r="G1750" s="8" t="s">
        <v>1378</v>
      </c>
      <c r="H1750" s="9">
        <v>132897</v>
      </c>
      <c r="I1750" s="112"/>
      <c r="J1750" s="113"/>
      <c r="K1750" s="114"/>
      <c r="L1750" s="115"/>
      <c r="M1750" s="116"/>
      <c r="N1750" s="15" t="s">
        <v>7035</v>
      </c>
      <c r="O1750" t="s">
        <v>4766</v>
      </c>
      <c r="Q1750">
        <v>3959</v>
      </c>
      <c r="R1750" s="14">
        <v>1265682</v>
      </c>
    </row>
    <row r="1751" spans="1:18" ht="15" customHeight="1" x14ac:dyDescent="0.25">
      <c r="A1751" s="10">
        <v>235</v>
      </c>
      <c r="B1751" s="111"/>
      <c r="C1751" s="6" t="s">
        <v>2595</v>
      </c>
      <c r="D1751" s="7">
        <v>44970</v>
      </c>
      <c r="E1751" s="8" t="s">
        <v>127</v>
      </c>
      <c r="F1751" s="9">
        <v>759409</v>
      </c>
      <c r="G1751" s="8" t="s">
        <v>1378</v>
      </c>
      <c r="H1751" s="9">
        <v>79738</v>
      </c>
      <c r="I1751" s="112"/>
      <c r="J1751" s="113"/>
      <c r="K1751" s="114"/>
      <c r="L1751" s="115"/>
      <c r="M1751" s="116"/>
      <c r="N1751" s="15" t="s">
        <v>7036</v>
      </c>
      <c r="O1751" t="s">
        <v>4766</v>
      </c>
      <c r="Q1751">
        <v>3973</v>
      </c>
      <c r="R1751" s="14">
        <v>759409</v>
      </c>
    </row>
    <row r="1752" spans="1:18" ht="15" customHeight="1" x14ac:dyDescent="0.25">
      <c r="A1752" s="10">
        <v>236</v>
      </c>
      <c r="B1752" s="111"/>
      <c r="C1752" s="6" t="s">
        <v>2596</v>
      </c>
      <c r="D1752" s="7">
        <v>44964</v>
      </c>
      <c r="E1752" s="8" t="s">
        <v>514</v>
      </c>
      <c r="F1752" s="9">
        <v>1200200</v>
      </c>
      <c r="G1752" s="8" t="s">
        <v>1378</v>
      </c>
      <c r="H1752" s="9">
        <v>126021</v>
      </c>
      <c r="I1752" s="112"/>
      <c r="J1752" s="113"/>
      <c r="K1752" s="114"/>
      <c r="L1752" s="115"/>
      <c r="M1752" s="116"/>
      <c r="N1752" s="15" t="s">
        <v>7037</v>
      </c>
      <c r="O1752" t="s">
        <v>4766</v>
      </c>
      <c r="Q1752">
        <v>3120</v>
      </c>
      <c r="R1752" s="14">
        <v>1200200</v>
      </c>
    </row>
    <row r="1753" spans="1:18" ht="15" customHeight="1" x14ac:dyDescent="0.25">
      <c r="A1753" s="10">
        <v>237</v>
      </c>
      <c r="B1753" s="111"/>
      <c r="C1753" s="6" t="s">
        <v>2597</v>
      </c>
      <c r="D1753" s="7">
        <v>44966</v>
      </c>
      <c r="E1753" s="8" t="s">
        <v>514</v>
      </c>
      <c r="F1753" s="9">
        <v>1772623</v>
      </c>
      <c r="G1753" s="8" t="s">
        <v>1378</v>
      </c>
      <c r="H1753" s="9">
        <v>186125</v>
      </c>
      <c r="I1753" s="112"/>
      <c r="J1753" s="113"/>
      <c r="K1753" s="114"/>
      <c r="L1753" s="115"/>
      <c r="M1753" s="116"/>
      <c r="N1753" s="15" t="s">
        <v>7038</v>
      </c>
      <c r="O1753" t="s">
        <v>4766</v>
      </c>
      <c r="Q1753">
        <v>3269</v>
      </c>
      <c r="R1753" s="14">
        <v>1772623</v>
      </c>
    </row>
    <row r="1754" spans="1:18" ht="15" customHeight="1" x14ac:dyDescent="0.25">
      <c r="A1754" s="10">
        <v>238</v>
      </c>
      <c r="B1754" s="111"/>
      <c r="C1754" s="6" t="s">
        <v>2598</v>
      </c>
      <c r="D1754" s="7">
        <v>44966</v>
      </c>
      <c r="E1754" s="8" t="s">
        <v>514</v>
      </c>
      <c r="F1754" s="9">
        <v>276001</v>
      </c>
      <c r="G1754" s="8" t="s">
        <v>1378</v>
      </c>
      <c r="H1754" s="9">
        <v>28980</v>
      </c>
      <c r="I1754" s="112"/>
      <c r="J1754" s="113"/>
      <c r="K1754" s="114"/>
      <c r="L1754" s="115"/>
      <c r="M1754" s="116"/>
      <c r="N1754" s="15" t="s">
        <v>7039</v>
      </c>
      <c r="O1754" t="s">
        <v>4766</v>
      </c>
      <c r="Q1754">
        <v>3557</v>
      </c>
      <c r="R1754" s="14">
        <v>276001</v>
      </c>
    </row>
    <row r="1755" spans="1:18" ht="15" customHeight="1" x14ac:dyDescent="0.25">
      <c r="A1755" s="10">
        <v>239</v>
      </c>
      <c r="B1755" s="111"/>
      <c r="C1755" s="6" t="s">
        <v>2599</v>
      </c>
      <c r="D1755" s="7">
        <v>44970</v>
      </c>
      <c r="E1755" s="8" t="s">
        <v>248</v>
      </c>
      <c r="F1755" s="9">
        <v>652948</v>
      </c>
      <c r="G1755" s="8" t="s">
        <v>1378</v>
      </c>
      <c r="H1755" s="9">
        <v>68560</v>
      </c>
      <c r="I1755" s="112"/>
      <c r="J1755" s="113"/>
      <c r="K1755" s="114"/>
      <c r="L1755" s="115"/>
      <c r="M1755" s="116"/>
      <c r="N1755" s="15" t="s">
        <v>7040</v>
      </c>
      <c r="O1755" t="s">
        <v>4766</v>
      </c>
      <c r="Q1755">
        <v>3984</v>
      </c>
      <c r="R1755" s="14">
        <v>652948</v>
      </c>
    </row>
    <row r="1756" spans="1:18" ht="15" customHeight="1" x14ac:dyDescent="0.25">
      <c r="A1756" s="10">
        <v>240</v>
      </c>
      <c r="B1756" s="111"/>
      <c r="C1756" s="6" t="s">
        <v>2600</v>
      </c>
      <c r="D1756" s="7">
        <v>44969</v>
      </c>
      <c r="E1756" s="8" t="s">
        <v>131</v>
      </c>
      <c r="F1756" s="9">
        <v>2281749</v>
      </c>
      <c r="G1756" s="8" t="s">
        <v>1378</v>
      </c>
      <c r="H1756" s="9">
        <v>239584</v>
      </c>
      <c r="I1756" s="112"/>
      <c r="J1756" s="113"/>
      <c r="K1756" s="114"/>
      <c r="L1756" s="115"/>
      <c r="M1756" s="116"/>
      <c r="N1756" s="15" t="s">
        <v>7041</v>
      </c>
      <c r="O1756" t="s">
        <v>4766</v>
      </c>
      <c r="Q1756">
        <v>3942</v>
      </c>
      <c r="R1756" s="14">
        <v>2281749</v>
      </c>
    </row>
    <row r="1757" spans="1:18" ht="15" customHeight="1" x14ac:dyDescent="0.25">
      <c r="A1757" s="10">
        <v>241</v>
      </c>
      <c r="B1757" s="111"/>
      <c r="C1757" s="6" t="s">
        <v>2601</v>
      </c>
      <c r="D1757" s="7">
        <v>44969</v>
      </c>
      <c r="E1757" s="8" t="s">
        <v>131</v>
      </c>
      <c r="F1757" s="9">
        <v>812246</v>
      </c>
      <c r="G1757" s="8" t="s">
        <v>1378</v>
      </c>
      <c r="H1757" s="9">
        <v>85286</v>
      </c>
      <c r="I1757" s="112"/>
      <c r="J1757" s="113"/>
      <c r="K1757" s="114"/>
      <c r="L1757" s="115"/>
      <c r="M1757" s="116"/>
      <c r="N1757" s="15" t="s">
        <v>7042</v>
      </c>
      <c r="O1757" t="s">
        <v>4766</v>
      </c>
      <c r="Q1757">
        <v>3945</v>
      </c>
      <c r="R1757" s="14">
        <v>812246</v>
      </c>
    </row>
    <row r="1758" spans="1:18" ht="15" customHeight="1" x14ac:dyDescent="0.25">
      <c r="A1758" s="10">
        <v>242</v>
      </c>
      <c r="B1758" s="111"/>
      <c r="C1758" s="6" t="s">
        <v>2602</v>
      </c>
      <c r="D1758" s="7">
        <v>44974</v>
      </c>
      <c r="E1758" s="8" t="s">
        <v>127</v>
      </c>
      <c r="F1758" s="9">
        <v>831620</v>
      </c>
      <c r="G1758" s="8" t="s">
        <v>1378</v>
      </c>
      <c r="H1758" s="9">
        <v>87320</v>
      </c>
      <c r="I1758" s="112"/>
      <c r="J1758" s="113"/>
      <c r="K1758" s="114"/>
      <c r="L1758" s="115"/>
      <c r="M1758" s="116"/>
      <c r="N1758" s="15" t="s">
        <v>7043</v>
      </c>
      <c r="O1758" t="s">
        <v>4766</v>
      </c>
      <c r="Q1758">
        <v>6402</v>
      </c>
      <c r="R1758" s="14">
        <v>831620</v>
      </c>
    </row>
    <row r="1759" spans="1:18" ht="15" customHeight="1" x14ac:dyDescent="0.25">
      <c r="A1759" s="10">
        <v>243</v>
      </c>
      <c r="B1759" s="111"/>
      <c r="C1759" s="6" t="s">
        <v>2603</v>
      </c>
      <c r="D1759" s="7">
        <v>44972</v>
      </c>
      <c r="E1759" s="8" t="s">
        <v>2407</v>
      </c>
      <c r="F1759" s="9">
        <v>886820</v>
      </c>
      <c r="G1759" s="8" t="s">
        <v>1378</v>
      </c>
      <c r="H1759" s="9">
        <v>93116</v>
      </c>
      <c r="I1759" s="112"/>
      <c r="J1759" s="113"/>
      <c r="K1759" s="114"/>
      <c r="L1759" s="115"/>
      <c r="M1759" s="116"/>
      <c r="N1759" s="15" t="s">
        <v>7044</v>
      </c>
      <c r="O1759" t="s">
        <v>4766</v>
      </c>
      <c r="Q1759">
        <v>4125</v>
      </c>
      <c r="R1759" s="14">
        <v>886820</v>
      </c>
    </row>
    <row r="1760" spans="1:18" ht="15" customHeight="1" x14ac:dyDescent="0.25">
      <c r="A1760" s="10">
        <v>244</v>
      </c>
      <c r="B1760" s="111"/>
      <c r="C1760" s="6" t="s">
        <v>2604</v>
      </c>
      <c r="D1760" s="7">
        <v>44981</v>
      </c>
      <c r="E1760" s="8" t="s">
        <v>2454</v>
      </c>
      <c r="F1760" s="9">
        <v>759409</v>
      </c>
      <c r="G1760" s="8" t="s">
        <v>1378</v>
      </c>
      <c r="H1760" s="9">
        <v>79738</v>
      </c>
      <c r="I1760" s="112"/>
      <c r="J1760" s="113"/>
      <c r="K1760" s="114"/>
      <c r="L1760" s="115"/>
      <c r="M1760" s="116"/>
      <c r="N1760" s="15" t="s">
        <v>7045</v>
      </c>
      <c r="O1760" t="s">
        <v>4766</v>
      </c>
      <c r="Q1760">
        <v>8987</v>
      </c>
      <c r="R1760" s="14">
        <v>759409</v>
      </c>
    </row>
    <row r="1761" spans="1:18" ht="15" customHeight="1" x14ac:dyDescent="0.25">
      <c r="A1761" s="10">
        <v>245</v>
      </c>
      <c r="B1761" s="111"/>
      <c r="C1761" s="6" t="s">
        <v>2605</v>
      </c>
      <c r="D1761" s="7">
        <v>44980</v>
      </c>
      <c r="E1761" s="8" t="s">
        <v>131</v>
      </c>
      <c r="F1761" s="9">
        <v>804041</v>
      </c>
      <c r="G1761" s="8" t="s">
        <v>1378</v>
      </c>
      <c r="H1761" s="9">
        <v>84424</v>
      </c>
      <c r="I1761" s="112"/>
      <c r="J1761" s="113"/>
      <c r="K1761" s="114"/>
      <c r="L1761" s="115"/>
      <c r="M1761" s="116"/>
      <c r="N1761" s="15" t="s">
        <v>7046</v>
      </c>
      <c r="O1761" t="s">
        <v>4766</v>
      </c>
      <c r="Q1761">
        <v>7204</v>
      </c>
      <c r="R1761" s="14">
        <v>804041</v>
      </c>
    </row>
    <row r="1762" spans="1:18" ht="15" customHeight="1" x14ac:dyDescent="0.25">
      <c r="A1762" s="10">
        <v>246</v>
      </c>
      <c r="B1762" s="111"/>
      <c r="C1762" s="6" t="s">
        <v>2606</v>
      </c>
      <c r="D1762" s="7">
        <v>44969</v>
      </c>
      <c r="E1762" s="8" t="s">
        <v>514</v>
      </c>
      <c r="F1762" s="9">
        <v>1014690</v>
      </c>
      <c r="G1762" s="8" t="s">
        <v>1378</v>
      </c>
      <c r="H1762" s="9">
        <v>106542</v>
      </c>
      <c r="I1762" s="112"/>
      <c r="J1762" s="113"/>
      <c r="K1762" s="114"/>
      <c r="L1762" s="115"/>
      <c r="M1762" s="116"/>
      <c r="N1762" s="15" t="s">
        <v>7047</v>
      </c>
      <c r="O1762" t="s">
        <v>4766</v>
      </c>
      <c r="Q1762">
        <v>3939</v>
      </c>
      <c r="R1762" s="14">
        <v>1014690</v>
      </c>
    </row>
    <row r="1763" spans="1:18" ht="15" customHeight="1" x14ac:dyDescent="0.25">
      <c r="A1763" s="10">
        <v>247</v>
      </c>
      <c r="B1763" s="111"/>
      <c r="C1763" s="6" t="s">
        <v>2607</v>
      </c>
      <c r="D1763" s="7">
        <v>44967</v>
      </c>
      <c r="E1763" s="8" t="s">
        <v>127</v>
      </c>
      <c r="F1763" s="9">
        <v>610819</v>
      </c>
      <c r="G1763" s="8" t="s">
        <v>1378</v>
      </c>
      <c r="H1763" s="9">
        <v>64136</v>
      </c>
      <c r="I1763" s="112"/>
      <c r="J1763" s="113"/>
      <c r="K1763" s="114"/>
      <c r="L1763" s="115"/>
      <c r="M1763" s="116"/>
      <c r="N1763" s="15" t="s">
        <v>7048</v>
      </c>
      <c r="O1763" t="s">
        <v>4766</v>
      </c>
      <c r="Q1763">
        <v>3830</v>
      </c>
      <c r="R1763" s="14">
        <v>610819</v>
      </c>
    </row>
    <row r="1764" spans="1:18" ht="15" customHeight="1" x14ac:dyDescent="0.25">
      <c r="A1764" s="10">
        <v>248</v>
      </c>
      <c r="B1764" s="111"/>
      <c r="C1764" s="6" t="s">
        <v>2608</v>
      </c>
      <c r="D1764" s="7">
        <v>44967</v>
      </c>
      <c r="E1764" s="8" t="s">
        <v>2363</v>
      </c>
      <c r="F1764" s="9">
        <v>886820</v>
      </c>
      <c r="G1764" s="8" t="s">
        <v>1378</v>
      </c>
      <c r="H1764" s="9">
        <v>93116</v>
      </c>
      <c r="I1764" s="112"/>
      <c r="J1764" s="113"/>
      <c r="K1764" s="114"/>
      <c r="L1764" s="115"/>
      <c r="M1764" s="116"/>
      <c r="N1764" s="15" t="s">
        <v>7049</v>
      </c>
      <c r="O1764" t="s">
        <v>4766</v>
      </c>
      <c r="Q1764">
        <v>3806</v>
      </c>
      <c r="R1764" s="14">
        <v>886820</v>
      </c>
    </row>
    <row r="1765" spans="1:18" ht="15" customHeight="1" x14ac:dyDescent="0.25">
      <c r="A1765" s="10">
        <v>249</v>
      </c>
      <c r="B1765" s="111"/>
      <c r="C1765" s="6" t="s">
        <v>2609</v>
      </c>
      <c r="D1765" s="7">
        <v>44969</v>
      </c>
      <c r="E1765" s="8" t="s">
        <v>2363</v>
      </c>
      <c r="F1765" s="9">
        <v>1014690</v>
      </c>
      <c r="G1765" s="8" t="s">
        <v>1378</v>
      </c>
      <c r="H1765" s="9">
        <v>106542</v>
      </c>
      <c r="I1765" s="112"/>
      <c r="J1765" s="113"/>
      <c r="K1765" s="114"/>
      <c r="L1765" s="115"/>
      <c r="M1765" s="116"/>
      <c r="N1765" s="15" t="s">
        <v>7050</v>
      </c>
      <c r="O1765" t="s">
        <v>4766</v>
      </c>
      <c r="Q1765">
        <v>3948</v>
      </c>
      <c r="R1765" s="14">
        <v>1014690</v>
      </c>
    </row>
    <row r="1766" spans="1:18" ht="15" customHeight="1" x14ac:dyDescent="0.25">
      <c r="A1766" s="10">
        <v>250</v>
      </c>
      <c r="B1766" s="111"/>
      <c r="C1766" s="6" t="s">
        <v>2610</v>
      </c>
      <c r="D1766" s="7">
        <v>44980</v>
      </c>
      <c r="E1766" s="8" t="s">
        <v>2426</v>
      </c>
      <c r="F1766" s="9">
        <v>403871</v>
      </c>
      <c r="G1766" s="8" t="s">
        <v>1378</v>
      </c>
      <c r="H1766" s="9">
        <v>42406</v>
      </c>
      <c r="I1766" s="112"/>
      <c r="J1766" s="113"/>
      <c r="K1766" s="114"/>
      <c r="L1766" s="115"/>
      <c r="M1766" s="116"/>
      <c r="N1766" s="15" t="s">
        <v>7051</v>
      </c>
      <c r="O1766" t="s">
        <v>4766</v>
      </c>
      <c r="Q1766">
        <v>7523</v>
      </c>
      <c r="R1766" s="14">
        <v>403871</v>
      </c>
    </row>
    <row r="1767" spans="1:18" ht="15" customHeight="1" x14ac:dyDescent="0.25">
      <c r="A1767" s="10">
        <v>251</v>
      </c>
      <c r="B1767" s="111"/>
      <c r="C1767" s="6" t="s">
        <v>2611</v>
      </c>
      <c r="D1767" s="7">
        <v>44966</v>
      </c>
      <c r="E1767" s="8" t="s">
        <v>2376</v>
      </c>
      <c r="F1767" s="9">
        <v>642492</v>
      </c>
      <c r="G1767" s="8" t="s">
        <v>1378</v>
      </c>
      <c r="H1767" s="9">
        <v>67462</v>
      </c>
      <c r="I1767" s="112"/>
      <c r="J1767" s="113"/>
      <c r="K1767" s="114"/>
      <c r="L1767" s="115"/>
      <c r="M1767" s="116"/>
      <c r="N1767" s="15" t="s">
        <v>7052</v>
      </c>
      <c r="O1767" t="s">
        <v>4766</v>
      </c>
      <c r="Q1767">
        <v>3561</v>
      </c>
      <c r="R1767" s="14">
        <v>642492</v>
      </c>
    </row>
    <row r="1768" spans="1:18" ht="15" customHeight="1" x14ac:dyDescent="0.25">
      <c r="A1768" s="10">
        <v>252</v>
      </c>
      <c r="B1768" s="111"/>
      <c r="C1768" s="6" t="s">
        <v>2612</v>
      </c>
      <c r="D1768" s="7">
        <v>44978</v>
      </c>
      <c r="E1768" s="8" t="s">
        <v>2376</v>
      </c>
      <c r="F1768" s="9">
        <v>646193</v>
      </c>
      <c r="G1768" s="8" t="s">
        <v>1378</v>
      </c>
      <c r="H1768" s="9">
        <v>67850</v>
      </c>
      <c r="I1768" s="112"/>
      <c r="J1768" s="113"/>
      <c r="K1768" s="114"/>
      <c r="L1768" s="115"/>
      <c r="M1768" s="116"/>
      <c r="N1768" s="15" t="s">
        <v>7053</v>
      </c>
      <c r="O1768" t="s">
        <v>4766</v>
      </c>
      <c r="Q1768">
        <v>6784</v>
      </c>
      <c r="R1768" s="14">
        <v>646193</v>
      </c>
    </row>
    <row r="1769" spans="1:18" ht="15" customHeight="1" x14ac:dyDescent="0.25">
      <c r="A1769" s="10">
        <v>253</v>
      </c>
      <c r="B1769" s="111"/>
      <c r="C1769" s="6" t="s">
        <v>2613</v>
      </c>
      <c r="D1769" s="7">
        <v>44973</v>
      </c>
      <c r="E1769" s="8" t="s">
        <v>2413</v>
      </c>
      <c r="F1769" s="9">
        <v>1169337</v>
      </c>
      <c r="G1769" s="8" t="s">
        <v>1378</v>
      </c>
      <c r="H1769" s="9">
        <v>122780</v>
      </c>
      <c r="I1769" s="112"/>
      <c r="J1769" s="113"/>
      <c r="K1769" s="114"/>
      <c r="L1769" s="115"/>
      <c r="M1769" s="116"/>
      <c r="N1769" s="15" t="s">
        <v>7054</v>
      </c>
      <c r="O1769" t="s">
        <v>4766</v>
      </c>
      <c r="Q1769">
        <v>5499</v>
      </c>
      <c r="R1769" s="14">
        <v>1169337</v>
      </c>
    </row>
    <row r="1770" spans="1:18" ht="15" customHeight="1" x14ac:dyDescent="0.25">
      <c r="A1770" s="10">
        <v>254</v>
      </c>
      <c r="B1770" s="111"/>
      <c r="C1770" s="6" t="s">
        <v>2614</v>
      </c>
      <c r="D1770" s="7">
        <v>44982</v>
      </c>
      <c r="E1770" s="8" t="s">
        <v>2426</v>
      </c>
      <c r="F1770" s="9">
        <v>165601</v>
      </c>
      <c r="G1770" s="8" t="s">
        <v>1378</v>
      </c>
      <c r="H1770" s="9">
        <v>17388</v>
      </c>
      <c r="I1770" s="112"/>
      <c r="J1770" s="113"/>
      <c r="K1770" s="114"/>
      <c r="L1770" s="115"/>
      <c r="M1770" s="116"/>
      <c r="N1770" s="15" t="s">
        <v>7055</v>
      </c>
      <c r="O1770" t="s">
        <v>4766</v>
      </c>
      <c r="Q1770">
        <v>9013</v>
      </c>
      <c r="R1770" s="14">
        <v>165601</v>
      </c>
    </row>
    <row r="1771" spans="1:18" ht="15" customHeight="1" x14ac:dyDescent="0.25">
      <c r="A1771" s="10">
        <v>255</v>
      </c>
      <c r="B1771" s="111"/>
      <c r="C1771" s="6" t="s">
        <v>2615</v>
      </c>
      <c r="D1771" s="7">
        <v>44963</v>
      </c>
      <c r="E1771" s="8" t="s">
        <v>127</v>
      </c>
      <c r="F1771" s="9">
        <v>1535716</v>
      </c>
      <c r="G1771" s="8" t="s">
        <v>1378</v>
      </c>
      <c r="H1771" s="9">
        <v>161250</v>
      </c>
      <c r="I1771" s="112"/>
      <c r="J1771" s="113"/>
      <c r="K1771" s="114"/>
      <c r="L1771" s="115"/>
      <c r="M1771" s="116"/>
      <c r="N1771" s="15" t="s">
        <v>7056</v>
      </c>
      <c r="O1771" t="s">
        <v>4766</v>
      </c>
      <c r="Q1771">
        <v>2918</v>
      </c>
      <c r="R1771" s="14">
        <v>1535716</v>
      </c>
    </row>
    <row r="1772" spans="1:18" ht="15" customHeight="1" x14ac:dyDescent="0.25">
      <c r="A1772" s="10">
        <v>256</v>
      </c>
      <c r="B1772" s="111"/>
      <c r="C1772" s="6" t="s">
        <v>2616</v>
      </c>
      <c r="D1772" s="7">
        <v>44964</v>
      </c>
      <c r="E1772" s="8" t="s">
        <v>127</v>
      </c>
      <c r="F1772" s="9">
        <v>1019194</v>
      </c>
      <c r="G1772" s="8" t="s">
        <v>1378</v>
      </c>
      <c r="H1772" s="9">
        <v>107015</v>
      </c>
      <c r="I1772" s="112"/>
      <c r="J1772" s="113"/>
      <c r="K1772" s="114"/>
      <c r="L1772" s="115"/>
      <c r="M1772" s="116"/>
      <c r="N1772" s="15" t="s">
        <v>7057</v>
      </c>
      <c r="O1772" t="s">
        <v>4766</v>
      </c>
      <c r="Q1772">
        <v>3056</v>
      </c>
      <c r="R1772" s="14">
        <v>1019194</v>
      </c>
    </row>
    <row r="1773" spans="1:18" ht="15" customHeight="1" x14ac:dyDescent="0.25">
      <c r="A1773" s="10">
        <v>257</v>
      </c>
      <c r="B1773" s="111"/>
      <c r="C1773" s="6" t="s">
        <v>2617</v>
      </c>
      <c r="D1773" s="7">
        <v>44964</v>
      </c>
      <c r="E1773" s="8" t="s">
        <v>127</v>
      </c>
      <c r="F1773" s="9">
        <v>558518</v>
      </c>
      <c r="G1773" s="8" t="s">
        <v>1378</v>
      </c>
      <c r="H1773" s="9">
        <v>58644</v>
      </c>
      <c r="I1773" s="112"/>
      <c r="J1773" s="113"/>
      <c r="K1773" s="114"/>
      <c r="L1773" s="115"/>
      <c r="M1773" s="116"/>
      <c r="N1773" s="15" t="s">
        <v>7058</v>
      </c>
      <c r="O1773" t="s">
        <v>4766</v>
      </c>
      <c r="Q1773">
        <v>3064</v>
      </c>
      <c r="R1773" s="14">
        <v>558518</v>
      </c>
    </row>
    <row r="1774" spans="1:18" ht="15" customHeight="1" x14ac:dyDescent="0.25">
      <c r="A1774" s="10">
        <v>258</v>
      </c>
      <c r="B1774" s="111"/>
      <c r="C1774" s="6" t="s">
        <v>2618</v>
      </c>
      <c r="D1774" s="7">
        <v>44966</v>
      </c>
      <c r="E1774" s="8" t="s">
        <v>127</v>
      </c>
      <c r="F1774" s="9">
        <v>276001</v>
      </c>
      <c r="G1774" s="8" t="s">
        <v>1378</v>
      </c>
      <c r="H1774" s="9">
        <v>28980</v>
      </c>
      <c r="I1774" s="112"/>
      <c r="J1774" s="113"/>
      <c r="K1774" s="114"/>
      <c r="L1774" s="115"/>
      <c r="M1774" s="116"/>
      <c r="N1774" s="15" t="s">
        <v>7059</v>
      </c>
      <c r="O1774" t="s">
        <v>4766</v>
      </c>
      <c r="Q1774">
        <v>3514</v>
      </c>
      <c r="R1774" s="14">
        <v>276001</v>
      </c>
    </row>
    <row r="1775" spans="1:18" ht="15" customHeight="1" x14ac:dyDescent="0.25">
      <c r="A1775" s="10">
        <v>259</v>
      </c>
      <c r="B1775" s="111"/>
      <c r="C1775" s="6" t="s">
        <v>2619</v>
      </c>
      <c r="D1775" s="7">
        <v>44967</v>
      </c>
      <c r="E1775" s="8" t="s">
        <v>127</v>
      </c>
      <c r="F1775" s="9">
        <v>1167332</v>
      </c>
      <c r="G1775" s="8" t="s">
        <v>1378</v>
      </c>
      <c r="H1775" s="9">
        <v>122570</v>
      </c>
      <c r="I1775" s="112"/>
      <c r="J1775" s="113"/>
      <c r="K1775" s="114"/>
      <c r="L1775" s="115"/>
      <c r="M1775" s="116"/>
      <c r="N1775" s="15" t="s">
        <v>7060</v>
      </c>
      <c r="O1775" t="s">
        <v>4766</v>
      </c>
      <c r="Q1775">
        <v>3781</v>
      </c>
      <c r="R1775" s="14">
        <v>1167332</v>
      </c>
    </row>
    <row r="1776" spans="1:18" ht="15" customHeight="1" x14ac:dyDescent="0.25">
      <c r="A1776" s="10">
        <v>260</v>
      </c>
      <c r="B1776" s="111"/>
      <c r="C1776" s="6" t="s">
        <v>2620</v>
      </c>
      <c r="D1776" s="7">
        <v>44963</v>
      </c>
      <c r="E1776" s="8" t="s">
        <v>2363</v>
      </c>
      <c r="F1776" s="9">
        <v>2581381</v>
      </c>
      <c r="G1776" s="8" t="s">
        <v>1378</v>
      </c>
      <c r="H1776" s="9">
        <v>271045</v>
      </c>
      <c r="I1776" s="112"/>
      <c r="J1776" s="113"/>
      <c r="K1776" s="114"/>
      <c r="L1776" s="115"/>
      <c r="M1776" s="116"/>
      <c r="N1776" s="15" t="s">
        <v>7061</v>
      </c>
      <c r="O1776" t="s">
        <v>4766</v>
      </c>
      <c r="Q1776">
        <v>2956</v>
      </c>
      <c r="R1776" s="14">
        <v>2581381</v>
      </c>
    </row>
    <row r="1777" spans="1:18" ht="15" customHeight="1" x14ac:dyDescent="0.25">
      <c r="A1777" s="10">
        <v>261</v>
      </c>
      <c r="B1777" s="111"/>
      <c r="C1777" s="6" t="s">
        <v>2621</v>
      </c>
      <c r="D1777" s="7">
        <v>44969</v>
      </c>
      <c r="E1777" s="8" t="s">
        <v>131</v>
      </c>
      <c r="F1777" s="9">
        <v>552013</v>
      </c>
      <c r="G1777" s="8" t="s">
        <v>1378</v>
      </c>
      <c r="H1777" s="9">
        <v>57961</v>
      </c>
      <c r="I1777" s="112"/>
      <c r="J1777" s="113"/>
      <c r="K1777" s="114"/>
      <c r="L1777" s="115"/>
      <c r="M1777" s="116"/>
      <c r="N1777" s="15" t="s">
        <v>7062</v>
      </c>
      <c r="O1777" t="s">
        <v>4766</v>
      </c>
      <c r="Q1777">
        <v>3943</v>
      </c>
      <c r="R1777" s="14">
        <v>552013</v>
      </c>
    </row>
    <row r="1778" spans="1:18" ht="15" customHeight="1" x14ac:dyDescent="0.25">
      <c r="A1778" s="10">
        <v>262</v>
      </c>
      <c r="B1778" s="111"/>
      <c r="C1778" s="6" t="s">
        <v>2622</v>
      </c>
      <c r="D1778" s="7">
        <v>44963</v>
      </c>
      <c r="E1778" s="8" t="s">
        <v>248</v>
      </c>
      <c r="F1778" s="9">
        <v>610819</v>
      </c>
      <c r="G1778" s="8" t="s">
        <v>1378</v>
      </c>
      <c r="H1778" s="9">
        <v>64136</v>
      </c>
      <c r="I1778" s="112"/>
      <c r="J1778" s="113"/>
      <c r="K1778" s="114"/>
      <c r="L1778" s="115"/>
      <c r="M1778" s="116"/>
      <c r="N1778" s="15" t="s">
        <v>7063</v>
      </c>
      <c r="O1778" t="s">
        <v>4766</v>
      </c>
      <c r="Q1778">
        <v>2982</v>
      </c>
      <c r="R1778" s="14">
        <v>610819</v>
      </c>
    </row>
    <row r="1779" spans="1:18" ht="15" customHeight="1" x14ac:dyDescent="0.25">
      <c r="A1779" s="10">
        <v>263</v>
      </c>
      <c r="B1779" s="111"/>
      <c r="C1779" s="6" t="s">
        <v>2623</v>
      </c>
      <c r="D1779" s="7">
        <v>44966</v>
      </c>
      <c r="E1779" s="8" t="s">
        <v>514</v>
      </c>
      <c r="F1779" s="9">
        <v>366491</v>
      </c>
      <c r="G1779" s="8" t="s">
        <v>1378</v>
      </c>
      <c r="H1779" s="9">
        <v>38482</v>
      </c>
      <c r="I1779" s="112"/>
      <c r="J1779" s="113"/>
      <c r="K1779" s="114"/>
      <c r="L1779" s="115"/>
      <c r="M1779" s="116"/>
      <c r="N1779" s="15" t="s">
        <v>7064</v>
      </c>
      <c r="O1779" t="s">
        <v>4766</v>
      </c>
      <c r="Q1779">
        <v>3558</v>
      </c>
      <c r="R1779" s="14">
        <v>366491</v>
      </c>
    </row>
    <row r="1780" spans="1:18" ht="15" customHeight="1" x14ac:dyDescent="0.25">
      <c r="A1780" s="10">
        <v>264</v>
      </c>
      <c r="B1780" s="111"/>
      <c r="C1780" s="6" t="s">
        <v>2624</v>
      </c>
      <c r="D1780" s="7">
        <v>44963</v>
      </c>
      <c r="E1780" s="8" t="s">
        <v>127</v>
      </c>
      <c r="F1780" s="9">
        <v>721219</v>
      </c>
      <c r="G1780" s="8" t="s">
        <v>1378</v>
      </c>
      <c r="H1780" s="9">
        <v>75728</v>
      </c>
      <c r="I1780" s="112"/>
      <c r="J1780" s="113"/>
      <c r="K1780" s="114"/>
      <c r="L1780" s="115"/>
      <c r="M1780" s="116"/>
      <c r="N1780" s="15" t="s">
        <v>7065</v>
      </c>
      <c r="O1780" t="s">
        <v>4766</v>
      </c>
      <c r="Q1780">
        <v>2936</v>
      </c>
      <c r="R1780" s="14">
        <v>721219</v>
      </c>
    </row>
    <row r="1781" spans="1:18" ht="15" customHeight="1" x14ac:dyDescent="0.25">
      <c r="A1781" s="10">
        <v>265</v>
      </c>
      <c r="B1781" s="111"/>
      <c r="C1781" s="6" t="s">
        <v>2625</v>
      </c>
      <c r="D1781" s="7">
        <v>44970</v>
      </c>
      <c r="E1781" s="8" t="s">
        <v>127</v>
      </c>
      <c r="F1781" s="9">
        <v>2029379</v>
      </c>
      <c r="G1781" s="8" t="s">
        <v>1378</v>
      </c>
      <c r="H1781" s="9">
        <v>213085</v>
      </c>
      <c r="I1781" s="112"/>
      <c r="J1781" s="113"/>
      <c r="K1781" s="114"/>
      <c r="L1781" s="115"/>
      <c r="M1781" s="116"/>
      <c r="N1781" s="15" t="s">
        <v>7066</v>
      </c>
      <c r="O1781" t="s">
        <v>4766</v>
      </c>
      <c r="Q1781">
        <v>3960</v>
      </c>
      <c r="R1781" s="14">
        <v>2029379</v>
      </c>
    </row>
    <row r="1782" spans="1:18" ht="15" customHeight="1" x14ac:dyDescent="0.25">
      <c r="A1782" s="10">
        <v>266</v>
      </c>
      <c r="B1782" s="111"/>
      <c r="C1782" s="6" t="s">
        <v>2626</v>
      </c>
      <c r="D1782" s="7">
        <v>44970</v>
      </c>
      <c r="E1782" s="8" t="s">
        <v>127</v>
      </c>
      <c r="F1782" s="9">
        <v>1013510</v>
      </c>
      <c r="G1782" s="8" t="s">
        <v>1378</v>
      </c>
      <c r="H1782" s="9">
        <v>106419</v>
      </c>
      <c r="I1782" s="112"/>
      <c r="J1782" s="113"/>
      <c r="K1782" s="114"/>
      <c r="L1782" s="115"/>
      <c r="M1782" s="116"/>
      <c r="N1782" s="15" t="s">
        <v>7067</v>
      </c>
      <c r="O1782" t="s">
        <v>4766</v>
      </c>
      <c r="Q1782">
        <v>3964</v>
      </c>
      <c r="R1782" s="14">
        <v>1013510</v>
      </c>
    </row>
    <row r="1783" spans="1:18" ht="15" customHeight="1" x14ac:dyDescent="0.25">
      <c r="A1783" s="10">
        <v>267</v>
      </c>
      <c r="B1783" s="111"/>
      <c r="C1783" s="6" t="s">
        <v>2627</v>
      </c>
      <c r="D1783" s="7">
        <v>44963</v>
      </c>
      <c r="E1783" s="8" t="s">
        <v>248</v>
      </c>
      <c r="F1783" s="9">
        <v>870819</v>
      </c>
      <c r="G1783" s="8" t="s">
        <v>1378</v>
      </c>
      <c r="H1783" s="9">
        <v>91436</v>
      </c>
      <c r="I1783" s="112"/>
      <c r="J1783" s="113"/>
      <c r="K1783" s="114"/>
      <c r="L1783" s="115"/>
      <c r="M1783" s="116"/>
      <c r="N1783" s="15" t="s">
        <v>7068</v>
      </c>
      <c r="O1783" t="s">
        <v>4766</v>
      </c>
      <c r="Q1783">
        <v>2987</v>
      </c>
      <c r="R1783" s="14">
        <v>870819</v>
      </c>
    </row>
    <row r="1784" spans="1:18" ht="15" customHeight="1" x14ac:dyDescent="0.25">
      <c r="A1784" s="10">
        <v>268</v>
      </c>
      <c r="B1784" s="111"/>
      <c r="C1784" s="6" t="s">
        <v>2628</v>
      </c>
      <c r="D1784" s="7">
        <v>44968</v>
      </c>
      <c r="E1784" s="8" t="s">
        <v>248</v>
      </c>
      <c r="F1784" s="9">
        <v>1304501</v>
      </c>
      <c r="G1784" s="8" t="s">
        <v>1378</v>
      </c>
      <c r="H1784" s="9">
        <v>136973</v>
      </c>
      <c r="I1784" s="112"/>
      <c r="J1784" s="113"/>
      <c r="K1784" s="114"/>
      <c r="L1784" s="115"/>
      <c r="M1784" s="116"/>
      <c r="N1784" s="15" t="s">
        <v>7069</v>
      </c>
      <c r="O1784" t="s">
        <v>4766</v>
      </c>
      <c r="Q1784">
        <v>3925</v>
      </c>
      <c r="R1784" s="14">
        <v>1304501</v>
      </c>
    </row>
    <row r="1785" spans="1:18" ht="15" customHeight="1" x14ac:dyDescent="0.25">
      <c r="A1785" s="10">
        <v>269</v>
      </c>
      <c r="B1785" s="111"/>
      <c r="C1785" s="6" t="s">
        <v>2629</v>
      </c>
      <c r="D1785" s="7">
        <v>44968</v>
      </c>
      <c r="E1785" s="8" t="s">
        <v>127</v>
      </c>
      <c r="F1785" s="9">
        <v>628437</v>
      </c>
      <c r="G1785" s="8" t="s">
        <v>1378</v>
      </c>
      <c r="H1785" s="9">
        <v>65986</v>
      </c>
      <c r="I1785" s="112"/>
      <c r="J1785" s="113"/>
      <c r="K1785" s="114"/>
      <c r="L1785" s="115"/>
      <c r="M1785" s="116"/>
      <c r="N1785" s="15" t="s">
        <v>7070</v>
      </c>
      <c r="O1785" t="s">
        <v>4766</v>
      </c>
      <c r="Q1785">
        <v>3899</v>
      </c>
      <c r="R1785" s="14">
        <v>628437</v>
      </c>
    </row>
    <row r="1786" spans="1:18" ht="15" customHeight="1" x14ac:dyDescent="0.25">
      <c r="A1786" s="10">
        <v>270</v>
      </c>
      <c r="B1786" s="111"/>
      <c r="C1786" s="6" t="s">
        <v>2630</v>
      </c>
      <c r="D1786" s="7">
        <v>44972</v>
      </c>
      <c r="E1786" s="8" t="s">
        <v>514</v>
      </c>
      <c r="F1786" s="9">
        <v>671873</v>
      </c>
      <c r="G1786" s="8" t="s">
        <v>1378</v>
      </c>
      <c r="H1786" s="9">
        <v>70547</v>
      </c>
      <c r="I1786" s="112"/>
      <c r="J1786" s="113"/>
      <c r="K1786" s="114"/>
      <c r="L1786" s="115"/>
      <c r="M1786" s="116"/>
      <c r="N1786" s="15" t="s">
        <v>7071</v>
      </c>
      <c r="O1786" t="s">
        <v>4766</v>
      </c>
      <c r="Q1786">
        <v>4127</v>
      </c>
      <c r="R1786" s="14">
        <v>671873</v>
      </c>
    </row>
    <row r="1787" spans="1:18" ht="15" customHeight="1" x14ac:dyDescent="0.25">
      <c r="A1787" s="10">
        <v>271</v>
      </c>
      <c r="B1787" s="111"/>
      <c r="C1787" s="6" t="s">
        <v>2631</v>
      </c>
      <c r="D1787" s="7">
        <v>44972</v>
      </c>
      <c r="E1787" s="8" t="s">
        <v>2407</v>
      </c>
      <c r="F1787" s="9">
        <v>1096347</v>
      </c>
      <c r="G1787" s="8" t="s">
        <v>1378</v>
      </c>
      <c r="H1787" s="9">
        <v>115116</v>
      </c>
      <c r="I1787" s="112"/>
      <c r="J1787" s="113"/>
      <c r="K1787" s="114"/>
      <c r="L1787" s="115"/>
      <c r="M1787" s="116"/>
      <c r="N1787" s="15" t="s">
        <v>7072</v>
      </c>
      <c r="O1787" t="s">
        <v>4766</v>
      </c>
      <c r="Q1787">
        <v>4124</v>
      </c>
      <c r="R1787" s="14">
        <v>1096347</v>
      </c>
    </row>
    <row r="1788" spans="1:18" ht="15" customHeight="1" x14ac:dyDescent="0.25">
      <c r="A1788" s="10">
        <v>272</v>
      </c>
      <c r="B1788" s="111"/>
      <c r="C1788" s="6" t="s">
        <v>2632</v>
      </c>
      <c r="D1788" s="7">
        <v>44972</v>
      </c>
      <c r="E1788" s="8" t="s">
        <v>2407</v>
      </c>
      <c r="F1788" s="9">
        <v>642492</v>
      </c>
      <c r="G1788" s="8" t="s">
        <v>1378</v>
      </c>
      <c r="H1788" s="9">
        <v>67462</v>
      </c>
      <c r="I1788" s="112"/>
      <c r="J1788" s="113"/>
      <c r="K1788" s="114"/>
      <c r="L1788" s="115"/>
      <c r="M1788" s="116"/>
      <c r="N1788" s="15" t="s">
        <v>7073</v>
      </c>
      <c r="O1788" t="s">
        <v>4766</v>
      </c>
      <c r="Q1788">
        <v>4135</v>
      </c>
      <c r="R1788" s="14">
        <v>642492</v>
      </c>
    </row>
    <row r="1789" spans="1:18" ht="15" customHeight="1" x14ac:dyDescent="0.25">
      <c r="A1789" s="10">
        <v>273</v>
      </c>
      <c r="B1789" s="111"/>
      <c r="C1789" s="6" t="s">
        <v>2633</v>
      </c>
      <c r="D1789" s="7">
        <v>44964</v>
      </c>
      <c r="E1789" s="8" t="s">
        <v>514</v>
      </c>
      <c r="F1789" s="9">
        <v>1141679</v>
      </c>
      <c r="G1789" s="8" t="s">
        <v>1378</v>
      </c>
      <c r="H1789" s="9">
        <v>119876</v>
      </c>
      <c r="I1789" s="112"/>
      <c r="J1789" s="113"/>
      <c r="K1789" s="114"/>
      <c r="L1789" s="115"/>
      <c r="M1789" s="116"/>
      <c r="N1789" s="15" t="s">
        <v>7074</v>
      </c>
      <c r="O1789" t="s">
        <v>4766</v>
      </c>
      <c r="Q1789">
        <v>3116</v>
      </c>
      <c r="R1789" s="14">
        <v>1141679</v>
      </c>
    </row>
    <row r="1790" spans="1:18" ht="15" customHeight="1" x14ac:dyDescent="0.25">
      <c r="A1790" s="10">
        <v>274</v>
      </c>
      <c r="B1790" s="111"/>
      <c r="C1790" s="6" t="s">
        <v>2634</v>
      </c>
      <c r="D1790" s="7">
        <v>44967</v>
      </c>
      <c r="E1790" s="8" t="s">
        <v>514</v>
      </c>
      <c r="F1790" s="9">
        <v>978008</v>
      </c>
      <c r="G1790" s="8" t="s">
        <v>1378</v>
      </c>
      <c r="H1790" s="9">
        <v>102691</v>
      </c>
      <c r="I1790" s="112"/>
      <c r="J1790" s="113"/>
      <c r="K1790" s="114"/>
      <c r="L1790" s="115"/>
      <c r="M1790" s="116"/>
      <c r="N1790" s="15" t="s">
        <v>7075</v>
      </c>
      <c r="O1790" t="s">
        <v>4766</v>
      </c>
      <c r="Q1790">
        <v>3847</v>
      </c>
      <c r="R1790" s="14">
        <v>978008</v>
      </c>
    </row>
    <row r="1791" spans="1:18" ht="15" customHeight="1" x14ac:dyDescent="0.25">
      <c r="A1791" s="10">
        <v>275</v>
      </c>
      <c r="B1791" s="111"/>
      <c r="C1791" s="6" t="s">
        <v>2635</v>
      </c>
      <c r="D1791" s="7">
        <v>44974</v>
      </c>
      <c r="E1791" s="8" t="s">
        <v>127</v>
      </c>
      <c r="F1791" s="9">
        <v>1518818</v>
      </c>
      <c r="G1791" s="8" t="s">
        <v>1378</v>
      </c>
      <c r="H1791" s="9">
        <v>159476</v>
      </c>
      <c r="I1791" s="112"/>
      <c r="J1791" s="113"/>
      <c r="K1791" s="114"/>
      <c r="L1791" s="115"/>
      <c r="M1791" s="116"/>
      <c r="N1791" s="15" t="s">
        <v>7076</v>
      </c>
      <c r="O1791" t="s">
        <v>4766</v>
      </c>
      <c r="Q1791">
        <v>6389</v>
      </c>
      <c r="R1791" s="14">
        <v>1518818</v>
      </c>
    </row>
    <row r="1792" spans="1:18" ht="15" customHeight="1" x14ac:dyDescent="0.25">
      <c r="A1792" s="10">
        <v>276</v>
      </c>
      <c r="B1792" s="111"/>
      <c r="C1792" s="6" t="s">
        <v>2636</v>
      </c>
      <c r="D1792" s="7">
        <v>44975</v>
      </c>
      <c r="E1792" s="8" t="s">
        <v>131</v>
      </c>
      <c r="F1792" s="9">
        <v>1669553</v>
      </c>
      <c r="G1792" s="8" t="s">
        <v>1378</v>
      </c>
      <c r="H1792" s="9">
        <v>175303</v>
      </c>
      <c r="I1792" s="112"/>
      <c r="J1792" s="113"/>
      <c r="K1792" s="114"/>
      <c r="L1792" s="115"/>
      <c r="M1792" s="116"/>
      <c r="N1792" s="15" t="s">
        <v>7077</v>
      </c>
      <c r="O1792" t="s">
        <v>4766</v>
      </c>
      <c r="Q1792">
        <v>6670</v>
      </c>
      <c r="R1792" s="14">
        <v>1669553</v>
      </c>
    </row>
    <row r="1793" spans="1:18" ht="15" customHeight="1" x14ac:dyDescent="0.25">
      <c r="A1793" s="10">
        <v>277</v>
      </c>
      <c r="B1793" s="111"/>
      <c r="C1793" s="6" t="s">
        <v>2637</v>
      </c>
      <c r="D1793" s="7">
        <v>44981</v>
      </c>
      <c r="E1793" s="8" t="s">
        <v>131</v>
      </c>
      <c r="F1793" s="9">
        <v>1206975</v>
      </c>
      <c r="G1793" s="8" t="s">
        <v>1378</v>
      </c>
      <c r="H1793" s="9">
        <v>126732</v>
      </c>
      <c r="I1793" s="112"/>
      <c r="J1793" s="113"/>
      <c r="K1793" s="114"/>
      <c r="L1793" s="115"/>
      <c r="M1793" s="116"/>
      <c r="N1793" s="15" t="s">
        <v>7078</v>
      </c>
      <c r="O1793" t="s">
        <v>4766</v>
      </c>
      <c r="Q1793">
        <v>8624</v>
      </c>
      <c r="R1793" s="14">
        <v>1206975</v>
      </c>
    </row>
    <row r="1794" spans="1:18" ht="15" customHeight="1" x14ac:dyDescent="0.25">
      <c r="A1794" s="10">
        <v>278</v>
      </c>
      <c r="B1794" s="111"/>
      <c r="C1794" s="6" t="s">
        <v>2638</v>
      </c>
      <c r="D1794" s="7">
        <v>44970</v>
      </c>
      <c r="E1794" s="8" t="s">
        <v>127</v>
      </c>
      <c r="F1794" s="9">
        <v>790272</v>
      </c>
      <c r="G1794" s="8" t="s">
        <v>1378</v>
      </c>
      <c r="H1794" s="9">
        <v>82979</v>
      </c>
      <c r="I1794" s="112"/>
      <c r="J1794" s="113"/>
      <c r="K1794" s="114"/>
      <c r="L1794" s="115"/>
      <c r="M1794" s="116"/>
      <c r="N1794" s="15" t="s">
        <v>7079</v>
      </c>
      <c r="O1794" t="s">
        <v>4766</v>
      </c>
      <c r="Q1794">
        <v>3969</v>
      </c>
      <c r="R1794" s="14">
        <v>790272</v>
      </c>
    </row>
    <row r="1795" spans="1:18" ht="15" customHeight="1" x14ac:dyDescent="0.25">
      <c r="A1795" s="10">
        <v>279</v>
      </c>
      <c r="B1795" s="111"/>
      <c r="C1795" s="6" t="s">
        <v>2639</v>
      </c>
      <c r="D1795" s="7">
        <v>44979</v>
      </c>
      <c r="E1795" s="8" t="s">
        <v>2363</v>
      </c>
      <c r="F1795" s="9">
        <v>1407607</v>
      </c>
      <c r="G1795" s="8" t="s">
        <v>1378</v>
      </c>
      <c r="H1795" s="9">
        <v>147799</v>
      </c>
      <c r="I1795" s="112"/>
      <c r="J1795" s="113"/>
      <c r="K1795" s="114"/>
      <c r="L1795" s="115"/>
      <c r="M1795" s="116"/>
      <c r="N1795" s="15" t="s">
        <v>7080</v>
      </c>
      <c r="O1795" t="s">
        <v>4766</v>
      </c>
      <c r="Q1795">
        <v>6840</v>
      </c>
      <c r="R1795" s="14">
        <v>1407607</v>
      </c>
    </row>
    <row r="1796" spans="1:18" ht="15" customHeight="1" x14ac:dyDescent="0.25">
      <c r="A1796" s="10">
        <v>280</v>
      </c>
      <c r="B1796" s="111"/>
      <c r="C1796" s="6" t="s">
        <v>2640</v>
      </c>
      <c r="D1796" s="7">
        <v>44973</v>
      </c>
      <c r="E1796" s="8" t="s">
        <v>248</v>
      </c>
      <c r="F1796" s="9">
        <v>1334061</v>
      </c>
      <c r="G1796" s="8" t="s">
        <v>1378</v>
      </c>
      <c r="H1796" s="9">
        <v>140076</v>
      </c>
      <c r="I1796" s="112"/>
      <c r="J1796" s="113"/>
      <c r="K1796" s="114"/>
      <c r="L1796" s="115"/>
      <c r="M1796" s="116"/>
      <c r="N1796" s="15" t="s">
        <v>7081</v>
      </c>
      <c r="O1796" t="s">
        <v>4766</v>
      </c>
      <c r="Q1796">
        <v>5008</v>
      </c>
      <c r="R1796" s="14">
        <v>1334061</v>
      </c>
    </row>
    <row r="1797" spans="1:18" ht="15" customHeight="1" x14ac:dyDescent="0.25">
      <c r="A1797" s="10">
        <v>281</v>
      </c>
      <c r="B1797" s="111"/>
      <c r="C1797" s="6" t="s">
        <v>2641</v>
      </c>
      <c r="D1797" s="7">
        <v>44973</v>
      </c>
      <c r="E1797" s="8" t="s">
        <v>248</v>
      </c>
      <c r="F1797" s="9">
        <v>884815</v>
      </c>
      <c r="G1797" s="8" t="s">
        <v>1378</v>
      </c>
      <c r="H1797" s="9">
        <v>92906</v>
      </c>
      <c r="I1797" s="112"/>
      <c r="J1797" s="113"/>
      <c r="K1797" s="114"/>
      <c r="L1797" s="115"/>
      <c r="M1797" s="116"/>
      <c r="N1797" s="15" t="s">
        <v>7082</v>
      </c>
      <c r="O1797" t="s">
        <v>4766</v>
      </c>
      <c r="Q1797">
        <v>5511</v>
      </c>
      <c r="R1797" s="14">
        <v>884815</v>
      </c>
    </row>
    <row r="1798" spans="1:18" ht="15" customHeight="1" x14ac:dyDescent="0.25">
      <c r="A1798" s="10">
        <v>282</v>
      </c>
      <c r="B1798" s="111"/>
      <c r="C1798" s="6" t="s">
        <v>2642</v>
      </c>
      <c r="D1798" s="7">
        <v>44979</v>
      </c>
      <c r="E1798" s="8" t="s">
        <v>2413</v>
      </c>
      <c r="F1798" s="9">
        <v>244328</v>
      </c>
      <c r="G1798" s="8" t="s">
        <v>1378</v>
      </c>
      <c r="H1798" s="9">
        <v>25654</v>
      </c>
      <c r="I1798" s="112"/>
      <c r="J1798" s="113"/>
      <c r="K1798" s="114"/>
      <c r="L1798" s="115"/>
      <c r="M1798" s="116"/>
      <c r="N1798" s="15" t="s">
        <v>7083</v>
      </c>
      <c r="O1798" t="s">
        <v>4766</v>
      </c>
      <c r="Q1798">
        <v>6833</v>
      </c>
      <c r="R1798" s="14">
        <v>244328</v>
      </c>
    </row>
    <row r="1799" spans="1:18" ht="15" customHeight="1" x14ac:dyDescent="0.25">
      <c r="A1799" s="10">
        <v>283</v>
      </c>
      <c r="B1799" s="111"/>
      <c r="C1799" s="6" t="s">
        <v>2643</v>
      </c>
      <c r="D1799" s="7">
        <v>44974</v>
      </c>
      <c r="E1799" s="8" t="s">
        <v>2418</v>
      </c>
      <c r="F1799" s="9">
        <v>610819</v>
      </c>
      <c r="G1799" s="8" t="s">
        <v>1378</v>
      </c>
      <c r="H1799" s="9">
        <v>64136</v>
      </c>
      <c r="I1799" s="112"/>
      <c r="J1799" s="113"/>
      <c r="K1799" s="114"/>
      <c r="L1799" s="115"/>
      <c r="M1799" s="116"/>
      <c r="N1799" s="15" t="s">
        <v>7084</v>
      </c>
      <c r="O1799" t="s">
        <v>4766</v>
      </c>
      <c r="Q1799">
        <v>6376</v>
      </c>
      <c r="R1799" s="14">
        <v>610819</v>
      </c>
    </row>
    <row r="1800" spans="1:18" ht="15" customHeight="1" x14ac:dyDescent="0.25">
      <c r="A1800" s="10">
        <v>284</v>
      </c>
      <c r="B1800" s="111"/>
      <c r="C1800" s="6" t="s">
        <v>2644</v>
      </c>
      <c r="D1800" s="7">
        <v>44977</v>
      </c>
      <c r="E1800" s="8" t="s">
        <v>2380</v>
      </c>
      <c r="F1800" s="9">
        <v>567424</v>
      </c>
      <c r="G1800" s="8" t="s">
        <v>1378</v>
      </c>
      <c r="H1800" s="9">
        <v>59580</v>
      </c>
      <c r="I1800" s="112"/>
      <c r="J1800" s="113"/>
      <c r="K1800" s="114"/>
      <c r="L1800" s="115"/>
      <c r="M1800" s="116"/>
      <c r="N1800" s="15" t="s">
        <v>7085</v>
      </c>
      <c r="O1800" t="s">
        <v>4766</v>
      </c>
      <c r="Q1800">
        <v>6713</v>
      </c>
      <c r="R1800" s="14">
        <v>567424</v>
      </c>
    </row>
    <row r="1801" spans="1:18" ht="15" customHeight="1" x14ac:dyDescent="0.25">
      <c r="A1801" s="10">
        <v>285</v>
      </c>
      <c r="B1801" s="111"/>
      <c r="C1801" s="6" t="s">
        <v>2645</v>
      </c>
      <c r="D1801" s="7">
        <v>44982</v>
      </c>
      <c r="E1801" s="8" t="s">
        <v>2363</v>
      </c>
      <c r="F1801" s="9">
        <v>945012</v>
      </c>
      <c r="G1801" s="8" t="s">
        <v>1378</v>
      </c>
      <c r="H1801" s="9">
        <v>99226</v>
      </c>
      <c r="I1801" s="112"/>
      <c r="J1801" s="113"/>
      <c r="K1801" s="114"/>
      <c r="L1801" s="115"/>
      <c r="M1801" s="116"/>
      <c r="N1801" s="15" t="s">
        <v>7086</v>
      </c>
      <c r="O1801" t="s">
        <v>4766</v>
      </c>
      <c r="Q1801">
        <v>9008</v>
      </c>
      <c r="R1801" s="14">
        <v>945012</v>
      </c>
    </row>
    <row r="1802" spans="1:18" ht="15" customHeight="1" x14ac:dyDescent="0.25">
      <c r="A1802" s="10">
        <v>286</v>
      </c>
      <c r="B1802" s="111"/>
      <c r="C1802" s="6" t="s">
        <v>2646</v>
      </c>
      <c r="D1802" s="7">
        <v>44981</v>
      </c>
      <c r="E1802" s="8" t="s">
        <v>2423</v>
      </c>
      <c r="F1802" s="9">
        <v>1265682</v>
      </c>
      <c r="G1802" s="8" t="s">
        <v>1378</v>
      </c>
      <c r="H1802" s="9">
        <v>132897</v>
      </c>
      <c r="I1802" s="112"/>
      <c r="J1802" s="113"/>
      <c r="K1802" s="114"/>
      <c r="L1802" s="115"/>
      <c r="M1802" s="116"/>
      <c r="N1802" s="15" t="s">
        <v>7087</v>
      </c>
      <c r="O1802" t="s">
        <v>4766</v>
      </c>
      <c r="Q1802">
        <v>8625</v>
      </c>
      <c r="R1802" s="14">
        <v>1265682</v>
      </c>
    </row>
    <row r="1803" spans="1:18" ht="15" customHeight="1" x14ac:dyDescent="0.25">
      <c r="A1803" s="10">
        <v>287</v>
      </c>
      <c r="B1803" s="111"/>
      <c r="C1803" s="6" t="s">
        <v>2647</v>
      </c>
      <c r="D1803" s="7">
        <v>44974</v>
      </c>
      <c r="E1803" s="8" t="s">
        <v>2418</v>
      </c>
      <c r="F1803" s="9">
        <v>1683608</v>
      </c>
      <c r="G1803" s="8" t="s">
        <v>1378</v>
      </c>
      <c r="H1803" s="9">
        <v>176779</v>
      </c>
      <c r="I1803" s="112"/>
      <c r="J1803" s="113"/>
      <c r="K1803" s="114"/>
      <c r="L1803" s="115"/>
      <c r="M1803" s="116"/>
      <c r="N1803" s="15" t="s">
        <v>7088</v>
      </c>
      <c r="O1803" t="s">
        <v>4766</v>
      </c>
      <c r="Q1803">
        <v>6377</v>
      </c>
      <c r="R1803" s="14">
        <v>1683608</v>
      </c>
    </row>
    <row r="1804" spans="1:18" ht="15" customHeight="1" x14ac:dyDescent="0.25">
      <c r="A1804" s="11">
        <v>288</v>
      </c>
      <c r="B1804" s="100"/>
      <c r="C1804" s="6" t="s">
        <v>2648</v>
      </c>
      <c r="D1804" s="7">
        <v>44980</v>
      </c>
      <c r="E1804" s="8" t="s">
        <v>2376</v>
      </c>
      <c r="F1804" s="9">
        <v>2078573</v>
      </c>
      <c r="G1804" s="8" t="s">
        <v>1378</v>
      </c>
      <c r="H1804" s="9">
        <v>218250</v>
      </c>
      <c r="I1804" s="104"/>
      <c r="J1804" s="105"/>
      <c r="K1804" s="106"/>
      <c r="L1804" s="109"/>
      <c r="M1804" s="110"/>
      <c r="N1804" s="15" t="s">
        <v>7089</v>
      </c>
      <c r="O1804" t="s">
        <v>4766</v>
      </c>
      <c r="Q1804">
        <v>7505</v>
      </c>
      <c r="R1804" s="14">
        <v>2078573</v>
      </c>
    </row>
    <row r="1805" spans="1:18" ht="15" hidden="1" customHeight="1" x14ac:dyDescent="0.25">
      <c r="A1805" s="12">
        <v>289</v>
      </c>
      <c r="B1805" s="12" t="s">
        <v>2649</v>
      </c>
      <c r="C1805" s="6" t="s">
        <v>2650</v>
      </c>
      <c r="D1805" s="7">
        <v>44739</v>
      </c>
      <c r="E1805" s="8" t="s">
        <v>131</v>
      </c>
      <c r="F1805" s="9">
        <v>756355</v>
      </c>
      <c r="G1805" s="8" t="s">
        <v>1378</v>
      </c>
      <c r="H1805" s="9">
        <v>79417</v>
      </c>
      <c r="I1805" s="94">
        <v>676938</v>
      </c>
      <c r="J1805" s="95"/>
      <c r="K1805" s="96"/>
      <c r="L1805" s="97" t="s">
        <v>60</v>
      </c>
      <c r="M1805" s="98"/>
      <c r="N1805" s="15" t="s">
        <v>7090</v>
      </c>
      <c r="O1805" t="s">
        <v>4766</v>
      </c>
      <c r="Q1805">
        <v>20607</v>
      </c>
      <c r="R1805" s="14">
        <v>756355</v>
      </c>
    </row>
    <row r="1806" spans="1:18" ht="15" hidden="1" customHeight="1" x14ac:dyDescent="0.25">
      <c r="A1806" s="12">
        <v>290</v>
      </c>
      <c r="B1806" s="12" t="s">
        <v>2651</v>
      </c>
      <c r="C1806" s="6" t="s">
        <v>2652</v>
      </c>
      <c r="D1806" s="7">
        <v>44810</v>
      </c>
      <c r="E1806" s="8" t="s">
        <v>131</v>
      </c>
      <c r="F1806" s="9">
        <v>1575890</v>
      </c>
      <c r="G1806" s="8" t="s">
        <v>1378</v>
      </c>
      <c r="H1806" s="9">
        <v>165468</v>
      </c>
      <c r="I1806" s="94">
        <v>1410422</v>
      </c>
      <c r="J1806" s="95"/>
      <c r="K1806" s="96"/>
      <c r="L1806" s="97" t="s">
        <v>60</v>
      </c>
      <c r="M1806" s="98"/>
      <c r="N1806" s="15" t="s">
        <v>7091</v>
      </c>
      <c r="O1806" t="s">
        <v>4766</v>
      </c>
      <c r="Q1806">
        <v>37306</v>
      </c>
      <c r="R1806" s="14">
        <v>1575890</v>
      </c>
    </row>
    <row r="1807" spans="1:18" ht="15" hidden="1" customHeight="1" x14ac:dyDescent="0.25">
      <c r="A1807" s="5">
        <v>291</v>
      </c>
      <c r="B1807" s="99" t="s">
        <v>2653</v>
      </c>
      <c r="C1807" s="6" t="s">
        <v>2654</v>
      </c>
      <c r="D1807" s="7">
        <v>44854</v>
      </c>
      <c r="E1807" s="13"/>
      <c r="F1807" s="9">
        <v>419799</v>
      </c>
      <c r="G1807" s="8" t="s">
        <v>1378</v>
      </c>
      <c r="H1807" s="9">
        <v>44079</v>
      </c>
      <c r="I1807" s="101">
        <v>1117620</v>
      </c>
      <c r="J1807" s="102"/>
      <c r="K1807" s="103"/>
      <c r="L1807" s="107" t="s">
        <v>60</v>
      </c>
      <c r="M1807" s="108"/>
      <c r="N1807" s="15" t="s">
        <v>7092</v>
      </c>
      <c r="O1807" t="s">
        <v>4766</v>
      </c>
      <c r="Q1807">
        <v>48526</v>
      </c>
      <c r="R1807" s="14">
        <v>419799</v>
      </c>
    </row>
    <row r="1808" spans="1:18" ht="15" hidden="1" customHeight="1" x14ac:dyDescent="0.25">
      <c r="A1808" s="11">
        <v>292</v>
      </c>
      <c r="B1808" s="100"/>
      <c r="C1808" s="6" t="s">
        <v>2655</v>
      </c>
      <c r="D1808" s="7">
        <v>44862</v>
      </c>
      <c r="E1808" s="8" t="s">
        <v>514</v>
      </c>
      <c r="F1808" s="9">
        <v>828938</v>
      </c>
      <c r="G1808" s="8" t="s">
        <v>1378</v>
      </c>
      <c r="H1808" s="9">
        <v>87038</v>
      </c>
      <c r="I1808" s="104"/>
      <c r="J1808" s="105"/>
      <c r="K1808" s="106"/>
      <c r="L1808" s="109"/>
      <c r="M1808" s="110"/>
      <c r="N1808" s="15" t="s">
        <v>7093</v>
      </c>
      <c r="O1808" t="s">
        <v>4766</v>
      </c>
      <c r="Q1808">
        <v>49337</v>
      </c>
      <c r="R1808" s="14">
        <v>828938</v>
      </c>
    </row>
    <row r="1809" spans="1:18" ht="15" hidden="1" customHeight="1" x14ac:dyDescent="0.25">
      <c r="A1809" s="5">
        <v>293</v>
      </c>
      <c r="B1809" s="99" t="s">
        <v>2656</v>
      </c>
      <c r="C1809" s="6" t="s">
        <v>2657</v>
      </c>
      <c r="D1809" s="7">
        <v>44839</v>
      </c>
      <c r="E1809" s="8" t="s">
        <v>2658</v>
      </c>
      <c r="F1809" s="9">
        <v>2118553</v>
      </c>
      <c r="G1809" s="8" t="s">
        <v>1378</v>
      </c>
      <c r="H1809" s="9">
        <v>222448</v>
      </c>
      <c r="I1809" s="101">
        <v>3271833</v>
      </c>
      <c r="J1809" s="102"/>
      <c r="K1809" s="103"/>
      <c r="L1809" s="107" t="s">
        <v>60</v>
      </c>
      <c r="M1809" s="108"/>
      <c r="N1809" s="15" t="s">
        <v>7094</v>
      </c>
      <c r="O1809" t="s">
        <v>4766</v>
      </c>
      <c r="Q1809">
        <v>45875</v>
      </c>
      <c r="R1809" s="14">
        <v>2118553</v>
      </c>
    </row>
    <row r="1810" spans="1:18" ht="15" hidden="1" customHeight="1" x14ac:dyDescent="0.25">
      <c r="A1810" s="10">
        <v>294</v>
      </c>
      <c r="B1810" s="111"/>
      <c r="C1810" s="6" t="s">
        <v>2659</v>
      </c>
      <c r="D1810" s="7">
        <v>44854</v>
      </c>
      <c r="E1810" s="8" t="s">
        <v>2413</v>
      </c>
      <c r="F1810" s="9">
        <v>1028227</v>
      </c>
      <c r="G1810" s="8" t="s">
        <v>1378</v>
      </c>
      <c r="H1810" s="9">
        <v>107964</v>
      </c>
      <c r="I1810" s="112"/>
      <c r="J1810" s="113"/>
      <c r="K1810" s="114"/>
      <c r="L1810" s="115"/>
      <c r="M1810" s="116"/>
      <c r="N1810" s="15" t="s">
        <v>7095</v>
      </c>
      <c r="O1810" t="s">
        <v>4766</v>
      </c>
      <c r="Q1810">
        <v>48566</v>
      </c>
      <c r="R1810" s="14">
        <v>1028227</v>
      </c>
    </row>
    <row r="1811" spans="1:18" ht="15" hidden="1" customHeight="1" x14ac:dyDescent="0.25">
      <c r="A1811" s="11">
        <v>295</v>
      </c>
      <c r="B1811" s="100"/>
      <c r="C1811" s="6" t="s">
        <v>2660</v>
      </c>
      <c r="D1811" s="7">
        <v>44860</v>
      </c>
      <c r="E1811" s="8" t="s">
        <v>2380</v>
      </c>
      <c r="F1811" s="9">
        <v>508899</v>
      </c>
      <c r="G1811" s="8" t="s">
        <v>1378</v>
      </c>
      <c r="H1811" s="9">
        <v>53434</v>
      </c>
      <c r="I1811" s="104"/>
      <c r="J1811" s="105"/>
      <c r="K1811" s="106"/>
      <c r="L1811" s="109"/>
      <c r="M1811" s="110"/>
      <c r="N1811" s="15" t="s">
        <v>7096</v>
      </c>
      <c r="O1811" t="s">
        <v>4766</v>
      </c>
      <c r="Q1811">
        <v>48886</v>
      </c>
      <c r="R1811" s="14">
        <v>508899</v>
      </c>
    </row>
    <row r="1812" spans="1:18" ht="15" hidden="1" customHeight="1" x14ac:dyDescent="0.25">
      <c r="A1812" s="12">
        <v>296</v>
      </c>
      <c r="B1812" s="12" t="s">
        <v>2661</v>
      </c>
      <c r="C1812" s="6" t="s">
        <v>2662</v>
      </c>
      <c r="D1812" s="7">
        <v>44890</v>
      </c>
      <c r="E1812" s="8" t="s">
        <v>514</v>
      </c>
      <c r="F1812" s="9">
        <v>270983</v>
      </c>
      <c r="G1812" s="8" t="s">
        <v>1378</v>
      </c>
      <c r="H1812" s="9">
        <v>28453</v>
      </c>
      <c r="I1812" s="94">
        <v>242530</v>
      </c>
      <c r="J1812" s="95"/>
      <c r="K1812" s="96"/>
      <c r="L1812" s="97" t="s">
        <v>60</v>
      </c>
      <c r="M1812" s="98"/>
      <c r="N1812" s="15" t="s">
        <v>7097</v>
      </c>
      <c r="O1812" t="s">
        <v>4766</v>
      </c>
      <c r="Q1812">
        <v>52707</v>
      </c>
      <c r="R1812" s="14">
        <v>270983</v>
      </c>
    </row>
    <row r="1813" spans="1:18" ht="15" hidden="1" customHeight="1" x14ac:dyDescent="0.25">
      <c r="A1813" s="12">
        <v>297</v>
      </c>
      <c r="B1813" s="12" t="s">
        <v>2663</v>
      </c>
      <c r="C1813" s="6" t="s">
        <v>2664</v>
      </c>
      <c r="D1813" s="7">
        <v>44883</v>
      </c>
      <c r="E1813" s="8" t="s">
        <v>248</v>
      </c>
      <c r="F1813" s="9">
        <v>1392768</v>
      </c>
      <c r="G1813" s="8" t="s">
        <v>1378</v>
      </c>
      <c r="H1813" s="9">
        <v>146241</v>
      </c>
      <c r="I1813" s="94">
        <v>1246527</v>
      </c>
      <c r="J1813" s="95"/>
      <c r="K1813" s="96"/>
      <c r="L1813" s="97" t="s">
        <v>60</v>
      </c>
      <c r="M1813" s="98"/>
      <c r="N1813" s="15" t="s">
        <v>7098</v>
      </c>
      <c r="O1813" t="s">
        <v>4766</v>
      </c>
      <c r="Q1813">
        <v>51641</v>
      </c>
      <c r="R1813" s="14">
        <v>1392768</v>
      </c>
    </row>
    <row r="1814" spans="1:18" ht="15" hidden="1" customHeight="1" x14ac:dyDescent="0.25">
      <c r="A1814" s="5">
        <v>298</v>
      </c>
      <c r="B1814" s="99" t="s">
        <v>2665</v>
      </c>
      <c r="C1814" s="6" t="s">
        <v>2666</v>
      </c>
      <c r="D1814" s="7">
        <v>44883</v>
      </c>
      <c r="E1814" s="8" t="s">
        <v>248</v>
      </c>
      <c r="F1814" s="9">
        <v>1320283</v>
      </c>
      <c r="G1814" s="8" t="s">
        <v>1378</v>
      </c>
      <c r="H1814" s="9">
        <v>138630</v>
      </c>
      <c r="I1814" s="101">
        <v>2428181</v>
      </c>
      <c r="J1814" s="102"/>
      <c r="K1814" s="103"/>
      <c r="L1814" s="107" t="s">
        <v>60</v>
      </c>
      <c r="M1814" s="108"/>
      <c r="N1814" s="15" t="s">
        <v>7099</v>
      </c>
      <c r="O1814" t="s">
        <v>4766</v>
      </c>
      <c r="Q1814">
        <v>51644</v>
      </c>
      <c r="R1814" s="14">
        <v>1320283</v>
      </c>
    </row>
    <row r="1815" spans="1:18" ht="15" hidden="1" customHeight="1" x14ac:dyDescent="0.25">
      <c r="A1815" s="11">
        <v>299</v>
      </c>
      <c r="B1815" s="100"/>
      <c r="C1815" s="6" t="s">
        <v>2667</v>
      </c>
      <c r="D1815" s="7">
        <v>44884</v>
      </c>
      <c r="E1815" s="8" t="s">
        <v>248</v>
      </c>
      <c r="F1815" s="9">
        <v>1392768</v>
      </c>
      <c r="G1815" s="8" t="s">
        <v>1378</v>
      </c>
      <c r="H1815" s="9">
        <v>146240</v>
      </c>
      <c r="I1815" s="104"/>
      <c r="J1815" s="105"/>
      <c r="K1815" s="106"/>
      <c r="L1815" s="109"/>
      <c r="M1815" s="110"/>
      <c r="N1815" s="15" t="s">
        <v>7100</v>
      </c>
      <c r="O1815" t="s">
        <v>4766</v>
      </c>
      <c r="Q1815">
        <v>51956</v>
      </c>
      <c r="R1815" s="14">
        <v>1392768</v>
      </c>
    </row>
    <row r="1816" spans="1:18" ht="15" hidden="1" customHeight="1" x14ac:dyDescent="0.25">
      <c r="A1816" s="5">
        <v>300</v>
      </c>
      <c r="B1816" s="99" t="s">
        <v>2668</v>
      </c>
      <c r="C1816" s="6" t="s">
        <v>2669</v>
      </c>
      <c r="D1816" s="7">
        <v>44877</v>
      </c>
      <c r="E1816" s="8" t="s">
        <v>127</v>
      </c>
      <c r="F1816" s="9">
        <v>657716</v>
      </c>
      <c r="G1816" s="8" t="s">
        <v>1378</v>
      </c>
      <c r="H1816" s="9">
        <v>69060</v>
      </c>
      <c r="I1816" s="101">
        <v>1637349</v>
      </c>
      <c r="J1816" s="102"/>
      <c r="K1816" s="103"/>
      <c r="L1816" s="107" t="s">
        <v>60</v>
      </c>
      <c r="M1816" s="108"/>
      <c r="N1816" s="15" t="s">
        <v>7101</v>
      </c>
      <c r="O1816" t="s">
        <v>4766</v>
      </c>
      <c r="Q1816">
        <v>50844</v>
      </c>
      <c r="R1816" s="14">
        <v>657716</v>
      </c>
    </row>
    <row r="1817" spans="1:18" ht="15" hidden="1" customHeight="1" x14ac:dyDescent="0.25">
      <c r="A1817" s="11">
        <v>301</v>
      </c>
      <c r="B1817" s="100"/>
      <c r="C1817" s="6" t="s">
        <v>2670</v>
      </c>
      <c r="D1817" s="7">
        <v>44890</v>
      </c>
      <c r="E1817" s="8" t="s">
        <v>2376</v>
      </c>
      <c r="F1817" s="9">
        <v>1171724</v>
      </c>
      <c r="G1817" s="8" t="s">
        <v>1378</v>
      </c>
      <c r="H1817" s="9">
        <v>123031</v>
      </c>
      <c r="I1817" s="104"/>
      <c r="J1817" s="105"/>
      <c r="K1817" s="106"/>
      <c r="L1817" s="109"/>
      <c r="M1817" s="110"/>
      <c r="N1817" s="15" t="s">
        <v>7102</v>
      </c>
      <c r="O1817" t="s">
        <v>4766</v>
      </c>
      <c r="Q1817">
        <v>52731</v>
      </c>
      <c r="R1817" s="14">
        <v>1171724</v>
      </c>
    </row>
    <row r="1818" spans="1:18" ht="15" hidden="1" customHeight="1" x14ac:dyDescent="0.25">
      <c r="A1818" s="5">
        <v>302</v>
      </c>
      <c r="B1818" s="99" t="s">
        <v>2671</v>
      </c>
      <c r="C1818" s="6" t="s">
        <v>2672</v>
      </c>
      <c r="D1818" s="7">
        <v>44905</v>
      </c>
      <c r="E1818" s="8" t="s">
        <v>514</v>
      </c>
      <c r="F1818" s="9">
        <v>1325911</v>
      </c>
      <c r="G1818" s="8" t="s">
        <v>1378</v>
      </c>
      <c r="H1818" s="9">
        <v>139221</v>
      </c>
      <c r="I1818" s="101">
        <v>1626820</v>
      </c>
      <c r="J1818" s="102"/>
      <c r="K1818" s="103"/>
      <c r="L1818" s="107" t="s">
        <v>60</v>
      </c>
      <c r="M1818" s="108"/>
      <c r="N1818" s="15" t="s">
        <v>7103</v>
      </c>
      <c r="O1818" t="s">
        <v>4766</v>
      </c>
      <c r="Q1818">
        <v>55245</v>
      </c>
      <c r="R1818" s="14">
        <v>1325911</v>
      </c>
    </row>
    <row r="1819" spans="1:18" ht="15" hidden="1" customHeight="1" x14ac:dyDescent="0.25">
      <c r="A1819" s="11">
        <v>303</v>
      </c>
      <c r="B1819" s="100"/>
      <c r="C1819" s="6" t="s">
        <v>2673</v>
      </c>
      <c r="D1819" s="7">
        <v>44914</v>
      </c>
      <c r="E1819" s="8" t="s">
        <v>514</v>
      </c>
      <c r="F1819" s="9">
        <v>491765</v>
      </c>
      <c r="G1819" s="8" t="s">
        <v>1378</v>
      </c>
      <c r="H1819" s="9">
        <v>51635</v>
      </c>
      <c r="I1819" s="104"/>
      <c r="J1819" s="105"/>
      <c r="K1819" s="106"/>
      <c r="L1819" s="109"/>
      <c r="M1819" s="110"/>
      <c r="N1819" s="15" t="s">
        <v>7104</v>
      </c>
      <c r="O1819" t="s">
        <v>4766</v>
      </c>
      <c r="Q1819">
        <v>56040</v>
      </c>
      <c r="R1819" s="14">
        <v>491765</v>
      </c>
    </row>
    <row r="1820" spans="1:18" ht="15" hidden="1" customHeight="1" x14ac:dyDescent="0.25">
      <c r="A1820" s="12">
        <v>304</v>
      </c>
      <c r="B1820" s="12" t="s">
        <v>2674</v>
      </c>
      <c r="C1820" s="6" t="s">
        <v>2675</v>
      </c>
      <c r="D1820" s="7">
        <v>44909</v>
      </c>
      <c r="E1820" s="13"/>
      <c r="F1820" s="9">
        <v>994222</v>
      </c>
      <c r="G1820" s="8" t="s">
        <v>1378</v>
      </c>
      <c r="H1820" s="9">
        <v>104393</v>
      </c>
      <c r="I1820" s="94">
        <v>889829</v>
      </c>
      <c r="J1820" s="95"/>
      <c r="K1820" s="96"/>
      <c r="L1820" s="97" t="s">
        <v>60</v>
      </c>
      <c r="M1820" s="98"/>
      <c r="N1820" s="15" t="s">
        <v>7105</v>
      </c>
      <c r="O1820" t="s">
        <v>4766</v>
      </c>
      <c r="Q1820">
        <v>55447</v>
      </c>
      <c r="R1820" s="14">
        <v>994222</v>
      </c>
    </row>
    <row r="1821" spans="1:18" ht="15" hidden="1" customHeight="1" x14ac:dyDescent="0.25">
      <c r="A1821" s="12">
        <v>305</v>
      </c>
      <c r="B1821" s="12" t="s">
        <v>2676</v>
      </c>
      <c r="C1821" s="6" t="s">
        <v>2677</v>
      </c>
      <c r="D1821" s="7">
        <v>44916</v>
      </c>
      <c r="E1821" s="8" t="s">
        <v>248</v>
      </c>
      <c r="F1821" s="9">
        <v>491765</v>
      </c>
      <c r="G1821" s="8" t="s">
        <v>1378</v>
      </c>
      <c r="H1821" s="9">
        <v>51635</v>
      </c>
      <c r="I1821" s="94">
        <v>440130</v>
      </c>
      <c r="J1821" s="95"/>
      <c r="K1821" s="96"/>
      <c r="L1821" s="97" t="s">
        <v>60</v>
      </c>
      <c r="M1821" s="98"/>
      <c r="N1821" s="15" t="s">
        <v>7106</v>
      </c>
      <c r="O1821" t="s">
        <v>4766</v>
      </c>
      <c r="Q1821">
        <v>56194</v>
      </c>
      <c r="R1821" s="14">
        <v>491765</v>
      </c>
    </row>
    <row r="1822" spans="1:18" ht="15" hidden="1" customHeight="1" x14ac:dyDescent="0.25">
      <c r="A1822" s="5">
        <v>306</v>
      </c>
      <c r="B1822" s="99" t="s">
        <v>2678</v>
      </c>
      <c r="C1822" s="6" t="s">
        <v>2679</v>
      </c>
      <c r="D1822" s="7">
        <v>44925</v>
      </c>
      <c r="E1822" s="8" t="s">
        <v>2363</v>
      </c>
      <c r="F1822" s="9">
        <v>749762</v>
      </c>
      <c r="G1822" s="8" t="s">
        <v>1378</v>
      </c>
      <c r="H1822" s="9">
        <v>78725</v>
      </c>
      <c r="I1822" s="101">
        <v>2821402</v>
      </c>
      <c r="J1822" s="102"/>
      <c r="K1822" s="103"/>
      <c r="L1822" s="107" t="s">
        <v>60</v>
      </c>
      <c r="M1822" s="108"/>
      <c r="N1822" s="15" t="s">
        <v>7107</v>
      </c>
      <c r="O1822" t="s">
        <v>4766</v>
      </c>
      <c r="Q1822">
        <v>57577</v>
      </c>
      <c r="R1822" s="14">
        <v>749762</v>
      </c>
    </row>
    <row r="1823" spans="1:18" ht="15" hidden="1" customHeight="1" x14ac:dyDescent="0.25">
      <c r="A1823" s="10">
        <v>307</v>
      </c>
      <c r="B1823" s="111"/>
      <c r="C1823" s="6" t="s">
        <v>2680</v>
      </c>
      <c r="D1823" s="7">
        <v>44904</v>
      </c>
      <c r="E1823" s="8" t="s">
        <v>248</v>
      </c>
      <c r="F1823" s="9">
        <v>490050</v>
      </c>
      <c r="G1823" s="8" t="s">
        <v>1378</v>
      </c>
      <c r="H1823" s="9">
        <v>51455</v>
      </c>
      <c r="I1823" s="112"/>
      <c r="J1823" s="113"/>
      <c r="K1823" s="114"/>
      <c r="L1823" s="115"/>
      <c r="M1823" s="116"/>
      <c r="N1823" s="15" t="s">
        <v>7108</v>
      </c>
      <c r="O1823" t="s">
        <v>4766</v>
      </c>
      <c r="Q1823">
        <v>55181</v>
      </c>
      <c r="R1823" s="14">
        <v>490050</v>
      </c>
    </row>
    <row r="1824" spans="1:18" ht="15" hidden="1" customHeight="1" x14ac:dyDescent="0.25">
      <c r="A1824" s="10">
        <v>308</v>
      </c>
      <c r="B1824" s="111"/>
      <c r="C1824" s="6" t="s">
        <v>2681</v>
      </c>
      <c r="D1824" s="7">
        <v>44923</v>
      </c>
      <c r="E1824" s="8" t="s">
        <v>248</v>
      </c>
      <c r="F1824" s="9">
        <v>367988</v>
      </c>
      <c r="G1824" s="8" t="s">
        <v>1378</v>
      </c>
      <c r="H1824" s="9">
        <v>38639</v>
      </c>
      <c r="I1824" s="112"/>
      <c r="J1824" s="113"/>
      <c r="K1824" s="114"/>
      <c r="L1824" s="115"/>
      <c r="M1824" s="116"/>
      <c r="N1824" s="15" t="s">
        <v>7109</v>
      </c>
      <c r="O1824" t="s">
        <v>4766</v>
      </c>
      <c r="Q1824">
        <v>57026</v>
      </c>
      <c r="R1824" s="14">
        <v>367988</v>
      </c>
    </row>
    <row r="1825" spans="1:18" ht="15" hidden="1" customHeight="1" x14ac:dyDescent="0.25">
      <c r="A1825" s="10">
        <v>309</v>
      </c>
      <c r="B1825" s="111"/>
      <c r="C1825" s="6" t="s">
        <v>2682</v>
      </c>
      <c r="D1825" s="7">
        <v>44926</v>
      </c>
      <c r="E1825" s="8" t="s">
        <v>248</v>
      </c>
      <c r="F1825" s="9">
        <v>396527</v>
      </c>
      <c r="G1825" s="8" t="s">
        <v>1378</v>
      </c>
      <c r="H1825" s="9">
        <v>41635</v>
      </c>
      <c r="I1825" s="112"/>
      <c r="J1825" s="113"/>
      <c r="K1825" s="114"/>
      <c r="L1825" s="115"/>
      <c r="M1825" s="116"/>
      <c r="N1825" s="15" t="s">
        <v>7110</v>
      </c>
      <c r="O1825" t="s">
        <v>4766</v>
      </c>
      <c r="Q1825">
        <v>57742</v>
      </c>
      <c r="R1825" s="14">
        <v>396527</v>
      </c>
    </row>
    <row r="1826" spans="1:18" ht="15" hidden="1" customHeight="1" x14ac:dyDescent="0.25">
      <c r="A1826" s="10">
        <v>310</v>
      </c>
      <c r="B1826" s="111"/>
      <c r="C1826" s="6" t="s">
        <v>2683</v>
      </c>
      <c r="D1826" s="7">
        <v>44897</v>
      </c>
      <c r="E1826" s="8" t="s">
        <v>248</v>
      </c>
      <c r="F1826" s="9">
        <v>599713</v>
      </c>
      <c r="G1826" s="8" t="s">
        <v>1378</v>
      </c>
      <c r="H1826" s="9">
        <v>62970</v>
      </c>
      <c r="I1826" s="112"/>
      <c r="J1826" s="113"/>
      <c r="K1826" s="114"/>
      <c r="L1826" s="115"/>
      <c r="M1826" s="116"/>
      <c r="N1826" s="15" t="s">
        <v>7111</v>
      </c>
      <c r="O1826" t="s">
        <v>4766</v>
      </c>
      <c r="Q1826">
        <v>53955</v>
      </c>
      <c r="R1826" s="14">
        <v>599713</v>
      </c>
    </row>
    <row r="1827" spans="1:18" ht="15" hidden="1" customHeight="1" x14ac:dyDescent="0.25">
      <c r="A1827" s="11">
        <v>311</v>
      </c>
      <c r="B1827" s="100"/>
      <c r="C1827" s="6" t="s">
        <v>2684</v>
      </c>
      <c r="D1827" s="7">
        <v>44897</v>
      </c>
      <c r="E1827" s="8" t="s">
        <v>248</v>
      </c>
      <c r="F1827" s="9">
        <v>548364</v>
      </c>
      <c r="G1827" s="8" t="s">
        <v>1378</v>
      </c>
      <c r="H1827" s="9">
        <v>57578</v>
      </c>
      <c r="I1827" s="104"/>
      <c r="J1827" s="105"/>
      <c r="K1827" s="106"/>
      <c r="L1827" s="109"/>
      <c r="M1827" s="110"/>
      <c r="N1827" s="15" t="s">
        <v>7112</v>
      </c>
      <c r="O1827" t="s">
        <v>4766</v>
      </c>
      <c r="Q1827">
        <v>53953</v>
      </c>
      <c r="R1827" s="14">
        <v>548364</v>
      </c>
    </row>
    <row r="1828" spans="1:18" ht="15" hidden="1" customHeight="1" x14ac:dyDescent="0.25">
      <c r="A1828" s="5">
        <v>312</v>
      </c>
      <c r="B1828" s="99" t="s">
        <v>2685</v>
      </c>
      <c r="C1828" s="6" t="s">
        <v>2686</v>
      </c>
      <c r="D1828" s="7">
        <v>44903</v>
      </c>
      <c r="E1828" s="8" t="s">
        <v>2418</v>
      </c>
      <c r="F1828" s="9">
        <v>2423944</v>
      </c>
      <c r="G1828" s="8" t="s">
        <v>1378</v>
      </c>
      <c r="H1828" s="9">
        <v>254514</v>
      </c>
      <c r="I1828" s="101">
        <v>3178367</v>
      </c>
      <c r="J1828" s="102"/>
      <c r="K1828" s="103"/>
      <c r="L1828" s="107" t="s">
        <v>60</v>
      </c>
      <c r="M1828" s="108"/>
      <c r="N1828" s="15" t="s">
        <v>7113</v>
      </c>
      <c r="O1828" t="s">
        <v>4766</v>
      </c>
      <c r="Q1828">
        <v>54981</v>
      </c>
      <c r="R1828" s="14">
        <v>2423944</v>
      </c>
    </row>
    <row r="1829" spans="1:18" ht="15" hidden="1" customHeight="1" x14ac:dyDescent="0.25">
      <c r="A1829" s="11">
        <v>313</v>
      </c>
      <c r="B1829" s="100"/>
      <c r="C1829" s="6" t="s">
        <v>2687</v>
      </c>
      <c r="D1829" s="7">
        <v>44897</v>
      </c>
      <c r="E1829" s="8" t="s">
        <v>2429</v>
      </c>
      <c r="F1829" s="9">
        <v>1127304</v>
      </c>
      <c r="G1829" s="8" t="s">
        <v>1378</v>
      </c>
      <c r="H1829" s="9">
        <v>118367</v>
      </c>
      <c r="I1829" s="104"/>
      <c r="J1829" s="105"/>
      <c r="K1829" s="106"/>
      <c r="L1829" s="109"/>
      <c r="M1829" s="110"/>
      <c r="N1829" s="15" t="s">
        <v>7114</v>
      </c>
      <c r="O1829" t="s">
        <v>4766</v>
      </c>
      <c r="Q1829">
        <v>53961</v>
      </c>
      <c r="R1829" s="14">
        <v>1127304</v>
      </c>
    </row>
    <row r="1830" spans="1:18" ht="15" customHeight="1" x14ac:dyDescent="0.25">
      <c r="A1830" s="5">
        <v>360</v>
      </c>
      <c r="B1830" s="99" t="s">
        <v>2782</v>
      </c>
      <c r="C1830" s="6" t="s">
        <v>2783</v>
      </c>
      <c r="D1830" s="7">
        <v>44970</v>
      </c>
      <c r="E1830" s="8" t="s">
        <v>1380</v>
      </c>
      <c r="F1830" s="9">
        <v>1221638</v>
      </c>
      <c r="G1830" s="8" t="s">
        <v>1378</v>
      </c>
      <c r="H1830" s="9">
        <v>128272</v>
      </c>
      <c r="I1830" s="101">
        <v>8158695</v>
      </c>
      <c r="J1830" s="102"/>
      <c r="K1830" s="103"/>
      <c r="L1830" s="107" t="s">
        <v>603</v>
      </c>
      <c r="M1830" s="108"/>
      <c r="N1830" s="15" t="s">
        <v>7115</v>
      </c>
      <c r="O1830" t="s">
        <v>4766</v>
      </c>
      <c r="Q1830">
        <v>3979</v>
      </c>
      <c r="R1830" s="14">
        <v>1221638</v>
      </c>
    </row>
    <row r="1831" spans="1:18" ht="15" customHeight="1" x14ac:dyDescent="0.25">
      <c r="A1831" s="10">
        <v>361</v>
      </c>
      <c r="B1831" s="111"/>
      <c r="C1831" s="6" t="s">
        <v>2784</v>
      </c>
      <c r="D1831" s="7">
        <v>44964</v>
      </c>
      <c r="E1831" s="8" t="s">
        <v>1377</v>
      </c>
      <c r="F1831" s="9">
        <v>5976537</v>
      </c>
      <c r="G1831" s="8" t="s">
        <v>1378</v>
      </c>
      <c r="H1831" s="9">
        <v>627536</v>
      </c>
      <c r="I1831" s="112"/>
      <c r="J1831" s="113"/>
      <c r="K1831" s="114"/>
      <c r="L1831" s="115"/>
      <c r="M1831" s="116"/>
      <c r="N1831" s="15" t="s">
        <v>7116</v>
      </c>
      <c r="O1831" t="s">
        <v>4766</v>
      </c>
      <c r="Q1831">
        <v>3069</v>
      </c>
      <c r="R1831" s="14">
        <v>5976537</v>
      </c>
    </row>
    <row r="1832" spans="1:18" ht="15" customHeight="1" x14ac:dyDescent="0.25">
      <c r="A1832" s="11">
        <v>362</v>
      </c>
      <c r="B1832" s="100"/>
      <c r="C1832" s="6" t="s">
        <v>2785</v>
      </c>
      <c r="D1832" s="7">
        <v>44977</v>
      </c>
      <c r="E1832" s="8" t="s">
        <v>1377</v>
      </c>
      <c r="F1832" s="9">
        <v>1917685</v>
      </c>
      <c r="G1832" s="8" t="s">
        <v>1378</v>
      </c>
      <c r="H1832" s="9">
        <v>201357</v>
      </c>
      <c r="I1832" s="104"/>
      <c r="J1832" s="105"/>
      <c r="K1832" s="106"/>
      <c r="L1832" s="109"/>
      <c r="M1832" s="110"/>
      <c r="N1832" s="15" t="s">
        <v>7117</v>
      </c>
      <c r="O1832" t="s">
        <v>4766</v>
      </c>
      <c r="Q1832">
        <v>6717</v>
      </c>
      <c r="R1832" s="14">
        <v>1917685</v>
      </c>
    </row>
    <row r="1833" spans="1:18" ht="15" customHeight="1" x14ac:dyDescent="0.25">
      <c r="A1833" s="5">
        <v>363</v>
      </c>
      <c r="B1833" s="99" t="s">
        <v>2786</v>
      </c>
      <c r="C1833" s="6" t="s">
        <v>2787</v>
      </c>
      <c r="D1833" s="7">
        <v>44984</v>
      </c>
      <c r="E1833" s="8" t="s">
        <v>1380</v>
      </c>
      <c r="F1833" s="9">
        <v>1625509</v>
      </c>
      <c r="G1833" s="8" t="s">
        <v>1378</v>
      </c>
      <c r="H1833" s="9">
        <v>170678</v>
      </c>
      <c r="I1833" s="101">
        <v>7701530</v>
      </c>
      <c r="J1833" s="102"/>
      <c r="K1833" s="103"/>
      <c r="L1833" s="107" t="s">
        <v>608</v>
      </c>
      <c r="M1833" s="108"/>
      <c r="N1833" s="15" t="s">
        <v>7118</v>
      </c>
      <c r="O1833" t="s">
        <v>4766</v>
      </c>
      <c r="Q1833">
        <v>9039</v>
      </c>
      <c r="R1833" s="14">
        <v>1625509</v>
      </c>
    </row>
    <row r="1834" spans="1:18" ht="15" customHeight="1" x14ac:dyDescent="0.25">
      <c r="A1834" s="10">
        <v>364</v>
      </c>
      <c r="B1834" s="111"/>
      <c r="C1834" s="6" t="s">
        <v>2788</v>
      </c>
      <c r="D1834" s="7">
        <v>44970</v>
      </c>
      <c r="E1834" s="8" t="s">
        <v>1390</v>
      </c>
      <c r="F1834" s="9">
        <v>1216116</v>
      </c>
      <c r="G1834" s="8" t="s">
        <v>1378</v>
      </c>
      <c r="H1834" s="9">
        <v>127692</v>
      </c>
      <c r="I1834" s="112"/>
      <c r="J1834" s="113"/>
      <c r="K1834" s="114"/>
      <c r="L1834" s="115"/>
      <c r="M1834" s="116"/>
      <c r="N1834" s="15" t="s">
        <v>7119</v>
      </c>
      <c r="O1834" t="s">
        <v>4766</v>
      </c>
      <c r="Q1834">
        <v>4008</v>
      </c>
      <c r="R1834" s="14">
        <v>1216116</v>
      </c>
    </row>
    <row r="1835" spans="1:18" ht="15" customHeight="1" x14ac:dyDescent="0.25">
      <c r="A1835" s="10">
        <v>365</v>
      </c>
      <c r="B1835" s="111"/>
      <c r="C1835" s="6" t="s">
        <v>2789</v>
      </c>
      <c r="D1835" s="7">
        <v>44964</v>
      </c>
      <c r="E1835" s="8" t="s">
        <v>1377</v>
      </c>
      <c r="F1835" s="9">
        <v>2394818</v>
      </c>
      <c r="G1835" s="8" t="s">
        <v>1378</v>
      </c>
      <c r="H1835" s="9">
        <v>251456</v>
      </c>
      <c r="I1835" s="112"/>
      <c r="J1835" s="113"/>
      <c r="K1835" s="114"/>
      <c r="L1835" s="115"/>
      <c r="M1835" s="116"/>
      <c r="N1835" s="15" t="s">
        <v>7120</v>
      </c>
      <c r="O1835" t="s">
        <v>4766</v>
      </c>
      <c r="Q1835">
        <v>3072</v>
      </c>
      <c r="R1835" s="14">
        <v>2394818</v>
      </c>
    </row>
    <row r="1836" spans="1:18" ht="15" customHeight="1" x14ac:dyDescent="0.25">
      <c r="A1836" s="11">
        <v>366</v>
      </c>
      <c r="B1836" s="100"/>
      <c r="C1836" s="6" t="s">
        <v>2790</v>
      </c>
      <c r="D1836" s="7">
        <v>44977</v>
      </c>
      <c r="E1836" s="8" t="s">
        <v>1377</v>
      </c>
      <c r="F1836" s="9">
        <v>3368618</v>
      </c>
      <c r="G1836" s="8" t="s">
        <v>1378</v>
      </c>
      <c r="H1836" s="9">
        <v>353705</v>
      </c>
      <c r="I1836" s="104"/>
      <c r="J1836" s="105"/>
      <c r="K1836" s="106"/>
      <c r="L1836" s="109"/>
      <c r="M1836" s="110"/>
      <c r="N1836" s="15" t="s">
        <v>7121</v>
      </c>
      <c r="O1836" t="s">
        <v>4766</v>
      </c>
      <c r="Q1836">
        <v>6723</v>
      </c>
      <c r="R1836" s="14">
        <v>3368618</v>
      </c>
    </row>
    <row r="1837" spans="1:18" ht="15" customHeight="1" x14ac:dyDescent="0.25">
      <c r="A1837" s="5">
        <v>368</v>
      </c>
      <c r="B1837" s="99" t="s">
        <v>2794</v>
      </c>
      <c r="C1837" s="6" t="s">
        <v>2795</v>
      </c>
      <c r="D1837" s="7">
        <v>44973</v>
      </c>
      <c r="E1837" s="8" t="s">
        <v>1380</v>
      </c>
      <c r="F1837" s="9">
        <v>6481497</v>
      </c>
      <c r="G1837" s="8" t="s">
        <v>1378</v>
      </c>
      <c r="H1837" s="9">
        <v>680557</v>
      </c>
      <c r="I1837" s="101">
        <v>10644560</v>
      </c>
      <c r="J1837" s="102"/>
      <c r="K1837" s="103"/>
      <c r="L1837" s="107" t="s">
        <v>616</v>
      </c>
      <c r="M1837" s="108"/>
      <c r="N1837" s="15" t="s">
        <v>7122</v>
      </c>
      <c r="O1837" t="s">
        <v>4766</v>
      </c>
      <c r="Q1837">
        <v>5502</v>
      </c>
      <c r="R1837" s="14">
        <v>6481497</v>
      </c>
    </row>
    <row r="1838" spans="1:18" ht="15" customHeight="1" x14ac:dyDescent="0.25">
      <c r="A1838" s="11">
        <v>369</v>
      </c>
      <c r="B1838" s="100"/>
      <c r="C1838" s="6" t="s">
        <v>2796</v>
      </c>
      <c r="D1838" s="7">
        <v>44967</v>
      </c>
      <c r="E1838" s="8" t="s">
        <v>1390</v>
      </c>
      <c r="F1838" s="9">
        <v>5411866</v>
      </c>
      <c r="G1838" s="8" t="s">
        <v>1378</v>
      </c>
      <c r="H1838" s="9">
        <v>568246</v>
      </c>
      <c r="I1838" s="104"/>
      <c r="J1838" s="105"/>
      <c r="K1838" s="106"/>
      <c r="L1838" s="109"/>
      <c r="M1838" s="110"/>
      <c r="N1838" s="15" t="s">
        <v>7123</v>
      </c>
      <c r="O1838" t="s">
        <v>4766</v>
      </c>
      <c r="Q1838">
        <v>3821</v>
      </c>
      <c r="R1838" s="14">
        <v>5411866</v>
      </c>
    </row>
    <row r="1839" spans="1:18" ht="15" customHeight="1" x14ac:dyDescent="0.25">
      <c r="A1839" s="5">
        <v>370</v>
      </c>
      <c r="B1839" s="99" t="s">
        <v>2797</v>
      </c>
      <c r="C1839" s="6" t="s">
        <v>2798</v>
      </c>
      <c r="D1839" s="7">
        <v>44968</v>
      </c>
      <c r="E1839" s="8" t="s">
        <v>1380</v>
      </c>
      <c r="F1839" s="9">
        <v>1462220</v>
      </c>
      <c r="G1839" s="8" t="s">
        <v>1378</v>
      </c>
      <c r="H1839" s="9">
        <v>153533</v>
      </c>
      <c r="I1839" s="101">
        <v>3398211</v>
      </c>
      <c r="J1839" s="102"/>
      <c r="K1839" s="103"/>
      <c r="L1839" s="107" t="s">
        <v>622</v>
      </c>
      <c r="M1839" s="108"/>
      <c r="N1839" s="15" t="s">
        <v>7124</v>
      </c>
      <c r="O1839" t="s">
        <v>4766</v>
      </c>
      <c r="Q1839">
        <v>3913</v>
      </c>
      <c r="R1839" s="14">
        <v>1462220</v>
      </c>
    </row>
    <row r="1840" spans="1:18" ht="15" customHeight="1" x14ac:dyDescent="0.25">
      <c r="A1840" s="11">
        <v>371</v>
      </c>
      <c r="B1840" s="100"/>
      <c r="C1840" s="6" t="s">
        <v>2799</v>
      </c>
      <c r="D1840" s="7">
        <v>44970</v>
      </c>
      <c r="E1840" s="8" t="s">
        <v>1380</v>
      </c>
      <c r="F1840" s="9">
        <v>2334664</v>
      </c>
      <c r="G1840" s="8" t="s">
        <v>1378</v>
      </c>
      <c r="H1840" s="9">
        <v>245140</v>
      </c>
      <c r="I1840" s="104"/>
      <c r="J1840" s="105"/>
      <c r="K1840" s="106"/>
      <c r="L1840" s="109"/>
      <c r="M1840" s="110"/>
      <c r="N1840" s="15" t="s">
        <v>7125</v>
      </c>
      <c r="O1840" t="s">
        <v>4766</v>
      </c>
      <c r="Q1840">
        <v>3986</v>
      </c>
      <c r="R1840" s="14">
        <v>2334664</v>
      </c>
    </row>
    <row r="1841" spans="1:18" ht="15" customHeight="1" x14ac:dyDescent="0.25">
      <c r="A1841" s="5">
        <v>372</v>
      </c>
      <c r="B1841" s="99" t="s">
        <v>2800</v>
      </c>
      <c r="C1841" s="6" t="s">
        <v>2801</v>
      </c>
      <c r="D1841" s="7">
        <v>44978</v>
      </c>
      <c r="E1841" s="8" t="s">
        <v>1377</v>
      </c>
      <c r="F1841" s="9">
        <v>3489701</v>
      </c>
      <c r="G1841" s="8" t="s">
        <v>1378</v>
      </c>
      <c r="H1841" s="9">
        <v>366418</v>
      </c>
      <c r="I1841" s="101">
        <v>6400582</v>
      </c>
      <c r="J1841" s="102"/>
      <c r="K1841" s="103"/>
      <c r="L1841" s="107" t="s">
        <v>627</v>
      </c>
      <c r="M1841" s="108"/>
      <c r="N1841" s="15" t="s">
        <v>7126</v>
      </c>
      <c r="O1841" t="s">
        <v>4766</v>
      </c>
      <c r="Q1841">
        <v>6802</v>
      </c>
      <c r="R1841" s="14">
        <v>3489701</v>
      </c>
    </row>
    <row r="1842" spans="1:18" ht="15" customHeight="1" x14ac:dyDescent="0.25">
      <c r="A1842" s="10">
        <v>373</v>
      </c>
      <c r="B1842" s="111"/>
      <c r="C1842" s="6" t="s">
        <v>2802</v>
      </c>
      <c r="D1842" s="7">
        <v>44964</v>
      </c>
      <c r="E1842" s="8" t="s">
        <v>1380</v>
      </c>
      <c r="F1842" s="9">
        <v>1221638</v>
      </c>
      <c r="G1842" s="8" t="s">
        <v>1378</v>
      </c>
      <c r="H1842" s="9">
        <v>128272</v>
      </c>
      <c r="I1842" s="112"/>
      <c r="J1842" s="113"/>
      <c r="K1842" s="114"/>
      <c r="L1842" s="115"/>
      <c r="M1842" s="116"/>
      <c r="N1842" s="15" t="s">
        <v>7127</v>
      </c>
      <c r="O1842" t="s">
        <v>4766</v>
      </c>
      <c r="Q1842">
        <v>3084</v>
      </c>
      <c r="R1842" s="14">
        <v>1221638</v>
      </c>
    </row>
    <row r="1843" spans="1:18" ht="15" customHeight="1" x14ac:dyDescent="0.25">
      <c r="A1843" s="11">
        <v>374</v>
      </c>
      <c r="B1843" s="100"/>
      <c r="C1843" s="6" t="s">
        <v>2803</v>
      </c>
      <c r="D1843" s="7">
        <v>44971</v>
      </c>
      <c r="E1843" s="8" t="s">
        <v>1380</v>
      </c>
      <c r="F1843" s="9">
        <v>2440149</v>
      </c>
      <c r="G1843" s="8" t="s">
        <v>1378</v>
      </c>
      <c r="H1843" s="9">
        <v>256216</v>
      </c>
      <c r="I1843" s="104"/>
      <c r="J1843" s="105"/>
      <c r="K1843" s="106"/>
      <c r="L1843" s="109"/>
      <c r="M1843" s="110"/>
      <c r="N1843" s="15" t="s">
        <v>7128</v>
      </c>
      <c r="O1843" t="s">
        <v>4766</v>
      </c>
      <c r="Q1843">
        <v>4108</v>
      </c>
      <c r="R1843" s="14">
        <v>2440149</v>
      </c>
    </row>
    <row r="1844" spans="1:18" ht="15" customHeight="1" x14ac:dyDescent="0.25">
      <c r="A1844" s="12">
        <v>376</v>
      </c>
      <c r="B1844" s="12" t="s">
        <v>2807</v>
      </c>
      <c r="C1844" s="6" t="s">
        <v>2808</v>
      </c>
      <c r="D1844" s="7">
        <v>44964</v>
      </c>
      <c r="E1844" s="8" t="s">
        <v>1390</v>
      </c>
      <c r="F1844" s="9">
        <v>807741</v>
      </c>
      <c r="G1844" s="8" t="s">
        <v>1378</v>
      </c>
      <c r="H1844" s="9">
        <v>84813</v>
      </c>
      <c r="I1844" s="94">
        <v>722928</v>
      </c>
      <c r="J1844" s="95"/>
      <c r="K1844" s="96"/>
      <c r="L1844" s="97" t="s">
        <v>635</v>
      </c>
      <c r="M1844" s="98"/>
      <c r="N1844" s="15" t="s">
        <v>7129</v>
      </c>
      <c r="O1844" t="s">
        <v>4766</v>
      </c>
      <c r="Q1844">
        <v>3087</v>
      </c>
      <c r="R1844" s="14">
        <v>807741</v>
      </c>
    </row>
    <row r="1845" spans="1:18" ht="15" customHeight="1" x14ac:dyDescent="0.25">
      <c r="A1845" s="5">
        <v>377</v>
      </c>
      <c r="B1845" s="99" t="s">
        <v>2809</v>
      </c>
      <c r="C1845" s="6" t="s">
        <v>2810</v>
      </c>
      <c r="D1845" s="7">
        <v>44966</v>
      </c>
      <c r="E1845" s="8" t="s">
        <v>1874</v>
      </c>
      <c r="F1845" s="9">
        <v>3872072</v>
      </c>
      <c r="G1845" s="8" t="s">
        <v>1378</v>
      </c>
      <c r="H1845" s="9">
        <v>406568</v>
      </c>
      <c r="I1845" s="101">
        <v>7604923</v>
      </c>
      <c r="J1845" s="102"/>
      <c r="K1845" s="103"/>
      <c r="L1845" s="107" t="s">
        <v>638</v>
      </c>
      <c r="M1845" s="108"/>
      <c r="N1845" s="15" t="s">
        <v>7130</v>
      </c>
      <c r="O1845" t="s">
        <v>4766</v>
      </c>
      <c r="Q1845">
        <v>3523</v>
      </c>
      <c r="R1845" s="14">
        <v>3872072</v>
      </c>
    </row>
    <row r="1846" spans="1:18" ht="15" customHeight="1" x14ac:dyDescent="0.25">
      <c r="A1846" s="11">
        <v>378</v>
      </c>
      <c r="B1846" s="100"/>
      <c r="C1846" s="6" t="s">
        <v>2811</v>
      </c>
      <c r="D1846" s="7">
        <v>44974</v>
      </c>
      <c r="E1846" s="8" t="s">
        <v>1377</v>
      </c>
      <c r="F1846" s="9">
        <v>4625049</v>
      </c>
      <c r="G1846" s="8" t="s">
        <v>1378</v>
      </c>
      <c r="H1846" s="9">
        <v>485630</v>
      </c>
      <c r="I1846" s="104"/>
      <c r="J1846" s="105"/>
      <c r="K1846" s="106"/>
      <c r="L1846" s="109"/>
      <c r="M1846" s="110"/>
      <c r="N1846" s="15" t="s">
        <v>7131</v>
      </c>
      <c r="O1846" t="s">
        <v>4766</v>
      </c>
      <c r="Q1846">
        <v>6394</v>
      </c>
      <c r="R1846" s="14">
        <v>4625049</v>
      </c>
    </row>
    <row r="1847" spans="1:18" ht="15" customHeight="1" x14ac:dyDescent="0.25">
      <c r="A1847" s="5">
        <v>380</v>
      </c>
      <c r="B1847" s="99" t="s">
        <v>2815</v>
      </c>
      <c r="C1847" s="6" t="s">
        <v>2816</v>
      </c>
      <c r="D1847" s="7">
        <v>44978</v>
      </c>
      <c r="E1847" s="8" t="s">
        <v>1390</v>
      </c>
      <c r="F1847" s="9">
        <v>2822347</v>
      </c>
      <c r="G1847" s="8" t="s">
        <v>1378</v>
      </c>
      <c r="H1847" s="9">
        <v>296346</v>
      </c>
      <c r="I1847" s="101">
        <v>13594419</v>
      </c>
      <c r="J1847" s="102"/>
      <c r="K1847" s="103"/>
      <c r="L1847" s="107" t="s">
        <v>642</v>
      </c>
      <c r="M1847" s="108"/>
      <c r="N1847" s="15" t="s">
        <v>7132</v>
      </c>
      <c r="O1847" t="s">
        <v>4766</v>
      </c>
      <c r="Q1847">
        <v>6771</v>
      </c>
      <c r="R1847" s="14">
        <v>2822347</v>
      </c>
    </row>
    <row r="1848" spans="1:18" ht="15" customHeight="1" x14ac:dyDescent="0.25">
      <c r="A1848" s="10">
        <v>381</v>
      </c>
      <c r="B1848" s="111"/>
      <c r="C1848" s="6" t="s">
        <v>2817</v>
      </c>
      <c r="D1848" s="7">
        <v>44981</v>
      </c>
      <c r="E1848" s="8" t="s">
        <v>1377</v>
      </c>
      <c r="F1848" s="9">
        <v>1832457</v>
      </c>
      <c r="G1848" s="8" t="s">
        <v>1378</v>
      </c>
      <c r="H1848" s="9">
        <v>192408</v>
      </c>
      <c r="I1848" s="112"/>
      <c r="J1848" s="113"/>
      <c r="K1848" s="114"/>
      <c r="L1848" s="115"/>
      <c r="M1848" s="116"/>
      <c r="N1848" s="15" t="s">
        <v>7133</v>
      </c>
      <c r="O1848" t="s">
        <v>4766</v>
      </c>
      <c r="Q1848">
        <v>8979</v>
      </c>
      <c r="R1848" s="14">
        <v>1832457</v>
      </c>
    </row>
    <row r="1849" spans="1:18" ht="15" customHeight="1" x14ac:dyDescent="0.25">
      <c r="A1849" s="10">
        <v>382</v>
      </c>
      <c r="B1849" s="111"/>
      <c r="C1849" s="6" t="s">
        <v>2818</v>
      </c>
      <c r="D1849" s="7">
        <v>44971</v>
      </c>
      <c r="E1849" s="8" t="s">
        <v>1377</v>
      </c>
      <c r="F1849" s="9">
        <v>2428503</v>
      </c>
      <c r="G1849" s="8" t="s">
        <v>1378</v>
      </c>
      <c r="H1849" s="9">
        <v>254993</v>
      </c>
      <c r="I1849" s="112"/>
      <c r="J1849" s="113"/>
      <c r="K1849" s="114"/>
      <c r="L1849" s="115"/>
      <c r="M1849" s="116"/>
      <c r="N1849" s="15" t="s">
        <v>7134</v>
      </c>
      <c r="O1849" t="s">
        <v>4766</v>
      </c>
      <c r="Q1849">
        <v>4080</v>
      </c>
      <c r="R1849" s="14">
        <v>2428503</v>
      </c>
    </row>
    <row r="1850" spans="1:18" ht="15" customHeight="1" x14ac:dyDescent="0.25">
      <c r="A1850" s="11">
        <v>383</v>
      </c>
      <c r="B1850" s="100"/>
      <c r="C1850" s="6" t="s">
        <v>2819</v>
      </c>
      <c r="D1850" s="7">
        <v>44963</v>
      </c>
      <c r="E1850" s="8" t="s">
        <v>1377</v>
      </c>
      <c r="F1850" s="9">
        <v>8105988</v>
      </c>
      <c r="G1850" s="8" t="s">
        <v>1378</v>
      </c>
      <c r="H1850" s="9">
        <v>851129</v>
      </c>
      <c r="I1850" s="104"/>
      <c r="J1850" s="105"/>
      <c r="K1850" s="106"/>
      <c r="L1850" s="109"/>
      <c r="M1850" s="110"/>
      <c r="N1850" s="15" t="s">
        <v>7135</v>
      </c>
      <c r="O1850" t="s">
        <v>4766</v>
      </c>
      <c r="Q1850">
        <v>2964</v>
      </c>
      <c r="R1850" s="14">
        <v>8105988</v>
      </c>
    </row>
    <row r="1851" spans="1:18" ht="15" customHeight="1" x14ac:dyDescent="0.25">
      <c r="A1851" s="5">
        <v>384</v>
      </c>
      <c r="B1851" s="99" t="s">
        <v>2820</v>
      </c>
      <c r="C1851" s="6" t="s">
        <v>2821</v>
      </c>
      <c r="D1851" s="7">
        <v>44984</v>
      </c>
      <c r="E1851" s="8" t="s">
        <v>1799</v>
      </c>
      <c r="F1851" s="9">
        <v>1083742</v>
      </c>
      <c r="G1851" s="8" t="s">
        <v>1378</v>
      </c>
      <c r="H1851" s="9">
        <v>113793</v>
      </c>
      <c r="I1851" s="101">
        <v>9106198</v>
      </c>
      <c r="J1851" s="102"/>
      <c r="K1851" s="103"/>
      <c r="L1851" s="107" t="s">
        <v>652</v>
      </c>
      <c r="M1851" s="108"/>
      <c r="N1851" s="15" t="s">
        <v>7136</v>
      </c>
      <c r="O1851" t="s">
        <v>4766</v>
      </c>
      <c r="Q1851">
        <v>9041</v>
      </c>
      <c r="R1851" s="14">
        <v>1083742</v>
      </c>
    </row>
    <row r="1852" spans="1:18" ht="15" customHeight="1" x14ac:dyDescent="0.25">
      <c r="A1852" s="10">
        <v>385</v>
      </c>
      <c r="B1852" s="111"/>
      <c r="C1852" s="6" t="s">
        <v>2822</v>
      </c>
      <c r="D1852" s="7">
        <v>44974</v>
      </c>
      <c r="E1852" s="8" t="s">
        <v>1380</v>
      </c>
      <c r="F1852" s="9">
        <v>1221638</v>
      </c>
      <c r="G1852" s="8" t="s">
        <v>1378</v>
      </c>
      <c r="H1852" s="9">
        <v>128272</v>
      </c>
      <c r="I1852" s="112"/>
      <c r="J1852" s="113"/>
      <c r="K1852" s="114"/>
      <c r="L1852" s="115"/>
      <c r="M1852" s="116"/>
      <c r="N1852" s="15" t="s">
        <v>7137</v>
      </c>
      <c r="O1852" t="s">
        <v>4766</v>
      </c>
      <c r="Q1852">
        <v>6660</v>
      </c>
      <c r="R1852" s="14">
        <v>1221638</v>
      </c>
    </row>
    <row r="1853" spans="1:18" ht="15" customHeight="1" x14ac:dyDescent="0.25">
      <c r="A1853" s="10">
        <v>386</v>
      </c>
      <c r="B1853" s="111"/>
      <c r="C1853" s="6" t="s">
        <v>2823</v>
      </c>
      <c r="D1853" s="7">
        <v>44966</v>
      </c>
      <c r="E1853" s="8" t="s">
        <v>1377</v>
      </c>
      <c r="F1853" s="9">
        <v>5112745</v>
      </c>
      <c r="G1853" s="8" t="s">
        <v>1378</v>
      </c>
      <c r="H1853" s="9">
        <v>536838</v>
      </c>
      <c r="I1853" s="112"/>
      <c r="J1853" s="113"/>
      <c r="K1853" s="114"/>
      <c r="L1853" s="115"/>
      <c r="M1853" s="116"/>
      <c r="N1853" s="15" t="s">
        <v>7138</v>
      </c>
      <c r="O1853" t="s">
        <v>4766</v>
      </c>
      <c r="Q1853">
        <v>3165</v>
      </c>
      <c r="R1853" s="14">
        <v>5112745</v>
      </c>
    </row>
    <row r="1854" spans="1:18" ht="15" customHeight="1" x14ac:dyDescent="0.25">
      <c r="A1854" s="11">
        <v>387</v>
      </c>
      <c r="B1854" s="100"/>
      <c r="C1854" s="6" t="s">
        <v>2824</v>
      </c>
      <c r="D1854" s="7">
        <v>44974</v>
      </c>
      <c r="E1854" s="8" t="s">
        <v>1377</v>
      </c>
      <c r="F1854" s="9">
        <v>2756398</v>
      </c>
      <c r="G1854" s="8" t="s">
        <v>1378</v>
      </c>
      <c r="H1854" s="9">
        <v>289422</v>
      </c>
      <c r="I1854" s="104"/>
      <c r="J1854" s="105"/>
      <c r="K1854" s="106"/>
      <c r="L1854" s="109"/>
      <c r="M1854" s="110"/>
      <c r="N1854" s="15" t="s">
        <v>7139</v>
      </c>
      <c r="O1854" t="s">
        <v>4766</v>
      </c>
      <c r="Q1854">
        <v>6375</v>
      </c>
      <c r="R1854" s="14">
        <v>2756398</v>
      </c>
    </row>
    <row r="1855" spans="1:18" ht="15" customHeight="1" x14ac:dyDescent="0.25">
      <c r="A1855" s="5">
        <v>388</v>
      </c>
      <c r="B1855" s="99" t="s">
        <v>2825</v>
      </c>
      <c r="C1855" s="6" t="s">
        <v>2826</v>
      </c>
      <c r="D1855" s="7">
        <v>44980</v>
      </c>
      <c r="E1855" s="8" t="s">
        <v>1380</v>
      </c>
      <c r="F1855" s="9">
        <v>1832457</v>
      </c>
      <c r="G1855" s="8" t="s">
        <v>1378</v>
      </c>
      <c r="H1855" s="9">
        <v>192408</v>
      </c>
      <c r="I1855" s="101">
        <v>8019028</v>
      </c>
      <c r="J1855" s="102"/>
      <c r="K1855" s="103"/>
      <c r="L1855" s="107" t="s">
        <v>664</v>
      </c>
      <c r="M1855" s="108"/>
      <c r="N1855" s="15" t="s">
        <v>7140</v>
      </c>
      <c r="O1855" t="s">
        <v>4766</v>
      </c>
      <c r="Q1855">
        <v>7238</v>
      </c>
      <c r="R1855" s="14">
        <v>1832457</v>
      </c>
    </row>
    <row r="1856" spans="1:18" ht="15" customHeight="1" x14ac:dyDescent="0.25">
      <c r="A1856" s="11">
        <v>389</v>
      </c>
      <c r="B1856" s="100"/>
      <c r="C1856" s="6" t="s">
        <v>2827</v>
      </c>
      <c r="D1856" s="7">
        <v>44963</v>
      </c>
      <c r="E1856" s="8" t="s">
        <v>1380</v>
      </c>
      <c r="F1856" s="9">
        <v>7127351</v>
      </c>
      <c r="G1856" s="8" t="s">
        <v>1378</v>
      </c>
      <c r="H1856" s="9">
        <v>748372</v>
      </c>
      <c r="I1856" s="104"/>
      <c r="J1856" s="105"/>
      <c r="K1856" s="106"/>
      <c r="L1856" s="109"/>
      <c r="M1856" s="110"/>
      <c r="N1856" s="15" t="s">
        <v>7141</v>
      </c>
      <c r="O1856" t="s">
        <v>4766</v>
      </c>
      <c r="Q1856">
        <v>2926</v>
      </c>
      <c r="R1856" s="14">
        <v>7127351</v>
      </c>
    </row>
    <row r="1857" spans="1:18" ht="15" customHeight="1" x14ac:dyDescent="0.25">
      <c r="A1857" s="5">
        <v>390</v>
      </c>
      <c r="B1857" s="99" t="s">
        <v>2828</v>
      </c>
      <c r="C1857" s="6" t="s">
        <v>2829</v>
      </c>
      <c r="D1857" s="7">
        <v>44984</v>
      </c>
      <c r="E1857" s="8" t="s">
        <v>1380</v>
      </c>
      <c r="F1857" s="9">
        <v>1418560</v>
      </c>
      <c r="G1857" s="8" t="s">
        <v>1378</v>
      </c>
      <c r="H1857" s="9">
        <v>148949</v>
      </c>
      <c r="I1857" s="101">
        <v>6983649</v>
      </c>
      <c r="J1857" s="102"/>
      <c r="K1857" s="103"/>
      <c r="L1857" s="107" t="s">
        <v>670</v>
      </c>
      <c r="M1857" s="108"/>
      <c r="N1857" s="15" t="s">
        <v>7142</v>
      </c>
      <c r="O1857" t="s">
        <v>4766</v>
      </c>
      <c r="Q1857">
        <v>9037</v>
      </c>
      <c r="R1857" s="14">
        <v>1418560</v>
      </c>
    </row>
    <row r="1858" spans="1:18" ht="15" customHeight="1" x14ac:dyDescent="0.25">
      <c r="A1858" s="10">
        <v>391</v>
      </c>
      <c r="B1858" s="111"/>
      <c r="C1858" s="6" t="s">
        <v>2830</v>
      </c>
      <c r="D1858" s="7">
        <v>44966</v>
      </c>
      <c r="E1858" s="8" t="s">
        <v>1377</v>
      </c>
      <c r="F1858" s="9">
        <v>1773640</v>
      </c>
      <c r="G1858" s="8" t="s">
        <v>1378</v>
      </c>
      <c r="H1858" s="9">
        <v>186232</v>
      </c>
      <c r="I1858" s="112"/>
      <c r="J1858" s="113"/>
      <c r="K1858" s="114"/>
      <c r="L1858" s="115"/>
      <c r="M1858" s="116"/>
      <c r="N1858" s="15" t="s">
        <v>7143</v>
      </c>
      <c r="O1858" t="s">
        <v>4766</v>
      </c>
      <c r="Q1858">
        <v>3573</v>
      </c>
      <c r="R1858" s="14">
        <v>1773640</v>
      </c>
    </row>
    <row r="1859" spans="1:18" ht="15" customHeight="1" x14ac:dyDescent="0.25">
      <c r="A1859" s="10">
        <v>392</v>
      </c>
      <c r="B1859" s="111"/>
      <c r="C1859" s="6" t="s">
        <v>2831</v>
      </c>
      <c r="D1859" s="7">
        <v>44972</v>
      </c>
      <c r="E1859" s="8" t="s">
        <v>1377</v>
      </c>
      <c r="F1859" s="9">
        <v>3389122</v>
      </c>
      <c r="G1859" s="8" t="s">
        <v>1378</v>
      </c>
      <c r="H1859" s="9">
        <v>355858</v>
      </c>
      <c r="I1859" s="112"/>
      <c r="J1859" s="113"/>
      <c r="K1859" s="114"/>
      <c r="L1859" s="115"/>
      <c r="M1859" s="116"/>
      <c r="N1859" s="15" t="s">
        <v>7144</v>
      </c>
      <c r="O1859" t="s">
        <v>4766</v>
      </c>
      <c r="Q1859">
        <v>4128</v>
      </c>
      <c r="R1859" s="14">
        <v>3389122</v>
      </c>
    </row>
    <row r="1860" spans="1:18" ht="15" customHeight="1" x14ac:dyDescent="0.25">
      <c r="A1860" s="11">
        <v>393</v>
      </c>
      <c r="B1860" s="100"/>
      <c r="C1860" s="6" t="s">
        <v>2832</v>
      </c>
      <c r="D1860" s="7">
        <v>44980</v>
      </c>
      <c r="E1860" s="8" t="s">
        <v>1380</v>
      </c>
      <c r="F1860" s="9">
        <v>1221638</v>
      </c>
      <c r="G1860" s="8" t="s">
        <v>1378</v>
      </c>
      <c r="H1860" s="9">
        <v>128272</v>
      </c>
      <c r="I1860" s="104"/>
      <c r="J1860" s="105"/>
      <c r="K1860" s="106"/>
      <c r="L1860" s="109"/>
      <c r="M1860" s="110"/>
      <c r="N1860" s="15" t="s">
        <v>7145</v>
      </c>
      <c r="O1860" t="s">
        <v>4766</v>
      </c>
      <c r="Q1860">
        <v>7508</v>
      </c>
      <c r="R1860" s="14">
        <v>1221638</v>
      </c>
    </row>
    <row r="1861" spans="1:18" ht="15" customHeight="1" x14ac:dyDescent="0.25">
      <c r="A1861" s="5">
        <v>394</v>
      </c>
      <c r="B1861" s="99" t="s">
        <v>2833</v>
      </c>
      <c r="C1861" s="6" t="s">
        <v>2834</v>
      </c>
      <c r="D1861" s="7">
        <v>44968</v>
      </c>
      <c r="E1861" s="8" t="s">
        <v>1380</v>
      </c>
      <c r="F1861" s="9">
        <v>5040565</v>
      </c>
      <c r="G1861" s="8" t="s">
        <v>1378</v>
      </c>
      <c r="H1861" s="9">
        <v>529259</v>
      </c>
      <c r="I1861" s="101">
        <v>15654010</v>
      </c>
      <c r="J1861" s="102"/>
      <c r="K1861" s="103"/>
      <c r="L1861" s="107" t="s">
        <v>676</v>
      </c>
      <c r="M1861" s="108"/>
      <c r="N1861" s="15" t="s">
        <v>7146</v>
      </c>
      <c r="O1861" t="s">
        <v>4766</v>
      </c>
      <c r="Q1861">
        <v>3911</v>
      </c>
      <c r="R1861" s="14">
        <v>5040565</v>
      </c>
    </row>
    <row r="1862" spans="1:18" ht="15" customHeight="1" x14ac:dyDescent="0.25">
      <c r="A1862" s="10">
        <v>395</v>
      </c>
      <c r="B1862" s="111"/>
      <c r="C1862" s="6" t="s">
        <v>2835</v>
      </c>
      <c r="D1862" s="7">
        <v>44981</v>
      </c>
      <c r="E1862" s="8" t="s">
        <v>1380</v>
      </c>
      <c r="F1862" s="9">
        <v>2684242</v>
      </c>
      <c r="G1862" s="8" t="s">
        <v>1378</v>
      </c>
      <c r="H1862" s="9">
        <v>281845</v>
      </c>
      <c r="I1862" s="112"/>
      <c r="J1862" s="113"/>
      <c r="K1862" s="114"/>
      <c r="L1862" s="115"/>
      <c r="M1862" s="116"/>
      <c r="N1862" s="15" t="s">
        <v>7147</v>
      </c>
      <c r="O1862" t="s">
        <v>4766</v>
      </c>
      <c r="Q1862">
        <v>8999</v>
      </c>
      <c r="R1862" s="14">
        <v>2684242</v>
      </c>
    </row>
    <row r="1863" spans="1:18" ht="15" customHeight="1" x14ac:dyDescent="0.25">
      <c r="A1863" s="10">
        <v>396</v>
      </c>
      <c r="B1863" s="111"/>
      <c r="C1863" s="6" t="s">
        <v>2836</v>
      </c>
      <c r="D1863" s="7">
        <v>44964</v>
      </c>
      <c r="E1863" s="8" t="s">
        <v>1377</v>
      </c>
      <c r="F1863" s="9">
        <v>5982059</v>
      </c>
      <c r="G1863" s="8" t="s">
        <v>1378</v>
      </c>
      <c r="H1863" s="9">
        <v>628116</v>
      </c>
      <c r="I1863" s="112"/>
      <c r="J1863" s="113"/>
      <c r="K1863" s="114"/>
      <c r="L1863" s="115"/>
      <c r="M1863" s="116"/>
      <c r="N1863" s="15" t="s">
        <v>7148</v>
      </c>
      <c r="O1863" t="s">
        <v>4766</v>
      </c>
      <c r="Q1863">
        <v>3068</v>
      </c>
      <c r="R1863" s="14">
        <v>5982059</v>
      </c>
    </row>
    <row r="1864" spans="1:18" ht="15" customHeight="1" x14ac:dyDescent="0.25">
      <c r="A1864" s="10">
        <v>397</v>
      </c>
      <c r="B1864" s="111"/>
      <c r="C1864" s="6" t="s">
        <v>2837</v>
      </c>
      <c r="D1864" s="7">
        <v>44978</v>
      </c>
      <c r="E1864" s="8" t="s">
        <v>1380</v>
      </c>
      <c r="F1864" s="9">
        <v>2975907</v>
      </c>
      <c r="G1864" s="8" t="s">
        <v>1378</v>
      </c>
      <c r="H1864" s="9">
        <v>312470</v>
      </c>
      <c r="I1864" s="112"/>
      <c r="J1864" s="113"/>
      <c r="K1864" s="114"/>
      <c r="L1864" s="115"/>
      <c r="M1864" s="116"/>
      <c r="N1864" s="15" t="s">
        <v>7149</v>
      </c>
      <c r="O1864" t="s">
        <v>4766</v>
      </c>
      <c r="Q1864">
        <v>6772</v>
      </c>
      <c r="R1864" s="14">
        <v>2975907</v>
      </c>
    </row>
    <row r="1865" spans="1:18" ht="15" customHeight="1" x14ac:dyDescent="0.25">
      <c r="A1865" s="11">
        <v>398</v>
      </c>
      <c r="B1865" s="100"/>
      <c r="C1865" s="6" t="s">
        <v>2838</v>
      </c>
      <c r="D1865" s="7">
        <v>44974</v>
      </c>
      <c r="E1865" s="8" t="s">
        <v>1799</v>
      </c>
      <c r="F1865" s="9">
        <v>807741</v>
      </c>
      <c r="G1865" s="8" t="s">
        <v>1378</v>
      </c>
      <c r="H1865" s="9">
        <v>84813</v>
      </c>
      <c r="I1865" s="104"/>
      <c r="J1865" s="105"/>
      <c r="K1865" s="106"/>
      <c r="L1865" s="109"/>
      <c r="M1865" s="110"/>
      <c r="N1865" s="15" t="s">
        <v>7150</v>
      </c>
      <c r="O1865" t="s">
        <v>4766</v>
      </c>
      <c r="Q1865">
        <v>6659</v>
      </c>
      <c r="R1865" s="14">
        <v>807741</v>
      </c>
    </row>
    <row r="1866" spans="1:18" ht="15" customHeight="1" x14ac:dyDescent="0.25">
      <c r="A1866" s="5">
        <v>399</v>
      </c>
      <c r="B1866" s="99" t="s">
        <v>2839</v>
      </c>
      <c r="C1866" s="6" t="s">
        <v>2840</v>
      </c>
      <c r="D1866" s="7">
        <v>44978</v>
      </c>
      <c r="E1866" s="8" t="s">
        <v>1799</v>
      </c>
      <c r="F1866" s="9">
        <v>2925208</v>
      </c>
      <c r="G1866" s="8" t="s">
        <v>1378</v>
      </c>
      <c r="H1866" s="9">
        <v>307147</v>
      </c>
      <c r="I1866" s="101">
        <v>8489777</v>
      </c>
      <c r="J1866" s="102"/>
      <c r="K1866" s="103"/>
      <c r="L1866" s="107" t="s">
        <v>685</v>
      </c>
      <c r="M1866" s="108"/>
      <c r="N1866" s="15" t="s">
        <v>7151</v>
      </c>
      <c r="O1866" t="s">
        <v>4766</v>
      </c>
      <c r="Q1866">
        <v>6781</v>
      </c>
      <c r="R1866" s="14">
        <v>2925208</v>
      </c>
    </row>
    <row r="1867" spans="1:18" ht="15" customHeight="1" x14ac:dyDescent="0.25">
      <c r="A1867" s="11">
        <v>400</v>
      </c>
      <c r="B1867" s="100"/>
      <c r="C1867" s="6" t="s">
        <v>2841</v>
      </c>
      <c r="D1867" s="7">
        <v>44966</v>
      </c>
      <c r="E1867" s="8" t="s">
        <v>1377</v>
      </c>
      <c r="F1867" s="9">
        <v>6560576</v>
      </c>
      <c r="G1867" s="8" t="s">
        <v>1378</v>
      </c>
      <c r="H1867" s="9">
        <v>688860</v>
      </c>
      <c r="I1867" s="104"/>
      <c r="J1867" s="105"/>
      <c r="K1867" s="106"/>
      <c r="L1867" s="109"/>
      <c r="M1867" s="110"/>
      <c r="N1867" s="15" t="s">
        <v>7152</v>
      </c>
      <c r="O1867" t="s">
        <v>4766</v>
      </c>
      <c r="Q1867">
        <v>3525</v>
      </c>
      <c r="R1867" s="14">
        <v>6560576</v>
      </c>
    </row>
    <row r="1868" spans="1:18" ht="15" customHeight="1" x14ac:dyDescent="0.25">
      <c r="A1868" s="5">
        <v>401</v>
      </c>
      <c r="B1868" s="99" t="s">
        <v>2842</v>
      </c>
      <c r="C1868" s="6" t="s">
        <v>2843</v>
      </c>
      <c r="D1868" s="7">
        <v>44972</v>
      </c>
      <c r="E1868" s="8" t="s">
        <v>1380</v>
      </c>
      <c r="F1868" s="9">
        <v>3905880</v>
      </c>
      <c r="G1868" s="8" t="s">
        <v>1378</v>
      </c>
      <c r="H1868" s="9">
        <v>410118</v>
      </c>
      <c r="I1868" s="101">
        <v>14924734</v>
      </c>
      <c r="J1868" s="102"/>
      <c r="K1868" s="103"/>
      <c r="L1868" s="107" t="s">
        <v>696</v>
      </c>
      <c r="M1868" s="108"/>
      <c r="N1868" s="15" t="s">
        <v>7153</v>
      </c>
      <c r="O1868" t="s">
        <v>4766</v>
      </c>
      <c r="Q1868">
        <v>4118</v>
      </c>
      <c r="R1868" s="14">
        <v>3905880</v>
      </c>
    </row>
    <row r="1869" spans="1:18" ht="15" customHeight="1" x14ac:dyDescent="0.25">
      <c r="A1869" s="10">
        <v>402</v>
      </c>
      <c r="B1869" s="111"/>
      <c r="C1869" s="6" t="s">
        <v>2844</v>
      </c>
      <c r="D1869" s="7">
        <v>44964</v>
      </c>
      <c r="E1869" s="8" t="s">
        <v>1377</v>
      </c>
      <c r="F1869" s="9">
        <v>5259859</v>
      </c>
      <c r="G1869" s="8" t="s">
        <v>1378</v>
      </c>
      <c r="H1869" s="9">
        <v>552285</v>
      </c>
      <c r="I1869" s="112"/>
      <c r="J1869" s="113"/>
      <c r="K1869" s="114"/>
      <c r="L1869" s="115"/>
      <c r="M1869" s="116"/>
      <c r="N1869" s="15" t="s">
        <v>7154</v>
      </c>
      <c r="O1869" t="s">
        <v>4766</v>
      </c>
      <c r="Q1869">
        <v>3061</v>
      </c>
      <c r="R1869" s="14">
        <v>5259859</v>
      </c>
    </row>
    <row r="1870" spans="1:18" ht="15" customHeight="1" x14ac:dyDescent="0.25">
      <c r="A1870" s="10">
        <v>403</v>
      </c>
      <c r="B1870" s="111"/>
      <c r="C1870" s="6" t="s">
        <v>2845</v>
      </c>
      <c r="D1870" s="7">
        <v>44984</v>
      </c>
      <c r="E1870" s="8" t="s">
        <v>1380</v>
      </c>
      <c r="F1870" s="9">
        <v>3398131</v>
      </c>
      <c r="G1870" s="8" t="s">
        <v>1378</v>
      </c>
      <c r="H1870" s="9">
        <v>356804</v>
      </c>
      <c r="I1870" s="112"/>
      <c r="J1870" s="113"/>
      <c r="K1870" s="114"/>
      <c r="L1870" s="115"/>
      <c r="M1870" s="116"/>
      <c r="N1870" s="15" t="s">
        <v>7155</v>
      </c>
      <c r="O1870" t="s">
        <v>4766</v>
      </c>
      <c r="Q1870">
        <v>9032</v>
      </c>
      <c r="R1870" s="14">
        <v>3398131</v>
      </c>
    </row>
    <row r="1871" spans="1:18" ht="15" customHeight="1" x14ac:dyDescent="0.25">
      <c r="A1871" s="11">
        <v>404</v>
      </c>
      <c r="B1871" s="100"/>
      <c r="C1871" s="6" t="s">
        <v>2846</v>
      </c>
      <c r="D1871" s="7">
        <v>44970</v>
      </c>
      <c r="E1871" s="8" t="s">
        <v>1377</v>
      </c>
      <c r="F1871" s="9">
        <v>4111811</v>
      </c>
      <c r="G1871" s="8" t="s">
        <v>1378</v>
      </c>
      <c r="H1871" s="9">
        <v>431740</v>
      </c>
      <c r="I1871" s="104"/>
      <c r="J1871" s="105"/>
      <c r="K1871" s="106"/>
      <c r="L1871" s="109"/>
      <c r="M1871" s="110"/>
      <c r="N1871" s="15" t="s">
        <v>7156</v>
      </c>
      <c r="O1871" t="s">
        <v>4766</v>
      </c>
      <c r="Q1871">
        <v>3966</v>
      </c>
      <c r="R1871" s="14">
        <v>4111811</v>
      </c>
    </row>
    <row r="1872" spans="1:18" ht="15" customHeight="1" x14ac:dyDescent="0.25">
      <c r="A1872" s="5">
        <v>405</v>
      </c>
      <c r="B1872" s="99" t="s">
        <v>2847</v>
      </c>
      <c r="C1872" s="6" t="s">
        <v>2848</v>
      </c>
      <c r="D1872" s="7">
        <v>44980</v>
      </c>
      <c r="E1872" s="8" t="s">
        <v>1380</v>
      </c>
      <c r="F1872" s="9">
        <v>2684242</v>
      </c>
      <c r="G1872" s="8" t="s">
        <v>1378</v>
      </c>
      <c r="H1872" s="9">
        <v>281845</v>
      </c>
      <c r="I1872" s="101">
        <v>9151814</v>
      </c>
      <c r="J1872" s="102"/>
      <c r="K1872" s="103"/>
      <c r="L1872" s="107" t="s">
        <v>705</v>
      </c>
      <c r="M1872" s="108"/>
      <c r="N1872" s="15" t="s">
        <v>7157</v>
      </c>
      <c r="O1872" t="s">
        <v>4766</v>
      </c>
      <c r="Q1872">
        <v>7507</v>
      </c>
      <c r="R1872" s="14">
        <v>2684242</v>
      </c>
    </row>
    <row r="1873" spans="1:18" ht="15" customHeight="1" x14ac:dyDescent="0.25">
      <c r="A1873" s="10">
        <v>406</v>
      </c>
      <c r="B1873" s="111"/>
      <c r="C1873" s="6" t="s">
        <v>2849</v>
      </c>
      <c r="D1873" s="7">
        <v>44975</v>
      </c>
      <c r="E1873" s="8" t="s">
        <v>1377</v>
      </c>
      <c r="F1873" s="9">
        <v>2684242</v>
      </c>
      <c r="G1873" s="8" t="s">
        <v>1378</v>
      </c>
      <c r="H1873" s="9">
        <v>281845</v>
      </c>
      <c r="I1873" s="112"/>
      <c r="J1873" s="113"/>
      <c r="K1873" s="114"/>
      <c r="L1873" s="115"/>
      <c r="M1873" s="116"/>
      <c r="N1873" s="15" t="s">
        <v>7158</v>
      </c>
      <c r="O1873" t="s">
        <v>4766</v>
      </c>
      <c r="Q1873">
        <v>6697</v>
      </c>
      <c r="R1873" s="14">
        <v>2684242</v>
      </c>
    </row>
    <row r="1874" spans="1:18" ht="15" customHeight="1" x14ac:dyDescent="0.25">
      <c r="A1874" s="10">
        <v>407</v>
      </c>
      <c r="B1874" s="111"/>
      <c r="C1874" s="6" t="s">
        <v>2850</v>
      </c>
      <c r="D1874" s="7">
        <v>44966</v>
      </c>
      <c r="E1874" s="8" t="s">
        <v>1377</v>
      </c>
      <c r="F1874" s="9">
        <v>2704504</v>
      </c>
      <c r="G1874" s="8" t="s">
        <v>1378</v>
      </c>
      <c r="H1874" s="9">
        <v>283973</v>
      </c>
      <c r="I1874" s="112"/>
      <c r="J1874" s="113"/>
      <c r="K1874" s="114"/>
      <c r="L1874" s="115"/>
      <c r="M1874" s="116"/>
      <c r="N1874" s="15" t="s">
        <v>7159</v>
      </c>
      <c r="O1874" t="s">
        <v>4766</v>
      </c>
      <c r="Q1874">
        <v>3574</v>
      </c>
      <c r="R1874" s="14">
        <v>2704504</v>
      </c>
    </row>
    <row r="1875" spans="1:18" ht="15" customHeight="1" x14ac:dyDescent="0.25">
      <c r="A1875" s="11">
        <v>408</v>
      </c>
      <c r="B1875" s="100"/>
      <c r="C1875" s="6" t="s">
        <v>2851</v>
      </c>
      <c r="D1875" s="7">
        <v>44966</v>
      </c>
      <c r="E1875" s="8" t="s">
        <v>1377</v>
      </c>
      <c r="F1875" s="9">
        <v>2152502</v>
      </c>
      <c r="G1875" s="8" t="s">
        <v>1378</v>
      </c>
      <c r="H1875" s="9">
        <v>226013</v>
      </c>
      <c r="I1875" s="104"/>
      <c r="J1875" s="105"/>
      <c r="K1875" s="106"/>
      <c r="L1875" s="109"/>
      <c r="M1875" s="110"/>
      <c r="N1875" s="15" t="s">
        <v>7160</v>
      </c>
      <c r="O1875" t="s">
        <v>4766</v>
      </c>
      <c r="Q1875">
        <v>3575</v>
      </c>
      <c r="R1875" s="14">
        <v>2152502</v>
      </c>
    </row>
    <row r="1876" spans="1:18" ht="15" customHeight="1" x14ac:dyDescent="0.25">
      <c r="A1876" s="5">
        <v>409</v>
      </c>
      <c r="B1876" s="99" t="s">
        <v>2852</v>
      </c>
      <c r="C1876" s="6" t="s">
        <v>2853</v>
      </c>
      <c r="D1876" s="7">
        <v>44972</v>
      </c>
      <c r="E1876" s="8" t="s">
        <v>1380</v>
      </c>
      <c r="F1876" s="9">
        <v>1014690</v>
      </c>
      <c r="G1876" s="8" t="s">
        <v>1378</v>
      </c>
      <c r="H1876" s="9">
        <v>106543</v>
      </c>
      <c r="I1876" s="101">
        <v>1816295</v>
      </c>
      <c r="J1876" s="102"/>
      <c r="K1876" s="103"/>
      <c r="L1876" s="107" t="s">
        <v>710</v>
      </c>
      <c r="M1876" s="108"/>
      <c r="N1876" s="15" t="s">
        <v>7161</v>
      </c>
      <c r="O1876" t="s">
        <v>4766</v>
      </c>
      <c r="Q1876">
        <v>4192</v>
      </c>
      <c r="R1876" s="14">
        <v>1014690</v>
      </c>
    </row>
    <row r="1877" spans="1:18" ht="15" customHeight="1" x14ac:dyDescent="0.25">
      <c r="A1877" s="11">
        <v>410</v>
      </c>
      <c r="B1877" s="100"/>
      <c r="C1877" s="6" t="s">
        <v>2854</v>
      </c>
      <c r="D1877" s="7">
        <v>44965</v>
      </c>
      <c r="E1877" s="8" t="s">
        <v>1380</v>
      </c>
      <c r="F1877" s="9">
        <v>1014690</v>
      </c>
      <c r="G1877" s="8" t="s">
        <v>1378</v>
      </c>
      <c r="H1877" s="9">
        <v>106543</v>
      </c>
      <c r="I1877" s="104"/>
      <c r="J1877" s="105"/>
      <c r="K1877" s="106"/>
      <c r="L1877" s="109"/>
      <c r="M1877" s="110"/>
      <c r="N1877" s="15" t="s">
        <v>7162</v>
      </c>
      <c r="O1877" t="s">
        <v>4766</v>
      </c>
      <c r="Q1877">
        <v>3153</v>
      </c>
      <c r="R1877" s="14">
        <v>1014690</v>
      </c>
    </row>
    <row r="1878" spans="1:18" ht="15" customHeight="1" x14ac:dyDescent="0.25">
      <c r="A1878" s="5">
        <v>411</v>
      </c>
      <c r="B1878" s="99" t="s">
        <v>2855</v>
      </c>
      <c r="C1878" s="6" t="s">
        <v>2856</v>
      </c>
      <c r="D1878" s="7">
        <v>44963</v>
      </c>
      <c r="E1878" s="8" t="s">
        <v>1377</v>
      </c>
      <c r="F1878" s="9">
        <v>3849926</v>
      </c>
      <c r="G1878" s="8" t="s">
        <v>1378</v>
      </c>
      <c r="H1878" s="9">
        <v>404242</v>
      </c>
      <c r="I1878" s="101">
        <v>5993880</v>
      </c>
      <c r="J1878" s="102"/>
      <c r="K1878" s="103"/>
      <c r="L1878" s="107" t="s">
        <v>714</v>
      </c>
      <c r="M1878" s="108"/>
      <c r="N1878" s="15" t="s">
        <v>7163</v>
      </c>
      <c r="O1878" t="s">
        <v>4766</v>
      </c>
      <c r="Q1878">
        <v>2912</v>
      </c>
      <c r="R1878" s="14">
        <v>3849926</v>
      </c>
    </row>
    <row r="1879" spans="1:18" ht="15" customHeight="1" x14ac:dyDescent="0.25">
      <c r="A1879" s="10">
        <v>412</v>
      </c>
      <c r="B1879" s="111"/>
      <c r="C1879" s="6" t="s">
        <v>2857</v>
      </c>
      <c r="D1879" s="7">
        <v>44972</v>
      </c>
      <c r="E1879" s="8" t="s">
        <v>1380</v>
      </c>
      <c r="F1879" s="9">
        <v>1625509</v>
      </c>
      <c r="G1879" s="8" t="s">
        <v>1378</v>
      </c>
      <c r="H1879" s="9">
        <v>170679</v>
      </c>
      <c r="I1879" s="112"/>
      <c r="J1879" s="113"/>
      <c r="K1879" s="114"/>
      <c r="L1879" s="115"/>
      <c r="M1879" s="116"/>
      <c r="N1879" s="15" t="s">
        <v>7164</v>
      </c>
      <c r="O1879" t="s">
        <v>4766</v>
      </c>
      <c r="Q1879">
        <v>4194</v>
      </c>
      <c r="R1879" s="14">
        <v>1625509</v>
      </c>
    </row>
    <row r="1880" spans="1:18" ht="15" customHeight="1" x14ac:dyDescent="0.25">
      <c r="A1880" s="11">
        <v>413</v>
      </c>
      <c r="B1880" s="100"/>
      <c r="C1880" s="6" t="s">
        <v>2858</v>
      </c>
      <c r="D1880" s="7">
        <v>44965</v>
      </c>
      <c r="E1880" s="8" t="s">
        <v>1380</v>
      </c>
      <c r="F1880" s="9">
        <v>1221638</v>
      </c>
      <c r="G1880" s="8" t="s">
        <v>1378</v>
      </c>
      <c r="H1880" s="9">
        <v>128272</v>
      </c>
      <c r="I1880" s="104"/>
      <c r="J1880" s="105"/>
      <c r="K1880" s="106"/>
      <c r="L1880" s="109"/>
      <c r="M1880" s="110"/>
      <c r="N1880" s="15" t="s">
        <v>7165</v>
      </c>
      <c r="O1880" t="s">
        <v>4766</v>
      </c>
      <c r="Q1880">
        <v>3159</v>
      </c>
      <c r="R1880" s="14">
        <v>1221638</v>
      </c>
    </row>
    <row r="1881" spans="1:18" ht="15" customHeight="1" x14ac:dyDescent="0.25">
      <c r="A1881" s="5">
        <v>414</v>
      </c>
      <c r="B1881" s="99" t="s">
        <v>2859</v>
      </c>
      <c r="C1881" s="6" t="s">
        <v>2860</v>
      </c>
      <c r="D1881" s="7">
        <v>44970</v>
      </c>
      <c r="E1881" s="8" t="s">
        <v>1377</v>
      </c>
      <c r="F1881" s="9">
        <v>2383442</v>
      </c>
      <c r="G1881" s="8" t="s">
        <v>1378</v>
      </c>
      <c r="H1881" s="9">
        <v>250261</v>
      </c>
      <c r="I1881" s="101">
        <v>6817737</v>
      </c>
      <c r="J1881" s="102"/>
      <c r="K1881" s="103"/>
      <c r="L1881" s="107" t="s">
        <v>720</v>
      </c>
      <c r="M1881" s="108"/>
      <c r="N1881" s="15" t="s">
        <v>7166</v>
      </c>
      <c r="O1881" t="s">
        <v>4766</v>
      </c>
      <c r="Q1881">
        <v>3990</v>
      </c>
      <c r="R1881" s="14">
        <v>2383442</v>
      </c>
    </row>
    <row r="1882" spans="1:18" ht="15" customHeight="1" x14ac:dyDescent="0.25">
      <c r="A1882" s="11">
        <v>415</v>
      </c>
      <c r="B1882" s="100"/>
      <c r="C1882" s="6" t="s">
        <v>2861</v>
      </c>
      <c r="D1882" s="7">
        <v>44981</v>
      </c>
      <c r="E1882" s="8" t="s">
        <v>1380</v>
      </c>
      <c r="F1882" s="9">
        <v>5234141</v>
      </c>
      <c r="G1882" s="8" t="s">
        <v>1378</v>
      </c>
      <c r="H1882" s="9">
        <v>549585</v>
      </c>
      <c r="I1882" s="104"/>
      <c r="J1882" s="105"/>
      <c r="K1882" s="106"/>
      <c r="L1882" s="109"/>
      <c r="M1882" s="110"/>
      <c r="N1882" s="15" t="s">
        <v>7167</v>
      </c>
      <c r="O1882" t="s">
        <v>4766</v>
      </c>
      <c r="Q1882">
        <v>8630</v>
      </c>
      <c r="R1882" s="14">
        <v>5234141</v>
      </c>
    </row>
    <row r="1883" spans="1:18" ht="15" customHeight="1" x14ac:dyDescent="0.25">
      <c r="A1883" s="5">
        <v>416</v>
      </c>
      <c r="B1883" s="99" t="s">
        <v>2862</v>
      </c>
      <c r="C1883" s="6" t="s">
        <v>2863</v>
      </c>
      <c r="D1883" s="7">
        <v>44971</v>
      </c>
      <c r="E1883" s="8" t="s">
        <v>1380</v>
      </c>
      <c r="F1883" s="9">
        <v>4149573</v>
      </c>
      <c r="G1883" s="8" t="s">
        <v>1378</v>
      </c>
      <c r="H1883" s="9">
        <v>435705</v>
      </c>
      <c r="I1883" s="101">
        <v>13022315</v>
      </c>
      <c r="J1883" s="102"/>
      <c r="K1883" s="103"/>
      <c r="L1883" s="107" t="s">
        <v>724</v>
      </c>
      <c r="M1883" s="108"/>
      <c r="N1883" s="15" t="s">
        <v>7168</v>
      </c>
      <c r="O1883" t="s">
        <v>4766</v>
      </c>
      <c r="Q1883">
        <v>4111</v>
      </c>
      <c r="R1883" s="14">
        <v>4149573</v>
      </c>
    </row>
    <row r="1884" spans="1:18" ht="15" customHeight="1" x14ac:dyDescent="0.25">
      <c r="A1884" s="10">
        <v>417</v>
      </c>
      <c r="B1884" s="111"/>
      <c r="C1884" s="6" t="s">
        <v>2864</v>
      </c>
      <c r="D1884" s="7">
        <v>44964</v>
      </c>
      <c r="E1884" s="8" t="s">
        <v>1380</v>
      </c>
      <c r="F1884" s="9">
        <v>4967340</v>
      </c>
      <c r="G1884" s="8" t="s">
        <v>1378</v>
      </c>
      <c r="H1884" s="9">
        <v>521571</v>
      </c>
      <c r="I1884" s="112"/>
      <c r="J1884" s="113"/>
      <c r="K1884" s="114"/>
      <c r="L1884" s="115"/>
      <c r="M1884" s="116"/>
      <c r="N1884" s="15" t="s">
        <v>7169</v>
      </c>
      <c r="O1884" t="s">
        <v>4766</v>
      </c>
      <c r="Q1884">
        <v>3085</v>
      </c>
      <c r="R1884" s="14">
        <v>4967340</v>
      </c>
    </row>
    <row r="1885" spans="1:18" ht="15" customHeight="1" x14ac:dyDescent="0.25">
      <c r="A1885" s="11">
        <v>418</v>
      </c>
      <c r="B1885" s="100"/>
      <c r="C1885" s="6" t="s">
        <v>2865</v>
      </c>
      <c r="D1885" s="7">
        <v>44978</v>
      </c>
      <c r="E1885" s="8" t="s">
        <v>1380</v>
      </c>
      <c r="F1885" s="9">
        <v>5433160</v>
      </c>
      <c r="G1885" s="8" t="s">
        <v>1378</v>
      </c>
      <c r="H1885" s="9">
        <v>570482</v>
      </c>
      <c r="I1885" s="104"/>
      <c r="J1885" s="105"/>
      <c r="K1885" s="106"/>
      <c r="L1885" s="109"/>
      <c r="M1885" s="110"/>
      <c r="N1885" s="15" t="s">
        <v>7170</v>
      </c>
      <c r="O1885" t="s">
        <v>4766</v>
      </c>
      <c r="Q1885">
        <v>6801</v>
      </c>
      <c r="R1885" s="14">
        <v>5433160</v>
      </c>
    </row>
    <row r="1886" spans="1:18" ht="15" customHeight="1" x14ac:dyDescent="0.25">
      <c r="A1886" s="5">
        <v>419</v>
      </c>
      <c r="B1886" s="99" t="s">
        <v>2866</v>
      </c>
      <c r="C1886" s="6" t="s">
        <v>2867</v>
      </c>
      <c r="D1886" s="7">
        <v>44960</v>
      </c>
      <c r="E1886" s="8" t="s">
        <v>1377</v>
      </c>
      <c r="F1886" s="9">
        <v>3481085</v>
      </c>
      <c r="G1886" s="8" t="s">
        <v>1378</v>
      </c>
      <c r="H1886" s="9">
        <v>365514</v>
      </c>
      <c r="I1886" s="101">
        <v>11551787</v>
      </c>
      <c r="J1886" s="102"/>
      <c r="K1886" s="103"/>
      <c r="L1886" s="107" t="s">
        <v>729</v>
      </c>
      <c r="M1886" s="108"/>
      <c r="N1886" s="15" t="s">
        <v>7171</v>
      </c>
      <c r="O1886" t="s">
        <v>4766</v>
      </c>
      <c r="Q1886">
        <v>2829</v>
      </c>
      <c r="R1886" s="14">
        <v>3481085</v>
      </c>
    </row>
    <row r="1887" spans="1:18" ht="15" customHeight="1" x14ac:dyDescent="0.25">
      <c r="A1887" s="10">
        <v>420</v>
      </c>
      <c r="B1887" s="111"/>
      <c r="C1887" s="6" t="s">
        <v>2868</v>
      </c>
      <c r="D1887" s="7">
        <v>44960</v>
      </c>
      <c r="E1887" s="8" t="s">
        <v>1380</v>
      </c>
      <c r="F1887" s="9">
        <v>5428167</v>
      </c>
      <c r="G1887" s="8" t="s">
        <v>1378</v>
      </c>
      <c r="H1887" s="9">
        <v>569958</v>
      </c>
      <c r="I1887" s="112"/>
      <c r="J1887" s="113"/>
      <c r="K1887" s="114"/>
      <c r="L1887" s="115"/>
      <c r="M1887" s="116"/>
      <c r="N1887" s="15" t="s">
        <v>7172</v>
      </c>
      <c r="O1887" t="s">
        <v>4766</v>
      </c>
      <c r="Q1887">
        <v>2852</v>
      </c>
      <c r="R1887" s="14">
        <v>5428167</v>
      </c>
    </row>
    <row r="1888" spans="1:18" ht="15" customHeight="1" x14ac:dyDescent="0.25">
      <c r="A1888" s="11">
        <v>421</v>
      </c>
      <c r="B1888" s="100"/>
      <c r="C1888" s="6" t="s">
        <v>2869</v>
      </c>
      <c r="D1888" s="7">
        <v>44973</v>
      </c>
      <c r="E1888" s="8" t="s">
        <v>1377</v>
      </c>
      <c r="F1888" s="9">
        <v>3997773</v>
      </c>
      <c r="G1888" s="8" t="s">
        <v>1378</v>
      </c>
      <c r="H1888" s="9">
        <v>419766</v>
      </c>
      <c r="I1888" s="104"/>
      <c r="J1888" s="105"/>
      <c r="K1888" s="106"/>
      <c r="L1888" s="109"/>
      <c r="M1888" s="110"/>
      <c r="N1888" s="15" t="s">
        <v>7173</v>
      </c>
      <c r="O1888" t="s">
        <v>4766</v>
      </c>
      <c r="Q1888">
        <v>5010</v>
      </c>
      <c r="R1888" s="14">
        <v>3997773</v>
      </c>
    </row>
    <row r="1889" spans="1:18" ht="15" customHeight="1" x14ac:dyDescent="0.25">
      <c r="A1889" s="12">
        <v>423</v>
      </c>
      <c r="B1889" s="12" t="s">
        <v>2873</v>
      </c>
      <c r="C1889" s="6" t="s">
        <v>2874</v>
      </c>
      <c r="D1889" s="7">
        <v>44963</v>
      </c>
      <c r="E1889" s="8" t="s">
        <v>1380</v>
      </c>
      <c r="F1889" s="9">
        <v>2640008</v>
      </c>
      <c r="G1889" s="8" t="s">
        <v>1378</v>
      </c>
      <c r="H1889" s="9">
        <v>277201</v>
      </c>
      <c r="I1889" s="94">
        <v>2362807</v>
      </c>
      <c r="J1889" s="95"/>
      <c r="K1889" s="96"/>
      <c r="L1889" s="97" t="s">
        <v>734</v>
      </c>
      <c r="M1889" s="98"/>
      <c r="N1889" s="15" t="s">
        <v>7174</v>
      </c>
      <c r="O1889" t="s">
        <v>4766</v>
      </c>
      <c r="Q1889">
        <v>2977</v>
      </c>
      <c r="R1889" s="14">
        <v>2640008</v>
      </c>
    </row>
    <row r="1890" spans="1:18" ht="15" customHeight="1" x14ac:dyDescent="0.25">
      <c r="A1890" s="5">
        <v>424</v>
      </c>
      <c r="B1890" s="99" t="s">
        <v>2875</v>
      </c>
      <c r="C1890" s="6" t="s">
        <v>2876</v>
      </c>
      <c r="D1890" s="7">
        <v>44972</v>
      </c>
      <c r="E1890" s="8" t="s">
        <v>1380</v>
      </c>
      <c r="F1890" s="9">
        <v>1832457</v>
      </c>
      <c r="G1890" s="8" t="s">
        <v>1378</v>
      </c>
      <c r="H1890" s="9">
        <v>192408</v>
      </c>
      <c r="I1890" s="101">
        <v>10605546</v>
      </c>
      <c r="J1890" s="102"/>
      <c r="K1890" s="103"/>
      <c r="L1890" s="107" t="s">
        <v>738</v>
      </c>
      <c r="M1890" s="108"/>
      <c r="N1890" s="15" t="s">
        <v>7175</v>
      </c>
      <c r="O1890" t="s">
        <v>4766</v>
      </c>
      <c r="Q1890">
        <v>4141</v>
      </c>
      <c r="R1890" s="14">
        <v>1832457</v>
      </c>
    </row>
    <row r="1891" spans="1:18" ht="15" customHeight="1" x14ac:dyDescent="0.25">
      <c r="A1891" s="11">
        <v>425</v>
      </c>
      <c r="B1891" s="100"/>
      <c r="C1891" s="6" t="s">
        <v>2877</v>
      </c>
      <c r="D1891" s="7">
        <v>44960</v>
      </c>
      <c r="E1891" s="8" t="s">
        <v>1380</v>
      </c>
      <c r="F1891" s="9">
        <v>10017315</v>
      </c>
      <c r="G1891" s="8" t="s">
        <v>1378</v>
      </c>
      <c r="H1891" s="9">
        <v>1051818</v>
      </c>
      <c r="I1891" s="104"/>
      <c r="J1891" s="105"/>
      <c r="K1891" s="106"/>
      <c r="L1891" s="109"/>
      <c r="M1891" s="110"/>
      <c r="N1891" s="15" t="s">
        <v>7176</v>
      </c>
      <c r="O1891" t="s">
        <v>4766</v>
      </c>
      <c r="Q1891">
        <v>2832</v>
      </c>
      <c r="R1891" s="14">
        <v>10017315</v>
      </c>
    </row>
    <row r="1892" spans="1:18" ht="15" customHeight="1" x14ac:dyDescent="0.25">
      <c r="A1892" s="5">
        <v>426</v>
      </c>
      <c r="B1892" s="99" t="s">
        <v>2878</v>
      </c>
      <c r="C1892" s="6" t="s">
        <v>2879</v>
      </c>
      <c r="D1892" s="7">
        <v>44972</v>
      </c>
      <c r="E1892" s="8" t="s">
        <v>1377</v>
      </c>
      <c r="F1892" s="9">
        <v>3339105</v>
      </c>
      <c r="G1892" s="8" t="s">
        <v>1378</v>
      </c>
      <c r="H1892" s="9">
        <v>350606</v>
      </c>
      <c r="I1892" s="101">
        <v>17697136</v>
      </c>
      <c r="J1892" s="102"/>
      <c r="K1892" s="103"/>
      <c r="L1892" s="107" t="s">
        <v>751</v>
      </c>
      <c r="M1892" s="108"/>
      <c r="N1892" s="15" t="s">
        <v>7177</v>
      </c>
      <c r="O1892" t="s">
        <v>4766</v>
      </c>
      <c r="Q1892">
        <v>4196</v>
      </c>
      <c r="R1892" s="14">
        <v>3339105</v>
      </c>
    </row>
    <row r="1893" spans="1:18" ht="15" customHeight="1" x14ac:dyDescent="0.25">
      <c r="A1893" s="10">
        <v>427</v>
      </c>
      <c r="B1893" s="111"/>
      <c r="C1893" s="6" t="s">
        <v>2880</v>
      </c>
      <c r="D1893" s="7">
        <v>44979</v>
      </c>
      <c r="E1893" s="8" t="s">
        <v>1380</v>
      </c>
      <c r="F1893" s="9">
        <v>5717800</v>
      </c>
      <c r="G1893" s="8" t="s">
        <v>1378</v>
      </c>
      <c r="H1893" s="9">
        <v>600369</v>
      </c>
      <c r="I1893" s="112"/>
      <c r="J1893" s="113"/>
      <c r="K1893" s="114"/>
      <c r="L1893" s="115"/>
      <c r="M1893" s="116"/>
      <c r="N1893" s="15" t="s">
        <v>7178</v>
      </c>
      <c r="O1893" t="s">
        <v>4766</v>
      </c>
      <c r="Q1893">
        <v>6871</v>
      </c>
      <c r="R1893" s="14">
        <v>5717800</v>
      </c>
    </row>
    <row r="1894" spans="1:18" ht="15" customHeight="1" x14ac:dyDescent="0.25">
      <c r="A1894" s="11">
        <v>428</v>
      </c>
      <c r="B1894" s="100"/>
      <c r="C1894" s="6" t="s">
        <v>2881</v>
      </c>
      <c r="D1894" s="7">
        <v>44965</v>
      </c>
      <c r="E1894" s="8" t="s">
        <v>1380</v>
      </c>
      <c r="F1894" s="9">
        <v>10716431</v>
      </c>
      <c r="G1894" s="8" t="s">
        <v>1378</v>
      </c>
      <c r="H1894" s="9">
        <v>1125225</v>
      </c>
      <c r="I1894" s="104"/>
      <c r="J1894" s="105"/>
      <c r="K1894" s="106"/>
      <c r="L1894" s="109"/>
      <c r="M1894" s="110"/>
      <c r="N1894" s="15" t="s">
        <v>7179</v>
      </c>
      <c r="O1894" t="s">
        <v>4766</v>
      </c>
      <c r="Q1894">
        <v>3155</v>
      </c>
      <c r="R1894" s="14">
        <v>10716431</v>
      </c>
    </row>
    <row r="1895" spans="1:18" ht="15" customHeight="1" x14ac:dyDescent="0.25">
      <c r="A1895" s="5">
        <v>430</v>
      </c>
      <c r="B1895" s="99" t="s">
        <v>2885</v>
      </c>
      <c r="C1895" s="6" t="s">
        <v>2886</v>
      </c>
      <c r="D1895" s="7">
        <v>44963</v>
      </c>
      <c r="E1895" s="8" t="s">
        <v>1390</v>
      </c>
      <c r="F1895" s="9">
        <v>1058734</v>
      </c>
      <c r="G1895" s="8" t="s">
        <v>1378</v>
      </c>
      <c r="H1895" s="9">
        <v>111167</v>
      </c>
      <c r="I1895" s="101">
        <v>5430316</v>
      </c>
      <c r="J1895" s="102"/>
      <c r="K1895" s="103"/>
      <c r="L1895" s="107" t="s">
        <v>761</v>
      </c>
      <c r="M1895" s="108"/>
      <c r="N1895" s="15" t="s">
        <v>7180</v>
      </c>
      <c r="O1895" t="s">
        <v>4766</v>
      </c>
      <c r="Q1895">
        <v>2907</v>
      </c>
      <c r="R1895" s="14">
        <v>1058734</v>
      </c>
    </row>
    <row r="1896" spans="1:18" ht="15" customHeight="1" x14ac:dyDescent="0.25">
      <c r="A1896" s="10">
        <v>431</v>
      </c>
      <c r="B1896" s="111"/>
      <c r="C1896" s="6" t="s">
        <v>2887</v>
      </c>
      <c r="D1896" s="7">
        <v>44965</v>
      </c>
      <c r="E1896" s="8" t="s">
        <v>1377</v>
      </c>
      <c r="F1896" s="9">
        <v>3339105</v>
      </c>
      <c r="G1896" s="8" t="s">
        <v>1378</v>
      </c>
      <c r="H1896" s="9">
        <v>350606</v>
      </c>
      <c r="I1896" s="112"/>
      <c r="J1896" s="113"/>
      <c r="K1896" s="114"/>
      <c r="L1896" s="115"/>
      <c r="M1896" s="116"/>
      <c r="N1896" s="15" t="s">
        <v>7181</v>
      </c>
      <c r="O1896" t="s">
        <v>4766</v>
      </c>
      <c r="Q1896">
        <v>3154</v>
      </c>
      <c r="R1896" s="14">
        <v>3339105</v>
      </c>
    </row>
    <row r="1897" spans="1:18" ht="15" customHeight="1" x14ac:dyDescent="0.25">
      <c r="A1897" s="11">
        <v>432</v>
      </c>
      <c r="B1897" s="100"/>
      <c r="C1897" s="6" t="s">
        <v>2888</v>
      </c>
      <c r="D1897" s="7">
        <v>44963</v>
      </c>
      <c r="E1897" s="8" t="s">
        <v>1377</v>
      </c>
      <c r="F1897" s="9">
        <v>1669553</v>
      </c>
      <c r="G1897" s="8" t="s">
        <v>1378</v>
      </c>
      <c r="H1897" s="9">
        <v>175303</v>
      </c>
      <c r="I1897" s="104"/>
      <c r="J1897" s="105"/>
      <c r="K1897" s="106"/>
      <c r="L1897" s="109"/>
      <c r="M1897" s="110"/>
      <c r="N1897" s="15" t="s">
        <v>7182</v>
      </c>
      <c r="O1897" t="s">
        <v>4766</v>
      </c>
      <c r="Q1897">
        <v>2906</v>
      </c>
      <c r="R1897" s="14">
        <v>1669553</v>
      </c>
    </row>
    <row r="1898" spans="1:18" ht="15" customHeight="1" x14ac:dyDescent="0.25">
      <c r="A1898" s="5">
        <v>434</v>
      </c>
      <c r="B1898" s="99" t="s">
        <v>2891</v>
      </c>
      <c r="C1898" s="6" t="s">
        <v>2892</v>
      </c>
      <c r="D1898" s="7">
        <v>44967</v>
      </c>
      <c r="E1898" s="8" t="s">
        <v>1390</v>
      </c>
      <c r="F1898" s="9">
        <v>2993243</v>
      </c>
      <c r="G1898" s="8" t="s">
        <v>1378</v>
      </c>
      <c r="H1898" s="9">
        <v>314291</v>
      </c>
      <c r="I1898" s="101">
        <v>5382212</v>
      </c>
      <c r="J1898" s="102"/>
      <c r="K1898" s="103"/>
      <c r="L1898" s="107" t="s">
        <v>772</v>
      </c>
      <c r="M1898" s="108"/>
      <c r="N1898" s="15" t="s">
        <v>7183</v>
      </c>
      <c r="O1898" t="s">
        <v>4766</v>
      </c>
      <c r="Q1898">
        <v>3803</v>
      </c>
      <c r="R1898" s="14">
        <v>2993243</v>
      </c>
    </row>
    <row r="1899" spans="1:18" ht="15" customHeight="1" x14ac:dyDescent="0.25">
      <c r="A1899" s="11">
        <v>435</v>
      </c>
      <c r="B1899" s="100"/>
      <c r="C1899" s="6" t="s">
        <v>2893</v>
      </c>
      <c r="D1899" s="7">
        <v>44979</v>
      </c>
      <c r="E1899" s="8" t="s">
        <v>1783</v>
      </c>
      <c r="F1899" s="9">
        <v>3020402</v>
      </c>
      <c r="G1899" s="8" t="s">
        <v>1378</v>
      </c>
      <c r="H1899" s="9">
        <v>317142</v>
      </c>
      <c r="I1899" s="104"/>
      <c r="J1899" s="105"/>
      <c r="K1899" s="106"/>
      <c r="L1899" s="109"/>
      <c r="M1899" s="110"/>
      <c r="N1899" s="15" t="s">
        <v>7184</v>
      </c>
      <c r="O1899" t="s">
        <v>4766</v>
      </c>
      <c r="Q1899">
        <v>6839</v>
      </c>
      <c r="R1899" s="14">
        <v>3020402</v>
      </c>
    </row>
    <row r="1900" spans="1:18" ht="15" customHeight="1" x14ac:dyDescent="0.25">
      <c r="A1900" s="5">
        <v>438</v>
      </c>
      <c r="B1900" s="99" t="s">
        <v>2899</v>
      </c>
      <c r="C1900" s="6" t="s">
        <v>2900</v>
      </c>
      <c r="D1900" s="7">
        <v>44966</v>
      </c>
      <c r="E1900" s="8" t="s">
        <v>1390</v>
      </c>
      <c r="F1900" s="9">
        <v>815846</v>
      </c>
      <c r="G1900" s="8" t="s">
        <v>1378</v>
      </c>
      <c r="H1900" s="9">
        <v>85664</v>
      </c>
      <c r="I1900" s="101">
        <v>9956455</v>
      </c>
      <c r="J1900" s="102"/>
      <c r="K1900" s="103"/>
      <c r="L1900" s="107" t="s">
        <v>779</v>
      </c>
      <c r="M1900" s="108"/>
      <c r="N1900" s="15" t="s">
        <v>7185</v>
      </c>
      <c r="O1900" t="s">
        <v>4766</v>
      </c>
      <c r="Q1900">
        <v>3586</v>
      </c>
      <c r="R1900" s="14">
        <v>815846</v>
      </c>
    </row>
    <row r="1901" spans="1:18" ht="15" customHeight="1" x14ac:dyDescent="0.25">
      <c r="A1901" s="10">
        <v>439</v>
      </c>
      <c r="B1901" s="111"/>
      <c r="C1901" s="6" t="s">
        <v>2901</v>
      </c>
      <c r="D1901" s="7">
        <v>44970</v>
      </c>
      <c r="E1901" s="8" t="s">
        <v>1377</v>
      </c>
      <c r="F1901" s="9">
        <v>2581381</v>
      </c>
      <c r="G1901" s="8" t="s">
        <v>1378</v>
      </c>
      <c r="H1901" s="9">
        <v>271045</v>
      </c>
      <c r="I1901" s="112"/>
      <c r="J1901" s="113"/>
      <c r="K1901" s="114"/>
      <c r="L1901" s="115"/>
      <c r="M1901" s="116"/>
      <c r="N1901" s="15" t="s">
        <v>7186</v>
      </c>
      <c r="O1901" t="s">
        <v>4766</v>
      </c>
      <c r="Q1901">
        <v>4037</v>
      </c>
      <c r="R1901" s="14">
        <v>2581381</v>
      </c>
    </row>
    <row r="1902" spans="1:18" ht="15" customHeight="1" x14ac:dyDescent="0.25">
      <c r="A1902" s="10">
        <v>440</v>
      </c>
      <c r="B1902" s="111"/>
      <c r="C1902" s="6" t="s">
        <v>2902</v>
      </c>
      <c r="D1902" s="7">
        <v>44984</v>
      </c>
      <c r="E1902" s="8" t="s">
        <v>1799</v>
      </c>
      <c r="F1902" s="9">
        <v>80774</v>
      </c>
      <c r="G1902" s="8" t="s">
        <v>1378</v>
      </c>
      <c r="H1902" s="9">
        <v>8481</v>
      </c>
      <c r="I1902" s="112"/>
      <c r="J1902" s="113"/>
      <c r="K1902" s="114"/>
      <c r="L1902" s="115"/>
      <c r="M1902" s="116"/>
      <c r="N1902" s="15" t="s">
        <v>7187</v>
      </c>
      <c r="O1902" t="s">
        <v>4766</v>
      </c>
      <c r="Q1902">
        <v>9075</v>
      </c>
      <c r="R1902" s="14">
        <v>80774</v>
      </c>
    </row>
    <row r="1903" spans="1:18" ht="15" customHeight="1" x14ac:dyDescent="0.25">
      <c r="A1903" s="10">
        <v>441</v>
      </c>
      <c r="B1903" s="111"/>
      <c r="C1903" s="6" t="s">
        <v>2903</v>
      </c>
      <c r="D1903" s="7">
        <v>44980</v>
      </c>
      <c r="E1903" s="8" t="s">
        <v>1380</v>
      </c>
      <c r="F1903" s="9">
        <v>3567959</v>
      </c>
      <c r="G1903" s="8" t="s">
        <v>1378</v>
      </c>
      <c r="H1903" s="9">
        <v>374636</v>
      </c>
      <c r="I1903" s="112"/>
      <c r="J1903" s="113"/>
      <c r="K1903" s="114"/>
      <c r="L1903" s="115"/>
      <c r="M1903" s="116"/>
      <c r="N1903" s="15" t="s">
        <v>7188</v>
      </c>
      <c r="O1903" t="s">
        <v>4766</v>
      </c>
      <c r="Q1903">
        <v>8597</v>
      </c>
      <c r="R1903" s="14">
        <v>3567959</v>
      </c>
    </row>
    <row r="1904" spans="1:18" ht="15" customHeight="1" x14ac:dyDescent="0.25">
      <c r="A1904" s="10">
        <v>442</v>
      </c>
      <c r="B1904" s="111"/>
      <c r="C1904" s="6" t="s">
        <v>2904</v>
      </c>
      <c r="D1904" s="7">
        <v>44977</v>
      </c>
      <c r="E1904" s="8" t="s">
        <v>1380</v>
      </c>
      <c r="F1904" s="9">
        <v>1497190</v>
      </c>
      <c r="G1904" s="8" t="s">
        <v>1378</v>
      </c>
      <c r="H1904" s="9">
        <v>157205</v>
      </c>
      <c r="I1904" s="112"/>
      <c r="J1904" s="113"/>
      <c r="K1904" s="114"/>
      <c r="L1904" s="115"/>
      <c r="M1904" s="116"/>
      <c r="N1904" s="15" t="s">
        <v>7189</v>
      </c>
      <c r="O1904" t="s">
        <v>4766</v>
      </c>
      <c r="Q1904">
        <v>6727</v>
      </c>
      <c r="R1904" s="14">
        <v>1497190</v>
      </c>
    </row>
    <row r="1905" spans="1:18" ht="15" customHeight="1" x14ac:dyDescent="0.25">
      <c r="A1905" s="11">
        <v>443</v>
      </c>
      <c r="B1905" s="100"/>
      <c r="C1905" s="6" t="s">
        <v>2905</v>
      </c>
      <c r="D1905" s="7">
        <v>44963</v>
      </c>
      <c r="E1905" s="8" t="s">
        <v>1380</v>
      </c>
      <c r="F1905" s="9">
        <v>2581381</v>
      </c>
      <c r="G1905" s="8" t="s">
        <v>1378</v>
      </c>
      <c r="H1905" s="9">
        <v>271045</v>
      </c>
      <c r="I1905" s="104"/>
      <c r="J1905" s="105"/>
      <c r="K1905" s="106"/>
      <c r="L1905" s="109"/>
      <c r="M1905" s="110"/>
      <c r="N1905" s="15" t="s">
        <v>7190</v>
      </c>
      <c r="O1905" t="s">
        <v>4766</v>
      </c>
      <c r="Q1905">
        <v>3047</v>
      </c>
      <c r="R1905" s="14">
        <v>2581381</v>
      </c>
    </row>
    <row r="1906" spans="1:18" ht="15" customHeight="1" x14ac:dyDescent="0.25">
      <c r="A1906" s="5">
        <v>446</v>
      </c>
      <c r="B1906" s="99" t="s">
        <v>2911</v>
      </c>
      <c r="C1906" s="6" t="s">
        <v>2912</v>
      </c>
      <c r="D1906" s="7">
        <v>44985</v>
      </c>
      <c r="E1906" s="8" t="s">
        <v>1380</v>
      </c>
      <c r="F1906" s="9">
        <v>2528438</v>
      </c>
      <c r="G1906" s="8" t="s">
        <v>1378</v>
      </c>
      <c r="H1906" s="9">
        <v>265486</v>
      </c>
      <c r="I1906" s="101">
        <v>9197254</v>
      </c>
      <c r="J1906" s="102"/>
      <c r="K1906" s="103"/>
      <c r="L1906" s="107" t="s">
        <v>789</v>
      </c>
      <c r="M1906" s="108"/>
      <c r="N1906" s="15" t="s">
        <v>7191</v>
      </c>
      <c r="O1906" t="s">
        <v>4766</v>
      </c>
      <c r="Q1906">
        <v>9086</v>
      </c>
      <c r="R1906" s="14">
        <v>2528438</v>
      </c>
    </row>
    <row r="1907" spans="1:18" ht="15" customHeight="1" x14ac:dyDescent="0.25">
      <c r="A1907" s="10">
        <v>447</v>
      </c>
      <c r="B1907" s="111"/>
      <c r="C1907" s="6" t="s">
        <v>2913</v>
      </c>
      <c r="D1907" s="7">
        <v>44963</v>
      </c>
      <c r="E1907" s="8" t="s">
        <v>1799</v>
      </c>
      <c r="F1907" s="9">
        <v>4489833</v>
      </c>
      <c r="G1907" s="8" t="s">
        <v>1378</v>
      </c>
      <c r="H1907" s="9">
        <v>471433</v>
      </c>
      <c r="I1907" s="112"/>
      <c r="J1907" s="113"/>
      <c r="K1907" s="114"/>
      <c r="L1907" s="115"/>
      <c r="M1907" s="116"/>
      <c r="N1907" s="15" t="s">
        <v>7192</v>
      </c>
      <c r="O1907" t="s">
        <v>4766</v>
      </c>
      <c r="Q1907">
        <v>2927</v>
      </c>
      <c r="R1907" s="14">
        <v>4489833</v>
      </c>
    </row>
    <row r="1908" spans="1:18" ht="15" customHeight="1" x14ac:dyDescent="0.25">
      <c r="A1908" s="11">
        <v>448</v>
      </c>
      <c r="B1908" s="100"/>
      <c r="C1908" s="6" t="s">
        <v>2914</v>
      </c>
      <c r="D1908" s="7">
        <v>44978</v>
      </c>
      <c r="E1908" s="8" t="s">
        <v>1390</v>
      </c>
      <c r="F1908" s="9">
        <v>3257991</v>
      </c>
      <c r="G1908" s="8" t="s">
        <v>1378</v>
      </c>
      <c r="H1908" s="9">
        <v>342089</v>
      </c>
      <c r="I1908" s="104"/>
      <c r="J1908" s="105"/>
      <c r="K1908" s="106"/>
      <c r="L1908" s="109"/>
      <c r="M1908" s="110"/>
      <c r="N1908" s="15" t="s">
        <v>7193</v>
      </c>
      <c r="O1908" t="s">
        <v>4766</v>
      </c>
      <c r="Q1908">
        <v>6776</v>
      </c>
      <c r="R1908" s="14">
        <v>3257991</v>
      </c>
    </row>
    <row r="1909" spans="1:18" ht="15" customHeight="1" x14ac:dyDescent="0.25">
      <c r="A1909" s="5">
        <v>449</v>
      </c>
      <c r="B1909" s="99" t="s">
        <v>2915</v>
      </c>
      <c r="C1909" s="6" t="s">
        <v>2916</v>
      </c>
      <c r="D1909" s="7">
        <v>44963</v>
      </c>
      <c r="E1909" s="8" t="s">
        <v>1377</v>
      </c>
      <c r="F1909" s="9">
        <v>3742976</v>
      </c>
      <c r="G1909" s="8" t="s">
        <v>1378</v>
      </c>
      <c r="H1909" s="9">
        <v>393013</v>
      </c>
      <c r="I1909" s="101">
        <v>5390896</v>
      </c>
      <c r="J1909" s="102"/>
      <c r="K1909" s="103"/>
      <c r="L1909" s="107" t="s">
        <v>1917</v>
      </c>
      <c r="M1909" s="108"/>
      <c r="N1909" s="15" t="s">
        <v>7194</v>
      </c>
      <c r="O1909" t="s">
        <v>4766</v>
      </c>
      <c r="Q1909">
        <v>2903</v>
      </c>
      <c r="R1909" s="14">
        <v>3742976</v>
      </c>
    </row>
    <row r="1910" spans="1:18" ht="15" customHeight="1" x14ac:dyDescent="0.25">
      <c r="A1910" s="11">
        <v>450</v>
      </c>
      <c r="B1910" s="100"/>
      <c r="C1910" s="6" t="s">
        <v>2917</v>
      </c>
      <c r="D1910" s="7">
        <v>44980</v>
      </c>
      <c r="E1910" s="8" t="s">
        <v>1380</v>
      </c>
      <c r="F1910" s="9">
        <v>2280372</v>
      </c>
      <c r="G1910" s="8" t="s">
        <v>1378</v>
      </c>
      <c r="H1910" s="9">
        <v>239439</v>
      </c>
      <c r="I1910" s="104"/>
      <c r="J1910" s="105"/>
      <c r="K1910" s="106"/>
      <c r="L1910" s="109"/>
      <c r="M1910" s="110"/>
      <c r="N1910" s="15" t="s">
        <v>7195</v>
      </c>
      <c r="O1910" t="s">
        <v>4766</v>
      </c>
      <c r="Q1910">
        <v>8598</v>
      </c>
      <c r="R1910" s="14">
        <v>2280372</v>
      </c>
    </row>
    <row r="1911" spans="1:18" ht="15" customHeight="1" x14ac:dyDescent="0.25">
      <c r="A1911" s="12">
        <v>451</v>
      </c>
      <c r="B1911" s="12" t="s">
        <v>2918</v>
      </c>
      <c r="C1911" s="6" t="s">
        <v>2919</v>
      </c>
      <c r="D1911" s="7">
        <v>44935</v>
      </c>
      <c r="E1911" s="8" t="s">
        <v>2089</v>
      </c>
      <c r="F1911" s="9">
        <v>46184633</v>
      </c>
      <c r="G1911" s="8" t="s">
        <v>1378</v>
      </c>
      <c r="H1911" s="9">
        <v>4849386</v>
      </c>
      <c r="I1911" s="94">
        <v>41335247</v>
      </c>
      <c r="J1911" s="95"/>
      <c r="K1911" s="96"/>
      <c r="L1911" s="97" t="s">
        <v>795</v>
      </c>
      <c r="M1911" s="98"/>
      <c r="N1911" s="15" t="s">
        <v>7196</v>
      </c>
      <c r="O1911" t="s">
        <v>4766</v>
      </c>
      <c r="Q1911">
        <v>973</v>
      </c>
      <c r="R1911" s="14">
        <v>46184633</v>
      </c>
    </row>
    <row r="1912" spans="1:18" ht="15" customHeight="1" x14ac:dyDescent="0.25">
      <c r="A1912" s="12">
        <v>452</v>
      </c>
      <c r="B1912" s="12" t="s">
        <v>2920</v>
      </c>
      <c r="C1912" s="6" t="s">
        <v>2921</v>
      </c>
      <c r="D1912" s="7">
        <v>44960</v>
      </c>
      <c r="E1912" s="8" t="s">
        <v>1377</v>
      </c>
      <c r="F1912" s="9">
        <v>7485951</v>
      </c>
      <c r="G1912" s="8" t="s">
        <v>1378</v>
      </c>
      <c r="H1912" s="9">
        <v>786025</v>
      </c>
      <c r="I1912" s="94">
        <v>6699926</v>
      </c>
      <c r="J1912" s="95"/>
      <c r="K1912" s="96"/>
      <c r="L1912" s="97" t="s">
        <v>795</v>
      </c>
      <c r="M1912" s="98"/>
      <c r="N1912" s="15" t="s">
        <v>7197</v>
      </c>
      <c r="O1912" t="s">
        <v>4766</v>
      </c>
      <c r="Q1912">
        <v>2853</v>
      </c>
      <c r="R1912" s="14">
        <v>7485951</v>
      </c>
    </row>
    <row r="1913" spans="1:18" ht="15" customHeight="1" x14ac:dyDescent="0.25">
      <c r="A1913" s="5">
        <v>455</v>
      </c>
      <c r="B1913" s="99" t="s">
        <v>2927</v>
      </c>
      <c r="C1913" s="6" t="s">
        <v>2928</v>
      </c>
      <c r="D1913" s="7">
        <v>44977</v>
      </c>
      <c r="E1913" s="8" t="s">
        <v>1920</v>
      </c>
      <c r="F1913" s="9">
        <v>3742976</v>
      </c>
      <c r="G1913" s="8" t="s">
        <v>1378</v>
      </c>
      <c r="H1913" s="9">
        <v>393013</v>
      </c>
      <c r="I1913" s="101">
        <v>20007024</v>
      </c>
      <c r="J1913" s="102"/>
      <c r="K1913" s="103"/>
      <c r="L1913" s="107" t="s">
        <v>799</v>
      </c>
      <c r="M1913" s="108"/>
      <c r="N1913" s="15" t="s">
        <v>7198</v>
      </c>
      <c r="O1913" t="s">
        <v>4766</v>
      </c>
      <c r="Q1913">
        <v>6734</v>
      </c>
      <c r="R1913" s="14">
        <v>3742976</v>
      </c>
    </row>
    <row r="1914" spans="1:18" ht="15" customHeight="1" x14ac:dyDescent="0.25">
      <c r="A1914" s="10">
        <v>456</v>
      </c>
      <c r="B1914" s="111"/>
      <c r="C1914" s="6" t="s">
        <v>2929</v>
      </c>
      <c r="D1914" s="7">
        <v>44984</v>
      </c>
      <c r="E1914" s="8" t="s">
        <v>1380</v>
      </c>
      <c r="F1914" s="9">
        <v>4954587</v>
      </c>
      <c r="G1914" s="8" t="s">
        <v>1378</v>
      </c>
      <c r="H1914" s="9">
        <v>520232</v>
      </c>
      <c r="I1914" s="112"/>
      <c r="J1914" s="113"/>
      <c r="K1914" s="114"/>
      <c r="L1914" s="115"/>
      <c r="M1914" s="116"/>
      <c r="N1914" s="15" t="s">
        <v>7199</v>
      </c>
      <c r="O1914" t="s">
        <v>4766</v>
      </c>
      <c r="Q1914">
        <v>9051</v>
      </c>
      <c r="R1914" s="14">
        <v>4954587</v>
      </c>
    </row>
    <row r="1915" spans="1:18" ht="15" customHeight="1" x14ac:dyDescent="0.25">
      <c r="A1915" s="10">
        <v>457</v>
      </c>
      <c r="B1915" s="111"/>
      <c r="C1915" s="6" t="s">
        <v>2930</v>
      </c>
      <c r="D1915" s="7">
        <v>44970</v>
      </c>
      <c r="E1915" s="8" t="s">
        <v>1380</v>
      </c>
      <c r="F1915" s="9">
        <v>4954587</v>
      </c>
      <c r="G1915" s="8" t="s">
        <v>1378</v>
      </c>
      <c r="H1915" s="9">
        <v>520232</v>
      </c>
      <c r="I1915" s="112"/>
      <c r="J1915" s="113"/>
      <c r="K1915" s="114"/>
      <c r="L1915" s="115"/>
      <c r="M1915" s="116"/>
      <c r="N1915" s="15" t="s">
        <v>7200</v>
      </c>
      <c r="O1915" t="s">
        <v>4766</v>
      </c>
      <c r="Q1915">
        <v>4052</v>
      </c>
      <c r="R1915" s="14">
        <v>4954587</v>
      </c>
    </row>
    <row r="1916" spans="1:18" ht="15" customHeight="1" x14ac:dyDescent="0.25">
      <c r="A1916" s="11">
        <v>458</v>
      </c>
      <c r="B1916" s="100"/>
      <c r="C1916" s="6" t="s">
        <v>2931</v>
      </c>
      <c r="D1916" s="7">
        <v>44959</v>
      </c>
      <c r="E1916" s="8" t="s">
        <v>1920</v>
      </c>
      <c r="F1916" s="9">
        <v>8702067</v>
      </c>
      <c r="G1916" s="8" t="s">
        <v>1378</v>
      </c>
      <c r="H1916" s="9">
        <v>913717</v>
      </c>
      <c r="I1916" s="104"/>
      <c r="J1916" s="105"/>
      <c r="K1916" s="106"/>
      <c r="L1916" s="109"/>
      <c r="M1916" s="110"/>
      <c r="N1916" s="15" t="s">
        <v>7201</v>
      </c>
      <c r="O1916" t="s">
        <v>4766</v>
      </c>
      <c r="Q1916">
        <v>2818</v>
      </c>
      <c r="R1916" s="14">
        <v>8702067</v>
      </c>
    </row>
    <row r="1917" spans="1:18" ht="15" customHeight="1" x14ac:dyDescent="0.25">
      <c r="A1917" s="5">
        <v>461</v>
      </c>
      <c r="B1917" s="99" t="s">
        <v>2937</v>
      </c>
      <c r="C1917" s="6" t="s">
        <v>2938</v>
      </c>
      <c r="D1917" s="7">
        <v>44985</v>
      </c>
      <c r="E1917" s="8" t="s">
        <v>1783</v>
      </c>
      <c r="F1917" s="9">
        <v>552002</v>
      </c>
      <c r="G1917" s="8" t="s">
        <v>1378</v>
      </c>
      <c r="H1917" s="9">
        <v>57960</v>
      </c>
      <c r="I1917" s="101">
        <v>6626000</v>
      </c>
      <c r="J1917" s="102"/>
      <c r="K1917" s="103"/>
      <c r="L1917" s="107" t="s">
        <v>809</v>
      </c>
      <c r="M1917" s="108"/>
      <c r="N1917" s="15" t="s">
        <v>7202</v>
      </c>
      <c r="O1917" t="s">
        <v>4766</v>
      </c>
      <c r="Q1917">
        <v>9095</v>
      </c>
      <c r="R1917" s="14">
        <v>552002</v>
      </c>
    </row>
    <row r="1918" spans="1:18" ht="15" customHeight="1" x14ac:dyDescent="0.25">
      <c r="A1918" s="10">
        <v>462</v>
      </c>
      <c r="B1918" s="111"/>
      <c r="C1918" s="6" t="s">
        <v>2939</v>
      </c>
      <c r="D1918" s="7">
        <v>44972</v>
      </c>
      <c r="E1918" s="8" t="s">
        <v>1380</v>
      </c>
      <c r="F1918" s="9">
        <v>1221638</v>
      </c>
      <c r="G1918" s="8" t="s">
        <v>1378</v>
      </c>
      <c r="H1918" s="9">
        <v>128272</v>
      </c>
      <c r="I1918" s="112"/>
      <c r="J1918" s="113"/>
      <c r="K1918" s="114"/>
      <c r="L1918" s="115"/>
      <c r="M1918" s="116"/>
      <c r="N1918" s="15" t="s">
        <v>7203</v>
      </c>
      <c r="O1918" t="s">
        <v>4766</v>
      </c>
      <c r="Q1918">
        <v>4134</v>
      </c>
      <c r="R1918" s="14">
        <v>1221638</v>
      </c>
    </row>
    <row r="1919" spans="1:18" ht="15" customHeight="1" x14ac:dyDescent="0.25">
      <c r="A1919" s="10">
        <v>463</v>
      </c>
      <c r="B1919" s="111"/>
      <c r="C1919" s="6" t="s">
        <v>2940</v>
      </c>
      <c r="D1919" s="7">
        <v>44967</v>
      </c>
      <c r="E1919" s="8" t="s">
        <v>1380</v>
      </c>
      <c r="F1919" s="9">
        <v>2960243</v>
      </c>
      <c r="G1919" s="8" t="s">
        <v>1378</v>
      </c>
      <c r="H1919" s="9">
        <v>310826</v>
      </c>
      <c r="I1919" s="112"/>
      <c r="J1919" s="113"/>
      <c r="K1919" s="114"/>
      <c r="L1919" s="115"/>
      <c r="M1919" s="116"/>
      <c r="N1919" s="15" t="s">
        <v>7204</v>
      </c>
      <c r="O1919" t="s">
        <v>4766</v>
      </c>
      <c r="Q1919">
        <v>3792</v>
      </c>
      <c r="R1919" s="14">
        <v>2960243</v>
      </c>
    </row>
    <row r="1920" spans="1:18" ht="15" customHeight="1" x14ac:dyDescent="0.25">
      <c r="A1920" s="10">
        <v>464</v>
      </c>
      <c r="B1920" s="111"/>
      <c r="C1920" s="6" t="s">
        <v>2941</v>
      </c>
      <c r="D1920" s="7">
        <v>44979</v>
      </c>
      <c r="E1920" s="8" t="s">
        <v>1390</v>
      </c>
      <c r="F1920" s="9">
        <v>2117467</v>
      </c>
      <c r="G1920" s="8" t="s">
        <v>1378</v>
      </c>
      <c r="H1920" s="9">
        <v>222334</v>
      </c>
      <c r="I1920" s="112"/>
      <c r="J1920" s="113"/>
      <c r="K1920" s="114"/>
      <c r="L1920" s="115"/>
      <c r="M1920" s="116"/>
      <c r="N1920" s="15" t="s">
        <v>7205</v>
      </c>
      <c r="O1920" t="s">
        <v>4766</v>
      </c>
      <c r="Q1920">
        <v>6831</v>
      </c>
      <c r="R1920" s="14">
        <v>2117467</v>
      </c>
    </row>
    <row r="1921" spans="1:18" ht="15" customHeight="1" x14ac:dyDescent="0.25">
      <c r="A1921" s="11">
        <v>465</v>
      </c>
      <c r="B1921" s="100"/>
      <c r="C1921" s="6" t="s">
        <v>2942</v>
      </c>
      <c r="D1921" s="7">
        <v>44972</v>
      </c>
      <c r="E1921" s="8" t="s">
        <v>2146</v>
      </c>
      <c r="F1921" s="9">
        <v>552002</v>
      </c>
      <c r="G1921" s="8" t="s">
        <v>1378</v>
      </c>
      <c r="H1921" s="9">
        <v>57960</v>
      </c>
      <c r="I1921" s="104"/>
      <c r="J1921" s="105"/>
      <c r="K1921" s="106"/>
      <c r="L1921" s="109"/>
      <c r="M1921" s="110"/>
      <c r="N1921" s="15" t="s">
        <v>7206</v>
      </c>
      <c r="O1921" t="s">
        <v>4766</v>
      </c>
      <c r="Q1921">
        <v>4133</v>
      </c>
      <c r="R1921" s="14">
        <v>552002</v>
      </c>
    </row>
    <row r="1922" spans="1:18" ht="15" customHeight="1" x14ac:dyDescent="0.25">
      <c r="A1922" s="5">
        <v>466</v>
      </c>
      <c r="B1922" s="99" t="s">
        <v>2943</v>
      </c>
      <c r="C1922" s="6" t="s">
        <v>2944</v>
      </c>
      <c r="D1922" s="7">
        <v>44963</v>
      </c>
      <c r="E1922" s="8" t="s">
        <v>1377</v>
      </c>
      <c r="F1922" s="9">
        <v>1319721</v>
      </c>
      <c r="G1922" s="8" t="s">
        <v>1378</v>
      </c>
      <c r="H1922" s="9">
        <v>138571</v>
      </c>
      <c r="I1922" s="101">
        <v>3249006</v>
      </c>
      <c r="J1922" s="102"/>
      <c r="K1922" s="103"/>
      <c r="L1922" s="107" t="s">
        <v>818</v>
      </c>
      <c r="M1922" s="108"/>
      <c r="N1922" s="15" t="s">
        <v>7207</v>
      </c>
      <c r="O1922" t="s">
        <v>4766</v>
      </c>
      <c r="Q1922">
        <v>2994</v>
      </c>
      <c r="R1922" s="14">
        <v>1319721</v>
      </c>
    </row>
    <row r="1923" spans="1:18" ht="15" customHeight="1" x14ac:dyDescent="0.25">
      <c r="A1923" s="10">
        <v>467</v>
      </c>
      <c r="B1923" s="111"/>
      <c r="C1923" s="6" t="s">
        <v>2945</v>
      </c>
      <c r="D1923" s="7">
        <v>44970</v>
      </c>
      <c r="E1923" s="8" t="s">
        <v>1377</v>
      </c>
      <c r="F1923" s="9">
        <v>1117092</v>
      </c>
      <c r="G1923" s="8" t="s">
        <v>1378</v>
      </c>
      <c r="H1923" s="9">
        <v>117295</v>
      </c>
      <c r="I1923" s="112"/>
      <c r="J1923" s="113"/>
      <c r="K1923" s="114"/>
      <c r="L1923" s="115"/>
      <c r="M1923" s="116"/>
      <c r="N1923" s="15" t="s">
        <v>7208</v>
      </c>
      <c r="O1923" t="s">
        <v>4766</v>
      </c>
      <c r="Q1923">
        <v>4036</v>
      </c>
      <c r="R1923" s="14">
        <v>1117092</v>
      </c>
    </row>
    <row r="1924" spans="1:18" ht="15" customHeight="1" x14ac:dyDescent="0.25">
      <c r="A1924" s="11">
        <v>468</v>
      </c>
      <c r="B1924" s="100"/>
      <c r="C1924" s="6" t="s">
        <v>2946</v>
      </c>
      <c r="D1924" s="7">
        <v>44963</v>
      </c>
      <c r="E1924" s="8" t="s">
        <v>2947</v>
      </c>
      <c r="F1924" s="9">
        <v>1193361</v>
      </c>
      <c r="G1924" s="8" t="s">
        <v>1378</v>
      </c>
      <c r="H1924" s="9">
        <v>125303</v>
      </c>
      <c r="I1924" s="104"/>
      <c r="J1924" s="105"/>
      <c r="K1924" s="106"/>
      <c r="L1924" s="109"/>
      <c r="M1924" s="110"/>
      <c r="N1924" s="15" t="s">
        <v>7209</v>
      </c>
      <c r="O1924" t="s">
        <v>4766</v>
      </c>
      <c r="Q1924">
        <v>2995</v>
      </c>
      <c r="R1924" s="14">
        <v>1193361</v>
      </c>
    </row>
    <row r="1925" spans="1:18" ht="15" customHeight="1" x14ac:dyDescent="0.25">
      <c r="A1925" s="5">
        <v>469</v>
      </c>
      <c r="B1925" s="99" t="s">
        <v>2948</v>
      </c>
      <c r="C1925" s="6" t="s">
        <v>2949</v>
      </c>
      <c r="D1925" s="7">
        <v>44963</v>
      </c>
      <c r="E1925" s="8" t="s">
        <v>1377</v>
      </c>
      <c r="F1925" s="9">
        <v>5259859</v>
      </c>
      <c r="G1925" s="8" t="s">
        <v>1378</v>
      </c>
      <c r="H1925" s="9">
        <v>552285</v>
      </c>
      <c r="I1925" s="101">
        <v>7149390</v>
      </c>
      <c r="J1925" s="102"/>
      <c r="K1925" s="103"/>
      <c r="L1925" s="107" t="s">
        <v>823</v>
      </c>
      <c r="M1925" s="108"/>
      <c r="N1925" s="15" t="s">
        <v>7210</v>
      </c>
      <c r="O1925" t="s">
        <v>4766</v>
      </c>
      <c r="Q1925">
        <v>2980</v>
      </c>
      <c r="R1925" s="14">
        <v>5259859</v>
      </c>
    </row>
    <row r="1926" spans="1:18" ht="15" customHeight="1" x14ac:dyDescent="0.25">
      <c r="A1926" s="11">
        <v>470</v>
      </c>
      <c r="B1926" s="100"/>
      <c r="C1926" s="6" t="s">
        <v>2950</v>
      </c>
      <c r="D1926" s="7">
        <v>44980</v>
      </c>
      <c r="E1926" s="8" t="s">
        <v>1380</v>
      </c>
      <c r="F1926" s="9">
        <v>2728286</v>
      </c>
      <c r="G1926" s="8" t="s">
        <v>1378</v>
      </c>
      <c r="H1926" s="9">
        <v>286470</v>
      </c>
      <c r="I1926" s="104"/>
      <c r="J1926" s="105"/>
      <c r="K1926" s="106"/>
      <c r="L1926" s="109"/>
      <c r="M1926" s="110"/>
      <c r="N1926" s="15" t="s">
        <v>7211</v>
      </c>
      <c r="O1926" t="s">
        <v>4766</v>
      </c>
      <c r="Q1926">
        <v>7354</v>
      </c>
      <c r="R1926" s="14">
        <v>2728286</v>
      </c>
    </row>
    <row r="1927" spans="1:18" ht="15" customHeight="1" x14ac:dyDescent="0.25">
      <c r="A1927" s="12">
        <v>471</v>
      </c>
      <c r="B1927" s="12" t="s">
        <v>2951</v>
      </c>
      <c r="C1927" s="6" t="s">
        <v>2952</v>
      </c>
      <c r="D1927" s="7">
        <v>44978</v>
      </c>
      <c r="E1927" s="8" t="s">
        <v>1799</v>
      </c>
      <c r="F1927" s="9">
        <v>807741</v>
      </c>
      <c r="G1927" s="8" t="s">
        <v>1378</v>
      </c>
      <c r="H1927" s="9">
        <v>84813</v>
      </c>
      <c r="I1927" s="94">
        <v>722928</v>
      </c>
      <c r="J1927" s="95"/>
      <c r="K1927" s="96"/>
      <c r="L1927" s="97" t="s">
        <v>840</v>
      </c>
      <c r="M1927" s="98"/>
      <c r="N1927" s="15" t="s">
        <v>7212</v>
      </c>
      <c r="O1927" t="s">
        <v>4766</v>
      </c>
      <c r="Q1927">
        <v>6766</v>
      </c>
      <c r="R1927" s="14">
        <v>807741</v>
      </c>
    </row>
    <row r="1928" spans="1:18" ht="15" customHeight="1" x14ac:dyDescent="0.25">
      <c r="A1928" s="5">
        <v>472</v>
      </c>
      <c r="B1928" s="99" t="s">
        <v>2953</v>
      </c>
      <c r="C1928" s="6" t="s">
        <v>2954</v>
      </c>
      <c r="D1928" s="7">
        <v>44967</v>
      </c>
      <c r="E1928" s="8" t="s">
        <v>1380</v>
      </c>
      <c r="F1928" s="9">
        <v>2356347</v>
      </c>
      <c r="G1928" s="8" t="s">
        <v>1378</v>
      </c>
      <c r="H1928" s="9">
        <v>247416</v>
      </c>
      <c r="I1928" s="101">
        <v>2655614</v>
      </c>
      <c r="J1928" s="102"/>
      <c r="K1928" s="103"/>
      <c r="L1928" s="107" t="s">
        <v>1952</v>
      </c>
      <c r="M1928" s="108"/>
      <c r="N1928" s="15" t="s">
        <v>7213</v>
      </c>
      <c r="O1928" t="s">
        <v>4766</v>
      </c>
      <c r="Q1928">
        <v>3819</v>
      </c>
      <c r="R1928" s="14">
        <v>2356347</v>
      </c>
    </row>
    <row r="1929" spans="1:18" ht="15" customHeight="1" x14ac:dyDescent="0.25">
      <c r="A1929" s="11">
        <v>473</v>
      </c>
      <c r="B1929" s="100"/>
      <c r="C1929" s="6" t="s">
        <v>2955</v>
      </c>
      <c r="D1929" s="7">
        <v>44973</v>
      </c>
      <c r="E1929" s="8" t="s">
        <v>1377</v>
      </c>
      <c r="F1929" s="9">
        <v>610819</v>
      </c>
      <c r="G1929" s="8" t="s">
        <v>1378</v>
      </c>
      <c r="H1929" s="9">
        <v>64136</v>
      </c>
      <c r="I1929" s="104"/>
      <c r="J1929" s="105"/>
      <c r="K1929" s="106"/>
      <c r="L1929" s="109"/>
      <c r="M1929" s="110"/>
      <c r="N1929" s="15" t="s">
        <v>7214</v>
      </c>
      <c r="O1929" t="s">
        <v>4766</v>
      </c>
      <c r="Q1929">
        <v>4925</v>
      </c>
      <c r="R1929" s="14">
        <v>610819</v>
      </c>
    </row>
    <row r="1930" spans="1:18" ht="15" customHeight="1" x14ac:dyDescent="0.25">
      <c r="A1930" s="5">
        <v>480</v>
      </c>
      <c r="B1930" s="99" t="s">
        <v>2970</v>
      </c>
      <c r="C1930" s="6" t="s">
        <v>2971</v>
      </c>
      <c r="D1930" s="7">
        <v>44970</v>
      </c>
      <c r="E1930" s="8" t="s">
        <v>1380</v>
      </c>
      <c r="F1930" s="9">
        <v>1425225</v>
      </c>
      <c r="G1930" s="8" t="s">
        <v>1378</v>
      </c>
      <c r="H1930" s="9">
        <v>149649</v>
      </c>
      <c r="I1930" s="101">
        <v>8870189</v>
      </c>
      <c r="J1930" s="102"/>
      <c r="K1930" s="103"/>
      <c r="L1930" s="107" t="s">
        <v>857</v>
      </c>
      <c r="M1930" s="108"/>
      <c r="N1930" s="15" t="s">
        <v>7215</v>
      </c>
      <c r="O1930" t="s">
        <v>4766</v>
      </c>
      <c r="Q1930">
        <v>3978</v>
      </c>
      <c r="R1930" s="14">
        <v>1425225</v>
      </c>
    </row>
    <row r="1931" spans="1:18" ht="15" customHeight="1" x14ac:dyDescent="0.25">
      <c r="A1931" s="10">
        <v>481</v>
      </c>
      <c r="B1931" s="111"/>
      <c r="C1931" s="6" t="s">
        <v>2972</v>
      </c>
      <c r="D1931" s="7">
        <v>44985</v>
      </c>
      <c r="E1931" s="8" t="s">
        <v>1799</v>
      </c>
      <c r="F1931" s="9">
        <v>2737027</v>
      </c>
      <c r="G1931" s="8" t="s">
        <v>1378</v>
      </c>
      <c r="H1931" s="9">
        <v>287388</v>
      </c>
      <c r="I1931" s="112"/>
      <c r="J1931" s="113"/>
      <c r="K1931" s="114"/>
      <c r="L1931" s="115"/>
      <c r="M1931" s="116"/>
      <c r="N1931" s="15" t="s">
        <v>7216</v>
      </c>
      <c r="O1931" t="s">
        <v>4766</v>
      </c>
      <c r="Q1931">
        <v>9090</v>
      </c>
      <c r="R1931" s="14">
        <v>2737027</v>
      </c>
    </row>
    <row r="1932" spans="1:18" ht="15" customHeight="1" x14ac:dyDescent="0.25">
      <c r="A1932" s="10">
        <v>482</v>
      </c>
      <c r="B1932" s="111"/>
      <c r="C1932" s="6" t="s">
        <v>2973</v>
      </c>
      <c r="D1932" s="7">
        <v>44970</v>
      </c>
      <c r="E1932" s="8" t="s">
        <v>1380</v>
      </c>
      <c r="F1932" s="9">
        <v>2556373</v>
      </c>
      <c r="G1932" s="8" t="s">
        <v>1378</v>
      </c>
      <c r="H1932" s="9">
        <v>268419</v>
      </c>
      <c r="I1932" s="112"/>
      <c r="J1932" s="113"/>
      <c r="K1932" s="114"/>
      <c r="L1932" s="115"/>
      <c r="M1932" s="116"/>
      <c r="N1932" s="15" t="s">
        <v>7217</v>
      </c>
      <c r="O1932" t="s">
        <v>4766</v>
      </c>
      <c r="Q1932">
        <v>4005</v>
      </c>
      <c r="R1932" s="14">
        <v>2556373</v>
      </c>
    </row>
    <row r="1933" spans="1:18" ht="15" customHeight="1" x14ac:dyDescent="0.25">
      <c r="A1933" s="10">
        <v>483</v>
      </c>
      <c r="B1933" s="111"/>
      <c r="C1933" s="6" t="s">
        <v>2974</v>
      </c>
      <c r="D1933" s="7">
        <v>44963</v>
      </c>
      <c r="E1933" s="8" t="s">
        <v>1380</v>
      </c>
      <c r="F1933" s="9">
        <v>1901510</v>
      </c>
      <c r="G1933" s="8" t="s">
        <v>1378</v>
      </c>
      <c r="H1933" s="9">
        <v>199659</v>
      </c>
      <c r="I1933" s="112"/>
      <c r="J1933" s="113"/>
      <c r="K1933" s="114"/>
      <c r="L1933" s="115"/>
      <c r="M1933" s="116"/>
      <c r="N1933" s="15" t="s">
        <v>7218</v>
      </c>
      <c r="O1933" t="s">
        <v>4766</v>
      </c>
      <c r="Q1933">
        <v>2972</v>
      </c>
      <c r="R1933" s="14">
        <v>1901510</v>
      </c>
    </row>
    <row r="1934" spans="1:18" ht="15" customHeight="1" x14ac:dyDescent="0.25">
      <c r="A1934" s="10">
        <v>484</v>
      </c>
      <c r="B1934" s="111"/>
      <c r="C1934" s="6" t="s">
        <v>2975</v>
      </c>
      <c r="D1934" s="7">
        <v>44980</v>
      </c>
      <c r="E1934" s="8" t="s">
        <v>1799</v>
      </c>
      <c r="F1934" s="9">
        <v>679872</v>
      </c>
      <c r="G1934" s="8" t="s">
        <v>1378</v>
      </c>
      <c r="H1934" s="9">
        <v>71387</v>
      </c>
      <c r="I1934" s="112"/>
      <c r="J1934" s="113"/>
      <c r="K1934" s="114"/>
      <c r="L1934" s="115"/>
      <c r="M1934" s="116"/>
      <c r="N1934" s="15" t="s">
        <v>7219</v>
      </c>
      <c r="O1934" t="s">
        <v>4766</v>
      </c>
      <c r="Q1934">
        <v>7236</v>
      </c>
      <c r="R1934" s="14">
        <v>679872</v>
      </c>
    </row>
    <row r="1935" spans="1:18" ht="15" customHeight="1" x14ac:dyDescent="0.25">
      <c r="A1935" s="11">
        <v>485</v>
      </c>
      <c r="B1935" s="100"/>
      <c r="C1935" s="6" t="s">
        <v>2976</v>
      </c>
      <c r="D1935" s="7">
        <v>44980</v>
      </c>
      <c r="E1935" s="8" t="s">
        <v>1380</v>
      </c>
      <c r="F1935" s="9">
        <v>610819</v>
      </c>
      <c r="G1935" s="8" t="s">
        <v>1378</v>
      </c>
      <c r="H1935" s="9">
        <v>64136</v>
      </c>
      <c r="I1935" s="104"/>
      <c r="J1935" s="105"/>
      <c r="K1935" s="106"/>
      <c r="L1935" s="109"/>
      <c r="M1935" s="110"/>
      <c r="N1935" s="15" t="s">
        <v>7220</v>
      </c>
      <c r="O1935" t="s">
        <v>4766</v>
      </c>
      <c r="Q1935">
        <v>7642</v>
      </c>
      <c r="R1935" s="14">
        <v>610819</v>
      </c>
    </row>
    <row r="1936" spans="1:18" ht="15" customHeight="1" x14ac:dyDescent="0.25">
      <c r="A1936" s="12">
        <v>487</v>
      </c>
      <c r="B1936" s="12" t="s">
        <v>2980</v>
      </c>
      <c r="C1936" s="6" t="s">
        <v>2981</v>
      </c>
      <c r="D1936" s="7">
        <v>44960</v>
      </c>
      <c r="E1936" s="8" t="s">
        <v>1380</v>
      </c>
      <c r="F1936" s="9">
        <v>4928222</v>
      </c>
      <c r="G1936" s="8" t="s">
        <v>1378</v>
      </c>
      <c r="H1936" s="9">
        <v>517463</v>
      </c>
      <c r="I1936" s="94">
        <v>4410759</v>
      </c>
      <c r="J1936" s="95"/>
      <c r="K1936" s="96"/>
      <c r="L1936" s="97" t="s">
        <v>865</v>
      </c>
      <c r="M1936" s="98"/>
      <c r="N1936" s="15" t="s">
        <v>7221</v>
      </c>
      <c r="O1936" t="s">
        <v>4766</v>
      </c>
      <c r="Q1936">
        <v>2831</v>
      </c>
      <c r="R1936" s="14">
        <v>4928222</v>
      </c>
    </row>
    <row r="1937" spans="1:18" ht="15" hidden="1" customHeight="1" x14ac:dyDescent="0.25">
      <c r="A1937" s="12">
        <v>488</v>
      </c>
      <c r="B1937" s="12" t="s">
        <v>2982</v>
      </c>
      <c r="C1937" s="6" t="s">
        <v>2983</v>
      </c>
      <c r="D1937" s="7">
        <v>44914</v>
      </c>
      <c r="E1937" s="8" t="s">
        <v>28</v>
      </c>
      <c r="F1937" s="9">
        <v>2641921</v>
      </c>
      <c r="G1937" s="8" t="s">
        <v>1378</v>
      </c>
      <c r="H1937" s="9">
        <v>277402</v>
      </c>
      <c r="I1937" s="94">
        <v>2364519</v>
      </c>
      <c r="J1937" s="95"/>
      <c r="K1937" s="96"/>
      <c r="L1937" s="97" t="s">
        <v>865</v>
      </c>
      <c r="M1937" s="98"/>
      <c r="N1937" s="15" t="s">
        <v>7222</v>
      </c>
      <c r="O1937" t="s">
        <v>4766</v>
      </c>
      <c r="Q1937">
        <v>56020</v>
      </c>
      <c r="R1937" s="14">
        <v>2641921</v>
      </c>
    </row>
    <row r="1938" spans="1:18" ht="15" customHeight="1" x14ac:dyDescent="0.25">
      <c r="A1938" s="5">
        <v>490</v>
      </c>
      <c r="B1938" s="99" t="s">
        <v>2987</v>
      </c>
      <c r="C1938" s="6" t="s">
        <v>2988</v>
      </c>
      <c r="D1938" s="7">
        <v>44971</v>
      </c>
      <c r="E1938" s="8" t="s">
        <v>1377</v>
      </c>
      <c r="F1938" s="9">
        <v>6678210</v>
      </c>
      <c r="G1938" s="8" t="s">
        <v>1378</v>
      </c>
      <c r="H1938" s="9">
        <v>701212</v>
      </c>
      <c r="I1938" s="101">
        <v>12676924</v>
      </c>
      <c r="J1938" s="102"/>
      <c r="K1938" s="103"/>
      <c r="L1938" s="107" t="s">
        <v>868</v>
      </c>
      <c r="M1938" s="108"/>
      <c r="N1938" s="15" t="s">
        <v>7223</v>
      </c>
      <c r="O1938" t="s">
        <v>4766</v>
      </c>
      <c r="Q1938">
        <v>4107</v>
      </c>
      <c r="R1938" s="14">
        <v>6678210</v>
      </c>
    </row>
    <row r="1939" spans="1:18" ht="15" customHeight="1" x14ac:dyDescent="0.25">
      <c r="A1939" s="10">
        <v>491</v>
      </c>
      <c r="B1939" s="111"/>
      <c r="C1939" s="6" t="s">
        <v>2989</v>
      </c>
      <c r="D1939" s="7">
        <v>44978</v>
      </c>
      <c r="E1939" s="8" t="s">
        <v>1799</v>
      </c>
      <c r="F1939" s="9">
        <v>3427193</v>
      </c>
      <c r="G1939" s="8" t="s">
        <v>1378</v>
      </c>
      <c r="H1939" s="9">
        <v>359855</v>
      </c>
      <c r="I1939" s="112"/>
      <c r="J1939" s="113"/>
      <c r="K1939" s="114"/>
      <c r="L1939" s="115"/>
      <c r="M1939" s="116"/>
      <c r="N1939" s="15" t="s">
        <v>7224</v>
      </c>
      <c r="O1939" t="s">
        <v>4766</v>
      </c>
      <c r="Q1939">
        <v>6798</v>
      </c>
      <c r="R1939" s="14">
        <v>3427193</v>
      </c>
    </row>
    <row r="1940" spans="1:18" ht="15" customHeight="1" x14ac:dyDescent="0.25">
      <c r="A1940" s="11">
        <v>492</v>
      </c>
      <c r="B1940" s="100"/>
      <c r="C1940" s="6" t="s">
        <v>2990</v>
      </c>
      <c r="D1940" s="7">
        <v>44965</v>
      </c>
      <c r="E1940" s="8" t="s">
        <v>1377</v>
      </c>
      <c r="F1940" s="9">
        <v>4058758</v>
      </c>
      <c r="G1940" s="8" t="s">
        <v>1378</v>
      </c>
      <c r="H1940" s="9">
        <v>426170</v>
      </c>
      <c r="I1940" s="104"/>
      <c r="J1940" s="105"/>
      <c r="K1940" s="106"/>
      <c r="L1940" s="109"/>
      <c r="M1940" s="110"/>
      <c r="N1940" s="15" t="s">
        <v>7225</v>
      </c>
      <c r="O1940" t="s">
        <v>4766</v>
      </c>
      <c r="Q1940">
        <v>3129</v>
      </c>
      <c r="R1940" s="14">
        <v>4058758</v>
      </c>
    </row>
    <row r="1941" spans="1:18" ht="15" customHeight="1" x14ac:dyDescent="0.25">
      <c r="A1941" s="5">
        <v>495</v>
      </c>
      <c r="B1941" s="99" t="s">
        <v>2995</v>
      </c>
      <c r="C1941" s="6" t="s">
        <v>2996</v>
      </c>
      <c r="D1941" s="7">
        <v>44964</v>
      </c>
      <c r="E1941" s="8" t="s">
        <v>1377</v>
      </c>
      <c r="F1941" s="9">
        <v>2357456</v>
      </c>
      <c r="G1941" s="8" t="s">
        <v>1378</v>
      </c>
      <c r="H1941" s="9">
        <v>247533</v>
      </c>
      <c r="I1941" s="101">
        <v>4143590</v>
      </c>
      <c r="J1941" s="102"/>
      <c r="K1941" s="103"/>
      <c r="L1941" s="107" t="s">
        <v>880</v>
      </c>
      <c r="M1941" s="108"/>
      <c r="N1941" s="15" t="s">
        <v>7226</v>
      </c>
      <c r="O1941" t="s">
        <v>4766</v>
      </c>
      <c r="Q1941">
        <v>3122</v>
      </c>
      <c r="R1941" s="14">
        <v>2357456</v>
      </c>
    </row>
    <row r="1942" spans="1:18" ht="15" customHeight="1" x14ac:dyDescent="0.25">
      <c r="A1942" s="11">
        <v>496</v>
      </c>
      <c r="B1942" s="100"/>
      <c r="C1942" s="6" t="s">
        <v>2997</v>
      </c>
      <c r="D1942" s="7">
        <v>44978</v>
      </c>
      <c r="E1942" s="8" t="s">
        <v>1377</v>
      </c>
      <c r="F1942" s="9">
        <v>2272254</v>
      </c>
      <c r="G1942" s="8" t="s">
        <v>1378</v>
      </c>
      <c r="H1942" s="9">
        <v>238587</v>
      </c>
      <c r="I1942" s="104"/>
      <c r="J1942" s="105"/>
      <c r="K1942" s="106"/>
      <c r="L1942" s="109"/>
      <c r="M1942" s="110"/>
      <c r="N1942" s="15" t="s">
        <v>7227</v>
      </c>
      <c r="O1942" t="s">
        <v>4766</v>
      </c>
      <c r="Q1942">
        <v>6819</v>
      </c>
      <c r="R1942" s="14">
        <v>2272254</v>
      </c>
    </row>
    <row r="1943" spans="1:18" ht="15" customHeight="1" x14ac:dyDescent="0.25">
      <c r="A1943" s="5">
        <v>497</v>
      </c>
      <c r="B1943" s="99" t="s">
        <v>2998</v>
      </c>
      <c r="C1943" s="6" t="s">
        <v>2999</v>
      </c>
      <c r="D1943" s="7">
        <v>44980</v>
      </c>
      <c r="E1943" s="8" t="s">
        <v>1390</v>
      </c>
      <c r="F1943" s="9">
        <v>3230964</v>
      </c>
      <c r="G1943" s="8" t="s">
        <v>1378</v>
      </c>
      <c r="H1943" s="9">
        <v>339251</v>
      </c>
      <c r="I1943" s="101">
        <v>11778992</v>
      </c>
      <c r="J1943" s="102"/>
      <c r="K1943" s="103"/>
      <c r="L1943" s="107" t="s">
        <v>885</v>
      </c>
      <c r="M1943" s="108"/>
      <c r="N1943" s="15" t="s">
        <v>7228</v>
      </c>
      <c r="O1943" t="s">
        <v>4766</v>
      </c>
      <c r="Q1943">
        <v>7081</v>
      </c>
      <c r="R1943" s="14">
        <v>3230964</v>
      </c>
    </row>
    <row r="1944" spans="1:18" ht="15" customHeight="1" x14ac:dyDescent="0.25">
      <c r="A1944" s="10">
        <v>498</v>
      </c>
      <c r="B1944" s="111"/>
      <c r="C1944" s="6" t="s">
        <v>3000</v>
      </c>
      <c r="D1944" s="7">
        <v>44975</v>
      </c>
      <c r="E1944" s="8" t="s">
        <v>1377</v>
      </c>
      <c r="F1944" s="9">
        <v>2226301</v>
      </c>
      <c r="G1944" s="8" t="s">
        <v>1378</v>
      </c>
      <c r="H1944" s="9">
        <v>233762</v>
      </c>
      <c r="I1944" s="112"/>
      <c r="J1944" s="113"/>
      <c r="K1944" s="114"/>
      <c r="L1944" s="115"/>
      <c r="M1944" s="116"/>
      <c r="N1944" s="15" t="s">
        <v>7229</v>
      </c>
      <c r="O1944" t="s">
        <v>4766</v>
      </c>
      <c r="Q1944">
        <v>6711</v>
      </c>
      <c r="R1944" s="14">
        <v>2226301</v>
      </c>
    </row>
    <row r="1945" spans="1:18" ht="15" customHeight="1" x14ac:dyDescent="0.25">
      <c r="A1945" s="10">
        <v>499</v>
      </c>
      <c r="B1945" s="111"/>
      <c r="C1945" s="6" t="s">
        <v>3001</v>
      </c>
      <c r="D1945" s="7">
        <v>44966</v>
      </c>
      <c r="E1945" s="8" t="s">
        <v>1377</v>
      </c>
      <c r="F1945" s="9">
        <v>3851810</v>
      </c>
      <c r="G1945" s="8" t="s">
        <v>1378</v>
      </c>
      <c r="H1945" s="9">
        <v>404440</v>
      </c>
      <c r="I1945" s="112"/>
      <c r="J1945" s="113"/>
      <c r="K1945" s="114"/>
      <c r="L1945" s="115"/>
      <c r="M1945" s="116"/>
      <c r="N1945" s="15" t="s">
        <v>7230</v>
      </c>
      <c r="O1945" t="s">
        <v>4766</v>
      </c>
      <c r="Q1945">
        <v>3515</v>
      </c>
      <c r="R1945" s="14">
        <v>3851810</v>
      </c>
    </row>
    <row r="1946" spans="1:18" ht="15" customHeight="1" x14ac:dyDescent="0.25">
      <c r="A1946" s="11">
        <v>500</v>
      </c>
      <c r="B1946" s="100"/>
      <c r="C1946" s="6" t="s">
        <v>3002</v>
      </c>
      <c r="D1946" s="7">
        <v>44984</v>
      </c>
      <c r="E1946" s="8" t="s">
        <v>1377</v>
      </c>
      <c r="F1946" s="9">
        <v>3851810</v>
      </c>
      <c r="G1946" s="8" t="s">
        <v>1378</v>
      </c>
      <c r="H1946" s="9">
        <v>404440</v>
      </c>
      <c r="I1946" s="104"/>
      <c r="J1946" s="105"/>
      <c r="K1946" s="106"/>
      <c r="L1946" s="109"/>
      <c r="M1946" s="110"/>
      <c r="N1946" s="15" t="s">
        <v>7231</v>
      </c>
      <c r="O1946" t="s">
        <v>4766</v>
      </c>
      <c r="Q1946">
        <v>9076</v>
      </c>
      <c r="R1946" s="14">
        <v>3851810</v>
      </c>
    </row>
    <row r="1947" spans="1:18" ht="15" customHeight="1" x14ac:dyDescent="0.25">
      <c r="A1947" s="5">
        <v>501</v>
      </c>
      <c r="B1947" s="99" t="s">
        <v>3003</v>
      </c>
      <c r="C1947" s="6" t="s">
        <v>3004</v>
      </c>
      <c r="D1947" s="7">
        <v>44965</v>
      </c>
      <c r="E1947" s="8" t="s">
        <v>1380</v>
      </c>
      <c r="F1947" s="9">
        <v>1625509</v>
      </c>
      <c r="G1947" s="8" t="s">
        <v>1378</v>
      </c>
      <c r="H1947" s="9">
        <v>170679</v>
      </c>
      <c r="I1947" s="101">
        <v>4042446</v>
      </c>
      <c r="J1947" s="102"/>
      <c r="K1947" s="103"/>
      <c r="L1947" s="107" t="s">
        <v>890</v>
      </c>
      <c r="M1947" s="108"/>
      <c r="N1947" s="15" t="s">
        <v>7232</v>
      </c>
      <c r="O1947" t="s">
        <v>4766</v>
      </c>
      <c r="Q1947">
        <v>3151</v>
      </c>
      <c r="R1947" s="14">
        <v>1625509</v>
      </c>
    </row>
    <row r="1948" spans="1:18" ht="15" customHeight="1" x14ac:dyDescent="0.25">
      <c r="A1948" s="11">
        <v>502</v>
      </c>
      <c r="B1948" s="100"/>
      <c r="C1948" s="6" t="s">
        <v>3005</v>
      </c>
      <c r="D1948" s="7">
        <v>44979</v>
      </c>
      <c r="E1948" s="8" t="s">
        <v>1380</v>
      </c>
      <c r="F1948" s="9">
        <v>2891191</v>
      </c>
      <c r="G1948" s="8" t="s">
        <v>1378</v>
      </c>
      <c r="H1948" s="9">
        <v>303575</v>
      </c>
      <c r="I1948" s="104"/>
      <c r="J1948" s="105"/>
      <c r="K1948" s="106"/>
      <c r="L1948" s="109"/>
      <c r="M1948" s="110"/>
      <c r="N1948" s="15" t="s">
        <v>7233</v>
      </c>
      <c r="O1948" t="s">
        <v>4766</v>
      </c>
      <c r="Q1948">
        <v>6863</v>
      </c>
      <c r="R1948" s="14">
        <v>2891191</v>
      </c>
    </row>
    <row r="1949" spans="1:18" ht="15" customHeight="1" x14ac:dyDescent="0.25">
      <c r="A1949" s="5">
        <v>503</v>
      </c>
      <c r="B1949" s="99" t="s">
        <v>3006</v>
      </c>
      <c r="C1949" s="6" t="s">
        <v>3007</v>
      </c>
      <c r="D1949" s="7">
        <v>44965</v>
      </c>
      <c r="E1949" s="8" t="s">
        <v>1380</v>
      </c>
      <c r="F1949" s="9">
        <v>6560576</v>
      </c>
      <c r="G1949" s="8" t="s">
        <v>1378</v>
      </c>
      <c r="H1949" s="9">
        <v>688861</v>
      </c>
      <c r="I1949" s="101">
        <v>12836797</v>
      </c>
      <c r="J1949" s="102"/>
      <c r="K1949" s="103"/>
      <c r="L1949" s="107" t="s">
        <v>902</v>
      </c>
      <c r="M1949" s="108"/>
      <c r="N1949" s="15" t="s">
        <v>7234</v>
      </c>
      <c r="O1949" t="s">
        <v>4766</v>
      </c>
      <c r="Q1949">
        <v>3157</v>
      </c>
      <c r="R1949" s="14">
        <v>6560576</v>
      </c>
    </row>
    <row r="1950" spans="1:18" ht="15" customHeight="1" x14ac:dyDescent="0.25">
      <c r="A1950" s="10">
        <v>504</v>
      </c>
      <c r="B1950" s="111"/>
      <c r="C1950" s="6" t="s">
        <v>3008</v>
      </c>
      <c r="D1950" s="7">
        <v>44972</v>
      </c>
      <c r="E1950" s="8" t="s">
        <v>1377</v>
      </c>
      <c r="F1950" s="9">
        <v>3891107</v>
      </c>
      <c r="G1950" s="8" t="s">
        <v>1378</v>
      </c>
      <c r="H1950" s="9">
        <v>408566</v>
      </c>
      <c r="I1950" s="112"/>
      <c r="J1950" s="113"/>
      <c r="K1950" s="114"/>
      <c r="L1950" s="115"/>
      <c r="M1950" s="116"/>
      <c r="N1950" s="15" t="s">
        <v>7235</v>
      </c>
      <c r="O1950" t="s">
        <v>4766</v>
      </c>
      <c r="Q1950">
        <v>4198</v>
      </c>
      <c r="R1950" s="14">
        <v>3891107</v>
      </c>
    </row>
    <row r="1951" spans="1:18" ht="15" customHeight="1" x14ac:dyDescent="0.25">
      <c r="A1951" s="11">
        <v>505</v>
      </c>
      <c r="B1951" s="100"/>
      <c r="C1951" s="6" t="s">
        <v>3009</v>
      </c>
      <c r="D1951" s="7">
        <v>44979</v>
      </c>
      <c r="E1951" s="8" t="s">
        <v>1377</v>
      </c>
      <c r="F1951" s="9">
        <v>3891107</v>
      </c>
      <c r="G1951" s="8" t="s">
        <v>1378</v>
      </c>
      <c r="H1951" s="9">
        <v>408566</v>
      </c>
      <c r="I1951" s="104"/>
      <c r="J1951" s="105"/>
      <c r="K1951" s="106"/>
      <c r="L1951" s="109"/>
      <c r="M1951" s="110"/>
      <c r="N1951" s="15" t="s">
        <v>7236</v>
      </c>
      <c r="O1951" t="s">
        <v>4766</v>
      </c>
      <c r="Q1951">
        <v>6869</v>
      </c>
      <c r="R1951" s="14">
        <v>3891107</v>
      </c>
    </row>
    <row r="1952" spans="1:18" ht="15" customHeight="1" x14ac:dyDescent="0.25">
      <c r="A1952" s="5">
        <v>506</v>
      </c>
      <c r="B1952" s="99" t="s">
        <v>3010</v>
      </c>
      <c r="C1952" s="6" t="s">
        <v>3011</v>
      </c>
      <c r="D1952" s="7">
        <v>44979</v>
      </c>
      <c r="E1952" s="8" t="s">
        <v>1377</v>
      </c>
      <c r="F1952" s="9">
        <v>1418560</v>
      </c>
      <c r="G1952" s="8" t="s">
        <v>1378</v>
      </c>
      <c r="H1952" s="9">
        <v>148949</v>
      </c>
      <c r="I1952" s="101">
        <v>4226754</v>
      </c>
      <c r="J1952" s="102"/>
      <c r="K1952" s="103"/>
      <c r="L1952" s="107" t="s">
        <v>912</v>
      </c>
      <c r="M1952" s="108"/>
      <c r="N1952" s="15" t="s">
        <v>7237</v>
      </c>
      <c r="O1952" t="s">
        <v>4766</v>
      </c>
      <c r="Q1952">
        <v>6870</v>
      </c>
      <c r="R1952" s="14">
        <v>1418560</v>
      </c>
    </row>
    <row r="1953" spans="1:18" ht="15" customHeight="1" x14ac:dyDescent="0.25">
      <c r="A1953" s="10">
        <v>507</v>
      </c>
      <c r="B1953" s="111"/>
      <c r="C1953" s="6" t="s">
        <v>3012</v>
      </c>
      <c r="D1953" s="7">
        <v>44972</v>
      </c>
      <c r="E1953" s="8" t="s">
        <v>1377</v>
      </c>
      <c r="F1953" s="9">
        <v>1674057</v>
      </c>
      <c r="G1953" s="8" t="s">
        <v>1378</v>
      </c>
      <c r="H1953" s="9">
        <v>175776</v>
      </c>
      <c r="I1953" s="112"/>
      <c r="J1953" s="113"/>
      <c r="K1953" s="114"/>
      <c r="L1953" s="115"/>
      <c r="M1953" s="116"/>
      <c r="N1953" s="15" t="s">
        <v>7238</v>
      </c>
      <c r="O1953" t="s">
        <v>4766</v>
      </c>
      <c r="Q1953">
        <v>4195</v>
      </c>
      <c r="R1953" s="14">
        <v>1674057</v>
      </c>
    </row>
    <row r="1954" spans="1:18" ht="15" customHeight="1" x14ac:dyDescent="0.25">
      <c r="A1954" s="11">
        <v>508</v>
      </c>
      <c r="B1954" s="100"/>
      <c r="C1954" s="6" t="s">
        <v>3013</v>
      </c>
      <c r="D1954" s="7">
        <v>44965</v>
      </c>
      <c r="E1954" s="8" t="s">
        <v>1377</v>
      </c>
      <c r="F1954" s="9">
        <v>1630013</v>
      </c>
      <c r="G1954" s="8" t="s">
        <v>1378</v>
      </c>
      <c r="H1954" s="9">
        <v>171151</v>
      </c>
      <c r="I1954" s="104"/>
      <c r="J1954" s="105"/>
      <c r="K1954" s="106"/>
      <c r="L1954" s="109"/>
      <c r="M1954" s="110"/>
      <c r="N1954" s="15" t="s">
        <v>7239</v>
      </c>
      <c r="O1954" t="s">
        <v>4766</v>
      </c>
      <c r="Q1954">
        <v>3148</v>
      </c>
      <c r="R1954" s="14">
        <v>1630013</v>
      </c>
    </row>
    <row r="1955" spans="1:18" ht="15" customHeight="1" x14ac:dyDescent="0.25">
      <c r="A1955" s="5">
        <v>510</v>
      </c>
      <c r="B1955" s="99" t="s">
        <v>3017</v>
      </c>
      <c r="C1955" s="6" t="s">
        <v>3018</v>
      </c>
      <c r="D1955" s="7">
        <v>44973</v>
      </c>
      <c r="E1955" s="8" t="s">
        <v>1377</v>
      </c>
      <c r="F1955" s="9">
        <v>4352777</v>
      </c>
      <c r="G1955" s="8" t="s">
        <v>1378</v>
      </c>
      <c r="H1955" s="9">
        <v>457042</v>
      </c>
      <c r="I1955" s="101">
        <v>19655390</v>
      </c>
      <c r="J1955" s="102"/>
      <c r="K1955" s="103"/>
      <c r="L1955" s="107" t="s">
        <v>921</v>
      </c>
      <c r="M1955" s="108"/>
      <c r="N1955" s="15" t="s">
        <v>7240</v>
      </c>
      <c r="O1955" t="s">
        <v>4766</v>
      </c>
      <c r="Q1955">
        <v>5686</v>
      </c>
      <c r="R1955" s="14">
        <v>4352777</v>
      </c>
    </row>
    <row r="1956" spans="1:18" ht="15" customHeight="1" x14ac:dyDescent="0.25">
      <c r="A1956" s="10">
        <v>511</v>
      </c>
      <c r="B1956" s="111"/>
      <c r="C1956" s="6" t="s">
        <v>3019</v>
      </c>
      <c r="D1956" s="7">
        <v>44970</v>
      </c>
      <c r="E1956" s="8" t="s">
        <v>1799</v>
      </c>
      <c r="F1956" s="9">
        <v>3732949</v>
      </c>
      <c r="G1956" s="8" t="s">
        <v>1378</v>
      </c>
      <c r="H1956" s="9">
        <v>391960</v>
      </c>
      <c r="I1956" s="112"/>
      <c r="J1956" s="113"/>
      <c r="K1956" s="114"/>
      <c r="L1956" s="115"/>
      <c r="M1956" s="116"/>
      <c r="N1956" s="15" t="s">
        <v>7241</v>
      </c>
      <c r="O1956" t="s">
        <v>4766</v>
      </c>
      <c r="Q1956">
        <v>3955</v>
      </c>
      <c r="R1956" s="14">
        <v>3732949</v>
      </c>
    </row>
    <row r="1957" spans="1:18" ht="15" customHeight="1" x14ac:dyDescent="0.25">
      <c r="A1957" s="10">
        <v>512</v>
      </c>
      <c r="B1957" s="111"/>
      <c r="C1957" s="6" t="s">
        <v>3020</v>
      </c>
      <c r="D1957" s="7">
        <v>44963</v>
      </c>
      <c r="E1957" s="8" t="s">
        <v>1380</v>
      </c>
      <c r="F1957" s="9">
        <v>11485408</v>
      </c>
      <c r="G1957" s="8" t="s">
        <v>1378</v>
      </c>
      <c r="H1957" s="9">
        <v>1205968</v>
      </c>
      <c r="I1957" s="112"/>
      <c r="J1957" s="113"/>
      <c r="K1957" s="114"/>
      <c r="L1957" s="115"/>
      <c r="M1957" s="116"/>
      <c r="N1957" s="15" t="s">
        <v>7242</v>
      </c>
      <c r="O1957" t="s">
        <v>4766</v>
      </c>
      <c r="Q1957">
        <v>2911</v>
      </c>
      <c r="R1957" s="14">
        <v>11485408</v>
      </c>
    </row>
    <row r="1958" spans="1:18" ht="15" customHeight="1" x14ac:dyDescent="0.25">
      <c r="A1958" s="11">
        <v>513</v>
      </c>
      <c r="B1958" s="100"/>
      <c r="C1958" s="6" t="s">
        <v>3021</v>
      </c>
      <c r="D1958" s="7">
        <v>44963</v>
      </c>
      <c r="E1958" s="8" t="s">
        <v>1380</v>
      </c>
      <c r="F1958" s="9">
        <v>2390196</v>
      </c>
      <c r="G1958" s="8" t="s">
        <v>1378</v>
      </c>
      <c r="H1958" s="9">
        <v>250971</v>
      </c>
      <c r="I1958" s="104"/>
      <c r="J1958" s="105"/>
      <c r="K1958" s="106"/>
      <c r="L1958" s="109"/>
      <c r="M1958" s="110"/>
      <c r="N1958" s="15" t="s">
        <v>7243</v>
      </c>
      <c r="O1958" t="s">
        <v>4766</v>
      </c>
      <c r="Q1958">
        <v>2910</v>
      </c>
      <c r="R1958" s="14">
        <v>2390196</v>
      </c>
    </row>
    <row r="1959" spans="1:18" ht="15" customHeight="1" x14ac:dyDescent="0.25">
      <c r="A1959" s="5">
        <v>514</v>
      </c>
      <c r="B1959" s="99" t="s">
        <v>3022</v>
      </c>
      <c r="C1959" s="6" t="s">
        <v>3023</v>
      </c>
      <c r="D1959" s="7">
        <v>44963</v>
      </c>
      <c r="E1959" s="8" t="s">
        <v>1380</v>
      </c>
      <c r="F1959" s="9">
        <v>610819</v>
      </c>
      <c r="G1959" s="8" t="s">
        <v>1378</v>
      </c>
      <c r="H1959" s="9">
        <v>64136</v>
      </c>
      <c r="I1959" s="101">
        <v>6585484</v>
      </c>
      <c r="J1959" s="102"/>
      <c r="K1959" s="103"/>
      <c r="L1959" s="107" t="s">
        <v>931</v>
      </c>
      <c r="M1959" s="108"/>
      <c r="N1959" s="15" t="s">
        <v>7244</v>
      </c>
      <c r="O1959" t="s">
        <v>4766</v>
      </c>
      <c r="Q1959">
        <v>2998</v>
      </c>
      <c r="R1959" s="14">
        <v>610819</v>
      </c>
    </row>
    <row r="1960" spans="1:18" ht="15" customHeight="1" x14ac:dyDescent="0.25">
      <c r="A1960" s="10">
        <v>515</v>
      </c>
      <c r="B1960" s="111"/>
      <c r="C1960" s="6" t="s">
        <v>3024</v>
      </c>
      <c r="D1960" s="7">
        <v>44963</v>
      </c>
      <c r="E1960" s="8" t="s">
        <v>1799</v>
      </c>
      <c r="F1960" s="9">
        <v>1058734</v>
      </c>
      <c r="G1960" s="8" t="s">
        <v>1378</v>
      </c>
      <c r="H1960" s="9">
        <v>111167</v>
      </c>
      <c r="I1960" s="112"/>
      <c r="J1960" s="113"/>
      <c r="K1960" s="114"/>
      <c r="L1960" s="115"/>
      <c r="M1960" s="116"/>
      <c r="N1960" s="15" t="s">
        <v>7245</v>
      </c>
      <c r="O1960" t="s">
        <v>4766</v>
      </c>
      <c r="Q1960">
        <v>2997</v>
      </c>
      <c r="R1960" s="14">
        <v>1058734</v>
      </c>
    </row>
    <row r="1961" spans="1:18" ht="15" customHeight="1" x14ac:dyDescent="0.25">
      <c r="A1961" s="10">
        <v>516</v>
      </c>
      <c r="B1961" s="111"/>
      <c r="C1961" s="6" t="s">
        <v>3025</v>
      </c>
      <c r="D1961" s="7">
        <v>44970</v>
      </c>
      <c r="E1961" s="8" t="s">
        <v>1380</v>
      </c>
      <c r="F1961" s="9">
        <v>1945554</v>
      </c>
      <c r="G1961" s="8" t="s">
        <v>1378</v>
      </c>
      <c r="H1961" s="9">
        <v>204283</v>
      </c>
      <c r="I1961" s="112"/>
      <c r="J1961" s="113"/>
      <c r="K1961" s="114"/>
      <c r="L1961" s="115"/>
      <c r="M1961" s="116"/>
      <c r="N1961" s="15" t="s">
        <v>7246</v>
      </c>
      <c r="O1961" t="s">
        <v>4766</v>
      </c>
      <c r="Q1961">
        <v>4028</v>
      </c>
      <c r="R1961" s="14">
        <v>1945554</v>
      </c>
    </row>
    <row r="1962" spans="1:18" ht="15" customHeight="1" x14ac:dyDescent="0.25">
      <c r="A1962" s="10">
        <v>517</v>
      </c>
      <c r="B1962" s="111"/>
      <c r="C1962" s="6" t="s">
        <v>3026</v>
      </c>
      <c r="D1962" s="7">
        <v>44977</v>
      </c>
      <c r="E1962" s="8" t="s">
        <v>1380</v>
      </c>
      <c r="F1962" s="9">
        <v>2073423</v>
      </c>
      <c r="G1962" s="8" t="s">
        <v>1378</v>
      </c>
      <c r="H1962" s="9">
        <v>217709</v>
      </c>
      <c r="I1962" s="112"/>
      <c r="J1962" s="113"/>
      <c r="K1962" s="114"/>
      <c r="L1962" s="115"/>
      <c r="M1962" s="116"/>
      <c r="N1962" s="15" t="s">
        <v>7247</v>
      </c>
      <c r="O1962" t="s">
        <v>4766</v>
      </c>
      <c r="Q1962">
        <v>6726</v>
      </c>
      <c r="R1962" s="14">
        <v>2073423</v>
      </c>
    </row>
    <row r="1963" spans="1:18" ht="15" customHeight="1" x14ac:dyDescent="0.25">
      <c r="A1963" s="11">
        <v>518</v>
      </c>
      <c r="B1963" s="100"/>
      <c r="C1963" s="6" t="s">
        <v>3027</v>
      </c>
      <c r="D1963" s="7">
        <v>44984</v>
      </c>
      <c r="E1963" s="8" t="s">
        <v>1380</v>
      </c>
      <c r="F1963" s="9">
        <v>1669553</v>
      </c>
      <c r="G1963" s="8" t="s">
        <v>1378</v>
      </c>
      <c r="H1963" s="9">
        <v>175303</v>
      </c>
      <c r="I1963" s="104"/>
      <c r="J1963" s="105"/>
      <c r="K1963" s="106"/>
      <c r="L1963" s="109"/>
      <c r="M1963" s="110"/>
      <c r="N1963" s="15" t="s">
        <v>7248</v>
      </c>
      <c r="O1963" t="s">
        <v>4766</v>
      </c>
      <c r="Q1963">
        <v>9068</v>
      </c>
      <c r="R1963" s="14">
        <v>1669553</v>
      </c>
    </row>
    <row r="1964" spans="1:18" ht="15" customHeight="1" x14ac:dyDescent="0.25">
      <c r="A1964" s="12">
        <v>520</v>
      </c>
      <c r="B1964" s="12" t="s">
        <v>3031</v>
      </c>
      <c r="C1964" s="6" t="s">
        <v>3032</v>
      </c>
      <c r="D1964" s="7">
        <v>44970</v>
      </c>
      <c r="E1964" s="8" t="s">
        <v>1377</v>
      </c>
      <c r="F1964" s="9">
        <v>3747480</v>
      </c>
      <c r="G1964" s="8" t="s">
        <v>1378</v>
      </c>
      <c r="H1964" s="9">
        <v>393485</v>
      </c>
      <c r="I1964" s="94">
        <v>3353995</v>
      </c>
      <c r="J1964" s="95"/>
      <c r="K1964" s="96"/>
      <c r="L1964" s="97" t="s">
        <v>938</v>
      </c>
      <c r="M1964" s="98"/>
      <c r="N1964" s="15" t="s">
        <v>7249</v>
      </c>
      <c r="O1964" t="s">
        <v>4766</v>
      </c>
      <c r="Q1964">
        <v>3996</v>
      </c>
      <c r="R1964" s="14">
        <v>3747480</v>
      </c>
    </row>
    <row r="1965" spans="1:18" ht="15" customHeight="1" x14ac:dyDescent="0.25">
      <c r="A1965" s="5">
        <v>521</v>
      </c>
      <c r="B1965" s="99" t="s">
        <v>3033</v>
      </c>
      <c r="C1965" s="6" t="s">
        <v>3034</v>
      </c>
      <c r="D1965" s="7">
        <v>44964</v>
      </c>
      <c r="E1965" s="8" t="s">
        <v>1377</v>
      </c>
      <c r="F1965" s="9">
        <v>4799758</v>
      </c>
      <c r="G1965" s="8" t="s">
        <v>1378</v>
      </c>
      <c r="H1965" s="9">
        <v>503974</v>
      </c>
      <c r="I1965" s="101">
        <v>19580593</v>
      </c>
      <c r="J1965" s="102"/>
      <c r="K1965" s="103"/>
      <c r="L1965" s="107" t="s">
        <v>943</v>
      </c>
      <c r="M1965" s="108"/>
      <c r="N1965" s="15" t="s">
        <v>7250</v>
      </c>
      <c r="O1965" t="s">
        <v>4766</v>
      </c>
      <c r="Q1965">
        <v>3089</v>
      </c>
      <c r="R1965" s="14">
        <v>4799758</v>
      </c>
    </row>
    <row r="1966" spans="1:18" ht="15" customHeight="1" x14ac:dyDescent="0.25">
      <c r="A1966" s="10">
        <v>522</v>
      </c>
      <c r="B1966" s="111"/>
      <c r="C1966" s="6" t="s">
        <v>3035</v>
      </c>
      <c r="D1966" s="7">
        <v>44971</v>
      </c>
      <c r="E1966" s="8" t="s">
        <v>1380</v>
      </c>
      <c r="F1966" s="9">
        <v>2342759</v>
      </c>
      <c r="G1966" s="8" t="s">
        <v>1378</v>
      </c>
      <c r="H1966" s="9">
        <v>245990</v>
      </c>
      <c r="I1966" s="112"/>
      <c r="J1966" s="113"/>
      <c r="K1966" s="114"/>
      <c r="L1966" s="115"/>
      <c r="M1966" s="116"/>
      <c r="N1966" s="15" t="s">
        <v>7251</v>
      </c>
      <c r="O1966" t="s">
        <v>4766</v>
      </c>
      <c r="Q1966">
        <v>4106</v>
      </c>
      <c r="R1966" s="14">
        <v>2342759</v>
      </c>
    </row>
    <row r="1967" spans="1:18" ht="15" customHeight="1" x14ac:dyDescent="0.25">
      <c r="A1967" s="10">
        <v>523</v>
      </c>
      <c r="B1967" s="111"/>
      <c r="C1967" s="6" t="s">
        <v>3036</v>
      </c>
      <c r="D1967" s="7">
        <v>44978</v>
      </c>
      <c r="E1967" s="8" t="s">
        <v>1799</v>
      </c>
      <c r="F1967" s="9">
        <v>4038705</v>
      </c>
      <c r="G1967" s="8" t="s">
        <v>1378</v>
      </c>
      <c r="H1967" s="9">
        <v>424064</v>
      </c>
      <c r="I1967" s="112"/>
      <c r="J1967" s="113"/>
      <c r="K1967" s="114"/>
      <c r="L1967" s="115"/>
      <c r="M1967" s="116"/>
      <c r="N1967" s="15" t="s">
        <v>7252</v>
      </c>
      <c r="O1967" t="s">
        <v>4766</v>
      </c>
      <c r="Q1967">
        <v>6805</v>
      </c>
      <c r="R1967" s="14">
        <v>4038705</v>
      </c>
    </row>
    <row r="1968" spans="1:18" ht="15" customHeight="1" x14ac:dyDescent="0.25">
      <c r="A1968" s="10">
        <v>524</v>
      </c>
      <c r="B1968" s="111"/>
      <c r="C1968" s="6" t="s">
        <v>3037</v>
      </c>
      <c r="D1968" s="7">
        <v>44974</v>
      </c>
      <c r="E1968" s="8" t="s">
        <v>1377</v>
      </c>
      <c r="F1968" s="9">
        <v>2857030</v>
      </c>
      <c r="G1968" s="8" t="s">
        <v>1378</v>
      </c>
      <c r="H1968" s="9">
        <v>299988</v>
      </c>
      <c r="I1968" s="112"/>
      <c r="J1968" s="113"/>
      <c r="K1968" s="114"/>
      <c r="L1968" s="115"/>
      <c r="M1968" s="116"/>
      <c r="N1968" s="15" t="s">
        <v>7253</v>
      </c>
      <c r="O1968" t="s">
        <v>4766</v>
      </c>
      <c r="Q1968">
        <v>6655</v>
      </c>
      <c r="R1968" s="14">
        <v>2857030</v>
      </c>
    </row>
    <row r="1969" spans="1:18" ht="15" customHeight="1" x14ac:dyDescent="0.25">
      <c r="A1969" s="10">
        <v>525</v>
      </c>
      <c r="B1969" s="111"/>
      <c r="C1969" s="6" t="s">
        <v>3038</v>
      </c>
      <c r="D1969" s="7">
        <v>44967</v>
      </c>
      <c r="E1969" s="8" t="s">
        <v>1377</v>
      </c>
      <c r="F1969" s="9">
        <v>2894761</v>
      </c>
      <c r="G1969" s="8" t="s">
        <v>1378</v>
      </c>
      <c r="H1969" s="9">
        <v>303950</v>
      </c>
      <c r="I1969" s="112"/>
      <c r="J1969" s="113"/>
      <c r="K1969" s="114"/>
      <c r="L1969" s="115"/>
      <c r="M1969" s="116"/>
      <c r="N1969" s="15" t="s">
        <v>7254</v>
      </c>
      <c r="O1969" t="s">
        <v>4766</v>
      </c>
      <c r="Q1969">
        <v>3856</v>
      </c>
      <c r="R1969" s="14">
        <v>2894761</v>
      </c>
    </row>
    <row r="1970" spans="1:18" ht="15" customHeight="1" x14ac:dyDescent="0.25">
      <c r="A1970" s="10">
        <v>526</v>
      </c>
      <c r="B1970" s="111"/>
      <c r="C1970" s="6" t="s">
        <v>3039</v>
      </c>
      <c r="D1970" s="7">
        <v>44978</v>
      </c>
      <c r="E1970" s="8" t="s">
        <v>1380</v>
      </c>
      <c r="F1970" s="9">
        <v>3329262</v>
      </c>
      <c r="G1970" s="8" t="s">
        <v>1378</v>
      </c>
      <c r="H1970" s="9">
        <v>349572</v>
      </c>
      <c r="I1970" s="112"/>
      <c r="J1970" s="113"/>
      <c r="K1970" s="114"/>
      <c r="L1970" s="115"/>
      <c r="M1970" s="116"/>
      <c r="N1970" s="15" t="s">
        <v>7255</v>
      </c>
      <c r="O1970" t="s">
        <v>4766</v>
      </c>
      <c r="Q1970">
        <v>6806</v>
      </c>
      <c r="R1970" s="14">
        <v>3329262</v>
      </c>
    </row>
    <row r="1971" spans="1:18" ht="15" customHeight="1" x14ac:dyDescent="0.25">
      <c r="A1971" s="11">
        <v>527</v>
      </c>
      <c r="B1971" s="100"/>
      <c r="C1971" s="6" t="s">
        <v>3040</v>
      </c>
      <c r="D1971" s="7">
        <v>44981</v>
      </c>
      <c r="E1971" s="8" t="s">
        <v>1799</v>
      </c>
      <c r="F1971" s="9">
        <v>1615482</v>
      </c>
      <c r="G1971" s="8" t="s">
        <v>1378</v>
      </c>
      <c r="H1971" s="9">
        <v>169626</v>
      </c>
      <c r="I1971" s="104"/>
      <c r="J1971" s="105"/>
      <c r="K1971" s="106"/>
      <c r="L1971" s="109"/>
      <c r="M1971" s="110"/>
      <c r="N1971" s="15" t="s">
        <v>7256</v>
      </c>
      <c r="O1971" t="s">
        <v>4766</v>
      </c>
      <c r="Q1971">
        <v>8997</v>
      </c>
      <c r="R1971" s="14">
        <v>1615482</v>
      </c>
    </row>
    <row r="1972" spans="1:18" ht="15" customHeight="1" x14ac:dyDescent="0.25">
      <c r="A1972" s="12">
        <v>528</v>
      </c>
      <c r="B1972" s="12" t="s">
        <v>3041</v>
      </c>
      <c r="C1972" s="6" t="s">
        <v>3042</v>
      </c>
      <c r="D1972" s="7">
        <v>44929</v>
      </c>
      <c r="E1972" s="8" t="s">
        <v>1377</v>
      </c>
      <c r="F1972" s="9">
        <v>2151659</v>
      </c>
      <c r="G1972" s="8" t="s">
        <v>1378</v>
      </c>
      <c r="H1972" s="9">
        <v>225924</v>
      </c>
      <c r="I1972" s="94">
        <v>1925735</v>
      </c>
      <c r="J1972" s="95"/>
      <c r="K1972" s="96"/>
      <c r="L1972" s="97" t="s">
        <v>956</v>
      </c>
      <c r="M1972" s="98"/>
      <c r="N1972" s="15" t="s">
        <v>6623</v>
      </c>
      <c r="O1972" t="s">
        <v>4766</v>
      </c>
      <c r="Q1972">
        <v>174</v>
      </c>
      <c r="R1972" s="14">
        <v>2151659</v>
      </c>
    </row>
    <row r="1973" spans="1:18" ht="15" customHeight="1" x14ac:dyDescent="0.25">
      <c r="A1973" s="12">
        <v>529</v>
      </c>
      <c r="B1973" s="12" t="s">
        <v>3043</v>
      </c>
      <c r="C1973" s="6" t="s">
        <v>3044</v>
      </c>
      <c r="D1973" s="7">
        <v>44964</v>
      </c>
      <c r="E1973" s="8" t="s">
        <v>1390</v>
      </c>
      <c r="F1973" s="9">
        <v>807741</v>
      </c>
      <c r="G1973" s="8" t="s">
        <v>1378</v>
      </c>
      <c r="H1973" s="9">
        <v>84813</v>
      </c>
      <c r="I1973" s="94">
        <v>722928</v>
      </c>
      <c r="J1973" s="95"/>
      <c r="K1973" s="96"/>
      <c r="L1973" s="97" t="s">
        <v>956</v>
      </c>
      <c r="M1973" s="98"/>
      <c r="N1973" s="15" t="s">
        <v>7257</v>
      </c>
      <c r="O1973" t="s">
        <v>4766</v>
      </c>
      <c r="Q1973">
        <v>3094</v>
      </c>
      <c r="R1973" s="14">
        <v>807741</v>
      </c>
    </row>
    <row r="1974" spans="1:18" ht="15" customHeight="1" x14ac:dyDescent="0.25">
      <c r="A1974" s="5">
        <v>530</v>
      </c>
      <c r="B1974" s="99" t="s">
        <v>3045</v>
      </c>
      <c r="C1974" s="6" t="s">
        <v>3046</v>
      </c>
      <c r="D1974" s="7">
        <v>44963</v>
      </c>
      <c r="E1974" s="8" t="s">
        <v>1377</v>
      </c>
      <c r="F1974" s="9">
        <v>2236328</v>
      </c>
      <c r="G1974" s="8" t="s">
        <v>1378</v>
      </c>
      <c r="H1974" s="9">
        <v>234815</v>
      </c>
      <c r="I1974" s="101">
        <v>3456344</v>
      </c>
      <c r="J1974" s="102"/>
      <c r="K1974" s="103"/>
      <c r="L1974" s="107" t="s">
        <v>960</v>
      </c>
      <c r="M1974" s="108"/>
      <c r="N1974" s="15" t="s">
        <v>7258</v>
      </c>
      <c r="O1974" t="s">
        <v>4766</v>
      </c>
      <c r="Q1974">
        <v>2999</v>
      </c>
      <c r="R1974" s="14">
        <v>2236328</v>
      </c>
    </row>
    <row r="1975" spans="1:18" ht="15" customHeight="1" x14ac:dyDescent="0.25">
      <c r="A1975" s="11">
        <v>531</v>
      </c>
      <c r="B1975" s="100"/>
      <c r="C1975" s="6" t="s">
        <v>3047</v>
      </c>
      <c r="D1975" s="7">
        <v>44970</v>
      </c>
      <c r="E1975" s="8" t="s">
        <v>1377</v>
      </c>
      <c r="F1975" s="9">
        <v>1625509</v>
      </c>
      <c r="G1975" s="8" t="s">
        <v>1378</v>
      </c>
      <c r="H1975" s="9">
        <v>170678</v>
      </c>
      <c r="I1975" s="104"/>
      <c r="J1975" s="105"/>
      <c r="K1975" s="106"/>
      <c r="L1975" s="109"/>
      <c r="M1975" s="110"/>
      <c r="N1975" s="15" t="s">
        <v>7259</v>
      </c>
      <c r="O1975" t="s">
        <v>4766</v>
      </c>
      <c r="Q1975">
        <v>4027</v>
      </c>
      <c r="R1975" s="14">
        <v>1625509</v>
      </c>
    </row>
    <row r="1976" spans="1:18" ht="15" customHeight="1" x14ac:dyDescent="0.25">
      <c r="A1976" s="12">
        <v>533</v>
      </c>
      <c r="B1976" s="12" t="s">
        <v>3051</v>
      </c>
      <c r="C1976" s="6" t="s">
        <v>3052</v>
      </c>
      <c r="D1976" s="7">
        <v>44963</v>
      </c>
      <c r="E1976" s="8" t="s">
        <v>1377</v>
      </c>
      <c r="F1976" s="9">
        <v>1126674</v>
      </c>
      <c r="G1976" s="8" t="s">
        <v>1378</v>
      </c>
      <c r="H1976" s="9">
        <v>118301</v>
      </c>
      <c r="I1976" s="94">
        <v>1008373</v>
      </c>
      <c r="J1976" s="95"/>
      <c r="K1976" s="96"/>
      <c r="L1976" s="97" t="s">
        <v>967</v>
      </c>
      <c r="M1976" s="98"/>
      <c r="N1976" s="15" t="s">
        <v>7260</v>
      </c>
      <c r="O1976" t="s">
        <v>4766</v>
      </c>
      <c r="Q1976">
        <v>3001</v>
      </c>
      <c r="R1976" s="14">
        <v>1126674</v>
      </c>
    </row>
    <row r="1977" spans="1:18" ht="15" customHeight="1" x14ac:dyDescent="0.25">
      <c r="A1977" s="5">
        <v>534</v>
      </c>
      <c r="B1977" s="99" t="s">
        <v>3053</v>
      </c>
      <c r="C1977" s="6" t="s">
        <v>3054</v>
      </c>
      <c r="D1977" s="7">
        <v>44963</v>
      </c>
      <c r="E1977" s="8" t="s">
        <v>1377</v>
      </c>
      <c r="F1977" s="9">
        <v>2980628</v>
      </c>
      <c r="G1977" s="8" t="s">
        <v>1378</v>
      </c>
      <c r="H1977" s="9">
        <v>312966</v>
      </c>
      <c r="I1977" s="101">
        <v>5150637</v>
      </c>
      <c r="J1977" s="102"/>
      <c r="K1977" s="103"/>
      <c r="L1977" s="107" t="s">
        <v>972</v>
      </c>
      <c r="M1977" s="108"/>
      <c r="N1977" s="15" t="s">
        <v>7261</v>
      </c>
      <c r="O1977" t="s">
        <v>4766</v>
      </c>
      <c r="Q1977">
        <v>2908</v>
      </c>
      <c r="R1977" s="14">
        <v>2980628</v>
      </c>
    </row>
    <row r="1978" spans="1:18" ht="15" customHeight="1" x14ac:dyDescent="0.25">
      <c r="A1978" s="10">
        <v>535</v>
      </c>
      <c r="B1978" s="111"/>
      <c r="C1978" s="6" t="s">
        <v>3055</v>
      </c>
      <c r="D1978" s="7">
        <v>44972</v>
      </c>
      <c r="E1978" s="8" t="s">
        <v>1377</v>
      </c>
      <c r="F1978" s="9">
        <v>1625509</v>
      </c>
      <c r="G1978" s="8" t="s">
        <v>1378</v>
      </c>
      <c r="H1978" s="9">
        <v>170679</v>
      </c>
      <c r="I1978" s="112"/>
      <c r="J1978" s="113"/>
      <c r="K1978" s="114"/>
      <c r="L1978" s="115"/>
      <c r="M1978" s="116"/>
      <c r="N1978" s="15" t="s">
        <v>7262</v>
      </c>
      <c r="O1978" t="s">
        <v>4766</v>
      </c>
      <c r="Q1978">
        <v>4190</v>
      </c>
      <c r="R1978" s="14">
        <v>1625509</v>
      </c>
    </row>
    <row r="1979" spans="1:18" ht="15" customHeight="1" x14ac:dyDescent="0.25">
      <c r="A1979" s="11">
        <v>536</v>
      </c>
      <c r="B1979" s="100"/>
      <c r="C1979" s="6" t="s">
        <v>3056</v>
      </c>
      <c r="D1979" s="7">
        <v>44979</v>
      </c>
      <c r="E1979" s="8" t="s">
        <v>1377</v>
      </c>
      <c r="F1979" s="9">
        <v>1148765</v>
      </c>
      <c r="G1979" s="8" t="s">
        <v>1378</v>
      </c>
      <c r="H1979" s="9">
        <v>120620</v>
      </c>
      <c r="I1979" s="104"/>
      <c r="J1979" s="105"/>
      <c r="K1979" s="106"/>
      <c r="L1979" s="109"/>
      <c r="M1979" s="110"/>
      <c r="N1979" s="15" t="s">
        <v>7263</v>
      </c>
      <c r="O1979" t="s">
        <v>4766</v>
      </c>
      <c r="Q1979">
        <v>6868</v>
      </c>
      <c r="R1979" s="14">
        <v>1148765</v>
      </c>
    </row>
    <row r="1980" spans="1:18" ht="15" customHeight="1" x14ac:dyDescent="0.25">
      <c r="A1980" s="5">
        <v>538</v>
      </c>
      <c r="B1980" s="99" t="s">
        <v>3060</v>
      </c>
      <c r="C1980" s="6" t="s">
        <v>3061</v>
      </c>
      <c r="D1980" s="7">
        <v>44979</v>
      </c>
      <c r="E1980" s="8" t="s">
        <v>1377</v>
      </c>
      <c r="F1980" s="9">
        <v>2226301</v>
      </c>
      <c r="G1980" s="8" t="s">
        <v>1378</v>
      </c>
      <c r="H1980" s="9">
        <v>233762</v>
      </c>
      <c r="I1980" s="101">
        <v>11663637</v>
      </c>
      <c r="J1980" s="102"/>
      <c r="K1980" s="103"/>
      <c r="L1980" s="107" t="s">
        <v>989</v>
      </c>
      <c r="M1980" s="108"/>
      <c r="N1980" s="15" t="s">
        <v>7264</v>
      </c>
      <c r="O1980" t="s">
        <v>4766</v>
      </c>
      <c r="Q1980">
        <v>6865</v>
      </c>
      <c r="R1980" s="14">
        <v>2226301</v>
      </c>
    </row>
    <row r="1981" spans="1:18" ht="15" customHeight="1" x14ac:dyDescent="0.25">
      <c r="A1981" s="10">
        <v>539</v>
      </c>
      <c r="B1981" s="111"/>
      <c r="C1981" s="6" t="s">
        <v>3062</v>
      </c>
      <c r="D1981" s="7">
        <v>44971</v>
      </c>
      <c r="E1981" s="8" t="s">
        <v>1799</v>
      </c>
      <c r="F1981" s="9">
        <v>5654187</v>
      </c>
      <c r="G1981" s="8" t="s">
        <v>1378</v>
      </c>
      <c r="H1981" s="9">
        <v>593690</v>
      </c>
      <c r="I1981" s="112"/>
      <c r="J1981" s="113"/>
      <c r="K1981" s="114"/>
      <c r="L1981" s="115"/>
      <c r="M1981" s="116"/>
      <c r="N1981" s="15" t="s">
        <v>7265</v>
      </c>
      <c r="O1981" t="s">
        <v>4766</v>
      </c>
      <c r="Q1981">
        <v>4103</v>
      </c>
      <c r="R1981" s="14">
        <v>5654187</v>
      </c>
    </row>
    <row r="1982" spans="1:18" ht="15" customHeight="1" x14ac:dyDescent="0.25">
      <c r="A1982" s="11">
        <v>540</v>
      </c>
      <c r="B1982" s="100"/>
      <c r="C1982" s="6" t="s">
        <v>3063</v>
      </c>
      <c r="D1982" s="7">
        <v>44965</v>
      </c>
      <c r="E1982" s="8" t="s">
        <v>1377</v>
      </c>
      <c r="F1982" s="9">
        <v>5151509</v>
      </c>
      <c r="G1982" s="8" t="s">
        <v>1378</v>
      </c>
      <c r="H1982" s="9">
        <v>540909</v>
      </c>
      <c r="I1982" s="104"/>
      <c r="J1982" s="105"/>
      <c r="K1982" s="106"/>
      <c r="L1982" s="109"/>
      <c r="M1982" s="110"/>
      <c r="N1982" s="15" t="s">
        <v>7266</v>
      </c>
      <c r="O1982" t="s">
        <v>4766</v>
      </c>
      <c r="Q1982">
        <v>3158</v>
      </c>
      <c r="R1982" s="14">
        <v>5151509</v>
      </c>
    </row>
    <row r="1983" spans="1:18" ht="15" customHeight="1" x14ac:dyDescent="0.25">
      <c r="A1983" s="5">
        <v>541</v>
      </c>
      <c r="B1983" s="99" t="s">
        <v>3064</v>
      </c>
      <c r="C1983" s="6" t="s">
        <v>3065</v>
      </c>
      <c r="D1983" s="7">
        <v>44972</v>
      </c>
      <c r="E1983" s="8" t="s">
        <v>1377</v>
      </c>
      <c r="F1983" s="9">
        <v>1376739</v>
      </c>
      <c r="G1983" s="8" t="s">
        <v>1378</v>
      </c>
      <c r="H1983" s="9">
        <v>144558</v>
      </c>
      <c r="I1983" s="101">
        <v>3502785</v>
      </c>
      <c r="J1983" s="102"/>
      <c r="K1983" s="103"/>
      <c r="L1983" s="107" t="s">
        <v>997</v>
      </c>
      <c r="M1983" s="108"/>
      <c r="N1983" s="15" t="s">
        <v>7267</v>
      </c>
      <c r="O1983" t="s">
        <v>4766</v>
      </c>
      <c r="Q1983">
        <v>4193</v>
      </c>
      <c r="R1983" s="14">
        <v>1376739</v>
      </c>
    </row>
    <row r="1984" spans="1:18" ht="15" customHeight="1" x14ac:dyDescent="0.25">
      <c r="A1984" s="10">
        <v>542</v>
      </c>
      <c r="B1984" s="111"/>
      <c r="C1984" s="6" t="s">
        <v>3066</v>
      </c>
      <c r="D1984" s="7">
        <v>44965</v>
      </c>
      <c r="E1984" s="8" t="s">
        <v>1377</v>
      </c>
      <c r="F1984" s="9">
        <v>2079743</v>
      </c>
      <c r="G1984" s="8" t="s">
        <v>1378</v>
      </c>
      <c r="H1984" s="9">
        <v>218373</v>
      </c>
      <c r="I1984" s="112"/>
      <c r="J1984" s="113"/>
      <c r="K1984" s="114"/>
      <c r="L1984" s="115"/>
      <c r="M1984" s="116"/>
      <c r="N1984" s="15" t="s">
        <v>7268</v>
      </c>
      <c r="O1984" t="s">
        <v>4766</v>
      </c>
      <c r="Q1984">
        <v>3146</v>
      </c>
      <c r="R1984" s="14">
        <v>2079743</v>
      </c>
    </row>
    <row r="1985" spans="1:18" ht="15" customHeight="1" x14ac:dyDescent="0.25">
      <c r="A1985" s="11">
        <v>543</v>
      </c>
      <c r="B1985" s="100"/>
      <c r="C1985" s="6" t="s">
        <v>3067</v>
      </c>
      <c r="D1985" s="7">
        <v>44979</v>
      </c>
      <c r="E1985" s="8" t="s">
        <v>1390</v>
      </c>
      <c r="F1985" s="9">
        <v>457244</v>
      </c>
      <c r="G1985" s="8" t="s">
        <v>1378</v>
      </c>
      <c r="H1985" s="9">
        <v>48011</v>
      </c>
      <c r="I1985" s="104"/>
      <c r="J1985" s="105"/>
      <c r="K1985" s="106"/>
      <c r="L1985" s="109"/>
      <c r="M1985" s="110"/>
      <c r="N1985" s="15" t="s">
        <v>7269</v>
      </c>
      <c r="O1985" t="s">
        <v>4766</v>
      </c>
      <c r="Q1985">
        <v>6866</v>
      </c>
      <c r="R1985" s="14">
        <v>457244</v>
      </c>
    </row>
    <row r="1986" spans="1:18" ht="15" customHeight="1" x14ac:dyDescent="0.25">
      <c r="A1986" s="5">
        <v>545</v>
      </c>
      <c r="B1986" s="99" t="s">
        <v>3071</v>
      </c>
      <c r="C1986" s="6" t="s">
        <v>3072</v>
      </c>
      <c r="D1986" s="7">
        <v>44975</v>
      </c>
      <c r="E1986" s="8" t="s">
        <v>1390</v>
      </c>
      <c r="F1986" s="9">
        <v>2031293</v>
      </c>
      <c r="G1986" s="8" t="s">
        <v>1378</v>
      </c>
      <c r="H1986" s="9">
        <v>213286</v>
      </c>
      <c r="I1986" s="101">
        <v>3946593</v>
      </c>
      <c r="J1986" s="102"/>
      <c r="K1986" s="103"/>
      <c r="L1986" s="107" t="s">
        <v>1002</v>
      </c>
      <c r="M1986" s="108"/>
      <c r="N1986" s="15" t="s">
        <v>7270</v>
      </c>
      <c r="O1986" t="s">
        <v>4766</v>
      </c>
      <c r="Q1986">
        <v>6706</v>
      </c>
      <c r="R1986" s="14">
        <v>2031293</v>
      </c>
    </row>
    <row r="1987" spans="1:18" ht="15" customHeight="1" x14ac:dyDescent="0.25">
      <c r="A1987" s="11">
        <v>546</v>
      </c>
      <c r="B1987" s="100"/>
      <c r="C1987" s="6" t="s">
        <v>3073</v>
      </c>
      <c r="D1987" s="7">
        <v>44963</v>
      </c>
      <c r="E1987" s="8" t="s">
        <v>1377</v>
      </c>
      <c r="F1987" s="9">
        <v>2378308</v>
      </c>
      <c r="G1987" s="8" t="s">
        <v>1378</v>
      </c>
      <c r="H1987" s="9">
        <v>249722</v>
      </c>
      <c r="I1987" s="104"/>
      <c r="J1987" s="105"/>
      <c r="K1987" s="106"/>
      <c r="L1987" s="109"/>
      <c r="M1987" s="110"/>
      <c r="N1987" s="15" t="s">
        <v>7271</v>
      </c>
      <c r="O1987" t="s">
        <v>4766</v>
      </c>
      <c r="Q1987">
        <v>2931</v>
      </c>
      <c r="R1987" s="14">
        <v>2378308</v>
      </c>
    </row>
    <row r="1988" spans="1:18" ht="15" customHeight="1" x14ac:dyDescent="0.25">
      <c r="A1988" s="5">
        <v>547</v>
      </c>
      <c r="B1988" s="99" t="s">
        <v>3074</v>
      </c>
      <c r="C1988" s="6" t="s">
        <v>3075</v>
      </c>
      <c r="D1988" s="7">
        <v>44970</v>
      </c>
      <c r="E1988" s="8" t="s">
        <v>1377</v>
      </c>
      <c r="F1988" s="9">
        <v>774414</v>
      </c>
      <c r="G1988" s="8" t="s">
        <v>1378</v>
      </c>
      <c r="H1988" s="9">
        <v>81313</v>
      </c>
      <c r="I1988" s="101">
        <v>2075675</v>
      </c>
      <c r="J1988" s="102"/>
      <c r="K1988" s="103"/>
      <c r="L1988" s="107" t="s">
        <v>1007</v>
      </c>
      <c r="M1988" s="108"/>
      <c r="N1988" s="15" t="s">
        <v>7272</v>
      </c>
      <c r="O1988" t="s">
        <v>4766</v>
      </c>
      <c r="Q1988">
        <v>4038</v>
      </c>
      <c r="R1988" s="14">
        <v>774414</v>
      </c>
    </row>
    <row r="1989" spans="1:18" ht="15" customHeight="1" x14ac:dyDescent="0.25">
      <c r="A1989" s="10">
        <v>548</v>
      </c>
      <c r="B1989" s="111"/>
      <c r="C1989" s="6" t="s">
        <v>3076</v>
      </c>
      <c r="D1989" s="7">
        <v>44963</v>
      </c>
      <c r="E1989" s="8" t="s">
        <v>1377</v>
      </c>
      <c r="F1989" s="9">
        <v>770362</v>
      </c>
      <c r="G1989" s="8" t="s">
        <v>1378</v>
      </c>
      <c r="H1989" s="9">
        <v>80888</v>
      </c>
      <c r="I1989" s="112"/>
      <c r="J1989" s="113"/>
      <c r="K1989" s="114"/>
      <c r="L1989" s="115"/>
      <c r="M1989" s="116"/>
      <c r="N1989" s="15" t="s">
        <v>7273</v>
      </c>
      <c r="O1989" t="s">
        <v>4766</v>
      </c>
      <c r="Q1989">
        <v>3046</v>
      </c>
      <c r="R1989" s="14">
        <v>770362</v>
      </c>
    </row>
    <row r="1990" spans="1:18" ht="15" customHeight="1" x14ac:dyDescent="0.25">
      <c r="A1990" s="11">
        <v>549</v>
      </c>
      <c r="B1990" s="100"/>
      <c r="C1990" s="6" t="s">
        <v>3077</v>
      </c>
      <c r="D1990" s="7">
        <v>44984</v>
      </c>
      <c r="E1990" s="8" t="s">
        <v>1380</v>
      </c>
      <c r="F1990" s="9">
        <v>774414</v>
      </c>
      <c r="G1990" s="8" t="s">
        <v>1378</v>
      </c>
      <c r="H1990" s="9">
        <v>81313</v>
      </c>
      <c r="I1990" s="104"/>
      <c r="J1990" s="105"/>
      <c r="K1990" s="106"/>
      <c r="L1990" s="109"/>
      <c r="M1990" s="110"/>
      <c r="N1990" s="15" t="s">
        <v>7274</v>
      </c>
      <c r="O1990" t="s">
        <v>4766</v>
      </c>
      <c r="Q1990">
        <v>9069</v>
      </c>
      <c r="R1990" s="14">
        <v>774414</v>
      </c>
    </row>
    <row r="1991" spans="1:18" ht="15" customHeight="1" x14ac:dyDescent="0.25">
      <c r="A1991" s="5">
        <v>551</v>
      </c>
      <c r="B1991" s="99" t="s">
        <v>3081</v>
      </c>
      <c r="C1991" s="6" t="s">
        <v>3082</v>
      </c>
      <c r="D1991" s="7">
        <v>44965</v>
      </c>
      <c r="E1991" s="8" t="s">
        <v>1380</v>
      </c>
      <c r="F1991" s="9">
        <v>4052994</v>
      </c>
      <c r="G1991" s="8" t="s">
        <v>1378</v>
      </c>
      <c r="H1991" s="9">
        <v>425564</v>
      </c>
      <c r="I1991" s="101">
        <v>7347831</v>
      </c>
      <c r="J1991" s="102"/>
      <c r="K1991" s="103"/>
      <c r="L1991" s="107" t="s">
        <v>1015</v>
      </c>
      <c r="M1991" s="108"/>
      <c r="N1991" s="15" t="s">
        <v>7275</v>
      </c>
      <c r="O1991" t="s">
        <v>4766</v>
      </c>
      <c r="Q1991">
        <v>3145</v>
      </c>
      <c r="R1991" s="14">
        <v>4052994</v>
      </c>
    </row>
    <row r="1992" spans="1:18" ht="15" customHeight="1" x14ac:dyDescent="0.25">
      <c r="A1992" s="11">
        <v>552</v>
      </c>
      <c r="B1992" s="100"/>
      <c r="C1992" s="6" t="s">
        <v>3083</v>
      </c>
      <c r="D1992" s="7">
        <v>44979</v>
      </c>
      <c r="E1992" s="8" t="s">
        <v>1380</v>
      </c>
      <c r="F1992" s="9">
        <v>4156873</v>
      </c>
      <c r="G1992" s="8" t="s">
        <v>1378</v>
      </c>
      <c r="H1992" s="9">
        <v>436472</v>
      </c>
      <c r="I1992" s="104"/>
      <c r="J1992" s="105"/>
      <c r="K1992" s="106"/>
      <c r="L1992" s="109"/>
      <c r="M1992" s="110"/>
      <c r="N1992" s="15" t="s">
        <v>7276</v>
      </c>
      <c r="O1992" t="s">
        <v>4766</v>
      </c>
      <c r="Q1992">
        <v>6872</v>
      </c>
      <c r="R1992" s="14">
        <v>4156873</v>
      </c>
    </row>
    <row r="1993" spans="1:18" ht="15" customHeight="1" x14ac:dyDescent="0.25">
      <c r="A1993" s="12">
        <v>553</v>
      </c>
      <c r="B1993" s="12" t="s">
        <v>3084</v>
      </c>
      <c r="C1993" s="6" t="s">
        <v>3085</v>
      </c>
      <c r="D1993" s="7">
        <v>44971</v>
      </c>
      <c r="E1993" s="8" t="s">
        <v>1380</v>
      </c>
      <c r="F1993" s="9">
        <v>2248568</v>
      </c>
      <c r="G1993" s="8" t="s">
        <v>1378</v>
      </c>
      <c r="H1993" s="9">
        <v>236100</v>
      </c>
      <c r="I1993" s="94">
        <v>2012468</v>
      </c>
      <c r="J1993" s="95"/>
      <c r="K1993" s="96"/>
      <c r="L1993" s="97" t="s">
        <v>1022</v>
      </c>
      <c r="M1993" s="98"/>
      <c r="N1993" s="15" t="s">
        <v>7277</v>
      </c>
      <c r="O1993" t="s">
        <v>4766</v>
      </c>
      <c r="Q1993">
        <v>4110</v>
      </c>
      <c r="R1993" s="14">
        <v>2248568</v>
      </c>
    </row>
    <row r="1994" spans="1:18" ht="15" customHeight="1" x14ac:dyDescent="0.25">
      <c r="A1994" s="12">
        <v>555</v>
      </c>
      <c r="B1994" s="12" t="s">
        <v>3089</v>
      </c>
      <c r="C1994" s="6" t="s">
        <v>3090</v>
      </c>
      <c r="D1994" s="7">
        <v>44985</v>
      </c>
      <c r="E1994" s="8" t="s">
        <v>1377</v>
      </c>
      <c r="F1994" s="9">
        <v>3891107</v>
      </c>
      <c r="G1994" s="8" t="s">
        <v>1378</v>
      </c>
      <c r="H1994" s="9">
        <v>408566</v>
      </c>
      <c r="I1994" s="94">
        <v>3482541</v>
      </c>
      <c r="J1994" s="95"/>
      <c r="K1994" s="96"/>
      <c r="L1994" s="97" t="s">
        <v>1025</v>
      </c>
      <c r="M1994" s="98"/>
      <c r="N1994" s="15" t="s">
        <v>7278</v>
      </c>
      <c r="O1994" t="s">
        <v>4766</v>
      </c>
      <c r="Q1994">
        <v>9097</v>
      </c>
      <c r="R1994" s="14">
        <v>3891107</v>
      </c>
    </row>
    <row r="1995" spans="1:18" ht="15" customHeight="1" x14ac:dyDescent="0.25">
      <c r="A1995" s="5">
        <v>556</v>
      </c>
      <c r="B1995" s="99" t="s">
        <v>3091</v>
      </c>
      <c r="C1995" s="6" t="s">
        <v>3092</v>
      </c>
      <c r="D1995" s="7">
        <v>44981</v>
      </c>
      <c r="E1995" s="8" t="s">
        <v>1799</v>
      </c>
      <c r="F1995" s="9">
        <v>2117467</v>
      </c>
      <c r="G1995" s="8" t="s">
        <v>1378</v>
      </c>
      <c r="H1995" s="9">
        <v>222334</v>
      </c>
      <c r="I1995" s="101">
        <v>6003195</v>
      </c>
      <c r="J1995" s="102"/>
      <c r="K1995" s="103"/>
      <c r="L1995" s="107" t="s">
        <v>1035</v>
      </c>
      <c r="M1995" s="108"/>
      <c r="N1995" s="15" t="s">
        <v>7279</v>
      </c>
      <c r="O1995" t="s">
        <v>4766</v>
      </c>
      <c r="Q1995">
        <v>8812</v>
      </c>
      <c r="R1995" s="14">
        <v>2117467</v>
      </c>
    </row>
    <row r="1996" spans="1:18" ht="15" customHeight="1" x14ac:dyDescent="0.25">
      <c r="A1996" s="10">
        <v>557</v>
      </c>
      <c r="B1996" s="111"/>
      <c r="C1996" s="6" t="s">
        <v>3093</v>
      </c>
      <c r="D1996" s="7">
        <v>44978</v>
      </c>
      <c r="E1996" s="8" t="s">
        <v>1799</v>
      </c>
      <c r="F1996" s="9">
        <v>2117467</v>
      </c>
      <c r="G1996" s="8" t="s">
        <v>1378</v>
      </c>
      <c r="H1996" s="9">
        <v>222334</v>
      </c>
      <c r="I1996" s="112"/>
      <c r="J1996" s="113"/>
      <c r="K1996" s="114"/>
      <c r="L1996" s="115"/>
      <c r="M1996" s="116"/>
      <c r="N1996" s="15" t="s">
        <v>7280</v>
      </c>
      <c r="O1996" t="s">
        <v>4766</v>
      </c>
      <c r="Q1996">
        <v>6786</v>
      </c>
      <c r="R1996" s="14">
        <v>2117467</v>
      </c>
    </row>
    <row r="1997" spans="1:18" ht="15" customHeight="1" x14ac:dyDescent="0.25">
      <c r="A1997" s="11">
        <v>558</v>
      </c>
      <c r="B1997" s="100"/>
      <c r="C1997" s="6" t="s">
        <v>3094</v>
      </c>
      <c r="D1997" s="7">
        <v>44966</v>
      </c>
      <c r="E1997" s="8" t="s">
        <v>1377</v>
      </c>
      <c r="F1997" s="9">
        <v>2472547</v>
      </c>
      <c r="G1997" s="8" t="s">
        <v>1378</v>
      </c>
      <c r="H1997" s="9">
        <v>259618</v>
      </c>
      <c r="I1997" s="104"/>
      <c r="J1997" s="105"/>
      <c r="K1997" s="106"/>
      <c r="L1997" s="109"/>
      <c r="M1997" s="110"/>
      <c r="N1997" s="15" t="s">
        <v>7281</v>
      </c>
      <c r="O1997" t="s">
        <v>4766</v>
      </c>
      <c r="Q1997">
        <v>3572</v>
      </c>
      <c r="R1997" s="14">
        <v>2472547</v>
      </c>
    </row>
    <row r="1998" spans="1:18" ht="15" customHeight="1" x14ac:dyDescent="0.25">
      <c r="A1998" s="5">
        <v>560</v>
      </c>
      <c r="B1998" s="99" t="s">
        <v>3098</v>
      </c>
      <c r="C1998" s="6" t="s">
        <v>3099</v>
      </c>
      <c r="D1998" s="7">
        <v>44974</v>
      </c>
      <c r="E1998" s="8" t="s">
        <v>1390</v>
      </c>
      <c r="F1998" s="9">
        <v>2117467</v>
      </c>
      <c r="G1998" s="8" t="s">
        <v>1378</v>
      </c>
      <c r="H1998" s="9">
        <v>222334</v>
      </c>
      <c r="I1998" s="101">
        <v>2618061</v>
      </c>
      <c r="J1998" s="102"/>
      <c r="K1998" s="103"/>
      <c r="L1998" s="107" t="s">
        <v>1042</v>
      </c>
      <c r="M1998" s="108"/>
      <c r="N1998" s="15" t="s">
        <v>7282</v>
      </c>
      <c r="O1998" t="s">
        <v>4766</v>
      </c>
      <c r="Q1998">
        <v>6654</v>
      </c>
      <c r="R1998" s="14">
        <v>2117467</v>
      </c>
    </row>
    <row r="1999" spans="1:18" ht="15" customHeight="1" x14ac:dyDescent="0.25">
      <c r="A1999" s="11">
        <v>561</v>
      </c>
      <c r="B1999" s="100"/>
      <c r="C1999" s="6" t="s">
        <v>3100</v>
      </c>
      <c r="D1999" s="7">
        <v>44965</v>
      </c>
      <c r="E1999" s="8" t="s">
        <v>1799</v>
      </c>
      <c r="F1999" s="9">
        <v>807741</v>
      </c>
      <c r="G1999" s="8" t="s">
        <v>1378</v>
      </c>
      <c r="H1999" s="9">
        <v>84813</v>
      </c>
      <c r="I1999" s="104"/>
      <c r="J1999" s="105"/>
      <c r="K1999" s="106"/>
      <c r="L1999" s="109"/>
      <c r="M1999" s="110"/>
      <c r="N1999" s="15" t="s">
        <v>7283</v>
      </c>
      <c r="O1999" t="s">
        <v>4766</v>
      </c>
      <c r="Q1999">
        <v>3127</v>
      </c>
      <c r="R1999" s="14">
        <v>807741</v>
      </c>
    </row>
    <row r="2000" spans="1:18" ht="15" customHeight="1" x14ac:dyDescent="0.25">
      <c r="A2000" s="5">
        <v>562</v>
      </c>
      <c r="B2000" s="99" t="s">
        <v>3101</v>
      </c>
      <c r="C2000" s="6" t="s">
        <v>3102</v>
      </c>
      <c r="D2000" s="7">
        <v>44965</v>
      </c>
      <c r="E2000" s="8" t="s">
        <v>1377</v>
      </c>
      <c r="F2000" s="9">
        <v>2581381</v>
      </c>
      <c r="G2000" s="8" t="s">
        <v>1378</v>
      </c>
      <c r="H2000" s="9">
        <v>271045</v>
      </c>
      <c r="I2000" s="101">
        <v>7115129</v>
      </c>
      <c r="J2000" s="102"/>
      <c r="K2000" s="103"/>
      <c r="L2000" s="107" t="s">
        <v>1047</v>
      </c>
      <c r="M2000" s="108"/>
      <c r="N2000" s="15" t="s">
        <v>7284</v>
      </c>
      <c r="O2000" t="s">
        <v>4766</v>
      </c>
      <c r="Q2000">
        <v>3128</v>
      </c>
      <c r="R2000" s="14">
        <v>2581381</v>
      </c>
    </row>
    <row r="2001" spans="1:18" ht="15" customHeight="1" x14ac:dyDescent="0.25">
      <c r="A2001" s="10">
        <v>563</v>
      </c>
      <c r="B2001" s="111"/>
      <c r="C2001" s="6" t="s">
        <v>3103</v>
      </c>
      <c r="D2001" s="7">
        <v>44978</v>
      </c>
      <c r="E2001" s="8" t="s">
        <v>1377</v>
      </c>
      <c r="F2001" s="9">
        <v>2029379</v>
      </c>
      <c r="G2001" s="8" t="s">
        <v>1378</v>
      </c>
      <c r="H2001" s="9">
        <v>213085</v>
      </c>
      <c r="I2001" s="112"/>
      <c r="J2001" s="113"/>
      <c r="K2001" s="114"/>
      <c r="L2001" s="115"/>
      <c r="M2001" s="116"/>
      <c r="N2001" s="15" t="s">
        <v>7285</v>
      </c>
      <c r="O2001" t="s">
        <v>4766</v>
      </c>
      <c r="Q2001">
        <v>6799</v>
      </c>
      <c r="R2001" s="14">
        <v>2029379</v>
      </c>
    </row>
    <row r="2002" spans="1:18" ht="15" customHeight="1" x14ac:dyDescent="0.25">
      <c r="A2002" s="11">
        <v>564</v>
      </c>
      <c r="B2002" s="100"/>
      <c r="C2002" s="6" t="s">
        <v>3104</v>
      </c>
      <c r="D2002" s="7">
        <v>44967</v>
      </c>
      <c r="E2002" s="8" t="s">
        <v>1377</v>
      </c>
      <c r="F2002" s="9">
        <v>3339105</v>
      </c>
      <c r="G2002" s="8" t="s">
        <v>1378</v>
      </c>
      <c r="H2002" s="9">
        <v>350606</v>
      </c>
      <c r="I2002" s="104"/>
      <c r="J2002" s="105"/>
      <c r="K2002" s="106"/>
      <c r="L2002" s="109"/>
      <c r="M2002" s="110"/>
      <c r="N2002" s="15" t="s">
        <v>7286</v>
      </c>
      <c r="O2002" t="s">
        <v>4766</v>
      </c>
      <c r="Q2002">
        <v>3863</v>
      </c>
      <c r="R2002" s="14">
        <v>3339105</v>
      </c>
    </row>
    <row r="2003" spans="1:18" ht="15" customHeight="1" x14ac:dyDescent="0.25">
      <c r="A2003" s="5">
        <v>565</v>
      </c>
      <c r="B2003" s="99" t="s">
        <v>3105</v>
      </c>
      <c r="C2003" s="6" t="s">
        <v>3106</v>
      </c>
      <c r="D2003" s="7">
        <v>44979</v>
      </c>
      <c r="E2003" s="8" t="s">
        <v>1799</v>
      </c>
      <c r="F2003" s="9">
        <v>2117467</v>
      </c>
      <c r="G2003" s="8" t="s">
        <v>1378</v>
      </c>
      <c r="H2003" s="9">
        <v>222334</v>
      </c>
      <c r="I2003" s="101">
        <v>6778765</v>
      </c>
      <c r="J2003" s="102"/>
      <c r="K2003" s="103"/>
      <c r="L2003" s="107" t="s">
        <v>1053</v>
      </c>
      <c r="M2003" s="108"/>
      <c r="N2003" s="15" t="s">
        <v>7287</v>
      </c>
      <c r="O2003" t="s">
        <v>4766</v>
      </c>
      <c r="Q2003">
        <v>6864</v>
      </c>
      <c r="R2003" s="14">
        <v>2117467</v>
      </c>
    </row>
    <row r="2004" spans="1:18" ht="15" customHeight="1" x14ac:dyDescent="0.25">
      <c r="A2004" s="10">
        <v>566</v>
      </c>
      <c r="B2004" s="111"/>
      <c r="C2004" s="6" t="s">
        <v>3107</v>
      </c>
      <c r="D2004" s="7">
        <v>44972</v>
      </c>
      <c r="E2004" s="8" t="s">
        <v>1874</v>
      </c>
      <c r="F2004" s="9">
        <v>2117467</v>
      </c>
      <c r="G2004" s="8" t="s">
        <v>1378</v>
      </c>
      <c r="H2004" s="9">
        <v>222334</v>
      </c>
      <c r="I2004" s="112"/>
      <c r="J2004" s="113"/>
      <c r="K2004" s="114"/>
      <c r="L2004" s="115"/>
      <c r="M2004" s="116"/>
      <c r="N2004" s="15" t="s">
        <v>7288</v>
      </c>
      <c r="O2004" t="s">
        <v>4766</v>
      </c>
      <c r="Q2004">
        <v>4199</v>
      </c>
      <c r="R2004" s="14">
        <v>2117467</v>
      </c>
    </row>
    <row r="2005" spans="1:18" ht="15" customHeight="1" x14ac:dyDescent="0.25">
      <c r="A2005" s="11">
        <v>567</v>
      </c>
      <c r="B2005" s="100"/>
      <c r="C2005" s="6" t="s">
        <v>3108</v>
      </c>
      <c r="D2005" s="7">
        <v>44963</v>
      </c>
      <c r="E2005" s="8" t="s">
        <v>1380</v>
      </c>
      <c r="F2005" s="9">
        <v>3339105</v>
      </c>
      <c r="G2005" s="8" t="s">
        <v>1378</v>
      </c>
      <c r="H2005" s="9">
        <v>350606</v>
      </c>
      <c r="I2005" s="104"/>
      <c r="J2005" s="105"/>
      <c r="K2005" s="106"/>
      <c r="L2005" s="109"/>
      <c r="M2005" s="110"/>
      <c r="N2005" s="15" t="s">
        <v>7289</v>
      </c>
      <c r="O2005" t="s">
        <v>4766</v>
      </c>
      <c r="Q2005">
        <v>2905</v>
      </c>
      <c r="R2005" s="14">
        <v>3339105</v>
      </c>
    </row>
    <row r="2006" spans="1:18" ht="15" customHeight="1" x14ac:dyDescent="0.25">
      <c r="A2006" s="5">
        <v>568</v>
      </c>
      <c r="B2006" s="99" t="s">
        <v>3109</v>
      </c>
      <c r="C2006" s="6" t="s">
        <v>3110</v>
      </c>
      <c r="D2006" s="7">
        <v>44963</v>
      </c>
      <c r="E2006" s="8" t="s">
        <v>1380</v>
      </c>
      <c r="F2006" s="9">
        <v>1221638</v>
      </c>
      <c r="G2006" s="8" t="s">
        <v>1378</v>
      </c>
      <c r="H2006" s="9">
        <v>128272</v>
      </c>
      <c r="I2006" s="101">
        <v>2909660</v>
      </c>
      <c r="J2006" s="102"/>
      <c r="K2006" s="103"/>
      <c r="L2006" s="107" t="s">
        <v>1058</v>
      </c>
      <c r="M2006" s="108"/>
      <c r="N2006" s="15" t="s">
        <v>7290</v>
      </c>
      <c r="O2006" t="s">
        <v>4766</v>
      </c>
      <c r="Q2006">
        <v>2996</v>
      </c>
      <c r="R2006" s="14">
        <v>1221638</v>
      </c>
    </row>
    <row r="2007" spans="1:18" ht="15" customHeight="1" x14ac:dyDescent="0.25">
      <c r="A2007" s="11">
        <v>569</v>
      </c>
      <c r="B2007" s="100"/>
      <c r="C2007" s="6" t="s">
        <v>3111</v>
      </c>
      <c r="D2007" s="7">
        <v>44963</v>
      </c>
      <c r="E2007" s="8" t="s">
        <v>1380</v>
      </c>
      <c r="F2007" s="9">
        <v>2029379</v>
      </c>
      <c r="G2007" s="8" t="s">
        <v>1378</v>
      </c>
      <c r="H2007" s="9">
        <v>213085</v>
      </c>
      <c r="I2007" s="104"/>
      <c r="J2007" s="105"/>
      <c r="K2007" s="106"/>
      <c r="L2007" s="109"/>
      <c r="M2007" s="110"/>
      <c r="N2007" s="15" t="s">
        <v>7291</v>
      </c>
      <c r="O2007" t="s">
        <v>4766</v>
      </c>
      <c r="Q2007">
        <v>3045</v>
      </c>
      <c r="R2007" s="14">
        <v>2029379</v>
      </c>
    </row>
    <row r="2008" spans="1:18" ht="15" customHeight="1" x14ac:dyDescent="0.25">
      <c r="A2008" s="5">
        <v>570</v>
      </c>
      <c r="B2008" s="99" t="s">
        <v>3112</v>
      </c>
      <c r="C2008" s="6" t="s">
        <v>3113</v>
      </c>
      <c r="D2008" s="7">
        <v>44979</v>
      </c>
      <c r="E2008" s="8" t="s">
        <v>1390</v>
      </c>
      <c r="F2008" s="9">
        <v>3714667</v>
      </c>
      <c r="G2008" s="8" t="s">
        <v>1378</v>
      </c>
      <c r="H2008" s="9">
        <v>390040</v>
      </c>
      <c r="I2008" s="101">
        <v>8775976</v>
      </c>
      <c r="J2008" s="102"/>
      <c r="K2008" s="103"/>
      <c r="L2008" s="107" t="s">
        <v>1066</v>
      </c>
      <c r="M2008" s="108"/>
      <c r="N2008" s="15" t="s">
        <v>7292</v>
      </c>
      <c r="O2008" t="s">
        <v>4766</v>
      </c>
      <c r="Q2008">
        <v>6835</v>
      </c>
      <c r="R2008" s="14">
        <v>3714667</v>
      </c>
    </row>
    <row r="2009" spans="1:18" ht="15" customHeight="1" x14ac:dyDescent="0.25">
      <c r="A2009" s="10">
        <v>571</v>
      </c>
      <c r="B2009" s="111"/>
      <c r="C2009" s="6" t="s">
        <v>3114</v>
      </c>
      <c r="D2009" s="7">
        <v>44967</v>
      </c>
      <c r="E2009" s="8" t="s">
        <v>1377</v>
      </c>
      <c r="F2009" s="9">
        <v>3398131</v>
      </c>
      <c r="G2009" s="8" t="s">
        <v>1378</v>
      </c>
      <c r="H2009" s="9">
        <v>356804</v>
      </c>
      <c r="I2009" s="112"/>
      <c r="J2009" s="113"/>
      <c r="K2009" s="114"/>
      <c r="L2009" s="115"/>
      <c r="M2009" s="116"/>
      <c r="N2009" s="15" t="s">
        <v>7293</v>
      </c>
      <c r="O2009" t="s">
        <v>4766</v>
      </c>
      <c r="Q2009">
        <v>3853</v>
      </c>
      <c r="R2009" s="14">
        <v>3398131</v>
      </c>
    </row>
    <row r="2010" spans="1:18" ht="15" customHeight="1" x14ac:dyDescent="0.25">
      <c r="A2010" s="11">
        <v>572</v>
      </c>
      <c r="B2010" s="100"/>
      <c r="C2010" s="6" t="s">
        <v>3115</v>
      </c>
      <c r="D2010" s="7">
        <v>44967</v>
      </c>
      <c r="E2010" s="8" t="s">
        <v>1380</v>
      </c>
      <c r="F2010" s="9">
        <v>2692762</v>
      </c>
      <c r="G2010" s="8" t="s">
        <v>1378</v>
      </c>
      <c r="H2010" s="9">
        <v>282740</v>
      </c>
      <c r="I2010" s="104"/>
      <c r="J2010" s="105"/>
      <c r="K2010" s="106"/>
      <c r="L2010" s="109"/>
      <c r="M2010" s="110"/>
      <c r="N2010" s="15" t="s">
        <v>7294</v>
      </c>
      <c r="O2010" t="s">
        <v>4766</v>
      </c>
      <c r="Q2010">
        <v>3852</v>
      </c>
      <c r="R2010" s="14">
        <v>2692762</v>
      </c>
    </row>
    <row r="2011" spans="1:18" ht="15" customHeight="1" x14ac:dyDescent="0.25">
      <c r="A2011" s="5">
        <v>573</v>
      </c>
      <c r="B2011" s="99" t="s">
        <v>3116</v>
      </c>
      <c r="C2011" s="6" t="s">
        <v>3117</v>
      </c>
      <c r="D2011" s="7">
        <v>44966</v>
      </c>
      <c r="E2011" s="8" t="s">
        <v>1377</v>
      </c>
      <c r="F2011" s="9">
        <v>8510876</v>
      </c>
      <c r="G2011" s="8" t="s">
        <v>1378</v>
      </c>
      <c r="H2011" s="9">
        <v>893642</v>
      </c>
      <c r="I2011" s="101">
        <v>16609549</v>
      </c>
      <c r="J2011" s="102"/>
      <c r="K2011" s="103"/>
      <c r="L2011" s="107" t="s">
        <v>1071</v>
      </c>
      <c r="M2011" s="108"/>
      <c r="N2011" s="15" t="s">
        <v>7295</v>
      </c>
      <c r="O2011" t="s">
        <v>4766</v>
      </c>
      <c r="Q2011">
        <v>3584</v>
      </c>
      <c r="R2011" s="14">
        <v>8510876</v>
      </c>
    </row>
    <row r="2012" spans="1:18" ht="15" customHeight="1" x14ac:dyDescent="0.25">
      <c r="A2012" s="10">
        <v>574</v>
      </c>
      <c r="B2012" s="111"/>
      <c r="C2012" s="6" t="s">
        <v>3118</v>
      </c>
      <c r="D2012" s="7">
        <v>44971</v>
      </c>
      <c r="E2012" s="8" t="s">
        <v>1377</v>
      </c>
      <c r="F2012" s="9">
        <v>7624056</v>
      </c>
      <c r="G2012" s="8" t="s">
        <v>1378</v>
      </c>
      <c r="H2012" s="9">
        <v>800526</v>
      </c>
      <c r="I2012" s="112"/>
      <c r="J2012" s="113"/>
      <c r="K2012" s="114"/>
      <c r="L2012" s="115"/>
      <c r="M2012" s="116"/>
      <c r="N2012" s="15" t="s">
        <v>7296</v>
      </c>
      <c r="O2012" t="s">
        <v>4766</v>
      </c>
      <c r="Q2012">
        <v>4112</v>
      </c>
      <c r="R2012" s="14">
        <v>7624056</v>
      </c>
    </row>
    <row r="2013" spans="1:18" ht="15" customHeight="1" x14ac:dyDescent="0.25">
      <c r="A2013" s="11">
        <v>575</v>
      </c>
      <c r="B2013" s="100"/>
      <c r="C2013" s="6" t="s">
        <v>3119</v>
      </c>
      <c r="D2013" s="7">
        <v>44978</v>
      </c>
      <c r="E2013" s="8" t="s">
        <v>1390</v>
      </c>
      <c r="F2013" s="9">
        <v>2423223</v>
      </c>
      <c r="G2013" s="8" t="s">
        <v>1378</v>
      </c>
      <c r="H2013" s="9">
        <v>254438</v>
      </c>
      <c r="I2013" s="104"/>
      <c r="J2013" s="105"/>
      <c r="K2013" s="106"/>
      <c r="L2013" s="109"/>
      <c r="M2013" s="110"/>
      <c r="N2013" s="15" t="s">
        <v>7297</v>
      </c>
      <c r="O2013" t="s">
        <v>4766</v>
      </c>
      <c r="Q2013">
        <v>6804</v>
      </c>
      <c r="R2013" s="14">
        <v>2423223</v>
      </c>
    </row>
    <row r="2014" spans="1:18" ht="15" customHeight="1" x14ac:dyDescent="0.25">
      <c r="A2014" s="5">
        <v>577</v>
      </c>
      <c r="B2014" s="99" t="s">
        <v>3123</v>
      </c>
      <c r="C2014" s="6" t="s">
        <v>3124</v>
      </c>
      <c r="D2014" s="7">
        <v>44965</v>
      </c>
      <c r="E2014" s="8" t="s">
        <v>1377</v>
      </c>
      <c r="F2014" s="9">
        <v>4371923</v>
      </c>
      <c r="G2014" s="8" t="s">
        <v>1378</v>
      </c>
      <c r="H2014" s="9">
        <v>459052</v>
      </c>
      <c r="I2014" s="101">
        <v>8565143</v>
      </c>
      <c r="J2014" s="102"/>
      <c r="K2014" s="103"/>
      <c r="L2014" s="107" t="s">
        <v>1076</v>
      </c>
      <c r="M2014" s="108"/>
      <c r="N2014" s="15" t="s">
        <v>7298</v>
      </c>
      <c r="O2014" t="s">
        <v>4766</v>
      </c>
      <c r="Q2014">
        <v>3134</v>
      </c>
      <c r="R2014" s="14">
        <v>4371923</v>
      </c>
    </row>
    <row r="2015" spans="1:18" ht="15" customHeight="1" x14ac:dyDescent="0.25">
      <c r="A2015" s="10">
        <v>578</v>
      </c>
      <c r="B2015" s="111"/>
      <c r="C2015" s="6" t="s">
        <v>3125</v>
      </c>
      <c r="D2015" s="7">
        <v>44973</v>
      </c>
      <c r="E2015" s="8" t="s">
        <v>1390</v>
      </c>
      <c r="F2015" s="9">
        <v>1475628</v>
      </c>
      <c r="G2015" s="8" t="s">
        <v>1378</v>
      </c>
      <c r="H2015" s="9">
        <v>154941</v>
      </c>
      <c r="I2015" s="112"/>
      <c r="J2015" s="113"/>
      <c r="K2015" s="114"/>
      <c r="L2015" s="115"/>
      <c r="M2015" s="116"/>
      <c r="N2015" s="15" t="s">
        <v>7299</v>
      </c>
      <c r="O2015" t="s">
        <v>4766</v>
      </c>
      <c r="Q2015">
        <v>5487</v>
      </c>
      <c r="R2015" s="14">
        <v>1475628</v>
      </c>
    </row>
    <row r="2016" spans="1:18" ht="15" customHeight="1" x14ac:dyDescent="0.25">
      <c r="A2016" s="11">
        <v>579</v>
      </c>
      <c r="B2016" s="100"/>
      <c r="C2016" s="6" t="s">
        <v>3126</v>
      </c>
      <c r="D2016" s="7">
        <v>44963</v>
      </c>
      <c r="E2016" s="8" t="s">
        <v>1799</v>
      </c>
      <c r="F2016" s="9">
        <v>3722441</v>
      </c>
      <c r="G2016" s="8" t="s">
        <v>1378</v>
      </c>
      <c r="H2016" s="9">
        <v>390856</v>
      </c>
      <c r="I2016" s="104"/>
      <c r="J2016" s="105"/>
      <c r="K2016" s="106"/>
      <c r="L2016" s="109"/>
      <c r="M2016" s="110"/>
      <c r="N2016" s="15" t="s">
        <v>7300</v>
      </c>
      <c r="O2016" t="s">
        <v>4766</v>
      </c>
      <c r="Q2016">
        <v>2930</v>
      </c>
      <c r="R2016" s="14">
        <v>3722441</v>
      </c>
    </row>
    <row r="2017" spans="1:18" ht="15" customHeight="1" x14ac:dyDescent="0.25">
      <c r="A2017" s="5">
        <v>580</v>
      </c>
      <c r="B2017" s="99" t="s">
        <v>3127</v>
      </c>
      <c r="C2017" s="6" t="s">
        <v>3128</v>
      </c>
      <c r="D2017" s="7">
        <v>44965</v>
      </c>
      <c r="E2017" s="8" t="s">
        <v>1377</v>
      </c>
      <c r="F2017" s="9">
        <v>17315562</v>
      </c>
      <c r="G2017" s="8" t="s">
        <v>1378</v>
      </c>
      <c r="H2017" s="9">
        <v>1818134</v>
      </c>
      <c r="I2017" s="101">
        <v>30994856</v>
      </c>
      <c r="J2017" s="102"/>
      <c r="K2017" s="103"/>
      <c r="L2017" s="107" t="s">
        <v>1091</v>
      </c>
      <c r="M2017" s="108"/>
      <c r="N2017" s="15" t="s">
        <v>7301</v>
      </c>
      <c r="O2017" t="s">
        <v>4766</v>
      </c>
      <c r="Q2017">
        <v>3149</v>
      </c>
      <c r="R2017" s="14">
        <v>17315562</v>
      </c>
    </row>
    <row r="2018" spans="1:18" ht="15" customHeight="1" x14ac:dyDescent="0.25">
      <c r="A2018" s="11">
        <v>581</v>
      </c>
      <c r="B2018" s="100"/>
      <c r="C2018" s="6" t="s">
        <v>3129</v>
      </c>
      <c r="D2018" s="7">
        <v>44972</v>
      </c>
      <c r="E2018" s="8" t="s">
        <v>1377</v>
      </c>
      <c r="F2018" s="9">
        <v>17315562</v>
      </c>
      <c r="G2018" s="8" t="s">
        <v>1378</v>
      </c>
      <c r="H2018" s="9">
        <v>1818134</v>
      </c>
      <c r="I2018" s="104"/>
      <c r="J2018" s="105"/>
      <c r="K2018" s="106"/>
      <c r="L2018" s="109"/>
      <c r="M2018" s="110"/>
      <c r="N2018" s="15" t="s">
        <v>7302</v>
      </c>
      <c r="O2018" t="s">
        <v>4766</v>
      </c>
      <c r="Q2018">
        <v>4197</v>
      </c>
      <c r="R2018" s="14">
        <v>17315562</v>
      </c>
    </row>
    <row r="2019" spans="1:18" ht="15" customHeight="1" x14ac:dyDescent="0.25">
      <c r="A2019" s="5">
        <v>583</v>
      </c>
      <c r="B2019" s="99" t="s">
        <v>3133</v>
      </c>
      <c r="C2019" s="6" t="s">
        <v>3134</v>
      </c>
      <c r="D2019" s="7">
        <v>44967</v>
      </c>
      <c r="E2019" s="8" t="s">
        <v>2146</v>
      </c>
      <c r="F2019" s="9">
        <v>1104004</v>
      </c>
      <c r="G2019" s="8" t="s">
        <v>1378</v>
      </c>
      <c r="H2019" s="9">
        <v>115921</v>
      </c>
      <c r="I2019" s="101">
        <v>2028808</v>
      </c>
      <c r="J2019" s="102"/>
      <c r="K2019" s="103"/>
      <c r="L2019" s="107" t="s">
        <v>1100</v>
      </c>
      <c r="M2019" s="108"/>
      <c r="N2019" s="15" t="s">
        <v>7303</v>
      </c>
      <c r="O2019" t="s">
        <v>4766</v>
      </c>
      <c r="Q2019">
        <v>3862</v>
      </c>
      <c r="R2019" s="14">
        <v>1104004</v>
      </c>
    </row>
    <row r="2020" spans="1:18" ht="15" customHeight="1" x14ac:dyDescent="0.25">
      <c r="A2020" s="11">
        <v>584</v>
      </c>
      <c r="B2020" s="100"/>
      <c r="C2020" s="6" t="s">
        <v>3135</v>
      </c>
      <c r="D2020" s="7">
        <v>44964</v>
      </c>
      <c r="E2020" s="8" t="s">
        <v>1380</v>
      </c>
      <c r="F2020" s="9">
        <v>1162821</v>
      </c>
      <c r="G2020" s="8" t="s">
        <v>1378</v>
      </c>
      <c r="H2020" s="9">
        <v>122096</v>
      </c>
      <c r="I2020" s="104"/>
      <c r="J2020" s="105"/>
      <c r="K2020" s="106"/>
      <c r="L2020" s="109"/>
      <c r="M2020" s="110"/>
      <c r="N2020" s="15" t="s">
        <v>7304</v>
      </c>
      <c r="O2020" t="s">
        <v>4766</v>
      </c>
      <c r="Q2020">
        <v>3092</v>
      </c>
      <c r="R2020" s="14">
        <v>1162821</v>
      </c>
    </row>
    <row r="2021" spans="1:18" ht="15" customHeight="1" x14ac:dyDescent="0.25">
      <c r="A2021" s="5">
        <v>585</v>
      </c>
      <c r="B2021" s="99" t="s">
        <v>3136</v>
      </c>
      <c r="C2021" s="6" t="s">
        <v>3137</v>
      </c>
      <c r="D2021" s="7">
        <v>44963</v>
      </c>
      <c r="E2021" s="8" t="s">
        <v>1380</v>
      </c>
      <c r="F2021" s="9">
        <v>3891107</v>
      </c>
      <c r="G2021" s="8" t="s">
        <v>1378</v>
      </c>
      <c r="H2021" s="9">
        <v>408566</v>
      </c>
      <c r="I2021" s="101">
        <v>6378979</v>
      </c>
      <c r="J2021" s="102"/>
      <c r="K2021" s="103"/>
      <c r="L2021" s="107" t="s">
        <v>1103</v>
      </c>
      <c r="M2021" s="108"/>
      <c r="N2021" s="15" t="s">
        <v>7305</v>
      </c>
      <c r="O2021" t="s">
        <v>4766</v>
      </c>
      <c r="Q2021">
        <v>2904</v>
      </c>
      <c r="R2021" s="14">
        <v>3891107</v>
      </c>
    </row>
    <row r="2022" spans="1:18" ht="15" customHeight="1" x14ac:dyDescent="0.25">
      <c r="A2022" s="10">
        <v>586</v>
      </c>
      <c r="B2022" s="111"/>
      <c r="C2022" s="6" t="s">
        <v>3138</v>
      </c>
      <c r="D2022" s="7">
        <v>44975</v>
      </c>
      <c r="E2022" s="8" t="s">
        <v>1377</v>
      </c>
      <c r="F2022" s="9">
        <v>1773640</v>
      </c>
      <c r="G2022" s="8" t="s">
        <v>1378</v>
      </c>
      <c r="H2022" s="9">
        <v>186232</v>
      </c>
      <c r="I2022" s="112"/>
      <c r="J2022" s="113"/>
      <c r="K2022" s="114"/>
      <c r="L2022" s="115"/>
      <c r="M2022" s="116"/>
      <c r="N2022" s="15" t="s">
        <v>7306</v>
      </c>
      <c r="O2022" t="s">
        <v>4766</v>
      </c>
      <c r="Q2022">
        <v>6712</v>
      </c>
      <c r="R2022" s="14">
        <v>1773640</v>
      </c>
    </row>
    <row r="2023" spans="1:18" ht="15" customHeight="1" x14ac:dyDescent="0.25">
      <c r="A2023" s="11">
        <v>587</v>
      </c>
      <c r="B2023" s="100"/>
      <c r="C2023" s="6" t="s">
        <v>3139</v>
      </c>
      <c r="D2023" s="7">
        <v>44979</v>
      </c>
      <c r="E2023" s="8" t="s">
        <v>1799</v>
      </c>
      <c r="F2023" s="9">
        <v>1462604</v>
      </c>
      <c r="G2023" s="8" t="s">
        <v>1378</v>
      </c>
      <c r="H2023" s="9">
        <v>153573</v>
      </c>
      <c r="I2023" s="104"/>
      <c r="J2023" s="105"/>
      <c r="K2023" s="106"/>
      <c r="L2023" s="109"/>
      <c r="M2023" s="110"/>
      <c r="N2023" s="15" t="s">
        <v>7307</v>
      </c>
      <c r="O2023" t="s">
        <v>4766</v>
      </c>
      <c r="Q2023">
        <v>6867</v>
      </c>
      <c r="R2023" s="14">
        <v>1462604</v>
      </c>
    </row>
    <row r="2024" spans="1:18" ht="15" customHeight="1" x14ac:dyDescent="0.25">
      <c r="A2024" s="5">
        <v>588</v>
      </c>
      <c r="B2024" s="99" t="s">
        <v>3140</v>
      </c>
      <c r="C2024" s="6" t="s">
        <v>3141</v>
      </c>
      <c r="D2024" s="7">
        <v>44981</v>
      </c>
      <c r="E2024" s="8" t="s">
        <v>1390</v>
      </c>
      <c r="F2024" s="9">
        <v>1768118</v>
      </c>
      <c r="G2024" s="8" t="s">
        <v>1378</v>
      </c>
      <c r="H2024" s="9">
        <v>185652</v>
      </c>
      <c r="I2024" s="101">
        <v>3949098</v>
      </c>
      <c r="J2024" s="102"/>
      <c r="K2024" s="103"/>
      <c r="L2024" s="107" t="s">
        <v>1109</v>
      </c>
      <c r="M2024" s="108"/>
      <c r="N2024" s="15" t="s">
        <v>7308</v>
      </c>
      <c r="O2024" t="s">
        <v>4766</v>
      </c>
      <c r="Q2024">
        <v>8634</v>
      </c>
      <c r="R2024" s="14">
        <v>1768118</v>
      </c>
    </row>
    <row r="2025" spans="1:18" ht="15" customHeight="1" x14ac:dyDescent="0.25">
      <c r="A2025" s="10">
        <v>589</v>
      </c>
      <c r="B2025" s="111"/>
      <c r="C2025" s="6" t="s">
        <v>3142</v>
      </c>
      <c r="D2025" s="7">
        <v>44963</v>
      </c>
      <c r="E2025" s="8" t="s">
        <v>1390</v>
      </c>
      <c r="F2025" s="9">
        <v>1359743</v>
      </c>
      <c r="G2025" s="8" t="s">
        <v>1378</v>
      </c>
      <c r="H2025" s="9">
        <v>142773</v>
      </c>
      <c r="I2025" s="112"/>
      <c r="J2025" s="113"/>
      <c r="K2025" s="114"/>
      <c r="L2025" s="115"/>
      <c r="M2025" s="116"/>
      <c r="N2025" s="15" t="s">
        <v>7309</v>
      </c>
      <c r="O2025" t="s">
        <v>4766</v>
      </c>
      <c r="Q2025">
        <v>2934</v>
      </c>
      <c r="R2025" s="14">
        <v>1359743</v>
      </c>
    </row>
    <row r="2026" spans="1:18" ht="15" customHeight="1" x14ac:dyDescent="0.25">
      <c r="A2026" s="11">
        <v>590</v>
      </c>
      <c r="B2026" s="100"/>
      <c r="C2026" s="6" t="s">
        <v>3143</v>
      </c>
      <c r="D2026" s="7">
        <v>44970</v>
      </c>
      <c r="E2026" s="8" t="s">
        <v>1799</v>
      </c>
      <c r="F2026" s="9">
        <v>1284539</v>
      </c>
      <c r="G2026" s="8" t="s">
        <v>1378</v>
      </c>
      <c r="H2026" s="9">
        <v>134877</v>
      </c>
      <c r="I2026" s="104"/>
      <c r="J2026" s="105"/>
      <c r="K2026" s="106"/>
      <c r="L2026" s="109"/>
      <c r="M2026" s="110"/>
      <c r="N2026" s="15" t="s">
        <v>7310</v>
      </c>
      <c r="O2026" t="s">
        <v>4766</v>
      </c>
      <c r="Q2026">
        <v>3970</v>
      </c>
      <c r="R2026" s="14">
        <v>1284539</v>
      </c>
    </row>
    <row r="2027" spans="1:18" ht="15" customHeight="1" x14ac:dyDescent="0.25">
      <c r="A2027" s="5">
        <v>591</v>
      </c>
      <c r="B2027" s="99" t="s">
        <v>3144</v>
      </c>
      <c r="C2027" s="6" t="s">
        <v>3145</v>
      </c>
      <c r="D2027" s="7">
        <v>44961</v>
      </c>
      <c r="E2027" s="8" t="s">
        <v>59</v>
      </c>
      <c r="F2027" s="9">
        <v>2098432</v>
      </c>
      <c r="G2027" s="8" t="s">
        <v>1378</v>
      </c>
      <c r="H2027" s="9">
        <v>220335</v>
      </c>
      <c r="I2027" s="101">
        <v>43410257</v>
      </c>
      <c r="J2027" s="102"/>
      <c r="K2027" s="103"/>
      <c r="L2027" s="107" t="s">
        <v>1120</v>
      </c>
      <c r="M2027" s="108"/>
      <c r="N2027" s="15" t="s">
        <v>7311</v>
      </c>
      <c r="O2027" t="s">
        <v>4766</v>
      </c>
      <c r="Q2027">
        <v>2897</v>
      </c>
      <c r="R2027" s="14">
        <v>2098432</v>
      </c>
    </row>
    <row r="2028" spans="1:18" ht="15" customHeight="1" x14ac:dyDescent="0.25">
      <c r="A2028" s="10">
        <v>592</v>
      </c>
      <c r="B2028" s="111"/>
      <c r="C2028" s="6" t="s">
        <v>3146</v>
      </c>
      <c r="D2028" s="7">
        <v>44960</v>
      </c>
      <c r="E2028" s="8" t="s">
        <v>1119</v>
      </c>
      <c r="F2028" s="9">
        <v>2109402</v>
      </c>
      <c r="G2028" s="8" t="s">
        <v>1378</v>
      </c>
      <c r="H2028" s="9">
        <v>221487</v>
      </c>
      <c r="I2028" s="112"/>
      <c r="J2028" s="113"/>
      <c r="K2028" s="114"/>
      <c r="L2028" s="115"/>
      <c r="M2028" s="116"/>
      <c r="N2028" s="15" t="s">
        <v>7312</v>
      </c>
      <c r="O2028" t="s">
        <v>4766</v>
      </c>
      <c r="Q2028">
        <v>2844</v>
      </c>
      <c r="R2028" s="14">
        <v>2109402</v>
      </c>
    </row>
    <row r="2029" spans="1:18" ht="15" customHeight="1" x14ac:dyDescent="0.25">
      <c r="A2029" s="10">
        <v>593</v>
      </c>
      <c r="B2029" s="111"/>
      <c r="C2029" s="6" t="s">
        <v>3147</v>
      </c>
      <c r="D2029" s="7">
        <v>44964</v>
      </c>
      <c r="E2029" s="8" t="s">
        <v>1119</v>
      </c>
      <c r="F2029" s="9">
        <v>1933642</v>
      </c>
      <c r="G2029" s="8" t="s">
        <v>1378</v>
      </c>
      <c r="H2029" s="9">
        <v>203032</v>
      </c>
      <c r="I2029" s="112"/>
      <c r="J2029" s="113"/>
      <c r="K2029" s="114"/>
      <c r="L2029" s="115"/>
      <c r="M2029" s="116"/>
      <c r="N2029" s="15" t="s">
        <v>7313</v>
      </c>
      <c r="O2029" t="s">
        <v>4766</v>
      </c>
      <c r="Q2029">
        <v>3107</v>
      </c>
      <c r="R2029" s="14">
        <v>1933642</v>
      </c>
    </row>
    <row r="2030" spans="1:18" ht="15" customHeight="1" x14ac:dyDescent="0.25">
      <c r="A2030" s="10">
        <v>594</v>
      </c>
      <c r="B2030" s="111"/>
      <c r="C2030" s="6" t="s">
        <v>3148</v>
      </c>
      <c r="D2030" s="7">
        <v>44960</v>
      </c>
      <c r="E2030" s="8" t="s">
        <v>59</v>
      </c>
      <c r="F2030" s="9">
        <v>2184027</v>
      </c>
      <c r="G2030" s="8" t="s">
        <v>1378</v>
      </c>
      <c r="H2030" s="9">
        <v>229323</v>
      </c>
      <c r="I2030" s="112"/>
      <c r="J2030" s="113"/>
      <c r="K2030" s="114"/>
      <c r="L2030" s="115"/>
      <c r="M2030" s="116"/>
      <c r="N2030" s="15" t="s">
        <v>7314</v>
      </c>
      <c r="O2030" t="s">
        <v>4766</v>
      </c>
      <c r="Q2030">
        <v>2842</v>
      </c>
      <c r="R2030" s="14">
        <v>2184027</v>
      </c>
    </row>
    <row r="2031" spans="1:18" ht="15" customHeight="1" x14ac:dyDescent="0.25">
      <c r="A2031" s="10">
        <v>595</v>
      </c>
      <c r="B2031" s="111"/>
      <c r="C2031" s="6" t="s">
        <v>3149</v>
      </c>
      <c r="D2031" s="7">
        <v>44960</v>
      </c>
      <c r="E2031" s="8" t="s">
        <v>1119</v>
      </c>
      <c r="F2031" s="9">
        <v>1724416</v>
      </c>
      <c r="G2031" s="8" t="s">
        <v>1378</v>
      </c>
      <c r="H2031" s="9">
        <v>181064</v>
      </c>
      <c r="I2031" s="112"/>
      <c r="J2031" s="113"/>
      <c r="K2031" s="114"/>
      <c r="L2031" s="115"/>
      <c r="M2031" s="116"/>
      <c r="N2031" s="15" t="s">
        <v>7315</v>
      </c>
      <c r="O2031" t="s">
        <v>4766</v>
      </c>
      <c r="Q2031">
        <v>2841</v>
      </c>
      <c r="R2031" s="14">
        <v>1724416</v>
      </c>
    </row>
    <row r="2032" spans="1:18" ht="15" customHeight="1" x14ac:dyDescent="0.25">
      <c r="A2032" s="10">
        <v>596</v>
      </c>
      <c r="B2032" s="111"/>
      <c r="C2032" s="6" t="s">
        <v>3150</v>
      </c>
      <c r="D2032" s="7">
        <v>44960</v>
      </c>
      <c r="E2032" s="8" t="s">
        <v>1119</v>
      </c>
      <c r="F2032" s="9">
        <v>2177969</v>
      </c>
      <c r="G2032" s="8" t="s">
        <v>1378</v>
      </c>
      <c r="H2032" s="9">
        <v>228687</v>
      </c>
      <c r="I2032" s="112"/>
      <c r="J2032" s="113"/>
      <c r="K2032" s="114"/>
      <c r="L2032" s="115"/>
      <c r="M2032" s="116"/>
      <c r="N2032" s="15" t="s">
        <v>7316</v>
      </c>
      <c r="O2032" t="s">
        <v>4766</v>
      </c>
      <c r="Q2032">
        <v>2837</v>
      </c>
      <c r="R2032" s="14">
        <v>2177969</v>
      </c>
    </row>
    <row r="2033" spans="1:18" ht="15" customHeight="1" x14ac:dyDescent="0.25">
      <c r="A2033" s="10">
        <v>597</v>
      </c>
      <c r="B2033" s="111"/>
      <c r="C2033" s="6" t="s">
        <v>3151</v>
      </c>
      <c r="D2033" s="7">
        <v>44979</v>
      </c>
      <c r="E2033" s="8" t="s">
        <v>1119</v>
      </c>
      <c r="F2033" s="9">
        <v>2056503</v>
      </c>
      <c r="G2033" s="8" t="s">
        <v>1378</v>
      </c>
      <c r="H2033" s="9">
        <v>215933</v>
      </c>
      <c r="I2033" s="112"/>
      <c r="J2033" s="113"/>
      <c r="K2033" s="114"/>
      <c r="L2033" s="115"/>
      <c r="M2033" s="116"/>
      <c r="N2033" s="15" t="s">
        <v>7317</v>
      </c>
      <c r="O2033" t="s">
        <v>4766</v>
      </c>
      <c r="Q2033">
        <v>6862</v>
      </c>
      <c r="R2033" s="14">
        <v>2056503</v>
      </c>
    </row>
    <row r="2034" spans="1:18" ht="15" customHeight="1" x14ac:dyDescent="0.25">
      <c r="A2034" s="10">
        <v>598</v>
      </c>
      <c r="B2034" s="111"/>
      <c r="C2034" s="6" t="s">
        <v>3152</v>
      </c>
      <c r="D2034" s="7">
        <v>44964</v>
      </c>
      <c r="E2034" s="8" t="s">
        <v>59</v>
      </c>
      <c r="F2034" s="9">
        <v>381439</v>
      </c>
      <c r="G2034" s="8" t="s">
        <v>1378</v>
      </c>
      <c r="H2034" s="9">
        <v>40051</v>
      </c>
      <c r="I2034" s="112"/>
      <c r="J2034" s="113"/>
      <c r="K2034" s="114"/>
      <c r="L2034" s="115"/>
      <c r="M2034" s="116"/>
      <c r="N2034" s="15" t="s">
        <v>7318</v>
      </c>
      <c r="O2034" t="s">
        <v>4766</v>
      </c>
      <c r="Q2034">
        <v>3100</v>
      </c>
      <c r="R2034" s="14">
        <v>381439</v>
      </c>
    </row>
    <row r="2035" spans="1:18" ht="15" customHeight="1" x14ac:dyDescent="0.25">
      <c r="A2035" s="10">
        <v>599</v>
      </c>
      <c r="B2035" s="111"/>
      <c r="C2035" s="6" t="s">
        <v>3153</v>
      </c>
      <c r="D2035" s="7">
        <v>44960</v>
      </c>
      <c r="E2035" s="8" t="s">
        <v>1119</v>
      </c>
      <c r="F2035" s="9">
        <v>1125901</v>
      </c>
      <c r="G2035" s="8" t="s">
        <v>1378</v>
      </c>
      <c r="H2035" s="9">
        <v>118220</v>
      </c>
      <c r="I2035" s="112"/>
      <c r="J2035" s="113"/>
      <c r="K2035" s="114"/>
      <c r="L2035" s="115"/>
      <c r="M2035" s="116"/>
      <c r="N2035" s="15" t="s">
        <v>7319</v>
      </c>
      <c r="O2035" t="s">
        <v>4766</v>
      </c>
      <c r="Q2035">
        <v>2843</v>
      </c>
      <c r="R2035" s="14">
        <v>1125901</v>
      </c>
    </row>
    <row r="2036" spans="1:18" ht="15" customHeight="1" x14ac:dyDescent="0.25">
      <c r="A2036" s="10">
        <v>600</v>
      </c>
      <c r="B2036" s="111"/>
      <c r="C2036" s="6" t="s">
        <v>3154</v>
      </c>
      <c r="D2036" s="7">
        <v>44960</v>
      </c>
      <c r="E2036" s="8" t="s">
        <v>1119</v>
      </c>
      <c r="F2036" s="9">
        <v>2094837</v>
      </c>
      <c r="G2036" s="8" t="s">
        <v>1378</v>
      </c>
      <c r="H2036" s="9">
        <v>219958</v>
      </c>
      <c r="I2036" s="112"/>
      <c r="J2036" s="113"/>
      <c r="K2036" s="114"/>
      <c r="L2036" s="115"/>
      <c r="M2036" s="116"/>
      <c r="N2036" s="15" t="s">
        <v>7320</v>
      </c>
      <c r="O2036" t="s">
        <v>4766</v>
      </c>
      <c r="Q2036">
        <v>2845</v>
      </c>
      <c r="R2036" s="14">
        <v>2094837</v>
      </c>
    </row>
    <row r="2037" spans="1:18" ht="15" customHeight="1" x14ac:dyDescent="0.25">
      <c r="A2037" s="10">
        <v>601</v>
      </c>
      <c r="B2037" s="111"/>
      <c r="C2037" s="6" t="s">
        <v>3155</v>
      </c>
      <c r="D2037" s="7">
        <v>44960</v>
      </c>
      <c r="E2037" s="8" t="s">
        <v>1119</v>
      </c>
      <c r="F2037" s="9">
        <v>2505774</v>
      </c>
      <c r="G2037" s="8" t="s">
        <v>1378</v>
      </c>
      <c r="H2037" s="9">
        <v>263106</v>
      </c>
      <c r="I2037" s="112"/>
      <c r="J2037" s="113"/>
      <c r="K2037" s="114"/>
      <c r="L2037" s="115"/>
      <c r="M2037" s="116"/>
      <c r="N2037" s="15" t="s">
        <v>7321</v>
      </c>
      <c r="O2037" t="s">
        <v>4766</v>
      </c>
      <c r="Q2037">
        <v>2836</v>
      </c>
      <c r="R2037" s="14">
        <v>2505774</v>
      </c>
    </row>
    <row r="2038" spans="1:18" ht="15" customHeight="1" x14ac:dyDescent="0.25">
      <c r="A2038" s="10">
        <v>602</v>
      </c>
      <c r="B2038" s="111"/>
      <c r="C2038" s="6" t="s">
        <v>3156</v>
      </c>
      <c r="D2038" s="7">
        <v>44960</v>
      </c>
      <c r="E2038" s="8" t="s">
        <v>1119</v>
      </c>
      <c r="F2038" s="9">
        <v>1206865</v>
      </c>
      <c r="G2038" s="8" t="s">
        <v>1378</v>
      </c>
      <c r="H2038" s="9">
        <v>126721</v>
      </c>
      <c r="I2038" s="112"/>
      <c r="J2038" s="113"/>
      <c r="K2038" s="114"/>
      <c r="L2038" s="115"/>
      <c r="M2038" s="116"/>
      <c r="N2038" s="15" t="s">
        <v>7322</v>
      </c>
      <c r="O2038" t="s">
        <v>4766</v>
      </c>
      <c r="Q2038">
        <v>2849</v>
      </c>
      <c r="R2038" s="14">
        <v>1206865</v>
      </c>
    </row>
    <row r="2039" spans="1:18" ht="15" customHeight="1" x14ac:dyDescent="0.25">
      <c r="A2039" s="10">
        <v>603</v>
      </c>
      <c r="B2039" s="111"/>
      <c r="C2039" s="6" t="s">
        <v>3157</v>
      </c>
      <c r="D2039" s="7">
        <v>44970</v>
      </c>
      <c r="E2039" s="8" t="s">
        <v>1119</v>
      </c>
      <c r="F2039" s="9">
        <v>1701051</v>
      </c>
      <c r="G2039" s="8" t="s">
        <v>1378</v>
      </c>
      <c r="H2039" s="9">
        <v>178610</v>
      </c>
      <c r="I2039" s="112"/>
      <c r="J2039" s="113"/>
      <c r="K2039" s="114"/>
      <c r="L2039" s="115"/>
      <c r="M2039" s="116"/>
      <c r="N2039" s="15" t="s">
        <v>7323</v>
      </c>
      <c r="O2039" t="s">
        <v>4766</v>
      </c>
      <c r="Q2039">
        <v>3994</v>
      </c>
      <c r="R2039" s="14">
        <v>1701051</v>
      </c>
    </row>
    <row r="2040" spans="1:18" ht="15" customHeight="1" x14ac:dyDescent="0.25">
      <c r="A2040" s="10">
        <v>604</v>
      </c>
      <c r="B2040" s="111"/>
      <c r="C2040" s="6" t="s">
        <v>3158</v>
      </c>
      <c r="D2040" s="7">
        <v>44960</v>
      </c>
      <c r="E2040" s="8" t="s">
        <v>59</v>
      </c>
      <c r="F2040" s="9">
        <v>2029379</v>
      </c>
      <c r="G2040" s="8" t="s">
        <v>1378</v>
      </c>
      <c r="H2040" s="9">
        <v>213085</v>
      </c>
      <c r="I2040" s="112"/>
      <c r="J2040" s="113"/>
      <c r="K2040" s="114"/>
      <c r="L2040" s="115"/>
      <c r="M2040" s="116"/>
      <c r="N2040" s="15" t="s">
        <v>7324</v>
      </c>
      <c r="O2040" t="s">
        <v>4766</v>
      </c>
      <c r="Q2040">
        <v>2848</v>
      </c>
      <c r="R2040" s="14">
        <v>2029379</v>
      </c>
    </row>
    <row r="2041" spans="1:18" ht="15" customHeight="1" x14ac:dyDescent="0.25">
      <c r="A2041" s="10">
        <v>605</v>
      </c>
      <c r="B2041" s="111"/>
      <c r="C2041" s="6" t="s">
        <v>3159</v>
      </c>
      <c r="D2041" s="7">
        <v>44966</v>
      </c>
      <c r="E2041" s="8" t="s">
        <v>1119</v>
      </c>
      <c r="F2041" s="9">
        <v>1683608</v>
      </c>
      <c r="G2041" s="8" t="s">
        <v>1378</v>
      </c>
      <c r="H2041" s="9">
        <v>176779</v>
      </c>
      <c r="I2041" s="112"/>
      <c r="J2041" s="113"/>
      <c r="K2041" s="114"/>
      <c r="L2041" s="115"/>
      <c r="M2041" s="116"/>
      <c r="N2041" s="15" t="s">
        <v>7325</v>
      </c>
      <c r="O2041" t="s">
        <v>4766</v>
      </c>
      <c r="Q2041">
        <v>3583</v>
      </c>
      <c r="R2041" s="14">
        <v>1683608</v>
      </c>
    </row>
    <row r="2042" spans="1:18" ht="15" customHeight="1" x14ac:dyDescent="0.25">
      <c r="A2042" s="10">
        <v>606</v>
      </c>
      <c r="B2042" s="111"/>
      <c r="C2042" s="6" t="s">
        <v>3160</v>
      </c>
      <c r="D2042" s="7">
        <v>44974</v>
      </c>
      <c r="E2042" s="8" t="s">
        <v>1119</v>
      </c>
      <c r="F2042" s="9">
        <v>3074467</v>
      </c>
      <c r="G2042" s="8" t="s">
        <v>1378</v>
      </c>
      <c r="H2042" s="9">
        <v>322819</v>
      </c>
      <c r="I2042" s="112"/>
      <c r="J2042" s="113"/>
      <c r="K2042" s="114"/>
      <c r="L2042" s="115"/>
      <c r="M2042" s="116"/>
      <c r="N2042" s="15" t="s">
        <v>7326</v>
      </c>
      <c r="O2042" t="s">
        <v>4766</v>
      </c>
      <c r="Q2042">
        <v>6652</v>
      </c>
      <c r="R2042" s="14">
        <v>3074467</v>
      </c>
    </row>
    <row r="2043" spans="1:18" ht="15" customHeight="1" x14ac:dyDescent="0.25">
      <c r="A2043" s="10">
        <v>607</v>
      </c>
      <c r="B2043" s="111"/>
      <c r="C2043" s="6" t="s">
        <v>3161</v>
      </c>
      <c r="D2043" s="7">
        <v>44967</v>
      </c>
      <c r="E2043" s="8" t="s">
        <v>59</v>
      </c>
      <c r="F2043" s="9">
        <v>2029379</v>
      </c>
      <c r="G2043" s="8" t="s">
        <v>1378</v>
      </c>
      <c r="H2043" s="9">
        <v>213085</v>
      </c>
      <c r="I2043" s="112"/>
      <c r="J2043" s="113"/>
      <c r="K2043" s="114"/>
      <c r="L2043" s="115"/>
      <c r="M2043" s="116"/>
      <c r="N2043" s="15" t="s">
        <v>7327</v>
      </c>
      <c r="O2043" t="s">
        <v>4766</v>
      </c>
      <c r="Q2043">
        <v>3869</v>
      </c>
      <c r="R2043" s="14">
        <v>2029379</v>
      </c>
    </row>
    <row r="2044" spans="1:18" ht="15" customHeight="1" x14ac:dyDescent="0.25">
      <c r="A2044" s="10">
        <v>608</v>
      </c>
      <c r="B2044" s="111"/>
      <c r="C2044" s="6" t="s">
        <v>3162</v>
      </c>
      <c r="D2044" s="7">
        <v>44960</v>
      </c>
      <c r="E2044" s="8" t="s">
        <v>1119</v>
      </c>
      <c r="F2044" s="9">
        <v>2929267</v>
      </c>
      <c r="G2044" s="8" t="s">
        <v>1378</v>
      </c>
      <c r="H2044" s="9">
        <v>307573</v>
      </c>
      <c r="I2044" s="112"/>
      <c r="J2044" s="113"/>
      <c r="K2044" s="114"/>
      <c r="L2044" s="115"/>
      <c r="M2044" s="116"/>
      <c r="N2044" s="15" t="s">
        <v>7328</v>
      </c>
      <c r="O2044" t="s">
        <v>4766</v>
      </c>
      <c r="Q2044">
        <v>2835</v>
      </c>
      <c r="R2044" s="14">
        <v>2929267</v>
      </c>
    </row>
    <row r="2045" spans="1:18" ht="15" customHeight="1" x14ac:dyDescent="0.25">
      <c r="A2045" s="10">
        <v>609</v>
      </c>
      <c r="B2045" s="111"/>
      <c r="C2045" s="6" t="s">
        <v>3163</v>
      </c>
      <c r="D2045" s="7">
        <v>44972</v>
      </c>
      <c r="E2045" s="8" t="s">
        <v>1119</v>
      </c>
      <c r="F2045" s="9">
        <v>2010104</v>
      </c>
      <c r="G2045" s="8" t="s">
        <v>1378</v>
      </c>
      <c r="H2045" s="9">
        <v>211061</v>
      </c>
      <c r="I2045" s="112"/>
      <c r="J2045" s="113"/>
      <c r="K2045" s="114"/>
      <c r="L2045" s="115"/>
      <c r="M2045" s="116"/>
      <c r="N2045" s="15" t="s">
        <v>7329</v>
      </c>
      <c r="O2045" t="s">
        <v>4766</v>
      </c>
      <c r="Q2045">
        <v>4207</v>
      </c>
      <c r="R2045" s="14">
        <v>2010104</v>
      </c>
    </row>
    <row r="2046" spans="1:18" ht="15" customHeight="1" x14ac:dyDescent="0.25">
      <c r="A2046" s="10">
        <v>610</v>
      </c>
      <c r="B2046" s="111"/>
      <c r="C2046" s="6" t="s">
        <v>3164</v>
      </c>
      <c r="D2046" s="7">
        <v>44978</v>
      </c>
      <c r="E2046" s="8" t="s">
        <v>1119</v>
      </c>
      <c r="F2046" s="9">
        <v>1852829</v>
      </c>
      <c r="G2046" s="8" t="s">
        <v>1378</v>
      </c>
      <c r="H2046" s="9">
        <v>194547</v>
      </c>
      <c r="I2046" s="112"/>
      <c r="J2046" s="113"/>
      <c r="K2046" s="114"/>
      <c r="L2046" s="115"/>
      <c r="M2046" s="116"/>
      <c r="N2046" s="15" t="s">
        <v>7330</v>
      </c>
      <c r="O2046" t="s">
        <v>4766</v>
      </c>
      <c r="Q2046">
        <v>6809</v>
      </c>
      <c r="R2046" s="14">
        <v>1852829</v>
      </c>
    </row>
    <row r="2047" spans="1:18" ht="15" customHeight="1" x14ac:dyDescent="0.25">
      <c r="A2047" s="10">
        <v>611</v>
      </c>
      <c r="B2047" s="111"/>
      <c r="C2047" s="6" t="s">
        <v>3165</v>
      </c>
      <c r="D2047" s="7">
        <v>44959</v>
      </c>
      <c r="E2047" s="8" t="s">
        <v>59</v>
      </c>
      <c r="F2047" s="9">
        <v>1933642</v>
      </c>
      <c r="G2047" s="8" t="s">
        <v>1378</v>
      </c>
      <c r="H2047" s="9">
        <v>203032</v>
      </c>
      <c r="I2047" s="112"/>
      <c r="J2047" s="113"/>
      <c r="K2047" s="114"/>
      <c r="L2047" s="115"/>
      <c r="M2047" s="116"/>
      <c r="N2047" s="15" t="s">
        <v>7331</v>
      </c>
      <c r="O2047" t="s">
        <v>4766</v>
      </c>
      <c r="Q2047">
        <v>2834</v>
      </c>
      <c r="R2047" s="14">
        <v>1933642</v>
      </c>
    </row>
    <row r="2048" spans="1:18" ht="15" customHeight="1" x14ac:dyDescent="0.25">
      <c r="A2048" s="10">
        <v>612</v>
      </c>
      <c r="B2048" s="111"/>
      <c r="C2048" s="6" t="s">
        <v>3166</v>
      </c>
      <c r="D2048" s="7">
        <v>44964</v>
      </c>
      <c r="E2048" s="8" t="s">
        <v>59</v>
      </c>
      <c r="F2048" s="9">
        <v>1167275</v>
      </c>
      <c r="G2048" s="8" t="s">
        <v>1378</v>
      </c>
      <c r="H2048" s="9">
        <v>122564</v>
      </c>
      <c r="I2048" s="112"/>
      <c r="J2048" s="113"/>
      <c r="K2048" s="114"/>
      <c r="L2048" s="115"/>
      <c r="M2048" s="116"/>
      <c r="N2048" s="15" t="s">
        <v>7332</v>
      </c>
      <c r="O2048" t="s">
        <v>4766</v>
      </c>
      <c r="Q2048">
        <v>3095</v>
      </c>
      <c r="R2048" s="14">
        <v>1167275</v>
      </c>
    </row>
    <row r="2049" spans="1:18" ht="15" customHeight="1" x14ac:dyDescent="0.25">
      <c r="A2049" s="10">
        <v>613</v>
      </c>
      <c r="B2049" s="111"/>
      <c r="C2049" s="6" t="s">
        <v>3167</v>
      </c>
      <c r="D2049" s="7">
        <v>44964</v>
      </c>
      <c r="E2049" s="8" t="s">
        <v>1119</v>
      </c>
      <c r="F2049" s="9">
        <v>1330437</v>
      </c>
      <c r="G2049" s="8" t="s">
        <v>1378</v>
      </c>
      <c r="H2049" s="9">
        <v>139696</v>
      </c>
      <c r="I2049" s="112"/>
      <c r="J2049" s="113"/>
      <c r="K2049" s="114"/>
      <c r="L2049" s="115"/>
      <c r="M2049" s="116"/>
      <c r="N2049" s="15" t="s">
        <v>7333</v>
      </c>
      <c r="O2049" t="s">
        <v>4766</v>
      </c>
      <c r="Q2049">
        <v>3106</v>
      </c>
      <c r="R2049" s="14">
        <v>1330437</v>
      </c>
    </row>
    <row r="2050" spans="1:18" ht="15" customHeight="1" x14ac:dyDescent="0.25">
      <c r="A2050" s="10">
        <v>614</v>
      </c>
      <c r="B2050" s="111"/>
      <c r="C2050" s="6" t="s">
        <v>3168</v>
      </c>
      <c r="D2050" s="7">
        <v>44967</v>
      </c>
      <c r="E2050" s="8" t="s">
        <v>59</v>
      </c>
      <c r="F2050" s="9">
        <v>1627058</v>
      </c>
      <c r="G2050" s="8" t="s">
        <v>1378</v>
      </c>
      <c r="H2050" s="9">
        <v>170841</v>
      </c>
      <c r="I2050" s="112"/>
      <c r="J2050" s="113"/>
      <c r="K2050" s="114"/>
      <c r="L2050" s="115"/>
      <c r="M2050" s="116"/>
      <c r="N2050" s="15" t="s">
        <v>7334</v>
      </c>
      <c r="O2050" t="s">
        <v>4766</v>
      </c>
      <c r="Q2050">
        <v>3868</v>
      </c>
      <c r="R2050" s="14">
        <v>1627058</v>
      </c>
    </row>
    <row r="2051" spans="1:18" ht="15" customHeight="1" x14ac:dyDescent="0.25">
      <c r="A2051" s="10">
        <v>615</v>
      </c>
      <c r="B2051" s="111"/>
      <c r="C2051" s="6" t="s">
        <v>3169</v>
      </c>
      <c r="D2051" s="7">
        <v>44960</v>
      </c>
      <c r="E2051" s="8" t="s">
        <v>1119</v>
      </c>
      <c r="F2051" s="9">
        <v>1505999</v>
      </c>
      <c r="G2051" s="8" t="s">
        <v>1378</v>
      </c>
      <c r="H2051" s="9">
        <v>158130</v>
      </c>
      <c r="I2051" s="112"/>
      <c r="J2051" s="113"/>
      <c r="K2051" s="114"/>
      <c r="L2051" s="115"/>
      <c r="M2051" s="116"/>
      <c r="N2051" s="15" t="s">
        <v>7335</v>
      </c>
      <c r="O2051" t="s">
        <v>4766</v>
      </c>
      <c r="Q2051">
        <v>2840</v>
      </c>
      <c r="R2051" s="14">
        <v>1505999</v>
      </c>
    </row>
    <row r="2052" spans="1:18" ht="15" customHeight="1" x14ac:dyDescent="0.25">
      <c r="A2052" s="11">
        <v>616</v>
      </c>
      <c r="B2052" s="100"/>
      <c r="C2052" s="6" t="s">
        <v>3170</v>
      </c>
      <c r="D2052" s="7">
        <v>44973</v>
      </c>
      <c r="E2052" s="8" t="s">
        <v>1119</v>
      </c>
      <c r="F2052" s="9">
        <v>2029379</v>
      </c>
      <c r="G2052" s="8" t="s">
        <v>1378</v>
      </c>
      <c r="H2052" s="9">
        <v>213085</v>
      </c>
      <c r="I2052" s="104"/>
      <c r="J2052" s="105"/>
      <c r="K2052" s="106"/>
      <c r="L2052" s="109"/>
      <c r="M2052" s="110"/>
      <c r="N2052" s="15" t="s">
        <v>7336</v>
      </c>
      <c r="O2052" t="s">
        <v>4766</v>
      </c>
      <c r="Q2052">
        <v>4209</v>
      </c>
      <c r="R2052" s="14">
        <v>2029379</v>
      </c>
    </row>
    <row r="2053" spans="1:18" ht="15" customHeight="1" x14ac:dyDescent="0.25">
      <c r="A2053" s="12">
        <v>633</v>
      </c>
      <c r="B2053" s="12" t="s">
        <v>3203</v>
      </c>
      <c r="C2053" s="6" t="s">
        <v>3204</v>
      </c>
      <c r="D2053" s="7">
        <v>44944</v>
      </c>
      <c r="E2053" s="8" t="s">
        <v>248</v>
      </c>
      <c r="F2053" s="9">
        <v>909247</v>
      </c>
      <c r="G2053" s="8" t="s">
        <v>1378</v>
      </c>
      <c r="H2053" s="9">
        <v>95471</v>
      </c>
      <c r="I2053" s="94">
        <v>813776</v>
      </c>
      <c r="J2053" s="95"/>
      <c r="K2053" s="96"/>
      <c r="L2053" s="97" t="s">
        <v>1234</v>
      </c>
      <c r="M2053" s="98"/>
      <c r="N2053" s="15" t="s">
        <v>7337</v>
      </c>
      <c r="O2053" t="s">
        <v>4766</v>
      </c>
      <c r="Q2053">
        <v>1767</v>
      </c>
      <c r="R2053" s="14">
        <v>909247</v>
      </c>
    </row>
    <row r="2054" spans="1:18" ht="15" customHeight="1" x14ac:dyDescent="0.25">
      <c r="A2054" s="5">
        <v>634</v>
      </c>
      <c r="B2054" s="99" t="s">
        <v>3205</v>
      </c>
      <c r="C2054" s="6" t="s">
        <v>3206</v>
      </c>
      <c r="D2054" s="7">
        <v>44974</v>
      </c>
      <c r="E2054" s="8" t="s">
        <v>248</v>
      </c>
      <c r="F2054" s="9">
        <v>1381181</v>
      </c>
      <c r="G2054" s="8" t="s">
        <v>1378</v>
      </c>
      <c r="H2054" s="9">
        <v>145024</v>
      </c>
      <c r="I2054" s="101">
        <v>8491457</v>
      </c>
      <c r="J2054" s="102"/>
      <c r="K2054" s="103"/>
      <c r="L2054" s="107" t="s">
        <v>1234</v>
      </c>
      <c r="M2054" s="108"/>
      <c r="N2054" s="15" t="s">
        <v>7338</v>
      </c>
      <c r="O2054" t="s">
        <v>4766</v>
      </c>
      <c r="Q2054">
        <v>6396</v>
      </c>
      <c r="R2054" s="14">
        <v>1381181</v>
      </c>
    </row>
    <row r="2055" spans="1:18" ht="15" customHeight="1" x14ac:dyDescent="0.25">
      <c r="A2055" s="10">
        <v>635</v>
      </c>
      <c r="B2055" s="111"/>
      <c r="C2055" s="6" t="s">
        <v>3207</v>
      </c>
      <c r="D2055" s="7">
        <v>44981</v>
      </c>
      <c r="E2055" s="8" t="s">
        <v>248</v>
      </c>
      <c r="F2055" s="9">
        <v>1141358</v>
      </c>
      <c r="G2055" s="8" t="s">
        <v>1378</v>
      </c>
      <c r="H2055" s="9">
        <v>119843</v>
      </c>
      <c r="I2055" s="112"/>
      <c r="J2055" s="113"/>
      <c r="K2055" s="114"/>
      <c r="L2055" s="115"/>
      <c r="M2055" s="116"/>
      <c r="N2055" s="15" t="s">
        <v>7339</v>
      </c>
      <c r="O2055" t="s">
        <v>4766</v>
      </c>
      <c r="Q2055">
        <v>8618</v>
      </c>
      <c r="R2055" s="14">
        <v>1141358</v>
      </c>
    </row>
    <row r="2056" spans="1:18" ht="15" customHeight="1" x14ac:dyDescent="0.25">
      <c r="A2056" s="10">
        <v>636</v>
      </c>
      <c r="B2056" s="111"/>
      <c r="C2056" s="6" t="s">
        <v>3208</v>
      </c>
      <c r="D2056" s="7">
        <v>44965</v>
      </c>
      <c r="E2056" s="8" t="s">
        <v>248</v>
      </c>
      <c r="F2056" s="9">
        <v>648896</v>
      </c>
      <c r="G2056" s="8" t="s">
        <v>1378</v>
      </c>
      <c r="H2056" s="9">
        <v>68134</v>
      </c>
      <c r="I2056" s="112"/>
      <c r="J2056" s="113"/>
      <c r="K2056" s="114"/>
      <c r="L2056" s="115"/>
      <c r="M2056" s="116"/>
      <c r="N2056" s="15" t="s">
        <v>7340</v>
      </c>
      <c r="O2056" t="s">
        <v>4766</v>
      </c>
      <c r="Q2056">
        <v>3137</v>
      </c>
      <c r="R2056" s="14">
        <v>648896</v>
      </c>
    </row>
    <row r="2057" spans="1:18" ht="15" customHeight="1" x14ac:dyDescent="0.25">
      <c r="A2057" s="10">
        <v>637</v>
      </c>
      <c r="B2057" s="111"/>
      <c r="C2057" s="6" t="s">
        <v>3209</v>
      </c>
      <c r="D2057" s="7">
        <v>44975</v>
      </c>
      <c r="E2057" s="8" t="s">
        <v>2376</v>
      </c>
      <c r="F2057" s="9">
        <v>679872</v>
      </c>
      <c r="G2057" s="8" t="s">
        <v>1378</v>
      </c>
      <c r="H2057" s="9">
        <v>71387</v>
      </c>
      <c r="I2057" s="112"/>
      <c r="J2057" s="113"/>
      <c r="K2057" s="114"/>
      <c r="L2057" s="115"/>
      <c r="M2057" s="116"/>
      <c r="N2057" s="15" t="s">
        <v>7341</v>
      </c>
      <c r="O2057" t="s">
        <v>4766</v>
      </c>
      <c r="Q2057">
        <v>6708</v>
      </c>
      <c r="R2057" s="14">
        <v>679872</v>
      </c>
    </row>
    <row r="2058" spans="1:18" ht="15" customHeight="1" x14ac:dyDescent="0.25">
      <c r="A2058" s="10">
        <v>638</v>
      </c>
      <c r="B2058" s="111"/>
      <c r="C2058" s="6" t="s">
        <v>3210</v>
      </c>
      <c r="D2058" s="7">
        <v>44981</v>
      </c>
      <c r="E2058" s="8" t="s">
        <v>2376</v>
      </c>
      <c r="F2058" s="9">
        <v>1023958</v>
      </c>
      <c r="G2058" s="8" t="s">
        <v>1378</v>
      </c>
      <c r="H2058" s="9">
        <v>107516</v>
      </c>
      <c r="I2058" s="112"/>
      <c r="J2058" s="113"/>
      <c r="K2058" s="114"/>
      <c r="L2058" s="115"/>
      <c r="M2058" s="116"/>
      <c r="N2058" s="15" t="s">
        <v>7342</v>
      </c>
      <c r="O2058" t="s">
        <v>4766</v>
      </c>
      <c r="Q2058">
        <v>8617</v>
      </c>
      <c r="R2058" s="14">
        <v>1023958</v>
      </c>
    </row>
    <row r="2059" spans="1:18" ht="15" customHeight="1" x14ac:dyDescent="0.25">
      <c r="A2059" s="10">
        <v>639</v>
      </c>
      <c r="B2059" s="111"/>
      <c r="C2059" s="6" t="s">
        <v>3211</v>
      </c>
      <c r="D2059" s="7">
        <v>44966</v>
      </c>
      <c r="E2059" s="8" t="s">
        <v>248</v>
      </c>
      <c r="F2059" s="9">
        <v>610819</v>
      </c>
      <c r="G2059" s="8" t="s">
        <v>1378</v>
      </c>
      <c r="H2059" s="9">
        <v>64136</v>
      </c>
      <c r="I2059" s="112"/>
      <c r="J2059" s="113"/>
      <c r="K2059" s="114"/>
      <c r="L2059" s="115"/>
      <c r="M2059" s="116"/>
      <c r="N2059" s="15" t="s">
        <v>7343</v>
      </c>
      <c r="O2059" t="s">
        <v>4766</v>
      </c>
      <c r="Q2059">
        <v>3527</v>
      </c>
      <c r="R2059" s="14">
        <v>610819</v>
      </c>
    </row>
    <row r="2060" spans="1:18" ht="15" customHeight="1" x14ac:dyDescent="0.25">
      <c r="A2060" s="10">
        <v>640</v>
      </c>
      <c r="B2060" s="111"/>
      <c r="C2060" s="6" t="s">
        <v>3212</v>
      </c>
      <c r="D2060" s="7">
        <v>44964</v>
      </c>
      <c r="E2060" s="8" t="s">
        <v>248</v>
      </c>
      <c r="F2060" s="9">
        <v>1018742</v>
      </c>
      <c r="G2060" s="8" t="s">
        <v>1378</v>
      </c>
      <c r="H2060" s="9">
        <v>106968</v>
      </c>
      <c r="I2060" s="112"/>
      <c r="J2060" s="113"/>
      <c r="K2060" s="114"/>
      <c r="L2060" s="115"/>
      <c r="M2060" s="116"/>
      <c r="N2060" s="15" t="s">
        <v>7344</v>
      </c>
      <c r="O2060" t="s">
        <v>4766</v>
      </c>
      <c r="Q2060">
        <v>3062</v>
      </c>
      <c r="R2060" s="14">
        <v>1018742</v>
      </c>
    </row>
    <row r="2061" spans="1:18" ht="15" customHeight="1" x14ac:dyDescent="0.25">
      <c r="A2061" s="10">
        <v>641</v>
      </c>
      <c r="B2061" s="111"/>
      <c r="C2061" s="6" t="s">
        <v>3213</v>
      </c>
      <c r="D2061" s="7">
        <v>44971</v>
      </c>
      <c r="E2061" s="8" t="s">
        <v>248</v>
      </c>
      <c r="F2061" s="9">
        <v>1597603</v>
      </c>
      <c r="G2061" s="8" t="s">
        <v>1378</v>
      </c>
      <c r="H2061" s="9">
        <v>167748</v>
      </c>
      <c r="I2061" s="112"/>
      <c r="J2061" s="113"/>
      <c r="K2061" s="114"/>
      <c r="L2061" s="115"/>
      <c r="M2061" s="116"/>
      <c r="N2061" s="15" t="s">
        <v>7345</v>
      </c>
      <c r="O2061" t="s">
        <v>4766</v>
      </c>
      <c r="Q2061">
        <v>4067</v>
      </c>
      <c r="R2061" s="14">
        <v>1597603</v>
      </c>
    </row>
    <row r="2062" spans="1:18" ht="15" customHeight="1" x14ac:dyDescent="0.25">
      <c r="A2062" s="10">
        <v>642</v>
      </c>
      <c r="B2062" s="111"/>
      <c r="C2062" s="6" t="s">
        <v>3214</v>
      </c>
      <c r="D2062" s="7">
        <v>44981</v>
      </c>
      <c r="E2062" s="8" t="s">
        <v>2376</v>
      </c>
      <c r="F2062" s="9">
        <v>610819</v>
      </c>
      <c r="G2062" s="8" t="s">
        <v>1378</v>
      </c>
      <c r="H2062" s="9">
        <v>64136</v>
      </c>
      <c r="I2062" s="112"/>
      <c r="J2062" s="113"/>
      <c r="K2062" s="114"/>
      <c r="L2062" s="115"/>
      <c r="M2062" s="116"/>
      <c r="N2062" s="15" t="s">
        <v>7346</v>
      </c>
      <c r="O2062" t="s">
        <v>4766</v>
      </c>
      <c r="Q2062">
        <v>8615</v>
      </c>
      <c r="R2062" s="14">
        <v>610819</v>
      </c>
    </row>
    <row r="2063" spans="1:18" ht="15" customHeight="1" x14ac:dyDescent="0.25">
      <c r="A2063" s="11">
        <v>643</v>
      </c>
      <c r="B2063" s="100"/>
      <c r="C2063" s="6" t="s">
        <v>3215</v>
      </c>
      <c r="D2063" s="7">
        <v>44981</v>
      </c>
      <c r="E2063" s="8" t="s">
        <v>2376</v>
      </c>
      <c r="F2063" s="9">
        <v>774414</v>
      </c>
      <c r="G2063" s="8" t="s">
        <v>1378</v>
      </c>
      <c r="H2063" s="9">
        <v>81314</v>
      </c>
      <c r="I2063" s="104"/>
      <c r="J2063" s="105"/>
      <c r="K2063" s="106"/>
      <c r="L2063" s="109"/>
      <c r="M2063" s="110"/>
      <c r="N2063" s="15" t="s">
        <v>7347</v>
      </c>
      <c r="O2063" t="s">
        <v>4766</v>
      </c>
      <c r="Q2063">
        <v>8616</v>
      </c>
      <c r="R2063" s="14">
        <v>774414</v>
      </c>
    </row>
    <row r="2064" spans="1:18" ht="15" customHeight="1" x14ac:dyDescent="0.25">
      <c r="A2064" s="5">
        <v>648</v>
      </c>
      <c r="B2064" s="99" t="s">
        <v>3224</v>
      </c>
      <c r="C2064" s="6" t="s">
        <v>3225</v>
      </c>
      <c r="D2064" s="7">
        <v>44964</v>
      </c>
      <c r="E2064" s="8" t="s">
        <v>248</v>
      </c>
      <c r="F2064" s="9">
        <v>3458508</v>
      </c>
      <c r="G2064" s="8" t="s">
        <v>1378</v>
      </c>
      <c r="H2064" s="9">
        <v>363143</v>
      </c>
      <c r="I2064" s="101">
        <v>26005376</v>
      </c>
      <c r="J2064" s="102"/>
      <c r="K2064" s="103"/>
      <c r="L2064" s="107" t="s">
        <v>1259</v>
      </c>
      <c r="M2064" s="108"/>
      <c r="N2064" s="15" t="s">
        <v>7348</v>
      </c>
      <c r="O2064" t="s">
        <v>4766</v>
      </c>
      <c r="Q2064">
        <v>3065</v>
      </c>
      <c r="R2064" s="14">
        <v>3458508</v>
      </c>
    </row>
    <row r="2065" spans="1:18" ht="15" customHeight="1" x14ac:dyDescent="0.25">
      <c r="A2065" s="10">
        <v>649</v>
      </c>
      <c r="B2065" s="111"/>
      <c r="C2065" s="6" t="s">
        <v>3226</v>
      </c>
      <c r="D2065" s="7">
        <v>44967</v>
      </c>
      <c r="E2065" s="8" t="s">
        <v>2376</v>
      </c>
      <c r="F2065" s="9">
        <v>2366252</v>
      </c>
      <c r="G2065" s="8" t="s">
        <v>1378</v>
      </c>
      <c r="H2065" s="9">
        <v>248456</v>
      </c>
      <c r="I2065" s="112"/>
      <c r="J2065" s="113"/>
      <c r="K2065" s="114"/>
      <c r="L2065" s="115"/>
      <c r="M2065" s="116"/>
      <c r="N2065" s="15" t="s">
        <v>7349</v>
      </c>
      <c r="O2065" t="s">
        <v>4766</v>
      </c>
      <c r="Q2065">
        <v>3835</v>
      </c>
      <c r="R2065" s="14">
        <v>2366252</v>
      </c>
    </row>
    <row r="2066" spans="1:18" ht="15" customHeight="1" x14ac:dyDescent="0.25">
      <c r="A2066" s="10">
        <v>650</v>
      </c>
      <c r="B2066" s="111"/>
      <c r="C2066" s="6" t="s">
        <v>3227</v>
      </c>
      <c r="D2066" s="7">
        <v>44980</v>
      </c>
      <c r="E2066" s="8" t="s">
        <v>2376</v>
      </c>
      <c r="F2066" s="9">
        <v>1625812</v>
      </c>
      <c r="G2066" s="8" t="s">
        <v>1378</v>
      </c>
      <c r="H2066" s="9">
        <v>170710</v>
      </c>
      <c r="I2066" s="112"/>
      <c r="J2066" s="113"/>
      <c r="K2066" s="114"/>
      <c r="L2066" s="115"/>
      <c r="M2066" s="116"/>
      <c r="N2066" s="15" t="s">
        <v>7350</v>
      </c>
      <c r="O2066" t="s">
        <v>4766</v>
      </c>
      <c r="Q2066">
        <v>7451</v>
      </c>
      <c r="R2066" s="14">
        <v>1625812</v>
      </c>
    </row>
    <row r="2067" spans="1:18" ht="15" customHeight="1" x14ac:dyDescent="0.25">
      <c r="A2067" s="10">
        <v>651</v>
      </c>
      <c r="B2067" s="111"/>
      <c r="C2067" s="6" t="s">
        <v>3228</v>
      </c>
      <c r="D2067" s="7">
        <v>44980</v>
      </c>
      <c r="E2067" s="8" t="s">
        <v>2376</v>
      </c>
      <c r="F2067" s="9">
        <v>407923</v>
      </c>
      <c r="G2067" s="8" t="s">
        <v>1378</v>
      </c>
      <c r="H2067" s="9">
        <v>42832</v>
      </c>
      <c r="I2067" s="112"/>
      <c r="J2067" s="113"/>
      <c r="K2067" s="114"/>
      <c r="L2067" s="115"/>
      <c r="M2067" s="116"/>
      <c r="N2067" s="15" t="s">
        <v>7351</v>
      </c>
      <c r="O2067" t="s">
        <v>4766</v>
      </c>
      <c r="Q2067">
        <v>7948</v>
      </c>
      <c r="R2067" s="14">
        <v>407923</v>
      </c>
    </row>
    <row r="2068" spans="1:18" ht="15" customHeight="1" x14ac:dyDescent="0.25">
      <c r="A2068" s="10">
        <v>652</v>
      </c>
      <c r="B2068" s="111"/>
      <c r="C2068" s="6" t="s">
        <v>3229</v>
      </c>
      <c r="D2068" s="7">
        <v>44978</v>
      </c>
      <c r="E2068" s="8" t="s">
        <v>2376</v>
      </c>
      <c r="F2068" s="9">
        <v>1572397</v>
      </c>
      <c r="G2068" s="8" t="s">
        <v>1378</v>
      </c>
      <c r="H2068" s="9">
        <v>165102</v>
      </c>
      <c r="I2068" s="112"/>
      <c r="J2068" s="113"/>
      <c r="K2068" s="114"/>
      <c r="L2068" s="115"/>
      <c r="M2068" s="116"/>
      <c r="N2068" s="15" t="s">
        <v>7352</v>
      </c>
      <c r="O2068" t="s">
        <v>4766</v>
      </c>
      <c r="Q2068">
        <v>6775</v>
      </c>
      <c r="R2068" s="14">
        <v>1572397</v>
      </c>
    </row>
    <row r="2069" spans="1:18" ht="15" customHeight="1" x14ac:dyDescent="0.25">
      <c r="A2069" s="10">
        <v>653</v>
      </c>
      <c r="B2069" s="111"/>
      <c r="C2069" s="6" t="s">
        <v>3230</v>
      </c>
      <c r="D2069" s="7">
        <v>44985</v>
      </c>
      <c r="E2069" s="8" t="s">
        <v>2376</v>
      </c>
      <c r="F2069" s="9">
        <v>4114751</v>
      </c>
      <c r="G2069" s="8" t="s">
        <v>1378</v>
      </c>
      <c r="H2069" s="9">
        <v>432049</v>
      </c>
      <c r="I2069" s="112"/>
      <c r="J2069" s="113"/>
      <c r="K2069" s="114"/>
      <c r="L2069" s="115"/>
      <c r="M2069" s="116"/>
      <c r="N2069" s="15" t="s">
        <v>7353</v>
      </c>
      <c r="O2069" t="s">
        <v>4766</v>
      </c>
      <c r="Q2069">
        <v>9083</v>
      </c>
      <c r="R2069" s="14">
        <v>4114751</v>
      </c>
    </row>
    <row r="2070" spans="1:18" ht="15" customHeight="1" x14ac:dyDescent="0.25">
      <c r="A2070" s="10">
        <v>654</v>
      </c>
      <c r="B2070" s="111"/>
      <c r="C2070" s="6" t="s">
        <v>3231</v>
      </c>
      <c r="D2070" s="7">
        <v>44980</v>
      </c>
      <c r="E2070" s="8" t="s">
        <v>2376</v>
      </c>
      <c r="F2070" s="9">
        <v>2187405</v>
      </c>
      <c r="G2070" s="8" t="s">
        <v>1378</v>
      </c>
      <c r="H2070" s="9">
        <v>229678</v>
      </c>
      <c r="I2070" s="112"/>
      <c r="J2070" s="113"/>
      <c r="K2070" s="114"/>
      <c r="L2070" s="115"/>
      <c r="M2070" s="116"/>
      <c r="N2070" s="15" t="s">
        <v>7354</v>
      </c>
      <c r="O2070" t="s">
        <v>4766</v>
      </c>
      <c r="Q2070">
        <v>7964</v>
      </c>
      <c r="R2070" s="14">
        <v>2187405</v>
      </c>
    </row>
    <row r="2071" spans="1:18" ht="15" customHeight="1" x14ac:dyDescent="0.25">
      <c r="A2071" s="10">
        <v>655</v>
      </c>
      <c r="B2071" s="111"/>
      <c r="C2071" s="6" t="s">
        <v>3232</v>
      </c>
      <c r="D2071" s="7">
        <v>44971</v>
      </c>
      <c r="E2071" s="8" t="s">
        <v>248</v>
      </c>
      <c r="F2071" s="9">
        <v>1793854</v>
      </c>
      <c r="G2071" s="8" t="s">
        <v>1378</v>
      </c>
      <c r="H2071" s="9">
        <v>188355</v>
      </c>
      <c r="I2071" s="112"/>
      <c r="J2071" s="113"/>
      <c r="K2071" s="114"/>
      <c r="L2071" s="115"/>
      <c r="M2071" s="116"/>
      <c r="N2071" s="15" t="s">
        <v>7355</v>
      </c>
      <c r="O2071" t="s">
        <v>4766</v>
      </c>
      <c r="Q2071">
        <v>4068</v>
      </c>
      <c r="R2071" s="14">
        <v>1793854</v>
      </c>
    </row>
    <row r="2072" spans="1:18" ht="15" customHeight="1" x14ac:dyDescent="0.25">
      <c r="A2072" s="10">
        <v>656</v>
      </c>
      <c r="B2072" s="111"/>
      <c r="C2072" s="6" t="s">
        <v>3233</v>
      </c>
      <c r="D2072" s="7">
        <v>44967</v>
      </c>
      <c r="E2072" s="8" t="s">
        <v>248</v>
      </c>
      <c r="F2072" s="9">
        <v>1900594</v>
      </c>
      <c r="G2072" s="8" t="s">
        <v>1378</v>
      </c>
      <c r="H2072" s="9">
        <v>199562</v>
      </c>
      <c r="I2072" s="112"/>
      <c r="J2072" s="113"/>
      <c r="K2072" s="114"/>
      <c r="L2072" s="115"/>
      <c r="M2072" s="116"/>
      <c r="N2072" s="15" t="s">
        <v>7356</v>
      </c>
      <c r="O2072" t="s">
        <v>4766</v>
      </c>
      <c r="Q2072">
        <v>3836</v>
      </c>
      <c r="R2072" s="14">
        <v>1900594</v>
      </c>
    </row>
    <row r="2073" spans="1:18" ht="15" customHeight="1" x14ac:dyDescent="0.25">
      <c r="A2073" s="10">
        <v>657</v>
      </c>
      <c r="B2073" s="111"/>
      <c r="C2073" s="6" t="s">
        <v>3234</v>
      </c>
      <c r="D2073" s="7">
        <v>44964</v>
      </c>
      <c r="E2073" s="8" t="s">
        <v>248</v>
      </c>
      <c r="F2073" s="9">
        <v>2593752</v>
      </c>
      <c r="G2073" s="8" t="s">
        <v>1378</v>
      </c>
      <c r="H2073" s="9">
        <v>272344</v>
      </c>
      <c r="I2073" s="112"/>
      <c r="J2073" s="113"/>
      <c r="K2073" s="114"/>
      <c r="L2073" s="115"/>
      <c r="M2073" s="116"/>
      <c r="N2073" s="15" t="s">
        <v>7357</v>
      </c>
      <c r="O2073" t="s">
        <v>4766</v>
      </c>
      <c r="Q2073">
        <v>3066</v>
      </c>
      <c r="R2073" s="14">
        <v>2593752</v>
      </c>
    </row>
    <row r="2074" spans="1:18" ht="15" customHeight="1" x14ac:dyDescent="0.25">
      <c r="A2074" s="10">
        <v>658</v>
      </c>
      <c r="B2074" s="111"/>
      <c r="C2074" s="6" t="s">
        <v>3235</v>
      </c>
      <c r="D2074" s="7">
        <v>44968</v>
      </c>
      <c r="E2074" s="8" t="s">
        <v>248</v>
      </c>
      <c r="F2074" s="9">
        <v>1470641</v>
      </c>
      <c r="G2074" s="8" t="s">
        <v>1378</v>
      </c>
      <c r="H2074" s="9">
        <v>154417</v>
      </c>
      <c r="I2074" s="112"/>
      <c r="J2074" s="113"/>
      <c r="K2074" s="114"/>
      <c r="L2074" s="115"/>
      <c r="M2074" s="116"/>
      <c r="N2074" s="15" t="s">
        <v>7358</v>
      </c>
      <c r="O2074" t="s">
        <v>4766</v>
      </c>
      <c r="Q2074">
        <v>3918</v>
      </c>
      <c r="R2074" s="14">
        <v>1470641</v>
      </c>
    </row>
    <row r="2075" spans="1:18" ht="15" customHeight="1" x14ac:dyDescent="0.25">
      <c r="A2075" s="10">
        <v>659</v>
      </c>
      <c r="B2075" s="111"/>
      <c r="C2075" s="6" t="s">
        <v>3236</v>
      </c>
      <c r="D2075" s="7">
        <v>44968</v>
      </c>
      <c r="E2075" s="8" t="s">
        <v>2376</v>
      </c>
      <c r="F2075" s="9">
        <v>2566802</v>
      </c>
      <c r="G2075" s="8" t="s">
        <v>1378</v>
      </c>
      <c r="H2075" s="9">
        <v>269514</v>
      </c>
      <c r="I2075" s="112"/>
      <c r="J2075" s="113"/>
      <c r="K2075" s="114"/>
      <c r="L2075" s="115"/>
      <c r="M2075" s="116"/>
      <c r="N2075" s="15" t="s">
        <v>7359</v>
      </c>
      <c r="O2075" t="s">
        <v>4766</v>
      </c>
      <c r="Q2075">
        <v>3919</v>
      </c>
      <c r="R2075" s="14">
        <v>2566802</v>
      </c>
    </row>
    <row r="2076" spans="1:18" ht="15" customHeight="1" x14ac:dyDescent="0.25">
      <c r="A2076" s="10">
        <v>660</v>
      </c>
      <c r="B2076" s="111"/>
      <c r="C2076" s="6" t="s">
        <v>3237</v>
      </c>
      <c r="D2076" s="7">
        <v>44967</v>
      </c>
      <c r="E2076" s="8" t="s">
        <v>248</v>
      </c>
      <c r="F2076" s="9">
        <v>2223181</v>
      </c>
      <c r="G2076" s="8" t="s">
        <v>1378</v>
      </c>
      <c r="H2076" s="9">
        <v>233434</v>
      </c>
      <c r="I2076" s="112"/>
      <c r="J2076" s="113"/>
      <c r="K2076" s="114"/>
      <c r="L2076" s="115"/>
      <c r="M2076" s="116"/>
      <c r="N2076" s="15" t="s">
        <v>7360</v>
      </c>
      <c r="O2076" t="s">
        <v>4766</v>
      </c>
      <c r="Q2076">
        <v>3833</v>
      </c>
      <c r="R2076" s="14">
        <v>2223181</v>
      </c>
    </row>
    <row r="2077" spans="1:18" ht="15" customHeight="1" x14ac:dyDescent="0.25">
      <c r="A2077" s="11">
        <v>661</v>
      </c>
      <c r="B2077" s="100"/>
      <c r="C2077" s="6" t="s">
        <v>3238</v>
      </c>
      <c r="D2077" s="7">
        <v>44968</v>
      </c>
      <c r="E2077" s="8" t="s">
        <v>248</v>
      </c>
      <c r="F2077" s="9">
        <v>774414</v>
      </c>
      <c r="G2077" s="8" t="s">
        <v>1378</v>
      </c>
      <c r="H2077" s="9">
        <v>81313</v>
      </c>
      <c r="I2077" s="104"/>
      <c r="J2077" s="105"/>
      <c r="K2077" s="106"/>
      <c r="L2077" s="109"/>
      <c r="M2077" s="110"/>
      <c r="N2077" s="15" t="s">
        <v>7361</v>
      </c>
      <c r="O2077" t="s">
        <v>4766</v>
      </c>
      <c r="Q2077">
        <v>3877</v>
      </c>
      <c r="R2077" s="14">
        <v>774414</v>
      </c>
    </row>
    <row r="2078" spans="1:18" ht="15" customHeight="1" x14ac:dyDescent="0.25">
      <c r="A2078" s="5">
        <v>672</v>
      </c>
      <c r="B2078" s="99" t="s">
        <v>3259</v>
      </c>
      <c r="C2078" s="6" t="s">
        <v>3260</v>
      </c>
      <c r="D2078" s="7">
        <v>44970</v>
      </c>
      <c r="E2078" s="8" t="s">
        <v>2294</v>
      </c>
      <c r="F2078" s="9">
        <v>366491</v>
      </c>
      <c r="G2078" s="8" t="s">
        <v>1378</v>
      </c>
      <c r="H2078" s="9">
        <v>38482</v>
      </c>
      <c r="I2078" s="101">
        <v>13944184</v>
      </c>
      <c r="J2078" s="102"/>
      <c r="K2078" s="103"/>
      <c r="L2078" s="107" t="s">
        <v>1285</v>
      </c>
      <c r="M2078" s="108"/>
      <c r="N2078" s="15" t="s">
        <v>7362</v>
      </c>
      <c r="O2078" t="s">
        <v>4766</v>
      </c>
      <c r="Q2078">
        <v>4031</v>
      </c>
      <c r="R2078" s="14">
        <v>366491</v>
      </c>
    </row>
    <row r="2079" spans="1:18" ht="15" customHeight="1" x14ac:dyDescent="0.25">
      <c r="A2079" s="10">
        <v>673</v>
      </c>
      <c r="B2079" s="111"/>
      <c r="C2079" s="6" t="s">
        <v>3261</v>
      </c>
      <c r="D2079" s="7">
        <v>44977</v>
      </c>
      <c r="E2079" s="8" t="s">
        <v>2294</v>
      </c>
      <c r="F2079" s="9">
        <v>1981249</v>
      </c>
      <c r="G2079" s="8" t="s">
        <v>1378</v>
      </c>
      <c r="H2079" s="9">
        <v>208031</v>
      </c>
      <c r="I2079" s="112"/>
      <c r="J2079" s="113"/>
      <c r="K2079" s="114"/>
      <c r="L2079" s="115"/>
      <c r="M2079" s="116"/>
      <c r="N2079" s="15" t="s">
        <v>7363</v>
      </c>
      <c r="O2079" t="s">
        <v>4766</v>
      </c>
      <c r="Q2079">
        <v>6730</v>
      </c>
      <c r="R2079" s="14">
        <v>1981249</v>
      </c>
    </row>
    <row r="2080" spans="1:18" ht="15" customHeight="1" x14ac:dyDescent="0.25">
      <c r="A2080" s="10">
        <v>674</v>
      </c>
      <c r="B2080" s="111"/>
      <c r="C2080" s="6" t="s">
        <v>3262</v>
      </c>
      <c r="D2080" s="7">
        <v>44963</v>
      </c>
      <c r="E2080" s="8" t="s">
        <v>2294</v>
      </c>
      <c r="F2080" s="9">
        <v>1425315</v>
      </c>
      <c r="G2080" s="8" t="s">
        <v>1378</v>
      </c>
      <c r="H2080" s="9">
        <v>149658</v>
      </c>
      <c r="I2080" s="112"/>
      <c r="J2080" s="113"/>
      <c r="K2080" s="114"/>
      <c r="L2080" s="115"/>
      <c r="M2080" s="116"/>
      <c r="N2080" s="15" t="s">
        <v>7364</v>
      </c>
      <c r="O2080" t="s">
        <v>4766</v>
      </c>
      <c r="Q2080">
        <v>3024</v>
      </c>
      <c r="R2080" s="14">
        <v>1425315</v>
      </c>
    </row>
    <row r="2081" spans="1:18" ht="15" customHeight="1" x14ac:dyDescent="0.25">
      <c r="A2081" s="10">
        <v>675</v>
      </c>
      <c r="B2081" s="111"/>
      <c r="C2081" s="6" t="s">
        <v>3263</v>
      </c>
      <c r="D2081" s="7">
        <v>44977</v>
      </c>
      <c r="E2081" s="8" t="s">
        <v>2294</v>
      </c>
      <c r="F2081" s="9">
        <v>910294</v>
      </c>
      <c r="G2081" s="8" t="s">
        <v>1378</v>
      </c>
      <c r="H2081" s="9">
        <v>95581</v>
      </c>
      <c r="I2081" s="112"/>
      <c r="J2081" s="113"/>
      <c r="K2081" s="114"/>
      <c r="L2081" s="115"/>
      <c r="M2081" s="116"/>
      <c r="N2081" s="15" t="s">
        <v>7365</v>
      </c>
      <c r="O2081" t="s">
        <v>4766</v>
      </c>
      <c r="Q2081">
        <v>6728</v>
      </c>
      <c r="R2081" s="14">
        <v>910294</v>
      </c>
    </row>
    <row r="2082" spans="1:18" ht="15" customHeight="1" x14ac:dyDescent="0.25">
      <c r="A2082" s="10">
        <v>676</v>
      </c>
      <c r="B2082" s="111"/>
      <c r="C2082" s="6" t="s">
        <v>3264</v>
      </c>
      <c r="D2082" s="7">
        <v>44963</v>
      </c>
      <c r="E2082" s="8" t="s">
        <v>2294</v>
      </c>
      <c r="F2082" s="9">
        <v>1086558</v>
      </c>
      <c r="G2082" s="8" t="s">
        <v>1378</v>
      </c>
      <c r="H2082" s="9">
        <v>114089</v>
      </c>
      <c r="I2082" s="112"/>
      <c r="J2082" s="113"/>
      <c r="K2082" s="114"/>
      <c r="L2082" s="115"/>
      <c r="M2082" s="116"/>
      <c r="N2082" s="15" t="s">
        <v>7366</v>
      </c>
      <c r="O2082" t="s">
        <v>4766</v>
      </c>
      <c r="Q2082">
        <v>3049</v>
      </c>
      <c r="R2082" s="14">
        <v>1086558</v>
      </c>
    </row>
    <row r="2083" spans="1:18" ht="15" customHeight="1" x14ac:dyDescent="0.25">
      <c r="A2083" s="10">
        <v>677</v>
      </c>
      <c r="B2083" s="111"/>
      <c r="C2083" s="6" t="s">
        <v>3265</v>
      </c>
      <c r="D2083" s="7">
        <v>44977</v>
      </c>
      <c r="E2083" s="8" t="s">
        <v>2294</v>
      </c>
      <c r="F2083" s="9">
        <v>725316</v>
      </c>
      <c r="G2083" s="8" t="s">
        <v>1378</v>
      </c>
      <c r="H2083" s="9">
        <v>76158</v>
      </c>
      <c r="I2083" s="112"/>
      <c r="J2083" s="113"/>
      <c r="K2083" s="114"/>
      <c r="L2083" s="115"/>
      <c r="M2083" s="116"/>
      <c r="N2083" s="15" t="s">
        <v>7367</v>
      </c>
      <c r="O2083" t="s">
        <v>4766</v>
      </c>
      <c r="Q2083">
        <v>6729</v>
      </c>
      <c r="R2083" s="14">
        <v>725316</v>
      </c>
    </row>
    <row r="2084" spans="1:18" ht="15" customHeight="1" x14ac:dyDescent="0.25">
      <c r="A2084" s="10">
        <v>678</v>
      </c>
      <c r="B2084" s="111"/>
      <c r="C2084" s="6" t="s">
        <v>3266</v>
      </c>
      <c r="D2084" s="7">
        <v>44984</v>
      </c>
      <c r="E2084" s="8" t="s">
        <v>2294</v>
      </c>
      <c r="F2084" s="9">
        <v>679872</v>
      </c>
      <c r="G2084" s="8" t="s">
        <v>1378</v>
      </c>
      <c r="H2084" s="9">
        <v>71387</v>
      </c>
      <c r="I2084" s="112"/>
      <c r="J2084" s="113"/>
      <c r="K2084" s="114"/>
      <c r="L2084" s="115"/>
      <c r="M2084" s="116"/>
      <c r="N2084" s="15" t="s">
        <v>7368</v>
      </c>
      <c r="O2084" t="s">
        <v>4766</v>
      </c>
      <c r="Q2084">
        <v>9072</v>
      </c>
      <c r="R2084" s="14">
        <v>679872</v>
      </c>
    </row>
    <row r="2085" spans="1:18" ht="15" customHeight="1" x14ac:dyDescent="0.25">
      <c r="A2085" s="10">
        <v>679</v>
      </c>
      <c r="B2085" s="111"/>
      <c r="C2085" s="6" t="s">
        <v>3267</v>
      </c>
      <c r="D2085" s="7">
        <v>44977</v>
      </c>
      <c r="E2085" s="8" t="s">
        <v>2294</v>
      </c>
      <c r="F2085" s="9">
        <v>815397</v>
      </c>
      <c r="G2085" s="8" t="s">
        <v>1378</v>
      </c>
      <c r="H2085" s="9">
        <v>85617</v>
      </c>
      <c r="I2085" s="112"/>
      <c r="J2085" s="113"/>
      <c r="K2085" s="114"/>
      <c r="L2085" s="115"/>
      <c r="M2085" s="116"/>
      <c r="N2085" s="15" t="s">
        <v>7369</v>
      </c>
      <c r="O2085" t="s">
        <v>4766</v>
      </c>
      <c r="Q2085">
        <v>6731</v>
      </c>
      <c r="R2085" s="14">
        <v>815397</v>
      </c>
    </row>
    <row r="2086" spans="1:18" ht="15" customHeight="1" x14ac:dyDescent="0.25">
      <c r="A2086" s="10">
        <v>680</v>
      </c>
      <c r="B2086" s="111"/>
      <c r="C2086" s="6" t="s">
        <v>3268</v>
      </c>
      <c r="D2086" s="7">
        <v>44984</v>
      </c>
      <c r="E2086" s="8" t="s">
        <v>2294</v>
      </c>
      <c r="F2086" s="9">
        <v>573976</v>
      </c>
      <c r="G2086" s="8" t="s">
        <v>1378</v>
      </c>
      <c r="H2086" s="9">
        <v>60267</v>
      </c>
      <c r="I2086" s="112"/>
      <c r="J2086" s="113"/>
      <c r="K2086" s="114"/>
      <c r="L2086" s="115"/>
      <c r="M2086" s="116"/>
      <c r="N2086" s="15" t="s">
        <v>7370</v>
      </c>
      <c r="O2086" t="s">
        <v>4766</v>
      </c>
      <c r="Q2086">
        <v>9070</v>
      </c>
      <c r="R2086" s="14">
        <v>573976</v>
      </c>
    </row>
    <row r="2087" spans="1:18" ht="15" customHeight="1" x14ac:dyDescent="0.25">
      <c r="A2087" s="10">
        <v>681</v>
      </c>
      <c r="B2087" s="111"/>
      <c r="C2087" s="6" t="s">
        <v>3269</v>
      </c>
      <c r="D2087" s="7">
        <v>44963</v>
      </c>
      <c r="E2087" s="8" t="s">
        <v>2294</v>
      </c>
      <c r="F2087" s="9">
        <v>1058734</v>
      </c>
      <c r="G2087" s="8" t="s">
        <v>1378</v>
      </c>
      <c r="H2087" s="9">
        <v>111167</v>
      </c>
      <c r="I2087" s="112"/>
      <c r="J2087" s="113"/>
      <c r="K2087" s="114"/>
      <c r="L2087" s="115"/>
      <c r="M2087" s="116"/>
      <c r="N2087" s="15" t="s">
        <v>7371</v>
      </c>
      <c r="O2087" t="s">
        <v>4766</v>
      </c>
      <c r="Q2087">
        <v>3048</v>
      </c>
      <c r="R2087" s="14">
        <v>1058734</v>
      </c>
    </row>
    <row r="2088" spans="1:18" ht="15" customHeight="1" x14ac:dyDescent="0.25">
      <c r="A2088" s="10">
        <v>682</v>
      </c>
      <c r="B2088" s="111"/>
      <c r="C2088" s="6" t="s">
        <v>3270</v>
      </c>
      <c r="D2088" s="7">
        <v>44963</v>
      </c>
      <c r="E2088" s="8" t="s">
        <v>2294</v>
      </c>
      <c r="F2088" s="9">
        <v>1619633</v>
      </c>
      <c r="G2088" s="8" t="s">
        <v>1378</v>
      </c>
      <c r="H2088" s="9">
        <v>170061</v>
      </c>
      <c r="I2088" s="112"/>
      <c r="J2088" s="113"/>
      <c r="K2088" s="114"/>
      <c r="L2088" s="115"/>
      <c r="M2088" s="116"/>
      <c r="N2088" s="15" t="s">
        <v>7372</v>
      </c>
      <c r="O2088" t="s">
        <v>4766</v>
      </c>
      <c r="Q2088">
        <v>3023</v>
      </c>
      <c r="R2088" s="14">
        <v>1619633</v>
      </c>
    </row>
    <row r="2089" spans="1:18" ht="15" customHeight="1" x14ac:dyDescent="0.25">
      <c r="A2089" s="10">
        <v>683</v>
      </c>
      <c r="B2089" s="111"/>
      <c r="C2089" s="6" t="s">
        <v>3271</v>
      </c>
      <c r="D2089" s="7">
        <v>44963</v>
      </c>
      <c r="E2089" s="8" t="s">
        <v>2294</v>
      </c>
      <c r="F2089" s="9">
        <v>1014690</v>
      </c>
      <c r="G2089" s="8" t="s">
        <v>1378</v>
      </c>
      <c r="H2089" s="9">
        <v>106542</v>
      </c>
      <c r="I2089" s="112"/>
      <c r="J2089" s="113"/>
      <c r="K2089" s="114"/>
      <c r="L2089" s="115"/>
      <c r="M2089" s="116"/>
      <c r="N2089" s="15" t="s">
        <v>7373</v>
      </c>
      <c r="O2089" t="s">
        <v>4766</v>
      </c>
      <c r="Q2089">
        <v>3022</v>
      </c>
      <c r="R2089" s="14">
        <v>1014690</v>
      </c>
    </row>
    <row r="2090" spans="1:18" ht="15" customHeight="1" x14ac:dyDescent="0.25">
      <c r="A2090" s="10">
        <v>684</v>
      </c>
      <c r="B2090" s="111"/>
      <c r="C2090" s="6" t="s">
        <v>3272</v>
      </c>
      <c r="D2090" s="7">
        <v>44970</v>
      </c>
      <c r="E2090" s="8" t="s">
        <v>2294</v>
      </c>
      <c r="F2090" s="9">
        <v>1019194</v>
      </c>
      <c r="G2090" s="8" t="s">
        <v>1378</v>
      </c>
      <c r="H2090" s="9">
        <v>107015</v>
      </c>
      <c r="I2090" s="112"/>
      <c r="J2090" s="113"/>
      <c r="K2090" s="114"/>
      <c r="L2090" s="115"/>
      <c r="M2090" s="116"/>
      <c r="N2090" s="15" t="s">
        <v>7374</v>
      </c>
      <c r="O2090" t="s">
        <v>4766</v>
      </c>
      <c r="Q2090">
        <v>4034</v>
      </c>
      <c r="R2090" s="14">
        <v>1019194</v>
      </c>
    </row>
    <row r="2091" spans="1:18" ht="15" customHeight="1" x14ac:dyDescent="0.25">
      <c r="A2091" s="10">
        <v>685</v>
      </c>
      <c r="B2091" s="111"/>
      <c r="C2091" s="6" t="s">
        <v>3273</v>
      </c>
      <c r="D2091" s="7">
        <v>44984</v>
      </c>
      <c r="E2091" s="8" t="s">
        <v>2294</v>
      </c>
      <c r="F2091" s="9">
        <v>679872</v>
      </c>
      <c r="G2091" s="8" t="s">
        <v>1378</v>
      </c>
      <c r="H2091" s="9">
        <v>71387</v>
      </c>
      <c r="I2091" s="112"/>
      <c r="J2091" s="113"/>
      <c r="K2091" s="114"/>
      <c r="L2091" s="115"/>
      <c r="M2091" s="116"/>
      <c r="N2091" s="15" t="s">
        <v>7375</v>
      </c>
      <c r="O2091" t="s">
        <v>4766</v>
      </c>
      <c r="Q2091">
        <v>9071</v>
      </c>
      <c r="R2091" s="14">
        <v>679872</v>
      </c>
    </row>
    <row r="2092" spans="1:18" ht="15" customHeight="1" x14ac:dyDescent="0.25">
      <c r="A2092" s="10">
        <v>686</v>
      </c>
      <c r="B2092" s="111"/>
      <c r="C2092" s="6" t="s">
        <v>3274</v>
      </c>
      <c r="D2092" s="7">
        <v>44963</v>
      </c>
      <c r="E2092" s="8" t="s">
        <v>2294</v>
      </c>
      <c r="F2092" s="9">
        <v>853141</v>
      </c>
      <c r="G2092" s="8" t="s">
        <v>1378</v>
      </c>
      <c r="H2092" s="9">
        <v>89580</v>
      </c>
      <c r="I2092" s="112"/>
      <c r="J2092" s="113"/>
      <c r="K2092" s="114"/>
      <c r="L2092" s="115"/>
      <c r="M2092" s="116"/>
      <c r="N2092" s="15" t="s">
        <v>7376</v>
      </c>
      <c r="O2092" t="s">
        <v>4766</v>
      </c>
      <c r="Q2092">
        <v>3025</v>
      </c>
      <c r="R2092" s="14">
        <v>853141</v>
      </c>
    </row>
    <row r="2093" spans="1:18" ht="15" customHeight="1" x14ac:dyDescent="0.25">
      <c r="A2093" s="11">
        <v>687</v>
      </c>
      <c r="B2093" s="100"/>
      <c r="C2093" s="6" t="s">
        <v>3275</v>
      </c>
      <c r="D2093" s="7">
        <v>44970</v>
      </c>
      <c r="E2093" s="8" t="s">
        <v>2294</v>
      </c>
      <c r="F2093" s="9">
        <v>770362</v>
      </c>
      <c r="G2093" s="8" t="s">
        <v>1378</v>
      </c>
      <c r="H2093" s="9">
        <v>80888</v>
      </c>
      <c r="I2093" s="104"/>
      <c r="J2093" s="105"/>
      <c r="K2093" s="106"/>
      <c r="L2093" s="109"/>
      <c r="M2093" s="110"/>
      <c r="N2093" s="15" t="s">
        <v>7377</v>
      </c>
      <c r="O2093" t="s">
        <v>4766</v>
      </c>
      <c r="Q2093">
        <v>4035</v>
      </c>
      <c r="R2093" s="14">
        <v>770362</v>
      </c>
    </row>
    <row r="2094" spans="1:18" ht="15" customHeight="1" x14ac:dyDescent="0.25">
      <c r="A2094" s="12">
        <v>692</v>
      </c>
      <c r="B2094" s="12" t="s">
        <v>3286</v>
      </c>
      <c r="C2094" s="6" t="s">
        <v>3287</v>
      </c>
      <c r="D2094" s="7">
        <v>44965</v>
      </c>
      <c r="E2094" s="8" t="s">
        <v>248</v>
      </c>
      <c r="F2094" s="9">
        <v>1318312</v>
      </c>
      <c r="G2094" s="8" t="s">
        <v>1378</v>
      </c>
      <c r="H2094" s="9">
        <v>138423</v>
      </c>
      <c r="I2094" s="94">
        <v>1179889</v>
      </c>
      <c r="J2094" s="95"/>
      <c r="K2094" s="96"/>
      <c r="L2094" s="97" t="s">
        <v>1347</v>
      </c>
      <c r="M2094" s="98"/>
      <c r="N2094" s="15" t="s">
        <v>7378</v>
      </c>
      <c r="O2094" t="s">
        <v>4766</v>
      </c>
      <c r="Q2094">
        <v>3160</v>
      </c>
      <c r="R2094" s="14">
        <v>1318312</v>
      </c>
    </row>
    <row r="2095" spans="1:18" ht="15" customHeight="1" x14ac:dyDescent="0.25">
      <c r="A2095" s="5">
        <v>1</v>
      </c>
      <c r="B2095" s="99" t="s">
        <v>3290</v>
      </c>
      <c r="C2095" s="6" t="s">
        <v>3291</v>
      </c>
      <c r="D2095" s="7">
        <v>45001</v>
      </c>
      <c r="E2095" s="8" t="s">
        <v>1380</v>
      </c>
      <c r="F2095" s="9">
        <v>1221638</v>
      </c>
      <c r="G2095" s="8" t="s">
        <v>1378</v>
      </c>
      <c r="H2095" s="9">
        <v>128272</v>
      </c>
      <c r="I2095" s="101">
        <v>9433961</v>
      </c>
      <c r="J2095" s="102"/>
      <c r="K2095" s="103"/>
      <c r="L2095" s="107" t="s">
        <v>30</v>
      </c>
      <c r="M2095" s="108"/>
      <c r="N2095" s="15" t="s">
        <v>7379</v>
      </c>
      <c r="O2095" t="s">
        <v>4766</v>
      </c>
      <c r="Q2095">
        <v>14960</v>
      </c>
      <c r="R2095" s="14">
        <v>1221638</v>
      </c>
    </row>
    <row r="2096" spans="1:18" ht="15" customHeight="1" x14ac:dyDescent="0.25">
      <c r="A2096" s="10">
        <v>2</v>
      </c>
      <c r="B2096" s="111"/>
      <c r="C2096" s="6" t="s">
        <v>3292</v>
      </c>
      <c r="D2096" s="7">
        <v>45008</v>
      </c>
      <c r="E2096" s="8" t="s">
        <v>1380</v>
      </c>
      <c r="F2096" s="9">
        <v>2226301</v>
      </c>
      <c r="G2096" s="8" t="s">
        <v>1378</v>
      </c>
      <c r="H2096" s="9">
        <v>233762</v>
      </c>
      <c r="I2096" s="112"/>
      <c r="J2096" s="113"/>
      <c r="K2096" s="114"/>
      <c r="L2096" s="115"/>
      <c r="M2096" s="116"/>
      <c r="N2096" s="15" t="s">
        <v>7380</v>
      </c>
      <c r="O2096" t="s">
        <v>4766</v>
      </c>
      <c r="Q2096">
        <v>17386</v>
      </c>
      <c r="R2096" s="14">
        <v>2226301</v>
      </c>
    </row>
    <row r="2097" spans="1:18" ht="15" customHeight="1" x14ac:dyDescent="0.25">
      <c r="A2097" s="10">
        <v>3</v>
      </c>
      <c r="B2097" s="111"/>
      <c r="C2097" s="6" t="s">
        <v>3293</v>
      </c>
      <c r="D2097" s="7">
        <v>44994</v>
      </c>
      <c r="E2097" s="8" t="s">
        <v>1380</v>
      </c>
      <c r="F2097" s="9">
        <v>1418560</v>
      </c>
      <c r="G2097" s="8" t="s">
        <v>1378</v>
      </c>
      <c r="H2097" s="9">
        <v>148949</v>
      </c>
      <c r="I2097" s="112"/>
      <c r="J2097" s="113"/>
      <c r="K2097" s="114"/>
      <c r="L2097" s="115"/>
      <c r="M2097" s="116"/>
      <c r="N2097" s="15" t="s">
        <v>7381</v>
      </c>
      <c r="O2097" t="s">
        <v>4766</v>
      </c>
      <c r="Q2097">
        <v>13183</v>
      </c>
      <c r="R2097" s="14">
        <v>1418560</v>
      </c>
    </row>
    <row r="2098" spans="1:18" ht="15" customHeight="1" x14ac:dyDescent="0.25">
      <c r="A2098" s="10">
        <v>4</v>
      </c>
      <c r="B2098" s="111"/>
      <c r="C2098" s="6" t="s">
        <v>3294</v>
      </c>
      <c r="D2098" s="7">
        <v>45015</v>
      </c>
      <c r="E2098" s="8" t="s">
        <v>1380</v>
      </c>
      <c r="F2098" s="9">
        <v>3644861</v>
      </c>
      <c r="G2098" s="8" t="s">
        <v>1378</v>
      </c>
      <c r="H2098" s="9">
        <v>382711</v>
      </c>
      <c r="I2098" s="112"/>
      <c r="J2098" s="113"/>
      <c r="K2098" s="114"/>
      <c r="L2098" s="115"/>
      <c r="M2098" s="116"/>
      <c r="N2098" s="15" t="s">
        <v>7382</v>
      </c>
      <c r="O2098" t="s">
        <v>4766</v>
      </c>
      <c r="Q2098">
        <v>18719</v>
      </c>
      <c r="R2098" s="14">
        <v>3644861</v>
      </c>
    </row>
    <row r="2099" spans="1:18" ht="15" customHeight="1" x14ac:dyDescent="0.25">
      <c r="A2099" s="11">
        <v>5</v>
      </c>
      <c r="B2099" s="100"/>
      <c r="C2099" s="6" t="s">
        <v>3295</v>
      </c>
      <c r="D2099" s="7">
        <v>44987</v>
      </c>
      <c r="E2099" s="8" t="s">
        <v>1380</v>
      </c>
      <c r="F2099" s="9">
        <v>2029379</v>
      </c>
      <c r="G2099" s="8" t="s">
        <v>1378</v>
      </c>
      <c r="H2099" s="9">
        <v>213085</v>
      </c>
      <c r="I2099" s="104"/>
      <c r="J2099" s="105"/>
      <c r="K2099" s="106"/>
      <c r="L2099" s="109"/>
      <c r="M2099" s="110"/>
      <c r="N2099" s="15" t="s">
        <v>7383</v>
      </c>
      <c r="O2099" t="s">
        <v>4766</v>
      </c>
      <c r="Q2099">
        <v>10811</v>
      </c>
      <c r="R2099" s="14">
        <v>2029379</v>
      </c>
    </row>
    <row r="2100" spans="1:18" ht="15" customHeight="1" x14ac:dyDescent="0.25">
      <c r="A2100" s="5">
        <v>7</v>
      </c>
      <c r="B2100" s="99" t="s">
        <v>3299</v>
      </c>
      <c r="C2100" s="6" t="s">
        <v>3300</v>
      </c>
      <c r="D2100" s="7">
        <v>44986</v>
      </c>
      <c r="E2100" s="8" t="s">
        <v>1380</v>
      </c>
      <c r="F2100" s="9">
        <v>1625509</v>
      </c>
      <c r="G2100" s="8" t="s">
        <v>1378</v>
      </c>
      <c r="H2100" s="9">
        <v>170678</v>
      </c>
      <c r="I2100" s="101">
        <v>11043133</v>
      </c>
      <c r="J2100" s="102"/>
      <c r="K2100" s="103"/>
      <c r="L2100" s="107" t="s">
        <v>40</v>
      </c>
      <c r="M2100" s="108"/>
      <c r="N2100" s="15" t="s">
        <v>7384</v>
      </c>
      <c r="O2100" t="s">
        <v>4766</v>
      </c>
      <c r="P2100" t="s">
        <v>3301</v>
      </c>
      <c r="Q2100">
        <v>9175</v>
      </c>
      <c r="R2100" s="14">
        <v>1625509</v>
      </c>
    </row>
    <row r="2101" spans="1:18" ht="15" customHeight="1" x14ac:dyDescent="0.25">
      <c r="A2101" s="10">
        <v>8</v>
      </c>
      <c r="B2101" s="111"/>
      <c r="C2101" s="6" t="s">
        <v>3302</v>
      </c>
      <c r="D2101" s="7">
        <v>45014</v>
      </c>
      <c r="E2101" s="8" t="s">
        <v>1380</v>
      </c>
      <c r="F2101" s="9">
        <v>2182015</v>
      </c>
      <c r="G2101" s="8" t="s">
        <v>1378</v>
      </c>
      <c r="H2101" s="9">
        <v>229112</v>
      </c>
      <c r="I2101" s="112"/>
      <c r="J2101" s="113"/>
      <c r="K2101" s="114"/>
      <c r="L2101" s="115"/>
      <c r="M2101" s="116"/>
      <c r="N2101" s="15" t="s">
        <v>7385</v>
      </c>
      <c r="O2101" t="s">
        <v>4766</v>
      </c>
      <c r="P2101" t="s">
        <v>3303</v>
      </c>
      <c r="Q2101">
        <v>17792</v>
      </c>
      <c r="R2101" s="14">
        <v>2182015</v>
      </c>
    </row>
    <row r="2102" spans="1:18" ht="15" customHeight="1" x14ac:dyDescent="0.25">
      <c r="A2102" s="10">
        <v>9</v>
      </c>
      <c r="B2102" s="111"/>
      <c r="C2102" s="6" t="s">
        <v>3304</v>
      </c>
      <c r="D2102" s="7">
        <v>44993</v>
      </c>
      <c r="E2102" s="8" t="s">
        <v>1380</v>
      </c>
      <c r="F2102" s="9">
        <v>2177511</v>
      </c>
      <c r="G2102" s="8" t="s">
        <v>1378</v>
      </c>
      <c r="H2102" s="9">
        <v>228639</v>
      </c>
      <c r="I2102" s="112"/>
      <c r="J2102" s="113"/>
      <c r="K2102" s="114"/>
      <c r="L2102" s="115"/>
      <c r="M2102" s="116"/>
      <c r="N2102" s="15" t="s">
        <v>7386</v>
      </c>
      <c r="O2102" t="s">
        <v>4766</v>
      </c>
      <c r="P2102" t="s">
        <v>3305</v>
      </c>
      <c r="Q2102">
        <v>12353</v>
      </c>
      <c r="R2102" s="14">
        <v>2177511</v>
      </c>
    </row>
    <row r="2103" spans="1:18" ht="15" customHeight="1" x14ac:dyDescent="0.25">
      <c r="A2103" s="10">
        <v>10</v>
      </c>
      <c r="B2103" s="111"/>
      <c r="C2103" s="6" t="s">
        <v>3306</v>
      </c>
      <c r="D2103" s="7">
        <v>45000</v>
      </c>
      <c r="E2103" s="8" t="s">
        <v>1380</v>
      </c>
      <c r="F2103" s="9">
        <v>2851651</v>
      </c>
      <c r="G2103" s="8" t="s">
        <v>1378</v>
      </c>
      <c r="H2103" s="9">
        <v>299423</v>
      </c>
      <c r="I2103" s="112"/>
      <c r="J2103" s="113"/>
      <c r="K2103" s="114"/>
      <c r="L2103" s="115"/>
      <c r="M2103" s="116"/>
      <c r="N2103" s="15" t="s">
        <v>7387</v>
      </c>
      <c r="O2103" t="s">
        <v>4766</v>
      </c>
      <c r="P2103" t="s">
        <v>3307</v>
      </c>
      <c r="Q2103">
        <v>13699</v>
      </c>
      <c r="R2103" s="14">
        <v>2851651</v>
      </c>
    </row>
    <row r="2104" spans="1:18" ht="15" customHeight="1" x14ac:dyDescent="0.25">
      <c r="A2104" s="11">
        <v>11</v>
      </c>
      <c r="B2104" s="100"/>
      <c r="C2104" s="6" t="s">
        <v>3308</v>
      </c>
      <c r="D2104" s="7">
        <v>45007</v>
      </c>
      <c r="E2104" s="8" t="s">
        <v>1380</v>
      </c>
      <c r="F2104" s="9">
        <v>3502010</v>
      </c>
      <c r="G2104" s="8" t="s">
        <v>1378</v>
      </c>
      <c r="H2104" s="9">
        <v>367711</v>
      </c>
      <c r="I2104" s="104"/>
      <c r="J2104" s="105"/>
      <c r="K2104" s="106"/>
      <c r="L2104" s="109"/>
      <c r="M2104" s="110"/>
      <c r="N2104" s="15" t="s">
        <v>7388</v>
      </c>
      <c r="O2104" t="s">
        <v>4766</v>
      </c>
      <c r="P2104" t="s">
        <v>3309</v>
      </c>
      <c r="Q2104">
        <v>15925</v>
      </c>
      <c r="R2104" s="14">
        <v>3502010</v>
      </c>
    </row>
    <row r="2105" spans="1:18" ht="15" customHeight="1" x14ac:dyDescent="0.25">
      <c r="A2105" s="5">
        <v>14</v>
      </c>
      <c r="B2105" s="99" t="s">
        <v>3315</v>
      </c>
      <c r="C2105" s="6" t="s">
        <v>3316</v>
      </c>
      <c r="D2105" s="7">
        <v>45013</v>
      </c>
      <c r="E2105" s="8" t="s">
        <v>1377</v>
      </c>
      <c r="F2105" s="9">
        <v>5565406</v>
      </c>
      <c r="G2105" s="8" t="s">
        <v>1378</v>
      </c>
      <c r="H2105" s="9">
        <v>584368</v>
      </c>
      <c r="I2105" s="101">
        <v>35352815</v>
      </c>
      <c r="J2105" s="102"/>
      <c r="K2105" s="103"/>
      <c r="L2105" s="107" t="s">
        <v>47</v>
      </c>
      <c r="M2105" s="108"/>
      <c r="N2105" s="15" t="s">
        <v>7389</v>
      </c>
      <c r="O2105" t="s">
        <v>4766</v>
      </c>
      <c r="Q2105">
        <v>17694</v>
      </c>
      <c r="R2105" s="14">
        <v>5565406</v>
      </c>
    </row>
    <row r="2106" spans="1:18" ht="15" customHeight="1" x14ac:dyDescent="0.25">
      <c r="A2106" s="10">
        <v>15</v>
      </c>
      <c r="B2106" s="111"/>
      <c r="C2106" s="6" t="s">
        <v>3317</v>
      </c>
      <c r="D2106" s="7">
        <v>44992</v>
      </c>
      <c r="E2106" s="8" t="s">
        <v>1377</v>
      </c>
      <c r="F2106" s="9">
        <v>10963161</v>
      </c>
      <c r="G2106" s="8" t="s">
        <v>1378</v>
      </c>
      <c r="H2106" s="9">
        <v>1151132</v>
      </c>
      <c r="I2106" s="112"/>
      <c r="J2106" s="113"/>
      <c r="K2106" s="114"/>
      <c r="L2106" s="115"/>
      <c r="M2106" s="116"/>
      <c r="N2106" s="15" t="s">
        <v>7390</v>
      </c>
      <c r="O2106" t="s">
        <v>4766</v>
      </c>
      <c r="P2106" t="s">
        <v>3318</v>
      </c>
      <c r="Q2106">
        <v>11519</v>
      </c>
      <c r="R2106" s="14">
        <v>10963161</v>
      </c>
    </row>
    <row r="2107" spans="1:18" ht="15" customHeight="1" x14ac:dyDescent="0.25">
      <c r="A2107" s="10">
        <v>16</v>
      </c>
      <c r="B2107" s="111"/>
      <c r="C2107" s="6" t="s">
        <v>3319</v>
      </c>
      <c r="D2107" s="7">
        <v>45006</v>
      </c>
      <c r="E2107" s="8" t="s">
        <v>1380</v>
      </c>
      <c r="F2107" s="9">
        <v>7638829</v>
      </c>
      <c r="G2107" s="8" t="s">
        <v>1378</v>
      </c>
      <c r="H2107" s="9">
        <v>802077</v>
      </c>
      <c r="I2107" s="112"/>
      <c r="J2107" s="113"/>
      <c r="K2107" s="114"/>
      <c r="L2107" s="115"/>
      <c r="M2107" s="116"/>
      <c r="N2107" s="15" t="s">
        <v>7391</v>
      </c>
      <c r="O2107" t="s">
        <v>4766</v>
      </c>
      <c r="P2107" t="s">
        <v>3320</v>
      </c>
      <c r="Q2107">
        <v>15852</v>
      </c>
      <c r="R2107" s="14">
        <v>7638829</v>
      </c>
    </row>
    <row r="2108" spans="1:18" ht="15" customHeight="1" x14ac:dyDescent="0.25">
      <c r="A2108" s="10">
        <v>17</v>
      </c>
      <c r="B2108" s="111"/>
      <c r="C2108" s="6" t="s">
        <v>3321</v>
      </c>
      <c r="D2108" s="7">
        <v>44999</v>
      </c>
      <c r="E2108" s="8" t="s">
        <v>1380</v>
      </c>
      <c r="F2108" s="9">
        <v>9653435</v>
      </c>
      <c r="G2108" s="8" t="s">
        <v>1378</v>
      </c>
      <c r="H2108" s="9">
        <v>1013611</v>
      </c>
      <c r="I2108" s="112"/>
      <c r="J2108" s="113"/>
      <c r="K2108" s="114"/>
      <c r="L2108" s="115"/>
      <c r="M2108" s="116"/>
      <c r="N2108" s="15" t="s">
        <v>7392</v>
      </c>
      <c r="O2108" t="s">
        <v>4766</v>
      </c>
      <c r="P2108" t="s">
        <v>3322</v>
      </c>
      <c r="Q2108">
        <v>13579</v>
      </c>
      <c r="R2108" s="14">
        <v>9653435</v>
      </c>
    </row>
    <row r="2109" spans="1:18" ht="15" customHeight="1" x14ac:dyDescent="0.25">
      <c r="A2109" s="10">
        <v>18</v>
      </c>
      <c r="B2109" s="111"/>
      <c r="C2109" s="6" t="s">
        <v>3323</v>
      </c>
      <c r="D2109" s="7">
        <v>44986</v>
      </c>
      <c r="E2109" s="8" t="s">
        <v>1377</v>
      </c>
      <c r="F2109" s="9">
        <v>2995278</v>
      </c>
      <c r="G2109" s="8" t="s">
        <v>1378</v>
      </c>
      <c r="H2109" s="9">
        <v>314504</v>
      </c>
      <c r="I2109" s="112"/>
      <c r="J2109" s="113"/>
      <c r="K2109" s="114"/>
      <c r="L2109" s="115"/>
      <c r="M2109" s="116"/>
      <c r="N2109" s="15" t="s">
        <v>7393</v>
      </c>
      <c r="O2109" t="s">
        <v>4766</v>
      </c>
      <c r="P2109" t="s">
        <v>3324</v>
      </c>
      <c r="Q2109">
        <v>9118</v>
      </c>
      <c r="R2109" s="14">
        <v>2995278</v>
      </c>
    </row>
    <row r="2110" spans="1:18" ht="15" customHeight="1" x14ac:dyDescent="0.25">
      <c r="A2110" s="10">
        <v>19</v>
      </c>
      <c r="B2110" s="111"/>
      <c r="C2110" s="6" t="s">
        <v>3325</v>
      </c>
      <c r="D2110" s="7">
        <v>45013</v>
      </c>
      <c r="E2110" s="8" t="s">
        <v>1380</v>
      </c>
      <c r="F2110" s="9">
        <v>1669553</v>
      </c>
      <c r="G2110" s="8" t="s">
        <v>1378</v>
      </c>
      <c r="H2110" s="9">
        <v>175303</v>
      </c>
      <c r="I2110" s="112"/>
      <c r="J2110" s="113"/>
      <c r="K2110" s="114"/>
      <c r="L2110" s="115"/>
      <c r="M2110" s="116"/>
      <c r="N2110" s="15" t="s">
        <v>7394</v>
      </c>
      <c r="O2110" t="s">
        <v>4766</v>
      </c>
      <c r="Q2110">
        <v>17695</v>
      </c>
      <c r="R2110" s="14">
        <v>1669553</v>
      </c>
    </row>
    <row r="2111" spans="1:18" ht="15" customHeight="1" x14ac:dyDescent="0.25">
      <c r="A2111" s="11">
        <v>20</v>
      </c>
      <c r="B2111" s="100"/>
      <c r="C2111" s="6" t="s">
        <v>3326</v>
      </c>
      <c r="D2111" s="7">
        <v>44999</v>
      </c>
      <c r="E2111" s="8" t="s">
        <v>1380</v>
      </c>
      <c r="F2111" s="9">
        <v>1014690</v>
      </c>
      <c r="G2111" s="8" t="s">
        <v>1378</v>
      </c>
      <c r="H2111" s="9">
        <v>106542</v>
      </c>
      <c r="I2111" s="104"/>
      <c r="J2111" s="105"/>
      <c r="K2111" s="106"/>
      <c r="L2111" s="109"/>
      <c r="M2111" s="110"/>
      <c r="N2111" s="15" t="s">
        <v>7395</v>
      </c>
      <c r="O2111" t="s">
        <v>4766</v>
      </c>
      <c r="Q2111">
        <v>13580</v>
      </c>
      <c r="R2111" s="14">
        <v>1014690</v>
      </c>
    </row>
    <row r="2112" spans="1:18" ht="15" customHeight="1" x14ac:dyDescent="0.25">
      <c r="A2112" s="12">
        <v>21</v>
      </c>
      <c r="B2112" s="12" t="s">
        <v>3327</v>
      </c>
      <c r="C2112" s="6" t="s">
        <v>3328</v>
      </c>
      <c r="D2112" s="7">
        <v>44933</v>
      </c>
      <c r="E2112" s="8" t="s">
        <v>2378</v>
      </c>
      <c r="F2112" s="9">
        <v>791870</v>
      </c>
      <c r="G2112" s="8" t="s">
        <v>1378</v>
      </c>
      <c r="H2112" s="9">
        <v>83146</v>
      </c>
      <c r="I2112" s="94">
        <v>708724</v>
      </c>
      <c r="J2112" s="95"/>
      <c r="K2112" s="96"/>
      <c r="L2112" s="97" t="s">
        <v>60</v>
      </c>
      <c r="M2112" s="98"/>
      <c r="N2112" s="15" t="s">
        <v>7396</v>
      </c>
      <c r="O2112" t="s">
        <v>4766</v>
      </c>
      <c r="Q2112">
        <v>856</v>
      </c>
      <c r="R2112" s="14">
        <v>791870</v>
      </c>
    </row>
    <row r="2113" spans="1:18" ht="15" customHeight="1" x14ac:dyDescent="0.25">
      <c r="A2113" s="5">
        <v>22</v>
      </c>
      <c r="B2113" s="99" t="s">
        <v>3329</v>
      </c>
      <c r="C2113" s="6" t="s">
        <v>3330</v>
      </c>
      <c r="D2113" s="7">
        <v>44942</v>
      </c>
      <c r="E2113" s="8" t="s">
        <v>2376</v>
      </c>
      <c r="F2113" s="9">
        <v>1001744</v>
      </c>
      <c r="G2113" s="8" t="s">
        <v>1378</v>
      </c>
      <c r="H2113" s="9">
        <v>105183</v>
      </c>
      <c r="I2113" s="101">
        <v>2342417</v>
      </c>
      <c r="J2113" s="102"/>
      <c r="K2113" s="103"/>
      <c r="L2113" s="107" t="s">
        <v>60</v>
      </c>
      <c r="M2113" s="108"/>
      <c r="N2113" s="15" t="s">
        <v>7397</v>
      </c>
      <c r="O2113" t="s">
        <v>4766</v>
      </c>
      <c r="Q2113">
        <v>1624</v>
      </c>
      <c r="R2113" s="14">
        <v>1001744</v>
      </c>
    </row>
    <row r="2114" spans="1:18" ht="15" customHeight="1" x14ac:dyDescent="0.25">
      <c r="A2114" s="10">
        <v>23</v>
      </c>
      <c r="B2114" s="111"/>
      <c r="C2114" s="6" t="s">
        <v>3331</v>
      </c>
      <c r="D2114" s="7">
        <v>44931</v>
      </c>
      <c r="E2114" s="8" t="s">
        <v>2376</v>
      </c>
      <c r="F2114" s="9">
        <v>807741</v>
      </c>
      <c r="G2114" s="8" t="s">
        <v>1378</v>
      </c>
      <c r="H2114" s="9">
        <v>84813</v>
      </c>
      <c r="I2114" s="112"/>
      <c r="J2114" s="113"/>
      <c r="K2114" s="114"/>
      <c r="L2114" s="115"/>
      <c r="M2114" s="116"/>
      <c r="N2114" s="15" t="s">
        <v>7398</v>
      </c>
      <c r="O2114" t="s">
        <v>4766</v>
      </c>
      <c r="Q2114">
        <v>509</v>
      </c>
      <c r="R2114" s="14">
        <v>807741</v>
      </c>
    </row>
    <row r="2115" spans="1:18" ht="15" customHeight="1" x14ac:dyDescent="0.25">
      <c r="A2115" s="11">
        <v>24</v>
      </c>
      <c r="B2115" s="100"/>
      <c r="C2115" s="6" t="s">
        <v>3332</v>
      </c>
      <c r="D2115" s="7">
        <v>44932</v>
      </c>
      <c r="E2115" s="8" t="s">
        <v>2418</v>
      </c>
      <c r="F2115" s="9">
        <v>807741</v>
      </c>
      <c r="G2115" s="8" t="s">
        <v>1378</v>
      </c>
      <c r="H2115" s="9">
        <v>84813</v>
      </c>
      <c r="I2115" s="104"/>
      <c r="J2115" s="105"/>
      <c r="K2115" s="106"/>
      <c r="L2115" s="109"/>
      <c r="M2115" s="110"/>
      <c r="N2115" s="15" t="s">
        <v>7399</v>
      </c>
      <c r="O2115" t="s">
        <v>4766</v>
      </c>
      <c r="P2115" t="s">
        <v>3333</v>
      </c>
      <c r="Q2115">
        <v>635</v>
      </c>
      <c r="R2115" s="14">
        <v>807741</v>
      </c>
    </row>
    <row r="2116" spans="1:18" ht="15" customHeight="1" x14ac:dyDescent="0.25">
      <c r="A2116" s="5">
        <v>25</v>
      </c>
      <c r="B2116" s="99" t="s">
        <v>3334</v>
      </c>
      <c r="C2116" s="6" t="s">
        <v>3335</v>
      </c>
      <c r="D2116" s="7">
        <v>44982</v>
      </c>
      <c r="E2116" s="8" t="s">
        <v>2376</v>
      </c>
      <c r="F2116" s="9">
        <v>886820</v>
      </c>
      <c r="G2116" s="8" t="s">
        <v>1378</v>
      </c>
      <c r="H2116" s="9">
        <v>93116</v>
      </c>
      <c r="I2116" s="101">
        <v>4292329</v>
      </c>
      <c r="J2116" s="102"/>
      <c r="K2116" s="103"/>
      <c r="L2116" s="107" t="s">
        <v>60</v>
      </c>
      <c r="M2116" s="108"/>
      <c r="N2116" s="15" t="s">
        <v>7400</v>
      </c>
      <c r="O2116" t="s">
        <v>4766</v>
      </c>
      <c r="P2116" t="s">
        <v>3336</v>
      </c>
      <c r="Q2116">
        <v>9010</v>
      </c>
      <c r="R2116" s="14">
        <v>886820</v>
      </c>
    </row>
    <row r="2117" spans="1:18" ht="15" customHeight="1" x14ac:dyDescent="0.25">
      <c r="A2117" s="10">
        <v>26</v>
      </c>
      <c r="B2117" s="111"/>
      <c r="C2117" s="6" t="s">
        <v>3337</v>
      </c>
      <c r="D2117" s="7">
        <v>44975</v>
      </c>
      <c r="E2117" s="8" t="s">
        <v>2426</v>
      </c>
      <c r="F2117" s="9">
        <v>532092</v>
      </c>
      <c r="G2117" s="8" t="s">
        <v>1378</v>
      </c>
      <c r="H2117" s="9">
        <v>55870</v>
      </c>
      <c r="I2117" s="112"/>
      <c r="J2117" s="113"/>
      <c r="K2117" s="114"/>
      <c r="L2117" s="115"/>
      <c r="M2117" s="116"/>
      <c r="N2117" s="15" t="s">
        <v>7401</v>
      </c>
      <c r="O2117" t="s">
        <v>4766</v>
      </c>
      <c r="P2117" t="s">
        <v>3338</v>
      </c>
      <c r="Q2117">
        <v>6689</v>
      </c>
      <c r="R2117" s="14">
        <v>532092</v>
      </c>
    </row>
    <row r="2118" spans="1:18" ht="15" customHeight="1" x14ac:dyDescent="0.25">
      <c r="A2118" s="10">
        <v>27</v>
      </c>
      <c r="B2118" s="111"/>
      <c r="C2118" s="6" t="s">
        <v>3339</v>
      </c>
      <c r="D2118" s="7">
        <v>44981</v>
      </c>
      <c r="E2118" s="8" t="s">
        <v>2413</v>
      </c>
      <c r="F2118" s="9">
        <v>1863113</v>
      </c>
      <c r="G2118" s="8" t="s">
        <v>1378</v>
      </c>
      <c r="H2118" s="9">
        <v>195627</v>
      </c>
      <c r="I2118" s="112"/>
      <c r="J2118" s="113"/>
      <c r="K2118" s="114"/>
      <c r="L2118" s="115"/>
      <c r="M2118" s="116"/>
      <c r="N2118" s="15" t="s">
        <v>7402</v>
      </c>
      <c r="O2118" t="s">
        <v>4766</v>
      </c>
      <c r="P2118" t="s">
        <v>3340</v>
      </c>
      <c r="Q2118">
        <v>8982</v>
      </c>
      <c r="R2118" s="14">
        <v>1863113</v>
      </c>
    </row>
    <row r="2119" spans="1:18" ht="15" customHeight="1" x14ac:dyDescent="0.25">
      <c r="A2119" s="11">
        <v>28</v>
      </c>
      <c r="B2119" s="100"/>
      <c r="C2119" s="6" t="s">
        <v>3341</v>
      </c>
      <c r="D2119" s="7">
        <v>44981</v>
      </c>
      <c r="E2119" s="8" t="s">
        <v>2418</v>
      </c>
      <c r="F2119" s="9">
        <v>1513873</v>
      </c>
      <c r="G2119" s="8" t="s">
        <v>1378</v>
      </c>
      <c r="H2119" s="9">
        <v>158957</v>
      </c>
      <c r="I2119" s="104"/>
      <c r="J2119" s="105"/>
      <c r="K2119" s="106"/>
      <c r="L2119" s="109"/>
      <c r="M2119" s="110"/>
      <c r="N2119" s="15" t="s">
        <v>7403</v>
      </c>
      <c r="O2119" t="s">
        <v>4766</v>
      </c>
      <c r="P2119" t="s">
        <v>3342</v>
      </c>
      <c r="Q2119">
        <v>8980</v>
      </c>
      <c r="R2119" s="14">
        <v>1513873</v>
      </c>
    </row>
    <row r="2120" spans="1:18" ht="15" customHeight="1" x14ac:dyDescent="0.25">
      <c r="A2120" s="5">
        <v>29</v>
      </c>
      <c r="B2120" s="99" t="s">
        <v>3343</v>
      </c>
      <c r="C2120" s="6" t="s">
        <v>3344</v>
      </c>
      <c r="D2120" s="7">
        <v>44967</v>
      </c>
      <c r="E2120" s="8" t="s">
        <v>2376</v>
      </c>
      <c r="F2120" s="9">
        <v>1014690</v>
      </c>
      <c r="G2120" s="8" t="s">
        <v>1378</v>
      </c>
      <c r="H2120" s="9">
        <v>106543</v>
      </c>
      <c r="I2120" s="101">
        <v>2653943</v>
      </c>
      <c r="J2120" s="102"/>
      <c r="K2120" s="103"/>
      <c r="L2120" s="107" t="s">
        <v>60</v>
      </c>
      <c r="M2120" s="108"/>
      <c r="N2120" s="15" t="s">
        <v>7404</v>
      </c>
      <c r="O2120" t="s">
        <v>4766</v>
      </c>
      <c r="P2120" t="s">
        <v>3345</v>
      </c>
      <c r="Q2120">
        <v>3798</v>
      </c>
      <c r="R2120" s="14">
        <v>1014690</v>
      </c>
    </row>
    <row r="2121" spans="1:18" ht="15" customHeight="1" x14ac:dyDescent="0.25">
      <c r="A2121" s="11">
        <v>30</v>
      </c>
      <c r="B2121" s="100"/>
      <c r="C2121" s="6" t="s">
        <v>3346</v>
      </c>
      <c r="D2121" s="7">
        <v>44981</v>
      </c>
      <c r="E2121" s="8" t="s">
        <v>2413</v>
      </c>
      <c r="F2121" s="9">
        <v>1950610</v>
      </c>
      <c r="G2121" s="8" t="s">
        <v>1378</v>
      </c>
      <c r="H2121" s="9">
        <v>204814</v>
      </c>
      <c r="I2121" s="104"/>
      <c r="J2121" s="105"/>
      <c r="K2121" s="106"/>
      <c r="L2121" s="109"/>
      <c r="M2121" s="110"/>
      <c r="N2121" s="15" t="s">
        <v>7405</v>
      </c>
      <c r="O2121" t="s">
        <v>4766</v>
      </c>
      <c r="Q2121">
        <v>8849</v>
      </c>
      <c r="R2121" s="14">
        <v>1950610</v>
      </c>
    </row>
    <row r="2122" spans="1:18" ht="15" customHeight="1" x14ac:dyDescent="0.25">
      <c r="A2122" s="12">
        <v>31</v>
      </c>
      <c r="B2122" s="12" t="s">
        <v>3347</v>
      </c>
      <c r="C2122" s="6" t="s">
        <v>3348</v>
      </c>
      <c r="D2122" s="7">
        <v>44978</v>
      </c>
      <c r="E2122" s="8" t="s">
        <v>2413</v>
      </c>
      <c r="F2122" s="9">
        <v>1535716</v>
      </c>
      <c r="G2122" s="8" t="s">
        <v>1378</v>
      </c>
      <c r="H2122" s="9">
        <v>161250</v>
      </c>
      <c r="I2122" s="94">
        <v>1374466</v>
      </c>
      <c r="J2122" s="95"/>
      <c r="K2122" s="96"/>
      <c r="L2122" s="97" t="s">
        <v>60</v>
      </c>
      <c r="M2122" s="98"/>
      <c r="N2122" s="15" t="s">
        <v>7406</v>
      </c>
      <c r="O2122" t="s">
        <v>4766</v>
      </c>
      <c r="Q2122">
        <v>6763</v>
      </c>
      <c r="R2122" s="14">
        <v>1535716</v>
      </c>
    </row>
    <row r="2123" spans="1:18" ht="15" customHeight="1" x14ac:dyDescent="0.25">
      <c r="A2123" s="5">
        <v>32</v>
      </c>
      <c r="B2123" s="99" t="s">
        <v>3349</v>
      </c>
      <c r="C2123" s="6" t="s">
        <v>3350</v>
      </c>
      <c r="D2123" s="7">
        <v>44968</v>
      </c>
      <c r="E2123" s="8" t="s">
        <v>2426</v>
      </c>
      <c r="F2123" s="9">
        <v>925010</v>
      </c>
      <c r="G2123" s="8" t="s">
        <v>1378</v>
      </c>
      <c r="H2123" s="9">
        <v>97126</v>
      </c>
      <c r="I2123" s="101">
        <v>1304106</v>
      </c>
      <c r="J2123" s="102"/>
      <c r="K2123" s="103"/>
      <c r="L2123" s="107" t="s">
        <v>60</v>
      </c>
      <c r="M2123" s="108"/>
      <c r="N2123" s="15" t="s">
        <v>7407</v>
      </c>
      <c r="O2123" t="s">
        <v>4766</v>
      </c>
      <c r="Q2123">
        <v>3897</v>
      </c>
      <c r="R2123" s="14">
        <v>925010</v>
      </c>
    </row>
    <row r="2124" spans="1:18" ht="15" customHeight="1" x14ac:dyDescent="0.25">
      <c r="A2124" s="11">
        <v>33</v>
      </c>
      <c r="B2124" s="100"/>
      <c r="C2124" s="6" t="s">
        <v>3351</v>
      </c>
      <c r="D2124" s="7">
        <v>44973</v>
      </c>
      <c r="E2124" s="8" t="s">
        <v>2426</v>
      </c>
      <c r="F2124" s="9">
        <v>532092</v>
      </c>
      <c r="G2124" s="8" t="s">
        <v>1378</v>
      </c>
      <c r="H2124" s="9">
        <v>55870</v>
      </c>
      <c r="I2124" s="104"/>
      <c r="J2124" s="105"/>
      <c r="K2124" s="106"/>
      <c r="L2124" s="109"/>
      <c r="M2124" s="110"/>
      <c r="N2124" s="15" t="s">
        <v>7408</v>
      </c>
      <c r="O2124" t="s">
        <v>4766</v>
      </c>
      <c r="Q2124">
        <v>5500</v>
      </c>
      <c r="R2124" s="14">
        <v>532092</v>
      </c>
    </row>
    <row r="2125" spans="1:18" ht="15" customHeight="1" x14ac:dyDescent="0.25">
      <c r="A2125" s="5">
        <v>34</v>
      </c>
      <c r="B2125" s="99" t="s">
        <v>3352</v>
      </c>
      <c r="C2125" s="6" t="s">
        <v>3353</v>
      </c>
      <c r="D2125" s="7">
        <v>44973</v>
      </c>
      <c r="E2125" s="8" t="s">
        <v>2376</v>
      </c>
      <c r="F2125" s="9">
        <v>1694561</v>
      </c>
      <c r="G2125" s="8" t="s">
        <v>1378</v>
      </c>
      <c r="H2125" s="9">
        <v>177929</v>
      </c>
      <c r="I2125" s="101">
        <v>7562677</v>
      </c>
      <c r="J2125" s="102"/>
      <c r="K2125" s="103"/>
      <c r="L2125" s="107" t="s">
        <v>60</v>
      </c>
      <c r="M2125" s="108"/>
      <c r="N2125" s="15" t="s">
        <v>7409</v>
      </c>
      <c r="O2125" t="s">
        <v>4766</v>
      </c>
      <c r="Q2125">
        <v>5496</v>
      </c>
      <c r="R2125" s="14">
        <v>1694561</v>
      </c>
    </row>
    <row r="2126" spans="1:18" ht="15" customHeight="1" x14ac:dyDescent="0.25">
      <c r="A2126" s="10">
        <v>35</v>
      </c>
      <c r="B2126" s="111"/>
      <c r="C2126" s="6" t="s">
        <v>3354</v>
      </c>
      <c r="D2126" s="7">
        <v>44963</v>
      </c>
      <c r="E2126" s="8" t="s">
        <v>2418</v>
      </c>
      <c r="F2126" s="9">
        <v>925010</v>
      </c>
      <c r="G2126" s="8" t="s">
        <v>1378</v>
      </c>
      <c r="H2126" s="9">
        <v>97126</v>
      </c>
      <c r="I2126" s="112"/>
      <c r="J2126" s="113"/>
      <c r="K2126" s="114"/>
      <c r="L2126" s="115"/>
      <c r="M2126" s="116"/>
      <c r="N2126" s="15" t="s">
        <v>7410</v>
      </c>
      <c r="O2126" t="s">
        <v>4766</v>
      </c>
      <c r="Q2126">
        <v>2988</v>
      </c>
      <c r="R2126" s="14">
        <v>925010</v>
      </c>
    </row>
    <row r="2127" spans="1:18" ht="15" customHeight="1" x14ac:dyDescent="0.25">
      <c r="A2127" s="10">
        <v>36</v>
      </c>
      <c r="B2127" s="111"/>
      <c r="C2127" s="6" t="s">
        <v>3355</v>
      </c>
      <c r="D2127" s="7">
        <v>44963</v>
      </c>
      <c r="E2127" s="8" t="s">
        <v>2376</v>
      </c>
      <c r="F2127" s="9">
        <v>700257</v>
      </c>
      <c r="G2127" s="8" t="s">
        <v>1378</v>
      </c>
      <c r="H2127" s="9">
        <v>73527</v>
      </c>
      <c r="I2127" s="112"/>
      <c r="J2127" s="113"/>
      <c r="K2127" s="114"/>
      <c r="L2127" s="115"/>
      <c r="M2127" s="116"/>
      <c r="N2127" s="15" t="s">
        <v>7411</v>
      </c>
      <c r="O2127" t="s">
        <v>4766</v>
      </c>
      <c r="Q2127">
        <v>3018</v>
      </c>
      <c r="R2127" s="14">
        <v>700257</v>
      </c>
    </row>
    <row r="2128" spans="1:18" ht="15" customHeight="1" x14ac:dyDescent="0.25">
      <c r="A2128" s="10">
        <v>37</v>
      </c>
      <c r="B2128" s="111"/>
      <c r="C2128" s="6" t="s">
        <v>3356</v>
      </c>
      <c r="D2128" s="7">
        <v>44973</v>
      </c>
      <c r="E2128" s="8" t="s">
        <v>2376</v>
      </c>
      <c r="F2128" s="9">
        <v>1290691</v>
      </c>
      <c r="G2128" s="8" t="s">
        <v>1378</v>
      </c>
      <c r="H2128" s="9">
        <v>135522</v>
      </c>
      <c r="I2128" s="112"/>
      <c r="J2128" s="113"/>
      <c r="K2128" s="114"/>
      <c r="L2128" s="115"/>
      <c r="M2128" s="116"/>
      <c r="N2128" s="15" t="s">
        <v>7412</v>
      </c>
      <c r="O2128" t="s">
        <v>4766</v>
      </c>
      <c r="Q2128">
        <v>5494</v>
      </c>
      <c r="R2128" s="14">
        <v>1290691</v>
      </c>
    </row>
    <row r="2129" spans="1:18" ht="15" customHeight="1" x14ac:dyDescent="0.25">
      <c r="A2129" s="10">
        <v>38</v>
      </c>
      <c r="B2129" s="111"/>
      <c r="C2129" s="6" t="s">
        <v>3357</v>
      </c>
      <c r="D2129" s="7">
        <v>44964</v>
      </c>
      <c r="E2129" s="13"/>
      <c r="F2129" s="9">
        <v>1669553</v>
      </c>
      <c r="G2129" s="8" t="s">
        <v>1378</v>
      </c>
      <c r="H2129" s="9">
        <v>175303</v>
      </c>
      <c r="I2129" s="112"/>
      <c r="J2129" s="113"/>
      <c r="K2129" s="114"/>
      <c r="L2129" s="115"/>
      <c r="M2129" s="116"/>
      <c r="N2129" s="15" t="s">
        <v>7413</v>
      </c>
      <c r="O2129" t="s">
        <v>4766</v>
      </c>
      <c r="Q2129">
        <v>3077</v>
      </c>
      <c r="R2129" s="14">
        <v>1669553</v>
      </c>
    </row>
    <row r="2130" spans="1:18" ht="15" customHeight="1" x14ac:dyDescent="0.25">
      <c r="A2130" s="10">
        <v>39</v>
      </c>
      <c r="B2130" s="111"/>
      <c r="C2130" s="6" t="s">
        <v>3358</v>
      </c>
      <c r="D2130" s="7">
        <v>44974</v>
      </c>
      <c r="E2130" s="8" t="s">
        <v>2418</v>
      </c>
      <c r="F2130" s="9">
        <v>730978</v>
      </c>
      <c r="G2130" s="8" t="s">
        <v>1378</v>
      </c>
      <c r="H2130" s="9">
        <v>76753</v>
      </c>
      <c r="I2130" s="112"/>
      <c r="J2130" s="113"/>
      <c r="K2130" s="114"/>
      <c r="L2130" s="115"/>
      <c r="M2130" s="116"/>
      <c r="N2130" s="15" t="s">
        <v>7414</v>
      </c>
      <c r="O2130" t="s">
        <v>4766</v>
      </c>
      <c r="P2130" t="s">
        <v>3359</v>
      </c>
      <c r="Q2130">
        <v>6387</v>
      </c>
      <c r="R2130" s="14">
        <v>730978</v>
      </c>
    </row>
    <row r="2131" spans="1:18" ht="15" customHeight="1" x14ac:dyDescent="0.25">
      <c r="A2131" s="10">
        <v>40</v>
      </c>
      <c r="B2131" s="111"/>
      <c r="C2131" s="6" t="s">
        <v>3360</v>
      </c>
      <c r="D2131" s="7">
        <v>44963</v>
      </c>
      <c r="E2131" s="8" t="s">
        <v>2426</v>
      </c>
      <c r="F2131" s="9">
        <v>476892</v>
      </c>
      <c r="G2131" s="8" t="s">
        <v>1378</v>
      </c>
      <c r="H2131" s="9">
        <v>50074</v>
      </c>
      <c r="I2131" s="112"/>
      <c r="J2131" s="113"/>
      <c r="K2131" s="114"/>
      <c r="L2131" s="115"/>
      <c r="M2131" s="116"/>
      <c r="N2131" s="15" t="s">
        <v>7415</v>
      </c>
      <c r="O2131" t="s">
        <v>4766</v>
      </c>
      <c r="P2131" t="s">
        <v>3361</v>
      </c>
      <c r="Q2131">
        <v>2939</v>
      </c>
      <c r="R2131" s="14">
        <v>476892</v>
      </c>
    </row>
    <row r="2132" spans="1:18" ht="15" customHeight="1" x14ac:dyDescent="0.25">
      <c r="A2132" s="11">
        <v>41</v>
      </c>
      <c r="B2132" s="100"/>
      <c r="C2132" s="6" t="s">
        <v>3362</v>
      </c>
      <c r="D2132" s="7">
        <v>44984</v>
      </c>
      <c r="E2132" s="8" t="s">
        <v>2413</v>
      </c>
      <c r="F2132" s="9">
        <v>961976</v>
      </c>
      <c r="G2132" s="8" t="s">
        <v>1378</v>
      </c>
      <c r="H2132" s="9">
        <v>101007</v>
      </c>
      <c r="I2132" s="104"/>
      <c r="J2132" s="105"/>
      <c r="K2132" s="106"/>
      <c r="L2132" s="109"/>
      <c r="M2132" s="110"/>
      <c r="N2132" s="15" t="s">
        <v>7416</v>
      </c>
      <c r="O2132" t="s">
        <v>4766</v>
      </c>
      <c r="Q2132">
        <v>9036</v>
      </c>
      <c r="R2132" s="14">
        <v>961976</v>
      </c>
    </row>
    <row r="2133" spans="1:18" ht="15" customHeight="1" x14ac:dyDescent="0.25">
      <c r="A2133" s="12">
        <v>42</v>
      </c>
      <c r="B2133" s="12" t="s">
        <v>3363</v>
      </c>
      <c r="C2133" s="6" t="s">
        <v>3364</v>
      </c>
      <c r="D2133" s="7">
        <v>44979</v>
      </c>
      <c r="E2133" s="8" t="s">
        <v>2418</v>
      </c>
      <c r="F2133" s="9">
        <v>1866046</v>
      </c>
      <c r="G2133" s="8" t="s">
        <v>1378</v>
      </c>
      <c r="H2133" s="9">
        <v>195935</v>
      </c>
      <c r="I2133" s="94">
        <v>1670111</v>
      </c>
      <c r="J2133" s="95"/>
      <c r="K2133" s="96"/>
      <c r="L2133" s="97" t="s">
        <v>60</v>
      </c>
      <c r="M2133" s="98"/>
      <c r="N2133" s="15" t="s">
        <v>7417</v>
      </c>
      <c r="O2133" t="s">
        <v>4766</v>
      </c>
      <c r="Q2133">
        <v>6853</v>
      </c>
      <c r="R2133" s="14">
        <v>1866046</v>
      </c>
    </row>
    <row r="2134" spans="1:18" ht="15" customHeight="1" x14ac:dyDescent="0.25">
      <c r="A2134" s="5">
        <v>43</v>
      </c>
      <c r="B2134" s="99" t="s">
        <v>3365</v>
      </c>
      <c r="C2134" s="6" t="s">
        <v>3366</v>
      </c>
      <c r="D2134" s="7">
        <v>44998</v>
      </c>
      <c r="E2134" s="8" t="s">
        <v>3367</v>
      </c>
      <c r="F2134" s="9">
        <v>2272254</v>
      </c>
      <c r="G2134" s="8" t="s">
        <v>1378</v>
      </c>
      <c r="H2134" s="9">
        <v>238587</v>
      </c>
      <c r="I2134" s="101">
        <v>287745313</v>
      </c>
      <c r="J2134" s="102"/>
      <c r="K2134" s="103"/>
      <c r="L2134" s="107" t="s">
        <v>60</v>
      </c>
      <c r="M2134" s="108"/>
      <c r="N2134" s="15" t="s">
        <v>7418</v>
      </c>
      <c r="O2134" t="s">
        <v>4766</v>
      </c>
      <c r="Q2134">
        <v>13476</v>
      </c>
      <c r="R2134" s="14">
        <v>2272254</v>
      </c>
    </row>
    <row r="2135" spans="1:18" ht="15" customHeight="1" x14ac:dyDescent="0.25">
      <c r="A2135" s="10">
        <v>44</v>
      </c>
      <c r="B2135" s="111"/>
      <c r="C2135" s="6" t="s">
        <v>3368</v>
      </c>
      <c r="D2135" s="7">
        <v>45014</v>
      </c>
      <c r="E2135" s="8" t="s">
        <v>3367</v>
      </c>
      <c r="F2135" s="9">
        <v>1669553</v>
      </c>
      <c r="G2135" s="8" t="s">
        <v>1378</v>
      </c>
      <c r="H2135" s="9">
        <v>175303</v>
      </c>
      <c r="I2135" s="112"/>
      <c r="J2135" s="113"/>
      <c r="K2135" s="114"/>
      <c r="L2135" s="115"/>
      <c r="M2135" s="116"/>
      <c r="N2135" s="15" t="s">
        <v>7419</v>
      </c>
      <c r="O2135" t="s">
        <v>4766</v>
      </c>
      <c r="Q2135">
        <v>17735</v>
      </c>
      <c r="R2135" s="14">
        <v>1669553</v>
      </c>
    </row>
    <row r="2136" spans="1:18" ht="15" customHeight="1" x14ac:dyDescent="0.25">
      <c r="A2136" s="10">
        <v>45</v>
      </c>
      <c r="B2136" s="111"/>
      <c r="C2136" s="6" t="s">
        <v>3369</v>
      </c>
      <c r="D2136" s="7">
        <v>45012</v>
      </c>
      <c r="E2136" s="8" t="s">
        <v>2380</v>
      </c>
      <c r="F2136" s="9">
        <v>479160</v>
      </c>
      <c r="G2136" s="8" t="s">
        <v>1378</v>
      </c>
      <c r="H2136" s="9">
        <v>50312</v>
      </c>
      <c r="I2136" s="112"/>
      <c r="J2136" s="113"/>
      <c r="K2136" s="114"/>
      <c r="L2136" s="115"/>
      <c r="M2136" s="116"/>
      <c r="N2136" s="15" t="s">
        <v>7420</v>
      </c>
      <c r="O2136" t="s">
        <v>4766</v>
      </c>
      <c r="Q2136">
        <v>17525</v>
      </c>
      <c r="R2136" s="14">
        <v>479160</v>
      </c>
    </row>
    <row r="2137" spans="1:18" ht="15" customHeight="1" x14ac:dyDescent="0.25">
      <c r="A2137" s="10">
        <v>46</v>
      </c>
      <c r="B2137" s="111"/>
      <c r="C2137" s="6" t="s">
        <v>3370</v>
      </c>
      <c r="D2137" s="7">
        <v>45009</v>
      </c>
      <c r="E2137" s="8" t="s">
        <v>2413</v>
      </c>
      <c r="F2137" s="9">
        <v>1060739</v>
      </c>
      <c r="G2137" s="8" t="s">
        <v>1378</v>
      </c>
      <c r="H2137" s="9">
        <v>111378</v>
      </c>
      <c r="I2137" s="112"/>
      <c r="J2137" s="113"/>
      <c r="K2137" s="114"/>
      <c r="L2137" s="115"/>
      <c r="M2137" s="116"/>
      <c r="N2137" s="15" t="s">
        <v>7421</v>
      </c>
      <c r="O2137" t="s">
        <v>4766</v>
      </c>
      <c r="Q2137">
        <v>17464</v>
      </c>
      <c r="R2137" s="14">
        <v>1060739</v>
      </c>
    </row>
    <row r="2138" spans="1:18" ht="15" customHeight="1" x14ac:dyDescent="0.25">
      <c r="A2138" s="10">
        <v>47</v>
      </c>
      <c r="B2138" s="111"/>
      <c r="C2138" s="6" t="s">
        <v>3371</v>
      </c>
      <c r="D2138" s="7">
        <v>45013</v>
      </c>
      <c r="E2138" s="8" t="s">
        <v>2413</v>
      </c>
      <c r="F2138" s="9">
        <v>610819</v>
      </c>
      <c r="G2138" s="8" t="s">
        <v>1378</v>
      </c>
      <c r="H2138" s="9">
        <v>64136</v>
      </c>
      <c r="I2138" s="112"/>
      <c r="J2138" s="113"/>
      <c r="K2138" s="114"/>
      <c r="L2138" s="115"/>
      <c r="M2138" s="116"/>
      <c r="N2138" s="15" t="s">
        <v>7422</v>
      </c>
      <c r="O2138" t="s">
        <v>4766</v>
      </c>
      <c r="P2138" t="s">
        <v>3372</v>
      </c>
      <c r="Q2138">
        <v>17654</v>
      </c>
      <c r="R2138" s="14">
        <v>610819</v>
      </c>
    </row>
    <row r="2139" spans="1:18" ht="15" customHeight="1" x14ac:dyDescent="0.25">
      <c r="A2139" s="10">
        <v>48</v>
      </c>
      <c r="B2139" s="111"/>
      <c r="C2139" s="6" t="s">
        <v>3373</v>
      </c>
      <c r="D2139" s="7">
        <v>45015</v>
      </c>
      <c r="E2139" s="8" t="s">
        <v>2413</v>
      </c>
      <c r="F2139" s="9">
        <v>853839</v>
      </c>
      <c r="G2139" s="8" t="s">
        <v>1378</v>
      </c>
      <c r="H2139" s="9">
        <v>89653</v>
      </c>
      <c r="I2139" s="112"/>
      <c r="J2139" s="113"/>
      <c r="K2139" s="114"/>
      <c r="L2139" s="115"/>
      <c r="M2139" s="116"/>
      <c r="N2139" s="15" t="s">
        <v>7423</v>
      </c>
      <c r="O2139" t="s">
        <v>4766</v>
      </c>
      <c r="P2139" t="s">
        <v>3374</v>
      </c>
      <c r="Q2139">
        <v>17810</v>
      </c>
      <c r="R2139" s="14">
        <v>853839</v>
      </c>
    </row>
    <row r="2140" spans="1:18" ht="15" customHeight="1" x14ac:dyDescent="0.25">
      <c r="A2140" s="10">
        <v>49</v>
      </c>
      <c r="B2140" s="111"/>
      <c r="C2140" s="6" t="s">
        <v>3375</v>
      </c>
      <c r="D2140" s="7">
        <v>44998</v>
      </c>
      <c r="E2140" s="8" t="s">
        <v>2413</v>
      </c>
      <c r="F2140" s="9">
        <v>721219</v>
      </c>
      <c r="G2140" s="8" t="s">
        <v>1378</v>
      </c>
      <c r="H2140" s="9">
        <v>75728</v>
      </c>
      <c r="I2140" s="112"/>
      <c r="J2140" s="113"/>
      <c r="K2140" s="114"/>
      <c r="L2140" s="115"/>
      <c r="M2140" s="116"/>
      <c r="N2140" s="15" t="s">
        <v>7424</v>
      </c>
      <c r="O2140" t="s">
        <v>4766</v>
      </c>
      <c r="P2140" t="s">
        <v>3376</v>
      </c>
      <c r="Q2140">
        <v>13449</v>
      </c>
      <c r="R2140" s="14">
        <v>721219</v>
      </c>
    </row>
    <row r="2141" spans="1:18" ht="15" customHeight="1" x14ac:dyDescent="0.25">
      <c r="A2141" s="10">
        <v>50</v>
      </c>
      <c r="B2141" s="111"/>
      <c r="C2141" s="6" t="s">
        <v>3377</v>
      </c>
      <c r="D2141" s="7">
        <v>45013</v>
      </c>
      <c r="E2141" s="8" t="s">
        <v>2413</v>
      </c>
      <c r="F2141" s="9">
        <v>2468153</v>
      </c>
      <c r="G2141" s="8" t="s">
        <v>1378</v>
      </c>
      <c r="H2141" s="9">
        <v>259156</v>
      </c>
      <c r="I2141" s="112"/>
      <c r="J2141" s="113"/>
      <c r="K2141" s="114"/>
      <c r="L2141" s="115"/>
      <c r="M2141" s="116"/>
      <c r="N2141" s="15" t="s">
        <v>7425</v>
      </c>
      <c r="O2141" t="s">
        <v>4766</v>
      </c>
      <c r="P2141" t="s">
        <v>3378</v>
      </c>
      <c r="Q2141">
        <v>17657</v>
      </c>
      <c r="R2141" s="14">
        <v>2468153</v>
      </c>
    </row>
    <row r="2142" spans="1:18" ht="15" customHeight="1" x14ac:dyDescent="0.25">
      <c r="A2142" s="10">
        <v>51</v>
      </c>
      <c r="B2142" s="111"/>
      <c r="C2142" s="6" t="s">
        <v>3379</v>
      </c>
      <c r="D2142" s="7">
        <v>45015</v>
      </c>
      <c r="E2142" s="8" t="s">
        <v>2426</v>
      </c>
      <c r="F2142" s="9">
        <v>1326868</v>
      </c>
      <c r="G2142" s="8" t="s">
        <v>1378</v>
      </c>
      <c r="H2142" s="9">
        <v>139321</v>
      </c>
      <c r="I2142" s="112"/>
      <c r="J2142" s="113"/>
      <c r="K2142" s="114"/>
      <c r="L2142" s="115"/>
      <c r="M2142" s="116"/>
      <c r="N2142" s="15" t="s">
        <v>7426</v>
      </c>
      <c r="O2142" t="s">
        <v>4766</v>
      </c>
      <c r="P2142" t="s">
        <v>3380</v>
      </c>
      <c r="Q2142">
        <v>18104</v>
      </c>
      <c r="R2142" s="14">
        <v>1326868</v>
      </c>
    </row>
    <row r="2143" spans="1:18" ht="15" customHeight="1" x14ac:dyDescent="0.25">
      <c r="A2143" s="10">
        <v>52</v>
      </c>
      <c r="B2143" s="111"/>
      <c r="C2143" s="6" t="s">
        <v>3381</v>
      </c>
      <c r="D2143" s="7">
        <v>45010</v>
      </c>
      <c r="E2143" s="8" t="s">
        <v>2380</v>
      </c>
      <c r="F2143" s="9">
        <v>668919</v>
      </c>
      <c r="G2143" s="8" t="s">
        <v>1378</v>
      </c>
      <c r="H2143" s="9">
        <v>70236</v>
      </c>
      <c r="I2143" s="112"/>
      <c r="J2143" s="113"/>
      <c r="K2143" s="114"/>
      <c r="L2143" s="115"/>
      <c r="M2143" s="116"/>
      <c r="N2143" s="15" t="s">
        <v>7427</v>
      </c>
      <c r="O2143" t="s">
        <v>4766</v>
      </c>
      <c r="P2143" t="s">
        <v>3382</v>
      </c>
      <c r="Q2143">
        <v>17488</v>
      </c>
      <c r="R2143" s="14">
        <v>668919</v>
      </c>
    </row>
    <row r="2144" spans="1:18" ht="15" customHeight="1" x14ac:dyDescent="0.25">
      <c r="A2144" s="10">
        <v>53</v>
      </c>
      <c r="B2144" s="111"/>
      <c r="C2144" s="6" t="s">
        <v>3383</v>
      </c>
      <c r="D2144" s="7">
        <v>45006</v>
      </c>
      <c r="E2144" s="8" t="s">
        <v>2418</v>
      </c>
      <c r="F2144" s="9">
        <v>1290691</v>
      </c>
      <c r="G2144" s="8" t="s">
        <v>1378</v>
      </c>
      <c r="H2144" s="9">
        <v>135523</v>
      </c>
      <c r="I2144" s="112"/>
      <c r="J2144" s="113"/>
      <c r="K2144" s="114"/>
      <c r="L2144" s="115"/>
      <c r="M2144" s="116"/>
      <c r="N2144" s="15" t="s">
        <v>7428</v>
      </c>
      <c r="O2144" t="s">
        <v>4766</v>
      </c>
      <c r="Q2144">
        <v>15824</v>
      </c>
      <c r="R2144" s="14">
        <v>1290691</v>
      </c>
    </row>
    <row r="2145" spans="1:18" ht="15" customHeight="1" x14ac:dyDescent="0.25">
      <c r="A2145" s="10">
        <v>54</v>
      </c>
      <c r="B2145" s="111"/>
      <c r="C2145" s="6" t="s">
        <v>3384</v>
      </c>
      <c r="D2145" s="7">
        <v>45000</v>
      </c>
      <c r="E2145" s="8" t="s">
        <v>2380</v>
      </c>
      <c r="F2145" s="9">
        <v>374347</v>
      </c>
      <c r="G2145" s="8" t="s">
        <v>1378</v>
      </c>
      <c r="H2145" s="9">
        <v>39306</v>
      </c>
      <c r="I2145" s="112"/>
      <c r="J2145" s="113"/>
      <c r="K2145" s="114"/>
      <c r="L2145" s="115"/>
      <c r="M2145" s="116"/>
      <c r="N2145" s="15" t="s">
        <v>7429</v>
      </c>
      <c r="O2145" t="s">
        <v>4766</v>
      </c>
      <c r="Q2145">
        <v>13658</v>
      </c>
      <c r="R2145" s="14">
        <v>374347</v>
      </c>
    </row>
    <row r="2146" spans="1:18" ht="15" customHeight="1" x14ac:dyDescent="0.25">
      <c r="A2146" s="10">
        <v>55</v>
      </c>
      <c r="B2146" s="111"/>
      <c r="C2146" s="6" t="s">
        <v>3385</v>
      </c>
      <c r="D2146" s="7">
        <v>44998</v>
      </c>
      <c r="E2146" s="8" t="s">
        <v>2380</v>
      </c>
      <c r="F2146" s="9">
        <v>374347</v>
      </c>
      <c r="G2146" s="8" t="s">
        <v>1378</v>
      </c>
      <c r="H2146" s="9">
        <v>39306</v>
      </c>
      <c r="I2146" s="112"/>
      <c r="J2146" s="113"/>
      <c r="K2146" s="114"/>
      <c r="L2146" s="115"/>
      <c r="M2146" s="116"/>
      <c r="N2146" s="15" t="s">
        <v>7430</v>
      </c>
      <c r="O2146" t="s">
        <v>4766</v>
      </c>
      <c r="P2146" t="s">
        <v>3386</v>
      </c>
      <c r="Q2146">
        <v>13436</v>
      </c>
      <c r="R2146" s="14">
        <v>374347</v>
      </c>
    </row>
    <row r="2147" spans="1:18" ht="15" customHeight="1" x14ac:dyDescent="0.25">
      <c r="A2147" s="10">
        <v>56</v>
      </c>
      <c r="B2147" s="111"/>
      <c r="C2147" s="6" t="s">
        <v>3387</v>
      </c>
      <c r="D2147" s="7">
        <v>45010</v>
      </c>
      <c r="E2147" s="8" t="s">
        <v>2380</v>
      </c>
      <c r="F2147" s="9">
        <v>851668</v>
      </c>
      <c r="G2147" s="8" t="s">
        <v>1378</v>
      </c>
      <c r="H2147" s="9">
        <v>89425</v>
      </c>
      <c r="I2147" s="112"/>
      <c r="J2147" s="113"/>
      <c r="K2147" s="114"/>
      <c r="L2147" s="115"/>
      <c r="M2147" s="116"/>
      <c r="N2147" s="15" t="s">
        <v>7431</v>
      </c>
      <c r="O2147" t="s">
        <v>4766</v>
      </c>
      <c r="Q2147">
        <v>17519</v>
      </c>
      <c r="R2147" s="14">
        <v>851668</v>
      </c>
    </row>
    <row r="2148" spans="1:18" ht="15" customHeight="1" x14ac:dyDescent="0.25">
      <c r="A2148" s="10">
        <v>57</v>
      </c>
      <c r="B2148" s="111"/>
      <c r="C2148" s="6" t="s">
        <v>3388</v>
      </c>
      <c r="D2148" s="7">
        <v>45008</v>
      </c>
      <c r="E2148" s="8" t="s">
        <v>2413</v>
      </c>
      <c r="F2148" s="9">
        <v>642492</v>
      </c>
      <c r="G2148" s="8" t="s">
        <v>1378</v>
      </c>
      <c r="H2148" s="9">
        <v>67462</v>
      </c>
      <c r="I2148" s="112"/>
      <c r="J2148" s="113"/>
      <c r="K2148" s="114"/>
      <c r="L2148" s="115"/>
      <c r="M2148" s="116"/>
      <c r="N2148" s="15" t="s">
        <v>7432</v>
      </c>
      <c r="O2148" t="s">
        <v>4766</v>
      </c>
      <c r="P2148" t="s">
        <v>3389</v>
      </c>
      <c r="Q2148">
        <v>16377</v>
      </c>
      <c r="R2148" s="14">
        <v>642492</v>
      </c>
    </row>
    <row r="2149" spans="1:18" ht="15" customHeight="1" x14ac:dyDescent="0.25">
      <c r="A2149" s="10">
        <v>58</v>
      </c>
      <c r="B2149" s="111"/>
      <c r="C2149" s="6" t="s">
        <v>3390</v>
      </c>
      <c r="D2149" s="7">
        <v>45006</v>
      </c>
      <c r="E2149" s="8" t="s">
        <v>2418</v>
      </c>
      <c r="F2149" s="9">
        <v>642492</v>
      </c>
      <c r="G2149" s="8" t="s">
        <v>1378</v>
      </c>
      <c r="H2149" s="9">
        <v>67462</v>
      </c>
      <c r="I2149" s="112"/>
      <c r="J2149" s="113"/>
      <c r="K2149" s="114"/>
      <c r="L2149" s="115"/>
      <c r="M2149" s="116"/>
      <c r="N2149" s="15" t="s">
        <v>7433</v>
      </c>
      <c r="O2149" t="s">
        <v>4766</v>
      </c>
      <c r="P2149" t="s">
        <v>3391</v>
      </c>
      <c r="Q2149">
        <v>15854</v>
      </c>
      <c r="R2149" s="14">
        <v>642492</v>
      </c>
    </row>
    <row r="2150" spans="1:18" ht="15" customHeight="1" x14ac:dyDescent="0.25">
      <c r="A2150" s="10">
        <v>59</v>
      </c>
      <c r="B2150" s="111"/>
      <c r="C2150" s="6" t="s">
        <v>3392</v>
      </c>
      <c r="D2150" s="7">
        <v>45006</v>
      </c>
      <c r="E2150" s="8" t="s">
        <v>2426</v>
      </c>
      <c r="F2150" s="9">
        <v>569471</v>
      </c>
      <c r="G2150" s="8" t="s">
        <v>1378</v>
      </c>
      <c r="H2150" s="9">
        <v>59794</v>
      </c>
      <c r="I2150" s="112"/>
      <c r="J2150" s="113"/>
      <c r="K2150" s="114"/>
      <c r="L2150" s="115"/>
      <c r="M2150" s="116"/>
      <c r="N2150" s="15" t="s">
        <v>7434</v>
      </c>
      <c r="O2150" t="s">
        <v>4766</v>
      </c>
      <c r="Q2150">
        <v>15837</v>
      </c>
      <c r="R2150" s="14">
        <v>569471</v>
      </c>
    </row>
    <row r="2151" spans="1:18" ht="15" customHeight="1" x14ac:dyDescent="0.25">
      <c r="A2151" s="10">
        <v>60</v>
      </c>
      <c r="B2151" s="111"/>
      <c r="C2151" s="6" t="s">
        <v>3393</v>
      </c>
      <c r="D2151" s="7">
        <v>45003</v>
      </c>
      <c r="E2151" s="8" t="s">
        <v>2426</v>
      </c>
      <c r="F2151" s="9">
        <v>1046363</v>
      </c>
      <c r="G2151" s="8" t="s">
        <v>1378</v>
      </c>
      <c r="H2151" s="9">
        <v>109868</v>
      </c>
      <c r="I2151" s="112"/>
      <c r="J2151" s="113"/>
      <c r="K2151" s="114"/>
      <c r="L2151" s="115"/>
      <c r="M2151" s="116"/>
      <c r="N2151" s="15" t="s">
        <v>7435</v>
      </c>
      <c r="O2151" t="s">
        <v>4766</v>
      </c>
      <c r="Q2151">
        <v>15697</v>
      </c>
      <c r="R2151" s="14">
        <v>1046363</v>
      </c>
    </row>
    <row r="2152" spans="1:18" ht="15" customHeight="1" x14ac:dyDescent="0.25">
      <c r="A2152" s="10">
        <v>61</v>
      </c>
      <c r="B2152" s="111"/>
      <c r="C2152" s="6" t="s">
        <v>3394</v>
      </c>
      <c r="D2152" s="7">
        <v>45003</v>
      </c>
      <c r="E2152" s="8" t="s">
        <v>2413</v>
      </c>
      <c r="F2152" s="9">
        <v>552367</v>
      </c>
      <c r="G2152" s="8" t="s">
        <v>1378</v>
      </c>
      <c r="H2152" s="9">
        <v>57999</v>
      </c>
      <c r="I2152" s="112"/>
      <c r="J2152" s="113"/>
      <c r="K2152" s="114"/>
      <c r="L2152" s="115"/>
      <c r="M2152" s="116"/>
      <c r="N2152" s="15" t="s">
        <v>7436</v>
      </c>
      <c r="O2152" t="s">
        <v>4766</v>
      </c>
      <c r="Q2152">
        <v>15684</v>
      </c>
      <c r="R2152" s="14">
        <v>552367</v>
      </c>
    </row>
    <row r="2153" spans="1:18" ht="15" customHeight="1" x14ac:dyDescent="0.25">
      <c r="A2153" s="10">
        <v>62</v>
      </c>
      <c r="B2153" s="111"/>
      <c r="C2153" s="6" t="s">
        <v>3395</v>
      </c>
      <c r="D2153" s="7">
        <v>44987</v>
      </c>
      <c r="E2153" s="8" t="s">
        <v>2413</v>
      </c>
      <c r="F2153" s="9">
        <v>756855</v>
      </c>
      <c r="G2153" s="8" t="s">
        <v>1378</v>
      </c>
      <c r="H2153" s="9">
        <v>79470</v>
      </c>
      <c r="I2153" s="112"/>
      <c r="J2153" s="113"/>
      <c r="K2153" s="114"/>
      <c r="L2153" s="115"/>
      <c r="M2153" s="116"/>
      <c r="N2153" s="15" t="s">
        <v>7437</v>
      </c>
      <c r="O2153" t="s">
        <v>4766</v>
      </c>
      <c r="Q2153">
        <v>9788</v>
      </c>
      <c r="R2153" s="14">
        <v>756855</v>
      </c>
    </row>
    <row r="2154" spans="1:18" ht="15" customHeight="1" x14ac:dyDescent="0.25">
      <c r="A2154" s="10">
        <v>63</v>
      </c>
      <c r="B2154" s="111"/>
      <c r="C2154" s="6" t="s">
        <v>3396</v>
      </c>
      <c r="D2154" s="7">
        <v>45007</v>
      </c>
      <c r="E2154" s="8" t="s">
        <v>2426</v>
      </c>
      <c r="F2154" s="9">
        <v>366491</v>
      </c>
      <c r="G2154" s="8" t="s">
        <v>1378</v>
      </c>
      <c r="H2154" s="9">
        <v>38482</v>
      </c>
      <c r="I2154" s="112"/>
      <c r="J2154" s="113"/>
      <c r="K2154" s="114"/>
      <c r="L2154" s="115"/>
      <c r="M2154" s="116"/>
      <c r="N2154" s="15" t="s">
        <v>7438</v>
      </c>
      <c r="O2154" t="s">
        <v>4766</v>
      </c>
      <c r="Q2154">
        <v>15894</v>
      </c>
      <c r="R2154" s="14">
        <v>366491</v>
      </c>
    </row>
    <row r="2155" spans="1:18" ht="15" customHeight="1" x14ac:dyDescent="0.25">
      <c r="A2155" s="10">
        <v>64</v>
      </c>
      <c r="B2155" s="111"/>
      <c r="C2155" s="6" t="s">
        <v>3397</v>
      </c>
      <c r="D2155" s="7">
        <v>45003</v>
      </c>
      <c r="E2155" s="8" t="s">
        <v>2426</v>
      </c>
      <c r="F2155" s="9">
        <v>886820</v>
      </c>
      <c r="G2155" s="8" t="s">
        <v>1378</v>
      </c>
      <c r="H2155" s="9">
        <v>93116</v>
      </c>
      <c r="I2155" s="112"/>
      <c r="J2155" s="113"/>
      <c r="K2155" s="114"/>
      <c r="L2155" s="115"/>
      <c r="M2155" s="116"/>
      <c r="N2155" s="15" t="s">
        <v>7439</v>
      </c>
      <c r="O2155" t="s">
        <v>4766</v>
      </c>
      <c r="Q2155">
        <v>15695</v>
      </c>
      <c r="R2155" s="14">
        <v>886820</v>
      </c>
    </row>
    <row r="2156" spans="1:18" ht="15" customHeight="1" x14ac:dyDescent="0.25">
      <c r="A2156" s="10">
        <v>65</v>
      </c>
      <c r="B2156" s="111"/>
      <c r="C2156" s="6" t="s">
        <v>3398</v>
      </c>
      <c r="D2156" s="7">
        <v>45001</v>
      </c>
      <c r="E2156" s="8" t="s">
        <v>2426</v>
      </c>
      <c r="F2156" s="9">
        <v>1295195</v>
      </c>
      <c r="G2156" s="8" t="s">
        <v>1378</v>
      </c>
      <c r="H2156" s="9">
        <v>135995</v>
      </c>
      <c r="I2156" s="112"/>
      <c r="J2156" s="113"/>
      <c r="K2156" s="114"/>
      <c r="L2156" s="115"/>
      <c r="M2156" s="116"/>
      <c r="N2156" s="15" t="s">
        <v>7440</v>
      </c>
      <c r="O2156" t="s">
        <v>4766</v>
      </c>
      <c r="P2156" t="s">
        <v>3399</v>
      </c>
      <c r="Q2156">
        <v>14196</v>
      </c>
      <c r="R2156" s="14">
        <v>1295195</v>
      </c>
    </row>
    <row r="2157" spans="1:18" ht="15" customHeight="1" x14ac:dyDescent="0.25">
      <c r="A2157" s="10">
        <v>66</v>
      </c>
      <c r="B2157" s="111"/>
      <c r="C2157" s="6" t="s">
        <v>3400</v>
      </c>
      <c r="D2157" s="7">
        <v>44998</v>
      </c>
      <c r="E2157" s="8" t="s">
        <v>2418</v>
      </c>
      <c r="F2157" s="9">
        <v>374347</v>
      </c>
      <c r="G2157" s="8" t="s">
        <v>1378</v>
      </c>
      <c r="H2157" s="9">
        <v>39306</v>
      </c>
      <c r="I2157" s="112"/>
      <c r="J2157" s="113"/>
      <c r="K2157" s="114"/>
      <c r="L2157" s="115"/>
      <c r="M2157" s="116"/>
      <c r="N2157" s="15" t="s">
        <v>7441</v>
      </c>
      <c r="O2157" t="s">
        <v>4766</v>
      </c>
      <c r="P2157" t="s">
        <v>3401</v>
      </c>
      <c r="Q2157">
        <v>13472</v>
      </c>
      <c r="R2157" s="14">
        <v>374347</v>
      </c>
    </row>
    <row r="2158" spans="1:18" ht="15" customHeight="1" x14ac:dyDescent="0.25">
      <c r="A2158" s="10">
        <v>67</v>
      </c>
      <c r="B2158" s="111"/>
      <c r="C2158" s="6" t="s">
        <v>3402</v>
      </c>
      <c r="D2158" s="7">
        <v>44996</v>
      </c>
      <c r="E2158" s="8" t="s">
        <v>2413</v>
      </c>
      <c r="F2158" s="9">
        <v>374347</v>
      </c>
      <c r="G2158" s="8" t="s">
        <v>1378</v>
      </c>
      <c r="H2158" s="9">
        <v>39306</v>
      </c>
      <c r="I2158" s="112"/>
      <c r="J2158" s="113"/>
      <c r="K2158" s="114"/>
      <c r="L2158" s="115"/>
      <c r="M2158" s="116"/>
      <c r="N2158" s="15" t="s">
        <v>7442</v>
      </c>
      <c r="O2158" t="s">
        <v>4766</v>
      </c>
      <c r="P2158" t="s">
        <v>3403</v>
      </c>
      <c r="Q2158">
        <v>13340</v>
      </c>
      <c r="R2158" s="14">
        <v>374347</v>
      </c>
    </row>
    <row r="2159" spans="1:18" ht="15" customHeight="1" x14ac:dyDescent="0.25">
      <c r="A2159" s="10">
        <v>68</v>
      </c>
      <c r="B2159" s="111"/>
      <c r="C2159" s="6" t="s">
        <v>3404</v>
      </c>
      <c r="D2159" s="7">
        <v>45001</v>
      </c>
      <c r="E2159" s="8" t="s">
        <v>3367</v>
      </c>
      <c r="F2159" s="9">
        <v>374347</v>
      </c>
      <c r="G2159" s="8" t="s">
        <v>1378</v>
      </c>
      <c r="H2159" s="9">
        <v>39306</v>
      </c>
      <c r="I2159" s="112"/>
      <c r="J2159" s="113"/>
      <c r="K2159" s="114"/>
      <c r="L2159" s="115"/>
      <c r="M2159" s="116"/>
      <c r="N2159" s="15" t="s">
        <v>7443</v>
      </c>
      <c r="O2159" t="s">
        <v>4766</v>
      </c>
      <c r="Q2159">
        <v>13791</v>
      </c>
      <c r="R2159" s="14">
        <v>374347</v>
      </c>
    </row>
    <row r="2160" spans="1:18" ht="15" customHeight="1" x14ac:dyDescent="0.25">
      <c r="A2160" s="10">
        <v>69</v>
      </c>
      <c r="B2160" s="111"/>
      <c r="C2160" s="6" t="s">
        <v>3405</v>
      </c>
      <c r="D2160" s="7">
        <v>44998</v>
      </c>
      <c r="E2160" s="8" t="s">
        <v>2380</v>
      </c>
      <c r="F2160" s="9">
        <v>374347</v>
      </c>
      <c r="G2160" s="8" t="s">
        <v>1378</v>
      </c>
      <c r="H2160" s="9">
        <v>39306</v>
      </c>
      <c r="I2160" s="112"/>
      <c r="J2160" s="113"/>
      <c r="K2160" s="114"/>
      <c r="L2160" s="115"/>
      <c r="M2160" s="116"/>
      <c r="N2160" s="15" t="s">
        <v>7444</v>
      </c>
      <c r="O2160" t="s">
        <v>4766</v>
      </c>
      <c r="Q2160">
        <v>13439</v>
      </c>
      <c r="R2160" s="14">
        <v>374347</v>
      </c>
    </row>
    <row r="2161" spans="1:18" ht="15" customHeight="1" x14ac:dyDescent="0.25">
      <c r="A2161" s="10">
        <v>70</v>
      </c>
      <c r="B2161" s="111"/>
      <c r="C2161" s="6" t="s">
        <v>3406</v>
      </c>
      <c r="D2161" s="7">
        <v>44999</v>
      </c>
      <c r="E2161" s="8" t="s">
        <v>2426</v>
      </c>
      <c r="F2161" s="9">
        <v>922947</v>
      </c>
      <c r="G2161" s="8" t="s">
        <v>1378</v>
      </c>
      <c r="H2161" s="9">
        <v>96909</v>
      </c>
      <c r="I2161" s="112"/>
      <c r="J2161" s="113"/>
      <c r="K2161" s="114"/>
      <c r="L2161" s="115"/>
      <c r="M2161" s="116"/>
      <c r="N2161" s="15" t="s">
        <v>7445</v>
      </c>
      <c r="O2161" t="s">
        <v>4766</v>
      </c>
      <c r="Q2161">
        <v>13572</v>
      </c>
      <c r="R2161" s="14">
        <v>922947</v>
      </c>
    </row>
    <row r="2162" spans="1:18" ht="15" customHeight="1" x14ac:dyDescent="0.25">
      <c r="A2162" s="10">
        <v>71</v>
      </c>
      <c r="B2162" s="111"/>
      <c r="C2162" s="6" t="s">
        <v>3407</v>
      </c>
      <c r="D2162" s="7">
        <v>44996</v>
      </c>
      <c r="E2162" s="8" t="s">
        <v>2413</v>
      </c>
      <c r="F2162" s="9">
        <v>1017189</v>
      </c>
      <c r="G2162" s="8" t="s">
        <v>1378</v>
      </c>
      <c r="H2162" s="9">
        <v>106805</v>
      </c>
      <c r="I2162" s="112"/>
      <c r="J2162" s="113"/>
      <c r="K2162" s="114"/>
      <c r="L2162" s="115"/>
      <c r="M2162" s="116"/>
      <c r="N2162" s="15" t="s">
        <v>7446</v>
      </c>
      <c r="O2162" t="s">
        <v>4766</v>
      </c>
      <c r="Q2162">
        <v>13401</v>
      </c>
      <c r="R2162" s="14">
        <v>1017189</v>
      </c>
    </row>
    <row r="2163" spans="1:18" ht="15" customHeight="1" x14ac:dyDescent="0.25">
      <c r="A2163" s="10">
        <v>72</v>
      </c>
      <c r="B2163" s="111"/>
      <c r="C2163" s="6" t="s">
        <v>3408</v>
      </c>
      <c r="D2163" s="7">
        <v>45000</v>
      </c>
      <c r="E2163" s="8" t="s">
        <v>2418</v>
      </c>
      <c r="F2163" s="9">
        <v>403871</v>
      </c>
      <c r="G2163" s="8" t="s">
        <v>1378</v>
      </c>
      <c r="H2163" s="9">
        <v>42406</v>
      </c>
      <c r="I2163" s="112"/>
      <c r="J2163" s="113"/>
      <c r="K2163" s="114"/>
      <c r="L2163" s="115"/>
      <c r="M2163" s="116"/>
      <c r="N2163" s="15" t="s">
        <v>7447</v>
      </c>
      <c r="O2163" t="s">
        <v>4766</v>
      </c>
      <c r="Q2163">
        <v>13645</v>
      </c>
      <c r="R2163" s="14">
        <v>403871</v>
      </c>
    </row>
    <row r="2164" spans="1:18" ht="15" customHeight="1" x14ac:dyDescent="0.25">
      <c r="A2164" s="10">
        <v>73</v>
      </c>
      <c r="B2164" s="111"/>
      <c r="C2164" s="6" t="s">
        <v>3409</v>
      </c>
      <c r="D2164" s="7">
        <v>44998</v>
      </c>
      <c r="E2164" s="8" t="s">
        <v>2418</v>
      </c>
      <c r="F2164" s="9">
        <v>374347</v>
      </c>
      <c r="G2164" s="8" t="s">
        <v>1378</v>
      </c>
      <c r="H2164" s="9">
        <v>39306</v>
      </c>
      <c r="I2164" s="112"/>
      <c r="J2164" s="113"/>
      <c r="K2164" s="114"/>
      <c r="L2164" s="115"/>
      <c r="M2164" s="116"/>
      <c r="N2164" s="15" t="s">
        <v>7448</v>
      </c>
      <c r="O2164" t="s">
        <v>4766</v>
      </c>
      <c r="Q2164">
        <v>13474</v>
      </c>
      <c r="R2164" s="14">
        <v>374347</v>
      </c>
    </row>
    <row r="2165" spans="1:18" ht="15" customHeight="1" x14ac:dyDescent="0.25">
      <c r="A2165" s="10">
        <v>74</v>
      </c>
      <c r="B2165" s="111"/>
      <c r="C2165" s="6" t="s">
        <v>3410</v>
      </c>
      <c r="D2165" s="7">
        <v>44998</v>
      </c>
      <c r="E2165" s="8" t="s">
        <v>2418</v>
      </c>
      <c r="F2165" s="9">
        <v>374347</v>
      </c>
      <c r="G2165" s="8" t="s">
        <v>1378</v>
      </c>
      <c r="H2165" s="9">
        <v>39306</v>
      </c>
      <c r="I2165" s="112"/>
      <c r="J2165" s="113"/>
      <c r="K2165" s="114"/>
      <c r="L2165" s="115"/>
      <c r="M2165" s="116"/>
      <c r="N2165" s="15" t="s">
        <v>7449</v>
      </c>
      <c r="O2165" t="s">
        <v>4766</v>
      </c>
      <c r="P2165" t="s">
        <v>3411</v>
      </c>
      <c r="Q2165">
        <v>13467</v>
      </c>
      <c r="R2165" s="14">
        <v>374347</v>
      </c>
    </row>
    <row r="2166" spans="1:18" ht="15" customHeight="1" x14ac:dyDescent="0.25">
      <c r="A2166" s="10">
        <v>75</v>
      </c>
      <c r="B2166" s="111"/>
      <c r="C2166" s="6" t="s">
        <v>3412</v>
      </c>
      <c r="D2166" s="7">
        <v>45000</v>
      </c>
      <c r="E2166" s="8" t="s">
        <v>2426</v>
      </c>
      <c r="F2166" s="9">
        <v>374347</v>
      </c>
      <c r="G2166" s="8" t="s">
        <v>1378</v>
      </c>
      <c r="H2166" s="9">
        <v>39306</v>
      </c>
      <c r="I2166" s="112"/>
      <c r="J2166" s="113"/>
      <c r="K2166" s="114"/>
      <c r="L2166" s="115"/>
      <c r="M2166" s="116"/>
      <c r="N2166" s="15" t="s">
        <v>7450</v>
      </c>
      <c r="O2166" t="s">
        <v>4766</v>
      </c>
      <c r="P2166" t="s">
        <v>3413</v>
      </c>
      <c r="Q2166">
        <v>13682</v>
      </c>
      <c r="R2166" s="14">
        <v>374347</v>
      </c>
    </row>
    <row r="2167" spans="1:18" ht="15" customHeight="1" x14ac:dyDescent="0.25">
      <c r="A2167" s="10">
        <v>76</v>
      </c>
      <c r="B2167" s="111"/>
      <c r="C2167" s="6" t="s">
        <v>3414</v>
      </c>
      <c r="D2167" s="7">
        <v>44996</v>
      </c>
      <c r="E2167" s="8" t="s">
        <v>3367</v>
      </c>
      <c r="F2167" s="9">
        <v>374347</v>
      </c>
      <c r="G2167" s="8" t="s">
        <v>1378</v>
      </c>
      <c r="H2167" s="9">
        <v>39306</v>
      </c>
      <c r="I2167" s="112"/>
      <c r="J2167" s="113"/>
      <c r="K2167" s="114"/>
      <c r="L2167" s="115"/>
      <c r="M2167" s="116"/>
      <c r="N2167" s="15" t="s">
        <v>7451</v>
      </c>
      <c r="O2167" t="s">
        <v>4766</v>
      </c>
      <c r="P2167" t="s">
        <v>3415</v>
      </c>
      <c r="Q2167">
        <v>13418</v>
      </c>
      <c r="R2167" s="14">
        <v>374347</v>
      </c>
    </row>
    <row r="2168" spans="1:18" ht="15" customHeight="1" x14ac:dyDescent="0.25">
      <c r="A2168" s="10">
        <v>77</v>
      </c>
      <c r="B2168" s="111"/>
      <c r="C2168" s="6" t="s">
        <v>3416</v>
      </c>
      <c r="D2168" s="7">
        <v>44998</v>
      </c>
      <c r="E2168" s="8" t="s">
        <v>2418</v>
      </c>
      <c r="F2168" s="9">
        <v>374347</v>
      </c>
      <c r="G2168" s="8" t="s">
        <v>1378</v>
      </c>
      <c r="H2168" s="9">
        <v>39306</v>
      </c>
      <c r="I2168" s="112"/>
      <c r="J2168" s="113"/>
      <c r="K2168" s="114"/>
      <c r="L2168" s="115"/>
      <c r="M2168" s="116"/>
      <c r="N2168" s="15" t="s">
        <v>7452</v>
      </c>
      <c r="O2168" t="s">
        <v>4766</v>
      </c>
      <c r="P2168" t="s">
        <v>3417</v>
      </c>
      <c r="Q2168">
        <v>13469</v>
      </c>
      <c r="R2168" s="14">
        <v>374347</v>
      </c>
    </row>
    <row r="2169" spans="1:18" ht="15" customHeight="1" x14ac:dyDescent="0.25">
      <c r="A2169" s="10">
        <v>78</v>
      </c>
      <c r="B2169" s="111"/>
      <c r="C2169" s="6" t="s">
        <v>3418</v>
      </c>
      <c r="D2169" s="7">
        <v>44994</v>
      </c>
      <c r="E2169" s="8" t="s">
        <v>2426</v>
      </c>
      <c r="F2169" s="9">
        <v>1110978</v>
      </c>
      <c r="G2169" s="8" t="s">
        <v>1378</v>
      </c>
      <c r="H2169" s="9">
        <v>116653</v>
      </c>
      <c r="I2169" s="112"/>
      <c r="J2169" s="113"/>
      <c r="K2169" s="114"/>
      <c r="L2169" s="115"/>
      <c r="M2169" s="116"/>
      <c r="N2169" s="15" t="s">
        <v>7453</v>
      </c>
      <c r="O2169" t="s">
        <v>4766</v>
      </c>
      <c r="P2169" t="s">
        <v>3419</v>
      </c>
      <c r="Q2169">
        <v>13151</v>
      </c>
      <c r="R2169" s="14">
        <v>1110978</v>
      </c>
    </row>
    <row r="2170" spans="1:18" ht="15" customHeight="1" x14ac:dyDescent="0.25">
      <c r="A2170" s="10">
        <v>79</v>
      </c>
      <c r="B2170" s="111"/>
      <c r="C2170" s="6" t="s">
        <v>3420</v>
      </c>
      <c r="D2170" s="7">
        <v>44994</v>
      </c>
      <c r="E2170" s="8" t="s">
        <v>2413</v>
      </c>
      <c r="F2170" s="9">
        <v>1548338</v>
      </c>
      <c r="G2170" s="8" t="s">
        <v>1378</v>
      </c>
      <c r="H2170" s="9">
        <v>162575</v>
      </c>
      <c r="I2170" s="112"/>
      <c r="J2170" s="113"/>
      <c r="K2170" s="114"/>
      <c r="L2170" s="115"/>
      <c r="M2170" s="116"/>
      <c r="N2170" s="15" t="s">
        <v>7454</v>
      </c>
      <c r="O2170" t="s">
        <v>4766</v>
      </c>
      <c r="Q2170">
        <v>13175</v>
      </c>
      <c r="R2170" s="14">
        <v>1548338</v>
      </c>
    </row>
    <row r="2171" spans="1:18" ht="15" customHeight="1" x14ac:dyDescent="0.25">
      <c r="A2171" s="10">
        <v>80</v>
      </c>
      <c r="B2171" s="111"/>
      <c r="C2171" s="6" t="s">
        <v>3421</v>
      </c>
      <c r="D2171" s="7">
        <v>44994</v>
      </c>
      <c r="E2171" s="8" t="s">
        <v>2413</v>
      </c>
      <c r="F2171" s="9">
        <v>853141</v>
      </c>
      <c r="G2171" s="8" t="s">
        <v>1378</v>
      </c>
      <c r="H2171" s="9">
        <v>89580</v>
      </c>
      <c r="I2171" s="112"/>
      <c r="J2171" s="113"/>
      <c r="K2171" s="114"/>
      <c r="L2171" s="115"/>
      <c r="M2171" s="116"/>
      <c r="N2171" s="15" t="s">
        <v>7455</v>
      </c>
      <c r="O2171" t="s">
        <v>4766</v>
      </c>
      <c r="Q2171">
        <v>13152</v>
      </c>
      <c r="R2171" s="14">
        <v>853141</v>
      </c>
    </row>
    <row r="2172" spans="1:18" ht="15" customHeight="1" x14ac:dyDescent="0.25">
      <c r="A2172" s="10">
        <v>81</v>
      </c>
      <c r="B2172" s="111"/>
      <c r="C2172" s="6" t="s">
        <v>3422</v>
      </c>
      <c r="D2172" s="7">
        <v>45000</v>
      </c>
      <c r="E2172" s="8" t="s">
        <v>3367</v>
      </c>
      <c r="F2172" s="9">
        <v>374347</v>
      </c>
      <c r="G2172" s="8" t="s">
        <v>1378</v>
      </c>
      <c r="H2172" s="9">
        <v>39306</v>
      </c>
      <c r="I2172" s="112"/>
      <c r="J2172" s="113"/>
      <c r="K2172" s="114"/>
      <c r="L2172" s="115"/>
      <c r="M2172" s="116"/>
      <c r="N2172" s="15" t="s">
        <v>7456</v>
      </c>
      <c r="O2172" t="s">
        <v>4766</v>
      </c>
      <c r="Q2172">
        <v>13665</v>
      </c>
      <c r="R2172" s="14">
        <v>374347</v>
      </c>
    </row>
    <row r="2173" spans="1:18" ht="15" customHeight="1" x14ac:dyDescent="0.25">
      <c r="A2173" s="10">
        <v>82</v>
      </c>
      <c r="B2173" s="111"/>
      <c r="C2173" s="6" t="s">
        <v>3423</v>
      </c>
      <c r="D2173" s="7">
        <v>44998</v>
      </c>
      <c r="E2173" s="8" t="s">
        <v>2426</v>
      </c>
      <c r="F2173" s="9">
        <v>374347</v>
      </c>
      <c r="G2173" s="8" t="s">
        <v>1378</v>
      </c>
      <c r="H2173" s="9">
        <v>39306</v>
      </c>
      <c r="I2173" s="112"/>
      <c r="J2173" s="113"/>
      <c r="K2173" s="114"/>
      <c r="L2173" s="115"/>
      <c r="M2173" s="116"/>
      <c r="N2173" s="15" t="s">
        <v>7457</v>
      </c>
      <c r="O2173" t="s">
        <v>4766</v>
      </c>
      <c r="Q2173">
        <v>13460</v>
      </c>
      <c r="R2173" s="14">
        <v>374347</v>
      </c>
    </row>
    <row r="2174" spans="1:18" ht="15" customHeight="1" x14ac:dyDescent="0.25">
      <c r="A2174" s="10">
        <v>83</v>
      </c>
      <c r="B2174" s="111"/>
      <c r="C2174" s="6" t="s">
        <v>3424</v>
      </c>
      <c r="D2174" s="7">
        <v>44998</v>
      </c>
      <c r="E2174" s="8" t="s">
        <v>2426</v>
      </c>
      <c r="F2174" s="9">
        <v>374347</v>
      </c>
      <c r="G2174" s="8" t="s">
        <v>1378</v>
      </c>
      <c r="H2174" s="9">
        <v>39306</v>
      </c>
      <c r="I2174" s="112"/>
      <c r="J2174" s="113"/>
      <c r="K2174" s="114"/>
      <c r="L2174" s="115"/>
      <c r="M2174" s="116"/>
      <c r="N2174" s="15" t="s">
        <v>7458</v>
      </c>
      <c r="O2174" t="s">
        <v>4766</v>
      </c>
      <c r="Q2174">
        <v>13461</v>
      </c>
      <c r="R2174" s="14">
        <v>374347</v>
      </c>
    </row>
    <row r="2175" spans="1:18" ht="15" customHeight="1" x14ac:dyDescent="0.25">
      <c r="A2175" s="10">
        <v>84</v>
      </c>
      <c r="B2175" s="111"/>
      <c r="C2175" s="6" t="s">
        <v>3425</v>
      </c>
      <c r="D2175" s="7">
        <v>44989</v>
      </c>
      <c r="E2175" s="8" t="s">
        <v>2376</v>
      </c>
      <c r="F2175" s="9">
        <v>774414</v>
      </c>
      <c r="G2175" s="8" t="s">
        <v>1378</v>
      </c>
      <c r="H2175" s="9">
        <v>81313</v>
      </c>
      <c r="I2175" s="112"/>
      <c r="J2175" s="113"/>
      <c r="K2175" s="114"/>
      <c r="L2175" s="115"/>
      <c r="M2175" s="116"/>
      <c r="N2175" s="15" t="s">
        <v>7459</v>
      </c>
      <c r="O2175" t="s">
        <v>4766</v>
      </c>
      <c r="Q2175">
        <v>11336</v>
      </c>
      <c r="R2175" s="14">
        <v>774414</v>
      </c>
    </row>
    <row r="2176" spans="1:18" ht="15" customHeight="1" x14ac:dyDescent="0.25">
      <c r="A2176" s="10">
        <v>85</v>
      </c>
      <c r="B2176" s="111"/>
      <c r="C2176" s="6" t="s">
        <v>3426</v>
      </c>
      <c r="D2176" s="7">
        <v>44986</v>
      </c>
      <c r="E2176" s="8" t="s">
        <v>2418</v>
      </c>
      <c r="F2176" s="9">
        <v>444675</v>
      </c>
      <c r="G2176" s="8" t="s">
        <v>1378</v>
      </c>
      <c r="H2176" s="9">
        <v>46691</v>
      </c>
      <c r="I2176" s="112"/>
      <c r="J2176" s="113"/>
      <c r="K2176" s="114"/>
      <c r="L2176" s="115"/>
      <c r="M2176" s="116"/>
      <c r="N2176" s="15" t="s">
        <v>7460</v>
      </c>
      <c r="O2176" t="s">
        <v>4766</v>
      </c>
      <c r="P2176" t="s">
        <v>3427</v>
      </c>
      <c r="Q2176">
        <v>9106</v>
      </c>
      <c r="R2176" s="14">
        <v>444675</v>
      </c>
    </row>
    <row r="2177" spans="1:18" ht="15" customHeight="1" x14ac:dyDescent="0.25">
      <c r="A2177" s="10">
        <v>86</v>
      </c>
      <c r="B2177" s="111"/>
      <c r="C2177" s="6" t="s">
        <v>3428</v>
      </c>
      <c r="D2177" s="7">
        <v>44993</v>
      </c>
      <c r="E2177" s="8" t="s">
        <v>2380</v>
      </c>
      <c r="F2177" s="9">
        <v>1421371</v>
      </c>
      <c r="G2177" s="8" t="s">
        <v>1378</v>
      </c>
      <c r="H2177" s="9">
        <v>149244</v>
      </c>
      <c r="I2177" s="112"/>
      <c r="J2177" s="113"/>
      <c r="K2177" s="114"/>
      <c r="L2177" s="115"/>
      <c r="M2177" s="116"/>
      <c r="N2177" s="15" t="s">
        <v>7461</v>
      </c>
      <c r="O2177" t="s">
        <v>4766</v>
      </c>
      <c r="P2177" t="s">
        <v>3429</v>
      </c>
      <c r="Q2177">
        <v>11551</v>
      </c>
      <c r="R2177" s="14">
        <v>1421371</v>
      </c>
    </row>
    <row r="2178" spans="1:18" ht="15" customHeight="1" x14ac:dyDescent="0.25">
      <c r="A2178" s="10">
        <v>87</v>
      </c>
      <c r="B2178" s="111"/>
      <c r="C2178" s="6" t="s">
        <v>3430</v>
      </c>
      <c r="D2178" s="7">
        <v>44991</v>
      </c>
      <c r="E2178" s="8" t="s">
        <v>2363</v>
      </c>
      <c r="F2178" s="9">
        <v>755161</v>
      </c>
      <c r="G2178" s="8" t="s">
        <v>1378</v>
      </c>
      <c r="H2178" s="9">
        <v>79292</v>
      </c>
      <c r="I2178" s="112"/>
      <c r="J2178" s="113"/>
      <c r="K2178" s="114"/>
      <c r="L2178" s="115"/>
      <c r="M2178" s="116"/>
      <c r="N2178" s="15" t="s">
        <v>7462</v>
      </c>
      <c r="O2178" t="s">
        <v>4766</v>
      </c>
      <c r="Q2178">
        <v>11348</v>
      </c>
      <c r="R2178" s="14">
        <v>755161</v>
      </c>
    </row>
    <row r="2179" spans="1:18" ht="15" customHeight="1" x14ac:dyDescent="0.25">
      <c r="A2179" s="10">
        <v>88</v>
      </c>
      <c r="B2179" s="111"/>
      <c r="C2179" s="6" t="s">
        <v>3431</v>
      </c>
      <c r="D2179" s="7">
        <v>44993</v>
      </c>
      <c r="E2179" s="8" t="s">
        <v>2418</v>
      </c>
      <c r="F2179" s="9">
        <v>642492</v>
      </c>
      <c r="G2179" s="8" t="s">
        <v>1378</v>
      </c>
      <c r="H2179" s="9">
        <v>67462</v>
      </c>
      <c r="I2179" s="112"/>
      <c r="J2179" s="113"/>
      <c r="K2179" s="114"/>
      <c r="L2179" s="115"/>
      <c r="M2179" s="116"/>
      <c r="N2179" s="15" t="s">
        <v>7463</v>
      </c>
      <c r="O2179" t="s">
        <v>4766</v>
      </c>
      <c r="Q2179">
        <v>11542</v>
      </c>
      <c r="R2179" s="14">
        <v>642492</v>
      </c>
    </row>
    <row r="2180" spans="1:18" ht="15" customHeight="1" x14ac:dyDescent="0.25">
      <c r="A2180" s="10">
        <v>89</v>
      </c>
      <c r="B2180" s="111"/>
      <c r="C2180" s="6" t="s">
        <v>3432</v>
      </c>
      <c r="D2180" s="7">
        <v>44987</v>
      </c>
      <c r="E2180" s="8" t="s">
        <v>2423</v>
      </c>
      <c r="F2180" s="9">
        <v>608814</v>
      </c>
      <c r="G2180" s="8" t="s">
        <v>1378</v>
      </c>
      <c r="H2180" s="9">
        <v>63925</v>
      </c>
      <c r="I2180" s="112"/>
      <c r="J2180" s="113"/>
      <c r="K2180" s="114"/>
      <c r="L2180" s="115"/>
      <c r="M2180" s="116"/>
      <c r="N2180" s="15" t="s">
        <v>7464</v>
      </c>
      <c r="O2180" t="s">
        <v>4766</v>
      </c>
      <c r="P2180" t="s">
        <v>3433</v>
      </c>
      <c r="Q2180">
        <v>9772</v>
      </c>
      <c r="R2180" s="14">
        <v>608814</v>
      </c>
    </row>
    <row r="2181" spans="1:18" ht="15" customHeight="1" x14ac:dyDescent="0.25">
      <c r="A2181" s="10">
        <v>90</v>
      </c>
      <c r="B2181" s="111"/>
      <c r="C2181" s="6" t="s">
        <v>3434</v>
      </c>
      <c r="D2181" s="7">
        <v>44989</v>
      </c>
      <c r="E2181" s="8" t="s">
        <v>2426</v>
      </c>
      <c r="F2181" s="9">
        <v>855188</v>
      </c>
      <c r="G2181" s="8" t="s">
        <v>1378</v>
      </c>
      <c r="H2181" s="9">
        <v>89795</v>
      </c>
      <c r="I2181" s="112"/>
      <c r="J2181" s="113"/>
      <c r="K2181" s="114"/>
      <c r="L2181" s="115"/>
      <c r="M2181" s="116"/>
      <c r="N2181" s="15" t="s">
        <v>7465</v>
      </c>
      <c r="O2181" t="s">
        <v>4766</v>
      </c>
      <c r="P2181" t="s">
        <v>3435</v>
      </c>
      <c r="Q2181">
        <v>11307</v>
      </c>
      <c r="R2181" s="14">
        <v>855188</v>
      </c>
    </row>
    <row r="2182" spans="1:18" ht="15" customHeight="1" x14ac:dyDescent="0.25">
      <c r="A2182" s="10">
        <v>91</v>
      </c>
      <c r="B2182" s="111"/>
      <c r="C2182" s="6" t="s">
        <v>3436</v>
      </c>
      <c r="D2182" s="7">
        <v>44986</v>
      </c>
      <c r="E2182" s="8" t="s">
        <v>2376</v>
      </c>
      <c r="F2182" s="9">
        <v>878702</v>
      </c>
      <c r="G2182" s="8" t="s">
        <v>1378</v>
      </c>
      <c r="H2182" s="9">
        <v>92264</v>
      </c>
      <c r="I2182" s="112"/>
      <c r="J2182" s="113"/>
      <c r="K2182" s="114"/>
      <c r="L2182" s="115"/>
      <c r="M2182" s="116"/>
      <c r="N2182" s="15" t="s">
        <v>7466</v>
      </c>
      <c r="O2182" t="s">
        <v>4766</v>
      </c>
      <c r="P2182" t="s">
        <v>3437</v>
      </c>
      <c r="Q2182">
        <v>9104</v>
      </c>
      <c r="R2182" s="14">
        <v>878702</v>
      </c>
    </row>
    <row r="2183" spans="1:18" ht="15" customHeight="1" x14ac:dyDescent="0.25">
      <c r="A2183" s="10">
        <v>92</v>
      </c>
      <c r="B2183" s="111"/>
      <c r="C2183" s="6" t="s">
        <v>3438</v>
      </c>
      <c r="D2183" s="7">
        <v>45000</v>
      </c>
      <c r="E2183" s="8" t="s">
        <v>2418</v>
      </c>
      <c r="F2183" s="9">
        <v>374347</v>
      </c>
      <c r="G2183" s="8" t="s">
        <v>1378</v>
      </c>
      <c r="H2183" s="9">
        <v>39306</v>
      </c>
      <c r="I2183" s="112"/>
      <c r="J2183" s="113"/>
      <c r="K2183" s="114"/>
      <c r="L2183" s="115"/>
      <c r="M2183" s="116"/>
      <c r="N2183" s="15" t="s">
        <v>7467</v>
      </c>
      <c r="O2183" t="s">
        <v>4766</v>
      </c>
      <c r="P2183" t="s">
        <v>3439</v>
      </c>
      <c r="Q2183">
        <v>13649</v>
      </c>
      <c r="R2183" s="14">
        <v>374347</v>
      </c>
    </row>
    <row r="2184" spans="1:18" ht="15" customHeight="1" x14ac:dyDescent="0.25">
      <c r="A2184" s="10">
        <v>93</v>
      </c>
      <c r="B2184" s="111"/>
      <c r="C2184" s="6" t="s">
        <v>3440</v>
      </c>
      <c r="D2184" s="7">
        <v>45014</v>
      </c>
      <c r="E2184" s="8" t="s">
        <v>2418</v>
      </c>
      <c r="F2184" s="9">
        <v>1014690</v>
      </c>
      <c r="G2184" s="8" t="s">
        <v>1378</v>
      </c>
      <c r="H2184" s="9">
        <v>106542</v>
      </c>
      <c r="I2184" s="112"/>
      <c r="J2184" s="113"/>
      <c r="K2184" s="114"/>
      <c r="L2184" s="115"/>
      <c r="M2184" s="116"/>
      <c r="N2184" s="15" t="s">
        <v>7468</v>
      </c>
      <c r="O2184" t="s">
        <v>4766</v>
      </c>
      <c r="P2184" t="s">
        <v>3441</v>
      </c>
      <c r="Q2184">
        <v>17743</v>
      </c>
      <c r="R2184" s="14">
        <v>1014690</v>
      </c>
    </row>
    <row r="2185" spans="1:18" ht="15" customHeight="1" x14ac:dyDescent="0.25">
      <c r="A2185" s="10">
        <v>94</v>
      </c>
      <c r="B2185" s="111"/>
      <c r="C2185" s="6" t="s">
        <v>3442</v>
      </c>
      <c r="D2185" s="7">
        <v>44999</v>
      </c>
      <c r="E2185" s="8" t="s">
        <v>2413</v>
      </c>
      <c r="F2185" s="9">
        <v>244328</v>
      </c>
      <c r="G2185" s="8" t="s">
        <v>1378</v>
      </c>
      <c r="H2185" s="9">
        <v>25654</v>
      </c>
      <c r="I2185" s="112"/>
      <c r="J2185" s="113"/>
      <c r="K2185" s="114"/>
      <c r="L2185" s="115"/>
      <c r="M2185" s="116"/>
      <c r="N2185" s="15" t="s">
        <v>7469</v>
      </c>
      <c r="O2185" t="s">
        <v>4766</v>
      </c>
      <c r="Q2185">
        <v>13537</v>
      </c>
      <c r="R2185" s="14">
        <v>244328</v>
      </c>
    </row>
    <row r="2186" spans="1:18" ht="15" customHeight="1" x14ac:dyDescent="0.25">
      <c r="A2186" s="10">
        <v>95</v>
      </c>
      <c r="B2186" s="111"/>
      <c r="C2186" s="6" t="s">
        <v>3443</v>
      </c>
      <c r="D2186" s="7">
        <v>45014</v>
      </c>
      <c r="E2186" s="8" t="s">
        <v>2413</v>
      </c>
      <c r="F2186" s="9">
        <v>374347</v>
      </c>
      <c r="G2186" s="8" t="s">
        <v>1378</v>
      </c>
      <c r="H2186" s="9">
        <v>39306</v>
      </c>
      <c r="I2186" s="112"/>
      <c r="J2186" s="113"/>
      <c r="K2186" s="114"/>
      <c r="L2186" s="115"/>
      <c r="M2186" s="116"/>
      <c r="N2186" s="15" t="s">
        <v>7470</v>
      </c>
      <c r="O2186" t="s">
        <v>4766</v>
      </c>
      <c r="Q2186">
        <v>17726</v>
      </c>
      <c r="R2186" s="14">
        <v>374347</v>
      </c>
    </row>
    <row r="2187" spans="1:18" ht="15" customHeight="1" x14ac:dyDescent="0.25">
      <c r="A2187" s="10">
        <v>96</v>
      </c>
      <c r="B2187" s="111"/>
      <c r="C2187" s="6" t="s">
        <v>3444</v>
      </c>
      <c r="D2187" s="7">
        <v>45001</v>
      </c>
      <c r="E2187" s="8" t="s">
        <v>2426</v>
      </c>
      <c r="F2187" s="9">
        <v>831567</v>
      </c>
      <c r="G2187" s="8" t="s">
        <v>1378</v>
      </c>
      <c r="H2187" s="9">
        <v>87315</v>
      </c>
      <c r="I2187" s="112"/>
      <c r="J2187" s="113"/>
      <c r="K2187" s="114"/>
      <c r="L2187" s="115"/>
      <c r="M2187" s="116"/>
      <c r="N2187" s="15" t="s">
        <v>7471</v>
      </c>
      <c r="O2187" t="s">
        <v>4766</v>
      </c>
      <c r="P2187" t="s">
        <v>3445</v>
      </c>
      <c r="Q2187">
        <v>14202</v>
      </c>
      <c r="R2187" s="14">
        <v>831567</v>
      </c>
    </row>
    <row r="2188" spans="1:18" ht="15" customHeight="1" x14ac:dyDescent="0.25">
      <c r="A2188" s="10">
        <v>97</v>
      </c>
      <c r="B2188" s="111"/>
      <c r="C2188" s="6" t="s">
        <v>3446</v>
      </c>
      <c r="D2188" s="7">
        <v>45015</v>
      </c>
      <c r="E2188" s="8" t="s">
        <v>2413</v>
      </c>
      <c r="F2188" s="9">
        <v>732983</v>
      </c>
      <c r="G2188" s="8" t="s">
        <v>1378</v>
      </c>
      <c r="H2188" s="9">
        <v>76963</v>
      </c>
      <c r="I2188" s="112"/>
      <c r="J2188" s="113"/>
      <c r="K2188" s="114"/>
      <c r="L2188" s="115"/>
      <c r="M2188" s="116"/>
      <c r="N2188" s="15" t="s">
        <v>7472</v>
      </c>
      <c r="O2188" t="s">
        <v>4766</v>
      </c>
      <c r="Q2188">
        <v>17827</v>
      </c>
      <c r="R2188" s="14">
        <v>732983</v>
      </c>
    </row>
    <row r="2189" spans="1:18" ht="15" customHeight="1" x14ac:dyDescent="0.25">
      <c r="A2189" s="10">
        <v>98</v>
      </c>
      <c r="B2189" s="111"/>
      <c r="C2189" s="6" t="s">
        <v>3447</v>
      </c>
      <c r="D2189" s="7">
        <v>45000</v>
      </c>
      <c r="E2189" s="8" t="s">
        <v>3367</v>
      </c>
      <c r="F2189" s="9">
        <v>374347</v>
      </c>
      <c r="G2189" s="8" t="s">
        <v>1378</v>
      </c>
      <c r="H2189" s="9">
        <v>39306</v>
      </c>
      <c r="I2189" s="112"/>
      <c r="J2189" s="113"/>
      <c r="K2189" s="114"/>
      <c r="L2189" s="115"/>
      <c r="M2189" s="116"/>
      <c r="N2189" s="15" t="s">
        <v>7473</v>
      </c>
      <c r="O2189" t="s">
        <v>4766</v>
      </c>
      <c r="Q2189">
        <v>13657</v>
      </c>
      <c r="R2189" s="14">
        <v>374347</v>
      </c>
    </row>
    <row r="2190" spans="1:18" ht="15" customHeight="1" x14ac:dyDescent="0.25">
      <c r="A2190" s="10">
        <v>99</v>
      </c>
      <c r="B2190" s="111"/>
      <c r="C2190" s="6" t="s">
        <v>3448</v>
      </c>
      <c r="D2190" s="7">
        <v>45014</v>
      </c>
      <c r="E2190" s="8" t="s">
        <v>2376</v>
      </c>
      <c r="F2190" s="9">
        <v>770362</v>
      </c>
      <c r="G2190" s="8" t="s">
        <v>1378</v>
      </c>
      <c r="H2190" s="9">
        <v>80888</v>
      </c>
      <c r="I2190" s="112"/>
      <c r="J2190" s="113"/>
      <c r="K2190" s="114"/>
      <c r="L2190" s="115"/>
      <c r="M2190" s="116"/>
      <c r="N2190" s="15" t="s">
        <v>7474</v>
      </c>
      <c r="O2190" t="s">
        <v>4766</v>
      </c>
      <c r="Q2190">
        <v>17736</v>
      </c>
      <c r="R2190" s="14">
        <v>770362</v>
      </c>
    </row>
    <row r="2191" spans="1:18" ht="15" customHeight="1" x14ac:dyDescent="0.25">
      <c r="A2191" s="10">
        <v>100</v>
      </c>
      <c r="B2191" s="111"/>
      <c r="C2191" s="6" t="s">
        <v>3449</v>
      </c>
      <c r="D2191" s="7">
        <v>45013</v>
      </c>
      <c r="E2191" s="8" t="s">
        <v>3367</v>
      </c>
      <c r="F2191" s="9">
        <v>665816</v>
      </c>
      <c r="G2191" s="8" t="s">
        <v>1378</v>
      </c>
      <c r="H2191" s="9">
        <v>69911</v>
      </c>
      <c r="I2191" s="112"/>
      <c r="J2191" s="113"/>
      <c r="K2191" s="114"/>
      <c r="L2191" s="115"/>
      <c r="M2191" s="116"/>
      <c r="N2191" s="15" t="s">
        <v>7475</v>
      </c>
      <c r="O2191" t="s">
        <v>4766</v>
      </c>
      <c r="Q2191">
        <v>17645</v>
      </c>
      <c r="R2191" s="14">
        <v>665816</v>
      </c>
    </row>
    <row r="2192" spans="1:18" ht="15" customHeight="1" x14ac:dyDescent="0.25">
      <c r="A2192" s="10">
        <v>101</v>
      </c>
      <c r="B2192" s="111"/>
      <c r="C2192" s="6" t="s">
        <v>3450</v>
      </c>
      <c r="D2192" s="7">
        <v>45010</v>
      </c>
      <c r="E2192" s="8" t="s">
        <v>2380</v>
      </c>
      <c r="F2192" s="9">
        <v>886826</v>
      </c>
      <c r="G2192" s="8" t="s">
        <v>1378</v>
      </c>
      <c r="H2192" s="9">
        <v>93117</v>
      </c>
      <c r="I2192" s="112"/>
      <c r="J2192" s="113"/>
      <c r="K2192" s="114"/>
      <c r="L2192" s="115"/>
      <c r="M2192" s="116"/>
      <c r="N2192" s="15" t="s">
        <v>7476</v>
      </c>
      <c r="O2192" t="s">
        <v>4766</v>
      </c>
      <c r="Q2192">
        <v>17491</v>
      </c>
      <c r="R2192" s="14">
        <v>886826</v>
      </c>
    </row>
    <row r="2193" spans="1:18" ht="15" customHeight="1" x14ac:dyDescent="0.25">
      <c r="A2193" s="10">
        <v>102</v>
      </c>
      <c r="B2193" s="111"/>
      <c r="C2193" s="6" t="s">
        <v>3451</v>
      </c>
      <c r="D2193" s="7">
        <v>45005</v>
      </c>
      <c r="E2193" s="8" t="s">
        <v>2418</v>
      </c>
      <c r="F2193" s="9">
        <v>611516</v>
      </c>
      <c r="G2193" s="8" t="s">
        <v>1378</v>
      </c>
      <c r="H2193" s="9">
        <v>64209</v>
      </c>
      <c r="I2193" s="112"/>
      <c r="J2193" s="113"/>
      <c r="K2193" s="114"/>
      <c r="L2193" s="115"/>
      <c r="M2193" s="116"/>
      <c r="N2193" s="15" t="s">
        <v>7477</v>
      </c>
      <c r="O2193" t="s">
        <v>4766</v>
      </c>
      <c r="Q2193">
        <v>15745</v>
      </c>
      <c r="R2193" s="14">
        <v>611516</v>
      </c>
    </row>
    <row r="2194" spans="1:18" ht="15" customHeight="1" x14ac:dyDescent="0.25">
      <c r="A2194" s="10">
        <v>103</v>
      </c>
      <c r="B2194" s="111"/>
      <c r="C2194" s="6" t="s">
        <v>3452</v>
      </c>
      <c r="D2194" s="7">
        <v>45003</v>
      </c>
      <c r="E2194" s="8" t="s">
        <v>2413</v>
      </c>
      <c r="F2194" s="9">
        <v>610819</v>
      </c>
      <c r="G2194" s="8" t="s">
        <v>1378</v>
      </c>
      <c r="H2194" s="9">
        <v>64136</v>
      </c>
      <c r="I2194" s="112"/>
      <c r="J2194" s="113"/>
      <c r="K2194" s="114"/>
      <c r="L2194" s="115"/>
      <c r="M2194" s="116"/>
      <c r="N2194" s="15" t="s">
        <v>7478</v>
      </c>
      <c r="O2194" t="s">
        <v>4766</v>
      </c>
      <c r="Q2194">
        <v>15671</v>
      </c>
      <c r="R2194" s="14">
        <v>610819</v>
      </c>
    </row>
    <row r="2195" spans="1:18" ht="15" customHeight="1" x14ac:dyDescent="0.25">
      <c r="A2195" s="10">
        <v>104</v>
      </c>
      <c r="B2195" s="111"/>
      <c r="C2195" s="6" t="s">
        <v>3453</v>
      </c>
      <c r="D2195" s="7">
        <v>45006</v>
      </c>
      <c r="E2195" s="8" t="s">
        <v>2426</v>
      </c>
      <c r="F2195" s="9">
        <v>1221638</v>
      </c>
      <c r="G2195" s="8" t="s">
        <v>1378</v>
      </c>
      <c r="H2195" s="9">
        <v>128272</v>
      </c>
      <c r="I2195" s="112"/>
      <c r="J2195" s="113"/>
      <c r="K2195" s="114"/>
      <c r="L2195" s="115"/>
      <c r="M2195" s="116"/>
      <c r="N2195" s="15" t="s">
        <v>7479</v>
      </c>
      <c r="O2195" t="s">
        <v>4766</v>
      </c>
      <c r="Q2195">
        <v>15838</v>
      </c>
      <c r="R2195" s="14">
        <v>1221638</v>
      </c>
    </row>
    <row r="2196" spans="1:18" ht="15" customHeight="1" x14ac:dyDescent="0.25">
      <c r="A2196" s="10">
        <v>105</v>
      </c>
      <c r="B2196" s="111"/>
      <c r="C2196" s="6" t="s">
        <v>3454</v>
      </c>
      <c r="D2196" s="7">
        <v>45005</v>
      </c>
      <c r="E2196" s="8" t="s">
        <v>2376</v>
      </c>
      <c r="F2196" s="9">
        <v>608814</v>
      </c>
      <c r="G2196" s="8" t="s">
        <v>1378</v>
      </c>
      <c r="H2196" s="9">
        <v>63925</v>
      </c>
      <c r="I2196" s="112"/>
      <c r="J2196" s="113"/>
      <c r="K2196" s="114"/>
      <c r="L2196" s="115"/>
      <c r="M2196" s="116"/>
      <c r="N2196" s="15" t="s">
        <v>7480</v>
      </c>
      <c r="O2196" t="s">
        <v>4766</v>
      </c>
      <c r="P2196" t="s">
        <v>3455</v>
      </c>
      <c r="Q2196">
        <v>15741</v>
      </c>
      <c r="R2196" s="14">
        <v>608814</v>
      </c>
    </row>
    <row r="2197" spans="1:18" ht="15" customHeight="1" x14ac:dyDescent="0.25">
      <c r="A2197" s="10">
        <v>106</v>
      </c>
      <c r="B2197" s="111"/>
      <c r="C2197" s="6" t="s">
        <v>3456</v>
      </c>
      <c r="D2197" s="7">
        <v>45006</v>
      </c>
      <c r="E2197" s="8" t="s">
        <v>2413</v>
      </c>
      <c r="F2197" s="9">
        <v>482790</v>
      </c>
      <c r="G2197" s="8" t="s">
        <v>1378</v>
      </c>
      <c r="H2197" s="9">
        <v>50693</v>
      </c>
      <c r="I2197" s="112"/>
      <c r="J2197" s="113"/>
      <c r="K2197" s="114"/>
      <c r="L2197" s="115"/>
      <c r="M2197" s="116"/>
      <c r="N2197" s="15" t="s">
        <v>7481</v>
      </c>
      <c r="O2197" t="s">
        <v>4766</v>
      </c>
      <c r="P2197" t="s">
        <v>3457</v>
      </c>
      <c r="Q2197">
        <v>15820</v>
      </c>
      <c r="R2197" s="14">
        <v>482790</v>
      </c>
    </row>
    <row r="2198" spans="1:18" ht="15" customHeight="1" x14ac:dyDescent="0.25">
      <c r="A2198" s="10">
        <v>107</v>
      </c>
      <c r="B2198" s="111"/>
      <c r="C2198" s="6" t="s">
        <v>3458</v>
      </c>
      <c r="D2198" s="7">
        <v>45005</v>
      </c>
      <c r="E2198" s="8" t="s">
        <v>2418</v>
      </c>
      <c r="F2198" s="9">
        <v>479160</v>
      </c>
      <c r="G2198" s="8" t="s">
        <v>1378</v>
      </c>
      <c r="H2198" s="9">
        <v>50312</v>
      </c>
      <c r="I2198" s="112"/>
      <c r="J2198" s="113"/>
      <c r="K2198" s="114"/>
      <c r="L2198" s="115"/>
      <c r="M2198" s="116"/>
      <c r="N2198" s="15" t="s">
        <v>7482</v>
      </c>
      <c r="O2198" t="s">
        <v>4766</v>
      </c>
      <c r="P2198" t="s">
        <v>3459</v>
      </c>
      <c r="Q2198">
        <v>15744</v>
      </c>
      <c r="R2198" s="14">
        <v>479160</v>
      </c>
    </row>
    <row r="2199" spans="1:18" ht="15" customHeight="1" x14ac:dyDescent="0.25">
      <c r="A2199" s="10">
        <v>108</v>
      </c>
      <c r="B2199" s="111"/>
      <c r="C2199" s="6" t="s">
        <v>3460</v>
      </c>
      <c r="D2199" s="7">
        <v>45010</v>
      </c>
      <c r="E2199" s="8" t="s">
        <v>2380</v>
      </c>
      <c r="F2199" s="9">
        <v>1014690</v>
      </c>
      <c r="G2199" s="8" t="s">
        <v>1378</v>
      </c>
      <c r="H2199" s="9">
        <v>106542</v>
      </c>
      <c r="I2199" s="112"/>
      <c r="J2199" s="113"/>
      <c r="K2199" s="114"/>
      <c r="L2199" s="115"/>
      <c r="M2199" s="116"/>
      <c r="N2199" s="15" t="s">
        <v>7483</v>
      </c>
      <c r="O2199" t="s">
        <v>4766</v>
      </c>
      <c r="P2199" t="s">
        <v>3461</v>
      </c>
      <c r="Q2199">
        <v>17490</v>
      </c>
      <c r="R2199" s="14">
        <v>1014690</v>
      </c>
    </row>
    <row r="2200" spans="1:18" ht="15" customHeight="1" x14ac:dyDescent="0.25">
      <c r="A2200" s="10">
        <v>109</v>
      </c>
      <c r="B2200" s="111"/>
      <c r="C2200" s="6" t="s">
        <v>3462</v>
      </c>
      <c r="D2200" s="7">
        <v>45006</v>
      </c>
      <c r="E2200" s="8" t="s">
        <v>2413</v>
      </c>
      <c r="F2200" s="9">
        <v>648198</v>
      </c>
      <c r="G2200" s="8" t="s">
        <v>1378</v>
      </c>
      <c r="H2200" s="9">
        <v>68061</v>
      </c>
      <c r="I2200" s="112"/>
      <c r="J2200" s="113"/>
      <c r="K2200" s="114"/>
      <c r="L2200" s="115"/>
      <c r="M2200" s="116"/>
      <c r="N2200" s="15" t="s">
        <v>7484</v>
      </c>
      <c r="O2200" t="s">
        <v>4766</v>
      </c>
      <c r="Q2200">
        <v>15835</v>
      </c>
      <c r="R2200" s="14">
        <v>648198</v>
      </c>
    </row>
    <row r="2201" spans="1:18" ht="15" customHeight="1" x14ac:dyDescent="0.25">
      <c r="A2201" s="10">
        <v>110</v>
      </c>
      <c r="B2201" s="111"/>
      <c r="C2201" s="6" t="s">
        <v>3463</v>
      </c>
      <c r="D2201" s="7">
        <v>44996</v>
      </c>
      <c r="E2201" s="8" t="s">
        <v>2413</v>
      </c>
      <c r="F2201" s="9">
        <v>326700</v>
      </c>
      <c r="G2201" s="8" t="s">
        <v>1378</v>
      </c>
      <c r="H2201" s="9">
        <v>34303</v>
      </c>
      <c r="I2201" s="112"/>
      <c r="J2201" s="113"/>
      <c r="K2201" s="114"/>
      <c r="L2201" s="115"/>
      <c r="M2201" s="116"/>
      <c r="N2201" s="15" t="s">
        <v>7485</v>
      </c>
      <c r="O2201" t="s">
        <v>4766</v>
      </c>
      <c r="P2201" t="s">
        <v>3464</v>
      </c>
      <c r="Q2201">
        <v>13351</v>
      </c>
      <c r="R2201" s="14">
        <v>326700</v>
      </c>
    </row>
    <row r="2202" spans="1:18" ht="15" customHeight="1" x14ac:dyDescent="0.25">
      <c r="A2202" s="10">
        <v>111</v>
      </c>
      <c r="B2202" s="111"/>
      <c r="C2202" s="6" t="s">
        <v>3465</v>
      </c>
      <c r="D2202" s="7">
        <v>45005</v>
      </c>
      <c r="E2202" s="8" t="s">
        <v>2426</v>
      </c>
      <c r="F2202" s="9">
        <v>1216116</v>
      </c>
      <c r="G2202" s="8" t="s">
        <v>1378</v>
      </c>
      <c r="H2202" s="9">
        <v>127692</v>
      </c>
      <c r="I2202" s="112"/>
      <c r="J2202" s="113"/>
      <c r="K2202" s="114"/>
      <c r="L2202" s="115"/>
      <c r="M2202" s="116"/>
      <c r="N2202" s="15" t="s">
        <v>7486</v>
      </c>
      <c r="O2202" t="s">
        <v>4766</v>
      </c>
      <c r="P2202" t="s">
        <v>3466</v>
      </c>
      <c r="Q2202">
        <v>15758</v>
      </c>
      <c r="R2202" s="14">
        <v>1216116</v>
      </c>
    </row>
    <row r="2203" spans="1:18" ht="15" customHeight="1" x14ac:dyDescent="0.25">
      <c r="A2203" s="10">
        <v>112</v>
      </c>
      <c r="B2203" s="111"/>
      <c r="C2203" s="6" t="s">
        <v>3467</v>
      </c>
      <c r="D2203" s="7">
        <v>45002</v>
      </c>
      <c r="E2203" s="8" t="s">
        <v>2380</v>
      </c>
      <c r="F2203" s="9">
        <v>403871</v>
      </c>
      <c r="G2203" s="8" t="s">
        <v>1378</v>
      </c>
      <c r="H2203" s="9">
        <v>42406</v>
      </c>
      <c r="I2203" s="112"/>
      <c r="J2203" s="113"/>
      <c r="K2203" s="114"/>
      <c r="L2203" s="115"/>
      <c r="M2203" s="116"/>
      <c r="N2203" s="15" t="s">
        <v>7487</v>
      </c>
      <c r="O2203" t="s">
        <v>4766</v>
      </c>
      <c r="P2203" t="s">
        <v>3468</v>
      </c>
      <c r="Q2203">
        <v>15636</v>
      </c>
      <c r="R2203" s="14">
        <v>403871</v>
      </c>
    </row>
    <row r="2204" spans="1:18" ht="15" customHeight="1" x14ac:dyDescent="0.25">
      <c r="A2204" s="10">
        <v>113</v>
      </c>
      <c r="B2204" s="111"/>
      <c r="C2204" s="6" t="s">
        <v>3469</v>
      </c>
      <c r="D2204" s="7">
        <v>44993</v>
      </c>
      <c r="E2204" s="8" t="s">
        <v>2380</v>
      </c>
      <c r="F2204" s="9">
        <v>1290691</v>
      </c>
      <c r="G2204" s="8" t="s">
        <v>1378</v>
      </c>
      <c r="H2204" s="9">
        <v>135523</v>
      </c>
      <c r="I2204" s="112"/>
      <c r="J2204" s="113"/>
      <c r="K2204" s="114"/>
      <c r="L2204" s="115"/>
      <c r="M2204" s="116"/>
      <c r="N2204" s="15" t="s">
        <v>7488</v>
      </c>
      <c r="O2204" t="s">
        <v>4766</v>
      </c>
      <c r="P2204" t="s">
        <v>3470</v>
      </c>
      <c r="Q2204">
        <v>11553</v>
      </c>
      <c r="R2204" s="14">
        <v>1290691</v>
      </c>
    </row>
    <row r="2205" spans="1:18" ht="15" customHeight="1" x14ac:dyDescent="0.25">
      <c r="A2205" s="10">
        <v>114</v>
      </c>
      <c r="B2205" s="111"/>
      <c r="C2205" s="6" t="s">
        <v>3471</v>
      </c>
      <c r="D2205" s="7">
        <v>45003</v>
      </c>
      <c r="E2205" s="8" t="s">
        <v>2376</v>
      </c>
      <c r="F2205" s="9">
        <v>774414</v>
      </c>
      <c r="G2205" s="8" t="s">
        <v>1378</v>
      </c>
      <c r="H2205" s="9">
        <v>81313</v>
      </c>
      <c r="I2205" s="112"/>
      <c r="J2205" s="113"/>
      <c r="K2205" s="114"/>
      <c r="L2205" s="115"/>
      <c r="M2205" s="116"/>
      <c r="N2205" s="15" t="s">
        <v>7489</v>
      </c>
      <c r="O2205" t="s">
        <v>4766</v>
      </c>
      <c r="P2205" t="s">
        <v>3472</v>
      </c>
      <c r="Q2205">
        <v>15703</v>
      </c>
      <c r="R2205" s="14">
        <v>774414</v>
      </c>
    </row>
    <row r="2206" spans="1:18" ht="15" customHeight="1" x14ac:dyDescent="0.25">
      <c r="A2206" s="10">
        <v>115</v>
      </c>
      <c r="B2206" s="111"/>
      <c r="C2206" s="6" t="s">
        <v>3473</v>
      </c>
      <c r="D2206" s="7">
        <v>45002</v>
      </c>
      <c r="E2206" s="8" t="s">
        <v>2413</v>
      </c>
      <c r="F2206" s="9">
        <v>374347</v>
      </c>
      <c r="G2206" s="8" t="s">
        <v>1378</v>
      </c>
      <c r="H2206" s="9">
        <v>39306</v>
      </c>
      <c r="I2206" s="112"/>
      <c r="J2206" s="113"/>
      <c r="K2206" s="114"/>
      <c r="L2206" s="115"/>
      <c r="M2206" s="116"/>
      <c r="N2206" s="15" t="s">
        <v>7490</v>
      </c>
      <c r="O2206" t="s">
        <v>4766</v>
      </c>
      <c r="P2206" t="s">
        <v>3474</v>
      </c>
      <c r="Q2206">
        <v>15622</v>
      </c>
      <c r="R2206" s="14">
        <v>374347</v>
      </c>
    </row>
    <row r="2207" spans="1:18" ht="15" customHeight="1" x14ac:dyDescent="0.25">
      <c r="A2207" s="10">
        <v>116</v>
      </c>
      <c r="B2207" s="111"/>
      <c r="C2207" s="6" t="s">
        <v>3475</v>
      </c>
      <c r="D2207" s="7">
        <v>44988</v>
      </c>
      <c r="E2207" s="8" t="s">
        <v>2413</v>
      </c>
      <c r="F2207" s="9">
        <v>642492</v>
      </c>
      <c r="G2207" s="8" t="s">
        <v>1378</v>
      </c>
      <c r="H2207" s="9">
        <v>67462</v>
      </c>
      <c r="I2207" s="112"/>
      <c r="J2207" s="113"/>
      <c r="K2207" s="114"/>
      <c r="L2207" s="115"/>
      <c r="M2207" s="116"/>
      <c r="N2207" s="15" t="s">
        <v>7491</v>
      </c>
      <c r="O2207" t="s">
        <v>4766</v>
      </c>
      <c r="P2207" t="s">
        <v>3476</v>
      </c>
      <c r="Q2207">
        <v>11238</v>
      </c>
      <c r="R2207" s="14">
        <v>642492</v>
      </c>
    </row>
    <row r="2208" spans="1:18" ht="15" customHeight="1" x14ac:dyDescent="0.25">
      <c r="A2208" s="10">
        <v>117</v>
      </c>
      <c r="B2208" s="111"/>
      <c r="C2208" s="6" t="s">
        <v>3477</v>
      </c>
      <c r="D2208" s="7">
        <v>45005</v>
      </c>
      <c r="E2208" s="8" t="s">
        <v>2426</v>
      </c>
      <c r="F2208" s="9">
        <v>854413</v>
      </c>
      <c r="G2208" s="8" t="s">
        <v>1378</v>
      </c>
      <c r="H2208" s="9">
        <v>89713</v>
      </c>
      <c r="I2208" s="112"/>
      <c r="J2208" s="113"/>
      <c r="K2208" s="114"/>
      <c r="L2208" s="115"/>
      <c r="M2208" s="116"/>
      <c r="N2208" s="15" t="s">
        <v>7492</v>
      </c>
      <c r="O2208" t="s">
        <v>4766</v>
      </c>
      <c r="P2208" t="s">
        <v>3478</v>
      </c>
      <c r="Q2208">
        <v>15759</v>
      </c>
      <c r="R2208" s="14">
        <v>854413</v>
      </c>
    </row>
    <row r="2209" spans="1:18" ht="15" customHeight="1" x14ac:dyDescent="0.25">
      <c r="A2209" s="10">
        <v>118</v>
      </c>
      <c r="B2209" s="111"/>
      <c r="C2209" s="6" t="s">
        <v>3479</v>
      </c>
      <c r="D2209" s="7">
        <v>45000</v>
      </c>
      <c r="E2209" s="8" t="s">
        <v>2418</v>
      </c>
      <c r="F2209" s="9">
        <v>374347</v>
      </c>
      <c r="G2209" s="8" t="s">
        <v>1378</v>
      </c>
      <c r="H2209" s="9">
        <v>39306</v>
      </c>
      <c r="I2209" s="112"/>
      <c r="J2209" s="113"/>
      <c r="K2209" s="114"/>
      <c r="L2209" s="115"/>
      <c r="M2209" s="116"/>
      <c r="N2209" s="15" t="s">
        <v>7493</v>
      </c>
      <c r="O2209" t="s">
        <v>4766</v>
      </c>
      <c r="P2209" t="s">
        <v>3480</v>
      </c>
      <c r="Q2209">
        <v>13675</v>
      </c>
      <c r="R2209" s="14">
        <v>374347</v>
      </c>
    </row>
    <row r="2210" spans="1:18" ht="15" customHeight="1" x14ac:dyDescent="0.25">
      <c r="A2210" s="10">
        <v>119</v>
      </c>
      <c r="B2210" s="111"/>
      <c r="C2210" s="6" t="s">
        <v>3481</v>
      </c>
      <c r="D2210" s="7">
        <v>45000</v>
      </c>
      <c r="E2210" s="8" t="s">
        <v>2418</v>
      </c>
      <c r="F2210" s="9">
        <v>374347</v>
      </c>
      <c r="G2210" s="8" t="s">
        <v>1378</v>
      </c>
      <c r="H2210" s="9">
        <v>39306</v>
      </c>
      <c r="I2210" s="112"/>
      <c r="J2210" s="113"/>
      <c r="K2210" s="114"/>
      <c r="L2210" s="115"/>
      <c r="M2210" s="116"/>
      <c r="N2210" s="15" t="s">
        <v>7494</v>
      </c>
      <c r="O2210" t="s">
        <v>4766</v>
      </c>
      <c r="Q2210">
        <v>13672</v>
      </c>
      <c r="R2210" s="14">
        <v>374347</v>
      </c>
    </row>
    <row r="2211" spans="1:18" ht="15" customHeight="1" x14ac:dyDescent="0.25">
      <c r="A2211" s="10">
        <v>120</v>
      </c>
      <c r="B2211" s="111"/>
      <c r="C2211" s="6" t="s">
        <v>3482</v>
      </c>
      <c r="D2211" s="7">
        <v>45002</v>
      </c>
      <c r="E2211" s="8" t="s">
        <v>2413</v>
      </c>
      <c r="F2211" s="9">
        <v>374347</v>
      </c>
      <c r="G2211" s="8" t="s">
        <v>1378</v>
      </c>
      <c r="H2211" s="9">
        <v>39306</v>
      </c>
      <c r="I2211" s="112"/>
      <c r="J2211" s="113"/>
      <c r="K2211" s="114"/>
      <c r="L2211" s="115"/>
      <c r="M2211" s="116"/>
      <c r="N2211" s="15" t="s">
        <v>7495</v>
      </c>
      <c r="O2211" t="s">
        <v>4766</v>
      </c>
      <c r="P2211" t="s">
        <v>3483</v>
      </c>
      <c r="Q2211">
        <v>15588</v>
      </c>
      <c r="R2211" s="14">
        <v>374347</v>
      </c>
    </row>
    <row r="2212" spans="1:18" ht="15" customHeight="1" x14ac:dyDescent="0.25">
      <c r="A2212" s="10">
        <v>121</v>
      </c>
      <c r="B2212" s="111"/>
      <c r="C2212" s="6" t="s">
        <v>3484</v>
      </c>
      <c r="D2212" s="7">
        <v>44995</v>
      </c>
      <c r="E2212" s="8" t="s">
        <v>2426</v>
      </c>
      <c r="F2212" s="9">
        <v>1014690</v>
      </c>
      <c r="G2212" s="8" t="s">
        <v>1378</v>
      </c>
      <c r="H2212" s="9">
        <v>106542</v>
      </c>
      <c r="I2212" s="112"/>
      <c r="J2212" s="113"/>
      <c r="K2212" s="114"/>
      <c r="L2212" s="115"/>
      <c r="M2212" s="116"/>
      <c r="N2212" s="15" t="s">
        <v>7496</v>
      </c>
      <c r="O2212" t="s">
        <v>4766</v>
      </c>
      <c r="P2212" t="s">
        <v>3485</v>
      </c>
      <c r="Q2212">
        <v>13273</v>
      </c>
      <c r="R2212" s="14">
        <v>1014690</v>
      </c>
    </row>
    <row r="2213" spans="1:18" ht="15" customHeight="1" x14ac:dyDescent="0.25">
      <c r="A2213" s="10">
        <v>122</v>
      </c>
      <c r="B2213" s="111"/>
      <c r="C2213" s="6" t="s">
        <v>3486</v>
      </c>
      <c r="D2213" s="7">
        <v>45002</v>
      </c>
      <c r="E2213" s="8" t="s">
        <v>2380</v>
      </c>
      <c r="F2213" s="9">
        <v>354728</v>
      </c>
      <c r="G2213" s="8" t="s">
        <v>1378</v>
      </c>
      <c r="H2213" s="9">
        <v>37246</v>
      </c>
      <c r="I2213" s="112"/>
      <c r="J2213" s="113"/>
      <c r="K2213" s="114"/>
      <c r="L2213" s="115"/>
      <c r="M2213" s="116"/>
      <c r="N2213" s="15" t="s">
        <v>7497</v>
      </c>
      <c r="O2213" t="s">
        <v>4766</v>
      </c>
      <c r="P2213" t="s">
        <v>3487</v>
      </c>
      <c r="Q2213">
        <v>15638</v>
      </c>
      <c r="R2213" s="14">
        <v>354728</v>
      </c>
    </row>
    <row r="2214" spans="1:18" ht="15" customHeight="1" x14ac:dyDescent="0.25">
      <c r="A2214" s="10">
        <v>123</v>
      </c>
      <c r="B2214" s="111"/>
      <c r="C2214" s="6" t="s">
        <v>3488</v>
      </c>
      <c r="D2214" s="7">
        <v>45000</v>
      </c>
      <c r="E2214" s="8" t="s">
        <v>2426</v>
      </c>
      <c r="F2214" s="9">
        <v>405876</v>
      </c>
      <c r="G2214" s="8" t="s">
        <v>1378</v>
      </c>
      <c r="H2214" s="9">
        <v>42617</v>
      </c>
      <c r="I2214" s="112"/>
      <c r="J2214" s="113"/>
      <c r="K2214" s="114"/>
      <c r="L2214" s="115"/>
      <c r="M2214" s="116"/>
      <c r="N2214" s="15" t="s">
        <v>7498</v>
      </c>
      <c r="O2214" t="s">
        <v>4766</v>
      </c>
      <c r="P2214" t="s">
        <v>3489</v>
      </c>
      <c r="Q2214">
        <v>13618</v>
      </c>
      <c r="R2214" s="14">
        <v>405876</v>
      </c>
    </row>
    <row r="2215" spans="1:18" ht="15" customHeight="1" x14ac:dyDescent="0.25">
      <c r="A2215" s="10">
        <v>124</v>
      </c>
      <c r="B2215" s="111"/>
      <c r="C2215" s="6" t="s">
        <v>3490</v>
      </c>
      <c r="D2215" s="7">
        <v>45001</v>
      </c>
      <c r="E2215" s="8" t="s">
        <v>2413</v>
      </c>
      <c r="F2215" s="9">
        <v>319440</v>
      </c>
      <c r="G2215" s="8" t="s">
        <v>1378</v>
      </c>
      <c r="H2215" s="9">
        <v>33541</v>
      </c>
      <c r="I2215" s="112"/>
      <c r="J2215" s="113"/>
      <c r="K2215" s="114"/>
      <c r="L2215" s="115"/>
      <c r="M2215" s="116"/>
      <c r="N2215" s="15" t="s">
        <v>7499</v>
      </c>
      <c r="O2215" t="s">
        <v>4766</v>
      </c>
      <c r="P2215" t="s">
        <v>3491</v>
      </c>
      <c r="Q2215">
        <v>14200</v>
      </c>
      <c r="R2215" s="14">
        <v>319440</v>
      </c>
    </row>
    <row r="2216" spans="1:18" ht="15" customHeight="1" x14ac:dyDescent="0.25">
      <c r="A2216" s="10">
        <v>125</v>
      </c>
      <c r="B2216" s="111"/>
      <c r="C2216" s="6" t="s">
        <v>3492</v>
      </c>
      <c r="D2216" s="7">
        <v>44989</v>
      </c>
      <c r="E2216" s="8" t="s">
        <v>2413</v>
      </c>
      <c r="F2216" s="9">
        <v>732983</v>
      </c>
      <c r="G2216" s="8" t="s">
        <v>1378</v>
      </c>
      <c r="H2216" s="9">
        <v>76963</v>
      </c>
      <c r="I2216" s="112"/>
      <c r="J2216" s="113"/>
      <c r="K2216" s="114"/>
      <c r="L2216" s="115"/>
      <c r="M2216" s="116"/>
      <c r="N2216" s="15" t="s">
        <v>7500</v>
      </c>
      <c r="O2216" t="s">
        <v>4766</v>
      </c>
      <c r="P2216" t="s">
        <v>3493</v>
      </c>
      <c r="Q2216">
        <v>11300</v>
      </c>
      <c r="R2216" s="14">
        <v>732983</v>
      </c>
    </row>
    <row r="2217" spans="1:18" ht="15" customHeight="1" x14ac:dyDescent="0.25">
      <c r="A2217" s="10">
        <v>126</v>
      </c>
      <c r="B2217" s="111"/>
      <c r="C2217" s="6" t="s">
        <v>3494</v>
      </c>
      <c r="D2217" s="7">
        <v>44994</v>
      </c>
      <c r="E2217" s="8" t="s">
        <v>2413</v>
      </c>
      <c r="F2217" s="9">
        <v>770362</v>
      </c>
      <c r="G2217" s="8" t="s">
        <v>1378</v>
      </c>
      <c r="H2217" s="9">
        <v>80888</v>
      </c>
      <c r="I2217" s="112"/>
      <c r="J2217" s="113"/>
      <c r="K2217" s="114"/>
      <c r="L2217" s="115"/>
      <c r="M2217" s="116"/>
      <c r="N2217" s="15" t="s">
        <v>7501</v>
      </c>
      <c r="O2217" t="s">
        <v>4766</v>
      </c>
      <c r="P2217" t="s">
        <v>3495</v>
      </c>
      <c r="Q2217">
        <v>13150</v>
      </c>
      <c r="R2217" s="14">
        <v>770362</v>
      </c>
    </row>
    <row r="2218" spans="1:18" ht="15" customHeight="1" x14ac:dyDescent="0.25">
      <c r="A2218" s="10">
        <v>127</v>
      </c>
      <c r="B2218" s="111"/>
      <c r="C2218" s="6" t="s">
        <v>3496</v>
      </c>
      <c r="D2218" s="7">
        <v>44996</v>
      </c>
      <c r="E2218" s="8" t="s">
        <v>2376</v>
      </c>
      <c r="F2218" s="9">
        <v>374347</v>
      </c>
      <c r="G2218" s="8" t="s">
        <v>1378</v>
      </c>
      <c r="H2218" s="9">
        <v>39306</v>
      </c>
      <c r="I2218" s="112"/>
      <c r="J2218" s="113"/>
      <c r="K2218" s="114"/>
      <c r="L2218" s="115"/>
      <c r="M2218" s="116"/>
      <c r="N2218" s="15" t="s">
        <v>7502</v>
      </c>
      <c r="O2218" t="s">
        <v>4766</v>
      </c>
      <c r="P2218" t="s">
        <v>3497</v>
      </c>
      <c r="Q2218">
        <v>13427</v>
      </c>
      <c r="R2218" s="14">
        <v>374347</v>
      </c>
    </row>
    <row r="2219" spans="1:18" ht="15" customHeight="1" x14ac:dyDescent="0.25">
      <c r="A2219" s="10">
        <v>128</v>
      </c>
      <c r="B2219" s="111"/>
      <c r="C2219" s="6" t="s">
        <v>3498</v>
      </c>
      <c r="D2219" s="7">
        <v>44996</v>
      </c>
      <c r="E2219" s="8" t="s">
        <v>2376</v>
      </c>
      <c r="F2219" s="9">
        <v>374347</v>
      </c>
      <c r="G2219" s="8" t="s">
        <v>1378</v>
      </c>
      <c r="H2219" s="9">
        <v>39306</v>
      </c>
      <c r="I2219" s="112"/>
      <c r="J2219" s="113"/>
      <c r="K2219" s="114"/>
      <c r="L2219" s="115"/>
      <c r="M2219" s="116"/>
      <c r="N2219" s="15" t="s">
        <v>7503</v>
      </c>
      <c r="O2219" t="s">
        <v>4766</v>
      </c>
      <c r="P2219" t="s">
        <v>3499</v>
      </c>
      <c r="Q2219">
        <v>13414</v>
      </c>
      <c r="R2219" s="14">
        <v>374347</v>
      </c>
    </row>
    <row r="2220" spans="1:18" ht="15" customHeight="1" x14ac:dyDescent="0.25">
      <c r="A2220" s="10">
        <v>129</v>
      </c>
      <c r="B2220" s="111"/>
      <c r="C2220" s="6" t="s">
        <v>3500</v>
      </c>
      <c r="D2220" s="7">
        <v>44994</v>
      </c>
      <c r="E2220" s="8" t="s">
        <v>3367</v>
      </c>
      <c r="F2220" s="9">
        <v>1418560</v>
      </c>
      <c r="G2220" s="8" t="s">
        <v>1378</v>
      </c>
      <c r="H2220" s="9">
        <v>148949</v>
      </c>
      <c r="I2220" s="112"/>
      <c r="J2220" s="113"/>
      <c r="K2220" s="114"/>
      <c r="L2220" s="115"/>
      <c r="M2220" s="116"/>
      <c r="N2220" s="15" t="s">
        <v>7504</v>
      </c>
      <c r="O2220" t="s">
        <v>4766</v>
      </c>
      <c r="P2220" t="s">
        <v>3501</v>
      </c>
      <c r="Q2220">
        <v>12696</v>
      </c>
      <c r="R2220" s="14">
        <v>1418560</v>
      </c>
    </row>
    <row r="2221" spans="1:18" ht="15" customHeight="1" x14ac:dyDescent="0.25">
      <c r="A2221" s="10">
        <v>130</v>
      </c>
      <c r="B2221" s="111"/>
      <c r="C2221" s="6" t="s">
        <v>3502</v>
      </c>
      <c r="D2221" s="7">
        <v>44991</v>
      </c>
      <c r="E2221" s="8" t="s">
        <v>2376</v>
      </c>
      <c r="F2221" s="9">
        <v>1881671</v>
      </c>
      <c r="G2221" s="8" t="s">
        <v>1378</v>
      </c>
      <c r="H2221" s="9">
        <v>197575</v>
      </c>
      <c r="I2221" s="112"/>
      <c r="J2221" s="113"/>
      <c r="K2221" s="114"/>
      <c r="L2221" s="115"/>
      <c r="M2221" s="116"/>
      <c r="N2221" s="15" t="s">
        <v>7505</v>
      </c>
      <c r="O2221" t="s">
        <v>4766</v>
      </c>
      <c r="P2221" t="s">
        <v>3503</v>
      </c>
      <c r="Q2221">
        <v>11351</v>
      </c>
      <c r="R2221" s="14">
        <v>1881671</v>
      </c>
    </row>
    <row r="2222" spans="1:18" ht="15" customHeight="1" x14ac:dyDescent="0.25">
      <c r="A2222" s="10">
        <v>131</v>
      </c>
      <c r="B2222" s="111"/>
      <c r="C2222" s="6" t="s">
        <v>3504</v>
      </c>
      <c r="D2222" s="7">
        <v>44996</v>
      </c>
      <c r="E2222" s="8" t="s">
        <v>2413</v>
      </c>
      <c r="F2222" s="9">
        <v>374347</v>
      </c>
      <c r="G2222" s="8" t="s">
        <v>1378</v>
      </c>
      <c r="H2222" s="9">
        <v>39306</v>
      </c>
      <c r="I2222" s="112"/>
      <c r="J2222" s="113"/>
      <c r="K2222" s="114"/>
      <c r="L2222" s="115"/>
      <c r="M2222" s="116"/>
      <c r="N2222" s="15" t="s">
        <v>7506</v>
      </c>
      <c r="O2222" t="s">
        <v>4766</v>
      </c>
      <c r="P2222" t="s">
        <v>3474</v>
      </c>
      <c r="Q2222">
        <v>13344</v>
      </c>
      <c r="R2222" s="14">
        <v>374347</v>
      </c>
    </row>
    <row r="2223" spans="1:18" ht="15" customHeight="1" x14ac:dyDescent="0.25">
      <c r="A2223" s="10">
        <v>132</v>
      </c>
      <c r="B2223" s="111"/>
      <c r="C2223" s="6" t="s">
        <v>3505</v>
      </c>
      <c r="D2223" s="7">
        <v>44988</v>
      </c>
      <c r="E2223" s="8" t="s">
        <v>3367</v>
      </c>
      <c r="F2223" s="9">
        <v>1367535</v>
      </c>
      <c r="G2223" s="8" t="s">
        <v>1378</v>
      </c>
      <c r="H2223" s="9">
        <v>143591</v>
      </c>
      <c r="I2223" s="112"/>
      <c r="J2223" s="113"/>
      <c r="K2223" s="114"/>
      <c r="L2223" s="115"/>
      <c r="M2223" s="116"/>
      <c r="N2223" s="15" t="s">
        <v>7507</v>
      </c>
      <c r="O2223" t="s">
        <v>4766</v>
      </c>
      <c r="P2223" t="s">
        <v>3506</v>
      </c>
      <c r="Q2223">
        <v>11234</v>
      </c>
      <c r="R2223" s="14">
        <v>1367535</v>
      </c>
    </row>
    <row r="2224" spans="1:18" ht="15" customHeight="1" x14ac:dyDescent="0.25">
      <c r="A2224" s="10">
        <v>133</v>
      </c>
      <c r="B2224" s="111"/>
      <c r="C2224" s="6" t="s">
        <v>3507</v>
      </c>
      <c r="D2224" s="7">
        <v>44991</v>
      </c>
      <c r="E2224" s="8" t="s">
        <v>2418</v>
      </c>
      <c r="F2224" s="9">
        <v>1094603</v>
      </c>
      <c r="G2224" s="8" t="s">
        <v>1378</v>
      </c>
      <c r="H2224" s="9">
        <v>114933</v>
      </c>
      <c r="I2224" s="112"/>
      <c r="J2224" s="113"/>
      <c r="K2224" s="114"/>
      <c r="L2224" s="115"/>
      <c r="M2224" s="116"/>
      <c r="N2224" s="15" t="s">
        <v>7508</v>
      </c>
      <c r="O2224" t="s">
        <v>4766</v>
      </c>
      <c r="P2224" t="s">
        <v>3508</v>
      </c>
      <c r="Q2224">
        <v>11357</v>
      </c>
      <c r="R2224" s="14">
        <v>1094603</v>
      </c>
    </row>
    <row r="2225" spans="1:18" ht="15" customHeight="1" x14ac:dyDescent="0.25">
      <c r="A2225" s="10">
        <v>134</v>
      </c>
      <c r="B2225" s="111"/>
      <c r="C2225" s="6" t="s">
        <v>3509</v>
      </c>
      <c r="D2225" s="7">
        <v>44991</v>
      </c>
      <c r="E2225" s="8" t="s">
        <v>2418</v>
      </c>
      <c r="F2225" s="9">
        <v>1290691</v>
      </c>
      <c r="G2225" s="8" t="s">
        <v>1378</v>
      </c>
      <c r="H2225" s="9">
        <v>135523</v>
      </c>
      <c r="I2225" s="112"/>
      <c r="J2225" s="113"/>
      <c r="K2225" s="114"/>
      <c r="L2225" s="115"/>
      <c r="M2225" s="116"/>
      <c r="N2225" s="15" t="s">
        <v>7509</v>
      </c>
      <c r="O2225" t="s">
        <v>4766</v>
      </c>
      <c r="P2225" t="s">
        <v>3510</v>
      </c>
      <c r="Q2225">
        <v>11392</v>
      </c>
      <c r="R2225" s="14">
        <v>1290691</v>
      </c>
    </row>
    <row r="2226" spans="1:18" ht="15" customHeight="1" x14ac:dyDescent="0.25">
      <c r="A2226" s="10">
        <v>135</v>
      </c>
      <c r="B2226" s="111"/>
      <c r="C2226" s="6" t="s">
        <v>3511</v>
      </c>
      <c r="D2226" s="7">
        <v>44994</v>
      </c>
      <c r="E2226" s="8" t="s">
        <v>2429</v>
      </c>
      <c r="F2226" s="9">
        <v>1046363</v>
      </c>
      <c r="G2226" s="8" t="s">
        <v>1378</v>
      </c>
      <c r="H2226" s="9">
        <v>109868</v>
      </c>
      <c r="I2226" s="112"/>
      <c r="J2226" s="113"/>
      <c r="K2226" s="114"/>
      <c r="L2226" s="115"/>
      <c r="M2226" s="116"/>
      <c r="N2226" s="15" t="s">
        <v>7510</v>
      </c>
      <c r="O2226" t="s">
        <v>4766</v>
      </c>
      <c r="P2226" t="s">
        <v>3512</v>
      </c>
      <c r="Q2226">
        <v>13177</v>
      </c>
      <c r="R2226" s="14">
        <v>1046363</v>
      </c>
    </row>
    <row r="2227" spans="1:18" ht="15" customHeight="1" x14ac:dyDescent="0.25">
      <c r="A2227" s="10">
        <v>136</v>
      </c>
      <c r="B2227" s="111"/>
      <c r="C2227" s="6" t="s">
        <v>3513</v>
      </c>
      <c r="D2227" s="7">
        <v>44992</v>
      </c>
      <c r="E2227" s="8" t="s">
        <v>2426</v>
      </c>
      <c r="F2227" s="9">
        <v>693640</v>
      </c>
      <c r="G2227" s="8" t="s">
        <v>1378</v>
      </c>
      <c r="H2227" s="9">
        <v>72832</v>
      </c>
      <c r="I2227" s="112"/>
      <c r="J2227" s="113"/>
      <c r="K2227" s="114"/>
      <c r="L2227" s="115"/>
      <c r="M2227" s="116"/>
      <c r="N2227" s="15" t="s">
        <v>7511</v>
      </c>
      <c r="O2227" t="s">
        <v>4766</v>
      </c>
      <c r="P2227" t="s">
        <v>3514</v>
      </c>
      <c r="Q2227">
        <v>11514</v>
      </c>
      <c r="R2227" s="14">
        <v>693640</v>
      </c>
    </row>
    <row r="2228" spans="1:18" ht="15" customHeight="1" x14ac:dyDescent="0.25">
      <c r="A2228" s="10">
        <v>137</v>
      </c>
      <c r="B2228" s="111"/>
      <c r="C2228" s="6" t="s">
        <v>3515</v>
      </c>
      <c r="D2228" s="7">
        <v>45013</v>
      </c>
      <c r="E2228" s="8" t="s">
        <v>2413</v>
      </c>
      <c r="F2228" s="9">
        <v>812246</v>
      </c>
      <c r="G2228" s="8" t="s">
        <v>1378</v>
      </c>
      <c r="H2228" s="9">
        <v>85286</v>
      </c>
      <c r="I2228" s="112"/>
      <c r="J2228" s="113"/>
      <c r="K2228" s="114"/>
      <c r="L2228" s="115"/>
      <c r="M2228" s="116"/>
      <c r="N2228" s="15" t="s">
        <v>7512</v>
      </c>
      <c r="O2228" t="s">
        <v>4766</v>
      </c>
      <c r="P2228" t="s">
        <v>3516</v>
      </c>
      <c r="Q2228">
        <v>17655</v>
      </c>
      <c r="R2228" s="14">
        <v>812246</v>
      </c>
    </row>
    <row r="2229" spans="1:18" ht="15" customHeight="1" x14ac:dyDescent="0.25">
      <c r="A2229" s="10">
        <v>138</v>
      </c>
      <c r="B2229" s="111"/>
      <c r="C2229" s="6" t="s">
        <v>3517</v>
      </c>
      <c r="D2229" s="7">
        <v>45000</v>
      </c>
      <c r="E2229" s="8" t="s">
        <v>2376</v>
      </c>
      <c r="F2229" s="9">
        <v>592053</v>
      </c>
      <c r="G2229" s="8" t="s">
        <v>1378</v>
      </c>
      <c r="H2229" s="9">
        <v>62166</v>
      </c>
      <c r="I2229" s="112"/>
      <c r="J2229" s="113"/>
      <c r="K2229" s="114"/>
      <c r="L2229" s="115"/>
      <c r="M2229" s="116"/>
      <c r="N2229" s="15" t="s">
        <v>7513</v>
      </c>
      <c r="O2229" t="s">
        <v>4766</v>
      </c>
      <c r="P2229" t="s">
        <v>3518</v>
      </c>
      <c r="Q2229">
        <v>13711</v>
      </c>
      <c r="R2229" s="14">
        <v>592053</v>
      </c>
    </row>
    <row r="2230" spans="1:18" ht="15" customHeight="1" x14ac:dyDescent="0.25">
      <c r="A2230" s="10">
        <v>139</v>
      </c>
      <c r="B2230" s="111"/>
      <c r="C2230" s="6" t="s">
        <v>3519</v>
      </c>
      <c r="D2230" s="7">
        <v>45014</v>
      </c>
      <c r="E2230" s="8" t="s">
        <v>2426</v>
      </c>
      <c r="F2230" s="9">
        <v>810279</v>
      </c>
      <c r="G2230" s="8" t="s">
        <v>1378</v>
      </c>
      <c r="H2230" s="9">
        <v>85079</v>
      </c>
      <c r="I2230" s="112"/>
      <c r="J2230" s="113"/>
      <c r="K2230" s="114"/>
      <c r="L2230" s="115"/>
      <c r="M2230" s="116"/>
      <c r="N2230" s="15" t="s">
        <v>7514</v>
      </c>
      <c r="O2230" t="s">
        <v>4766</v>
      </c>
      <c r="P2230" t="s">
        <v>3520</v>
      </c>
      <c r="Q2230">
        <v>17758</v>
      </c>
      <c r="R2230" s="14">
        <v>810279</v>
      </c>
    </row>
    <row r="2231" spans="1:18" ht="15" customHeight="1" x14ac:dyDescent="0.25">
      <c r="A2231" s="10">
        <v>140</v>
      </c>
      <c r="B2231" s="111"/>
      <c r="C2231" s="6" t="s">
        <v>3521</v>
      </c>
      <c r="D2231" s="7">
        <v>44993</v>
      </c>
      <c r="E2231" s="8" t="s">
        <v>3367</v>
      </c>
      <c r="F2231" s="9">
        <v>1531738</v>
      </c>
      <c r="G2231" s="8" t="s">
        <v>1378</v>
      </c>
      <c r="H2231" s="9">
        <v>160832</v>
      </c>
      <c r="I2231" s="112"/>
      <c r="J2231" s="113"/>
      <c r="K2231" s="114"/>
      <c r="L2231" s="115"/>
      <c r="M2231" s="116"/>
      <c r="N2231" s="15" t="s">
        <v>7515</v>
      </c>
      <c r="O2231" t="s">
        <v>4766</v>
      </c>
      <c r="P2231" t="s">
        <v>3522</v>
      </c>
      <c r="Q2231">
        <v>11829</v>
      </c>
      <c r="R2231" s="14">
        <v>1531738</v>
      </c>
    </row>
    <row r="2232" spans="1:18" ht="15" customHeight="1" x14ac:dyDescent="0.25">
      <c r="A2232" s="10">
        <v>141</v>
      </c>
      <c r="B2232" s="111"/>
      <c r="C2232" s="6" t="s">
        <v>3523</v>
      </c>
      <c r="D2232" s="7">
        <v>45014</v>
      </c>
      <c r="E2232" s="8" t="s">
        <v>2413</v>
      </c>
      <c r="F2232" s="9">
        <v>812246</v>
      </c>
      <c r="G2232" s="8" t="s">
        <v>1378</v>
      </c>
      <c r="H2232" s="9">
        <v>85286</v>
      </c>
      <c r="I2232" s="112"/>
      <c r="J2232" s="113"/>
      <c r="K2232" s="114"/>
      <c r="L2232" s="115"/>
      <c r="M2232" s="116"/>
      <c r="N2232" s="15" t="s">
        <v>7516</v>
      </c>
      <c r="O2232" t="s">
        <v>4766</v>
      </c>
      <c r="P2232" t="s">
        <v>3524</v>
      </c>
      <c r="Q2232">
        <v>17759</v>
      </c>
      <c r="R2232" s="14">
        <v>812246</v>
      </c>
    </row>
    <row r="2233" spans="1:18" ht="15" customHeight="1" x14ac:dyDescent="0.25">
      <c r="A2233" s="10">
        <v>142</v>
      </c>
      <c r="B2233" s="111"/>
      <c r="C2233" s="6" t="s">
        <v>3525</v>
      </c>
      <c r="D2233" s="7">
        <v>45006</v>
      </c>
      <c r="E2233" s="8" t="s">
        <v>2413</v>
      </c>
      <c r="F2233" s="9">
        <v>1797864</v>
      </c>
      <c r="G2233" s="8" t="s">
        <v>1378</v>
      </c>
      <c r="H2233" s="9">
        <v>188776</v>
      </c>
      <c r="I2233" s="112"/>
      <c r="J2233" s="113"/>
      <c r="K2233" s="114"/>
      <c r="L2233" s="115"/>
      <c r="M2233" s="116"/>
      <c r="N2233" s="15" t="s">
        <v>7517</v>
      </c>
      <c r="O2233" t="s">
        <v>4766</v>
      </c>
      <c r="P2233" t="s">
        <v>3526</v>
      </c>
      <c r="Q2233">
        <v>15822</v>
      </c>
      <c r="R2233" s="14">
        <v>1797864</v>
      </c>
    </row>
    <row r="2234" spans="1:18" ht="15" customHeight="1" x14ac:dyDescent="0.25">
      <c r="A2234" s="10">
        <v>143</v>
      </c>
      <c r="B2234" s="111"/>
      <c r="C2234" s="6" t="s">
        <v>3527</v>
      </c>
      <c r="D2234" s="7">
        <v>45012</v>
      </c>
      <c r="E2234" s="8" t="s">
        <v>2376</v>
      </c>
      <c r="F2234" s="9">
        <v>1774166</v>
      </c>
      <c r="G2234" s="8" t="s">
        <v>1378</v>
      </c>
      <c r="H2234" s="9">
        <v>186287</v>
      </c>
      <c r="I2234" s="112"/>
      <c r="J2234" s="113"/>
      <c r="K2234" s="114"/>
      <c r="L2234" s="115"/>
      <c r="M2234" s="116"/>
      <c r="N2234" s="15" t="s">
        <v>7518</v>
      </c>
      <c r="O2234" t="s">
        <v>4766</v>
      </c>
      <c r="P2234" t="s">
        <v>3528</v>
      </c>
      <c r="Q2234">
        <v>17528</v>
      </c>
      <c r="R2234" s="14">
        <v>1774166</v>
      </c>
    </row>
    <row r="2235" spans="1:18" ht="15" customHeight="1" x14ac:dyDescent="0.25">
      <c r="A2235" s="10">
        <v>144</v>
      </c>
      <c r="B2235" s="111"/>
      <c r="C2235" s="6" t="s">
        <v>3529</v>
      </c>
      <c r="D2235" s="7">
        <v>45000</v>
      </c>
      <c r="E2235" s="8" t="s">
        <v>2426</v>
      </c>
      <c r="F2235" s="9">
        <v>374347</v>
      </c>
      <c r="G2235" s="8" t="s">
        <v>1378</v>
      </c>
      <c r="H2235" s="9">
        <v>39306</v>
      </c>
      <c r="I2235" s="112"/>
      <c r="J2235" s="113"/>
      <c r="K2235" s="114"/>
      <c r="L2235" s="115"/>
      <c r="M2235" s="116"/>
      <c r="N2235" s="15" t="s">
        <v>7519</v>
      </c>
      <c r="O2235" t="s">
        <v>4766</v>
      </c>
      <c r="P2235" t="s">
        <v>3530</v>
      </c>
      <c r="Q2235">
        <v>13636</v>
      </c>
      <c r="R2235" s="14">
        <v>374347</v>
      </c>
    </row>
    <row r="2236" spans="1:18" ht="15" customHeight="1" x14ac:dyDescent="0.25">
      <c r="A2236" s="10">
        <v>145</v>
      </c>
      <c r="B2236" s="111"/>
      <c r="C2236" s="6" t="s">
        <v>3531</v>
      </c>
      <c r="D2236" s="7">
        <v>45001</v>
      </c>
      <c r="E2236" s="8" t="s">
        <v>2426</v>
      </c>
      <c r="F2236" s="9">
        <v>794096</v>
      </c>
      <c r="G2236" s="8" t="s">
        <v>1378</v>
      </c>
      <c r="H2236" s="9">
        <v>83380</v>
      </c>
      <c r="I2236" s="112"/>
      <c r="J2236" s="113"/>
      <c r="K2236" s="114"/>
      <c r="L2236" s="115"/>
      <c r="M2236" s="116"/>
      <c r="N2236" s="15" t="s">
        <v>7520</v>
      </c>
      <c r="O2236" t="s">
        <v>4766</v>
      </c>
      <c r="P2236" t="s">
        <v>3532</v>
      </c>
      <c r="Q2236">
        <v>14837</v>
      </c>
      <c r="R2236" s="14">
        <v>794096</v>
      </c>
    </row>
    <row r="2237" spans="1:18" ht="15" customHeight="1" x14ac:dyDescent="0.25">
      <c r="A2237" s="10">
        <v>146</v>
      </c>
      <c r="B2237" s="111"/>
      <c r="C2237" s="6" t="s">
        <v>3533</v>
      </c>
      <c r="D2237" s="7">
        <v>45016</v>
      </c>
      <c r="E2237" s="8" t="s">
        <v>2413</v>
      </c>
      <c r="F2237" s="9">
        <v>774414</v>
      </c>
      <c r="G2237" s="8" t="s">
        <v>1378</v>
      </c>
      <c r="H2237" s="9">
        <v>81313</v>
      </c>
      <c r="I2237" s="112"/>
      <c r="J2237" s="113"/>
      <c r="K2237" s="114"/>
      <c r="L2237" s="115"/>
      <c r="M2237" s="116"/>
      <c r="N2237" s="15" t="s">
        <v>7521</v>
      </c>
      <c r="O2237" t="s">
        <v>4766</v>
      </c>
      <c r="P2237" t="s">
        <v>3534</v>
      </c>
      <c r="Q2237">
        <v>18785</v>
      </c>
      <c r="R2237" s="14">
        <v>774414</v>
      </c>
    </row>
    <row r="2238" spans="1:18" ht="15" customHeight="1" x14ac:dyDescent="0.25">
      <c r="A2238" s="10">
        <v>147</v>
      </c>
      <c r="B2238" s="111"/>
      <c r="C2238" s="6" t="s">
        <v>3535</v>
      </c>
      <c r="D2238" s="7">
        <v>45008</v>
      </c>
      <c r="E2238" s="8" t="s">
        <v>2426</v>
      </c>
      <c r="F2238" s="9">
        <v>405876</v>
      </c>
      <c r="G2238" s="8" t="s">
        <v>1378</v>
      </c>
      <c r="H2238" s="9">
        <v>42617</v>
      </c>
      <c r="I2238" s="112"/>
      <c r="J2238" s="113"/>
      <c r="K2238" s="114"/>
      <c r="L2238" s="115"/>
      <c r="M2238" s="116"/>
      <c r="N2238" s="15" t="s">
        <v>7522</v>
      </c>
      <c r="O2238" t="s">
        <v>4766</v>
      </c>
      <c r="P2238" t="s">
        <v>3536</v>
      </c>
      <c r="Q2238">
        <v>16361</v>
      </c>
      <c r="R2238" s="14">
        <v>405876</v>
      </c>
    </row>
    <row r="2239" spans="1:18" ht="15" customHeight="1" x14ac:dyDescent="0.25">
      <c r="A2239" s="10">
        <v>148</v>
      </c>
      <c r="B2239" s="111"/>
      <c r="C2239" s="6" t="s">
        <v>3537</v>
      </c>
      <c r="D2239" s="7">
        <v>45015</v>
      </c>
      <c r="E2239" s="8" t="s">
        <v>2426</v>
      </c>
      <c r="F2239" s="9">
        <v>777117</v>
      </c>
      <c r="G2239" s="8" t="s">
        <v>1378</v>
      </c>
      <c r="H2239" s="9">
        <v>81597</v>
      </c>
      <c r="I2239" s="112"/>
      <c r="J2239" s="113"/>
      <c r="K2239" s="114"/>
      <c r="L2239" s="115"/>
      <c r="M2239" s="116"/>
      <c r="N2239" s="15" t="s">
        <v>7523</v>
      </c>
      <c r="O2239" t="s">
        <v>4766</v>
      </c>
      <c r="P2239" t="s">
        <v>3538</v>
      </c>
      <c r="Q2239">
        <v>18102</v>
      </c>
      <c r="R2239" s="14">
        <v>777117</v>
      </c>
    </row>
    <row r="2240" spans="1:18" ht="15" customHeight="1" x14ac:dyDescent="0.25">
      <c r="A2240" s="10">
        <v>149</v>
      </c>
      <c r="B2240" s="111"/>
      <c r="C2240" s="6" t="s">
        <v>3539</v>
      </c>
      <c r="D2240" s="7">
        <v>45015</v>
      </c>
      <c r="E2240" s="8" t="s">
        <v>2413</v>
      </c>
      <c r="F2240" s="9">
        <v>479160</v>
      </c>
      <c r="G2240" s="8" t="s">
        <v>1378</v>
      </c>
      <c r="H2240" s="9">
        <v>50312</v>
      </c>
      <c r="I2240" s="112"/>
      <c r="J2240" s="113"/>
      <c r="K2240" s="114"/>
      <c r="L2240" s="115"/>
      <c r="M2240" s="116"/>
      <c r="N2240" s="15" t="s">
        <v>7524</v>
      </c>
      <c r="O2240" t="s">
        <v>4766</v>
      </c>
      <c r="P2240" t="s">
        <v>3540</v>
      </c>
      <c r="Q2240">
        <v>17809</v>
      </c>
      <c r="R2240" s="14">
        <v>479160</v>
      </c>
    </row>
    <row r="2241" spans="1:18" ht="15" customHeight="1" x14ac:dyDescent="0.25">
      <c r="A2241" s="10">
        <v>150</v>
      </c>
      <c r="B2241" s="111"/>
      <c r="C2241" s="6" t="s">
        <v>3541</v>
      </c>
      <c r="D2241" s="7">
        <v>45003</v>
      </c>
      <c r="E2241" s="8" t="s">
        <v>2413</v>
      </c>
      <c r="F2241" s="9">
        <v>928704</v>
      </c>
      <c r="G2241" s="8" t="s">
        <v>1378</v>
      </c>
      <c r="H2241" s="9">
        <v>97514</v>
      </c>
      <c r="I2241" s="112"/>
      <c r="J2241" s="113"/>
      <c r="K2241" s="114"/>
      <c r="L2241" s="115"/>
      <c r="M2241" s="116"/>
      <c r="N2241" s="15" t="s">
        <v>7525</v>
      </c>
      <c r="O2241" t="s">
        <v>4766</v>
      </c>
      <c r="P2241" t="s">
        <v>3542</v>
      </c>
      <c r="Q2241">
        <v>15670</v>
      </c>
      <c r="R2241" s="14">
        <v>928704</v>
      </c>
    </row>
    <row r="2242" spans="1:18" ht="15" customHeight="1" x14ac:dyDescent="0.25">
      <c r="A2242" s="10">
        <v>151</v>
      </c>
      <c r="B2242" s="111"/>
      <c r="C2242" s="6" t="s">
        <v>3543</v>
      </c>
      <c r="D2242" s="7">
        <v>44996</v>
      </c>
      <c r="E2242" s="8" t="s">
        <v>3367</v>
      </c>
      <c r="F2242" s="9">
        <v>374347</v>
      </c>
      <c r="G2242" s="8" t="s">
        <v>1378</v>
      </c>
      <c r="H2242" s="9">
        <v>39306</v>
      </c>
      <c r="I2242" s="112"/>
      <c r="J2242" s="113"/>
      <c r="K2242" s="114"/>
      <c r="L2242" s="115"/>
      <c r="M2242" s="116"/>
      <c r="N2242" s="15" t="s">
        <v>7526</v>
      </c>
      <c r="O2242" t="s">
        <v>4766</v>
      </c>
      <c r="P2242" t="s">
        <v>3544</v>
      </c>
      <c r="Q2242">
        <v>13415</v>
      </c>
      <c r="R2242" s="14">
        <v>374347</v>
      </c>
    </row>
    <row r="2243" spans="1:18" ht="15" customHeight="1" x14ac:dyDescent="0.25">
      <c r="A2243" s="10">
        <v>152</v>
      </c>
      <c r="B2243" s="111"/>
      <c r="C2243" s="6" t="s">
        <v>3545</v>
      </c>
      <c r="D2243" s="7">
        <v>45014</v>
      </c>
      <c r="E2243" s="8" t="s">
        <v>2380</v>
      </c>
      <c r="F2243" s="9">
        <v>1041126</v>
      </c>
      <c r="G2243" s="8" t="s">
        <v>1378</v>
      </c>
      <c r="H2243" s="9">
        <v>109318</v>
      </c>
      <c r="I2243" s="112"/>
      <c r="J2243" s="113"/>
      <c r="K2243" s="114"/>
      <c r="L2243" s="115"/>
      <c r="M2243" s="116"/>
      <c r="N2243" s="15" t="s">
        <v>7527</v>
      </c>
      <c r="O2243" t="s">
        <v>4766</v>
      </c>
      <c r="P2243" t="s">
        <v>3546</v>
      </c>
      <c r="Q2243">
        <v>17737</v>
      </c>
      <c r="R2243" s="14">
        <v>1041126</v>
      </c>
    </row>
    <row r="2244" spans="1:18" ht="15" customHeight="1" x14ac:dyDescent="0.25">
      <c r="A2244" s="10">
        <v>153</v>
      </c>
      <c r="B2244" s="111"/>
      <c r="C2244" s="6" t="s">
        <v>3547</v>
      </c>
      <c r="D2244" s="7">
        <v>45010</v>
      </c>
      <c r="E2244" s="8" t="s">
        <v>2380</v>
      </c>
      <c r="F2244" s="9">
        <v>1294063</v>
      </c>
      <c r="G2244" s="8" t="s">
        <v>1378</v>
      </c>
      <c r="H2244" s="9">
        <v>135877</v>
      </c>
      <c r="I2244" s="112"/>
      <c r="J2244" s="113"/>
      <c r="K2244" s="114"/>
      <c r="L2244" s="115"/>
      <c r="M2244" s="116"/>
      <c r="N2244" s="15" t="s">
        <v>7528</v>
      </c>
      <c r="O2244" t="s">
        <v>4766</v>
      </c>
      <c r="P2244" t="s">
        <v>3548</v>
      </c>
      <c r="Q2244">
        <v>17486</v>
      </c>
      <c r="R2244" s="14">
        <v>1294063</v>
      </c>
    </row>
    <row r="2245" spans="1:18" ht="15" customHeight="1" x14ac:dyDescent="0.25">
      <c r="A2245" s="10">
        <v>154</v>
      </c>
      <c r="B2245" s="111"/>
      <c r="C2245" s="6" t="s">
        <v>3549</v>
      </c>
      <c r="D2245" s="7">
        <v>45000</v>
      </c>
      <c r="E2245" s="8" t="s">
        <v>3367</v>
      </c>
      <c r="F2245" s="9">
        <v>374347</v>
      </c>
      <c r="G2245" s="8" t="s">
        <v>1378</v>
      </c>
      <c r="H2245" s="9">
        <v>39306</v>
      </c>
      <c r="I2245" s="112"/>
      <c r="J2245" s="113"/>
      <c r="K2245" s="114"/>
      <c r="L2245" s="115"/>
      <c r="M2245" s="116"/>
      <c r="N2245" s="15" t="s">
        <v>7529</v>
      </c>
      <c r="O2245" t="s">
        <v>4766</v>
      </c>
      <c r="P2245" t="s">
        <v>3550</v>
      </c>
      <c r="Q2245">
        <v>13666</v>
      </c>
      <c r="R2245" s="14">
        <v>374347</v>
      </c>
    </row>
    <row r="2246" spans="1:18" ht="15" customHeight="1" x14ac:dyDescent="0.25">
      <c r="A2246" s="10">
        <v>155</v>
      </c>
      <c r="B2246" s="111"/>
      <c r="C2246" s="6" t="s">
        <v>3551</v>
      </c>
      <c r="D2246" s="7">
        <v>45002</v>
      </c>
      <c r="E2246" s="8" t="s">
        <v>2413</v>
      </c>
      <c r="F2246" s="9">
        <v>374347</v>
      </c>
      <c r="G2246" s="8" t="s">
        <v>1378</v>
      </c>
      <c r="H2246" s="9">
        <v>39306</v>
      </c>
      <c r="I2246" s="112"/>
      <c r="J2246" s="113"/>
      <c r="K2246" s="114"/>
      <c r="L2246" s="115"/>
      <c r="M2246" s="116"/>
      <c r="N2246" s="15" t="s">
        <v>7530</v>
      </c>
      <c r="O2246" t="s">
        <v>4766</v>
      </c>
      <c r="P2246" t="s">
        <v>3552</v>
      </c>
      <c r="Q2246">
        <v>15619</v>
      </c>
      <c r="R2246" s="14">
        <v>374347</v>
      </c>
    </row>
    <row r="2247" spans="1:18" ht="15" customHeight="1" x14ac:dyDescent="0.25">
      <c r="A2247" s="10">
        <v>156</v>
      </c>
      <c r="B2247" s="111"/>
      <c r="C2247" s="6" t="s">
        <v>3553</v>
      </c>
      <c r="D2247" s="7">
        <v>45000</v>
      </c>
      <c r="E2247" s="8" t="s">
        <v>2413</v>
      </c>
      <c r="F2247" s="9">
        <v>374347</v>
      </c>
      <c r="G2247" s="8" t="s">
        <v>1378</v>
      </c>
      <c r="H2247" s="9">
        <v>39306</v>
      </c>
      <c r="I2247" s="112"/>
      <c r="J2247" s="113"/>
      <c r="K2247" s="114"/>
      <c r="L2247" s="115"/>
      <c r="M2247" s="116"/>
      <c r="N2247" s="15" t="s">
        <v>7531</v>
      </c>
      <c r="O2247" t="s">
        <v>4766</v>
      </c>
      <c r="P2247" t="s">
        <v>3554</v>
      </c>
      <c r="Q2247">
        <v>13621</v>
      </c>
      <c r="R2247" s="14">
        <v>374347</v>
      </c>
    </row>
    <row r="2248" spans="1:18" ht="15" customHeight="1" x14ac:dyDescent="0.25">
      <c r="A2248" s="10">
        <v>157</v>
      </c>
      <c r="B2248" s="111"/>
      <c r="C2248" s="6" t="s">
        <v>3555</v>
      </c>
      <c r="D2248" s="7">
        <v>45006</v>
      </c>
      <c r="E2248" s="8" t="s">
        <v>2413</v>
      </c>
      <c r="F2248" s="9">
        <v>244328</v>
      </c>
      <c r="G2248" s="8" t="s">
        <v>1378</v>
      </c>
      <c r="H2248" s="9">
        <v>25654</v>
      </c>
      <c r="I2248" s="112"/>
      <c r="J2248" s="113"/>
      <c r="K2248" s="114"/>
      <c r="L2248" s="115"/>
      <c r="M2248" s="116"/>
      <c r="N2248" s="15" t="s">
        <v>7532</v>
      </c>
      <c r="O2248" t="s">
        <v>4766</v>
      </c>
      <c r="P2248" t="s">
        <v>3556</v>
      </c>
      <c r="Q2248">
        <v>15811</v>
      </c>
      <c r="R2248" s="14">
        <v>244328</v>
      </c>
    </row>
    <row r="2249" spans="1:18" ht="15" customHeight="1" x14ac:dyDescent="0.25">
      <c r="A2249" s="10">
        <v>158</v>
      </c>
      <c r="B2249" s="111"/>
      <c r="C2249" s="6" t="s">
        <v>3557</v>
      </c>
      <c r="D2249" s="7">
        <v>45003</v>
      </c>
      <c r="E2249" s="8" t="s">
        <v>2413</v>
      </c>
      <c r="F2249" s="9">
        <v>774414</v>
      </c>
      <c r="G2249" s="8" t="s">
        <v>1378</v>
      </c>
      <c r="H2249" s="9">
        <v>81313</v>
      </c>
      <c r="I2249" s="112"/>
      <c r="J2249" s="113"/>
      <c r="K2249" s="114"/>
      <c r="L2249" s="115"/>
      <c r="M2249" s="116"/>
      <c r="N2249" s="15" t="s">
        <v>7533</v>
      </c>
      <c r="O2249" t="s">
        <v>4766</v>
      </c>
      <c r="P2249" t="s">
        <v>3558</v>
      </c>
      <c r="Q2249">
        <v>15686</v>
      </c>
      <c r="R2249" s="14">
        <v>774414</v>
      </c>
    </row>
    <row r="2250" spans="1:18" ht="15" customHeight="1" x14ac:dyDescent="0.25">
      <c r="A2250" s="10">
        <v>159</v>
      </c>
      <c r="B2250" s="111"/>
      <c r="C2250" s="6" t="s">
        <v>3559</v>
      </c>
      <c r="D2250" s="7">
        <v>45002</v>
      </c>
      <c r="E2250" s="8" t="s">
        <v>3367</v>
      </c>
      <c r="F2250" s="9">
        <v>679872</v>
      </c>
      <c r="G2250" s="8" t="s">
        <v>1378</v>
      </c>
      <c r="H2250" s="9">
        <v>71387</v>
      </c>
      <c r="I2250" s="112"/>
      <c r="J2250" s="113"/>
      <c r="K2250" s="114"/>
      <c r="L2250" s="115"/>
      <c r="M2250" s="116"/>
      <c r="N2250" s="15" t="s">
        <v>7534</v>
      </c>
      <c r="O2250" t="s">
        <v>4766</v>
      </c>
      <c r="P2250" t="s">
        <v>3560</v>
      </c>
      <c r="Q2250">
        <v>15641</v>
      </c>
      <c r="R2250" s="14">
        <v>679872</v>
      </c>
    </row>
    <row r="2251" spans="1:18" ht="15" customHeight="1" x14ac:dyDescent="0.25">
      <c r="A2251" s="10">
        <v>160</v>
      </c>
      <c r="B2251" s="111"/>
      <c r="C2251" s="6" t="s">
        <v>3561</v>
      </c>
      <c r="D2251" s="7">
        <v>45007</v>
      </c>
      <c r="E2251" s="8" t="s">
        <v>3367</v>
      </c>
      <c r="F2251" s="9">
        <v>366491</v>
      </c>
      <c r="G2251" s="8" t="s">
        <v>1378</v>
      </c>
      <c r="H2251" s="9">
        <v>38482</v>
      </c>
      <c r="I2251" s="112"/>
      <c r="J2251" s="113"/>
      <c r="K2251" s="114"/>
      <c r="L2251" s="115"/>
      <c r="M2251" s="116"/>
      <c r="N2251" s="15" t="s">
        <v>7535</v>
      </c>
      <c r="O2251" t="s">
        <v>4766</v>
      </c>
      <c r="P2251" t="s">
        <v>3562</v>
      </c>
      <c r="Q2251">
        <v>15908</v>
      </c>
      <c r="R2251" s="14">
        <v>366491</v>
      </c>
    </row>
    <row r="2252" spans="1:18" ht="15" customHeight="1" x14ac:dyDescent="0.25">
      <c r="A2252" s="10">
        <v>161</v>
      </c>
      <c r="B2252" s="111"/>
      <c r="C2252" s="6" t="s">
        <v>3563</v>
      </c>
      <c r="D2252" s="7">
        <v>45007</v>
      </c>
      <c r="E2252" s="8" t="s">
        <v>2413</v>
      </c>
      <c r="F2252" s="9">
        <v>649796</v>
      </c>
      <c r="G2252" s="8" t="s">
        <v>1378</v>
      </c>
      <c r="H2252" s="9">
        <v>68229</v>
      </c>
      <c r="I2252" s="112"/>
      <c r="J2252" s="113"/>
      <c r="K2252" s="114"/>
      <c r="L2252" s="115"/>
      <c r="M2252" s="116"/>
      <c r="N2252" s="15" t="s">
        <v>7536</v>
      </c>
      <c r="O2252" t="s">
        <v>4766</v>
      </c>
      <c r="P2252" t="s">
        <v>3564</v>
      </c>
      <c r="Q2252">
        <v>15910</v>
      </c>
      <c r="R2252" s="14">
        <v>649796</v>
      </c>
    </row>
    <row r="2253" spans="1:18" ht="15" customHeight="1" x14ac:dyDescent="0.25">
      <c r="A2253" s="10">
        <v>162</v>
      </c>
      <c r="B2253" s="111"/>
      <c r="C2253" s="6" t="s">
        <v>3565</v>
      </c>
      <c r="D2253" s="7">
        <v>45007</v>
      </c>
      <c r="E2253" s="8" t="s">
        <v>3367</v>
      </c>
      <c r="F2253" s="9">
        <v>331201</v>
      </c>
      <c r="G2253" s="8" t="s">
        <v>1378</v>
      </c>
      <c r="H2253" s="9">
        <v>34776</v>
      </c>
      <c r="I2253" s="112"/>
      <c r="J2253" s="113"/>
      <c r="K2253" s="114"/>
      <c r="L2253" s="115"/>
      <c r="M2253" s="116"/>
      <c r="N2253" s="15" t="s">
        <v>7537</v>
      </c>
      <c r="O2253" t="s">
        <v>4766</v>
      </c>
      <c r="P2253" t="s">
        <v>3566</v>
      </c>
      <c r="Q2253">
        <v>15873</v>
      </c>
      <c r="R2253" s="14">
        <v>331201</v>
      </c>
    </row>
    <row r="2254" spans="1:18" ht="15" customHeight="1" x14ac:dyDescent="0.25">
      <c r="A2254" s="10">
        <v>163</v>
      </c>
      <c r="B2254" s="111"/>
      <c r="C2254" s="6" t="s">
        <v>3567</v>
      </c>
      <c r="D2254" s="7">
        <v>45006</v>
      </c>
      <c r="E2254" s="8" t="s">
        <v>2426</v>
      </c>
      <c r="F2254" s="9">
        <v>855844</v>
      </c>
      <c r="G2254" s="8" t="s">
        <v>1378</v>
      </c>
      <c r="H2254" s="9">
        <v>89864</v>
      </c>
      <c r="I2254" s="112"/>
      <c r="J2254" s="113"/>
      <c r="K2254" s="114"/>
      <c r="L2254" s="115"/>
      <c r="M2254" s="116"/>
      <c r="N2254" s="15" t="s">
        <v>7538</v>
      </c>
      <c r="O2254" t="s">
        <v>4766</v>
      </c>
      <c r="P2254" t="s">
        <v>3568</v>
      </c>
      <c r="Q2254">
        <v>15840</v>
      </c>
      <c r="R2254" s="14">
        <v>855844</v>
      </c>
    </row>
    <row r="2255" spans="1:18" ht="15" customHeight="1" x14ac:dyDescent="0.25">
      <c r="A2255" s="10">
        <v>164</v>
      </c>
      <c r="B2255" s="111"/>
      <c r="C2255" s="6" t="s">
        <v>3569</v>
      </c>
      <c r="D2255" s="7">
        <v>45006</v>
      </c>
      <c r="E2255" s="8" t="s">
        <v>2426</v>
      </c>
      <c r="F2255" s="9">
        <v>610819</v>
      </c>
      <c r="G2255" s="8" t="s">
        <v>1378</v>
      </c>
      <c r="H2255" s="9">
        <v>64136</v>
      </c>
      <c r="I2255" s="112"/>
      <c r="J2255" s="113"/>
      <c r="K2255" s="114"/>
      <c r="L2255" s="115"/>
      <c r="M2255" s="116"/>
      <c r="N2255" s="15" t="s">
        <v>7539</v>
      </c>
      <c r="O2255" t="s">
        <v>4766</v>
      </c>
      <c r="P2255" t="s">
        <v>3570</v>
      </c>
      <c r="Q2255">
        <v>15845</v>
      </c>
      <c r="R2255" s="14">
        <v>610819</v>
      </c>
    </row>
    <row r="2256" spans="1:18" ht="15" customHeight="1" x14ac:dyDescent="0.25">
      <c r="A2256" s="10">
        <v>165</v>
      </c>
      <c r="B2256" s="111"/>
      <c r="C2256" s="6" t="s">
        <v>3571</v>
      </c>
      <c r="D2256" s="7">
        <v>44998</v>
      </c>
      <c r="E2256" s="8" t="s">
        <v>2418</v>
      </c>
      <c r="F2256" s="9">
        <v>992808</v>
      </c>
      <c r="G2256" s="8" t="s">
        <v>1378</v>
      </c>
      <c r="H2256" s="9">
        <v>104245</v>
      </c>
      <c r="I2256" s="112"/>
      <c r="J2256" s="113"/>
      <c r="K2256" s="114"/>
      <c r="L2256" s="115"/>
      <c r="M2256" s="116"/>
      <c r="N2256" s="15" t="s">
        <v>7540</v>
      </c>
      <c r="O2256" t="s">
        <v>4766</v>
      </c>
      <c r="P2256" t="s">
        <v>3572</v>
      </c>
      <c r="Q2256">
        <v>13471</v>
      </c>
      <c r="R2256" s="14">
        <v>992808</v>
      </c>
    </row>
    <row r="2257" spans="1:18" ht="15" customHeight="1" x14ac:dyDescent="0.25">
      <c r="A2257" s="10">
        <v>166</v>
      </c>
      <c r="B2257" s="111"/>
      <c r="C2257" s="6" t="s">
        <v>3573</v>
      </c>
      <c r="D2257" s="7">
        <v>44998</v>
      </c>
      <c r="E2257" s="8" t="s">
        <v>2418</v>
      </c>
      <c r="F2257" s="9">
        <v>374347</v>
      </c>
      <c r="G2257" s="8" t="s">
        <v>1378</v>
      </c>
      <c r="H2257" s="9">
        <v>39306</v>
      </c>
      <c r="I2257" s="112"/>
      <c r="J2257" s="113"/>
      <c r="K2257" s="114"/>
      <c r="L2257" s="115"/>
      <c r="M2257" s="116"/>
      <c r="N2257" s="15" t="s">
        <v>7541</v>
      </c>
      <c r="O2257" t="s">
        <v>4766</v>
      </c>
      <c r="P2257" t="s">
        <v>3574</v>
      </c>
      <c r="Q2257">
        <v>13464</v>
      </c>
      <c r="R2257" s="14">
        <v>374347</v>
      </c>
    </row>
    <row r="2258" spans="1:18" ht="15" customHeight="1" x14ac:dyDescent="0.25">
      <c r="A2258" s="10">
        <v>167</v>
      </c>
      <c r="B2258" s="111"/>
      <c r="C2258" s="6" t="s">
        <v>3575</v>
      </c>
      <c r="D2258" s="7">
        <v>44996</v>
      </c>
      <c r="E2258" s="8" t="s">
        <v>2376</v>
      </c>
      <c r="F2258" s="9">
        <v>1539760</v>
      </c>
      <c r="G2258" s="8" t="s">
        <v>1378</v>
      </c>
      <c r="H2258" s="9">
        <v>161675</v>
      </c>
      <c r="I2258" s="112"/>
      <c r="J2258" s="113"/>
      <c r="K2258" s="114"/>
      <c r="L2258" s="115"/>
      <c r="M2258" s="116"/>
      <c r="N2258" s="15" t="s">
        <v>7542</v>
      </c>
      <c r="O2258" t="s">
        <v>4766</v>
      </c>
      <c r="Q2258">
        <v>13421</v>
      </c>
      <c r="R2258" s="14">
        <v>1539760</v>
      </c>
    </row>
    <row r="2259" spans="1:18" ht="15" customHeight="1" x14ac:dyDescent="0.25">
      <c r="A2259" s="10">
        <v>168</v>
      </c>
      <c r="B2259" s="111"/>
      <c r="C2259" s="6" t="s">
        <v>3576</v>
      </c>
      <c r="D2259" s="7">
        <v>45007</v>
      </c>
      <c r="E2259" s="8" t="s">
        <v>2380</v>
      </c>
      <c r="F2259" s="9">
        <v>486650</v>
      </c>
      <c r="G2259" s="8" t="s">
        <v>1378</v>
      </c>
      <c r="H2259" s="9">
        <v>51098</v>
      </c>
      <c r="I2259" s="112"/>
      <c r="J2259" s="113"/>
      <c r="K2259" s="114"/>
      <c r="L2259" s="115"/>
      <c r="M2259" s="116"/>
      <c r="N2259" s="15" t="s">
        <v>7543</v>
      </c>
      <c r="O2259" t="s">
        <v>4766</v>
      </c>
      <c r="Q2259">
        <v>15901</v>
      </c>
      <c r="R2259" s="14">
        <v>486650</v>
      </c>
    </row>
    <row r="2260" spans="1:18" ht="15" customHeight="1" x14ac:dyDescent="0.25">
      <c r="A2260" s="10">
        <v>169</v>
      </c>
      <c r="B2260" s="111"/>
      <c r="C2260" s="6" t="s">
        <v>3577</v>
      </c>
      <c r="D2260" s="7">
        <v>45002</v>
      </c>
      <c r="E2260" s="8" t="s">
        <v>3367</v>
      </c>
      <c r="F2260" s="9">
        <v>608814</v>
      </c>
      <c r="G2260" s="8" t="s">
        <v>1378</v>
      </c>
      <c r="H2260" s="9">
        <v>63925</v>
      </c>
      <c r="I2260" s="112"/>
      <c r="J2260" s="113"/>
      <c r="K2260" s="114"/>
      <c r="L2260" s="115"/>
      <c r="M2260" s="116"/>
      <c r="N2260" s="15" t="s">
        <v>7544</v>
      </c>
      <c r="O2260" t="s">
        <v>4766</v>
      </c>
      <c r="Q2260">
        <v>15637</v>
      </c>
      <c r="R2260" s="14">
        <v>608814</v>
      </c>
    </row>
    <row r="2261" spans="1:18" ht="15" customHeight="1" x14ac:dyDescent="0.25">
      <c r="A2261" s="10">
        <v>170</v>
      </c>
      <c r="B2261" s="111"/>
      <c r="C2261" s="6" t="s">
        <v>3578</v>
      </c>
      <c r="D2261" s="7">
        <v>45000</v>
      </c>
      <c r="E2261" s="8" t="s">
        <v>2380</v>
      </c>
      <c r="F2261" s="9">
        <v>798600</v>
      </c>
      <c r="G2261" s="8" t="s">
        <v>1378</v>
      </c>
      <c r="H2261" s="9">
        <v>83853</v>
      </c>
      <c r="I2261" s="112"/>
      <c r="J2261" s="113"/>
      <c r="K2261" s="114"/>
      <c r="L2261" s="115"/>
      <c r="M2261" s="116"/>
      <c r="N2261" s="15" t="s">
        <v>7545</v>
      </c>
      <c r="O2261" t="s">
        <v>4766</v>
      </c>
      <c r="Q2261">
        <v>13659</v>
      </c>
      <c r="R2261" s="14">
        <v>798600</v>
      </c>
    </row>
    <row r="2262" spans="1:18" ht="15" customHeight="1" x14ac:dyDescent="0.25">
      <c r="A2262" s="10">
        <v>171</v>
      </c>
      <c r="B2262" s="111"/>
      <c r="C2262" s="6" t="s">
        <v>3579</v>
      </c>
      <c r="D2262" s="7">
        <v>44994</v>
      </c>
      <c r="E2262" s="8" t="s">
        <v>3367</v>
      </c>
      <c r="F2262" s="9">
        <v>642058</v>
      </c>
      <c r="G2262" s="8" t="s">
        <v>1378</v>
      </c>
      <c r="H2262" s="9">
        <v>67416</v>
      </c>
      <c r="I2262" s="112"/>
      <c r="J2262" s="113"/>
      <c r="K2262" s="114"/>
      <c r="L2262" s="115"/>
      <c r="M2262" s="116"/>
      <c r="N2262" s="15" t="s">
        <v>7546</v>
      </c>
      <c r="O2262" t="s">
        <v>4766</v>
      </c>
      <c r="Q2262">
        <v>12621</v>
      </c>
      <c r="R2262" s="14">
        <v>642058</v>
      </c>
    </row>
    <row r="2263" spans="1:18" ht="15" customHeight="1" x14ac:dyDescent="0.25">
      <c r="A2263" s="10">
        <v>172</v>
      </c>
      <c r="B2263" s="111"/>
      <c r="C2263" s="6" t="s">
        <v>3580</v>
      </c>
      <c r="D2263" s="7">
        <v>44988</v>
      </c>
      <c r="E2263" s="8" t="s">
        <v>2413</v>
      </c>
      <c r="F2263" s="9">
        <v>1660555</v>
      </c>
      <c r="G2263" s="8" t="s">
        <v>1378</v>
      </c>
      <c r="H2263" s="9">
        <v>174358</v>
      </c>
      <c r="I2263" s="112"/>
      <c r="J2263" s="113"/>
      <c r="K2263" s="114"/>
      <c r="L2263" s="115"/>
      <c r="M2263" s="116"/>
      <c r="N2263" s="15" t="s">
        <v>7547</v>
      </c>
      <c r="O2263" t="s">
        <v>4766</v>
      </c>
      <c r="Q2263">
        <v>11246</v>
      </c>
      <c r="R2263" s="14">
        <v>1660555</v>
      </c>
    </row>
    <row r="2264" spans="1:18" ht="15" customHeight="1" x14ac:dyDescent="0.25">
      <c r="A2264" s="10">
        <v>173</v>
      </c>
      <c r="B2264" s="111"/>
      <c r="C2264" s="6" t="s">
        <v>3581</v>
      </c>
      <c r="D2264" s="7">
        <v>45000</v>
      </c>
      <c r="E2264" s="8" t="s">
        <v>2418</v>
      </c>
      <c r="F2264" s="9">
        <v>374347</v>
      </c>
      <c r="G2264" s="8" t="s">
        <v>1378</v>
      </c>
      <c r="H2264" s="9">
        <v>39306</v>
      </c>
      <c r="I2264" s="112"/>
      <c r="J2264" s="113"/>
      <c r="K2264" s="114"/>
      <c r="L2264" s="115"/>
      <c r="M2264" s="116"/>
      <c r="N2264" s="15" t="s">
        <v>7548</v>
      </c>
      <c r="O2264" t="s">
        <v>4766</v>
      </c>
      <c r="Q2264">
        <v>13677</v>
      </c>
      <c r="R2264" s="14">
        <v>374347</v>
      </c>
    </row>
    <row r="2265" spans="1:18" ht="15" customHeight="1" x14ac:dyDescent="0.25">
      <c r="A2265" s="10">
        <v>174</v>
      </c>
      <c r="B2265" s="111"/>
      <c r="C2265" s="6" t="s">
        <v>3582</v>
      </c>
      <c r="D2265" s="7">
        <v>45000</v>
      </c>
      <c r="E2265" s="8" t="s">
        <v>2418</v>
      </c>
      <c r="F2265" s="9">
        <v>374347</v>
      </c>
      <c r="G2265" s="8" t="s">
        <v>1378</v>
      </c>
      <c r="H2265" s="9">
        <v>39306</v>
      </c>
      <c r="I2265" s="112"/>
      <c r="J2265" s="113"/>
      <c r="K2265" s="114"/>
      <c r="L2265" s="115"/>
      <c r="M2265" s="116"/>
      <c r="N2265" s="15" t="s">
        <v>7549</v>
      </c>
      <c r="O2265" t="s">
        <v>4766</v>
      </c>
      <c r="Q2265">
        <v>13673</v>
      </c>
      <c r="R2265" s="14">
        <v>374347</v>
      </c>
    </row>
    <row r="2266" spans="1:18" ht="15" customHeight="1" x14ac:dyDescent="0.25">
      <c r="A2266" s="10">
        <v>175</v>
      </c>
      <c r="B2266" s="111"/>
      <c r="C2266" s="6" t="s">
        <v>3583</v>
      </c>
      <c r="D2266" s="7">
        <v>45000</v>
      </c>
      <c r="E2266" s="8" t="s">
        <v>2426</v>
      </c>
      <c r="F2266" s="9">
        <v>608814</v>
      </c>
      <c r="G2266" s="8" t="s">
        <v>1378</v>
      </c>
      <c r="H2266" s="9">
        <v>63925</v>
      </c>
      <c r="I2266" s="112"/>
      <c r="J2266" s="113"/>
      <c r="K2266" s="114"/>
      <c r="L2266" s="115"/>
      <c r="M2266" s="116"/>
      <c r="N2266" s="15" t="s">
        <v>7550</v>
      </c>
      <c r="O2266" t="s">
        <v>4766</v>
      </c>
      <c r="Q2266">
        <v>13652</v>
      </c>
      <c r="R2266" s="14">
        <v>608814</v>
      </c>
    </row>
    <row r="2267" spans="1:18" ht="15" customHeight="1" x14ac:dyDescent="0.25">
      <c r="A2267" s="10">
        <v>176</v>
      </c>
      <c r="B2267" s="111"/>
      <c r="C2267" s="6" t="s">
        <v>3584</v>
      </c>
      <c r="D2267" s="7">
        <v>45001</v>
      </c>
      <c r="E2267" s="8" t="s">
        <v>2380</v>
      </c>
      <c r="F2267" s="9">
        <v>2131872</v>
      </c>
      <c r="G2267" s="8" t="s">
        <v>1378</v>
      </c>
      <c r="H2267" s="9">
        <v>223847</v>
      </c>
      <c r="I2267" s="112"/>
      <c r="J2267" s="113"/>
      <c r="K2267" s="114"/>
      <c r="L2267" s="115"/>
      <c r="M2267" s="116"/>
      <c r="N2267" s="15" t="s">
        <v>7551</v>
      </c>
      <c r="O2267" t="s">
        <v>4766</v>
      </c>
      <c r="Q2267">
        <v>14110</v>
      </c>
      <c r="R2267" s="14">
        <v>2131872</v>
      </c>
    </row>
    <row r="2268" spans="1:18" ht="15" customHeight="1" x14ac:dyDescent="0.25">
      <c r="A2268" s="10">
        <v>177</v>
      </c>
      <c r="B2268" s="111"/>
      <c r="C2268" s="6" t="s">
        <v>3585</v>
      </c>
      <c r="D2268" s="7">
        <v>44999</v>
      </c>
      <c r="E2268" s="8" t="s">
        <v>2376</v>
      </c>
      <c r="F2268" s="9">
        <v>1221583</v>
      </c>
      <c r="G2268" s="8" t="s">
        <v>1378</v>
      </c>
      <c r="H2268" s="9">
        <v>128266</v>
      </c>
      <c r="I2268" s="112"/>
      <c r="J2268" s="113"/>
      <c r="K2268" s="114"/>
      <c r="L2268" s="115"/>
      <c r="M2268" s="116"/>
      <c r="N2268" s="15" t="s">
        <v>7552</v>
      </c>
      <c r="O2268" t="s">
        <v>4766</v>
      </c>
      <c r="Q2268">
        <v>13549</v>
      </c>
      <c r="R2268" s="14">
        <v>1221583</v>
      </c>
    </row>
    <row r="2269" spans="1:18" ht="15" customHeight="1" x14ac:dyDescent="0.25">
      <c r="A2269" s="10">
        <v>178</v>
      </c>
      <c r="B2269" s="111"/>
      <c r="C2269" s="6" t="s">
        <v>3586</v>
      </c>
      <c r="D2269" s="7">
        <v>44996</v>
      </c>
      <c r="E2269" s="8" t="s">
        <v>2376</v>
      </c>
      <c r="F2269" s="9">
        <v>374347</v>
      </c>
      <c r="G2269" s="8" t="s">
        <v>1378</v>
      </c>
      <c r="H2269" s="9">
        <v>39306</v>
      </c>
      <c r="I2269" s="112"/>
      <c r="J2269" s="113"/>
      <c r="K2269" s="114"/>
      <c r="L2269" s="115"/>
      <c r="M2269" s="116"/>
      <c r="N2269" s="15" t="s">
        <v>7553</v>
      </c>
      <c r="O2269" t="s">
        <v>4766</v>
      </c>
      <c r="Q2269">
        <v>13322</v>
      </c>
      <c r="R2269" s="14">
        <v>374347</v>
      </c>
    </row>
    <row r="2270" spans="1:18" ht="15" customHeight="1" x14ac:dyDescent="0.25">
      <c r="A2270" s="10">
        <v>179</v>
      </c>
      <c r="B2270" s="111"/>
      <c r="C2270" s="6" t="s">
        <v>3587</v>
      </c>
      <c r="D2270" s="7">
        <v>45002</v>
      </c>
      <c r="E2270" s="8" t="s">
        <v>2426</v>
      </c>
      <c r="F2270" s="9">
        <v>610819</v>
      </c>
      <c r="G2270" s="8" t="s">
        <v>1378</v>
      </c>
      <c r="H2270" s="9">
        <v>64136</v>
      </c>
      <c r="I2270" s="112"/>
      <c r="J2270" s="113"/>
      <c r="K2270" s="114"/>
      <c r="L2270" s="115"/>
      <c r="M2270" s="116"/>
      <c r="N2270" s="15" t="s">
        <v>7554</v>
      </c>
      <c r="O2270" t="s">
        <v>4766</v>
      </c>
      <c r="Q2270">
        <v>15615</v>
      </c>
      <c r="R2270" s="14">
        <v>610819</v>
      </c>
    </row>
    <row r="2271" spans="1:18" ht="15" customHeight="1" x14ac:dyDescent="0.25">
      <c r="A2271" s="10">
        <v>180</v>
      </c>
      <c r="B2271" s="111"/>
      <c r="C2271" s="6" t="s">
        <v>3588</v>
      </c>
      <c r="D2271" s="7">
        <v>44996</v>
      </c>
      <c r="E2271" s="8" t="s">
        <v>2376</v>
      </c>
      <c r="F2271" s="9">
        <v>374347</v>
      </c>
      <c r="G2271" s="8" t="s">
        <v>1378</v>
      </c>
      <c r="H2271" s="9">
        <v>39306</v>
      </c>
      <c r="I2271" s="112"/>
      <c r="J2271" s="113"/>
      <c r="K2271" s="114"/>
      <c r="L2271" s="115"/>
      <c r="M2271" s="116"/>
      <c r="N2271" s="15" t="s">
        <v>7555</v>
      </c>
      <c r="O2271" t="s">
        <v>4766</v>
      </c>
      <c r="Q2271">
        <v>13327</v>
      </c>
      <c r="R2271" s="14">
        <v>374347</v>
      </c>
    </row>
    <row r="2272" spans="1:18" ht="15" customHeight="1" x14ac:dyDescent="0.25">
      <c r="A2272" s="10">
        <v>181</v>
      </c>
      <c r="B2272" s="111"/>
      <c r="C2272" s="6" t="s">
        <v>3589</v>
      </c>
      <c r="D2272" s="7">
        <v>45001</v>
      </c>
      <c r="E2272" s="8" t="s">
        <v>2380</v>
      </c>
      <c r="F2272" s="9">
        <v>924199</v>
      </c>
      <c r="G2272" s="8" t="s">
        <v>1378</v>
      </c>
      <c r="H2272" s="9">
        <v>97041</v>
      </c>
      <c r="I2272" s="112"/>
      <c r="J2272" s="113"/>
      <c r="K2272" s="114"/>
      <c r="L2272" s="115"/>
      <c r="M2272" s="116"/>
      <c r="N2272" s="15" t="s">
        <v>7556</v>
      </c>
      <c r="O2272" t="s">
        <v>4766</v>
      </c>
      <c r="Q2272">
        <v>14835</v>
      </c>
      <c r="R2272" s="14">
        <v>924199</v>
      </c>
    </row>
    <row r="2273" spans="1:18" ht="15" customHeight="1" x14ac:dyDescent="0.25">
      <c r="A2273" s="10">
        <v>182</v>
      </c>
      <c r="B2273" s="111"/>
      <c r="C2273" s="6" t="s">
        <v>3590</v>
      </c>
      <c r="D2273" s="7">
        <v>44987</v>
      </c>
      <c r="E2273" s="8" t="s">
        <v>2426</v>
      </c>
      <c r="F2273" s="9">
        <v>503318</v>
      </c>
      <c r="G2273" s="8" t="s">
        <v>1378</v>
      </c>
      <c r="H2273" s="9">
        <v>52848</v>
      </c>
      <c r="I2273" s="112"/>
      <c r="J2273" s="113"/>
      <c r="K2273" s="114"/>
      <c r="L2273" s="115"/>
      <c r="M2273" s="116"/>
      <c r="N2273" s="15" t="s">
        <v>7557</v>
      </c>
      <c r="O2273" t="s">
        <v>4766</v>
      </c>
      <c r="Q2273">
        <v>10632</v>
      </c>
      <c r="R2273" s="14">
        <v>503318</v>
      </c>
    </row>
    <row r="2274" spans="1:18" ht="15" customHeight="1" x14ac:dyDescent="0.25">
      <c r="A2274" s="10">
        <v>183</v>
      </c>
      <c r="B2274" s="111"/>
      <c r="C2274" s="6" t="s">
        <v>3591</v>
      </c>
      <c r="D2274" s="7">
        <v>44988</v>
      </c>
      <c r="E2274" s="8" t="s">
        <v>2418</v>
      </c>
      <c r="F2274" s="9">
        <v>403871</v>
      </c>
      <c r="G2274" s="8" t="s">
        <v>1378</v>
      </c>
      <c r="H2274" s="9">
        <v>42406</v>
      </c>
      <c r="I2274" s="112"/>
      <c r="J2274" s="113"/>
      <c r="K2274" s="114"/>
      <c r="L2274" s="115"/>
      <c r="M2274" s="116"/>
      <c r="N2274" s="15" t="s">
        <v>7558</v>
      </c>
      <c r="O2274" t="s">
        <v>4766</v>
      </c>
      <c r="Q2274">
        <v>11253</v>
      </c>
      <c r="R2274" s="14">
        <v>403871</v>
      </c>
    </row>
    <row r="2275" spans="1:18" ht="15" customHeight="1" x14ac:dyDescent="0.25">
      <c r="A2275" s="10">
        <v>184</v>
      </c>
      <c r="B2275" s="111"/>
      <c r="C2275" s="6" t="s">
        <v>3592</v>
      </c>
      <c r="D2275" s="7">
        <v>45000</v>
      </c>
      <c r="E2275" s="8" t="s">
        <v>3367</v>
      </c>
      <c r="F2275" s="9">
        <v>407923</v>
      </c>
      <c r="G2275" s="8" t="s">
        <v>1378</v>
      </c>
      <c r="H2275" s="9">
        <v>42832</v>
      </c>
      <c r="I2275" s="112"/>
      <c r="J2275" s="113"/>
      <c r="K2275" s="114"/>
      <c r="L2275" s="115"/>
      <c r="M2275" s="116"/>
      <c r="N2275" s="15" t="s">
        <v>7559</v>
      </c>
      <c r="O2275" t="s">
        <v>4766</v>
      </c>
      <c r="Q2275">
        <v>13664</v>
      </c>
      <c r="R2275" s="14">
        <v>407923</v>
      </c>
    </row>
    <row r="2276" spans="1:18" ht="15" customHeight="1" x14ac:dyDescent="0.25">
      <c r="A2276" s="10">
        <v>185</v>
      </c>
      <c r="B2276" s="111"/>
      <c r="C2276" s="6" t="s">
        <v>3593</v>
      </c>
      <c r="D2276" s="7">
        <v>44999</v>
      </c>
      <c r="E2276" s="8" t="s">
        <v>2413</v>
      </c>
      <c r="F2276" s="9">
        <v>1221638</v>
      </c>
      <c r="G2276" s="8" t="s">
        <v>1378</v>
      </c>
      <c r="H2276" s="9">
        <v>128272</v>
      </c>
      <c r="I2276" s="112"/>
      <c r="J2276" s="113"/>
      <c r="K2276" s="114"/>
      <c r="L2276" s="115"/>
      <c r="M2276" s="116"/>
      <c r="N2276" s="15" t="s">
        <v>7560</v>
      </c>
      <c r="O2276" t="s">
        <v>4766</v>
      </c>
      <c r="Q2276">
        <v>13559</v>
      </c>
      <c r="R2276" s="14">
        <v>1221638</v>
      </c>
    </row>
    <row r="2277" spans="1:18" ht="15" customHeight="1" x14ac:dyDescent="0.25">
      <c r="A2277" s="10">
        <v>186</v>
      </c>
      <c r="B2277" s="111"/>
      <c r="C2277" s="6" t="s">
        <v>3594</v>
      </c>
      <c r="D2277" s="7">
        <v>44988</v>
      </c>
      <c r="E2277" s="8" t="s">
        <v>2413</v>
      </c>
      <c r="F2277" s="9">
        <v>689588</v>
      </c>
      <c r="G2277" s="8" t="s">
        <v>1378</v>
      </c>
      <c r="H2277" s="9">
        <v>72407</v>
      </c>
      <c r="I2277" s="112"/>
      <c r="J2277" s="113"/>
      <c r="K2277" s="114"/>
      <c r="L2277" s="115"/>
      <c r="M2277" s="116"/>
      <c r="N2277" s="15" t="s">
        <v>7561</v>
      </c>
      <c r="O2277" t="s">
        <v>4766</v>
      </c>
      <c r="Q2277">
        <v>11236</v>
      </c>
      <c r="R2277" s="14">
        <v>689588</v>
      </c>
    </row>
    <row r="2278" spans="1:18" ht="15" customHeight="1" x14ac:dyDescent="0.25">
      <c r="A2278" s="10">
        <v>187</v>
      </c>
      <c r="B2278" s="111"/>
      <c r="C2278" s="6" t="s">
        <v>3595</v>
      </c>
      <c r="D2278" s="7">
        <v>44998</v>
      </c>
      <c r="E2278" s="8" t="s">
        <v>2380</v>
      </c>
      <c r="F2278" s="9">
        <v>374347</v>
      </c>
      <c r="G2278" s="8" t="s">
        <v>1378</v>
      </c>
      <c r="H2278" s="9">
        <v>39306</v>
      </c>
      <c r="I2278" s="112"/>
      <c r="J2278" s="113"/>
      <c r="K2278" s="114"/>
      <c r="L2278" s="115"/>
      <c r="M2278" s="116"/>
      <c r="N2278" s="15" t="s">
        <v>7562</v>
      </c>
      <c r="O2278" t="s">
        <v>4766</v>
      </c>
      <c r="Q2278">
        <v>13442</v>
      </c>
      <c r="R2278" s="14">
        <v>374347</v>
      </c>
    </row>
    <row r="2279" spans="1:18" ht="15" customHeight="1" x14ac:dyDescent="0.25">
      <c r="A2279" s="10">
        <v>188</v>
      </c>
      <c r="B2279" s="111"/>
      <c r="C2279" s="6" t="s">
        <v>3596</v>
      </c>
      <c r="D2279" s="7">
        <v>44994</v>
      </c>
      <c r="E2279" s="8" t="s">
        <v>2380</v>
      </c>
      <c r="F2279" s="9">
        <v>1828768</v>
      </c>
      <c r="G2279" s="8" t="s">
        <v>1378</v>
      </c>
      <c r="H2279" s="9">
        <v>192021</v>
      </c>
      <c r="I2279" s="112"/>
      <c r="J2279" s="113"/>
      <c r="K2279" s="114"/>
      <c r="L2279" s="115"/>
      <c r="M2279" s="116"/>
      <c r="N2279" s="15" t="s">
        <v>7563</v>
      </c>
      <c r="O2279" t="s">
        <v>4766</v>
      </c>
      <c r="Q2279">
        <v>13170</v>
      </c>
      <c r="R2279" s="14">
        <v>1828768</v>
      </c>
    </row>
    <row r="2280" spans="1:18" ht="15" customHeight="1" x14ac:dyDescent="0.25">
      <c r="A2280" s="10">
        <v>189</v>
      </c>
      <c r="B2280" s="111"/>
      <c r="C2280" s="6" t="s">
        <v>3597</v>
      </c>
      <c r="D2280" s="7">
        <v>44996</v>
      </c>
      <c r="E2280" s="8" t="s">
        <v>3367</v>
      </c>
      <c r="F2280" s="9">
        <v>748693</v>
      </c>
      <c r="G2280" s="8" t="s">
        <v>1378</v>
      </c>
      <c r="H2280" s="9">
        <v>78613</v>
      </c>
      <c r="I2280" s="112"/>
      <c r="J2280" s="113"/>
      <c r="K2280" s="114"/>
      <c r="L2280" s="115"/>
      <c r="M2280" s="116"/>
      <c r="N2280" s="15" t="s">
        <v>7564</v>
      </c>
      <c r="O2280" t="s">
        <v>4766</v>
      </c>
      <c r="Q2280">
        <v>13420</v>
      </c>
      <c r="R2280" s="14">
        <v>748693</v>
      </c>
    </row>
    <row r="2281" spans="1:18" ht="15" customHeight="1" x14ac:dyDescent="0.25">
      <c r="A2281" s="10">
        <v>190</v>
      </c>
      <c r="B2281" s="111"/>
      <c r="C2281" s="6" t="s">
        <v>3598</v>
      </c>
      <c r="D2281" s="7">
        <v>44996</v>
      </c>
      <c r="E2281" s="8" t="s">
        <v>2380</v>
      </c>
      <c r="F2281" s="9">
        <v>374347</v>
      </c>
      <c r="G2281" s="8" t="s">
        <v>1378</v>
      </c>
      <c r="H2281" s="9">
        <v>39306</v>
      </c>
      <c r="I2281" s="112"/>
      <c r="J2281" s="113"/>
      <c r="K2281" s="114"/>
      <c r="L2281" s="115"/>
      <c r="M2281" s="116"/>
      <c r="N2281" s="15" t="s">
        <v>7565</v>
      </c>
      <c r="O2281" t="s">
        <v>4766</v>
      </c>
      <c r="Q2281">
        <v>13413</v>
      </c>
      <c r="R2281" s="14">
        <v>374347</v>
      </c>
    </row>
    <row r="2282" spans="1:18" ht="15" customHeight="1" x14ac:dyDescent="0.25">
      <c r="A2282" s="10">
        <v>191</v>
      </c>
      <c r="B2282" s="111"/>
      <c r="C2282" s="6" t="s">
        <v>3599</v>
      </c>
      <c r="D2282" s="7">
        <v>44996</v>
      </c>
      <c r="E2282" s="8" t="s">
        <v>2426</v>
      </c>
      <c r="F2282" s="9">
        <v>354728</v>
      </c>
      <c r="G2282" s="8" t="s">
        <v>1378</v>
      </c>
      <c r="H2282" s="9">
        <v>37246</v>
      </c>
      <c r="I2282" s="112"/>
      <c r="J2282" s="113"/>
      <c r="K2282" s="114"/>
      <c r="L2282" s="115"/>
      <c r="M2282" s="116"/>
      <c r="N2282" s="15" t="s">
        <v>7566</v>
      </c>
      <c r="O2282" t="s">
        <v>4766</v>
      </c>
      <c r="Q2282">
        <v>13347</v>
      </c>
      <c r="R2282" s="14">
        <v>354728</v>
      </c>
    </row>
    <row r="2283" spans="1:18" ht="15" customHeight="1" x14ac:dyDescent="0.25">
      <c r="A2283" s="10">
        <v>192</v>
      </c>
      <c r="B2283" s="111"/>
      <c r="C2283" s="6" t="s">
        <v>3600</v>
      </c>
      <c r="D2283" s="7">
        <v>44993</v>
      </c>
      <c r="E2283" s="8" t="s">
        <v>2413</v>
      </c>
      <c r="F2283" s="9">
        <v>884832</v>
      </c>
      <c r="G2283" s="8" t="s">
        <v>1378</v>
      </c>
      <c r="H2283" s="9">
        <v>92907</v>
      </c>
      <c r="I2283" s="112"/>
      <c r="J2283" s="113"/>
      <c r="K2283" s="114"/>
      <c r="L2283" s="115"/>
      <c r="M2283" s="116"/>
      <c r="N2283" s="15" t="s">
        <v>7567</v>
      </c>
      <c r="O2283" t="s">
        <v>4766</v>
      </c>
      <c r="Q2283">
        <v>11546</v>
      </c>
      <c r="R2283" s="14">
        <v>884832</v>
      </c>
    </row>
    <row r="2284" spans="1:18" ht="15" customHeight="1" x14ac:dyDescent="0.25">
      <c r="A2284" s="10">
        <v>193</v>
      </c>
      <c r="B2284" s="111"/>
      <c r="C2284" s="6" t="s">
        <v>3601</v>
      </c>
      <c r="D2284" s="7">
        <v>44992</v>
      </c>
      <c r="E2284" s="8" t="s">
        <v>2426</v>
      </c>
      <c r="F2284" s="9">
        <v>488655</v>
      </c>
      <c r="G2284" s="8" t="s">
        <v>1378</v>
      </c>
      <c r="H2284" s="9">
        <v>51309</v>
      </c>
      <c r="I2284" s="112"/>
      <c r="J2284" s="113"/>
      <c r="K2284" s="114"/>
      <c r="L2284" s="115"/>
      <c r="M2284" s="116"/>
      <c r="N2284" s="15" t="s">
        <v>7568</v>
      </c>
      <c r="O2284" t="s">
        <v>4766</v>
      </c>
      <c r="Q2284">
        <v>11512</v>
      </c>
      <c r="R2284" s="14">
        <v>488655</v>
      </c>
    </row>
    <row r="2285" spans="1:18" ht="15" customHeight="1" x14ac:dyDescent="0.25">
      <c r="A2285" s="10">
        <v>194</v>
      </c>
      <c r="B2285" s="111"/>
      <c r="C2285" s="6" t="s">
        <v>3602</v>
      </c>
      <c r="D2285" s="7">
        <v>44986</v>
      </c>
      <c r="E2285" s="8" t="s">
        <v>2426</v>
      </c>
      <c r="F2285" s="9">
        <v>1086088</v>
      </c>
      <c r="G2285" s="8" t="s">
        <v>1378</v>
      </c>
      <c r="H2285" s="9">
        <v>114039</v>
      </c>
      <c r="I2285" s="112"/>
      <c r="J2285" s="113"/>
      <c r="K2285" s="114"/>
      <c r="L2285" s="115"/>
      <c r="M2285" s="116"/>
      <c r="N2285" s="15" t="s">
        <v>7569</v>
      </c>
      <c r="O2285" t="s">
        <v>4766</v>
      </c>
      <c r="Q2285">
        <v>9130</v>
      </c>
      <c r="R2285" s="14">
        <v>1086088</v>
      </c>
    </row>
    <row r="2286" spans="1:18" ht="15" customHeight="1" x14ac:dyDescent="0.25">
      <c r="A2286" s="10">
        <v>195</v>
      </c>
      <c r="B2286" s="111"/>
      <c r="C2286" s="6" t="s">
        <v>3603</v>
      </c>
      <c r="D2286" s="7">
        <v>44992</v>
      </c>
      <c r="E2286" s="8" t="s">
        <v>2418</v>
      </c>
      <c r="F2286" s="9">
        <v>1455773</v>
      </c>
      <c r="G2286" s="8" t="s">
        <v>1378</v>
      </c>
      <c r="H2286" s="9">
        <v>152856</v>
      </c>
      <c r="I2286" s="112"/>
      <c r="J2286" s="113"/>
      <c r="K2286" s="114"/>
      <c r="L2286" s="115"/>
      <c r="M2286" s="116"/>
      <c r="N2286" s="15" t="s">
        <v>7570</v>
      </c>
      <c r="O2286" t="s">
        <v>4766</v>
      </c>
      <c r="Q2286">
        <v>11539</v>
      </c>
      <c r="R2286" s="14">
        <v>1455773</v>
      </c>
    </row>
    <row r="2287" spans="1:18" ht="15" customHeight="1" x14ac:dyDescent="0.25">
      <c r="A2287" s="10">
        <v>196</v>
      </c>
      <c r="B2287" s="111"/>
      <c r="C2287" s="6" t="s">
        <v>3604</v>
      </c>
      <c r="D2287" s="7">
        <v>44987</v>
      </c>
      <c r="E2287" s="8" t="s">
        <v>2426</v>
      </c>
      <c r="F2287" s="9">
        <v>610819</v>
      </c>
      <c r="G2287" s="8" t="s">
        <v>1378</v>
      </c>
      <c r="H2287" s="9">
        <v>64136</v>
      </c>
      <c r="I2287" s="112"/>
      <c r="J2287" s="113"/>
      <c r="K2287" s="114"/>
      <c r="L2287" s="115"/>
      <c r="M2287" s="116"/>
      <c r="N2287" s="15" t="s">
        <v>7571</v>
      </c>
      <c r="O2287" t="s">
        <v>4766</v>
      </c>
      <c r="Q2287">
        <v>9790</v>
      </c>
      <c r="R2287" s="14">
        <v>610819</v>
      </c>
    </row>
    <row r="2288" spans="1:18" ht="15" customHeight="1" x14ac:dyDescent="0.25">
      <c r="A2288" s="10">
        <v>197</v>
      </c>
      <c r="B2288" s="111"/>
      <c r="C2288" s="6" t="s">
        <v>3605</v>
      </c>
      <c r="D2288" s="7">
        <v>44989</v>
      </c>
      <c r="E2288" s="8" t="s">
        <v>2413</v>
      </c>
      <c r="F2288" s="9">
        <v>642492</v>
      </c>
      <c r="G2288" s="8" t="s">
        <v>1378</v>
      </c>
      <c r="H2288" s="9">
        <v>67462</v>
      </c>
      <c r="I2288" s="112"/>
      <c r="J2288" s="113"/>
      <c r="K2288" s="114"/>
      <c r="L2288" s="115"/>
      <c r="M2288" s="116"/>
      <c r="N2288" s="15" t="s">
        <v>7572</v>
      </c>
      <c r="O2288" t="s">
        <v>4766</v>
      </c>
      <c r="Q2288">
        <v>11306</v>
      </c>
      <c r="R2288" s="14">
        <v>642492</v>
      </c>
    </row>
    <row r="2289" spans="1:18" ht="15" customHeight="1" x14ac:dyDescent="0.25">
      <c r="A2289" s="10">
        <v>198</v>
      </c>
      <c r="B2289" s="111"/>
      <c r="C2289" s="6" t="s">
        <v>3606</v>
      </c>
      <c r="D2289" s="7">
        <v>44988</v>
      </c>
      <c r="E2289" s="8" t="s">
        <v>2426</v>
      </c>
      <c r="F2289" s="9">
        <v>1206268</v>
      </c>
      <c r="G2289" s="8" t="s">
        <v>1378</v>
      </c>
      <c r="H2289" s="9">
        <v>126658</v>
      </c>
      <c r="I2289" s="112"/>
      <c r="J2289" s="113"/>
      <c r="K2289" s="114"/>
      <c r="L2289" s="115"/>
      <c r="M2289" s="116"/>
      <c r="N2289" s="15" t="s">
        <v>7573</v>
      </c>
      <c r="O2289" t="s">
        <v>4766</v>
      </c>
      <c r="Q2289">
        <v>11255</v>
      </c>
      <c r="R2289" s="14">
        <v>1206268</v>
      </c>
    </row>
    <row r="2290" spans="1:18" ht="15" customHeight="1" x14ac:dyDescent="0.25">
      <c r="A2290" s="10">
        <v>199</v>
      </c>
      <c r="B2290" s="111"/>
      <c r="C2290" s="6" t="s">
        <v>3607</v>
      </c>
      <c r="D2290" s="7">
        <v>45007</v>
      </c>
      <c r="E2290" s="8" t="s">
        <v>2380</v>
      </c>
      <c r="F2290" s="9">
        <v>571476</v>
      </c>
      <c r="G2290" s="8" t="s">
        <v>1378</v>
      </c>
      <c r="H2290" s="9">
        <v>60005</v>
      </c>
      <c r="I2290" s="112"/>
      <c r="J2290" s="113"/>
      <c r="K2290" s="114"/>
      <c r="L2290" s="115"/>
      <c r="M2290" s="116"/>
      <c r="N2290" s="15" t="s">
        <v>7574</v>
      </c>
      <c r="O2290" t="s">
        <v>4766</v>
      </c>
      <c r="Q2290">
        <v>15874</v>
      </c>
      <c r="R2290" s="14">
        <v>571476</v>
      </c>
    </row>
    <row r="2291" spans="1:18" ht="15" customHeight="1" x14ac:dyDescent="0.25">
      <c r="A2291" s="10">
        <v>200</v>
      </c>
      <c r="B2291" s="111"/>
      <c r="C2291" s="6" t="s">
        <v>3608</v>
      </c>
      <c r="D2291" s="7">
        <v>45014</v>
      </c>
      <c r="E2291" s="8" t="s">
        <v>2426</v>
      </c>
      <c r="F2291" s="9">
        <v>776420</v>
      </c>
      <c r="G2291" s="8" t="s">
        <v>1378</v>
      </c>
      <c r="H2291" s="9">
        <v>81524</v>
      </c>
      <c r="I2291" s="112"/>
      <c r="J2291" s="113"/>
      <c r="K2291" s="114"/>
      <c r="L2291" s="115"/>
      <c r="M2291" s="116"/>
      <c r="N2291" s="15" t="s">
        <v>7575</v>
      </c>
      <c r="O2291" t="s">
        <v>4766</v>
      </c>
      <c r="Q2291">
        <v>17762</v>
      </c>
      <c r="R2291" s="14">
        <v>776420</v>
      </c>
    </row>
    <row r="2292" spans="1:18" ht="15" customHeight="1" x14ac:dyDescent="0.25">
      <c r="A2292" s="10">
        <v>201</v>
      </c>
      <c r="B2292" s="111"/>
      <c r="C2292" s="6" t="s">
        <v>3609</v>
      </c>
      <c r="D2292" s="7">
        <v>45007</v>
      </c>
      <c r="E2292" s="8" t="s">
        <v>2413</v>
      </c>
      <c r="F2292" s="9">
        <v>1561445</v>
      </c>
      <c r="G2292" s="8" t="s">
        <v>1378</v>
      </c>
      <c r="H2292" s="9">
        <v>163952</v>
      </c>
      <c r="I2292" s="112"/>
      <c r="J2292" s="113"/>
      <c r="K2292" s="114"/>
      <c r="L2292" s="115"/>
      <c r="M2292" s="116"/>
      <c r="N2292" s="15" t="s">
        <v>7576</v>
      </c>
      <c r="O2292" t="s">
        <v>4766</v>
      </c>
      <c r="Q2292">
        <v>15898</v>
      </c>
      <c r="R2292" s="14">
        <v>1561445</v>
      </c>
    </row>
    <row r="2293" spans="1:18" ht="15" customHeight="1" x14ac:dyDescent="0.25">
      <c r="A2293" s="10">
        <v>202</v>
      </c>
      <c r="B2293" s="111"/>
      <c r="C2293" s="6" t="s">
        <v>3610</v>
      </c>
      <c r="D2293" s="7">
        <v>45007</v>
      </c>
      <c r="E2293" s="8" t="s">
        <v>3367</v>
      </c>
      <c r="F2293" s="9">
        <v>1406376</v>
      </c>
      <c r="G2293" s="8" t="s">
        <v>1378</v>
      </c>
      <c r="H2293" s="9">
        <v>147669</v>
      </c>
      <c r="I2293" s="112"/>
      <c r="J2293" s="113"/>
      <c r="K2293" s="114"/>
      <c r="L2293" s="115"/>
      <c r="M2293" s="116"/>
      <c r="N2293" s="15" t="s">
        <v>7577</v>
      </c>
      <c r="O2293" t="s">
        <v>4766</v>
      </c>
      <c r="Q2293">
        <v>15888</v>
      </c>
      <c r="R2293" s="14">
        <v>1406376</v>
      </c>
    </row>
    <row r="2294" spans="1:18" ht="15" customHeight="1" x14ac:dyDescent="0.25">
      <c r="A2294" s="10">
        <v>203</v>
      </c>
      <c r="B2294" s="111"/>
      <c r="C2294" s="6" t="s">
        <v>3611</v>
      </c>
      <c r="D2294" s="7">
        <v>45007</v>
      </c>
      <c r="E2294" s="8" t="s">
        <v>3367</v>
      </c>
      <c r="F2294" s="9">
        <v>374347</v>
      </c>
      <c r="G2294" s="8" t="s">
        <v>1378</v>
      </c>
      <c r="H2294" s="9">
        <v>39306</v>
      </c>
      <c r="I2294" s="112"/>
      <c r="J2294" s="113"/>
      <c r="K2294" s="114"/>
      <c r="L2294" s="115"/>
      <c r="M2294" s="116"/>
      <c r="N2294" s="15" t="s">
        <v>7578</v>
      </c>
      <c r="O2294" t="s">
        <v>4766</v>
      </c>
      <c r="Q2294">
        <v>15887</v>
      </c>
      <c r="R2294" s="14">
        <v>374347</v>
      </c>
    </row>
    <row r="2295" spans="1:18" ht="15" customHeight="1" x14ac:dyDescent="0.25">
      <c r="A2295" s="10">
        <v>204</v>
      </c>
      <c r="B2295" s="111"/>
      <c r="C2295" s="6" t="s">
        <v>3612</v>
      </c>
      <c r="D2295" s="7">
        <v>45015</v>
      </c>
      <c r="E2295" s="8" t="s">
        <v>2413</v>
      </c>
      <c r="F2295" s="9">
        <v>1003737</v>
      </c>
      <c r="G2295" s="8" t="s">
        <v>1378</v>
      </c>
      <c r="H2295" s="9">
        <v>105392</v>
      </c>
      <c r="I2295" s="112"/>
      <c r="J2295" s="113"/>
      <c r="K2295" s="114"/>
      <c r="L2295" s="115"/>
      <c r="M2295" s="116"/>
      <c r="N2295" s="15" t="s">
        <v>7579</v>
      </c>
      <c r="O2295" t="s">
        <v>4766</v>
      </c>
      <c r="Q2295">
        <v>17808</v>
      </c>
      <c r="R2295" s="14">
        <v>1003737</v>
      </c>
    </row>
    <row r="2296" spans="1:18" ht="15" customHeight="1" x14ac:dyDescent="0.25">
      <c r="A2296" s="10">
        <v>205</v>
      </c>
      <c r="B2296" s="111"/>
      <c r="C2296" s="6" t="s">
        <v>3613</v>
      </c>
      <c r="D2296" s="7">
        <v>45016</v>
      </c>
      <c r="E2296" s="8" t="s">
        <v>2380</v>
      </c>
      <c r="F2296" s="9">
        <v>745978</v>
      </c>
      <c r="G2296" s="8" t="s">
        <v>1378</v>
      </c>
      <c r="H2296" s="9">
        <v>78328</v>
      </c>
      <c r="I2296" s="112"/>
      <c r="J2296" s="113"/>
      <c r="K2296" s="114"/>
      <c r="L2296" s="115"/>
      <c r="M2296" s="116"/>
      <c r="N2296" s="15" t="s">
        <v>7580</v>
      </c>
      <c r="O2296" t="s">
        <v>4766</v>
      </c>
      <c r="Q2296">
        <v>18754</v>
      </c>
      <c r="R2296" s="14">
        <v>745978</v>
      </c>
    </row>
    <row r="2297" spans="1:18" ht="15" customHeight="1" x14ac:dyDescent="0.25">
      <c r="A2297" s="10">
        <v>206</v>
      </c>
      <c r="B2297" s="111"/>
      <c r="C2297" s="6" t="s">
        <v>3614</v>
      </c>
      <c r="D2297" s="7">
        <v>45008</v>
      </c>
      <c r="E2297" s="8" t="s">
        <v>3367</v>
      </c>
      <c r="F2297" s="9">
        <v>886820</v>
      </c>
      <c r="G2297" s="8" t="s">
        <v>1378</v>
      </c>
      <c r="H2297" s="9">
        <v>93116</v>
      </c>
      <c r="I2297" s="112"/>
      <c r="J2297" s="113"/>
      <c r="K2297" s="114"/>
      <c r="L2297" s="115"/>
      <c r="M2297" s="116"/>
      <c r="N2297" s="15" t="s">
        <v>7581</v>
      </c>
      <c r="O2297" t="s">
        <v>4766</v>
      </c>
      <c r="Q2297">
        <v>16919</v>
      </c>
      <c r="R2297" s="14">
        <v>886820</v>
      </c>
    </row>
    <row r="2298" spans="1:18" ht="15" customHeight="1" x14ac:dyDescent="0.25">
      <c r="A2298" s="10">
        <v>207</v>
      </c>
      <c r="B2298" s="111"/>
      <c r="C2298" s="6" t="s">
        <v>3615</v>
      </c>
      <c r="D2298" s="7">
        <v>45014</v>
      </c>
      <c r="E2298" s="8" t="s">
        <v>2380</v>
      </c>
      <c r="F2298" s="9">
        <v>810444</v>
      </c>
      <c r="G2298" s="8" t="s">
        <v>1378</v>
      </c>
      <c r="H2298" s="9">
        <v>85097</v>
      </c>
      <c r="I2298" s="112"/>
      <c r="J2298" s="113"/>
      <c r="K2298" s="114"/>
      <c r="L2298" s="115"/>
      <c r="M2298" s="116"/>
      <c r="N2298" s="15" t="s">
        <v>7582</v>
      </c>
      <c r="O2298" t="s">
        <v>4766</v>
      </c>
      <c r="Q2298">
        <v>17716</v>
      </c>
      <c r="R2298" s="14">
        <v>810444</v>
      </c>
    </row>
    <row r="2299" spans="1:18" ht="15" customHeight="1" x14ac:dyDescent="0.25">
      <c r="A2299" s="10">
        <v>208</v>
      </c>
      <c r="B2299" s="111"/>
      <c r="C2299" s="6" t="s">
        <v>3616</v>
      </c>
      <c r="D2299" s="7">
        <v>45010</v>
      </c>
      <c r="E2299" s="8" t="s">
        <v>2380</v>
      </c>
      <c r="F2299" s="9">
        <v>811752</v>
      </c>
      <c r="G2299" s="8" t="s">
        <v>1378</v>
      </c>
      <c r="H2299" s="9">
        <v>85234</v>
      </c>
      <c r="I2299" s="112"/>
      <c r="J2299" s="113"/>
      <c r="K2299" s="114"/>
      <c r="L2299" s="115"/>
      <c r="M2299" s="116"/>
      <c r="N2299" s="15" t="s">
        <v>7583</v>
      </c>
      <c r="O2299" t="s">
        <v>4766</v>
      </c>
      <c r="Q2299">
        <v>17484</v>
      </c>
      <c r="R2299" s="14">
        <v>811752</v>
      </c>
    </row>
    <row r="2300" spans="1:18" ht="15" customHeight="1" x14ac:dyDescent="0.25">
      <c r="A2300" s="10">
        <v>209</v>
      </c>
      <c r="B2300" s="111"/>
      <c r="C2300" s="6" t="s">
        <v>3617</v>
      </c>
      <c r="D2300" s="7">
        <v>44998</v>
      </c>
      <c r="E2300" s="8" t="s">
        <v>2418</v>
      </c>
      <c r="F2300" s="9">
        <v>770362</v>
      </c>
      <c r="G2300" s="8" t="s">
        <v>1378</v>
      </c>
      <c r="H2300" s="9">
        <v>80888</v>
      </c>
      <c r="I2300" s="112"/>
      <c r="J2300" s="113"/>
      <c r="K2300" s="114"/>
      <c r="L2300" s="115"/>
      <c r="M2300" s="116"/>
      <c r="N2300" s="15" t="s">
        <v>7584</v>
      </c>
      <c r="O2300" t="s">
        <v>4766</v>
      </c>
      <c r="Q2300">
        <v>13450</v>
      </c>
      <c r="R2300" s="14">
        <v>770362</v>
      </c>
    </row>
    <row r="2301" spans="1:18" ht="15" customHeight="1" x14ac:dyDescent="0.25">
      <c r="A2301" s="10">
        <v>210</v>
      </c>
      <c r="B2301" s="111"/>
      <c r="C2301" s="6" t="s">
        <v>3618</v>
      </c>
      <c r="D2301" s="7">
        <v>45002</v>
      </c>
      <c r="E2301" s="8" t="s">
        <v>2426</v>
      </c>
      <c r="F2301" s="9">
        <v>374347</v>
      </c>
      <c r="G2301" s="8" t="s">
        <v>1378</v>
      </c>
      <c r="H2301" s="9">
        <v>39306</v>
      </c>
      <c r="I2301" s="112"/>
      <c r="J2301" s="113"/>
      <c r="K2301" s="114"/>
      <c r="L2301" s="115"/>
      <c r="M2301" s="116"/>
      <c r="N2301" s="15" t="s">
        <v>7585</v>
      </c>
      <c r="O2301" t="s">
        <v>4766</v>
      </c>
      <c r="Q2301">
        <v>15595</v>
      </c>
      <c r="R2301" s="14">
        <v>374347</v>
      </c>
    </row>
    <row r="2302" spans="1:18" ht="15" customHeight="1" x14ac:dyDescent="0.25">
      <c r="A2302" s="10">
        <v>211</v>
      </c>
      <c r="B2302" s="111"/>
      <c r="C2302" s="6" t="s">
        <v>3619</v>
      </c>
      <c r="D2302" s="7">
        <v>45000</v>
      </c>
      <c r="E2302" s="8" t="s">
        <v>2418</v>
      </c>
      <c r="F2302" s="9">
        <v>374347</v>
      </c>
      <c r="G2302" s="8" t="s">
        <v>1378</v>
      </c>
      <c r="H2302" s="9">
        <v>39306</v>
      </c>
      <c r="I2302" s="112"/>
      <c r="J2302" s="113"/>
      <c r="K2302" s="114"/>
      <c r="L2302" s="115"/>
      <c r="M2302" s="116"/>
      <c r="N2302" s="15" t="s">
        <v>7586</v>
      </c>
      <c r="O2302" t="s">
        <v>4766</v>
      </c>
      <c r="Q2302">
        <v>13680</v>
      </c>
      <c r="R2302" s="14">
        <v>374347</v>
      </c>
    </row>
    <row r="2303" spans="1:18" ht="15" customHeight="1" x14ac:dyDescent="0.25">
      <c r="A2303" s="10">
        <v>212</v>
      </c>
      <c r="B2303" s="111"/>
      <c r="C2303" s="6" t="s">
        <v>3620</v>
      </c>
      <c r="D2303" s="7">
        <v>45009</v>
      </c>
      <c r="E2303" s="8" t="s">
        <v>2413</v>
      </c>
      <c r="F2303" s="9">
        <v>774414</v>
      </c>
      <c r="G2303" s="8" t="s">
        <v>1378</v>
      </c>
      <c r="H2303" s="9">
        <v>81313</v>
      </c>
      <c r="I2303" s="112"/>
      <c r="J2303" s="113"/>
      <c r="K2303" s="114"/>
      <c r="L2303" s="115"/>
      <c r="M2303" s="116"/>
      <c r="N2303" s="15" t="s">
        <v>7587</v>
      </c>
      <c r="O2303" t="s">
        <v>4766</v>
      </c>
      <c r="Q2303">
        <v>17463</v>
      </c>
      <c r="R2303" s="14">
        <v>774414</v>
      </c>
    </row>
    <row r="2304" spans="1:18" ht="15" customHeight="1" x14ac:dyDescent="0.25">
      <c r="A2304" s="10">
        <v>213</v>
      </c>
      <c r="B2304" s="111"/>
      <c r="C2304" s="6" t="s">
        <v>3621</v>
      </c>
      <c r="D2304" s="7">
        <v>45007</v>
      </c>
      <c r="E2304" s="8" t="s">
        <v>2380</v>
      </c>
      <c r="F2304" s="9">
        <v>856541</v>
      </c>
      <c r="G2304" s="8" t="s">
        <v>1378</v>
      </c>
      <c r="H2304" s="9">
        <v>89937</v>
      </c>
      <c r="I2304" s="112"/>
      <c r="J2304" s="113"/>
      <c r="K2304" s="114"/>
      <c r="L2304" s="115"/>
      <c r="M2304" s="116"/>
      <c r="N2304" s="15" t="s">
        <v>7588</v>
      </c>
      <c r="O2304" t="s">
        <v>4766</v>
      </c>
      <c r="Q2304">
        <v>15886</v>
      </c>
      <c r="R2304" s="14">
        <v>856541</v>
      </c>
    </row>
    <row r="2305" spans="1:18" ht="15" customHeight="1" x14ac:dyDescent="0.25">
      <c r="A2305" s="10">
        <v>214</v>
      </c>
      <c r="B2305" s="111"/>
      <c r="C2305" s="6" t="s">
        <v>3622</v>
      </c>
      <c r="D2305" s="7">
        <v>45009</v>
      </c>
      <c r="E2305" s="8" t="s">
        <v>3367</v>
      </c>
      <c r="F2305" s="9">
        <v>608814</v>
      </c>
      <c r="G2305" s="8" t="s">
        <v>1378</v>
      </c>
      <c r="H2305" s="9">
        <v>63925</v>
      </c>
      <c r="I2305" s="112"/>
      <c r="J2305" s="113"/>
      <c r="K2305" s="114"/>
      <c r="L2305" s="115"/>
      <c r="M2305" s="116"/>
      <c r="N2305" s="15" t="s">
        <v>7589</v>
      </c>
      <c r="O2305" t="s">
        <v>4766</v>
      </c>
      <c r="Q2305">
        <v>17439</v>
      </c>
      <c r="R2305" s="14">
        <v>608814</v>
      </c>
    </row>
    <row r="2306" spans="1:18" ht="15" customHeight="1" x14ac:dyDescent="0.25">
      <c r="A2306" s="10">
        <v>215</v>
      </c>
      <c r="B2306" s="111"/>
      <c r="C2306" s="6" t="s">
        <v>3623</v>
      </c>
      <c r="D2306" s="7">
        <v>45003</v>
      </c>
      <c r="E2306" s="8" t="s">
        <v>2413</v>
      </c>
      <c r="F2306" s="9">
        <v>610819</v>
      </c>
      <c r="G2306" s="8" t="s">
        <v>1378</v>
      </c>
      <c r="H2306" s="9">
        <v>64136</v>
      </c>
      <c r="I2306" s="112"/>
      <c r="J2306" s="113"/>
      <c r="K2306" s="114"/>
      <c r="L2306" s="115"/>
      <c r="M2306" s="116"/>
      <c r="N2306" s="15" t="s">
        <v>7590</v>
      </c>
      <c r="O2306" t="s">
        <v>4766</v>
      </c>
      <c r="Q2306">
        <v>15675</v>
      </c>
      <c r="R2306" s="14">
        <v>610819</v>
      </c>
    </row>
    <row r="2307" spans="1:18" ht="15" customHeight="1" x14ac:dyDescent="0.25">
      <c r="A2307" s="10">
        <v>216</v>
      </c>
      <c r="B2307" s="111"/>
      <c r="C2307" s="6" t="s">
        <v>3624</v>
      </c>
      <c r="D2307" s="7">
        <v>45007</v>
      </c>
      <c r="E2307" s="8" t="s">
        <v>2380</v>
      </c>
      <c r="F2307" s="9">
        <v>1046363</v>
      </c>
      <c r="G2307" s="8" t="s">
        <v>1378</v>
      </c>
      <c r="H2307" s="9">
        <v>109868</v>
      </c>
      <c r="I2307" s="112"/>
      <c r="J2307" s="113"/>
      <c r="K2307" s="114"/>
      <c r="L2307" s="115"/>
      <c r="M2307" s="116"/>
      <c r="N2307" s="15" t="s">
        <v>7591</v>
      </c>
      <c r="O2307" t="s">
        <v>4766</v>
      </c>
      <c r="Q2307">
        <v>15877</v>
      </c>
      <c r="R2307" s="14">
        <v>1046363</v>
      </c>
    </row>
    <row r="2308" spans="1:18" ht="15" customHeight="1" x14ac:dyDescent="0.25">
      <c r="A2308" s="10">
        <v>217</v>
      </c>
      <c r="B2308" s="111"/>
      <c r="C2308" s="6" t="s">
        <v>3625</v>
      </c>
      <c r="D2308" s="7">
        <v>45007</v>
      </c>
      <c r="E2308" s="8" t="s">
        <v>2426</v>
      </c>
      <c r="F2308" s="9">
        <v>1303061</v>
      </c>
      <c r="G2308" s="8" t="s">
        <v>1378</v>
      </c>
      <c r="H2308" s="9">
        <v>136821</v>
      </c>
      <c r="I2308" s="112"/>
      <c r="J2308" s="113"/>
      <c r="K2308" s="114"/>
      <c r="L2308" s="115"/>
      <c r="M2308" s="116"/>
      <c r="N2308" s="15" t="s">
        <v>7592</v>
      </c>
      <c r="O2308" t="s">
        <v>4766</v>
      </c>
      <c r="Q2308">
        <v>15896</v>
      </c>
      <c r="R2308" s="14">
        <v>1303061</v>
      </c>
    </row>
    <row r="2309" spans="1:18" ht="15" customHeight="1" x14ac:dyDescent="0.25">
      <c r="A2309" s="10">
        <v>218</v>
      </c>
      <c r="B2309" s="111"/>
      <c r="C2309" s="6" t="s">
        <v>3626</v>
      </c>
      <c r="D2309" s="7">
        <v>44995</v>
      </c>
      <c r="E2309" s="8" t="s">
        <v>3367</v>
      </c>
      <c r="F2309" s="9">
        <v>478463</v>
      </c>
      <c r="G2309" s="8" t="s">
        <v>1378</v>
      </c>
      <c r="H2309" s="9">
        <v>50239</v>
      </c>
      <c r="I2309" s="112"/>
      <c r="J2309" s="113"/>
      <c r="K2309" s="114"/>
      <c r="L2309" s="115"/>
      <c r="M2309" s="116"/>
      <c r="N2309" s="15" t="s">
        <v>7593</v>
      </c>
      <c r="O2309" t="s">
        <v>4766</v>
      </c>
      <c r="Q2309">
        <v>13279</v>
      </c>
      <c r="R2309" s="14">
        <v>478463</v>
      </c>
    </row>
    <row r="2310" spans="1:18" ht="15" customHeight="1" x14ac:dyDescent="0.25">
      <c r="A2310" s="10">
        <v>219</v>
      </c>
      <c r="B2310" s="111"/>
      <c r="C2310" s="6" t="s">
        <v>3627</v>
      </c>
      <c r="D2310" s="7">
        <v>45006</v>
      </c>
      <c r="E2310" s="8" t="s">
        <v>2426</v>
      </c>
      <c r="F2310" s="9">
        <v>366491</v>
      </c>
      <c r="G2310" s="8" t="s">
        <v>1378</v>
      </c>
      <c r="H2310" s="9">
        <v>38482</v>
      </c>
      <c r="I2310" s="112"/>
      <c r="J2310" s="113"/>
      <c r="K2310" s="114"/>
      <c r="L2310" s="115"/>
      <c r="M2310" s="116"/>
      <c r="N2310" s="15" t="s">
        <v>7594</v>
      </c>
      <c r="O2310" t="s">
        <v>4766</v>
      </c>
      <c r="Q2310">
        <v>15836</v>
      </c>
      <c r="R2310" s="14">
        <v>366491</v>
      </c>
    </row>
    <row r="2311" spans="1:18" ht="15" customHeight="1" x14ac:dyDescent="0.25">
      <c r="A2311" s="10">
        <v>220</v>
      </c>
      <c r="B2311" s="111"/>
      <c r="C2311" s="6" t="s">
        <v>3628</v>
      </c>
      <c r="D2311" s="7">
        <v>45007</v>
      </c>
      <c r="E2311" s="8" t="s">
        <v>2380</v>
      </c>
      <c r="F2311" s="9">
        <v>518323</v>
      </c>
      <c r="G2311" s="8" t="s">
        <v>1378</v>
      </c>
      <c r="H2311" s="9">
        <v>54424</v>
      </c>
      <c r="I2311" s="112"/>
      <c r="J2311" s="113"/>
      <c r="K2311" s="114"/>
      <c r="L2311" s="115"/>
      <c r="M2311" s="116"/>
      <c r="N2311" s="15" t="s">
        <v>7595</v>
      </c>
      <c r="O2311" t="s">
        <v>4766</v>
      </c>
      <c r="Q2311">
        <v>15903</v>
      </c>
      <c r="R2311" s="14">
        <v>518323</v>
      </c>
    </row>
    <row r="2312" spans="1:18" ht="15" customHeight="1" x14ac:dyDescent="0.25">
      <c r="A2312" s="10">
        <v>221</v>
      </c>
      <c r="B2312" s="111"/>
      <c r="C2312" s="6" t="s">
        <v>3629</v>
      </c>
      <c r="D2312" s="7">
        <v>45003</v>
      </c>
      <c r="E2312" s="8" t="s">
        <v>2426</v>
      </c>
      <c r="F2312" s="9">
        <v>774414</v>
      </c>
      <c r="G2312" s="8" t="s">
        <v>1378</v>
      </c>
      <c r="H2312" s="9">
        <v>81313</v>
      </c>
      <c r="I2312" s="112"/>
      <c r="J2312" s="113"/>
      <c r="K2312" s="114"/>
      <c r="L2312" s="115"/>
      <c r="M2312" s="116"/>
      <c r="N2312" s="15" t="s">
        <v>7596</v>
      </c>
      <c r="O2312" t="s">
        <v>4766</v>
      </c>
      <c r="Q2312">
        <v>15698</v>
      </c>
      <c r="R2312" s="14">
        <v>774414</v>
      </c>
    </row>
    <row r="2313" spans="1:18" ht="15" customHeight="1" x14ac:dyDescent="0.25">
      <c r="A2313" s="10">
        <v>222</v>
      </c>
      <c r="B2313" s="111"/>
      <c r="C2313" s="6" t="s">
        <v>3630</v>
      </c>
      <c r="D2313" s="7">
        <v>45000</v>
      </c>
      <c r="E2313" s="8" t="s">
        <v>2426</v>
      </c>
      <c r="F2313" s="9">
        <v>374347</v>
      </c>
      <c r="G2313" s="8" t="s">
        <v>1378</v>
      </c>
      <c r="H2313" s="9">
        <v>39306</v>
      </c>
      <c r="I2313" s="112"/>
      <c r="J2313" s="113"/>
      <c r="K2313" s="114"/>
      <c r="L2313" s="115"/>
      <c r="M2313" s="116"/>
      <c r="N2313" s="15" t="s">
        <v>7597</v>
      </c>
      <c r="O2313" t="s">
        <v>4766</v>
      </c>
      <c r="Q2313">
        <v>13632</v>
      </c>
      <c r="R2313" s="14">
        <v>374347</v>
      </c>
    </row>
    <row r="2314" spans="1:18" ht="15" customHeight="1" x14ac:dyDescent="0.25">
      <c r="A2314" s="10">
        <v>223</v>
      </c>
      <c r="B2314" s="111"/>
      <c r="C2314" s="6" t="s">
        <v>3631</v>
      </c>
      <c r="D2314" s="7">
        <v>45006</v>
      </c>
      <c r="E2314" s="8" t="s">
        <v>3367</v>
      </c>
      <c r="F2314" s="9">
        <v>1014690</v>
      </c>
      <c r="G2314" s="8" t="s">
        <v>1378</v>
      </c>
      <c r="H2314" s="9">
        <v>106542</v>
      </c>
      <c r="I2314" s="112"/>
      <c r="J2314" s="113"/>
      <c r="K2314" s="114"/>
      <c r="L2314" s="115"/>
      <c r="M2314" s="116"/>
      <c r="N2314" s="15" t="s">
        <v>7598</v>
      </c>
      <c r="O2314" t="s">
        <v>4766</v>
      </c>
      <c r="Q2314">
        <v>15814</v>
      </c>
      <c r="R2314" s="14">
        <v>1014690</v>
      </c>
    </row>
    <row r="2315" spans="1:18" ht="15" customHeight="1" x14ac:dyDescent="0.25">
      <c r="A2315" s="10">
        <v>224</v>
      </c>
      <c r="B2315" s="111"/>
      <c r="C2315" s="6" t="s">
        <v>3632</v>
      </c>
      <c r="D2315" s="7">
        <v>44999</v>
      </c>
      <c r="E2315" s="8" t="s">
        <v>2413</v>
      </c>
      <c r="F2315" s="9">
        <v>807741</v>
      </c>
      <c r="G2315" s="8" t="s">
        <v>1378</v>
      </c>
      <c r="H2315" s="9">
        <v>84813</v>
      </c>
      <c r="I2315" s="112"/>
      <c r="J2315" s="113"/>
      <c r="K2315" s="114"/>
      <c r="L2315" s="115"/>
      <c r="M2315" s="116"/>
      <c r="N2315" s="15" t="s">
        <v>7599</v>
      </c>
      <c r="O2315" t="s">
        <v>4766</v>
      </c>
      <c r="Q2315">
        <v>13567</v>
      </c>
      <c r="R2315" s="14">
        <v>807741</v>
      </c>
    </row>
    <row r="2316" spans="1:18" ht="15" customHeight="1" x14ac:dyDescent="0.25">
      <c r="A2316" s="10">
        <v>225</v>
      </c>
      <c r="B2316" s="111"/>
      <c r="C2316" s="6" t="s">
        <v>3633</v>
      </c>
      <c r="D2316" s="7">
        <v>44998</v>
      </c>
      <c r="E2316" s="8" t="s">
        <v>2380</v>
      </c>
      <c r="F2316" s="9">
        <v>374347</v>
      </c>
      <c r="G2316" s="8" t="s">
        <v>1378</v>
      </c>
      <c r="H2316" s="9">
        <v>39306</v>
      </c>
      <c r="I2316" s="112"/>
      <c r="J2316" s="113"/>
      <c r="K2316" s="114"/>
      <c r="L2316" s="115"/>
      <c r="M2316" s="116"/>
      <c r="N2316" s="15" t="s">
        <v>7600</v>
      </c>
      <c r="O2316" t="s">
        <v>4766</v>
      </c>
      <c r="Q2316">
        <v>13437</v>
      </c>
      <c r="R2316" s="14">
        <v>374347</v>
      </c>
    </row>
    <row r="2317" spans="1:18" ht="15" customHeight="1" x14ac:dyDescent="0.25">
      <c r="A2317" s="10">
        <v>226</v>
      </c>
      <c r="B2317" s="111"/>
      <c r="C2317" s="6" t="s">
        <v>3634</v>
      </c>
      <c r="D2317" s="7">
        <v>44996</v>
      </c>
      <c r="E2317" s="8" t="s">
        <v>2376</v>
      </c>
      <c r="F2317" s="9">
        <v>374347</v>
      </c>
      <c r="G2317" s="8" t="s">
        <v>1378</v>
      </c>
      <c r="H2317" s="9">
        <v>39306</v>
      </c>
      <c r="I2317" s="112"/>
      <c r="J2317" s="113"/>
      <c r="K2317" s="114"/>
      <c r="L2317" s="115"/>
      <c r="M2317" s="116"/>
      <c r="N2317" s="15" t="s">
        <v>7601</v>
      </c>
      <c r="O2317" t="s">
        <v>4766</v>
      </c>
      <c r="Q2317">
        <v>13423</v>
      </c>
      <c r="R2317" s="14">
        <v>374347</v>
      </c>
    </row>
    <row r="2318" spans="1:18" ht="15" customHeight="1" x14ac:dyDescent="0.25">
      <c r="A2318" s="10">
        <v>227</v>
      </c>
      <c r="B2318" s="111"/>
      <c r="C2318" s="6" t="s">
        <v>3635</v>
      </c>
      <c r="D2318" s="7">
        <v>45001</v>
      </c>
      <c r="E2318" s="8" t="s">
        <v>3367</v>
      </c>
      <c r="F2318" s="9">
        <v>374347</v>
      </c>
      <c r="G2318" s="8" t="s">
        <v>1378</v>
      </c>
      <c r="H2318" s="9">
        <v>39306</v>
      </c>
      <c r="I2318" s="112"/>
      <c r="J2318" s="113"/>
      <c r="K2318" s="114"/>
      <c r="L2318" s="115"/>
      <c r="M2318" s="116"/>
      <c r="N2318" s="15" t="s">
        <v>7602</v>
      </c>
      <c r="O2318" t="s">
        <v>4766</v>
      </c>
      <c r="Q2318">
        <v>13759</v>
      </c>
      <c r="R2318" s="14">
        <v>374347</v>
      </c>
    </row>
    <row r="2319" spans="1:18" ht="15" customHeight="1" x14ac:dyDescent="0.25">
      <c r="A2319" s="10">
        <v>228</v>
      </c>
      <c r="B2319" s="111"/>
      <c r="C2319" s="6" t="s">
        <v>3636</v>
      </c>
      <c r="D2319" s="7">
        <v>45002</v>
      </c>
      <c r="E2319" s="8" t="s">
        <v>2426</v>
      </c>
      <c r="F2319" s="9">
        <v>374347</v>
      </c>
      <c r="G2319" s="8" t="s">
        <v>1378</v>
      </c>
      <c r="H2319" s="9">
        <v>39306</v>
      </c>
      <c r="I2319" s="112"/>
      <c r="J2319" s="113"/>
      <c r="K2319" s="114"/>
      <c r="L2319" s="115"/>
      <c r="M2319" s="116"/>
      <c r="N2319" s="15" t="s">
        <v>7603</v>
      </c>
      <c r="O2319" t="s">
        <v>4766</v>
      </c>
      <c r="Q2319">
        <v>15597</v>
      </c>
      <c r="R2319" s="14">
        <v>374347</v>
      </c>
    </row>
    <row r="2320" spans="1:18" ht="15" customHeight="1" x14ac:dyDescent="0.25">
      <c r="A2320" s="10">
        <v>229</v>
      </c>
      <c r="B2320" s="111"/>
      <c r="C2320" s="6" t="s">
        <v>3637</v>
      </c>
      <c r="D2320" s="7">
        <v>45001</v>
      </c>
      <c r="E2320" s="8" t="s">
        <v>2426</v>
      </c>
      <c r="F2320" s="9">
        <v>1294186</v>
      </c>
      <c r="G2320" s="8" t="s">
        <v>1378</v>
      </c>
      <c r="H2320" s="9">
        <v>135890</v>
      </c>
      <c r="I2320" s="112"/>
      <c r="J2320" s="113"/>
      <c r="K2320" s="114"/>
      <c r="L2320" s="115"/>
      <c r="M2320" s="116"/>
      <c r="N2320" s="15" t="s">
        <v>7604</v>
      </c>
      <c r="O2320" t="s">
        <v>4766</v>
      </c>
      <c r="Q2320">
        <v>14201</v>
      </c>
      <c r="R2320" s="14">
        <v>1294186</v>
      </c>
    </row>
    <row r="2321" spans="1:18" ht="15" customHeight="1" x14ac:dyDescent="0.25">
      <c r="A2321" s="10">
        <v>230</v>
      </c>
      <c r="B2321" s="111"/>
      <c r="C2321" s="6" t="s">
        <v>3638</v>
      </c>
      <c r="D2321" s="7">
        <v>45000</v>
      </c>
      <c r="E2321" s="8" t="s">
        <v>2426</v>
      </c>
      <c r="F2321" s="9">
        <v>374347</v>
      </c>
      <c r="G2321" s="8" t="s">
        <v>1378</v>
      </c>
      <c r="H2321" s="9">
        <v>39306</v>
      </c>
      <c r="I2321" s="112"/>
      <c r="J2321" s="113"/>
      <c r="K2321" s="114"/>
      <c r="L2321" s="115"/>
      <c r="M2321" s="116"/>
      <c r="N2321" s="15" t="s">
        <v>7605</v>
      </c>
      <c r="O2321" t="s">
        <v>4766</v>
      </c>
      <c r="Q2321">
        <v>13634</v>
      </c>
      <c r="R2321" s="14">
        <v>374347</v>
      </c>
    </row>
    <row r="2322" spans="1:18" ht="15" customHeight="1" x14ac:dyDescent="0.25">
      <c r="A2322" s="10">
        <v>231</v>
      </c>
      <c r="B2322" s="111"/>
      <c r="C2322" s="6" t="s">
        <v>3639</v>
      </c>
      <c r="D2322" s="7">
        <v>45002</v>
      </c>
      <c r="E2322" s="8" t="s">
        <v>3367</v>
      </c>
      <c r="F2322" s="9">
        <v>374347</v>
      </c>
      <c r="G2322" s="8" t="s">
        <v>1378</v>
      </c>
      <c r="H2322" s="9">
        <v>39306</v>
      </c>
      <c r="I2322" s="112"/>
      <c r="J2322" s="113"/>
      <c r="K2322" s="114"/>
      <c r="L2322" s="115"/>
      <c r="M2322" s="116"/>
      <c r="N2322" s="15" t="s">
        <v>7606</v>
      </c>
      <c r="O2322" t="s">
        <v>4766</v>
      </c>
      <c r="Q2322">
        <v>15620</v>
      </c>
      <c r="R2322" s="14">
        <v>374347</v>
      </c>
    </row>
    <row r="2323" spans="1:18" ht="15" customHeight="1" x14ac:dyDescent="0.25">
      <c r="A2323" s="10">
        <v>232</v>
      </c>
      <c r="B2323" s="111"/>
      <c r="C2323" s="6" t="s">
        <v>3640</v>
      </c>
      <c r="D2323" s="7">
        <v>45001</v>
      </c>
      <c r="E2323" s="8" t="s">
        <v>3367</v>
      </c>
      <c r="F2323" s="9">
        <v>374347</v>
      </c>
      <c r="G2323" s="8" t="s">
        <v>1378</v>
      </c>
      <c r="H2323" s="9">
        <v>39306</v>
      </c>
      <c r="I2323" s="112"/>
      <c r="J2323" s="113"/>
      <c r="K2323" s="114"/>
      <c r="L2323" s="115"/>
      <c r="M2323" s="116"/>
      <c r="N2323" s="15" t="s">
        <v>7607</v>
      </c>
      <c r="O2323" t="s">
        <v>4766</v>
      </c>
      <c r="Q2323">
        <v>13776</v>
      </c>
      <c r="R2323" s="14">
        <v>374347</v>
      </c>
    </row>
    <row r="2324" spans="1:18" ht="15" customHeight="1" x14ac:dyDescent="0.25">
      <c r="A2324" s="10">
        <v>233</v>
      </c>
      <c r="B2324" s="111"/>
      <c r="C2324" s="6" t="s">
        <v>3641</v>
      </c>
      <c r="D2324" s="7">
        <v>45001</v>
      </c>
      <c r="E2324" s="8" t="s">
        <v>3367</v>
      </c>
      <c r="F2324" s="9">
        <v>366491</v>
      </c>
      <c r="G2324" s="8" t="s">
        <v>1378</v>
      </c>
      <c r="H2324" s="9">
        <v>38482</v>
      </c>
      <c r="I2324" s="112"/>
      <c r="J2324" s="113"/>
      <c r="K2324" s="114"/>
      <c r="L2324" s="115"/>
      <c r="M2324" s="116"/>
      <c r="N2324" s="15" t="s">
        <v>7608</v>
      </c>
      <c r="O2324" t="s">
        <v>4766</v>
      </c>
      <c r="Q2324">
        <v>13790</v>
      </c>
      <c r="R2324" s="14">
        <v>366491</v>
      </c>
    </row>
    <row r="2325" spans="1:18" ht="15" customHeight="1" x14ac:dyDescent="0.25">
      <c r="A2325" s="10">
        <v>234</v>
      </c>
      <c r="B2325" s="111"/>
      <c r="C2325" s="6" t="s">
        <v>3642</v>
      </c>
      <c r="D2325" s="7">
        <v>44996</v>
      </c>
      <c r="E2325" s="8" t="s">
        <v>2380</v>
      </c>
      <c r="F2325" s="9">
        <v>374347</v>
      </c>
      <c r="G2325" s="8" t="s">
        <v>1378</v>
      </c>
      <c r="H2325" s="9">
        <v>39306</v>
      </c>
      <c r="I2325" s="112"/>
      <c r="J2325" s="113"/>
      <c r="K2325" s="114"/>
      <c r="L2325" s="115"/>
      <c r="M2325" s="116"/>
      <c r="N2325" s="15" t="s">
        <v>7609</v>
      </c>
      <c r="O2325" t="s">
        <v>4766</v>
      </c>
      <c r="Q2325">
        <v>13410</v>
      </c>
      <c r="R2325" s="14">
        <v>374347</v>
      </c>
    </row>
    <row r="2326" spans="1:18" ht="15" customHeight="1" x14ac:dyDescent="0.25">
      <c r="A2326" s="10">
        <v>235</v>
      </c>
      <c r="B2326" s="111"/>
      <c r="C2326" s="6" t="s">
        <v>3643</v>
      </c>
      <c r="D2326" s="7">
        <v>45000</v>
      </c>
      <c r="E2326" s="8" t="s">
        <v>2418</v>
      </c>
      <c r="F2326" s="9">
        <v>374347</v>
      </c>
      <c r="G2326" s="8" t="s">
        <v>1378</v>
      </c>
      <c r="H2326" s="9">
        <v>39306</v>
      </c>
      <c r="I2326" s="112"/>
      <c r="J2326" s="113"/>
      <c r="K2326" s="114"/>
      <c r="L2326" s="115"/>
      <c r="M2326" s="116"/>
      <c r="N2326" s="15" t="s">
        <v>7610</v>
      </c>
      <c r="O2326" t="s">
        <v>4766</v>
      </c>
      <c r="Q2326">
        <v>13679</v>
      </c>
      <c r="R2326" s="14">
        <v>374347</v>
      </c>
    </row>
    <row r="2327" spans="1:18" ht="15" customHeight="1" x14ac:dyDescent="0.25">
      <c r="A2327" s="10">
        <v>236</v>
      </c>
      <c r="B2327" s="111"/>
      <c r="C2327" s="6" t="s">
        <v>3644</v>
      </c>
      <c r="D2327" s="7">
        <v>44999</v>
      </c>
      <c r="E2327" s="8" t="s">
        <v>2426</v>
      </c>
      <c r="F2327" s="9">
        <v>567424</v>
      </c>
      <c r="G2327" s="8" t="s">
        <v>1378</v>
      </c>
      <c r="H2327" s="9">
        <v>59580</v>
      </c>
      <c r="I2327" s="112"/>
      <c r="J2327" s="113"/>
      <c r="K2327" s="114"/>
      <c r="L2327" s="115"/>
      <c r="M2327" s="116"/>
      <c r="N2327" s="15" t="s">
        <v>7611</v>
      </c>
      <c r="O2327" t="s">
        <v>4766</v>
      </c>
      <c r="Q2327">
        <v>13555</v>
      </c>
      <c r="R2327" s="14">
        <v>567424</v>
      </c>
    </row>
    <row r="2328" spans="1:18" ht="15" customHeight="1" x14ac:dyDescent="0.25">
      <c r="A2328" s="10">
        <v>237</v>
      </c>
      <c r="B2328" s="111"/>
      <c r="C2328" s="6" t="s">
        <v>3645</v>
      </c>
      <c r="D2328" s="7">
        <v>45000</v>
      </c>
      <c r="E2328" s="8" t="s">
        <v>2380</v>
      </c>
      <c r="F2328" s="9">
        <v>679872</v>
      </c>
      <c r="G2328" s="8" t="s">
        <v>1378</v>
      </c>
      <c r="H2328" s="9">
        <v>71387</v>
      </c>
      <c r="I2328" s="112"/>
      <c r="J2328" s="113"/>
      <c r="K2328" s="114"/>
      <c r="L2328" s="115"/>
      <c r="M2328" s="116"/>
      <c r="N2328" s="15" t="s">
        <v>7612</v>
      </c>
      <c r="O2328" t="s">
        <v>4766</v>
      </c>
      <c r="Q2328">
        <v>13640</v>
      </c>
      <c r="R2328" s="14">
        <v>679872</v>
      </c>
    </row>
    <row r="2329" spans="1:18" ht="15" customHeight="1" x14ac:dyDescent="0.25">
      <c r="A2329" s="10">
        <v>238</v>
      </c>
      <c r="B2329" s="111"/>
      <c r="C2329" s="6" t="s">
        <v>3646</v>
      </c>
      <c r="D2329" s="7">
        <v>44998</v>
      </c>
      <c r="E2329" s="8" t="s">
        <v>2380</v>
      </c>
      <c r="F2329" s="9">
        <v>374347</v>
      </c>
      <c r="G2329" s="8" t="s">
        <v>1378</v>
      </c>
      <c r="H2329" s="9">
        <v>39306</v>
      </c>
      <c r="I2329" s="112"/>
      <c r="J2329" s="113"/>
      <c r="K2329" s="114"/>
      <c r="L2329" s="115"/>
      <c r="M2329" s="116"/>
      <c r="N2329" s="15" t="s">
        <v>7613</v>
      </c>
      <c r="O2329" t="s">
        <v>4766</v>
      </c>
      <c r="Q2329">
        <v>13444</v>
      </c>
      <c r="R2329" s="14">
        <v>374347</v>
      </c>
    </row>
    <row r="2330" spans="1:18" ht="15" customHeight="1" x14ac:dyDescent="0.25">
      <c r="A2330" s="10">
        <v>239</v>
      </c>
      <c r="B2330" s="111"/>
      <c r="C2330" s="6" t="s">
        <v>3647</v>
      </c>
      <c r="D2330" s="7">
        <v>44989</v>
      </c>
      <c r="E2330" s="8" t="s">
        <v>2413</v>
      </c>
      <c r="F2330" s="9">
        <v>2077928</v>
      </c>
      <c r="G2330" s="8" t="s">
        <v>1378</v>
      </c>
      <c r="H2330" s="9">
        <v>218182</v>
      </c>
      <c r="I2330" s="112"/>
      <c r="J2330" s="113"/>
      <c r="K2330" s="114"/>
      <c r="L2330" s="115"/>
      <c r="M2330" s="116"/>
      <c r="N2330" s="15" t="s">
        <v>7614</v>
      </c>
      <c r="O2330" t="s">
        <v>4766</v>
      </c>
      <c r="Q2330">
        <v>11301</v>
      </c>
      <c r="R2330" s="14">
        <v>2077928</v>
      </c>
    </row>
    <row r="2331" spans="1:18" ht="15" customHeight="1" x14ac:dyDescent="0.25">
      <c r="A2331" s="10">
        <v>240</v>
      </c>
      <c r="B2331" s="111"/>
      <c r="C2331" s="6" t="s">
        <v>3648</v>
      </c>
      <c r="D2331" s="7">
        <v>45000</v>
      </c>
      <c r="E2331" s="8" t="s">
        <v>2426</v>
      </c>
      <c r="F2331" s="9">
        <v>374347</v>
      </c>
      <c r="G2331" s="8" t="s">
        <v>1378</v>
      </c>
      <c r="H2331" s="9">
        <v>39306</v>
      </c>
      <c r="I2331" s="112"/>
      <c r="J2331" s="113"/>
      <c r="K2331" s="114"/>
      <c r="L2331" s="115"/>
      <c r="M2331" s="116"/>
      <c r="N2331" s="15" t="s">
        <v>7615</v>
      </c>
      <c r="O2331" t="s">
        <v>4766</v>
      </c>
      <c r="Q2331">
        <v>13653</v>
      </c>
      <c r="R2331" s="14">
        <v>374347</v>
      </c>
    </row>
    <row r="2332" spans="1:18" ht="15" customHeight="1" x14ac:dyDescent="0.25">
      <c r="A2332" s="10">
        <v>241</v>
      </c>
      <c r="B2332" s="111"/>
      <c r="C2332" s="6" t="s">
        <v>3649</v>
      </c>
      <c r="D2332" s="7">
        <v>44988</v>
      </c>
      <c r="E2332" s="8" t="s">
        <v>2376</v>
      </c>
      <c r="F2332" s="9">
        <v>1213783</v>
      </c>
      <c r="G2332" s="8" t="s">
        <v>1378</v>
      </c>
      <c r="H2332" s="9">
        <v>127447</v>
      </c>
      <c r="I2332" s="112"/>
      <c r="J2332" s="113"/>
      <c r="K2332" s="114"/>
      <c r="L2332" s="115"/>
      <c r="M2332" s="116"/>
      <c r="N2332" s="15" t="s">
        <v>7616</v>
      </c>
      <c r="O2332" t="s">
        <v>4766</v>
      </c>
      <c r="Q2332">
        <v>11257</v>
      </c>
      <c r="R2332" s="14">
        <v>1213783</v>
      </c>
    </row>
    <row r="2333" spans="1:18" ht="15" customHeight="1" x14ac:dyDescent="0.25">
      <c r="A2333" s="10">
        <v>242</v>
      </c>
      <c r="B2333" s="111"/>
      <c r="C2333" s="6" t="s">
        <v>3650</v>
      </c>
      <c r="D2333" s="7">
        <v>45001</v>
      </c>
      <c r="E2333" s="8" t="s">
        <v>2413</v>
      </c>
      <c r="F2333" s="9">
        <v>1018742</v>
      </c>
      <c r="G2333" s="8" t="s">
        <v>1378</v>
      </c>
      <c r="H2333" s="9">
        <v>106968</v>
      </c>
      <c r="I2333" s="112"/>
      <c r="J2333" s="113"/>
      <c r="K2333" s="114"/>
      <c r="L2333" s="115"/>
      <c r="M2333" s="116"/>
      <c r="N2333" s="15" t="s">
        <v>7617</v>
      </c>
      <c r="O2333" t="s">
        <v>4766</v>
      </c>
      <c r="Q2333">
        <v>13757</v>
      </c>
      <c r="R2333" s="14">
        <v>1018742</v>
      </c>
    </row>
    <row r="2334" spans="1:18" ht="15" customHeight="1" x14ac:dyDescent="0.25">
      <c r="A2334" s="10">
        <v>243</v>
      </c>
      <c r="B2334" s="111"/>
      <c r="C2334" s="6" t="s">
        <v>3651</v>
      </c>
      <c r="D2334" s="7">
        <v>45000</v>
      </c>
      <c r="E2334" s="8" t="s">
        <v>2380</v>
      </c>
      <c r="F2334" s="9">
        <v>374347</v>
      </c>
      <c r="G2334" s="8" t="s">
        <v>1378</v>
      </c>
      <c r="H2334" s="9">
        <v>39306</v>
      </c>
      <c r="I2334" s="112"/>
      <c r="J2334" s="113"/>
      <c r="K2334" s="114"/>
      <c r="L2334" s="115"/>
      <c r="M2334" s="116"/>
      <c r="N2334" s="15" t="s">
        <v>7618</v>
      </c>
      <c r="O2334" t="s">
        <v>4766</v>
      </c>
      <c r="Q2334">
        <v>13638</v>
      </c>
      <c r="R2334" s="14">
        <v>374347</v>
      </c>
    </row>
    <row r="2335" spans="1:18" ht="15" customHeight="1" x14ac:dyDescent="0.25">
      <c r="A2335" s="10">
        <v>244</v>
      </c>
      <c r="B2335" s="111"/>
      <c r="C2335" s="6" t="s">
        <v>3652</v>
      </c>
      <c r="D2335" s="7">
        <v>45001</v>
      </c>
      <c r="E2335" s="8" t="s">
        <v>2413</v>
      </c>
      <c r="F2335" s="9">
        <v>807741</v>
      </c>
      <c r="G2335" s="8" t="s">
        <v>1378</v>
      </c>
      <c r="H2335" s="9">
        <v>84813</v>
      </c>
      <c r="I2335" s="112"/>
      <c r="J2335" s="113"/>
      <c r="K2335" s="114"/>
      <c r="L2335" s="115"/>
      <c r="M2335" s="116"/>
      <c r="N2335" s="15" t="s">
        <v>7619</v>
      </c>
      <c r="O2335" t="s">
        <v>4766</v>
      </c>
      <c r="Q2335">
        <v>14166</v>
      </c>
      <c r="R2335" s="14">
        <v>807741</v>
      </c>
    </row>
    <row r="2336" spans="1:18" ht="15" customHeight="1" x14ac:dyDescent="0.25">
      <c r="A2336" s="10">
        <v>245</v>
      </c>
      <c r="B2336" s="111"/>
      <c r="C2336" s="6" t="s">
        <v>3653</v>
      </c>
      <c r="D2336" s="7">
        <v>44987</v>
      </c>
      <c r="E2336" s="8" t="s">
        <v>2413</v>
      </c>
      <c r="F2336" s="9">
        <v>1223033</v>
      </c>
      <c r="G2336" s="8" t="s">
        <v>1378</v>
      </c>
      <c r="H2336" s="9">
        <v>128418</v>
      </c>
      <c r="I2336" s="112"/>
      <c r="J2336" s="113"/>
      <c r="K2336" s="114"/>
      <c r="L2336" s="115"/>
      <c r="M2336" s="116"/>
      <c r="N2336" s="15" t="s">
        <v>7620</v>
      </c>
      <c r="O2336" t="s">
        <v>4766</v>
      </c>
      <c r="Q2336">
        <v>10631</v>
      </c>
      <c r="R2336" s="14">
        <v>1223033</v>
      </c>
    </row>
    <row r="2337" spans="1:18" ht="15" customHeight="1" x14ac:dyDescent="0.25">
      <c r="A2337" s="10">
        <v>246</v>
      </c>
      <c r="B2337" s="111"/>
      <c r="C2337" s="6" t="s">
        <v>3654</v>
      </c>
      <c r="D2337" s="7">
        <v>44996</v>
      </c>
      <c r="E2337" s="8" t="s">
        <v>3367</v>
      </c>
      <c r="F2337" s="9">
        <v>374347</v>
      </c>
      <c r="G2337" s="8" t="s">
        <v>1378</v>
      </c>
      <c r="H2337" s="9">
        <v>39306</v>
      </c>
      <c r="I2337" s="112"/>
      <c r="J2337" s="113"/>
      <c r="K2337" s="114"/>
      <c r="L2337" s="115"/>
      <c r="M2337" s="116"/>
      <c r="N2337" s="15" t="s">
        <v>7621</v>
      </c>
      <c r="O2337" t="s">
        <v>4766</v>
      </c>
      <c r="Q2337">
        <v>13333</v>
      </c>
      <c r="R2337" s="14">
        <v>374347</v>
      </c>
    </row>
    <row r="2338" spans="1:18" ht="15" customHeight="1" x14ac:dyDescent="0.25">
      <c r="A2338" s="10">
        <v>247</v>
      </c>
      <c r="B2338" s="111"/>
      <c r="C2338" s="6" t="s">
        <v>3655</v>
      </c>
      <c r="D2338" s="7">
        <v>44996</v>
      </c>
      <c r="E2338" s="8" t="s">
        <v>3367</v>
      </c>
      <c r="F2338" s="9">
        <v>374347</v>
      </c>
      <c r="G2338" s="8" t="s">
        <v>1378</v>
      </c>
      <c r="H2338" s="9">
        <v>39306</v>
      </c>
      <c r="I2338" s="112"/>
      <c r="J2338" s="113"/>
      <c r="K2338" s="114"/>
      <c r="L2338" s="115"/>
      <c r="M2338" s="116"/>
      <c r="N2338" s="15" t="s">
        <v>7622</v>
      </c>
      <c r="O2338" t="s">
        <v>4766</v>
      </c>
      <c r="Q2338">
        <v>13315</v>
      </c>
      <c r="R2338" s="14">
        <v>374347</v>
      </c>
    </row>
    <row r="2339" spans="1:18" ht="15" customHeight="1" x14ac:dyDescent="0.25">
      <c r="A2339" s="10">
        <v>248</v>
      </c>
      <c r="B2339" s="111"/>
      <c r="C2339" s="6" t="s">
        <v>3656</v>
      </c>
      <c r="D2339" s="7">
        <v>44995</v>
      </c>
      <c r="E2339" s="8" t="s">
        <v>2418</v>
      </c>
      <c r="F2339" s="9">
        <v>374347</v>
      </c>
      <c r="G2339" s="8" t="s">
        <v>1378</v>
      </c>
      <c r="H2339" s="9">
        <v>39306</v>
      </c>
      <c r="I2339" s="112"/>
      <c r="J2339" s="113"/>
      <c r="K2339" s="114"/>
      <c r="L2339" s="115"/>
      <c r="M2339" s="116"/>
      <c r="N2339" s="15" t="s">
        <v>7623</v>
      </c>
      <c r="O2339" t="s">
        <v>4766</v>
      </c>
      <c r="Q2339">
        <v>13312</v>
      </c>
      <c r="R2339" s="14">
        <v>374347</v>
      </c>
    </row>
    <row r="2340" spans="1:18" ht="15" customHeight="1" x14ac:dyDescent="0.25">
      <c r="A2340" s="10">
        <v>249</v>
      </c>
      <c r="B2340" s="111"/>
      <c r="C2340" s="6" t="s">
        <v>3657</v>
      </c>
      <c r="D2340" s="7">
        <v>44993</v>
      </c>
      <c r="E2340" s="8" t="s">
        <v>2418</v>
      </c>
      <c r="F2340" s="9">
        <v>1210054</v>
      </c>
      <c r="G2340" s="8" t="s">
        <v>1378</v>
      </c>
      <c r="H2340" s="9">
        <v>127056</v>
      </c>
      <c r="I2340" s="112"/>
      <c r="J2340" s="113"/>
      <c r="K2340" s="114"/>
      <c r="L2340" s="115"/>
      <c r="M2340" s="116"/>
      <c r="N2340" s="15" t="s">
        <v>7624</v>
      </c>
      <c r="O2340" t="s">
        <v>4766</v>
      </c>
      <c r="Q2340">
        <v>11782</v>
      </c>
      <c r="R2340" s="14">
        <v>1210054</v>
      </c>
    </row>
    <row r="2341" spans="1:18" ht="15" customHeight="1" x14ac:dyDescent="0.25">
      <c r="A2341" s="10">
        <v>250</v>
      </c>
      <c r="B2341" s="111"/>
      <c r="C2341" s="6" t="s">
        <v>3658</v>
      </c>
      <c r="D2341" s="7">
        <v>44991</v>
      </c>
      <c r="E2341" s="8" t="s">
        <v>2363</v>
      </c>
      <c r="F2341" s="9">
        <v>403871</v>
      </c>
      <c r="G2341" s="8" t="s">
        <v>1378</v>
      </c>
      <c r="H2341" s="9">
        <v>42406</v>
      </c>
      <c r="I2341" s="112"/>
      <c r="J2341" s="113"/>
      <c r="K2341" s="114"/>
      <c r="L2341" s="115"/>
      <c r="M2341" s="116"/>
      <c r="N2341" s="15" t="s">
        <v>7625</v>
      </c>
      <c r="O2341" t="s">
        <v>4766</v>
      </c>
      <c r="Q2341">
        <v>11349</v>
      </c>
      <c r="R2341" s="14">
        <v>403871</v>
      </c>
    </row>
    <row r="2342" spans="1:18" ht="15" customHeight="1" x14ac:dyDescent="0.25">
      <c r="A2342" s="10">
        <v>251</v>
      </c>
      <c r="B2342" s="111"/>
      <c r="C2342" s="6" t="s">
        <v>3659</v>
      </c>
      <c r="D2342" s="7">
        <v>44989</v>
      </c>
      <c r="E2342" s="8" t="s">
        <v>2423</v>
      </c>
      <c r="F2342" s="9">
        <v>1975067</v>
      </c>
      <c r="G2342" s="8" t="s">
        <v>1378</v>
      </c>
      <c r="H2342" s="9">
        <v>207382</v>
      </c>
      <c r="I2342" s="112"/>
      <c r="J2342" s="113"/>
      <c r="K2342" s="114"/>
      <c r="L2342" s="115"/>
      <c r="M2342" s="116"/>
      <c r="N2342" s="15" t="s">
        <v>7626</v>
      </c>
      <c r="O2342" t="s">
        <v>4766</v>
      </c>
      <c r="Q2342">
        <v>11329</v>
      </c>
      <c r="R2342" s="14">
        <v>1975067</v>
      </c>
    </row>
    <row r="2343" spans="1:18" ht="15" customHeight="1" x14ac:dyDescent="0.25">
      <c r="A2343" s="10">
        <v>252</v>
      </c>
      <c r="B2343" s="111"/>
      <c r="C2343" s="6" t="s">
        <v>3660</v>
      </c>
      <c r="D2343" s="7">
        <v>44987</v>
      </c>
      <c r="E2343" s="8" t="s">
        <v>2376</v>
      </c>
      <c r="F2343" s="9">
        <v>403871</v>
      </c>
      <c r="G2343" s="8" t="s">
        <v>1378</v>
      </c>
      <c r="H2343" s="9">
        <v>42406</v>
      </c>
      <c r="I2343" s="112"/>
      <c r="J2343" s="113"/>
      <c r="K2343" s="114"/>
      <c r="L2343" s="115"/>
      <c r="M2343" s="116"/>
      <c r="N2343" s="15" t="s">
        <v>7627</v>
      </c>
      <c r="O2343" t="s">
        <v>4766</v>
      </c>
      <c r="Q2343">
        <v>10571</v>
      </c>
      <c r="R2343" s="14">
        <v>403871</v>
      </c>
    </row>
    <row r="2344" spans="1:18" ht="15" customHeight="1" x14ac:dyDescent="0.25">
      <c r="A2344" s="10">
        <v>253</v>
      </c>
      <c r="B2344" s="111"/>
      <c r="C2344" s="6" t="s">
        <v>3661</v>
      </c>
      <c r="D2344" s="7">
        <v>44989</v>
      </c>
      <c r="E2344" s="8" t="s">
        <v>2426</v>
      </c>
      <c r="F2344" s="9">
        <v>774414</v>
      </c>
      <c r="G2344" s="8" t="s">
        <v>1378</v>
      </c>
      <c r="H2344" s="9">
        <v>81313</v>
      </c>
      <c r="I2344" s="112"/>
      <c r="J2344" s="113"/>
      <c r="K2344" s="114"/>
      <c r="L2344" s="115"/>
      <c r="M2344" s="116"/>
      <c r="N2344" s="15" t="s">
        <v>7628</v>
      </c>
      <c r="O2344" t="s">
        <v>4766</v>
      </c>
      <c r="Q2344">
        <v>11330</v>
      </c>
      <c r="R2344" s="14">
        <v>774414</v>
      </c>
    </row>
    <row r="2345" spans="1:18" ht="15" customHeight="1" x14ac:dyDescent="0.25">
      <c r="A2345" s="10">
        <v>254</v>
      </c>
      <c r="B2345" s="111"/>
      <c r="C2345" s="6" t="s">
        <v>3662</v>
      </c>
      <c r="D2345" s="7">
        <v>44989</v>
      </c>
      <c r="E2345" s="8" t="s">
        <v>2363</v>
      </c>
      <c r="F2345" s="9">
        <v>908289</v>
      </c>
      <c r="G2345" s="8" t="s">
        <v>1378</v>
      </c>
      <c r="H2345" s="9">
        <v>95370</v>
      </c>
      <c r="I2345" s="112"/>
      <c r="J2345" s="113"/>
      <c r="K2345" s="114"/>
      <c r="L2345" s="115"/>
      <c r="M2345" s="116"/>
      <c r="N2345" s="15" t="s">
        <v>7629</v>
      </c>
      <c r="O2345" t="s">
        <v>4766</v>
      </c>
      <c r="Q2345">
        <v>11334</v>
      </c>
      <c r="R2345" s="14">
        <v>908289</v>
      </c>
    </row>
    <row r="2346" spans="1:18" ht="15" customHeight="1" x14ac:dyDescent="0.25">
      <c r="A2346" s="10">
        <v>255</v>
      </c>
      <c r="B2346" s="111"/>
      <c r="C2346" s="6" t="s">
        <v>3663</v>
      </c>
      <c r="D2346" s="7">
        <v>44986</v>
      </c>
      <c r="E2346" s="8" t="s">
        <v>2363</v>
      </c>
      <c r="F2346" s="9">
        <v>1925941</v>
      </c>
      <c r="G2346" s="8" t="s">
        <v>1378</v>
      </c>
      <c r="H2346" s="9">
        <v>202224</v>
      </c>
      <c r="I2346" s="112"/>
      <c r="J2346" s="113"/>
      <c r="K2346" s="114"/>
      <c r="L2346" s="115"/>
      <c r="M2346" s="116"/>
      <c r="N2346" s="15" t="s">
        <v>7630</v>
      </c>
      <c r="O2346" t="s">
        <v>4766</v>
      </c>
      <c r="Q2346">
        <v>9134</v>
      </c>
      <c r="R2346" s="14">
        <v>1925941</v>
      </c>
    </row>
    <row r="2347" spans="1:18" ht="15" customHeight="1" x14ac:dyDescent="0.25">
      <c r="A2347" s="10">
        <v>256</v>
      </c>
      <c r="B2347" s="111"/>
      <c r="C2347" s="6" t="s">
        <v>3664</v>
      </c>
      <c r="D2347" s="7">
        <v>44988</v>
      </c>
      <c r="E2347" s="8" t="s">
        <v>2376</v>
      </c>
      <c r="F2347" s="9">
        <v>276007</v>
      </c>
      <c r="G2347" s="8" t="s">
        <v>1378</v>
      </c>
      <c r="H2347" s="9">
        <v>28981</v>
      </c>
      <c r="I2347" s="112"/>
      <c r="J2347" s="113"/>
      <c r="K2347" s="114"/>
      <c r="L2347" s="115"/>
      <c r="M2347" s="116"/>
      <c r="N2347" s="15" t="s">
        <v>7631</v>
      </c>
      <c r="O2347" t="s">
        <v>4766</v>
      </c>
      <c r="Q2347">
        <v>11251</v>
      </c>
      <c r="R2347" s="14">
        <v>276007</v>
      </c>
    </row>
    <row r="2348" spans="1:18" ht="15" customHeight="1" x14ac:dyDescent="0.25">
      <c r="A2348" s="10">
        <v>257</v>
      </c>
      <c r="B2348" s="111"/>
      <c r="C2348" s="6" t="s">
        <v>3665</v>
      </c>
      <c r="D2348" s="7">
        <v>45014</v>
      </c>
      <c r="E2348" s="8" t="s">
        <v>2413</v>
      </c>
      <c r="F2348" s="9">
        <v>637245</v>
      </c>
      <c r="G2348" s="8" t="s">
        <v>1378</v>
      </c>
      <c r="H2348" s="9">
        <v>66911</v>
      </c>
      <c r="I2348" s="112"/>
      <c r="J2348" s="113"/>
      <c r="K2348" s="114"/>
      <c r="L2348" s="115"/>
      <c r="M2348" s="116"/>
      <c r="N2348" s="15" t="s">
        <v>7632</v>
      </c>
      <c r="O2348" t="s">
        <v>4766</v>
      </c>
      <c r="Q2348">
        <v>17727</v>
      </c>
      <c r="R2348" s="14">
        <v>637245</v>
      </c>
    </row>
    <row r="2349" spans="1:18" ht="15" customHeight="1" x14ac:dyDescent="0.25">
      <c r="A2349" s="10">
        <v>258</v>
      </c>
      <c r="B2349" s="111"/>
      <c r="C2349" s="6" t="s">
        <v>3666</v>
      </c>
      <c r="D2349" s="7">
        <v>45013</v>
      </c>
      <c r="E2349" s="8" t="s">
        <v>2413</v>
      </c>
      <c r="F2349" s="9">
        <v>887517</v>
      </c>
      <c r="G2349" s="8" t="s">
        <v>1378</v>
      </c>
      <c r="H2349" s="9">
        <v>93189</v>
      </c>
      <c r="I2349" s="112"/>
      <c r="J2349" s="113"/>
      <c r="K2349" s="114"/>
      <c r="L2349" s="115"/>
      <c r="M2349" s="116"/>
      <c r="N2349" s="15" t="s">
        <v>7633</v>
      </c>
      <c r="O2349" t="s">
        <v>4766</v>
      </c>
      <c r="Q2349">
        <v>17656</v>
      </c>
      <c r="R2349" s="14">
        <v>887517</v>
      </c>
    </row>
    <row r="2350" spans="1:18" ht="15" customHeight="1" x14ac:dyDescent="0.25">
      <c r="A2350" s="10">
        <v>259</v>
      </c>
      <c r="B2350" s="111"/>
      <c r="C2350" s="6" t="s">
        <v>3667</v>
      </c>
      <c r="D2350" s="7">
        <v>45000</v>
      </c>
      <c r="E2350" s="8" t="s">
        <v>2376</v>
      </c>
      <c r="F2350" s="9">
        <v>1046363</v>
      </c>
      <c r="G2350" s="8" t="s">
        <v>1378</v>
      </c>
      <c r="H2350" s="9">
        <v>109868</v>
      </c>
      <c r="I2350" s="112"/>
      <c r="J2350" s="113"/>
      <c r="K2350" s="114"/>
      <c r="L2350" s="115"/>
      <c r="M2350" s="116"/>
      <c r="N2350" s="15" t="s">
        <v>7634</v>
      </c>
      <c r="O2350" t="s">
        <v>4766</v>
      </c>
      <c r="Q2350">
        <v>13667</v>
      </c>
      <c r="R2350" s="14">
        <v>1046363</v>
      </c>
    </row>
    <row r="2351" spans="1:18" ht="15" customHeight="1" x14ac:dyDescent="0.25">
      <c r="A2351" s="10">
        <v>260</v>
      </c>
      <c r="B2351" s="111"/>
      <c r="C2351" s="6" t="s">
        <v>3668</v>
      </c>
      <c r="D2351" s="7">
        <v>45010</v>
      </c>
      <c r="E2351" s="8" t="s">
        <v>2380</v>
      </c>
      <c r="F2351" s="9">
        <v>335775</v>
      </c>
      <c r="G2351" s="8" t="s">
        <v>1378</v>
      </c>
      <c r="H2351" s="9">
        <v>35256</v>
      </c>
      <c r="I2351" s="112"/>
      <c r="J2351" s="113"/>
      <c r="K2351" s="114"/>
      <c r="L2351" s="115"/>
      <c r="M2351" s="116"/>
      <c r="N2351" s="15" t="s">
        <v>7635</v>
      </c>
      <c r="O2351" t="s">
        <v>4766</v>
      </c>
      <c r="Q2351">
        <v>17479</v>
      </c>
      <c r="R2351" s="14">
        <v>335775</v>
      </c>
    </row>
    <row r="2352" spans="1:18" ht="15" customHeight="1" x14ac:dyDescent="0.25">
      <c r="A2352" s="10">
        <v>261</v>
      </c>
      <c r="B2352" s="111"/>
      <c r="C2352" s="6" t="s">
        <v>3669</v>
      </c>
      <c r="D2352" s="7">
        <v>45000</v>
      </c>
      <c r="E2352" s="8" t="s">
        <v>2418</v>
      </c>
      <c r="F2352" s="9">
        <v>644761</v>
      </c>
      <c r="G2352" s="8" t="s">
        <v>1378</v>
      </c>
      <c r="H2352" s="9">
        <v>67700</v>
      </c>
      <c r="I2352" s="112"/>
      <c r="J2352" s="113"/>
      <c r="K2352" s="114"/>
      <c r="L2352" s="115"/>
      <c r="M2352" s="116"/>
      <c r="N2352" s="15" t="s">
        <v>7636</v>
      </c>
      <c r="O2352" t="s">
        <v>4766</v>
      </c>
      <c r="Q2352">
        <v>13656</v>
      </c>
      <c r="R2352" s="14">
        <v>644761</v>
      </c>
    </row>
    <row r="2353" spans="1:18" ht="15" customHeight="1" x14ac:dyDescent="0.25">
      <c r="A2353" s="10">
        <v>262</v>
      </c>
      <c r="B2353" s="111"/>
      <c r="C2353" s="6" t="s">
        <v>3670</v>
      </c>
      <c r="D2353" s="7">
        <v>45014</v>
      </c>
      <c r="E2353" s="8" t="s">
        <v>2426</v>
      </c>
      <c r="F2353" s="9">
        <v>1440034</v>
      </c>
      <c r="G2353" s="8" t="s">
        <v>1378</v>
      </c>
      <c r="H2353" s="9">
        <v>151204</v>
      </c>
      <c r="I2353" s="112"/>
      <c r="J2353" s="113"/>
      <c r="K2353" s="114"/>
      <c r="L2353" s="115"/>
      <c r="M2353" s="116"/>
      <c r="N2353" s="15" t="s">
        <v>7637</v>
      </c>
      <c r="O2353" t="s">
        <v>4766</v>
      </c>
      <c r="Q2353">
        <v>17761</v>
      </c>
      <c r="R2353" s="14">
        <v>1440034</v>
      </c>
    </row>
    <row r="2354" spans="1:18" ht="15" customHeight="1" x14ac:dyDescent="0.25">
      <c r="A2354" s="10">
        <v>263</v>
      </c>
      <c r="B2354" s="111"/>
      <c r="C2354" s="6" t="s">
        <v>3671</v>
      </c>
      <c r="D2354" s="7">
        <v>45013</v>
      </c>
      <c r="E2354" s="8" t="s">
        <v>2426</v>
      </c>
      <c r="F2354" s="9">
        <v>608814</v>
      </c>
      <c r="G2354" s="8" t="s">
        <v>1378</v>
      </c>
      <c r="H2354" s="9">
        <v>63925</v>
      </c>
      <c r="I2354" s="112"/>
      <c r="J2354" s="113"/>
      <c r="K2354" s="114"/>
      <c r="L2354" s="115"/>
      <c r="M2354" s="116"/>
      <c r="N2354" s="15" t="s">
        <v>7638</v>
      </c>
      <c r="O2354" t="s">
        <v>4766</v>
      </c>
      <c r="Q2354">
        <v>17706</v>
      </c>
      <c r="R2354" s="14">
        <v>608814</v>
      </c>
    </row>
    <row r="2355" spans="1:18" ht="15" customHeight="1" x14ac:dyDescent="0.25">
      <c r="A2355" s="10">
        <v>264</v>
      </c>
      <c r="B2355" s="111"/>
      <c r="C2355" s="6" t="s">
        <v>3672</v>
      </c>
      <c r="D2355" s="7">
        <v>45013</v>
      </c>
      <c r="E2355" s="8" t="s">
        <v>3367</v>
      </c>
      <c r="F2355" s="9">
        <v>2639824</v>
      </c>
      <c r="G2355" s="8" t="s">
        <v>1378</v>
      </c>
      <c r="H2355" s="9">
        <v>277182</v>
      </c>
      <c r="I2355" s="112"/>
      <c r="J2355" s="113"/>
      <c r="K2355" s="114"/>
      <c r="L2355" s="115"/>
      <c r="M2355" s="116"/>
      <c r="N2355" s="15" t="s">
        <v>7639</v>
      </c>
      <c r="O2355" t="s">
        <v>4766</v>
      </c>
      <c r="Q2355">
        <v>17647</v>
      </c>
      <c r="R2355" s="14">
        <v>2639824</v>
      </c>
    </row>
    <row r="2356" spans="1:18" ht="15" customHeight="1" x14ac:dyDescent="0.25">
      <c r="A2356" s="10">
        <v>265</v>
      </c>
      <c r="B2356" s="111"/>
      <c r="C2356" s="6" t="s">
        <v>3673</v>
      </c>
      <c r="D2356" s="7">
        <v>45014</v>
      </c>
      <c r="E2356" s="8" t="s">
        <v>2418</v>
      </c>
      <c r="F2356" s="9">
        <v>1724811</v>
      </c>
      <c r="G2356" s="8" t="s">
        <v>1378</v>
      </c>
      <c r="H2356" s="9">
        <v>181105</v>
      </c>
      <c r="I2356" s="112"/>
      <c r="J2356" s="113"/>
      <c r="K2356" s="114"/>
      <c r="L2356" s="115"/>
      <c r="M2356" s="116"/>
      <c r="N2356" s="15" t="s">
        <v>7640</v>
      </c>
      <c r="O2356" t="s">
        <v>4766</v>
      </c>
      <c r="Q2356">
        <v>17722</v>
      </c>
      <c r="R2356" s="14">
        <v>1724811</v>
      </c>
    </row>
    <row r="2357" spans="1:18" ht="15" customHeight="1" x14ac:dyDescent="0.25">
      <c r="A2357" s="10">
        <v>266</v>
      </c>
      <c r="B2357" s="111"/>
      <c r="C2357" s="6" t="s">
        <v>3674</v>
      </c>
      <c r="D2357" s="7">
        <v>45002</v>
      </c>
      <c r="E2357" s="8" t="s">
        <v>2426</v>
      </c>
      <c r="F2357" s="9">
        <v>374347</v>
      </c>
      <c r="G2357" s="8" t="s">
        <v>1378</v>
      </c>
      <c r="H2357" s="9">
        <v>39306</v>
      </c>
      <c r="I2357" s="112"/>
      <c r="J2357" s="113"/>
      <c r="K2357" s="114"/>
      <c r="L2357" s="115"/>
      <c r="M2357" s="116"/>
      <c r="N2357" s="15" t="s">
        <v>7641</v>
      </c>
      <c r="O2357" t="s">
        <v>4766</v>
      </c>
      <c r="Q2357">
        <v>15586</v>
      </c>
      <c r="R2357" s="14">
        <v>374347</v>
      </c>
    </row>
    <row r="2358" spans="1:18" ht="15" customHeight="1" x14ac:dyDescent="0.25">
      <c r="A2358" s="10">
        <v>267</v>
      </c>
      <c r="B2358" s="111"/>
      <c r="C2358" s="6" t="s">
        <v>3675</v>
      </c>
      <c r="D2358" s="7">
        <v>45008</v>
      </c>
      <c r="E2358" s="8" t="s">
        <v>2413</v>
      </c>
      <c r="F2358" s="9">
        <v>1633345</v>
      </c>
      <c r="G2358" s="8" t="s">
        <v>1378</v>
      </c>
      <c r="H2358" s="9">
        <v>171501</v>
      </c>
      <c r="I2358" s="112"/>
      <c r="J2358" s="113"/>
      <c r="K2358" s="114"/>
      <c r="L2358" s="115"/>
      <c r="M2358" s="116"/>
      <c r="N2358" s="15" t="s">
        <v>7642</v>
      </c>
      <c r="O2358" t="s">
        <v>4766</v>
      </c>
      <c r="Q2358">
        <v>16756</v>
      </c>
      <c r="R2358" s="14">
        <v>1633345</v>
      </c>
    </row>
    <row r="2359" spans="1:18" ht="15" customHeight="1" x14ac:dyDescent="0.25">
      <c r="A2359" s="10">
        <v>268</v>
      </c>
      <c r="B2359" s="111"/>
      <c r="C2359" s="6" t="s">
        <v>3676</v>
      </c>
      <c r="D2359" s="7">
        <v>45007</v>
      </c>
      <c r="E2359" s="8" t="s">
        <v>2380</v>
      </c>
      <c r="F2359" s="9">
        <v>571725</v>
      </c>
      <c r="G2359" s="8" t="s">
        <v>1378</v>
      </c>
      <c r="H2359" s="9">
        <v>60031</v>
      </c>
      <c r="I2359" s="112"/>
      <c r="J2359" s="113"/>
      <c r="K2359" s="114"/>
      <c r="L2359" s="115"/>
      <c r="M2359" s="116"/>
      <c r="N2359" s="15" t="s">
        <v>7643</v>
      </c>
      <c r="O2359" t="s">
        <v>4766</v>
      </c>
      <c r="Q2359">
        <v>15902</v>
      </c>
      <c r="R2359" s="14">
        <v>571725</v>
      </c>
    </row>
    <row r="2360" spans="1:18" ht="15" customHeight="1" x14ac:dyDescent="0.25">
      <c r="A2360" s="10">
        <v>269</v>
      </c>
      <c r="B2360" s="111"/>
      <c r="C2360" s="6" t="s">
        <v>3677</v>
      </c>
      <c r="D2360" s="7">
        <v>45003</v>
      </c>
      <c r="E2360" s="8" t="s">
        <v>2418</v>
      </c>
      <c r="F2360" s="9">
        <v>930864</v>
      </c>
      <c r="G2360" s="8" t="s">
        <v>1378</v>
      </c>
      <c r="H2360" s="9">
        <v>97741</v>
      </c>
      <c r="I2360" s="112"/>
      <c r="J2360" s="113"/>
      <c r="K2360" s="114"/>
      <c r="L2360" s="115"/>
      <c r="M2360" s="116"/>
      <c r="N2360" s="15" t="s">
        <v>7644</v>
      </c>
      <c r="O2360" t="s">
        <v>4766</v>
      </c>
      <c r="Q2360">
        <v>15678</v>
      </c>
      <c r="R2360" s="14">
        <v>930864</v>
      </c>
    </row>
    <row r="2361" spans="1:18" ht="15" customHeight="1" x14ac:dyDescent="0.25">
      <c r="A2361" s="10">
        <v>270</v>
      </c>
      <c r="B2361" s="111"/>
      <c r="C2361" s="6" t="s">
        <v>3678</v>
      </c>
      <c r="D2361" s="7">
        <v>44996</v>
      </c>
      <c r="E2361" s="8" t="s">
        <v>2413</v>
      </c>
      <c r="F2361" s="9">
        <v>374347</v>
      </c>
      <c r="G2361" s="8" t="s">
        <v>1378</v>
      </c>
      <c r="H2361" s="9">
        <v>39306</v>
      </c>
      <c r="I2361" s="112"/>
      <c r="J2361" s="113"/>
      <c r="K2361" s="114"/>
      <c r="L2361" s="115"/>
      <c r="M2361" s="116"/>
      <c r="N2361" s="15" t="s">
        <v>7645</v>
      </c>
      <c r="O2361" t="s">
        <v>4766</v>
      </c>
      <c r="Q2361">
        <v>13357</v>
      </c>
      <c r="R2361" s="14">
        <v>374347</v>
      </c>
    </row>
    <row r="2362" spans="1:18" ht="15" customHeight="1" x14ac:dyDescent="0.25">
      <c r="A2362" s="10">
        <v>271</v>
      </c>
      <c r="B2362" s="111"/>
      <c r="C2362" s="6" t="s">
        <v>3679</v>
      </c>
      <c r="D2362" s="7">
        <v>45010</v>
      </c>
      <c r="E2362" s="8" t="s">
        <v>2426</v>
      </c>
      <c r="F2362" s="9">
        <v>800841</v>
      </c>
      <c r="G2362" s="8" t="s">
        <v>1378</v>
      </c>
      <c r="H2362" s="9">
        <v>84088</v>
      </c>
      <c r="I2362" s="112"/>
      <c r="J2362" s="113"/>
      <c r="K2362" s="114"/>
      <c r="L2362" s="115"/>
      <c r="M2362" s="116"/>
      <c r="N2362" s="15" t="s">
        <v>7646</v>
      </c>
      <c r="O2362" t="s">
        <v>4766</v>
      </c>
      <c r="Q2362">
        <v>17510</v>
      </c>
      <c r="R2362" s="14">
        <v>800841</v>
      </c>
    </row>
    <row r="2363" spans="1:18" ht="15" customHeight="1" x14ac:dyDescent="0.25">
      <c r="A2363" s="10">
        <v>272</v>
      </c>
      <c r="B2363" s="111"/>
      <c r="C2363" s="6" t="s">
        <v>3680</v>
      </c>
      <c r="D2363" s="7">
        <v>45007</v>
      </c>
      <c r="E2363" s="8" t="s">
        <v>3367</v>
      </c>
      <c r="F2363" s="9">
        <v>853839</v>
      </c>
      <c r="G2363" s="8" t="s">
        <v>1378</v>
      </c>
      <c r="H2363" s="9">
        <v>89653</v>
      </c>
      <c r="I2363" s="112"/>
      <c r="J2363" s="113"/>
      <c r="K2363" s="114"/>
      <c r="L2363" s="115"/>
      <c r="M2363" s="116"/>
      <c r="N2363" s="15" t="s">
        <v>7647</v>
      </c>
      <c r="O2363" t="s">
        <v>4766</v>
      </c>
      <c r="Q2363">
        <v>15909</v>
      </c>
      <c r="R2363" s="14">
        <v>853839</v>
      </c>
    </row>
    <row r="2364" spans="1:18" ht="15" customHeight="1" x14ac:dyDescent="0.25">
      <c r="A2364" s="10">
        <v>273</v>
      </c>
      <c r="B2364" s="111"/>
      <c r="C2364" s="6" t="s">
        <v>3681</v>
      </c>
      <c r="D2364" s="7">
        <v>44998</v>
      </c>
      <c r="E2364" s="8" t="s">
        <v>3367</v>
      </c>
      <c r="F2364" s="9">
        <v>1708039</v>
      </c>
      <c r="G2364" s="8" t="s">
        <v>1378</v>
      </c>
      <c r="H2364" s="9">
        <v>179344</v>
      </c>
      <c r="I2364" s="112"/>
      <c r="J2364" s="113"/>
      <c r="K2364" s="114"/>
      <c r="L2364" s="115"/>
      <c r="M2364" s="116"/>
      <c r="N2364" s="15" t="s">
        <v>7648</v>
      </c>
      <c r="O2364" t="s">
        <v>4766</v>
      </c>
      <c r="Q2364">
        <v>13455</v>
      </c>
      <c r="R2364" s="14">
        <v>1708039</v>
      </c>
    </row>
    <row r="2365" spans="1:18" ht="15" customHeight="1" x14ac:dyDescent="0.25">
      <c r="A2365" s="10">
        <v>274</v>
      </c>
      <c r="B2365" s="111"/>
      <c r="C2365" s="6" t="s">
        <v>3682</v>
      </c>
      <c r="D2365" s="7">
        <v>44996</v>
      </c>
      <c r="E2365" s="8" t="s">
        <v>2413</v>
      </c>
      <c r="F2365" s="9">
        <v>374347</v>
      </c>
      <c r="G2365" s="8" t="s">
        <v>1378</v>
      </c>
      <c r="H2365" s="9">
        <v>39306</v>
      </c>
      <c r="I2365" s="112"/>
      <c r="J2365" s="113"/>
      <c r="K2365" s="114"/>
      <c r="L2365" s="115"/>
      <c r="M2365" s="116"/>
      <c r="N2365" s="15" t="s">
        <v>7649</v>
      </c>
      <c r="O2365" t="s">
        <v>4766</v>
      </c>
      <c r="Q2365">
        <v>13356</v>
      </c>
      <c r="R2365" s="14">
        <v>374347</v>
      </c>
    </row>
    <row r="2366" spans="1:18" ht="15" customHeight="1" x14ac:dyDescent="0.25">
      <c r="A2366" s="10">
        <v>275</v>
      </c>
      <c r="B2366" s="111"/>
      <c r="C2366" s="6" t="s">
        <v>3683</v>
      </c>
      <c r="D2366" s="7">
        <v>44993</v>
      </c>
      <c r="E2366" s="8" t="s">
        <v>2413</v>
      </c>
      <c r="F2366" s="9">
        <v>1014690</v>
      </c>
      <c r="G2366" s="8" t="s">
        <v>1378</v>
      </c>
      <c r="H2366" s="9">
        <v>106542</v>
      </c>
      <c r="I2366" s="112"/>
      <c r="J2366" s="113"/>
      <c r="K2366" s="114"/>
      <c r="L2366" s="115"/>
      <c r="M2366" s="116"/>
      <c r="N2366" s="15" t="s">
        <v>7650</v>
      </c>
      <c r="O2366" t="s">
        <v>4766</v>
      </c>
      <c r="Q2366">
        <v>11549</v>
      </c>
      <c r="R2366" s="14">
        <v>1014690</v>
      </c>
    </row>
    <row r="2367" spans="1:18" ht="15" customHeight="1" x14ac:dyDescent="0.25">
      <c r="A2367" s="10">
        <v>276</v>
      </c>
      <c r="B2367" s="111"/>
      <c r="C2367" s="6" t="s">
        <v>3684</v>
      </c>
      <c r="D2367" s="7">
        <v>44998</v>
      </c>
      <c r="E2367" s="8" t="s">
        <v>2418</v>
      </c>
      <c r="F2367" s="9">
        <v>374347</v>
      </c>
      <c r="G2367" s="8" t="s">
        <v>1378</v>
      </c>
      <c r="H2367" s="9">
        <v>39306</v>
      </c>
      <c r="I2367" s="112"/>
      <c r="J2367" s="113"/>
      <c r="K2367" s="114"/>
      <c r="L2367" s="115"/>
      <c r="M2367" s="116"/>
      <c r="N2367" s="15" t="s">
        <v>7651</v>
      </c>
      <c r="O2367" t="s">
        <v>4766</v>
      </c>
      <c r="Q2367">
        <v>13466</v>
      </c>
      <c r="R2367" s="14">
        <v>374347</v>
      </c>
    </row>
    <row r="2368" spans="1:18" ht="15" customHeight="1" x14ac:dyDescent="0.25">
      <c r="A2368" s="10">
        <v>277</v>
      </c>
      <c r="B2368" s="111"/>
      <c r="C2368" s="6" t="s">
        <v>3685</v>
      </c>
      <c r="D2368" s="7">
        <v>45000</v>
      </c>
      <c r="E2368" s="8" t="s">
        <v>2380</v>
      </c>
      <c r="F2368" s="9">
        <v>374347</v>
      </c>
      <c r="G2368" s="8" t="s">
        <v>1378</v>
      </c>
      <c r="H2368" s="9">
        <v>39306</v>
      </c>
      <c r="I2368" s="112"/>
      <c r="J2368" s="113"/>
      <c r="K2368" s="114"/>
      <c r="L2368" s="115"/>
      <c r="M2368" s="116"/>
      <c r="N2368" s="15" t="s">
        <v>7652</v>
      </c>
      <c r="O2368" t="s">
        <v>4766</v>
      </c>
      <c r="Q2368">
        <v>13639</v>
      </c>
      <c r="R2368" s="14">
        <v>374347</v>
      </c>
    </row>
    <row r="2369" spans="1:18" ht="15" customHeight="1" x14ac:dyDescent="0.25">
      <c r="A2369" s="10">
        <v>278</v>
      </c>
      <c r="B2369" s="111"/>
      <c r="C2369" s="6" t="s">
        <v>3686</v>
      </c>
      <c r="D2369" s="7">
        <v>45010</v>
      </c>
      <c r="E2369" s="8" t="s">
        <v>2380</v>
      </c>
      <c r="F2369" s="9">
        <v>1235490</v>
      </c>
      <c r="G2369" s="8" t="s">
        <v>1378</v>
      </c>
      <c r="H2369" s="9">
        <v>129726</v>
      </c>
      <c r="I2369" s="112"/>
      <c r="J2369" s="113"/>
      <c r="K2369" s="114"/>
      <c r="L2369" s="115"/>
      <c r="M2369" s="116"/>
      <c r="N2369" s="15" t="s">
        <v>7653</v>
      </c>
      <c r="O2369" t="s">
        <v>4766</v>
      </c>
      <c r="Q2369">
        <v>17480</v>
      </c>
      <c r="R2369" s="14">
        <v>1235490</v>
      </c>
    </row>
    <row r="2370" spans="1:18" ht="15" customHeight="1" x14ac:dyDescent="0.25">
      <c r="A2370" s="10">
        <v>279</v>
      </c>
      <c r="B2370" s="111"/>
      <c r="C2370" s="6" t="s">
        <v>3687</v>
      </c>
      <c r="D2370" s="7">
        <v>45000</v>
      </c>
      <c r="E2370" s="8" t="s">
        <v>2413</v>
      </c>
      <c r="F2370" s="9">
        <v>199650</v>
      </c>
      <c r="G2370" s="8" t="s">
        <v>1378</v>
      </c>
      <c r="H2370" s="9">
        <v>20963</v>
      </c>
      <c r="I2370" s="112"/>
      <c r="J2370" s="113"/>
      <c r="K2370" s="114"/>
      <c r="L2370" s="115"/>
      <c r="M2370" s="116"/>
      <c r="N2370" s="15" t="s">
        <v>7654</v>
      </c>
      <c r="O2370" t="s">
        <v>4766</v>
      </c>
      <c r="Q2370">
        <v>13669</v>
      </c>
      <c r="R2370" s="14">
        <v>199650</v>
      </c>
    </row>
    <row r="2371" spans="1:18" ht="15" customHeight="1" x14ac:dyDescent="0.25">
      <c r="A2371" s="10">
        <v>280</v>
      </c>
      <c r="B2371" s="111"/>
      <c r="C2371" s="6" t="s">
        <v>3688</v>
      </c>
      <c r="D2371" s="7">
        <v>45001</v>
      </c>
      <c r="E2371" s="8" t="s">
        <v>2413</v>
      </c>
      <c r="F2371" s="9">
        <v>1088247</v>
      </c>
      <c r="G2371" s="8" t="s">
        <v>1378</v>
      </c>
      <c r="H2371" s="9">
        <v>114266</v>
      </c>
      <c r="I2371" s="112"/>
      <c r="J2371" s="113"/>
      <c r="K2371" s="114"/>
      <c r="L2371" s="115"/>
      <c r="M2371" s="116"/>
      <c r="N2371" s="15" t="s">
        <v>7655</v>
      </c>
      <c r="O2371" t="s">
        <v>4766</v>
      </c>
      <c r="Q2371">
        <v>14199</v>
      </c>
      <c r="R2371" s="14">
        <v>1088247</v>
      </c>
    </row>
    <row r="2372" spans="1:18" ht="15" customHeight="1" x14ac:dyDescent="0.25">
      <c r="A2372" s="10">
        <v>281</v>
      </c>
      <c r="B2372" s="111"/>
      <c r="C2372" s="6" t="s">
        <v>3689</v>
      </c>
      <c r="D2372" s="7">
        <v>45002</v>
      </c>
      <c r="E2372" s="8" t="s">
        <v>2413</v>
      </c>
      <c r="F2372" s="9">
        <v>374347</v>
      </c>
      <c r="G2372" s="8" t="s">
        <v>1378</v>
      </c>
      <c r="H2372" s="9">
        <v>39306</v>
      </c>
      <c r="I2372" s="112"/>
      <c r="J2372" s="113"/>
      <c r="K2372" s="114"/>
      <c r="L2372" s="115"/>
      <c r="M2372" s="116"/>
      <c r="N2372" s="15" t="s">
        <v>7656</v>
      </c>
      <c r="O2372" t="s">
        <v>4766</v>
      </c>
      <c r="Q2372">
        <v>15590</v>
      </c>
      <c r="R2372" s="14">
        <v>374347</v>
      </c>
    </row>
    <row r="2373" spans="1:18" ht="15" customHeight="1" x14ac:dyDescent="0.25">
      <c r="A2373" s="10">
        <v>282</v>
      </c>
      <c r="B2373" s="111"/>
      <c r="C2373" s="6" t="s">
        <v>3690</v>
      </c>
      <c r="D2373" s="7">
        <v>44996</v>
      </c>
      <c r="E2373" s="8" t="s">
        <v>2376</v>
      </c>
      <c r="F2373" s="9">
        <v>374347</v>
      </c>
      <c r="G2373" s="8" t="s">
        <v>1378</v>
      </c>
      <c r="H2373" s="9">
        <v>39306</v>
      </c>
      <c r="I2373" s="112"/>
      <c r="J2373" s="113"/>
      <c r="K2373" s="114"/>
      <c r="L2373" s="115"/>
      <c r="M2373" s="116"/>
      <c r="N2373" s="15" t="s">
        <v>7657</v>
      </c>
      <c r="O2373" t="s">
        <v>4766</v>
      </c>
      <c r="Q2373">
        <v>13324</v>
      </c>
      <c r="R2373" s="14">
        <v>374347</v>
      </c>
    </row>
    <row r="2374" spans="1:18" ht="15" customHeight="1" x14ac:dyDescent="0.25">
      <c r="A2374" s="10">
        <v>283</v>
      </c>
      <c r="B2374" s="111"/>
      <c r="C2374" s="6" t="s">
        <v>3691</v>
      </c>
      <c r="D2374" s="7">
        <v>45008</v>
      </c>
      <c r="E2374" s="8" t="s">
        <v>2418</v>
      </c>
      <c r="F2374" s="9">
        <v>1418560</v>
      </c>
      <c r="G2374" s="8" t="s">
        <v>1378</v>
      </c>
      <c r="H2374" s="9">
        <v>148949</v>
      </c>
      <c r="I2374" s="112"/>
      <c r="J2374" s="113"/>
      <c r="K2374" s="114"/>
      <c r="L2374" s="115"/>
      <c r="M2374" s="116"/>
      <c r="N2374" s="15" t="s">
        <v>7658</v>
      </c>
      <c r="O2374" t="s">
        <v>4766</v>
      </c>
      <c r="Q2374">
        <v>15989</v>
      </c>
      <c r="R2374" s="14">
        <v>1418560</v>
      </c>
    </row>
    <row r="2375" spans="1:18" ht="15" customHeight="1" x14ac:dyDescent="0.25">
      <c r="A2375" s="10">
        <v>284</v>
      </c>
      <c r="B2375" s="111"/>
      <c r="C2375" s="6" t="s">
        <v>3692</v>
      </c>
      <c r="D2375" s="7">
        <v>45002</v>
      </c>
      <c r="E2375" s="8" t="s">
        <v>2426</v>
      </c>
      <c r="F2375" s="9">
        <v>374347</v>
      </c>
      <c r="G2375" s="8" t="s">
        <v>1378</v>
      </c>
      <c r="H2375" s="9">
        <v>39306</v>
      </c>
      <c r="I2375" s="112"/>
      <c r="J2375" s="113"/>
      <c r="K2375" s="114"/>
      <c r="L2375" s="115"/>
      <c r="M2375" s="116"/>
      <c r="N2375" s="15" t="s">
        <v>7659</v>
      </c>
      <c r="O2375" t="s">
        <v>4766</v>
      </c>
      <c r="Q2375">
        <v>15591</v>
      </c>
      <c r="R2375" s="14">
        <v>374347</v>
      </c>
    </row>
    <row r="2376" spans="1:18" ht="15" customHeight="1" x14ac:dyDescent="0.25">
      <c r="A2376" s="10">
        <v>285</v>
      </c>
      <c r="B2376" s="111"/>
      <c r="C2376" s="6" t="s">
        <v>3693</v>
      </c>
      <c r="D2376" s="7">
        <v>45001</v>
      </c>
      <c r="E2376" s="8" t="s">
        <v>2426</v>
      </c>
      <c r="F2376" s="9">
        <v>710122</v>
      </c>
      <c r="G2376" s="8" t="s">
        <v>1378</v>
      </c>
      <c r="H2376" s="9">
        <v>74563</v>
      </c>
      <c r="I2376" s="112"/>
      <c r="J2376" s="113"/>
      <c r="K2376" s="114"/>
      <c r="L2376" s="115"/>
      <c r="M2376" s="116"/>
      <c r="N2376" s="15" t="s">
        <v>7660</v>
      </c>
      <c r="O2376" t="s">
        <v>4766</v>
      </c>
      <c r="Q2376">
        <v>14198</v>
      </c>
      <c r="R2376" s="14">
        <v>710122</v>
      </c>
    </row>
    <row r="2377" spans="1:18" ht="15" customHeight="1" x14ac:dyDescent="0.25">
      <c r="A2377" s="10">
        <v>286</v>
      </c>
      <c r="B2377" s="111"/>
      <c r="C2377" s="6" t="s">
        <v>3694</v>
      </c>
      <c r="D2377" s="7">
        <v>45000</v>
      </c>
      <c r="E2377" s="8" t="s">
        <v>2413</v>
      </c>
      <c r="F2377" s="9">
        <v>366491</v>
      </c>
      <c r="G2377" s="8" t="s">
        <v>1378</v>
      </c>
      <c r="H2377" s="9">
        <v>38482</v>
      </c>
      <c r="I2377" s="112"/>
      <c r="J2377" s="113"/>
      <c r="K2377" s="114"/>
      <c r="L2377" s="115"/>
      <c r="M2377" s="116"/>
      <c r="N2377" s="15" t="s">
        <v>7661</v>
      </c>
      <c r="O2377" t="s">
        <v>4766</v>
      </c>
      <c r="Q2377">
        <v>13668</v>
      </c>
      <c r="R2377" s="14">
        <v>366491</v>
      </c>
    </row>
    <row r="2378" spans="1:18" ht="15" customHeight="1" x14ac:dyDescent="0.25">
      <c r="A2378" s="10">
        <v>287</v>
      </c>
      <c r="B2378" s="111"/>
      <c r="C2378" s="6" t="s">
        <v>3695</v>
      </c>
      <c r="D2378" s="7">
        <v>45000</v>
      </c>
      <c r="E2378" s="8" t="s">
        <v>2380</v>
      </c>
      <c r="F2378" s="9">
        <v>374347</v>
      </c>
      <c r="G2378" s="8" t="s">
        <v>1378</v>
      </c>
      <c r="H2378" s="9">
        <v>39306</v>
      </c>
      <c r="I2378" s="112"/>
      <c r="J2378" s="113"/>
      <c r="K2378" s="114"/>
      <c r="L2378" s="115"/>
      <c r="M2378" s="116"/>
      <c r="N2378" s="15" t="s">
        <v>7662</v>
      </c>
      <c r="O2378" t="s">
        <v>4766</v>
      </c>
      <c r="Q2378">
        <v>13642</v>
      </c>
      <c r="R2378" s="14">
        <v>374347</v>
      </c>
    </row>
    <row r="2379" spans="1:18" ht="15" customHeight="1" x14ac:dyDescent="0.25">
      <c r="A2379" s="10">
        <v>288</v>
      </c>
      <c r="B2379" s="111"/>
      <c r="C2379" s="6" t="s">
        <v>3696</v>
      </c>
      <c r="D2379" s="7">
        <v>45002</v>
      </c>
      <c r="E2379" s="8" t="s">
        <v>2418</v>
      </c>
      <c r="F2379" s="9">
        <v>1014690</v>
      </c>
      <c r="G2379" s="8" t="s">
        <v>1378</v>
      </c>
      <c r="H2379" s="9">
        <v>106542</v>
      </c>
      <c r="I2379" s="112"/>
      <c r="J2379" s="113"/>
      <c r="K2379" s="114"/>
      <c r="L2379" s="115"/>
      <c r="M2379" s="116"/>
      <c r="N2379" s="15" t="s">
        <v>7663</v>
      </c>
      <c r="O2379" t="s">
        <v>4766</v>
      </c>
      <c r="Q2379">
        <v>15603</v>
      </c>
      <c r="R2379" s="14">
        <v>1014690</v>
      </c>
    </row>
    <row r="2380" spans="1:18" ht="15" customHeight="1" x14ac:dyDescent="0.25">
      <c r="A2380" s="10">
        <v>289</v>
      </c>
      <c r="B2380" s="111"/>
      <c r="C2380" s="6" t="s">
        <v>3697</v>
      </c>
      <c r="D2380" s="7">
        <v>45002</v>
      </c>
      <c r="E2380" s="8" t="s">
        <v>3367</v>
      </c>
      <c r="F2380" s="9">
        <v>366491</v>
      </c>
      <c r="G2380" s="8" t="s">
        <v>1378</v>
      </c>
      <c r="H2380" s="9">
        <v>38482</v>
      </c>
      <c r="I2380" s="112"/>
      <c r="J2380" s="113"/>
      <c r="K2380" s="114"/>
      <c r="L2380" s="115"/>
      <c r="M2380" s="116"/>
      <c r="N2380" s="15" t="s">
        <v>7664</v>
      </c>
      <c r="O2380" t="s">
        <v>4766</v>
      </c>
      <c r="Q2380">
        <v>15639</v>
      </c>
      <c r="R2380" s="14">
        <v>366491</v>
      </c>
    </row>
    <row r="2381" spans="1:18" ht="15" customHeight="1" x14ac:dyDescent="0.25">
      <c r="A2381" s="10">
        <v>290</v>
      </c>
      <c r="B2381" s="111"/>
      <c r="C2381" s="6" t="s">
        <v>3698</v>
      </c>
      <c r="D2381" s="7">
        <v>45002</v>
      </c>
      <c r="E2381" s="8" t="s">
        <v>3367</v>
      </c>
      <c r="F2381" s="9">
        <v>1473967</v>
      </c>
      <c r="G2381" s="8" t="s">
        <v>1378</v>
      </c>
      <c r="H2381" s="9">
        <v>154767</v>
      </c>
      <c r="I2381" s="112"/>
      <c r="J2381" s="113"/>
      <c r="K2381" s="114"/>
      <c r="L2381" s="115"/>
      <c r="M2381" s="116"/>
      <c r="N2381" s="15" t="s">
        <v>7665</v>
      </c>
      <c r="O2381" t="s">
        <v>4766</v>
      </c>
      <c r="Q2381">
        <v>15621</v>
      </c>
      <c r="R2381" s="14">
        <v>1473967</v>
      </c>
    </row>
    <row r="2382" spans="1:18" ht="15" customHeight="1" x14ac:dyDescent="0.25">
      <c r="A2382" s="10">
        <v>291</v>
      </c>
      <c r="B2382" s="111"/>
      <c r="C2382" s="6" t="s">
        <v>3699</v>
      </c>
      <c r="D2382" s="7">
        <v>45000</v>
      </c>
      <c r="E2382" s="8" t="s">
        <v>2380</v>
      </c>
      <c r="F2382" s="9">
        <v>374347</v>
      </c>
      <c r="G2382" s="8" t="s">
        <v>1378</v>
      </c>
      <c r="H2382" s="9">
        <v>39306</v>
      </c>
      <c r="I2382" s="112"/>
      <c r="J2382" s="113"/>
      <c r="K2382" s="114"/>
      <c r="L2382" s="115"/>
      <c r="M2382" s="116"/>
      <c r="N2382" s="15" t="s">
        <v>7666</v>
      </c>
      <c r="O2382" t="s">
        <v>4766</v>
      </c>
      <c r="Q2382">
        <v>13635</v>
      </c>
      <c r="R2382" s="14">
        <v>374347</v>
      </c>
    </row>
    <row r="2383" spans="1:18" ht="15" customHeight="1" x14ac:dyDescent="0.25">
      <c r="A2383" s="10">
        <v>292</v>
      </c>
      <c r="B2383" s="111"/>
      <c r="C2383" s="6" t="s">
        <v>3700</v>
      </c>
      <c r="D2383" s="7">
        <v>44999</v>
      </c>
      <c r="E2383" s="8" t="s">
        <v>3367</v>
      </c>
      <c r="F2383" s="9">
        <v>245025</v>
      </c>
      <c r="G2383" s="8" t="s">
        <v>1378</v>
      </c>
      <c r="H2383" s="9">
        <v>25728</v>
      </c>
      <c r="I2383" s="112"/>
      <c r="J2383" s="113"/>
      <c r="K2383" s="114"/>
      <c r="L2383" s="115"/>
      <c r="M2383" s="116"/>
      <c r="N2383" s="15" t="s">
        <v>7667</v>
      </c>
      <c r="O2383" t="s">
        <v>4766</v>
      </c>
      <c r="Q2383">
        <v>13556</v>
      </c>
      <c r="R2383" s="14">
        <v>245025</v>
      </c>
    </row>
    <row r="2384" spans="1:18" ht="15" customHeight="1" x14ac:dyDescent="0.25">
      <c r="A2384" s="10">
        <v>293</v>
      </c>
      <c r="B2384" s="111"/>
      <c r="C2384" s="6" t="s">
        <v>3701</v>
      </c>
      <c r="D2384" s="7">
        <v>44988</v>
      </c>
      <c r="E2384" s="8" t="s">
        <v>2413</v>
      </c>
      <c r="F2384" s="9">
        <v>319440</v>
      </c>
      <c r="G2384" s="8" t="s">
        <v>1378</v>
      </c>
      <c r="H2384" s="9">
        <v>33541</v>
      </c>
      <c r="I2384" s="112"/>
      <c r="J2384" s="113"/>
      <c r="K2384" s="114"/>
      <c r="L2384" s="115"/>
      <c r="M2384" s="116"/>
      <c r="N2384" s="15" t="s">
        <v>7668</v>
      </c>
      <c r="O2384" t="s">
        <v>4766</v>
      </c>
      <c r="Q2384">
        <v>11237</v>
      </c>
      <c r="R2384" s="14">
        <v>319440</v>
      </c>
    </row>
    <row r="2385" spans="1:18" ht="15" customHeight="1" x14ac:dyDescent="0.25">
      <c r="A2385" s="10">
        <v>294</v>
      </c>
      <c r="B2385" s="111"/>
      <c r="C2385" s="6" t="s">
        <v>3702</v>
      </c>
      <c r="D2385" s="7">
        <v>44998</v>
      </c>
      <c r="E2385" s="8" t="s">
        <v>2418</v>
      </c>
      <c r="F2385" s="9">
        <v>520329</v>
      </c>
      <c r="G2385" s="8" t="s">
        <v>1378</v>
      </c>
      <c r="H2385" s="9">
        <v>54635</v>
      </c>
      <c r="I2385" s="112"/>
      <c r="J2385" s="113"/>
      <c r="K2385" s="114"/>
      <c r="L2385" s="115"/>
      <c r="M2385" s="116"/>
      <c r="N2385" s="15" t="s">
        <v>7669</v>
      </c>
      <c r="O2385" t="s">
        <v>4766</v>
      </c>
      <c r="Q2385">
        <v>13446</v>
      </c>
      <c r="R2385" s="14">
        <v>520329</v>
      </c>
    </row>
    <row r="2386" spans="1:18" ht="15" customHeight="1" x14ac:dyDescent="0.25">
      <c r="A2386" s="10">
        <v>295</v>
      </c>
      <c r="B2386" s="111"/>
      <c r="C2386" s="6" t="s">
        <v>3703</v>
      </c>
      <c r="D2386" s="7">
        <v>44999</v>
      </c>
      <c r="E2386" s="8" t="s">
        <v>2418</v>
      </c>
      <c r="F2386" s="9">
        <v>374347</v>
      </c>
      <c r="G2386" s="8" t="s">
        <v>1378</v>
      </c>
      <c r="H2386" s="9">
        <v>39306</v>
      </c>
      <c r="I2386" s="112"/>
      <c r="J2386" s="113"/>
      <c r="K2386" s="114"/>
      <c r="L2386" s="115"/>
      <c r="M2386" s="116"/>
      <c r="N2386" s="15" t="s">
        <v>7670</v>
      </c>
      <c r="O2386" t="s">
        <v>4766</v>
      </c>
      <c r="Q2386">
        <v>13596</v>
      </c>
      <c r="R2386" s="14">
        <v>374347</v>
      </c>
    </row>
    <row r="2387" spans="1:18" ht="15" customHeight="1" x14ac:dyDescent="0.25">
      <c r="A2387" s="10">
        <v>296</v>
      </c>
      <c r="B2387" s="111"/>
      <c r="C2387" s="6" t="s">
        <v>3704</v>
      </c>
      <c r="D2387" s="7">
        <v>44993</v>
      </c>
      <c r="E2387" s="8" t="s">
        <v>2413</v>
      </c>
      <c r="F2387" s="9">
        <v>1167332</v>
      </c>
      <c r="G2387" s="8" t="s">
        <v>1378</v>
      </c>
      <c r="H2387" s="9">
        <v>122570</v>
      </c>
      <c r="I2387" s="112"/>
      <c r="J2387" s="113"/>
      <c r="K2387" s="114"/>
      <c r="L2387" s="115"/>
      <c r="M2387" s="116"/>
      <c r="N2387" s="15" t="s">
        <v>7671</v>
      </c>
      <c r="O2387" t="s">
        <v>4766</v>
      </c>
      <c r="Q2387">
        <v>11807</v>
      </c>
      <c r="R2387" s="14">
        <v>1167332</v>
      </c>
    </row>
    <row r="2388" spans="1:18" ht="15" customHeight="1" x14ac:dyDescent="0.25">
      <c r="A2388" s="10">
        <v>297</v>
      </c>
      <c r="B2388" s="111"/>
      <c r="C2388" s="6" t="s">
        <v>3705</v>
      </c>
      <c r="D2388" s="7">
        <v>44998</v>
      </c>
      <c r="E2388" s="8" t="s">
        <v>2376</v>
      </c>
      <c r="F2388" s="9">
        <v>608814</v>
      </c>
      <c r="G2388" s="8" t="s">
        <v>1378</v>
      </c>
      <c r="H2388" s="9">
        <v>63925</v>
      </c>
      <c r="I2388" s="112"/>
      <c r="J2388" s="113"/>
      <c r="K2388" s="114"/>
      <c r="L2388" s="115"/>
      <c r="M2388" s="116"/>
      <c r="N2388" s="15" t="s">
        <v>7672</v>
      </c>
      <c r="O2388" t="s">
        <v>4766</v>
      </c>
      <c r="Q2388">
        <v>13454</v>
      </c>
      <c r="R2388" s="14">
        <v>608814</v>
      </c>
    </row>
    <row r="2389" spans="1:18" ht="15" customHeight="1" x14ac:dyDescent="0.25">
      <c r="A2389" s="10">
        <v>298</v>
      </c>
      <c r="B2389" s="111"/>
      <c r="C2389" s="6" t="s">
        <v>3706</v>
      </c>
      <c r="D2389" s="7">
        <v>44991</v>
      </c>
      <c r="E2389" s="8" t="s">
        <v>2376</v>
      </c>
      <c r="F2389" s="9">
        <v>2415991</v>
      </c>
      <c r="G2389" s="8" t="s">
        <v>1378</v>
      </c>
      <c r="H2389" s="9">
        <v>253679</v>
      </c>
      <c r="I2389" s="112"/>
      <c r="J2389" s="113"/>
      <c r="K2389" s="114"/>
      <c r="L2389" s="115"/>
      <c r="M2389" s="116"/>
      <c r="N2389" s="15" t="s">
        <v>7673</v>
      </c>
      <c r="O2389" t="s">
        <v>4766</v>
      </c>
      <c r="Q2389">
        <v>11364</v>
      </c>
      <c r="R2389" s="14">
        <v>2415991</v>
      </c>
    </row>
    <row r="2390" spans="1:18" ht="15" customHeight="1" x14ac:dyDescent="0.25">
      <c r="A2390" s="10">
        <v>299</v>
      </c>
      <c r="B2390" s="111"/>
      <c r="C2390" s="6" t="s">
        <v>3707</v>
      </c>
      <c r="D2390" s="7">
        <v>44998</v>
      </c>
      <c r="E2390" s="8" t="s">
        <v>3367</v>
      </c>
      <c r="F2390" s="9">
        <v>488655</v>
      </c>
      <c r="G2390" s="8" t="s">
        <v>1378</v>
      </c>
      <c r="H2390" s="9">
        <v>51309</v>
      </c>
      <c r="I2390" s="112"/>
      <c r="J2390" s="113"/>
      <c r="K2390" s="114"/>
      <c r="L2390" s="115"/>
      <c r="M2390" s="116"/>
      <c r="N2390" s="15" t="s">
        <v>7674</v>
      </c>
      <c r="O2390" t="s">
        <v>4766</v>
      </c>
      <c r="Q2390">
        <v>13456</v>
      </c>
      <c r="R2390" s="14">
        <v>488655</v>
      </c>
    </row>
    <row r="2391" spans="1:18" ht="15" customHeight="1" x14ac:dyDescent="0.25">
      <c r="A2391" s="10">
        <v>300</v>
      </c>
      <c r="B2391" s="111"/>
      <c r="C2391" s="6" t="s">
        <v>3708</v>
      </c>
      <c r="D2391" s="7">
        <v>44998</v>
      </c>
      <c r="E2391" s="8" t="s">
        <v>2380</v>
      </c>
      <c r="F2391" s="9">
        <v>374347</v>
      </c>
      <c r="G2391" s="8" t="s">
        <v>1378</v>
      </c>
      <c r="H2391" s="9">
        <v>39306</v>
      </c>
      <c r="I2391" s="112"/>
      <c r="J2391" s="113"/>
      <c r="K2391" s="114"/>
      <c r="L2391" s="115"/>
      <c r="M2391" s="116"/>
      <c r="N2391" s="15" t="s">
        <v>7675</v>
      </c>
      <c r="O2391" t="s">
        <v>4766</v>
      </c>
      <c r="Q2391">
        <v>13440</v>
      </c>
      <c r="R2391" s="14">
        <v>374347</v>
      </c>
    </row>
    <row r="2392" spans="1:18" ht="15" customHeight="1" x14ac:dyDescent="0.25">
      <c r="A2392" s="10">
        <v>301</v>
      </c>
      <c r="B2392" s="111"/>
      <c r="C2392" s="6" t="s">
        <v>3709</v>
      </c>
      <c r="D2392" s="7">
        <v>44996</v>
      </c>
      <c r="E2392" s="8" t="s">
        <v>2413</v>
      </c>
      <c r="F2392" s="9">
        <v>374347</v>
      </c>
      <c r="G2392" s="8" t="s">
        <v>1378</v>
      </c>
      <c r="H2392" s="9">
        <v>39306</v>
      </c>
      <c r="I2392" s="112"/>
      <c r="J2392" s="113"/>
      <c r="K2392" s="114"/>
      <c r="L2392" s="115"/>
      <c r="M2392" s="116"/>
      <c r="N2392" s="15" t="s">
        <v>7676</v>
      </c>
      <c r="O2392" t="s">
        <v>4766</v>
      </c>
      <c r="Q2392">
        <v>13342</v>
      </c>
      <c r="R2392" s="14">
        <v>374347</v>
      </c>
    </row>
    <row r="2393" spans="1:18" ht="15" customHeight="1" x14ac:dyDescent="0.25">
      <c r="A2393" s="10">
        <v>302</v>
      </c>
      <c r="B2393" s="111"/>
      <c r="C2393" s="6" t="s">
        <v>3710</v>
      </c>
      <c r="D2393" s="7">
        <v>44996</v>
      </c>
      <c r="E2393" s="8" t="s">
        <v>2413</v>
      </c>
      <c r="F2393" s="9">
        <v>374347</v>
      </c>
      <c r="G2393" s="8" t="s">
        <v>1378</v>
      </c>
      <c r="H2393" s="9">
        <v>39306</v>
      </c>
      <c r="I2393" s="112"/>
      <c r="J2393" s="113"/>
      <c r="K2393" s="114"/>
      <c r="L2393" s="115"/>
      <c r="M2393" s="116"/>
      <c r="N2393" s="15" t="s">
        <v>7677</v>
      </c>
      <c r="O2393" t="s">
        <v>4766</v>
      </c>
      <c r="Q2393">
        <v>13341</v>
      </c>
      <c r="R2393" s="14">
        <v>374347</v>
      </c>
    </row>
    <row r="2394" spans="1:18" ht="15" customHeight="1" x14ac:dyDescent="0.25">
      <c r="A2394" s="10">
        <v>303</v>
      </c>
      <c r="B2394" s="111"/>
      <c r="C2394" s="6" t="s">
        <v>3711</v>
      </c>
      <c r="D2394" s="7">
        <v>44995</v>
      </c>
      <c r="E2394" s="8" t="s">
        <v>3367</v>
      </c>
      <c r="F2394" s="9">
        <v>886820</v>
      </c>
      <c r="G2394" s="8" t="s">
        <v>1378</v>
      </c>
      <c r="H2394" s="9">
        <v>93116</v>
      </c>
      <c r="I2394" s="112"/>
      <c r="J2394" s="113"/>
      <c r="K2394" s="114"/>
      <c r="L2394" s="115"/>
      <c r="M2394" s="116"/>
      <c r="N2394" s="15" t="s">
        <v>7678</v>
      </c>
      <c r="O2394" t="s">
        <v>4766</v>
      </c>
      <c r="Q2394">
        <v>13211</v>
      </c>
      <c r="R2394" s="14">
        <v>886820</v>
      </c>
    </row>
    <row r="2395" spans="1:18" ht="15" customHeight="1" x14ac:dyDescent="0.25">
      <c r="A2395" s="10">
        <v>304</v>
      </c>
      <c r="B2395" s="111"/>
      <c r="C2395" s="6" t="s">
        <v>3712</v>
      </c>
      <c r="D2395" s="7">
        <v>44993</v>
      </c>
      <c r="E2395" s="8" t="s">
        <v>3367</v>
      </c>
      <c r="F2395" s="9">
        <v>1284116</v>
      </c>
      <c r="G2395" s="8" t="s">
        <v>1378</v>
      </c>
      <c r="H2395" s="9">
        <v>134832</v>
      </c>
      <c r="I2395" s="112"/>
      <c r="J2395" s="113"/>
      <c r="K2395" s="114"/>
      <c r="L2395" s="115"/>
      <c r="M2395" s="116"/>
      <c r="N2395" s="15" t="s">
        <v>7679</v>
      </c>
      <c r="O2395" t="s">
        <v>4766</v>
      </c>
      <c r="Q2395">
        <v>11806</v>
      </c>
      <c r="R2395" s="14">
        <v>1284116</v>
      </c>
    </row>
    <row r="2396" spans="1:18" ht="15" customHeight="1" x14ac:dyDescent="0.25">
      <c r="A2396" s="10">
        <v>305</v>
      </c>
      <c r="B2396" s="111"/>
      <c r="C2396" s="6" t="s">
        <v>3713</v>
      </c>
      <c r="D2396" s="7">
        <v>44992</v>
      </c>
      <c r="E2396" s="8" t="s">
        <v>2380</v>
      </c>
      <c r="F2396" s="9">
        <v>1014690</v>
      </c>
      <c r="G2396" s="8" t="s">
        <v>1378</v>
      </c>
      <c r="H2396" s="9">
        <v>106542</v>
      </c>
      <c r="I2396" s="112"/>
      <c r="J2396" s="113"/>
      <c r="K2396" s="114"/>
      <c r="L2396" s="115"/>
      <c r="M2396" s="116"/>
      <c r="N2396" s="15" t="s">
        <v>7680</v>
      </c>
      <c r="O2396" t="s">
        <v>4766</v>
      </c>
      <c r="Q2396">
        <v>11527</v>
      </c>
      <c r="R2396" s="14">
        <v>1014690</v>
      </c>
    </row>
    <row r="2397" spans="1:18" ht="15" customHeight="1" x14ac:dyDescent="0.25">
      <c r="A2397" s="10">
        <v>306</v>
      </c>
      <c r="B2397" s="111"/>
      <c r="C2397" s="6" t="s">
        <v>3714</v>
      </c>
      <c r="D2397" s="7">
        <v>44998</v>
      </c>
      <c r="E2397" s="8" t="s">
        <v>2418</v>
      </c>
      <c r="F2397" s="9">
        <v>374347</v>
      </c>
      <c r="G2397" s="8" t="s">
        <v>1378</v>
      </c>
      <c r="H2397" s="9">
        <v>39306</v>
      </c>
      <c r="I2397" s="112"/>
      <c r="J2397" s="113"/>
      <c r="K2397" s="114"/>
      <c r="L2397" s="115"/>
      <c r="M2397" s="116"/>
      <c r="N2397" s="15" t="s">
        <v>7681</v>
      </c>
      <c r="O2397" t="s">
        <v>4766</v>
      </c>
      <c r="Q2397">
        <v>13468</v>
      </c>
      <c r="R2397" s="14">
        <v>374347</v>
      </c>
    </row>
    <row r="2398" spans="1:18" ht="15" customHeight="1" x14ac:dyDescent="0.25">
      <c r="A2398" s="10">
        <v>307</v>
      </c>
      <c r="B2398" s="111"/>
      <c r="C2398" s="6" t="s">
        <v>3715</v>
      </c>
      <c r="D2398" s="7">
        <v>44996</v>
      </c>
      <c r="E2398" s="8" t="s">
        <v>2363</v>
      </c>
      <c r="F2398" s="9">
        <v>374347</v>
      </c>
      <c r="G2398" s="8" t="s">
        <v>1378</v>
      </c>
      <c r="H2398" s="9">
        <v>39306</v>
      </c>
      <c r="I2398" s="112"/>
      <c r="J2398" s="113"/>
      <c r="K2398" s="114"/>
      <c r="L2398" s="115"/>
      <c r="M2398" s="116"/>
      <c r="N2398" s="15" t="s">
        <v>7682</v>
      </c>
      <c r="O2398" t="s">
        <v>4766</v>
      </c>
      <c r="Q2398">
        <v>13325</v>
      </c>
      <c r="R2398" s="14">
        <v>374347</v>
      </c>
    </row>
    <row r="2399" spans="1:18" ht="15" customHeight="1" x14ac:dyDescent="0.25">
      <c r="A2399" s="10">
        <v>308</v>
      </c>
      <c r="B2399" s="111"/>
      <c r="C2399" s="6" t="s">
        <v>3716</v>
      </c>
      <c r="D2399" s="7">
        <v>44992</v>
      </c>
      <c r="E2399" s="8" t="s">
        <v>2376</v>
      </c>
      <c r="F2399" s="9">
        <v>518323</v>
      </c>
      <c r="G2399" s="8" t="s">
        <v>1378</v>
      </c>
      <c r="H2399" s="9">
        <v>54424</v>
      </c>
      <c r="I2399" s="112"/>
      <c r="J2399" s="113"/>
      <c r="K2399" s="114"/>
      <c r="L2399" s="115"/>
      <c r="M2399" s="116"/>
      <c r="N2399" s="15" t="s">
        <v>7683</v>
      </c>
      <c r="O2399" t="s">
        <v>4766</v>
      </c>
      <c r="Q2399">
        <v>11497</v>
      </c>
      <c r="R2399" s="14">
        <v>518323</v>
      </c>
    </row>
    <row r="2400" spans="1:18" ht="15" customHeight="1" x14ac:dyDescent="0.25">
      <c r="A2400" s="10">
        <v>309</v>
      </c>
      <c r="B2400" s="111"/>
      <c r="C2400" s="6" t="s">
        <v>3717</v>
      </c>
      <c r="D2400" s="7">
        <v>44992</v>
      </c>
      <c r="E2400" s="8" t="s">
        <v>2380</v>
      </c>
      <c r="F2400" s="9">
        <v>812246</v>
      </c>
      <c r="G2400" s="8" t="s">
        <v>1378</v>
      </c>
      <c r="H2400" s="9">
        <v>85286</v>
      </c>
      <c r="I2400" s="112"/>
      <c r="J2400" s="113"/>
      <c r="K2400" s="114"/>
      <c r="L2400" s="115"/>
      <c r="M2400" s="116"/>
      <c r="N2400" s="15" t="s">
        <v>7684</v>
      </c>
      <c r="O2400" t="s">
        <v>4766</v>
      </c>
      <c r="Q2400">
        <v>11516</v>
      </c>
      <c r="R2400" s="14">
        <v>812246</v>
      </c>
    </row>
    <row r="2401" spans="1:18" ht="15" customHeight="1" x14ac:dyDescent="0.25">
      <c r="A2401" s="10">
        <v>310</v>
      </c>
      <c r="B2401" s="111"/>
      <c r="C2401" s="6" t="s">
        <v>3718</v>
      </c>
      <c r="D2401" s="7">
        <v>44987</v>
      </c>
      <c r="E2401" s="8" t="s">
        <v>2426</v>
      </c>
      <c r="F2401" s="9">
        <v>800841</v>
      </c>
      <c r="G2401" s="8" t="s">
        <v>1378</v>
      </c>
      <c r="H2401" s="9">
        <v>84088</v>
      </c>
      <c r="I2401" s="112"/>
      <c r="J2401" s="113"/>
      <c r="K2401" s="114"/>
      <c r="L2401" s="115"/>
      <c r="M2401" s="116"/>
      <c r="N2401" s="15" t="s">
        <v>7685</v>
      </c>
      <c r="O2401" t="s">
        <v>4766</v>
      </c>
      <c r="Q2401">
        <v>11011</v>
      </c>
      <c r="R2401" s="14">
        <v>800841</v>
      </c>
    </row>
    <row r="2402" spans="1:18" ht="15" customHeight="1" x14ac:dyDescent="0.25">
      <c r="A2402" s="10">
        <v>311</v>
      </c>
      <c r="B2402" s="111"/>
      <c r="C2402" s="6" t="s">
        <v>3719</v>
      </c>
      <c r="D2402" s="7">
        <v>44986</v>
      </c>
      <c r="E2402" s="8" t="s">
        <v>2418</v>
      </c>
      <c r="F2402" s="9">
        <v>610819</v>
      </c>
      <c r="G2402" s="8" t="s">
        <v>1378</v>
      </c>
      <c r="H2402" s="9">
        <v>64136</v>
      </c>
      <c r="I2402" s="112"/>
      <c r="J2402" s="113"/>
      <c r="K2402" s="114"/>
      <c r="L2402" s="115"/>
      <c r="M2402" s="116"/>
      <c r="N2402" s="15" t="s">
        <v>7686</v>
      </c>
      <c r="O2402" t="s">
        <v>4766</v>
      </c>
      <c r="Q2402">
        <v>9137</v>
      </c>
      <c r="R2402" s="14">
        <v>610819</v>
      </c>
    </row>
    <row r="2403" spans="1:18" ht="15" customHeight="1" x14ac:dyDescent="0.25">
      <c r="A2403" s="10">
        <v>312</v>
      </c>
      <c r="B2403" s="111"/>
      <c r="C2403" s="6" t="s">
        <v>3720</v>
      </c>
      <c r="D2403" s="7">
        <v>44986</v>
      </c>
      <c r="E2403" s="8" t="s">
        <v>2363</v>
      </c>
      <c r="F2403" s="9">
        <v>764656</v>
      </c>
      <c r="G2403" s="8" t="s">
        <v>1378</v>
      </c>
      <c r="H2403" s="9">
        <v>80289</v>
      </c>
      <c r="I2403" s="112"/>
      <c r="J2403" s="113"/>
      <c r="K2403" s="114"/>
      <c r="L2403" s="115"/>
      <c r="M2403" s="116"/>
      <c r="N2403" s="15" t="s">
        <v>7687</v>
      </c>
      <c r="O2403" t="s">
        <v>4766</v>
      </c>
      <c r="Q2403">
        <v>9169</v>
      </c>
      <c r="R2403" s="14">
        <v>764656</v>
      </c>
    </row>
    <row r="2404" spans="1:18" ht="15" customHeight="1" x14ac:dyDescent="0.25">
      <c r="A2404" s="10">
        <v>313</v>
      </c>
      <c r="B2404" s="111"/>
      <c r="C2404" s="6" t="s">
        <v>3721</v>
      </c>
      <c r="D2404" s="7">
        <v>45005</v>
      </c>
      <c r="E2404" s="8" t="s">
        <v>3367</v>
      </c>
      <c r="F2404" s="9">
        <v>798600</v>
      </c>
      <c r="G2404" s="8" t="s">
        <v>1378</v>
      </c>
      <c r="H2404" s="9">
        <v>83853</v>
      </c>
      <c r="I2404" s="112"/>
      <c r="J2404" s="113"/>
      <c r="K2404" s="114"/>
      <c r="L2404" s="115"/>
      <c r="M2404" s="116"/>
      <c r="N2404" s="15" t="s">
        <v>7688</v>
      </c>
      <c r="O2404" t="s">
        <v>4766</v>
      </c>
      <c r="Q2404">
        <v>15760</v>
      </c>
      <c r="R2404" s="14">
        <v>798600</v>
      </c>
    </row>
    <row r="2405" spans="1:18" ht="15" customHeight="1" x14ac:dyDescent="0.25">
      <c r="A2405" s="10">
        <v>314</v>
      </c>
      <c r="B2405" s="111"/>
      <c r="C2405" s="6" t="s">
        <v>3722</v>
      </c>
      <c r="D2405" s="7">
        <v>45000</v>
      </c>
      <c r="E2405" s="8" t="s">
        <v>2418</v>
      </c>
      <c r="F2405" s="9">
        <v>1290691</v>
      </c>
      <c r="G2405" s="8" t="s">
        <v>1378</v>
      </c>
      <c r="H2405" s="9">
        <v>135523</v>
      </c>
      <c r="I2405" s="112"/>
      <c r="J2405" s="113"/>
      <c r="K2405" s="114"/>
      <c r="L2405" s="115"/>
      <c r="M2405" s="116"/>
      <c r="N2405" s="15" t="s">
        <v>7689</v>
      </c>
      <c r="O2405" t="s">
        <v>4766</v>
      </c>
      <c r="Q2405">
        <v>13654</v>
      </c>
      <c r="R2405" s="14">
        <v>1290691</v>
      </c>
    </row>
    <row r="2406" spans="1:18" ht="15" customHeight="1" x14ac:dyDescent="0.25">
      <c r="A2406" s="10">
        <v>315</v>
      </c>
      <c r="B2406" s="111"/>
      <c r="C2406" s="6" t="s">
        <v>3723</v>
      </c>
      <c r="D2406" s="7">
        <v>44996</v>
      </c>
      <c r="E2406" s="8" t="s">
        <v>2376</v>
      </c>
      <c r="F2406" s="9">
        <v>374347</v>
      </c>
      <c r="G2406" s="8" t="s">
        <v>1378</v>
      </c>
      <c r="H2406" s="9">
        <v>39306</v>
      </c>
      <c r="I2406" s="112"/>
      <c r="J2406" s="113"/>
      <c r="K2406" s="114"/>
      <c r="L2406" s="115"/>
      <c r="M2406" s="116"/>
      <c r="N2406" s="15" t="s">
        <v>7690</v>
      </c>
      <c r="O2406" t="s">
        <v>4766</v>
      </c>
      <c r="Q2406">
        <v>13326</v>
      </c>
      <c r="R2406" s="14">
        <v>374347</v>
      </c>
    </row>
    <row r="2407" spans="1:18" ht="15" customHeight="1" x14ac:dyDescent="0.25">
      <c r="A2407" s="10">
        <v>316</v>
      </c>
      <c r="B2407" s="111"/>
      <c r="C2407" s="6" t="s">
        <v>3724</v>
      </c>
      <c r="D2407" s="7">
        <v>45002</v>
      </c>
      <c r="E2407" s="8" t="s">
        <v>2426</v>
      </c>
      <c r="F2407" s="9">
        <v>374347</v>
      </c>
      <c r="G2407" s="8" t="s">
        <v>1378</v>
      </c>
      <c r="H2407" s="9">
        <v>39306</v>
      </c>
      <c r="I2407" s="112"/>
      <c r="J2407" s="113"/>
      <c r="K2407" s="114"/>
      <c r="L2407" s="115"/>
      <c r="M2407" s="116"/>
      <c r="N2407" s="15" t="s">
        <v>7691</v>
      </c>
      <c r="O2407" t="s">
        <v>4766</v>
      </c>
      <c r="Q2407">
        <v>15600</v>
      </c>
      <c r="R2407" s="14">
        <v>374347</v>
      </c>
    </row>
    <row r="2408" spans="1:18" ht="15" customHeight="1" x14ac:dyDescent="0.25">
      <c r="A2408" s="10">
        <v>317</v>
      </c>
      <c r="B2408" s="111"/>
      <c r="C2408" s="6" t="s">
        <v>3725</v>
      </c>
      <c r="D2408" s="7">
        <v>45013</v>
      </c>
      <c r="E2408" s="8" t="s">
        <v>2413</v>
      </c>
      <c r="F2408" s="9">
        <v>654256</v>
      </c>
      <c r="G2408" s="8" t="s">
        <v>1378</v>
      </c>
      <c r="H2408" s="9">
        <v>68697</v>
      </c>
      <c r="I2408" s="112"/>
      <c r="J2408" s="113"/>
      <c r="K2408" s="114"/>
      <c r="L2408" s="115"/>
      <c r="M2408" s="116"/>
      <c r="N2408" s="15" t="s">
        <v>7692</v>
      </c>
      <c r="O2408" t="s">
        <v>4766</v>
      </c>
      <c r="Q2408">
        <v>17652</v>
      </c>
      <c r="R2408" s="14">
        <v>654256</v>
      </c>
    </row>
    <row r="2409" spans="1:18" ht="15" customHeight="1" x14ac:dyDescent="0.25">
      <c r="A2409" s="10">
        <v>318</v>
      </c>
      <c r="B2409" s="111"/>
      <c r="C2409" s="6" t="s">
        <v>3726</v>
      </c>
      <c r="D2409" s="7">
        <v>45014</v>
      </c>
      <c r="E2409" s="8" t="s">
        <v>2426</v>
      </c>
      <c r="F2409" s="9">
        <v>1275040</v>
      </c>
      <c r="G2409" s="8" t="s">
        <v>1378</v>
      </c>
      <c r="H2409" s="9">
        <v>133879</v>
      </c>
      <c r="I2409" s="112"/>
      <c r="J2409" s="113"/>
      <c r="K2409" s="114"/>
      <c r="L2409" s="115"/>
      <c r="M2409" s="116"/>
      <c r="N2409" s="15" t="s">
        <v>7693</v>
      </c>
      <c r="O2409" t="s">
        <v>4766</v>
      </c>
      <c r="Q2409">
        <v>17757</v>
      </c>
      <c r="R2409" s="14">
        <v>1275040</v>
      </c>
    </row>
    <row r="2410" spans="1:18" ht="15" customHeight="1" x14ac:dyDescent="0.25">
      <c r="A2410" s="10">
        <v>319</v>
      </c>
      <c r="B2410" s="111"/>
      <c r="C2410" s="6" t="s">
        <v>3727</v>
      </c>
      <c r="D2410" s="7">
        <v>45005</v>
      </c>
      <c r="E2410" s="8" t="s">
        <v>2426</v>
      </c>
      <c r="F2410" s="9">
        <v>1014690</v>
      </c>
      <c r="G2410" s="8" t="s">
        <v>1378</v>
      </c>
      <c r="H2410" s="9">
        <v>106542</v>
      </c>
      <c r="I2410" s="112"/>
      <c r="J2410" s="113"/>
      <c r="K2410" s="114"/>
      <c r="L2410" s="115"/>
      <c r="M2410" s="116"/>
      <c r="N2410" s="15" t="s">
        <v>7694</v>
      </c>
      <c r="O2410" t="s">
        <v>4766</v>
      </c>
      <c r="Q2410">
        <v>15756</v>
      </c>
      <c r="R2410" s="14">
        <v>1014690</v>
      </c>
    </row>
    <row r="2411" spans="1:18" ht="15" customHeight="1" x14ac:dyDescent="0.25">
      <c r="A2411" s="10">
        <v>320</v>
      </c>
      <c r="B2411" s="111"/>
      <c r="C2411" s="6" t="s">
        <v>3728</v>
      </c>
      <c r="D2411" s="7">
        <v>45015</v>
      </c>
      <c r="E2411" s="8" t="s">
        <v>2413</v>
      </c>
      <c r="F2411" s="9">
        <v>911241</v>
      </c>
      <c r="G2411" s="8" t="s">
        <v>1378</v>
      </c>
      <c r="H2411" s="9">
        <v>95680</v>
      </c>
      <c r="I2411" s="112"/>
      <c r="J2411" s="113"/>
      <c r="K2411" s="114"/>
      <c r="L2411" s="115"/>
      <c r="M2411" s="116"/>
      <c r="N2411" s="15" t="s">
        <v>7695</v>
      </c>
      <c r="O2411" t="s">
        <v>4766</v>
      </c>
      <c r="Q2411">
        <v>18696</v>
      </c>
      <c r="R2411" s="14">
        <v>911241</v>
      </c>
    </row>
    <row r="2412" spans="1:18" ht="15" customHeight="1" x14ac:dyDescent="0.25">
      <c r="A2412" s="10">
        <v>321</v>
      </c>
      <c r="B2412" s="111"/>
      <c r="C2412" s="6" t="s">
        <v>3729</v>
      </c>
      <c r="D2412" s="7">
        <v>45015</v>
      </c>
      <c r="E2412" s="8" t="s">
        <v>2413</v>
      </c>
      <c r="F2412" s="9">
        <v>1248064</v>
      </c>
      <c r="G2412" s="8" t="s">
        <v>1378</v>
      </c>
      <c r="H2412" s="9">
        <v>131047</v>
      </c>
      <c r="I2412" s="112"/>
      <c r="J2412" s="113"/>
      <c r="K2412" s="114"/>
      <c r="L2412" s="115"/>
      <c r="M2412" s="116"/>
      <c r="N2412" s="15" t="s">
        <v>7696</v>
      </c>
      <c r="O2412" t="s">
        <v>4766</v>
      </c>
      <c r="Q2412">
        <v>18686</v>
      </c>
      <c r="R2412" s="14">
        <v>1248064</v>
      </c>
    </row>
    <row r="2413" spans="1:18" ht="15" customHeight="1" x14ac:dyDescent="0.25">
      <c r="A2413" s="10">
        <v>322</v>
      </c>
      <c r="B2413" s="111"/>
      <c r="C2413" s="6" t="s">
        <v>3730</v>
      </c>
      <c r="D2413" s="7">
        <v>45000</v>
      </c>
      <c r="E2413" s="8" t="s">
        <v>2426</v>
      </c>
      <c r="F2413" s="9">
        <v>374347</v>
      </c>
      <c r="G2413" s="8" t="s">
        <v>1378</v>
      </c>
      <c r="H2413" s="9">
        <v>39306</v>
      </c>
      <c r="I2413" s="112"/>
      <c r="J2413" s="113"/>
      <c r="K2413" s="114"/>
      <c r="L2413" s="115"/>
      <c r="M2413" s="116"/>
      <c r="N2413" s="15" t="s">
        <v>7697</v>
      </c>
      <c r="O2413" t="s">
        <v>4766</v>
      </c>
      <c r="Q2413">
        <v>13686</v>
      </c>
      <c r="R2413" s="14">
        <v>374347</v>
      </c>
    </row>
    <row r="2414" spans="1:18" ht="15" customHeight="1" x14ac:dyDescent="0.25">
      <c r="A2414" s="10">
        <v>323</v>
      </c>
      <c r="B2414" s="111"/>
      <c r="C2414" s="6" t="s">
        <v>3731</v>
      </c>
      <c r="D2414" s="7">
        <v>45016</v>
      </c>
      <c r="E2414" s="8" t="s">
        <v>2376</v>
      </c>
      <c r="F2414" s="9">
        <v>610819</v>
      </c>
      <c r="G2414" s="8" t="s">
        <v>1378</v>
      </c>
      <c r="H2414" s="9">
        <v>64136</v>
      </c>
      <c r="I2414" s="112"/>
      <c r="J2414" s="113"/>
      <c r="K2414" s="114"/>
      <c r="L2414" s="115"/>
      <c r="M2414" s="116"/>
      <c r="N2414" s="15" t="s">
        <v>7698</v>
      </c>
      <c r="O2414" t="s">
        <v>4766</v>
      </c>
      <c r="Q2414">
        <v>18747</v>
      </c>
      <c r="R2414" s="14">
        <v>610819</v>
      </c>
    </row>
    <row r="2415" spans="1:18" ht="15" customHeight="1" x14ac:dyDescent="0.25">
      <c r="A2415" s="10">
        <v>324</v>
      </c>
      <c r="B2415" s="111"/>
      <c r="C2415" s="6" t="s">
        <v>3732</v>
      </c>
      <c r="D2415" s="7">
        <v>45014</v>
      </c>
      <c r="E2415" s="8" t="s">
        <v>2380</v>
      </c>
      <c r="F2415" s="9">
        <v>518323</v>
      </c>
      <c r="G2415" s="8" t="s">
        <v>1378</v>
      </c>
      <c r="H2415" s="9">
        <v>54424</v>
      </c>
      <c r="I2415" s="112"/>
      <c r="J2415" s="113"/>
      <c r="K2415" s="114"/>
      <c r="L2415" s="115"/>
      <c r="M2415" s="116"/>
      <c r="N2415" s="15" t="s">
        <v>7699</v>
      </c>
      <c r="O2415" t="s">
        <v>4766</v>
      </c>
      <c r="Q2415">
        <v>17750</v>
      </c>
      <c r="R2415" s="14">
        <v>518323</v>
      </c>
    </row>
    <row r="2416" spans="1:18" ht="15" customHeight="1" x14ac:dyDescent="0.25">
      <c r="A2416" s="10">
        <v>325</v>
      </c>
      <c r="B2416" s="111"/>
      <c r="C2416" s="6" t="s">
        <v>3733</v>
      </c>
      <c r="D2416" s="7">
        <v>45000</v>
      </c>
      <c r="E2416" s="8" t="s">
        <v>2418</v>
      </c>
      <c r="F2416" s="9">
        <v>374347</v>
      </c>
      <c r="G2416" s="8" t="s">
        <v>1378</v>
      </c>
      <c r="H2416" s="9">
        <v>39306</v>
      </c>
      <c r="I2416" s="112"/>
      <c r="J2416" s="113"/>
      <c r="K2416" s="114"/>
      <c r="L2416" s="115"/>
      <c r="M2416" s="116"/>
      <c r="N2416" s="15" t="s">
        <v>7700</v>
      </c>
      <c r="O2416" t="s">
        <v>4766</v>
      </c>
      <c r="Q2416">
        <v>13646</v>
      </c>
      <c r="R2416" s="14">
        <v>374347</v>
      </c>
    </row>
    <row r="2417" spans="1:18" ht="15" customHeight="1" x14ac:dyDescent="0.25">
      <c r="A2417" s="10">
        <v>326</v>
      </c>
      <c r="B2417" s="111"/>
      <c r="C2417" s="6" t="s">
        <v>3734</v>
      </c>
      <c r="D2417" s="7">
        <v>45014</v>
      </c>
      <c r="E2417" s="8" t="s">
        <v>2426</v>
      </c>
      <c r="F2417" s="9">
        <v>774414</v>
      </c>
      <c r="G2417" s="8" t="s">
        <v>1378</v>
      </c>
      <c r="H2417" s="9">
        <v>81313</v>
      </c>
      <c r="I2417" s="112"/>
      <c r="J2417" s="113"/>
      <c r="K2417" s="114"/>
      <c r="L2417" s="115"/>
      <c r="M2417" s="116"/>
      <c r="N2417" s="15" t="s">
        <v>7701</v>
      </c>
      <c r="O2417" t="s">
        <v>4766</v>
      </c>
      <c r="Q2417">
        <v>17723</v>
      </c>
      <c r="R2417" s="14">
        <v>774414</v>
      </c>
    </row>
    <row r="2418" spans="1:18" ht="15" customHeight="1" x14ac:dyDescent="0.25">
      <c r="A2418" s="10">
        <v>327</v>
      </c>
      <c r="B2418" s="111"/>
      <c r="C2418" s="6" t="s">
        <v>3735</v>
      </c>
      <c r="D2418" s="7">
        <v>45006</v>
      </c>
      <c r="E2418" s="8" t="s">
        <v>2426</v>
      </c>
      <c r="F2418" s="9">
        <v>610819</v>
      </c>
      <c r="G2418" s="8" t="s">
        <v>1378</v>
      </c>
      <c r="H2418" s="9">
        <v>64136</v>
      </c>
      <c r="I2418" s="112"/>
      <c r="J2418" s="113"/>
      <c r="K2418" s="114"/>
      <c r="L2418" s="115"/>
      <c r="M2418" s="116"/>
      <c r="N2418" s="15" t="s">
        <v>7702</v>
      </c>
      <c r="O2418" t="s">
        <v>4766</v>
      </c>
      <c r="Q2418">
        <v>15853</v>
      </c>
      <c r="R2418" s="14">
        <v>610819</v>
      </c>
    </row>
    <row r="2419" spans="1:18" ht="15" customHeight="1" x14ac:dyDescent="0.25">
      <c r="A2419" s="10">
        <v>328</v>
      </c>
      <c r="B2419" s="111"/>
      <c r="C2419" s="6" t="s">
        <v>3736</v>
      </c>
      <c r="D2419" s="7">
        <v>45007</v>
      </c>
      <c r="E2419" s="8" t="s">
        <v>3367</v>
      </c>
      <c r="F2419" s="9">
        <v>709456</v>
      </c>
      <c r="G2419" s="8" t="s">
        <v>1378</v>
      </c>
      <c r="H2419" s="9">
        <v>74493</v>
      </c>
      <c r="I2419" s="112"/>
      <c r="J2419" s="113"/>
      <c r="K2419" s="114"/>
      <c r="L2419" s="115"/>
      <c r="M2419" s="116"/>
      <c r="N2419" s="15" t="s">
        <v>7703</v>
      </c>
      <c r="O2419" t="s">
        <v>4766</v>
      </c>
      <c r="Q2419">
        <v>15890</v>
      </c>
      <c r="R2419" s="14">
        <v>709456</v>
      </c>
    </row>
    <row r="2420" spans="1:18" ht="15" customHeight="1" x14ac:dyDescent="0.25">
      <c r="A2420" s="10">
        <v>329</v>
      </c>
      <c r="B2420" s="111"/>
      <c r="C2420" s="6" t="s">
        <v>3737</v>
      </c>
      <c r="D2420" s="7">
        <v>45010</v>
      </c>
      <c r="E2420" s="8" t="s">
        <v>2380</v>
      </c>
      <c r="F2420" s="9">
        <v>610819</v>
      </c>
      <c r="G2420" s="8" t="s">
        <v>1378</v>
      </c>
      <c r="H2420" s="9">
        <v>64136</v>
      </c>
      <c r="I2420" s="112"/>
      <c r="J2420" s="113"/>
      <c r="K2420" s="114"/>
      <c r="L2420" s="115"/>
      <c r="M2420" s="116"/>
      <c r="N2420" s="15" t="s">
        <v>7704</v>
      </c>
      <c r="O2420" t="s">
        <v>4766</v>
      </c>
      <c r="Q2420">
        <v>17501</v>
      </c>
      <c r="R2420" s="14">
        <v>610819</v>
      </c>
    </row>
    <row r="2421" spans="1:18" ht="15" customHeight="1" x14ac:dyDescent="0.25">
      <c r="A2421" s="10">
        <v>330</v>
      </c>
      <c r="B2421" s="111"/>
      <c r="C2421" s="6" t="s">
        <v>3738</v>
      </c>
      <c r="D2421" s="7">
        <v>45000</v>
      </c>
      <c r="E2421" s="8" t="s">
        <v>2418</v>
      </c>
      <c r="F2421" s="9">
        <v>652251</v>
      </c>
      <c r="G2421" s="8" t="s">
        <v>1378</v>
      </c>
      <c r="H2421" s="9">
        <v>68486</v>
      </c>
      <c r="I2421" s="112"/>
      <c r="J2421" s="113"/>
      <c r="K2421" s="114"/>
      <c r="L2421" s="115"/>
      <c r="M2421" s="116"/>
      <c r="N2421" s="15" t="s">
        <v>7705</v>
      </c>
      <c r="O2421" t="s">
        <v>4766</v>
      </c>
      <c r="Q2421">
        <v>13615</v>
      </c>
      <c r="R2421" s="14">
        <v>652251</v>
      </c>
    </row>
    <row r="2422" spans="1:18" ht="15" customHeight="1" x14ac:dyDescent="0.25">
      <c r="A2422" s="10">
        <v>331</v>
      </c>
      <c r="B2422" s="111"/>
      <c r="C2422" s="6" t="s">
        <v>3739</v>
      </c>
      <c r="D2422" s="7">
        <v>44996</v>
      </c>
      <c r="E2422" s="8" t="s">
        <v>2418</v>
      </c>
      <c r="F2422" s="9">
        <v>610819</v>
      </c>
      <c r="G2422" s="8" t="s">
        <v>1378</v>
      </c>
      <c r="H2422" s="9">
        <v>64136</v>
      </c>
      <c r="I2422" s="112"/>
      <c r="J2422" s="113"/>
      <c r="K2422" s="114"/>
      <c r="L2422" s="115"/>
      <c r="M2422" s="116"/>
      <c r="N2422" s="15" t="s">
        <v>7706</v>
      </c>
      <c r="O2422" t="s">
        <v>4766</v>
      </c>
      <c r="Q2422">
        <v>13409</v>
      </c>
      <c r="R2422" s="14">
        <v>610819</v>
      </c>
    </row>
    <row r="2423" spans="1:18" ht="15" customHeight="1" x14ac:dyDescent="0.25">
      <c r="A2423" s="10">
        <v>332</v>
      </c>
      <c r="B2423" s="111"/>
      <c r="C2423" s="6" t="s">
        <v>3740</v>
      </c>
      <c r="D2423" s="7">
        <v>45006</v>
      </c>
      <c r="E2423" s="8" t="s">
        <v>3367</v>
      </c>
      <c r="F2423" s="9">
        <v>1221638</v>
      </c>
      <c r="G2423" s="8" t="s">
        <v>1378</v>
      </c>
      <c r="H2423" s="9">
        <v>128272</v>
      </c>
      <c r="I2423" s="112"/>
      <c r="J2423" s="113"/>
      <c r="K2423" s="114"/>
      <c r="L2423" s="115"/>
      <c r="M2423" s="116"/>
      <c r="N2423" s="15" t="s">
        <v>7707</v>
      </c>
      <c r="O2423" t="s">
        <v>4766</v>
      </c>
      <c r="Q2423">
        <v>15812</v>
      </c>
      <c r="R2423" s="14">
        <v>1221638</v>
      </c>
    </row>
    <row r="2424" spans="1:18" ht="15" customHeight="1" x14ac:dyDescent="0.25">
      <c r="A2424" s="10">
        <v>333</v>
      </c>
      <c r="B2424" s="111"/>
      <c r="C2424" s="6" t="s">
        <v>3741</v>
      </c>
      <c r="D2424" s="7">
        <v>45006</v>
      </c>
      <c r="E2424" s="8" t="s">
        <v>3367</v>
      </c>
      <c r="F2424" s="9">
        <v>244328</v>
      </c>
      <c r="G2424" s="8" t="s">
        <v>1378</v>
      </c>
      <c r="H2424" s="9">
        <v>25654</v>
      </c>
      <c r="I2424" s="112"/>
      <c r="J2424" s="113"/>
      <c r="K2424" s="114"/>
      <c r="L2424" s="115"/>
      <c r="M2424" s="116"/>
      <c r="N2424" s="15" t="s">
        <v>7708</v>
      </c>
      <c r="O2424" t="s">
        <v>4766</v>
      </c>
      <c r="Q2424">
        <v>15813</v>
      </c>
      <c r="R2424" s="14">
        <v>244328</v>
      </c>
    </row>
    <row r="2425" spans="1:18" ht="15" customHeight="1" x14ac:dyDescent="0.25">
      <c r="A2425" s="10">
        <v>334</v>
      </c>
      <c r="B2425" s="111"/>
      <c r="C2425" s="6" t="s">
        <v>3742</v>
      </c>
      <c r="D2425" s="7">
        <v>45003</v>
      </c>
      <c r="E2425" s="8" t="s">
        <v>2413</v>
      </c>
      <c r="F2425" s="9">
        <v>684376</v>
      </c>
      <c r="G2425" s="8" t="s">
        <v>1378</v>
      </c>
      <c r="H2425" s="9">
        <v>71859</v>
      </c>
      <c r="I2425" s="112"/>
      <c r="J2425" s="113"/>
      <c r="K2425" s="114"/>
      <c r="L2425" s="115"/>
      <c r="M2425" s="116"/>
      <c r="N2425" s="15" t="s">
        <v>7709</v>
      </c>
      <c r="O2425" t="s">
        <v>4766</v>
      </c>
      <c r="Q2425">
        <v>15672</v>
      </c>
      <c r="R2425" s="14">
        <v>684376</v>
      </c>
    </row>
    <row r="2426" spans="1:18" ht="15" customHeight="1" x14ac:dyDescent="0.25">
      <c r="A2426" s="10">
        <v>335</v>
      </c>
      <c r="B2426" s="111"/>
      <c r="C2426" s="6" t="s">
        <v>3743</v>
      </c>
      <c r="D2426" s="7">
        <v>45000</v>
      </c>
      <c r="E2426" s="8" t="s">
        <v>2418</v>
      </c>
      <c r="F2426" s="9">
        <v>374347</v>
      </c>
      <c r="G2426" s="8" t="s">
        <v>1378</v>
      </c>
      <c r="H2426" s="9">
        <v>39306</v>
      </c>
      <c r="I2426" s="112"/>
      <c r="J2426" s="113"/>
      <c r="K2426" s="114"/>
      <c r="L2426" s="115"/>
      <c r="M2426" s="116"/>
      <c r="N2426" s="15" t="s">
        <v>7710</v>
      </c>
      <c r="O2426" t="s">
        <v>4766</v>
      </c>
      <c r="Q2426">
        <v>13681</v>
      </c>
      <c r="R2426" s="14">
        <v>374347</v>
      </c>
    </row>
    <row r="2427" spans="1:18" ht="15" customHeight="1" x14ac:dyDescent="0.25">
      <c r="A2427" s="10">
        <v>336</v>
      </c>
      <c r="B2427" s="111"/>
      <c r="C2427" s="6" t="s">
        <v>3744</v>
      </c>
      <c r="D2427" s="7">
        <v>45000</v>
      </c>
      <c r="E2427" s="8" t="s">
        <v>2380</v>
      </c>
      <c r="F2427" s="9">
        <v>374347</v>
      </c>
      <c r="G2427" s="8" t="s">
        <v>1378</v>
      </c>
      <c r="H2427" s="9">
        <v>39306</v>
      </c>
      <c r="I2427" s="112"/>
      <c r="J2427" s="113"/>
      <c r="K2427" s="114"/>
      <c r="L2427" s="115"/>
      <c r="M2427" s="116"/>
      <c r="N2427" s="15" t="s">
        <v>7711</v>
      </c>
      <c r="O2427" t="s">
        <v>4766</v>
      </c>
      <c r="Q2427">
        <v>13641</v>
      </c>
      <c r="R2427" s="14">
        <v>374347</v>
      </c>
    </row>
    <row r="2428" spans="1:18" ht="15" customHeight="1" x14ac:dyDescent="0.25">
      <c r="A2428" s="10">
        <v>337</v>
      </c>
      <c r="B2428" s="111"/>
      <c r="C2428" s="6" t="s">
        <v>3745</v>
      </c>
      <c r="D2428" s="7">
        <v>44999</v>
      </c>
      <c r="E2428" s="8" t="s">
        <v>2418</v>
      </c>
      <c r="F2428" s="9">
        <v>924199</v>
      </c>
      <c r="G2428" s="8" t="s">
        <v>1378</v>
      </c>
      <c r="H2428" s="9">
        <v>97041</v>
      </c>
      <c r="I2428" s="112"/>
      <c r="J2428" s="113"/>
      <c r="K2428" s="114"/>
      <c r="L2428" s="115"/>
      <c r="M2428" s="116"/>
      <c r="N2428" s="15" t="s">
        <v>7712</v>
      </c>
      <c r="O2428" t="s">
        <v>4766</v>
      </c>
      <c r="Q2428">
        <v>13592</v>
      </c>
      <c r="R2428" s="14">
        <v>924199</v>
      </c>
    </row>
    <row r="2429" spans="1:18" ht="15" customHeight="1" x14ac:dyDescent="0.25">
      <c r="A2429" s="10">
        <v>338</v>
      </c>
      <c r="B2429" s="111"/>
      <c r="C2429" s="6" t="s">
        <v>3746</v>
      </c>
      <c r="D2429" s="7">
        <v>45006</v>
      </c>
      <c r="E2429" s="8" t="s">
        <v>2418</v>
      </c>
      <c r="F2429" s="9">
        <v>730571</v>
      </c>
      <c r="G2429" s="8" t="s">
        <v>1378</v>
      </c>
      <c r="H2429" s="9">
        <v>76710</v>
      </c>
      <c r="I2429" s="112"/>
      <c r="J2429" s="113"/>
      <c r="K2429" s="114"/>
      <c r="L2429" s="115"/>
      <c r="M2429" s="116"/>
      <c r="N2429" s="15" t="s">
        <v>7713</v>
      </c>
      <c r="O2429" t="s">
        <v>4766</v>
      </c>
      <c r="Q2429">
        <v>15834</v>
      </c>
      <c r="R2429" s="14">
        <v>730571</v>
      </c>
    </row>
    <row r="2430" spans="1:18" ht="15" customHeight="1" x14ac:dyDescent="0.25">
      <c r="A2430" s="10">
        <v>339</v>
      </c>
      <c r="B2430" s="111"/>
      <c r="C2430" s="6" t="s">
        <v>3747</v>
      </c>
      <c r="D2430" s="7">
        <v>44996</v>
      </c>
      <c r="E2430" s="8" t="s">
        <v>2413</v>
      </c>
      <c r="F2430" s="9">
        <v>374347</v>
      </c>
      <c r="G2430" s="8" t="s">
        <v>1378</v>
      </c>
      <c r="H2430" s="9">
        <v>39306</v>
      </c>
      <c r="I2430" s="112"/>
      <c r="J2430" s="113"/>
      <c r="K2430" s="114"/>
      <c r="L2430" s="115"/>
      <c r="M2430" s="116"/>
      <c r="N2430" s="15" t="s">
        <v>7714</v>
      </c>
      <c r="O2430" t="s">
        <v>4766</v>
      </c>
      <c r="Q2430">
        <v>13352</v>
      </c>
      <c r="R2430" s="14">
        <v>374347</v>
      </c>
    </row>
    <row r="2431" spans="1:18" ht="15" customHeight="1" x14ac:dyDescent="0.25">
      <c r="A2431" s="10">
        <v>340</v>
      </c>
      <c r="B2431" s="111"/>
      <c r="C2431" s="6" t="s">
        <v>3748</v>
      </c>
      <c r="D2431" s="7">
        <v>45007</v>
      </c>
      <c r="E2431" s="8" t="s">
        <v>2376</v>
      </c>
      <c r="F2431" s="9">
        <v>283712</v>
      </c>
      <c r="G2431" s="8" t="s">
        <v>1378</v>
      </c>
      <c r="H2431" s="9">
        <v>29790</v>
      </c>
      <c r="I2431" s="112"/>
      <c r="J2431" s="113"/>
      <c r="K2431" s="114"/>
      <c r="L2431" s="115"/>
      <c r="M2431" s="116"/>
      <c r="N2431" s="15" t="s">
        <v>7715</v>
      </c>
      <c r="O2431" t="s">
        <v>4766</v>
      </c>
      <c r="Q2431">
        <v>15883</v>
      </c>
      <c r="R2431" s="14">
        <v>283712</v>
      </c>
    </row>
    <row r="2432" spans="1:18" ht="15" customHeight="1" x14ac:dyDescent="0.25">
      <c r="A2432" s="10">
        <v>341</v>
      </c>
      <c r="B2432" s="111"/>
      <c r="C2432" s="6" t="s">
        <v>3749</v>
      </c>
      <c r="D2432" s="7">
        <v>45001</v>
      </c>
      <c r="E2432" s="8" t="s">
        <v>2426</v>
      </c>
      <c r="F2432" s="9">
        <v>366491</v>
      </c>
      <c r="G2432" s="8" t="s">
        <v>1378</v>
      </c>
      <c r="H2432" s="9">
        <v>38482</v>
      </c>
      <c r="I2432" s="112"/>
      <c r="J2432" s="113"/>
      <c r="K2432" s="114"/>
      <c r="L2432" s="115"/>
      <c r="M2432" s="116"/>
      <c r="N2432" s="15" t="s">
        <v>7716</v>
      </c>
      <c r="O2432" t="s">
        <v>4766</v>
      </c>
      <c r="Q2432">
        <v>14197</v>
      </c>
      <c r="R2432" s="14">
        <v>366491</v>
      </c>
    </row>
    <row r="2433" spans="1:18" ht="15" customHeight="1" x14ac:dyDescent="0.25">
      <c r="A2433" s="10">
        <v>342</v>
      </c>
      <c r="B2433" s="111"/>
      <c r="C2433" s="6" t="s">
        <v>3750</v>
      </c>
      <c r="D2433" s="7">
        <v>45006</v>
      </c>
      <c r="E2433" s="8" t="s">
        <v>2426</v>
      </c>
      <c r="F2433" s="9">
        <v>890382</v>
      </c>
      <c r="G2433" s="8" t="s">
        <v>1378</v>
      </c>
      <c r="H2433" s="9">
        <v>93490</v>
      </c>
      <c r="I2433" s="112"/>
      <c r="J2433" s="113"/>
      <c r="K2433" s="114"/>
      <c r="L2433" s="115"/>
      <c r="M2433" s="116"/>
      <c r="N2433" s="15" t="s">
        <v>7717</v>
      </c>
      <c r="O2433" t="s">
        <v>4766</v>
      </c>
      <c r="Q2433">
        <v>15839</v>
      </c>
      <c r="R2433" s="14">
        <v>890382</v>
      </c>
    </row>
    <row r="2434" spans="1:18" ht="15" customHeight="1" x14ac:dyDescent="0.25">
      <c r="A2434" s="10">
        <v>343</v>
      </c>
      <c r="B2434" s="111"/>
      <c r="C2434" s="6" t="s">
        <v>3751</v>
      </c>
      <c r="D2434" s="7">
        <v>45001</v>
      </c>
      <c r="E2434" s="8" t="s">
        <v>2413</v>
      </c>
      <c r="F2434" s="9">
        <v>374347</v>
      </c>
      <c r="G2434" s="8" t="s">
        <v>1378</v>
      </c>
      <c r="H2434" s="9">
        <v>39306</v>
      </c>
      <c r="I2434" s="112"/>
      <c r="J2434" s="113"/>
      <c r="K2434" s="114"/>
      <c r="L2434" s="115"/>
      <c r="M2434" s="116"/>
      <c r="N2434" s="15" t="s">
        <v>7718</v>
      </c>
      <c r="O2434" t="s">
        <v>4766</v>
      </c>
      <c r="Q2434">
        <v>13753</v>
      </c>
      <c r="R2434" s="14">
        <v>374347</v>
      </c>
    </row>
    <row r="2435" spans="1:18" ht="15" customHeight="1" x14ac:dyDescent="0.25">
      <c r="A2435" s="10">
        <v>344</v>
      </c>
      <c r="B2435" s="111"/>
      <c r="C2435" s="6" t="s">
        <v>3752</v>
      </c>
      <c r="D2435" s="7">
        <v>45003</v>
      </c>
      <c r="E2435" s="8" t="s">
        <v>2413</v>
      </c>
      <c r="F2435" s="9">
        <v>403871</v>
      </c>
      <c r="G2435" s="8" t="s">
        <v>1378</v>
      </c>
      <c r="H2435" s="9">
        <v>42406</v>
      </c>
      <c r="I2435" s="112"/>
      <c r="J2435" s="113"/>
      <c r="K2435" s="114"/>
      <c r="L2435" s="115"/>
      <c r="M2435" s="116"/>
      <c r="N2435" s="15" t="s">
        <v>7719</v>
      </c>
      <c r="O2435" t="s">
        <v>4766</v>
      </c>
      <c r="Q2435">
        <v>15685</v>
      </c>
      <c r="R2435" s="14">
        <v>403871</v>
      </c>
    </row>
    <row r="2436" spans="1:18" ht="15" customHeight="1" x14ac:dyDescent="0.25">
      <c r="A2436" s="10">
        <v>345</v>
      </c>
      <c r="B2436" s="111"/>
      <c r="C2436" s="6" t="s">
        <v>3753</v>
      </c>
      <c r="D2436" s="7">
        <v>45000</v>
      </c>
      <c r="E2436" s="8" t="s">
        <v>2380</v>
      </c>
      <c r="F2436" s="9">
        <v>374347</v>
      </c>
      <c r="G2436" s="8" t="s">
        <v>1378</v>
      </c>
      <c r="H2436" s="9">
        <v>39306</v>
      </c>
      <c r="I2436" s="112"/>
      <c r="J2436" s="113"/>
      <c r="K2436" s="114"/>
      <c r="L2436" s="115"/>
      <c r="M2436" s="116"/>
      <c r="N2436" s="15" t="s">
        <v>7720</v>
      </c>
      <c r="O2436" t="s">
        <v>4766</v>
      </c>
      <c r="Q2436">
        <v>13660</v>
      </c>
      <c r="R2436" s="14">
        <v>374347</v>
      </c>
    </row>
    <row r="2437" spans="1:18" ht="15" customHeight="1" x14ac:dyDescent="0.25">
      <c r="A2437" s="10">
        <v>346</v>
      </c>
      <c r="B2437" s="111"/>
      <c r="C2437" s="6" t="s">
        <v>3754</v>
      </c>
      <c r="D2437" s="7">
        <v>44996</v>
      </c>
      <c r="E2437" s="8" t="s">
        <v>2413</v>
      </c>
      <c r="F2437" s="9">
        <v>374347</v>
      </c>
      <c r="G2437" s="8" t="s">
        <v>1378</v>
      </c>
      <c r="H2437" s="9">
        <v>39306</v>
      </c>
      <c r="I2437" s="112"/>
      <c r="J2437" s="113"/>
      <c r="K2437" s="114"/>
      <c r="L2437" s="115"/>
      <c r="M2437" s="116"/>
      <c r="N2437" s="15" t="s">
        <v>7721</v>
      </c>
      <c r="O2437" t="s">
        <v>4766</v>
      </c>
      <c r="Q2437">
        <v>13355</v>
      </c>
      <c r="R2437" s="14">
        <v>374347</v>
      </c>
    </row>
    <row r="2438" spans="1:18" ht="15" customHeight="1" x14ac:dyDescent="0.25">
      <c r="A2438" s="10">
        <v>347</v>
      </c>
      <c r="B2438" s="111"/>
      <c r="C2438" s="6" t="s">
        <v>3755</v>
      </c>
      <c r="D2438" s="7">
        <v>45002</v>
      </c>
      <c r="E2438" s="8" t="s">
        <v>2418</v>
      </c>
      <c r="F2438" s="9">
        <v>1455773</v>
      </c>
      <c r="G2438" s="8" t="s">
        <v>1378</v>
      </c>
      <c r="H2438" s="9">
        <v>152856</v>
      </c>
      <c r="I2438" s="112"/>
      <c r="J2438" s="113"/>
      <c r="K2438" s="114"/>
      <c r="L2438" s="115"/>
      <c r="M2438" s="116"/>
      <c r="N2438" s="15" t="s">
        <v>7722</v>
      </c>
      <c r="O2438" t="s">
        <v>4766</v>
      </c>
      <c r="Q2438">
        <v>15665</v>
      </c>
      <c r="R2438" s="14">
        <v>1455773</v>
      </c>
    </row>
    <row r="2439" spans="1:18" ht="15" customHeight="1" x14ac:dyDescent="0.25">
      <c r="A2439" s="10">
        <v>348</v>
      </c>
      <c r="B2439" s="111"/>
      <c r="C2439" s="6" t="s">
        <v>3756</v>
      </c>
      <c r="D2439" s="7">
        <v>45000</v>
      </c>
      <c r="E2439" s="8" t="s">
        <v>2426</v>
      </c>
      <c r="F2439" s="9">
        <v>374347</v>
      </c>
      <c r="G2439" s="8" t="s">
        <v>1378</v>
      </c>
      <c r="H2439" s="9">
        <v>39306</v>
      </c>
      <c r="I2439" s="112"/>
      <c r="J2439" s="113"/>
      <c r="K2439" s="114"/>
      <c r="L2439" s="115"/>
      <c r="M2439" s="116"/>
      <c r="N2439" s="15" t="s">
        <v>7723</v>
      </c>
      <c r="O2439" t="s">
        <v>4766</v>
      </c>
      <c r="Q2439">
        <v>13683</v>
      </c>
      <c r="R2439" s="14">
        <v>374347</v>
      </c>
    </row>
    <row r="2440" spans="1:18" ht="15" customHeight="1" x14ac:dyDescent="0.25">
      <c r="A2440" s="10">
        <v>349</v>
      </c>
      <c r="B2440" s="111"/>
      <c r="C2440" s="6" t="s">
        <v>3757</v>
      </c>
      <c r="D2440" s="7">
        <v>45000</v>
      </c>
      <c r="E2440" s="8" t="s">
        <v>2418</v>
      </c>
      <c r="F2440" s="9">
        <v>1418560</v>
      </c>
      <c r="G2440" s="8" t="s">
        <v>1378</v>
      </c>
      <c r="H2440" s="9">
        <v>148949</v>
      </c>
      <c r="I2440" s="112"/>
      <c r="J2440" s="113"/>
      <c r="K2440" s="114"/>
      <c r="L2440" s="115"/>
      <c r="M2440" s="116"/>
      <c r="N2440" s="15" t="s">
        <v>7724</v>
      </c>
      <c r="O2440" t="s">
        <v>4766</v>
      </c>
      <c r="Q2440">
        <v>13676</v>
      </c>
      <c r="R2440" s="14">
        <v>1418560</v>
      </c>
    </row>
    <row r="2441" spans="1:18" ht="15" customHeight="1" x14ac:dyDescent="0.25">
      <c r="A2441" s="10">
        <v>350</v>
      </c>
      <c r="B2441" s="111"/>
      <c r="C2441" s="6" t="s">
        <v>3758</v>
      </c>
      <c r="D2441" s="7">
        <v>45000</v>
      </c>
      <c r="E2441" s="8" t="s">
        <v>2426</v>
      </c>
      <c r="F2441" s="9">
        <v>374347</v>
      </c>
      <c r="G2441" s="8" t="s">
        <v>1378</v>
      </c>
      <c r="H2441" s="9">
        <v>39306</v>
      </c>
      <c r="I2441" s="112"/>
      <c r="J2441" s="113"/>
      <c r="K2441" s="114"/>
      <c r="L2441" s="115"/>
      <c r="M2441" s="116"/>
      <c r="N2441" s="15" t="s">
        <v>7725</v>
      </c>
      <c r="O2441" t="s">
        <v>4766</v>
      </c>
      <c r="Q2441">
        <v>13630</v>
      </c>
      <c r="R2441" s="14">
        <v>374347</v>
      </c>
    </row>
    <row r="2442" spans="1:18" ht="15" customHeight="1" x14ac:dyDescent="0.25">
      <c r="A2442" s="10">
        <v>351</v>
      </c>
      <c r="B2442" s="111"/>
      <c r="C2442" s="6" t="s">
        <v>3759</v>
      </c>
      <c r="D2442" s="7">
        <v>45002</v>
      </c>
      <c r="E2442" s="8" t="s">
        <v>3367</v>
      </c>
      <c r="F2442" s="9">
        <v>1046363</v>
      </c>
      <c r="G2442" s="8" t="s">
        <v>1378</v>
      </c>
      <c r="H2442" s="9">
        <v>109868</v>
      </c>
      <c r="I2442" s="112"/>
      <c r="J2442" s="113"/>
      <c r="K2442" s="114"/>
      <c r="L2442" s="115"/>
      <c r="M2442" s="116"/>
      <c r="N2442" s="15" t="s">
        <v>7726</v>
      </c>
      <c r="O2442" t="s">
        <v>4766</v>
      </c>
      <c r="Q2442">
        <v>15640</v>
      </c>
      <c r="R2442" s="14">
        <v>1046363</v>
      </c>
    </row>
    <row r="2443" spans="1:18" ht="15" customHeight="1" x14ac:dyDescent="0.25">
      <c r="A2443" s="10">
        <v>352</v>
      </c>
      <c r="B2443" s="111"/>
      <c r="C2443" s="6" t="s">
        <v>3760</v>
      </c>
      <c r="D2443" s="7">
        <v>45002</v>
      </c>
      <c r="E2443" s="8" t="s">
        <v>2413</v>
      </c>
      <c r="F2443" s="9">
        <v>374347</v>
      </c>
      <c r="G2443" s="8" t="s">
        <v>1378</v>
      </c>
      <c r="H2443" s="9">
        <v>39306</v>
      </c>
      <c r="I2443" s="112"/>
      <c r="J2443" s="113"/>
      <c r="K2443" s="114"/>
      <c r="L2443" s="115"/>
      <c r="M2443" s="116"/>
      <c r="N2443" s="15" t="s">
        <v>7727</v>
      </c>
      <c r="O2443" t="s">
        <v>4766</v>
      </c>
      <c r="Q2443">
        <v>15599</v>
      </c>
      <c r="R2443" s="14">
        <v>374347</v>
      </c>
    </row>
    <row r="2444" spans="1:18" ht="15" customHeight="1" x14ac:dyDescent="0.25">
      <c r="A2444" s="10">
        <v>353</v>
      </c>
      <c r="B2444" s="111"/>
      <c r="C2444" s="6" t="s">
        <v>3761</v>
      </c>
      <c r="D2444" s="7">
        <v>45002</v>
      </c>
      <c r="E2444" s="8" t="s">
        <v>2413</v>
      </c>
      <c r="F2444" s="9">
        <v>374347</v>
      </c>
      <c r="G2444" s="8" t="s">
        <v>1378</v>
      </c>
      <c r="H2444" s="9">
        <v>39306</v>
      </c>
      <c r="I2444" s="112"/>
      <c r="J2444" s="113"/>
      <c r="K2444" s="114"/>
      <c r="L2444" s="115"/>
      <c r="M2444" s="116"/>
      <c r="N2444" s="15" t="s">
        <v>7728</v>
      </c>
      <c r="O2444" t="s">
        <v>4766</v>
      </c>
      <c r="Q2444">
        <v>15596</v>
      </c>
      <c r="R2444" s="14">
        <v>374347</v>
      </c>
    </row>
    <row r="2445" spans="1:18" ht="15" customHeight="1" x14ac:dyDescent="0.25">
      <c r="A2445" s="10">
        <v>354</v>
      </c>
      <c r="B2445" s="111"/>
      <c r="C2445" s="6" t="s">
        <v>3762</v>
      </c>
      <c r="D2445" s="7">
        <v>45002</v>
      </c>
      <c r="E2445" s="8" t="s">
        <v>2413</v>
      </c>
      <c r="F2445" s="9">
        <v>374347</v>
      </c>
      <c r="G2445" s="8" t="s">
        <v>1378</v>
      </c>
      <c r="H2445" s="9">
        <v>39306</v>
      </c>
      <c r="I2445" s="112"/>
      <c r="J2445" s="113"/>
      <c r="K2445" s="114"/>
      <c r="L2445" s="115"/>
      <c r="M2445" s="116"/>
      <c r="N2445" s="15" t="s">
        <v>7729</v>
      </c>
      <c r="O2445" t="s">
        <v>4766</v>
      </c>
      <c r="Q2445">
        <v>15593</v>
      </c>
      <c r="R2445" s="14">
        <v>374347</v>
      </c>
    </row>
    <row r="2446" spans="1:18" ht="15" customHeight="1" x14ac:dyDescent="0.25">
      <c r="A2446" s="10">
        <v>355</v>
      </c>
      <c r="B2446" s="111"/>
      <c r="C2446" s="6" t="s">
        <v>3763</v>
      </c>
      <c r="D2446" s="7">
        <v>45000</v>
      </c>
      <c r="E2446" s="8" t="s">
        <v>2380</v>
      </c>
      <c r="F2446" s="9">
        <v>374347</v>
      </c>
      <c r="G2446" s="8" t="s">
        <v>1378</v>
      </c>
      <c r="H2446" s="9">
        <v>39306</v>
      </c>
      <c r="I2446" s="112"/>
      <c r="J2446" s="113"/>
      <c r="K2446" s="114"/>
      <c r="L2446" s="115"/>
      <c r="M2446" s="116"/>
      <c r="N2446" s="15" t="s">
        <v>7730</v>
      </c>
      <c r="O2446" t="s">
        <v>4766</v>
      </c>
      <c r="Q2446">
        <v>13625</v>
      </c>
      <c r="R2446" s="14">
        <v>374347</v>
      </c>
    </row>
    <row r="2447" spans="1:18" ht="15" customHeight="1" x14ac:dyDescent="0.25">
      <c r="A2447" s="10">
        <v>356</v>
      </c>
      <c r="B2447" s="111"/>
      <c r="C2447" s="6" t="s">
        <v>3764</v>
      </c>
      <c r="D2447" s="7">
        <v>45000</v>
      </c>
      <c r="E2447" s="8" t="s">
        <v>3367</v>
      </c>
      <c r="F2447" s="9">
        <v>853141</v>
      </c>
      <c r="G2447" s="8" t="s">
        <v>1378</v>
      </c>
      <c r="H2447" s="9">
        <v>89580</v>
      </c>
      <c r="I2447" s="112"/>
      <c r="J2447" s="113"/>
      <c r="K2447" s="114"/>
      <c r="L2447" s="115"/>
      <c r="M2447" s="116"/>
      <c r="N2447" s="15" t="s">
        <v>7731</v>
      </c>
      <c r="O2447" t="s">
        <v>4766</v>
      </c>
      <c r="Q2447">
        <v>13624</v>
      </c>
      <c r="R2447" s="14">
        <v>853141</v>
      </c>
    </row>
    <row r="2448" spans="1:18" ht="15" customHeight="1" x14ac:dyDescent="0.25">
      <c r="A2448" s="10">
        <v>357</v>
      </c>
      <c r="B2448" s="111"/>
      <c r="C2448" s="6" t="s">
        <v>3765</v>
      </c>
      <c r="D2448" s="7">
        <v>44998</v>
      </c>
      <c r="E2448" s="8" t="s">
        <v>2380</v>
      </c>
      <c r="F2448" s="9">
        <v>374347</v>
      </c>
      <c r="G2448" s="8" t="s">
        <v>1378</v>
      </c>
      <c r="H2448" s="9">
        <v>39306</v>
      </c>
      <c r="I2448" s="112"/>
      <c r="J2448" s="113"/>
      <c r="K2448" s="114"/>
      <c r="L2448" s="115"/>
      <c r="M2448" s="116"/>
      <c r="N2448" s="15" t="s">
        <v>7732</v>
      </c>
      <c r="O2448" t="s">
        <v>4766</v>
      </c>
      <c r="Q2448">
        <v>13445</v>
      </c>
      <c r="R2448" s="14">
        <v>374347</v>
      </c>
    </row>
    <row r="2449" spans="1:18" ht="15" customHeight="1" x14ac:dyDescent="0.25">
      <c r="A2449" s="10">
        <v>358</v>
      </c>
      <c r="B2449" s="111"/>
      <c r="C2449" s="6" t="s">
        <v>3766</v>
      </c>
      <c r="D2449" s="7">
        <v>45000</v>
      </c>
      <c r="E2449" s="8" t="s">
        <v>2418</v>
      </c>
      <c r="F2449" s="9">
        <v>610819</v>
      </c>
      <c r="G2449" s="8" t="s">
        <v>1378</v>
      </c>
      <c r="H2449" s="9">
        <v>64136</v>
      </c>
      <c r="I2449" s="112"/>
      <c r="J2449" s="113"/>
      <c r="K2449" s="114"/>
      <c r="L2449" s="115"/>
      <c r="M2449" s="116"/>
      <c r="N2449" s="15" t="s">
        <v>7733</v>
      </c>
      <c r="O2449" t="s">
        <v>4766</v>
      </c>
      <c r="Q2449">
        <v>13616</v>
      </c>
      <c r="R2449" s="14">
        <v>610819</v>
      </c>
    </row>
    <row r="2450" spans="1:18" ht="15" customHeight="1" x14ac:dyDescent="0.25">
      <c r="A2450" s="10">
        <v>359</v>
      </c>
      <c r="B2450" s="111"/>
      <c r="C2450" s="6" t="s">
        <v>3767</v>
      </c>
      <c r="D2450" s="7">
        <v>45002</v>
      </c>
      <c r="E2450" s="8" t="s">
        <v>2426</v>
      </c>
      <c r="F2450" s="9">
        <v>374347</v>
      </c>
      <c r="G2450" s="8" t="s">
        <v>1378</v>
      </c>
      <c r="H2450" s="9">
        <v>39306</v>
      </c>
      <c r="I2450" s="112"/>
      <c r="J2450" s="113"/>
      <c r="K2450" s="114"/>
      <c r="L2450" s="115"/>
      <c r="M2450" s="116"/>
      <c r="N2450" s="15" t="s">
        <v>7734</v>
      </c>
      <c r="O2450" t="s">
        <v>4766</v>
      </c>
      <c r="Q2450">
        <v>15616</v>
      </c>
      <c r="R2450" s="14">
        <v>374347</v>
      </c>
    </row>
    <row r="2451" spans="1:18" ht="15" customHeight="1" x14ac:dyDescent="0.25">
      <c r="A2451" s="10">
        <v>360</v>
      </c>
      <c r="B2451" s="111"/>
      <c r="C2451" s="6" t="s">
        <v>3768</v>
      </c>
      <c r="D2451" s="7">
        <v>45002</v>
      </c>
      <c r="E2451" s="8" t="s">
        <v>2426</v>
      </c>
      <c r="F2451" s="9">
        <v>374347</v>
      </c>
      <c r="G2451" s="8" t="s">
        <v>1378</v>
      </c>
      <c r="H2451" s="9">
        <v>39306</v>
      </c>
      <c r="I2451" s="112"/>
      <c r="J2451" s="113"/>
      <c r="K2451" s="114"/>
      <c r="L2451" s="115"/>
      <c r="M2451" s="116"/>
      <c r="N2451" s="15" t="s">
        <v>7735</v>
      </c>
      <c r="O2451" t="s">
        <v>4766</v>
      </c>
      <c r="Q2451">
        <v>15583</v>
      </c>
      <c r="R2451" s="14">
        <v>374347</v>
      </c>
    </row>
    <row r="2452" spans="1:18" ht="15" customHeight="1" x14ac:dyDescent="0.25">
      <c r="A2452" s="10">
        <v>361</v>
      </c>
      <c r="B2452" s="111"/>
      <c r="C2452" s="6" t="s">
        <v>3769</v>
      </c>
      <c r="D2452" s="7">
        <v>45000</v>
      </c>
      <c r="E2452" s="8" t="s">
        <v>2426</v>
      </c>
      <c r="F2452" s="9">
        <v>366491</v>
      </c>
      <c r="G2452" s="8" t="s">
        <v>1378</v>
      </c>
      <c r="H2452" s="9">
        <v>38482</v>
      </c>
      <c r="I2452" s="112"/>
      <c r="J2452" s="113"/>
      <c r="K2452" s="114"/>
      <c r="L2452" s="115"/>
      <c r="M2452" s="116"/>
      <c r="N2452" s="15" t="s">
        <v>7736</v>
      </c>
      <c r="O2452" t="s">
        <v>4766</v>
      </c>
      <c r="Q2452">
        <v>13619</v>
      </c>
      <c r="R2452" s="14">
        <v>366491</v>
      </c>
    </row>
    <row r="2453" spans="1:18" ht="15" customHeight="1" x14ac:dyDescent="0.25">
      <c r="A2453" s="10">
        <v>362</v>
      </c>
      <c r="B2453" s="111"/>
      <c r="C2453" s="6" t="s">
        <v>3770</v>
      </c>
      <c r="D2453" s="7">
        <v>45002</v>
      </c>
      <c r="E2453" s="8" t="s">
        <v>2413</v>
      </c>
      <c r="F2453" s="9">
        <v>374347</v>
      </c>
      <c r="G2453" s="8" t="s">
        <v>1378</v>
      </c>
      <c r="H2453" s="9">
        <v>39306</v>
      </c>
      <c r="I2453" s="112"/>
      <c r="J2453" s="113"/>
      <c r="K2453" s="114"/>
      <c r="L2453" s="115"/>
      <c r="M2453" s="116"/>
      <c r="N2453" s="15" t="s">
        <v>7737</v>
      </c>
      <c r="O2453" t="s">
        <v>4766</v>
      </c>
      <c r="Q2453">
        <v>15624</v>
      </c>
      <c r="R2453" s="14">
        <v>374347</v>
      </c>
    </row>
    <row r="2454" spans="1:18" ht="15" customHeight="1" x14ac:dyDescent="0.25">
      <c r="A2454" s="10">
        <v>363</v>
      </c>
      <c r="B2454" s="111"/>
      <c r="C2454" s="6" t="s">
        <v>3771</v>
      </c>
      <c r="D2454" s="7">
        <v>44999</v>
      </c>
      <c r="E2454" s="8" t="s">
        <v>2413</v>
      </c>
      <c r="F2454" s="9">
        <v>569226</v>
      </c>
      <c r="G2454" s="8" t="s">
        <v>1378</v>
      </c>
      <c r="H2454" s="9">
        <v>59769</v>
      </c>
      <c r="I2454" s="112"/>
      <c r="J2454" s="113"/>
      <c r="K2454" s="114"/>
      <c r="L2454" s="115"/>
      <c r="M2454" s="116"/>
      <c r="N2454" s="15" t="s">
        <v>7738</v>
      </c>
      <c r="O2454" t="s">
        <v>4766</v>
      </c>
      <c r="Q2454">
        <v>13564</v>
      </c>
      <c r="R2454" s="14">
        <v>569226</v>
      </c>
    </row>
    <row r="2455" spans="1:18" ht="15" customHeight="1" x14ac:dyDescent="0.25">
      <c r="A2455" s="10">
        <v>364</v>
      </c>
      <c r="B2455" s="111"/>
      <c r="C2455" s="6" t="s">
        <v>3772</v>
      </c>
      <c r="D2455" s="7">
        <v>44994</v>
      </c>
      <c r="E2455" s="8" t="s">
        <v>2413</v>
      </c>
      <c r="F2455" s="9">
        <v>890382</v>
      </c>
      <c r="G2455" s="8" t="s">
        <v>1378</v>
      </c>
      <c r="H2455" s="9">
        <v>93490</v>
      </c>
      <c r="I2455" s="112"/>
      <c r="J2455" s="113"/>
      <c r="K2455" s="114"/>
      <c r="L2455" s="115"/>
      <c r="M2455" s="116"/>
      <c r="N2455" s="15" t="s">
        <v>7739</v>
      </c>
      <c r="O2455" t="s">
        <v>4766</v>
      </c>
      <c r="Q2455">
        <v>12622</v>
      </c>
      <c r="R2455" s="14">
        <v>890382</v>
      </c>
    </row>
    <row r="2456" spans="1:18" ht="15" customHeight="1" x14ac:dyDescent="0.25">
      <c r="A2456" s="10">
        <v>365</v>
      </c>
      <c r="B2456" s="111"/>
      <c r="C2456" s="6" t="s">
        <v>3773</v>
      </c>
      <c r="D2456" s="7">
        <v>45000</v>
      </c>
      <c r="E2456" s="8" t="s">
        <v>2426</v>
      </c>
      <c r="F2456" s="9">
        <v>374347</v>
      </c>
      <c r="G2456" s="8" t="s">
        <v>1378</v>
      </c>
      <c r="H2456" s="9">
        <v>39306</v>
      </c>
      <c r="I2456" s="112"/>
      <c r="J2456" s="113"/>
      <c r="K2456" s="114"/>
      <c r="L2456" s="115"/>
      <c r="M2456" s="116"/>
      <c r="N2456" s="15" t="s">
        <v>7740</v>
      </c>
      <c r="O2456" t="s">
        <v>4766</v>
      </c>
      <c r="Q2456">
        <v>13620</v>
      </c>
      <c r="R2456" s="14">
        <v>374347</v>
      </c>
    </row>
    <row r="2457" spans="1:18" ht="15" customHeight="1" x14ac:dyDescent="0.25">
      <c r="A2457" s="10">
        <v>366</v>
      </c>
      <c r="B2457" s="111"/>
      <c r="C2457" s="6" t="s">
        <v>3774</v>
      </c>
      <c r="D2457" s="7">
        <v>44998</v>
      </c>
      <c r="E2457" s="8" t="s">
        <v>2380</v>
      </c>
      <c r="F2457" s="9">
        <v>374347</v>
      </c>
      <c r="G2457" s="8" t="s">
        <v>1378</v>
      </c>
      <c r="H2457" s="9">
        <v>39306</v>
      </c>
      <c r="I2457" s="112"/>
      <c r="J2457" s="113"/>
      <c r="K2457" s="114"/>
      <c r="L2457" s="115"/>
      <c r="M2457" s="116"/>
      <c r="N2457" s="15" t="s">
        <v>7741</v>
      </c>
      <c r="O2457" t="s">
        <v>4766</v>
      </c>
      <c r="Q2457">
        <v>13441</v>
      </c>
      <c r="R2457" s="14">
        <v>374347</v>
      </c>
    </row>
    <row r="2458" spans="1:18" ht="15" customHeight="1" x14ac:dyDescent="0.25">
      <c r="A2458" s="10">
        <v>367</v>
      </c>
      <c r="B2458" s="111"/>
      <c r="C2458" s="6" t="s">
        <v>3775</v>
      </c>
      <c r="D2458" s="7">
        <v>44992</v>
      </c>
      <c r="E2458" s="8" t="s">
        <v>3367</v>
      </c>
      <c r="F2458" s="9">
        <v>679872</v>
      </c>
      <c r="G2458" s="8" t="s">
        <v>1378</v>
      </c>
      <c r="H2458" s="9">
        <v>71387</v>
      </c>
      <c r="I2458" s="112"/>
      <c r="J2458" s="113"/>
      <c r="K2458" s="114"/>
      <c r="L2458" s="115"/>
      <c r="M2458" s="116"/>
      <c r="N2458" s="15" t="s">
        <v>7742</v>
      </c>
      <c r="O2458" t="s">
        <v>4766</v>
      </c>
      <c r="Q2458">
        <v>11526</v>
      </c>
      <c r="R2458" s="14">
        <v>679872</v>
      </c>
    </row>
    <row r="2459" spans="1:18" ht="15" customHeight="1" x14ac:dyDescent="0.25">
      <c r="A2459" s="10">
        <v>368</v>
      </c>
      <c r="B2459" s="111"/>
      <c r="C2459" s="6" t="s">
        <v>3776</v>
      </c>
      <c r="D2459" s="7">
        <v>44996</v>
      </c>
      <c r="E2459" s="8" t="s">
        <v>2376</v>
      </c>
      <c r="F2459" s="9">
        <v>374347</v>
      </c>
      <c r="G2459" s="8" t="s">
        <v>1378</v>
      </c>
      <c r="H2459" s="9">
        <v>39306</v>
      </c>
      <c r="I2459" s="112"/>
      <c r="J2459" s="113"/>
      <c r="K2459" s="114"/>
      <c r="L2459" s="115"/>
      <c r="M2459" s="116"/>
      <c r="N2459" s="15" t="s">
        <v>7743</v>
      </c>
      <c r="O2459" t="s">
        <v>4766</v>
      </c>
      <c r="Q2459">
        <v>13428</v>
      </c>
      <c r="R2459" s="14">
        <v>374347</v>
      </c>
    </row>
    <row r="2460" spans="1:18" ht="15" customHeight="1" x14ac:dyDescent="0.25">
      <c r="A2460" s="10">
        <v>369</v>
      </c>
      <c r="B2460" s="111"/>
      <c r="C2460" s="6" t="s">
        <v>3777</v>
      </c>
      <c r="D2460" s="7">
        <v>44996</v>
      </c>
      <c r="E2460" s="8" t="s">
        <v>2418</v>
      </c>
      <c r="F2460" s="9">
        <v>1699066</v>
      </c>
      <c r="G2460" s="8" t="s">
        <v>1378</v>
      </c>
      <c r="H2460" s="9">
        <v>178402</v>
      </c>
      <c r="I2460" s="112"/>
      <c r="J2460" s="113"/>
      <c r="K2460" s="114"/>
      <c r="L2460" s="115"/>
      <c r="M2460" s="116"/>
      <c r="N2460" s="15" t="s">
        <v>7744</v>
      </c>
      <c r="O2460" t="s">
        <v>4766</v>
      </c>
      <c r="Q2460">
        <v>13408</v>
      </c>
      <c r="R2460" s="14">
        <v>1699066</v>
      </c>
    </row>
    <row r="2461" spans="1:18" ht="15" customHeight="1" x14ac:dyDescent="0.25">
      <c r="A2461" s="10">
        <v>370</v>
      </c>
      <c r="B2461" s="111"/>
      <c r="C2461" s="6" t="s">
        <v>3778</v>
      </c>
      <c r="D2461" s="7">
        <v>44989</v>
      </c>
      <c r="E2461" s="8" t="s">
        <v>2426</v>
      </c>
      <c r="F2461" s="9">
        <v>1046363</v>
      </c>
      <c r="G2461" s="8" t="s">
        <v>1378</v>
      </c>
      <c r="H2461" s="9">
        <v>109868</v>
      </c>
      <c r="I2461" s="112"/>
      <c r="J2461" s="113"/>
      <c r="K2461" s="114"/>
      <c r="L2461" s="115"/>
      <c r="M2461" s="116"/>
      <c r="N2461" s="15" t="s">
        <v>7745</v>
      </c>
      <c r="O2461" t="s">
        <v>4766</v>
      </c>
      <c r="Q2461">
        <v>11327</v>
      </c>
      <c r="R2461" s="14">
        <v>1046363</v>
      </c>
    </row>
    <row r="2462" spans="1:18" ht="15" customHeight="1" x14ac:dyDescent="0.25">
      <c r="A2462" s="10">
        <v>371</v>
      </c>
      <c r="B2462" s="111"/>
      <c r="C2462" s="6" t="s">
        <v>3779</v>
      </c>
      <c r="D2462" s="7">
        <v>44987</v>
      </c>
      <c r="E2462" s="8" t="s">
        <v>2413</v>
      </c>
      <c r="F2462" s="9">
        <v>789985</v>
      </c>
      <c r="G2462" s="8" t="s">
        <v>1378</v>
      </c>
      <c r="H2462" s="9">
        <v>82948</v>
      </c>
      <c r="I2462" s="112"/>
      <c r="J2462" s="113"/>
      <c r="K2462" s="114"/>
      <c r="L2462" s="115"/>
      <c r="M2462" s="116"/>
      <c r="N2462" s="15" t="s">
        <v>7746</v>
      </c>
      <c r="O2462" t="s">
        <v>4766</v>
      </c>
      <c r="Q2462">
        <v>10630</v>
      </c>
      <c r="R2462" s="14">
        <v>789985</v>
      </c>
    </row>
    <row r="2463" spans="1:18" ht="15" customHeight="1" x14ac:dyDescent="0.25">
      <c r="A2463" s="10">
        <v>372</v>
      </c>
      <c r="B2463" s="111"/>
      <c r="C2463" s="6" t="s">
        <v>3780</v>
      </c>
      <c r="D2463" s="7">
        <v>44993</v>
      </c>
      <c r="E2463" s="8" t="s">
        <v>2418</v>
      </c>
      <c r="F2463" s="9">
        <v>642492</v>
      </c>
      <c r="G2463" s="8" t="s">
        <v>1378</v>
      </c>
      <c r="H2463" s="9">
        <v>67462</v>
      </c>
      <c r="I2463" s="112"/>
      <c r="J2463" s="113"/>
      <c r="K2463" s="114"/>
      <c r="L2463" s="115"/>
      <c r="M2463" s="116"/>
      <c r="N2463" s="15" t="s">
        <v>7747</v>
      </c>
      <c r="O2463" t="s">
        <v>4766</v>
      </c>
      <c r="Q2463">
        <v>11781</v>
      </c>
      <c r="R2463" s="14">
        <v>642492</v>
      </c>
    </row>
    <row r="2464" spans="1:18" ht="15" customHeight="1" x14ac:dyDescent="0.25">
      <c r="A2464" s="10">
        <v>373</v>
      </c>
      <c r="B2464" s="111"/>
      <c r="C2464" s="6" t="s">
        <v>3781</v>
      </c>
      <c r="D2464" s="7">
        <v>44996</v>
      </c>
      <c r="E2464" s="8" t="s">
        <v>2418</v>
      </c>
      <c r="F2464" s="9">
        <v>374347</v>
      </c>
      <c r="G2464" s="8" t="s">
        <v>1378</v>
      </c>
      <c r="H2464" s="9">
        <v>39306</v>
      </c>
      <c r="I2464" s="112"/>
      <c r="J2464" s="113"/>
      <c r="K2464" s="114"/>
      <c r="L2464" s="115"/>
      <c r="M2464" s="116"/>
      <c r="N2464" s="15" t="s">
        <v>7748</v>
      </c>
      <c r="O2464" t="s">
        <v>4766</v>
      </c>
      <c r="Q2464">
        <v>13350</v>
      </c>
      <c r="R2464" s="14">
        <v>374347</v>
      </c>
    </row>
    <row r="2465" spans="1:18" ht="15" customHeight="1" x14ac:dyDescent="0.25">
      <c r="A2465" s="10">
        <v>374</v>
      </c>
      <c r="B2465" s="111"/>
      <c r="C2465" s="6" t="s">
        <v>3782</v>
      </c>
      <c r="D2465" s="7">
        <v>44991</v>
      </c>
      <c r="E2465" s="8" t="s">
        <v>2429</v>
      </c>
      <c r="F2465" s="9">
        <v>1019194</v>
      </c>
      <c r="G2465" s="8" t="s">
        <v>1378</v>
      </c>
      <c r="H2465" s="9">
        <v>107015</v>
      </c>
      <c r="I2465" s="112"/>
      <c r="J2465" s="113"/>
      <c r="K2465" s="114"/>
      <c r="L2465" s="115"/>
      <c r="M2465" s="116"/>
      <c r="N2465" s="15" t="s">
        <v>7749</v>
      </c>
      <c r="O2465" t="s">
        <v>4766</v>
      </c>
      <c r="Q2465">
        <v>11390</v>
      </c>
      <c r="R2465" s="14">
        <v>1019194</v>
      </c>
    </row>
    <row r="2466" spans="1:18" ht="15" customHeight="1" x14ac:dyDescent="0.25">
      <c r="A2466" s="10">
        <v>375</v>
      </c>
      <c r="B2466" s="111"/>
      <c r="C2466" s="6" t="s">
        <v>3783</v>
      </c>
      <c r="D2466" s="7">
        <v>44986</v>
      </c>
      <c r="E2466" s="8" t="s">
        <v>2426</v>
      </c>
      <c r="F2466" s="9">
        <v>666226</v>
      </c>
      <c r="G2466" s="8" t="s">
        <v>1378</v>
      </c>
      <c r="H2466" s="9">
        <v>69954</v>
      </c>
      <c r="I2466" s="112"/>
      <c r="J2466" s="113"/>
      <c r="K2466" s="114"/>
      <c r="L2466" s="115"/>
      <c r="M2466" s="116"/>
      <c r="N2466" s="15" t="s">
        <v>7750</v>
      </c>
      <c r="O2466" t="s">
        <v>4766</v>
      </c>
      <c r="Q2466">
        <v>9127</v>
      </c>
      <c r="R2466" s="14">
        <v>666226</v>
      </c>
    </row>
    <row r="2467" spans="1:18" ht="15" customHeight="1" x14ac:dyDescent="0.25">
      <c r="A2467" s="10">
        <v>376</v>
      </c>
      <c r="B2467" s="111"/>
      <c r="C2467" s="6" t="s">
        <v>3784</v>
      </c>
      <c r="D2467" s="7">
        <v>44986</v>
      </c>
      <c r="E2467" s="8" t="s">
        <v>2376</v>
      </c>
      <c r="F2467" s="9">
        <v>642492</v>
      </c>
      <c r="G2467" s="8" t="s">
        <v>1378</v>
      </c>
      <c r="H2467" s="9">
        <v>67462</v>
      </c>
      <c r="I2467" s="112"/>
      <c r="J2467" s="113"/>
      <c r="K2467" s="114"/>
      <c r="L2467" s="115"/>
      <c r="M2467" s="116"/>
      <c r="N2467" s="15" t="s">
        <v>7751</v>
      </c>
      <c r="O2467" t="s">
        <v>4766</v>
      </c>
      <c r="Q2467">
        <v>9103</v>
      </c>
      <c r="R2467" s="14">
        <v>642492</v>
      </c>
    </row>
    <row r="2468" spans="1:18" ht="15" customHeight="1" x14ac:dyDescent="0.25">
      <c r="A2468" s="10">
        <v>377</v>
      </c>
      <c r="B2468" s="111"/>
      <c r="C2468" s="6" t="s">
        <v>3785</v>
      </c>
      <c r="D2468" s="7">
        <v>44987</v>
      </c>
      <c r="E2468" s="8" t="s">
        <v>2413</v>
      </c>
      <c r="F2468" s="9">
        <v>408375</v>
      </c>
      <c r="G2468" s="8" t="s">
        <v>1378</v>
      </c>
      <c r="H2468" s="9">
        <v>42879</v>
      </c>
      <c r="I2468" s="112"/>
      <c r="J2468" s="113"/>
      <c r="K2468" s="114"/>
      <c r="L2468" s="115"/>
      <c r="M2468" s="116"/>
      <c r="N2468" s="15" t="s">
        <v>7752</v>
      </c>
      <c r="O2468" t="s">
        <v>4766</v>
      </c>
      <c r="Q2468">
        <v>9752</v>
      </c>
      <c r="R2468" s="14">
        <v>408375</v>
      </c>
    </row>
    <row r="2469" spans="1:18" ht="15" customHeight="1" x14ac:dyDescent="0.25">
      <c r="A2469" s="10">
        <v>378</v>
      </c>
      <c r="B2469" s="111"/>
      <c r="C2469" s="6" t="s">
        <v>3786</v>
      </c>
      <c r="D2469" s="7">
        <v>44996</v>
      </c>
      <c r="E2469" s="8" t="s">
        <v>2378</v>
      </c>
      <c r="F2469" s="9">
        <v>374347</v>
      </c>
      <c r="G2469" s="8" t="s">
        <v>1378</v>
      </c>
      <c r="H2469" s="9">
        <v>39306</v>
      </c>
      <c r="I2469" s="112"/>
      <c r="J2469" s="113"/>
      <c r="K2469" s="114"/>
      <c r="L2469" s="115"/>
      <c r="M2469" s="116"/>
      <c r="N2469" s="15" t="s">
        <v>7753</v>
      </c>
      <c r="O2469" t="s">
        <v>4766</v>
      </c>
      <c r="Q2469">
        <v>13343</v>
      </c>
      <c r="R2469" s="14">
        <v>374347</v>
      </c>
    </row>
    <row r="2470" spans="1:18" ht="15" customHeight="1" x14ac:dyDescent="0.25">
      <c r="A2470" s="10">
        <v>379</v>
      </c>
      <c r="B2470" s="111"/>
      <c r="C2470" s="6" t="s">
        <v>3787</v>
      </c>
      <c r="D2470" s="7">
        <v>45015</v>
      </c>
      <c r="E2470" s="8" t="s">
        <v>2418</v>
      </c>
      <c r="F2470" s="9">
        <v>1823390</v>
      </c>
      <c r="G2470" s="8" t="s">
        <v>1378</v>
      </c>
      <c r="H2470" s="9">
        <v>191456</v>
      </c>
      <c r="I2470" s="112"/>
      <c r="J2470" s="113"/>
      <c r="K2470" s="114"/>
      <c r="L2470" s="115"/>
      <c r="M2470" s="116"/>
      <c r="N2470" s="15" t="s">
        <v>7754</v>
      </c>
      <c r="O2470" t="s">
        <v>4766</v>
      </c>
      <c r="Q2470">
        <v>18100</v>
      </c>
      <c r="R2470" s="14">
        <v>1823390</v>
      </c>
    </row>
    <row r="2471" spans="1:18" ht="15" customHeight="1" x14ac:dyDescent="0.25">
      <c r="A2471" s="10">
        <v>380</v>
      </c>
      <c r="B2471" s="111"/>
      <c r="C2471" s="6" t="s">
        <v>3788</v>
      </c>
      <c r="D2471" s="7">
        <v>45013</v>
      </c>
      <c r="E2471" s="8" t="s">
        <v>2418</v>
      </c>
      <c r="F2471" s="9">
        <v>820691</v>
      </c>
      <c r="G2471" s="8" t="s">
        <v>1378</v>
      </c>
      <c r="H2471" s="9">
        <v>86173</v>
      </c>
      <c r="I2471" s="112"/>
      <c r="J2471" s="113"/>
      <c r="K2471" s="114"/>
      <c r="L2471" s="115"/>
      <c r="M2471" s="116"/>
      <c r="N2471" s="15" t="s">
        <v>7755</v>
      </c>
      <c r="O2471" t="s">
        <v>4766</v>
      </c>
      <c r="Q2471">
        <v>17636</v>
      </c>
      <c r="R2471" s="14">
        <v>820691</v>
      </c>
    </row>
    <row r="2472" spans="1:18" ht="15" customHeight="1" x14ac:dyDescent="0.25">
      <c r="A2472" s="10">
        <v>381</v>
      </c>
      <c r="B2472" s="111"/>
      <c r="C2472" s="6" t="s">
        <v>3789</v>
      </c>
      <c r="D2472" s="7">
        <v>44999</v>
      </c>
      <c r="E2472" s="8" t="s">
        <v>2426</v>
      </c>
      <c r="F2472" s="9">
        <v>1323117</v>
      </c>
      <c r="G2472" s="8" t="s">
        <v>1378</v>
      </c>
      <c r="H2472" s="9">
        <v>138927</v>
      </c>
      <c r="I2472" s="112"/>
      <c r="J2472" s="113"/>
      <c r="K2472" s="114"/>
      <c r="L2472" s="115"/>
      <c r="M2472" s="116"/>
      <c r="N2472" s="15" t="s">
        <v>7756</v>
      </c>
      <c r="O2472" t="s">
        <v>4766</v>
      </c>
      <c r="Q2472">
        <v>13573</v>
      </c>
      <c r="R2472" s="14">
        <v>1323117</v>
      </c>
    </row>
    <row r="2473" spans="1:18" ht="15" customHeight="1" x14ac:dyDescent="0.25">
      <c r="A2473" s="10">
        <v>382</v>
      </c>
      <c r="B2473" s="111"/>
      <c r="C2473" s="6" t="s">
        <v>3790</v>
      </c>
      <c r="D2473" s="7">
        <v>45010</v>
      </c>
      <c r="E2473" s="8" t="s">
        <v>2380</v>
      </c>
      <c r="F2473" s="9">
        <v>1683608</v>
      </c>
      <c r="G2473" s="8" t="s">
        <v>1378</v>
      </c>
      <c r="H2473" s="9">
        <v>176779</v>
      </c>
      <c r="I2473" s="112"/>
      <c r="J2473" s="113"/>
      <c r="K2473" s="114"/>
      <c r="L2473" s="115"/>
      <c r="M2473" s="116"/>
      <c r="N2473" s="15" t="s">
        <v>7757</v>
      </c>
      <c r="O2473" t="s">
        <v>4766</v>
      </c>
      <c r="Q2473">
        <v>17493</v>
      </c>
      <c r="R2473" s="14">
        <v>1683608</v>
      </c>
    </row>
    <row r="2474" spans="1:18" ht="15" customHeight="1" x14ac:dyDescent="0.25">
      <c r="A2474" s="10">
        <v>383</v>
      </c>
      <c r="B2474" s="111"/>
      <c r="C2474" s="6" t="s">
        <v>3791</v>
      </c>
      <c r="D2474" s="7">
        <v>45014</v>
      </c>
      <c r="E2474" s="8" t="s">
        <v>2426</v>
      </c>
      <c r="F2474" s="9">
        <v>276001</v>
      </c>
      <c r="G2474" s="8" t="s">
        <v>1378</v>
      </c>
      <c r="H2474" s="9">
        <v>28980</v>
      </c>
      <c r="I2474" s="112"/>
      <c r="J2474" s="113"/>
      <c r="K2474" s="114"/>
      <c r="L2474" s="115"/>
      <c r="M2474" s="116"/>
      <c r="N2474" s="15" t="s">
        <v>7758</v>
      </c>
      <c r="O2474" t="s">
        <v>4766</v>
      </c>
      <c r="Q2474">
        <v>17746</v>
      </c>
      <c r="R2474" s="14">
        <v>276001</v>
      </c>
    </row>
    <row r="2475" spans="1:18" ht="15" customHeight="1" x14ac:dyDescent="0.25">
      <c r="A2475" s="10">
        <v>384</v>
      </c>
      <c r="B2475" s="111"/>
      <c r="C2475" s="6" t="s">
        <v>3792</v>
      </c>
      <c r="D2475" s="7">
        <v>45008</v>
      </c>
      <c r="E2475" s="8" t="s">
        <v>2413</v>
      </c>
      <c r="F2475" s="9">
        <v>610819</v>
      </c>
      <c r="G2475" s="8" t="s">
        <v>1378</v>
      </c>
      <c r="H2475" s="9">
        <v>64136</v>
      </c>
      <c r="I2475" s="112"/>
      <c r="J2475" s="113"/>
      <c r="K2475" s="114"/>
      <c r="L2475" s="115"/>
      <c r="M2475" s="116"/>
      <c r="N2475" s="15" t="s">
        <v>7759</v>
      </c>
      <c r="O2475" t="s">
        <v>4766</v>
      </c>
      <c r="Q2475">
        <v>16083</v>
      </c>
      <c r="R2475" s="14">
        <v>610819</v>
      </c>
    </row>
    <row r="2476" spans="1:18" ht="15" customHeight="1" x14ac:dyDescent="0.25">
      <c r="A2476" s="10">
        <v>385</v>
      </c>
      <c r="B2476" s="111"/>
      <c r="C2476" s="6" t="s">
        <v>3793</v>
      </c>
      <c r="D2476" s="7">
        <v>45014</v>
      </c>
      <c r="E2476" s="8" t="s">
        <v>3367</v>
      </c>
      <c r="F2476" s="9">
        <v>1392348</v>
      </c>
      <c r="G2476" s="8" t="s">
        <v>1378</v>
      </c>
      <c r="H2476" s="9">
        <v>146197</v>
      </c>
      <c r="I2476" s="112"/>
      <c r="J2476" s="113"/>
      <c r="K2476" s="114"/>
      <c r="L2476" s="115"/>
      <c r="M2476" s="116"/>
      <c r="N2476" s="15" t="s">
        <v>7760</v>
      </c>
      <c r="O2476" t="s">
        <v>4766</v>
      </c>
      <c r="Q2476">
        <v>17731</v>
      </c>
      <c r="R2476" s="14">
        <v>1392348</v>
      </c>
    </row>
    <row r="2477" spans="1:18" ht="15" customHeight="1" x14ac:dyDescent="0.25">
      <c r="A2477" s="10">
        <v>386</v>
      </c>
      <c r="B2477" s="111"/>
      <c r="C2477" s="6" t="s">
        <v>3794</v>
      </c>
      <c r="D2477" s="7">
        <v>45013</v>
      </c>
      <c r="E2477" s="8" t="s">
        <v>2413</v>
      </c>
      <c r="F2477" s="9">
        <v>650203</v>
      </c>
      <c r="G2477" s="8" t="s">
        <v>1378</v>
      </c>
      <c r="H2477" s="9">
        <v>68271</v>
      </c>
      <c r="I2477" s="112"/>
      <c r="J2477" s="113"/>
      <c r="K2477" s="114"/>
      <c r="L2477" s="115"/>
      <c r="M2477" s="116"/>
      <c r="N2477" s="15" t="s">
        <v>7761</v>
      </c>
      <c r="O2477" t="s">
        <v>4766</v>
      </c>
      <c r="Q2477">
        <v>17653</v>
      </c>
      <c r="R2477" s="14">
        <v>650203</v>
      </c>
    </row>
    <row r="2478" spans="1:18" ht="15" customHeight="1" x14ac:dyDescent="0.25">
      <c r="A2478" s="10">
        <v>387</v>
      </c>
      <c r="B2478" s="111"/>
      <c r="C2478" s="6" t="s">
        <v>3795</v>
      </c>
      <c r="D2478" s="7">
        <v>45013</v>
      </c>
      <c r="E2478" s="8" t="s">
        <v>2413</v>
      </c>
      <c r="F2478" s="9">
        <v>774418</v>
      </c>
      <c r="G2478" s="8" t="s">
        <v>1378</v>
      </c>
      <c r="H2478" s="9">
        <v>81314</v>
      </c>
      <c r="I2478" s="112"/>
      <c r="J2478" s="113"/>
      <c r="K2478" s="114"/>
      <c r="L2478" s="115"/>
      <c r="M2478" s="116"/>
      <c r="N2478" s="15" t="s">
        <v>7762</v>
      </c>
      <c r="O2478" t="s">
        <v>4766</v>
      </c>
      <c r="Q2478">
        <v>17639</v>
      </c>
      <c r="R2478" s="14">
        <v>774418</v>
      </c>
    </row>
    <row r="2479" spans="1:18" ht="15" customHeight="1" x14ac:dyDescent="0.25">
      <c r="A2479" s="10">
        <v>388</v>
      </c>
      <c r="B2479" s="111"/>
      <c r="C2479" s="6" t="s">
        <v>3796</v>
      </c>
      <c r="D2479" s="7">
        <v>45010</v>
      </c>
      <c r="E2479" s="8" t="s">
        <v>2380</v>
      </c>
      <c r="F2479" s="9">
        <v>1194142</v>
      </c>
      <c r="G2479" s="8" t="s">
        <v>1378</v>
      </c>
      <c r="H2479" s="9">
        <v>125385</v>
      </c>
      <c r="I2479" s="112"/>
      <c r="J2479" s="113"/>
      <c r="K2479" s="114"/>
      <c r="L2479" s="115"/>
      <c r="M2479" s="116"/>
      <c r="N2479" s="15" t="s">
        <v>7763</v>
      </c>
      <c r="O2479" t="s">
        <v>4766</v>
      </c>
      <c r="Q2479">
        <v>17500</v>
      </c>
      <c r="R2479" s="14">
        <v>1194142</v>
      </c>
    </row>
    <row r="2480" spans="1:18" ht="15" customHeight="1" x14ac:dyDescent="0.25">
      <c r="A2480" s="10">
        <v>389</v>
      </c>
      <c r="B2480" s="111"/>
      <c r="C2480" s="6" t="s">
        <v>3797</v>
      </c>
      <c r="D2480" s="7">
        <v>45005</v>
      </c>
      <c r="E2480" s="8" t="s">
        <v>2376</v>
      </c>
      <c r="F2480" s="9">
        <v>1127535</v>
      </c>
      <c r="G2480" s="8" t="s">
        <v>1378</v>
      </c>
      <c r="H2480" s="9">
        <v>118391</v>
      </c>
      <c r="I2480" s="112"/>
      <c r="J2480" s="113"/>
      <c r="K2480" s="114"/>
      <c r="L2480" s="115"/>
      <c r="M2480" s="116"/>
      <c r="N2480" s="15" t="s">
        <v>7764</v>
      </c>
      <c r="O2480" t="s">
        <v>4766</v>
      </c>
      <c r="Q2480">
        <v>15740</v>
      </c>
      <c r="R2480" s="14">
        <v>1127535</v>
      </c>
    </row>
    <row r="2481" spans="1:18" ht="15" customHeight="1" x14ac:dyDescent="0.25">
      <c r="A2481" s="10">
        <v>390</v>
      </c>
      <c r="B2481" s="111"/>
      <c r="C2481" s="6" t="s">
        <v>3798</v>
      </c>
      <c r="D2481" s="7">
        <v>45000</v>
      </c>
      <c r="E2481" s="8" t="s">
        <v>2413</v>
      </c>
      <c r="F2481" s="9">
        <v>1059072</v>
      </c>
      <c r="G2481" s="8" t="s">
        <v>1378</v>
      </c>
      <c r="H2481" s="9">
        <v>111203</v>
      </c>
      <c r="I2481" s="112"/>
      <c r="J2481" s="113"/>
      <c r="K2481" s="114"/>
      <c r="L2481" s="115"/>
      <c r="M2481" s="116"/>
      <c r="N2481" s="15" t="s">
        <v>7765</v>
      </c>
      <c r="O2481" t="s">
        <v>4766</v>
      </c>
      <c r="Q2481">
        <v>13622</v>
      </c>
      <c r="R2481" s="14">
        <v>1059072</v>
      </c>
    </row>
    <row r="2482" spans="1:18" ht="15" customHeight="1" x14ac:dyDescent="0.25">
      <c r="A2482" s="10">
        <v>391</v>
      </c>
      <c r="B2482" s="111"/>
      <c r="C2482" s="6" t="s">
        <v>3799</v>
      </c>
      <c r="D2482" s="7">
        <v>45007</v>
      </c>
      <c r="E2482" s="8" t="s">
        <v>2380</v>
      </c>
      <c r="F2482" s="9">
        <v>529841</v>
      </c>
      <c r="G2482" s="8" t="s">
        <v>1378</v>
      </c>
      <c r="H2482" s="9">
        <v>55633</v>
      </c>
      <c r="I2482" s="112"/>
      <c r="J2482" s="113"/>
      <c r="K2482" s="114"/>
      <c r="L2482" s="115"/>
      <c r="M2482" s="116"/>
      <c r="N2482" s="15" t="s">
        <v>7766</v>
      </c>
      <c r="O2482" t="s">
        <v>4766</v>
      </c>
      <c r="Q2482">
        <v>15875</v>
      </c>
      <c r="R2482" s="14">
        <v>529841</v>
      </c>
    </row>
    <row r="2483" spans="1:18" ht="15" customHeight="1" x14ac:dyDescent="0.25">
      <c r="A2483" s="10">
        <v>392</v>
      </c>
      <c r="B2483" s="111"/>
      <c r="C2483" s="6" t="s">
        <v>3800</v>
      </c>
      <c r="D2483" s="7">
        <v>45000</v>
      </c>
      <c r="E2483" s="8" t="s">
        <v>2418</v>
      </c>
      <c r="F2483" s="9">
        <v>374347</v>
      </c>
      <c r="G2483" s="8" t="s">
        <v>1378</v>
      </c>
      <c r="H2483" s="9">
        <v>39306</v>
      </c>
      <c r="I2483" s="112"/>
      <c r="J2483" s="113"/>
      <c r="K2483" s="114"/>
      <c r="L2483" s="115"/>
      <c r="M2483" s="116"/>
      <c r="N2483" s="15" t="s">
        <v>7767</v>
      </c>
      <c r="O2483" t="s">
        <v>4766</v>
      </c>
      <c r="Q2483">
        <v>13678</v>
      </c>
      <c r="R2483" s="14">
        <v>374347</v>
      </c>
    </row>
    <row r="2484" spans="1:18" ht="15" customHeight="1" x14ac:dyDescent="0.25">
      <c r="A2484" s="10">
        <v>393</v>
      </c>
      <c r="B2484" s="111"/>
      <c r="C2484" s="6" t="s">
        <v>3801</v>
      </c>
      <c r="D2484" s="7">
        <v>44996</v>
      </c>
      <c r="E2484" s="8" t="s">
        <v>2413</v>
      </c>
      <c r="F2484" s="9">
        <v>374347</v>
      </c>
      <c r="G2484" s="8" t="s">
        <v>1378</v>
      </c>
      <c r="H2484" s="9">
        <v>39306</v>
      </c>
      <c r="I2484" s="112"/>
      <c r="J2484" s="113"/>
      <c r="K2484" s="114"/>
      <c r="L2484" s="115"/>
      <c r="M2484" s="116"/>
      <c r="N2484" s="15" t="s">
        <v>7768</v>
      </c>
      <c r="O2484" t="s">
        <v>4766</v>
      </c>
      <c r="Q2484">
        <v>13339</v>
      </c>
      <c r="R2484" s="14">
        <v>374347</v>
      </c>
    </row>
    <row r="2485" spans="1:18" ht="15" customHeight="1" x14ac:dyDescent="0.25">
      <c r="A2485" s="10">
        <v>394</v>
      </c>
      <c r="B2485" s="111"/>
      <c r="C2485" s="6" t="s">
        <v>3802</v>
      </c>
      <c r="D2485" s="7">
        <v>45001</v>
      </c>
      <c r="E2485" s="8" t="s">
        <v>2413</v>
      </c>
      <c r="F2485" s="9">
        <v>374347</v>
      </c>
      <c r="G2485" s="8" t="s">
        <v>1378</v>
      </c>
      <c r="H2485" s="9">
        <v>39306</v>
      </c>
      <c r="I2485" s="112"/>
      <c r="J2485" s="113"/>
      <c r="K2485" s="114"/>
      <c r="L2485" s="115"/>
      <c r="M2485" s="116"/>
      <c r="N2485" s="15" t="s">
        <v>7769</v>
      </c>
      <c r="O2485" t="s">
        <v>4766</v>
      </c>
      <c r="Q2485">
        <v>13806</v>
      </c>
      <c r="R2485" s="14">
        <v>374347</v>
      </c>
    </row>
    <row r="2486" spans="1:18" ht="15" customHeight="1" x14ac:dyDescent="0.25">
      <c r="A2486" s="10">
        <v>395</v>
      </c>
      <c r="B2486" s="111"/>
      <c r="C2486" s="6" t="s">
        <v>3803</v>
      </c>
      <c r="D2486" s="7">
        <v>45001</v>
      </c>
      <c r="E2486" s="8" t="s">
        <v>2413</v>
      </c>
      <c r="F2486" s="9">
        <v>770362</v>
      </c>
      <c r="G2486" s="8" t="s">
        <v>1378</v>
      </c>
      <c r="H2486" s="9">
        <v>80888</v>
      </c>
      <c r="I2486" s="112"/>
      <c r="J2486" s="113"/>
      <c r="K2486" s="114"/>
      <c r="L2486" s="115"/>
      <c r="M2486" s="116"/>
      <c r="N2486" s="15" t="s">
        <v>7770</v>
      </c>
      <c r="O2486" t="s">
        <v>4766</v>
      </c>
      <c r="Q2486">
        <v>13805</v>
      </c>
      <c r="R2486" s="14">
        <v>770362</v>
      </c>
    </row>
    <row r="2487" spans="1:18" ht="15" customHeight="1" x14ac:dyDescent="0.25">
      <c r="A2487" s="10">
        <v>396</v>
      </c>
      <c r="B2487" s="111"/>
      <c r="C2487" s="6" t="s">
        <v>3804</v>
      </c>
      <c r="D2487" s="7">
        <v>44996</v>
      </c>
      <c r="E2487" s="8" t="s">
        <v>3367</v>
      </c>
      <c r="F2487" s="9">
        <v>374347</v>
      </c>
      <c r="G2487" s="8" t="s">
        <v>1378</v>
      </c>
      <c r="H2487" s="9">
        <v>39306</v>
      </c>
      <c r="I2487" s="112"/>
      <c r="J2487" s="113"/>
      <c r="K2487" s="114"/>
      <c r="L2487" s="115"/>
      <c r="M2487" s="116"/>
      <c r="N2487" s="15" t="s">
        <v>7771</v>
      </c>
      <c r="O2487" t="s">
        <v>4766</v>
      </c>
      <c r="Q2487">
        <v>13316</v>
      </c>
      <c r="R2487" s="14">
        <v>374347</v>
      </c>
    </row>
    <row r="2488" spans="1:18" ht="15" customHeight="1" x14ac:dyDescent="0.25">
      <c r="A2488" s="10">
        <v>397</v>
      </c>
      <c r="B2488" s="111"/>
      <c r="C2488" s="6" t="s">
        <v>3805</v>
      </c>
      <c r="D2488" s="7">
        <v>45002</v>
      </c>
      <c r="E2488" s="8" t="s">
        <v>2426</v>
      </c>
      <c r="F2488" s="9">
        <v>374347</v>
      </c>
      <c r="G2488" s="8" t="s">
        <v>1378</v>
      </c>
      <c r="H2488" s="9">
        <v>39306</v>
      </c>
      <c r="I2488" s="112"/>
      <c r="J2488" s="113"/>
      <c r="K2488" s="114"/>
      <c r="L2488" s="115"/>
      <c r="M2488" s="116"/>
      <c r="N2488" s="15" t="s">
        <v>7772</v>
      </c>
      <c r="O2488" t="s">
        <v>4766</v>
      </c>
      <c r="Q2488">
        <v>15585</v>
      </c>
      <c r="R2488" s="14">
        <v>374347</v>
      </c>
    </row>
    <row r="2489" spans="1:18" ht="15" customHeight="1" x14ac:dyDescent="0.25">
      <c r="A2489" s="10">
        <v>398</v>
      </c>
      <c r="B2489" s="111"/>
      <c r="C2489" s="6" t="s">
        <v>3806</v>
      </c>
      <c r="D2489" s="7">
        <v>45001</v>
      </c>
      <c r="E2489" s="8" t="s">
        <v>3367</v>
      </c>
      <c r="F2489" s="9">
        <v>374347</v>
      </c>
      <c r="G2489" s="8" t="s">
        <v>1378</v>
      </c>
      <c r="H2489" s="9">
        <v>39306</v>
      </c>
      <c r="I2489" s="112"/>
      <c r="J2489" s="113"/>
      <c r="K2489" s="114"/>
      <c r="L2489" s="115"/>
      <c r="M2489" s="116"/>
      <c r="N2489" s="15" t="s">
        <v>7773</v>
      </c>
      <c r="O2489" t="s">
        <v>4766</v>
      </c>
      <c r="Q2489">
        <v>13803</v>
      </c>
      <c r="R2489" s="14">
        <v>374347</v>
      </c>
    </row>
    <row r="2490" spans="1:18" ht="15" customHeight="1" x14ac:dyDescent="0.25">
      <c r="A2490" s="10">
        <v>399</v>
      </c>
      <c r="B2490" s="111"/>
      <c r="C2490" s="6" t="s">
        <v>3807</v>
      </c>
      <c r="D2490" s="7">
        <v>45003</v>
      </c>
      <c r="E2490" s="8" t="s">
        <v>2418</v>
      </c>
      <c r="F2490" s="9">
        <v>807741</v>
      </c>
      <c r="G2490" s="8" t="s">
        <v>1378</v>
      </c>
      <c r="H2490" s="9">
        <v>84813</v>
      </c>
      <c r="I2490" s="112"/>
      <c r="J2490" s="113"/>
      <c r="K2490" s="114"/>
      <c r="L2490" s="115"/>
      <c r="M2490" s="116"/>
      <c r="N2490" s="15" t="s">
        <v>7774</v>
      </c>
      <c r="O2490" t="s">
        <v>4766</v>
      </c>
      <c r="Q2490">
        <v>15677</v>
      </c>
      <c r="R2490" s="14">
        <v>807741</v>
      </c>
    </row>
    <row r="2491" spans="1:18" ht="15" customHeight="1" x14ac:dyDescent="0.25">
      <c r="A2491" s="10">
        <v>400</v>
      </c>
      <c r="B2491" s="111"/>
      <c r="C2491" s="6" t="s">
        <v>3808</v>
      </c>
      <c r="D2491" s="7">
        <v>45001</v>
      </c>
      <c r="E2491" s="8" t="s">
        <v>2413</v>
      </c>
      <c r="F2491" s="9">
        <v>831416</v>
      </c>
      <c r="G2491" s="8" t="s">
        <v>1378</v>
      </c>
      <c r="H2491" s="9">
        <v>87299</v>
      </c>
      <c r="I2491" s="112"/>
      <c r="J2491" s="113"/>
      <c r="K2491" s="114"/>
      <c r="L2491" s="115"/>
      <c r="M2491" s="116"/>
      <c r="N2491" s="15" t="s">
        <v>7775</v>
      </c>
      <c r="O2491" t="s">
        <v>4766</v>
      </c>
      <c r="Q2491">
        <v>14180</v>
      </c>
      <c r="R2491" s="14">
        <v>831416</v>
      </c>
    </row>
    <row r="2492" spans="1:18" ht="15" customHeight="1" x14ac:dyDescent="0.25">
      <c r="A2492" s="10">
        <v>401</v>
      </c>
      <c r="B2492" s="111"/>
      <c r="C2492" s="6" t="s">
        <v>3809</v>
      </c>
      <c r="D2492" s="7">
        <v>45000</v>
      </c>
      <c r="E2492" s="8" t="s">
        <v>2380</v>
      </c>
      <c r="F2492" s="9">
        <v>374347</v>
      </c>
      <c r="G2492" s="8" t="s">
        <v>1378</v>
      </c>
      <c r="H2492" s="9">
        <v>39306</v>
      </c>
      <c r="I2492" s="112"/>
      <c r="J2492" s="113"/>
      <c r="K2492" s="114"/>
      <c r="L2492" s="115"/>
      <c r="M2492" s="116"/>
      <c r="N2492" s="15" t="s">
        <v>7776</v>
      </c>
      <c r="O2492" t="s">
        <v>4766</v>
      </c>
      <c r="Q2492">
        <v>13633</v>
      </c>
      <c r="R2492" s="14">
        <v>374347</v>
      </c>
    </row>
    <row r="2493" spans="1:18" ht="15" customHeight="1" x14ac:dyDescent="0.25">
      <c r="A2493" s="10">
        <v>402</v>
      </c>
      <c r="B2493" s="111"/>
      <c r="C2493" s="6" t="s">
        <v>3810</v>
      </c>
      <c r="D2493" s="7">
        <v>44996</v>
      </c>
      <c r="E2493" s="8" t="s">
        <v>3367</v>
      </c>
      <c r="F2493" s="9">
        <v>374347</v>
      </c>
      <c r="G2493" s="8" t="s">
        <v>1378</v>
      </c>
      <c r="H2493" s="9">
        <v>39306</v>
      </c>
      <c r="I2493" s="112"/>
      <c r="J2493" s="113"/>
      <c r="K2493" s="114"/>
      <c r="L2493" s="115"/>
      <c r="M2493" s="116"/>
      <c r="N2493" s="15" t="s">
        <v>7777</v>
      </c>
      <c r="O2493" t="s">
        <v>4766</v>
      </c>
      <c r="Q2493">
        <v>13336</v>
      </c>
      <c r="R2493" s="14">
        <v>374347</v>
      </c>
    </row>
    <row r="2494" spans="1:18" ht="15" customHeight="1" x14ac:dyDescent="0.25">
      <c r="A2494" s="10">
        <v>403</v>
      </c>
      <c r="B2494" s="111"/>
      <c r="C2494" s="6" t="s">
        <v>3811</v>
      </c>
      <c r="D2494" s="7">
        <v>44996</v>
      </c>
      <c r="E2494" s="8" t="s">
        <v>3367</v>
      </c>
      <c r="F2494" s="9">
        <v>374347</v>
      </c>
      <c r="G2494" s="8" t="s">
        <v>1378</v>
      </c>
      <c r="H2494" s="9">
        <v>39306</v>
      </c>
      <c r="I2494" s="112"/>
      <c r="J2494" s="113"/>
      <c r="K2494" s="114"/>
      <c r="L2494" s="115"/>
      <c r="M2494" s="116"/>
      <c r="N2494" s="15" t="s">
        <v>7778</v>
      </c>
      <c r="O2494" t="s">
        <v>4766</v>
      </c>
      <c r="Q2494">
        <v>13334</v>
      </c>
      <c r="R2494" s="14">
        <v>374347</v>
      </c>
    </row>
    <row r="2495" spans="1:18" ht="15" customHeight="1" x14ac:dyDescent="0.25">
      <c r="A2495" s="10">
        <v>404</v>
      </c>
      <c r="B2495" s="111"/>
      <c r="C2495" s="6" t="s">
        <v>3812</v>
      </c>
      <c r="D2495" s="7">
        <v>45000</v>
      </c>
      <c r="E2495" s="8" t="s">
        <v>2380</v>
      </c>
      <c r="F2495" s="9">
        <v>374347</v>
      </c>
      <c r="G2495" s="8" t="s">
        <v>1378</v>
      </c>
      <c r="H2495" s="9">
        <v>39306</v>
      </c>
      <c r="I2495" s="112"/>
      <c r="J2495" s="113"/>
      <c r="K2495" s="114"/>
      <c r="L2495" s="115"/>
      <c r="M2495" s="116"/>
      <c r="N2495" s="15" t="s">
        <v>7779</v>
      </c>
      <c r="O2495" t="s">
        <v>4766</v>
      </c>
      <c r="Q2495">
        <v>13644</v>
      </c>
      <c r="R2495" s="14">
        <v>374347</v>
      </c>
    </row>
    <row r="2496" spans="1:18" ht="15" customHeight="1" x14ac:dyDescent="0.25">
      <c r="A2496" s="10">
        <v>405</v>
      </c>
      <c r="B2496" s="111"/>
      <c r="C2496" s="6" t="s">
        <v>3813</v>
      </c>
      <c r="D2496" s="7">
        <v>44996</v>
      </c>
      <c r="E2496" s="8" t="s">
        <v>3367</v>
      </c>
      <c r="F2496" s="9">
        <v>1167332</v>
      </c>
      <c r="G2496" s="8" t="s">
        <v>1378</v>
      </c>
      <c r="H2496" s="9">
        <v>122570</v>
      </c>
      <c r="I2496" s="112"/>
      <c r="J2496" s="113"/>
      <c r="K2496" s="114"/>
      <c r="L2496" s="115"/>
      <c r="M2496" s="116"/>
      <c r="N2496" s="15" t="s">
        <v>7780</v>
      </c>
      <c r="O2496" t="s">
        <v>4766</v>
      </c>
      <c r="Q2496">
        <v>13417</v>
      </c>
      <c r="R2496" s="14">
        <v>1167332</v>
      </c>
    </row>
    <row r="2497" spans="1:18" ht="15" customHeight="1" x14ac:dyDescent="0.25">
      <c r="A2497" s="10">
        <v>406</v>
      </c>
      <c r="B2497" s="111"/>
      <c r="C2497" s="6" t="s">
        <v>3814</v>
      </c>
      <c r="D2497" s="7">
        <v>44996</v>
      </c>
      <c r="E2497" s="8" t="s">
        <v>2380</v>
      </c>
      <c r="F2497" s="9">
        <v>973300</v>
      </c>
      <c r="G2497" s="8" t="s">
        <v>1378</v>
      </c>
      <c r="H2497" s="9">
        <v>102196</v>
      </c>
      <c r="I2497" s="112"/>
      <c r="J2497" s="113"/>
      <c r="K2497" s="114"/>
      <c r="L2497" s="115"/>
      <c r="M2497" s="116"/>
      <c r="N2497" s="15" t="s">
        <v>7781</v>
      </c>
      <c r="O2497" t="s">
        <v>4766</v>
      </c>
      <c r="Q2497">
        <v>13412</v>
      </c>
      <c r="R2497" s="14">
        <v>973300</v>
      </c>
    </row>
    <row r="2498" spans="1:18" ht="15" customHeight="1" x14ac:dyDescent="0.25">
      <c r="A2498" s="10">
        <v>407</v>
      </c>
      <c r="B2498" s="111"/>
      <c r="C2498" s="6" t="s">
        <v>3815</v>
      </c>
      <c r="D2498" s="7">
        <v>44994</v>
      </c>
      <c r="E2498" s="8" t="s">
        <v>2426</v>
      </c>
      <c r="F2498" s="9">
        <v>681877</v>
      </c>
      <c r="G2498" s="8" t="s">
        <v>1378</v>
      </c>
      <c r="H2498" s="9">
        <v>71597</v>
      </c>
      <c r="I2498" s="112"/>
      <c r="J2498" s="113"/>
      <c r="K2498" s="114"/>
      <c r="L2498" s="115"/>
      <c r="M2498" s="116"/>
      <c r="N2498" s="15" t="s">
        <v>7782</v>
      </c>
      <c r="O2498" t="s">
        <v>4766</v>
      </c>
      <c r="Q2498">
        <v>13154</v>
      </c>
      <c r="R2498" s="14">
        <v>681877</v>
      </c>
    </row>
    <row r="2499" spans="1:18" ht="15" customHeight="1" x14ac:dyDescent="0.25">
      <c r="A2499" s="10">
        <v>408</v>
      </c>
      <c r="B2499" s="111"/>
      <c r="C2499" s="6" t="s">
        <v>3816</v>
      </c>
      <c r="D2499" s="7">
        <v>44999</v>
      </c>
      <c r="E2499" s="8" t="s">
        <v>2413</v>
      </c>
      <c r="F2499" s="9">
        <v>958337</v>
      </c>
      <c r="G2499" s="8" t="s">
        <v>1378</v>
      </c>
      <c r="H2499" s="9">
        <v>100625</v>
      </c>
      <c r="I2499" s="112"/>
      <c r="J2499" s="113"/>
      <c r="K2499" s="114"/>
      <c r="L2499" s="115"/>
      <c r="M2499" s="116"/>
      <c r="N2499" s="15" t="s">
        <v>7783</v>
      </c>
      <c r="O2499" t="s">
        <v>4766</v>
      </c>
      <c r="Q2499">
        <v>13563</v>
      </c>
      <c r="R2499" s="14">
        <v>958337</v>
      </c>
    </row>
    <row r="2500" spans="1:18" ht="15" customHeight="1" x14ac:dyDescent="0.25">
      <c r="A2500" s="10">
        <v>409</v>
      </c>
      <c r="B2500" s="111"/>
      <c r="C2500" s="6" t="s">
        <v>3817</v>
      </c>
      <c r="D2500" s="7">
        <v>44998</v>
      </c>
      <c r="E2500" s="8" t="s">
        <v>2380</v>
      </c>
      <c r="F2500" s="9">
        <v>374347</v>
      </c>
      <c r="G2500" s="8" t="s">
        <v>1378</v>
      </c>
      <c r="H2500" s="9">
        <v>39306</v>
      </c>
      <c r="I2500" s="112"/>
      <c r="J2500" s="113"/>
      <c r="K2500" s="114"/>
      <c r="L2500" s="115"/>
      <c r="M2500" s="116"/>
      <c r="N2500" s="15" t="s">
        <v>7784</v>
      </c>
      <c r="O2500" t="s">
        <v>4766</v>
      </c>
      <c r="Q2500">
        <v>13438</v>
      </c>
      <c r="R2500" s="14">
        <v>374347</v>
      </c>
    </row>
    <row r="2501" spans="1:18" ht="15" customHeight="1" x14ac:dyDescent="0.25">
      <c r="A2501" s="10">
        <v>410</v>
      </c>
      <c r="B2501" s="111"/>
      <c r="C2501" s="6" t="s">
        <v>3818</v>
      </c>
      <c r="D2501" s="7">
        <v>44998</v>
      </c>
      <c r="E2501" s="8" t="s">
        <v>2418</v>
      </c>
      <c r="F2501" s="9">
        <v>374347</v>
      </c>
      <c r="G2501" s="8" t="s">
        <v>1378</v>
      </c>
      <c r="H2501" s="9">
        <v>39306</v>
      </c>
      <c r="I2501" s="112"/>
      <c r="J2501" s="113"/>
      <c r="K2501" s="114"/>
      <c r="L2501" s="115"/>
      <c r="M2501" s="116"/>
      <c r="N2501" s="15" t="s">
        <v>7785</v>
      </c>
      <c r="O2501" t="s">
        <v>4766</v>
      </c>
      <c r="Q2501">
        <v>13465</v>
      </c>
      <c r="R2501" s="14">
        <v>374347</v>
      </c>
    </row>
    <row r="2502" spans="1:18" ht="15" customHeight="1" x14ac:dyDescent="0.25">
      <c r="A2502" s="10">
        <v>411</v>
      </c>
      <c r="B2502" s="111"/>
      <c r="C2502" s="6" t="s">
        <v>3819</v>
      </c>
      <c r="D2502" s="7">
        <v>44996</v>
      </c>
      <c r="E2502" s="8" t="s">
        <v>2376</v>
      </c>
      <c r="F2502" s="9">
        <v>374347</v>
      </c>
      <c r="G2502" s="8" t="s">
        <v>1378</v>
      </c>
      <c r="H2502" s="9">
        <v>39306</v>
      </c>
      <c r="I2502" s="112"/>
      <c r="J2502" s="113"/>
      <c r="K2502" s="114"/>
      <c r="L2502" s="115"/>
      <c r="M2502" s="116"/>
      <c r="N2502" s="15" t="s">
        <v>7786</v>
      </c>
      <c r="O2502" t="s">
        <v>4766</v>
      </c>
      <c r="Q2502">
        <v>13425</v>
      </c>
      <c r="R2502" s="14">
        <v>374347</v>
      </c>
    </row>
    <row r="2503" spans="1:18" ht="15" customHeight="1" x14ac:dyDescent="0.25">
      <c r="A2503" s="10">
        <v>412</v>
      </c>
      <c r="B2503" s="111"/>
      <c r="C2503" s="6" t="s">
        <v>3820</v>
      </c>
      <c r="D2503" s="7">
        <v>44996</v>
      </c>
      <c r="E2503" s="8" t="s">
        <v>3367</v>
      </c>
      <c r="F2503" s="9">
        <v>374347</v>
      </c>
      <c r="G2503" s="8" t="s">
        <v>1378</v>
      </c>
      <c r="H2503" s="9">
        <v>39306</v>
      </c>
      <c r="I2503" s="112"/>
      <c r="J2503" s="113"/>
      <c r="K2503" s="114"/>
      <c r="L2503" s="115"/>
      <c r="M2503" s="116"/>
      <c r="N2503" s="15" t="s">
        <v>7503</v>
      </c>
      <c r="O2503" t="s">
        <v>4766</v>
      </c>
      <c r="Q2503">
        <v>13414</v>
      </c>
      <c r="R2503" s="14">
        <v>374347</v>
      </c>
    </row>
    <row r="2504" spans="1:18" ht="15" customHeight="1" x14ac:dyDescent="0.25">
      <c r="A2504" s="10">
        <v>413</v>
      </c>
      <c r="B2504" s="111"/>
      <c r="C2504" s="6" t="s">
        <v>3821</v>
      </c>
      <c r="D2504" s="7">
        <v>44995</v>
      </c>
      <c r="E2504" s="8" t="s">
        <v>2426</v>
      </c>
      <c r="F2504" s="9">
        <v>488655</v>
      </c>
      <c r="G2504" s="8" t="s">
        <v>1378</v>
      </c>
      <c r="H2504" s="9">
        <v>51309</v>
      </c>
      <c r="I2504" s="112"/>
      <c r="J2504" s="113"/>
      <c r="K2504" s="114"/>
      <c r="L2504" s="115"/>
      <c r="M2504" s="116"/>
      <c r="N2504" s="15" t="s">
        <v>7787</v>
      </c>
      <c r="O2504" t="s">
        <v>4766</v>
      </c>
      <c r="Q2504">
        <v>13274</v>
      </c>
      <c r="R2504" s="14">
        <v>488655</v>
      </c>
    </row>
    <row r="2505" spans="1:18" ht="15" customHeight="1" x14ac:dyDescent="0.25">
      <c r="A2505" s="10">
        <v>414</v>
      </c>
      <c r="B2505" s="111"/>
      <c r="C2505" s="6" t="s">
        <v>3822</v>
      </c>
      <c r="D2505" s="7">
        <v>44994</v>
      </c>
      <c r="E2505" s="8" t="s">
        <v>2380</v>
      </c>
      <c r="F2505" s="9">
        <v>1444528</v>
      </c>
      <c r="G2505" s="8" t="s">
        <v>1378</v>
      </c>
      <c r="H2505" s="9">
        <v>151675</v>
      </c>
      <c r="I2505" s="112"/>
      <c r="J2505" s="113"/>
      <c r="K2505" s="114"/>
      <c r="L2505" s="115"/>
      <c r="M2505" s="116"/>
      <c r="N2505" s="15" t="s">
        <v>7788</v>
      </c>
      <c r="O2505" t="s">
        <v>4766</v>
      </c>
      <c r="Q2505">
        <v>13168</v>
      </c>
      <c r="R2505" s="14">
        <v>1444528</v>
      </c>
    </row>
    <row r="2506" spans="1:18" ht="15" customHeight="1" x14ac:dyDescent="0.25">
      <c r="A2506" s="10">
        <v>415</v>
      </c>
      <c r="B2506" s="111"/>
      <c r="C2506" s="6" t="s">
        <v>3823</v>
      </c>
      <c r="D2506" s="7">
        <v>44993</v>
      </c>
      <c r="E2506" s="8" t="s">
        <v>2380</v>
      </c>
      <c r="F2506" s="9">
        <v>796788</v>
      </c>
      <c r="G2506" s="8" t="s">
        <v>1378</v>
      </c>
      <c r="H2506" s="9">
        <v>83663</v>
      </c>
      <c r="I2506" s="112"/>
      <c r="J2506" s="113"/>
      <c r="K2506" s="114"/>
      <c r="L2506" s="115"/>
      <c r="M2506" s="116"/>
      <c r="N2506" s="15" t="s">
        <v>7789</v>
      </c>
      <c r="O2506" t="s">
        <v>4766</v>
      </c>
      <c r="Q2506">
        <v>11552</v>
      </c>
      <c r="R2506" s="14">
        <v>796788</v>
      </c>
    </row>
    <row r="2507" spans="1:18" ht="15" customHeight="1" x14ac:dyDescent="0.25">
      <c r="A2507" s="10">
        <v>416</v>
      </c>
      <c r="B2507" s="111"/>
      <c r="C2507" s="6" t="s">
        <v>3824</v>
      </c>
      <c r="D2507" s="7">
        <v>44987</v>
      </c>
      <c r="E2507" s="8" t="s">
        <v>2380</v>
      </c>
      <c r="F2507" s="9">
        <v>807741</v>
      </c>
      <c r="G2507" s="8" t="s">
        <v>1378</v>
      </c>
      <c r="H2507" s="9">
        <v>84813</v>
      </c>
      <c r="I2507" s="112"/>
      <c r="J2507" s="113"/>
      <c r="K2507" s="114"/>
      <c r="L2507" s="115"/>
      <c r="M2507" s="116"/>
      <c r="N2507" s="15" t="s">
        <v>7790</v>
      </c>
      <c r="O2507" t="s">
        <v>4766</v>
      </c>
      <c r="Q2507">
        <v>9789</v>
      </c>
      <c r="R2507" s="14">
        <v>807741</v>
      </c>
    </row>
    <row r="2508" spans="1:18" ht="15" customHeight="1" x14ac:dyDescent="0.25">
      <c r="A2508" s="10">
        <v>417</v>
      </c>
      <c r="B2508" s="111"/>
      <c r="C2508" s="6" t="s">
        <v>3825</v>
      </c>
      <c r="D2508" s="7">
        <v>44987</v>
      </c>
      <c r="E2508" s="8" t="s">
        <v>2426</v>
      </c>
      <c r="F2508" s="9">
        <v>1217627</v>
      </c>
      <c r="G2508" s="8" t="s">
        <v>1378</v>
      </c>
      <c r="H2508" s="9">
        <v>127851</v>
      </c>
      <c r="I2508" s="112"/>
      <c r="J2508" s="113"/>
      <c r="K2508" s="114"/>
      <c r="L2508" s="115"/>
      <c r="M2508" s="116"/>
      <c r="N2508" s="15" t="s">
        <v>7791</v>
      </c>
      <c r="O2508" t="s">
        <v>4766</v>
      </c>
      <c r="Q2508">
        <v>10651</v>
      </c>
      <c r="R2508" s="14">
        <v>1217627</v>
      </c>
    </row>
    <row r="2509" spans="1:18" ht="15" customHeight="1" x14ac:dyDescent="0.25">
      <c r="A2509" s="10">
        <v>418</v>
      </c>
      <c r="B2509" s="111"/>
      <c r="C2509" s="6" t="s">
        <v>3826</v>
      </c>
      <c r="D2509" s="7">
        <v>44989</v>
      </c>
      <c r="E2509" s="8" t="s">
        <v>2380</v>
      </c>
      <c r="F2509" s="9">
        <v>1014690</v>
      </c>
      <c r="G2509" s="8" t="s">
        <v>1378</v>
      </c>
      <c r="H2509" s="9">
        <v>106542</v>
      </c>
      <c r="I2509" s="112"/>
      <c r="J2509" s="113"/>
      <c r="K2509" s="114"/>
      <c r="L2509" s="115"/>
      <c r="M2509" s="116"/>
      <c r="N2509" s="15" t="s">
        <v>7792</v>
      </c>
      <c r="O2509" t="s">
        <v>4766</v>
      </c>
      <c r="Q2509">
        <v>11317</v>
      </c>
      <c r="R2509" s="14">
        <v>1014690</v>
      </c>
    </row>
    <row r="2510" spans="1:18" ht="15" customHeight="1" x14ac:dyDescent="0.25">
      <c r="A2510" s="10">
        <v>419</v>
      </c>
      <c r="B2510" s="111"/>
      <c r="C2510" s="6" t="s">
        <v>3827</v>
      </c>
      <c r="D2510" s="7">
        <v>44988</v>
      </c>
      <c r="E2510" s="8" t="s">
        <v>2413</v>
      </c>
      <c r="F2510" s="9">
        <v>1006979</v>
      </c>
      <c r="G2510" s="8" t="s">
        <v>1378</v>
      </c>
      <c r="H2510" s="9">
        <v>105733</v>
      </c>
      <c r="I2510" s="112"/>
      <c r="J2510" s="113"/>
      <c r="K2510" s="114"/>
      <c r="L2510" s="115"/>
      <c r="M2510" s="116"/>
      <c r="N2510" s="15" t="s">
        <v>7793</v>
      </c>
      <c r="O2510" t="s">
        <v>4766</v>
      </c>
      <c r="Q2510">
        <v>11235</v>
      </c>
      <c r="R2510" s="14">
        <v>1006979</v>
      </c>
    </row>
    <row r="2511" spans="1:18" ht="15" customHeight="1" x14ac:dyDescent="0.25">
      <c r="A2511" s="10">
        <v>420</v>
      </c>
      <c r="B2511" s="111"/>
      <c r="C2511" s="6" t="s">
        <v>3828</v>
      </c>
      <c r="D2511" s="7">
        <v>44986</v>
      </c>
      <c r="E2511" s="8" t="s">
        <v>2426</v>
      </c>
      <c r="F2511" s="9">
        <v>532092</v>
      </c>
      <c r="G2511" s="8" t="s">
        <v>1378</v>
      </c>
      <c r="H2511" s="9">
        <v>55870</v>
      </c>
      <c r="I2511" s="112"/>
      <c r="J2511" s="113"/>
      <c r="K2511" s="114"/>
      <c r="L2511" s="115"/>
      <c r="M2511" s="116"/>
      <c r="N2511" s="15" t="s">
        <v>7794</v>
      </c>
      <c r="O2511" t="s">
        <v>4766</v>
      </c>
      <c r="Q2511">
        <v>9128</v>
      </c>
      <c r="R2511" s="14">
        <v>532092</v>
      </c>
    </row>
    <row r="2512" spans="1:18" ht="15" customHeight="1" x14ac:dyDescent="0.25">
      <c r="A2512" s="10">
        <v>421</v>
      </c>
      <c r="B2512" s="111"/>
      <c r="C2512" s="6" t="s">
        <v>3829</v>
      </c>
      <c r="D2512" s="7">
        <v>45002</v>
      </c>
      <c r="E2512" s="8" t="s">
        <v>2413</v>
      </c>
      <c r="F2512" s="9">
        <v>374347</v>
      </c>
      <c r="G2512" s="8" t="s">
        <v>1378</v>
      </c>
      <c r="H2512" s="9">
        <v>39306</v>
      </c>
      <c r="I2512" s="112"/>
      <c r="J2512" s="113"/>
      <c r="K2512" s="114"/>
      <c r="L2512" s="115"/>
      <c r="M2512" s="116"/>
      <c r="N2512" s="15" t="s">
        <v>7795</v>
      </c>
      <c r="O2512" t="s">
        <v>4766</v>
      </c>
      <c r="Q2512">
        <v>15601</v>
      </c>
      <c r="R2512" s="14">
        <v>374347</v>
      </c>
    </row>
    <row r="2513" spans="1:18" ht="15" customHeight="1" x14ac:dyDescent="0.25">
      <c r="A2513" s="10">
        <v>422</v>
      </c>
      <c r="B2513" s="111"/>
      <c r="C2513" s="6" t="s">
        <v>3830</v>
      </c>
      <c r="D2513" s="7">
        <v>45013</v>
      </c>
      <c r="E2513" s="8" t="s">
        <v>2413</v>
      </c>
      <c r="F2513" s="9">
        <v>1290691</v>
      </c>
      <c r="G2513" s="8" t="s">
        <v>1378</v>
      </c>
      <c r="H2513" s="9">
        <v>135523</v>
      </c>
      <c r="I2513" s="112"/>
      <c r="J2513" s="113"/>
      <c r="K2513" s="114"/>
      <c r="L2513" s="115"/>
      <c r="M2513" s="116"/>
      <c r="N2513" s="15" t="s">
        <v>7796</v>
      </c>
      <c r="O2513" t="s">
        <v>4766</v>
      </c>
      <c r="Q2513">
        <v>17650</v>
      </c>
      <c r="R2513" s="14">
        <v>1290691</v>
      </c>
    </row>
    <row r="2514" spans="1:18" ht="15" customHeight="1" x14ac:dyDescent="0.25">
      <c r="A2514" s="10">
        <v>423</v>
      </c>
      <c r="B2514" s="111"/>
      <c r="C2514" s="6" t="s">
        <v>3831</v>
      </c>
      <c r="D2514" s="7">
        <v>45009</v>
      </c>
      <c r="E2514" s="8" t="s">
        <v>2380</v>
      </c>
      <c r="F2514" s="9">
        <v>437549</v>
      </c>
      <c r="G2514" s="8" t="s">
        <v>1378</v>
      </c>
      <c r="H2514" s="9">
        <v>45943</v>
      </c>
      <c r="I2514" s="112"/>
      <c r="J2514" s="113"/>
      <c r="K2514" s="114"/>
      <c r="L2514" s="115"/>
      <c r="M2514" s="116"/>
      <c r="N2514" s="15" t="s">
        <v>7797</v>
      </c>
      <c r="O2514" t="s">
        <v>4766</v>
      </c>
      <c r="Q2514">
        <v>17450</v>
      </c>
      <c r="R2514" s="14">
        <v>437549</v>
      </c>
    </row>
    <row r="2515" spans="1:18" ht="15" customHeight="1" x14ac:dyDescent="0.25">
      <c r="A2515" s="10">
        <v>424</v>
      </c>
      <c r="B2515" s="111"/>
      <c r="C2515" s="6" t="s">
        <v>3832</v>
      </c>
      <c r="D2515" s="7">
        <v>45008</v>
      </c>
      <c r="E2515" s="8" t="s">
        <v>2426</v>
      </c>
      <c r="F2515" s="9">
        <v>880762</v>
      </c>
      <c r="G2515" s="8" t="s">
        <v>1378</v>
      </c>
      <c r="H2515" s="9">
        <v>92480</v>
      </c>
      <c r="I2515" s="112"/>
      <c r="J2515" s="113"/>
      <c r="K2515" s="114"/>
      <c r="L2515" s="115"/>
      <c r="M2515" s="116"/>
      <c r="N2515" s="15" t="s">
        <v>7798</v>
      </c>
      <c r="O2515" t="s">
        <v>4766</v>
      </c>
      <c r="Q2515">
        <v>16372</v>
      </c>
      <c r="R2515" s="14">
        <v>880762</v>
      </c>
    </row>
    <row r="2516" spans="1:18" ht="15" customHeight="1" x14ac:dyDescent="0.25">
      <c r="A2516" s="10">
        <v>425</v>
      </c>
      <c r="B2516" s="111"/>
      <c r="C2516" s="6" t="s">
        <v>3833</v>
      </c>
      <c r="D2516" s="7">
        <v>45010</v>
      </c>
      <c r="E2516" s="8" t="s">
        <v>2380</v>
      </c>
      <c r="F2516" s="9">
        <v>1945554</v>
      </c>
      <c r="G2516" s="8" t="s">
        <v>1378</v>
      </c>
      <c r="H2516" s="9">
        <v>204283</v>
      </c>
      <c r="I2516" s="112"/>
      <c r="J2516" s="113"/>
      <c r="K2516" s="114"/>
      <c r="L2516" s="115"/>
      <c r="M2516" s="116"/>
      <c r="N2516" s="15" t="s">
        <v>7799</v>
      </c>
      <c r="O2516" t="s">
        <v>4766</v>
      </c>
      <c r="Q2516">
        <v>17521</v>
      </c>
      <c r="R2516" s="14">
        <v>1945554</v>
      </c>
    </row>
    <row r="2517" spans="1:18" ht="15" customHeight="1" x14ac:dyDescent="0.25">
      <c r="A2517" s="10">
        <v>426</v>
      </c>
      <c r="B2517" s="111"/>
      <c r="C2517" s="6" t="s">
        <v>3834</v>
      </c>
      <c r="D2517" s="7">
        <v>45015</v>
      </c>
      <c r="E2517" s="8" t="s">
        <v>2418</v>
      </c>
      <c r="F2517" s="9">
        <v>610819</v>
      </c>
      <c r="G2517" s="8" t="s">
        <v>1378</v>
      </c>
      <c r="H2517" s="9">
        <v>64136</v>
      </c>
      <c r="I2517" s="112"/>
      <c r="J2517" s="113"/>
      <c r="K2517" s="114"/>
      <c r="L2517" s="115"/>
      <c r="M2517" s="116"/>
      <c r="N2517" s="15" t="s">
        <v>7800</v>
      </c>
      <c r="O2517" t="s">
        <v>4766</v>
      </c>
      <c r="Q2517">
        <v>18682</v>
      </c>
      <c r="R2517" s="14">
        <v>610819</v>
      </c>
    </row>
    <row r="2518" spans="1:18" ht="15" customHeight="1" x14ac:dyDescent="0.25">
      <c r="A2518" s="10">
        <v>427</v>
      </c>
      <c r="B2518" s="111"/>
      <c r="C2518" s="6" t="s">
        <v>3835</v>
      </c>
      <c r="D2518" s="7">
        <v>45013</v>
      </c>
      <c r="E2518" s="8" t="s">
        <v>2426</v>
      </c>
      <c r="F2518" s="9">
        <v>532092</v>
      </c>
      <c r="G2518" s="8" t="s">
        <v>1378</v>
      </c>
      <c r="H2518" s="9">
        <v>55870</v>
      </c>
      <c r="I2518" s="112"/>
      <c r="J2518" s="113"/>
      <c r="K2518" s="114"/>
      <c r="L2518" s="115"/>
      <c r="M2518" s="116"/>
      <c r="N2518" s="15" t="s">
        <v>7801</v>
      </c>
      <c r="O2518" t="s">
        <v>4766</v>
      </c>
      <c r="Q2518">
        <v>17701</v>
      </c>
      <c r="R2518" s="14">
        <v>532092</v>
      </c>
    </row>
    <row r="2519" spans="1:18" ht="15" customHeight="1" x14ac:dyDescent="0.25">
      <c r="A2519" s="10">
        <v>428</v>
      </c>
      <c r="B2519" s="111"/>
      <c r="C2519" s="6" t="s">
        <v>3836</v>
      </c>
      <c r="D2519" s="7">
        <v>45009</v>
      </c>
      <c r="E2519" s="8" t="s">
        <v>3367</v>
      </c>
      <c r="F2519" s="9">
        <v>1832457</v>
      </c>
      <c r="G2519" s="8" t="s">
        <v>1378</v>
      </c>
      <c r="H2519" s="9">
        <v>192408</v>
      </c>
      <c r="I2519" s="112"/>
      <c r="J2519" s="113"/>
      <c r="K2519" s="114"/>
      <c r="L2519" s="115"/>
      <c r="M2519" s="116"/>
      <c r="N2519" s="15" t="s">
        <v>7802</v>
      </c>
      <c r="O2519" t="s">
        <v>4766</v>
      </c>
      <c r="Q2519">
        <v>17441</v>
      </c>
      <c r="R2519" s="14">
        <v>1832457</v>
      </c>
    </row>
    <row r="2520" spans="1:18" ht="15" customHeight="1" x14ac:dyDescent="0.25">
      <c r="A2520" s="10">
        <v>429</v>
      </c>
      <c r="B2520" s="111"/>
      <c r="C2520" s="6" t="s">
        <v>3837</v>
      </c>
      <c r="D2520" s="7">
        <v>45009</v>
      </c>
      <c r="E2520" s="8" t="s">
        <v>3367</v>
      </c>
      <c r="F2520" s="9">
        <v>900385</v>
      </c>
      <c r="G2520" s="8" t="s">
        <v>1378</v>
      </c>
      <c r="H2520" s="9">
        <v>94540</v>
      </c>
      <c r="I2520" s="112"/>
      <c r="J2520" s="113"/>
      <c r="K2520" s="114"/>
      <c r="L2520" s="115"/>
      <c r="M2520" s="116"/>
      <c r="N2520" s="15" t="s">
        <v>7803</v>
      </c>
      <c r="O2520" t="s">
        <v>4766</v>
      </c>
      <c r="Q2520">
        <v>17440</v>
      </c>
      <c r="R2520" s="14">
        <v>900385</v>
      </c>
    </row>
    <row r="2521" spans="1:18" ht="15" customHeight="1" x14ac:dyDescent="0.25">
      <c r="A2521" s="10">
        <v>430</v>
      </c>
      <c r="B2521" s="111"/>
      <c r="C2521" s="6" t="s">
        <v>3838</v>
      </c>
      <c r="D2521" s="7">
        <v>45016</v>
      </c>
      <c r="E2521" s="8" t="s">
        <v>2426</v>
      </c>
      <c r="F2521" s="9">
        <v>546315</v>
      </c>
      <c r="G2521" s="8" t="s">
        <v>1378</v>
      </c>
      <c r="H2521" s="9">
        <v>57363</v>
      </c>
      <c r="I2521" s="112"/>
      <c r="J2521" s="113"/>
      <c r="K2521" s="114"/>
      <c r="L2521" s="115"/>
      <c r="M2521" s="116"/>
      <c r="N2521" s="15" t="s">
        <v>7804</v>
      </c>
      <c r="O2521" t="s">
        <v>4766</v>
      </c>
      <c r="Q2521">
        <v>18755</v>
      </c>
      <c r="R2521" s="14">
        <v>546315</v>
      </c>
    </row>
    <row r="2522" spans="1:18" ht="15" customHeight="1" x14ac:dyDescent="0.25">
      <c r="A2522" s="10">
        <v>431</v>
      </c>
      <c r="B2522" s="111"/>
      <c r="C2522" s="6" t="s">
        <v>3839</v>
      </c>
      <c r="D2522" s="7">
        <v>44996</v>
      </c>
      <c r="E2522" s="8" t="s">
        <v>2380</v>
      </c>
      <c r="F2522" s="9">
        <v>374347</v>
      </c>
      <c r="G2522" s="8" t="s">
        <v>1378</v>
      </c>
      <c r="H2522" s="9">
        <v>39306</v>
      </c>
      <c r="I2522" s="112"/>
      <c r="J2522" s="113"/>
      <c r="K2522" s="114"/>
      <c r="L2522" s="115"/>
      <c r="M2522" s="116"/>
      <c r="N2522" s="15" t="s">
        <v>7805</v>
      </c>
      <c r="O2522" t="s">
        <v>4766</v>
      </c>
      <c r="Q2522">
        <v>13411</v>
      </c>
      <c r="R2522" s="14">
        <v>374347</v>
      </c>
    </row>
    <row r="2523" spans="1:18" ht="15" customHeight="1" x14ac:dyDescent="0.25">
      <c r="A2523" s="10">
        <v>432</v>
      </c>
      <c r="B2523" s="111"/>
      <c r="C2523" s="6" t="s">
        <v>3840</v>
      </c>
      <c r="D2523" s="7">
        <v>45010</v>
      </c>
      <c r="E2523" s="8" t="s">
        <v>3367</v>
      </c>
      <c r="F2523" s="9">
        <v>863955</v>
      </c>
      <c r="G2523" s="8" t="s">
        <v>1378</v>
      </c>
      <c r="H2523" s="9">
        <v>90715</v>
      </c>
      <c r="I2523" s="112"/>
      <c r="J2523" s="113"/>
      <c r="K2523" s="114"/>
      <c r="L2523" s="115"/>
      <c r="M2523" s="116"/>
      <c r="N2523" s="15" t="s">
        <v>7806</v>
      </c>
      <c r="O2523" t="s">
        <v>4766</v>
      </c>
      <c r="Q2523">
        <v>17509</v>
      </c>
      <c r="R2523" s="14">
        <v>863955</v>
      </c>
    </row>
    <row r="2524" spans="1:18" ht="15" customHeight="1" x14ac:dyDescent="0.25">
      <c r="A2524" s="10">
        <v>433</v>
      </c>
      <c r="B2524" s="111"/>
      <c r="C2524" s="6" t="s">
        <v>3841</v>
      </c>
      <c r="D2524" s="7">
        <v>45007</v>
      </c>
      <c r="E2524" s="8" t="s">
        <v>2413</v>
      </c>
      <c r="F2524" s="9">
        <v>532092</v>
      </c>
      <c r="G2524" s="8" t="s">
        <v>1378</v>
      </c>
      <c r="H2524" s="9">
        <v>55870</v>
      </c>
      <c r="I2524" s="112"/>
      <c r="J2524" s="113"/>
      <c r="K2524" s="114"/>
      <c r="L2524" s="115"/>
      <c r="M2524" s="116"/>
      <c r="N2524" s="15" t="s">
        <v>7807</v>
      </c>
      <c r="O2524" t="s">
        <v>4766</v>
      </c>
      <c r="Q2524">
        <v>15907</v>
      </c>
      <c r="R2524" s="14">
        <v>532092</v>
      </c>
    </row>
    <row r="2525" spans="1:18" ht="15" customHeight="1" x14ac:dyDescent="0.25">
      <c r="A2525" s="10">
        <v>434</v>
      </c>
      <c r="B2525" s="111"/>
      <c r="C2525" s="6" t="s">
        <v>3842</v>
      </c>
      <c r="D2525" s="7">
        <v>45010</v>
      </c>
      <c r="E2525" s="8" t="s">
        <v>2380</v>
      </c>
      <c r="F2525" s="9">
        <v>608814</v>
      </c>
      <c r="G2525" s="8" t="s">
        <v>1378</v>
      </c>
      <c r="H2525" s="9">
        <v>63925</v>
      </c>
      <c r="I2525" s="112"/>
      <c r="J2525" s="113"/>
      <c r="K2525" s="114"/>
      <c r="L2525" s="115"/>
      <c r="M2525" s="116"/>
      <c r="N2525" s="15" t="s">
        <v>7808</v>
      </c>
      <c r="O2525" t="s">
        <v>4766</v>
      </c>
      <c r="Q2525">
        <v>17485</v>
      </c>
      <c r="R2525" s="14">
        <v>608814</v>
      </c>
    </row>
    <row r="2526" spans="1:18" ht="15" customHeight="1" x14ac:dyDescent="0.25">
      <c r="A2526" s="10">
        <v>435</v>
      </c>
      <c r="B2526" s="111"/>
      <c r="C2526" s="6" t="s">
        <v>3843</v>
      </c>
      <c r="D2526" s="7">
        <v>45000</v>
      </c>
      <c r="E2526" s="8" t="s">
        <v>2413</v>
      </c>
      <c r="F2526" s="9">
        <v>374347</v>
      </c>
      <c r="G2526" s="8" t="s">
        <v>1378</v>
      </c>
      <c r="H2526" s="9">
        <v>39306</v>
      </c>
      <c r="I2526" s="112"/>
      <c r="J2526" s="113"/>
      <c r="K2526" s="114"/>
      <c r="L2526" s="115"/>
      <c r="M2526" s="116"/>
      <c r="N2526" s="15" t="s">
        <v>7809</v>
      </c>
      <c r="O2526" t="s">
        <v>4766</v>
      </c>
      <c r="Q2526">
        <v>13671</v>
      </c>
      <c r="R2526" s="14">
        <v>374347</v>
      </c>
    </row>
    <row r="2527" spans="1:18" ht="15" customHeight="1" x14ac:dyDescent="0.25">
      <c r="A2527" s="10">
        <v>436</v>
      </c>
      <c r="B2527" s="111"/>
      <c r="C2527" s="6" t="s">
        <v>3844</v>
      </c>
      <c r="D2527" s="7">
        <v>44999</v>
      </c>
      <c r="E2527" s="8" t="s">
        <v>2418</v>
      </c>
      <c r="F2527" s="9">
        <v>374347</v>
      </c>
      <c r="G2527" s="8" t="s">
        <v>1378</v>
      </c>
      <c r="H2527" s="9">
        <v>39306</v>
      </c>
      <c r="I2527" s="112"/>
      <c r="J2527" s="113"/>
      <c r="K2527" s="114"/>
      <c r="L2527" s="115"/>
      <c r="M2527" s="116"/>
      <c r="N2527" s="15" t="s">
        <v>7810</v>
      </c>
      <c r="O2527" t="s">
        <v>4766</v>
      </c>
      <c r="Q2527">
        <v>13593</v>
      </c>
      <c r="R2527" s="14">
        <v>374347</v>
      </c>
    </row>
    <row r="2528" spans="1:18" ht="15" customHeight="1" x14ac:dyDescent="0.25">
      <c r="A2528" s="10">
        <v>437</v>
      </c>
      <c r="B2528" s="111"/>
      <c r="C2528" s="6" t="s">
        <v>3845</v>
      </c>
      <c r="D2528" s="7">
        <v>44996</v>
      </c>
      <c r="E2528" s="8" t="s">
        <v>2413</v>
      </c>
      <c r="F2528" s="9">
        <v>374347</v>
      </c>
      <c r="G2528" s="8" t="s">
        <v>1378</v>
      </c>
      <c r="H2528" s="9">
        <v>39306</v>
      </c>
      <c r="I2528" s="112"/>
      <c r="J2528" s="113"/>
      <c r="K2528" s="114"/>
      <c r="L2528" s="115"/>
      <c r="M2528" s="116"/>
      <c r="N2528" s="15" t="s">
        <v>7811</v>
      </c>
      <c r="O2528" t="s">
        <v>4766</v>
      </c>
      <c r="Q2528">
        <v>13338</v>
      </c>
      <c r="R2528" s="14">
        <v>374347</v>
      </c>
    </row>
    <row r="2529" spans="1:18" ht="15" customHeight="1" x14ac:dyDescent="0.25">
      <c r="A2529" s="10">
        <v>438</v>
      </c>
      <c r="B2529" s="111"/>
      <c r="C2529" s="6" t="s">
        <v>3846</v>
      </c>
      <c r="D2529" s="7">
        <v>45005</v>
      </c>
      <c r="E2529" s="8" t="s">
        <v>2426</v>
      </c>
      <c r="F2529" s="9">
        <v>1544810</v>
      </c>
      <c r="G2529" s="8" t="s">
        <v>1378</v>
      </c>
      <c r="H2529" s="9">
        <v>162205</v>
      </c>
      <c r="I2529" s="112"/>
      <c r="J2529" s="113"/>
      <c r="K2529" s="114"/>
      <c r="L2529" s="115"/>
      <c r="M2529" s="116"/>
      <c r="N2529" s="15" t="s">
        <v>7812</v>
      </c>
      <c r="O2529" t="s">
        <v>4766</v>
      </c>
      <c r="Q2529">
        <v>15747</v>
      </c>
      <c r="R2529" s="14">
        <v>1544810</v>
      </c>
    </row>
    <row r="2530" spans="1:18" ht="15" customHeight="1" x14ac:dyDescent="0.25">
      <c r="A2530" s="10">
        <v>439</v>
      </c>
      <c r="B2530" s="111"/>
      <c r="C2530" s="6" t="s">
        <v>3847</v>
      </c>
      <c r="D2530" s="7">
        <v>44994</v>
      </c>
      <c r="E2530" s="8" t="s">
        <v>2413</v>
      </c>
      <c r="F2530" s="9">
        <v>709456</v>
      </c>
      <c r="G2530" s="8" t="s">
        <v>1378</v>
      </c>
      <c r="H2530" s="9">
        <v>74493</v>
      </c>
      <c r="I2530" s="112"/>
      <c r="J2530" s="113"/>
      <c r="K2530" s="114"/>
      <c r="L2530" s="115"/>
      <c r="M2530" s="116"/>
      <c r="N2530" s="15" t="s">
        <v>7813</v>
      </c>
      <c r="O2530" t="s">
        <v>4766</v>
      </c>
      <c r="Q2530">
        <v>13149</v>
      </c>
      <c r="R2530" s="14">
        <v>709456</v>
      </c>
    </row>
    <row r="2531" spans="1:18" ht="15" customHeight="1" x14ac:dyDescent="0.25">
      <c r="A2531" s="10">
        <v>440</v>
      </c>
      <c r="B2531" s="111"/>
      <c r="C2531" s="6" t="s">
        <v>3848</v>
      </c>
      <c r="D2531" s="7">
        <v>45002</v>
      </c>
      <c r="E2531" s="8" t="s">
        <v>2426</v>
      </c>
      <c r="F2531" s="9">
        <v>374347</v>
      </c>
      <c r="G2531" s="8" t="s">
        <v>1378</v>
      </c>
      <c r="H2531" s="9">
        <v>39306</v>
      </c>
      <c r="I2531" s="112"/>
      <c r="J2531" s="113"/>
      <c r="K2531" s="114"/>
      <c r="L2531" s="115"/>
      <c r="M2531" s="116"/>
      <c r="N2531" s="15" t="s">
        <v>7814</v>
      </c>
      <c r="O2531" t="s">
        <v>4766</v>
      </c>
      <c r="Q2531">
        <v>15589</v>
      </c>
      <c r="R2531" s="14">
        <v>374347</v>
      </c>
    </row>
    <row r="2532" spans="1:18" ht="15" customHeight="1" x14ac:dyDescent="0.25">
      <c r="A2532" s="10">
        <v>441</v>
      </c>
      <c r="B2532" s="111"/>
      <c r="C2532" s="6" t="s">
        <v>3849</v>
      </c>
      <c r="D2532" s="7">
        <v>44994</v>
      </c>
      <c r="E2532" s="8" t="s">
        <v>2376</v>
      </c>
      <c r="F2532" s="9">
        <v>1046363</v>
      </c>
      <c r="G2532" s="8" t="s">
        <v>1378</v>
      </c>
      <c r="H2532" s="9">
        <v>109868</v>
      </c>
      <c r="I2532" s="112"/>
      <c r="J2532" s="113"/>
      <c r="K2532" s="114"/>
      <c r="L2532" s="115"/>
      <c r="M2532" s="116"/>
      <c r="N2532" s="15" t="s">
        <v>7815</v>
      </c>
      <c r="O2532" t="s">
        <v>4766</v>
      </c>
      <c r="Q2532">
        <v>13179</v>
      </c>
      <c r="R2532" s="14">
        <v>1046363</v>
      </c>
    </row>
    <row r="2533" spans="1:18" ht="15" customHeight="1" x14ac:dyDescent="0.25">
      <c r="A2533" s="10">
        <v>442</v>
      </c>
      <c r="B2533" s="111"/>
      <c r="C2533" s="6" t="s">
        <v>3850</v>
      </c>
      <c r="D2533" s="7">
        <v>45000</v>
      </c>
      <c r="E2533" s="8" t="s">
        <v>2426</v>
      </c>
      <c r="F2533" s="9">
        <v>1220600</v>
      </c>
      <c r="G2533" s="8" t="s">
        <v>1378</v>
      </c>
      <c r="H2533" s="9">
        <v>128163</v>
      </c>
      <c r="I2533" s="112"/>
      <c r="J2533" s="113"/>
      <c r="K2533" s="114"/>
      <c r="L2533" s="115"/>
      <c r="M2533" s="116"/>
      <c r="N2533" s="15" t="s">
        <v>7816</v>
      </c>
      <c r="O2533" t="s">
        <v>4766</v>
      </c>
      <c r="Q2533">
        <v>13631</v>
      </c>
      <c r="R2533" s="14">
        <v>1220600</v>
      </c>
    </row>
    <row r="2534" spans="1:18" ht="15" customHeight="1" x14ac:dyDescent="0.25">
      <c r="A2534" s="10">
        <v>443</v>
      </c>
      <c r="B2534" s="111"/>
      <c r="C2534" s="6" t="s">
        <v>3851</v>
      </c>
      <c r="D2534" s="7">
        <v>45000</v>
      </c>
      <c r="E2534" s="8" t="s">
        <v>2426</v>
      </c>
      <c r="F2534" s="9">
        <v>374347</v>
      </c>
      <c r="G2534" s="8" t="s">
        <v>1378</v>
      </c>
      <c r="H2534" s="9">
        <v>39306</v>
      </c>
      <c r="I2534" s="112"/>
      <c r="J2534" s="113"/>
      <c r="K2534" s="114"/>
      <c r="L2534" s="115"/>
      <c r="M2534" s="116"/>
      <c r="N2534" s="15" t="s">
        <v>7817</v>
      </c>
      <c r="O2534" t="s">
        <v>4766</v>
      </c>
      <c r="Q2534">
        <v>13629</v>
      </c>
      <c r="R2534" s="14">
        <v>374347</v>
      </c>
    </row>
    <row r="2535" spans="1:18" ht="15" customHeight="1" x14ac:dyDescent="0.25">
      <c r="A2535" s="10">
        <v>444</v>
      </c>
      <c r="B2535" s="111"/>
      <c r="C2535" s="6" t="s">
        <v>3852</v>
      </c>
      <c r="D2535" s="7">
        <v>44998</v>
      </c>
      <c r="E2535" s="8" t="s">
        <v>2380</v>
      </c>
      <c r="F2535" s="9">
        <v>374347</v>
      </c>
      <c r="G2535" s="8" t="s">
        <v>1378</v>
      </c>
      <c r="H2535" s="9">
        <v>39306</v>
      </c>
      <c r="I2535" s="112"/>
      <c r="J2535" s="113"/>
      <c r="K2535" s="114"/>
      <c r="L2535" s="115"/>
      <c r="M2535" s="116"/>
      <c r="N2535" s="15" t="s">
        <v>7818</v>
      </c>
      <c r="O2535" t="s">
        <v>4766</v>
      </c>
      <c r="Q2535">
        <v>13443</v>
      </c>
      <c r="R2535" s="14">
        <v>374347</v>
      </c>
    </row>
    <row r="2536" spans="1:18" ht="15" customHeight="1" x14ac:dyDescent="0.25">
      <c r="A2536" s="10">
        <v>445</v>
      </c>
      <c r="B2536" s="111"/>
      <c r="C2536" s="6" t="s">
        <v>3853</v>
      </c>
      <c r="D2536" s="7">
        <v>44998</v>
      </c>
      <c r="E2536" s="8" t="s">
        <v>2413</v>
      </c>
      <c r="F2536" s="9">
        <v>374347</v>
      </c>
      <c r="G2536" s="8" t="s">
        <v>1378</v>
      </c>
      <c r="H2536" s="9">
        <v>39306</v>
      </c>
      <c r="I2536" s="112"/>
      <c r="J2536" s="113"/>
      <c r="K2536" s="114"/>
      <c r="L2536" s="115"/>
      <c r="M2536" s="116"/>
      <c r="N2536" s="15" t="s">
        <v>7819</v>
      </c>
      <c r="O2536" t="s">
        <v>4766</v>
      </c>
      <c r="Q2536">
        <v>13447</v>
      </c>
      <c r="R2536" s="14">
        <v>374347</v>
      </c>
    </row>
    <row r="2537" spans="1:18" ht="15" customHeight="1" x14ac:dyDescent="0.25">
      <c r="A2537" s="10">
        <v>446</v>
      </c>
      <c r="B2537" s="111"/>
      <c r="C2537" s="6" t="s">
        <v>3854</v>
      </c>
      <c r="D2537" s="7">
        <v>44995</v>
      </c>
      <c r="E2537" s="8" t="s">
        <v>2380</v>
      </c>
      <c r="F2537" s="9">
        <v>1099516</v>
      </c>
      <c r="G2537" s="8" t="s">
        <v>1378</v>
      </c>
      <c r="H2537" s="9">
        <v>115449</v>
      </c>
      <c r="I2537" s="112"/>
      <c r="J2537" s="113"/>
      <c r="K2537" s="114"/>
      <c r="L2537" s="115"/>
      <c r="M2537" s="116"/>
      <c r="N2537" s="15" t="s">
        <v>7820</v>
      </c>
      <c r="O2537" t="s">
        <v>4766</v>
      </c>
      <c r="Q2537">
        <v>13280</v>
      </c>
      <c r="R2537" s="14">
        <v>1099516</v>
      </c>
    </row>
    <row r="2538" spans="1:18" ht="15" customHeight="1" x14ac:dyDescent="0.25">
      <c r="A2538" s="10">
        <v>447</v>
      </c>
      <c r="B2538" s="111"/>
      <c r="C2538" s="6" t="s">
        <v>3855</v>
      </c>
      <c r="D2538" s="7">
        <v>44999</v>
      </c>
      <c r="E2538" s="8" t="s">
        <v>2426</v>
      </c>
      <c r="F2538" s="9">
        <v>374347</v>
      </c>
      <c r="G2538" s="8" t="s">
        <v>1378</v>
      </c>
      <c r="H2538" s="9">
        <v>39306</v>
      </c>
      <c r="I2538" s="112"/>
      <c r="J2538" s="113"/>
      <c r="K2538" s="114"/>
      <c r="L2538" s="115"/>
      <c r="M2538" s="116"/>
      <c r="N2538" s="15" t="s">
        <v>7821</v>
      </c>
      <c r="O2538" t="s">
        <v>4766</v>
      </c>
      <c r="Q2538">
        <v>13597</v>
      </c>
      <c r="R2538" s="14">
        <v>374347</v>
      </c>
    </row>
    <row r="2539" spans="1:18" ht="15" customHeight="1" x14ac:dyDescent="0.25">
      <c r="A2539" s="10">
        <v>448</v>
      </c>
      <c r="B2539" s="111"/>
      <c r="C2539" s="6" t="s">
        <v>3856</v>
      </c>
      <c r="D2539" s="7">
        <v>44998</v>
      </c>
      <c r="E2539" s="8" t="s">
        <v>2418</v>
      </c>
      <c r="F2539" s="9">
        <v>374347</v>
      </c>
      <c r="G2539" s="8" t="s">
        <v>1378</v>
      </c>
      <c r="H2539" s="9">
        <v>39306</v>
      </c>
      <c r="I2539" s="112"/>
      <c r="J2539" s="113"/>
      <c r="K2539" s="114"/>
      <c r="L2539" s="115"/>
      <c r="M2539" s="116"/>
      <c r="N2539" s="15" t="s">
        <v>7822</v>
      </c>
      <c r="O2539" t="s">
        <v>4766</v>
      </c>
      <c r="Q2539">
        <v>13470</v>
      </c>
      <c r="R2539" s="14">
        <v>374347</v>
      </c>
    </row>
    <row r="2540" spans="1:18" ht="15" customHeight="1" x14ac:dyDescent="0.25">
      <c r="A2540" s="10">
        <v>449</v>
      </c>
      <c r="B2540" s="111"/>
      <c r="C2540" s="6" t="s">
        <v>3857</v>
      </c>
      <c r="D2540" s="7">
        <v>45000</v>
      </c>
      <c r="E2540" s="8" t="s">
        <v>2413</v>
      </c>
      <c r="F2540" s="9">
        <v>374347</v>
      </c>
      <c r="G2540" s="8" t="s">
        <v>1378</v>
      </c>
      <c r="H2540" s="9">
        <v>39306</v>
      </c>
      <c r="I2540" s="112"/>
      <c r="J2540" s="113"/>
      <c r="K2540" s="114"/>
      <c r="L2540" s="115"/>
      <c r="M2540" s="116"/>
      <c r="N2540" s="15" t="s">
        <v>7823</v>
      </c>
      <c r="O2540" t="s">
        <v>4766</v>
      </c>
      <c r="Q2540">
        <v>13617</v>
      </c>
      <c r="R2540" s="14">
        <v>374347</v>
      </c>
    </row>
    <row r="2541" spans="1:18" ht="15" customHeight="1" x14ac:dyDescent="0.25">
      <c r="A2541" s="10">
        <v>450</v>
      </c>
      <c r="B2541" s="111"/>
      <c r="C2541" s="6" t="s">
        <v>3858</v>
      </c>
      <c r="D2541" s="7">
        <v>44992</v>
      </c>
      <c r="E2541" s="8" t="s">
        <v>2380</v>
      </c>
      <c r="F2541" s="9">
        <v>709456</v>
      </c>
      <c r="G2541" s="8" t="s">
        <v>1378</v>
      </c>
      <c r="H2541" s="9">
        <v>74493</v>
      </c>
      <c r="I2541" s="112"/>
      <c r="J2541" s="113"/>
      <c r="K2541" s="114"/>
      <c r="L2541" s="115"/>
      <c r="M2541" s="116"/>
      <c r="N2541" s="15" t="s">
        <v>7824</v>
      </c>
      <c r="O2541" t="s">
        <v>4766</v>
      </c>
      <c r="Q2541">
        <v>11513</v>
      </c>
      <c r="R2541" s="14">
        <v>709456</v>
      </c>
    </row>
    <row r="2542" spans="1:18" ht="15" customHeight="1" x14ac:dyDescent="0.25">
      <c r="A2542" s="10">
        <v>451</v>
      </c>
      <c r="B2542" s="111"/>
      <c r="C2542" s="6" t="s">
        <v>3859</v>
      </c>
      <c r="D2542" s="7">
        <v>45001</v>
      </c>
      <c r="E2542" s="8" t="s">
        <v>2376</v>
      </c>
      <c r="F2542" s="9">
        <v>1014690</v>
      </c>
      <c r="G2542" s="8" t="s">
        <v>1378</v>
      </c>
      <c r="H2542" s="9">
        <v>106542</v>
      </c>
      <c r="I2542" s="112"/>
      <c r="J2542" s="113"/>
      <c r="K2542" s="114"/>
      <c r="L2542" s="115"/>
      <c r="M2542" s="116"/>
      <c r="N2542" s="15" t="s">
        <v>7825</v>
      </c>
      <c r="O2542" t="s">
        <v>4766</v>
      </c>
      <c r="Q2542">
        <v>13824</v>
      </c>
      <c r="R2542" s="14">
        <v>1014690</v>
      </c>
    </row>
    <row r="2543" spans="1:18" ht="15" customHeight="1" x14ac:dyDescent="0.25">
      <c r="A2543" s="10">
        <v>452</v>
      </c>
      <c r="B2543" s="111"/>
      <c r="C2543" s="6" t="s">
        <v>3860</v>
      </c>
      <c r="D2543" s="7">
        <v>45000</v>
      </c>
      <c r="E2543" s="8" t="s">
        <v>2418</v>
      </c>
      <c r="F2543" s="9">
        <v>1744171</v>
      </c>
      <c r="G2543" s="8" t="s">
        <v>1378</v>
      </c>
      <c r="H2543" s="9">
        <v>183138</v>
      </c>
      <c r="I2543" s="112"/>
      <c r="J2543" s="113"/>
      <c r="K2543" s="114"/>
      <c r="L2543" s="115"/>
      <c r="M2543" s="116"/>
      <c r="N2543" s="15" t="s">
        <v>7826</v>
      </c>
      <c r="O2543" t="s">
        <v>4766</v>
      </c>
      <c r="Q2543">
        <v>13614</v>
      </c>
      <c r="R2543" s="14">
        <v>1744171</v>
      </c>
    </row>
    <row r="2544" spans="1:18" ht="15" customHeight="1" x14ac:dyDescent="0.25">
      <c r="A2544" s="10">
        <v>453</v>
      </c>
      <c r="B2544" s="111"/>
      <c r="C2544" s="6" t="s">
        <v>3861</v>
      </c>
      <c r="D2544" s="7">
        <v>44999</v>
      </c>
      <c r="E2544" s="8" t="s">
        <v>2418</v>
      </c>
      <c r="F2544" s="9">
        <v>1669553</v>
      </c>
      <c r="G2544" s="8" t="s">
        <v>1378</v>
      </c>
      <c r="H2544" s="9">
        <v>175303</v>
      </c>
      <c r="I2544" s="112"/>
      <c r="J2544" s="113"/>
      <c r="K2544" s="114"/>
      <c r="L2544" s="115"/>
      <c r="M2544" s="116"/>
      <c r="N2544" s="15" t="s">
        <v>7827</v>
      </c>
      <c r="O2544" t="s">
        <v>4766</v>
      </c>
      <c r="Q2544">
        <v>13595</v>
      </c>
      <c r="R2544" s="14">
        <v>1669553</v>
      </c>
    </row>
    <row r="2545" spans="1:18" ht="15" customHeight="1" x14ac:dyDescent="0.25">
      <c r="A2545" s="10">
        <v>454</v>
      </c>
      <c r="B2545" s="111"/>
      <c r="C2545" s="6" t="s">
        <v>3862</v>
      </c>
      <c r="D2545" s="7">
        <v>44999</v>
      </c>
      <c r="E2545" s="8" t="s">
        <v>2418</v>
      </c>
      <c r="F2545" s="9">
        <v>374347</v>
      </c>
      <c r="G2545" s="8" t="s">
        <v>1378</v>
      </c>
      <c r="H2545" s="9">
        <v>39306</v>
      </c>
      <c r="I2545" s="112"/>
      <c r="J2545" s="113"/>
      <c r="K2545" s="114"/>
      <c r="L2545" s="115"/>
      <c r="M2545" s="116"/>
      <c r="N2545" s="15" t="s">
        <v>7828</v>
      </c>
      <c r="O2545" t="s">
        <v>4766</v>
      </c>
      <c r="Q2545">
        <v>13594</v>
      </c>
      <c r="R2545" s="14">
        <v>374347</v>
      </c>
    </row>
    <row r="2546" spans="1:18" ht="15" customHeight="1" x14ac:dyDescent="0.25">
      <c r="A2546" s="10">
        <v>455</v>
      </c>
      <c r="B2546" s="111"/>
      <c r="C2546" s="6" t="s">
        <v>3863</v>
      </c>
      <c r="D2546" s="7">
        <v>45002</v>
      </c>
      <c r="E2546" s="8" t="s">
        <v>2426</v>
      </c>
      <c r="F2546" s="9">
        <v>812449</v>
      </c>
      <c r="G2546" s="8" t="s">
        <v>1378</v>
      </c>
      <c r="H2546" s="9">
        <v>85307</v>
      </c>
      <c r="I2546" s="112"/>
      <c r="J2546" s="113"/>
      <c r="K2546" s="114"/>
      <c r="L2546" s="115"/>
      <c r="M2546" s="116"/>
      <c r="N2546" s="15" t="s">
        <v>7829</v>
      </c>
      <c r="O2546" t="s">
        <v>4766</v>
      </c>
      <c r="Q2546">
        <v>15584</v>
      </c>
      <c r="R2546" s="14">
        <v>812449</v>
      </c>
    </row>
    <row r="2547" spans="1:18" ht="15" customHeight="1" x14ac:dyDescent="0.25">
      <c r="A2547" s="10">
        <v>456</v>
      </c>
      <c r="B2547" s="111"/>
      <c r="C2547" s="6" t="s">
        <v>3864</v>
      </c>
      <c r="D2547" s="7">
        <v>44994</v>
      </c>
      <c r="E2547" s="8" t="s">
        <v>2380</v>
      </c>
      <c r="F2547" s="9">
        <v>679872</v>
      </c>
      <c r="G2547" s="8" t="s">
        <v>1378</v>
      </c>
      <c r="H2547" s="9">
        <v>71387</v>
      </c>
      <c r="I2547" s="112"/>
      <c r="J2547" s="113"/>
      <c r="K2547" s="114"/>
      <c r="L2547" s="115"/>
      <c r="M2547" s="116"/>
      <c r="N2547" s="15" t="s">
        <v>7830</v>
      </c>
      <c r="O2547" t="s">
        <v>4766</v>
      </c>
      <c r="Q2547">
        <v>12538</v>
      </c>
      <c r="R2547" s="14">
        <v>679872</v>
      </c>
    </row>
    <row r="2548" spans="1:18" ht="15" customHeight="1" x14ac:dyDescent="0.25">
      <c r="A2548" s="10">
        <v>457</v>
      </c>
      <c r="B2548" s="111"/>
      <c r="C2548" s="6" t="s">
        <v>3865</v>
      </c>
      <c r="D2548" s="7">
        <v>45000</v>
      </c>
      <c r="E2548" s="8" t="s">
        <v>2380</v>
      </c>
      <c r="F2548" s="9">
        <v>374347</v>
      </c>
      <c r="G2548" s="8" t="s">
        <v>1378</v>
      </c>
      <c r="H2548" s="9">
        <v>39306</v>
      </c>
      <c r="I2548" s="112"/>
      <c r="J2548" s="113"/>
      <c r="K2548" s="114"/>
      <c r="L2548" s="115"/>
      <c r="M2548" s="116"/>
      <c r="N2548" s="15" t="s">
        <v>7831</v>
      </c>
      <c r="O2548" t="s">
        <v>4766</v>
      </c>
      <c r="Q2548">
        <v>13637</v>
      </c>
      <c r="R2548" s="14">
        <v>374347</v>
      </c>
    </row>
    <row r="2549" spans="1:18" ht="15" customHeight="1" x14ac:dyDescent="0.25">
      <c r="A2549" s="10">
        <v>458</v>
      </c>
      <c r="B2549" s="111"/>
      <c r="C2549" s="6" t="s">
        <v>3866</v>
      </c>
      <c r="D2549" s="7">
        <v>44996</v>
      </c>
      <c r="E2549" s="8" t="s">
        <v>2380</v>
      </c>
      <c r="F2549" s="9">
        <v>609388</v>
      </c>
      <c r="G2549" s="8" t="s">
        <v>1378</v>
      </c>
      <c r="H2549" s="9">
        <v>63986</v>
      </c>
      <c r="I2549" s="112"/>
      <c r="J2549" s="113"/>
      <c r="K2549" s="114"/>
      <c r="L2549" s="115"/>
      <c r="M2549" s="116"/>
      <c r="N2549" s="15" t="s">
        <v>7832</v>
      </c>
      <c r="O2549" t="s">
        <v>4766</v>
      </c>
      <c r="Q2549">
        <v>13434</v>
      </c>
      <c r="R2549" s="14">
        <v>609388</v>
      </c>
    </row>
    <row r="2550" spans="1:18" ht="15" customHeight="1" x14ac:dyDescent="0.25">
      <c r="A2550" s="10">
        <v>459</v>
      </c>
      <c r="B2550" s="111"/>
      <c r="C2550" s="6" t="s">
        <v>3867</v>
      </c>
      <c r="D2550" s="7">
        <v>44996</v>
      </c>
      <c r="E2550" s="8" t="s">
        <v>3367</v>
      </c>
      <c r="F2550" s="9">
        <v>374347</v>
      </c>
      <c r="G2550" s="8" t="s">
        <v>1378</v>
      </c>
      <c r="H2550" s="9">
        <v>39306</v>
      </c>
      <c r="I2550" s="112"/>
      <c r="J2550" s="113"/>
      <c r="K2550" s="114"/>
      <c r="L2550" s="115"/>
      <c r="M2550" s="116"/>
      <c r="N2550" s="15" t="s">
        <v>7833</v>
      </c>
      <c r="O2550" t="s">
        <v>4766</v>
      </c>
      <c r="Q2550">
        <v>13419</v>
      </c>
      <c r="R2550" s="14">
        <v>374347</v>
      </c>
    </row>
    <row r="2551" spans="1:18" ht="15" customHeight="1" x14ac:dyDescent="0.25">
      <c r="A2551" s="10">
        <v>460</v>
      </c>
      <c r="B2551" s="111"/>
      <c r="C2551" s="6" t="s">
        <v>3868</v>
      </c>
      <c r="D2551" s="7">
        <v>44989</v>
      </c>
      <c r="E2551" s="8" t="s">
        <v>3367</v>
      </c>
      <c r="F2551" s="9">
        <v>714732</v>
      </c>
      <c r="G2551" s="8" t="s">
        <v>1378</v>
      </c>
      <c r="H2551" s="9">
        <v>75047</v>
      </c>
      <c r="I2551" s="112"/>
      <c r="J2551" s="113"/>
      <c r="K2551" s="114"/>
      <c r="L2551" s="115"/>
      <c r="M2551" s="116"/>
      <c r="N2551" s="15" t="s">
        <v>7834</v>
      </c>
      <c r="O2551" t="s">
        <v>4766</v>
      </c>
      <c r="Q2551">
        <v>11333</v>
      </c>
      <c r="R2551" s="14">
        <v>714732</v>
      </c>
    </row>
    <row r="2552" spans="1:18" ht="15" customHeight="1" x14ac:dyDescent="0.25">
      <c r="A2552" s="10">
        <v>461</v>
      </c>
      <c r="B2552" s="111"/>
      <c r="C2552" s="6" t="s">
        <v>3869</v>
      </c>
      <c r="D2552" s="7">
        <v>44996</v>
      </c>
      <c r="E2552" s="8" t="s">
        <v>2413</v>
      </c>
      <c r="F2552" s="9">
        <v>366491</v>
      </c>
      <c r="G2552" s="8" t="s">
        <v>1378</v>
      </c>
      <c r="H2552" s="9">
        <v>38482</v>
      </c>
      <c r="I2552" s="112"/>
      <c r="J2552" s="113"/>
      <c r="K2552" s="114"/>
      <c r="L2552" s="115"/>
      <c r="M2552" s="116"/>
      <c r="N2552" s="15" t="s">
        <v>7835</v>
      </c>
      <c r="O2552" t="s">
        <v>4766</v>
      </c>
      <c r="Q2552">
        <v>13345</v>
      </c>
      <c r="R2552" s="14">
        <v>366491</v>
      </c>
    </row>
    <row r="2553" spans="1:18" ht="15" customHeight="1" x14ac:dyDescent="0.25">
      <c r="A2553" s="10">
        <v>462</v>
      </c>
      <c r="B2553" s="111"/>
      <c r="C2553" s="6" t="s">
        <v>3870</v>
      </c>
      <c r="D2553" s="7">
        <v>44993</v>
      </c>
      <c r="E2553" s="8" t="s">
        <v>2413</v>
      </c>
      <c r="F2553" s="9">
        <v>608814</v>
      </c>
      <c r="G2553" s="8" t="s">
        <v>1378</v>
      </c>
      <c r="H2553" s="9">
        <v>63925</v>
      </c>
      <c r="I2553" s="112"/>
      <c r="J2553" s="113"/>
      <c r="K2553" s="114"/>
      <c r="L2553" s="115"/>
      <c r="M2553" s="116"/>
      <c r="N2553" s="15" t="s">
        <v>7836</v>
      </c>
      <c r="O2553" t="s">
        <v>4766</v>
      </c>
      <c r="Q2553">
        <v>11544</v>
      </c>
      <c r="R2553" s="14">
        <v>608814</v>
      </c>
    </row>
    <row r="2554" spans="1:18" ht="15" customHeight="1" x14ac:dyDescent="0.25">
      <c r="A2554" s="10">
        <v>463</v>
      </c>
      <c r="B2554" s="111"/>
      <c r="C2554" s="6" t="s">
        <v>3871</v>
      </c>
      <c r="D2554" s="7">
        <v>44998</v>
      </c>
      <c r="E2554" s="8" t="s">
        <v>2418</v>
      </c>
      <c r="F2554" s="9">
        <v>374347</v>
      </c>
      <c r="G2554" s="8" t="s">
        <v>1378</v>
      </c>
      <c r="H2554" s="9">
        <v>39306</v>
      </c>
      <c r="I2554" s="112"/>
      <c r="J2554" s="113"/>
      <c r="K2554" s="114"/>
      <c r="L2554" s="115"/>
      <c r="M2554" s="116"/>
      <c r="N2554" s="15" t="s">
        <v>7837</v>
      </c>
      <c r="O2554" t="s">
        <v>4766</v>
      </c>
      <c r="Q2554">
        <v>13473</v>
      </c>
      <c r="R2554" s="14">
        <v>374347</v>
      </c>
    </row>
    <row r="2555" spans="1:18" ht="15" customHeight="1" x14ac:dyDescent="0.25">
      <c r="A2555" s="10">
        <v>464</v>
      </c>
      <c r="B2555" s="111"/>
      <c r="C2555" s="6" t="s">
        <v>3872</v>
      </c>
      <c r="D2555" s="7">
        <v>44996</v>
      </c>
      <c r="E2555" s="8" t="s">
        <v>2376</v>
      </c>
      <c r="F2555" s="9">
        <v>374347</v>
      </c>
      <c r="G2555" s="8" t="s">
        <v>1378</v>
      </c>
      <c r="H2555" s="9">
        <v>39306</v>
      </c>
      <c r="I2555" s="112"/>
      <c r="J2555" s="113"/>
      <c r="K2555" s="114"/>
      <c r="L2555" s="115"/>
      <c r="M2555" s="116"/>
      <c r="N2555" s="15" t="s">
        <v>7838</v>
      </c>
      <c r="O2555" t="s">
        <v>4766</v>
      </c>
      <c r="Q2555">
        <v>13426</v>
      </c>
      <c r="R2555" s="14">
        <v>374347</v>
      </c>
    </row>
    <row r="2556" spans="1:18" ht="15" customHeight="1" x14ac:dyDescent="0.25">
      <c r="A2556" s="10">
        <v>465</v>
      </c>
      <c r="B2556" s="111"/>
      <c r="C2556" s="6" t="s">
        <v>3873</v>
      </c>
      <c r="D2556" s="7">
        <v>44996</v>
      </c>
      <c r="E2556" s="8" t="s">
        <v>2376</v>
      </c>
      <c r="F2556" s="9">
        <v>374347</v>
      </c>
      <c r="G2556" s="8" t="s">
        <v>1378</v>
      </c>
      <c r="H2556" s="9">
        <v>39306</v>
      </c>
      <c r="I2556" s="112"/>
      <c r="J2556" s="113"/>
      <c r="K2556" s="114"/>
      <c r="L2556" s="115"/>
      <c r="M2556" s="116"/>
      <c r="N2556" s="15" t="s">
        <v>7839</v>
      </c>
      <c r="O2556" t="s">
        <v>4766</v>
      </c>
      <c r="Q2556">
        <v>13321</v>
      </c>
      <c r="R2556" s="14">
        <v>374347</v>
      </c>
    </row>
    <row r="2557" spans="1:18" ht="15" customHeight="1" x14ac:dyDescent="0.25">
      <c r="A2557" s="10">
        <v>466</v>
      </c>
      <c r="B2557" s="111"/>
      <c r="C2557" s="6" t="s">
        <v>3874</v>
      </c>
      <c r="D2557" s="7">
        <v>44987</v>
      </c>
      <c r="E2557" s="8" t="s">
        <v>2418</v>
      </c>
      <c r="F2557" s="9">
        <v>892526</v>
      </c>
      <c r="G2557" s="8" t="s">
        <v>1378</v>
      </c>
      <c r="H2557" s="9">
        <v>93715</v>
      </c>
      <c r="I2557" s="112"/>
      <c r="J2557" s="113"/>
      <c r="K2557" s="114"/>
      <c r="L2557" s="115"/>
      <c r="M2557" s="116"/>
      <c r="N2557" s="15" t="s">
        <v>7840</v>
      </c>
      <c r="O2557" t="s">
        <v>4766</v>
      </c>
      <c r="Q2557">
        <v>9208</v>
      </c>
      <c r="R2557" s="14">
        <v>892526</v>
      </c>
    </row>
    <row r="2558" spans="1:18" ht="15" customHeight="1" x14ac:dyDescent="0.25">
      <c r="A2558" s="10">
        <v>467</v>
      </c>
      <c r="B2558" s="111"/>
      <c r="C2558" s="6" t="s">
        <v>3875</v>
      </c>
      <c r="D2558" s="7">
        <v>44993</v>
      </c>
      <c r="E2558" s="8" t="s">
        <v>2380</v>
      </c>
      <c r="F2558" s="9">
        <v>884832</v>
      </c>
      <c r="G2558" s="8" t="s">
        <v>1378</v>
      </c>
      <c r="H2558" s="9">
        <v>92907</v>
      </c>
      <c r="I2558" s="112"/>
      <c r="J2558" s="113"/>
      <c r="K2558" s="114"/>
      <c r="L2558" s="115"/>
      <c r="M2558" s="116"/>
      <c r="N2558" s="15" t="s">
        <v>7841</v>
      </c>
      <c r="O2558" t="s">
        <v>4766</v>
      </c>
      <c r="Q2558">
        <v>11825</v>
      </c>
      <c r="R2558" s="14">
        <v>884832</v>
      </c>
    </row>
    <row r="2559" spans="1:18" ht="15" customHeight="1" x14ac:dyDescent="0.25">
      <c r="A2559" s="10">
        <v>468</v>
      </c>
      <c r="B2559" s="111"/>
      <c r="C2559" s="6" t="s">
        <v>3876</v>
      </c>
      <c r="D2559" s="7">
        <v>44994</v>
      </c>
      <c r="E2559" s="8" t="s">
        <v>2423</v>
      </c>
      <c r="F2559" s="9">
        <v>532092</v>
      </c>
      <c r="G2559" s="8" t="s">
        <v>1378</v>
      </c>
      <c r="H2559" s="9">
        <v>55870</v>
      </c>
      <c r="I2559" s="112"/>
      <c r="J2559" s="113"/>
      <c r="K2559" s="114"/>
      <c r="L2559" s="115"/>
      <c r="M2559" s="116"/>
      <c r="N2559" s="15" t="s">
        <v>7842</v>
      </c>
      <c r="O2559" t="s">
        <v>4766</v>
      </c>
      <c r="Q2559">
        <v>13176</v>
      </c>
      <c r="R2559" s="14">
        <v>532092</v>
      </c>
    </row>
    <row r="2560" spans="1:18" ht="15" customHeight="1" x14ac:dyDescent="0.25">
      <c r="A2560" s="10">
        <v>469</v>
      </c>
      <c r="B2560" s="111"/>
      <c r="C2560" s="6" t="s">
        <v>3877</v>
      </c>
      <c r="D2560" s="7">
        <v>44989</v>
      </c>
      <c r="E2560" s="8" t="s">
        <v>2429</v>
      </c>
      <c r="F2560" s="9">
        <v>897185</v>
      </c>
      <c r="G2560" s="8" t="s">
        <v>1378</v>
      </c>
      <c r="H2560" s="9">
        <v>94204</v>
      </c>
      <c r="I2560" s="112"/>
      <c r="J2560" s="113"/>
      <c r="K2560" s="114"/>
      <c r="L2560" s="115"/>
      <c r="M2560" s="116"/>
      <c r="N2560" s="15" t="s">
        <v>7843</v>
      </c>
      <c r="O2560" t="s">
        <v>4766</v>
      </c>
      <c r="Q2560">
        <v>11332</v>
      </c>
      <c r="R2560" s="14">
        <v>897185</v>
      </c>
    </row>
    <row r="2561" spans="1:18" ht="15" customHeight="1" x14ac:dyDescent="0.25">
      <c r="A2561" s="10">
        <v>470</v>
      </c>
      <c r="B2561" s="111"/>
      <c r="C2561" s="6" t="s">
        <v>3878</v>
      </c>
      <c r="D2561" s="7">
        <v>44986</v>
      </c>
      <c r="E2561" s="8" t="s">
        <v>2429</v>
      </c>
      <c r="F2561" s="9">
        <v>798600</v>
      </c>
      <c r="G2561" s="8" t="s">
        <v>1378</v>
      </c>
      <c r="H2561" s="9">
        <v>83853</v>
      </c>
      <c r="I2561" s="112"/>
      <c r="J2561" s="113"/>
      <c r="K2561" s="114"/>
      <c r="L2561" s="115"/>
      <c r="M2561" s="116"/>
      <c r="N2561" s="15" t="s">
        <v>7844</v>
      </c>
      <c r="O2561" t="s">
        <v>4766</v>
      </c>
      <c r="Q2561">
        <v>9133</v>
      </c>
      <c r="R2561" s="14">
        <v>798600</v>
      </c>
    </row>
    <row r="2562" spans="1:18" ht="15" customHeight="1" x14ac:dyDescent="0.25">
      <c r="A2562" s="10">
        <v>471</v>
      </c>
      <c r="B2562" s="111"/>
      <c r="C2562" s="6" t="s">
        <v>3879</v>
      </c>
      <c r="D2562" s="7">
        <v>44987</v>
      </c>
      <c r="E2562" s="8" t="s">
        <v>2418</v>
      </c>
      <c r="F2562" s="9">
        <v>610819</v>
      </c>
      <c r="G2562" s="8" t="s">
        <v>1378</v>
      </c>
      <c r="H2562" s="9">
        <v>64136</v>
      </c>
      <c r="I2562" s="112"/>
      <c r="J2562" s="113"/>
      <c r="K2562" s="114"/>
      <c r="L2562" s="115"/>
      <c r="M2562" s="116"/>
      <c r="N2562" s="15" t="s">
        <v>7845</v>
      </c>
      <c r="O2562" t="s">
        <v>4766</v>
      </c>
      <c r="Q2562">
        <v>10590</v>
      </c>
      <c r="R2562" s="14">
        <v>610819</v>
      </c>
    </row>
    <row r="2563" spans="1:18" ht="15" customHeight="1" x14ac:dyDescent="0.25">
      <c r="A2563" s="10">
        <v>472</v>
      </c>
      <c r="B2563" s="111"/>
      <c r="C2563" s="6" t="s">
        <v>3880</v>
      </c>
      <c r="D2563" s="7">
        <v>44986</v>
      </c>
      <c r="E2563" s="8" t="s">
        <v>2363</v>
      </c>
      <c r="F2563" s="9">
        <v>610819</v>
      </c>
      <c r="G2563" s="8" t="s">
        <v>1378</v>
      </c>
      <c r="H2563" s="9">
        <v>64136</v>
      </c>
      <c r="I2563" s="112"/>
      <c r="J2563" s="113"/>
      <c r="K2563" s="114"/>
      <c r="L2563" s="115"/>
      <c r="M2563" s="116"/>
      <c r="N2563" s="15" t="s">
        <v>7846</v>
      </c>
      <c r="O2563" t="s">
        <v>4766</v>
      </c>
      <c r="Q2563">
        <v>9135</v>
      </c>
      <c r="R2563" s="14">
        <v>610819</v>
      </c>
    </row>
    <row r="2564" spans="1:18" ht="15" customHeight="1" x14ac:dyDescent="0.25">
      <c r="A2564" s="10">
        <v>473</v>
      </c>
      <c r="B2564" s="111"/>
      <c r="C2564" s="6" t="s">
        <v>3881</v>
      </c>
      <c r="D2564" s="7">
        <v>44986</v>
      </c>
      <c r="E2564" s="8" t="s">
        <v>2426</v>
      </c>
      <c r="F2564" s="9">
        <v>744953</v>
      </c>
      <c r="G2564" s="8" t="s">
        <v>1378</v>
      </c>
      <c r="H2564" s="9">
        <v>78220</v>
      </c>
      <c r="I2564" s="112"/>
      <c r="J2564" s="113"/>
      <c r="K2564" s="114"/>
      <c r="L2564" s="115"/>
      <c r="M2564" s="116"/>
      <c r="N2564" s="15" t="s">
        <v>7847</v>
      </c>
      <c r="O2564" t="s">
        <v>4766</v>
      </c>
      <c r="Q2564">
        <v>9154</v>
      </c>
      <c r="R2564" s="14">
        <v>744953</v>
      </c>
    </row>
    <row r="2565" spans="1:18" ht="15" customHeight="1" x14ac:dyDescent="0.25">
      <c r="A2565" s="10">
        <v>474</v>
      </c>
      <c r="B2565" s="111"/>
      <c r="C2565" s="6" t="s">
        <v>3882</v>
      </c>
      <c r="D2565" s="7">
        <v>44986</v>
      </c>
      <c r="E2565" s="8" t="s">
        <v>2376</v>
      </c>
      <c r="F2565" s="9">
        <v>2204158</v>
      </c>
      <c r="G2565" s="8" t="s">
        <v>1378</v>
      </c>
      <c r="H2565" s="9">
        <v>231437</v>
      </c>
      <c r="I2565" s="112"/>
      <c r="J2565" s="113"/>
      <c r="K2565" s="114"/>
      <c r="L2565" s="115"/>
      <c r="M2565" s="116"/>
      <c r="N2565" s="15" t="s">
        <v>7848</v>
      </c>
      <c r="O2565" t="s">
        <v>4766</v>
      </c>
      <c r="Q2565">
        <v>9105</v>
      </c>
      <c r="R2565" s="14">
        <v>2204158</v>
      </c>
    </row>
    <row r="2566" spans="1:18" ht="15" customHeight="1" x14ac:dyDescent="0.25">
      <c r="A2566" s="11">
        <v>475</v>
      </c>
      <c r="B2566" s="100"/>
      <c r="C2566" s="6" t="s">
        <v>3883</v>
      </c>
      <c r="D2566" s="7">
        <v>44995</v>
      </c>
      <c r="E2566" s="8" t="s">
        <v>2380</v>
      </c>
      <c r="F2566" s="9">
        <v>935963</v>
      </c>
      <c r="G2566" s="8" t="s">
        <v>1378</v>
      </c>
      <c r="H2566" s="9">
        <v>98276</v>
      </c>
      <c r="I2566" s="104"/>
      <c r="J2566" s="105"/>
      <c r="K2566" s="106"/>
      <c r="L2566" s="109"/>
      <c r="M2566" s="110"/>
      <c r="N2566" s="15" t="s">
        <v>7849</v>
      </c>
      <c r="O2566" t="s">
        <v>4766</v>
      </c>
      <c r="Q2566">
        <v>13215</v>
      </c>
      <c r="R2566" s="14">
        <v>935963</v>
      </c>
    </row>
    <row r="2567" spans="1:18" ht="15" customHeight="1" x14ac:dyDescent="0.25">
      <c r="A2567" s="5">
        <v>476</v>
      </c>
      <c r="B2567" s="99" t="s">
        <v>3884</v>
      </c>
      <c r="C2567" s="6" t="s">
        <v>3885</v>
      </c>
      <c r="D2567" s="7">
        <v>45010</v>
      </c>
      <c r="E2567" s="8" t="s">
        <v>2376</v>
      </c>
      <c r="F2567" s="9">
        <v>776420</v>
      </c>
      <c r="G2567" s="8" t="s">
        <v>1378</v>
      </c>
      <c r="H2567" s="9">
        <v>81524</v>
      </c>
      <c r="I2567" s="101">
        <v>1780404</v>
      </c>
      <c r="J2567" s="102"/>
      <c r="K2567" s="103"/>
      <c r="L2567" s="107" t="s">
        <v>60</v>
      </c>
      <c r="M2567" s="108"/>
      <c r="N2567" s="15" t="s">
        <v>7850</v>
      </c>
      <c r="O2567" t="s">
        <v>4766</v>
      </c>
      <c r="Q2567">
        <v>17496</v>
      </c>
      <c r="R2567" s="14">
        <v>776420</v>
      </c>
    </row>
    <row r="2568" spans="1:18" ht="15" customHeight="1" x14ac:dyDescent="0.25">
      <c r="A2568" s="10">
        <v>477</v>
      </c>
      <c r="B2568" s="111"/>
      <c r="C2568" s="6" t="s">
        <v>3886</v>
      </c>
      <c r="D2568" s="7">
        <v>45009</v>
      </c>
      <c r="E2568" s="8" t="s">
        <v>3367</v>
      </c>
      <c r="F2568" s="9">
        <v>679877</v>
      </c>
      <c r="G2568" s="8" t="s">
        <v>1378</v>
      </c>
      <c r="H2568" s="9">
        <v>71387</v>
      </c>
      <c r="I2568" s="112"/>
      <c r="J2568" s="113"/>
      <c r="K2568" s="114"/>
      <c r="L2568" s="115"/>
      <c r="M2568" s="116"/>
      <c r="N2568" s="15" t="s">
        <v>7851</v>
      </c>
      <c r="O2568" t="s">
        <v>4766</v>
      </c>
      <c r="Q2568">
        <v>17448</v>
      </c>
      <c r="R2568" s="14">
        <v>679877</v>
      </c>
    </row>
    <row r="2569" spans="1:18" ht="15" customHeight="1" x14ac:dyDescent="0.25">
      <c r="A2569" s="11">
        <v>478</v>
      </c>
      <c r="B2569" s="100"/>
      <c r="C2569" s="6" t="s">
        <v>3887</v>
      </c>
      <c r="D2569" s="7">
        <v>45008</v>
      </c>
      <c r="E2569" s="8" t="s">
        <v>2413</v>
      </c>
      <c r="F2569" s="9">
        <v>532981</v>
      </c>
      <c r="G2569" s="8" t="s">
        <v>1378</v>
      </c>
      <c r="H2569" s="9">
        <v>55963</v>
      </c>
      <c r="I2569" s="104"/>
      <c r="J2569" s="105"/>
      <c r="K2569" s="106"/>
      <c r="L2569" s="109"/>
      <c r="M2569" s="110"/>
      <c r="N2569" s="15" t="s">
        <v>7852</v>
      </c>
      <c r="O2569" t="s">
        <v>4766</v>
      </c>
      <c r="Q2569">
        <v>16757</v>
      </c>
      <c r="R2569" s="14">
        <v>532981</v>
      </c>
    </row>
    <row r="2570" spans="1:18" ht="15" customHeight="1" x14ac:dyDescent="0.25">
      <c r="A2570" s="5">
        <v>479</v>
      </c>
      <c r="B2570" s="99" t="s">
        <v>3888</v>
      </c>
      <c r="C2570" s="6" t="s">
        <v>3889</v>
      </c>
      <c r="D2570" s="7">
        <v>45013</v>
      </c>
      <c r="E2570" s="8" t="s">
        <v>2376</v>
      </c>
      <c r="F2570" s="9">
        <v>1542776</v>
      </c>
      <c r="G2570" s="8" t="s">
        <v>1378</v>
      </c>
      <c r="H2570" s="9">
        <v>161991</v>
      </c>
      <c r="I2570" s="101">
        <v>2891646</v>
      </c>
      <c r="J2570" s="102"/>
      <c r="K2570" s="103"/>
      <c r="L2570" s="107" t="s">
        <v>60</v>
      </c>
      <c r="M2570" s="108"/>
      <c r="N2570" s="15" t="s">
        <v>7853</v>
      </c>
      <c r="O2570" t="s">
        <v>4766</v>
      </c>
      <c r="Q2570">
        <v>17673</v>
      </c>
      <c r="R2570" s="14">
        <v>1542776</v>
      </c>
    </row>
    <row r="2571" spans="1:18" ht="15" customHeight="1" x14ac:dyDescent="0.25">
      <c r="A2571" s="10">
        <v>480</v>
      </c>
      <c r="B2571" s="111"/>
      <c r="C2571" s="6" t="s">
        <v>3890</v>
      </c>
      <c r="D2571" s="7">
        <v>45010</v>
      </c>
      <c r="E2571" s="8" t="s">
        <v>3891</v>
      </c>
      <c r="F2571" s="9">
        <v>668674</v>
      </c>
      <c r="G2571" s="8" t="s">
        <v>1378</v>
      </c>
      <c r="H2571" s="9">
        <v>70211</v>
      </c>
      <c r="I2571" s="112"/>
      <c r="J2571" s="113"/>
      <c r="K2571" s="114"/>
      <c r="L2571" s="115"/>
      <c r="M2571" s="116"/>
      <c r="N2571" s="15" t="s">
        <v>7854</v>
      </c>
      <c r="O2571" t="s">
        <v>4766</v>
      </c>
      <c r="Q2571">
        <v>10754</v>
      </c>
      <c r="R2571" s="14">
        <v>668674</v>
      </c>
    </row>
    <row r="2572" spans="1:18" ht="15" customHeight="1" x14ac:dyDescent="0.25">
      <c r="A2572" s="11">
        <v>481</v>
      </c>
      <c r="B2572" s="100"/>
      <c r="C2572" s="6" t="s">
        <v>3892</v>
      </c>
      <c r="D2572" s="7">
        <v>45013</v>
      </c>
      <c r="E2572" s="8" t="s">
        <v>2413</v>
      </c>
      <c r="F2572" s="9">
        <v>1019439</v>
      </c>
      <c r="G2572" s="8" t="s">
        <v>1378</v>
      </c>
      <c r="H2572" s="9">
        <v>107041</v>
      </c>
      <c r="I2572" s="104"/>
      <c r="J2572" s="105"/>
      <c r="K2572" s="106"/>
      <c r="L2572" s="109"/>
      <c r="M2572" s="110"/>
      <c r="N2572" s="15" t="s">
        <v>7855</v>
      </c>
      <c r="O2572" t="s">
        <v>4766</v>
      </c>
      <c r="Q2572">
        <v>17649</v>
      </c>
      <c r="R2572" s="14">
        <v>1019439</v>
      </c>
    </row>
    <row r="2573" spans="1:18" ht="15" hidden="1" customHeight="1" x14ac:dyDescent="0.25">
      <c r="A2573" s="12">
        <v>482</v>
      </c>
      <c r="B2573" s="12" t="s">
        <v>3893</v>
      </c>
      <c r="C2573" s="6" t="s">
        <v>3894</v>
      </c>
      <c r="D2573" s="7">
        <v>44792</v>
      </c>
      <c r="E2573" s="8" t="s">
        <v>1591</v>
      </c>
      <c r="F2573" s="9">
        <v>967859</v>
      </c>
      <c r="G2573" s="8" t="s">
        <v>1378</v>
      </c>
      <c r="H2573" s="9">
        <v>101625</v>
      </c>
      <c r="I2573" s="94">
        <v>866234</v>
      </c>
      <c r="J2573" s="95"/>
      <c r="K2573" s="96"/>
      <c r="L2573" s="97" t="s">
        <v>60</v>
      </c>
      <c r="M2573" s="98"/>
      <c r="N2573" s="15" t="s">
        <v>7856</v>
      </c>
      <c r="O2573" t="s">
        <v>4766</v>
      </c>
      <c r="Q2573">
        <v>33697</v>
      </c>
      <c r="R2573" s="14">
        <v>967859</v>
      </c>
    </row>
    <row r="2574" spans="1:18" ht="15" hidden="1" customHeight="1" x14ac:dyDescent="0.25">
      <c r="A2574" s="12">
        <v>483</v>
      </c>
      <c r="B2574" s="12" t="s">
        <v>3895</v>
      </c>
      <c r="C2574" s="6" t="s">
        <v>3896</v>
      </c>
      <c r="D2574" s="7">
        <v>44791</v>
      </c>
      <c r="E2574" s="8" t="s">
        <v>1591</v>
      </c>
      <c r="F2574" s="9">
        <v>705543</v>
      </c>
      <c r="G2574" s="8" t="s">
        <v>1378</v>
      </c>
      <c r="H2574" s="9">
        <v>74082</v>
      </c>
      <c r="I2574" s="94">
        <v>631461</v>
      </c>
      <c r="J2574" s="95"/>
      <c r="K2574" s="96"/>
      <c r="L2574" s="97" t="s">
        <v>60</v>
      </c>
      <c r="M2574" s="98"/>
      <c r="N2574" s="15" t="s">
        <v>7857</v>
      </c>
      <c r="O2574" t="s">
        <v>4766</v>
      </c>
      <c r="Q2574">
        <v>32523</v>
      </c>
      <c r="R2574" s="14">
        <v>705543</v>
      </c>
    </row>
    <row r="2575" spans="1:18" ht="15" hidden="1" customHeight="1" x14ac:dyDescent="0.25">
      <c r="A2575" s="12">
        <v>484</v>
      </c>
      <c r="B2575" s="12" t="s">
        <v>3897</v>
      </c>
      <c r="C2575" s="6" t="s">
        <v>3898</v>
      </c>
      <c r="D2575" s="7">
        <v>44831</v>
      </c>
      <c r="E2575" s="8" t="s">
        <v>1591</v>
      </c>
      <c r="F2575" s="9">
        <v>1155717</v>
      </c>
      <c r="G2575" s="8" t="s">
        <v>1378</v>
      </c>
      <c r="H2575" s="9">
        <v>121350</v>
      </c>
      <c r="I2575" s="94">
        <v>1034367</v>
      </c>
      <c r="J2575" s="95"/>
      <c r="K2575" s="96"/>
      <c r="L2575" s="97" t="s">
        <v>60</v>
      </c>
      <c r="M2575" s="98"/>
      <c r="N2575" s="15" t="s">
        <v>7858</v>
      </c>
      <c r="O2575" t="s">
        <v>4766</v>
      </c>
      <c r="Q2575">
        <v>44270</v>
      </c>
      <c r="R2575" s="14">
        <v>1155717</v>
      </c>
    </row>
    <row r="2576" spans="1:18" ht="15" hidden="1" customHeight="1" x14ac:dyDescent="0.25">
      <c r="A2576" s="12">
        <v>485</v>
      </c>
      <c r="B2576" s="12" t="s">
        <v>3899</v>
      </c>
      <c r="C2576" s="6" t="s">
        <v>3900</v>
      </c>
      <c r="D2576" s="7">
        <v>44852</v>
      </c>
      <c r="E2576" s="8" t="s">
        <v>2413</v>
      </c>
      <c r="F2576" s="9">
        <v>839598</v>
      </c>
      <c r="G2576" s="8" t="s">
        <v>1378</v>
      </c>
      <c r="H2576" s="9">
        <v>88158</v>
      </c>
      <c r="I2576" s="94">
        <v>751440</v>
      </c>
      <c r="J2576" s="95"/>
      <c r="K2576" s="96"/>
      <c r="L2576" s="97" t="s">
        <v>60</v>
      </c>
      <c r="M2576" s="98"/>
      <c r="N2576" s="15" t="s">
        <v>7859</v>
      </c>
      <c r="O2576" t="s">
        <v>4766</v>
      </c>
      <c r="Q2576">
        <v>47899</v>
      </c>
      <c r="R2576" s="14">
        <v>839598</v>
      </c>
    </row>
    <row r="2577" spans="1:18" ht="15" hidden="1" customHeight="1" x14ac:dyDescent="0.25">
      <c r="A2577" s="5">
        <v>486</v>
      </c>
      <c r="B2577" s="99" t="s">
        <v>3901</v>
      </c>
      <c r="C2577" s="6" t="s">
        <v>3902</v>
      </c>
      <c r="D2577" s="7">
        <v>44835</v>
      </c>
      <c r="E2577" s="8" t="s">
        <v>1591</v>
      </c>
      <c r="F2577" s="9">
        <v>2142342</v>
      </c>
      <c r="G2577" s="8" t="s">
        <v>1378</v>
      </c>
      <c r="H2577" s="9">
        <v>224946</v>
      </c>
      <c r="I2577" s="101">
        <v>2256938</v>
      </c>
      <c r="J2577" s="102"/>
      <c r="K2577" s="103"/>
      <c r="L2577" s="107" t="s">
        <v>60</v>
      </c>
      <c r="M2577" s="108"/>
      <c r="N2577" s="15" t="s">
        <v>7860</v>
      </c>
      <c r="O2577" t="s">
        <v>4766</v>
      </c>
      <c r="Q2577">
        <v>45713</v>
      </c>
      <c r="R2577" s="14">
        <v>2142342</v>
      </c>
    </row>
    <row r="2578" spans="1:18" ht="15" hidden="1" customHeight="1" x14ac:dyDescent="0.25">
      <c r="A2578" s="11">
        <v>487</v>
      </c>
      <c r="B2578" s="100"/>
      <c r="C2578" s="6" t="s">
        <v>3903</v>
      </c>
      <c r="D2578" s="7">
        <v>44860</v>
      </c>
      <c r="E2578" s="8" t="s">
        <v>1591</v>
      </c>
      <c r="F2578" s="9">
        <v>379376</v>
      </c>
      <c r="G2578" s="8" t="s">
        <v>1378</v>
      </c>
      <c r="H2578" s="9">
        <v>39834</v>
      </c>
      <c r="I2578" s="104"/>
      <c r="J2578" s="105"/>
      <c r="K2578" s="106"/>
      <c r="L2578" s="109"/>
      <c r="M2578" s="110"/>
      <c r="N2578" s="15" t="s">
        <v>7861</v>
      </c>
      <c r="O2578" t="s">
        <v>4766</v>
      </c>
      <c r="Q2578">
        <v>48917</v>
      </c>
      <c r="R2578" s="14">
        <v>379376</v>
      </c>
    </row>
    <row r="2579" spans="1:18" ht="15" hidden="1" customHeight="1" x14ac:dyDescent="0.25">
      <c r="A2579" s="5">
        <v>488</v>
      </c>
      <c r="B2579" s="99" t="s">
        <v>3904</v>
      </c>
      <c r="C2579" s="6" t="s">
        <v>3905</v>
      </c>
      <c r="D2579" s="7">
        <v>44852</v>
      </c>
      <c r="E2579" s="13"/>
      <c r="F2579" s="9">
        <v>419799</v>
      </c>
      <c r="G2579" s="8" t="s">
        <v>1378</v>
      </c>
      <c r="H2579" s="9">
        <v>44079</v>
      </c>
      <c r="I2579" s="101">
        <v>2963451</v>
      </c>
      <c r="J2579" s="102"/>
      <c r="K2579" s="103"/>
      <c r="L2579" s="107" t="s">
        <v>60</v>
      </c>
      <c r="M2579" s="108"/>
      <c r="N2579" s="15" t="s">
        <v>7862</v>
      </c>
      <c r="O2579" t="s">
        <v>4766</v>
      </c>
      <c r="Q2579">
        <v>48059</v>
      </c>
      <c r="R2579" s="14">
        <v>419799</v>
      </c>
    </row>
    <row r="2580" spans="1:18" ht="15" hidden="1" customHeight="1" x14ac:dyDescent="0.25">
      <c r="A2580" s="10">
        <v>489</v>
      </c>
      <c r="B2580" s="111"/>
      <c r="C2580" s="6" t="s">
        <v>3906</v>
      </c>
      <c r="D2580" s="7">
        <v>44852</v>
      </c>
      <c r="E2580" s="13"/>
      <c r="F2580" s="9">
        <v>419796</v>
      </c>
      <c r="G2580" s="8" t="s">
        <v>1378</v>
      </c>
      <c r="H2580" s="9">
        <v>44079</v>
      </c>
      <c r="I2580" s="112"/>
      <c r="J2580" s="113"/>
      <c r="K2580" s="114"/>
      <c r="L2580" s="115"/>
      <c r="M2580" s="116"/>
      <c r="N2580" s="15" t="s">
        <v>7863</v>
      </c>
      <c r="O2580" t="s">
        <v>4766</v>
      </c>
      <c r="Q2580">
        <v>47997</v>
      </c>
      <c r="R2580" s="14">
        <v>419796</v>
      </c>
    </row>
    <row r="2581" spans="1:18" ht="15" hidden="1" customHeight="1" x14ac:dyDescent="0.25">
      <c r="A2581" s="10">
        <v>490</v>
      </c>
      <c r="B2581" s="111"/>
      <c r="C2581" s="6" t="s">
        <v>3907</v>
      </c>
      <c r="D2581" s="7">
        <v>44841</v>
      </c>
      <c r="E2581" s="8" t="s">
        <v>2426</v>
      </c>
      <c r="F2581" s="9">
        <v>597744</v>
      </c>
      <c r="G2581" s="8" t="s">
        <v>1378</v>
      </c>
      <c r="H2581" s="9">
        <v>62763</v>
      </c>
      <c r="I2581" s="112"/>
      <c r="J2581" s="113"/>
      <c r="K2581" s="114"/>
      <c r="L2581" s="115"/>
      <c r="M2581" s="116"/>
      <c r="N2581" s="15" t="s">
        <v>7864</v>
      </c>
      <c r="O2581" t="s">
        <v>4766</v>
      </c>
      <c r="Q2581">
        <v>46607</v>
      </c>
      <c r="R2581" s="14">
        <v>597744</v>
      </c>
    </row>
    <row r="2582" spans="1:18" ht="15" hidden="1" customHeight="1" x14ac:dyDescent="0.25">
      <c r="A2582" s="10">
        <v>491</v>
      </c>
      <c r="B2582" s="111"/>
      <c r="C2582" s="6" t="s">
        <v>3908</v>
      </c>
      <c r="D2582" s="7">
        <v>44848</v>
      </c>
      <c r="E2582" s="13"/>
      <c r="F2582" s="9">
        <v>1034181</v>
      </c>
      <c r="G2582" s="8" t="s">
        <v>1378</v>
      </c>
      <c r="H2582" s="9">
        <v>108589</v>
      </c>
      <c r="I2582" s="112"/>
      <c r="J2582" s="113"/>
      <c r="K2582" s="114"/>
      <c r="L2582" s="115"/>
      <c r="M2582" s="116"/>
      <c r="N2582" s="15" t="s">
        <v>7865</v>
      </c>
      <c r="O2582" t="s">
        <v>4766</v>
      </c>
      <c r="Q2582">
        <v>47645</v>
      </c>
      <c r="R2582" s="14">
        <v>1034181</v>
      </c>
    </row>
    <row r="2583" spans="1:18" ht="15" hidden="1" customHeight="1" x14ac:dyDescent="0.25">
      <c r="A2583" s="10">
        <v>492</v>
      </c>
      <c r="B2583" s="111"/>
      <c r="C2583" s="6" t="s">
        <v>3909</v>
      </c>
      <c r="D2583" s="7">
        <v>44852</v>
      </c>
      <c r="E2583" s="13"/>
      <c r="F2583" s="9">
        <v>419799</v>
      </c>
      <c r="G2583" s="8" t="s">
        <v>1378</v>
      </c>
      <c r="H2583" s="9">
        <v>44079</v>
      </c>
      <c r="I2583" s="112"/>
      <c r="J2583" s="113"/>
      <c r="K2583" s="114"/>
      <c r="L2583" s="115"/>
      <c r="M2583" s="116"/>
      <c r="N2583" s="15" t="s">
        <v>7866</v>
      </c>
      <c r="O2583" t="s">
        <v>4766</v>
      </c>
      <c r="Q2583">
        <v>48005</v>
      </c>
      <c r="R2583" s="14">
        <v>419799</v>
      </c>
    </row>
    <row r="2584" spans="1:18" ht="15" hidden="1" customHeight="1" x14ac:dyDescent="0.25">
      <c r="A2584" s="11">
        <v>493</v>
      </c>
      <c r="B2584" s="100"/>
      <c r="C2584" s="6" t="s">
        <v>3910</v>
      </c>
      <c r="D2584" s="7">
        <v>44852</v>
      </c>
      <c r="E2584" s="13"/>
      <c r="F2584" s="9">
        <v>419799</v>
      </c>
      <c r="G2584" s="8" t="s">
        <v>1378</v>
      </c>
      <c r="H2584" s="9">
        <v>44079</v>
      </c>
      <c r="I2584" s="104"/>
      <c r="J2584" s="105"/>
      <c r="K2584" s="106"/>
      <c r="L2584" s="109"/>
      <c r="M2584" s="110"/>
      <c r="N2584" s="15" t="s">
        <v>7867</v>
      </c>
      <c r="O2584" t="s">
        <v>4766</v>
      </c>
      <c r="Q2584">
        <v>47918</v>
      </c>
      <c r="R2584" s="14">
        <v>419799</v>
      </c>
    </row>
    <row r="2585" spans="1:18" ht="15" hidden="1" customHeight="1" x14ac:dyDescent="0.25">
      <c r="A2585" s="12">
        <v>494</v>
      </c>
      <c r="B2585" s="12" t="s">
        <v>3911</v>
      </c>
      <c r="C2585" s="6" t="s">
        <v>3912</v>
      </c>
      <c r="D2585" s="7">
        <v>44883</v>
      </c>
      <c r="E2585" s="8" t="s">
        <v>2413</v>
      </c>
      <c r="F2585" s="9">
        <v>1392768</v>
      </c>
      <c r="G2585" s="8" t="s">
        <v>1378</v>
      </c>
      <c r="H2585" s="9">
        <v>146241</v>
      </c>
      <c r="I2585" s="94">
        <v>1246527</v>
      </c>
      <c r="J2585" s="95"/>
      <c r="K2585" s="96"/>
      <c r="L2585" s="97" t="s">
        <v>60</v>
      </c>
      <c r="M2585" s="98"/>
      <c r="N2585" s="15" t="s">
        <v>7868</v>
      </c>
      <c r="O2585" t="s">
        <v>4766</v>
      </c>
      <c r="Q2585">
        <v>51251</v>
      </c>
      <c r="R2585" s="14">
        <v>1392768</v>
      </c>
    </row>
    <row r="2586" spans="1:18" ht="15" hidden="1" customHeight="1" x14ac:dyDescent="0.25">
      <c r="A2586" s="12">
        <v>495</v>
      </c>
      <c r="B2586" s="12" t="s">
        <v>3913</v>
      </c>
      <c r="C2586" s="6" t="s">
        <v>3914</v>
      </c>
      <c r="D2586" s="7">
        <v>44868</v>
      </c>
      <c r="E2586" s="8" t="s">
        <v>1591</v>
      </c>
      <c r="F2586" s="9">
        <v>2150065</v>
      </c>
      <c r="G2586" s="8" t="s">
        <v>1378</v>
      </c>
      <c r="H2586" s="9">
        <v>225757</v>
      </c>
      <c r="I2586" s="94">
        <v>1924308</v>
      </c>
      <c r="J2586" s="95"/>
      <c r="K2586" s="96"/>
      <c r="L2586" s="97" t="s">
        <v>60</v>
      </c>
      <c r="M2586" s="98"/>
      <c r="N2586" s="15" t="s">
        <v>7869</v>
      </c>
      <c r="O2586" t="s">
        <v>4766</v>
      </c>
      <c r="Q2586">
        <v>49725</v>
      </c>
      <c r="R2586" s="14">
        <v>2150065</v>
      </c>
    </row>
    <row r="2587" spans="1:18" ht="15" hidden="1" customHeight="1" x14ac:dyDescent="0.25">
      <c r="A2587" s="5">
        <v>496</v>
      </c>
      <c r="B2587" s="99" t="s">
        <v>3915</v>
      </c>
      <c r="C2587" s="6" t="s">
        <v>3916</v>
      </c>
      <c r="D2587" s="7">
        <v>44884</v>
      </c>
      <c r="E2587" s="8" t="s">
        <v>3367</v>
      </c>
      <c r="F2587" s="9">
        <v>1392768</v>
      </c>
      <c r="G2587" s="8" t="s">
        <v>1378</v>
      </c>
      <c r="H2587" s="9">
        <v>146240</v>
      </c>
      <c r="I2587" s="101">
        <v>2912308</v>
      </c>
      <c r="J2587" s="102"/>
      <c r="K2587" s="103"/>
      <c r="L2587" s="107" t="s">
        <v>60</v>
      </c>
      <c r="M2587" s="108"/>
      <c r="N2587" s="15" t="s">
        <v>7870</v>
      </c>
      <c r="O2587" t="s">
        <v>4766</v>
      </c>
      <c r="Q2587">
        <v>51663</v>
      </c>
      <c r="R2587" s="14">
        <v>1392768</v>
      </c>
    </row>
    <row r="2588" spans="1:18" ht="15" hidden="1" customHeight="1" x14ac:dyDescent="0.25">
      <c r="A2588" s="11">
        <v>497</v>
      </c>
      <c r="B2588" s="100"/>
      <c r="C2588" s="6" t="s">
        <v>3917</v>
      </c>
      <c r="D2588" s="7">
        <v>44883</v>
      </c>
      <c r="E2588" s="8" t="s">
        <v>3367</v>
      </c>
      <c r="F2588" s="9">
        <v>1861207</v>
      </c>
      <c r="G2588" s="8" t="s">
        <v>1378</v>
      </c>
      <c r="H2588" s="9">
        <v>195427</v>
      </c>
      <c r="I2588" s="104"/>
      <c r="J2588" s="105"/>
      <c r="K2588" s="106"/>
      <c r="L2588" s="109"/>
      <c r="M2588" s="110"/>
      <c r="N2588" s="15" t="s">
        <v>7871</v>
      </c>
      <c r="O2588" t="s">
        <v>4766</v>
      </c>
      <c r="Q2588">
        <v>51301</v>
      </c>
      <c r="R2588" s="14">
        <v>1861207</v>
      </c>
    </row>
    <row r="2589" spans="1:18" ht="15" hidden="1" customHeight="1" x14ac:dyDescent="0.25">
      <c r="A2589" s="12">
        <v>498</v>
      </c>
      <c r="B2589" s="12" t="s">
        <v>3918</v>
      </c>
      <c r="C2589" s="6" t="s">
        <v>3919</v>
      </c>
      <c r="D2589" s="7">
        <v>44923</v>
      </c>
      <c r="E2589" s="8" t="s">
        <v>2376</v>
      </c>
      <c r="F2589" s="9">
        <v>688471</v>
      </c>
      <c r="G2589" s="8" t="s">
        <v>1378</v>
      </c>
      <c r="H2589" s="9">
        <v>72289</v>
      </c>
      <c r="I2589" s="94">
        <v>616182</v>
      </c>
      <c r="J2589" s="95"/>
      <c r="K2589" s="96"/>
      <c r="L2589" s="97" t="s">
        <v>60</v>
      </c>
      <c r="M2589" s="98"/>
      <c r="N2589" s="15" t="s">
        <v>7872</v>
      </c>
      <c r="O2589" t="s">
        <v>4766</v>
      </c>
      <c r="Q2589">
        <v>57066</v>
      </c>
      <c r="R2589" s="14">
        <v>688471</v>
      </c>
    </row>
    <row r="2590" spans="1:18" ht="15" hidden="1" customHeight="1" x14ac:dyDescent="0.25">
      <c r="A2590" s="12">
        <v>499</v>
      </c>
      <c r="B2590" s="12" t="s">
        <v>3920</v>
      </c>
      <c r="C2590" s="6" t="s">
        <v>3921</v>
      </c>
      <c r="D2590" s="7">
        <v>44907</v>
      </c>
      <c r="E2590" s="13"/>
      <c r="F2590" s="9">
        <v>1185030</v>
      </c>
      <c r="G2590" s="8" t="s">
        <v>1378</v>
      </c>
      <c r="H2590" s="9">
        <v>124428</v>
      </c>
      <c r="I2590" s="94">
        <v>1060602</v>
      </c>
      <c r="J2590" s="95"/>
      <c r="K2590" s="96"/>
      <c r="L2590" s="97" t="s">
        <v>60</v>
      </c>
      <c r="M2590" s="98"/>
      <c r="N2590" s="15" t="s">
        <v>7873</v>
      </c>
      <c r="O2590" t="s">
        <v>4766</v>
      </c>
      <c r="Q2590">
        <v>55290</v>
      </c>
      <c r="R2590" s="14">
        <v>1185030</v>
      </c>
    </row>
    <row r="2591" spans="1:18" ht="15" customHeight="1" x14ac:dyDescent="0.25">
      <c r="A2591" s="5">
        <v>596</v>
      </c>
      <c r="B2591" s="99" t="s">
        <v>4118</v>
      </c>
      <c r="C2591" s="6" t="s">
        <v>4119</v>
      </c>
      <c r="D2591" s="7">
        <v>44992</v>
      </c>
      <c r="E2591" s="8" t="s">
        <v>1377</v>
      </c>
      <c r="F2591" s="9">
        <v>4778605</v>
      </c>
      <c r="G2591" s="8" t="s">
        <v>1378</v>
      </c>
      <c r="H2591" s="9">
        <v>501754</v>
      </c>
      <c r="I2591" s="101">
        <v>9821964</v>
      </c>
      <c r="J2591" s="102"/>
      <c r="K2591" s="103"/>
      <c r="L2591" s="107" t="s">
        <v>603</v>
      </c>
      <c r="M2591" s="108"/>
      <c r="N2591" s="15" t="s">
        <v>7874</v>
      </c>
      <c r="O2591" t="s">
        <v>4766</v>
      </c>
      <c r="Q2591">
        <v>11508</v>
      </c>
      <c r="R2591" s="14">
        <v>4778605</v>
      </c>
    </row>
    <row r="2592" spans="1:18" ht="15" customHeight="1" x14ac:dyDescent="0.25">
      <c r="A2592" s="10">
        <v>597</v>
      </c>
      <c r="B2592" s="111"/>
      <c r="C2592" s="6" t="s">
        <v>4120</v>
      </c>
      <c r="D2592" s="7">
        <v>45002</v>
      </c>
      <c r="E2592" s="8" t="s">
        <v>1380</v>
      </c>
      <c r="F2592" s="9">
        <v>3904863</v>
      </c>
      <c r="G2592" s="8" t="s">
        <v>1378</v>
      </c>
      <c r="H2592" s="9">
        <v>410011</v>
      </c>
      <c r="I2592" s="112"/>
      <c r="J2592" s="113"/>
      <c r="K2592" s="114"/>
      <c r="L2592" s="115"/>
      <c r="M2592" s="116"/>
      <c r="N2592" s="15" t="s">
        <v>7875</v>
      </c>
      <c r="O2592" t="s">
        <v>4766</v>
      </c>
      <c r="Q2592">
        <v>15630</v>
      </c>
      <c r="R2592" s="14">
        <v>3904863</v>
      </c>
    </row>
    <row r="2593" spans="1:18" ht="15" customHeight="1" x14ac:dyDescent="0.25">
      <c r="A2593" s="11">
        <v>598</v>
      </c>
      <c r="B2593" s="100"/>
      <c r="C2593" s="6" t="s">
        <v>4121</v>
      </c>
      <c r="D2593" s="7">
        <v>45013</v>
      </c>
      <c r="E2593" s="8" t="s">
        <v>1380</v>
      </c>
      <c r="F2593" s="9">
        <v>2290794</v>
      </c>
      <c r="G2593" s="8" t="s">
        <v>1378</v>
      </c>
      <c r="H2593" s="9">
        <v>240533</v>
      </c>
      <c r="I2593" s="104"/>
      <c r="J2593" s="105"/>
      <c r="K2593" s="106"/>
      <c r="L2593" s="109"/>
      <c r="M2593" s="110"/>
      <c r="N2593" s="15" t="s">
        <v>7876</v>
      </c>
      <c r="O2593" t="s">
        <v>4766</v>
      </c>
      <c r="Q2593">
        <v>17680</v>
      </c>
      <c r="R2593" s="14">
        <v>2290794</v>
      </c>
    </row>
    <row r="2594" spans="1:18" ht="15" customHeight="1" x14ac:dyDescent="0.25">
      <c r="A2594" s="5">
        <v>599</v>
      </c>
      <c r="B2594" s="99" t="s">
        <v>4122</v>
      </c>
      <c r="C2594" s="6" t="s">
        <v>4123</v>
      </c>
      <c r="D2594" s="7">
        <v>44999</v>
      </c>
      <c r="E2594" s="8" t="s">
        <v>2146</v>
      </c>
      <c r="F2594" s="9">
        <v>552002</v>
      </c>
      <c r="G2594" s="8" t="s">
        <v>1378</v>
      </c>
      <c r="H2594" s="9">
        <v>57960</v>
      </c>
      <c r="I2594" s="101">
        <v>5182571</v>
      </c>
      <c r="J2594" s="102"/>
      <c r="K2594" s="103"/>
      <c r="L2594" s="107" t="s">
        <v>608</v>
      </c>
      <c r="M2594" s="108"/>
      <c r="N2594" s="15" t="s">
        <v>7877</v>
      </c>
      <c r="O2594" t="s">
        <v>4766</v>
      </c>
      <c r="Q2594">
        <v>13546</v>
      </c>
      <c r="R2594" s="14">
        <v>552002</v>
      </c>
    </row>
    <row r="2595" spans="1:18" ht="15" customHeight="1" x14ac:dyDescent="0.25">
      <c r="A2595" s="10">
        <v>600</v>
      </c>
      <c r="B2595" s="111"/>
      <c r="C2595" s="6" t="s">
        <v>4124</v>
      </c>
      <c r="D2595" s="7">
        <v>45012</v>
      </c>
      <c r="E2595" s="8" t="s">
        <v>2146</v>
      </c>
      <c r="F2595" s="9">
        <v>1368752</v>
      </c>
      <c r="G2595" s="8" t="s">
        <v>1378</v>
      </c>
      <c r="H2595" s="9">
        <v>143719</v>
      </c>
      <c r="I2595" s="112"/>
      <c r="J2595" s="113"/>
      <c r="K2595" s="114"/>
      <c r="L2595" s="115"/>
      <c r="M2595" s="116"/>
      <c r="N2595" s="15" t="s">
        <v>7878</v>
      </c>
      <c r="O2595" t="s">
        <v>4766</v>
      </c>
      <c r="Q2595">
        <v>17527</v>
      </c>
      <c r="R2595" s="14">
        <v>1368752</v>
      </c>
    </row>
    <row r="2596" spans="1:18" ht="15" customHeight="1" x14ac:dyDescent="0.25">
      <c r="A2596" s="10">
        <v>601</v>
      </c>
      <c r="B2596" s="111"/>
      <c r="C2596" s="6" t="s">
        <v>4125</v>
      </c>
      <c r="D2596" s="7">
        <v>45008</v>
      </c>
      <c r="E2596" s="8" t="s">
        <v>1380</v>
      </c>
      <c r="F2596" s="9">
        <v>1427569</v>
      </c>
      <c r="G2596" s="8" t="s">
        <v>1378</v>
      </c>
      <c r="H2596" s="9">
        <v>149895</v>
      </c>
      <c r="I2596" s="112"/>
      <c r="J2596" s="113"/>
      <c r="K2596" s="114"/>
      <c r="L2596" s="115"/>
      <c r="M2596" s="116"/>
      <c r="N2596" s="15" t="s">
        <v>7879</v>
      </c>
      <c r="O2596" t="s">
        <v>4766</v>
      </c>
      <c r="Q2596">
        <v>16188</v>
      </c>
      <c r="R2596" s="14">
        <v>1427569</v>
      </c>
    </row>
    <row r="2597" spans="1:18" ht="15" customHeight="1" x14ac:dyDescent="0.25">
      <c r="A2597" s="11">
        <v>602</v>
      </c>
      <c r="B2597" s="100"/>
      <c r="C2597" s="6" t="s">
        <v>4126</v>
      </c>
      <c r="D2597" s="7">
        <v>44995</v>
      </c>
      <c r="E2597" s="8" t="s">
        <v>1380</v>
      </c>
      <c r="F2597" s="9">
        <v>2442259</v>
      </c>
      <c r="G2597" s="8" t="s">
        <v>1378</v>
      </c>
      <c r="H2597" s="9">
        <v>256437</v>
      </c>
      <c r="I2597" s="104"/>
      <c r="J2597" s="105"/>
      <c r="K2597" s="106"/>
      <c r="L2597" s="109"/>
      <c r="M2597" s="110"/>
      <c r="N2597" s="15" t="s">
        <v>7880</v>
      </c>
      <c r="O2597" t="s">
        <v>4766</v>
      </c>
      <c r="Q2597">
        <v>13270</v>
      </c>
      <c r="R2597" s="14">
        <v>2442259</v>
      </c>
    </row>
    <row r="2598" spans="1:18" ht="15" customHeight="1" x14ac:dyDescent="0.25">
      <c r="A2598" s="5">
        <v>604</v>
      </c>
      <c r="B2598" s="99" t="s">
        <v>4130</v>
      </c>
      <c r="C2598" s="6" t="s">
        <v>4131</v>
      </c>
      <c r="D2598" s="7">
        <v>45008</v>
      </c>
      <c r="E2598" s="8" t="s">
        <v>1380</v>
      </c>
      <c r="F2598" s="9">
        <v>3241876</v>
      </c>
      <c r="G2598" s="8" t="s">
        <v>1378</v>
      </c>
      <c r="H2598" s="9">
        <v>340397</v>
      </c>
      <c r="I2598" s="101">
        <v>9176284</v>
      </c>
      <c r="J2598" s="102"/>
      <c r="K2598" s="103"/>
      <c r="L2598" s="107" t="s">
        <v>616</v>
      </c>
      <c r="M2598" s="108"/>
      <c r="N2598" s="15" t="s">
        <v>7881</v>
      </c>
      <c r="O2598" t="s">
        <v>4766</v>
      </c>
      <c r="Q2598">
        <v>16360</v>
      </c>
      <c r="R2598" s="14">
        <v>3241876</v>
      </c>
    </row>
    <row r="2599" spans="1:18" ht="15" customHeight="1" x14ac:dyDescent="0.25">
      <c r="A2599" s="10">
        <v>605</v>
      </c>
      <c r="B2599" s="111"/>
      <c r="C2599" s="6" t="s">
        <v>4132</v>
      </c>
      <c r="D2599" s="7">
        <v>45002</v>
      </c>
      <c r="E2599" s="8" t="s">
        <v>1799</v>
      </c>
      <c r="F2599" s="9">
        <v>2970479</v>
      </c>
      <c r="G2599" s="8" t="s">
        <v>1378</v>
      </c>
      <c r="H2599" s="9">
        <v>311900</v>
      </c>
      <c r="I2599" s="112"/>
      <c r="J2599" s="113"/>
      <c r="K2599" s="114"/>
      <c r="L2599" s="115"/>
      <c r="M2599" s="116"/>
      <c r="N2599" s="15" t="s">
        <v>7882</v>
      </c>
      <c r="O2599" t="s">
        <v>4766</v>
      </c>
      <c r="Q2599">
        <v>15602</v>
      </c>
      <c r="R2599" s="14">
        <v>2970479</v>
      </c>
    </row>
    <row r="2600" spans="1:18" ht="15" customHeight="1" x14ac:dyDescent="0.25">
      <c r="A2600" s="11">
        <v>606</v>
      </c>
      <c r="B2600" s="100"/>
      <c r="C2600" s="6" t="s">
        <v>4133</v>
      </c>
      <c r="D2600" s="7">
        <v>44996</v>
      </c>
      <c r="E2600" s="8" t="s">
        <v>1377</v>
      </c>
      <c r="F2600" s="9">
        <v>4040476</v>
      </c>
      <c r="G2600" s="8" t="s">
        <v>1378</v>
      </c>
      <c r="H2600" s="9">
        <v>424250</v>
      </c>
      <c r="I2600" s="104"/>
      <c r="J2600" s="105"/>
      <c r="K2600" s="106"/>
      <c r="L2600" s="109"/>
      <c r="M2600" s="110"/>
      <c r="N2600" s="15" t="s">
        <v>7883</v>
      </c>
      <c r="O2600" t="s">
        <v>4766</v>
      </c>
      <c r="Q2600">
        <v>13380</v>
      </c>
      <c r="R2600" s="14">
        <v>4040476</v>
      </c>
    </row>
    <row r="2601" spans="1:18" ht="15" customHeight="1" x14ac:dyDescent="0.25">
      <c r="A2601" s="5">
        <v>607</v>
      </c>
      <c r="B2601" s="99" t="s">
        <v>4134</v>
      </c>
      <c r="C2601" s="6" t="s">
        <v>4135</v>
      </c>
      <c r="D2601" s="7">
        <v>44999</v>
      </c>
      <c r="E2601" s="8" t="s">
        <v>1380</v>
      </c>
      <c r="F2601" s="9">
        <v>3765702</v>
      </c>
      <c r="G2601" s="8" t="s">
        <v>1378</v>
      </c>
      <c r="H2601" s="9">
        <v>395399</v>
      </c>
      <c r="I2601" s="101">
        <v>9635002</v>
      </c>
      <c r="J2601" s="102"/>
      <c r="K2601" s="103"/>
      <c r="L2601" s="107" t="s">
        <v>627</v>
      </c>
      <c r="M2601" s="108"/>
      <c r="N2601" s="15" t="s">
        <v>7884</v>
      </c>
      <c r="O2601" t="s">
        <v>4766</v>
      </c>
      <c r="Q2601">
        <v>13575</v>
      </c>
      <c r="R2601" s="14">
        <v>3765702</v>
      </c>
    </row>
    <row r="2602" spans="1:18" ht="15" customHeight="1" x14ac:dyDescent="0.25">
      <c r="A2602" s="10">
        <v>608</v>
      </c>
      <c r="B2602" s="111"/>
      <c r="C2602" s="6" t="s">
        <v>4136</v>
      </c>
      <c r="D2602" s="7">
        <v>44986</v>
      </c>
      <c r="E2602" s="8" t="s">
        <v>1380</v>
      </c>
      <c r="F2602" s="9">
        <v>1773640</v>
      </c>
      <c r="G2602" s="8" t="s">
        <v>1378</v>
      </c>
      <c r="H2602" s="9">
        <v>186232</v>
      </c>
      <c r="I2602" s="112"/>
      <c r="J2602" s="113"/>
      <c r="K2602" s="114"/>
      <c r="L2602" s="115"/>
      <c r="M2602" s="116"/>
      <c r="N2602" s="15" t="s">
        <v>7885</v>
      </c>
      <c r="O2602" t="s">
        <v>4766</v>
      </c>
      <c r="Q2602">
        <v>9115</v>
      </c>
      <c r="R2602" s="14">
        <v>1773640</v>
      </c>
    </row>
    <row r="2603" spans="1:18" ht="15" customHeight="1" x14ac:dyDescent="0.25">
      <c r="A2603" s="10">
        <v>609</v>
      </c>
      <c r="B2603" s="111"/>
      <c r="C2603" s="6" t="s">
        <v>4137</v>
      </c>
      <c r="D2603" s="7">
        <v>45006</v>
      </c>
      <c r="E2603" s="8" t="s">
        <v>1380</v>
      </c>
      <c r="F2603" s="9">
        <v>3085830</v>
      </c>
      <c r="G2603" s="8" t="s">
        <v>1378</v>
      </c>
      <c r="H2603" s="9">
        <v>324012</v>
      </c>
      <c r="I2603" s="112"/>
      <c r="J2603" s="113"/>
      <c r="K2603" s="114"/>
      <c r="L2603" s="115"/>
      <c r="M2603" s="116"/>
      <c r="N2603" s="15" t="s">
        <v>7886</v>
      </c>
      <c r="O2603" t="s">
        <v>4766</v>
      </c>
      <c r="Q2603">
        <v>15850</v>
      </c>
      <c r="R2603" s="14">
        <v>3085830</v>
      </c>
    </row>
    <row r="2604" spans="1:18" ht="15" customHeight="1" x14ac:dyDescent="0.25">
      <c r="A2604" s="11">
        <v>610</v>
      </c>
      <c r="B2604" s="100"/>
      <c r="C2604" s="6" t="s">
        <v>4138</v>
      </c>
      <c r="D2604" s="7">
        <v>44992</v>
      </c>
      <c r="E2604" s="8" t="s">
        <v>1799</v>
      </c>
      <c r="F2604" s="9">
        <v>2140193</v>
      </c>
      <c r="G2604" s="8" t="s">
        <v>1378</v>
      </c>
      <c r="H2604" s="9">
        <v>224720</v>
      </c>
      <c r="I2604" s="104"/>
      <c r="J2604" s="105"/>
      <c r="K2604" s="106"/>
      <c r="L2604" s="109"/>
      <c r="M2604" s="110"/>
      <c r="N2604" s="15" t="s">
        <v>7887</v>
      </c>
      <c r="O2604" t="s">
        <v>4766</v>
      </c>
      <c r="Q2604">
        <v>11518</v>
      </c>
      <c r="R2604" s="14">
        <v>2140193</v>
      </c>
    </row>
    <row r="2605" spans="1:18" ht="15" customHeight="1" x14ac:dyDescent="0.25">
      <c r="A2605" s="12">
        <v>612</v>
      </c>
      <c r="B2605" s="12" t="s">
        <v>4142</v>
      </c>
      <c r="C2605" s="6" t="s">
        <v>4143</v>
      </c>
      <c r="D2605" s="7">
        <v>44986</v>
      </c>
      <c r="E2605" s="8" t="s">
        <v>1799</v>
      </c>
      <c r="F2605" s="9">
        <v>807741</v>
      </c>
      <c r="G2605" s="8" t="s">
        <v>1378</v>
      </c>
      <c r="H2605" s="9">
        <v>84813</v>
      </c>
      <c r="I2605" s="94">
        <v>722928</v>
      </c>
      <c r="J2605" s="95"/>
      <c r="K2605" s="96"/>
      <c r="L2605" s="97" t="s">
        <v>635</v>
      </c>
      <c r="M2605" s="98"/>
      <c r="N2605" s="15" t="s">
        <v>7888</v>
      </c>
      <c r="O2605" t="s">
        <v>4766</v>
      </c>
      <c r="Q2605">
        <v>9119</v>
      </c>
      <c r="R2605" s="14">
        <v>807741</v>
      </c>
    </row>
    <row r="2606" spans="1:18" ht="15" customHeight="1" x14ac:dyDescent="0.25">
      <c r="A2606" s="5">
        <v>613</v>
      </c>
      <c r="B2606" s="99" t="s">
        <v>4144</v>
      </c>
      <c r="C2606" s="6" t="s">
        <v>4145</v>
      </c>
      <c r="D2606" s="7">
        <v>45008</v>
      </c>
      <c r="E2606" s="8" t="s">
        <v>1377</v>
      </c>
      <c r="F2606" s="9">
        <v>6256954</v>
      </c>
      <c r="G2606" s="8" t="s">
        <v>1378</v>
      </c>
      <c r="H2606" s="9">
        <v>656980</v>
      </c>
      <c r="I2606" s="101">
        <v>9726604</v>
      </c>
      <c r="J2606" s="102"/>
      <c r="K2606" s="103"/>
      <c r="L2606" s="107" t="s">
        <v>638</v>
      </c>
      <c r="M2606" s="108"/>
      <c r="N2606" s="15" t="s">
        <v>7889</v>
      </c>
      <c r="O2606" t="s">
        <v>4766</v>
      </c>
      <c r="Q2606">
        <v>15972</v>
      </c>
      <c r="R2606" s="14">
        <v>6256954</v>
      </c>
    </row>
    <row r="2607" spans="1:18" ht="15" customHeight="1" x14ac:dyDescent="0.25">
      <c r="A2607" s="10">
        <v>614</v>
      </c>
      <c r="B2607" s="111"/>
      <c r="C2607" s="6" t="s">
        <v>4146</v>
      </c>
      <c r="D2607" s="7">
        <v>44992</v>
      </c>
      <c r="E2607" s="8" t="s">
        <v>1380</v>
      </c>
      <c r="F2607" s="9">
        <v>2029379</v>
      </c>
      <c r="G2607" s="8" t="s">
        <v>1378</v>
      </c>
      <c r="H2607" s="9">
        <v>213085</v>
      </c>
      <c r="I2607" s="112"/>
      <c r="J2607" s="113"/>
      <c r="K2607" s="114"/>
      <c r="L2607" s="115"/>
      <c r="M2607" s="116"/>
      <c r="N2607" s="15" t="s">
        <v>7890</v>
      </c>
      <c r="O2607" t="s">
        <v>4766</v>
      </c>
      <c r="Q2607">
        <v>11482</v>
      </c>
      <c r="R2607" s="14">
        <v>2029379</v>
      </c>
    </row>
    <row r="2608" spans="1:18" ht="15" customHeight="1" x14ac:dyDescent="0.25">
      <c r="A2608" s="11">
        <v>615</v>
      </c>
      <c r="B2608" s="100"/>
      <c r="C2608" s="6" t="s">
        <v>4147</v>
      </c>
      <c r="D2608" s="7">
        <v>45003</v>
      </c>
      <c r="E2608" s="8" t="s">
        <v>1380</v>
      </c>
      <c r="F2608" s="9">
        <v>2581381</v>
      </c>
      <c r="G2608" s="8" t="s">
        <v>1378</v>
      </c>
      <c r="H2608" s="9">
        <v>271045</v>
      </c>
      <c r="I2608" s="104"/>
      <c r="J2608" s="105"/>
      <c r="K2608" s="106"/>
      <c r="L2608" s="109"/>
      <c r="M2608" s="110"/>
      <c r="N2608" s="15" t="s">
        <v>7891</v>
      </c>
      <c r="O2608" t="s">
        <v>4766</v>
      </c>
      <c r="Q2608">
        <v>15693</v>
      </c>
      <c r="R2608" s="14">
        <v>2581381</v>
      </c>
    </row>
    <row r="2609" spans="1:18" ht="15" customHeight="1" x14ac:dyDescent="0.25">
      <c r="A2609" s="5">
        <v>616</v>
      </c>
      <c r="B2609" s="99" t="s">
        <v>4148</v>
      </c>
      <c r="C2609" s="6" t="s">
        <v>4149</v>
      </c>
      <c r="D2609" s="7">
        <v>45000</v>
      </c>
      <c r="E2609" s="8" t="s">
        <v>1377</v>
      </c>
      <c r="F2609" s="9">
        <v>2458016</v>
      </c>
      <c r="G2609" s="8" t="s">
        <v>1378</v>
      </c>
      <c r="H2609" s="9">
        <v>258092</v>
      </c>
      <c r="I2609" s="101">
        <v>15833981</v>
      </c>
      <c r="J2609" s="102"/>
      <c r="K2609" s="103"/>
      <c r="L2609" s="107" t="s">
        <v>642</v>
      </c>
      <c r="M2609" s="108"/>
      <c r="N2609" s="15" t="s">
        <v>7892</v>
      </c>
      <c r="O2609" t="s">
        <v>4766</v>
      </c>
      <c r="Q2609">
        <v>13651</v>
      </c>
      <c r="R2609" s="14">
        <v>2458016</v>
      </c>
    </row>
    <row r="2610" spans="1:18" ht="15" customHeight="1" x14ac:dyDescent="0.25">
      <c r="A2610" s="10">
        <v>617</v>
      </c>
      <c r="B2610" s="111"/>
      <c r="C2610" s="6" t="s">
        <v>4150</v>
      </c>
      <c r="D2610" s="7">
        <v>45002</v>
      </c>
      <c r="E2610" s="8" t="s">
        <v>1390</v>
      </c>
      <c r="F2610" s="9">
        <v>1866475</v>
      </c>
      <c r="G2610" s="8" t="s">
        <v>1378</v>
      </c>
      <c r="H2610" s="9">
        <v>195980</v>
      </c>
      <c r="I2610" s="112"/>
      <c r="J2610" s="113"/>
      <c r="K2610" s="114"/>
      <c r="L2610" s="115"/>
      <c r="M2610" s="116"/>
      <c r="N2610" s="15" t="s">
        <v>7893</v>
      </c>
      <c r="O2610" t="s">
        <v>4766</v>
      </c>
      <c r="Q2610">
        <v>15634</v>
      </c>
      <c r="R2610" s="14">
        <v>1866475</v>
      </c>
    </row>
    <row r="2611" spans="1:18" ht="15" customHeight="1" x14ac:dyDescent="0.25">
      <c r="A2611" s="10">
        <v>618</v>
      </c>
      <c r="B2611" s="111"/>
      <c r="C2611" s="6" t="s">
        <v>4151</v>
      </c>
      <c r="D2611" s="7">
        <v>45009</v>
      </c>
      <c r="E2611" s="8" t="s">
        <v>1377</v>
      </c>
      <c r="F2611" s="9">
        <v>2374433</v>
      </c>
      <c r="G2611" s="8" t="s">
        <v>1378</v>
      </c>
      <c r="H2611" s="9">
        <v>249315</v>
      </c>
      <c r="I2611" s="112"/>
      <c r="J2611" s="113"/>
      <c r="K2611" s="114"/>
      <c r="L2611" s="115"/>
      <c r="M2611" s="116"/>
      <c r="N2611" s="15" t="s">
        <v>7894</v>
      </c>
      <c r="O2611" t="s">
        <v>4766</v>
      </c>
      <c r="Q2611">
        <v>17446</v>
      </c>
      <c r="R2611" s="14">
        <v>2374433</v>
      </c>
    </row>
    <row r="2612" spans="1:18" ht="15" customHeight="1" x14ac:dyDescent="0.25">
      <c r="A2612" s="10">
        <v>619</v>
      </c>
      <c r="B2612" s="111"/>
      <c r="C2612" s="6" t="s">
        <v>4152</v>
      </c>
      <c r="D2612" s="7">
        <v>44992</v>
      </c>
      <c r="E2612" s="8" t="s">
        <v>1377</v>
      </c>
      <c r="F2612" s="9">
        <v>1221638</v>
      </c>
      <c r="G2612" s="8" t="s">
        <v>1378</v>
      </c>
      <c r="H2612" s="9">
        <v>128272</v>
      </c>
      <c r="I2612" s="112"/>
      <c r="J2612" s="113"/>
      <c r="K2612" s="114"/>
      <c r="L2612" s="115"/>
      <c r="M2612" s="116"/>
      <c r="N2612" s="15" t="s">
        <v>7895</v>
      </c>
      <c r="O2612" t="s">
        <v>4766</v>
      </c>
      <c r="Q2612">
        <v>11541</v>
      </c>
      <c r="R2612" s="14">
        <v>1221638</v>
      </c>
    </row>
    <row r="2613" spans="1:18" ht="15" customHeight="1" x14ac:dyDescent="0.25">
      <c r="A2613" s="10">
        <v>620</v>
      </c>
      <c r="B2613" s="111"/>
      <c r="C2613" s="6" t="s">
        <v>4153</v>
      </c>
      <c r="D2613" s="7">
        <v>44988</v>
      </c>
      <c r="E2613" s="8" t="s">
        <v>1377</v>
      </c>
      <c r="F2613" s="9">
        <v>3846046</v>
      </c>
      <c r="G2613" s="8" t="s">
        <v>1378</v>
      </c>
      <c r="H2613" s="9">
        <v>403835</v>
      </c>
      <c r="I2613" s="112"/>
      <c r="J2613" s="113"/>
      <c r="K2613" s="114"/>
      <c r="L2613" s="115"/>
      <c r="M2613" s="116"/>
      <c r="N2613" s="15" t="s">
        <v>7896</v>
      </c>
      <c r="O2613" t="s">
        <v>4766</v>
      </c>
      <c r="Q2613">
        <v>11250</v>
      </c>
      <c r="R2613" s="14">
        <v>3846046</v>
      </c>
    </row>
    <row r="2614" spans="1:18" ht="15" customHeight="1" x14ac:dyDescent="0.25">
      <c r="A2614" s="10">
        <v>621</v>
      </c>
      <c r="B2614" s="111"/>
      <c r="C2614" s="6" t="s">
        <v>4154</v>
      </c>
      <c r="D2614" s="7">
        <v>45015</v>
      </c>
      <c r="E2614" s="8" t="s">
        <v>1377</v>
      </c>
      <c r="F2614" s="9">
        <v>2280372</v>
      </c>
      <c r="G2614" s="8" t="s">
        <v>1378</v>
      </c>
      <c r="H2614" s="9">
        <v>239439</v>
      </c>
      <c r="I2614" s="112"/>
      <c r="J2614" s="113"/>
      <c r="K2614" s="114"/>
      <c r="L2614" s="115"/>
      <c r="M2614" s="116"/>
      <c r="N2614" s="15" t="s">
        <v>7897</v>
      </c>
      <c r="O2614" t="s">
        <v>4766</v>
      </c>
      <c r="Q2614">
        <v>18689</v>
      </c>
      <c r="R2614" s="14">
        <v>2280372</v>
      </c>
    </row>
    <row r="2615" spans="1:18" ht="15" customHeight="1" x14ac:dyDescent="0.25">
      <c r="A2615" s="10">
        <v>622</v>
      </c>
      <c r="B2615" s="111"/>
      <c r="C2615" s="6" t="s">
        <v>4155</v>
      </c>
      <c r="D2615" s="7">
        <v>45013</v>
      </c>
      <c r="E2615" s="8" t="s">
        <v>1390</v>
      </c>
      <c r="F2615" s="9">
        <v>1768118</v>
      </c>
      <c r="G2615" s="8" t="s">
        <v>1378</v>
      </c>
      <c r="H2615" s="9">
        <v>185652</v>
      </c>
      <c r="I2615" s="112"/>
      <c r="J2615" s="113"/>
      <c r="K2615" s="114"/>
      <c r="L2615" s="115"/>
      <c r="M2615" s="116"/>
      <c r="N2615" s="15" t="s">
        <v>7898</v>
      </c>
      <c r="O2615" t="s">
        <v>4766</v>
      </c>
      <c r="Q2615">
        <v>17685</v>
      </c>
      <c r="R2615" s="14">
        <v>1768118</v>
      </c>
    </row>
    <row r="2616" spans="1:18" ht="15" customHeight="1" x14ac:dyDescent="0.25">
      <c r="A2616" s="11">
        <v>623</v>
      </c>
      <c r="B2616" s="100"/>
      <c r="C2616" s="6" t="s">
        <v>4156</v>
      </c>
      <c r="D2616" s="7">
        <v>45012</v>
      </c>
      <c r="E2616" s="8" t="s">
        <v>1377</v>
      </c>
      <c r="F2616" s="9">
        <v>1876501</v>
      </c>
      <c r="G2616" s="8" t="s">
        <v>1378</v>
      </c>
      <c r="H2616" s="9">
        <v>197033</v>
      </c>
      <c r="I2616" s="104"/>
      <c r="J2616" s="105"/>
      <c r="K2616" s="106"/>
      <c r="L2616" s="109"/>
      <c r="M2616" s="110"/>
      <c r="N2616" s="15" t="s">
        <v>7899</v>
      </c>
      <c r="O2616" t="s">
        <v>4766</v>
      </c>
      <c r="Q2616">
        <v>17544</v>
      </c>
      <c r="R2616" s="14">
        <v>1876501</v>
      </c>
    </row>
    <row r="2617" spans="1:18" ht="15" customHeight="1" x14ac:dyDescent="0.25">
      <c r="A2617" s="5">
        <v>624</v>
      </c>
      <c r="B2617" s="99" t="s">
        <v>4157</v>
      </c>
      <c r="C2617" s="6" t="s">
        <v>4158</v>
      </c>
      <c r="D2617" s="7">
        <v>45012</v>
      </c>
      <c r="E2617" s="8" t="s">
        <v>1799</v>
      </c>
      <c r="F2617" s="9">
        <v>1359743</v>
      </c>
      <c r="G2617" s="8" t="s">
        <v>1378</v>
      </c>
      <c r="H2617" s="9">
        <v>142773</v>
      </c>
      <c r="I2617" s="101">
        <v>7627305</v>
      </c>
      <c r="J2617" s="102"/>
      <c r="K2617" s="103"/>
      <c r="L2617" s="107" t="s">
        <v>652</v>
      </c>
      <c r="M2617" s="108"/>
      <c r="N2617" s="15" t="s">
        <v>7900</v>
      </c>
      <c r="O2617" t="s">
        <v>4766</v>
      </c>
      <c r="Q2617">
        <v>17540</v>
      </c>
      <c r="R2617" s="14">
        <v>1359743</v>
      </c>
    </row>
    <row r="2618" spans="1:18" ht="15" customHeight="1" x14ac:dyDescent="0.25">
      <c r="A2618" s="10">
        <v>625</v>
      </c>
      <c r="B2618" s="111"/>
      <c r="C2618" s="6" t="s">
        <v>4159</v>
      </c>
      <c r="D2618" s="7">
        <v>45009</v>
      </c>
      <c r="E2618" s="8" t="s">
        <v>1380</v>
      </c>
      <c r="F2618" s="9">
        <v>1773640</v>
      </c>
      <c r="G2618" s="8" t="s">
        <v>1378</v>
      </c>
      <c r="H2618" s="9">
        <v>186232</v>
      </c>
      <c r="I2618" s="112"/>
      <c r="J2618" s="113"/>
      <c r="K2618" s="114"/>
      <c r="L2618" s="115"/>
      <c r="M2618" s="116"/>
      <c r="N2618" s="15" t="s">
        <v>7901</v>
      </c>
      <c r="O2618" t="s">
        <v>4766</v>
      </c>
      <c r="Q2618">
        <v>17475</v>
      </c>
      <c r="R2618" s="14">
        <v>1773640</v>
      </c>
    </row>
    <row r="2619" spans="1:18" ht="15" customHeight="1" x14ac:dyDescent="0.25">
      <c r="A2619" s="10">
        <v>626</v>
      </c>
      <c r="B2619" s="111"/>
      <c r="C2619" s="6" t="s">
        <v>4160</v>
      </c>
      <c r="D2619" s="7">
        <v>44986</v>
      </c>
      <c r="E2619" s="8" t="s">
        <v>1380</v>
      </c>
      <c r="F2619" s="9">
        <v>1497639</v>
      </c>
      <c r="G2619" s="8" t="s">
        <v>1378</v>
      </c>
      <c r="H2619" s="9">
        <v>157252</v>
      </c>
      <c r="I2619" s="112"/>
      <c r="J2619" s="113"/>
      <c r="K2619" s="114"/>
      <c r="L2619" s="115"/>
      <c r="M2619" s="116"/>
      <c r="N2619" s="15" t="s">
        <v>7902</v>
      </c>
      <c r="O2619" t="s">
        <v>4766</v>
      </c>
      <c r="Q2619">
        <v>9108</v>
      </c>
      <c r="R2619" s="14">
        <v>1497639</v>
      </c>
    </row>
    <row r="2620" spans="1:18" ht="15" customHeight="1" x14ac:dyDescent="0.25">
      <c r="A2620" s="10">
        <v>627</v>
      </c>
      <c r="B2620" s="111"/>
      <c r="C2620" s="6" t="s">
        <v>4161</v>
      </c>
      <c r="D2620" s="7">
        <v>44994</v>
      </c>
      <c r="E2620" s="8" t="s">
        <v>1799</v>
      </c>
      <c r="F2620" s="9">
        <v>2117467</v>
      </c>
      <c r="G2620" s="8" t="s">
        <v>1378</v>
      </c>
      <c r="H2620" s="9">
        <v>222334</v>
      </c>
      <c r="I2620" s="112"/>
      <c r="J2620" s="113"/>
      <c r="K2620" s="114"/>
      <c r="L2620" s="115"/>
      <c r="M2620" s="116"/>
      <c r="N2620" s="15" t="s">
        <v>7903</v>
      </c>
      <c r="O2620" t="s">
        <v>4766</v>
      </c>
      <c r="Q2620">
        <v>13173</v>
      </c>
      <c r="R2620" s="14">
        <v>2117467</v>
      </c>
    </row>
    <row r="2621" spans="1:18" ht="15" customHeight="1" x14ac:dyDescent="0.25">
      <c r="A2621" s="11">
        <v>628</v>
      </c>
      <c r="B2621" s="100"/>
      <c r="C2621" s="6" t="s">
        <v>4162</v>
      </c>
      <c r="D2621" s="7">
        <v>44991</v>
      </c>
      <c r="E2621" s="8" t="s">
        <v>1380</v>
      </c>
      <c r="F2621" s="9">
        <v>1773640</v>
      </c>
      <c r="G2621" s="8" t="s">
        <v>1378</v>
      </c>
      <c r="H2621" s="9">
        <v>186232</v>
      </c>
      <c r="I2621" s="104"/>
      <c r="J2621" s="105"/>
      <c r="K2621" s="106"/>
      <c r="L2621" s="109"/>
      <c r="M2621" s="110"/>
      <c r="N2621" s="15" t="s">
        <v>7904</v>
      </c>
      <c r="O2621" t="s">
        <v>4766</v>
      </c>
      <c r="Q2621">
        <v>11355</v>
      </c>
      <c r="R2621" s="14">
        <v>1773640</v>
      </c>
    </row>
    <row r="2622" spans="1:18" ht="15" customHeight="1" x14ac:dyDescent="0.25">
      <c r="A2622" s="5">
        <v>629</v>
      </c>
      <c r="B2622" s="99" t="s">
        <v>4163</v>
      </c>
      <c r="C2622" s="6" t="s">
        <v>4164</v>
      </c>
      <c r="D2622" s="7">
        <v>44994</v>
      </c>
      <c r="E2622" s="8" t="s">
        <v>1799</v>
      </c>
      <c r="F2622" s="9">
        <v>2669469</v>
      </c>
      <c r="G2622" s="8" t="s">
        <v>1378</v>
      </c>
      <c r="H2622" s="9">
        <v>280294</v>
      </c>
      <c r="I2622" s="101">
        <v>12308495</v>
      </c>
      <c r="J2622" s="102"/>
      <c r="K2622" s="103"/>
      <c r="L2622" s="107" t="s">
        <v>664</v>
      </c>
      <c r="M2622" s="108"/>
      <c r="N2622" s="15" t="s">
        <v>7905</v>
      </c>
      <c r="O2622" t="s">
        <v>4766</v>
      </c>
      <c r="Q2622">
        <v>12699</v>
      </c>
      <c r="R2622" s="14">
        <v>2669469</v>
      </c>
    </row>
    <row r="2623" spans="1:18" ht="15" customHeight="1" x14ac:dyDescent="0.25">
      <c r="A2623" s="10">
        <v>630</v>
      </c>
      <c r="B2623" s="111"/>
      <c r="C2623" s="6" t="s">
        <v>4165</v>
      </c>
      <c r="D2623" s="7">
        <v>44987</v>
      </c>
      <c r="E2623" s="8" t="s">
        <v>1377</v>
      </c>
      <c r="F2623" s="9">
        <v>1221638</v>
      </c>
      <c r="G2623" s="8" t="s">
        <v>1378</v>
      </c>
      <c r="H2623" s="9">
        <v>128272</v>
      </c>
      <c r="I2623" s="112"/>
      <c r="J2623" s="113"/>
      <c r="K2623" s="114"/>
      <c r="L2623" s="115"/>
      <c r="M2623" s="116"/>
      <c r="N2623" s="15" t="s">
        <v>7906</v>
      </c>
      <c r="O2623" t="s">
        <v>4766</v>
      </c>
      <c r="Q2623">
        <v>10532</v>
      </c>
      <c r="R2623" s="14">
        <v>1221638</v>
      </c>
    </row>
    <row r="2624" spans="1:18" ht="15" customHeight="1" x14ac:dyDescent="0.25">
      <c r="A2624" s="10">
        <v>631</v>
      </c>
      <c r="B2624" s="111"/>
      <c r="C2624" s="6" t="s">
        <v>4166</v>
      </c>
      <c r="D2624" s="7">
        <v>45015</v>
      </c>
      <c r="E2624" s="8" t="s">
        <v>1380</v>
      </c>
      <c r="F2624" s="9">
        <v>1497639</v>
      </c>
      <c r="G2624" s="8" t="s">
        <v>1378</v>
      </c>
      <c r="H2624" s="9">
        <v>157252</v>
      </c>
      <c r="I2624" s="112"/>
      <c r="J2624" s="113"/>
      <c r="K2624" s="114"/>
      <c r="L2624" s="115"/>
      <c r="M2624" s="116"/>
      <c r="N2624" s="15" t="s">
        <v>7907</v>
      </c>
      <c r="O2624" t="s">
        <v>4766</v>
      </c>
      <c r="Q2624">
        <v>18098</v>
      </c>
      <c r="R2624" s="14">
        <v>1497639</v>
      </c>
    </row>
    <row r="2625" spans="1:18" ht="15" customHeight="1" x14ac:dyDescent="0.25">
      <c r="A2625" s="10">
        <v>632</v>
      </c>
      <c r="B2625" s="111"/>
      <c r="C2625" s="6" t="s">
        <v>4167</v>
      </c>
      <c r="D2625" s="7">
        <v>45000</v>
      </c>
      <c r="E2625" s="8" t="s">
        <v>1380</v>
      </c>
      <c r="F2625" s="9">
        <v>3803019</v>
      </c>
      <c r="G2625" s="8" t="s">
        <v>1378</v>
      </c>
      <c r="H2625" s="9">
        <v>399317</v>
      </c>
      <c r="I2625" s="112"/>
      <c r="J2625" s="113"/>
      <c r="K2625" s="114"/>
      <c r="L2625" s="115"/>
      <c r="M2625" s="116"/>
      <c r="N2625" s="15" t="s">
        <v>7908</v>
      </c>
      <c r="O2625" t="s">
        <v>4766</v>
      </c>
      <c r="Q2625">
        <v>13663</v>
      </c>
      <c r="R2625" s="14">
        <v>3803019</v>
      </c>
    </row>
    <row r="2626" spans="1:18" ht="15" customHeight="1" x14ac:dyDescent="0.25">
      <c r="A2626" s="11">
        <v>633</v>
      </c>
      <c r="B2626" s="100"/>
      <c r="C2626" s="6" t="s">
        <v>4168</v>
      </c>
      <c r="D2626" s="7">
        <v>45007</v>
      </c>
      <c r="E2626" s="8" t="s">
        <v>1380</v>
      </c>
      <c r="F2626" s="9">
        <v>4560743</v>
      </c>
      <c r="G2626" s="8" t="s">
        <v>1378</v>
      </c>
      <c r="H2626" s="9">
        <v>478878</v>
      </c>
      <c r="I2626" s="104"/>
      <c r="J2626" s="105"/>
      <c r="K2626" s="106"/>
      <c r="L2626" s="109"/>
      <c r="M2626" s="110"/>
      <c r="N2626" s="15" t="s">
        <v>7909</v>
      </c>
      <c r="O2626" t="s">
        <v>4766</v>
      </c>
      <c r="Q2626">
        <v>15911</v>
      </c>
      <c r="R2626" s="14">
        <v>4560743</v>
      </c>
    </row>
    <row r="2627" spans="1:18" ht="15" customHeight="1" x14ac:dyDescent="0.25">
      <c r="A2627" s="5">
        <v>634</v>
      </c>
      <c r="B2627" s="99" t="s">
        <v>4169</v>
      </c>
      <c r="C2627" s="6" t="s">
        <v>4170</v>
      </c>
      <c r="D2627" s="7">
        <v>45005</v>
      </c>
      <c r="E2627" s="8" t="s">
        <v>1380</v>
      </c>
      <c r="F2627" s="9">
        <v>1221638</v>
      </c>
      <c r="G2627" s="8" t="s">
        <v>1378</v>
      </c>
      <c r="H2627" s="9">
        <v>128272</v>
      </c>
      <c r="I2627" s="101">
        <v>4673313</v>
      </c>
      <c r="J2627" s="102"/>
      <c r="K2627" s="103"/>
      <c r="L2627" s="107" t="s">
        <v>670</v>
      </c>
      <c r="M2627" s="108"/>
      <c r="N2627" s="15" t="s">
        <v>7910</v>
      </c>
      <c r="O2627" t="s">
        <v>4766</v>
      </c>
      <c r="Q2627">
        <v>15767</v>
      </c>
      <c r="R2627" s="14">
        <v>1221638</v>
      </c>
    </row>
    <row r="2628" spans="1:18" ht="15" customHeight="1" x14ac:dyDescent="0.25">
      <c r="A2628" s="10">
        <v>635</v>
      </c>
      <c r="B2628" s="111"/>
      <c r="C2628" s="6" t="s">
        <v>4171</v>
      </c>
      <c r="D2628" s="7">
        <v>44995</v>
      </c>
      <c r="E2628" s="8" t="s">
        <v>1380</v>
      </c>
      <c r="F2628" s="9">
        <v>1970562</v>
      </c>
      <c r="G2628" s="8" t="s">
        <v>1378</v>
      </c>
      <c r="H2628" s="9">
        <v>206909</v>
      </c>
      <c r="I2628" s="112"/>
      <c r="J2628" s="113"/>
      <c r="K2628" s="114"/>
      <c r="L2628" s="115"/>
      <c r="M2628" s="116"/>
      <c r="N2628" s="15" t="s">
        <v>7911</v>
      </c>
      <c r="O2628" t="s">
        <v>4766</v>
      </c>
      <c r="Q2628">
        <v>13203</v>
      </c>
      <c r="R2628" s="14">
        <v>1970562</v>
      </c>
    </row>
    <row r="2629" spans="1:18" ht="15" customHeight="1" x14ac:dyDescent="0.25">
      <c r="A2629" s="11">
        <v>636</v>
      </c>
      <c r="B2629" s="100"/>
      <c r="C2629" s="6" t="s">
        <v>4172</v>
      </c>
      <c r="D2629" s="7">
        <v>45012</v>
      </c>
      <c r="E2629" s="8" t="s">
        <v>1380</v>
      </c>
      <c r="F2629" s="9">
        <v>2029379</v>
      </c>
      <c r="G2629" s="8" t="s">
        <v>1378</v>
      </c>
      <c r="H2629" s="9">
        <v>213085</v>
      </c>
      <c r="I2629" s="104"/>
      <c r="J2629" s="105"/>
      <c r="K2629" s="106"/>
      <c r="L2629" s="109"/>
      <c r="M2629" s="110"/>
      <c r="N2629" s="15" t="s">
        <v>7912</v>
      </c>
      <c r="O2629" t="s">
        <v>4766</v>
      </c>
      <c r="Q2629">
        <v>17529</v>
      </c>
      <c r="R2629" s="14">
        <v>2029379</v>
      </c>
    </row>
    <row r="2630" spans="1:18" ht="15" customHeight="1" x14ac:dyDescent="0.25">
      <c r="A2630" s="5">
        <v>637</v>
      </c>
      <c r="B2630" s="99" t="s">
        <v>4173</v>
      </c>
      <c r="C2630" s="6" t="s">
        <v>4174</v>
      </c>
      <c r="D2630" s="7">
        <v>45006</v>
      </c>
      <c r="E2630" s="8" t="s">
        <v>1380</v>
      </c>
      <c r="F2630" s="9">
        <v>4340149</v>
      </c>
      <c r="G2630" s="8" t="s">
        <v>1378</v>
      </c>
      <c r="H2630" s="9">
        <v>455715</v>
      </c>
      <c r="I2630" s="101">
        <v>11113893</v>
      </c>
      <c r="J2630" s="102"/>
      <c r="K2630" s="103"/>
      <c r="L2630" s="107" t="s">
        <v>676</v>
      </c>
      <c r="M2630" s="108"/>
      <c r="N2630" s="15" t="s">
        <v>7913</v>
      </c>
      <c r="O2630" t="s">
        <v>4766</v>
      </c>
      <c r="Q2630">
        <v>15843</v>
      </c>
      <c r="R2630" s="14">
        <v>4340149</v>
      </c>
    </row>
    <row r="2631" spans="1:18" ht="15" customHeight="1" x14ac:dyDescent="0.25">
      <c r="A2631" s="10">
        <v>638</v>
      </c>
      <c r="B2631" s="111"/>
      <c r="C2631" s="6" t="s">
        <v>4175</v>
      </c>
      <c r="D2631" s="7">
        <v>45002</v>
      </c>
      <c r="E2631" s="8" t="s">
        <v>1380</v>
      </c>
      <c r="F2631" s="9">
        <v>2581381</v>
      </c>
      <c r="G2631" s="8" t="s">
        <v>1378</v>
      </c>
      <c r="H2631" s="9">
        <v>271045</v>
      </c>
      <c r="I2631" s="112"/>
      <c r="J2631" s="113"/>
      <c r="K2631" s="114"/>
      <c r="L2631" s="115"/>
      <c r="M2631" s="116"/>
      <c r="N2631" s="15" t="s">
        <v>7914</v>
      </c>
      <c r="O2631" t="s">
        <v>4766</v>
      </c>
      <c r="Q2631">
        <v>15605</v>
      </c>
      <c r="R2631" s="14">
        <v>2581381</v>
      </c>
    </row>
    <row r="2632" spans="1:18" ht="15" customHeight="1" x14ac:dyDescent="0.25">
      <c r="A2632" s="10">
        <v>639</v>
      </c>
      <c r="B2632" s="111"/>
      <c r="C2632" s="6" t="s">
        <v>4176</v>
      </c>
      <c r="D2632" s="7">
        <v>44996</v>
      </c>
      <c r="E2632" s="8" t="s">
        <v>1380</v>
      </c>
      <c r="F2632" s="9">
        <v>2235310</v>
      </c>
      <c r="G2632" s="8" t="s">
        <v>1378</v>
      </c>
      <c r="H2632" s="9">
        <v>234707</v>
      </c>
      <c r="I2632" s="112"/>
      <c r="J2632" s="113"/>
      <c r="K2632" s="114"/>
      <c r="L2632" s="115"/>
      <c r="M2632" s="116"/>
      <c r="N2632" s="15" t="s">
        <v>7915</v>
      </c>
      <c r="O2632" t="s">
        <v>4766</v>
      </c>
      <c r="Q2632">
        <v>13313</v>
      </c>
      <c r="R2632" s="14">
        <v>2235310</v>
      </c>
    </row>
    <row r="2633" spans="1:18" ht="15" customHeight="1" x14ac:dyDescent="0.25">
      <c r="A2633" s="11">
        <v>640</v>
      </c>
      <c r="B2633" s="100"/>
      <c r="C2633" s="6" t="s">
        <v>4177</v>
      </c>
      <c r="D2633" s="7">
        <v>44992</v>
      </c>
      <c r="E2633" s="8" t="s">
        <v>1799</v>
      </c>
      <c r="F2633" s="9">
        <v>3260917</v>
      </c>
      <c r="G2633" s="8" t="s">
        <v>1378</v>
      </c>
      <c r="H2633" s="9">
        <v>342396</v>
      </c>
      <c r="I2633" s="104"/>
      <c r="J2633" s="105"/>
      <c r="K2633" s="106"/>
      <c r="L2633" s="109"/>
      <c r="M2633" s="110"/>
      <c r="N2633" s="15" t="s">
        <v>7916</v>
      </c>
      <c r="O2633" t="s">
        <v>4766</v>
      </c>
      <c r="Q2633">
        <v>11494</v>
      </c>
      <c r="R2633" s="14">
        <v>3260917</v>
      </c>
    </row>
    <row r="2634" spans="1:18" ht="15" customHeight="1" x14ac:dyDescent="0.25">
      <c r="A2634" s="5">
        <v>641</v>
      </c>
      <c r="B2634" s="99" t="s">
        <v>4178</v>
      </c>
      <c r="C2634" s="6" t="s">
        <v>4179</v>
      </c>
      <c r="D2634" s="7">
        <v>45000</v>
      </c>
      <c r="E2634" s="8" t="s">
        <v>1380</v>
      </c>
      <c r="F2634" s="9">
        <v>2778303</v>
      </c>
      <c r="G2634" s="8" t="s">
        <v>1378</v>
      </c>
      <c r="H2634" s="9">
        <v>291722</v>
      </c>
      <c r="I2634" s="101">
        <v>7688010</v>
      </c>
      <c r="J2634" s="102"/>
      <c r="K2634" s="103"/>
      <c r="L2634" s="107" t="s">
        <v>685</v>
      </c>
      <c r="M2634" s="108"/>
      <c r="N2634" s="15" t="s">
        <v>7917</v>
      </c>
      <c r="O2634" t="s">
        <v>4766</v>
      </c>
      <c r="Q2634">
        <v>13684</v>
      </c>
      <c r="R2634" s="14">
        <v>2778303</v>
      </c>
    </row>
    <row r="2635" spans="1:18" ht="15" customHeight="1" x14ac:dyDescent="0.25">
      <c r="A2635" s="10">
        <v>642</v>
      </c>
      <c r="B2635" s="111"/>
      <c r="C2635" s="6" t="s">
        <v>4180</v>
      </c>
      <c r="D2635" s="7">
        <v>44989</v>
      </c>
      <c r="E2635" s="8" t="s">
        <v>1377</v>
      </c>
      <c r="F2635" s="9">
        <v>2531364</v>
      </c>
      <c r="G2635" s="8" t="s">
        <v>1378</v>
      </c>
      <c r="H2635" s="9">
        <v>265793</v>
      </c>
      <c r="I2635" s="112"/>
      <c r="J2635" s="113"/>
      <c r="K2635" s="114"/>
      <c r="L2635" s="115"/>
      <c r="M2635" s="116"/>
      <c r="N2635" s="15" t="s">
        <v>7918</v>
      </c>
      <c r="O2635" t="s">
        <v>4766</v>
      </c>
      <c r="Q2635">
        <v>11331</v>
      </c>
      <c r="R2635" s="14">
        <v>2531364</v>
      </c>
    </row>
    <row r="2636" spans="1:18" ht="15" customHeight="1" x14ac:dyDescent="0.25">
      <c r="A2636" s="11">
        <v>643</v>
      </c>
      <c r="B2636" s="100"/>
      <c r="C2636" s="6" t="s">
        <v>4181</v>
      </c>
      <c r="D2636" s="7">
        <v>45014</v>
      </c>
      <c r="E2636" s="8" t="s">
        <v>1380</v>
      </c>
      <c r="F2636" s="9">
        <v>3280288</v>
      </c>
      <c r="G2636" s="8" t="s">
        <v>1378</v>
      </c>
      <c r="H2636" s="9">
        <v>344430</v>
      </c>
      <c r="I2636" s="104"/>
      <c r="J2636" s="105"/>
      <c r="K2636" s="106"/>
      <c r="L2636" s="109"/>
      <c r="M2636" s="110"/>
      <c r="N2636" s="15" t="s">
        <v>7919</v>
      </c>
      <c r="O2636" t="s">
        <v>4766</v>
      </c>
      <c r="Q2636">
        <v>17744</v>
      </c>
      <c r="R2636" s="14">
        <v>3280288</v>
      </c>
    </row>
    <row r="2637" spans="1:18" ht="15" customHeight="1" x14ac:dyDescent="0.25">
      <c r="A2637" s="5">
        <v>644</v>
      </c>
      <c r="B2637" s="99" t="s">
        <v>4182</v>
      </c>
      <c r="C2637" s="6" t="s">
        <v>4183</v>
      </c>
      <c r="D2637" s="7">
        <v>44999</v>
      </c>
      <c r="E2637" s="8" t="s">
        <v>1799</v>
      </c>
      <c r="F2637" s="9">
        <v>3890090</v>
      </c>
      <c r="G2637" s="8" t="s">
        <v>1378</v>
      </c>
      <c r="H2637" s="9">
        <v>408459</v>
      </c>
      <c r="I2637" s="101">
        <v>10110781</v>
      </c>
      <c r="J2637" s="102"/>
      <c r="K2637" s="103"/>
      <c r="L2637" s="107" t="s">
        <v>696</v>
      </c>
      <c r="M2637" s="108"/>
      <c r="N2637" s="15" t="s">
        <v>7920</v>
      </c>
      <c r="O2637" t="s">
        <v>4766</v>
      </c>
      <c r="Q2637">
        <v>13561</v>
      </c>
      <c r="R2637" s="14">
        <v>3890090</v>
      </c>
    </row>
    <row r="2638" spans="1:18" ht="15" customHeight="1" x14ac:dyDescent="0.25">
      <c r="A2638" s="10">
        <v>645</v>
      </c>
      <c r="B2638" s="111"/>
      <c r="C2638" s="6" t="s">
        <v>4184</v>
      </c>
      <c r="D2638" s="7">
        <v>45006</v>
      </c>
      <c r="E2638" s="8" t="s">
        <v>1380</v>
      </c>
      <c r="F2638" s="9">
        <v>2846129</v>
      </c>
      <c r="G2638" s="8" t="s">
        <v>1378</v>
      </c>
      <c r="H2638" s="9">
        <v>298844</v>
      </c>
      <c r="I2638" s="112"/>
      <c r="J2638" s="113"/>
      <c r="K2638" s="114"/>
      <c r="L2638" s="115"/>
      <c r="M2638" s="116"/>
      <c r="N2638" s="15" t="s">
        <v>7921</v>
      </c>
      <c r="O2638" t="s">
        <v>4766</v>
      </c>
      <c r="Q2638">
        <v>15823</v>
      </c>
      <c r="R2638" s="14">
        <v>2846129</v>
      </c>
    </row>
    <row r="2639" spans="1:18" ht="15" customHeight="1" x14ac:dyDescent="0.25">
      <c r="A2639" s="10">
        <v>646</v>
      </c>
      <c r="B2639" s="111"/>
      <c r="C2639" s="6" t="s">
        <v>4185</v>
      </c>
      <c r="D2639" s="7">
        <v>44991</v>
      </c>
      <c r="E2639" s="8" t="s">
        <v>1380</v>
      </c>
      <c r="F2639" s="9">
        <v>1876501</v>
      </c>
      <c r="G2639" s="8" t="s">
        <v>1378</v>
      </c>
      <c r="H2639" s="9">
        <v>197033</v>
      </c>
      <c r="I2639" s="112"/>
      <c r="J2639" s="113"/>
      <c r="K2639" s="114"/>
      <c r="L2639" s="115"/>
      <c r="M2639" s="116"/>
      <c r="N2639" s="15" t="s">
        <v>7922</v>
      </c>
      <c r="O2639" t="s">
        <v>4766</v>
      </c>
      <c r="Q2639">
        <v>11388</v>
      </c>
      <c r="R2639" s="14">
        <v>1876501</v>
      </c>
    </row>
    <row r="2640" spans="1:18" ht="15" customHeight="1" x14ac:dyDescent="0.25">
      <c r="A2640" s="11">
        <v>647</v>
      </c>
      <c r="B2640" s="100"/>
      <c r="C2640" s="6" t="s">
        <v>4186</v>
      </c>
      <c r="D2640" s="7">
        <v>45013</v>
      </c>
      <c r="E2640" s="8" t="s">
        <v>1380</v>
      </c>
      <c r="F2640" s="9">
        <v>2684242</v>
      </c>
      <c r="G2640" s="8" t="s">
        <v>1378</v>
      </c>
      <c r="H2640" s="9">
        <v>281845</v>
      </c>
      <c r="I2640" s="104"/>
      <c r="J2640" s="105"/>
      <c r="K2640" s="106"/>
      <c r="L2640" s="109"/>
      <c r="M2640" s="110"/>
      <c r="N2640" s="15" t="s">
        <v>7923</v>
      </c>
      <c r="O2640" t="s">
        <v>4766</v>
      </c>
      <c r="Q2640">
        <v>17659</v>
      </c>
      <c r="R2640" s="14">
        <v>2684242</v>
      </c>
    </row>
    <row r="2641" spans="1:18" ht="15" customHeight="1" x14ac:dyDescent="0.25">
      <c r="A2641" s="5">
        <v>648</v>
      </c>
      <c r="B2641" s="99" t="s">
        <v>4187</v>
      </c>
      <c r="C2641" s="6" t="s">
        <v>4188</v>
      </c>
      <c r="D2641" s="7">
        <v>45015</v>
      </c>
      <c r="E2641" s="8" t="s">
        <v>1380</v>
      </c>
      <c r="F2641" s="9">
        <v>3905880</v>
      </c>
      <c r="G2641" s="8" t="s">
        <v>1378</v>
      </c>
      <c r="H2641" s="9">
        <v>410118</v>
      </c>
      <c r="I2641" s="101">
        <v>9288639</v>
      </c>
      <c r="J2641" s="102"/>
      <c r="K2641" s="103"/>
      <c r="L2641" s="107" t="s">
        <v>705</v>
      </c>
      <c r="M2641" s="108"/>
      <c r="N2641" s="15" t="s">
        <v>7924</v>
      </c>
      <c r="O2641" t="s">
        <v>4766</v>
      </c>
      <c r="Q2641">
        <v>17795</v>
      </c>
      <c r="R2641" s="14">
        <v>3905880</v>
      </c>
    </row>
    <row r="2642" spans="1:18" ht="15" customHeight="1" x14ac:dyDescent="0.25">
      <c r="A2642" s="10">
        <v>649</v>
      </c>
      <c r="B2642" s="111"/>
      <c r="C2642" s="6" t="s">
        <v>4189</v>
      </c>
      <c r="D2642" s="7">
        <v>44998</v>
      </c>
      <c r="E2642" s="8" t="s">
        <v>1380</v>
      </c>
      <c r="F2642" s="9">
        <v>3236244</v>
      </c>
      <c r="G2642" s="8" t="s">
        <v>1378</v>
      </c>
      <c r="H2642" s="9">
        <v>339806</v>
      </c>
      <c r="I2642" s="112"/>
      <c r="J2642" s="113"/>
      <c r="K2642" s="114"/>
      <c r="L2642" s="115"/>
      <c r="M2642" s="116"/>
      <c r="N2642" s="15" t="s">
        <v>7925</v>
      </c>
      <c r="O2642" t="s">
        <v>4766</v>
      </c>
      <c r="Q2642">
        <v>13475</v>
      </c>
      <c r="R2642" s="14">
        <v>3236244</v>
      </c>
    </row>
    <row r="2643" spans="1:18" ht="15" customHeight="1" x14ac:dyDescent="0.25">
      <c r="A2643" s="11">
        <v>650</v>
      </c>
      <c r="B2643" s="100"/>
      <c r="C2643" s="6" t="s">
        <v>4190</v>
      </c>
      <c r="D2643" s="7">
        <v>44991</v>
      </c>
      <c r="E2643" s="8" t="s">
        <v>1380</v>
      </c>
      <c r="F2643" s="9">
        <v>3236244</v>
      </c>
      <c r="G2643" s="8" t="s">
        <v>1378</v>
      </c>
      <c r="H2643" s="9">
        <v>339806</v>
      </c>
      <c r="I2643" s="104"/>
      <c r="J2643" s="105"/>
      <c r="K2643" s="106"/>
      <c r="L2643" s="109"/>
      <c r="M2643" s="110"/>
      <c r="N2643" s="15" t="s">
        <v>7926</v>
      </c>
      <c r="O2643" t="s">
        <v>4766</v>
      </c>
      <c r="Q2643">
        <v>11391</v>
      </c>
      <c r="R2643" s="14">
        <v>3236244</v>
      </c>
    </row>
    <row r="2644" spans="1:18" ht="15" customHeight="1" x14ac:dyDescent="0.25">
      <c r="A2644" s="5">
        <v>651</v>
      </c>
      <c r="B2644" s="99" t="s">
        <v>4191</v>
      </c>
      <c r="C2644" s="6" t="s">
        <v>4192</v>
      </c>
      <c r="D2644" s="7">
        <v>44986</v>
      </c>
      <c r="E2644" s="8" t="s">
        <v>1380</v>
      </c>
      <c r="F2644" s="9">
        <v>1014690</v>
      </c>
      <c r="G2644" s="8" t="s">
        <v>1378</v>
      </c>
      <c r="H2644" s="9">
        <v>106542</v>
      </c>
      <c r="I2644" s="101">
        <v>2724443</v>
      </c>
      <c r="J2644" s="102"/>
      <c r="K2644" s="103"/>
      <c r="L2644" s="107" t="s">
        <v>710</v>
      </c>
      <c r="M2644" s="108"/>
      <c r="N2644" s="15" t="s">
        <v>7927</v>
      </c>
      <c r="O2644" t="s">
        <v>4766</v>
      </c>
      <c r="Q2644">
        <v>9172</v>
      </c>
      <c r="R2644" s="14">
        <v>1014690</v>
      </c>
    </row>
    <row r="2645" spans="1:18" ht="15" customHeight="1" x14ac:dyDescent="0.25">
      <c r="A2645" s="10">
        <v>652</v>
      </c>
      <c r="B2645" s="111"/>
      <c r="C2645" s="6" t="s">
        <v>4193</v>
      </c>
      <c r="D2645" s="7">
        <v>45007</v>
      </c>
      <c r="E2645" s="8" t="s">
        <v>1380</v>
      </c>
      <c r="F2645" s="9">
        <v>1014690</v>
      </c>
      <c r="G2645" s="8" t="s">
        <v>1378</v>
      </c>
      <c r="H2645" s="9">
        <v>106542</v>
      </c>
      <c r="I2645" s="112"/>
      <c r="J2645" s="113"/>
      <c r="K2645" s="114"/>
      <c r="L2645" s="115"/>
      <c r="M2645" s="116"/>
      <c r="N2645" s="15" t="s">
        <v>7928</v>
      </c>
      <c r="O2645" t="s">
        <v>4766</v>
      </c>
      <c r="Q2645">
        <v>15928</v>
      </c>
      <c r="R2645" s="14">
        <v>1014690</v>
      </c>
    </row>
    <row r="2646" spans="1:18" ht="15" customHeight="1" x14ac:dyDescent="0.25">
      <c r="A2646" s="11">
        <v>653</v>
      </c>
      <c r="B2646" s="100"/>
      <c r="C2646" s="6" t="s">
        <v>4194</v>
      </c>
      <c r="D2646" s="7">
        <v>44993</v>
      </c>
      <c r="E2646" s="8" t="s">
        <v>1380</v>
      </c>
      <c r="F2646" s="9">
        <v>1014690</v>
      </c>
      <c r="G2646" s="8" t="s">
        <v>1378</v>
      </c>
      <c r="H2646" s="9">
        <v>106542</v>
      </c>
      <c r="I2646" s="104"/>
      <c r="J2646" s="105"/>
      <c r="K2646" s="106"/>
      <c r="L2646" s="109"/>
      <c r="M2646" s="110"/>
      <c r="N2646" s="15" t="s">
        <v>7929</v>
      </c>
      <c r="O2646" t="s">
        <v>4766</v>
      </c>
      <c r="Q2646">
        <v>12354</v>
      </c>
      <c r="R2646" s="14">
        <v>1014690</v>
      </c>
    </row>
    <row r="2647" spans="1:18" ht="15" customHeight="1" x14ac:dyDescent="0.25">
      <c r="A2647" s="5">
        <v>654</v>
      </c>
      <c r="B2647" s="99" t="s">
        <v>4195</v>
      </c>
      <c r="C2647" s="6" t="s">
        <v>4196</v>
      </c>
      <c r="D2647" s="7">
        <v>45010</v>
      </c>
      <c r="E2647" s="8" t="s">
        <v>1380</v>
      </c>
      <c r="F2647" s="9">
        <v>1221638</v>
      </c>
      <c r="G2647" s="8" t="s">
        <v>1378</v>
      </c>
      <c r="H2647" s="9">
        <v>128272</v>
      </c>
      <c r="I2647" s="101">
        <v>3279188</v>
      </c>
      <c r="J2647" s="102"/>
      <c r="K2647" s="103"/>
      <c r="L2647" s="107" t="s">
        <v>714</v>
      </c>
      <c r="M2647" s="108"/>
      <c r="N2647" s="15" t="s">
        <v>7930</v>
      </c>
      <c r="O2647" t="s">
        <v>4766</v>
      </c>
      <c r="Q2647">
        <v>17512</v>
      </c>
      <c r="R2647" s="14">
        <v>1221638</v>
      </c>
    </row>
    <row r="2648" spans="1:18" ht="15" customHeight="1" x14ac:dyDescent="0.25">
      <c r="A2648" s="11">
        <v>655</v>
      </c>
      <c r="B2648" s="100"/>
      <c r="C2648" s="6" t="s">
        <v>4197</v>
      </c>
      <c r="D2648" s="7">
        <v>45000</v>
      </c>
      <c r="E2648" s="8" t="s">
        <v>1380</v>
      </c>
      <c r="F2648" s="9">
        <v>2442259</v>
      </c>
      <c r="G2648" s="8" t="s">
        <v>1378</v>
      </c>
      <c r="H2648" s="9">
        <v>256437</v>
      </c>
      <c r="I2648" s="104"/>
      <c r="J2648" s="105"/>
      <c r="K2648" s="106"/>
      <c r="L2648" s="109"/>
      <c r="M2648" s="110"/>
      <c r="N2648" s="15" t="s">
        <v>7931</v>
      </c>
      <c r="O2648" t="s">
        <v>4766</v>
      </c>
      <c r="Q2648">
        <v>13706</v>
      </c>
      <c r="R2648" s="14">
        <v>2442259</v>
      </c>
    </row>
    <row r="2649" spans="1:18" ht="15" customHeight="1" x14ac:dyDescent="0.25">
      <c r="A2649" s="5">
        <v>656</v>
      </c>
      <c r="B2649" s="99" t="s">
        <v>4198</v>
      </c>
      <c r="C2649" s="6" t="s">
        <v>4199</v>
      </c>
      <c r="D2649" s="7">
        <v>44989</v>
      </c>
      <c r="E2649" s="8" t="s">
        <v>1377</v>
      </c>
      <c r="F2649" s="9">
        <v>2314389</v>
      </c>
      <c r="G2649" s="8" t="s">
        <v>1378</v>
      </c>
      <c r="H2649" s="9">
        <v>243011</v>
      </c>
      <c r="I2649" s="101">
        <v>3164744</v>
      </c>
      <c r="J2649" s="102"/>
      <c r="K2649" s="103"/>
      <c r="L2649" s="107" t="s">
        <v>720</v>
      </c>
      <c r="M2649" s="108"/>
      <c r="N2649" s="15" t="s">
        <v>7932</v>
      </c>
      <c r="O2649" t="s">
        <v>4766</v>
      </c>
      <c r="Q2649">
        <v>11304</v>
      </c>
      <c r="R2649" s="14">
        <v>2314389</v>
      </c>
    </row>
    <row r="2650" spans="1:18" ht="15" customHeight="1" x14ac:dyDescent="0.25">
      <c r="A2650" s="11">
        <v>657</v>
      </c>
      <c r="B2650" s="100"/>
      <c r="C2650" s="6" t="s">
        <v>4200</v>
      </c>
      <c r="D2650" s="7">
        <v>45012</v>
      </c>
      <c r="E2650" s="8" t="s">
        <v>1380</v>
      </c>
      <c r="F2650" s="9">
        <v>1221638</v>
      </c>
      <c r="G2650" s="8" t="s">
        <v>1378</v>
      </c>
      <c r="H2650" s="9">
        <v>128272</v>
      </c>
      <c r="I2650" s="104"/>
      <c r="J2650" s="105"/>
      <c r="K2650" s="106"/>
      <c r="L2650" s="109"/>
      <c r="M2650" s="110"/>
      <c r="N2650" s="15" t="s">
        <v>7933</v>
      </c>
      <c r="O2650" t="s">
        <v>4766</v>
      </c>
      <c r="Q2650">
        <v>17530</v>
      </c>
      <c r="R2650" s="14">
        <v>1221638</v>
      </c>
    </row>
    <row r="2651" spans="1:18" ht="29.25" customHeight="1" x14ac:dyDescent="0.25">
      <c r="A2651" s="5">
        <v>658</v>
      </c>
      <c r="B2651" s="99" t="s">
        <v>4201</v>
      </c>
      <c r="C2651" s="6" t="s">
        <v>4202</v>
      </c>
      <c r="D2651" s="7">
        <v>45006</v>
      </c>
      <c r="E2651" s="8" t="s">
        <v>1380</v>
      </c>
      <c r="F2651" s="9">
        <v>2651997</v>
      </c>
      <c r="G2651" s="8" t="s">
        <v>1378</v>
      </c>
      <c r="H2651" s="9">
        <v>278460</v>
      </c>
      <c r="I2651" s="101">
        <v>13794337</v>
      </c>
      <c r="J2651" s="102"/>
      <c r="K2651" s="103"/>
      <c r="L2651" s="107" t="s">
        <v>724</v>
      </c>
      <c r="M2651" s="108"/>
      <c r="N2651" s="15" t="s">
        <v>5315</v>
      </c>
      <c r="O2651" t="s">
        <v>4766</v>
      </c>
      <c r="Q2651">
        <v>15847</v>
      </c>
      <c r="R2651" s="14">
        <v>2651997</v>
      </c>
    </row>
    <row r="2652" spans="1:18" ht="15" customHeight="1" x14ac:dyDescent="0.25">
      <c r="A2652" s="10">
        <v>659</v>
      </c>
      <c r="B2652" s="111"/>
      <c r="C2652" s="6" t="s">
        <v>4203</v>
      </c>
      <c r="D2652" s="7">
        <v>44999</v>
      </c>
      <c r="E2652" s="8" t="s">
        <v>1380</v>
      </c>
      <c r="F2652" s="9">
        <v>4595987</v>
      </c>
      <c r="G2652" s="8" t="s">
        <v>1378</v>
      </c>
      <c r="H2652" s="9">
        <v>482579</v>
      </c>
      <c r="I2652" s="112"/>
      <c r="J2652" s="113"/>
      <c r="K2652" s="114"/>
      <c r="L2652" s="115"/>
      <c r="M2652" s="116"/>
      <c r="N2652" s="15" t="s">
        <v>7934</v>
      </c>
      <c r="O2652" t="s">
        <v>4766</v>
      </c>
      <c r="Q2652">
        <v>13577</v>
      </c>
      <c r="R2652" s="14">
        <v>4595987</v>
      </c>
    </row>
    <row r="2653" spans="1:18" ht="15" customHeight="1" x14ac:dyDescent="0.25">
      <c r="A2653" s="10">
        <v>660</v>
      </c>
      <c r="B2653" s="111"/>
      <c r="C2653" s="6" t="s">
        <v>4204</v>
      </c>
      <c r="D2653" s="7">
        <v>44992</v>
      </c>
      <c r="E2653" s="8" t="s">
        <v>1380</v>
      </c>
      <c r="F2653" s="9">
        <v>6168179</v>
      </c>
      <c r="G2653" s="8" t="s">
        <v>1378</v>
      </c>
      <c r="H2653" s="9">
        <v>647659</v>
      </c>
      <c r="I2653" s="112"/>
      <c r="J2653" s="113"/>
      <c r="K2653" s="114"/>
      <c r="L2653" s="115"/>
      <c r="M2653" s="116"/>
      <c r="N2653" s="15" t="s">
        <v>7935</v>
      </c>
      <c r="O2653" t="s">
        <v>4766</v>
      </c>
      <c r="Q2653">
        <v>11522</v>
      </c>
      <c r="R2653" s="14">
        <v>6168179</v>
      </c>
    </row>
    <row r="2654" spans="1:18" ht="15" customHeight="1" x14ac:dyDescent="0.25">
      <c r="A2654" s="11">
        <v>661</v>
      </c>
      <c r="B2654" s="100"/>
      <c r="C2654" s="6" t="s">
        <v>4205</v>
      </c>
      <c r="D2654" s="7">
        <v>45013</v>
      </c>
      <c r="E2654" s="8" t="s">
        <v>1380</v>
      </c>
      <c r="F2654" s="9">
        <v>1996504</v>
      </c>
      <c r="G2654" s="8" t="s">
        <v>1378</v>
      </c>
      <c r="H2654" s="9">
        <v>209633</v>
      </c>
      <c r="I2654" s="104"/>
      <c r="J2654" s="105"/>
      <c r="K2654" s="106"/>
      <c r="L2654" s="109"/>
      <c r="M2654" s="110"/>
      <c r="N2654" s="15" t="s">
        <v>7936</v>
      </c>
      <c r="O2654" t="s">
        <v>4766</v>
      </c>
      <c r="Q2654">
        <v>17700</v>
      </c>
      <c r="R2654" s="14">
        <v>1996504</v>
      </c>
    </row>
    <row r="2655" spans="1:18" ht="15" customHeight="1" x14ac:dyDescent="0.25">
      <c r="A2655" s="5">
        <v>664</v>
      </c>
      <c r="B2655" s="99" t="s">
        <v>4211</v>
      </c>
      <c r="C2655" s="6" t="s">
        <v>4212</v>
      </c>
      <c r="D2655" s="7">
        <v>45005</v>
      </c>
      <c r="E2655" s="8" t="s">
        <v>1377</v>
      </c>
      <c r="F2655" s="9">
        <v>1931747</v>
      </c>
      <c r="G2655" s="8" t="s">
        <v>1378</v>
      </c>
      <c r="H2655" s="9">
        <v>202833</v>
      </c>
      <c r="I2655" s="101">
        <v>13777228</v>
      </c>
      <c r="J2655" s="102"/>
      <c r="K2655" s="103"/>
      <c r="L2655" s="107" t="s">
        <v>729</v>
      </c>
      <c r="M2655" s="108"/>
      <c r="N2655" s="15" t="s">
        <v>7937</v>
      </c>
      <c r="O2655" t="s">
        <v>4766</v>
      </c>
      <c r="Q2655">
        <v>15738</v>
      </c>
      <c r="R2655" s="14">
        <v>1931747</v>
      </c>
    </row>
    <row r="2656" spans="1:18" ht="15" customHeight="1" x14ac:dyDescent="0.25">
      <c r="A2656" s="10">
        <v>665</v>
      </c>
      <c r="B2656" s="111"/>
      <c r="C2656" s="6" t="s">
        <v>4213</v>
      </c>
      <c r="D2656" s="7">
        <v>44989</v>
      </c>
      <c r="E2656" s="8" t="s">
        <v>1377</v>
      </c>
      <c r="F2656" s="9">
        <v>1488381</v>
      </c>
      <c r="G2656" s="8" t="s">
        <v>1378</v>
      </c>
      <c r="H2656" s="9">
        <v>156280</v>
      </c>
      <c r="I2656" s="112"/>
      <c r="J2656" s="113"/>
      <c r="K2656" s="114"/>
      <c r="L2656" s="115"/>
      <c r="M2656" s="116"/>
      <c r="N2656" s="15" t="s">
        <v>7938</v>
      </c>
      <c r="O2656" t="s">
        <v>4766</v>
      </c>
      <c r="Q2656">
        <v>11325</v>
      </c>
      <c r="R2656" s="14">
        <v>1488381</v>
      </c>
    </row>
    <row r="2657" spans="1:18" ht="15" customHeight="1" x14ac:dyDescent="0.25">
      <c r="A2657" s="10">
        <v>666</v>
      </c>
      <c r="B2657" s="111"/>
      <c r="C2657" s="6" t="s">
        <v>4214</v>
      </c>
      <c r="D2657" s="7">
        <v>45013</v>
      </c>
      <c r="E2657" s="8" t="s">
        <v>1377</v>
      </c>
      <c r="F2657" s="9">
        <v>2034039</v>
      </c>
      <c r="G2657" s="8" t="s">
        <v>1378</v>
      </c>
      <c r="H2657" s="9">
        <v>213574</v>
      </c>
      <c r="I2657" s="112"/>
      <c r="J2657" s="113"/>
      <c r="K2657" s="114"/>
      <c r="L2657" s="115"/>
      <c r="M2657" s="116"/>
      <c r="N2657" s="15" t="s">
        <v>7939</v>
      </c>
      <c r="O2657" t="s">
        <v>4766</v>
      </c>
      <c r="Q2657">
        <v>17674</v>
      </c>
      <c r="R2657" s="14">
        <v>2034039</v>
      </c>
    </row>
    <row r="2658" spans="1:18" ht="15" customHeight="1" x14ac:dyDescent="0.25">
      <c r="A2658" s="10">
        <v>667</v>
      </c>
      <c r="B2658" s="111"/>
      <c r="C2658" s="6" t="s">
        <v>4215</v>
      </c>
      <c r="D2658" s="7">
        <v>45005</v>
      </c>
      <c r="E2658" s="8" t="s">
        <v>1377</v>
      </c>
      <c r="F2658" s="9">
        <v>2469427</v>
      </c>
      <c r="G2658" s="8" t="s">
        <v>1378</v>
      </c>
      <c r="H2658" s="9">
        <v>259290</v>
      </c>
      <c r="I2658" s="112"/>
      <c r="J2658" s="113"/>
      <c r="K2658" s="114"/>
      <c r="L2658" s="115"/>
      <c r="M2658" s="116"/>
      <c r="N2658" s="15" t="s">
        <v>7940</v>
      </c>
      <c r="O2658" t="s">
        <v>4766</v>
      </c>
      <c r="Q2658">
        <v>15739</v>
      </c>
      <c r="R2658" s="14">
        <v>2469427</v>
      </c>
    </row>
    <row r="2659" spans="1:18" ht="15" customHeight="1" x14ac:dyDescent="0.25">
      <c r="A2659" s="10">
        <v>668</v>
      </c>
      <c r="B2659" s="111"/>
      <c r="C2659" s="6" t="s">
        <v>4216</v>
      </c>
      <c r="D2659" s="7">
        <v>44989</v>
      </c>
      <c r="E2659" s="8" t="s">
        <v>1377</v>
      </c>
      <c r="F2659" s="9">
        <v>3286943</v>
      </c>
      <c r="G2659" s="8" t="s">
        <v>1378</v>
      </c>
      <c r="H2659" s="9">
        <v>345129</v>
      </c>
      <c r="I2659" s="112"/>
      <c r="J2659" s="113"/>
      <c r="K2659" s="114"/>
      <c r="L2659" s="115"/>
      <c r="M2659" s="116"/>
      <c r="N2659" s="15" t="s">
        <v>7941</v>
      </c>
      <c r="O2659" t="s">
        <v>4766</v>
      </c>
      <c r="Q2659">
        <v>11326</v>
      </c>
      <c r="R2659" s="14">
        <v>3286943</v>
      </c>
    </row>
    <row r="2660" spans="1:18" ht="15" customHeight="1" x14ac:dyDescent="0.25">
      <c r="A2660" s="11">
        <v>669</v>
      </c>
      <c r="B2660" s="100"/>
      <c r="C2660" s="6" t="s">
        <v>4217</v>
      </c>
      <c r="D2660" s="7">
        <v>45001</v>
      </c>
      <c r="E2660" s="8" t="s">
        <v>1380</v>
      </c>
      <c r="F2660" s="9">
        <v>4183014</v>
      </c>
      <c r="G2660" s="8" t="s">
        <v>1378</v>
      </c>
      <c r="H2660" s="9">
        <v>439217</v>
      </c>
      <c r="I2660" s="104"/>
      <c r="J2660" s="105"/>
      <c r="K2660" s="106"/>
      <c r="L2660" s="109"/>
      <c r="M2660" s="110"/>
      <c r="N2660" s="15" t="s">
        <v>7942</v>
      </c>
      <c r="O2660" t="s">
        <v>4766</v>
      </c>
      <c r="Q2660">
        <v>14836</v>
      </c>
      <c r="R2660" s="14">
        <v>4183014</v>
      </c>
    </row>
    <row r="2661" spans="1:18" ht="15" customHeight="1" x14ac:dyDescent="0.25">
      <c r="A2661" s="12">
        <v>670</v>
      </c>
      <c r="B2661" s="12" t="s">
        <v>4218</v>
      </c>
      <c r="C2661" s="6" t="s">
        <v>4219</v>
      </c>
      <c r="D2661" s="7">
        <v>45003</v>
      </c>
      <c r="E2661" s="8" t="s">
        <v>1380</v>
      </c>
      <c r="F2661" s="9">
        <v>3171221</v>
      </c>
      <c r="G2661" s="8" t="s">
        <v>1378</v>
      </c>
      <c r="H2661" s="9">
        <v>332978</v>
      </c>
      <c r="I2661" s="94">
        <v>2838243</v>
      </c>
      <c r="J2661" s="95"/>
      <c r="K2661" s="96"/>
      <c r="L2661" s="97" t="s">
        <v>1878</v>
      </c>
      <c r="M2661" s="98"/>
      <c r="N2661" s="15" t="s">
        <v>7943</v>
      </c>
      <c r="O2661" t="s">
        <v>4766</v>
      </c>
      <c r="Q2661">
        <v>15683</v>
      </c>
      <c r="R2661" s="14">
        <v>3171221</v>
      </c>
    </row>
    <row r="2662" spans="1:18" ht="15" customHeight="1" x14ac:dyDescent="0.25">
      <c r="A2662" s="12">
        <v>671</v>
      </c>
      <c r="B2662" s="12" t="s">
        <v>4220</v>
      </c>
      <c r="C2662" s="6" t="s">
        <v>4221</v>
      </c>
      <c r="D2662" s="7">
        <v>44998</v>
      </c>
      <c r="E2662" s="8" t="s">
        <v>1380</v>
      </c>
      <c r="F2662" s="9">
        <v>2762304</v>
      </c>
      <c r="G2662" s="8" t="s">
        <v>1378</v>
      </c>
      <c r="H2662" s="9">
        <v>290042</v>
      </c>
      <c r="I2662" s="94">
        <v>2472262</v>
      </c>
      <c r="J2662" s="95"/>
      <c r="K2662" s="96"/>
      <c r="L2662" s="97" t="s">
        <v>734</v>
      </c>
      <c r="M2662" s="98"/>
      <c r="N2662" s="15" t="s">
        <v>7944</v>
      </c>
      <c r="O2662" t="s">
        <v>4766</v>
      </c>
      <c r="Q2662">
        <v>13453</v>
      </c>
      <c r="R2662" s="14">
        <v>2762304</v>
      </c>
    </row>
    <row r="2663" spans="1:18" ht="15" customHeight="1" x14ac:dyDescent="0.25">
      <c r="A2663" s="5">
        <v>673</v>
      </c>
      <c r="B2663" s="99" t="s">
        <v>4225</v>
      </c>
      <c r="C2663" s="6" t="s">
        <v>4226</v>
      </c>
      <c r="D2663" s="7">
        <v>44987</v>
      </c>
      <c r="E2663" s="8" t="s">
        <v>1380</v>
      </c>
      <c r="F2663" s="9">
        <v>4008950</v>
      </c>
      <c r="G2663" s="8" t="s">
        <v>1378</v>
      </c>
      <c r="H2663" s="9">
        <v>420940</v>
      </c>
      <c r="I2663" s="101">
        <v>11249822</v>
      </c>
      <c r="J2663" s="102"/>
      <c r="K2663" s="103"/>
      <c r="L2663" s="107" t="s">
        <v>738</v>
      </c>
      <c r="M2663" s="108"/>
      <c r="N2663" s="15" t="s">
        <v>7945</v>
      </c>
      <c r="O2663" t="s">
        <v>4766</v>
      </c>
      <c r="Q2663">
        <v>10158</v>
      </c>
      <c r="R2663" s="14">
        <v>4008950</v>
      </c>
    </row>
    <row r="2664" spans="1:18" ht="15" customHeight="1" x14ac:dyDescent="0.25">
      <c r="A2664" s="10">
        <v>674</v>
      </c>
      <c r="B2664" s="111"/>
      <c r="C2664" s="6" t="s">
        <v>4227</v>
      </c>
      <c r="D2664" s="7">
        <v>45008</v>
      </c>
      <c r="E2664" s="8" t="s">
        <v>1377</v>
      </c>
      <c r="F2664" s="9">
        <v>1832457</v>
      </c>
      <c r="G2664" s="8" t="s">
        <v>1378</v>
      </c>
      <c r="H2664" s="9">
        <v>192408</v>
      </c>
      <c r="I2664" s="112"/>
      <c r="J2664" s="113"/>
      <c r="K2664" s="114"/>
      <c r="L2664" s="115"/>
      <c r="M2664" s="116"/>
      <c r="N2664" s="15" t="s">
        <v>7946</v>
      </c>
      <c r="O2664" t="s">
        <v>4766</v>
      </c>
      <c r="Q2664">
        <v>16671</v>
      </c>
      <c r="R2664" s="14">
        <v>1832457</v>
      </c>
    </row>
    <row r="2665" spans="1:18" ht="15" customHeight="1" x14ac:dyDescent="0.25">
      <c r="A2665" s="11">
        <v>675</v>
      </c>
      <c r="B2665" s="100"/>
      <c r="C2665" s="6" t="s">
        <v>4228</v>
      </c>
      <c r="D2665" s="7">
        <v>45007</v>
      </c>
      <c r="E2665" s="8" t="s">
        <v>1380</v>
      </c>
      <c r="F2665" s="9">
        <v>6728227</v>
      </c>
      <c r="G2665" s="8" t="s">
        <v>1378</v>
      </c>
      <c r="H2665" s="9">
        <v>706464</v>
      </c>
      <c r="I2665" s="104"/>
      <c r="J2665" s="105"/>
      <c r="K2665" s="106"/>
      <c r="L2665" s="109"/>
      <c r="M2665" s="110"/>
      <c r="N2665" s="15" t="s">
        <v>7947</v>
      </c>
      <c r="O2665" t="s">
        <v>4766</v>
      </c>
      <c r="Q2665">
        <v>15934</v>
      </c>
      <c r="R2665" s="14">
        <v>6728227</v>
      </c>
    </row>
    <row r="2666" spans="1:18" ht="15" customHeight="1" x14ac:dyDescent="0.25">
      <c r="A2666" s="5">
        <v>678</v>
      </c>
      <c r="B2666" s="99" t="s">
        <v>4234</v>
      </c>
      <c r="C2666" s="6" t="s">
        <v>4235</v>
      </c>
      <c r="D2666" s="7">
        <v>44993</v>
      </c>
      <c r="E2666" s="8" t="s">
        <v>1380</v>
      </c>
      <c r="F2666" s="9">
        <v>6678210</v>
      </c>
      <c r="G2666" s="8" t="s">
        <v>1378</v>
      </c>
      <c r="H2666" s="9">
        <v>701212</v>
      </c>
      <c r="I2666" s="101">
        <v>16775102</v>
      </c>
      <c r="J2666" s="102"/>
      <c r="K2666" s="103"/>
      <c r="L2666" s="107" t="s">
        <v>751</v>
      </c>
      <c r="M2666" s="108"/>
      <c r="N2666" s="15" t="s">
        <v>7948</v>
      </c>
      <c r="O2666" t="s">
        <v>4766</v>
      </c>
      <c r="Q2666">
        <v>12352</v>
      </c>
      <c r="R2666" s="14">
        <v>6678210</v>
      </c>
    </row>
    <row r="2667" spans="1:18" ht="15" customHeight="1" x14ac:dyDescent="0.25">
      <c r="A2667" s="10">
        <v>679</v>
      </c>
      <c r="B2667" s="111"/>
      <c r="C2667" s="6" t="s">
        <v>4236</v>
      </c>
      <c r="D2667" s="7">
        <v>45014</v>
      </c>
      <c r="E2667" s="8" t="s">
        <v>1377</v>
      </c>
      <c r="F2667" s="9">
        <v>4161586</v>
      </c>
      <c r="G2667" s="8" t="s">
        <v>1378</v>
      </c>
      <c r="H2667" s="9">
        <v>436967</v>
      </c>
      <c r="I2667" s="112"/>
      <c r="J2667" s="113"/>
      <c r="K2667" s="114"/>
      <c r="L2667" s="115"/>
      <c r="M2667" s="116"/>
      <c r="N2667" s="15" t="s">
        <v>7949</v>
      </c>
      <c r="O2667" t="s">
        <v>4766</v>
      </c>
      <c r="Q2667">
        <v>17788</v>
      </c>
      <c r="R2667" s="14">
        <v>4161586</v>
      </c>
    </row>
    <row r="2668" spans="1:18" ht="15" customHeight="1" x14ac:dyDescent="0.25">
      <c r="A2668" s="11">
        <v>680</v>
      </c>
      <c r="B2668" s="100"/>
      <c r="C2668" s="6" t="s">
        <v>4237</v>
      </c>
      <c r="D2668" s="7">
        <v>45000</v>
      </c>
      <c r="E2668" s="8" t="s">
        <v>1380</v>
      </c>
      <c r="F2668" s="9">
        <v>7903335</v>
      </c>
      <c r="G2668" s="8" t="s">
        <v>1378</v>
      </c>
      <c r="H2668" s="9">
        <v>829850</v>
      </c>
      <c r="I2668" s="104"/>
      <c r="J2668" s="105"/>
      <c r="K2668" s="106"/>
      <c r="L2668" s="109"/>
      <c r="M2668" s="110"/>
      <c r="N2668" s="15" t="s">
        <v>7950</v>
      </c>
      <c r="O2668" t="s">
        <v>4766</v>
      </c>
      <c r="Q2668">
        <v>13704</v>
      </c>
      <c r="R2668" s="14">
        <v>7903335</v>
      </c>
    </row>
    <row r="2669" spans="1:18" ht="15" customHeight="1" x14ac:dyDescent="0.25">
      <c r="A2669" s="5">
        <v>683</v>
      </c>
      <c r="B2669" s="99" t="s">
        <v>4243</v>
      </c>
      <c r="C2669" s="6" t="s">
        <v>4244</v>
      </c>
      <c r="D2669" s="7">
        <v>44993</v>
      </c>
      <c r="E2669" s="8" t="s">
        <v>1377</v>
      </c>
      <c r="F2669" s="9">
        <v>3339105</v>
      </c>
      <c r="G2669" s="8" t="s">
        <v>1378</v>
      </c>
      <c r="H2669" s="9">
        <v>350606</v>
      </c>
      <c r="I2669" s="101">
        <v>11231068</v>
      </c>
      <c r="J2669" s="102"/>
      <c r="K2669" s="103"/>
      <c r="L2669" s="107" t="s">
        <v>761</v>
      </c>
      <c r="M2669" s="108"/>
      <c r="N2669" s="15" t="s">
        <v>7951</v>
      </c>
      <c r="O2669" t="s">
        <v>4766</v>
      </c>
      <c r="Q2669">
        <v>12350</v>
      </c>
      <c r="R2669" s="14">
        <v>3339105</v>
      </c>
    </row>
    <row r="2670" spans="1:18" ht="15" customHeight="1" x14ac:dyDescent="0.25">
      <c r="A2670" s="10">
        <v>684</v>
      </c>
      <c r="B2670" s="111"/>
      <c r="C2670" s="6" t="s">
        <v>4245</v>
      </c>
      <c r="D2670" s="7">
        <v>44986</v>
      </c>
      <c r="E2670" s="8" t="s">
        <v>1377</v>
      </c>
      <c r="F2670" s="9">
        <v>3339105</v>
      </c>
      <c r="G2670" s="8" t="s">
        <v>1378</v>
      </c>
      <c r="H2670" s="9">
        <v>350606</v>
      </c>
      <c r="I2670" s="112"/>
      <c r="J2670" s="113"/>
      <c r="K2670" s="114"/>
      <c r="L2670" s="115"/>
      <c r="M2670" s="116"/>
      <c r="N2670" s="15" t="s">
        <v>7952</v>
      </c>
      <c r="O2670" t="s">
        <v>4766</v>
      </c>
      <c r="Q2670">
        <v>9171</v>
      </c>
      <c r="R2670" s="14">
        <v>3339105</v>
      </c>
    </row>
    <row r="2671" spans="1:18" ht="15" customHeight="1" x14ac:dyDescent="0.25">
      <c r="A2671" s="10">
        <v>685</v>
      </c>
      <c r="B2671" s="111"/>
      <c r="C2671" s="6" t="s">
        <v>4246</v>
      </c>
      <c r="D2671" s="7">
        <v>45014</v>
      </c>
      <c r="E2671" s="8" t="s">
        <v>1390</v>
      </c>
      <c r="F2671" s="9">
        <v>1309726</v>
      </c>
      <c r="G2671" s="8" t="s">
        <v>1378</v>
      </c>
      <c r="H2671" s="9">
        <v>137521</v>
      </c>
      <c r="I2671" s="112"/>
      <c r="J2671" s="113"/>
      <c r="K2671" s="114"/>
      <c r="L2671" s="115"/>
      <c r="M2671" s="116"/>
      <c r="N2671" s="15" t="s">
        <v>7953</v>
      </c>
      <c r="O2671" t="s">
        <v>4766</v>
      </c>
      <c r="Q2671">
        <v>17791</v>
      </c>
      <c r="R2671" s="14">
        <v>1309726</v>
      </c>
    </row>
    <row r="2672" spans="1:18" ht="15" customHeight="1" x14ac:dyDescent="0.25">
      <c r="A2672" s="10">
        <v>686</v>
      </c>
      <c r="B2672" s="111"/>
      <c r="C2672" s="6" t="s">
        <v>4247</v>
      </c>
      <c r="D2672" s="7">
        <v>45003</v>
      </c>
      <c r="E2672" s="8" t="s">
        <v>4248</v>
      </c>
      <c r="F2672" s="9">
        <v>1221638</v>
      </c>
      <c r="G2672" s="8" t="s">
        <v>1378</v>
      </c>
      <c r="H2672" s="9">
        <v>128272</v>
      </c>
      <c r="I2672" s="112"/>
      <c r="J2672" s="113"/>
      <c r="K2672" s="114"/>
      <c r="L2672" s="115"/>
      <c r="M2672" s="116"/>
      <c r="N2672" s="15" t="s">
        <v>7954</v>
      </c>
      <c r="O2672" t="s">
        <v>4766</v>
      </c>
      <c r="Q2672">
        <v>15725</v>
      </c>
      <c r="R2672" s="14">
        <v>1221638</v>
      </c>
    </row>
    <row r="2673" spans="1:18" ht="15" customHeight="1" x14ac:dyDescent="0.25">
      <c r="A2673" s="11">
        <v>687</v>
      </c>
      <c r="B2673" s="100"/>
      <c r="C2673" s="6" t="s">
        <v>4249</v>
      </c>
      <c r="D2673" s="7">
        <v>45003</v>
      </c>
      <c r="E2673" s="8" t="s">
        <v>766</v>
      </c>
      <c r="F2673" s="9">
        <v>3339105</v>
      </c>
      <c r="G2673" s="8" t="s">
        <v>1378</v>
      </c>
      <c r="H2673" s="9">
        <v>350606</v>
      </c>
      <c r="I2673" s="104"/>
      <c r="J2673" s="105"/>
      <c r="K2673" s="106"/>
      <c r="L2673" s="109"/>
      <c r="M2673" s="110"/>
      <c r="N2673" s="15" t="s">
        <v>7955</v>
      </c>
      <c r="O2673" t="s">
        <v>4766</v>
      </c>
      <c r="Q2673">
        <v>15726</v>
      </c>
      <c r="R2673" s="14">
        <v>3339105</v>
      </c>
    </row>
    <row r="2674" spans="1:18" ht="15" customHeight="1" x14ac:dyDescent="0.25">
      <c r="A2674" s="5">
        <v>689</v>
      </c>
      <c r="B2674" s="99" t="s">
        <v>4253</v>
      </c>
      <c r="C2674" s="6" t="s">
        <v>4254</v>
      </c>
      <c r="D2674" s="7">
        <v>45013</v>
      </c>
      <c r="E2674" s="8" t="s">
        <v>1377</v>
      </c>
      <c r="F2674" s="9">
        <v>5354844</v>
      </c>
      <c r="G2674" s="8" t="s">
        <v>1378</v>
      </c>
      <c r="H2674" s="9">
        <v>562259</v>
      </c>
      <c r="I2674" s="101">
        <v>11808487</v>
      </c>
      <c r="J2674" s="102"/>
      <c r="K2674" s="103"/>
      <c r="L2674" s="107" t="s">
        <v>772</v>
      </c>
      <c r="M2674" s="108"/>
      <c r="N2674" s="15" t="s">
        <v>7956</v>
      </c>
      <c r="O2674" t="s">
        <v>4766</v>
      </c>
      <c r="Q2674">
        <v>17648</v>
      </c>
      <c r="R2674" s="14">
        <v>5354844</v>
      </c>
    </row>
    <row r="2675" spans="1:18" ht="15" customHeight="1" x14ac:dyDescent="0.25">
      <c r="A2675" s="10">
        <v>690</v>
      </c>
      <c r="B2675" s="111"/>
      <c r="C2675" s="6" t="s">
        <v>4255</v>
      </c>
      <c r="D2675" s="7">
        <v>44995</v>
      </c>
      <c r="E2675" s="8" t="s">
        <v>1390</v>
      </c>
      <c r="F2675" s="9">
        <v>4170595</v>
      </c>
      <c r="G2675" s="8" t="s">
        <v>1378</v>
      </c>
      <c r="H2675" s="9">
        <v>437912</v>
      </c>
      <c r="I2675" s="112"/>
      <c r="J2675" s="113"/>
      <c r="K2675" s="114"/>
      <c r="L2675" s="115"/>
      <c r="M2675" s="116"/>
      <c r="N2675" s="15" t="s">
        <v>7957</v>
      </c>
      <c r="O2675" t="s">
        <v>4766</v>
      </c>
      <c r="Q2675">
        <v>13208</v>
      </c>
      <c r="R2675" s="14">
        <v>4170595</v>
      </c>
    </row>
    <row r="2676" spans="1:18" ht="15" customHeight="1" x14ac:dyDescent="0.25">
      <c r="A2676" s="11">
        <v>691</v>
      </c>
      <c r="B2676" s="100"/>
      <c r="C2676" s="6" t="s">
        <v>4256</v>
      </c>
      <c r="D2676" s="7">
        <v>45006</v>
      </c>
      <c r="E2676" s="8" t="s">
        <v>1377</v>
      </c>
      <c r="F2676" s="9">
        <v>3668401</v>
      </c>
      <c r="G2676" s="8" t="s">
        <v>1378</v>
      </c>
      <c r="H2676" s="9">
        <v>385182</v>
      </c>
      <c r="I2676" s="104"/>
      <c r="J2676" s="105"/>
      <c r="K2676" s="106"/>
      <c r="L2676" s="109"/>
      <c r="M2676" s="110"/>
      <c r="N2676" s="15" t="s">
        <v>7958</v>
      </c>
      <c r="O2676" t="s">
        <v>4766</v>
      </c>
      <c r="Q2676">
        <v>15816</v>
      </c>
      <c r="R2676" s="14">
        <v>3668401</v>
      </c>
    </row>
    <row r="2677" spans="1:18" ht="15" customHeight="1" x14ac:dyDescent="0.25">
      <c r="A2677" s="5">
        <v>692</v>
      </c>
      <c r="B2677" s="99" t="s">
        <v>4257</v>
      </c>
      <c r="C2677" s="6" t="s">
        <v>4258</v>
      </c>
      <c r="D2677" s="7">
        <v>45005</v>
      </c>
      <c r="E2677" s="8" t="s">
        <v>1380</v>
      </c>
      <c r="F2677" s="9">
        <v>1832457</v>
      </c>
      <c r="G2677" s="8" t="s">
        <v>1378</v>
      </c>
      <c r="H2677" s="9">
        <v>192408</v>
      </c>
      <c r="I2677" s="101">
        <v>9830745</v>
      </c>
      <c r="J2677" s="102"/>
      <c r="K2677" s="103"/>
      <c r="L2677" s="107" t="s">
        <v>779</v>
      </c>
      <c r="M2677" s="108"/>
      <c r="N2677" s="15" t="s">
        <v>7959</v>
      </c>
      <c r="O2677" t="s">
        <v>4766</v>
      </c>
      <c r="Q2677">
        <v>15788</v>
      </c>
      <c r="R2677" s="14">
        <v>1832457</v>
      </c>
    </row>
    <row r="2678" spans="1:18" ht="15" customHeight="1" x14ac:dyDescent="0.25">
      <c r="A2678" s="10">
        <v>693</v>
      </c>
      <c r="B2678" s="111"/>
      <c r="C2678" s="6" t="s">
        <v>4259</v>
      </c>
      <c r="D2678" s="7">
        <v>45008</v>
      </c>
      <c r="E2678" s="8" t="s">
        <v>1380</v>
      </c>
      <c r="F2678" s="9">
        <v>1851630</v>
      </c>
      <c r="G2678" s="8" t="s">
        <v>1378</v>
      </c>
      <c r="H2678" s="9">
        <v>194421</v>
      </c>
      <c r="I2678" s="112"/>
      <c r="J2678" s="113"/>
      <c r="K2678" s="114"/>
      <c r="L2678" s="115"/>
      <c r="M2678" s="116"/>
      <c r="N2678" s="15" t="s">
        <v>7960</v>
      </c>
      <c r="O2678" t="s">
        <v>4766</v>
      </c>
      <c r="Q2678">
        <v>17387</v>
      </c>
      <c r="R2678" s="14">
        <v>1851630</v>
      </c>
    </row>
    <row r="2679" spans="1:18" ht="15" customHeight="1" x14ac:dyDescent="0.25">
      <c r="A2679" s="10">
        <v>694</v>
      </c>
      <c r="B2679" s="111"/>
      <c r="C2679" s="6" t="s">
        <v>4260</v>
      </c>
      <c r="D2679" s="7">
        <v>44991</v>
      </c>
      <c r="E2679" s="8" t="s">
        <v>1380</v>
      </c>
      <c r="F2679" s="9">
        <v>831620</v>
      </c>
      <c r="G2679" s="8" t="s">
        <v>1378</v>
      </c>
      <c r="H2679" s="9">
        <v>87320</v>
      </c>
      <c r="I2679" s="112"/>
      <c r="J2679" s="113"/>
      <c r="K2679" s="114"/>
      <c r="L2679" s="115"/>
      <c r="M2679" s="116"/>
      <c r="N2679" s="15" t="s">
        <v>7961</v>
      </c>
      <c r="O2679" t="s">
        <v>4766</v>
      </c>
      <c r="Q2679">
        <v>11420</v>
      </c>
      <c r="R2679" s="14">
        <v>831620</v>
      </c>
    </row>
    <row r="2680" spans="1:18" ht="15" customHeight="1" x14ac:dyDescent="0.25">
      <c r="A2680" s="10">
        <v>695</v>
      </c>
      <c r="B2680" s="111"/>
      <c r="C2680" s="6" t="s">
        <v>4261</v>
      </c>
      <c r="D2680" s="7">
        <v>44987</v>
      </c>
      <c r="E2680" s="8" t="s">
        <v>1380</v>
      </c>
      <c r="F2680" s="9">
        <v>599056</v>
      </c>
      <c r="G2680" s="8" t="s">
        <v>1378</v>
      </c>
      <c r="H2680" s="9">
        <v>62901</v>
      </c>
      <c r="I2680" s="112"/>
      <c r="J2680" s="113"/>
      <c r="K2680" s="114"/>
      <c r="L2680" s="115"/>
      <c r="M2680" s="116"/>
      <c r="N2680" s="15" t="s">
        <v>7962</v>
      </c>
      <c r="O2680" t="s">
        <v>4766</v>
      </c>
      <c r="Q2680">
        <v>10812</v>
      </c>
      <c r="R2680" s="14">
        <v>599056</v>
      </c>
    </row>
    <row r="2681" spans="1:18" ht="15" customHeight="1" x14ac:dyDescent="0.25">
      <c r="A2681" s="10">
        <v>696</v>
      </c>
      <c r="B2681" s="111"/>
      <c r="C2681" s="6" t="s">
        <v>4262</v>
      </c>
      <c r="D2681" s="7">
        <v>45012</v>
      </c>
      <c r="E2681" s="8" t="s">
        <v>1380</v>
      </c>
      <c r="F2681" s="9">
        <v>3426034</v>
      </c>
      <c r="G2681" s="8" t="s">
        <v>1378</v>
      </c>
      <c r="H2681" s="9">
        <v>359734</v>
      </c>
      <c r="I2681" s="112"/>
      <c r="J2681" s="113"/>
      <c r="K2681" s="114"/>
      <c r="L2681" s="115"/>
      <c r="M2681" s="116"/>
      <c r="N2681" s="15" t="s">
        <v>7963</v>
      </c>
      <c r="O2681" t="s">
        <v>4766</v>
      </c>
      <c r="Q2681">
        <v>17601</v>
      </c>
      <c r="R2681" s="14">
        <v>3426034</v>
      </c>
    </row>
    <row r="2682" spans="1:18" ht="15" customHeight="1" x14ac:dyDescent="0.25">
      <c r="A2682" s="10">
        <v>697</v>
      </c>
      <c r="B2682" s="111"/>
      <c r="C2682" s="6" t="s">
        <v>4263</v>
      </c>
      <c r="D2682" s="7">
        <v>45001</v>
      </c>
      <c r="E2682" s="8" t="s">
        <v>1380</v>
      </c>
      <c r="F2682" s="9">
        <v>1221638</v>
      </c>
      <c r="G2682" s="8" t="s">
        <v>1378</v>
      </c>
      <c r="H2682" s="9">
        <v>128272</v>
      </c>
      <c r="I2682" s="112"/>
      <c r="J2682" s="113"/>
      <c r="K2682" s="114"/>
      <c r="L2682" s="115"/>
      <c r="M2682" s="116"/>
      <c r="N2682" s="15" t="s">
        <v>7964</v>
      </c>
      <c r="O2682" t="s">
        <v>4766</v>
      </c>
      <c r="Q2682">
        <v>14959</v>
      </c>
      <c r="R2682" s="14">
        <v>1221638</v>
      </c>
    </row>
    <row r="2683" spans="1:18" ht="15" customHeight="1" x14ac:dyDescent="0.25">
      <c r="A2683" s="11">
        <v>698</v>
      </c>
      <c r="B2683" s="100"/>
      <c r="C2683" s="6" t="s">
        <v>4264</v>
      </c>
      <c r="D2683" s="7">
        <v>44998</v>
      </c>
      <c r="E2683" s="8" t="s">
        <v>1380</v>
      </c>
      <c r="F2683" s="9">
        <v>1221638</v>
      </c>
      <c r="G2683" s="8" t="s">
        <v>1378</v>
      </c>
      <c r="H2683" s="9">
        <v>128272</v>
      </c>
      <c r="I2683" s="104"/>
      <c r="J2683" s="105"/>
      <c r="K2683" s="106"/>
      <c r="L2683" s="109"/>
      <c r="M2683" s="110"/>
      <c r="N2683" s="15" t="s">
        <v>7965</v>
      </c>
      <c r="O2683" t="s">
        <v>4766</v>
      </c>
      <c r="Q2683">
        <v>13510</v>
      </c>
      <c r="R2683" s="14">
        <v>1221638</v>
      </c>
    </row>
    <row r="2684" spans="1:18" ht="15" customHeight="1" x14ac:dyDescent="0.25">
      <c r="A2684" s="5">
        <v>700</v>
      </c>
      <c r="B2684" s="99" t="s">
        <v>4268</v>
      </c>
      <c r="C2684" s="6" t="s">
        <v>4269</v>
      </c>
      <c r="D2684" s="7">
        <v>45014</v>
      </c>
      <c r="E2684" s="8" t="s">
        <v>1380</v>
      </c>
      <c r="F2684" s="9">
        <v>4076776</v>
      </c>
      <c r="G2684" s="8" t="s">
        <v>1378</v>
      </c>
      <c r="H2684" s="9">
        <v>428061</v>
      </c>
      <c r="I2684" s="101">
        <v>9268103</v>
      </c>
      <c r="J2684" s="102"/>
      <c r="K2684" s="103"/>
      <c r="L2684" s="107" t="s">
        <v>789</v>
      </c>
      <c r="M2684" s="108"/>
      <c r="N2684" s="15" t="s">
        <v>7966</v>
      </c>
      <c r="O2684" t="s">
        <v>4766</v>
      </c>
      <c r="Q2684">
        <v>17732</v>
      </c>
      <c r="R2684" s="14">
        <v>4076776</v>
      </c>
    </row>
    <row r="2685" spans="1:18" ht="15" customHeight="1" x14ac:dyDescent="0.25">
      <c r="A2685" s="10">
        <v>701</v>
      </c>
      <c r="B2685" s="111"/>
      <c r="C2685" s="6" t="s">
        <v>4270</v>
      </c>
      <c r="D2685" s="7">
        <v>45005</v>
      </c>
      <c r="E2685" s="8" t="s">
        <v>1380</v>
      </c>
      <c r="F2685" s="9">
        <v>3441526</v>
      </c>
      <c r="G2685" s="8" t="s">
        <v>1378</v>
      </c>
      <c r="H2685" s="9">
        <v>361360</v>
      </c>
      <c r="I2685" s="112"/>
      <c r="J2685" s="113"/>
      <c r="K2685" s="114"/>
      <c r="L2685" s="115"/>
      <c r="M2685" s="116"/>
      <c r="N2685" s="15" t="s">
        <v>7967</v>
      </c>
      <c r="O2685" t="s">
        <v>4766</v>
      </c>
      <c r="Q2685">
        <v>15766</v>
      </c>
      <c r="R2685" s="14">
        <v>3441526</v>
      </c>
    </row>
    <row r="2686" spans="1:18" ht="15" customHeight="1" x14ac:dyDescent="0.25">
      <c r="A2686" s="11">
        <v>702</v>
      </c>
      <c r="B2686" s="100"/>
      <c r="C2686" s="6" t="s">
        <v>4271</v>
      </c>
      <c r="D2686" s="7">
        <v>44993</v>
      </c>
      <c r="E2686" s="8" t="s">
        <v>1380</v>
      </c>
      <c r="F2686" s="9">
        <v>2837120</v>
      </c>
      <c r="G2686" s="8" t="s">
        <v>1378</v>
      </c>
      <c r="H2686" s="9">
        <v>297898</v>
      </c>
      <c r="I2686" s="104"/>
      <c r="J2686" s="105"/>
      <c r="K2686" s="106"/>
      <c r="L2686" s="109"/>
      <c r="M2686" s="110"/>
      <c r="N2686" s="15" t="s">
        <v>7968</v>
      </c>
      <c r="O2686" t="s">
        <v>4766</v>
      </c>
      <c r="Q2686">
        <v>11828</v>
      </c>
      <c r="R2686" s="14">
        <v>2837120</v>
      </c>
    </row>
    <row r="2687" spans="1:18" ht="15" customHeight="1" x14ac:dyDescent="0.25">
      <c r="A2687" s="12">
        <v>703</v>
      </c>
      <c r="B2687" s="12" t="s">
        <v>4272</v>
      </c>
      <c r="C2687" s="6" t="s">
        <v>4273</v>
      </c>
      <c r="D2687" s="7">
        <v>45003</v>
      </c>
      <c r="E2687" s="8" t="s">
        <v>1380</v>
      </c>
      <c r="F2687" s="9">
        <v>2073423</v>
      </c>
      <c r="G2687" s="8" t="s">
        <v>1378</v>
      </c>
      <c r="H2687" s="9">
        <v>217709</v>
      </c>
      <c r="I2687" s="94">
        <v>1855714</v>
      </c>
      <c r="J2687" s="95"/>
      <c r="K2687" s="96"/>
      <c r="L2687" s="97" t="s">
        <v>1917</v>
      </c>
      <c r="M2687" s="98"/>
      <c r="N2687" s="15" t="s">
        <v>7969</v>
      </c>
      <c r="O2687" t="s">
        <v>4766</v>
      </c>
      <c r="Q2687">
        <v>15727</v>
      </c>
      <c r="R2687" s="14">
        <v>2073423</v>
      </c>
    </row>
    <row r="2688" spans="1:18" ht="15" customHeight="1" x14ac:dyDescent="0.25">
      <c r="A2688" s="5">
        <v>704</v>
      </c>
      <c r="B2688" s="99" t="s">
        <v>4274</v>
      </c>
      <c r="C2688" s="6" t="s">
        <v>4275</v>
      </c>
      <c r="D2688" s="7">
        <v>45006</v>
      </c>
      <c r="E2688" s="8" t="s">
        <v>1377</v>
      </c>
      <c r="F2688" s="9">
        <v>7397863</v>
      </c>
      <c r="G2688" s="8" t="s">
        <v>1378</v>
      </c>
      <c r="H2688" s="9">
        <v>776775</v>
      </c>
      <c r="I2688" s="101">
        <v>13321014</v>
      </c>
      <c r="J2688" s="102"/>
      <c r="K2688" s="103"/>
      <c r="L2688" s="107" t="s">
        <v>795</v>
      </c>
      <c r="M2688" s="108"/>
      <c r="N2688" s="15" t="s">
        <v>7970</v>
      </c>
      <c r="O2688" t="s">
        <v>4766</v>
      </c>
      <c r="Q2688">
        <v>15863</v>
      </c>
      <c r="R2688" s="14">
        <v>7397863</v>
      </c>
    </row>
    <row r="2689" spans="1:18" ht="15" customHeight="1" x14ac:dyDescent="0.25">
      <c r="A2689" s="11">
        <v>705</v>
      </c>
      <c r="B2689" s="100"/>
      <c r="C2689" s="6" t="s">
        <v>4276</v>
      </c>
      <c r="D2689" s="7">
        <v>44989</v>
      </c>
      <c r="E2689" s="8" t="s">
        <v>1377</v>
      </c>
      <c r="F2689" s="9">
        <v>7485951</v>
      </c>
      <c r="G2689" s="8" t="s">
        <v>1378</v>
      </c>
      <c r="H2689" s="9">
        <v>786025</v>
      </c>
      <c r="I2689" s="104"/>
      <c r="J2689" s="105"/>
      <c r="K2689" s="106"/>
      <c r="L2689" s="109"/>
      <c r="M2689" s="110"/>
      <c r="N2689" s="15" t="s">
        <v>7971</v>
      </c>
      <c r="O2689" t="s">
        <v>4766</v>
      </c>
      <c r="Q2689">
        <v>11299</v>
      </c>
      <c r="R2689" s="14">
        <v>7485951</v>
      </c>
    </row>
    <row r="2690" spans="1:18" ht="15" customHeight="1" x14ac:dyDescent="0.25">
      <c r="A2690" s="5">
        <v>706</v>
      </c>
      <c r="B2690" s="99" t="s">
        <v>4277</v>
      </c>
      <c r="C2690" s="6" t="s">
        <v>4278</v>
      </c>
      <c r="D2690" s="7">
        <v>44998</v>
      </c>
      <c r="E2690" s="8" t="s">
        <v>1380</v>
      </c>
      <c r="F2690" s="9">
        <v>4146846</v>
      </c>
      <c r="G2690" s="8" t="s">
        <v>1378</v>
      </c>
      <c r="H2690" s="9">
        <v>435419</v>
      </c>
      <c r="I2690" s="101">
        <v>11055443</v>
      </c>
      <c r="J2690" s="102"/>
      <c r="K2690" s="103"/>
      <c r="L2690" s="107" t="s">
        <v>799</v>
      </c>
      <c r="M2690" s="108"/>
      <c r="N2690" s="15" t="s">
        <v>7972</v>
      </c>
      <c r="O2690" t="s">
        <v>4766</v>
      </c>
      <c r="Q2690">
        <v>13480</v>
      </c>
      <c r="R2690" s="14">
        <v>4146846</v>
      </c>
    </row>
    <row r="2691" spans="1:18" ht="15" customHeight="1" x14ac:dyDescent="0.25">
      <c r="A2691" s="10">
        <v>707</v>
      </c>
      <c r="B2691" s="111"/>
      <c r="C2691" s="6" t="s">
        <v>4279</v>
      </c>
      <c r="D2691" s="7">
        <v>45005</v>
      </c>
      <c r="E2691" s="8" t="s">
        <v>1920</v>
      </c>
      <c r="F2691" s="9">
        <v>4146846</v>
      </c>
      <c r="G2691" s="8" t="s">
        <v>1378</v>
      </c>
      <c r="H2691" s="9">
        <v>435419</v>
      </c>
      <c r="I2691" s="112"/>
      <c r="J2691" s="113"/>
      <c r="K2691" s="114"/>
      <c r="L2691" s="115"/>
      <c r="M2691" s="116"/>
      <c r="N2691" s="15" t="s">
        <v>7973</v>
      </c>
      <c r="O2691" t="s">
        <v>4766</v>
      </c>
      <c r="Q2691">
        <v>15769</v>
      </c>
      <c r="R2691" s="14">
        <v>4146846</v>
      </c>
    </row>
    <row r="2692" spans="1:18" ht="15" customHeight="1" x14ac:dyDescent="0.25">
      <c r="A2692" s="11">
        <v>708</v>
      </c>
      <c r="B2692" s="100"/>
      <c r="C2692" s="6" t="s">
        <v>4280</v>
      </c>
      <c r="D2692" s="7">
        <v>45012</v>
      </c>
      <c r="E2692" s="8" t="s">
        <v>1380</v>
      </c>
      <c r="F2692" s="9">
        <v>4058758</v>
      </c>
      <c r="G2692" s="8" t="s">
        <v>1378</v>
      </c>
      <c r="H2692" s="9">
        <v>426170</v>
      </c>
      <c r="I2692" s="104"/>
      <c r="J2692" s="105"/>
      <c r="K2692" s="106"/>
      <c r="L2692" s="109"/>
      <c r="M2692" s="110"/>
      <c r="N2692" s="15" t="s">
        <v>7974</v>
      </c>
      <c r="O2692" t="s">
        <v>4766</v>
      </c>
      <c r="Q2692">
        <v>17597</v>
      </c>
      <c r="R2692" s="14">
        <v>4058758</v>
      </c>
    </row>
    <row r="2693" spans="1:18" ht="15" customHeight="1" x14ac:dyDescent="0.25">
      <c r="A2693" s="5">
        <v>710</v>
      </c>
      <c r="B2693" s="99" t="s">
        <v>4284</v>
      </c>
      <c r="C2693" s="6" t="s">
        <v>4285</v>
      </c>
      <c r="D2693" s="7">
        <v>44999</v>
      </c>
      <c r="E2693" s="8" t="s">
        <v>1380</v>
      </c>
      <c r="F2693" s="9">
        <v>2305380</v>
      </c>
      <c r="G2693" s="8" t="s">
        <v>1378</v>
      </c>
      <c r="H2693" s="9">
        <v>242065</v>
      </c>
      <c r="I2693" s="101">
        <v>3443121</v>
      </c>
      <c r="J2693" s="102"/>
      <c r="K2693" s="103"/>
      <c r="L2693" s="107" t="s">
        <v>809</v>
      </c>
      <c r="M2693" s="108"/>
      <c r="N2693" s="15" t="s">
        <v>7975</v>
      </c>
      <c r="O2693" t="s">
        <v>4766</v>
      </c>
      <c r="Q2693">
        <v>13536</v>
      </c>
      <c r="R2693" s="14">
        <v>2305380</v>
      </c>
    </row>
    <row r="2694" spans="1:18" ht="15" customHeight="1" x14ac:dyDescent="0.25">
      <c r="A2694" s="11">
        <v>711</v>
      </c>
      <c r="B2694" s="100"/>
      <c r="C2694" s="6" t="s">
        <v>4286</v>
      </c>
      <c r="D2694" s="7">
        <v>45014</v>
      </c>
      <c r="E2694" s="8" t="s">
        <v>1377</v>
      </c>
      <c r="F2694" s="9">
        <v>1541683</v>
      </c>
      <c r="G2694" s="8" t="s">
        <v>1378</v>
      </c>
      <c r="H2694" s="9">
        <v>161877</v>
      </c>
      <c r="I2694" s="104"/>
      <c r="J2694" s="105"/>
      <c r="K2694" s="106"/>
      <c r="L2694" s="109"/>
      <c r="M2694" s="110"/>
      <c r="N2694" s="15" t="s">
        <v>7976</v>
      </c>
      <c r="O2694" t="s">
        <v>4766</v>
      </c>
      <c r="Q2694">
        <v>17724</v>
      </c>
      <c r="R2694" s="14">
        <v>1541683</v>
      </c>
    </row>
    <row r="2695" spans="1:18" ht="15" customHeight="1" x14ac:dyDescent="0.25">
      <c r="A2695" s="5">
        <v>712</v>
      </c>
      <c r="B2695" s="99" t="s">
        <v>4287</v>
      </c>
      <c r="C2695" s="6" t="s">
        <v>4288</v>
      </c>
      <c r="D2695" s="7">
        <v>45005</v>
      </c>
      <c r="E2695" s="8" t="s">
        <v>1380</v>
      </c>
      <c r="F2695" s="9">
        <v>1068784</v>
      </c>
      <c r="G2695" s="8" t="s">
        <v>1378</v>
      </c>
      <c r="H2695" s="9">
        <v>112222</v>
      </c>
      <c r="I2695" s="101">
        <v>2717352</v>
      </c>
      <c r="J2695" s="102"/>
      <c r="K2695" s="103"/>
      <c r="L2695" s="107" t="s">
        <v>818</v>
      </c>
      <c r="M2695" s="108"/>
      <c r="N2695" s="15" t="s">
        <v>7977</v>
      </c>
      <c r="O2695" t="s">
        <v>4766</v>
      </c>
      <c r="Q2695">
        <v>15799</v>
      </c>
      <c r="R2695" s="14">
        <v>1068784</v>
      </c>
    </row>
    <row r="2696" spans="1:18" ht="15" customHeight="1" x14ac:dyDescent="0.25">
      <c r="A2696" s="10">
        <v>713</v>
      </c>
      <c r="B2696" s="111"/>
      <c r="C2696" s="6" t="s">
        <v>4289</v>
      </c>
      <c r="D2696" s="7">
        <v>44998</v>
      </c>
      <c r="E2696" s="8" t="s">
        <v>2947</v>
      </c>
      <c r="F2696" s="9">
        <v>466455</v>
      </c>
      <c r="G2696" s="8" t="s">
        <v>1378</v>
      </c>
      <c r="H2696" s="9">
        <v>48978</v>
      </c>
      <c r="I2696" s="112"/>
      <c r="J2696" s="113"/>
      <c r="K2696" s="114"/>
      <c r="L2696" s="115"/>
      <c r="M2696" s="116"/>
      <c r="N2696" s="15" t="s">
        <v>7978</v>
      </c>
      <c r="O2696" t="s">
        <v>4766</v>
      </c>
      <c r="Q2696">
        <v>13511</v>
      </c>
      <c r="R2696" s="14">
        <v>466455</v>
      </c>
    </row>
    <row r="2697" spans="1:18" ht="15" customHeight="1" x14ac:dyDescent="0.25">
      <c r="A2697" s="11">
        <v>714</v>
      </c>
      <c r="B2697" s="100"/>
      <c r="C2697" s="6" t="s">
        <v>4290</v>
      </c>
      <c r="D2697" s="7">
        <v>45012</v>
      </c>
      <c r="E2697" s="8" t="s">
        <v>1380</v>
      </c>
      <c r="F2697" s="9">
        <v>1500908</v>
      </c>
      <c r="G2697" s="8" t="s">
        <v>1378</v>
      </c>
      <c r="H2697" s="9">
        <v>157595</v>
      </c>
      <c r="I2697" s="104"/>
      <c r="J2697" s="105"/>
      <c r="K2697" s="106"/>
      <c r="L2697" s="109"/>
      <c r="M2697" s="110"/>
      <c r="N2697" s="15" t="s">
        <v>7979</v>
      </c>
      <c r="O2697" t="s">
        <v>4766</v>
      </c>
      <c r="Q2697">
        <v>17599</v>
      </c>
      <c r="R2697" s="14">
        <v>1500908</v>
      </c>
    </row>
    <row r="2698" spans="1:18" ht="15" customHeight="1" x14ac:dyDescent="0.25">
      <c r="A2698" s="5">
        <v>717</v>
      </c>
      <c r="B2698" s="99" t="s">
        <v>4297</v>
      </c>
      <c r="C2698" s="6" t="s">
        <v>4298</v>
      </c>
      <c r="D2698" s="7">
        <v>45008</v>
      </c>
      <c r="E2698" s="8" t="s">
        <v>1380</v>
      </c>
      <c r="F2698" s="9">
        <v>4155855</v>
      </c>
      <c r="G2698" s="8" t="s">
        <v>1378</v>
      </c>
      <c r="H2698" s="9">
        <v>436365</v>
      </c>
      <c r="I2698" s="101">
        <v>7360142</v>
      </c>
      <c r="J2698" s="102"/>
      <c r="K2698" s="103"/>
      <c r="L2698" s="107" t="s">
        <v>823</v>
      </c>
      <c r="M2698" s="108"/>
      <c r="N2698" s="15" t="s">
        <v>7980</v>
      </c>
      <c r="O2698" t="s">
        <v>4766</v>
      </c>
      <c r="Q2698">
        <v>16009</v>
      </c>
      <c r="R2698" s="14">
        <v>4155855</v>
      </c>
    </row>
    <row r="2699" spans="1:18" ht="15" customHeight="1" x14ac:dyDescent="0.25">
      <c r="A2699" s="10">
        <v>718</v>
      </c>
      <c r="B2699" s="111"/>
      <c r="C2699" s="6" t="s">
        <v>4299</v>
      </c>
      <c r="D2699" s="7">
        <v>45003</v>
      </c>
      <c r="E2699" s="8" t="s">
        <v>1380</v>
      </c>
      <c r="F2699" s="9">
        <v>2029379</v>
      </c>
      <c r="G2699" s="8" t="s">
        <v>1378</v>
      </c>
      <c r="H2699" s="9">
        <v>213085</v>
      </c>
      <c r="I2699" s="112"/>
      <c r="J2699" s="113"/>
      <c r="K2699" s="114"/>
      <c r="L2699" s="115"/>
      <c r="M2699" s="116"/>
      <c r="N2699" s="15" t="s">
        <v>7981</v>
      </c>
      <c r="O2699" t="s">
        <v>4766</v>
      </c>
      <c r="Q2699">
        <v>15680</v>
      </c>
      <c r="R2699" s="14">
        <v>2029379</v>
      </c>
    </row>
    <row r="2700" spans="1:18" ht="15" customHeight="1" x14ac:dyDescent="0.25">
      <c r="A2700" s="11">
        <v>719</v>
      </c>
      <c r="B2700" s="100"/>
      <c r="C2700" s="6" t="s">
        <v>4300</v>
      </c>
      <c r="D2700" s="7">
        <v>44993</v>
      </c>
      <c r="E2700" s="8" t="s">
        <v>1380</v>
      </c>
      <c r="F2700" s="9">
        <v>2038388</v>
      </c>
      <c r="G2700" s="8" t="s">
        <v>1378</v>
      </c>
      <c r="H2700" s="9">
        <v>214031</v>
      </c>
      <c r="I2700" s="104"/>
      <c r="J2700" s="105"/>
      <c r="K2700" s="106"/>
      <c r="L2700" s="109"/>
      <c r="M2700" s="110"/>
      <c r="N2700" s="15" t="s">
        <v>7982</v>
      </c>
      <c r="O2700" t="s">
        <v>4766</v>
      </c>
      <c r="Q2700">
        <v>11780</v>
      </c>
      <c r="R2700" s="14">
        <v>2038388</v>
      </c>
    </row>
    <row r="2701" spans="1:18" ht="15" customHeight="1" x14ac:dyDescent="0.25">
      <c r="A2701" s="5">
        <v>720</v>
      </c>
      <c r="B2701" s="99" t="s">
        <v>4301</v>
      </c>
      <c r="C2701" s="6" t="s">
        <v>4302</v>
      </c>
      <c r="D2701" s="7">
        <v>44981</v>
      </c>
      <c r="E2701" s="8" t="s">
        <v>1799</v>
      </c>
      <c r="F2701" s="9">
        <v>2023615</v>
      </c>
      <c r="G2701" s="8" t="s">
        <v>1378</v>
      </c>
      <c r="H2701" s="9">
        <v>212480</v>
      </c>
      <c r="I2701" s="101">
        <v>12888240</v>
      </c>
      <c r="J2701" s="102"/>
      <c r="K2701" s="103"/>
      <c r="L2701" s="107" t="s">
        <v>827</v>
      </c>
      <c r="M2701" s="108"/>
      <c r="N2701" s="15" t="s">
        <v>7983</v>
      </c>
      <c r="O2701" t="s">
        <v>4766</v>
      </c>
      <c r="Q2701">
        <v>8619</v>
      </c>
      <c r="R2701" s="14">
        <v>2023615</v>
      </c>
    </row>
    <row r="2702" spans="1:18" ht="15" customHeight="1" x14ac:dyDescent="0.25">
      <c r="A2702" s="10">
        <v>721</v>
      </c>
      <c r="B2702" s="111"/>
      <c r="C2702" s="6" t="s">
        <v>4303</v>
      </c>
      <c r="D2702" s="7">
        <v>44975</v>
      </c>
      <c r="E2702" s="8" t="s">
        <v>1390</v>
      </c>
      <c r="F2702" s="9">
        <v>3049332</v>
      </c>
      <c r="G2702" s="8" t="s">
        <v>1378</v>
      </c>
      <c r="H2702" s="9">
        <v>320180</v>
      </c>
      <c r="I2702" s="112"/>
      <c r="J2702" s="113"/>
      <c r="K2702" s="114"/>
      <c r="L2702" s="115"/>
      <c r="M2702" s="116"/>
      <c r="N2702" s="15" t="s">
        <v>7984</v>
      </c>
      <c r="O2702" t="s">
        <v>4766</v>
      </c>
      <c r="Q2702">
        <v>6675</v>
      </c>
      <c r="R2702" s="14">
        <v>3049332</v>
      </c>
    </row>
    <row r="2703" spans="1:18" ht="15" customHeight="1" x14ac:dyDescent="0.25">
      <c r="A2703" s="10">
        <v>722</v>
      </c>
      <c r="B2703" s="111"/>
      <c r="C2703" s="6" t="s">
        <v>4304</v>
      </c>
      <c r="D2703" s="7">
        <v>44967</v>
      </c>
      <c r="E2703" s="8" t="s">
        <v>1377</v>
      </c>
      <c r="F2703" s="9">
        <v>3033800</v>
      </c>
      <c r="G2703" s="8" t="s">
        <v>1378</v>
      </c>
      <c r="H2703" s="9">
        <v>318549</v>
      </c>
      <c r="I2703" s="112"/>
      <c r="J2703" s="113"/>
      <c r="K2703" s="114"/>
      <c r="L2703" s="115"/>
      <c r="M2703" s="116"/>
      <c r="N2703" s="15" t="s">
        <v>7985</v>
      </c>
      <c r="O2703" t="s">
        <v>4766</v>
      </c>
      <c r="Q2703">
        <v>3769</v>
      </c>
      <c r="R2703" s="14">
        <v>3033800</v>
      </c>
    </row>
    <row r="2704" spans="1:18" ht="15" customHeight="1" x14ac:dyDescent="0.25">
      <c r="A2704" s="10">
        <v>723</v>
      </c>
      <c r="B2704" s="111"/>
      <c r="C2704" s="6" t="s">
        <v>4305</v>
      </c>
      <c r="D2704" s="7">
        <v>44971</v>
      </c>
      <c r="E2704" s="8" t="s">
        <v>1377</v>
      </c>
      <c r="F2704" s="9">
        <v>3177820</v>
      </c>
      <c r="G2704" s="8" t="s">
        <v>1378</v>
      </c>
      <c r="H2704" s="9">
        <v>333671</v>
      </c>
      <c r="I2704" s="112"/>
      <c r="J2704" s="113"/>
      <c r="K2704" s="114"/>
      <c r="L2704" s="115"/>
      <c r="M2704" s="116"/>
      <c r="N2704" s="15" t="s">
        <v>7986</v>
      </c>
      <c r="O2704" t="s">
        <v>4766</v>
      </c>
      <c r="Q2704">
        <v>4075</v>
      </c>
      <c r="R2704" s="14">
        <v>3177820</v>
      </c>
    </row>
    <row r="2705" spans="1:18" ht="15" customHeight="1" x14ac:dyDescent="0.25">
      <c r="A2705" s="11">
        <v>724</v>
      </c>
      <c r="B2705" s="100"/>
      <c r="C2705" s="6" t="s">
        <v>4306</v>
      </c>
      <c r="D2705" s="7">
        <v>44963</v>
      </c>
      <c r="E2705" s="8" t="s">
        <v>1390</v>
      </c>
      <c r="F2705" s="9">
        <v>3115701</v>
      </c>
      <c r="G2705" s="8" t="s">
        <v>1378</v>
      </c>
      <c r="H2705" s="9">
        <v>327149</v>
      </c>
      <c r="I2705" s="104"/>
      <c r="J2705" s="105"/>
      <c r="K2705" s="106"/>
      <c r="L2705" s="109"/>
      <c r="M2705" s="110"/>
      <c r="N2705" s="15" t="s">
        <v>7987</v>
      </c>
      <c r="O2705" t="s">
        <v>4766</v>
      </c>
      <c r="Q2705">
        <v>2975</v>
      </c>
      <c r="R2705" s="14">
        <v>3115701</v>
      </c>
    </row>
    <row r="2706" spans="1:18" ht="15" customHeight="1" x14ac:dyDescent="0.25">
      <c r="A2706" s="5">
        <v>725</v>
      </c>
      <c r="B2706" s="99" t="s">
        <v>4307</v>
      </c>
      <c r="C2706" s="6" t="s">
        <v>4308</v>
      </c>
      <c r="D2706" s="7">
        <v>45013</v>
      </c>
      <c r="E2706" s="8" t="s">
        <v>1380</v>
      </c>
      <c r="F2706" s="9">
        <v>2846129</v>
      </c>
      <c r="G2706" s="8" t="s">
        <v>1378</v>
      </c>
      <c r="H2706" s="9">
        <v>298843</v>
      </c>
      <c r="I2706" s="101">
        <v>12662625</v>
      </c>
      <c r="J2706" s="102"/>
      <c r="K2706" s="103"/>
      <c r="L2706" s="107" t="s">
        <v>827</v>
      </c>
      <c r="M2706" s="108"/>
      <c r="N2706" s="15" t="s">
        <v>7988</v>
      </c>
      <c r="O2706" t="s">
        <v>4766</v>
      </c>
      <c r="Q2706">
        <v>17672</v>
      </c>
      <c r="R2706" s="14">
        <v>2846129</v>
      </c>
    </row>
    <row r="2707" spans="1:18" ht="15" customHeight="1" x14ac:dyDescent="0.25">
      <c r="A2707" s="10">
        <v>726</v>
      </c>
      <c r="B2707" s="111"/>
      <c r="C2707" s="6" t="s">
        <v>4309</v>
      </c>
      <c r="D2707" s="7">
        <v>45002</v>
      </c>
      <c r="E2707" s="8" t="s">
        <v>1390</v>
      </c>
      <c r="F2707" s="9">
        <v>1866475</v>
      </c>
      <c r="G2707" s="8" t="s">
        <v>1378</v>
      </c>
      <c r="H2707" s="9">
        <v>195980</v>
      </c>
      <c r="I2707" s="112"/>
      <c r="J2707" s="113"/>
      <c r="K2707" s="114"/>
      <c r="L2707" s="115"/>
      <c r="M2707" s="116"/>
      <c r="N2707" s="15" t="s">
        <v>7989</v>
      </c>
      <c r="O2707" t="s">
        <v>4766</v>
      </c>
      <c r="Q2707">
        <v>15628</v>
      </c>
      <c r="R2707" s="14">
        <v>1866475</v>
      </c>
    </row>
    <row r="2708" spans="1:18" ht="15" customHeight="1" x14ac:dyDescent="0.25">
      <c r="A2708" s="10">
        <v>727</v>
      </c>
      <c r="B2708" s="111"/>
      <c r="C2708" s="6" t="s">
        <v>4310</v>
      </c>
      <c r="D2708" s="7">
        <v>44999</v>
      </c>
      <c r="E2708" s="8" t="s">
        <v>1380</v>
      </c>
      <c r="F2708" s="9">
        <v>2082432</v>
      </c>
      <c r="G2708" s="8" t="s">
        <v>1378</v>
      </c>
      <c r="H2708" s="9">
        <v>218655</v>
      </c>
      <c r="I2708" s="112"/>
      <c r="J2708" s="113"/>
      <c r="K2708" s="114"/>
      <c r="L2708" s="115"/>
      <c r="M2708" s="116"/>
      <c r="N2708" s="15" t="s">
        <v>7990</v>
      </c>
      <c r="O2708" t="s">
        <v>4766</v>
      </c>
      <c r="Q2708">
        <v>13545</v>
      </c>
      <c r="R2708" s="14">
        <v>2082432</v>
      </c>
    </row>
    <row r="2709" spans="1:18" ht="15" customHeight="1" x14ac:dyDescent="0.25">
      <c r="A2709" s="10">
        <v>728</v>
      </c>
      <c r="B2709" s="111"/>
      <c r="C2709" s="6" t="s">
        <v>4311</v>
      </c>
      <c r="D2709" s="7">
        <v>45003</v>
      </c>
      <c r="E2709" s="8" t="s">
        <v>4312</v>
      </c>
      <c r="F2709" s="9">
        <v>2350491</v>
      </c>
      <c r="G2709" s="8" t="s">
        <v>1378</v>
      </c>
      <c r="H2709" s="9">
        <v>246802</v>
      </c>
      <c r="I2709" s="112"/>
      <c r="J2709" s="113"/>
      <c r="K2709" s="114"/>
      <c r="L2709" s="115"/>
      <c r="M2709" s="116"/>
      <c r="N2709" s="15" t="s">
        <v>7991</v>
      </c>
      <c r="O2709" t="s">
        <v>4766</v>
      </c>
      <c r="Q2709">
        <v>15704</v>
      </c>
      <c r="R2709" s="14">
        <v>2350491</v>
      </c>
    </row>
    <row r="2710" spans="1:18" ht="15" customHeight="1" x14ac:dyDescent="0.25">
      <c r="A2710" s="10">
        <v>729</v>
      </c>
      <c r="B2710" s="111"/>
      <c r="C2710" s="6" t="s">
        <v>4313</v>
      </c>
      <c r="D2710" s="7">
        <v>45007</v>
      </c>
      <c r="E2710" s="8" t="s">
        <v>1390</v>
      </c>
      <c r="F2710" s="9">
        <v>1860265</v>
      </c>
      <c r="G2710" s="8" t="s">
        <v>1378</v>
      </c>
      <c r="H2710" s="9">
        <v>195328</v>
      </c>
      <c r="I2710" s="112"/>
      <c r="J2710" s="113"/>
      <c r="K2710" s="114"/>
      <c r="L2710" s="115"/>
      <c r="M2710" s="116"/>
      <c r="N2710" s="15" t="s">
        <v>7992</v>
      </c>
      <c r="O2710" t="s">
        <v>4766</v>
      </c>
      <c r="Q2710">
        <v>15879</v>
      </c>
      <c r="R2710" s="14">
        <v>1860265</v>
      </c>
    </row>
    <row r="2711" spans="1:18" ht="15" customHeight="1" x14ac:dyDescent="0.25">
      <c r="A2711" s="10">
        <v>730</v>
      </c>
      <c r="B2711" s="111"/>
      <c r="C2711" s="6" t="s">
        <v>4314</v>
      </c>
      <c r="D2711" s="7">
        <v>44986</v>
      </c>
      <c r="E2711" s="8" t="s">
        <v>1377</v>
      </c>
      <c r="F2711" s="9">
        <v>2038388</v>
      </c>
      <c r="G2711" s="8" t="s">
        <v>1378</v>
      </c>
      <c r="H2711" s="9">
        <v>214031</v>
      </c>
      <c r="I2711" s="112"/>
      <c r="J2711" s="113"/>
      <c r="K2711" s="114"/>
      <c r="L2711" s="115"/>
      <c r="M2711" s="116"/>
      <c r="N2711" s="15" t="s">
        <v>7993</v>
      </c>
      <c r="O2711" t="s">
        <v>4766</v>
      </c>
      <c r="Q2711">
        <v>9152</v>
      </c>
      <c r="R2711" s="14">
        <v>2038388</v>
      </c>
    </row>
    <row r="2712" spans="1:18" ht="15" customHeight="1" x14ac:dyDescent="0.25">
      <c r="A2712" s="11">
        <v>731</v>
      </c>
      <c r="B2712" s="100"/>
      <c r="C2712" s="6" t="s">
        <v>4315</v>
      </c>
      <c r="D2712" s="7">
        <v>44987</v>
      </c>
      <c r="E2712" s="8" t="s">
        <v>1783</v>
      </c>
      <c r="F2712" s="9">
        <v>1104004</v>
      </c>
      <c r="G2712" s="8" t="s">
        <v>1378</v>
      </c>
      <c r="H2712" s="9">
        <v>115920</v>
      </c>
      <c r="I2712" s="104"/>
      <c r="J2712" s="105"/>
      <c r="K2712" s="106"/>
      <c r="L2712" s="109"/>
      <c r="M2712" s="110"/>
      <c r="N2712" s="15" t="s">
        <v>7994</v>
      </c>
      <c r="O2712" t="s">
        <v>4766</v>
      </c>
      <c r="Q2712">
        <v>10570</v>
      </c>
      <c r="R2712" s="14">
        <v>1104004</v>
      </c>
    </row>
    <row r="2713" spans="1:18" ht="15" customHeight="1" x14ac:dyDescent="0.25">
      <c r="A2713" s="5">
        <v>732</v>
      </c>
      <c r="B2713" s="99" t="s">
        <v>4316</v>
      </c>
      <c r="C2713" s="6" t="s">
        <v>4317</v>
      </c>
      <c r="D2713" s="7">
        <v>44988</v>
      </c>
      <c r="E2713" s="8" t="s">
        <v>1799</v>
      </c>
      <c r="F2713" s="9">
        <v>1211612</v>
      </c>
      <c r="G2713" s="8" t="s">
        <v>1378</v>
      </c>
      <c r="H2713" s="9">
        <v>127219</v>
      </c>
      <c r="I2713" s="101">
        <v>2674835</v>
      </c>
      <c r="J2713" s="102"/>
      <c r="K2713" s="103"/>
      <c r="L2713" s="107" t="s">
        <v>840</v>
      </c>
      <c r="M2713" s="108"/>
      <c r="N2713" s="15" t="s">
        <v>7995</v>
      </c>
      <c r="O2713" t="s">
        <v>4766</v>
      </c>
      <c r="Q2713">
        <v>11254</v>
      </c>
      <c r="R2713" s="14">
        <v>1211612</v>
      </c>
    </row>
    <row r="2714" spans="1:18" ht="15" customHeight="1" x14ac:dyDescent="0.25">
      <c r="A2714" s="10">
        <v>733</v>
      </c>
      <c r="B2714" s="111"/>
      <c r="C2714" s="6" t="s">
        <v>4318</v>
      </c>
      <c r="D2714" s="7">
        <v>45013</v>
      </c>
      <c r="E2714" s="8" t="s">
        <v>1390</v>
      </c>
      <c r="F2714" s="9">
        <v>807741</v>
      </c>
      <c r="G2714" s="8" t="s">
        <v>1378</v>
      </c>
      <c r="H2714" s="9">
        <v>84813</v>
      </c>
      <c r="I2714" s="112"/>
      <c r="J2714" s="113"/>
      <c r="K2714" s="114"/>
      <c r="L2714" s="115"/>
      <c r="M2714" s="116"/>
      <c r="N2714" s="15" t="s">
        <v>7996</v>
      </c>
      <c r="O2714" t="s">
        <v>4766</v>
      </c>
      <c r="Q2714">
        <v>17678</v>
      </c>
      <c r="R2714" s="14">
        <v>807741</v>
      </c>
    </row>
    <row r="2715" spans="1:18" ht="15" customHeight="1" x14ac:dyDescent="0.25">
      <c r="A2715" s="11">
        <v>734</v>
      </c>
      <c r="B2715" s="100"/>
      <c r="C2715" s="6" t="s">
        <v>4319</v>
      </c>
      <c r="D2715" s="7">
        <v>45006</v>
      </c>
      <c r="E2715" s="8" t="s">
        <v>1799</v>
      </c>
      <c r="F2715" s="9">
        <v>969289</v>
      </c>
      <c r="G2715" s="8" t="s">
        <v>1378</v>
      </c>
      <c r="H2715" s="9">
        <v>101775</v>
      </c>
      <c r="I2715" s="104"/>
      <c r="J2715" s="105"/>
      <c r="K2715" s="106"/>
      <c r="L2715" s="109"/>
      <c r="M2715" s="110"/>
      <c r="N2715" s="15" t="s">
        <v>7997</v>
      </c>
      <c r="O2715" t="s">
        <v>4766</v>
      </c>
      <c r="Q2715">
        <v>15828</v>
      </c>
      <c r="R2715" s="14">
        <v>969289</v>
      </c>
    </row>
    <row r="2716" spans="1:18" ht="15" customHeight="1" x14ac:dyDescent="0.25">
      <c r="A2716" s="5">
        <v>735</v>
      </c>
      <c r="B2716" s="99" t="s">
        <v>4320</v>
      </c>
      <c r="C2716" s="6" t="s">
        <v>4321</v>
      </c>
      <c r="D2716" s="7">
        <v>44998</v>
      </c>
      <c r="E2716" s="8" t="s">
        <v>1380</v>
      </c>
      <c r="F2716" s="9">
        <v>1962984</v>
      </c>
      <c r="G2716" s="8" t="s">
        <v>1378</v>
      </c>
      <c r="H2716" s="9">
        <v>206113</v>
      </c>
      <c r="I2716" s="101">
        <v>5916329</v>
      </c>
      <c r="J2716" s="102"/>
      <c r="K2716" s="103"/>
      <c r="L2716" s="107" t="s">
        <v>1952</v>
      </c>
      <c r="M2716" s="108"/>
      <c r="N2716" s="15" t="s">
        <v>7998</v>
      </c>
      <c r="O2716" t="s">
        <v>4766</v>
      </c>
      <c r="Q2716">
        <v>13478</v>
      </c>
      <c r="R2716" s="14">
        <v>1962984</v>
      </c>
    </row>
    <row r="2717" spans="1:18" ht="15" customHeight="1" x14ac:dyDescent="0.25">
      <c r="A2717" s="11">
        <v>736</v>
      </c>
      <c r="B2717" s="100"/>
      <c r="C2717" s="6" t="s">
        <v>4322</v>
      </c>
      <c r="D2717" s="7">
        <v>44986</v>
      </c>
      <c r="E2717" s="8" t="s">
        <v>1380</v>
      </c>
      <c r="F2717" s="9">
        <v>4647440</v>
      </c>
      <c r="G2717" s="8" t="s">
        <v>1378</v>
      </c>
      <c r="H2717" s="9">
        <v>487982</v>
      </c>
      <c r="I2717" s="104"/>
      <c r="J2717" s="105"/>
      <c r="K2717" s="106"/>
      <c r="L2717" s="109"/>
      <c r="M2717" s="110"/>
      <c r="N2717" s="15" t="s">
        <v>7999</v>
      </c>
      <c r="O2717" t="s">
        <v>4766</v>
      </c>
      <c r="Q2717">
        <v>9149</v>
      </c>
      <c r="R2717" s="14">
        <v>4647440</v>
      </c>
    </row>
    <row r="2718" spans="1:18" ht="15" customHeight="1" x14ac:dyDescent="0.25">
      <c r="A2718" s="5">
        <v>738</v>
      </c>
      <c r="B2718" s="99" t="s">
        <v>4326</v>
      </c>
      <c r="C2718" s="6" t="s">
        <v>4327</v>
      </c>
      <c r="D2718" s="7">
        <v>44960</v>
      </c>
      <c r="E2718" s="8" t="s">
        <v>1380</v>
      </c>
      <c r="F2718" s="9">
        <v>3778154</v>
      </c>
      <c r="G2718" s="8" t="s">
        <v>1378</v>
      </c>
      <c r="H2718" s="9">
        <v>396706</v>
      </c>
      <c r="I2718" s="101">
        <v>11233325</v>
      </c>
      <c r="J2718" s="102"/>
      <c r="K2718" s="103"/>
      <c r="L2718" s="107" t="s">
        <v>844</v>
      </c>
      <c r="M2718" s="108"/>
      <c r="N2718" s="15" t="s">
        <v>8000</v>
      </c>
      <c r="O2718" t="s">
        <v>4766</v>
      </c>
      <c r="Q2718">
        <v>2833</v>
      </c>
      <c r="R2718" s="14">
        <v>3778154</v>
      </c>
    </row>
    <row r="2719" spans="1:18" ht="15" customHeight="1" x14ac:dyDescent="0.25">
      <c r="A2719" s="10">
        <v>739</v>
      </c>
      <c r="B2719" s="111"/>
      <c r="C2719" s="6" t="s">
        <v>4328</v>
      </c>
      <c r="D2719" s="7">
        <v>44961</v>
      </c>
      <c r="E2719" s="8" t="s">
        <v>1380</v>
      </c>
      <c r="F2719" s="9">
        <v>1221638</v>
      </c>
      <c r="G2719" s="8" t="s">
        <v>1378</v>
      </c>
      <c r="H2719" s="9">
        <v>128272</v>
      </c>
      <c r="I2719" s="112"/>
      <c r="J2719" s="113"/>
      <c r="K2719" s="114"/>
      <c r="L2719" s="115"/>
      <c r="M2719" s="116"/>
      <c r="N2719" s="15" t="s">
        <v>8001</v>
      </c>
      <c r="O2719" t="s">
        <v>4766</v>
      </c>
      <c r="Q2719">
        <v>2896</v>
      </c>
      <c r="R2719" s="14">
        <v>1221638</v>
      </c>
    </row>
    <row r="2720" spans="1:18" ht="15" customHeight="1" x14ac:dyDescent="0.25">
      <c r="A2720" s="10">
        <v>740</v>
      </c>
      <c r="B2720" s="111"/>
      <c r="C2720" s="6" t="s">
        <v>4329</v>
      </c>
      <c r="D2720" s="7">
        <v>44978</v>
      </c>
      <c r="E2720" s="8" t="s">
        <v>1380</v>
      </c>
      <c r="F2720" s="9">
        <v>3413126</v>
      </c>
      <c r="G2720" s="8" t="s">
        <v>1378</v>
      </c>
      <c r="H2720" s="9">
        <v>358378</v>
      </c>
      <c r="I2720" s="112"/>
      <c r="J2720" s="113"/>
      <c r="K2720" s="114"/>
      <c r="L2720" s="115"/>
      <c r="M2720" s="116"/>
      <c r="N2720" s="15" t="s">
        <v>8002</v>
      </c>
      <c r="O2720" t="s">
        <v>4766</v>
      </c>
      <c r="Q2720">
        <v>6810</v>
      </c>
      <c r="R2720" s="14">
        <v>3413126</v>
      </c>
    </row>
    <row r="2721" spans="1:18" ht="15" customHeight="1" x14ac:dyDescent="0.25">
      <c r="A2721" s="10">
        <v>741</v>
      </c>
      <c r="B2721" s="111"/>
      <c r="C2721" s="6" t="s">
        <v>4330</v>
      </c>
      <c r="D2721" s="7">
        <v>44975</v>
      </c>
      <c r="E2721" s="8" t="s">
        <v>1390</v>
      </c>
      <c r="F2721" s="9">
        <v>807741</v>
      </c>
      <c r="G2721" s="8" t="s">
        <v>1378</v>
      </c>
      <c r="H2721" s="9">
        <v>84813</v>
      </c>
      <c r="I2721" s="112"/>
      <c r="J2721" s="113"/>
      <c r="K2721" s="114"/>
      <c r="L2721" s="115"/>
      <c r="M2721" s="116"/>
      <c r="N2721" s="15" t="s">
        <v>8003</v>
      </c>
      <c r="O2721" t="s">
        <v>4766</v>
      </c>
      <c r="Q2721">
        <v>6709</v>
      </c>
      <c r="R2721" s="14">
        <v>807741</v>
      </c>
    </row>
    <row r="2722" spans="1:18" ht="15" customHeight="1" x14ac:dyDescent="0.25">
      <c r="A2722" s="10">
        <v>742</v>
      </c>
      <c r="B2722" s="111"/>
      <c r="C2722" s="6" t="s">
        <v>4331</v>
      </c>
      <c r="D2722" s="7">
        <v>44961</v>
      </c>
      <c r="E2722" s="8" t="s">
        <v>1380</v>
      </c>
      <c r="F2722" s="9">
        <v>2108904</v>
      </c>
      <c r="G2722" s="8" t="s">
        <v>1378</v>
      </c>
      <c r="H2722" s="9">
        <v>221435</v>
      </c>
      <c r="I2722" s="112"/>
      <c r="J2722" s="113"/>
      <c r="K2722" s="114"/>
      <c r="L2722" s="115"/>
      <c r="M2722" s="116"/>
      <c r="N2722" s="15" t="s">
        <v>8004</v>
      </c>
      <c r="O2722" t="s">
        <v>4766</v>
      </c>
      <c r="Q2722">
        <v>2898</v>
      </c>
      <c r="R2722" s="14">
        <v>2108904</v>
      </c>
    </row>
    <row r="2723" spans="1:18" ht="15" customHeight="1" x14ac:dyDescent="0.25">
      <c r="A2723" s="11">
        <v>743</v>
      </c>
      <c r="B2723" s="100"/>
      <c r="C2723" s="6" t="s">
        <v>4332</v>
      </c>
      <c r="D2723" s="7">
        <v>44982</v>
      </c>
      <c r="E2723" s="8" t="s">
        <v>1380</v>
      </c>
      <c r="F2723" s="9">
        <v>1221638</v>
      </c>
      <c r="G2723" s="8" t="s">
        <v>1378</v>
      </c>
      <c r="H2723" s="9">
        <v>128272</v>
      </c>
      <c r="I2723" s="104"/>
      <c r="J2723" s="105"/>
      <c r="K2723" s="106"/>
      <c r="L2723" s="109"/>
      <c r="M2723" s="110"/>
      <c r="N2723" s="15" t="s">
        <v>8005</v>
      </c>
      <c r="O2723" t="s">
        <v>4766</v>
      </c>
      <c r="Q2723">
        <v>9017</v>
      </c>
      <c r="R2723" s="14">
        <v>1221638</v>
      </c>
    </row>
    <row r="2724" spans="1:18" ht="15" customHeight="1" x14ac:dyDescent="0.25">
      <c r="A2724" s="5">
        <v>744</v>
      </c>
      <c r="B2724" s="99" t="s">
        <v>4333</v>
      </c>
      <c r="C2724" s="6" t="s">
        <v>4334</v>
      </c>
      <c r="D2724" s="7">
        <v>45001</v>
      </c>
      <c r="E2724" s="8" t="s">
        <v>1380</v>
      </c>
      <c r="F2724" s="9">
        <v>2778100</v>
      </c>
      <c r="G2724" s="8" t="s">
        <v>1378</v>
      </c>
      <c r="H2724" s="9">
        <v>291701</v>
      </c>
      <c r="I2724" s="101">
        <v>5818809</v>
      </c>
      <c r="J2724" s="102"/>
      <c r="K2724" s="103"/>
      <c r="L2724" s="107" t="s">
        <v>844</v>
      </c>
      <c r="M2724" s="108"/>
      <c r="N2724" s="15" t="s">
        <v>8006</v>
      </c>
      <c r="O2724" t="s">
        <v>4766</v>
      </c>
      <c r="Q2724">
        <v>13735</v>
      </c>
      <c r="R2724" s="14">
        <v>2778100</v>
      </c>
    </row>
    <row r="2725" spans="1:18" ht="15" customHeight="1" x14ac:dyDescent="0.25">
      <c r="A2725" s="10">
        <v>745</v>
      </c>
      <c r="B2725" s="111"/>
      <c r="C2725" s="6" t="s">
        <v>4335</v>
      </c>
      <c r="D2725" s="7">
        <v>44996</v>
      </c>
      <c r="E2725" s="8" t="s">
        <v>1380</v>
      </c>
      <c r="F2725" s="9">
        <v>1418560</v>
      </c>
      <c r="G2725" s="8" t="s">
        <v>1378</v>
      </c>
      <c r="H2725" s="9">
        <v>148949</v>
      </c>
      <c r="I2725" s="112"/>
      <c r="J2725" s="113"/>
      <c r="K2725" s="114"/>
      <c r="L2725" s="115"/>
      <c r="M2725" s="116"/>
      <c r="N2725" s="15" t="s">
        <v>8007</v>
      </c>
      <c r="O2725" t="s">
        <v>4766</v>
      </c>
      <c r="Q2725">
        <v>13348</v>
      </c>
      <c r="R2725" s="14">
        <v>1418560</v>
      </c>
    </row>
    <row r="2726" spans="1:18" ht="15" customHeight="1" x14ac:dyDescent="0.25">
      <c r="A2726" s="11">
        <v>746</v>
      </c>
      <c r="B2726" s="100"/>
      <c r="C2726" s="6" t="s">
        <v>4336</v>
      </c>
      <c r="D2726" s="7">
        <v>45012</v>
      </c>
      <c r="E2726" s="8" t="s">
        <v>1380</v>
      </c>
      <c r="F2726" s="9">
        <v>2304803</v>
      </c>
      <c r="G2726" s="8" t="s">
        <v>1378</v>
      </c>
      <c r="H2726" s="9">
        <v>242004</v>
      </c>
      <c r="I2726" s="104"/>
      <c r="J2726" s="105"/>
      <c r="K2726" s="106"/>
      <c r="L2726" s="109"/>
      <c r="M2726" s="110"/>
      <c r="N2726" s="15" t="s">
        <v>8008</v>
      </c>
      <c r="O2726" t="s">
        <v>4766</v>
      </c>
      <c r="Q2726">
        <v>17632</v>
      </c>
      <c r="R2726" s="14">
        <v>2304803</v>
      </c>
    </row>
    <row r="2727" spans="1:18" ht="15" customHeight="1" x14ac:dyDescent="0.25">
      <c r="A2727" s="5">
        <v>750</v>
      </c>
      <c r="B2727" s="99" t="s">
        <v>4346</v>
      </c>
      <c r="C2727" s="6" t="s">
        <v>4347</v>
      </c>
      <c r="D2727" s="7">
        <v>45015</v>
      </c>
      <c r="E2727" s="8" t="s">
        <v>1380</v>
      </c>
      <c r="F2727" s="9">
        <v>1540724</v>
      </c>
      <c r="G2727" s="8" t="s">
        <v>1378</v>
      </c>
      <c r="H2727" s="9">
        <v>161776</v>
      </c>
      <c r="I2727" s="101">
        <v>7099510</v>
      </c>
      <c r="J2727" s="102"/>
      <c r="K2727" s="103"/>
      <c r="L2727" s="107" t="s">
        <v>857</v>
      </c>
      <c r="M2727" s="108"/>
      <c r="N2727" s="15" t="s">
        <v>8009</v>
      </c>
      <c r="O2727" t="s">
        <v>4766</v>
      </c>
      <c r="Q2727">
        <v>18099</v>
      </c>
      <c r="R2727" s="14">
        <v>1540724</v>
      </c>
    </row>
    <row r="2728" spans="1:18" ht="15" customHeight="1" x14ac:dyDescent="0.25">
      <c r="A2728" s="10">
        <v>751</v>
      </c>
      <c r="B2728" s="111"/>
      <c r="C2728" s="6" t="s">
        <v>4348</v>
      </c>
      <c r="D2728" s="7">
        <v>44994</v>
      </c>
      <c r="E2728" s="8" t="s">
        <v>1380</v>
      </c>
      <c r="F2728" s="9">
        <v>2430402</v>
      </c>
      <c r="G2728" s="8" t="s">
        <v>1378</v>
      </c>
      <c r="H2728" s="9">
        <v>255192</v>
      </c>
      <c r="I2728" s="112"/>
      <c r="J2728" s="113"/>
      <c r="K2728" s="114"/>
      <c r="L2728" s="115"/>
      <c r="M2728" s="116"/>
      <c r="N2728" s="15" t="s">
        <v>8010</v>
      </c>
      <c r="O2728" t="s">
        <v>4766</v>
      </c>
      <c r="Q2728">
        <v>12698</v>
      </c>
      <c r="R2728" s="14">
        <v>2430402</v>
      </c>
    </row>
    <row r="2729" spans="1:18" ht="15" customHeight="1" x14ac:dyDescent="0.25">
      <c r="A2729" s="10">
        <v>752</v>
      </c>
      <c r="B2729" s="111"/>
      <c r="C2729" s="6" t="s">
        <v>4349</v>
      </c>
      <c r="D2729" s="7">
        <v>44991</v>
      </c>
      <c r="E2729" s="8" t="s">
        <v>1380</v>
      </c>
      <c r="F2729" s="9">
        <v>1611863</v>
      </c>
      <c r="G2729" s="8" t="s">
        <v>1378</v>
      </c>
      <c r="H2729" s="9">
        <v>169246</v>
      </c>
      <c r="I2729" s="112"/>
      <c r="J2729" s="113"/>
      <c r="K2729" s="114"/>
      <c r="L2729" s="115"/>
      <c r="M2729" s="116"/>
      <c r="N2729" s="15" t="s">
        <v>8011</v>
      </c>
      <c r="O2729" t="s">
        <v>4766</v>
      </c>
      <c r="Q2729">
        <v>11381</v>
      </c>
      <c r="R2729" s="14">
        <v>1611863</v>
      </c>
    </row>
    <row r="2730" spans="1:18" ht="15" customHeight="1" x14ac:dyDescent="0.25">
      <c r="A2730" s="11">
        <v>753</v>
      </c>
      <c r="B2730" s="100"/>
      <c r="C2730" s="6" t="s">
        <v>4350</v>
      </c>
      <c r="D2730" s="7">
        <v>44986</v>
      </c>
      <c r="E2730" s="8" t="s">
        <v>1380</v>
      </c>
      <c r="F2730" s="9">
        <v>2349424</v>
      </c>
      <c r="G2730" s="8" t="s">
        <v>1378</v>
      </c>
      <c r="H2730" s="9">
        <v>246689</v>
      </c>
      <c r="I2730" s="104"/>
      <c r="J2730" s="105"/>
      <c r="K2730" s="106"/>
      <c r="L2730" s="109"/>
      <c r="M2730" s="110"/>
      <c r="N2730" s="15" t="s">
        <v>8012</v>
      </c>
      <c r="O2730" t="s">
        <v>4766</v>
      </c>
      <c r="Q2730">
        <v>9147</v>
      </c>
      <c r="R2730" s="14">
        <v>2349424</v>
      </c>
    </row>
    <row r="2731" spans="1:18" ht="15" customHeight="1" x14ac:dyDescent="0.25">
      <c r="A2731" s="5">
        <v>754</v>
      </c>
      <c r="B2731" s="99" t="s">
        <v>4351</v>
      </c>
      <c r="C2731" s="6" t="s">
        <v>4352</v>
      </c>
      <c r="D2731" s="7">
        <v>44992</v>
      </c>
      <c r="E2731" s="8" t="s">
        <v>1380</v>
      </c>
      <c r="F2731" s="9">
        <v>4247857</v>
      </c>
      <c r="G2731" s="8" t="s">
        <v>1378</v>
      </c>
      <c r="H2731" s="9">
        <v>446025</v>
      </c>
      <c r="I2731" s="101">
        <v>7669535</v>
      </c>
      <c r="J2731" s="102"/>
      <c r="K2731" s="103"/>
      <c r="L2731" s="107" t="s">
        <v>865</v>
      </c>
      <c r="M2731" s="108"/>
      <c r="N2731" s="15" t="s">
        <v>8013</v>
      </c>
      <c r="O2731" t="s">
        <v>4766</v>
      </c>
      <c r="Q2731">
        <v>11492</v>
      </c>
      <c r="R2731" s="14">
        <v>4247857</v>
      </c>
    </row>
    <row r="2732" spans="1:18" ht="15" customHeight="1" x14ac:dyDescent="0.25">
      <c r="A2732" s="11">
        <v>755</v>
      </c>
      <c r="B2732" s="100"/>
      <c r="C2732" s="6" t="s">
        <v>4353</v>
      </c>
      <c r="D2732" s="7">
        <v>45013</v>
      </c>
      <c r="E2732" s="8" t="s">
        <v>1380</v>
      </c>
      <c r="F2732" s="9">
        <v>4321456</v>
      </c>
      <c r="G2732" s="8" t="s">
        <v>1378</v>
      </c>
      <c r="H2732" s="9">
        <v>453753</v>
      </c>
      <c r="I2732" s="104"/>
      <c r="J2732" s="105"/>
      <c r="K2732" s="106"/>
      <c r="L2732" s="109"/>
      <c r="M2732" s="110"/>
      <c r="N2732" s="15" t="s">
        <v>8014</v>
      </c>
      <c r="O2732" t="s">
        <v>4766</v>
      </c>
      <c r="Q2732">
        <v>17688</v>
      </c>
      <c r="R2732" s="14">
        <v>4321456</v>
      </c>
    </row>
    <row r="2733" spans="1:18" ht="15" customHeight="1" x14ac:dyDescent="0.25">
      <c r="A2733" s="5">
        <v>756</v>
      </c>
      <c r="B2733" s="99" t="s">
        <v>4354</v>
      </c>
      <c r="C2733" s="6" t="s">
        <v>4355</v>
      </c>
      <c r="D2733" s="7">
        <v>44999</v>
      </c>
      <c r="E2733" s="8" t="s">
        <v>1380</v>
      </c>
      <c r="F2733" s="9">
        <v>2954963</v>
      </c>
      <c r="G2733" s="8" t="s">
        <v>1378</v>
      </c>
      <c r="H2733" s="9">
        <v>310271</v>
      </c>
      <c r="I2733" s="101">
        <v>5633191</v>
      </c>
      <c r="J2733" s="102"/>
      <c r="K2733" s="103"/>
      <c r="L2733" s="107" t="s">
        <v>868</v>
      </c>
      <c r="M2733" s="108"/>
      <c r="N2733" s="15" t="s">
        <v>8015</v>
      </c>
      <c r="O2733" t="s">
        <v>4766</v>
      </c>
      <c r="Q2733">
        <v>13574</v>
      </c>
      <c r="R2733" s="14">
        <v>2954963</v>
      </c>
    </row>
    <row r="2734" spans="1:18" ht="15" customHeight="1" x14ac:dyDescent="0.25">
      <c r="A2734" s="11">
        <v>757</v>
      </c>
      <c r="B2734" s="100"/>
      <c r="C2734" s="6" t="s">
        <v>4356</v>
      </c>
      <c r="D2734" s="7">
        <v>45006</v>
      </c>
      <c r="E2734" s="8" t="s">
        <v>1380</v>
      </c>
      <c r="F2734" s="9">
        <v>3339105</v>
      </c>
      <c r="G2734" s="8" t="s">
        <v>1378</v>
      </c>
      <c r="H2734" s="9">
        <v>350606</v>
      </c>
      <c r="I2734" s="104"/>
      <c r="J2734" s="105"/>
      <c r="K2734" s="106"/>
      <c r="L2734" s="109"/>
      <c r="M2734" s="110"/>
      <c r="N2734" s="15" t="s">
        <v>8016</v>
      </c>
      <c r="O2734" t="s">
        <v>4766</v>
      </c>
      <c r="Q2734">
        <v>15849</v>
      </c>
      <c r="R2734" s="14">
        <v>3339105</v>
      </c>
    </row>
    <row r="2735" spans="1:18" ht="15" customHeight="1" x14ac:dyDescent="0.25">
      <c r="A2735" s="5">
        <v>758</v>
      </c>
      <c r="B2735" s="99" t="s">
        <v>4357</v>
      </c>
      <c r="C2735" s="6" t="s">
        <v>4358</v>
      </c>
      <c r="D2735" s="7">
        <v>45001</v>
      </c>
      <c r="E2735" s="8" t="s">
        <v>1377</v>
      </c>
      <c r="F2735" s="9">
        <v>2807365</v>
      </c>
      <c r="G2735" s="8" t="s">
        <v>1378</v>
      </c>
      <c r="H2735" s="9">
        <v>294773</v>
      </c>
      <c r="I2735" s="101">
        <v>4178838</v>
      </c>
      <c r="J2735" s="102"/>
      <c r="K2735" s="103"/>
      <c r="L2735" s="107" t="s">
        <v>877</v>
      </c>
      <c r="M2735" s="108"/>
      <c r="N2735" s="15" t="s">
        <v>8017</v>
      </c>
      <c r="O2735" t="s">
        <v>4766</v>
      </c>
      <c r="Q2735">
        <v>14194</v>
      </c>
      <c r="R2735" s="14">
        <v>2807365</v>
      </c>
    </row>
    <row r="2736" spans="1:18" ht="15" customHeight="1" x14ac:dyDescent="0.25">
      <c r="A2736" s="11">
        <v>759</v>
      </c>
      <c r="B2736" s="100"/>
      <c r="C2736" s="6" t="s">
        <v>4359</v>
      </c>
      <c r="D2736" s="7">
        <v>44992</v>
      </c>
      <c r="E2736" s="8" t="s">
        <v>1390</v>
      </c>
      <c r="F2736" s="9">
        <v>1861728</v>
      </c>
      <c r="G2736" s="8" t="s">
        <v>1378</v>
      </c>
      <c r="H2736" s="9">
        <v>195482</v>
      </c>
      <c r="I2736" s="104"/>
      <c r="J2736" s="105"/>
      <c r="K2736" s="106"/>
      <c r="L2736" s="109"/>
      <c r="M2736" s="110"/>
      <c r="N2736" s="15" t="s">
        <v>8018</v>
      </c>
      <c r="O2736" t="s">
        <v>4766</v>
      </c>
      <c r="Q2736">
        <v>11477</v>
      </c>
      <c r="R2736" s="14">
        <v>1861728</v>
      </c>
    </row>
    <row r="2737" spans="1:18" ht="15" customHeight="1" x14ac:dyDescent="0.25">
      <c r="A2737" s="5">
        <v>760</v>
      </c>
      <c r="B2737" s="99" t="s">
        <v>4360</v>
      </c>
      <c r="C2737" s="6" t="s">
        <v>4361</v>
      </c>
      <c r="D2737" s="7">
        <v>45006</v>
      </c>
      <c r="E2737" s="8" t="s">
        <v>1377</v>
      </c>
      <c r="F2737" s="9">
        <v>1749765</v>
      </c>
      <c r="G2737" s="8" t="s">
        <v>1378</v>
      </c>
      <c r="H2737" s="9">
        <v>183725</v>
      </c>
      <c r="I2737" s="101">
        <v>3188934</v>
      </c>
      <c r="J2737" s="102"/>
      <c r="K2737" s="103"/>
      <c r="L2737" s="107" t="s">
        <v>880</v>
      </c>
      <c r="M2737" s="108"/>
      <c r="N2737" s="15" t="s">
        <v>8019</v>
      </c>
      <c r="O2737" t="s">
        <v>4766</v>
      </c>
      <c r="Q2737">
        <v>15868</v>
      </c>
      <c r="R2737" s="14">
        <v>1749765</v>
      </c>
    </row>
    <row r="2738" spans="1:18" ht="15" customHeight="1" x14ac:dyDescent="0.25">
      <c r="A2738" s="11">
        <v>761</v>
      </c>
      <c r="B2738" s="100"/>
      <c r="C2738" s="6" t="s">
        <v>4362</v>
      </c>
      <c r="D2738" s="7">
        <v>44992</v>
      </c>
      <c r="E2738" s="8" t="s">
        <v>1377</v>
      </c>
      <c r="F2738" s="9">
        <v>1813290</v>
      </c>
      <c r="G2738" s="8" t="s">
        <v>1378</v>
      </c>
      <c r="H2738" s="9">
        <v>190396</v>
      </c>
      <c r="I2738" s="104"/>
      <c r="J2738" s="105"/>
      <c r="K2738" s="106"/>
      <c r="L2738" s="109"/>
      <c r="M2738" s="110"/>
      <c r="N2738" s="15" t="s">
        <v>8020</v>
      </c>
      <c r="O2738" t="s">
        <v>4766</v>
      </c>
      <c r="Q2738">
        <v>11537</v>
      </c>
      <c r="R2738" s="14">
        <v>1813290</v>
      </c>
    </row>
    <row r="2739" spans="1:18" ht="15" customHeight="1" x14ac:dyDescent="0.25">
      <c r="A2739" s="12">
        <v>764</v>
      </c>
      <c r="B2739" s="12" t="s">
        <v>4369</v>
      </c>
      <c r="C2739" s="6" t="s">
        <v>4370</v>
      </c>
      <c r="D2739" s="7">
        <v>44998</v>
      </c>
      <c r="E2739" s="8" t="s">
        <v>1390</v>
      </c>
      <c r="F2739" s="9">
        <v>4234934</v>
      </c>
      <c r="G2739" s="8" t="s">
        <v>1378</v>
      </c>
      <c r="H2739" s="9">
        <v>444668</v>
      </c>
      <c r="I2739" s="94">
        <v>3790266</v>
      </c>
      <c r="J2739" s="95"/>
      <c r="K2739" s="96"/>
      <c r="L2739" s="97" t="s">
        <v>885</v>
      </c>
      <c r="M2739" s="98"/>
      <c r="N2739" s="15" t="s">
        <v>8021</v>
      </c>
      <c r="O2739" t="s">
        <v>4766</v>
      </c>
      <c r="Q2739">
        <v>13524</v>
      </c>
      <c r="R2739" s="14">
        <v>4234934</v>
      </c>
    </row>
    <row r="2740" spans="1:18" ht="15" customHeight="1" x14ac:dyDescent="0.25">
      <c r="A2740" s="5">
        <v>765</v>
      </c>
      <c r="B2740" s="99" t="s">
        <v>4371</v>
      </c>
      <c r="C2740" s="6" t="s">
        <v>4372</v>
      </c>
      <c r="D2740" s="7">
        <v>45007</v>
      </c>
      <c r="E2740" s="8" t="s">
        <v>1380</v>
      </c>
      <c r="F2740" s="9">
        <v>1625509</v>
      </c>
      <c r="G2740" s="8" t="s">
        <v>1378</v>
      </c>
      <c r="H2740" s="9">
        <v>170679</v>
      </c>
      <c r="I2740" s="101">
        <v>7723428</v>
      </c>
      <c r="J2740" s="102"/>
      <c r="K2740" s="103"/>
      <c r="L2740" s="107" t="s">
        <v>890</v>
      </c>
      <c r="M2740" s="108"/>
      <c r="N2740" s="15" t="s">
        <v>8022</v>
      </c>
      <c r="O2740" t="s">
        <v>4766</v>
      </c>
      <c r="Q2740">
        <v>15929</v>
      </c>
      <c r="R2740" s="14">
        <v>1625509</v>
      </c>
    </row>
    <row r="2741" spans="1:18" ht="15" customHeight="1" x14ac:dyDescent="0.25">
      <c r="A2741" s="10">
        <v>766</v>
      </c>
      <c r="B2741" s="111"/>
      <c r="C2741" s="6" t="s">
        <v>4373</v>
      </c>
      <c r="D2741" s="7">
        <v>45014</v>
      </c>
      <c r="E2741" s="8" t="s">
        <v>1380</v>
      </c>
      <c r="F2741" s="9">
        <v>1221638</v>
      </c>
      <c r="G2741" s="8" t="s">
        <v>1378</v>
      </c>
      <c r="H2741" s="9">
        <v>128272</v>
      </c>
      <c r="I2741" s="112"/>
      <c r="J2741" s="113"/>
      <c r="K2741" s="114"/>
      <c r="L2741" s="115"/>
      <c r="M2741" s="116"/>
      <c r="N2741" s="15" t="s">
        <v>8023</v>
      </c>
      <c r="O2741" t="s">
        <v>4766</v>
      </c>
      <c r="Q2741">
        <v>17793</v>
      </c>
      <c r="R2741" s="14">
        <v>1221638</v>
      </c>
    </row>
    <row r="2742" spans="1:18" ht="15" customHeight="1" x14ac:dyDescent="0.25">
      <c r="A2742" s="10">
        <v>767</v>
      </c>
      <c r="B2742" s="111"/>
      <c r="C2742" s="6" t="s">
        <v>4374</v>
      </c>
      <c r="D2742" s="7">
        <v>45000</v>
      </c>
      <c r="E2742" s="8" t="s">
        <v>1799</v>
      </c>
      <c r="F2742" s="9">
        <v>403871</v>
      </c>
      <c r="G2742" s="8" t="s">
        <v>1378</v>
      </c>
      <c r="H2742" s="9">
        <v>42406</v>
      </c>
      <c r="I2742" s="112"/>
      <c r="J2742" s="113"/>
      <c r="K2742" s="114"/>
      <c r="L2742" s="115"/>
      <c r="M2742" s="116"/>
      <c r="N2742" s="15" t="s">
        <v>8024</v>
      </c>
      <c r="O2742" t="s">
        <v>4766</v>
      </c>
      <c r="Q2742">
        <v>13723</v>
      </c>
      <c r="R2742" s="14">
        <v>403871</v>
      </c>
    </row>
    <row r="2743" spans="1:18" ht="15" customHeight="1" x14ac:dyDescent="0.25">
      <c r="A2743" s="10">
        <v>768</v>
      </c>
      <c r="B2743" s="111"/>
      <c r="C2743" s="6" t="s">
        <v>4375</v>
      </c>
      <c r="D2743" s="7">
        <v>44993</v>
      </c>
      <c r="E2743" s="8" t="s">
        <v>1380</v>
      </c>
      <c r="F2743" s="9">
        <v>2280372</v>
      </c>
      <c r="G2743" s="8" t="s">
        <v>1378</v>
      </c>
      <c r="H2743" s="9">
        <v>239439</v>
      </c>
      <c r="I2743" s="112"/>
      <c r="J2743" s="113"/>
      <c r="K2743" s="114"/>
      <c r="L2743" s="115"/>
      <c r="M2743" s="116"/>
      <c r="N2743" s="15" t="s">
        <v>8025</v>
      </c>
      <c r="O2743" t="s">
        <v>4766</v>
      </c>
      <c r="Q2743">
        <v>12347</v>
      </c>
      <c r="R2743" s="14">
        <v>2280372</v>
      </c>
    </row>
    <row r="2744" spans="1:18" ht="15" customHeight="1" x14ac:dyDescent="0.25">
      <c r="A2744" s="10">
        <v>769</v>
      </c>
      <c r="B2744" s="111"/>
      <c r="C2744" s="6" t="s">
        <v>4376</v>
      </c>
      <c r="D2744" s="7">
        <v>45000</v>
      </c>
      <c r="E2744" s="8" t="s">
        <v>1380</v>
      </c>
      <c r="F2744" s="9">
        <v>1876501</v>
      </c>
      <c r="G2744" s="8" t="s">
        <v>1378</v>
      </c>
      <c r="H2744" s="9">
        <v>197033</v>
      </c>
      <c r="I2744" s="112"/>
      <c r="J2744" s="113"/>
      <c r="K2744" s="114"/>
      <c r="L2744" s="115"/>
      <c r="M2744" s="116"/>
      <c r="N2744" s="15" t="s">
        <v>8026</v>
      </c>
      <c r="O2744" t="s">
        <v>4766</v>
      </c>
      <c r="Q2744">
        <v>13708</v>
      </c>
      <c r="R2744" s="14">
        <v>1876501</v>
      </c>
    </row>
    <row r="2745" spans="1:18" ht="15" customHeight="1" x14ac:dyDescent="0.25">
      <c r="A2745" s="11">
        <v>770</v>
      </c>
      <c r="B2745" s="100"/>
      <c r="C2745" s="6" t="s">
        <v>4377</v>
      </c>
      <c r="D2745" s="7">
        <v>44995</v>
      </c>
      <c r="E2745" s="8" t="s">
        <v>1380</v>
      </c>
      <c r="F2745" s="9">
        <v>1221638</v>
      </c>
      <c r="G2745" s="8" t="s">
        <v>1378</v>
      </c>
      <c r="H2745" s="9">
        <v>128272</v>
      </c>
      <c r="I2745" s="104"/>
      <c r="J2745" s="105"/>
      <c r="K2745" s="106"/>
      <c r="L2745" s="109"/>
      <c r="M2745" s="110"/>
      <c r="N2745" s="15" t="s">
        <v>8027</v>
      </c>
      <c r="O2745" t="s">
        <v>4766</v>
      </c>
      <c r="Q2745">
        <v>13300</v>
      </c>
      <c r="R2745" s="14">
        <v>1221638</v>
      </c>
    </row>
    <row r="2746" spans="1:18" ht="15" customHeight="1" x14ac:dyDescent="0.25">
      <c r="A2746" s="5">
        <v>772</v>
      </c>
      <c r="B2746" s="99" t="s">
        <v>4381</v>
      </c>
      <c r="C2746" s="6" t="s">
        <v>4382</v>
      </c>
      <c r="D2746" s="7">
        <v>45014</v>
      </c>
      <c r="E2746" s="8" t="s">
        <v>1380</v>
      </c>
      <c r="F2746" s="9">
        <v>1221638</v>
      </c>
      <c r="G2746" s="8" t="s">
        <v>1378</v>
      </c>
      <c r="H2746" s="9">
        <v>128272</v>
      </c>
      <c r="I2746" s="101">
        <v>9966802</v>
      </c>
      <c r="J2746" s="102"/>
      <c r="K2746" s="103"/>
      <c r="L2746" s="107" t="s">
        <v>902</v>
      </c>
      <c r="M2746" s="108"/>
      <c r="N2746" s="15" t="s">
        <v>8028</v>
      </c>
      <c r="O2746" t="s">
        <v>4766</v>
      </c>
      <c r="Q2746">
        <v>17787</v>
      </c>
      <c r="R2746" s="14">
        <v>1221638</v>
      </c>
    </row>
    <row r="2747" spans="1:18" ht="15" customHeight="1" x14ac:dyDescent="0.25">
      <c r="A2747" s="10">
        <v>773</v>
      </c>
      <c r="B2747" s="111"/>
      <c r="C2747" s="6" t="s">
        <v>4383</v>
      </c>
      <c r="D2747" s="7">
        <v>45007</v>
      </c>
      <c r="E2747" s="8" t="s">
        <v>1380</v>
      </c>
      <c r="F2747" s="9">
        <v>2684242</v>
      </c>
      <c r="G2747" s="8" t="s">
        <v>1378</v>
      </c>
      <c r="H2747" s="9">
        <v>281845</v>
      </c>
      <c r="I2747" s="112"/>
      <c r="J2747" s="113"/>
      <c r="K2747" s="114"/>
      <c r="L2747" s="115"/>
      <c r="M2747" s="116"/>
      <c r="N2747" s="15" t="s">
        <v>8029</v>
      </c>
      <c r="O2747" t="s">
        <v>4766</v>
      </c>
      <c r="Q2747">
        <v>15926</v>
      </c>
      <c r="R2747" s="14">
        <v>2684242</v>
      </c>
    </row>
    <row r="2748" spans="1:18" ht="15" customHeight="1" x14ac:dyDescent="0.25">
      <c r="A2748" s="10">
        <v>774</v>
      </c>
      <c r="B2748" s="111"/>
      <c r="C2748" s="6" t="s">
        <v>4384</v>
      </c>
      <c r="D2748" s="7">
        <v>45000</v>
      </c>
      <c r="E2748" s="8" t="s">
        <v>1380</v>
      </c>
      <c r="F2748" s="9">
        <v>3339105</v>
      </c>
      <c r="G2748" s="8" t="s">
        <v>1378</v>
      </c>
      <c r="H2748" s="9">
        <v>350606</v>
      </c>
      <c r="I2748" s="112"/>
      <c r="J2748" s="113"/>
      <c r="K2748" s="114"/>
      <c r="L2748" s="115"/>
      <c r="M2748" s="116"/>
      <c r="N2748" s="15" t="s">
        <v>8030</v>
      </c>
      <c r="O2748" t="s">
        <v>4766</v>
      </c>
      <c r="Q2748">
        <v>13703</v>
      </c>
      <c r="R2748" s="14">
        <v>3339105</v>
      </c>
    </row>
    <row r="2749" spans="1:18" ht="15" customHeight="1" x14ac:dyDescent="0.25">
      <c r="A2749" s="11">
        <v>775</v>
      </c>
      <c r="B2749" s="100"/>
      <c r="C2749" s="6" t="s">
        <v>4385</v>
      </c>
      <c r="D2749" s="7">
        <v>44986</v>
      </c>
      <c r="E2749" s="8" t="s">
        <v>1380</v>
      </c>
      <c r="F2749" s="9">
        <v>3891107</v>
      </c>
      <c r="G2749" s="8" t="s">
        <v>1378</v>
      </c>
      <c r="H2749" s="9">
        <v>408566</v>
      </c>
      <c r="I2749" s="104"/>
      <c r="J2749" s="105"/>
      <c r="K2749" s="106"/>
      <c r="L2749" s="109"/>
      <c r="M2749" s="110"/>
      <c r="N2749" s="15" t="s">
        <v>8031</v>
      </c>
      <c r="O2749" t="s">
        <v>4766</v>
      </c>
      <c r="Q2749">
        <v>9174</v>
      </c>
      <c r="R2749" s="14">
        <v>3891107</v>
      </c>
    </row>
    <row r="2750" spans="1:18" ht="15" customHeight="1" x14ac:dyDescent="0.25">
      <c r="A2750" s="5">
        <v>776</v>
      </c>
      <c r="B2750" s="99" t="s">
        <v>4386</v>
      </c>
      <c r="C2750" s="6" t="s">
        <v>4387</v>
      </c>
      <c r="D2750" s="7">
        <v>45000</v>
      </c>
      <c r="E2750" s="8" t="s">
        <v>1380</v>
      </c>
      <c r="F2750" s="9">
        <v>3092617</v>
      </c>
      <c r="G2750" s="8" t="s">
        <v>1378</v>
      </c>
      <c r="H2750" s="9">
        <v>324725</v>
      </c>
      <c r="I2750" s="101">
        <v>7360143</v>
      </c>
      <c r="J2750" s="102"/>
      <c r="K2750" s="103"/>
      <c r="L2750" s="107" t="s">
        <v>912</v>
      </c>
      <c r="M2750" s="108"/>
      <c r="N2750" s="15" t="s">
        <v>8032</v>
      </c>
      <c r="O2750" t="s">
        <v>4766</v>
      </c>
      <c r="Q2750">
        <v>13702</v>
      </c>
      <c r="R2750" s="14">
        <v>3092617</v>
      </c>
    </row>
    <row r="2751" spans="1:18" ht="15" customHeight="1" x14ac:dyDescent="0.25">
      <c r="A2751" s="10">
        <v>777</v>
      </c>
      <c r="B2751" s="111"/>
      <c r="C2751" s="6" t="s">
        <v>4388</v>
      </c>
      <c r="D2751" s="7">
        <v>44993</v>
      </c>
      <c r="E2751" s="8" t="s">
        <v>1380</v>
      </c>
      <c r="F2751" s="9">
        <v>610819</v>
      </c>
      <c r="G2751" s="8" t="s">
        <v>1378</v>
      </c>
      <c r="H2751" s="9">
        <v>64136</v>
      </c>
      <c r="I2751" s="112"/>
      <c r="J2751" s="113"/>
      <c r="K2751" s="114"/>
      <c r="L2751" s="115"/>
      <c r="M2751" s="116"/>
      <c r="N2751" s="15" t="s">
        <v>8033</v>
      </c>
      <c r="O2751" t="s">
        <v>4766</v>
      </c>
      <c r="Q2751">
        <v>12351</v>
      </c>
      <c r="R2751" s="14">
        <v>610819</v>
      </c>
    </row>
    <row r="2752" spans="1:18" ht="15" customHeight="1" x14ac:dyDescent="0.25">
      <c r="A2752" s="10">
        <v>778</v>
      </c>
      <c r="B2752" s="111"/>
      <c r="C2752" s="6" t="s">
        <v>4389</v>
      </c>
      <c r="D2752" s="7">
        <v>45014</v>
      </c>
      <c r="E2752" s="8" t="s">
        <v>1380</v>
      </c>
      <c r="F2752" s="9">
        <v>1019194</v>
      </c>
      <c r="G2752" s="8" t="s">
        <v>1378</v>
      </c>
      <c r="H2752" s="9">
        <v>107015</v>
      </c>
      <c r="I2752" s="112"/>
      <c r="J2752" s="113"/>
      <c r="K2752" s="114"/>
      <c r="L2752" s="115"/>
      <c r="M2752" s="116"/>
      <c r="N2752" s="15" t="s">
        <v>8034</v>
      </c>
      <c r="O2752" t="s">
        <v>4766</v>
      </c>
      <c r="Q2752">
        <v>17790</v>
      </c>
      <c r="R2752" s="14">
        <v>1019194</v>
      </c>
    </row>
    <row r="2753" spans="1:18" ht="15" customHeight="1" x14ac:dyDescent="0.25">
      <c r="A2753" s="10">
        <v>779</v>
      </c>
      <c r="B2753" s="111"/>
      <c r="C2753" s="6" t="s">
        <v>4390</v>
      </c>
      <c r="D2753" s="7">
        <v>45007</v>
      </c>
      <c r="E2753" s="8" t="s">
        <v>1380</v>
      </c>
      <c r="F2753" s="9">
        <v>2077928</v>
      </c>
      <c r="G2753" s="8" t="s">
        <v>1378</v>
      </c>
      <c r="H2753" s="9">
        <v>218182</v>
      </c>
      <c r="I2753" s="112"/>
      <c r="J2753" s="113"/>
      <c r="K2753" s="114"/>
      <c r="L2753" s="115"/>
      <c r="M2753" s="116"/>
      <c r="N2753" s="15" t="s">
        <v>8035</v>
      </c>
      <c r="O2753" t="s">
        <v>4766</v>
      </c>
      <c r="Q2753">
        <v>15924</v>
      </c>
      <c r="R2753" s="14">
        <v>2077928</v>
      </c>
    </row>
    <row r="2754" spans="1:18" ht="15" customHeight="1" x14ac:dyDescent="0.25">
      <c r="A2754" s="11">
        <v>780</v>
      </c>
      <c r="B2754" s="100"/>
      <c r="C2754" s="6" t="s">
        <v>4391</v>
      </c>
      <c r="D2754" s="7">
        <v>44986</v>
      </c>
      <c r="E2754" s="8" t="s">
        <v>1377</v>
      </c>
      <c r="F2754" s="9">
        <v>1423065</v>
      </c>
      <c r="G2754" s="8" t="s">
        <v>1378</v>
      </c>
      <c r="H2754" s="9">
        <v>149422</v>
      </c>
      <c r="I2754" s="104"/>
      <c r="J2754" s="105"/>
      <c r="K2754" s="106"/>
      <c r="L2754" s="109"/>
      <c r="M2754" s="110"/>
      <c r="N2754" s="15" t="s">
        <v>8036</v>
      </c>
      <c r="O2754" t="s">
        <v>4766</v>
      </c>
      <c r="Q2754">
        <v>9180</v>
      </c>
      <c r="R2754" s="14">
        <v>1423065</v>
      </c>
    </row>
    <row r="2755" spans="1:18" ht="15" customHeight="1" x14ac:dyDescent="0.25">
      <c r="A2755" s="5">
        <v>783</v>
      </c>
      <c r="B2755" s="99" t="s">
        <v>4398</v>
      </c>
      <c r="C2755" s="6" t="s">
        <v>4399</v>
      </c>
      <c r="D2755" s="7">
        <v>44996</v>
      </c>
      <c r="E2755" s="8" t="s">
        <v>1799</v>
      </c>
      <c r="F2755" s="9">
        <v>7036777</v>
      </c>
      <c r="G2755" s="8" t="s">
        <v>1378</v>
      </c>
      <c r="H2755" s="9">
        <v>738862</v>
      </c>
      <c r="I2755" s="101">
        <v>18194948</v>
      </c>
      <c r="J2755" s="102"/>
      <c r="K2755" s="103"/>
      <c r="L2755" s="107" t="s">
        <v>921</v>
      </c>
      <c r="M2755" s="108"/>
      <c r="N2755" s="15" t="s">
        <v>8037</v>
      </c>
      <c r="O2755" t="s">
        <v>4766</v>
      </c>
      <c r="Q2755">
        <v>13429</v>
      </c>
      <c r="R2755" s="14">
        <v>7036777</v>
      </c>
    </row>
    <row r="2756" spans="1:18" ht="15" customHeight="1" x14ac:dyDescent="0.25">
      <c r="A2756" s="10">
        <v>784</v>
      </c>
      <c r="B2756" s="111"/>
      <c r="C2756" s="6" t="s">
        <v>4400</v>
      </c>
      <c r="D2756" s="7">
        <v>45013</v>
      </c>
      <c r="E2756" s="8" t="s">
        <v>1380</v>
      </c>
      <c r="F2756" s="9">
        <v>2502302</v>
      </c>
      <c r="G2756" s="8" t="s">
        <v>1378</v>
      </c>
      <c r="H2756" s="9">
        <v>262742</v>
      </c>
      <c r="I2756" s="112"/>
      <c r="J2756" s="113"/>
      <c r="K2756" s="114"/>
      <c r="L2756" s="115"/>
      <c r="M2756" s="116"/>
      <c r="N2756" s="15" t="s">
        <v>8038</v>
      </c>
      <c r="O2756" t="s">
        <v>4766</v>
      </c>
      <c r="Q2756">
        <v>17698</v>
      </c>
      <c r="R2756" s="14">
        <v>2502302</v>
      </c>
    </row>
    <row r="2757" spans="1:18" ht="15" customHeight="1" x14ac:dyDescent="0.25">
      <c r="A2757" s="10">
        <v>785</v>
      </c>
      <c r="B2757" s="111"/>
      <c r="C2757" s="6" t="s">
        <v>4401</v>
      </c>
      <c r="D2757" s="7">
        <v>45006</v>
      </c>
      <c r="E2757" s="8" t="s">
        <v>1380</v>
      </c>
      <c r="F2757" s="9">
        <v>2649207</v>
      </c>
      <c r="G2757" s="8" t="s">
        <v>1378</v>
      </c>
      <c r="H2757" s="9">
        <v>278167</v>
      </c>
      <c r="I2757" s="112"/>
      <c r="J2757" s="113"/>
      <c r="K2757" s="114"/>
      <c r="L2757" s="115"/>
      <c r="M2757" s="116"/>
      <c r="N2757" s="15" t="s">
        <v>8039</v>
      </c>
      <c r="O2757" t="s">
        <v>4766</v>
      </c>
      <c r="Q2757">
        <v>15848</v>
      </c>
      <c r="R2757" s="14">
        <v>2649207</v>
      </c>
    </row>
    <row r="2758" spans="1:18" ht="15" customHeight="1" x14ac:dyDescent="0.25">
      <c r="A2758" s="10">
        <v>786</v>
      </c>
      <c r="B2758" s="111"/>
      <c r="C2758" s="6" t="s">
        <v>4402</v>
      </c>
      <c r="D2758" s="7">
        <v>44999</v>
      </c>
      <c r="E2758" s="8" t="s">
        <v>1380</v>
      </c>
      <c r="F2758" s="9">
        <v>4422847</v>
      </c>
      <c r="G2758" s="8" t="s">
        <v>1378</v>
      </c>
      <c r="H2758" s="9">
        <v>464399</v>
      </c>
      <c r="I2758" s="112"/>
      <c r="J2758" s="113"/>
      <c r="K2758" s="114"/>
      <c r="L2758" s="115"/>
      <c r="M2758" s="116"/>
      <c r="N2758" s="15" t="s">
        <v>8040</v>
      </c>
      <c r="O2758" t="s">
        <v>4766</v>
      </c>
      <c r="Q2758">
        <v>13576</v>
      </c>
      <c r="R2758" s="14">
        <v>4422847</v>
      </c>
    </row>
    <row r="2759" spans="1:18" ht="15" customHeight="1" x14ac:dyDescent="0.25">
      <c r="A2759" s="11">
        <v>787</v>
      </c>
      <c r="B2759" s="100"/>
      <c r="C2759" s="6" t="s">
        <v>4403</v>
      </c>
      <c r="D2759" s="7">
        <v>44989</v>
      </c>
      <c r="E2759" s="8" t="s">
        <v>1380</v>
      </c>
      <c r="F2759" s="9">
        <v>3718418</v>
      </c>
      <c r="G2759" s="8" t="s">
        <v>1378</v>
      </c>
      <c r="H2759" s="9">
        <v>390434</v>
      </c>
      <c r="I2759" s="104"/>
      <c r="J2759" s="105"/>
      <c r="K2759" s="106"/>
      <c r="L2759" s="109"/>
      <c r="M2759" s="110"/>
      <c r="N2759" s="15" t="s">
        <v>8041</v>
      </c>
      <c r="O2759" t="s">
        <v>4766</v>
      </c>
      <c r="Q2759">
        <v>11337</v>
      </c>
      <c r="R2759" s="14">
        <v>3718418</v>
      </c>
    </row>
    <row r="2760" spans="1:18" ht="15" customHeight="1" x14ac:dyDescent="0.25">
      <c r="A2760" s="5">
        <v>788</v>
      </c>
      <c r="B2760" s="99" t="s">
        <v>4404</v>
      </c>
      <c r="C2760" s="6" t="s">
        <v>4405</v>
      </c>
      <c r="D2760" s="7">
        <v>45005</v>
      </c>
      <c r="E2760" s="8" t="s">
        <v>1380</v>
      </c>
      <c r="F2760" s="9">
        <v>1290691</v>
      </c>
      <c r="G2760" s="8" t="s">
        <v>1378</v>
      </c>
      <c r="H2760" s="9">
        <v>135523</v>
      </c>
      <c r="I2760" s="101">
        <v>4351270</v>
      </c>
      <c r="J2760" s="102"/>
      <c r="K2760" s="103"/>
      <c r="L2760" s="107" t="s">
        <v>931</v>
      </c>
      <c r="M2760" s="108"/>
      <c r="N2760" s="15" t="s">
        <v>8042</v>
      </c>
      <c r="O2760" t="s">
        <v>4766</v>
      </c>
      <c r="Q2760">
        <v>15789</v>
      </c>
      <c r="R2760" s="14">
        <v>1290691</v>
      </c>
    </row>
    <row r="2761" spans="1:18" ht="15" customHeight="1" x14ac:dyDescent="0.25">
      <c r="A2761" s="10">
        <v>789</v>
      </c>
      <c r="B2761" s="111"/>
      <c r="C2761" s="6" t="s">
        <v>4406</v>
      </c>
      <c r="D2761" s="7">
        <v>44991</v>
      </c>
      <c r="E2761" s="8" t="s">
        <v>1380</v>
      </c>
      <c r="F2761" s="9">
        <v>1901510</v>
      </c>
      <c r="G2761" s="8" t="s">
        <v>1378</v>
      </c>
      <c r="H2761" s="9">
        <v>199658</v>
      </c>
      <c r="I2761" s="112"/>
      <c r="J2761" s="113"/>
      <c r="K2761" s="114"/>
      <c r="L2761" s="115"/>
      <c r="M2761" s="116"/>
      <c r="N2761" s="15" t="s">
        <v>8043</v>
      </c>
      <c r="O2761" t="s">
        <v>4766</v>
      </c>
      <c r="Q2761">
        <v>11422</v>
      </c>
      <c r="R2761" s="14">
        <v>1901510</v>
      </c>
    </row>
    <row r="2762" spans="1:18" ht="15" customHeight="1" x14ac:dyDescent="0.25">
      <c r="A2762" s="11">
        <v>790</v>
      </c>
      <c r="B2762" s="100"/>
      <c r="C2762" s="6" t="s">
        <v>4407</v>
      </c>
      <c r="D2762" s="7">
        <v>44998</v>
      </c>
      <c r="E2762" s="8" t="s">
        <v>1380</v>
      </c>
      <c r="F2762" s="9">
        <v>1669553</v>
      </c>
      <c r="G2762" s="8" t="s">
        <v>1378</v>
      </c>
      <c r="H2762" s="9">
        <v>175303</v>
      </c>
      <c r="I2762" s="104"/>
      <c r="J2762" s="105"/>
      <c r="K2762" s="106"/>
      <c r="L2762" s="109"/>
      <c r="M2762" s="110"/>
      <c r="N2762" s="15" t="s">
        <v>8044</v>
      </c>
      <c r="O2762" t="s">
        <v>4766</v>
      </c>
      <c r="Q2762">
        <v>13509</v>
      </c>
      <c r="R2762" s="14">
        <v>1669553</v>
      </c>
    </row>
    <row r="2763" spans="1:18" ht="15" customHeight="1" x14ac:dyDescent="0.25">
      <c r="A2763" s="5">
        <v>791</v>
      </c>
      <c r="B2763" s="99" t="s">
        <v>4408</v>
      </c>
      <c r="C2763" s="6" t="s">
        <v>4409</v>
      </c>
      <c r="D2763" s="7">
        <v>45003</v>
      </c>
      <c r="E2763" s="8" t="s">
        <v>1377</v>
      </c>
      <c r="F2763" s="9">
        <v>2033884</v>
      </c>
      <c r="G2763" s="8" t="s">
        <v>1378</v>
      </c>
      <c r="H2763" s="9">
        <v>213558</v>
      </c>
      <c r="I2763" s="101">
        <v>5474839</v>
      </c>
      <c r="J2763" s="102"/>
      <c r="K2763" s="103"/>
      <c r="L2763" s="107" t="s">
        <v>938</v>
      </c>
      <c r="M2763" s="108"/>
      <c r="N2763" s="15" t="s">
        <v>8045</v>
      </c>
      <c r="O2763" t="s">
        <v>4766</v>
      </c>
      <c r="Q2763">
        <v>15702</v>
      </c>
      <c r="R2763" s="14">
        <v>2033884</v>
      </c>
    </row>
    <row r="2764" spans="1:18" ht="15" customHeight="1" x14ac:dyDescent="0.25">
      <c r="A2764" s="11">
        <v>792</v>
      </c>
      <c r="B2764" s="100"/>
      <c r="C2764" s="6" t="s">
        <v>4410</v>
      </c>
      <c r="D2764" s="7">
        <v>44988</v>
      </c>
      <c r="E2764" s="8" t="s">
        <v>1377</v>
      </c>
      <c r="F2764" s="9">
        <v>4083255</v>
      </c>
      <c r="G2764" s="8" t="s">
        <v>1378</v>
      </c>
      <c r="H2764" s="9">
        <v>428742</v>
      </c>
      <c r="I2764" s="104"/>
      <c r="J2764" s="105"/>
      <c r="K2764" s="106"/>
      <c r="L2764" s="109"/>
      <c r="M2764" s="110"/>
      <c r="N2764" s="15" t="s">
        <v>8046</v>
      </c>
      <c r="O2764" t="s">
        <v>4766</v>
      </c>
      <c r="Q2764">
        <v>11241</v>
      </c>
      <c r="R2764" s="14">
        <v>4083255</v>
      </c>
    </row>
    <row r="2765" spans="1:18" ht="15" customHeight="1" x14ac:dyDescent="0.25">
      <c r="A2765" s="12">
        <v>793</v>
      </c>
      <c r="B2765" s="12" t="s">
        <v>4411</v>
      </c>
      <c r="C2765" s="6" t="s">
        <v>4412</v>
      </c>
      <c r="D2765" s="7">
        <v>44932</v>
      </c>
      <c r="E2765" s="8" t="s">
        <v>4413</v>
      </c>
      <c r="F2765" s="9">
        <v>3987110</v>
      </c>
      <c r="G2765" s="8" t="s">
        <v>1378</v>
      </c>
      <c r="H2765" s="9">
        <v>418647</v>
      </c>
      <c r="I2765" s="94">
        <v>3568463</v>
      </c>
      <c r="J2765" s="95"/>
      <c r="K2765" s="96"/>
      <c r="L2765" s="97" t="s">
        <v>943</v>
      </c>
      <c r="M2765" s="98"/>
      <c r="N2765" s="15" t="s">
        <v>8047</v>
      </c>
      <c r="O2765" t="s">
        <v>4766</v>
      </c>
      <c r="Q2765">
        <v>721</v>
      </c>
      <c r="R2765" s="14">
        <v>3987110</v>
      </c>
    </row>
    <row r="2766" spans="1:18" ht="15" customHeight="1" x14ac:dyDescent="0.25">
      <c r="A2766" s="5">
        <v>794</v>
      </c>
      <c r="B2766" s="99" t="s">
        <v>4414</v>
      </c>
      <c r="C2766" s="6" t="s">
        <v>4415</v>
      </c>
      <c r="D2766" s="7">
        <v>45002</v>
      </c>
      <c r="E2766" s="8" t="s">
        <v>1380</v>
      </c>
      <c r="F2766" s="9">
        <v>2208832</v>
      </c>
      <c r="G2766" s="8" t="s">
        <v>1378</v>
      </c>
      <c r="H2766" s="9">
        <v>231927</v>
      </c>
      <c r="I2766" s="101">
        <v>17085622</v>
      </c>
      <c r="J2766" s="102"/>
      <c r="K2766" s="103"/>
      <c r="L2766" s="107" t="s">
        <v>943</v>
      </c>
      <c r="M2766" s="108"/>
      <c r="N2766" s="15" t="s">
        <v>8048</v>
      </c>
      <c r="O2766" t="s">
        <v>4766</v>
      </c>
      <c r="Q2766">
        <v>15657</v>
      </c>
      <c r="R2766" s="14">
        <v>2208832</v>
      </c>
    </row>
    <row r="2767" spans="1:18" ht="15" customHeight="1" x14ac:dyDescent="0.25">
      <c r="A2767" s="10">
        <v>795</v>
      </c>
      <c r="B2767" s="111"/>
      <c r="C2767" s="6" t="s">
        <v>4416</v>
      </c>
      <c r="D2767" s="7">
        <v>44995</v>
      </c>
      <c r="E2767" s="8" t="s">
        <v>1380</v>
      </c>
      <c r="F2767" s="9">
        <v>2453160</v>
      </c>
      <c r="G2767" s="8" t="s">
        <v>1378</v>
      </c>
      <c r="H2767" s="9">
        <v>257582</v>
      </c>
      <c r="I2767" s="112"/>
      <c r="J2767" s="113"/>
      <c r="K2767" s="114"/>
      <c r="L2767" s="115"/>
      <c r="M2767" s="116"/>
      <c r="N2767" s="15" t="s">
        <v>8049</v>
      </c>
      <c r="O2767" t="s">
        <v>4766</v>
      </c>
      <c r="Q2767">
        <v>13301</v>
      </c>
      <c r="R2767" s="14">
        <v>2453160</v>
      </c>
    </row>
    <row r="2768" spans="1:18" ht="15" customHeight="1" x14ac:dyDescent="0.25">
      <c r="A2768" s="10">
        <v>796</v>
      </c>
      <c r="B2768" s="111"/>
      <c r="C2768" s="6" t="s">
        <v>4417</v>
      </c>
      <c r="D2768" s="7">
        <v>45009</v>
      </c>
      <c r="E2768" s="8" t="s">
        <v>1380</v>
      </c>
      <c r="F2768" s="9">
        <v>1682798</v>
      </c>
      <c r="G2768" s="8" t="s">
        <v>1378</v>
      </c>
      <c r="H2768" s="9">
        <v>176694</v>
      </c>
      <c r="I2768" s="112"/>
      <c r="J2768" s="113"/>
      <c r="K2768" s="114"/>
      <c r="L2768" s="115"/>
      <c r="M2768" s="116"/>
      <c r="N2768" s="15" t="s">
        <v>8050</v>
      </c>
      <c r="O2768" t="s">
        <v>4766</v>
      </c>
      <c r="Q2768">
        <v>17472</v>
      </c>
      <c r="R2768" s="14">
        <v>1682798</v>
      </c>
    </row>
    <row r="2769" spans="1:18" ht="15" customHeight="1" x14ac:dyDescent="0.25">
      <c r="A2769" s="10">
        <v>797</v>
      </c>
      <c r="B2769" s="111"/>
      <c r="C2769" s="6" t="s">
        <v>4418</v>
      </c>
      <c r="D2769" s="7">
        <v>44986</v>
      </c>
      <c r="E2769" s="8" t="s">
        <v>1380</v>
      </c>
      <c r="F2769" s="9">
        <v>1822431</v>
      </c>
      <c r="G2769" s="8" t="s">
        <v>1378</v>
      </c>
      <c r="H2769" s="9">
        <v>191355</v>
      </c>
      <c r="I2769" s="112"/>
      <c r="J2769" s="113"/>
      <c r="K2769" s="114"/>
      <c r="L2769" s="115"/>
      <c r="M2769" s="116"/>
      <c r="N2769" s="15" t="s">
        <v>8051</v>
      </c>
      <c r="O2769" t="s">
        <v>4766</v>
      </c>
      <c r="Q2769">
        <v>9114</v>
      </c>
      <c r="R2769" s="14">
        <v>1822431</v>
      </c>
    </row>
    <row r="2770" spans="1:18" ht="15" customHeight="1" x14ac:dyDescent="0.25">
      <c r="A2770" s="10">
        <v>798</v>
      </c>
      <c r="B2770" s="111"/>
      <c r="C2770" s="6" t="s">
        <v>4419</v>
      </c>
      <c r="D2770" s="7">
        <v>45013</v>
      </c>
      <c r="E2770" s="8" t="s">
        <v>1380</v>
      </c>
      <c r="F2770" s="9">
        <v>2621711</v>
      </c>
      <c r="G2770" s="8" t="s">
        <v>1378</v>
      </c>
      <c r="H2770" s="9">
        <v>275280</v>
      </c>
      <c r="I2770" s="112"/>
      <c r="J2770" s="113"/>
      <c r="K2770" s="114"/>
      <c r="L2770" s="115"/>
      <c r="M2770" s="116"/>
      <c r="N2770" s="15" t="s">
        <v>8052</v>
      </c>
      <c r="O2770" t="s">
        <v>4766</v>
      </c>
      <c r="Q2770">
        <v>17699</v>
      </c>
      <c r="R2770" s="14">
        <v>2621711</v>
      </c>
    </row>
    <row r="2771" spans="1:18" ht="15" customHeight="1" x14ac:dyDescent="0.25">
      <c r="A2771" s="10">
        <v>799</v>
      </c>
      <c r="B2771" s="111"/>
      <c r="C2771" s="6" t="s">
        <v>4420</v>
      </c>
      <c r="D2771" s="7">
        <v>44992</v>
      </c>
      <c r="E2771" s="8" t="s">
        <v>1380</v>
      </c>
      <c r="F2771" s="9">
        <v>2453160</v>
      </c>
      <c r="G2771" s="8" t="s">
        <v>1378</v>
      </c>
      <c r="H2771" s="9">
        <v>257582</v>
      </c>
      <c r="I2771" s="112"/>
      <c r="J2771" s="113"/>
      <c r="K2771" s="114"/>
      <c r="L2771" s="115"/>
      <c r="M2771" s="116"/>
      <c r="N2771" s="15" t="s">
        <v>8053</v>
      </c>
      <c r="O2771" t="s">
        <v>4766</v>
      </c>
      <c r="Q2771">
        <v>11517</v>
      </c>
      <c r="R2771" s="14">
        <v>2453160</v>
      </c>
    </row>
    <row r="2772" spans="1:18" ht="15" customHeight="1" x14ac:dyDescent="0.25">
      <c r="A2772" s="10">
        <v>800</v>
      </c>
      <c r="B2772" s="111"/>
      <c r="C2772" s="6" t="s">
        <v>4421</v>
      </c>
      <c r="D2772" s="7">
        <v>44988</v>
      </c>
      <c r="E2772" s="8" t="s">
        <v>1380</v>
      </c>
      <c r="F2772" s="9">
        <v>1662888</v>
      </c>
      <c r="G2772" s="8" t="s">
        <v>1378</v>
      </c>
      <c r="H2772" s="9">
        <v>174603</v>
      </c>
      <c r="I2772" s="112"/>
      <c r="J2772" s="113"/>
      <c r="K2772" s="114"/>
      <c r="L2772" s="115"/>
      <c r="M2772" s="116"/>
      <c r="N2772" s="15" t="s">
        <v>8054</v>
      </c>
      <c r="O2772" t="s">
        <v>4766</v>
      </c>
      <c r="Q2772">
        <v>11262</v>
      </c>
      <c r="R2772" s="14">
        <v>1662888</v>
      </c>
    </row>
    <row r="2773" spans="1:18" ht="15" customHeight="1" x14ac:dyDescent="0.25">
      <c r="A2773" s="10">
        <v>801</v>
      </c>
      <c r="B2773" s="111"/>
      <c r="C2773" s="6" t="s">
        <v>4422</v>
      </c>
      <c r="D2773" s="7">
        <v>45006</v>
      </c>
      <c r="E2773" s="8" t="s">
        <v>1380</v>
      </c>
      <c r="F2773" s="9">
        <v>2086668</v>
      </c>
      <c r="G2773" s="8" t="s">
        <v>1378</v>
      </c>
      <c r="H2773" s="9">
        <v>219100</v>
      </c>
      <c r="I2773" s="112"/>
      <c r="J2773" s="113"/>
      <c r="K2773" s="114"/>
      <c r="L2773" s="115"/>
      <c r="M2773" s="116"/>
      <c r="N2773" s="15" t="s">
        <v>8055</v>
      </c>
      <c r="O2773" t="s">
        <v>4766</v>
      </c>
      <c r="Q2773">
        <v>15851</v>
      </c>
      <c r="R2773" s="14">
        <v>2086668</v>
      </c>
    </row>
    <row r="2774" spans="1:18" ht="15" customHeight="1" x14ac:dyDescent="0.25">
      <c r="A2774" s="11">
        <v>802</v>
      </c>
      <c r="B2774" s="100"/>
      <c r="C2774" s="6" t="s">
        <v>4423</v>
      </c>
      <c r="D2774" s="7">
        <v>44999</v>
      </c>
      <c r="E2774" s="8" t="s">
        <v>1380</v>
      </c>
      <c r="F2774" s="9">
        <v>2098432</v>
      </c>
      <c r="G2774" s="8" t="s">
        <v>1378</v>
      </c>
      <c r="H2774" s="9">
        <v>220335</v>
      </c>
      <c r="I2774" s="104"/>
      <c r="J2774" s="105"/>
      <c r="K2774" s="106"/>
      <c r="L2774" s="109"/>
      <c r="M2774" s="110"/>
      <c r="N2774" s="15" t="s">
        <v>8056</v>
      </c>
      <c r="O2774" t="s">
        <v>4766</v>
      </c>
      <c r="Q2774">
        <v>13582</v>
      </c>
      <c r="R2774" s="14">
        <v>2098432</v>
      </c>
    </row>
    <row r="2775" spans="1:18" ht="15" customHeight="1" x14ac:dyDescent="0.25">
      <c r="A2775" s="5">
        <v>805</v>
      </c>
      <c r="B2775" s="99" t="s">
        <v>4430</v>
      </c>
      <c r="C2775" s="6" t="s">
        <v>4431</v>
      </c>
      <c r="D2775" s="7">
        <v>44986</v>
      </c>
      <c r="E2775" s="8" t="s">
        <v>1380</v>
      </c>
      <c r="F2775" s="9">
        <v>1625509</v>
      </c>
      <c r="G2775" s="8" t="s">
        <v>1378</v>
      </c>
      <c r="H2775" s="9">
        <v>170678</v>
      </c>
      <c r="I2775" s="101">
        <v>6551224</v>
      </c>
      <c r="J2775" s="102"/>
      <c r="K2775" s="103"/>
      <c r="L2775" s="107" t="s">
        <v>960</v>
      </c>
      <c r="M2775" s="108"/>
      <c r="N2775" s="15" t="s">
        <v>8057</v>
      </c>
      <c r="O2775" t="s">
        <v>4766</v>
      </c>
      <c r="Q2775">
        <v>9179</v>
      </c>
      <c r="R2775" s="14">
        <v>1625509</v>
      </c>
    </row>
    <row r="2776" spans="1:18" ht="15" customHeight="1" x14ac:dyDescent="0.25">
      <c r="A2776" s="10">
        <v>806</v>
      </c>
      <c r="B2776" s="111"/>
      <c r="C2776" s="6" t="s">
        <v>4432</v>
      </c>
      <c r="D2776" s="7">
        <v>45005</v>
      </c>
      <c r="E2776" s="8" t="s">
        <v>1380</v>
      </c>
      <c r="F2776" s="9">
        <v>2847147</v>
      </c>
      <c r="G2776" s="8" t="s">
        <v>1378</v>
      </c>
      <c r="H2776" s="9">
        <v>298950</v>
      </c>
      <c r="I2776" s="112"/>
      <c r="J2776" s="113"/>
      <c r="K2776" s="114"/>
      <c r="L2776" s="115"/>
      <c r="M2776" s="116"/>
      <c r="N2776" s="15" t="s">
        <v>8058</v>
      </c>
      <c r="O2776" t="s">
        <v>4766</v>
      </c>
      <c r="Q2776">
        <v>15790</v>
      </c>
      <c r="R2776" s="14">
        <v>2847147</v>
      </c>
    </row>
    <row r="2777" spans="1:18" ht="15" customHeight="1" x14ac:dyDescent="0.25">
      <c r="A2777" s="10">
        <v>807</v>
      </c>
      <c r="B2777" s="111"/>
      <c r="C2777" s="6" t="s">
        <v>4433</v>
      </c>
      <c r="D2777" s="7">
        <v>44998</v>
      </c>
      <c r="E2777" s="8" t="s">
        <v>1380</v>
      </c>
      <c r="F2777" s="9">
        <v>1221638</v>
      </c>
      <c r="G2777" s="8" t="s">
        <v>1378</v>
      </c>
      <c r="H2777" s="9">
        <v>128272</v>
      </c>
      <c r="I2777" s="112"/>
      <c r="J2777" s="113"/>
      <c r="K2777" s="114"/>
      <c r="L2777" s="115"/>
      <c r="M2777" s="116"/>
      <c r="N2777" s="15" t="s">
        <v>8059</v>
      </c>
      <c r="O2777" t="s">
        <v>4766</v>
      </c>
      <c r="Q2777">
        <v>13507</v>
      </c>
      <c r="R2777" s="14">
        <v>1221638</v>
      </c>
    </row>
    <row r="2778" spans="1:18" ht="15" customHeight="1" x14ac:dyDescent="0.25">
      <c r="A2778" s="11">
        <v>808</v>
      </c>
      <c r="B2778" s="100"/>
      <c r="C2778" s="6" t="s">
        <v>4434</v>
      </c>
      <c r="D2778" s="7">
        <v>44991</v>
      </c>
      <c r="E2778" s="8" t="s">
        <v>1380</v>
      </c>
      <c r="F2778" s="9">
        <v>1625509</v>
      </c>
      <c r="G2778" s="8" t="s">
        <v>1378</v>
      </c>
      <c r="H2778" s="9">
        <v>170678</v>
      </c>
      <c r="I2778" s="104"/>
      <c r="J2778" s="105"/>
      <c r="K2778" s="106"/>
      <c r="L2778" s="109"/>
      <c r="M2778" s="110"/>
      <c r="N2778" s="15" t="s">
        <v>8060</v>
      </c>
      <c r="O2778" t="s">
        <v>4766</v>
      </c>
      <c r="Q2778">
        <v>11419</v>
      </c>
      <c r="R2778" s="14">
        <v>1625509</v>
      </c>
    </row>
    <row r="2779" spans="1:18" ht="15" customHeight="1" x14ac:dyDescent="0.25">
      <c r="A2779" s="5">
        <v>809</v>
      </c>
      <c r="B2779" s="99" t="s">
        <v>4435</v>
      </c>
      <c r="C2779" s="6" t="s">
        <v>4436</v>
      </c>
      <c r="D2779" s="7">
        <v>44989</v>
      </c>
      <c r="E2779" s="8" t="s">
        <v>1380</v>
      </c>
      <c r="F2779" s="9">
        <v>1097469</v>
      </c>
      <c r="G2779" s="8" t="s">
        <v>1378</v>
      </c>
      <c r="H2779" s="9">
        <v>115234</v>
      </c>
      <c r="I2779" s="101">
        <v>4799301</v>
      </c>
      <c r="J2779" s="102"/>
      <c r="K2779" s="103"/>
      <c r="L2779" s="107" t="s">
        <v>972</v>
      </c>
      <c r="M2779" s="108"/>
      <c r="N2779" s="15" t="s">
        <v>8061</v>
      </c>
      <c r="O2779" t="s">
        <v>4766</v>
      </c>
      <c r="Q2779">
        <v>11339</v>
      </c>
      <c r="R2779" s="14">
        <v>1097469</v>
      </c>
    </row>
    <row r="2780" spans="1:18" ht="15" customHeight="1" x14ac:dyDescent="0.25">
      <c r="A2780" s="10">
        <v>810</v>
      </c>
      <c r="B2780" s="111"/>
      <c r="C2780" s="6" t="s">
        <v>4437</v>
      </c>
      <c r="D2780" s="7">
        <v>45010</v>
      </c>
      <c r="E2780" s="8" t="s">
        <v>1380</v>
      </c>
      <c r="F2780" s="9">
        <v>1020747</v>
      </c>
      <c r="G2780" s="8" t="s">
        <v>1378</v>
      </c>
      <c r="H2780" s="9">
        <v>107178</v>
      </c>
      <c r="I2780" s="112"/>
      <c r="J2780" s="113"/>
      <c r="K2780" s="114"/>
      <c r="L2780" s="115"/>
      <c r="M2780" s="116"/>
      <c r="N2780" s="15" t="s">
        <v>8062</v>
      </c>
      <c r="O2780" t="s">
        <v>4766</v>
      </c>
      <c r="Q2780">
        <v>17511</v>
      </c>
      <c r="R2780" s="14">
        <v>1020747</v>
      </c>
    </row>
    <row r="2781" spans="1:18" ht="15" customHeight="1" x14ac:dyDescent="0.25">
      <c r="A2781" s="10">
        <v>811</v>
      </c>
      <c r="B2781" s="111"/>
      <c r="C2781" s="6" t="s">
        <v>4438</v>
      </c>
      <c r="D2781" s="7">
        <v>45003</v>
      </c>
      <c r="E2781" s="8" t="s">
        <v>1380</v>
      </c>
      <c r="F2781" s="9">
        <v>2171717</v>
      </c>
      <c r="G2781" s="8" t="s">
        <v>1378</v>
      </c>
      <c r="H2781" s="9">
        <v>228030</v>
      </c>
      <c r="I2781" s="112"/>
      <c r="J2781" s="113"/>
      <c r="K2781" s="114"/>
      <c r="L2781" s="115"/>
      <c r="M2781" s="116"/>
      <c r="N2781" s="15" t="s">
        <v>8063</v>
      </c>
      <c r="O2781" t="s">
        <v>4766</v>
      </c>
      <c r="Q2781">
        <v>15728</v>
      </c>
      <c r="R2781" s="14">
        <v>2171717</v>
      </c>
    </row>
    <row r="2782" spans="1:18" ht="15" customHeight="1" x14ac:dyDescent="0.25">
      <c r="A2782" s="11">
        <v>812</v>
      </c>
      <c r="B2782" s="100"/>
      <c r="C2782" s="6" t="s">
        <v>4439</v>
      </c>
      <c r="D2782" s="7">
        <v>44996</v>
      </c>
      <c r="E2782" s="8" t="s">
        <v>1380</v>
      </c>
      <c r="F2782" s="9">
        <v>1072414</v>
      </c>
      <c r="G2782" s="8" t="s">
        <v>1378</v>
      </c>
      <c r="H2782" s="9">
        <v>112603</v>
      </c>
      <c r="I2782" s="104"/>
      <c r="J2782" s="105"/>
      <c r="K2782" s="106"/>
      <c r="L2782" s="109"/>
      <c r="M2782" s="110"/>
      <c r="N2782" s="15" t="s">
        <v>8064</v>
      </c>
      <c r="O2782" t="s">
        <v>4766</v>
      </c>
      <c r="Q2782">
        <v>13432</v>
      </c>
      <c r="R2782" s="14">
        <v>1072414</v>
      </c>
    </row>
    <row r="2783" spans="1:18" ht="15" customHeight="1" x14ac:dyDescent="0.25">
      <c r="A2783" s="5">
        <v>813</v>
      </c>
      <c r="B2783" s="99" t="s">
        <v>4440</v>
      </c>
      <c r="C2783" s="6" t="s">
        <v>4441</v>
      </c>
      <c r="D2783" s="7">
        <v>44989</v>
      </c>
      <c r="E2783" s="8" t="s">
        <v>1799</v>
      </c>
      <c r="F2783" s="9">
        <v>4846446</v>
      </c>
      <c r="G2783" s="8" t="s">
        <v>1378</v>
      </c>
      <c r="H2783" s="9">
        <v>508877</v>
      </c>
      <c r="I2783" s="101">
        <v>18578042</v>
      </c>
      <c r="J2783" s="102"/>
      <c r="K2783" s="103"/>
      <c r="L2783" s="107" t="s">
        <v>989</v>
      </c>
      <c r="M2783" s="108"/>
      <c r="N2783" s="15" t="s">
        <v>8065</v>
      </c>
      <c r="O2783" t="s">
        <v>4766</v>
      </c>
      <c r="Q2783">
        <v>11343</v>
      </c>
      <c r="R2783" s="14">
        <v>4846446</v>
      </c>
    </row>
    <row r="2784" spans="1:18" ht="15" customHeight="1" x14ac:dyDescent="0.25">
      <c r="A2784" s="10">
        <v>814</v>
      </c>
      <c r="B2784" s="111"/>
      <c r="C2784" s="6" t="s">
        <v>4442</v>
      </c>
      <c r="D2784" s="7">
        <v>44993</v>
      </c>
      <c r="E2784" s="8" t="s">
        <v>1380</v>
      </c>
      <c r="F2784" s="9">
        <v>2881164</v>
      </c>
      <c r="G2784" s="8" t="s">
        <v>1378</v>
      </c>
      <c r="H2784" s="9">
        <v>302522</v>
      </c>
      <c r="I2784" s="112"/>
      <c r="J2784" s="113"/>
      <c r="K2784" s="114"/>
      <c r="L2784" s="115"/>
      <c r="M2784" s="116"/>
      <c r="N2784" s="15" t="s">
        <v>8066</v>
      </c>
      <c r="O2784" t="s">
        <v>4766</v>
      </c>
      <c r="Q2784">
        <v>12348</v>
      </c>
      <c r="R2784" s="14">
        <v>2881164</v>
      </c>
    </row>
    <row r="2785" spans="1:18" ht="15" customHeight="1" x14ac:dyDescent="0.25">
      <c r="A2785" s="10">
        <v>815</v>
      </c>
      <c r="B2785" s="111"/>
      <c r="C2785" s="6" t="s">
        <v>4443</v>
      </c>
      <c r="D2785" s="7">
        <v>45014</v>
      </c>
      <c r="E2785" s="8" t="s">
        <v>1390</v>
      </c>
      <c r="F2785" s="9">
        <v>6007491</v>
      </c>
      <c r="G2785" s="8" t="s">
        <v>1378</v>
      </c>
      <c r="H2785" s="9">
        <v>630787</v>
      </c>
      <c r="I2785" s="112"/>
      <c r="J2785" s="113"/>
      <c r="K2785" s="114"/>
      <c r="L2785" s="115"/>
      <c r="M2785" s="116"/>
      <c r="N2785" s="15" t="s">
        <v>8067</v>
      </c>
      <c r="O2785" t="s">
        <v>4766</v>
      </c>
      <c r="Q2785">
        <v>17783</v>
      </c>
      <c r="R2785" s="14">
        <v>6007491</v>
      </c>
    </row>
    <row r="2786" spans="1:18" ht="15" customHeight="1" x14ac:dyDescent="0.25">
      <c r="A2786" s="10">
        <v>816</v>
      </c>
      <c r="B2786" s="111"/>
      <c r="C2786" s="6" t="s">
        <v>4444</v>
      </c>
      <c r="D2786" s="7">
        <v>44986</v>
      </c>
      <c r="E2786" s="8" t="s">
        <v>1799</v>
      </c>
      <c r="F2786" s="9">
        <v>2678720</v>
      </c>
      <c r="G2786" s="8" t="s">
        <v>1378</v>
      </c>
      <c r="H2786" s="9">
        <v>281266</v>
      </c>
      <c r="I2786" s="112"/>
      <c r="J2786" s="113"/>
      <c r="K2786" s="114"/>
      <c r="L2786" s="115"/>
      <c r="M2786" s="116"/>
      <c r="N2786" s="15" t="s">
        <v>8068</v>
      </c>
      <c r="O2786" t="s">
        <v>4766</v>
      </c>
      <c r="Q2786">
        <v>9178</v>
      </c>
      <c r="R2786" s="14">
        <v>2678720</v>
      </c>
    </row>
    <row r="2787" spans="1:18" ht="15" customHeight="1" x14ac:dyDescent="0.25">
      <c r="A2787" s="11">
        <v>817</v>
      </c>
      <c r="B2787" s="100"/>
      <c r="C2787" s="6" t="s">
        <v>4445</v>
      </c>
      <c r="D2787" s="7">
        <v>45000</v>
      </c>
      <c r="E2787" s="8" t="s">
        <v>1380</v>
      </c>
      <c r="F2787" s="9">
        <v>4343768</v>
      </c>
      <c r="G2787" s="8" t="s">
        <v>1378</v>
      </c>
      <c r="H2787" s="9">
        <v>456096</v>
      </c>
      <c r="I2787" s="104"/>
      <c r="J2787" s="105"/>
      <c r="K2787" s="106"/>
      <c r="L2787" s="109"/>
      <c r="M2787" s="110"/>
      <c r="N2787" s="15" t="s">
        <v>8069</v>
      </c>
      <c r="O2787" t="s">
        <v>4766</v>
      </c>
      <c r="Q2787">
        <v>13705</v>
      </c>
      <c r="R2787" s="14">
        <v>4343768</v>
      </c>
    </row>
    <row r="2788" spans="1:18" ht="15" customHeight="1" x14ac:dyDescent="0.25">
      <c r="A2788" s="5">
        <v>820</v>
      </c>
      <c r="B2788" s="99" t="s">
        <v>4450</v>
      </c>
      <c r="C2788" s="6" t="s">
        <v>4451</v>
      </c>
      <c r="D2788" s="7">
        <v>44993</v>
      </c>
      <c r="E2788" s="8" t="s">
        <v>1377</v>
      </c>
      <c r="F2788" s="9">
        <v>366491</v>
      </c>
      <c r="G2788" s="8" t="s">
        <v>1378</v>
      </c>
      <c r="H2788" s="9">
        <v>38482</v>
      </c>
      <c r="I2788" s="101">
        <v>1923277</v>
      </c>
      <c r="J2788" s="102"/>
      <c r="K2788" s="103"/>
      <c r="L2788" s="107" t="s">
        <v>997</v>
      </c>
      <c r="M2788" s="108"/>
      <c r="N2788" s="15" t="s">
        <v>8070</v>
      </c>
      <c r="O2788" t="s">
        <v>4766</v>
      </c>
      <c r="Q2788">
        <v>12346</v>
      </c>
      <c r="R2788" s="14">
        <v>366491</v>
      </c>
    </row>
    <row r="2789" spans="1:18" ht="15" customHeight="1" x14ac:dyDescent="0.25">
      <c r="A2789" s="10">
        <v>821</v>
      </c>
      <c r="B2789" s="111"/>
      <c r="C2789" s="6" t="s">
        <v>4452</v>
      </c>
      <c r="D2789" s="7">
        <v>45014</v>
      </c>
      <c r="E2789" s="8" t="s">
        <v>2947</v>
      </c>
      <c r="F2789" s="9">
        <v>384780</v>
      </c>
      <c r="G2789" s="8" t="s">
        <v>1378</v>
      </c>
      <c r="H2789" s="9">
        <v>40402</v>
      </c>
      <c r="I2789" s="112"/>
      <c r="J2789" s="113"/>
      <c r="K2789" s="114"/>
      <c r="L2789" s="115"/>
      <c r="M2789" s="116"/>
      <c r="N2789" s="15" t="s">
        <v>8071</v>
      </c>
      <c r="O2789" t="s">
        <v>4766</v>
      </c>
      <c r="Q2789">
        <v>17784</v>
      </c>
      <c r="R2789" s="14">
        <v>384780</v>
      </c>
    </row>
    <row r="2790" spans="1:18" ht="15" customHeight="1" x14ac:dyDescent="0.25">
      <c r="A2790" s="10">
        <v>822</v>
      </c>
      <c r="B2790" s="111"/>
      <c r="C2790" s="6" t="s">
        <v>4453</v>
      </c>
      <c r="D2790" s="7">
        <v>44986</v>
      </c>
      <c r="E2790" s="8" t="s">
        <v>1380</v>
      </c>
      <c r="F2790" s="9">
        <v>833874</v>
      </c>
      <c r="G2790" s="8" t="s">
        <v>1378</v>
      </c>
      <c r="H2790" s="9">
        <v>87557</v>
      </c>
      <c r="I2790" s="112"/>
      <c r="J2790" s="113"/>
      <c r="K2790" s="114"/>
      <c r="L2790" s="115"/>
      <c r="M2790" s="116"/>
      <c r="N2790" s="15" t="s">
        <v>8072</v>
      </c>
      <c r="O2790" t="s">
        <v>4766</v>
      </c>
      <c r="Q2790">
        <v>9173</v>
      </c>
      <c r="R2790" s="14">
        <v>833874</v>
      </c>
    </row>
    <row r="2791" spans="1:18" ht="15" customHeight="1" x14ac:dyDescent="0.25">
      <c r="A2791" s="11">
        <v>823</v>
      </c>
      <c r="B2791" s="100"/>
      <c r="C2791" s="6" t="s">
        <v>4454</v>
      </c>
      <c r="D2791" s="7">
        <v>45000</v>
      </c>
      <c r="E2791" s="8" t="s">
        <v>1380</v>
      </c>
      <c r="F2791" s="9">
        <v>563768</v>
      </c>
      <c r="G2791" s="8" t="s">
        <v>1378</v>
      </c>
      <c r="H2791" s="9">
        <v>59196</v>
      </c>
      <c r="I2791" s="104"/>
      <c r="J2791" s="105"/>
      <c r="K2791" s="106"/>
      <c r="L2791" s="109"/>
      <c r="M2791" s="110"/>
      <c r="N2791" s="15" t="s">
        <v>8073</v>
      </c>
      <c r="O2791" t="s">
        <v>4766</v>
      </c>
      <c r="Q2791">
        <v>13700</v>
      </c>
      <c r="R2791" s="14">
        <v>563768</v>
      </c>
    </row>
    <row r="2792" spans="1:18" ht="15" customHeight="1" x14ac:dyDescent="0.25">
      <c r="A2792" s="5">
        <v>824</v>
      </c>
      <c r="B2792" s="99" t="s">
        <v>4455</v>
      </c>
      <c r="C2792" s="6" t="s">
        <v>4456</v>
      </c>
      <c r="D2792" s="7">
        <v>45007</v>
      </c>
      <c r="E2792" s="8" t="s">
        <v>1377</v>
      </c>
      <c r="F2792" s="9">
        <v>1625509</v>
      </c>
      <c r="G2792" s="8" t="s">
        <v>1378</v>
      </c>
      <c r="H2792" s="9">
        <v>170679</v>
      </c>
      <c r="I2792" s="101">
        <v>4179272</v>
      </c>
      <c r="J2792" s="102"/>
      <c r="K2792" s="103"/>
      <c r="L2792" s="107" t="s">
        <v>1002</v>
      </c>
      <c r="M2792" s="108"/>
      <c r="N2792" s="15" t="s">
        <v>8074</v>
      </c>
      <c r="O2792" t="s">
        <v>4766</v>
      </c>
      <c r="Q2792">
        <v>15876</v>
      </c>
      <c r="R2792" s="14">
        <v>1625509</v>
      </c>
    </row>
    <row r="2793" spans="1:18" ht="15" customHeight="1" x14ac:dyDescent="0.25">
      <c r="A2793" s="10">
        <v>825</v>
      </c>
      <c r="B2793" s="111"/>
      <c r="C2793" s="6" t="s">
        <v>4457</v>
      </c>
      <c r="D2793" s="7">
        <v>45003</v>
      </c>
      <c r="E2793" s="8" t="s">
        <v>1377</v>
      </c>
      <c r="F2793" s="9">
        <v>1625509</v>
      </c>
      <c r="G2793" s="8" t="s">
        <v>1378</v>
      </c>
      <c r="H2793" s="9">
        <v>170679</v>
      </c>
      <c r="I2793" s="112"/>
      <c r="J2793" s="113"/>
      <c r="K2793" s="114"/>
      <c r="L2793" s="115"/>
      <c r="M2793" s="116"/>
      <c r="N2793" s="15" t="s">
        <v>8075</v>
      </c>
      <c r="O2793" t="s">
        <v>4766</v>
      </c>
      <c r="Q2793">
        <v>15699</v>
      </c>
      <c r="R2793" s="14">
        <v>1625509</v>
      </c>
    </row>
    <row r="2794" spans="1:18" ht="15" customHeight="1" x14ac:dyDescent="0.25">
      <c r="A2794" s="11">
        <v>826</v>
      </c>
      <c r="B2794" s="100"/>
      <c r="C2794" s="6" t="s">
        <v>4458</v>
      </c>
      <c r="D2794" s="7">
        <v>44993</v>
      </c>
      <c r="E2794" s="8" t="s">
        <v>1377</v>
      </c>
      <c r="F2794" s="9">
        <v>1418560</v>
      </c>
      <c r="G2794" s="8" t="s">
        <v>1378</v>
      </c>
      <c r="H2794" s="9">
        <v>148949</v>
      </c>
      <c r="I2794" s="104"/>
      <c r="J2794" s="105"/>
      <c r="K2794" s="106"/>
      <c r="L2794" s="109"/>
      <c r="M2794" s="110"/>
      <c r="N2794" s="15" t="s">
        <v>8076</v>
      </c>
      <c r="O2794" t="s">
        <v>4766</v>
      </c>
      <c r="Q2794">
        <v>11826</v>
      </c>
      <c r="R2794" s="14">
        <v>1418560</v>
      </c>
    </row>
    <row r="2795" spans="1:18" ht="15" customHeight="1" x14ac:dyDescent="0.25">
      <c r="A2795" s="5">
        <v>827</v>
      </c>
      <c r="B2795" s="99" t="s">
        <v>4459</v>
      </c>
      <c r="C2795" s="6" t="s">
        <v>4460</v>
      </c>
      <c r="D2795" s="7">
        <v>44991</v>
      </c>
      <c r="E2795" s="8" t="s">
        <v>1380</v>
      </c>
      <c r="F2795" s="9">
        <v>611516</v>
      </c>
      <c r="G2795" s="8" t="s">
        <v>1378</v>
      </c>
      <c r="H2795" s="9">
        <v>64209</v>
      </c>
      <c r="I2795" s="101">
        <v>2586930</v>
      </c>
      <c r="J2795" s="102"/>
      <c r="K2795" s="103"/>
      <c r="L2795" s="107" t="s">
        <v>1007</v>
      </c>
      <c r="M2795" s="108"/>
      <c r="N2795" s="15" t="s">
        <v>8077</v>
      </c>
      <c r="O2795" t="s">
        <v>4766</v>
      </c>
      <c r="Q2795">
        <v>11421</v>
      </c>
      <c r="R2795" s="14">
        <v>611516</v>
      </c>
    </row>
    <row r="2796" spans="1:18" ht="15" customHeight="1" x14ac:dyDescent="0.25">
      <c r="A2796" s="10">
        <v>828</v>
      </c>
      <c r="B2796" s="111"/>
      <c r="C2796" s="6" t="s">
        <v>4461</v>
      </c>
      <c r="D2796" s="7">
        <v>45005</v>
      </c>
      <c r="E2796" s="8" t="s">
        <v>1380</v>
      </c>
      <c r="F2796" s="9">
        <v>1423065</v>
      </c>
      <c r="G2796" s="8" t="s">
        <v>1378</v>
      </c>
      <c r="H2796" s="9">
        <v>149422</v>
      </c>
      <c r="I2796" s="112"/>
      <c r="J2796" s="113"/>
      <c r="K2796" s="114"/>
      <c r="L2796" s="115"/>
      <c r="M2796" s="116"/>
      <c r="N2796" s="15" t="s">
        <v>8078</v>
      </c>
      <c r="O2796" t="s">
        <v>4766</v>
      </c>
      <c r="Q2796">
        <v>15791</v>
      </c>
      <c r="R2796" s="14">
        <v>1423065</v>
      </c>
    </row>
    <row r="2797" spans="1:18" ht="15" customHeight="1" x14ac:dyDescent="0.25">
      <c r="A2797" s="11">
        <v>829</v>
      </c>
      <c r="B2797" s="100"/>
      <c r="C2797" s="6" t="s">
        <v>4462</v>
      </c>
      <c r="D2797" s="7">
        <v>44998</v>
      </c>
      <c r="E2797" s="8" t="s">
        <v>1380</v>
      </c>
      <c r="F2797" s="9">
        <v>855844</v>
      </c>
      <c r="G2797" s="8" t="s">
        <v>1378</v>
      </c>
      <c r="H2797" s="9">
        <v>89864</v>
      </c>
      <c r="I2797" s="104"/>
      <c r="J2797" s="105"/>
      <c r="K2797" s="106"/>
      <c r="L2797" s="109"/>
      <c r="M2797" s="110"/>
      <c r="N2797" s="15" t="s">
        <v>8079</v>
      </c>
      <c r="O2797" t="s">
        <v>4766</v>
      </c>
      <c r="Q2797">
        <v>13508</v>
      </c>
      <c r="R2797" s="14">
        <v>855844</v>
      </c>
    </row>
    <row r="2798" spans="1:18" ht="15" customHeight="1" x14ac:dyDescent="0.25">
      <c r="A2798" s="5">
        <v>831</v>
      </c>
      <c r="B2798" s="99" t="s">
        <v>4466</v>
      </c>
      <c r="C2798" s="6" t="s">
        <v>4467</v>
      </c>
      <c r="D2798" s="7">
        <v>45014</v>
      </c>
      <c r="E2798" s="8" t="s">
        <v>1377</v>
      </c>
      <c r="F2798" s="9">
        <v>4314255</v>
      </c>
      <c r="G2798" s="8" t="s">
        <v>1378</v>
      </c>
      <c r="H2798" s="9">
        <v>452997</v>
      </c>
      <c r="I2798" s="101">
        <v>8074790</v>
      </c>
      <c r="J2798" s="102"/>
      <c r="K2798" s="103"/>
      <c r="L2798" s="107" t="s">
        <v>1015</v>
      </c>
      <c r="M2798" s="108"/>
      <c r="N2798" s="15" t="s">
        <v>8080</v>
      </c>
      <c r="O2798" t="s">
        <v>4766</v>
      </c>
      <c r="Q2798">
        <v>17789</v>
      </c>
      <c r="R2798" s="14">
        <v>4314255</v>
      </c>
    </row>
    <row r="2799" spans="1:18" ht="15" customHeight="1" x14ac:dyDescent="0.25">
      <c r="A2799" s="11">
        <v>832</v>
      </c>
      <c r="B2799" s="100"/>
      <c r="C2799" s="6" t="s">
        <v>4468</v>
      </c>
      <c r="D2799" s="7">
        <v>45000</v>
      </c>
      <c r="E2799" s="8" t="s">
        <v>1380</v>
      </c>
      <c r="F2799" s="9">
        <v>4707857</v>
      </c>
      <c r="G2799" s="8" t="s">
        <v>1378</v>
      </c>
      <c r="H2799" s="9">
        <v>494325</v>
      </c>
      <c r="I2799" s="104"/>
      <c r="J2799" s="105"/>
      <c r="K2799" s="106"/>
      <c r="L2799" s="109"/>
      <c r="M2799" s="110"/>
      <c r="N2799" s="15" t="s">
        <v>8081</v>
      </c>
      <c r="O2799" t="s">
        <v>4766</v>
      </c>
      <c r="Q2799">
        <v>13707</v>
      </c>
      <c r="R2799" s="14">
        <v>4707857</v>
      </c>
    </row>
    <row r="2800" spans="1:18" ht="15" customHeight="1" x14ac:dyDescent="0.25">
      <c r="A2800" s="5">
        <v>833</v>
      </c>
      <c r="B2800" s="99" t="s">
        <v>4469</v>
      </c>
      <c r="C2800" s="6" t="s">
        <v>4470</v>
      </c>
      <c r="D2800" s="7">
        <v>44986</v>
      </c>
      <c r="E2800" s="8" t="s">
        <v>1799</v>
      </c>
      <c r="F2800" s="9">
        <v>2014606</v>
      </c>
      <c r="G2800" s="8" t="s">
        <v>1378</v>
      </c>
      <c r="H2800" s="9">
        <v>211533</v>
      </c>
      <c r="I2800" s="101">
        <v>3619367</v>
      </c>
      <c r="J2800" s="102"/>
      <c r="K2800" s="103"/>
      <c r="L2800" s="107" t="s">
        <v>1022</v>
      </c>
      <c r="M2800" s="108"/>
      <c r="N2800" s="15" t="s">
        <v>8082</v>
      </c>
      <c r="O2800" t="s">
        <v>4766</v>
      </c>
      <c r="Q2800">
        <v>9121</v>
      </c>
      <c r="R2800" s="14">
        <v>2014606</v>
      </c>
    </row>
    <row r="2801" spans="1:18" ht="15" customHeight="1" x14ac:dyDescent="0.25">
      <c r="A2801" s="11">
        <v>834</v>
      </c>
      <c r="B2801" s="100"/>
      <c r="C2801" s="6" t="s">
        <v>4471</v>
      </c>
      <c r="D2801" s="7">
        <v>45013</v>
      </c>
      <c r="E2801" s="8" t="s">
        <v>1380</v>
      </c>
      <c r="F2801" s="9">
        <v>2029379</v>
      </c>
      <c r="G2801" s="8" t="s">
        <v>1378</v>
      </c>
      <c r="H2801" s="9">
        <v>213085</v>
      </c>
      <c r="I2801" s="104"/>
      <c r="J2801" s="105"/>
      <c r="K2801" s="106"/>
      <c r="L2801" s="109"/>
      <c r="M2801" s="110"/>
      <c r="N2801" s="15" t="s">
        <v>8083</v>
      </c>
      <c r="O2801" t="s">
        <v>4766</v>
      </c>
      <c r="Q2801">
        <v>17697</v>
      </c>
      <c r="R2801" s="14">
        <v>2029379</v>
      </c>
    </row>
    <row r="2802" spans="1:18" ht="15" customHeight="1" x14ac:dyDescent="0.25">
      <c r="A2802" s="12">
        <v>835</v>
      </c>
      <c r="B2802" s="12" t="s">
        <v>4472</v>
      </c>
      <c r="C2802" s="6" t="s">
        <v>4473</v>
      </c>
      <c r="D2802" s="7">
        <v>45016</v>
      </c>
      <c r="E2802" s="8" t="s">
        <v>1377</v>
      </c>
      <c r="F2802" s="9">
        <v>2872023</v>
      </c>
      <c r="G2802" s="8" t="s">
        <v>1378</v>
      </c>
      <c r="H2802" s="9">
        <v>301562</v>
      </c>
      <c r="I2802" s="94">
        <v>2570461</v>
      </c>
      <c r="J2802" s="95"/>
      <c r="K2802" s="96"/>
      <c r="L2802" s="97" t="s">
        <v>1025</v>
      </c>
      <c r="M2802" s="98"/>
      <c r="N2802" s="15" t="s">
        <v>8084</v>
      </c>
      <c r="O2802" t="s">
        <v>4766</v>
      </c>
      <c r="Q2802">
        <v>18753</v>
      </c>
      <c r="R2802" s="14">
        <v>2872023</v>
      </c>
    </row>
    <row r="2803" spans="1:18" ht="15" customHeight="1" x14ac:dyDescent="0.25">
      <c r="A2803" s="12">
        <v>836</v>
      </c>
      <c r="B2803" s="12" t="s">
        <v>4474</v>
      </c>
      <c r="C2803" s="6" t="s">
        <v>4475</v>
      </c>
      <c r="D2803" s="7">
        <v>44986</v>
      </c>
      <c r="E2803" s="8" t="s">
        <v>2089</v>
      </c>
      <c r="F2803" s="9">
        <v>552002</v>
      </c>
      <c r="G2803" s="8" t="s">
        <v>1378</v>
      </c>
      <c r="H2803" s="9">
        <v>57960</v>
      </c>
      <c r="I2803" s="94">
        <v>494042</v>
      </c>
      <c r="J2803" s="95"/>
      <c r="K2803" s="96"/>
      <c r="L2803" s="97" t="s">
        <v>1030</v>
      </c>
      <c r="M2803" s="98"/>
      <c r="N2803" s="15" t="s">
        <v>8085</v>
      </c>
      <c r="O2803" t="s">
        <v>4766</v>
      </c>
      <c r="Q2803">
        <v>9117</v>
      </c>
      <c r="R2803" s="14">
        <v>552002</v>
      </c>
    </row>
    <row r="2804" spans="1:18" ht="15" customHeight="1" x14ac:dyDescent="0.25">
      <c r="A2804" s="5">
        <v>837</v>
      </c>
      <c r="B2804" s="99" t="s">
        <v>4476</v>
      </c>
      <c r="C2804" s="6" t="s">
        <v>4477</v>
      </c>
      <c r="D2804" s="7">
        <v>44993</v>
      </c>
      <c r="E2804" s="8" t="s">
        <v>1380</v>
      </c>
      <c r="F2804" s="9">
        <v>2771890</v>
      </c>
      <c r="G2804" s="8" t="s">
        <v>1378</v>
      </c>
      <c r="H2804" s="9">
        <v>291048</v>
      </c>
      <c r="I2804" s="101">
        <v>4297136</v>
      </c>
      <c r="J2804" s="102"/>
      <c r="K2804" s="103"/>
      <c r="L2804" s="107" t="s">
        <v>1035</v>
      </c>
      <c r="M2804" s="108"/>
      <c r="N2804" s="15" t="s">
        <v>8086</v>
      </c>
      <c r="O2804" t="s">
        <v>4766</v>
      </c>
      <c r="Q2804">
        <v>11809</v>
      </c>
      <c r="R2804" s="14">
        <v>2771890</v>
      </c>
    </row>
    <row r="2805" spans="1:18" ht="15" customHeight="1" x14ac:dyDescent="0.25">
      <c r="A2805" s="11">
        <v>838</v>
      </c>
      <c r="B2805" s="100"/>
      <c r="C2805" s="6" t="s">
        <v>4478</v>
      </c>
      <c r="D2805" s="7">
        <v>45002</v>
      </c>
      <c r="E2805" s="8" t="s">
        <v>1799</v>
      </c>
      <c r="F2805" s="9">
        <v>2029379</v>
      </c>
      <c r="G2805" s="8" t="s">
        <v>1378</v>
      </c>
      <c r="H2805" s="9">
        <v>213085</v>
      </c>
      <c r="I2805" s="104"/>
      <c r="J2805" s="105"/>
      <c r="K2805" s="106"/>
      <c r="L2805" s="109"/>
      <c r="M2805" s="110"/>
      <c r="N2805" s="15" t="s">
        <v>8087</v>
      </c>
      <c r="O2805" t="s">
        <v>4766</v>
      </c>
      <c r="Q2805">
        <v>15668</v>
      </c>
      <c r="R2805" s="14">
        <v>2029379</v>
      </c>
    </row>
    <row r="2806" spans="1:18" ht="15" customHeight="1" x14ac:dyDescent="0.25">
      <c r="A2806" s="5">
        <v>839</v>
      </c>
      <c r="B2806" s="99" t="s">
        <v>4479</v>
      </c>
      <c r="C2806" s="6" t="s">
        <v>4480</v>
      </c>
      <c r="D2806" s="7">
        <v>44999</v>
      </c>
      <c r="E2806" s="8" t="s">
        <v>1799</v>
      </c>
      <c r="F2806" s="9">
        <v>2117467</v>
      </c>
      <c r="G2806" s="8" t="s">
        <v>1378</v>
      </c>
      <c r="H2806" s="9">
        <v>222334</v>
      </c>
      <c r="I2806" s="101">
        <v>5685399</v>
      </c>
      <c r="J2806" s="102"/>
      <c r="K2806" s="103"/>
      <c r="L2806" s="107" t="s">
        <v>1042</v>
      </c>
      <c r="M2806" s="108"/>
      <c r="N2806" s="15" t="s">
        <v>8088</v>
      </c>
      <c r="O2806" t="s">
        <v>4766</v>
      </c>
      <c r="Q2806">
        <v>13578</v>
      </c>
      <c r="R2806" s="14">
        <v>2117467</v>
      </c>
    </row>
    <row r="2807" spans="1:18" ht="15" customHeight="1" x14ac:dyDescent="0.25">
      <c r="A2807" s="10">
        <v>840</v>
      </c>
      <c r="B2807" s="111"/>
      <c r="C2807" s="6" t="s">
        <v>4481</v>
      </c>
      <c r="D2807" s="7">
        <v>44992</v>
      </c>
      <c r="E2807" s="8" t="s">
        <v>1799</v>
      </c>
      <c r="F2807" s="9">
        <v>2117467</v>
      </c>
      <c r="G2807" s="8" t="s">
        <v>1378</v>
      </c>
      <c r="H2807" s="9">
        <v>222334</v>
      </c>
      <c r="I2807" s="112"/>
      <c r="J2807" s="113"/>
      <c r="K2807" s="114"/>
      <c r="L2807" s="115"/>
      <c r="M2807" s="116"/>
      <c r="N2807" s="15" t="s">
        <v>8089</v>
      </c>
      <c r="O2807" t="s">
        <v>4766</v>
      </c>
      <c r="Q2807">
        <v>11521</v>
      </c>
      <c r="R2807" s="14">
        <v>2117467</v>
      </c>
    </row>
    <row r="2808" spans="1:18" ht="15" customHeight="1" x14ac:dyDescent="0.25">
      <c r="A2808" s="11">
        <v>841</v>
      </c>
      <c r="B2808" s="100"/>
      <c r="C2808" s="6" t="s">
        <v>4482</v>
      </c>
      <c r="D2808" s="7">
        <v>44986</v>
      </c>
      <c r="E2808" s="8" t="s">
        <v>1799</v>
      </c>
      <c r="F2808" s="9">
        <v>2117467</v>
      </c>
      <c r="G2808" s="8" t="s">
        <v>1378</v>
      </c>
      <c r="H2808" s="9">
        <v>222334</v>
      </c>
      <c r="I2808" s="104"/>
      <c r="J2808" s="105"/>
      <c r="K2808" s="106"/>
      <c r="L2808" s="109"/>
      <c r="M2808" s="110"/>
      <c r="N2808" s="15" t="s">
        <v>8090</v>
      </c>
      <c r="O2808" t="s">
        <v>4766</v>
      </c>
      <c r="Q2808">
        <v>9116</v>
      </c>
      <c r="R2808" s="14">
        <v>2117467</v>
      </c>
    </row>
    <row r="2809" spans="1:18" ht="15" customHeight="1" x14ac:dyDescent="0.25">
      <c r="A2809" s="5">
        <v>842</v>
      </c>
      <c r="B2809" s="99" t="s">
        <v>4483</v>
      </c>
      <c r="C2809" s="6" t="s">
        <v>4484</v>
      </c>
      <c r="D2809" s="7">
        <v>45002</v>
      </c>
      <c r="E2809" s="8" t="s">
        <v>1380</v>
      </c>
      <c r="F2809" s="9">
        <v>2029379</v>
      </c>
      <c r="G2809" s="8" t="s">
        <v>1378</v>
      </c>
      <c r="H2809" s="9">
        <v>213085</v>
      </c>
      <c r="I2809" s="101">
        <v>14230258</v>
      </c>
      <c r="J2809" s="102"/>
      <c r="K2809" s="103"/>
      <c r="L2809" s="107" t="s">
        <v>1047</v>
      </c>
      <c r="M2809" s="108"/>
      <c r="N2809" s="15" t="s">
        <v>8091</v>
      </c>
      <c r="O2809" t="s">
        <v>4766</v>
      </c>
      <c r="Q2809">
        <v>15655</v>
      </c>
      <c r="R2809" s="14">
        <v>2029379</v>
      </c>
    </row>
    <row r="2810" spans="1:18" ht="15" customHeight="1" x14ac:dyDescent="0.25">
      <c r="A2810" s="10">
        <v>843</v>
      </c>
      <c r="B2810" s="111"/>
      <c r="C2810" s="6" t="s">
        <v>4485</v>
      </c>
      <c r="D2810" s="7">
        <v>45002</v>
      </c>
      <c r="E2810" s="8" t="s">
        <v>1380</v>
      </c>
      <c r="F2810" s="9">
        <v>3339105</v>
      </c>
      <c r="G2810" s="8" t="s">
        <v>1378</v>
      </c>
      <c r="H2810" s="9">
        <v>350606</v>
      </c>
      <c r="I2810" s="112"/>
      <c r="J2810" s="113"/>
      <c r="K2810" s="114"/>
      <c r="L2810" s="115"/>
      <c r="M2810" s="116"/>
      <c r="N2810" s="15" t="s">
        <v>8092</v>
      </c>
      <c r="O2810" t="s">
        <v>4766</v>
      </c>
      <c r="Q2810">
        <v>15656</v>
      </c>
      <c r="R2810" s="14">
        <v>3339105</v>
      </c>
    </row>
    <row r="2811" spans="1:18" ht="15" customHeight="1" x14ac:dyDescent="0.25">
      <c r="A2811" s="10">
        <v>844</v>
      </c>
      <c r="B2811" s="111"/>
      <c r="C2811" s="6" t="s">
        <v>4486</v>
      </c>
      <c r="D2811" s="7">
        <v>44992</v>
      </c>
      <c r="E2811" s="8" t="s">
        <v>1380</v>
      </c>
      <c r="F2811" s="9">
        <v>3339105</v>
      </c>
      <c r="G2811" s="8" t="s">
        <v>1378</v>
      </c>
      <c r="H2811" s="9">
        <v>350606</v>
      </c>
      <c r="I2811" s="112"/>
      <c r="J2811" s="113"/>
      <c r="K2811" s="114"/>
      <c r="L2811" s="115"/>
      <c r="M2811" s="116"/>
      <c r="N2811" s="15" t="s">
        <v>8093</v>
      </c>
      <c r="O2811" t="s">
        <v>4766</v>
      </c>
      <c r="Q2811">
        <v>11520</v>
      </c>
      <c r="R2811" s="14">
        <v>3339105</v>
      </c>
    </row>
    <row r="2812" spans="1:18" ht="15" customHeight="1" x14ac:dyDescent="0.25">
      <c r="A2812" s="10">
        <v>845</v>
      </c>
      <c r="B2812" s="111"/>
      <c r="C2812" s="6" t="s">
        <v>4487</v>
      </c>
      <c r="D2812" s="7">
        <v>45013</v>
      </c>
      <c r="E2812" s="8" t="s">
        <v>1380</v>
      </c>
      <c r="F2812" s="9">
        <v>3389122</v>
      </c>
      <c r="G2812" s="8" t="s">
        <v>1378</v>
      </c>
      <c r="H2812" s="9">
        <v>355858</v>
      </c>
      <c r="I2812" s="112"/>
      <c r="J2812" s="113"/>
      <c r="K2812" s="114"/>
      <c r="L2812" s="115"/>
      <c r="M2812" s="116"/>
      <c r="N2812" s="15" t="s">
        <v>8094</v>
      </c>
      <c r="O2812" t="s">
        <v>4766</v>
      </c>
      <c r="Q2812">
        <v>17693</v>
      </c>
      <c r="R2812" s="14">
        <v>3389122</v>
      </c>
    </row>
    <row r="2813" spans="1:18" ht="15" customHeight="1" x14ac:dyDescent="0.25">
      <c r="A2813" s="11">
        <v>846</v>
      </c>
      <c r="B2813" s="100"/>
      <c r="C2813" s="6" t="s">
        <v>4488</v>
      </c>
      <c r="D2813" s="7">
        <v>44986</v>
      </c>
      <c r="E2813" s="8" t="s">
        <v>1377</v>
      </c>
      <c r="F2813" s="9">
        <v>3803019</v>
      </c>
      <c r="G2813" s="8" t="s">
        <v>1378</v>
      </c>
      <c r="H2813" s="9">
        <v>399317</v>
      </c>
      <c r="I2813" s="104"/>
      <c r="J2813" s="105"/>
      <c r="K2813" s="106"/>
      <c r="L2813" s="109"/>
      <c r="M2813" s="110"/>
      <c r="N2813" s="15" t="s">
        <v>8095</v>
      </c>
      <c r="O2813" t="s">
        <v>4766</v>
      </c>
      <c r="Q2813">
        <v>9120</v>
      </c>
      <c r="R2813" s="14">
        <v>3803019</v>
      </c>
    </row>
    <row r="2814" spans="1:18" ht="15" customHeight="1" x14ac:dyDescent="0.25">
      <c r="A2814" s="5">
        <v>847</v>
      </c>
      <c r="B2814" s="99" t="s">
        <v>4489</v>
      </c>
      <c r="C2814" s="6" t="s">
        <v>4490</v>
      </c>
      <c r="D2814" s="7">
        <v>44989</v>
      </c>
      <c r="E2814" s="8" t="s">
        <v>1799</v>
      </c>
      <c r="F2814" s="9">
        <v>2117467</v>
      </c>
      <c r="G2814" s="8" t="s">
        <v>1378</v>
      </c>
      <c r="H2814" s="9">
        <v>222334</v>
      </c>
      <c r="I2814" s="101">
        <v>10860630</v>
      </c>
      <c r="J2814" s="102"/>
      <c r="K2814" s="103"/>
      <c r="L2814" s="107" t="s">
        <v>1053</v>
      </c>
      <c r="M2814" s="108"/>
      <c r="N2814" s="15" t="s">
        <v>8096</v>
      </c>
      <c r="O2814" t="s">
        <v>4766</v>
      </c>
      <c r="Q2814">
        <v>11338</v>
      </c>
      <c r="R2814" s="14">
        <v>2117467</v>
      </c>
    </row>
    <row r="2815" spans="1:18" ht="15" customHeight="1" x14ac:dyDescent="0.25">
      <c r="A2815" s="10">
        <v>848</v>
      </c>
      <c r="B2815" s="111"/>
      <c r="C2815" s="6" t="s">
        <v>4491</v>
      </c>
      <c r="D2815" s="7">
        <v>45007</v>
      </c>
      <c r="E2815" s="8" t="s">
        <v>1380</v>
      </c>
      <c r="F2815" s="9">
        <v>3339105</v>
      </c>
      <c r="G2815" s="8" t="s">
        <v>1378</v>
      </c>
      <c r="H2815" s="9">
        <v>350606</v>
      </c>
      <c r="I2815" s="112"/>
      <c r="J2815" s="113"/>
      <c r="K2815" s="114"/>
      <c r="L2815" s="115"/>
      <c r="M2815" s="116"/>
      <c r="N2815" s="15" t="s">
        <v>8097</v>
      </c>
      <c r="O2815" t="s">
        <v>4766</v>
      </c>
      <c r="Q2815">
        <v>15923</v>
      </c>
      <c r="R2815" s="14">
        <v>3339105</v>
      </c>
    </row>
    <row r="2816" spans="1:18" ht="15" customHeight="1" x14ac:dyDescent="0.25">
      <c r="A2816" s="10">
        <v>849</v>
      </c>
      <c r="B2816" s="111"/>
      <c r="C2816" s="6" t="s">
        <v>4492</v>
      </c>
      <c r="D2816" s="7">
        <v>45014</v>
      </c>
      <c r="E2816" s="8" t="s">
        <v>1380</v>
      </c>
      <c r="F2816" s="9">
        <v>3339105</v>
      </c>
      <c r="G2816" s="8" t="s">
        <v>1378</v>
      </c>
      <c r="H2816" s="9">
        <v>350606</v>
      </c>
      <c r="I2816" s="112"/>
      <c r="J2816" s="113"/>
      <c r="K2816" s="114"/>
      <c r="L2816" s="115"/>
      <c r="M2816" s="116"/>
      <c r="N2816" s="15" t="s">
        <v>8098</v>
      </c>
      <c r="O2816" t="s">
        <v>4766</v>
      </c>
      <c r="Q2816">
        <v>17782</v>
      </c>
      <c r="R2816" s="14">
        <v>3339105</v>
      </c>
    </row>
    <row r="2817" spans="1:18" ht="15" customHeight="1" x14ac:dyDescent="0.25">
      <c r="A2817" s="11">
        <v>850</v>
      </c>
      <c r="B2817" s="100"/>
      <c r="C2817" s="6" t="s">
        <v>4493</v>
      </c>
      <c r="D2817" s="7">
        <v>44996</v>
      </c>
      <c r="E2817" s="8" t="s">
        <v>1380</v>
      </c>
      <c r="F2817" s="9">
        <v>3339105</v>
      </c>
      <c r="G2817" s="8" t="s">
        <v>1378</v>
      </c>
      <c r="H2817" s="9">
        <v>350606</v>
      </c>
      <c r="I2817" s="104"/>
      <c r="J2817" s="105"/>
      <c r="K2817" s="106"/>
      <c r="L2817" s="109"/>
      <c r="M2817" s="110"/>
      <c r="N2817" s="15" t="s">
        <v>8099</v>
      </c>
      <c r="O2817" t="s">
        <v>4766</v>
      </c>
      <c r="Q2817">
        <v>13430</v>
      </c>
      <c r="R2817" s="14">
        <v>3339105</v>
      </c>
    </row>
    <row r="2818" spans="1:18" ht="15" customHeight="1" x14ac:dyDescent="0.25">
      <c r="A2818" s="5">
        <v>851</v>
      </c>
      <c r="B2818" s="99" t="s">
        <v>4494</v>
      </c>
      <c r="C2818" s="6" t="s">
        <v>4495</v>
      </c>
      <c r="D2818" s="7">
        <v>45005</v>
      </c>
      <c r="E2818" s="8" t="s">
        <v>1380</v>
      </c>
      <c r="F2818" s="9">
        <v>2029379</v>
      </c>
      <c r="G2818" s="8" t="s">
        <v>1378</v>
      </c>
      <c r="H2818" s="9">
        <v>213085</v>
      </c>
      <c r="I2818" s="101">
        <v>3632588</v>
      </c>
      <c r="J2818" s="102"/>
      <c r="K2818" s="103"/>
      <c r="L2818" s="107" t="s">
        <v>1058</v>
      </c>
      <c r="M2818" s="108"/>
      <c r="N2818" s="15" t="s">
        <v>8100</v>
      </c>
      <c r="O2818" t="s">
        <v>4766</v>
      </c>
      <c r="Q2818">
        <v>15787</v>
      </c>
      <c r="R2818" s="14">
        <v>2029379</v>
      </c>
    </row>
    <row r="2819" spans="1:18" ht="15" customHeight="1" x14ac:dyDescent="0.25">
      <c r="A2819" s="11">
        <v>852</v>
      </c>
      <c r="B2819" s="100"/>
      <c r="C2819" s="6" t="s">
        <v>4496</v>
      </c>
      <c r="D2819" s="7">
        <v>44991</v>
      </c>
      <c r="E2819" s="8" t="s">
        <v>1380</v>
      </c>
      <c r="F2819" s="9">
        <v>2029379</v>
      </c>
      <c r="G2819" s="8" t="s">
        <v>1378</v>
      </c>
      <c r="H2819" s="9">
        <v>213085</v>
      </c>
      <c r="I2819" s="104"/>
      <c r="J2819" s="105"/>
      <c r="K2819" s="106"/>
      <c r="L2819" s="109"/>
      <c r="M2819" s="110"/>
      <c r="N2819" s="15" t="s">
        <v>8101</v>
      </c>
      <c r="O2819" t="s">
        <v>4766</v>
      </c>
      <c r="Q2819">
        <v>11418</v>
      </c>
      <c r="R2819" s="14">
        <v>2029379</v>
      </c>
    </row>
    <row r="2820" spans="1:18" ht="15" customHeight="1" x14ac:dyDescent="0.25">
      <c r="A2820" s="5">
        <v>854</v>
      </c>
      <c r="B2820" s="99" t="s">
        <v>4500</v>
      </c>
      <c r="C2820" s="6" t="s">
        <v>4501</v>
      </c>
      <c r="D2820" s="7">
        <v>45014</v>
      </c>
      <c r="E2820" s="8" t="s">
        <v>4502</v>
      </c>
      <c r="F2820" s="9">
        <v>1597200</v>
      </c>
      <c r="G2820" s="8" t="s">
        <v>1378</v>
      </c>
      <c r="H2820" s="9">
        <v>167706</v>
      </c>
      <c r="I2820" s="101">
        <v>7467383</v>
      </c>
      <c r="J2820" s="102"/>
      <c r="K2820" s="103"/>
      <c r="L2820" s="107" t="s">
        <v>1066</v>
      </c>
      <c r="M2820" s="108"/>
      <c r="N2820" s="15" t="s">
        <v>8102</v>
      </c>
      <c r="O2820" t="s">
        <v>4766</v>
      </c>
      <c r="Q2820">
        <v>17747</v>
      </c>
      <c r="R2820" s="14">
        <v>1597200</v>
      </c>
    </row>
    <row r="2821" spans="1:18" ht="15" customHeight="1" x14ac:dyDescent="0.25">
      <c r="A2821" s="10">
        <v>855</v>
      </c>
      <c r="B2821" s="111"/>
      <c r="C2821" s="6" t="s">
        <v>4503</v>
      </c>
      <c r="D2821" s="7">
        <v>45005</v>
      </c>
      <c r="E2821" s="8" t="s">
        <v>1380</v>
      </c>
      <c r="F2821" s="9">
        <v>1773640</v>
      </c>
      <c r="G2821" s="8" t="s">
        <v>1378</v>
      </c>
      <c r="H2821" s="9">
        <v>186232</v>
      </c>
      <c r="I2821" s="112"/>
      <c r="J2821" s="113"/>
      <c r="K2821" s="114"/>
      <c r="L2821" s="115"/>
      <c r="M2821" s="116"/>
      <c r="N2821" s="15" t="s">
        <v>8103</v>
      </c>
      <c r="O2821" t="s">
        <v>4766</v>
      </c>
      <c r="Q2821">
        <v>15746</v>
      </c>
      <c r="R2821" s="14">
        <v>1773640</v>
      </c>
    </row>
    <row r="2822" spans="1:18" ht="15" customHeight="1" x14ac:dyDescent="0.25">
      <c r="A2822" s="10">
        <v>856</v>
      </c>
      <c r="B2822" s="111"/>
      <c r="C2822" s="6" t="s">
        <v>4504</v>
      </c>
      <c r="D2822" s="7">
        <v>45003</v>
      </c>
      <c r="E2822" s="8" t="s">
        <v>1799</v>
      </c>
      <c r="F2822" s="9">
        <v>1624491</v>
      </c>
      <c r="G2822" s="8" t="s">
        <v>1378</v>
      </c>
      <c r="H2822" s="9">
        <v>170572</v>
      </c>
      <c r="I2822" s="112"/>
      <c r="J2822" s="113"/>
      <c r="K2822" s="114"/>
      <c r="L2822" s="115"/>
      <c r="M2822" s="116"/>
      <c r="N2822" s="15" t="s">
        <v>8104</v>
      </c>
      <c r="O2822" t="s">
        <v>4766</v>
      </c>
      <c r="Q2822">
        <v>15694</v>
      </c>
      <c r="R2822" s="14">
        <v>1624491</v>
      </c>
    </row>
    <row r="2823" spans="1:18" ht="15" customHeight="1" x14ac:dyDescent="0.25">
      <c r="A2823" s="11">
        <v>857</v>
      </c>
      <c r="B2823" s="100"/>
      <c r="C2823" s="6" t="s">
        <v>4505</v>
      </c>
      <c r="D2823" s="7">
        <v>44993</v>
      </c>
      <c r="E2823" s="8" t="s">
        <v>1380</v>
      </c>
      <c r="F2823" s="9">
        <v>3348114</v>
      </c>
      <c r="G2823" s="8" t="s">
        <v>1378</v>
      </c>
      <c r="H2823" s="9">
        <v>351552</v>
      </c>
      <c r="I2823" s="104"/>
      <c r="J2823" s="105"/>
      <c r="K2823" s="106"/>
      <c r="L2823" s="109"/>
      <c r="M2823" s="110"/>
      <c r="N2823" s="15" t="s">
        <v>8105</v>
      </c>
      <c r="O2823" t="s">
        <v>4766</v>
      </c>
      <c r="Q2823">
        <v>11830</v>
      </c>
      <c r="R2823" s="14">
        <v>3348114</v>
      </c>
    </row>
    <row r="2824" spans="1:18" ht="15" customHeight="1" x14ac:dyDescent="0.25">
      <c r="A2824" s="5">
        <v>858</v>
      </c>
      <c r="B2824" s="99" t="s">
        <v>4506</v>
      </c>
      <c r="C2824" s="6" t="s">
        <v>4507</v>
      </c>
      <c r="D2824" s="7">
        <v>44995</v>
      </c>
      <c r="E2824" s="8" t="s">
        <v>1380</v>
      </c>
      <c r="F2824" s="9">
        <v>2266707</v>
      </c>
      <c r="G2824" s="8" t="s">
        <v>1378</v>
      </c>
      <c r="H2824" s="9">
        <v>238004</v>
      </c>
      <c r="I2824" s="101">
        <v>8989359</v>
      </c>
      <c r="J2824" s="102"/>
      <c r="K2824" s="103"/>
      <c r="L2824" s="107" t="s">
        <v>1076</v>
      </c>
      <c r="M2824" s="108"/>
      <c r="N2824" s="15" t="s">
        <v>8106</v>
      </c>
      <c r="O2824" t="s">
        <v>4766</v>
      </c>
      <c r="Q2824">
        <v>13214</v>
      </c>
      <c r="R2824" s="14">
        <v>2266707</v>
      </c>
    </row>
    <row r="2825" spans="1:18" ht="15" customHeight="1" x14ac:dyDescent="0.25">
      <c r="A2825" s="10">
        <v>859</v>
      </c>
      <c r="B2825" s="111"/>
      <c r="C2825" s="6" t="s">
        <v>4508</v>
      </c>
      <c r="D2825" s="7">
        <v>45009</v>
      </c>
      <c r="E2825" s="8" t="s">
        <v>1377</v>
      </c>
      <c r="F2825" s="9">
        <v>4294539</v>
      </c>
      <c r="G2825" s="8" t="s">
        <v>1378</v>
      </c>
      <c r="H2825" s="9">
        <v>450926</v>
      </c>
      <c r="I2825" s="112"/>
      <c r="J2825" s="113"/>
      <c r="K2825" s="114"/>
      <c r="L2825" s="115"/>
      <c r="M2825" s="116"/>
      <c r="N2825" s="15" t="s">
        <v>8107</v>
      </c>
      <c r="O2825" t="s">
        <v>4766</v>
      </c>
      <c r="Q2825">
        <v>17455</v>
      </c>
      <c r="R2825" s="14">
        <v>4294539</v>
      </c>
    </row>
    <row r="2826" spans="1:18" ht="15" customHeight="1" x14ac:dyDescent="0.25">
      <c r="A2826" s="11">
        <v>860</v>
      </c>
      <c r="B2826" s="100"/>
      <c r="C2826" s="6" t="s">
        <v>4509</v>
      </c>
      <c r="D2826" s="7">
        <v>44987</v>
      </c>
      <c r="E2826" s="8" t="s">
        <v>1380</v>
      </c>
      <c r="F2826" s="9">
        <v>3482730</v>
      </c>
      <c r="G2826" s="8" t="s">
        <v>1378</v>
      </c>
      <c r="H2826" s="9">
        <v>365686</v>
      </c>
      <c r="I2826" s="104"/>
      <c r="J2826" s="105"/>
      <c r="K2826" s="106"/>
      <c r="L2826" s="109"/>
      <c r="M2826" s="110"/>
      <c r="N2826" s="15" t="s">
        <v>8108</v>
      </c>
      <c r="O2826" t="s">
        <v>4766</v>
      </c>
      <c r="Q2826">
        <v>9893</v>
      </c>
      <c r="R2826" s="14">
        <v>3482730</v>
      </c>
    </row>
    <row r="2827" spans="1:18" ht="15" customHeight="1" x14ac:dyDescent="0.25">
      <c r="A2827" s="12">
        <v>861</v>
      </c>
      <c r="B2827" s="12" t="s">
        <v>4510</v>
      </c>
      <c r="C2827" s="6" t="s">
        <v>4511</v>
      </c>
      <c r="D2827" s="7">
        <v>44992</v>
      </c>
      <c r="E2827" s="8" t="s">
        <v>1380</v>
      </c>
      <c r="F2827" s="9">
        <v>2581381</v>
      </c>
      <c r="G2827" s="8" t="s">
        <v>1378</v>
      </c>
      <c r="H2827" s="9">
        <v>271045</v>
      </c>
      <c r="I2827" s="94">
        <v>2310336</v>
      </c>
      <c r="J2827" s="95"/>
      <c r="K2827" s="96"/>
      <c r="L2827" s="97" t="s">
        <v>1087</v>
      </c>
      <c r="M2827" s="98"/>
      <c r="N2827" s="15" t="s">
        <v>8109</v>
      </c>
      <c r="O2827" t="s">
        <v>4766</v>
      </c>
      <c r="Q2827">
        <v>11498</v>
      </c>
      <c r="R2827" s="14">
        <v>2581381</v>
      </c>
    </row>
    <row r="2828" spans="1:18" ht="15" customHeight="1" x14ac:dyDescent="0.25">
      <c r="A2828" s="5">
        <v>862</v>
      </c>
      <c r="B2828" s="99" t="s">
        <v>4512</v>
      </c>
      <c r="C2828" s="6" t="s">
        <v>4513</v>
      </c>
      <c r="D2828" s="7">
        <v>45014</v>
      </c>
      <c r="E2828" s="8" t="s">
        <v>1380</v>
      </c>
      <c r="F2828" s="9">
        <v>9007339</v>
      </c>
      <c r="G2828" s="8" t="s">
        <v>1378</v>
      </c>
      <c r="H2828" s="9">
        <v>945771</v>
      </c>
      <c r="I2828" s="101">
        <v>46788648</v>
      </c>
      <c r="J2828" s="102"/>
      <c r="K2828" s="103"/>
      <c r="L2828" s="107" t="s">
        <v>1091</v>
      </c>
      <c r="M2828" s="108"/>
      <c r="N2828" s="15" t="s">
        <v>8110</v>
      </c>
      <c r="O2828" t="s">
        <v>4766</v>
      </c>
      <c r="Q2828">
        <v>17786</v>
      </c>
      <c r="R2828" s="14">
        <v>9007339</v>
      </c>
    </row>
    <row r="2829" spans="1:18" ht="15" customHeight="1" x14ac:dyDescent="0.25">
      <c r="A2829" s="10">
        <v>863</v>
      </c>
      <c r="B2829" s="111"/>
      <c r="C2829" s="6" t="s">
        <v>4514</v>
      </c>
      <c r="D2829" s="7">
        <v>44993</v>
      </c>
      <c r="E2829" s="8" t="s">
        <v>1380</v>
      </c>
      <c r="F2829" s="9">
        <v>14474757</v>
      </c>
      <c r="G2829" s="8" t="s">
        <v>1378</v>
      </c>
      <c r="H2829" s="9">
        <v>1519849</v>
      </c>
      <c r="I2829" s="112"/>
      <c r="J2829" s="113"/>
      <c r="K2829" s="114"/>
      <c r="L2829" s="115"/>
      <c r="M2829" s="116"/>
      <c r="N2829" s="15" t="s">
        <v>8111</v>
      </c>
      <c r="O2829" t="s">
        <v>4766</v>
      </c>
      <c r="Q2829">
        <v>12349</v>
      </c>
      <c r="R2829" s="14">
        <v>14474757</v>
      </c>
    </row>
    <row r="2830" spans="1:18" ht="15" customHeight="1" x14ac:dyDescent="0.25">
      <c r="A2830" s="10">
        <v>864</v>
      </c>
      <c r="B2830" s="111"/>
      <c r="C2830" s="6" t="s">
        <v>4515</v>
      </c>
      <c r="D2830" s="7">
        <v>45007</v>
      </c>
      <c r="E2830" s="8" t="s">
        <v>1380</v>
      </c>
      <c r="F2830" s="9">
        <v>10346611</v>
      </c>
      <c r="G2830" s="8" t="s">
        <v>1378</v>
      </c>
      <c r="H2830" s="9">
        <v>1086394</v>
      </c>
      <c r="I2830" s="112"/>
      <c r="J2830" s="113"/>
      <c r="K2830" s="114"/>
      <c r="L2830" s="115"/>
      <c r="M2830" s="116"/>
      <c r="N2830" s="15" t="s">
        <v>8112</v>
      </c>
      <c r="O2830" t="s">
        <v>4766</v>
      </c>
      <c r="Q2830">
        <v>15927</v>
      </c>
      <c r="R2830" s="14">
        <v>10346611</v>
      </c>
    </row>
    <row r="2831" spans="1:18" ht="15" customHeight="1" x14ac:dyDescent="0.25">
      <c r="A2831" s="11">
        <v>865</v>
      </c>
      <c r="B2831" s="100"/>
      <c r="C2831" s="6" t="s">
        <v>4516</v>
      </c>
      <c r="D2831" s="7">
        <v>44986</v>
      </c>
      <c r="E2831" s="8" t="s">
        <v>1380</v>
      </c>
      <c r="F2831" s="9">
        <v>18449112</v>
      </c>
      <c r="G2831" s="8" t="s">
        <v>1378</v>
      </c>
      <c r="H2831" s="9">
        <v>1937157</v>
      </c>
      <c r="I2831" s="104"/>
      <c r="J2831" s="105"/>
      <c r="K2831" s="106"/>
      <c r="L2831" s="109"/>
      <c r="M2831" s="110"/>
      <c r="N2831" s="15" t="s">
        <v>8113</v>
      </c>
      <c r="O2831" t="s">
        <v>4766</v>
      </c>
      <c r="Q2831">
        <v>9176</v>
      </c>
      <c r="R2831" s="14">
        <v>18449112</v>
      </c>
    </row>
    <row r="2832" spans="1:18" ht="15" customHeight="1" x14ac:dyDescent="0.25">
      <c r="A2832" s="12">
        <v>869</v>
      </c>
      <c r="B2832" s="12" t="s">
        <v>4525</v>
      </c>
      <c r="C2832" s="6" t="s">
        <v>4526</v>
      </c>
      <c r="D2832" s="7">
        <v>44988</v>
      </c>
      <c r="E2832" s="8" t="s">
        <v>2146</v>
      </c>
      <c r="F2832" s="9">
        <v>1104004</v>
      </c>
      <c r="G2832" s="8" t="s">
        <v>1378</v>
      </c>
      <c r="H2832" s="9">
        <v>115920</v>
      </c>
      <c r="I2832" s="94">
        <v>988084</v>
      </c>
      <c r="J2832" s="95"/>
      <c r="K2832" s="96"/>
      <c r="L2832" s="97" t="s">
        <v>1100</v>
      </c>
      <c r="M2832" s="98"/>
      <c r="N2832" s="15" t="s">
        <v>8114</v>
      </c>
      <c r="O2832" t="s">
        <v>4766</v>
      </c>
      <c r="Q2832">
        <v>11261</v>
      </c>
      <c r="R2832" s="14">
        <v>1104004</v>
      </c>
    </row>
    <row r="2833" spans="1:18" ht="15" customHeight="1" x14ac:dyDescent="0.25">
      <c r="A2833" s="5">
        <v>870</v>
      </c>
      <c r="B2833" s="99" t="s">
        <v>4527</v>
      </c>
      <c r="C2833" s="6" t="s">
        <v>4528</v>
      </c>
      <c r="D2833" s="7">
        <v>44996</v>
      </c>
      <c r="E2833" s="8" t="s">
        <v>1380</v>
      </c>
      <c r="F2833" s="9">
        <v>3339105</v>
      </c>
      <c r="G2833" s="8" t="s">
        <v>1378</v>
      </c>
      <c r="H2833" s="9">
        <v>350606</v>
      </c>
      <c r="I2833" s="101">
        <v>5792877</v>
      </c>
      <c r="J2833" s="102"/>
      <c r="K2833" s="103"/>
      <c r="L2833" s="107" t="s">
        <v>1103</v>
      </c>
      <c r="M2833" s="108"/>
      <c r="N2833" s="15" t="s">
        <v>8115</v>
      </c>
      <c r="O2833" t="s">
        <v>4766</v>
      </c>
      <c r="Q2833">
        <v>13433</v>
      </c>
      <c r="R2833" s="14">
        <v>3339105</v>
      </c>
    </row>
    <row r="2834" spans="1:18" ht="15" customHeight="1" x14ac:dyDescent="0.25">
      <c r="A2834" s="10">
        <v>871</v>
      </c>
      <c r="B2834" s="111"/>
      <c r="C2834" s="6" t="s">
        <v>4529</v>
      </c>
      <c r="D2834" s="7">
        <v>45010</v>
      </c>
      <c r="E2834" s="8" t="s">
        <v>1799</v>
      </c>
      <c r="F2834" s="9">
        <v>1359743</v>
      </c>
      <c r="G2834" s="8" t="s">
        <v>1378</v>
      </c>
      <c r="H2834" s="9">
        <v>142773</v>
      </c>
      <c r="I2834" s="112"/>
      <c r="J2834" s="113"/>
      <c r="K2834" s="114"/>
      <c r="L2834" s="115"/>
      <c r="M2834" s="116"/>
      <c r="N2834" s="15" t="s">
        <v>8116</v>
      </c>
      <c r="O2834" t="s">
        <v>4766</v>
      </c>
      <c r="Q2834">
        <v>17513</v>
      </c>
      <c r="R2834" s="14">
        <v>1359743</v>
      </c>
    </row>
    <row r="2835" spans="1:18" ht="15" customHeight="1" x14ac:dyDescent="0.25">
      <c r="A2835" s="11">
        <v>872</v>
      </c>
      <c r="B2835" s="100"/>
      <c r="C2835" s="6" t="s">
        <v>4530</v>
      </c>
      <c r="D2835" s="7">
        <v>44989</v>
      </c>
      <c r="E2835" s="8" t="s">
        <v>1380</v>
      </c>
      <c r="F2835" s="9">
        <v>1773640</v>
      </c>
      <c r="G2835" s="8" t="s">
        <v>1378</v>
      </c>
      <c r="H2835" s="9">
        <v>186232</v>
      </c>
      <c r="I2835" s="104"/>
      <c r="J2835" s="105"/>
      <c r="K2835" s="106"/>
      <c r="L2835" s="109"/>
      <c r="M2835" s="110"/>
      <c r="N2835" s="15" t="s">
        <v>8117</v>
      </c>
      <c r="O2835" t="s">
        <v>4766</v>
      </c>
      <c r="Q2835">
        <v>11340</v>
      </c>
      <c r="R2835" s="14">
        <v>1773640</v>
      </c>
    </row>
    <row r="2836" spans="1:18" ht="15" customHeight="1" x14ac:dyDescent="0.25">
      <c r="A2836" s="5">
        <v>873</v>
      </c>
      <c r="B2836" s="99" t="s">
        <v>4531</v>
      </c>
      <c r="C2836" s="6" t="s">
        <v>4532</v>
      </c>
      <c r="D2836" s="7">
        <v>44996</v>
      </c>
      <c r="E2836" s="8" t="s">
        <v>1377</v>
      </c>
      <c r="F2836" s="9">
        <v>2437754</v>
      </c>
      <c r="G2836" s="8" t="s">
        <v>1378</v>
      </c>
      <c r="H2836" s="9">
        <v>255964</v>
      </c>
      <c r="I2836" s="101">
        <v>10059267</v>
      </c>
      <c r="J2836" s="102"/>
      <c r="K2836" s="103"/>
      <c r="L2836" s="107" t="s">
        <v>1109</v>
      </c>
      <c r="M2836" s="108"/>
      <c r="N2836" s="15" t="s">
        <v>8118</v>
      </c>
      <c r="O2836" t="s">
        <v>4766</v>
      </c>
      <c r="Q2836">
        <v>13391</v>
      </c>
      <c r="R2836" s="14">
        <v>2437754</v>
      </c>
    </row>
    <row r="2837" spans="1:18" ht="15" customHeight="1" x14ac:dyDescent="0.25">
      <c r="A2837" s="10">
        <v>874</v>
      </c>
      <c r="B2837" s="111"/>
      <c r="C2837" s="6" t="s">
        <v>4533</v>
      </c>
      <c r="D2837" s="7">
        <v>44994</v>
      </c>
      <c r="E2837" s="8" t="s">
        <v>1380</v>
      </c>
      <c r="F2837" s="9">
        <v>2073423</v>
      </c>
      <c r="G2837" s="8" t="s">
        <v>1378</v>
      </c>
      <c r="H2837" s="9">
        <v>217709</v>
      </c>
      <c r="I2837" s="112"/>
      <c r="J2837" s="113"/>
      <c r="K2837" s="114"/>
      <c r="L2837" s="115"/>
      <c r="M2837" s="116"/>
      <c r="N2837" s="15" t="s">
        <v>8119</v>
      </c>
      <c r="O2837" t="s">
        <v>4766</v>
      </c>
      <c r="Q2837">
        <v>13155</v>
      </c>
      <c r="R2837" s="14">
        <v>2073423</v>
      </c>
    </row>
    <row r="2838" spans="1:18" ht="15" customHeight="1" x14ac:dyDescent="0.25">
      <c r="A2838" s="10">
        <v>875</v>
      </c>
      <c r="B2838" s="111"/>
      <c r="C2838" s="6" t="s">
        <v>4534</v>
      </c>
      <c r="D2838" s="7">
        <v>45009</v>
      </c>
      <c r="E2838" s="8" t="s">
        <v>1380</v>
      </c>
      <c r="F2838" s="9">
        <v>1571196</v>
      </c>
      <c r="G2838" s="8" t="s">
        <v>1378</v>
      </c>
      <c r="H2838" s="9">
        <v>164976</v>
      </c>
      <c r="I2838" s="112"/>
      <c r="J2838" s="113"/>
      <c r="K2838" s="114"/>
      <c r="L2838" s="115"/>
      <c r="M2838" s="116"/>
      <c r="N2838" s="15" t="s">
        <v>8120</v>
      </c>
      <c r="O2838" t="s">
        <v>4766</v>
      </c>
      <c r="Q2838">
        <v>17462</v>
      </c>
      <c r="R2838" s="14">
        <v>1571196</v>
      </c>
    </row>
    <row r="2839" spans="1:18" ht="15" customHeight="1" x14ac:dyDescent="0.25">
      <c r="A2839" s="10">
        <v>876</v>
      </c>
      <c r="B2839" s="111"/>
      <c r="C2839" s="6" t="s">
        <v>4535</v>
      </c>
      <c r="D2839" s="7">
        <v>45003</v>
      </c>
      <c r="E2839" s="8" t="s">
        <v>1380</v>
      </c>
      <c r="F2839" s="9">
        <v>1906014</v>
      </c>
      <c r="G2839" s="8" t="s">
        <v>1378</v>
      </c>
      <c r="H2839" s="9">
        <v>200131</v>
      </c>
      <c r="I2839" s="112"/>
      <c r="J2839" s="113"/>
      <c r="K2839" s="114"/>
      <c r="L2839" s="115"/>
      <c r="M2839" s="116"/>
      <c r="N2839" s="15" t="s">
        <v>8121</v>
      </c>
      <c r="O2839" t="s">
        <v>4766</v>
      </c>
      <c r="Q2839">
        <v>15676</v>
      </c>
      <c r="R2839" s="14">
        <v>1906014</v>
      </c>
    </row>
    <row r="2840" spans="1:18" ht="15" customHeight="1" x14ac:dyDescent="0.25">
      <c r="A2840" s="11">
        <v>877</v>
      </c>
      <c r="B2840" s="100"/>
      <c r="C2840" s="6" t="s">
        <v>4536</v>
      </c>
      <c r="D2840" s="7">
        <v>44988</v>
      </c>
      <c r="E2840" s="8" t="s">
        <v>1380</v>
      </c>
      <c r="F2840" s="9">
        <v>3251017</v>
      </c>
      <c r="G2840" s="8" t="s">
        <v>1378</v>
      </c>
      <c r="H2840" s="9">
        <v>341357</v>
      </c>
      <c r="I2840" s="104"/>
      <c r="J2840" s="105"/>
      <c r="K2840" s="106"/>
      <c r="L2840" s="109"/>
      <c r="M2840" s="110"/>
      <c r="N2840" s="15" t="s">
        <v>8122</v>
      </c>
      <c r="O2840" t="s">
        <v>4766</v>
      </c>
      <c r="Q2840">
        <v>11232</v>
      </c>
      <c r="R2840" s="14">
        <v>3251017</v>
      </c>
    </row>
    <row r="2841" spans="1:18" ht="15" customHeight="1" x14ac:dyDescent="0.25">
      <c r="A2841" s="5">
        <v>878</v>
      </c>
      <c r="B2841" s="99" t="s">
        <v>4537</v>
      </c>
      <c r="C2841" s="6" t="s">
        <v>4538</v>
      </c>
      <c r="D2841" s="7">
        <v>44932</v>
      </c>
      <c r="E2841" s="8" t="s">
        <v>1119</v>
      </c>
      <c r="F2841" s="9">
        <v>1738605</v>
      </c>
      <c r="G2841" s="8" t="s">
        <v>1378</v>
      </c>
      <c r="H2841" s="9">
        <v>182553</v>
      </c>
      <c r="I2841" s="101">
        <v>3001908</v>
      </c>
      <c r="J2841" s="102"/>
      <c r="K2841" s="103"/>
      <c r="L2841" s="107" t="s">
        <v>1120</v>
      </c>
      <c r="M2841" s="108"/>
      <c r="N2841" s="15" t="s">
        <v>8123</v>
      </c>
      <c r="O2841" t="s">
        <v>4766</v>
      </c>
      <c r="Q2841">
        <v>712</v>
      </c>
      <c r="R2841" s="14">
        <v>1738605</v>
      </c>
    </row>
    <row r="2842" spans="1:18" ht="15" customHeight="1" x14ac:dyDescent="0.25">
      <c r="A2842" s="11">
        <v>879</v>
      </c>
      <c r="B2842" s="100"/>
      <c r="C2842" s="6" t="s">
        <v>4539</v>
      </c>
      <c r="D2842" s="7">
        <v>44930</v>
      </c>
      <c r="E2842" s="8" t="s">
        <v>1119</v>
      </c>
      <c r="F2842" s="9">
        <v>1615482</v>
      </c>
      <c r="G2842" s="8" t="s">
        <v>1378</v>
      </c>
      <c r="H2842" s="9">
        <v>169626</v>
      </c>
      <c r="I2842" s="104"/>
      <c r="J2842" s="105"/>
      <c r="K2842" s="106"/>
      <c r="L2842" s="109"/>
      <c r="M2842" s="110"/>
      <c r="N2842" s="15" t="s">
        <v>8124</v>
      </c>
      <c r="O2842" t="s">
        <v>4766</v>
      </c>
      <c r="Q2842">
        <v>378</v>
      </c>
      <c r="R2842" s="14">
        <v>1615482</v>
      </c>
    </row>
    <row r="2843" spans="1:18" ht="15" customHeight="1" x14ac:dyDescent="0.25">
      <c r="A2843" s="5">
        <v>880</v>
      </c>
      <c r="B2843" s="99" t="s">
        <v>4540</v>
      </c>
      <c r="C2843" s="6" t="s">
        <v>4541</v>
      </c>
      <c r="D2843" s="7">
        <v>44961</v>
      </c>
      <c r="E2843" s="8" t="s">
        <v>1119</v>
      </c>
      <c r="F2843" s="9">
        <v>1472655</v>
      </c>
      <c r="G2843" s="8" t="s">
        <v>1378</v>
      </c>
      <c r="H2843" s="9">
        <v>154629</v>
      </c>
      <c r="I2843" s="101">
        <v>8643818</v>
      </c>
      <c r="J2843" s="102"/>
      <c r="K2843" s="103"/>
      <c r="L2843" s="107" t="s">
        <v>1120</v>
      </c>
      <c r="M2843" s="108"/>
      <c r="N2843" s="15" t="s">
        <v>8125</v>
      </c>
      <c r="O2843" t="s">
        <v>4766</v>
      </c>
      <c r="Q2843">
        <v>2895</v>
      </c>
      <c r="R2843" s="14">
        <v>1472655</v>
      </c>
    </row>
    <row r="2844" spans="1:18" ht="15" customHeight="1" x14ac:dyDescent="0.25">
      <c r="A2844" s="10">
        <v>881</v>
      </c>
      <c r="B2844" s="111"/>
      <c r="C2844" s="6" t="s">
        <v>4542</v>
      </c>
      <c r="D2844" s="7">
        <v>44970</v>
      </c>
      <c r="E2844" s="8" t="s">
        <v>1119</v>
      </c>
      <c r="F2844" s="9">
        <v>1254009</v>
      </c>
      <c r="G2844" s="8" t="s">
        <v>1378</v>
      </c>
      <c r="H2844" s="9">
        <v>131671</v>
      </c>
      <c r="I2844" s="112"/>
      <c r="J2844" s="113"/>
      <c r="K2844" s="114"/>
      <c r="L2844" s="115"/>
      <c r="M2844" s="116"/>
      <c r="N2844" s="15" t="s">
        <v>8126</v>
      </c>
      <c r="O2844" t="s">
        <v>4766</v>
      </c>
      <c r="Q2844">
        <v>4053</v>
      </c>
      <c r="R2844" s="14">
        <v>1254009</v>
      </c>
    </row>
    <row r="2845" spans="1:18" ht="15" customHeight="1" x14ac:dyDescent="0.25">
      <c r="A2845" s="10">
        <v>882</v>
      </c>
      <c r="B2845" s="111"/>
      <c r="C2845" s="6" t="s">
        <v>4543</v>
      </c>
      <c r="D2845" s="7">
        <v>44960</v>
      </c>
      <c r="E2845" s="8" t="s">
        <v>1119</v>
      </c>
      <c r="F2845" s="9">
        <v>2184521</v>
      </c>
      <c r="G2845" s="8" t="s">
        <v>1378</v>
      </c>
      <c r="H2845" s="9">
        <v>229375</v>
      </c>
      <c r="I2845" s="112"/>
      <c r="J2845" s="113"/>
      <c r="K2845" s="114"/>
      <c r="L2845" s="115"/>
      <c r="M2845" s="116"/>
      <c r="N2845" s="15" t="s">
        <v>8127</v>
      </c>
      <c r="O2845" t="s">
        <v>4766</v>
      </c>
      <c r="Q2845">
        <v>2847</v>
      </c>
      <c r="R2845" s="14">
        <v>2184521</v>
      </c>
    </row>
    <row r="2846" spans="1:18" ht="15" customHeight="1" x14ac:dyDescent="0.25">
      <c r="A2846" s="10">
        <v>883</v>
      </c>
      <c r="B2846" s="111"/>
      <c r="C2846" s="6" t="s">
        <v>4544</v>
      </c>
      <c r="D2846" s="7">
        <v>44960</v>
      </c>
      <c r="E2846" s="8" t="s">
        <v>1119</v>
      </c>
      <c r="F2846" s="9">
        <v>3339105</v>
      </c>
      <c r="G2846" s="8" t="s">
        <v>1378</v>
      </c>
      <c r="H2846" s="9">
        <v>350606</v>
      </c>
      <c r="I2846" s="112"/>
      <c r="J2846" s="113"/>
      <c r="K2846" s="114"/>
      <c r="L2846" s="115"/>
      <c r="M2846" s="116"/>
      <c r="N2846" s="15" t="s">
        <v>8128</v>
      </c>
      <c r="O2846" t="s">
        <v>4766</v>
      </c>
      <c r="Q2846">
        <v>2846</v>
      </c>
      <c r="R2846" s="14">
        <v>3339105</v>
      </c>
    </row>
    <row r="2847" spans="1:18" ht="15" customHeight="1" x14ac:dyDescent="0.25">
      <c r="A2847" s="11">
        <v>884</v>
      </c>
      <c r="B2847" s="100"/>
      <c r="C2847" s="6" t="s">
        <v>4545</v>
      </c>
      <c r="D2847" s="7">
        <v>44971</v>
      </c>
      <c r="E2847" s="8" t="s">
        <v>1119</v>
      </c>
      <c r="F2847" s="9">
        <v>1407607</v>
      </c>
      <c r="G2847" s="8" t="s">
        <v>1378</v>
      </c>
      <c r="H2847" s="9">
        <v>147799</v>
      </c>
      <c r="I2847" s="104"/>
      <c r="J2847" s="105"/>
      <c r="K2847" s="106"/>
      <c r="L2847" s="109"/>
      <c r="M2847" s="110"/>
      <c r="N2847" s="15" t="s">
        <v>8129</v>
      </c>
      <c r="O2847" t="s">
        <v>4766</v>
      </c>
      <c r="Q2847">
        <v>4100</v>
      </c>
      <c r="R2847" s="14">
        <v>1407607</v>
      </c>
    </row>
    <row r="2848" spans="1:18" ht="15" customHeight="1" x14ac:dyDescent="0.25">
      <c r="A2848" s="5">
        <v>885</v>
      </c>
      <c r="B2848" s="99" t="s">
        <v>4546</v>
      </c>
      <c r="C2848" s="6" t="s">
        <v>4547</v>
      </c>
      <c r="D2848" s="7">
        <v>44971</v>
      </c>
      <c r="E2848" s="8" t="s">
        <v>1119</v>
      </c>
      <c r="F2848" s="9">
        <v>2274404</v>
      </c>
      <c r="G2848" s="8" t="s">
        <v>1378</v>
      </c>
      <c r="H2848" s="9">
        <v>238812</v>
      </c>
      <c r="I2848" s="101">
        <v>10311050</v>
      </c>
      <c r="J2848" s="102"/>
      <c r="K2848" s="103"/>
      <c r="L2848" s="107" t="s">
        <v>1120</v>
      </c>
      <c r="M2848" s="108"/>
      <c r="N2848" s="15" t="s">
        <v>8130</v>
      </c>
      <c r="O2848" t="s">
        <v>4766</v>
      </c>
      <c r="Q2848">
        <v>4098</v>
      </c>
      <c r="R2848" s="14">
        <v>2274404</v>
      </c>
    </row>
    <row r="2849" spans="1:18" ht="15" customHeight="1" x14ac:dyDescent="0.25">
      <c r="A2849" s="10">
        <v>886</v>
      </c>
      <c r="B2849" s="111"/>
      <c r="C2849" s="6" t="s">
        <v>4548</v>
      </c>
      <c r="D2849" s="7">
        <v>44960</v>
      </c>
      <c r="E2849" s="8" t="s">
        <v>1119</v>
      </c>
      <c r="F2849" s="9">
        <v>1610342</v>
      </c>
      <c r="G2849" s="8" t="s">
        <v>1378</v>
      </c>
      <c r="H2849" s="9">
        <v>169086</v>
      </c>
      <c r="I2849" s="112"/>
      <c r="J2849" s="113"/>
      <c r="K2849" s="114"/>
      <c r="L2849" s="115"/>
      <c r="M2849" s="116"/>
      <c r="N2849" s="15" t="s">
        <v>8131</v>
      </c>
      <c r="O2849" t="s">
        <v>4766</v>
      </c>
      <c r="Q2849">
        <v>2851</v>
      </c>
      <c r="R2849" s="14">
        <v>1610342</v>
      </c>
    </row>
    <row r="2850" spans="1:18" ht="15" customHeight="1" x14ac:dyDescent="0.25">
      <c r="A2850" s="10">
        <v>887</v>
      </c>
      <c r="B2850" s="111"/>
      <c r="C2850" s="6" t="s">
        <v>4549</v>
      </c>
      <c r="D2850" s="7">
        <v>44964</v>
      </c>
      <c r="E2850" s="8" t="s">
        <v>1119</v>
      </c>
      <c r="F2850" s="9">
        <v>4404738</v>
      </c>
      <c r="G2850" s="8" t="s">
        <v>1378</v>
      </c>
      <c r="H2850" s="9">
        <v>462497</v>
      </c>
      <c r="I2850" s="112"/>
      <c r="J2850" s="113"/>
      <c r="K2850" s="114"/>
      <c r="L2850" s="115"/>
      <c r="M2850" s="116"/>
      <c r="N2850" s="15" t="s">
        <v>8132</v>
      </c>
      <c r="O2850" t="s">
        <v>4766</v>
      </c>
      <c r="Q2850">
        <v>3109</v>
      </c>
      <c r="R2850" s="14">
        <v>4404738</v>
      </c>
    </row>
    <row r="2851" spans="1:18" ht="15" customHeight="1" x14ac:dyDescent="0.25">
      <c r="A2851" s="10">
        <v>888</v>
      </c>
      <c r="B2851" s="111"/>
      <c r="C2851" s="6" t="s">
        <v>4550</v>
      </c>
      <c r="D2851" s="7">
        <v>44960</v>
      </c>
      <c r="E2851" s="8" t="s">
        <v>1119</v>
      </c>
      <c r="F2851" s="9">
        <v>1625954</v>
      </c>
      <c r="G2851" s="8" t="s">
        <v>1378</v>
      </c>
      <c r="H2851" s="9">
        <v>170725</v>
      </c>
      <c r="I2851" s="112"/>
      <c r="J2851" s="113"/>
      <c r="K2851" s="114"/>
      <c r="L2851" s="115"/>
      <c r="M2851" s="116"/>
      <c r="N2851" s="15" t="s">
        <v>8133</v>
      </c>
      <c r="O2851" t="s">
        <v>4766</v>
      </c>
      <c r="Q2851">
        <v>2838</v>
      </c>
      <c r="R2851" s="14">
        <v>1625954</v>
      </c>
    </row>
    <row r="2852" spans="1:18" ht="15" customHeight="1" x14ac:dyDescent="0.25">
      <c r="A2852" s="10">
        <v>889</v>
      </c>
      <c r="B2852" s="111"/>
      <c r="C2852" s="6" t="s">
        <v>4551</v>
      </c>
      <c r="D2852" s="7">
        <v>44964</v>
      </c>
      <c r="E2852" s="8" t="s">
        <v>1119</v>
      </c>
      <c r="F2852" s="9">
        <v>1319209</v>
      </c>
      <c r="G2852" s="8" t="s">
        <v>1378</v>
      </c>
      <c r="H2852" s="9">
        <v>138517</v>
      </c>
      <c r="I2852" s="112"/>
      <c r="J2852" s="113"/>
      <c r="K2852" s="114"/>
      <c r="L2852" s="115"/>
      <c r="M2852" s="116"/>
      <c r="N2852" s="15" t="s">
        <v>8134</v>
      </c>
      <c r="O2852" t="s">
        <v>4766</v>
      </c>
      <c r="Q2852">
        <v>3108</v>
      </c>
      <c r="R2852" s="14">
        <v>1319209</v>
      </c>
    </row>
    <row r="2853" spans="1:18" ht="15" customHeight="1" x14ac:dyDescent="0.25">
      <c r="A2853" s="11">
        <v>890</v>
      </c>
      <c r="B2853" s="100"/>
      <c r="C2853" s="6" t="s">
        <v>4552</v>
      </c>
      <c r="D2853" s="7">
        <v>44972</v>
      </c>
      <c r="E2853" s="8" t="s">
        <v>1119</v>
      </c>
      <c r="F2853" s="9">
        <v>286079</v>
      </c>
      <c r="G2853" s="8" t="s">
        <v>1378</v>
      </c>
      <c r="H2853" s="9">
        <v>30038</v>
      </c>
      <c r="I2853" s="104"/>
      <c r="J2853" s="105"/>
      <c r="K2853" s="106"/>
      <c r="L2853" s="109"/>
      <c r="M2853" s="110"/>
      <c r="N2853" s="15" t="s">
        <v>8135</v>
      </c>
      <c r="O2853" t="s">
        <v>4766</v>
      </c>
      <c r="Q2853">
        <v>4188</v>
      </c>
      <c r="R2853" s="14">
        <v>286079</v>
      </c>
    </row>
    <row r="2854" spans="1:18" ht="15" customHeight="1" x14ac:dyDescent="0.25">
      <c r="A2854" s="5">
        <v>891</v>
      </c>
      <c r="B2854" s="99" t="s">
        <v>4553</v>
      </c>
      <c r="C2854" s="6" t="s">
        <v>4554</v>
      </c>
      <c r="D2854" s="7">
        <v>44967</v>
      </c>
      <c r="E2854" s="8" t="s">
        <v>1119</v>
      </c>
      <c r="F2854" s="9">
        <v>1505999</v>
      </c>
      <c r="G2854" s="8" t="s">
        <v>1378</v>
      </c>
      <c r="H2854" s="9">
        <v>158130</v>
      </c>
      <c r="I2854" s="101">
        <v>2570671</v>
      </c>
      <c r="J2854" s="102"/>
      <c r="K2854" s="103"/>
      <c r="L2854" s="107" t="s">
        <v>1120</v>
      </c>
      <c r="M2854" s="108"/>
      <c r="N2854" s="15" t="s">
        <v>8136</v>
      </c>
      <c r="O2854" t="s">
        <v>4766</v>
      </c>
      <c r="Q2854">
        <v>3851</v>
      </c>
      <c r="R2854" s="14">
        <v>1505999</v>
      </c>
    </row>
    <row r="2855" spans="1:18" ht="15" customHeight="1" x14ac:dyDescent="0.25">
      <c r="A2855" s="11">
        <v>892</v>
      </c>
      <c r="B2855" s="100"/>
      <c r="C2855" s="6" t="s">
        <v>4555</v>
      </c>
      <c r="D2855" s="7">
        <v>44978</v>
      </c>
      <c r="E2855" s="8" t="s">
        <v>1119</v>
      </c>
      <c r="F2855" s="9">
        <v>1366259</v>
      </c>
      <c r="G2855" s="8" t="s">
        <v>1378</v>
      </c>
      <c r="H2855" s="9">
        <v>143457</v>
      </c>
      <c r="I2855" s="104"/>
      <c r="J2855" s="105"/>
      <c r="K2855" s="106"/>
      <c r="L2855" s="109"/>
      <c r="M2855" s="110"/>
      <c r="N2855" s="15" t="s">
        <v>8137</v>
      </c>
      <c r="O2855" t="s">
        <v>4766</v>
      </c>
      <c r="Q2855">
        <v>6807</v>
      </c>
      <c r="R2855" s="14">
        <v>1366259</v>
      </c>
    </row>
    <row r="2856" spans="1:18" ht="15" customHeight="1" x14ac:dyDescent="0.25">
      <c r="A2856" s="12">
        <v>893</v>
      </c>
      <c r="B2856" s="12" t="s">
        <v>4556</v>
      </c>
      <c r="C2856" s="6" t="s">
        <v>4557</v>
      </c>
      <c r="D2856" s="7">
        <v>44984</v>
      </c>
      <c r="E2856" s="8" t="s">
        <v>1119</v>
      </c>
      <c r="F2856" s="9">
        <v>1034312</v>
      </c>
      <c r="G2856" s="8" t="s">
        <v>1378</v>
      </c>
      <c r="H2856" s="9">
        <v>108603</v>
      </c>
      <c r="I2856" s="94">
        <v>925709</v>
      </c>
      <c r="J2856" s="95"/>
      <c r="K2856" s="96"/>
      <c r="L2856" s="97" t="s">
        <v>1120</v>
      </c>
      <c r="M2856" s="98"/>
      <c r="N2856" s="15" t="s">
        <v>8138</v>
      </c>
      <c r="O2856" t="s">
        <v>4766</v>
      </c>
      <c r="Q2856">
        <v>9045</v>
      </c>
      <c r="R2856" s="14">
        <v>1034312</v>
      </c>
    </row>
    <row r="2857" spans="1:18" ht="15" customHeight="1" x14ac:dyDescent="0.25">
      <c r="A2857" s="5">
        <v>894</v>
      </c>
      <c r="B2857" s="99" t="s">
        <v>4558</v>
      </c>
      <c r="C2857" s="6" t="s">
        <v>4559</v>
      </c>
      <c r="D2857" s="7">
        <v>44978</v>
      </c>
      <c r="E2857" s="8" t="s">
        <v>1119</v>
      </c>
      <c r="F2857" s="9">
        <v>3816571</v>
      </c>
      <c r="G2857" s="8" t="s">
        <v>1378</v>
      </c>
      <c r="H2857" s="9">
        <v>400740</v>
      </c>
      <c r="I2857" s="101">
        <v>4894937</v>
      </c>
      <c r="J2857" s="102"/>
      <c r="K2857" s="103"/>
      <c r="L2857" s="107" t="s">
        <v>1120</v>
      </c>
      <c r="M2857" s="108"/>
      <c r="N2857" s="15" t="s">
        <v>8139</v>
      </c>
      <c r="O2857" t="s">
        <v>4766</v>
      </c>
      <c r="Q2857">
        <v>6808</v>
      </c>
      <c r="R2857" s="14">
        <v>3816571</v>
      </c>
    </row>
    <row r="2858" spans="1:18" ht="15" customHeight="1" x14ac:dyDescent="0.25">
      <c r="A2858" s="11">
        <v>895</v>
      </c>
      <c r="B2858" s="100"/>
      <c r="C2858" s="6" t="s">
        <v>4560</v>
      </c>
      <c r="D2858" s="7">
        <v>44984</v>
      </c>
      <c r="E2858" s="8" t="s">
        <v>1119</v>
      </c>
      <c r="F2858" s="9">
        <v>1652632</v>
      </c>
      <c r="G2858" s="8" t="s">
        <v>1378</v>
      </c>
      <c r="H2858" s="9">
        <v>173526</v>
      </c>
      <c r="I2858" s="104"/>
      <c r="J2858" s="105"/>
      <c r="K2858" s="106"/>
      <c r="L2858" s="109"/>
      <c r="M2858" s="110"/>
      <c r="N2858" s="15" t="s">
        <v>8140</v>
      </c>
      <c r="O2858" t="s">
        <v>4766</v>
      </c>
      <c r="Q2858">
        <v>9046</v>
      </c>
      <c r="R2858" s="14">
        <v>1652632</v>
      </c>
    </row>
    <row r="2859" spans="1:18" ht="15" customHeight="1" x14ac:dyDescent="0.25">
      <c r="A2859" s="12">
        <v>896</v>
      </c>
      <c r="B2859" s="12" t="s">
        <v>4561</v>
      </c>
      <c r="C2859" s="6" t="s">
        <v>4562</v>
      </c>
      <c r="D2859" s="7">
        <v>44971</v>
      </c>
      <c r="E2859" s="8" t="s">
        <v>1119</v>
      </c>
      <c r="F2859" s="9">
        <v>1423065</v>
      </c>
      <c r="G2859" s="8" t="s">
        <v>1378</v>
      </c>
      <c r="H2859" s="9">
        <v>149422</v>
      </c>
      <c r="I2859" s="94">
        <v>1273643</v>
      </c>
      <c r="J2859" s="95"/>
      <c r="K2859" s="96"/>
      <c r="L2859" s="97" t="s">
        <v>1120</v>
      </c>
      <c r="M2859" s="98"/>
      <c r="N2859" s="15" t="s">
        <v>8141</v>
      </c>
      <c r="O2859" t="s">
        <v>4766</v>
      </c>
      <c r="Q2859">
        <v>4099</v>
      </c>
      <c r="R2859" s="14">
        <v>1423065</v>
      </c>
    </row>
    <row r="2860" spans="1:18" ht="15" customHeight="1" x14ac:dyDescent="0.25">
      <c r="A2860" s="12">
        <v>897</v>
      </c>
      <c r="B2860" s="12" t="s">
        <v>4563</v>
      </c>
      <c r="C2860" s="6" t="s">
        <v>4564</v>
      </c>
      <c r="D2860" s="7">
        <v>44960</v>
      </c>
      <c r="E2860" s="8" t="s">
        <v>1119</v>
      </c>
      <c r="F2860" s="9">
        <v>2056503</v>
      </c>
      <c r="G2860" s="8" t="s">
        <v>1378</v>
      </c>
      <c r="H2860" s="9">
        <v>215933</v>
      </c>
      <c r="I2860" s="94">
        <v>1840570</v>
      </c>
      <c r="J2860" s="95"/>
      <c r="K2860" s="96"/>
      <c r="L2860" s="97" t="s">
        <v>1120</v>
      </c>
      <c r="M2860" s="98"/>
      <c r="N2860" s="15" t="s">
        <v>8142</v>
      </c>
      <c r="O2860" t="s">
        <v>4766</v>
      </c>
      <c r="Q2860">
        <v>2839</v>
      </c>
      <c r="R2860" s="14">
        <v>2056503</v>
      </c>
    </row>
    <row r="2861" spans="1:18" ht="15" customHeight="1" x14ac:dyDescent="0.25">
      <c r="A2861" s="5">
        <v>898</v>
      </c>
      <c r="B2861" s="99" t="s">
        <v>4565</v>
      </c>
      <c r="C2861" s="6" t="s">
        <v>4566</v>
      </c>
      <c r="D2861" s="7">
        <v>45010</v>
      </c>
      <c r="E2861" s="8" t="s">
        <v>1119</v>
      </c>
      <c r="F2861" s="9">
        <v>886820</v>
      </c>
      <c r="G2861" s="8" t="s">
        <v>1378</v>
      </c>
      <c r="H2861" s="9">
        <v>93116</v>
      </c>
      <c r="I2861" s="101">
        <v>48107065</v>
      </c>
      <c r="J2861" s="102"/>
      <c r="K2861" s="103"/>
      <c r="L2861" s="107" t="s">
        <v>1120</v>
      </c>
      <c r="M2861" s="108"/>
      <c r="N2861" s="15" t="s">
        <v>8143</v>
      </c>
      <c r="O2861" t="s">
        <v>4766</v>
      </c>
      <c r="Q2861">
        <v>17523</v>
      </c>
      <c r="R2861" s="14">
        <v>886820</v>
      </c>
    </row>
    <row r="2862" spans="1:18" ht="15" customHeight="1" x14ac:dyDescent="0.25">
      <c r="A2862" s="10">
        <v>899</v>
      </c>
      <c r="B2862" s="111"/>
      <c r="C2862" s="6" t="s">
        <v>4567</v>
      </c>
      <c r="D2862" s="7">
        <v>44995</v>
      </c>
      <c r="E2862" s="8" t="s">
        <v>1119</v>
      </c>
      <c r="F2862" s="9">
        <v>2118800</v>
      </c>
      <c r="G2862" s="8" t="s">
        <v>1378</v>
      </c>
      <c r="H2862" s="9">
        <v>222474</v>
      </c>
      <c r="I2862" s="112"/>
      <c r="J2862" s="113"/>
      <c r="K2862" s="114"/>
      <c r="L2862" s="115"/>
      <c r="M2862" s="116"/>
      <c r="N2862" s="15" t="s">
        <v>8144</v>
      </c>
      <c r="O2862" t="s">
        <v>4766</v>
      </c>
      <c r="Q2862">
        <v>13288</v>
      </c>
      <c r="R2862" s="14">
        <v>2118800</v>
      </c>
    </row>
    <row r="2863" spans="1:18" ht="15" customHeight="1" x14ac:dyDescent="0.25">
      <c r="A2863" s="10">
        <v>900</v>
      </c>
      <c r="B2863" s="111"/>
      <c r="C2863" s="6" t="s">
        <v>4568</v>
      </c>
      <c r="D2863" s="7">
        <v>44998</v>
      </c>
      <c r="E2863" s="8" t="s">
        <v>1119</v>
      </c>
      <c r="F2863" s="9">
        <v>1401543</v>
      </c>
      <c r="G2863" s="8" t="s">
        <v>1378</v>
      </c>
      <c r="H2863" s="9">
        <v>147162</v>
      </c>
      <c r="I2863" s="112"/>
      <c r="J2863" s="113"/>
      <c r="K2863" s="114"/>
      <c r="L2863" s="115"/>
      <c r="M2863" s="116"/>
      <c r="N2863" s="15" t="s">
        <v>8145</v>
      </c>
      <c r="O2863" t="s">
        <v>4766</v>
      </c>
      <c r="Q2863">
        <v>13481</v>
      </c>
      <c r="R2863" s="14">
        <v>1401543</v>
      </c>
    </row>
    <row r="2864" spans="1:18" ht="15" customHeight="1" x14ac:dyDescent="0.25">
      <c r="A2864" s="10">
        <v>901</v>
      </c>
      <c r="B2864" s="111"/>
      <c r="C2864" s="6" t="s">
        <v>4569</v>
      </c>
      <c r="D2864" s="7">
        <v>45014</v>
      </c>
      <c r="E2864" s="8" t="s">
        <v>1119</v>
      </c>
      <c r="F2864" s="9">
        <v>1418560</v>
      </c>
      <c r="G2864" s="8" t="s">
        <v>1378</v>
      </c>
      <c r="H2864" s="9">
        <v>148949</v>
      </c>
      <c r="I2864" s="112"/>
      <c r="J2864" s="113"/>
      <c r="K2864" s="114"/>
      <c r="L2864" s="115"/>
      <c r="M2864" s="116"/>
      <c r="N2864" s="15" t="s">
        <v>8146</v>
      </c>
      <c r="O2864" t="s">
        <v>4766</v>
      </c>
      <c r="Q2864">
        <v>17767</v>
      </c>
      <c r="R2864" s="14">
        <v>1418560</v>
      </c>
    </row>
    <row r="2865" spans="1:18" ht="15" customHeight="1" x14ac:dyDescent="0.25">
      <c r="A2865" s="10">
        <v>902</v>
      </c>
      <c r="B2865" s="111"/>
      <c r="C2865" s="6" t="s">
        <v>4570</v>
      </c>
      <c r="D2865" s="7">
        <v>45006</v>
      </c>
      <c r="E2865" s="8" t="s">
        <v>1119</v>
      </c>
      <c r="F2865" s="9">
        <v>807741</v>
      </c>
      <c r="G2865" s="8" t="s">
        <v>1378</v>
      </c>
      <c r="H2865" s="9">
        <v>84813</v>
      </c>
      <c r="I2865" s="112"/>
      <c r="J2865" s="113"/>
      <c r="K2865" s="114"/>
      <c r="L2865" s="115"/>
      <c r="M2865" s="116"/>
      <c r="N2865" s="15" t="s">
        <v>8147</v>
      </c>
      <c r="O2865" t="s">
        <v>4766</v>
      </c>
      <c r="Q2865">
        <v>15831</v>
      </c>
      <c r="R2865" s="14">
        <v>807741</v>
      </c>
    </row>
    <row r="2866" spans="1:18" ht="15" customHeight="1" x14ac:dyDescent="0.25">
      <c r="A2866" s="10">
        <v>903</v>
      </c>
      <c r="B2866" s="111"/>
      <c r="C2866" s="6" t="s">
        <v>4571</v>
      </c>
      <c r="D2866" s="7">
        <v>44998</v>
      </c>
      <c r="E2866" s="8" t="s">
        <v>1119</v>
      </c>
      <c r="F2866" s="9">
        <v>2853257</v>
      </c>
      <c r="G2866" s="8" t="s">
        <v>1378</v>
      </c>
      <c r="H2866" s="9">
        <v>299592</v>
      </c>
      <c r="I2866" s="112"/>
      <c r="J2866" s="113"/>
      <c r="K2866" s="114"/>
      <c r="L2866" s="115"/>
      <c r="M2866" s="116"/>
      <c r="N2866" s="15" t="s">
        <v>8148</v>
      </c>
      <c r="O2866" t="s">
        <v>4766</v>
      </c>
      <c r="Q2866">
        <v>13459</v>
      </c>
      <c r="R2866" s="14">
        <v>2853257</v>
      </c>
    </row>
    <row r="2867" spans="1:18" ht="15" customHeight="1" x14ac:dyDescent="0.25">
      <c r="A2867" s="10">
        <v>904</v>
      </c>
      <c r="B2867" s="111"/>
      <c r="C2867" s="6" t="s">
        <v>4572</v>
      </c>
      <c r="D2867" s="7">
        <v>44995</v>
      </c>
      <c r="E2867" s="8" t="s">
        <v>1119</v>
      </c>
      <c r="F2867" s="9">
        <v>1493628</v>
      </c>
      <c r="G2867" s="8" t="s">
        <v>1378</v>
      </c>
      <c r="H2867" s="9">
        <v>156831</v>
      </c>
      <c r="I2867" s="112"/>
      <c r="J2867" s="113"/>
      <c r="K2867" s="114"/>
      <c r="L2867" s="115"/>
      <c r="M2867" s="116"/>
      <c r="N2867" s="15" t="s">
        <v>8149</v>
      </c>
      <c r="O2867" t="s">
        <v>4766</v>
      </c>
      <c r="Q2867">
        <v>13287</v>
      </c>
      <c r="R2867" s="14">
        <v>1493628</v>
      </c>
    </row>
    <row r="2868" spans="1:18" ht="15" customHeight="1" x14ac:dyDescent="0.25">
      <c r="A2868" s="10">
        <v>905</v>
      </c>
      <c r="B2868" s="111"/>
      <c r="C2868" s="6" t="s">
        <v>4573</v>
      </c>
      <c r="D2868" s="7">
        <v>44988</v>
      </c>
      <c r="E2868" s="8" t="s">
        <v>1119</v>
      </c>
      <c r="F2868" s="9">
        <v>1402124</v>
      </c>
      <c r="G2868" s="8" t="s">
        <v>1378</v>
      </c>
      <c r="H2868" s="9">
        <v>147223</v>
      </c>
      <c r="I2868" s="112"/>
      <c r="J2868" s="113"/>
      <c r="K2868" s="114"/>
      <c r="L2868" s="115"/>
      <c r="M2868" s="116"/>
      <c r="N2868" s="15" t="s">
        <v>8150</v>
      </c>
      <c r="O2868" t="s">
        <v>4766</v>
      </c>
      <c r="Q2868">
        <v>11233</v>
      </c>
      <c r="R2868" s="14">
        <v>1402124</v>
      </c>
    </row>
    <row r="2869" spans="1:18" ht="15" customHeight="1" x14ac:dyDescent="0.25">
      <c r="A2869" s="10">
        <v>906</v>
      </c>
      <c r="B2869" s="111"/>
      <c r="C2869" s="6" t="s">
        <v>4574</v>
      </c>
      <c r="D2869" s="7">
        <v>44991</v>
      </c>
      <c r="E2869" s="8" t="s">
        <v>1119</v>
      </c>
      <c r="F2869" s="9">
        <v>1056573</v>
      </c>
      <c r="G2869" s="8" t="s">
        <v>1378</v>
      </c>
      <c r="H2869" s="9">
        <v>110940</v>
      </c>
      <c r="I2869" s="112"/>
      <c r="J2869" s="113"/>
      <c r="K2869" s="114"/>
      <c r="L2869" s="115"/>
      <c r="M2869" s="116"/>
      <c r="N2869" s="15" t="s">
        <v>8151</v>
      </c>
      <c r="O2869" t="s">
        <v>4766</v>
      </c>
      <c r="Q2869">
        <v>11385</v>
      </c>
      <c r="R2869" s="14">
        <v>1056573</v>
      </c>
    </row>
    <row r="2870" spans="1:18" ht="15" customHeight="1" x14ac:dyDescent="0.25">
      <c r="A2870" s="10">
        <v>907</v>
      </c>
      <c r="B2870" s="111"/>
      <c r="C2870" s="6" t="s">
        <v>4575</v>
      </c>
      <c r="D2870" s="7">
        <v>45009</v>
      </c>
      <c r="E2870" s="8" t="s">
        <v>1119</v>
      </c>
      <c r="F2870" s="9">
        <v>2521338</v>
      </c>
      <c r="G2870" s="8" t="s">
        <v>1378</v>
      </c>
      <c r="H2870" s="9">
        <v>264741</v>
      </c>
      <c r="I2870" s="112"/>
      <c r="J2870" s="113"/>
      <c r="K2870" s="114"/>
      <c r="L2870" s="115"/>
      <c r="M2870" s="116"/>
      <c r="N2870" s="15" t="s">
        <v>8152</v>
      </c>
      <c r="O2870" t="s">
        <v>4766</v>
      </c>
      <c r="Q2870">
        <v>17471</v>
      </c>
      <c r="R2870" s="14">
        <v>2521338</v>
      </c>
    </row>
    <row r="2871" spans="1:18" ht="15" customHeight="1" x14ac:dyDescent="0.25">
      <c r="A2871" s="10">
        <v>908</v>
      </c>
      <c r="B2871" s="111"/>
      <c r="C2871" s="6" t="s">
        <v>4576</v>
      </c>
      <c r="D2871" s="7">
        <v>45009</v>
      </c>
      <c r="E2871" s="8" t="s">
        <v>1119</v>
      </c>
      <c r="F2871" s="9">
        <v>1481620</v>
      </c>
      <c r="G2871" s="8" t="s">
        <v>1378</v>
      </c>
      <c r="H2871" s="9">
        <v>155570</v>
      </c>
      <c r="I2871" s="112"/>
      <c r="J2871" s="113"/>
      <c r="K2871" s="114"/>
      <c r="L2871" s="115"/>
      <c r="M2871" s="116"/>
      <c r="N2871" s="15" t="s">
        <v>8153</v>
      </c>
      <c r="O2871" t="s">
        <v>4766</v>
      </c>
      <c r="Q2871">
        <v>17436</v>
      </c>
      <c r="R2871" s="14">
        <v>1481620</v>
      </c>
    </row>
    <row r="2872" spans="1:18" ht="15" customHeight="1" x14ac:dyDescent="0.25">
      <c r="A2872" s="10">
        <v>909</v>
      </c>
      <c r="B2872" s="111"/>
      <c r="C2872" s="6" t="s">
        <v>4577</v>
      </c>
      <c r="D2872" s="7">
        <v>45005</v>
      </c>
      <c r="E2872" s="8" t="s">
        <v>1119</v>
      </c>
      <c r="F2872" s="9">
        <v>2306077</v>
      </c>
      <c r="G2872" s="8" t="s">
        <v>1378</v>
      </c>
      <c r="H2872" s="9">
        <v>242138</v>
      </c>
      <c r="I2872" s="112"/>
      <c r="J2872" s="113"/>
      <c r="K2872" s="114"/>
      <c r="L2872" s="115"/>
      <c r="M2872" s="116"/>
      <c r="N2872" s="15" t="s">
        <v>8154</v>
      </c>
      <c r="O2872" t="s">
        <v>4766</v>
      </c>
      <c r="Q2872">
        <v>15773</v>
      </c>
      <c r="R2872" s="14">
        <v>2306077</v>
      </c>
    </row>
    <row r="2873" spans="1:18" ht="15" customHeight="1" x14ac:dyDescent="0.25">
      <c r="A2873" s="10">
        <v>910</v>
      </c>
      <c r="B2873" s="111"/>
      <c r="C2873" s="6" t="s">
        <v>4578</v>
      </c>
      <c r="D2873" s="7">
        <v>44987</v>
      </c>
      <c r="E2873" s="8" t="s">
        <v>1119</v>
      </c>
      <c r="F2873" s="9">
        <v>1755795</v>
      </c>
      <c r="G2873" s="8" t="s">
        <v>1378</v>
      </c>
      <c r="H2873" s="9">
        <v>184358</v>
      </c>
      <c r="I2873" s="112"/>
      <c r="J2873" s="113"/>
      <c r="K2873" s="114"/>
      <c r="L2873" s="115"/>
      <c r="M2873" s="116"/>
      <c r="N2873" s="15" t="s">
        <v>8155</v>
      </c>
      <c r="O2873" t="s">
        <v>4766</v>
      </c>
      <c r="Q2873">
        <v>9218</v>
      </c>
      <c r="R2873" s="14">
        <v>1755795</v>
      </c>
    </row>
    <row r="2874" spans="1:18" ht="15" customHeight="1" x14ac:dyDescent="0.25">
      <c r="A2874" s="10">
        <v>911</v>
      </c>
      <c r="B2874" s="111"/>
      <c r="C2874" s="6" t="s">
        <v>4579</v>
      </c>
      <c r="D2874" s="7">
        <v>44986</v>
      </c>
      <c r="E2874" s="8" t="s">
        <v>1119</v>
      </c>
      <c r="F2874" s="9">
        <v>1686377</v>
      </c>
      <c r="G2874" s="8" t="s">
        <v>1378</v>
      </c>
      <c r="H2874" s="9">
        <v>177070</v>
      </c>
      <c r="I2874" s="112"/>
      <c r="J2874" s="113"/>
      <c r="K2874" s="114"/>
      <c r="L2874" s="115"/>
      <c r="M2874" s="116"/>
      <c r="N2874" s="15" t="s">
        <v>8156</v>
      </c>
      <c r="O2874" t="s">
        <v>4766</v>
      </c>
      <c r="Q2874">
        <v>9162</v>
      </c>
      <c r="R2874" s="14">
        <v>1686377</v>
      </c>
    </row>
    <row r="2875" spans="1:18" ht="15" customHeight="1" x14ac:dyDescent="0.25">
      <c r="A2875" s="10">
        <v>912</v>
      </c>
      <c r="B2875" s="111"/>
      <c r="C2875" s="6" t="s">
        <v>4580</v>
      </c>
      <c r="D2875" s="7">
        <v>45006</v>
      </c>
      <c r="E2875" s="8" t="s">
        <v>1119</v>
      </c>
      <c r="F2875" s="9">
        <v>1462604</v>
      </c>
      <c r="G2875" s="8" t="s">
        <v>1378</v>
      </c>
      <c r="H2875" s="9">
        <v>153573</v>
      </c>
      <c r="I2875" s="112"/>
      <c r="J2875" s="113"/>
      <c r="K2875" s="114"/>
      <c r="L2875" s="115"/>
      <c r="M2875" s="116"/>
      <c r="N2875" s="15" t="s">
        <v>8157</v>
      </c>
      <c r="O2875" t="s">
        <v>4766</v>
      </c>
      <c r="Q2875">
        <v>15861</v>
      </c>
      <c r="R2875" s="14">
        <v>1462604</v>
      </c>
    </row>
    <row r="2876" spans="1:18" ht="15" customHeight="1" x14ac:dyDescent="0.25">
      <c r="A2876" s="10">
        <v>913</v>
      </c>
      <c r="B2876" s="111"/>
      <c r="C2876" s="6" t="s">
        <v>4581</v>
      </c>
      <c r="D2876" s="7">
        <v>44995</v>
      </c>
      <c r="E2876" s="8" t="s">
        <v>1119</v>
      </c>
      <c r="F2876" s="9">
        <v>3896290</v>
      </c>
      <c r="G2876" s="8" t="s">
        <v>1378</v>
      </c>
      <c r="H2876" s="9">
        <v>409110</v>
      </c>
      <c r="I2876" s="112"/>
      <c r="J2876" s="113"/>
      <c r="K2876" s="114"/>
      <c r="L2876" s="115"/>
      <c r="M2876" s="116"/>
      <c r="N2876" s="15" t="s">
        <v>8158</v>
      </c>
      <c r="O2876" t="s">
        <v>4766</v>
      </c>
      <c r="Q2876">
        <v>13289</v>
      </c>
      <c r="R2876" s="14">
        <v>3896290</v>
      </c>
    </row>
    <row r="2877" spans="1:18" ht="15" customHeight="1" x14ac:dyDescent="0.25">
      <c r="A2877" s="10">
        <v>914</v>
      </c>
      <c r="B2877" s="111"/>
      <c r="C2877" s="6" t="s">
        <v>4582</v>
      </c>
      <c r="D2877" s="7">
        <v>44995</v>
      </c>
      <c r="E2877" s="8" t="s">
        <v>1119</v>
      </c>
      <c r="F2877" s="9">
        <v>1379176</v>
      </c>
      <c r="G2877" s="8" t="s">
        <v>1378</v>
      </c>
      <c r="H2877" s="9">
        <v>144813</v>
      </c>
      <c r="I2877" s="112"/>
      <c r="J2877" s="113"/>
      <c r="K2877" s="114"/>
      <c r="L2877" s="115"/>
      <c r="M2877" s="116"/>
      <c r="N2877" s="15" t="s">
        <v>8159</v>
      </c>
      <c r="O2877" t="s">
        <v>4766</v>
      </c>
      <c r="Q2877">
        <v>13285</v>
      </c>
      <c r="R2877" s="14">
        <v>1379176</v>
      </c>
    </row>
    <row r="2878" spans="1:18" ht="15" customHeight="1" x14ac:dyDescent="0.25">
      <c r="A2878" s="10">
        <v>915</v>
      </c>
      <c r="B2878" s="111"/>
      <c r="C2878" s="6" t="s">
        <v>4583</v>
      </c>
      <c r="D2878" s="7">
        <v>45005</v>
      </c>
      <c r="E2878" s="8" t="s">
        <v>1119</v>
      </c>
      <c r="F2878" s="9">
        <v>3816571</v>
      </c>
      <c r="G2878" s="8" t="s">
        <v>1378</v>
      </c>
      <c r="H2878" s="9">
        <v>400740</v>
      </c>
      <c r="I2878" s="112"/>
      <c r="J2878" s="113"/>
      <c r="K2878" s="114"/>
      <c r="L2878" s="115"/>
      <c r="M2878" s="116"/>
      <c r="N2878" s="15" t="s">
        <v>8160</v>
      </c>
      <c r="O2878" t="s">
        <v>4766</v>
      </c>
      <c r="Q2878">
        <v>15768</v>
      </c>
      <c r="R2878" s="14">
        <v>3816571</v>
      </c>
    </row>
    <row r="2879" spans="1:18" ht="15" customHeight="1" x14ac:dyDescent="0.25">
      <c r="A2879" s="10">
        <v>916</v>
      </c>
      <c r="B2879" s="111"/>
      <c r="C2879" s="6" t="s">
        <v>4584</v>
      </c>
      <c r="D2879" s="7">
        <v>44995</v>
      </c>
      <c r="E2879" s="8" t="s">
        <v>1119</v>
      </c>
      <c r="F2879" s="9">
        <v>1811478</v>
      </c>
      <c r="G2879" s="8" t="s">
        <v>1378</v>
      </c>
      <c r="H2879" s="9">
        <v>190205</v>
      </c>
      <c r="I2879" s="112"/>
      <c r="J2879" s="113"/>
      <c r="K2879" s="114"/>
      <c r="L2879" s="115"/>
      <c r="M2879" s="116"/>
      <c r="N2879" s="15" t="s">
        <v>8161</v>
      </c>
      <c r="O2879" t="s">
        <v>4766</v>
      </c>
      <c r="Q2879">
        <v>13286</v>
      </c>
      <c r="R2879" s="14">
        <v>1811478</v>
      </c>
    </row>
    <row r="2880" spans="1:18" ht="15" customHeight="1" x14ac:dyDescent="0.25">
      <c r="A2880" s="10">
        <v>917</v>
      </c>
      <c r="B2880" s="111"/>
      <c r="C2880" s="6" t="s">
        <v>4585</v>
      </c>
      <c r="D2880" s="7">
        <v>44989</v>
      </c>
      <c r="E2880" s="8" t="s">
        <v>1119</v>
      </c>
      <c r="F2880" s="9">
        <v>1345687</v>
      </c>
      <c r="G2880" s="8" t="s">
        <v>1378</v>
      </c>
      <c r="H2880" s="9">
        <v>141297</v>
      </c>
      <c r="I2880" s="112"/>
      <c r="J2880" s="113"/>
      <c r="K2880" s="114"/>
      <c r="L2880" s="115"/>
      <c r="M2880" s="116"/>
      <c r="N2880" s="15" t="s">
        <v>8162</v>
      </c>
      <c r="O2880" t="s">
        <v>4766</v>
      </c>
      <c r="Q2880">
        <v>11341</v>
      </c>
      <c r="R2880" s="14">
        <v>1345687</v>
      </c>
    </row>
    <row r="2881" spans="1:18" ht="15" customHeight="1" x14ac:dyDescent="0.25">
      <c r="A2881" s="10">
        <v>918</v>
      </c>
      <c r="B2881" s="111"/>
      <c r="C2881" s="6" t="s">
        <v>4586</v>
      </c>
      <c r="D2881" s="7">
        <v>45009</v>
      </c>
      <c r="E2881" s="8" t="s">
        <v>1119</v>
      </c>
      <c r="F2881" s="9">
        <v>1304256</v>
      </c>
      <c r="G2881" s="8" t="s">
        <v>1378</v>
      </c>
      <c r="H2881" s="9">
        <v>136947</v>
      </c>
      <c r="I2881" s="112"/>
      <c r="J2881" s="113"/>
      <c r="K2881" s="114"/>
      <c r="L2881" s="115"/>
      <c r="M2881" s="116"/>
      <c r="N2881" s="15" t="s">
        <v>8163</v>
      </c>
      <c r="O2881" t="s">
        <v>4766</v>
      </c>
      <c r="Q2881">
        <v>17454</v>
      </c>
      <c r="R2881" s="14">
        <v>1304256</v>
      </c>
    </row>
    <row r="2882" spans="1:18" ht="15" customHeight="1" x14ac:dyDescent="0.25">
      <c r="A2882" s="10">
        <v>919</v>
      </c>
      <c r="B2882" s="111"/>
      <c r="C2882" s="6" t="s">
        <v>4587</v>
      </c>
      <c r="D2882" s="7">
        <v>44999</v>
      </c>
      <c r="E2882" s="8" t="s">
        <v>1119</v>
      </c>
      <c r="F2882" s="9">
        <v>1960478</v>
      </c>
      <c r="G2882" s="8" t="s">
        <v>1378</v>
      </c>
      <c r="H2882" s="9">
        <v>205850</v>
      </c>
      <c r="I2882" s="112"/>
      <c r="J2882" s="113"/>
      <c r="K2882" s="114"/>
      <c r="L2882" s="115"/>
      <c r="M2882" s="116"/>
      <c r="N2882" s="15" t="s">
        <v>8164</v>
      </c>
      <c r="O2882" t="s">
        <v>4766</v>
      </c>
      <c r="Q2882">
        <v>13601</v>
      </c>
      <c r="R2882" s="14">
        <v>1960478</v>
      </c>
    </row>
    <row r="2883" spans="1:18" ht="15" customHeight="1" x14ac:dyDescent="0.25">
      <c r="A2883" s="10">
        <v>920</v>
      </c>
      <c r="B2883" s="111"/>
      <c r="C2883" s="6" t="s">
        <v>4588</v>
      </c>
      <c r="D2883" s="7">
        <v>44986</v>
      </c>
      <c r="E2883" s="8" t="s">
        <v>1119</v>
      </c>
      <c r="F2883" s="9">
        <v>2684242</v>
      </c>
      <c r="G2883" s="8" t="s">
        <v>1378</v>
      </c>
      <c r="H2883" s="9">
        <v>281845</v>
      </c>
      <c r="I2883" s="112"/>
      <c r="J2883" s="113"/>
      <c r="K2883" s="114"/>
      <c r="L2883" s="115"/>
      <c r="M2883" s="116"/>
      <c r="N2883" s="15" t="s">
        <v>8165</v>
      </c>
      <c r="O2883" t="s">
        <v>4766</v>
      </c>
      <c r="Q2883">
        <v>9163</v>
      </c>
      <c r="R2883" s="14">
        <v>2684242</v>
      </c>
    </row>
    <row r="2884" spans="1:18" ht="15" customHeight="1" x14ac:dyDescent="0.25">
      <c r="A2884" s="10">
        <v>921</v>
      </c>
      <c r="B2884" s="111"/>
      <c r="C2884" s="6" t="s">
        <v>4589</v>
      </c>
      <c r="D2884" s="7">
        <v>45010</v>
      </c>
      <c r="E2884" s="8" t="s">
        <v>1119</v>
      </c>
      <c r="F2884" s="9">
        <v>2454668</v>
      </c>
      <c r="G2884" s="8" t="s">
        <v>1378</v>
      </c>
      <c r="H2884" s="9">
        <v>257740</v>
      </c>
      <c r="I2884" s="112"/>
      <c r="J2884" s="113"/>
      <c r="K2884" s="114"/>
      <c r="L2884" s="115"/>
      <c r="M2884" s="116"/>
      <c r="N2884" s="15" t="s">
        <v>8166</v>
      </c>
      <c r="O2884" t="s">
        <v>4766</v>
      </c>
      <c r="Q2884">
        <v>17502</v>
      </c>
      <c r="R2884" s="14">
        <v>2454668</v>
      </c>
    </row>
    <row r="2885" spans="1:18" ht="15" customHeight="1" x14ac:dyDescent="0.25">
      <c r="A2885" s="10">
        <v>922</v>
      </c>
      <c r="B2885" s="111"/>
      <c r="C2885" s="6" t="s">
        <v>4590</v>
      </c>
      <c r="D2885" s="7">
        <v>44993</v>
      </c>
      <c r="E2885" s="8" t="s">
        <v>1119</v>
      </c>
      <c r="F2885" s="9">
        <v>1586162</v>
      </c>
      <c r="G2885" s="8" t="s">
        <v>1378</v>
      </c>
      <c r="H2885" s="9">
        <v>166547</v>
      </c>
      <c r="I2885" s="112"/>
      <c r="J2885" s="113"/>
      <c r="K2885" s="114"/>
      <c r="L2885" s="115"/>
      <c r="M2885" s="116"/>
      <c r="N2885" s="15" t="s">
        <v>8167</v>
      </c>
      <c r="O2885" t="s">
        <v>4766</v>
      </c>
      <c r="Q2885">
        <v>12340</v>
      </c>
      <c r="R2885" s="14">
        <v>1586162</v>
      </c>
    </row>
    <row r="2886" spans="1:18" ht="15" customHeight="1" x14ac:dyDescent="0.25">
      <c r="A2886" s="10">
        <v>923</v>
      </c>
      <c r="B2886" s="111"/>
      <c r="C2886" s="6" t="s">
        <v>4591</v>
      </c>
      <c r="D2886" s="7">
        <v>44998</v>
      </c>
      <c r="E2886" s="8" t="s">
        <v>1119</v>
      </c>
      <c r="F2886" s="9">
        <v>1822431</v>
      </c>
      <c r="G2886" s="8" t="s">
        <v>1378</v>
      </c>
      <c r="H2886" s="9">
        <v>191355</v>
      </c>
      <c r="I2886" s="112"/>
      <c r="J2886" s="113"/>
      <c r="K2886" s="114"/>
      <c r="L2886" s="115"/>
      <c r="M2886" s="116"/>
      <c r="N2886" s="15" t="s">
        <v>8168</v>
      </c>
      <c r="O2886" t="s">
        <v>4766</v>
      </c>
      <c r="Q2886">
        <v>13479</v>
      </c>
      <c r="R2886" s="14">
        <v>1822431</v>
      </c>
    </row>
    <row r="2887" spans="1:18" ht="15" customHeight="1" x14ac:dyDescent="0.25">
      <c r="A2887" s="10">
        <v>924</v>
      </c>
      <c r="B2887" s="111"/>
      <c r="C2887" s="6" t="s">
        <v>4592</v>
      </c>
      <c r="D2887" s="7">
        <v>44992</v>
      </c>
      <c r="E2887" s="8" t="s">
        <v>1119</v>
      </c>
      <c r="F2887" s="9">
        <v>2120829</v>
      </c>
      <c r="G2887" s="8" t="s">
        <v>1378</v>
      </c>
      <c r="H2887" s="9">
        <v>222687</v>
      </c>
      <c r="I2887" s="112"/>
      <c r="J2887" s="113"/>
      <c r="K2887" s="114"/>
      <c r="L2887" s="115"/>
      <c r="M2887" s="116"/>
      <c r="N2887" s="15" t="s">
        <v>8169</v>
      </c>
      <c r="O2887" t="s">
        <v>4766</v>
      </c>
      <c r="Q2887">
        <v>11489</v>
      </c>
      <c r="R2887" s="14">
        <v>2120829</v>
      </c>
    </row>
    <row r="2888" spans="1:18" ht="15" customHeight="1" x14ac:dyDescent="0.25">
      <c r="A2888" s="10">
        <v>925</v>
      </c>
      <c r="B2888" s="111"/>
      <c r="C2888" s="6" t="s">
        <v>4593</v>
      </c>
      <c r="D2888" s="7">
        <v>44987</v>
      </c>
      <c r="E2888" s="8" t="s">
        <v>1119</v>
      </c>
      <c r="F2888" s="9">
        <v>648896</v>
      </c>
      <c r="G2888" s="8" t="s">
        <v>1378</v>
      </c>
      <c r="H2888" s="9">
        <v>68134</v>
      </c>
      <c r="I2888" s="112"/>
      <c r="J2888" s="113"/>
      <c r="K2888" s="114"/>
      <c r="L2888" s="115"/>
      <c r="M2888" s="116"/>
      <c r="N2888" s="15" t="s">
        <v>8170</v>
      </c>
      <c r="O2888" t="s">
        <v>4766</v>
      </c>
      <c r="Q2888">
        <v>11230</v>
      </c>
      <c r="R2888" s="14">
        <v>648896</v>
      </c>
    </row>
    <row r="2889" spans="1:18" ht="15" customHeight="1" x14ac:dyDescent="0.25">
      <c r="A2889" s="10">
        <v>926</v>
      </c>
      <c r="B2889" s="111"/>
      <c r="C2889" s="6" t="s">
        <v>4594</v>
      </c>
      <c r="D2889" s="7">
        <v>45008</v>
      </c>
      <c r="E2889" s="8" t="s">
        <v>1119</v>
      </c>
      <c r="F2889" s="9">
        <v>679872</v>
      </c>
      <c r="G2889" s="8" t="s">
        <v>1378</v>
      </c>
      <c r="H2889" s="9">
        <v>71387</v>
      </c>
      <c r="I2889" s="112"/>
      <c r="J2889" s="113"/>
      <c r="K2889" s="114"/>
      <c r="L2889" s="115"/>
      <c r="M2889" s="116"/>
      <c r="N2889" s="15" t="s">
        <v>8171</v>
      </c>
      <c r="O2889" t="s">
        <v>4766</v>
      </c>
      <c r="Q2889">
        <v>17431</v>
      </c>
      <c r="R2889" s="14">
        <v>679872</v>
      </c>
    </row>
    <row r="2890" spans="1:18" ht="15" customHeight="1" x14ac:dyDescent="0.25">
      <c r="A2890" s="11">
        <v>927</v>
      </c>
      <c r="B2890" s="100"/>
      <c r="C2890" s="6" t="s">
        <v>4595</v>
      </c>
      <c r="D2890" s="7">
        <v>44987</v>
      </c>
      <c r="E2890" s="8" t="s">
        <v>1119</v>
      </c>
      <c r="F2890" s="9">
        <v>1587018</v>
      </c>
      <c r="G2890" s="8" t="s">
        <v>1378</v>
      </c>
      <c r="H2890" s="9">
        <v>166637</v>
      </c>
      <c r="I2890" s="104"/>
      <c r="J2890" s="105"/>
      <c r="K2890" s="106"/>
      <c r="L2890" s="109"/>
      <c r="M2890" s="110"/>
      <c r="N2890" s="15" t="s">
        <v>8172</v>
      </c>
      <c r="O2890" t="s">
        <v>4766</v>
      </c>
      <c r="Q2890">
        <v>11229</v>
      </c>
      <c r="R2890" s="14">
        <v>1587018</v>
      </c>
    </row>
    <row r="2891" spans="1:18" ht="15" customHeight="1" x14ac:dyDescent="0.25">
      <c r="A2891" s="12">
        <v>946</v>
      </c>
      <c r="B2891" s="12" t="s">
        <v>4634</v>
      </c>
      <c r="C2891" s="6" t="s">
        <v>4635</v>
      </c>
      <c r="D2891" s="7">
        <v>44964</v>
      </c>
      <c r="E2891" s="8" t="s">
        <v>2376</v>
      </c>
      <c r="F2891" s="9">
        <v>774414</v>
      </c>
      <c r="G2891" s="8" t="s">
        <v>1378</v>
      </c>
      <c r="H2891" s="9">
        <v>81313</v>
      </c>
      <c r="I2891" s="94">
        <v>693101</v>
      </c>
      <c r="J2891" s="95"/>
      <c r="K2891" s="96"/>
      <c r="L2891" s="97" t="s">
        <v>1234</v>
      </c>
      <c r="M2891" s="98"/>
      <c r="N2891" s="15" t="s">
        <v>8173</v>
      </c>
      <c r="O2891" t="s">
        <v>4766</v>
      </c>
      <c r="Q2891">
        <v>3063</v>
      </c>
      <c r="R2891" s="14">
        <v>774414</v>
      </c>
    </row>
    <row r="2892" spans="1:18" ht="15" customHeight="1" x14ac:dyDescent="0.25">
      <c r="A2892" s="5">
        <v>947</v>
      </c>
      <c r="B2892" s="99" t="s">
        <v>4636</v>
      </c>
      <c r="C2892" s="6" t="s">
        <v>4637</v>
      </c>
      <c r="D2892" s="7">
        <v>45015</v>
      </c>
      <c r="E2892" s="8" t="s">
        <v>2376</v>
      </c>
      <c r="F2892" s="9">
        <v>1409419</v>
      </c>
      <c r="G2892" s="8" t="s">
        <v>1378</v>
      </c>
      <c r="H2892" s="9">
        <v>147989</v>
      </c>
      <c r="I2892" s="101">
        <v>11670735</v>
      </c>
      <c r="J2892" s="102"/>
      <c r="K2892" s="103"/>
      <c r="L2892" s="107" t="s">
        <v>1234</v>
      </c>
      <c r="M2892" s="108"/>
      <c r="N2892" s="15" t="s">
        <v>8174</v>
      </c>
      <c r="O2892" t="s">
        <v>4766</v>
      </c>
      <c r="Q2892">
        <v>18094</v>
      </c>
      <c r="R2892" s="14">
        <v>1409419</v>
      </c>
    </row>
    <row r="2893" spans="1:18" ht="15" customHeight="1" x14ac:dyDescent="0.25">
      <c r="A2893" s="10">
        <v>948</v>
      </c>
      <c r="B2893" s="111"/>
      <c r="C2893" s="6" t="s">
        <v>4638</v>
      </c>
      <c r="D2893" s="7">
        <v>44996</v>
      </c>
      <c r="E2893" s="8" t="s">
        <v>2376</v>
      </c>
      <c r="F2893" s="9">
        <v>844954</v>
      </c>
      <c r="G2893" s="8" t="s">
        <v>1378</v>
      </c>
      <c r="H2893" s="9">
        <v>88720</v>
      </c>
      <c r="I2893" s="112"/>
      <c r="J2893" s="113"/>
      <c r="K2893" s="114"/>
      <c r="L2893" s="115"/>
      <c r="M2893" s="116"/>
      <c r="N2893" s="15" t="s">
        <v>8175</v>
      </c>
      <c r="O2893" t="s">
        <v>4766</v>
      </c>
      <c r="Q2893">
        <v>13328</v>
      </c>
      <c r="R2893" s="14">
        <v>844954</v>
      </c>
    </row>
    <row r="2894" spans="1:18" ht="15" customHeight="1" x14ac:dyDescent="0.25">
      <c r="A2894" s="10">
        <v>949</v>
      </c>
      <c r="B2894" s="111"/>
      <c r="C2894" s="6" t="s">
        <v>4639</v>
      </c>
      <c r="D2894" s="7">
        <v>45008</v>
      </c>
      <c r="E2894" s="8" t="s">
        <v>2376</v>
      </c>
      <c r="F2894" s="9">
        <v>654256</v>
      </c>
      <c r="G2894" s="8" t="s">
        <v>1378</v>
      </c>
      <c r="H2894" s="9">
        <v>68697</v>
      </c>
      <c r="I2894" s="112"/>
      <c r="J2894" s="113"/>
      <c r="K2894" s="114"/>
      <c r="L2894" s="115"/>
      <c r="M2894" s="116"/>
      <c r="N2894" s="15" t="s">
        <v>8176</v>
      </c>
      <c r="O2894" t="s">
        <v>4766</v>
      </c>
      <c r="Q2894">
        <v>15971</v>
      </c>
      <c r="R2894" s="14">
        <v>654256</v>
      </c>
    </row>
    <row r="2895" spans="1:18" ht="15" customHeight="1" x14ac:dyDescent="0.25">
      <c r="A2895" s="10">
        <v>950</v>
      </c>
      <c r="B2895" s="111"/>
      <c r="C2895" s="6" t="s">
        <v>4640</v>
      </c>
      <c r="D2895" s="7">
        <v>44996</v>
      </c>
      <c r="E2895" s="8" t="s">
        <v>2376</v>
      </c>
      <c r="F2895" s="9">
        <v>374347</v>
      </c>
      <c r="G2895" s="8" t="s">
        <v>1378</v>
      </c>
      <c r="H2895" s="9">
        <v>39306</v>
      </c>
      <c r="I2895" s="112"/>
      <c r="J2895" s="113"/>
      <c r="K2895" s="114"/>
      <c r="L2895" s="115"/>
      <c r="M2895" s="116"/>
      <c r="N2895" s="15" t="s">
        <v>8177</v>
      </c>
      <c r="O2895" t="s">
        <v>4766</v>
      </c>
      <c r="Q2895">
        <v>13329</v>
      </c>
      <c r="R2895" s="14">
        <v>374347</v>
      </c>
    </row>
    <row r="2896" spans="1:18" ht="15" customHeight="1" x14ac:dyDescent="0.25">
      <c r="A2896" s="10">
        <v>951</v>
      </c>
      <c r="B2896" s="111"/>
      <c r="C2896" s="6" t="s">
        <v>4641</v>
      </c>
      <c r="D2896" s="7">
        <v>45015</v>
      </c>
      <c r="E2896" s="8" t="s">
        <v>2376</v>
      </c>
      <c r="F2896" s="9">
        <v>1001044</v>
      </c>
      <c r="G2896" s="8" t="s">
        <v>1378</v>
      </c>
      <c r="H2896" s="9">
        <v>105110</v>
      </c>
      <c r="I2896" s="112"/>
      <c r="J2896" s="113"/>
      <c r="K2896" s="114"/>
      <c r="L2896" s="115"/>
      <c r="M2896" s="116"/>
      <c r="N2896" s="15" t="s">
        <v>8178</v>
      </c>
      <c r="O2896" t="s">
        <v>4766</v>
      </c>
      <c r="Q2896">
        <v>18092</v>
      </c>
      <c r="R2896" s="14">
        <v>1001044</v>
      </c>
    </row>
    <row r="2897" spans="1:18" ht="15" customHeight="1" x14ac:dyDescent="0.25">
      <c r="A2897" s="10">
        <v>952</v>
      </c>
      <c r="B2897" s="111"/>
      <c r="C2897" s="6" t="s">
        <v>4642</v>
      </c>
      <c r="D2897" s="7">
        <v>44986</v>
      </c>
      <c r="E2897" s="8" t="s">
        <v>2376</v>
      </c>
      <c r="F2897" s="9">
        <v>1899560</v>
      </c>
      <c r="G2897" s="8" t="s">
        <v>1378</v>
      </c>
      <c r="H2897" s="9">
        <v>199454</v>
      </c>
      <c r="I2897" s="112"/>
      <c r="J2897" s="113"/>
      <c r="K2897" s="114"/>
      <c r="L2897" s="115"/>
      <c r="M2897" s="116"/>
      <c r="N2897" s="15" t="s">
        <v>8179</v>
      </c>
      <c r="O2897" t="s">
        <v>4766</v>
      </c>
      <c r="Q2897">
        <v>9144</v>
      </c>
      <c r="R2897" s="14">
        <v>1899560</v>
      </c>
    </row>
    <row r="2898" spans="1:18" ht="15" customHeight="1" x14ac:dyDescent="0.25">
      <c r="A2898" s="10">
        <v>953</v>
      </c>
      <c r="B2898" s="111"/>
      <c r="C2898" s="6" t="s">
        <v>4643</v>
      </c>
      <c r="D2898" s="7">
        <v>44986</v>
      </c>
      <c r="E2898" s="8" t="s">
        <v>2376</v>
      </c>
      <c r="F2898" s="9">
        <v>1821508</v>
      </c>
      <c r="G2898" s="8" t="s">
        <v>1378</v>
      </c>
      <c r="H2898" s="9">
        <v>191258</v>
      </c>
      <c r="I2898" s="112"/>
      <c r="J2898" s="113"/>
      <c r="K2898" s="114"/>
      <c r="L2898" s="115"/>
      <c r="M2898" s="116"/>
      <c r="N2898" s="15" t="s">
        <v>8180</v>
      </c>
      <c r="O2898" t="s">
        <v>4766</v>
      </c>
      <c r="Q2898">
        <v>9145</v>
      </c>
      <c r="R2898" s="14">
        <v>1821508</v>
      </c>
    </row>
    <row r="2899" spans="1:18" ht="15" customHeight="1" x14ac:dyDescent="0.25">
      <c r="A2899" s="10">
        <v>954</v>
      </c>
      <c r="B2899" s="111"/>
      <c r="C2899" s="6" t="s">
        <v>4644</v>
      </c>
      <c r="D2899" s="7">
        <v>44996</v>
      </c>
      <c r="E2899" s="8" t="s">
        <v>2376</v>
      </c>
      <c r="F2899" s="9">
        <v>1288741</v>
      </c>
      <c r="G2899" s="8" t="s">
        <v>1378</v>
      </c>
      <c r="H2899" s="9">
        <v>135318</v>
      </c>
      <c r="I2899" s="112"/>
      <c r="J2899" s="113"/>
      <c r="K2899" s="114"/>
      <c r="L2899" s="115"/>
      <c r="M2899" s="116"/>
      <c r="N2899" s="15" t="s">
        <v>8181</v>
      </c>
      <c r="O2899" t="s">
        <v>4766</v>
      </c>
      <c r="Q2899">
        <v>13332</v>
      </c>
      <c r="R2899" s="14">
        <v>1288741</v>
      </c>
    </row>
    <row r="2900" spans="1:18" ht="15" customHeight="1" x14ac:dyDescent="0.25">
      <c r="A2900" s="10">
        <v>955</v>
      </c>
      <c r="B2900" s="111"/>
      <c r="C2900" s="6" t="s">
        <v>4645</v>
      </c>
      <c r="D2900" s="7">
        <v>44996</v>
      </c>
      <c r="E2900" s="8" t="s">
        <v>2376</v>
      </c>
      <c r="F2900" s="9">
        <v>374347</v>
      </c>
      <c r="G2900" s="8" t="s">
        <v>1378</v>
      </c>
      <c r="H2900" s="9">
        <v>39306</v>
      </c>
      <c r="I2900" s="112"/>
      <c r="J2900" s="113"/>
      <c r="K2900" s="114"/>
      <c r="L2900" s="115"/>
      <c r="M2900" s="116"/>
      <c r="N2900" s="15" t="s">
        <v>8182</v>
      </c>
      <c r="O2900" t="s">
        <v>4766</v>
      </c>
      <c r="Q2900">
        <v>13330</v>
      </c>
      <c r="R2900" s="14">
        <v>374347</v>
      </c>
    </row>
    <row r="2901" spans="1:18" ht="15" customHeight="1" x14ac:dyDescent="0.25">
      <c r="A2901" s="10">
        <v>956</v>
      </c>
      <c r="B2901" s="111"/>
      <c r="C2901" s="6" t="s">
        <v>4646</v>
      </c>
      <c r="D2901" s="7">
        <v>45015</v>
      </c>
      <c r="E2901" s="8" t="s">
        <v>2376</v>
      </c>
      <c r="F2901" s="9">
        <v>608814</v>
      </c>
      <c r="G2901" s="8" t="s">
        <v>1378</v>
      </c>
      <c r="H2901" s="9">
        <v>63925</v>
      </c>
      <c r="I2901" s="112"/>
      <c r="J2901" s="113"/>
      <c r="K2901" s="114"/>
      <c r="L2901" s="115"/>
      <c r="M2901" s="116"/>
      <c r="N2901" s="15" t="s">
        <v>8183</v>
      </c>
      <c r="O2901" t="s">
        <v>4766</v>
      </c>
      <c r="Q2901">
        <v>18093</v>
      </c>
      <c r="R2901" s="14">
        <v>608814</v>
      </c>
    </row>
    <row r="2902" spans="1:18" ht="15" customHeight="1" x14ac:dyDescent="0.25">
      <c r="A2902" s="10">
        <v>957</v>
      </c>
      <c r="B2902" s="111"/>
      <c r="C2902" s="6" t="s">
        <v>4647</v>
      </c>
      <c r="D2902" s="7">
        <v>44996</v>
      </c>
      <c r="E2902" s="8" t="s">
        <v>2376</v>
      </c>
      <c r="F2902" s="9">
        <v>1685420</v>
      </c>
      <c r="G2902" s="8" t="s">
        <v>1378</v>
      </c>
      <c r="H2902" s="9">
        <v>176969</v>
      </c>
      <c r="I2902" s="112"/>
      <c r="J2902" s="113"/>
      <c r="K2902" s="114"/>
      <c r="L2902" s="115"/>
      <c r="M2902" s="116"/>
      <c r="N2902" s="15" t="s">
        <v>8184</v>
      </c>
      <c r="O2902" t="s">
        <v>4766</v>
      </c>
      <c r="Q2902">
        <v>13331</v>
      </c>
      <c r="R2902" s="14">
        <v>1685420</v>
      </c>
    </row>
    <row r="2903" spans="1:18" ht="15" customHeight="1" x14ac:dyDescent="0.25">
      <c r="A2903" s="11">
        <v>958</v>
      </c>
      <c r="B2903" s="100"/>
      <c r="C2903" s="6" t="s">
        <v>4648</v>
      </c>
      <c r="D2903" s="7">
        <v>45003</v>
      </c>
      <c r="E2903" s="8" t="s">
        <v>2376</v>
      </c>
      <c r="F2903" s="9">
        <v>1077517</v>
      </c>
      <c r="G2903" s="8" t="s">
        <v>1378</v>
      </c>
      <c r="H2903" s="9">
        <v>113139</v>
      </c>
      <c r="I2903" s="104"/>
      <c r="J2903" s="105"/>
      <c r="K2903" s="106"/>
      <c r="L2903" s="109"/>
      <c r="M2903" s="110"/>
      <c r="N2903" s="15" t="s">
        <v>8185</v>
      </c>
      <c r="O2903" t="s">
        <v>4766</v>
      </c>
      <c r="Q2903">
        <v>15692</v>
      </c>
      <c r="R2903" s="14">
        <v>1077517</v>
      </c>
    </row>
    <row r="2904" spans="1:18" ht="15" customHeight="1" x14ac:dyDescent="0.25">
      <c r="A2904" s="12">
        <v>961</v>
      </c>
      <c r="B2904" s="12" t="s">
        <v>4655</v>
      </c>
      <c r="C2904" s="6" t="s">
        <v>4656</v>
      </c>
      <c r="D2904" s="7">
        <v>44971</v>
      </c>
      <c r="E2904" s="8" t="s">
        <v>2376</v>
      </c>
      <c r="F2904" s="9">
        <v>1734730</v>
      </c>
      <c r="G2904" s="8" t="s">
        <v>1378</v>
      </c>
      <c r="H2904" s="9">
        <v>182147</v>
      </c>
      <c r="I2904" s="94">
        <v>1552583</v>
      </c>
      <c r="J2904" s="95"/>
      <c r="K2904" s="96"/>
      <c r="L2904" s="97" t="s">
        <v>1259</v>
      </c>
      <c r="M2904" s="98"/>
      <c r="N2904" s="15" t="s">
        <v>8186</v>
      </c>
      <c r="O2904" t="s">
        <v>4766</v>
      </c>
      <c r="Q2904">
        <v>4079</v>
      </c>
      <c r="R2904" s="14">
        <v>1734730</v>
      </c>
    </row>
    <row r="2905" spans="1:18" ht="15" customHeight="1" x14ac:dyDescent="0.25">
      <c r="A2905" s="12">
        <v>962</v>
      </c>
      <c r="B2905" s="12" t="s">
        <v>4657</v>
      </c>
      <c r="C2905" s="6" t="s">
        <v>4658</v>
      </c>
      <c r="D2905" s="7">
        <v>44980</v>
      </c>
      <c r="E2905" s="8" t="s">
        <v>2376</v>
      </c>
      <c r="F2905" s="9">
        <v>1879628</v>
      </c>
      <c r="G2905" s="8" t="s">
        <v>1378</v>
      </c>
      <c r="H2905" s="9">
        <v>197361</v>
      </c>
      <c r="I2905" s="94">
        <v>1682267</v>
      </c>
      <c r="J2905" s="95"/>
      <c r="K2905" s="96"/>
      <c r="L2905" s="97" t="s">
        <v>1259</v>
      </c>
      <c r="M2905" s="98"/>
      <c r="N2905" s="15" t="s">
        <v>8187</v>
      </c>
      <c r="O2905" t="s">
        <v>4766</v>
      </c>
      <c r="Q2905">
        <v>7472</v>
      </c>
      <c r="R2905" s="14">
        <v>1879628</v>
      </c>
    </row>
    <row r="2906" spans="1:18" ht="15" customHeight="1" x14ac:dyDescent="0.25">
      <c r="A2906" s="5">
        <v>963</v>
      </c>
      <c r="B2906" s="99" t="s">
        <v>4659</v>
      </c>
      <c r="C2906" s="6" t="s">
        <v>4660</v>
      </c>
      <c r="D2906" s="7">
        <v>45013</v>
      </c>
      <c r="E2906" s="8" t="s">
        <v>2376</v>
      </c>
      <c r="F2906" s="9">
        <v>1259715</v>
      </c>
      <c r="G2906" s="8" t="s">
        <v>1378</v>
      </c>
      <c r="H2906" s="9">
        <v>132270</v>
      </c>
      <c r="I2906" s="101">
        <v>26146915</v>
      </c>
      <c r="J2906" s="102"/>
      <c r="K2906" s="103"/>
      <c r="L2906" s="107" t="s">
        <v>1259</v>
      </c>
      <c r="M2906" s="108"/>
      <c r="N2906" s="15" t="s">
        <v>8188</v>
      </c>
      <c r="O2906" t="s">
        <v>4766</v>
      </c>
      <c r="Q2906">
        <v>17667</v>
      </c>
      <c r="R2906" s="14">
        <v>1259715</v>
      </c>
    </row>
    <row r="2907" spans="1:18" ht="15" customHeight="1" x14ac:dyDescent="0.25">
      <c r="A2907" s="10">
        <v>964</v>
      </c>
      <c r="B2907" s="111"/>
      <c r="C2907" s="6" t="s">
        <v>4661</v>
      </c>
      <c r="D2907" s="7">
        <v>45002</v>
      </c>
      <c r="E2907" s="8" t="s">
        <v>2376</v>
      </c>
      <c r="F2907" s="9">
        <v>608814</v>
      </c>
      <c r="G2907" s="8" t="s">
        <v>1378</v>
      </c>
      <c r="H2907" s="9">
        <v>63925</v>
      </c>
      <c r="I2907" s="112"/>
      <c r="J2907" s="113"/>
      <c r="K2907" s="114"/>
      <c r="L2907" s="115"/>
      <c r="M2907" s="116"/>
      <c r="N2907" s="15" t="s">
        <v>8189</v>
      </c>
      <c r="O2907" t="s">
        <v>4766</v>
      </c>
      <c r="Q2907">
        <v>15610</v>
      </c>
      <c r="R2907" s="14">
        <v>608814</v>
      </c>
    </row>
    <row r="2908" spans="1:18" ht="15" customHeight="1" x14ac:dyDescent="0.25">
      <c r="A2908" s="10">
        <v>965</v>
      </c>
      <c r="B2908" s="111"/>
      <c r="C2908" s="6" t="s">
        <v>4662</v>
      </c>
      <c r="D2908" s="7">
        <v>45005</v>
      </c>
      <c r="E2908" s="8" t="s">
        <v>2376</v>
      </c>
      <c r="F2908" s="9">
        <v>1434297</v>
      </c>
      <c r="G2908" s="8" t="s">
        <v>1378</v>
      </c>
      <c r="H2908" s="9">
        <v>150601</v>
      </c>
      <c r="I2908" s="112"/>
      <c r="J2908" s="113"/>
      <c r="K2908" s="114"/>
      <c r="L2908" s="115"/>
      <c r="M2908" s="116"/>
      <c r="N2908" s="15" t="s">
        <v>8190</v>
      </c>
      <c r="O2908" t="s">
        <v>4766</v>
      </c>
      <c r="Q2908">
        <v>15749</v>
      </c>
      <c r="R2908" s="14">
        <v>1434297</v>
      </c>
    </row>
    <row r="2909" spans="1:18" ht="15" customHeight="1" x14ac:dyDescent="0.25">
      <c r="A2909" s="10">
        <v>966</v>
      </c>
      <c r="B2909" s="111"/>
      <c r="C2909" s="6" t="s">
        <v>4663</v>
      </c>
      <c r="D2909" s="7">
        <v>44999</v>
      </c>
      <c r="E2909" s="8" t="s">
        <v>2376</v>
      </c>
      <c r="F2909" s="9">
        <v>2031796</v>
      </c>
      <c r="G2909" s="8" t="s">
        <v>1378</v>
      </c>
      <c r="H2909" s="9">
        <v>213339</v>
      </c>
      <c r="I2909" s="112"/>
      <c r="J2909" s="113"/>
      <c r="K2909" s="114"/>
      <c r="L2909" s="115"/>
      <c r="M2909" s="116"/>
      <c r="N2909" s="15" t="s">
        <v>8191</v>
      </c>
      <c r="O2909" t="s">
        <v>4766</v>
      </c>
      <c r="Q2909">
        <v>13569</v>
      </c>
      <c r="R2909" s="14">
        <v>2031796</v>
      </c>
    </row>
    <row r="2910" spans="1:18" ht="15" customHeight="1" x14ac:dyDescent="0.25">
      <c r="A2910" s="10">
        <v>967</v>
      </c>
      <c r="B2910" s="111"/>
      <c r="C2910" s="6" t="s">
        <v>4664</v>
      </c>
      <c r="D2910" s="7">
        <v>45000</v>
      </c>
      <c r="E2910" s="8" t="s">
        <v>2376</v>
      </c>
      <c r="F2910" s="9">
        <v>374347</v>
      </c>
      <c r="G2910" s="8" t="s">
        <v>1378</v>
      </c>
      <c r="H2910" s="9">
        <v>39306</v>
      </c>
      <c r="I2910" s="112"/>
      <c r="J2910" s="113"/>
      <c r="K2910" s="114"/>
      <c r="L2910" s="115"/>
      <c r="M2910" s="116"/>
      <c r="N2910" s="15" t="s">
        <v>8192</v>
      </c>
      <c r="O2910" t="s">
        <v>4766</v>
      </c>
      <c r="Q2910">
        <v>13696</v>
      </c>
      <c r="R2910" s="14">
        <v>374347</v>
      </c>
    </row>
    <row r="2911" spans="1:18" ht="15" customHeight="1" x14ac:dyDescent="0.25">
      <c r="A2911" s="10">
        <v>968</v>
      </c>
      <c r="B2911" s="111"/>
      <c r="C2911" s="6" t="s">
        <v>4665</v>
      </c>
      <c r="D2911" s="7">
        <v>45002</v>
      </c>
      <c r="E2911" s="8" t="s">
        <v>2376</v>
      </c>
      <c r="F2911" s="9">
        <v>1039995</v>
      </c>
      <c r="G2911" s="8" t="s">
        <v>1378</v>
      </c>
      <c r="H2911" s="9">
        <v>109199</v>
      </c>
      <c r="I2911" s="112"/>
      <c r="J2911" s="113"/>
      <c r="K2911" s="114"/>
      <c r="L2911" s="115"/>
      <c r="M2911" s="116"/>
      <c r="N2911" s="15" t="s">
        <v>8193</v>
      </c>
      <c r="O2911" t="s">
        <v>4766</v>
      </c>
      <c r="Q2911">
        <v>15613</v>
      </c>
      <c r="R2911" s="14">
        <v>1039995</v>
      </c>
    </row>
    <row r="2912" spans="1:18" ht="15" customHeight="1" x14ac:dyDescent="0.25">
      <c r="A2912" s="10">
        <v>969</v>
      </c>
      <c r="B2912" s="111"/>
      <c r="C2912" s="6" t="s">
        <v>4666</v>
      </c>
      <c r="D2912" s="7">
        <v>45000</v>
      </c>
      <c r="E2912" s="8" t="s">
        <v>2376</v>
      </c>
      <c r="F2912" s="9">
        <v>1350901</v>
      </c>
      <c r="G2912" s="8" t="s">
        <v>1378</v>
      </c>
      <c r="H2912" s="9">
        <v>141845</v>
      </c>
      <c r="I2912" s="112"/>
      <c r="J2912" s="113"/>
      <c r="K2912" s="114"/>
      <c r="L2912" s="115"/>
      <c r="M2912" s="116"/>
      <c r="N2912" s="15" t="s">
        <v>8194</v>
      </c>
      <c r="O2912" t="s">
        <v>4766</v>
      </c>
      <c r="Q2912">
        <v>13694</v>
      </c>
      <c r="R2912" s="14">
        <v>1350901</v>
      </c>
    </row>
    <row r="2913" spans="1:18" ht="15" customHeight="1" x14ac:dyDescent="0.25">
      <c r="A2913" s="10">
        <v>970</v>
      </c>
      <c r="B2913" s="111"/>
      <c r="C2913" s="6" t="s">
        <v>4667</v>
      </c>
      <c r="D2913" s="7">
        <v>45000</v>
      </c>
      <c r="E2913" s="8" t="s">
        <v>2376</v>
      </c>
      <c r="F2913" s="9">
        <v>374347</v>
      </c>
      <c r="G2913" s="8" t="s">
        <v>1378</v>
      </c>
      <c r="H2913" s="9">
        <v>39306</v>
      </c>
      <c r="I2913" s="112"/>
      <c r="J2913" s="113"/>
      <c r="K2913" s="114"/>
      <c r="L2913" s="115"/>
      <c r="M2913" s="116"/>
      <c r="N2913" s="15" t="s">
        <v>8195</v>
      </c>
      <c r="O2913" t="s">
        <v>4766</v>
      </c>
      <c r="Q2913">
        <v>13695</v>
      </c>
      <c r="R2913" s="14">
        <v>374347</v>
      </c>
    </row>
    <row r="2914" spans="1:18" ht="15" customHeight="1" x14ac:dyDescent="0.25">
      <c r="A2914" s="10">
        <v>971</v>
      </c>
      <c r="B2914" s="111"/>
      <c r="C2914" s="6" t="s">
        <v>4668</v>
      </c>
      <c r="D2914" s="7">
        <v>45002</v>
      </c>
      <c r="E2914" s="8" t="s">
        <v>2376</v>
      </c>
      <c r="F2914" s="9">
        <v>374347</v>
      </c>
      <c r="G2914" s="8" t="s">
        <v>1378</v>
      </c>
      <c r="H2914" s="9">
        <v>39306</v>
      </c>
      <c r="I2914" s="112"/>
      <c r="J2914" s="113"/>
      <c r="K2914" s="114"/>
      <c r="L2914" s="115"/>
      <c r="M2914" s="116"/>
      <c r="N2914" s="15" t="s">
        <v>8196</v>
      </c>
      <c r="O2914" t="s">
        <v>4766</v>
      </c>
      <c r="Q2914">
        <v>15608</v>
      </c>
      <c r="R2914" s="14">
        <v>374347</v>
      </c>
    </row>
    <row r="2915" spans="1:18" ht="15" customHeight="1" x14ac:dyDescent="0.25">
      <c r="A2915" s="10">
        <v>972</v>
      </c>
      <c r="B2915" s="111"/>
      <c r="C2915" s="6" t="s">
        <v>4669</v>
      </c>
      <c r="D2915" s="7">
        <v>45002</v>
      </c>
      <c r="E2915" s="8" t="s">
        <v>2376</v>
      </c>
      <c r="F2915" s="9">
        <v>1300614</v>
      </c>
      <c r="G2915" s="8" t="s">
        <v>1378</v>
      </c>
      <c r="H2915" s="9">
        <v>136564</v>
      </c>
      <c r="I2915" s="112"/>
      <c r="J2915" s="113"/>
      <c r="K2915" s="114"/>
      <c r="L2915" s="115"/>
      <c r="M2915" s="116"/>
      <c r="N2915" s="15" t="s">
        <v>8197</v>
      </c>
      <c r="O2915" t="s">
        <v>4766</v>
      </c>
      <c r="Q2915">
        <v>15612</v>
      </c>
      <c r="R2915" s="14">
        <v>1300614</v>
      </c>
    </row>
    <row r="2916" spans="1:18" ht="15" customHeight="1" x14ac:dyDescent="0.25">
      <c r="A2916" s="10">
        <v>973</v>
      </c>
      <c r="B2916" s="111"/>
      <c r="C2916" s="6" t="s">
        <v>4670</v>
      </c>
      <c r="D2916" s="7">
        <v>44999</v>
      </c>
      <c r="E2916" s="8" t="s">
        <v>2376</v>
      </c>
      <c r="F2916" s="9">
        <v>1595761</v>
      </c>
      <c r="G2916" s="8" t="s">
        <v>1378</v>
      </c>
      <c r="H2916" s="9">
        <v>167555</v>
      </c>
      <c r="I2916" s="112"/>
      <c r="J2916" s="113"/>
      <c r="K2916" s="114"/>
      <c r="L2916" s="115"/>
      <c r="M2916" s="116"/>
      <c r="N2916" s="15" t="s">
        <v>8198</v>
      </c>
      <c r="O2916" t="s">
        <v>4766</v>
      </c>
      <c r="Q2916">
        <v>13570</v>
      </c>
      <c r="R2916" s="14">
        <v>1595761</v>
      </c>
    </row>
    <row r="2917" spans="1:18" ht="15" customHeight="1" x14ac:dyDescent="0.25">
      <c r="A2917" s="10">
        <v>974</v>
      </c>
      <c r="B2917" s="111"/>
      <c r="C2917" s="6" t="s">
        <v>4671</v>
      </c>
      <c r="D2917" s="7">
        <v>44986</v>
      </c>
      <c r="E2917" s="8" t="s">
        <v>2376</v>
      </c>
      <c r="F2917" s="9">
        <v>2411861</v>
      </c>
      <c r="G2917" s="8" t="s">
        <v>1378</v>
      </c>
      <c r="H2917" s="9">
        <v>253245</v>
      </c>
      <c r="I2917" s="112"/>
      <c r="J2917" s="113"/>
      <c r="K2917" s="114"/>
      <c r="L2917" s="115"/>
      <c r="M2917" s="116"/>
      <c r="N2917" s="15" t="s">
        <v>8199</v>
      </c>
      <c r="O2917" t="s">
        <v>4766</v>
      </c>
      <c r="Q2917">
        <v>9143</v>
      </c>
      <c r="R2917" s="14">
        <v>2411861</v>
      </c>
    </row>
    <row r="2918" spans="1:18" ht="15" customHeight="1" x14ac:dyDescent="0.25">
      <c r="A2918" s="10">
        <v>975</v>
      </c>
      <c r="B2918" s="111"/>
      <c r="C2918" s="6" t="s">
        <v>4672</v>
      </c>
      <c r="D2918" s="7">
        <v>45000</v>
      </c>
      <c r="E2918" s="8" t="s">
        <v>2376</v>
      </c>
      <c r="F2918" s="9">
        <v>374347</v>
      </c>
      <c r="G2918" s="8" t="s">
        <v>1378</v>
      </c>
      <c r="H2918" s="9">
        <v>39306</v>
      </c>
      <c r="I2918" s="112"/>
      <c r="J2918" s="113"/>
      <c r="K2918" s="114"/>
      <c r="L2918" s="115"/>
      <c r="M2918" s="116"/>
      <c r="N2918" s="15" t="s">
        <v>8200</v>
      </c>
      <c r="O2918" t="s">
        <v>4766</v>
      </c>
      <c r="Q2918">
        <v>13692</v>
      </c>
      <c r="R2918" s="14">
        <v>374347</v>
      </c>
    </row>
    <row r="2919" spans="1:18" ht="15" customHeight="1" x14ac:dyDescent="0.25">
      <c r="A2919" s="10">
        <v>976</v>
      </c>
      <c r="B2919" s="111"/>
      <c r="C2919" s="6" t="s">
        <v>4673</v>
      </c>
      <c r="D2919" s="7">
        <v>45002</v>
      </c>
      <c r="E2919" s="8" t="s">
        <v>2376</v>
      </c>
      <c r="F2919" s="9">
        <v>374347</v>
      </c>
      <c r="G2919" s="8" t="s">
        <v>1378</v>
      </c>
      <c r="H2919" s="9">
        <v>39306</v>
      </c>
      <c r="I2919" s="112"/>
      <c r="J2919" s="113"/>
      <c r="K2919" s="114"/>
      <c r="L2919" s="115"/>
      <c r="M2919" s="116"/>
      <c r="N2919" s="15" t="s">
        <v>8201</v>
      </c>
      <c r="O2919" t="s">
        <v>4766</v>
      </c>
      <c r="Q2919">
        <v>15611</v>
      </c>
      <c r="R2919" s="14">
        <v>374347</v>
      </c>
    </row>
    <row r="2920" spans="1:18" ht="15" customHeight="1" x14ac:dyDescent="0.25">
      <c r="A2920" s="10">
        <v>977</v>
      </c>
      <c r="B2920" s="111"/>
      <c r="C2920" s="6" t="s">
        <v>4674</v>
      </c>
      <c r="D2920" s="7">
        <v>44986</v>
      </c>
      <c r="E2920" s="8" t="s">
        <v>2376</v>
      </c>
      <c r="F2920" s="9">
        <v>1649435</v>
      </c>
      <c r="G2920" s="8" t="s">
        <v>1378</v>
      </c>
      <c r="H2920" s="9">
        <v>173191</v>
      </c>
      <c r="I2920" s="112"/>
      <c r="J2920" s="113"/>
      <c r="K2920" s="114"/>
      <c r="L2920" s="115"/>
      <c r="M2920" s="116"/>
      <c r="N2920" s="15" t="s">
        <v>8202</v>
      </c>
      <c r="O2920" t="s">
        <v>4766</v>
      </c>
      <c r="Q2920">
        <v>9142</v>
      </c>
      <c r="R2920" s="14">
        <v>1649435</v>
      </c>
    </row>
    <row r="2921" spans="1:18" ht="15" customHeight="1" x14ac:dyDescent="0.25">
      <c r="A2921" s="10">
        <v>978</v>
      </c>
      <c r="B2921" s="111"/>
      <c r="C2921" s="6" t="s">
        <v>4675</v>
      </c>
      <c r="D2921" s="7">
        <v>45000</v>
      </c>
      <c r="E2921" s="8" t="s">
        <v>2376</v>
      </c>
      <c r="F2921" s="9">
        <v>374347</v>
      </c>
      <c r="G2921" s="8" t="s">
        <v>1378</v>
      </c>
      <c r="H2921" s="9">
        <v>39306</v>
      </c>
      <c r="I2921" s="112"/>
      <c r="J2921" s="113"/>
      <c r="K2921" s="114"/>
      <c r="L2921" s="115"/>
      <c r="M2921" s="116"/>
      <c r="N2921" s="15" t="s">
        <v>8203</v>
      </c>
      <c r="O2921" t="s">
        <v>4766</v>
      </c>
      <c r="Q2921">
        <v>13691</v>
      </c>
      <c r="R2921" s="14">
        <v>374347</v>
      </c>
    </row>
    <row r="2922" spans="1:18" ht="15" customHeight="1" x14ac:dyDescent="0.25">
      <c r="A2922" s="10">
        <v>979</v>
      </c>
      <c r="B2922" s="111"/>
      <c r="C2922" s="6" t="s">
        <v>4676</v>
      </c>
      <c r="D2922" s="7">
        <v>44989</v>
      </c>
      <c r="E2922" s="8" t="s">
        <v>2376</v>
      </c>
      <c r="F2922" s="9">
        <v>1762576</v>
      </c>
      <c r="G2922" s="8" t="s">
        <v>1378</v>
      </c>
      <c r="H2922" s="9">
        <v>185070</v>
      </c>
      <c r="I2922" s="112"/>
      <c r="J2922" s="113"/>
      <c r="K2922" s="114"/>
      <c r="L2922" s="115"/>
      <c r="M2922" s="116"/>
      <c r="N2922" s="15" t="s">
        <v>8204</v>
      </c>
      <c r="O2922" t="s">
        <v>4766</v>
      </c>
      <c r="Q2922">
        <v>11315</v>
      </c>
      <c r="R2922" s="14">
        <v>1762576</v>
      </c>
    </row>
    <row r="2923" spans="1:18" ht="15" customHeight="1" x14ac:dyDescent="0.25">
      <c r="A2923" s="10">
        <v>980</v>
      </c>
      <c r="B2923" s="111"/>
      <c r="C2923" s="6" t="s">
        <v>4677</v>
      </c>
      <c r="D2923" s="7">
        <v>45000</v>
      </c>
      <c r="E2923" s="8" t="s">
        <v>2376</v>
      </c>
      <c r="F2923" s="9">
        <v>1596417</v>
      </c>
      <c r="G2923" s="8" t="s">
        <v>1378</v>
      </c>
      <c r="H2923" s="9">
        <v>167624</v>
      </c>
      <c r="I2923" s="112"/>
      <c r="J2923" s="113"/>
      <c r="K2923" s="114"/>
      <c r="L2923" s="115"/>
      <c r="M2923" s="116"/>
      <c r="N2923" s="15" t="s">
        <v>8205</v>
      </c>
      <c r="O2923" t="s">
        <v>4766</v>
      </c>
      <c r="Q2923">
        <v>13693</v>
      </c>
      <c r="R2923" s="14">
        <v>1596417</v>
      </c>
    </row>
    <row r="2924" spans="1:18" ht="15" customHeight="1" x14ac:dyDescent="0.25">
      <c r="A2924" s="10">
        <v>981</v>
      </c>
      <c r="B2924" s="111"/>
      <c r="C2924" s="6" t="s">
        <v>4678</v>
      </c>
      <c r="D2924" s="7">
        <v>45002</v>
      </c>
      <c r="E2924" s="8" t="s">
        <v>2376</v>
      </c>
      <c r="F2924" s="9">
        <v>374347</v>
      </c>
      <c r="G2924" s="8" t="s">
        <v>1378</v>
      </c>
      <c r="H2924" s="9">
        <v>39306</v>
      </c>
      <c r="I2924" s="112"/>
      <c r="J2924" s="113"/>
      <c r="K2924" s="114"/>
      <c r="L2924" s="115"/>
      <c r="M2924" s="116"/>
      <c r="N2924" s="15" t="s">
        <v>8206</v>
      </c>
      <c r="O2924" t="s">
        <v>4766</v>
      </c>
      <c r="Q2924">
        <v>15609</v>
      </c>
      <c r="R2924" s="14">
        <v>374347</v>
      </c>
    </row>
    <row r="2925" spans="1:18" ht="15" customHeight="1" x14ac:dyDescent="0.25">
      <c r="A2925" s="10">
        <v>982</v>
      </c>
      <c r="B2925" s="111"/>
      <c r="C2925" s="6" t="s">
        <v>4679</v>
      </c>
      <c r="D2925" s="7">
        <v>44989</v>
      </c>
      <c r="E2925" s="8" t="s">
        <v>2376</v>
      </c>
      <c r="F2925" s="9">
        <v>812246</v>
      </c>
      <c r="G2925" s="8" t="s">
        <v>1378</v>
      </c>
      <c r="H2925" s="9">
        <v>85286</v>
      </c>
      <c r="I2925" s="112"/>
      <c r="J2925" s="113"/>
      <c r="K2925" s="114"/>
      <c r="L2925" s="115"/>
      <c r="M2925" s="116"/>
      <c r="N2925" s="15" t="s">
        <v>8207</v>
      </c>
      <c r="O2925" t="s">
        <v>4766</v>
      </c>
      <c r="Q2925">
        <v>11313</v>
      </c>
      <c r="R2925" s="14">
        <v>812246</v>
      </c>
    </row>
    <row r="2926" spans="1:18" ht="15" customHeight="1" x14ac:dyDescent="0.25">
      <c r="A2926" s="10">
        <v>983</v>
      </c>
      <c r="B2926" s="111"/>
      <c r="C2926" s="6" t="s">
        <v>4680</v>
      </c>
      <c r="D2926" s="7">
        <v>44988</v>
      </c>
      <c r="E2926" s="8" t="s">
        <v>2376</v>
      </c>
      <c r="F2926" s="9">
        <v>1334735</v>
      </c>
      <c r="G2926" s="8" t="s">
        <v>1378</v>
      </c>
      <c r="H2926" s="9">
        <v>140147</v>
      </c>
      <c r="I2926" s="112"/>
      <c r="J2926" s="113"/>
      <c r="K2926" s="114"/>
      <c r="L2926" s="115"/>
      <c r="M2926" s="116"/>
      <c r="N2926" s="15" t="s">
        <v>8208</v>
      </c>
      <c r="O2926" t="s">
        <v>4766</v>
      </c>
      <c r="Q2926">
        <v>11247</v>
      </c>
      <c r="R2926" s="14">
        <v>1334735</v>
      </c>
    </row>
    <row r="2927" spans="1:18" ht="15" customHeight="1" x14ac:dyDescent="0.25">
      <c r="A2927" s="10">
        <v>984</v>
      </c>
      <c r="B2927" s="111"/>
      <c r="C2927" s="6" t="s">
        <v>4681</v>
      </c>
      <c r="D2927" s="7">
        <v>45002</v>
      </c>
      <c r="E2927" s="8" t="s">
        <v>2376</v>
      </c>
      <c r="F2927" s="9">
        <v>1813805</v>
      </c>
      <c r="G2927" s="8" t="s">
        <v>1378</v>
      </c>
      <c r="H2927" s="9">
        <v>190450</v>
      </c>
      <c r="I2927" s="112"/>
      <c r="J2927" s="113"/>
      <c r="K2927" s="114"/>
      <c r="L2927" s="115"/>
      <c r="M2927" s="116"/>
      <c r="N2927" s="15" t="s">
        <v>8209</v>
      </c>
      <c r="O2927" t="s">
        <v>4766</v>
      </c>
      <c r="Q2927">
        <v>15617</v>
      </c>
      <c r="R2927" s="14">
        <v>1813805</v>
      </c>
    </row>
    <row r="2928" spans="1:18" ht="15" customHeight="1" x14ac:dyDescent="0.25">
      <c r="A2928" s="10">
        <v>985</v>
      </c>
      <c r="B2928" s="111"/>
      <c r="C2928" s="6" t="s">
        <v>4682</v>
      </c>
      <c r="D2928" s="7">
        <v>45012</v>
      </c>
      <c r="E2928" s="8" t="s">
        <v>2376</v>
      </c>
      <c r="F2928" s="9">
        <v>2215497</v>
      </c>
      <c r="G2928" s="8" t="s">
        <v>1378</v>
      </c>
      <c r="H2928" s="9">
        <v>232627</v>
      </c>
      <c r="I2928" s="112"/>
      <c r="J2928" s="113"/>
      <c r="K2928" s="114"/>
      <c r="L2928" s="115"/>
      <c r="M2928" s="116"/>
      <c r="N2928" s="15" t="s">
        <v>8210</v>
      </c>
      <c r="O2928" t="s">
        <v>4766</v>
      </c>
      <c r="Q2928">
        <v>17537</v>
      </c>
      <c r="R2928" s="14">
        <v>2215497</v>
      </c>
    </row>
    <row r="2929" spans="1:18" ht="15" customHeight="1" x14ac:dyDescent="0.25">
      <c r="A2929" s="10">
        <v>986</v>
      </c>
      <c r="B2929" s="111"/>
      <c r="C2929" s="6" t="s">
        <v>4683</v>
      </c>
      <c r="D2929" s="7">
        <v>45000</v>
      </c>
      <c r="E2929" s="8" t="s">
        <v>2376</v>
      </c>
      <c r="F2929" s="9">
        <v>374347</v>
      </c>
      <c r="G2929" s="8" t="s">
        <v>1378</v>
      </c>
      <c r="H2929" s="9">
        <v>39306</v>
      </c>
      <c r="I2929" s="112"/>
      <c r="J2929" s="113"/>
      <c r="K2929" s="114"/>
      <c r="L2929" s="115"/>
      <c r="M2929" s="116"/>
      <c r="N2929" s="15" t="s">
        <v>8211</v>
      </c>
      <c r="O2929" t="s">
        <v>4766</v>
      </c>
      <c r="Q2929">
        <v>13689</v>
      </c>
      <c r="R2929" s="14">
        <v>374347</v>
      </c>
    </row>
    <row r="2930" spans="1:18" ht="15" customHeight="1" x14ac:dyDescent="0.25">
      <c r="A2930" s="10">
        <v>987</v>
      </c>
      <c r="B2930" s="111"/>
      <c r="C2930" s="6" t="s">
        <v>4684</v>
      </c>
      <c r="D2930" s="7">
        <v>45013</v>
      </c>
      <c r="E2930" s="8" t="s">
        <v>2376</v>
      </c>
      <c r="F2930" s="9">
        <v>1188943</v>
      </c>
      <c r="G2930" s="8" t="s">
        <v>1378</v>
      </c>
      <c r="H2930" s="9">
        <v>124839</v>
      </c>
      <c r="I2930" s="112"/>
      <c r="J2930" s="113"/>
      <c r="K2930" s="114"/>
      <c r="L2930" s="115"/>
      <c r="M2930" s="116"/>
      <c r="N2930" s="15" t="s">
        <v>8212</v>
      </c>
      <c r="O2930" t="s">
        <v>4766</v>
      </c>
      <c r="Q2930">
        <v>17666</v>
      </c>
      <c r="R2930" s="14">
        <v>1188943</v>
      </c>
    </row>
    <row r="2931" spans="1:18" ht="15" customHeight="1" x14ac:dyDescent="0.25">
      <c r="A2931" s="11">
        <v>988</v>
      </c>
      <c r="B2931" s="100"/>
      <c r="C2931" s="6" t="s">
        <v>4685</v>
      </c>
      <c r="D2931" s="7">
        <v>44989</v>
      </c>
      <c r="E2931" s="8" t="s">
        <v>2376</v>
      </c>
      <c r="F2931" s="9">
        <v>812246</v>
      </c>
      <c r="G2931" s="8" t="s">
        <v>1378</v>
      </c>
      <c r="H2931" s="9">
        <v>85286</v>
      </c>
      <c r="I2931" s="104"/>
      <c r="J2931" s="105"/>
      <c r="K2931" s="106"/>
      <c r="L2931" s="109"/>
      <c r="M2931" s="110"/>
      <c r="N2931" s="15" t="s">
        <v>8207</v>
      </c>
      <c r="O2931" t="s">
        <v>4766</v>
      </c>
      <c r="Q2931">
        <v>11313</v>
      </c>
      <c r="R2931" s="14">
        <v>812246</v>
      </c>
    </row>
    <row r="2932" spans="1:18" ht="15" customHeight="1" x14ac:dyDescent="0.25">
      <c r="A2932" s="12">
        <v>989</v>
      </c>
      <c r="B2932" s="12" t="s">
        <v>4686</v>
      </c>
      <c r="C2932" s="6" t="s">
        <v>4687</v>
      </c>
      <c r="D2932" s="7">
        <v>45013</v>
      </c>
      <c r="E2932" s="8" t="s">
        <v>2376</v>
      </c>
      <c r="F2932" s="9">
        <v>1544327</v>
      </c>
      <c r="G2932" s="8" t="s">
        <v>1378</v>
      </c>
      <c r="H2932" s="9">
        <v>162154</v>
      </c>
      <c r="I2932" s="94">
        <v>1382173</v>
      </c>
      <c r="J2932" s="95"/>
      <c r="K2932" s="96"/>
      <c r="L2932" s="97" t="s">
        <v>1259</v>
      </c>
      <c r="M2932" s="98"/>
      <c r="N2932" s="15" t="s">
        <v>8213</v>
      </c>
      <c r="O2932" t="s">
        <v>4766</v>
      </c>
      <c r="Q2932">
        <v>17664</v>
      </c>
      <c r="R2932" s="14">
        <v>1544327</v>
      </c>
    </row>
    <row r="2933" spans="1:18" ht="15" customHeight="1" x14ac:dyDescent="0.25">
      <c r="A2933" s="5">
        <v>1001</v>
      </c>
      <c r="B2933" s="99" t="s">
        <v>4713</v>
      </c>
      <c r="C2933" s="6" t="s">
        <v>4714</v>
      </c>
      <c r="D2933" s="7">
        <v>45005</v>
      </c>
      <c r="E2933" s="8" t="s">
        <v>2294</v>
      </c>
      <c r="F2933" s="9">
        <v>374347</v>
      </c>
      <c r="G2933" s="8" t="s">
        <v>1378</v>
      </c>
      <c r="H2933" s="9">
        <v>39306</v>
      </c>
      <c r="I2933" s="101">
        <v>11180186</v>
      </c>
      <c r="J2933" s="102"/>
      <c r="K2933" s="103"/>
      <c r="L2933" s="107" t="s">
        <v>1285</v>
      </c>
      <c r="M2933" s="108"/>
      <c r="N2933" s="15" t="s">
        <v>8214</v>
      </c>
      <c r="O2933" t="s">
        <v>4766</v>
      </c>
      <c r="Q2933">
        <v>15793</v>
      </c>
      <c r="R2933" s="14">
        <v>374347</v>
      </c>
    </row>
    <row r="2934" spans="1:18" ht="15" customHeight="1" x14ac:dyDescent="0.25">
      <c r="A2934" s="10">
        <v>1002</v>
      </c>
      <c r="B2934" s="111"/>
      <c r="C2934" s="6" t="s">
        <v>4715</v>
      </c>
      <c r="D2934" s="7">
        <v>45012</v>
      </c>
      <c r="E2934" s="8" t="s">
        <v>2294</v>
      </c>
      <c r="F2934" s="9">
        <v>400418</v>
      </c>
      <c r="G2934" s="8" t="s">
        <v>1378</v>
      </c>
      <c r="H2934" s="9">
        <v>42044</v>
      </c>
      <c r="I2934" s="112"/>
      <c r="J2934" s="113"/>
      <c r="K2934" s="114"/>
      <c r="L2934" s="115"/>
      <c r="M2934" s="116"/>
      <c r="N2934" s="15" t="s">
        <v>8215</v>
      </c>
      <c r="O2934" t="s">
        <v>4766</v>
      </c>
      <c r="Q2934">
        <v>17611</v>
      </c>
      <c r="R2934" s="14">
        <v>400418</v>
      </c>
    </row>
    <row r="2935" spans="1:18" ht="15" customHeight="1" x14ac:dyDescent="0.25">
      <c r="A2935" s="10">
        <v>1003</v>
      </c>
      <c r="B2935" s="111"/>
      <c r="C2935" s="6" t="s">
        <v>4716</v>
      </c>
      <c r="D2935" s="7">
        <v>45005</v>
      </c>
      <c r="E2935" s="8" t="s">
        <v>2294</v>
      </c>
      <c r="F2935" s="9">
        <v>374347</v>
      </c>
      <c r="G2935" s="8" t="s">
        <v>1378</v>
      </c>
      <c r="H2935" s="9">
        <v>39306</v>
      </c>
      <c r="I2935" s="112"/>
      <c r="J2935" s="113"/>
      <c r="K2935" s="114"/>
      <c r="L2935" s="115"/>
      <c r="M2935" s="116"/>
      <c r="N2935" s="15" t="s">
        <v>8216</v>
      </c>
      <c r="O2935" t="s">
        <v>4766</v>
      </c>
      <c r="Q2935">
        <v>15794</v>
      </c>
      <c r="R2935" s="14">
        <v>374347</v>
      </c>
    </row>
    <row r="2936" spans="1:18" ht="15" customHeight="1" x14ac:dyDescent="0.25">
      <c r="A2936" s="10">
        <v>1004</v>
      </c>
      <c r="B2936" s="111"/>
      <c r="C2936" s="6" t="s">
        <v>4717</v>
      </c>
      <c r="D2936" s="7">
        <v>45012</v>
      </c>
      <c r="E2936" s="8" t="s">
        <v>2294</v>
      </c>
      <c r="F2936" s="9">
        <v>689588</v>
      </c>
      <c r="G2936" s="8" t="s">
        <v>1378</v>
      </c>
      <c r="H2936" s="9">
        <v>72407</v>
      </c>
      <c r="I2936" s="112"/>
      <c r="J2936" s="113"/>
      <c r="K2936" s="114"/>
      <c r="L2936" s="115"/>
      <c r="M2936" s="116"/>
      <c r="N2936" s="15" t="s">
        <v>8217</v>
      </c>
      <c r="O2936" t="s">
        <v>4766</v>
      </c>
      <c r="Q2936">
        <v>17612</v>
      </c>
      <c r="R2936" s="14">
        <v>689588</v>
      </c>
    </row>
    <row r="2937" spans="1:18" ht="15" customHeight="1" x14ac:dyDescent="0.25">
      <c r="A2937" s="10">
        <v>1005</v>
      </c>
      <c r="B2937" s="111"/>
      <c r="C2937" s="6" t="s">
        <v>4718</v>
      </c>
      <c r="D2937" s="7">
        <v>45005</v>
      </c>
      <c r="E2937" s="8" t="s">
        <v>2294</v>
      </c>
      <c r="F2937" s="9">
        <v>374347</v>
      </c>
      <c r="G2937" s="8" t="s">
        <v>1378</v>
      </c>
      <c r="H2937" s="9">
        <v>39306</v>
      </c>
      <c r="I2937" s="112"/>
      <c r="J2937" s="113"/>
      <c r="K2937" s="114"/>
      <c r="L2937" s="115"/>
      <c r="M2937" s="116"/>
      <c r="N2937" s="15" t="s">
        <v>8218</v>
      </c>
      <c r="O2937" t="s">
        <v>4766</v>
      </c>
      <c r="Q2937">
        <v>15796</v>
      </c>
      <c r="R2937" s="14">
        <v>374347</v>
      </c>
    </row>
    <row r="2938" spans="1:18" ht="15" customHeight="1" x14ac:dyDescent="0.25">
      <c r="A2938" s="10">
        <v>1006</v>
      </c>
      <c r="B2938" s="111"/>
      <c r="C2938" s="6" t="s">
        <v>4719</v>
      </c>
      <c r="D2938" s="7">
        <v>44991</v>
      </c>
      <c r="E2938" s="8" t="s">
        <v>2294</v>
      </c>
      <c r="F2938" s="9">
        <v>608814</v>
      </c>
      <c r="G2938" s="8" t="s">
        <v>1378</v>
      </c>
      <c r="H2938" s="9">
        <v>63925</v>
      </c>
      <c r="I2938" s="112"/>
      <c r="J2938" s="113"/>
      <c r="K2938" s="114"/>
      <c r="L2938" s="115"/>
      <c r="M2938" s="116"/>
      <c r="N2938" s="15" t="s">
        <v>8219</v>
      </c>
      <c r="O2938" t="s">
        <v>4766</v>
      </c>
      <c r="Q2938">
        <v>11416</v>
      </c>
      <c r="R2938" s="14">
        <v>608814</v>
      </c>
    </row>
    <row r="2939" spans="1:18" ht="15" customHeight="1" x14ac:dyDescent="0.25">
      <c r="A2939" s="10">
        <v>1007</v>
      </c>
      <c r="B2939" s="111"/>
      <c r="C2939" s="6" t="s">
        <v>4720</v>
      </c>
      <c r="D2939" s="7">
        <v>45005</v>
      </c>
      <c r="E2939" s="8" t="s">
        <v>2294</v>
      </c>
      <c r="F2939" s="9">
        <v>374347</v>
      </c>
      <c r="G2939" s="8" t="s">
        <v>1378</v>
      </c>
      <c r="H2939" s="9">
        <v>39306</v>
      </c>
      <c r="I2939" s="112"/>
      <c r="J2939" s="113"/>
      <c r="K2939" s="114"/>
      <c r="L2939" s="115"/>
      <c r="M2939" s="116"/>
      <c r="N2939" s="15" t="s">
        <v>8220</v>
      </c>
      <c r="O2939" t="s">
        <v>4766</v>
      </c>
      <c r="Q2939">
        <v>15792</v>
      </c>
      <c r="R2939" s="14">
        <v>374347</v>
      </c>
    </row>
    <row r="2940" spans="1:18" ht="15" customHeight="1" x14ac:dyDescent="0.25">
      <c r="A2940" s="10">
        <v>1008</v>
      </c>
      <c r="B2940" s="111"/>
      <c r="C2940" s="6" t="s">
        <v>4721</v>
      </c>
      <c r="D2940" s="7">
        <v>45005</v>
      </c>
      <c r="E2940" s="8" t="s">
        <v>2294</v>
      </c>
      <c r="F2940" s="9">
        <v>374347</v>
      </c>
      <c r="G2940" s="8" t="s">
        <v>1378</v>
      </c>
      <c r="H2940" s="9">
        <v>39306</v>
      </c>
      <c r="I2940" s="112"/>
      <c r="J2940" s="113"/>
      <c r="K2940" s="114"/>
      <c r="L2940" s="115"/>
      <c r="M2940" s="116"/>
      <c r="N2940" s="15" t="s">
        <v>8221</v>
      </c>
      <c r="O2940" t="s">
        <v>4766</v>
      </c>
      <c r="Q2940">
        <v>15795</v>
      </c>
      <c r="R2940" s="14">
        <v>374347</v>
      </c>
    </row>
    <row r="2941" spans="1:18" ht="15" customHeight="1" x14ac:dyDescent="0.25">
      <c r="A2941" s="10">
        <v>1009</v>
      </c>
      <c r="B2941" s="111"/>
      <c r="C2941" s="6" t="s">
        <v>4722</v>
      </c>
      <c r="D2941" s="7">
        <v>44998</v>
      </c>
      <c r="E2941" s="8" t="s">
        <v>2294</v>
      </c>
      <c r="F2941" s="9">
        <v>610819</v>
      </c>
      <c r="G2941" s="8" t="s">
        <v>1378</v>
      </c>
      <c r="H2941" s="9">
        <v>64136</v>
      </c>
      <c r="I2941" s="112"/>
      <c r="J2941" s="113"/>
      <c r="K2941" s="114"/>
      <c r="L2941" s="115"/>
      <c r="M2941" s="116"/>
      <c r="N2941" s="15" t="s">
        <v>8222</v>
      </c>
      <c r="O2941" t="s">
        <v>4766</v>
      </c>
      <c r="Q2941">
        <v>13505</v>
      </c>
      <c r="R2941" s="14">
        <v>610819</v>
      </c>
    </row>
    <row r="2942" spans="1:18" ht="15" customHeight="1" x14ac:dyDescent="0.25">
      <c r="A2942" s="10">
        <v>1010</v>
      </c>
      <c r="B2942" s="111"/>
      <c r="C2942" s="6" t="s">
        <v>4723</v>
      </c>
      <c r="D2942" s="7">
        <v>44998</v>
      </c>
      <c r="E2942" s="8" t="s">
        <v>2294</v>
      </c>
      <c r="F2942" s="9">
        <v>853141</v>
      </c>
      <c r="G2942" s="8" t="s">
        <v>1378</v>
      </c>
      <c r="H2942" s="9">
        <v>89580</v>
      </c>
      <c r="I2942" s="112"/>
      <c r="J2942" s="113"/>
      <c r="K2942" s="114"/>
      <c r="L2942" s="115"/>
      <c r="M2942" s="116"/>
      <c r="N2942" s="15" t="s">
        <v>8223</v>
      </c>
      <c r="O2942" t="s">
        <v>4766</v>
      </c>
      <c r="Q2942">
        <v>13506</v>
      </c>
      <c r="R2942" s="14">
        <v>853141</v>
      </c>
    </row>
    <row r="2943" spans="1:18" ht="15" customHeight="1" x14ac:dyDescent="0.25">
      <c r="A2943" s="10">
        <v>1011</v>
      </c>
      <c r="B2943" s="111"/>
      <c r="C2943" s="6" t="s">
        <v>4724</v>
      </c>
      <c r="D2943" s="7">
        <v>44991</v>
      </c>
      <c r="E2943" s="8" t="s">
        <v>2294</v>
      </c>
      <c r="F2943" s="9">
        <v>853839</v>
      </c>
      <c r="G2943" s="8" t="s">
        <v>1378</v>
      </c>
      <c r="H2943" s="9">
        <v>89653</v>
      </c>
      <c r="I2943" s="112"/>
      <c r="J2943" s="113"/>
      <c r="K2943" s="114"/>
      <c r="L2943" s="115"/>
      <c r="M2943" s="116"/>
      <c r="N2943" s="15" t="s">
        <v>8224</v>
      </c>
      <c r="O2943" t="s">
        <v>4766</v>
      </c>
      <c r="Q2943">
        <v>11415</v>
      </c>
      <c r="R2943" s="14">
        <v>853839</v>
      </c>
    </row>
    <row r="2944" spans="1:18" ht="15" customHeight="1" x14ac:dyDescent="0.25">
      <c r="A2944" s="10">
        <v>1012</v>
      </c>
      <c r="B2944" s="111"/>
      <c r="C2944" s="6" t="s">
        <v>4725</v>
      </c>
      <c r="D2944" s="7">
        <v>45005</v>
      </c>
      <c r="E2944" s="8" t="s">
        <v>2294</v>
      </c>
      <c r="F2944" s="9">
        <v>1099474</v>
      </c>
      <c r="G2944" s="8" t="s">
        <v>1378</v>
      </c>
      <c r="H2944" s="9">
        <v>115445</v>
      </c>
      <c r="I2944" s="112"/>
      <c r="J2944" s="113"/>
      <c r="K2944" s="114"/>
      <c r="L2944" s="115"/>
      <c r="M2944" s="116"/>
      <c r="N2944" s="15" t="s">
        <v>8225</v>
      </c>
      <c r="O2944" t="s">
        <v>4766</v>
      </c>
      <c r="Q2944">
        <v>15797</v>
      </c>
      <c r="R2944" s="14">
        <v>1099474</v>
      </c>
    </row>
    <row r="2945" spans="1:18" ht="15" customHeight="1" x14ac:dyDescent="0.25">
      <c r="A2945" s="10">
        <v>1013</v>
      </c>
      <c r="B2945" s="111"/>
      <c r="C2945" s="6" t="s">
        <v>4726</v>
      </c>
      <c r="D2945" s="7">
        <v>44991</v>
      </c>
      <c r="E2945" s="8" t="s">
        <v>2294</v>
      </c>
      <c r="F2945" s="9">
        <v>610412</v>
      </c>
      <c r="G2945" s="8" t="s">
        <v>1378</v>
      </c>
      <c r="H2945" s="9">
        <v>64093</v>
      </c>
      <c r="I2945" s="112"/>
      <c r="J2945" s="113"/>
      <c r="K2945" s="114"/>
      <c r="L2945" s="115"/>
      <c r="M2945" s="116"/>
      <c r="N2945" s="15" t="s">
        <v>8226</v>
      </c>
      <c r="O2945" t="s">
        <v>4766</v>
      </c>
      <c r="Q2945">
        <v>11417</v>
      </c>
      <c r="R2945" s="14">
        <v>610412</v>
      </c>
    </row>
    <row r="2946" spans="1:18" ht="15" customHeight="1" x14ac:dyDescent="0.25">
      <c r="A2946" s="10">
        <v>1014</v>
      </c>
      <c r="B2946" s="111"/>
      <c r="C2946" s="6" t="s">
        <v>4727</v>
      </c>
      <c r="D2946" s="7">
        <v>45012</v>
      </c>
      <c r="E2946" s="8" t="s">
        <v>2294</v>
      </c>
      <c r="F2946" s="9">
        <v>567956</v>
      </c>
      <c r="G2946" s="8" t="s">
        <v>1378</v>
      </c>
      <c r="H2946" s="9">
        <v>59635</v>
      </c>
      <c r="I2946" s="112"/>
      <c r="J2946" s="113"/>
      <c r="K2946" s="114"/>
      <c r="L2946" s="115"/>
      <c r="M2946" s="116"/>
      <c r="N2946" s="15" t="s">
        <v>8227</v>
      </c>
      <c r="O2946" t="s">
        <v>4766</v>
      </c>
      <c r="Q2946">
        <v>17613</v>
      </c>
      <c r="R2946" s="14">
        <v>567956</v>
      </c>
    </row>
    <row r="2947" spans="1:18" ht="15" customHeight="1" x14ac:dyDescent="0.25">
      <c r="A2947" s="10">
        <v>1015</v>
      </c>
      <c r="B2947" s="111"/>
      <c r="C2947" s="6" t="s">
        <v>4728</v>
      </c>
      <c r="D2947" s="7">
        <v>44991</v>
      </c>
      <c r="E2947" s="8" t="s">
        <v>2294</v>
      </c>
      <c r="F2947" s="9">
        <v>772367</v>
      </c>
      <c r="G2947" s="8" t="s">
        <v>1378</v>
      </c>
      <c r="H2947" s="9">
        <v>81099</v>
      </c>
      <c r="I2947" s="112"/>
      <c r="J2947" s="113"/>
      <c r="K2947" s="114"/>
      <c r="L2947" s="115"/>
      <c r="M2947" s="116"/>
      <c r="N2947" s="15" t="s">
        <v>8228</v>
      </c>
      <c r="O2947" t="s">
        <v>4766</v>
      </c>
      <c r="Q2947">
        <v>11412</v>
      </c>
      <c r="R2947" s="14">
        <v>772367</v>
      </c>
    </row>
    <row r="2948" spans="1:18" ht="15" customHeight="1" x14ac:dyDescent="0.25">
      <c r="A2948" s="10">
        <v>1016</v>
      </c>
      <c r="B2948" s="111"/>
      <c r="C2948" s="6" t="s">
        <v>4729</v>
      </c>
      <c r="D2948" s="7">
        <v>44991</v>
      </c>
      <c r="E2948" s="8" t="s">
        <v>2294</v>
      </c>
      <c r="F2948" s="9">
        <v>610819</v>
      </c>
      <c r="G2948" s="8" t="s">
        <v>1378</v>
      </c>
      <c r="H2948" s="9">
        <v>64136</v>
      </c>
      <c r="I2948" s="112"/>
      <c r="J2948" s="113"/>
      <c r="K2948" s="114"/>
      <c r="L2948" s="115"/>
      <c r="M2948" s="116"/>
      <c r="N2948" s="15" t="s">
        <v>8229</v>
      </c>
      <c r="O2948" t="s">
        <v>4766</v>
      </c>
      <c r="Q2948">
        <v>11414</v>
      </c>
      <c r="R2948" s="14">
        <v>610819</v>
      </c>
    </row>
    <row r="2949" spans="1:18" ht="15" customHeight="1" x14ac:dyDescent="0.25">
      <c r="A2949" s="10">
        <v>1017</v>
      </c>
      <c r="B2949" s="111"/>
      <c r="C2949" s="6" t="s">
        <v>4730</v>
      </c>
      <c r="D2949" s="7">
        <v>45005</v>
      </c>
      <c r="E2949" s="8" t="s">
        <v>2294</v>
      </c>
      <c r="F2949" s="9">
        <v>1423065</v>
      </c>
      <c r="G2949" s="8" t="s">
        <v>1378</v>
      </c>
      <c r="H2949" s="9">
        <v>149422</v>
      </c>
      <c r="I2949" s="112"/>
      <c r="J2949" s="113"/>
      <c r="K2949" s="114"/>
      <c r="L2949" s="115"/>
      <c r="M2949" s="116"/>
      <c r="N2949" s="15" t="s">
        <v>8230</v>
      </c>
      <c r="O2949" t="s">
        <v>4766</v>
      </c>
      <c r="Q2949">
        <v>15798</v>
      </c>
      <c r="R2949" s="14">
        <v>1423065</v>
      </c>
    </row>
    <row r="2950" spans="1:18" ht="15" customHeight="1" x14ac:dyDescent="0.25">
      <c r="A2950" s="11">
        <v>1018</v>
      </c>
      <c r="B2950" s="100"/>
      <c r="C2950" s="6" t="s">
        <v>4731</v>
      </c>
      <c r="D2950" s="7">
        <v>44991</v>
      </c>
      <c r="E2950" s="8" t="s">
        <v>2294</v>
      </c>
      <c r="F2950" s="9">
        <v>1519381</v>
      </c>
      <c r="G2950" s="8" t="s">
        <v>1378</v>
      </c>
      <c r="H2950" s="9">
        <v>159535</v>
      </c>
      <c r="I2950" s="104"/>
      <c r="J2950" s="105"/>
      <c r="K2950" s="106"/>
      <c r="L2950" s="109"/>
      <c r="M2950" s="110"/>
      <c r="N2950" s="15" t="s">
        <v>8231</v>
      </c>
      <c r="O2950" t="s">
        <v>4766</v>
      </c>
      <c r="Q2950">
        <v>11413</v>
      </c>
      <c r="R2950" s="14">
        <v>1519381</v>
      </c>
    </row>
    <row r="2951" spans="1:18" ht="15" customHeight="1" x14ac:dyDescent="0.25">
      <c r="A2951" s="5">
        <v>1030</v>
      </c>
      <c r="B2951" s="99" t="s">
        <v>4756</v>
      </c>
      <c r="C2951" s="6" t="s">
        <v>4757</v>
      </c>
      <c r="D2951" s="7">
        <v>45006</v>
      </c>
      <c r="E2951" s="8" t="s">
        <v>2376</v>
      </c>
      <c r="F2951" s="9">
        <v>1454738</v>
      </c>
      <c r="G2951" s="8" t="s">
        <v>1378</v>
      </c>
      <c r="H2951" s="9">
        <v>152747</v>
      </c>
      <c r="I2951" s="101">
        <v>3162489</v>
      </c>
      <c r="J2951" s="102"/>
      <c r="K2951" s="103"/>
      <c r="L2951" s="107" t="s">
        <v>1347</v>
      </c>
      <c r="M2951" s="108"/>
      <c r="N2951" s="15" t="s">
        <v>8232</v>
      </c>
      <c r="O2951" t="s">
        <v>4766</v>
      </c>
      <c r="Q2951">
        <v>15867</v>
      </c>
      <c r="R2951" s="14">
        <v>1454738</v>
      </c>
    </row>
    <row r="2952" spans="1:18" ht="15" customHeight="1" x14ac:dyDescent="0.25">
      <c r="A2952" s="10">
        <v>1031</v>
      </c>
      <c r="B2952" s="111"/>
      <c r="C2952" s="6" t="s">
        <v>4758</v>
      </c>
      <c r="D2952" s="7">
        <v>44995</v>
      </c>
      <c r="E2952" s="8" t="s">
        <v>2376</v>
      </c>
      <c r="F2952" s="9">
        <v>374347</v>
      </c>
      <c r="G2952" s="8" t="s">
        <v>1378</v>
      </c>
      <c r="H2952" s="9">
        <v>39306</v>
      </c>
      <c r="I2952" s="112"/>
      <c r="J2952" s="113"/>
      <c r="K2952" s="114"/>
      <c r="L2952" s="115"/>
      <c r="M2952" s="116"/>
      <c r="N2952" s="15" t="s">
        <v>8233</v>
      </c>
      <c r="O2952" t="s">
        <v>4766</v>
      </c>
      <c r="Q2952">
        <v>13311</v>
      </c>
      <c r="R2952" s="14">
        <v>374347</v>
      </c>
    </row>
    <row r="2953" spans="1:18" ht="15" customHeight="1" x14ac:dyDescent="0.25">
      <c r="A2953" s="10">
        <v>1032</v>
      </c>
      <c r="B2953" s="111"/>
      <c r="C2953" s="6" t="s">
        <v>4759</v>
      </c>
      <c r="D2953" s="7">
        <v>45000</v>
      </c>
      <c r="E2953" s="8" t="s">
        <v>2376</v>
      </c>
      <c r="F2953" s="9">
        <v>374347</v>
      </c>
      <c r="G2953" s="8" t="s">
        <v>1378</v>
      </c>
      <c r="H2953" s="9">
        <v>39306</v>
      </c>
      <c r="I2953" s="112"/>
      <c r="J2953" s="113"/>
      <c r="K2953" s="114"/>
      <c r="L2953" s="115"/>
      <c r="M2953" s="116"/>
      <c r="N2953" s="15" t="s">
        <v>8234</v>
      </c>
      <c r="O2953" t="s">
        <v>4766</v>
      </c>
      <c r="Q2953">
        <v>13701</v>
      </c>
      <c r="R2953" s="14">
        <v>374347</v>
      </c>
    </row>
    <row r="2954" spans="1:18" ht="15" customHeight="1" x14ac:dyDescent="0.25">
      <c r="A2954" s="11">
        <v>1033</v>
      </c>
      <c r="B2954" s="100"/>
      <c r="C2954" s="6" t="s">
        <v>4760</v>
      </c>
      <c r="D2954" s="7">
        <v>44986</v>
      </c>
      <c r="E2954" s="8" t="s">
        <v>2376</v>
      </c>
      <c r="F2954" s="9">
        <v>1330075</v>
      </c>
      <c r="G2954" s="8" t="s">
        <v>1378</v>
      </c>
      <c r="H2954" s="9">
        <v>139658</v>
      </c>
      <c r="I2954" s="104"/>
      <c r="J2954" s="105"/>
      <c r="K2954" s="106"/>
      <c r="L2954" s="109"/>
      <c r="M2954" s="110"/>
      <c r="N2954" s="15" t="s">
        <v>8235</v>
      </c>
      <c r="O2954" t="s">
        <v>4766</v>
      </c>
      <c r="Q2954">
        <v>9177</v>
      </c>
      <c r="R2954" s="14">
        <v>1330075</v>
      </c>
    </row>
    <row r="2955" spans="1:18" ht="15" customHeight="1" x14ac:dyDescent="0.25">
      <c r="A2955" s="12">
        <v>1</v>
      </c>
      <c r="B2955" s="12" t="s">
        <v>4763</v>
      </c>
      <c r="C2955" s="6" t="s">
        <v>4764</v>
      </c>
      <c r="D2955" s="7">
        <v>44970</v>
      </c>
      <c r="E2955" s="8" t="s">
        <v>4765</v>
      </c>
      <c r="F2955" s="9">
        <v>583275</v>
      </c>
      <c r="G2955" s="8" t="s">
        <v>1378</v>
      </c>
      <c r="H2955" s="9">
        <v>61244</v>
      </c>
      <c r="I2955" s="94">
        <v>522031</v>
      </c>
      <c r="J2955" s="95"/>
      <c r="K2955" s="96"/>
      <c r="L2955" s="97" t="s">
        <v>30</v>
      </c>
      <c r="M2955" s="98"/>
      <c r="N2955" s="15" t="s">
        <v>8236</v>
      </c>
      <c r="O2955" t="s">
        <v>4766</v>
      </c>
      <c r="Q2955">
        <v>4032</v>
      </c>
      <c r="R2955" s="14">
        <v>583275</v>
      </c>
    </row>
    <row r="2956" spans="1:18" ht="15" customHeight="1" x14ac:dyDescent="0.25">
      <c r="A2956" s="12">
        <v>3</v>
      </c>
      <c r="B2956" s="12" t="s">
        <v>4767</v>
      </c>
      <c r="C2956" s="6" t="s">
        <v>4768</v>
      </c>
      <c r="D2956" s="7">
        <v>44930</v>
      </c>
      <c r="E2956" s="8" t="s">
        <v>4765</v>
      </c>
      <c r="F2956" s="9">
        <v>933240</v>
      </c>
      <c r="G2956" s="8" t="s">
        <v>1378</v>
      </c>
      <c r="H2956" s="9">
        <v>97990</v>
      </c>
      <c r="I2956" s="94">
        <v>835250</v>
      </c>
      <c r="J2956" s="95"/>
      <c r="K2956" s="96"/>
      <c r="L2956" s="97" t="s">
        <v>40</v>
      </c>
      <c r="M2956" s="98"/>
      <c r="N2956" s="15" t="s">
        <v>8237</v>
      </c>
      <c r="O2956" t="s">
        <v>4766</v>
      </c>
      <c r="Q2956">
        <v>309</v>
      </c>
      <c r="R2956" s="14">
        <v>933240</v>
      </c>
    </row>
    <row r="2957" spans="1:18" ht="15" customHeight="1" x14ac:dyDescent="0.25">
      <c r="A2957" s="5">
        <v>4</v>
      </c>
      <c r="B2957" s="99" t="s">
        <v>4769</v>
      </c>
      <c r="C2957" s="6" t="s">
        <v>4770</v>
      </c>
      <c r="D2957" s="7">
        <v>44979</v>
      </c>
      <c r="E2957" s="8" t="s">
        <v>4771</v>
      </c>
      <c r="F2957" s="9">
        <v>1212750</v>
      </c>
      <c r="G2957" s="8" t="s">
        <v>1378</v>
      </c>
      <c r="H2957" s="9">
        <v>127339</v>
      </c>
      <c r="I2957" s="101">
        <v>3214885</v>
      </c>
      <c r="J2957" s="102"/>
      <c r="K2957" s="103"/>
      <c r="L2957" s="107" t="s">
        <v>40</v>
      </c>
      <c r="M2957" s="108"/>
      <c r="N2957" s="15" t="s">
        <v>8238</v>
      </c>
      <c r="O2957" t="s">
        <v>4766</v>
      </c>
      <c r="Q2957">
        <v>6874</v>
      </c>
      <c r="R2957" s="14">
        <v>1212750</v>
      </c>
    </row>
    <row r="2958" spans="1:18" ht="15" customHeight="1" x14ac:dyDescent="0.25">
      <c r="A2958" s="11">
        <v>5</v>
      </c>
      <c r="B2958" s="100"/>
      <c r="C2958" s="6" t="s">
        <v>4772</v>
      </c>
      <c r="D2958" s="7">
        <v>44972</v>
      </c>
      <c r="E2958" s="8" t="s">
        <v>4765</v>
      </c>
      <c r="F2958" s="9">
        <v>2379300</v>
      </c>
      <c r="G2958" s="8" t="s">
        <v>1378</v>
      </c>
      <c r="H2958" s="9">
        <v>249826</v>
      </c>
      <c r="I2958" s="104"/>
      <c r="J2958" s="105"/>
      <c r="K2958" s="106"/>
      <c r="L2958" s="109"/>
      <c r="M2958" s="110"/>
      <c r="N2958" s="15" t="s">
        <v>8239</v>
      </c>
      <c r="O2958" t="s">
        <v>4766</v>
      </c>
      <c r="Q2958">
        <v>4201</v>
      </c>
      <c r="R2958" s="14">
        <v>2379300</v>
      </c>
    </row>
    <row r="2959" spans="1:18" ht="15" customHeight="1" x14ac:dyDescent="0.25">
      <c r="A2959" s="12">
        <v>7</v>
      </c>
      <c r="B2959" s="12" t="s">
        <v>4773</v>
      </c>
      <c r="C2959" s="6" t="s">
        <v>4774</v>
      </c>
      <c r="D2959" s="7">
        <v>44928</v>
      </c>
      <c r="E2959" s="8" t="s">
        <v>192</v>
      </c>
      <c r="F2959" s="9">
        <v>951720</v>
      </c>
      <c r="G2959" s="8" t="s">
        <v>29</v>
      </c>
      <c r="H2959" s="9">
        <v>99931</v>
      </c>
      <c r="I2959" s="94">
        <v>851789</v>
      </c>
      <c r="J2959" s="95"/>
      <c r="K2959" s="96"/>
      <c r="L2959" s="97" t="s">
        <v>60</v>
      </c>
      <c r="M2959" s="98"/>
      <c r="N2959" s="15" t="s">
        <v>8240</v>
      </c>
      <c r="O2959" t="s">
        <v>4766</v>
      </c>
      <c r="Q2959">
        <v>4</v>
      </c>
      <c r="R2959" s="14">
        <v>951720</v>
      </c>
    </row>
    <row r="2960" spans="1:18" ht="15" customHeight="1" x14ac:dyDescent="0.25">
      <c r="A2960" s="5">
        <v>8</v>
      </c>
      <c r="B2960" s="99" t="s">
        <v>4775</v>
      </c>
      <c r="C2960" s="6" t="s">
        <v>4776</v>
      </c>
      <c r="D2960" s="7">
        <v>44930</v>
      </c>
      <c r="E2960" s="8" t="s">
        <v>248</v>
      </c>
      <c r="F2960" s="9">
        <v>951720</v>
      </c>
      <c r="G2960" s="8" t="s">
        <v>1378</v>
      </c>
      <c r="H2960" s="9">
        <v>99931</v>
      </c>
      <c r="I2960" s="101">
        <v>93660447</v>
      </c>
      <c r="J2960" s="102"/>
      <c r="K2960" s="103"/>
      <c r="L2960" s="107" t="s">
        <v>60</v>
      </c>
      <c r="M2960" s="108"/>
      <c r="N2960" s="15" t="s">
        <v>8241</v>
      </c>
      <c r="O2960" t="s">
        <v>4766</v>
      </c>
      <c r="Q2960">
        <v>388</v>
      </c>
      <c r="R2960" s="14">
        <v>951720</v>
      </c>
    </row>
    <row r="2961" spans="1:18" ht="15" customHeight="1" x14ac:dyDescent="0.25">
      <c r="A2961" s="10">
        <v>9</v>
      </c>
      <c r="B2961" s="111"/>
      <c r="C2961" s="6" t="s">
        <v>4777</v>
      </c>
      <c r="D2961" s="7">
        <v>44929</v>
      </c>
      <c r="E2961" s="8" t="s">
        <v>127</v>
      </c>
      <c r="F2961" s="9">
        <v>951720</v>
      </c>
      <c r="G2961" s="8" t="s">
        <v>1378</v>
      </c>
      <c r="H2961" s="9">
        <v>99931</v>
      </c>
      <c r="I2961" s="112"/>
      <c r="J2961" s="113"/>
      <c r="K2961" s="114"/>
      <c r="L2961" s="115"/>
      <c r="M2961" s="116"/>
      <c r="N2961" s="15" t="s">
        <v>8242</v>
      </c>
      <c r="O2961" t="s">
        <v>4766</v>
      </c>
      <c r="Q2961">
        <v>218</v>
      </c>
      <c r="R2961" s="14">
        <v>951720</v>
      </c>
    </row>
    <row r="2962" spans="1:18" ht="15" customHeight="1" x14ac:dyDescent="0.25">
      <c r="A2962" s="10">
        <v>10</v>
      </c>
      <c r="B2962" s="111"/>
      <c r="C2962" s="6" t="s">
        <v>4778</v>
      </c>
      <c r="D2962" s="7">
        <v>44943</v>
      </c>
      <c r="E2962" s="8" t="s">
        <v>131</v>
      </c>
      <c r="F2962" s="9">
        <v>485100</v>
      </c>
      <c r="G2962" s="8" t="s">
        <v>1378</v>
      </c>
      <c r="H2962" s="9">
        <v>50935</v>
      </c>
      <c r="I2962" s="112"/>
      <c r="J2962" s="113"/>
      <c r="K2962" s="114"/>
      <c r="L2962" s="115"/>
      <c r="M2962" s="116"/>
      <c r="N2962" s="15" t="s">
        <v>8243</v>
      </c>
      <c r="O2962" t="s">
        <v>4766</v>
      </c>
      <c r="Q2962">
        <v>1735</v>
      </c>
      <c r="R2962" s="14">
        <v>485100</v>
      </c>
    </row>
    <row r="2963" spans="1:18" ht="15" customHeight="1" x14ac:dyDescent="0.25">
      <c r="A2963" s="10">
        <v>11</v>
      </c>
      <c r="B2963" s="111"/>
      <c r="C2963" s="6" t="s">
        <v>4779</v>
      </c>
      <c r="D2963" s="7">
        <v>44929</v>
      </c>
      <c r="E2963" s="8" t="s">
        <v>131</v>
      </c>
      <c r="F2963" s="9">
        <v>951720</v>
      </c>
      <c r="G2963" s="8" t="s">
        <v>1378</v>
      </c>
      <c r="H2963" s="9">
        <v>99931</v>
      </c>
      <c r="I2963" s="112"/>
      <c r="J2963" s="113"/>
      <c r="K2963" s="114"/>
      <c r="L2963" s="115"/>
      <c r="M2963" s="116"/>
      <c r="N2963" s="15" t="s">
        <v>8244</v>
      </c>
      <c r="O2963" t="s">
        <v>4766</v>
      </c>
      <c r="Q2963">
        <v>85</v>
      </c>
      <c r="R2963" s="14">
        <v>951720</v>
      </c>
    </row>
    <row r="2964" spans="1:18" ht="15" customHeight="1" x14ac:dyDescent="0.25">
      <c r="A2964" s="10">
        <v>12</v>
      </c>
      <c r="B2964" s="111"/>
      <c r="C2964" s="6" t="s">
        <v>4780</v>
      </c>
      <c r="D2964" s="7">
        <v>44929</v>
      </c>
      <c r="E2964" s="8" t="s">
        <v>192</v>
      </c>
      <c r="F2964" s="9">
        <v>951720</v>
      </c>
      <c r="G2964" s="8" t="s">
        <v>1378</v>
      </c>
      <c r="H2964" s="9">
        <v>99931</v>
      </c>
      <c r="I2964" s="112"/>
      <c r="J2964" s="113"/>
      <c r="K2964" s="114"/>
      <c r="L2964" s="115"/>
      <c r="M2964" s="116"/>
      <c r="N2964" s="15" t="s">
        <v>8245</v>
      </c>
      <c r="O2964" t="s">
        <v>4766</v>
      </c>
      <c r="Q2964">
        <v>205</v>
      </c>
      <c r="R2964" s="14">
        <v>951720</v>
      </c>
    </row>
    <row r="2965" spans="1:18" ht="15" customHeight="1" x14ac:dyDescent="0.25">
      <c r="A2965" s="10">
        <v>13</v>
      </c>
      <c r="B2965" s="111"/>
      <c r="C2965" s="6" t="s">
        <v>4781</v>
      </c>
      <c r="D2965" s="7">
        <v>44929</v>
      </c>
      <c r="E2965" s="8" t="s">
        <v>514</v>
      </c>
      <c r="F2965" s="9">
        <v>951720</v>
      </c>
      <c r="G2965" s="8" t="s">
        <v>1378</v>
      </c>
      <c r="H2965" s="9">
        <v>99931</v>
      </c>
      <c r="I2965" s="112"/>
      <c r="J2965" s="113"/>
      <c r="K2965" s="114"/>
      <c r="L2965" s="115"/>
      <c r="M2965" s="116"/>
      <c r="N2965" s="15" t="s">
        <v>8246</v>
      </c>
      <c r="O2965" t="s">
        <v>4766</v>
      </c>
      <c r="Q2965">
        <v>183</v>
      </c>
      <c r="R2965" s="14">
        <v>951720</v>
      </c>
    </row>
    <row r="2966" spans="1:18" ht="15" customHeight="1" x14ac:dyDescent="0.25">
      <c r="A2966" s="10">
        <v>14</v>
      </c>
      <c r="B2966" s="111"/>
      <c r="C2966" s="6" t="s">
        <v>4782</v>
      </c>
      <c r="D2966" s="7">
        <v>44940</v>
      </c>
      <c r="E2966" s="8" t="s">
        <v>192</v>
      </c>
      <c r="F2966" s="9">
        <v>571032</v>
      </c>
      <c r="G2966" s="8" t="s">
        <v>1378</v>
      </c>
      <c r="H2966" s="9">
        <v>59958</v>
      </c>
      <c r="I2966" s="112"/>
      <c r="J2966" s="113"/>
      <c r="K2966" s="114"/>
      <c r="L2966" s="115"/>
      <c r="M2966" s="116"/>
      <c r="N2966" s="15" t="s">
        <v>8247</v>
      </c>
      <c r="O2966" t="s">
        <v>4766</v>
      </c>
      <c r="Q2966">
        <v>1558</v>
      </c>
      <c r="R2966" s="14">
        <v>571032</v>
      </c>
    </row>
    <row r="2967" spans="1:18" ht="15" customHeight="1" x14ac:dyDescent="0.25">
      <c r="A2967" s="10">
        <v>15</v>
      </c>
      <c r="B2967" s="111"/>
      <c r="C2967" s="6" t="s">
        <v>4783</v>
      </c>
      <c r="D2967" s="7">
        <v>44929</v>
      </c>
      <c r="E2967" s="8" t="s">
        <v>131</v>
      </c>
      <c r="F2967" s="9">
        <v>951720</v>
      </c>
      <c r="G2967" s="8" t="s">
        <v>1378</v>
      </c>
      <c r="H2967" s="9">
        <v>99931</v>
      </c>
      <c r="I2967" s="112"/>
      <c r="J2967" s="113"/>
      <c r="K2967" s="114"/>
      <c r="L2967" s="115"/>
      <c r="M2967" s="116"/>
      <c r="N2967" s="15" t="s">
        <v>8248</v>
      </c>
      <c r="O2967" t="s">
        <v>4766</v>
      </c>
      <c r="Q2967">
        <v>80</v>
      </c>
      <c r="R2967" s="14">
        <v>951720</v>
      </c>
    </row>
    <row r="2968" spans="1:18" ht="15" customHeight="1" x14ac:dyDescent="0.25">
      <c r="A2968" s="10">
        <v>16</v>
      </c>
      <c r="B2968" s="111"/>
      <c r="C2968" s="6" t="s">
        <v>4784</v>
      </c>
      <c r="D2968" s="7">
        <v>44928</v>
      </c>
      <c r="E2968" s="8" t="s">
        <v>192</v>
      </c>
      <c r="F2968" s="9">
        <v>951720</v>
      </c>
      <c r="G2968" s="8" t="s">
        <v>1378</v>
      </c>
      <c r="H2968" s="9">
        <v>99931</v>
      </c>
      <c r="I2968" s="112"/>
      <c r="J2968" s="113"/>
      <c r="K2968" s="114"/>
      <c r="L2968" s="115"/>
      <c r="M2968" s="116"/>
      <c r="N2968" s="15" t="s">
        <v>8249</v>
      </c>
      <c r="O2968" t="s">
        <v>4766</v>
      </c>
      <c r="Q2968">
        <v>65</v>
      </c>
      <c r="R2968" s="14">
        <v>951720</v>
      </c>
    </row>
    <row r="2969" spans="1:18" ht="15" customHeight="1" x14ac:dyDescent="0.25">
      <c r="A2969" s="10">
        <v>17</v>
      </c>
      <c r="B2969" s="111"/>
      <c r="C2969" s="6" t="s">
        <v>4785</v>
      </c>
      <c r="D2969" s="7">
        <v>44929</v>
      </c>
      <c r="E2969" s="8" t="s">
        <v>514</v>
      </c>
      <c r="F2969" s="9">
        <v>951720</v>
      </c>
      <c r="G2969" s="8" t="s">
        <v>1378</v>
      </c>
      <c r="H2969" s="9">
        <v>99931</v>
      </c>
      <c r="I2969" s="112"/>
      <c r="J2969" s="113"/>
      <c r="K2969" s="114"/>
      <c r="L2969" s="115"/>
      <c r="M2969" s="116"/>
      <c r="N2969" s="15" t="s">
        <v>8250</v>
      </c>
      <c r="O2969" t="s">
        <v>4766</v>
      </c>
      <c r="Q2969">
        <v>134</v>
      </c>
      <c r="R2969" s="14">
        <v>951720</v>
      </c>
    </row>
    <row r="2970" spans="1:18" ht="15" customHeight="1" x14ac:dyDescent="0.25">
      <c r="A2970" s="10">
        <v>18</v>
      </c>
      <c r="B2970" s="111"/>
      <c r="C2970" s="6" t="s">
        <v>4786</v>
      </c>
      <c r="D2970" s="7">
        <v>44929</v>
      </c>
      <c r="E2970" s="8" t="s">
        <v>192</v>
      </c>
      <c r="F2970" s="9">
        <v>951720</v>
      </c>
      <c r="G2970" s="8" t="s">
        <v>1378</v>
      </c>
      <c r="H2970" s="9">
        <v>99931</v>
      </c>
      <c r="I2970" s="112"/>
      <c r="J2970" s="113"/>
      <c r="K2970" s="114"/>
      <c r="L2970" s="115"/>
      <c r="M2970" s="116"/>
      <c r="N2970" s="15" t="s">
        <v>8251</v>
      </c>
      <c r="O2970" t="s">
        <v>4766</v>
      </c>
      <c r="Q2970">
        <v>216</v>
      </c>
      <c r="R2970" s="14">
        <v>951720</v>
      </c>
    </row>
    <row r="2971" spans="1:18" ht="15" customHeight="1" x14ac:dyDescent="0.25">
      <c r="A2971" s="10">
        <v>19</v>
      </c>
      <c r="B2971" s="111"/>
      <c r="C2971" s="6" t="s">
        <v>4787</v>
      </c>
      <c r="D2971" s="7">
        <v>44928</v>
      </c>
      <c r="E2971" s="8" t="s">
        <v>192</v>
      </c>
      <c r="F2971" s="9">
        <v>951720</v>
      </c>
      <c r="G2971" s="8" t="s">
        <v>1378</v>
      </c>
      <c r="H2971" s="9">
        <v>99931</v>
      </c>
      <c r="I2971" s="112"/>
      <c r="J2971" s="113"/>
      <c r="K2971" s="114"/>
      <c r="L2971" s="115"/>
      <c r="M2971" s="116"/>
      <c r="N2971" s="15" t="s">
        <v>8252</v>
      </c>
      <c r="O2971" t="s">
        <v>4766</v>
      </c>
      <c r="Q2971">
        <v>59</v>
      </c>
      <c r="R2971" s="14">
        <v>951720</v>
      </c>
    </row>
    <row r="2972" spans="1:18" ht="15" customHeight="1" x14ac:dyDescent="0.25">
      <c r="A2972" s="10">
        <v>20</v>
      </c>
      <c r="B2972" s="111"/>
      <c r="C2972" s="6" t="s">
        <v>4788</v>
      </c>
      <c r="D2972" s="7">
        <v>44929</v>
      </c>
      <c r="E2972" s="8" t="s">
        <v>131</v>
      </c>
      <c r="F2972" s="9">
        <v>951720</v>
      </c>
      <c r="G2972" s="8" t="s">
        <v>1378</v>
      </c>
      <c r="H2972" s="9">
        <v>99931</v>
      </c>
      <c r="I2972" s="112"/>
      <c r="J2972" s="113"/>
      <c r="K2972" s="114"/>
      <c r="L2972" s="115"/>
      <c r="M2972" s="116"/>
      <c r="N2972" s="15" t="s">
        <v>8253</v>
      </c>
      <c r="O2972" t="s">
        <v>4766</v>
      </c>
      <c r="Q2972">
        <v>83</v>
      </c>
      <c r="R2972" s="14">
        <v>951720</v>
      </c>
    </row>
    <row r="2973" spans="1:18" ht="15" customHeight="1" x14ac:dyDescent="0.25">
      <c r="A2973" s="10">
        <v>21</v>
      </c>
      <c r="B2973" s="111"/>
      <c r="C2973" s="6" t="s">
        <v>4789</v>
      </c>
      <c r="D2973" s="7">
        <v>44930</v>
      </c>
      <c r="E2973" s="8" t="s">
        <v>127</v>
      </c>
      <c r="F2973" s="9">
        <v>951720</v>
      </c>
      <c r="G2973" s="8" t="s">
        <v>1378</v>
      </c>
      <c r="H2973" s="9">
        <v>99931</v>
      </c>
      <c r="I2973" s="112"/>
      <c r="J2973" s="113"/>
      <c r="K2973" s="114"/>
      <c r="L2973" s="115"/>
      <c r="M2973" s="116"/>
      <c r="N2973" s="15" t="s">
        <v>8254</v>
      </c>
      <c r="O2973" t="s">
        <v>4766</v>
      </c>
      <c r="Q2973">
        <v>254</v>
      </c>
      <c r="R2973" s="14">
        <v>951720</v>
      </c>
    </row>
    <row r="2974" spans="1:18" ht="15" customHeight="1" x14ac:dyDescent="0.25">
      <c r="A2974" s="10">
        <v>22</v>
      </c>
      <c r="B2974" s="111"/>
      <c r="C2974" s="6" t="s">
        <v>4790</v>
      </c>
      <c r="D2974" s="7">
        <v>44929</v>
      </c>
      <c r="E2974" s="8" t="s">
        <v>192</v>
      </c>
      <c r="F2974" s="9">
        <v>951720</v>
      </c>
      <c r="G2974" s="8" t="s">
        <v>1378</v>
      </c>
      <c r="H2974" s="9">
        <v>99931</v>
      </c>
      <c r="I2974" s="112"/>
      <c r="J2974" s="113"/>
      <c r="K2974" s="114"/>
      <c r="L2974" s="115"/>
      <c r="M2974" s="116"/>
      <c r="N2974" s="15" t="s">
        <v>8255</v>
      </c>
      <c r="O2974" t="s">
        <v>4766</v>
      </c>
      <c r="Q2974">
        <v>204</v>
      </c>
      <c r="R2974" s="14">
        <v>951720</v>
      </c>
    </row>
    <row r="2975" spans="1:18" ht="15" customHeight="1" x14ac:dyDescent="0.25">
      <c r="A2975" s="10">
        <v>23</v>
      </c>
      <c r="B2975" s="111"/>
      <c r="C2975" s="6" t="s">
        <v>4791</v>
      </c>
      <c r="D2975" s="7">
        <v>44930</v>
      </c>
      <c r="E2975" s="8" t="s">
        <v>248</v>
      </c>
      <c r="F2975" s="9">
        <v>466620</v>
      </c>
      <c r="G2975" s="8" t="s">
        <v>1378</v>
      </c>
      <c r="H2975" s="9">
        <v>48995</v>
      </c>
      <c r="I2975" s="112"/>
      <c r="J2975" s="113"/>
      <c r="K2975" s="114"/>
      <c r="L2975" s="115"/>
      <c r="M2975" s="116"/>
      <c r="N2975" s="15" t="s">
        <v>8256</v>
      </c>
      <c r="O2975" t="s">
        <v>4766</v>
      </c>
      <c r="Q2975">
        <v>386</v>
      </c>
      <c r="R2975" s="14">
        <v>466620</v>
      </c>
    </row>
    <row r="2976" spans="1:18" ht="15" customHeight="1" x14ac:dyDescent="0.25">
      <c r="A2976" s="10">
        <v>24</v>
      </c>
      <c r="B2976" s="111"/>
      <c r="C2976" s="6" t="s">
        <v>4792</v>
      </c>
      <c r="D2976" s="7">
        <v>44942</v>
      </c>
      <c r="E2976" s="8" t="s">
        <v>127</v>
      </c>
      <c r="F2976" s="9">
        <v>485100</v>
      </c>
      <c r="G2976" s="8" t="s">
        <v>1378</v>
      </c>
      <c r="H2976" s="9">
        <v>50935</v>
      </c>
      <c r="I2976" s="112"/>
      <c r="J2976" s="113"/>
      <c r="K2976" s="114"/>
      <c r="L2976" s="115"/>
      <c r="M2976" s="116"/>
      <c r="N2976" s="15" t="s">
        <v>8257</v>
      </c>
      <c r="O2976" t="s">
        <v>4766</v>
      </c>
      <c r="Q2976">
        <v>1627</v>
      </c>
      <c r="R2976" s="14">
        <v>485100</v>
      </c>
    </row>
    <row r="2977" spans="1:18" ht="15" customHeight="1" x14ac:dyDescent="0.25">
      <c r="A2977" s="10">
        <v>25</v>
      </c>
      <c r="B2977" s="111"/>
      <c r="C2977" s="6" t="s">
        <v>4793</v>
      </c>
      <c r="D2977" s="7">
        <v>44930</v>
      </c>
      <c r="E2977" s="8" t="s">
        <v>127</v>
      </c>
      <c r="F2977" s="9">
        <v>951720</v>
      </c>
      <c r="G2977" s="8" t="s">
        <v>1378</v>
      </c>
      <c r="H2977" s="9">
        <v>99931</v>
      </c>
      <c r="I2977" s="112"/>
      <c r="J2977" s="113"/>
      <c r="K2977" s="114"/>
      <c r="L2977" s="115"/>
      <c r="M2977" s="116"/>
      <c r="N2977" s="15" t="s">
        <v>8258</v>
      </c>
      <c r="O2977" t="s">
        <v>4766</v>
      </c>
      <c r="Q2977">
        <v>261</v>
      </c>
      <c r="R2977" s="14">
        <v>951720</v>
      </c>
    </row>
    <row r="2978" spans="1:18" ht="15" customHeight="1" x14ac:dyDescent="0.25">
      <c r="A2978" s="10">
        <v>26</v>
      </c>
      <c r="B2978" s="111"/>
      <c r="C2978" s="6" t="s">
        <v>4794</v>
      </c>
      <c r="D2978" s="7">
        <v>44929</v>
      </c>
      <c r="E2978" s="8" t="s">
        <v>514</v>
      </c>
      <c r="F2978" s="9">
        <v>951720</v>
      </c>
      <c r="G2978" s="8" t="s">
        <v>1378</v>
      </c>
      <c r="H2978" s="9">
        <v>99931</v>
      </c>
      <c r="I2978" s="112"/>
      <c r="J2978" s="113"/>
      <c r="K2978" s="114"/>
      <c r="L2978" s="115"/>
      <c r="M2978" s="116"/>
      <c r="N2978" s="15" t="s">
        <v>8259</v>
      </c>
      <c r="O2978" t="s">
        <v>4766</v>
      </c>
      <c r="Q2978">
        <v>142</v>
      </c>
      <c r="R2978" s="14">
        <v>951720</v>
      </c>
    </row>
    <row r="2979" spans="1:18" ht="15" customHeight="1" x14ac:dyDescent="0.25">
      <c r="A2979" s="10">
        <v>27</v>
      </c>
      <c r="B2979" s="111"/>
      <c r="C2979" s="6" t="s">
        <v>4795</v>
      </c>
      <c r="D2979" s="7">
        <v>44930</v>
      </c>
      <c r="E2979" s="8" t="s">
        <v>127</v>
      </c>
      <c r="F2979" s="9">
        <v>951720</v>
      </c>
      <c r="G2979" s="8" t="s">
        <v>1378</v>
      </c>
      <c r="H2979" s="9">
        <v>99931</v>
      </c>
      <c r="I2979" s="112"/>
      <c r="J2979" s="113"/>
      <c r="K2979" s="114"/>
      <c r="L2979" s="115"/>
      <c r="M2979" s="116"/>
      <c r="N2979" s="15" t="s">
        <v>8260</v>
      </c>
      <c r="O2979" t="s">
        <v>4766</v>
      </c>
      <c r="Q2979">
        <v>262</v>
      </c>
      <c r="R2979" s="14">
        <v>951720</v>
      </c>
    </row>
    <row r="2980" spans="1:18" ht="15" customHeight="1" x14ac:dyDescent="0.25">
      <c r="A2980" s="10">
        <v>28</v>
      </c>
      <c r="B2980" s="111"/>
      <c r="C2980" s="6" t="s">
        <v>4796</v>
      </c>
      <c r="D2980" s="7">
        <v>44929</v>
      </c>
      <c r="E2980" s="8" t="s">
        <v>192</v>
      </c>
      <c r="F2980" s="9">
        <v>951720</v>
      </c>
      <c r="G2980" s="8" t="s">
        <v>1378</v>
      </c>
      <c r="H2980" s="9">
        <v>99931</v>
      </c>
      <c r="I2980" s="112"/>
      <c r="J2980" s="113"/>
      <c r="K2980" s="114"/>
      <c r="L2980" s="115"/>
      <c r="M2980" s="116"/>
      <c r="N2980" s="15" t="s">
        <v>8261</v>
      </c>
      <c r="O2980" t="s">
        <v>4766</v>
      </c>
      <c r="Q2980">
        <v>215</v>
      </c>
      <c r="R2980" s="14">
        <v>951720</v>
      </c>
    </row>
    <row r="2981" spans="1:18" ht="15" customHeight="1" x14ac:dyDescent="0.25">
      <c r="A2981" s="10">
        <v>29</v>
      </c>
      <c r="B2981" s="111"/>
      <c r="C2981" s="6" t="s">
        <v>4797</v>
      </c>
      <c r="D2981" s="7">
        <v>44930</v>
      </c>
      <c r="E2981" s="8" t="s">
        <v>127</v>
      </c>
      <c r="F2981" s="9">
        <v>951720</v>
      </c>
      <c r="G2981" s="8" t="s">
        <v>1378</v>
      </c>
      <c r="H2981" s="9">
        <v>99931</v>
      </c>
      <c r="I2981" s="112"/>
      <c r="J2981" s="113"/>
      <c r="K2981" s="114"/>
      <c r="L2981" s="115"/>
      <c r="M2981" s="116"/>
      <c r="N2981" s="15" t="s">
        <v>8262</v>
      </c>
      <c r="O2981" t="s">
        <v>4766</v>
      </c>
      <c r="Q2981">
        <v>284</v>
      </c>
      <c r="R2981" s="14">
        <v>951720</v>
      </c>
    </row>
    <row r="2982" spans="1:18" ht="15" customHeight="1" x14ac:dyDescent="0.25">
      <c r="A2982" s="10">
        <v>30</v>
      </c>
      <c r="B2982" s="111"/>
      <c r="C2982" s="6" t="s">
        <v>4798</v>
      </c>
      <c r="D2982" s="7">
        <v>44929</v>
      </c>
      <c r="E2982" s="8" t="s">
        <v>514</v>
      </c>
      <c r="F2982" s="9">
        <v>951720</v>
      </c>
      <c r="G2982" s="8" t="s">
        <v>1378</v>
      </c>
      <c r="H2982" s="9">
        <v>99931</v>
      </c>
      <c r="I2982" s="112"/>
      <c r="J2982" s="113"/>
      <c r="K2982" s="114"/>
      <c r="L2982" s="115"/>
      <c r="M2982" s="116"/>
      <c r="N2982" s="15" t="s">
        <v>8263</v>
      </c>
      <c r="O2982" t="s">
        <v>4766</v>
      </c>
      <c r="Q2982">
        <v>191</v>
      </c>
      <c r="R2982" s="14">
        <v>951720</v>
      </c>
    </row>
    <row r="2983" spans="1:18" ht="15" customHeight="1" x14ac:dyDescent="0.25">
      <c r="A2983" s="10">
        <v>31</v>
      </c>
      <c r="B2983" s="111"/>
      <c r="C2983" s="6" t="s">
        <v>4799</v>
      </c>
      <c r="D2983" s="7">
        <v>44929</v>
      </c>
      <c r="E2983" s="8" t="s">
        <v>192</v>
      </c>
      <c r="F2983" s="9">
        <v>951720</v>
      </c>
      <c r="G2983" s="8" t="s">
        <v>1378</v>
      </c>
      <c r="H2983" s="9">
        <v>99931</v>
      </c>
      <c r="I2983" s="112"/>
      <c r="J2983" s="113"/>
      <c r="K2983" s="114"/>
      <c r="L2983" s="115"/>
      <c r="M2983" s="116"/>
      <c r="N2983" s="15" t="s">
        <v>8264</v>
      </c>
      <c r="O2983" t="s">
        <v>4766</v>
      </c>
      <c r="Q2983">
        <v>206</v>
      </c>
      <c r="R2983" s="14">
        <v>951720</v>
      </c>
    </row>
    <row r="2984" spans="1:18" ht="15" customHeight="1" x14ac:dyDescent="0.25">
      <c r="A2984" s="10">
        <v>32</v>
      </c>
      <c r="B2984" s="111"/>
      <c r="C2984" s="6" t="s">
        <v>4800</v>
      </c>
      <c r="D2984" s="7">
        <v>44929</v>
      </c>
      <c r="E2984" s="8" t="s">
        <v>127</v>
      </c>
      <c r="F2984" s="9">
        <v>951720</v>
      </c>
      <c r="G2984" s="8" t="s">
        <v>1378</v>
      </c>
      <c r="H2984" s="9">
        <v>99931</v>
      </c>
      <c r="I2984" s="112"/>
      <c r="J2984" s="113"/>
      <c r="K2984" s="114"/>
      <c r="L2984" s="115"/>
      <c r="M2984" s="116"/>
      <c r="N2984" s="15" t="s">
        <v>8265</v>
      </c>
      <c r="O2984" t="s">
        <v>4766</v>
      </c>
      <c r="Q2984">
        <v>144</v>
      </c>
      <c r="R2984" s="14">
        <v>951720</v>
      </c>
    </row>
    <row r="2985" spans="1:18" ht="15" customHeight="1" x14ac:dyDescent="0.25">
      <c r="A2985" s="10">
        <v>33</v>
      </c>
      <c r="B2985" s="111"/>
      <c r="C2985" s="6" t="s">
        <v>4801</v>
      </c>
      <c r="D2985" s="7">
        <v>44929</v>
      </c>
      <c r="E2985" s="8" t="s">
        <v>131</v>
      </c>
      <c r="F2985" s="9">
        <v>951720</v>
      </c>
      <c r="G2985" s="8" t="s">
        <v>1378</v>
      </c>
      <c r="H2985" s="9">
        <v>99931</v>
      </c>
      <c r="I2985" s="112"/>
      <c r="J2985" s="113"/>
      <c r="K2985" s="114"/>
      <c r="L2985" s="115"/>
      <c r="M2985" s="116"/>
      <c r="N2985" s="15" t="s">
        <v>8266</v>
      </c>
      <c r="O2985" t="s">
        <v>4766</v>
      </c>
      <c r="Q2985">
        <v>129</v>
      </c>
      <c r="R2985" s="14">
        <v>951720</v>
      </c>
    </row>
    <row r="2986" spans="1:18" ht="15" customHeight="1" x14ac:dyDescent="0.25">
      <c r="A2986" s="10">
        <v>34</v>
      </c>
      <c r="B2986" s="111"/>
      <c r="C2986" s="6" t="s">
        <v>4802</v>
      </c>
      <c r="D2986" s="7">
        <v>44929</v>
      </c>
      <c r="E2986" s="8" t="s">
        <v>131</v>
      </c>
      <c r="F2986" s="9">
        <v>951720</v>
      </c>
      <c r="G2986" s="8" t="s">
        <v>1378</v>
      </c>
      <c r="H2986" s="9">
        <v>99931</v>
      </c>
      <c r="I2986" s="112"/>
      <c r="J2986" s="113"/>
      <c r="K2986" s="114"/>
      <c r="L2986" s="115"/>
      <c r="M2986" s="116"/>
      <c r="N2986" s="15" t="s">
        <v>8267</v>
      </c>
      <c r="O2986" t="s">
        <v>4766</v>
      </c>
      <c r="Q2986">
        <v>106</v>
      </c>
      <c r="R2986" s="14">
        <v>951720</v>
      </c>
    </row>
    <row r="2987" spans="1:18" ht="15" customHeight="1" x14ac:dyDescent="0.25">
      <c r="A2987" s="10">
        <v>35</v>
      </c>
      <c r="B2987" s="111"/>
      <c r="C2987" s="6" t="s">
        <v>4803</v>
      </c>
      <c r="D2987" s="7">
        <v>44930</v>
      </c>
      <c r="E2987" s="8" t="s">
        <v>248</v>
      </c>
      <c r="F2987" s="9">
        <v>951720</v>
      </c>
      <c r="G2987" s="8" t="s">
        <v>1378</v>
      </c>
      <c r="H2987" s="9">
        <v>99931</v>
      </c>
      <c r="I2987" s="112"/>
      <c r="J2987" s="113"/>
      <c r="K2987" s="114"/>
      <c r="L2987" s="115"/>
      <c r="M2987" s="116"/>
      <c r="N2987" s="15" t="s">
        <v>8268</v>
      </c>
      <c r="O2987" t="s">
        <v>4766</v>
      </c>
      <c r="Q2987">
        <v>285</v>
      </c>
      <c r="R2987" s="14">
        <v>951720</v>
      </c>
    </row>
    <row r="2988" spans="1:18" ht="15" customHeight="1" x14ac:dyDescent="0.25">
      <c r="A2988" s="10">
        <v>36</v>
      </c>
      <c r="B2988" s="111"/>
      <c r="C2988" s="6" t="s">
        <v>4804</v>
      </c>
      <c r="D2988" s="7">
        <v>44929</v>
      </c>
      <c r="E2988" s="8" t="s">
        <v>192</v>
      </c>
      <c r="F2988" s="9">
        <v>951720</v>
      </c>
      <c r="G2988" s="8" t="s">
        <v>1378</v>
      </c>
      <c r="H2988" s="9">
        <v>99931</v>
      </c>
      <c r="I2988" s="112"/>
      <c r="J2988" s="113"/>
      <c r="K2988" s="114"/>
      <c r="L2988" s="115"/>
      <c r="M2988" s="116"/>
      <c r="N2988" s="15" t="s">
        <v>8269</v>
      </c>
      <c r="O2988" t="s">
        <v>4766</v>
      </c>
      <c r="Q2988">
        <v>208</v>
      </c>
      <c r="R2988" s="14">
        <v>951720</v>
      </c>
    </row>
    <row r="2989" spans="1:18" ht="15" customHeight="1" x14ac:dyDescent="0.25">
      <c r="A2989" s="10">
        <v>37</v>
      </c>
      <c r="B2989" s="111"/>
      <c r="C2989" s="6" t="s">
        <v>4805</v>
      </c>
      <c r="D2989" s="7">
        <v>44929</v>
      </c>
      <c r="E2989" s="8" t="s">
        <v>192</v>
      </c>
      <c r="F2989" s="9">
        <v>951720</v>
      </c>
      <c r="G2989" s="8" t="s">
        <v>1378</v>
      </c>
      <c r="H2989" s="9">
        <v>99931</v>
      </c>
      <c r="I2989" s="112"/>
      <c r="J2989" s="113"/>
      <c r="K2989" s="114"/>
      <c r="L2989" s="115"/>
      <c r="M2989" s="116"/>
      <c r="N2989" s="15" t="s">
        <v>8270</v>
      </c>
      <c r="O2989" t="s">
        <v>4766</v>
      </c>
      <c r="Q2989">
        <v>209</v>
      </c>
      <c r="R2989" s="14">
        <v>951720</v>
      </c>
    </row>
    <row r="2990" spans="1:18" ht="15" customHeight="1" x14ac:dyDescent="0.25">
      <c r="A2990" s="10">
        <v>38</v>
      </c>
      <c r="B2990" s="111"/>
      <c r="C2990" s="6" t="s">
        <v>4806</v>
      </c>
      <c r="D2990" s="7">
        <v>44928</v>
      </c>
      <c r="E2990" s="8" t="s">
        <v>514</v>
      </c>
      <c r="F2990" s="9">
        <v>951720</v>
      </c>
      <c r="G2990" s="8" t="s">
        <v>1378</v>
      </c>
      <c r="H2990" s="9">
        <v>99931</v>
      </c>
      <c r="I2990" s="112"/>
      <c r="J2990" s="113"/>
      <c r="K2990" s="114"/>
      <c r="L2990" s="115"/>
      <c r="M2990" s="116"/>
      <c r="N2990" s="15" t="s">
        <v>8271</v>
      </c>
      <c r="O2990" t="s">
        <v>4766</v>
      </c>
      <c r="Q2990">
        <v>62</v>
      </c>
      <c r="R2990" s="14">
        <v>951720</v>
      </c>
    </row>
    <row r="2991" spans="1:18" ht="15" customHeight="1" x14ac:dyDescent="0.25">
      <c r="A2991" s="10">
        <v>39</v>
      </c>
      <c r="B2991" s="111"/>
      <c r="C2991" s="6" t="s">
        <v>4807</v>
      </c>
      <c r="D2991" s="7">
        <v>44930</v>
      </c>
      <c r="E2991" s="8" t="s">
        <v>127</v>
      </c>
      <c r="F2991" s="9">
        <v>951720</v>
      </c>
      <c r="G2991" s="8" t="s">
        <v>1378</v>
      </c>
      <c r="H2991" s="9">
        <v>99931</v>
      </c>
      <c r="I2991" s="112"/>
      <c r="J2991" s="113"/>
      <c r="K2991" s="114"/>
      <c r="L2991" s="115"/>
      <c r="M2991" s="116"/>
      <c r="N2991" s="15" t="s">
        <v>8272</v>
      </c>
      <c r="O2991" t="s">
        <v>4766</v>
      </c>
      <c r="Q2991">
        <v>264</v>
      </c>
      <c r="R2991" s="14">
        <v>951720</v>
      </c>
    </row>
    <row r="2992" spans="1:18" ht="15" customHeight="1" x14ac:dyDescent="0.25">
      <c r="A2992" s="10">
        <v>40</v>
      </c>
      <c r="B2992" s="111"/>
      <c r="C2992" s="6" t="s">
        <v>4808</v>
      </c>
      <c r="D2992" s="7">
        <v>44928</v>
      </c>
      <c r="E2992" s="8" t="s">
        <v>131</v>
      </c>
      <c r="F2992" s="9">
        <v>951720</v>
      </c>
      <c r="G2992" s="8" t="s">
        <v>1378</v>
      </c>
      <c r="H2992" s="9">
        <v>99931</v>
      </c>
      <c r="I2992" s="112"/>
      <c r="J2992" s="113"/>
      <c r="K2992" s="114"/>
      <c r="L2992" s="115"/>
      <c r="M2992" s="116"/>
      <c r="N2992" s="15" t="s">
        <v>8273</v>
      </c>
      <c r="O2992" t="s">
        <v>4766</v>
      </c>
      <c r="Q2992">
        <v>12</v>
      </c>
      <c r="R2992" s="14">
        <v>951720</v>
      </c>
    </row>
    <row r="2993" spans="1:18" ht="15" customHeight="1" x14ac:dyDescent="0.25">
      <c r="A2993" s="10">
        <v>41</v>
      </c>
      <c r="B2993" s="111"/>
      <c r="C2993" s="6" t="s">
        <v>4809</v>
      </c>
      <c r="D2993" s="7">
        <v>44930</v>
      </c>
      <c r="E2993" s="8" t="s">
        <v>131</v>
      </c>
      <c r="F2993" s="9">
        <v>951720</v>
      </c>
      <c r="G2993" s="8" t="s">
        <v>1378</v>
      </c>
      <c r="H2993" s="9">
        <v>99931</v>
      </c>
      <c r="I2993" s="112"/>
      <c r="J2993" s="113"/>
      <c r="K2993" s="114"/>
      <c r="L2993" s="115"/>
      <c r="M2993" s="116"/>
      <c r="N2993" s="15" t="s">
        <v>8274</v>
      </c>
      <c r="O2993" t="s">
        <v>4766</v>
      </c>
      <c r="Q2993">
        <v>288</v>
      </c>
      <c r="R2993" s="14">
        <v>951720</v>
      </c>
    </row>
    <row r="2994" spans="1:18" ht="15" customHeight="1" x14ac:dyDescent="0.25">
      <c r="A2994" s="10">
        <v>42</v>
      </c>
      <c r="B2994" s="111"/>
      <c r="C2994" s="6" t="s">
        <v>4810</v>
      </c>
      <c r="D2994" s="7">
        <v>44928</v>
      </c>
      <c r="E2994" s="8" t="s">
        <v>131</v>
      </c>
      <c r="F2994" s="9">
        <v>951720</v>
      </c>
      <c r="G2994" s="8" t="s">
        <v>1378</v>
      </c>
      <c r="H2994" s="9">
        <v>99931</v>
      </c>
      <c r="I2994" s="112"/>
      <c r="J2994" s="113"/>
      <c r="K2994" s="114"/>
      <c r="L2994" s="115"/>
      <c r="M2994" s="116"/>
      <c r="N2994" s="15" t="s">
        <v>8275</v>
      </c>
      <c r="O2994" t="s">
        <v>4766</v>
      </c>
      <c r="Q2994">
        <v>68</v>
      </c>
      <c r="R2994" s="14">
        <v>951720</v>
      </c>
    </row>
    <row r="2995" spans="1:18" ht="15" customHeight="1" x14ac:dyDescent="0.25">
      <c r="A2995" s="10">
        <v>43</v>
      </c>
      <c r="B2995" s="111"/>
      <c r="C2995" s="6" t="s">
        <v>4811</v>
      </c>
      <c r="D2995" s="7">
        <v>44930</v>
      </c>
      <c r="E2995" s="8" t="s">
        <v>127</v>
      </c>
      <c r="F2995" s="9">
        <v>951720</v>
      </c>
      <c r="G2995" s="8" t="s">
        <v>1378</v>
      </c>
      <c r="H2995" s="9">
        <v>99931</v>
      </c>
      <c r="I2995" s="112"/>
      <c r="J2995" s="113"/>
      <c r="K2995" s="114"/>
      <c r="L2995" s="115"/>
      <c r="M2995" s="116"/>
      <c r="N2995" s="15" t="s">
        <v>8276</v>
      </c>
      <c r="O2995" t="s">
        <v>4766</v>
      </c>
      <c r="Q2995">
        <v>247</v>
      </c>
      <c r="R2995" s="14">
        <v>951720</v>
      </c>
    </row>
    <row r="2996" spans="1:18" ht="15" customHeight="1" x14ac:dyDescent="0.25">
      <c r="A2996" s="10">
        <v>44</v>
      </c>
      <c r="B2996" s="111"/>
      <c r="C2996" s="6" t="s">
        <v>4812</v>
      </c>
      <c r="D2996" s="7">
        <v>44929</v>
      </c>
      <c r="E2996" s="8" t="s">
        <v>192</v>
      </c>
      <c r="F2996" s="9">
        <v>951720</v>
      </c>
      <c r="G2996" s="8" t="s">
        <v>1378</v>
      </c>
      <c r="H2996" s="9">
        <v>99931</v>
      </c>
      <c r="I2996" s="112"/>
      <c r="J2996" s="113"/>
      <c r="K2996" s="114"/>
      <c r="L2996" s="115"/>
      <c r="M2996" s="116"/>
      <c r="N2996" s="15" t="s">
        <v>8277</v>
      </c>
      <c r="O2996" t="s">
        <v>4766</v>
      </c>
      <c r="Q2996">
        <v>217</v>
      </c>
      <c r="R2996" s="14">
        <v>951720</v>
      </c>
    </row>
    <row r="2997" spans="1:18" ht="15" customHeight="1" x14ac:dyDescent="0.25">
      <c r="A2997" s="10">
        <v>45</v>
      </c>
      <c r="B2997" s="111"/>
      <c r="C2997" s="6" t="s">
        <v>4813</v>
      </c>
      <c r="D2997" s="7">
        <v>44929</v>
      </c>
      <c r="E2997" s="8" t="s">
        <v>127</v>
      </c>
      <c r="F2997" s="9">
        <v>951720</v>
      </c>
      <c r="G2997" s="8" t="s">
        <v>1378</v>
      </c>
      <c r="H2997" s="9">
        <v>99931</v>
      </c>
      <c r="I2997" s="112"/>
      <c r="J2997" s="113"/>
      <c r="K2997" s="114"/>
      <c r="L2997" s="115"/>
      <c r="M2997" s="116"/>
      <c r="N2997" s="15" t="s">
        <v>8278</v>
      </c>
      <c r="O2997" t="s">
        <v>4766</v>
      </c>
      <c r="Q2997">
        <v>75</v>
      </c>
      <c r="R2997" s="14">
        <v>951720</v>
      </c>
    </row>
    <row r="2998" spans="1:18" ht="15" customHeight="1" x14ac:dyDescent="0.25">
      <c r="A2998" s="10">
        <v>46</v>
      </c>
      <c r="B2998" s="111"/>
      <c r="C2998" s="6" t="s">
        <v>4814</v>
      </c>
      <c r="D2998" s="7">
        <v>44930</v>
      </c>
      <c r="E2998" s="8" t="s">
        <v>127</v>
      </c>
      <c r="F2998" s="9">
        <v>951720</v>
      </c>
      <c r="G2998" s="8" t="s">
        <v>1378</v>
      </c>
      <c r="H2998" s="9">
        <v>99931</v>
      </c>
      <c r="I2998" s="112"/>
      <c r="J2998" s="113"/>
      <c r="K2998" s="114"/>
      <c r="L2998" s="115"/>
      <c r="M2998" s="116"/>
      <c r="N2998" s="15" t="s">
        <v>8279</v>
      </c>
      <c r="O2998" t="s">
        <v>4766</v>
      </c>
      <c r="Q2998">
        <v>253</v>
      </c>
      <c r="R2998" s="14">
        <v>951720</v>
      </c>
    </row>
    <row r="2999" spans="1:18" ht="15" customHeight="1" x14ac:dyDescent="0.25">
      <c r="A2999" s="10">
        <v>47</v>
      </c>
      <c r="B2999" s="111"/>
      <c r="C2999" s="6" t="s">
        <v>4815</v>
      </c>
      <c r="D2999" s="7">
        <v>44930</v>
      </c>
      <c r="E2999" s="8" t="s">
        <v>127</v>
      </c>
      <c r="F2999" s="9">
        <v>951720</v>
      </c>
      <c r="G2999" s="8" t="s">
        <v>1378</v>
      </c>
      <c r="H2999" s="9">
        <v>99931</v>
      </c>
      <c r="I2999" s="112"/>
      <c r="J2999" s="113"/>
      <c r="K2999" s="114"/>
      <c r="L2999" s="115"/>
      <c r="M2999" s="116"/>
      <c r="N2999" s="15" t="s">
        <v>8280</v>
      </c>
      <c r="O2999" t="s">
        <v>4766</v>
      </c>
      <c r="Q2999">
        <v>257</v>
      </c>
      <c r="R2999" s="14">
        <v>951720</v>
      </c>
    </row>
    <row r="3000" spans="1:18" ht="15" customHeight="1" x14ac:dyDescent="0.25">
      <c r="A3000" s="10">
        <v>48</v>
      </c>
      <c r="B3000" s="111"/>
      <c r="C3000" s="6" t="s">
        <v>4816</v>
      </c>
      <c r="D3000" s="7">
        <v>44931</v>
      </c>
      <c r="E3000" s="8" t="s">
        <v>514</v>
      </c>
      <c r="F3000" s="9">
        <v>951720</v>
      </c>
      <c r="G3000" s="8" t="s">
        <v>1378</v>
      </c>
      <c r="H3000" s="9">
        <v>99931</v>
      </c>
      <c r="I3000" s="112"/>
      <c r="J3000" s="113"/>
      <c r="K3000" s="114"/>
      <c r="L3000" s="115"/>
      <c r="M3000" s="116"/>
      <c r="N3000" s="15" t="s">
        <v>8281</v>
      </c>
      <c r="O3000" t="s">
        <v>4766</v>
      </c>
      <c r="Q3000">
        <v>419</v>
      </c>
      <c r="R3000" s="14">
        <v>951720</v>
      </c>
    </row>
    <row r="3001" spans="1:18" ht="15" customHeight="1" x14ac:dyDescent="0.25">
      <c r="A3001" s="10">
        <v>49</v>
      </c>
      <c r="B3001" s="111"/>
      <c r="C3001" s="6" t="s">
        <v>4817</v>
      </c>
      <c r="D3001" s="7">
        <v>44929</v>
      </c>
      <c r="E3001" s="8" t="s">
        <v>248</v>
      </c>
      <c r="F3001" s="9">
        <v>951720</v>
      </c>
      <c r="G3001" s="8" t="s">
        <v>1378</v>
      </c>
      <c r="H3001" s="9">
        <v>99931</v>
      </c>
      <c r="I3001" s="112"/>
      <c r="J3001" s="113"/>
      <c r="K3001" s="114"/>
      <c r="L3001" s="115"/>
      <c r="M3001" s="116"/>
      <c r="N3001" s="15" t="s">
        <v>8282</v>
      </c>
      <c r="O3001" t="s">
        <v>4766</v>
      </c>
      <c r="Q3001">
        <v>99</v>
      </c>
      <c r="R3001" s="14">
        <v>951720</v>
      </c>
    </row>
    <row r="3002" spans="1:18" ht="15" customHeight="1" x14ac:dyDescent="0.25">
      <c r="A3002" s="10">
        <v>50</v>
      </c>
      <c r="B3002" s="111"/>
      <c r="C3002" s="6" t="s">
        <v>4818</v>
      </c>
      <c r="D3002" s="7">
        <v>44929</v>
      </c>
      <c r="E3002" s="8" t="s">
        <v>192</v>
      </c>
      <c r="F3002" s="9">
        <v>951720</v>
      </c>
      <c r="G3002" s="8" t="s">
        <v>1378</v>
      </c>
      <c r="H3002" s="9">
        <v>99931</v>
      </c>
      <c r="I3002" s="112"/>
      <c r="J3002" s="113"/>
      <c r="K3002" s="114"/>
      <c r="L3002" s="115"/>
      <c r="M3002" s="116"/>
      <c r="N3002" s="15" t="s">
        <v>8283</v>
      </c>
      <c r="O3002" t="s">
        <v>4766</v>
      </c>
      <c r="Q3002">
        <v>207</v>
      </c>
      <c r="R3002" s="14">
        <v>951720</v>
      </c>
    </row>
    <row r="3003" spans="1:18" ht="15" customHeight="1" x14ac:dyDescent="0.25">
      <c r="A3003" s="10">
        <v>51</v>
      </c>
      <c r="B3003" s="111"/>
      <c r="C3003" s="6" t="s">
        <v>4819</v>
      </c>
      <c r="D3003" s="7">
        <v>44929</v>
      </c>
      <c r="E3003" s="8" t="s">
        <v>192</v>
      </c>
      <c r="F3003" s="9">
        <v>951720</v>
      </c>
      <c r="G3003" s="8" t="s">
        <v>1378</v>
      </c>
      <c r="H3003" s="9">
        <v>99931</v>
      </c>
      <c r="I3003" s="112"/>
      <c r="J3003" s="113"/>
      <c r="K3003" s="114"/>
      <c r="L3003" s="115"/>
      <c r="M3003" s="116"/>
      <c r="N3003" s="15" t="s">
        <v>8284</v>
      </c>
      <c r="O3003" t="s">
        <v>4766</v>
      </c>
      <c r="Q3003">
        <v>212</v>
      </c>
      <c r="R3003" s="14">
        <v>951720</v>
      </c>
    </row>
    <row r="3004" spans="1:18" ht="15" customHeight="1" x14ac:dyDescent="0.25">
      <c r="A3004" s="10">
        <v>52</v>
      </c>
      <c r="B3004" s="111"/>
      <c r="C3004" s="6" t="s">
        <v>4820</v>
      </c>
      <c r="D3004" s="7">
        <v>44945</v>
      </c>
      <c r="E3004" s="8" t="s">
        <v>131</v>
      </c>
      <c r="F3004" s="9">
        <v>291060</v>
      </c>
      <c r="G3004" s="8" t="s">
        <v>1378</v>
      </c>
      <c r="H3004" s="9">
        <v>30561</v>
      </c>
      <c r="I3004" s="112"/>
      <c r="J3004" s="113"/>
      <c r="K3004" s="114"/>
      <c r="L3004" s="115"/>
      <c r="M3004" s="116"/>
      <c r="N3004" s="15" t="s">
        <v>8285</v>
      </c>
      <c r="O3004" t="s">
        <v>4766</v>
      </c>
      <c r="Q3004">
        <v>1827</v>
      </c>
      <c r="R3004" s="14">
        <v>291060</v>
      </c>
    </row>
    <row r="3005" spans="1:18" ht="15" customHeight="1" x14ac:dyDescent="0.25">
      <c r="A3005" s="10">
        <v>53</v>
      </c>
      <c r="B3005" s="111"/>
      <c r="C3005" s="6" t="s">
        <v>4821</v>
      </c>
      <c r="D3005" s="7">
        <v>44930</v>
      </c>
      <c r="E3005" s="8" t="s">
        <v>192</v>
      </c>
      <c r="F3005" s="9">
        <v>951720</v>
      </c>
      <c r="G3005" s="8" t="s">
        <v>1378</v>
      </c>
      <c r="H3005" s="9">
        <v>99931</v>
      </c>
      <c r="I3005" s="112"/>
      <c r="J3005" s="113"/>
      <c r="K3005" s="114"/>
      <c r="L3005" s="115"/>
      <c r="M3005" s="116"/>
      <c r="N3005" s="15" t="s">
        <v>8286</v>
      </c>
      <c r="O3005" t="s">
        <v>4766</v>
      </c>
      <c r="Q3005">
        <v>278</v>
      </c>
      <c r="R3005" s="14">
        <v>951720</v>
      </c>
    </row>
    <row r="3006" spans="1:18" ht="15" customHeight="1" x14ac:dyDescent="0.25">
      <c r="A3006" s="10">
        <v>54</v>
      </c>
      <c r="B3006" s="111"/>
      <c r="C3006" s="6" t="s">
        <v>4822</v>
      </c>
      <c r="D3006" s="7">
        <v>44929</v>
      </c>
      <c r="E3006" s="8" t="s">
        <v>192</v>
      </c>
      <c r="F3006" s="9">
        <v>951720</v>
      </c>
      <c r="G3006" s="8" t="s">
        <v>1378</v>
      </c>
      <c r="H3006" s="9">
        <v>99931</v>
      </c>
      <c r="I3006" s="112"/>
      <c r="J3006" s="113"/>
      <c r="K3006" s="114"/>
      <c r="L3006" s="115"/>
      <c r="M3006" s="116"/>
      <c r="N3006" s="15" t="s">
        <v>8287</v>
      </c>
      <c r="O3006" t="s">
        <v>4766</v>
      </c>
      <c r="Q3006">
        <v>214</v>
      </c>
      <c r="R3006" s="14">
        <v>951720</v>
      </c>
    </row>
    <row r="3007" spans="1:18" ht="15" customHeight="1" x14ac:dyDescent="0.25">
      <c r="A3007" s="10">
        <v>55</v>
      </c>
      <c r="B3007" s="111"/>
      <c r="C3007" s="6" t="s">
        <v>4823</v>
      </c>
      <c r="D3007" s="7">
        <v>44929</v>
      </c>
      <c r="E3007" s="8" t="s">
        <v>248</v>
      </c>
      <c r="F3007" s="9">
        <v>951720</v>
      </c>
      <c r="G3007" s="8" t="s">
        <v>1378</v>
      </c>
      <c r="H3007" s="9">
        <v>99931</v>
      </c>
      <c r="I3007" s="112"/>
      <c r="J3007" s="113"/>
      <c r="K3007" s="114"/>
      <c r="L3007" s="115"/>
      <c r="M3007" s="116"/>
      <c r="N3007" s="15" t="s">
        <v>8288</v>
      </c>
      <c r="O3007" t="s">
        <v>4766</v>
      </c>
      <c r="Q3007">
        <v>185</v>
      </c>
      <c r="R3007" s="14">
        <v>951720</v>
      </c>
    </row>
    <row r="3008" spans="1:18" ht="15" customHeight="1" x14ac:dyDescent="0.25">
      <c r="A3008" s="10">
        <v>56</v>
      </c>
      <c r="B3008" s="111"/>
      <c r="C3008" s="6" t="s">
        <v>4824</v>
      </c>
      <c r="D3008" s="7">
        <v>44929</v>
      </c>
      <c r="E3008" s="8" t="s">
        <v>192</v>
      </c>
      <c r="F3008" s="9">
        <v>951720</v>
      </c>
      <c r="G3008" s="8" t="s">
        <v>1378</v>
      </c>
      <c r="H3008" s="9">
        <v>99931</v>
      </c>
      <c r="I3008" s="112"/>
      <c r="J3008" s="113"/>
      <c r="K3008" s="114"/>
      <c r="L3008" s="115"/>
      <c r="M3008" s="116"/>
      <c r="N3008" s="15" t="s">
        <v>8289</v>
      </c>
      <c r="O3008" t="s">
        <v>4766</v>
      </c>
      <c r="Q3008">
        <v>113</v>
      </c>
      <c r="R3008" s="14">
        <v>951720</v>
      </c>
    </row>
    <row r="3009" spans="1:18" ht="15" customHeight="1" x14ac:dyDescent="0.25">
      <c r="A3009" s="10">
        <v>57</v>
      </c>
      <c r="B3009" s="111"/>
      <c r="C3009" s="6" t="s">
        <v>4825</v>
      </c>
      <c r="D3009" s="7">
        <v>44929</v>
      </c>
      <c r="E3009" s="8" t="s">
        <v>131</v>
      </c>
      <c r="F3009" s="9">
        <v>951720</v>
      </c>
      <c r="G3009" s="8" t="s">
        <v>1378</v>
      </c>
      <c r="H3009" s="9">
        <v>99931</v>
      </c>
      <c r="I3009" s="112"/>
      <c r="J3009" s="113"/>
      <c r="K3009" s="114"/>
      <c r="L3009" s="115"/>
      <c r="M3009" s="116"/>
      <c r="N3009" s="15" t="s">
        <v>8290</v>
      </c>
      <c r="O3009" t="s">
        <v>4766</v>
      </c>
      <c r="Q3009">
        <v>90</v>
      </c>
      <c r="R3009" s="14">
        <v>951720</v>
      </c>
    </row>
    <row r="3010" spans="1:18" ht="15" customHeight="1" x14ac:dyDescent="0.25">
      <c r="A3010" s="10">
        <v>58</v>
      </c>
      <c r="B3010" s="111"/>
      <c r="C3010" s="6" t="s">
        <v>4826</v>
      </c>
      <c r="D3010" s="7">
        <v>44929</v>
      </c>
      <c r="E3010" s="8" t="s">
        <v>127</v>
      </c>
      <c r="F3010" s="9">
        <v>951720</v>
      </c>
      <c r="G3010" s="8" t="s">
        <v>1378</v>
      </c>
      <c r="H3010" s="9">
        <v>99931</v>
      </c>
      <c r="I3010" s="112"/>
      <c r="J3010" s="113"/>
      <c r="K3010" s="114"/>
      <c r="L3010" s="115"/>
      <c r="M3010" s="116"/>
      <c r="N3010" s="15" t="s">
        <v>8291</v>
      </c>
      <c r="O3010" t="s">
        <v>4766</v>
      </c>
      <c r="Q3010">
        <v>79</v>
      </c>
      <c r="R3010" s="14">
        <v>951720</v>
      </c>
    </row>
    <row r="3011" spans="1:18" ht="15" customHeight="1" x14ac:dyDescent="0.25">
      <c r="A3011" s="10">
        <v>59</v>
      </c>
      <c r="B3011" s="111"/>
      <c r="C3011" s="6" t="s">
        <v>4827</v>
      </c>
      <c r="D3011" s="7">
        <v>44931</v>
      </c>
      <c r="E3011" s="8" t="s">
        <v>248</v>
      </c>
      <c r="F3011" s="9">
        <v>466620</v>
      </c>
      <c r="G3011" s="8" t="s">
        <v>1378</v>
      </c>
      <c r="H3011" s="9">
        <v>48995</v>
      </c>
      <c r="I3011" s="112"/>
      <c r="J3011" s="113"/>
      <c r="K3011" s="114"/>
      <c r="L3011" s="115"/>
      <c r="M3011" s="116"/>
      <c r="N3011" s="15" t="s">
        <v>8292</v>
      </c>
      <c r="O3011" t="s">
        <v>4766</v>
      </c>
      <c r="Q3011">
        <v>404</v>
      </c>
      <c r="R3011" s="14">
        <v>466620</v>
      </c>
    </row>
    <row r="3012" spans="1:18" ht="15" customHeight="1" x14ac:dyDescent="0.25">
      <c r="A3012" s="10">
        <v>60</v>
      </c>
      <c r="B3012" s="111"/>
      <c r="C3012" s="6" t="s">
        <v>4828</v>
      </c>
      <c r="D3012" s="7">
        <v>44928</v>
      </c>
      <c r="E3012" s="8" t="s">
        <v>192</v>
      </c>
      <c r="F3012" s="9">
        <v>951720</v>
      </c>
      <c r="G3012" s="8" t="s">
        <v>1378</v>
      </c>
      <c r="H3012" s="9">
        <v>99931</v>
      </c>
      <c r="I3012" s="112"/>
      <c r="J3012" s="113"/>
      <c r="K3012" s="114"/>
      <c r="L3012" s="115"/>
      <c r="M3012" s="116"/>
      <c r="N3012" s="15" t="s">
        <v>8293</v>
      </c>
      <c r="O3012" t="s">
        <v>4766</v>
      </c>
      <c r="Q3012">
        <v>11</v>
      </c>
      <c r="R3012" s="14">
        <v>951720</v>
      </c>
    </row>
    <row r="3013" spans="1:18" ht="15" customHeight="1" x14ac:dyDescent="0.25">
      <c r="A3013" s="10">
        <v>61</v>
      </c>
      <c r="B3013" s="111"/>
      <c r="C3013" s="6" t="s">
        <v>4829</v>
      </c>
      <c r="D3013" s="7">
        <v>44929</v>
      </c>
      <c r="E3013" s="8" t="s">
        <v>514</v>
      </c>
      <c r="F3013" s="9">
        <v>951720</v>
      </c>
      <c r="G3013" s="8" t="s">
        <v>1378</v>
      </c>
      <c r="H3013" s="9">
        <v>99931</v>
      </c>
      <c r="I3013" s="112"/>
      <c r="J3013" s="113"/>
      <c r="K3013" s="114"/>
      <c r="L3013" s="115"/>
      <c r="M3013" s="116"/>
      <c r="N3013" s="15" t="s">
        <v>8294</v>
      </c>
      <c r="O3013" t="s">
        <v>4766</v>
      </c>
      <c r="Q3013">
        <v>176</v>
      </c>
      <c r="R3013" s="14">
        <v>951720</v>
      </c>
    </row>
    <row r="3014" spans="1:18" ht="15" customHeight="1" x14ac:dyDescent="0.25">
      <c r="A3014" s="10">
        <v>62</v>
      </c>
      <c r="B3014" s="111"/>
      <c r="C3014" s="6" t="s">
        <v>4830</v>
      </c>
      <c r="D3014" s="7">
        <v>44929</v>
      </c>
      <c r="E3014" s="8" t="s">
        <v>248</v>
      </c>
      <c r="F3014" s="9">
        <v>951720</v>
      </c>
      <c r="G3014" s="8" t="s">
        <v>1378</v>
      </c>
      <c r="H3014" s="9">
        <v>99931</v>
      </c>
      <c r="I3014" s="112"/>
      <c r="J3014" s="113"/>
      <c r="K3014" s="114"/>
      <c r="L3014" s="115"/>
      <c r="M3014" s="116"/>
      <c r="N3014" s="15" t="s">
        <v>8295</v>
      </c>
      <c r="O3014" t="s">
        <v>4766</v>
      </c>
      <c r="Q3014">
        <v>103</v>
      </c>
      <c r="R3014" s="14">
        <v>951720</v>
      </c>
    </row>
    <row r="3015" spans="1:18" ht="15" customHeight="1" x14ac:dyDescent="0.25">
      <c r="A3015" s="10">
        <v>63</v>
      </c>
      <c r="B3015" s="111"/>
      <c r="C3015" s="6" t="s">
        <v>4831</v>
      </c>
      <c r="D3015" s="7">
        <v>44930</v>
      </c>
      <c r="E3015" s="8" t="s">
        <v>248</v>
      </c>
      <c r="F3015" s="9">
        <v>951720</v>
      </c>
      <c r="G3015" s="8" t="s">
        <v>1378</v>
      </c>
      <c r="H3015" s="9">
        <v>99931</v>
      </c>
      <c r="I3015" s="112"/>
      <c r="J3015" s="113"/>
      <c r="K3015" s="114"/>
      <c r="L3015" s="115"/>
      <c r="M3015" s="116"/>
      <c r="N3015" s="15" t="s">
        <v>8296</v>
      </c>
      <c r="O3015" t="s">
        <v>4766</v>
      </c>
      <c r="Q3015">
        <v>242</v>
      </c>
      <c r="R3015" s="14">
        <v>951720</v>
      </c>
    </row>
    <row r="3016" spans="1:18" ht="15" customHeight="1" x14ac:dyDescent="0.25">
      <c r="A3016" s="10">
        <v>64</v>
      </c>
      <c r="B3016" s="111"/>
      <c r="C3016" s="6" t="s">
        <v>4832</v>
      </c>
      <c r="D3016" s="7">
        <v>44942</v>
      </c>
      <c r="E3016" s="8" t="s">
        <v>127</v>
      </c>
      <c r="F3016" s="9">
        <v>951720</v>
      </c>
      <c r="G3016" s="8" t="s">
        <v>1378</v>
      </c>
      <c r="H3016" s="9">
        <v>99931</v>
      </c>
      <c r="I3016" s="112"/>
      <c r="J3016" s="113"/>
      <c r="K3016" s="114"/>
      <c r="L3016" s="115"/>
      <c r="M3016" s="116"/>
      <c r="N3016" s="15" t="s">
        <v>8297</v>
      </c>
      <c r="O3016" t="s">
        <v>4766</v>
      </c>
      <c r="Q3016">
        <v>1646</v>
      </c>
      <c r="R3016" s="14">
        <v>951720</v>
      </c>
    </row>
    <row r="3017" spans="1:18" ht="15" customHeight="1" x14ac:dyDescent="0.25">
      <c r="A3017" s="10">
        <v>65</v>
      </c>
      <c r="B3017" s="111"/>
      <c r="C3017" s="6" t="s">
        <v>4833</v>
      </c>
      <c r="D3017" s="7">
        <v>44929</v>
      </c>
      <c r="E3017" s="8" t="s">
        <v>192</v>
      </c>
      <c r="F3017" s="9">
        <v>951720</v>
      </c>
      <c r="G3017" s="8" t="s">
        <v>1378</v>
      </c>
      <c r="H3017" s="9">
        <v>99931</v>
      </c>
      <c r="I3017" s="112"/>
      <c r="J3017" s="113"/>
      <c r="K3017" s="114"/>
      <c r="L3017" s="115"/>
      <c r="M3017" s="116"/>
      <c r="N3017" s="15" t="s">
        <v>8298</v>
      </c>
      <c r="O3017" t="s">
        <v>4766</v>
      </c>
      <c r="Q3017">
        <v>120</v>
      </c>
      <c r="R3017" s="14">
        <v>951720</v>
      </c>
    </row>
    <row r="3018" spans="1:18" ht="15" customHeight="1" x14ac:dyDescent="0.25">
      <c r="A3018" s="10">
        <v>66</v>
      </c>
      <c r="B3018" s="111"/>
      <c r="C3018" s="6" t="s">
        <v>4834</v>
      </c>
      <c r="D3018" s="7">
        <v>44929</v>
      </c>
      <c r="E3018" s="8" t="s">
        <v>514</v>
      </c>
      <c r="F3018" s="9">
        <v>951720</v>
      </c>
      <c r="G3018" s="8" t="s">
        <v>1378</v>
      </c>
      <c r="H3018" s="9">
        <v>99931</v>
      </c>
      <c r="I3018" s="112"/>
      <c r="J3018" s="113"/>
      <c r="K3018" s="114"/>
      <c r="L3018" s="115"/>
      <c r="M3018" s="116"/>
      <c r="N3018" s="15" t="s">
        <v>8299</v>
      </c>
      <c r="O3018" t="s">
        <v>4766</v>
      </c>
      <c r="Q3018">
        <v>133</v>
      </c>
      <c r="R3018" s="14">
        <v>951720</v>
      </c>
    </row>
    <row r="3019" spans="1:18" ht="15" customHeight="1" x14ac:dyDescent="0.25">
      <c r="A3019" s="10">
        <v>67</v>
      </c>
      <c r="B3019" s="111"/>
      <c r="C3019" s="6" t="s">
        <v>4835</v>
      </c>
      <c r="D3019" s="7">
        <v>44929</v>
      </c>
      <c r="E3019" s="8" t="s">
        <v>131</v>
      </c>
      <c r="F3019" s="9">
        <v>951720</v>
      </c>
      <c r="G3019" s="8" t="s">
        <v>1378</v>
      </c>
      <c r="H3019" s="9">
        <v>99931</v>
      </c>
      <c r="I3019" s="112"/>
      <c r="J3019" s="113"/>
      <c r="K3019" s="114"/>
      <c r="L3019" s="115"/>
      <c r="M3019" s="116"/>
      <c r="N3019" s="15" t="s">
        <v>8300</v>
      </c>
      <c r="O3019" t="s">
        <v>4766</v>
      </c>
      <c r="Q3019">
        <v>87</v>
      </c>
      <c r="R3019" s="14">
        <v>951720</v>
      </c>
    </row>
    <row r="3020" spans="1:18" ht="15" customHeight="1" x14ac:dyDescent="0.25">
      <c r="A3020" s="10">
        <v>68</v>
      </c>
      <c r="B3020" s="111"/>
      <c r="C3020" s="6" t="s">
        <v>4836</v>
      </c>
      <c r="D3020" s="7">
        <v>44929</v>
      </c>
      <c r="E3020" s="8" t="s">
        <v>514</v>
      </c>
      <c r="F3020" s="9">
        <v>951720</v>
      </c>
      <c r="G3020" s="8" t="s">
        <v>1378</v>
      </c>
      <c r="H3020" s="9">
        <v>99931</v>
      </c>
      <c r="I3020" s="112"/>
      <c r="J3020" s="113"/>
      <c r="K3020" s="114"/>
      <c r="L3020" s="115"/>
      <c r="M3020" s="116"/>
      <c r="N3020" s="15" t="s">
        <v>8301</v>
      </c>
      <c r="O3020" t="s">
        <v>4766</v>
      </c>
      <c r="Q3020">
        <v>187</v>
      </c>
      <c r="R3020" s="14">
        <v>951720</v>
      </c>
    </row>
    <row r="3021" spans="1:18" ht="15" customHeight="1" x14ac:dyDescent="0.25">
      <c r="A3021" s="10">
        <v>69</v>
      </c>
      <c r="B3021" s="111"/>
      <c r="C3021" s="6" t="s">
        <v>4837</v>
      </c>
      <c r="D3021" s="7">
        <v>44930</v>
      </c>
      <c r="E3021" s="8" t="s">
        <v>514</v>
      </c>
      <c r="F3021" s="9">
        <v>951720</v>
      </c>
      <c r="G3021" s="8" t="s">
        <v>1378</v>
      </c>
      <c r="H3021" s="9">
        <v>99931</v>
      </c>
      <c r="I3021" s="112"/>
      <c r="J3021" s="113"/>
      <c r="K3021" s="114"/>
      <c r="L3021" s="115"/>
      <c r="M3021" s="116"/>
      <c r="N3021" s="15" t="s">
        <v>8302</v>
      </c>
      <c r="O3021" t="s">
        <v>4766</v>
      </c>
      <c r="Q3021">
        <v>219</v>
      </c>
      <c r="R3021" s="14">
        <v>951720</v>
      </c>
    </row>
    <row r="3022" spans="1:18" ht="15" customHeight="1" x14ac:dyDescent="0.25">
      <c r="A3022" s="10">
        <v>70</v>
      </c>
      <c r="B3022" s="111"/>
      <c r="C3022" s="6" t="s">
        <v>4838</v>
      </c>
      <c r="D3022" s="7">
        <v>44929</v>
      </c>
      <c r="E3022" s="8" t="s">
        <v>192</v>
      </c>
      <c r="F3022" s="9">
        <v>951720</v>
      </c>
      <c r="G3022" s="8" t="s">
        <v>1378</v>
      </c>
      <c r="H3022" s="9">
        <v>99931</v>
      </c>
      <c r="I3022" s="112"/>
      <c r="J3022" s="113"/>
      <c r="K3022" s="114"/>
      <c r="L3022" s="115"/>
      <c r="M3022" s="116"/>
      <c r="N3022" s="15" t="s">
        <v>8303</v>
      </c>
      <c r="O3022" t="s">
        <v>4766</v>
      </c>
      <c r="Q3022">
        <v>124</v>
      </c>
      <c r="R3022" s="14">
        <v>951720</v>
      </c>
    </row>
    <row r="3023" spans="1:18" ht="15" customHeight="1" x14ac:dyDescent="0.25">
      <c r="A3023" s="10">
        <v>71</v>
      </c>
      <c r="B3023" s="111"/>
      <c r="C3023" s="6" t="s">
        <v>4839</v>
      </c>
      <c r="D3023" s="7">
        <v>44928</v>
      </c>
      <c r="E3023" s="8" t="s">
        <v>131</v>
      </c>
      <c r="F3023" s="9">
        <v>485100</v>
      </c>
      <c r="G3023" s="8" t="s">
        <v>1378</v>
      </c>
      <c r="H3023" s="9">
        <v>50935</v>
      </c>
      <c r="I3023" s="112"/>
      <c r="J3023" s="113"/>
      <c r="K3023" s="114"/>
      <c r="L3023" s="115"/>
      <c r="M3023" s="116"/>
      <c r="N3023" s="15" t="s">
        <v>8304</v>
      </c>
      <c r="O3023" t="s">
        <v>4766</v>
      </c>
      <c r="Q3023">
        <v>10</v>
      </c>
      <c r="R3023" s="14">
        <v>485100</v>
      </c>
    </row>
    <row r="3024" spans="1:18" ht="15" customHeight="1" x14ac:dyDescent="0.25">
      <c r="A3024" s="10">
        <v>72</v>
      </c>
      <c r="B3024" s="111"/>
      <c r="C3024" s="6" t="s">
        <v>4840</v>
      </c>
      <c r="D3024" s="7">
        <v>44930</v>
      </c>
      <c r="E3024" s="8" t="s">
        <v>127</v>
      </c>
      <c r="F3024" s="9">
        <v>466620</v>
      </c>
      <c r="G3024" s="8" t="s">
        <v>1378</v>
      </c>
      <c r="H3024" s="9">
        <v>48995</v>
      </c>
      <c r="I3024" s="112"/>
      <c r="J3024" s="113"/>
      <c r="K3024" s="114"/>
      <c r="L3024" s="115"/>
      <c r="M3024" s="116"/>
      <c r="N3024" s="15" t="s">
        <v>8305</v>
      </c>
      <c r="O3024" t="s">
        <v>4766</v>
      </c>
      <c r="Q3024">
        <v>248</v>
      </c>
      <c r="R3024" s="14">
        <v>466620</v>
      </c>
    </row>
    <row r="3025" spans="1:18" ht="15" customHeight="1" x14ac:dyDescent="0.25">
      <c r="A3025" s="10">
        <v>73</v>
      </c>
      <c r="B3025" s="111"/>
      <c r="C3025" s="6" t="s">
        <v>4841</v>
      </c>
      <c r="D3025" s="7">
        <v>44929</v>
      </c>
      <c r="E3025" s="8" t="s">
        <v>131</v>
      </c>
      <c r="F3025" s="9">
        <v>951720</v>
      </c>
      <c r="G3025" s="8" t="s">
        <v>1378</v>
      </c>
      <c r="H3025" s="9">
        <v>99931</v>
      </c>
      <c r="I3025" s="112"/>
      <c r="J3025" s="113"/>
      <c r="K3025" s="114"/>
      <c r="L3025" s="115"/>
      <c r="M3025" s="116"/>
      <c r="N3025" s="15" t="s">
        <v>8306</v>
      </c>
      <c r="O3025" t="s">
        <v>4766</v>
      </c>
      <c r="Q3025">
        <v>89</v>
      </c>
      <c r="R3025" s="14">
        <v>951720</v>
      </c>
    </row>
    <row r="3026" spans="1:18" ht="15" customHeight="1" x14ac:dyDescent="0.25">
      <c r="A3026" s="10">
        <v>74</v>
      </c>
      <c r="B3026" s="111"/>
      <c r="C3026" s="6" t="s">
        <v>4842</v>
      </c>
      <c r="D3026" s="7">
        <v>44929</v>
      </c>
      <c r="E3026" s="8" t="s">
        <v>127</v>
      </c>
      <c r="F3026" s="9">
        <v>1418340</v>
      </c>
      <c r="G3026" s="8" t="s">
        <v>1378</v>
      </c>
      <c r="H3026" s="9">
        <v>148926</v>
      </c>
      <c r="I3026" s="112"/>
      <c r="J3026" s="113"/>
      <c r="K3026" s="114"/>
      <c r="L3026" s="115"/>
      <c r="M3026" s="116"/>
      <c r="N3026" s="15" t="s">
        <v>8307</v>
      </c>
      <c r="O3026" t="s">
        <v>4766</v>
      </c>
      <c r="Q3026">
        <v>102</v>
      </c>
      <c r="R3026" s="14">
        <v>1418340</v>
      </c>
    </row>
    <row r="3027" spans="1:18" ht="15" customHeight="1" x14ac:dyDescent="0.25">
      <c r="A3027" s="10">
        <v>75</v>
      </c>
      <c r="B3027" s="111"/>
      <c r="C3027" s="6" t="s">
        <v>4843</v>
      </c>
      <c r="D3027" s="7">
        <v>44929</v>
      </c>
      <c r="E3027" s="8" t="s">
        <v>131</v>
      </c>
      <c r="F3027" s="9">
        <v>951720</v>
      </c>
      <c r="G3027" s="8" t="s">
        <v>1378</v>
      </c>
      <c r="H3027" s="9">
        <v>99931</v>
      </c>
      <c r="I3027" s="112"/>
      <c r="J3027" s="113"/>
      <c r="K3027" s="114"/>
      <c r="L3027" s="115"/>
      <c r="M3027" s="116"/>
      <c r="N3027" s="15" t="s">
        <v>8308</v>
      </c>
      <c r="O3027" t="s">
        <v>4766</v>
      </c>
      <c r="Q3027">
        <v>88</v>
      </c>
      <c r="R3027" s="14">
        <v>951720</v>
      </c>
    </row>
    <row r="3028" spans="1:18" ht="15" customHeight="1" x14ac:dyDescent="0.25">
      <c r="A3028" s="10">
        <v>76</v>
      </c>
      <c r="B3028" s="111"/>
      <c r="C3028" s="6" t="s">
        <v>4844</v>
      </c>
      <c r="D3028" s="7">
        <v>44928</v>
      </c>
      <c r="E3028" s="8" t="s">
        <v>127</v>
      </c>
      <c r="F3028" s="9">
        <v>951720</v>
      </c>
      <c r="G3028" s="8" t="s">
        <v>1378</v>
      </c>
      <c r="H3028" s="9">
        <v>99931</v>
      </c>
      <c r="I3028" s="112"/>
      <c r="J3028" s="113"/>
      <c r="K3028" s="114"/>
      <c r="L3028" s="115"/>
      <c r="M3028" s="116"/>
      <c r="N3028" s="15" t="s">
        <v>8309</v>
      </c>
      <c r="O3028" t="s">
        <v>4766</v>
      </c>
      <c r="Q3028">
        <v>8</v>
      </c>
      <c r="R3028" s="14">
        <v>951720</v>
      </c>
    </row>
    <row r="3029" spans="1:18" ht="15" customHeight="1" x14ac:dyDescent="0.25">
      <c r="A3029" s="10">
        <v>77</v>
      </c>
      <c r="B3029" s="111"/>
      <c r="C3029" s="6" t="s">
        <v>4845</v>
      </c>
      <c r="D3029" s="7">
        <v>44928</v>
      </c>
      <c r="E3029" s="8" t="s">
        <v>127</v>
      </c>
      <c r="F3029" s="9">
        <v>951720</v>
      </c>
      <c r="G3029" s="8" t="s">
        <v>1378</v>
      </c>
      <c r="H3029" s="9">
        <v>99931</v>
      </c>
      <c r="I3029" s="112"/>
      <c r="J3029" s="113"/>
      <c r="K3029" s="114"/>
      <c r="L3029" s="115"/>
      <c r="M3029" s="116"/>
      <c r="N3029" s="15" t="s">
        <v>8310</v>
      </c>
      <c r="O3029" t="s">
        <v>4766</v>
      </c>
      <c r="Q3029">
        <v>6</v>
      </c>
      <c r="R3029" s="14">
        <v>951720</v>
      </c>
    </row>
    <row r="3030" spans="1:18" ht="15" customHeight="1" x14ac:dyDescent="0.25">
      <c r="A3030" s="10">
        <v>78</v>
      </c>
      <c r="B3030" s="111"/>
      <c r="C3030" s="6" t="s">
        <v>4846</v>
      </c>
      <c r="D3030" s="7">
        <v>44930</v>
      </c>
      <c r="E3030" s="8" t="s">
        <v>248</v>
      </c>
      <c r="F3030" s="9">
        <v>951720</v>
      </c>
      <c r="G3030" s="8" t="s">
        <v>1378</v>
      </c>
      <c r="H3030" s="9">
        <v>99931</v>
      </c>
      <c r="I3030" s="112"/>
      <c r="J3030" s="113"/>
      <c r="K3030" s="114"/>
      <c r="L3030" s="115"/>
      <c r="M3030" s="116"/>
      <c r="N3030" s="15" t="s">
        <v>8311</v>
      </c>
      <c r="O3030" t="s">
        <v>4766</v>
      </c>
      <c r="Q3030">
        <v>387</v>
      </c>
      <c r="R3030" s="14">
        <v>951720</v>
      </c>
    </row>
    <row r="3031" spans="1:18" ht="15" customHeight="1" x14ac:dyDescent="0.25">
      <c r="A3031" s="10">
        <v>79</v>
      </c>
      <c r="B3031" s="111"/>
      <c r="C3031" s="6" t="s">
        <v>4847</v>
      </c>
      <c r="D3031" s="7">
        <v>44929</v>
      </c>
      <c r="E3031" s="8" t="s">
        <v>248</v>
      </c>
      <c r="F3031" s="9">
        <v>951720</v>
      </c>
      <c r="G3031" s="8" t="s">
        <v>1378</v>
      </c>
      <c r="H3031" s="9">
        <v>99931</v>
      </c>
      <c r="I3031" s="112"/>
      <c r="J3031" s="113"/>
      <c r="K3031" s="114"/>
      <c r="L3031" s="115"/>
      <c r="M3031" s="116"/>
      <c r="N3031" s="15" t="s">
        <v>8312</v>
      </c>
      <c r="O3031" t="s">
        <v>4766</v>
      </c>
      <c r="Q3031">
        <v>108</v>
      </c>
      <c r="R3031" s="14">
        <v>951720</v>
      </c>
    </row>
    <row r="3032" spans="1:18" ht="15" customHeight="1" x14ac:dyDescent="0.25">
      <c r="A3032" s="10">
        <v>80</v>
      </c>
      <c r="B3032" s="111"/>
      <c r="C3032" s="6" t="s">
        <v>4848</v>
      </c>
      <c r="D3032" s="7">
        <v>44929</v>
      </c>
      <c r="E3032" s="8" t="s">
        <v>514</v>
      </c>
      <c r="F3032" s="9">
        <v>951720</v>
      </c>
      <c r="G3032" s="8" t="s">
        <v>1378</v>
      </c>
      <c r="H3032" s="9">
        <v>99931</v>
      </c>
      <c r="I3032" s="112"/>
      <c r="J3032" s="113"/>
      <c r="K3032" s="114"/>
      <c r="L3032" s="115"/>
      <c r="M3032" s="116"/>
      <c r="N3032" s="15" t="s">
        <v>8313</v>
      </c>
      <c r="O3032" t="s">
        <v>4766</v>
      </c>
      <c r="Q3032">
        <v>179</v>
      </c>
      <c r="R3032" s="14">
        <v>951720</v>
      </c>
    </row>
    <row r="3033" spans="1:18" ht="15" customHeight="1" x14ac:dyDescent="0.25">
      <c r="A3033" s="10">
        <v>81</v>
      </c>
      <c r="B3033" s="111"/>
      <c r="C3033" s="6" t="s">
        <v>4849</v>
      </c>
      <c r="D3033" s="7">
        <v>44929</v>
      </c>
      <c r="E3033" s="8" t="s">
        <v>514</v>
      </c>
      <c r="F3033" s="9">
        <v>951720</v>
      </c>
      <c r="G3033" s="8" t="s">
        <v>1378</v>
      </c>
      <c r="H3033" s="9">
        <v>99931</v>
      </c>
      <c r="I3033" s="112"/>
      <c r="J3033" s="113"/>
      <c r="K3033" s="114"/>
      <c r="L3033" s="115"/>
      <c r="M3033" s="116"/>
      <c r="N3033" s="15" t="s">
        <v>8314</v>
      </c>
      <c r="O3033" t="s">
        <v>4766</v>
      </c>
      <c r="Q3033">
        <v>178</v>
      </c>
      <c r="R3033" s="14">
        <v>951720</v>
      </c>
    </row>
    <row r="3034" spans="1:18" ht="15" customHeight="1" x14ac:dyDescent="0.25">
      <c r="A3034" s="10">
        <v>82</v>
      </c>
      <c r="B3034" s="111"/>
      <c r="C3034" s="6" t="s">
        <v>4850</v>
      </c>
      <c r="D3034" s="7">
        <v>44929</v>
      </c>
      <c r="E3034" s="8" t="s">
        <v>127</v>
      </c>
      <c r="F3034" s="9">
        <v>951720</v>
      </c>
      <c r="G3034" s="8" t="s">
        <v>1378</v>
      </c>
      <c r="H3034" s="9">
        <v>99931</v>
      </c>
      <c r="I3034" s="112"/>
      <c r="J3034" s="113"/>
      <c r="K3034" s="114"/>
      <c r="L3034" s="115"/>
      <c r="M3034" s="116"/>
      <c r="N3034" s="15" t="s">
        <v>8315</v>
      </c>
      <c r="O3034" t="s">
        <v>4766</v>
      </c>
      <c r="Q3034">
        <v>78</v>
      </c>
      <c r="R3034" s="14">
        <v>951720</v>
      </c>
    </row>
    <row r="3035" spans="1:18" ht="15" customHeight="1" x14ac:dyDescent="0.25">
      <c r="A3035" s="10">
        <v>83</v>
      </c>
      <c r="B3035" s="111"/>
      <c r="C3035" s="6" t="s">
        <v>4851</v>
      </c>
      <c r="D3035" s="7">
        <v>44929</v>
      </c>
      <c r="E3035" s="8" t="s">
        <v>514</v>
      </c>
      <c r="F3035" s="9">
        <v>951720</v>
      </c>
      <c r="G3035" s="8" t="s">
        <v>1378</v>
      </c>
      <c r="H3035" s="9">
        <v>99931</v>
      </c>
      <c r="I3035" s="112"/>
      <c r="J3035" s="113"/>
      <c r="K3035" s="114"/>
      <c r="L3035" s="115"/>
      <c r="M3035" s="116"/>
      <c r="N3035" s="15" t="s">
        <v>8316</v>
      </c>
      <c r="O3035" t="s">
        <v>4766</v>
      </c>
      <c r="Q3035">
        <v>141</v>
      </c>
      <c r="R3035" s="14">
        <v>951720</v>
      </c>
    </row>
    <row r="3036" spans="1:18" ht="15" customHeight="1" x14ac:dyDescent="0.25">
      <c r="A3036" s="10">
        <v>84</v>
      </c>
      <c r="B3036" s="111"/>
      <c r="C3036" s="6" t="s">
        <v>4852</v>
      </c>
      <c r="D3036" s="7">
        <v>44938</v>
      </c>
      <c r="E3036" s="8" t="s">
        <v>248</v>
      </c>
      <c r="F3036" s="9">
        <v>571032</v>
      </c>
      <c r="G3036" s="8" t="s">
        <v>1378</v>
      </c>
      <c r="H3036" s="9">
        <v>59958</v>
      </c>
      <c r="I3036" s="112"/>
      <c r="J3036" s="113"/>
      <c r="K3036" s="114"/>
      <c r="L3036" s="115"/>
      <c r="M3036" s="116"/>
      <c r="N3036" s="15" t="s">
        <v>8317</v>
      </c>
      <c r="O3036" t="s">
        <v>4766</v>
      </c>
      <c r="Q3036">
        <v>1443</v>
      </c>
      <c r="R3036" s="14">
        <v>571032</v>
      </c>
    </row>
    <row r="3037" spans="1:18" ht="15" customHeight="1" x14ac:dyDescent="0.25">
      <c r="A3037" s="10">
        <v>85</v>
      </c>
      <c r="B3037" s="111"/>
      <c r="C3037" s="6" t="s">
        <v>4853</v>
      </c>
      <c r="D3037" s="7">
        <v>44929</v>
      </c>
      <c r="E3037" s="8" t="s">
        <v>248</v>
      </c>
      <c r="F3037" s="9">
        <v>951720</v>
      </c>
      <c r="G3037" s="8" t="s">
        <v>1378</v>
      </c>
      <c r="H3037" s="9">
        <v>99931</v>
      </c>
      <c r="I3037" s="112"/>
      <c r="J3037" s="113"/>
      <c r="K3037" s="114"/>
      <c r="L3037" s="115"/>
      <c r="M3037" s="116"/>
      <c r="N3037" s="15" t="s">
        <v>8318</v>
      </c>
      <c r="O3037" t="s">
        <v>4766</v>
      </c>
      <c r="Q3037">
        <v>101</v>
      </c>
      <c r="R3037" s="14">
        <v>951720</v>
      </c>
    </row>
    <row r="3038" spans="1:18" ht="15" customHeight="1" x14ac:dyDescent="0.25">
      <c r="A3038" s="10">
        <v>86</v>
      </c>
      <c r="B3038" s="111"/>
      <c r="C3038" s="6" t="s">
        <v>4854</v>
      </c>
      <c r="D3038" s="7">
        <v>44929</v>
      </c>
      <c r="E3038" s="8" t="s">
        <v>514</v>
      </c>
      <c r="F3038" s="9">
        <v>466620</v>
      </c>
      <c r="G3038" s="8" t="s">
        <v>1378</v>
      </c>
      <c r="H3038" s="9">
        <v>48995</v>
      </c>
      <c r="I3038" s="112"/>
      <c r="J3038" s="113"/>
      <c r="K3038" s="114"/>
      <c r="L3038" s="115"/>
      <c r="M3038" s="116"/>
      <c r="N3038" s="15" t="s">
        <v>8319</v>
      </c>
      <c r="O3038" t="s">
        <v>4766</v>
      </c>
      <c r="Q3038">
        <v>182</v>
      </c>
      <c r="R3038" s="14">
        <v>466620</v>
      </c>
    </row>
    <row r="3039" spans="1:18" ht="15" customHeight="1" x14ac:dyDescent="0.25">
      <c r="A3039" s="10">
        <v>87</v>
      </c>
      <c r="B3039" s="111"/>
      <c r="C3039" s="6" t="s">
        <v>4855</v>
      </c>
      <c r="D3039" s="7">
        <v>44930</v>
      </c>
      <c r="E3039" s="8" t="s">
        <v>514</v>
      </c>
      <c r="F3039" s="9">
        <v>951720</v>
      </c>
      <c r="G3039" s="8" t="s">
        <v>1378</v>
      </c>
      <c r="H3039" s="9">
        <v>99931</v>
      </c>
      <c r="I3039" s="112"/>
      <c r="J3039" s="113"/>
      <c r="K3039" s="114"/>
      <c r="L3039" s="115"/>
      <c r="M3039" s="116"/>
      <c r="N3039" s="15" t="s">
        <v>8320</v>
      </c>
      <c r="O3039" t="s">
        <v>4766</v>
      </c>
      <c r="Q3039">
        <v>238</v>
      </c>
      <c r="R3039" s="14">
        <v>951720</v>
      </c>
    </row>
    <row r="3040" spans="1:18" ht="15" customHeight="1" x14ac:dyDescent="0.25">
      <c r="A3040" s="10">
        <v>88</v>
      </c>
      <c r="B3040" s="111"/>
      <c r="C3040" s="6" t="s">
        <v>4856</v>
      </c>
      <c r="D3040" s="7">
        <v>44930</v>
      </c>
      <c r="E3040" s="8" t="s">
        <v>127</v>
      </c>
      <c r="F3040" s="9">
        <v>951720</v>
      </c>
      <c r="G3040" s="8" t="s">
        <v>1378</v>
      </c>
      <c r="H3040" s="9">
        <v>99931</v>
      </c>
      <c r="I3040" s="112"/>
      <c r="J3040" s="113"/>
      <c r="K3040" s="114"/>
      <c r="L3040" s="115"/>
      <c r="M3040" s="116"/>
      <c r="N3040" s="15" t="s">
        <v>8321</v>
      </c>
      <c r="O3040" t="s">
        <v>4766</v>
      </c>
      <c r="Q3040">
        <v>263</v>
      </c>
      <c r="R3040" s="14">
        <v>951720</v>
      </c>
    </row>
    <row r="3041" spans="1:18" ht="15" customHeight="1" x14ac:dyDescent="0.25">
      <c r="A3041" s="10">
        <v>89</v>
      </c>
      <c r="B3041" s="111"/>
      <c r="C3041" s="6" t="s">
        <v>4857</v>
      </c>
      <c r="D3041" s="7">
        <v>44929</v>
      </c>
      <c r="E3041" s="8" t="s">
        <v>248</v>
      </c>
      <c r="F3041" s="9">
        <v>951720</v>
      </c>
      <c r="G3041" s="8" t="s">
        <v>1378</v>
      </c>
      <c r="H3041" s="9">
        <v>99931</v>
      </c>
      <c r="I3041" s="112"/>
      <c r="J3041" s="113"/>
      <c r="K3041" s="114"/>
      <c r="L3041" s="115"/>
      <c r="M3041" s="116"/>
      <c r="N3041" s="15" t="s">
        <v>8322</v>
      </c>
      <c r="O3041" t="s">
        <v>4766</v>
      </c>
      <c r="Q3041">
        <v>98</v>
      </c>
      <c r="R3041" s="14">
        <v>951720</v>
      </c>
    </row>
    <row r="3042" spans="1:18" ht="15" customHeight="1" x14ac:dyDescent="0.25">
      <c r="A3042" s="10">
        <v>90</v>
      </c>
      <c r="B3042" s="111"/>
      <c r="C3042" s="6" t="s">
        <v>4858</v>
      </c>
      <c r="D3042" s="7">
        <v>44929</v>
      </c>
      <c r="E3042" s="8" t="s">
        <v>248</v>
      </c>
      <c r="F3042" s="9">
        <v>951720</v>
      </c>
      <c r="G3042" s="8" t="s">
        <v>1378</v>
      </c>
      <c r="H3042" s="9">
        <v>99931</v>
      </c>
      <c r="I3042" s="112"/>
      <c r="J3042" s="113"/>
      <c r="K3042" s="114"/>
      <c r="L3042" s="115"/>
      <c r="M3042" s="116"/>
      <c r="N3042" s="15" t="s">
        <v>8323</v>
      </c>
      <c r="O3042" t="s">
        <v>4766</v>
      </c>
      <c r="Q3042">
        <v>143</v>
      </c>
      <c r="R3042" s="14">
        <v>951720</v>
      </c>
    </row>
    <row r="3043" spans="1:18" ht="15" customHeight="1" x14ac:dyDescent="0.25">
      <c r="A3043" s="10">
        <v>91</v>
      </c>
      <c r="B3043" s="111"/>
      <c r="C3043" s="6" t="s">
        <v>4859</v>
      </c>
      <c r="D3043" s="7">
        <v>44929</v>
      </c>
      <c r="E3043" s="8" t="s">
        <v>514</v>
      </c>
      <c r="F3043" s="9">
        <v>951720</v>
      </c>
      <c r="G3043" s="8" t="s">
        <v>1378</v>
      </c>
      <c r="H3043" s="9">
        <v>99931</v>
      </c>
      <c r="I3043" s="112"/>
      <c r="J3043" s="113"/>
      <c r="K3043" s="114"/>
      <c r="L3043" s="115"/>
      <c r="M3043" s="116"/>
      <c r="N3043" s="15" t="s">
        <v>8324</v>
      </c>
      <c r="O3043" t="s">
        <v>4766</v>
      </c>
      <c r="Q3043">
        <v>135</v>
      </c>
      <c r="R3043" s="14">
        <v>951720</v>
      </c>
    </row>
    <row r="3044" spans="1:18" ht="15" customHeight="1" x14ac:dyDescent="0.25">
      <c r="A3044" s="10">
        <v>92</v>
      </c>
      <c r="B3044" s="111"/>
      <c r="C3044" s="6" t="s">
        <v>4860</v>
      </c>
      <c r="D3044" s="7">
        <v>44929</v>
      </c>
      <c r="E3044" s="8" t="s">
        <v>192</v>
      </c>
      <c r="F3044" s="9">
        <v>951720</v>
      </c>
      <c r="G3044" s="8" t="s">
        <v>1378</v>
      </c>
      <c r="H3044" s="9">
        <v>99931</v>
      </c>
      <c r="I3044" s="112"/>
      <c r="J3044" s="113"/>
      <c r="K3044" s="114"/>
      <c r="L3044" s="115"/>
      <c r="M3044" s="116"/>
      <c r="N3044" s="15" t="s">
        <v>8325</v>
      </c>
      <c r="O3044" t="s">
        <v>4766</v>
      </c>
      <c r="Q3044">
        <v>125</v>
      </c>
      <c r="R3044" s="14">
        <v>951720</v>
      </c>
    </row>
    <row r="3045" spans="1:18" ht="15" customHeight="1" x14ac:dyDescent="0.25">
      <c r="A3045" s="10">
        <v>93</v>
      </c>
      <c r="B3045" s="111"/>
      <c r="C3045" s="6" t="s">
        <v>4861</v>
      </c>
      <c r="D3045" s="7">
        <v>44930</v>
      </c>
      <c r="E3045" s="8" t="s">
        <v>127</v>
      </c>
      <c r="F3045" s="9">
        <v>951720</v>
      </c>
      <c r="G3045" s="8" t="s">
        <v>1378</v>
      </c>
      <c r="H3045" s="9">
        <v>99931</v>
      </c>
      <c r="I3045" s="112"/>
      <c r="J3045" s="113"/>
      <c r="K3045" s="114"/>
      <c r="L3045" s="115"/>
      <c r="M3045" s="116"/>
      <c r="N3045" s="15" t="s">
        <v>8326</v>
      </c>
      <c r="O3045" t="s">
        <v>4766</v>
      </c>
      <c r="Q3045">
        <v>251</v>
      </c>
      <c r="R3045" s="14">
        <v>951720</v>
      </c>
    </row>
    <row r="3046" spans="1:18" ht="15" customHeight="1" x14ac:dyDescent="0.25">
      <c r="A3046" s="10">
        <v>94</v>
      </c>
      <c r="B3046" s="111"/>
      <c r="C3046" s="6" t="s">
        <v>4862</v>
      </c>
      <c r="D3046" s="7">
        <v>44930</v>
      </c>
      <c r="E3046" s="8" t="s">
        <v>131</v>
      </c>
      <c r="F3046" s="9">
        <v>951720</v>
      </c>
      <c r="G3046" s="8" t="s">
        <v>1378</v>
      </c>
      <c r="H3046" s="9">
        <v>99931</v>
      </c>
      <c r="I3046" s="112"/>
      <c r="J3046" s="113"/>
      <c r="K3046" s="114"/>
      <c r="L3046" s="115"/>
      <c r="M3046" s="116"/>
      <c r="N3046" s="15" t="s">
        <v>8327</v>
      </c>
      <c r="O3046" t="s">
        <v>4766</v>
      </c>
      <c r="Q3046">
        <v>241</v>
      </c>
      <c r="R3046" s="14">
        <v>951720</v>
      </c>
    </row>
    <row r="3047" spans="1:18" ht="15" customHeight="1" x14ac:dyDescent="0.25">
      <c r="A3047" s="10">
        <v>95</v>
      </c>
      <c r="B3047" s="111"/>
      <c r="C3047" s="6" t="s">
        <v>4863</v>
      </c>
      <c r="D3047" s="7">
        <v>44929</v>
      </c>
      <c r="E3047" s="8" t="s">
        <v>192</v>
      </c>
      <c r="F3047" s="9">
        <v>951720</v>
      </c>
      <c r="G3047" s="8" t="s">
        <v>1378</v>
      </c>
      <c r="H3047" s="9">
        <v>99931</v>
      </c>
      <c r="I3047" s="112"/>
      <c r="J3047" s="113"/>
      <c r="K3047" s="114"/>
      <c r="L3047" s="115"/>
      <c r="M3047" s="116"/>
      <c r="N3047" s="15" t="s">
        <v>8328</v>
      </c>
      <c r="O3047" t="s">
        <v>4766</v>
      </c>
      <c r="Q3047">
        <v>123</v>
      </c>
      <c r="R3047" s="14">
        <v>951720</v>
      </c>
    </row>
    <row r="3048" spans="1:18" ht="15" customHeight="1" x14ac:dyDescent="0.25">
      <c r="A3048" s="10">
        <v>96</v>
      </c>
      <c r="B3048" s="111"/>
      <c r="C3048" s="6" t="s">
        <v>4864</v>
      </c>
      <c r="D3048" s="7">
        <v>44928</v>
      </c>
      <c r="E3048" s="8" t="s">
        <v>192</v>
      </c>
      <c r="F3048" s="9">
        <v>951720</v>
      </c>
      <c r="G3048" s="8" t="s">
        <v>1378</v>
      </c>
      <c r="H3048" s="9">
        <v>99931</v>
      </c>
      <c r="I3048" s="112"/>
      <c r="J3048" s="113"/>
      <c r="K3048" s="114"/>
      <c r="L3048" s="115"/>
      <c r="M3048" s="116"/>
      <c r="N3048" s="15" t="s">
        <v>8329</v>
      </c>
      <c r="O3048" t="s">
        <v>4766</v>
      </c>
      <c r="Q3048">
        <v>5</v>
      </c>
      <c r="R3048" s="14">
        <v>951720</v>
      </c>
    </row>
    <row r="3049" spans="1:18" ht="15" customHeight="1" x14ac:dyDescent="0.25">
      <c r="A3049" s="10">
        <v>97</v>
      </c>
      <c r="B3049" s="111"/>
      <c r="C3049" s="6" t="s">
        <v>4865</v>
      </c>
      <c r="D3049" s="7">
        <v>44929</v>
      </c>
      <c r="E3049" s="8" t="s">
        <v>514</v>
      </c>
      <c r="F3049" s="9">
        <v>951720</v>
      </c>
      <c r="G3049" s="8" t="s">
        <v>1378</v>
      </c>
      <c r="H3049" s="9">
        <v>99931</v>
      </c>
      <c r="I3049" s="112"/>
      <c r="J3049" s="113"/>
      <c r="K3049" s="114"/>
      <c r="L3049" s="115"/>
      <c r="M3049" s="116"/>
      <c r="N3049" s="15" t="s">
        <v>8330</v>
      </c>
      <c r="O3049" t="s">
        <v>4766</v>
      </c>
      <c r="Q3049">
        <v>184</v>
      </c>
      <c r="R3049" s="14">
        <v>951720</v>
      </c>
    </row>
    <row r="3050" spans="1:18" ht="15" customHeight="1" x14ac:dyDescent="0.25">
      <c r="A3050" s="10">
        <v>98</v>
      </c>
      <c r="B3050" s="111"/>
      <c r="C3050" s="6" t="s">
        <v>4866</v>
      </c>
      <c r="D3050" s="7">
        <v>44929</v>
      </c>
      <c r="E3050" s="8" t="s">
        <v>248</v>
      </c>
      <c r="F3050" s="9">
        <v>951720</v>
      </c>
      <c r="G3050" s="8" t="s">
        <v>1378</v>
      </c>
      <c r="H3050" s="9">
        <v>99931</v>
      </c>
      <c r="I3050" s="112"/>
      <c r="J3050" s="113"/>
      <c r="K3050" s="114"/>
      <c r="L3050" s="115"/>
      <c r="M3050" s="116"/>
      <c r="N3050" s="15" t="s">
        <v>8331</v>
      </c>
      <c r="O3050" t="s">
        <v>4766</v>
      </c>
      <c r="Q3050">
        <v>112</v>
      </c>
      <c r="R3050" s="14">
        <v>951720</v>
      </c>
    </row>
    <row r="3051" spans="1:18" ht="15" customHeight="1" x14ac:dyDescent="0.25">
      <c r="A3051" s="10">
        <v>99</v>
      </c>
      <c r="B3051" s="111"/>
      <c r="C3051" s="6" t="s">
        <v>4867</v>
      </c>
      <c r="D3051" s="7">
        <v>44929</v>
      </c>
      <c r="E3051" s="8" t="s">
        <v>248</v>
      </c>
      <c r="F3051" s="9">
        <v>466620</v>
      </c>
      <c r="G3051" s="8" t="s">
        <v>1378</v>
      </c>
      <c r="H3051" s="9">
        <v>48995</v>
      </c>
      <c r="I3051" s="112"/>
      <c r="J3051" s="113"/>
      <c r="K3051" s="114"/>
      <c r="L3051" s="115"/>
      <c r="M3051" s="116"/>
      <c r="N3051" s="15" t="s">
        <v>8332</v>
      </c>
      <c r="O3051" t="s">
        <v>4766</v>
      </c>
      <c r="Q3051">
        <v>77</v>
      </c>
      <c r="R3051" s="14">
        <v>466620</v>
      </c>
    </row>
    <row r="3052" spans="1:18" ht="15" customHeight="1" x14ac:dyDescent="0.25">
      <c r="A3052" s="10">
        <v>100</v>
      </c>
      <c r="B3052" s="111"/>
      <c r="C3052" s="6" t="s">
        <v>4868</v>
      </c>
      <c r="D3052" s="7">
        <v>44929</v>
      </c>
      <c r="E3052" s="8" t="s">
        <v>514</v>
      </c>
      <c r="F3052" s="9">
        <v>951720</v>
      </c>
      <c r="G3052" s="8" t="s">
        <v>1378</v>
      </c>
      <c r="H3052" s="9">
        <v>99931</v>
      </c>
      <c r="I3052" s="112"/>
      <c r="J3052" s="113"/>
      <c r="K3052" s="114"/>
      <c r="L3052" s="115"/>
      <c r="M3052" s="116"/>
      <c r="N3052" s="15" t="s">
        <v>8333</v>
      </c>
      <c r="O3052" t="s">
        <v>4766</v>
      </c>
      <c r="Q3052">
        <v>137</v>
      </c>
      <c r="R3052" s="14">
        <v>951720</v>
      </c>
    </row>
    <row r="3053" spans="1:18" ht="15" customHeight="1" x14ac:dyDescent="0.25">
      <c r="A3053" s="10">
        <v>101</v>
      </c>
      <c r="B3053" s="111"/>
      <c r="C3053" s="6" t="s">
        <v>4869</v>
      </c>
      <c r="D3053" s="7">
        <v>44930</v>
      </c>
      <c r="E3053" s="8" t="s">
        <v>514</v>
      </c>
      <c r="F3053" s="9">
        <v>951720</v>
      </c>
      <c r="G3053" s="8" t="s">
        <v>1378</v>
      </c>
      <c r="H3053" s="9">
        <v>99931</v>
      </c>
      <c r="I3053" s="112"/>
      <c r="J3053" s="113"/>
      <c r="K3053" s="114"/>
      <c r="L3053" s="115"/>
      <c r="M3053" s="116"/>
      <c r="N3053" s="15" t="s">
        <v>8334</v>
      </c>
      <c r="O3053" t="s">
        <v>4766</v>
      </c>
      <c r="Q3053">
        <v>239</v>
      </c>
      <c r="R3053" s="14">
        <v>951720</v>
      </c>
    </row>
    <row r="3054" spans="1:18" ht="15" customHeight="1" x14ac:dyDescent="0.25">
      <c r="A3054" s="10">
        <v>102</v>
      </c>
      <c r="B3054" s="111"/>
      <c r="C3054" s="6" t="s">
        <v>4870</v>
      </c>
      <c r="D3054" s="7">
        <v>44929</v>
      </c>
      <c r="E3054" s="8" t="s">
        <v>514</v>
      </c>
      <c r="F3054" s="9">
        <v>951720</v>
      </c>
      <c r="G3054" s="8" t="s">
        <v>1378</v>
      </c>
      <c r="H3054" s="9">
        <v>99931</v>
      </c>
      <c r="I3054" s="112"/>
      <c r="J3054" s="113"/>
      <c r="K3054" s="114"/>
      <c r="L3054" s="115"/>
      <c r="M3054" s="116"/>
      <c r="N3054" s="15" t="s">
        <v>8335</v>
      </c>
      <c r="O3054" t="s">
        <v>4766</v>
      </c>
      <c r="Q3054">
        <v>190</v>
      </c>
      <c r="R3054" s="14">
        <v>951720</v>
      </c>
    </row>
    <row r="3055" spans="1:18" ht="15" customHeight="1" x14ac:dyDescent="0.25">
      <c r="A3055" s="10">
        <v>103</v>
      </c>
      <c r="B3055" s="111"/>
      <c r="C3055" s="6" t="s">
        <v>4871</v>
      </c>
      <c r="D3055" s="7">
        <v>44928</v>
      </c>
      <c r="E3055" s="8" t="s">
        <v>192</v>
      </c>
      <c r="F3055" s="9">
        <v>951720</v>
      </c>
      <c r="G3055" s="8" t="s">
        <v>1378</v>
      </c>
      <c r="H3055" s="9">
        <v>99931</v>
      </c>
      <c r="I3055" s="112"/>
      <c r="J3055" s="113"/>
      <c r="K3055" s="114"/>
      <c r="L3055" s="115"/>
      <c r="M3055" s="116"/>
      <c r="N3055" s="15" t="s">
        <v>8336</v>
      </c>
      <c r="O3055" t="s">
        <v>4766</v>
      </c>
      <c r="Q3055">
        <v>3</v>
      </c>
      <c r="R3055" s="14">
        <v>951720</v>
      </c>
    </row>
    <row r="3056" spans="1:18" ht="15" customHeight="1" x14ac:dyDescent="0.25">
      <c r="A3056" s="10">
        <v>104</v>
      </c>
      <c r="B3056" s="111"/>
      <c r="C3056" s="6" t="s">
        <v>4872</v>
      </c>
      <c r="D3056" s="7">
        <v>44930</v>
      </c>
      <c r="E3056" s="8" t="s">
        <v>127</v>
      </c>
      <c r="F3056" s="9">
        <v>951720</v>
      </c>
      <c r="G3056" s="8" t="s">
        <v>1378</v>
      </c>
      <c r="H3056" s="9">
        <v>99931</v>
      </c>
      <c r="I3056" s="112"/>
      <c r="J3056" s="113"/>
      <c r="K3056" s="114"/>
      <c r="L3056" s="115"/>
      <c r="M3056" s="116"/>
      <c r="N3056" s="15" t="s">
        <v>8337</v>
      </c>
      <c r="O3056" t="s">
        <v>4766</v>
      </c>
      <c r="Q3056">
        <v>260</v>
      </c>
      <c r="R3056" s="14">
        <v>951720</v>
      </c>
    </row>
    <row r="3057" spans="1:18" ht="15" customHeight="1" x14ac:dyDescent="0.25">
      <c r="A3057" s="10">
        <v>105</v>
      </c>
      <c r="B3057" s="111"/>
      <c r="C3057" s="6" t="s">
        <v>4873</v>
      </c>
      <c r="D3057" s="7">
        <v>44930</v>
      </c>
      <c r="E3057" s="8" t="s">
        <v>127</v>
      </c>
      <c r="F3057" s="9">
        <v>951720</v>
      </c>
      <c r="G3057" s="8" t="s">
        <v>1378</v>
      </c>
      <c r="H3057" s="9">
        <v>99931</v>
      </c>
      <c r="I3057" s="112"/>
      <c r="J3057" s="113"/>
      <c r="K3057" s="114"/>
      <c r="L3057" s="115"/>
      <c r="M3057" s="116"/>
      <c r="N3057" s="15" t="s">
        <v>8338</v>
      </c>
      <c r="O3057" t="s">
        <v>4766</v>
      </c>
      <c r="Q3057">
        <v>256</v>
      </c>
      <c r="R3057" s="14">
        <v>951720</v>
      </c>
    </row>
    <row r="3058" spans="1:18" ht="15" customHeight="1" x14ac:dyDescent="0.25">
      <c r="A3058" s="10">
        <v>106</v>
      </c>
      <c r="B3058" s="111"/>
      <c r="C3058" s="6" t="s">
        <v>4874</v>
      </c>
      <c r="D3058" s="7">
        <v>44930</v>
      </c>
      <c r="E3058" s="8" t="s">
        <v>127</v>
      </c>
      <c r="F3058" s="9">
        <v>466620</v>
      </c>
      <c r="G3058" s="8" t="s">
        <v>1378</v>
      </c>
      <c r="H3058" s="9">
        <v>48995</v>
      </c>
      <c r="I3058" s="112"/>
      <c r="J3058" s="113"/>
      <c r="K3058" s="114"/>
      <c r="L3058" s="115"/>
      <c r="M3058" s="116"/>
      <c r="N3058" s="15" t="s">
        <v>8339</v>
      </c>
      <c r="O3058" t="s">
        <v>4766</v>
      </c>
      <c r="Q3058">
        <v>255</v>
      </c>
      <c r="R3058" s="14">
        <v>466620</v>
      </c>
    </row>
    <row r="3059" spans="1:18" ht="15" customHeight="1" x14ac:dyDescent="0.25">
      <c r="A3059" s="10">
        <v>107</v>
      </c>
      <c r="B3059" s="111"/>
      <c r="C3059" s="6" t="s">
        <v>4875</v>
      </c>
      <c r="D3059" s="7">
        <v>44929</v>
      </c>
      <c r="E3059" s="8" t="s">
        <v>131</v>
      </c>
      <c r="F3059" s="9">
        <v>951720</v>
      </c>
      <c r="G3059" s="8" t="s">
        <v>1378</v>
      </c>
      <c r="H3059" s="9">
        <v>99931</v>
      </c>
      <c r="I3059" s="112"/>
      <c r="J3059" s="113"/>
      <c r="K3059" s="114"/>
      <c r="L3059" s="115"/>
      <c r="M3059" s="116"/>
      <c r="N3059" s="15" t="s">
        <v>8340</v>
      </c>
      <c r="O3059" t="s">
        <v>4766</v>
      </c>
      <c r="Q3059">
        <v>81</v>
      </c>
      <c r="R3059" s="14">
        <v>951720</v>
      </c>
    </row>
    <row r="3060" spans="1:18" ht="15" customHeight="1" x14ac:dyDescent="0.25">
      <c r="A3060" s="10">
        <v>108</v>
      </c>
      <c r="B3060" s="111"/>
      <c r="C3060" s="6" t="s">
        <v>4876</v>
      </c>
      <c r="D3060" s="7">
        <v>44928</v>
      </c>
      <c r="E3060" s="8" t="s">
        <v>127</v>
      </c>
      <c r="F3060" s="9">
        <v>951720</v>
      </c>
      <c r="G3060" s="8" t="s">
        <v>1378</v>
      </c>
      <c r="H3060" s="9">
        <v>99931</v>
      </c>
      <c r="I3060" s="112"/>
      <c r="J3060" s="113"/>
      <c r="K3060" s="114"/>
      <c r="L3060" s="115"/>
      <c r="M3060" s="116"/>
      <c r="N3060" s="15" t="s">
        <v>8341</v>
      </c>
      <c r="O3060" t="s">
        <v>4766</v>
      </c>
      <c r="Q3060">
        <v>7</v>
      </c>
      <c r="R3060" s="14">
        <v>951720</v>
      </c>
    </row>
    <row r="3061" spans="1:18" ht="15" customHeight="1" x14ac:dyDescent="0.25">
      <c r="A3061" s="10">
        <v>109</v>
      </c>
      <c r="B3061" s="111"/>
      <c r="C3061" s="6" t="s">
        <v>4877</v>
      </c>
      <c r="D3061" s="7">
        <v>44929</v>
      </c>
      <c r="E3061" s="8" t="s">
        <v>131</v>
      </c>
      <c r="F3061" s="9">
        <v>951720</v>
      </c>
      <c r="G3061" s="8" t="s">
        <v>1378</v>
      </c>
      <c r="H3061" s="9">
        <v>99931</v>
      </c>
      <c r="I3061" s="112"/>
      <c r="J3061" s="113"/>
      <c r="K3061" s="114"/>
      <c r="L3061" s="115"/>
      <c r="M3061" s="116"/>
      <c r="N3061" s="15" t="s">
        <v>8342</v>
      </c>
      <c r="O3061" t="s">
        <v>4766</v>
      </c>
      <c r="Q3061">
        <v>130</v>
      </c>
      <c r="R3061" s="14">
        <v>951720</v>
      </c>
    </row>
    <row r="3062" spans="1:18" ht="15" customHeight="1" x14ac:dyDescent="0.25">
      <c r="A3062" s="10">
        <v>110</v>
      </c>
      <c r="B3062" s="111"/>
      <c r="C3062" s="6" t="s">
        <v>4878</v>
      </c>
      <c r="D3062" s="7">
        <v>44930</v>
      </c>
      <c r="E3062" s="8" t="s">
        <v>127</v>
      </c>
      <c r="F3062" s="9">
        <v>951720</v>
      </c>
      <c r="G3062" s="8" t="s">
        <v>1378</v>
      </c>
      <c r="H3062" s="9">
        <v>99931</v>
      </c>
      <c r="I3062" s="112"/>
      <c r="J3062" s="113"/>
      <c r="K3062" s="114"/>
      <c r="L3062" s="115"/>
      <c r="M3062" s="116"/>
      <c r="N3062" s="15" t="s">
        <v>8343</v>
      </c>
      <c r="O3062" t="s">
        <v>4766</v>
      </c>
      <c r="Q3062">
        <v>246</v>
      </c>
      <c r="R3062" s="14">
        <v>951720</v>
      </c>
    </row>
    <row r="3063" spans="1:18" ht="15" customHeight="1" x14ac:dyDescent="0.25">
      <c r="A3063" s="10">
        <v>111</v>
      </c>
      <c r="B3063" s="111"/>
      <c r="C3063" s="6" t="s">
        <v>4879</v>
      </c>
      <c r="D3063" s="7">
        <v>44929</v>
      </c>
      <c r="E3063" s="8" t="s">
        <v>192</v>
      </c>
      <c r="F3063" s="9">
        <v>951720</v>
      </c>
      <c r="G3063" s="8" t="s">
        <v>1378</v>
      </c>
      <c r="H3063" s="9">
        <v>99931</v>
      </c>
      <c r="I3063" s="112"/>
      <c r="J3063" s="113"/>
      <c r="K3063" s="114"/>
      <c r="L3063" s="115"/>
      <c r="M3063" s="116"/>
      <c r="N3063" s="15" t="s">
        <v>8344</v>
      </c>
      <c r="O3063" t="s">
        <v>4766</v>
      </c>
      <c r="Q3063">
        <v>126</v>
      </c>
      <c r="R3063" s="14">
        <v>951720</v>
      </c>
    </row>
    <row r="3064" spans="1:18" ht="15" customHeight="1" x14ac:dyDescent="0.25">
      <c r="A3064" s="10">
        <v>112</v>
      </c>
      <c r="B3064" s="111"/>
      <c r="C3064" s="6" t="s">
        <v>4880</v>
      </c>
      <c r="D3064" s="7">
        <v>44929</v>
      </c>
      <c r="E3064" s="8" t="s">
        <v>514</v>
      </c>
      <c r="F3064" s="9">
        <v>951720</v>
      </c>
      <c r="G3064" s="8" t="s">
        <v>1378</v>
      </c>
      <c r="H3064" s="9">
        <v>99931</v>
      </c>
      <c r="I3064" s="112"/>
      <c r="J3064" s="113"/>
      <c r="K3064" s="114"/>
      <c r="L3064" s="115"/>
      <c r="M3064" s="116"/>
      <c r="N3064" s="15" t="s">
        <v>8345</v>
      </c>
      <c r="O3064" t="s">
        <v>4766</v>
      </c>
      <c r="Q3064">
        <v>186</v>
      </c>
      <c r="R3064" s="14">
        <v>951720</v>
      </c>
    </row>
    <row r="3065" spans="1:18" ht="15" customHeight="1" x14ac:dyDescent="0.25">
      <c r="A3065" s="10">
        <v>113</v>
      </c>
      <c r="B3065" s="111"/>
      <c r="C3065" s="6" t="s">
        <v>4881</v>
      </c>
      <c r="D3065" s="7">
        <v>44929</v>
      </c>
      <c r="E3065" s="8" t="s">
        <v>514</v>
      </c>
      <c r="F3065" s="9">
        <v>951720</v>
      </c>
      <c r="G3065" s="8" t="s">
        <v>1378</v>
      </c>
      <c r="H3065" s="9">
        <v>99931</v>
      </c>
      <c r="I3065" s="112"/>
      <c r="J3065" s="113"/>
      <c r="K3065" s="114"/>
      <c r="L3065" s="115"/>
      <c r="M3065" s="116"/>
      <c r="N3065" s="15" t="s">
        <v>8346</v>
      </c>
      <c r="O3065" t="s">
        <v>4766</v>
      </c>
      <c r="Q3065">
        <v>140</v>
      </c>
      <c r="R3065" s="14">
        <v>951720</v>
      </c>
    </row>
    <row r="3066" spans="1:18" ht="15" customHeight="1" x14ac:dyDescent="0.25">
      <c r="A3066" s="10">
        <v>114</v>
      </c>
      <c r="B3066" s="111"/>
      <c r="C3066" s="6" t="s">
        <v>4882</v>
      </c>
      <c r="D3066" s="7">
        <v>44931</v>
      </c>
      <c r="E3066" s="8" t="s">
        <v>248</v>
      </c>
      <c r="F3066" s="9">
        <v>466620</v>
      </c>
      <c r="G3066" s="8" t="s">
        <v>1378</v>
      </c>
      <c r="H3066" s="9">
        <v>48995</v>
      </c>
      <c r="I3066" s="112"/>
      <c r="J3066" s="113"/>
      <c r="K3066" s="114"/>
      <c r="L3066" s="115"/>
      <c r="M3066" s="116"/>
      <c r="N3066" s="15" t="s">
        <v>8347</v>
      </c>
      <c r="O3066" t="s">
        <v>4766</v>
      </c>
      <c r="Q3066">
        <v>403</v>
      </c>
      <c r="R3066" s="14">
        <v>466620</v>
      </c>
    </row>
    <row r="3067" spans="1:18" ht="15" customHeight="1" x14ac:dyDescent="0.25">
      <c r="A3067" s="10">
        <v>115</v>
      </c>
      <c r="B3067" s="111"/>
      <c r="C3067" s="6" t="s">
        <v>4883</v>
      </c>
      <c r="D3067" s="7">
        <v>44928</v>
      </c>
      <c r="E3067" s="8" t="s">
        <v>514</v>
      </c>
      <c r="F3067" s="9">
        <v>951720</v>
      </c>
      <c r="G3067" s="8" t="s">
        <v>1378</v>
      </c>
      <c r="H3067" s="9">
        <v>99931</v>
      </c>
      <c r="I3067" s="112"/>
      <c r="J3067" s="113"/>
      <c r="K3067" s="114"/>
      <c r="L3067" s="115"/>
      <c r="M3067" s="116"/>
      <c r="N3067" s="15" t="s">
        <v>8348</v>
      </c>
      <c r="O3067" t="s">
        <v>4766</v>
      </c>
      <c r="Q3067">
        <v>64</v>
      </c>
      <c r="R3067" s="14">
        <v>951720</v>
      </c>
    </row>
    <row r="3068" spans="1:18" ht="15" customHeight="1" x14ac:dyDescent="0.25">
      <c r="A3068" s="10">
        <v>116</v>
      </c>
      <c r="B3068" s="111"/>
      <c r="C3068" s="6" t="s">
        <v>4884</v>
      </c>
      <c r="D3068" s="7">
        <v>44929</v>
      </c>
      <c r="E3068" s="8" t="s">
        <v>514</v>
      </c>
      <c r="F3068" s="9">
        <v>951720</v>
      </c>
      <c r="G3068" s="8" t="s">
        <v>1378</v>
      </c>
      <c r="H3068" s="9">
        <v>99931</v>
      </c>
      <c r="I3068" s="112"/>
      <c r="J3068" s="113"/>
      <c r="K3068" s="114"/>
      <c r="L3068" s="115"/>
      <c r="M3068" s="116"/>
      <c r="N3068" s="15" t="s">
        <v>8349</v>
      </c>
      <c r="O3068" t="s">
        <v>4766</v>
      </c>
      <c r="Q3068">
        <v>181</v>
      </c>
      <c r="R3068" s="14">
        <v>951720</v>
      </c>
    </row>
    <row r="3069" spans="1:18" ht="15" customHeight="1" x14ac:dyDescent="0.25">
      <c r="A3069" s="10">
        <v>117</v>
      </c>
      <c r="B3069" s="111"/>
      <c r="C3069" s="6" t="s">
        <v>4885</v>
      </c>
      <c r="D3069" s="7">
        <v>44929</v>
      </c>
      <c r="E3069" s="8" t="s">
        <v>514</v>
      </c>
      <c r="F3069" s="9">
        <v>951720</v>
      </c>
      <c r="G3069" s="8" t="s">
        <v>1378</v>
      </c>
      <c r="H3069" s="9">
        <v>99931</v>
      </c>
      <c r="I3069" s="112"/>
      <c r="J3069" s="113"/>
      <c r="K3069" s="114"/>
      <c r="L3069" s="115"/>
      <c r="M3069" s="116"/>
      <c r="N3069" s="15" t="s">
        <v>8350</v>
      </c>
      <c r="O3069" t="s">
        <v>4766</v>
      </c>
      <c r="Q3069">
        <v>139</v>
      </c>
      <c r="R3069" s="14">
        <v>951720</v>
      </c>
    </row>
    <row r="3070" spans="1:18" ht="15" customHeight="1" x14ac:dyDescent="0.25">
      <c r="A3070" s="10">
        <v>118</v>
      </c>
      <c r="B3070" s="111"/>
      <c r="C3070" s="6" t="s">
        <v>4886</v>
      </c>
      <c r="D3070" s="7">
        <v>44929</v>
      </c>
      <c r="E3070" s="8" t="s">
        <v>514</v>
      </c>
      <c r="F3070" s="9">
        <v>951720</v>
      </c>
      <c r="G3070" s="8" t="s">
        <v>1378</v>
      </c>
      <c r="H3070" s="9">
        <v>99931</v>
      </c>
      <c r="I3070" s="112"/>
      <c r="J3070" s="113"/>
      <c r="K3070" s="114"/>
      <c r="L3070" s="115"/>
      <c r="M3070" s="116"/>
      <c r="N3070" s="15" t="s">
        <v>8351</v>
      </c>
      <c r="O3070" t="s">
        <v>4766</v>
      </c>
      <c r="Q3070">
        <v>138</v>
      </c>
      <c r="R3070" s="14">
        <v>951720</v>
      </c>
    </row>
    <row r="3071" spans="1:18" ht="15" customHeight="1" x14ac:dyDescent="0.25">
      <c r="A3071" s="10">
        <v>119</v>
      </c>
      <c r="B3071" s="111"/>
      <c r="C3071" s="6" t="s">
        <v>4887</v>
      </c>
      <c r="D3071" s="7">
        <v>44929</v>
      </c>
      <c r="E3071" s="8" t="s">
        <v>192</v>
      </c>
      <c r="F3071" s="9">
        <v>951720</v>
      </c>
      <c r="G3071" s="8" t="s">
        <v>1378</v>
      </c>
      <c r="H3071" s="9">
        <v>99931</v>
      </c>
      <c r="I3071" s="112"/>
      <c r="J3071" s="113"/>
      <c r="K3071" s="114"/>
      <c r="L3071" s="115"/>
      <c r="M3071" s="116"/>
      <c r="N3071" s="15" t="s">
        <v>8352</v>
      </c>
      <c r="O3071" t="s">
        <v>4766</v>
      </c>
      <c r="Q3071">
        <v>213</v>
      </c>
      <c r="R3071" s="14">
        <v>951720</v>
      </c>
    </row>
    <row r="3072" spans="1:18" ht="15" customHeight="1" x14ac:dyDescent="0.25">
      <c r="A3072" s="10">
        <v>120</v>
      </c>
      <c r="B3072" s="111"/>
      <c r="C3072" s="6" t="s">
        <v>4888</v>
      </c>
      <c r="D3072" s="7">
        <v>44928</v>
      </c>
      <c r="E3072" s="8" t="s">
        <v>127</v>
      </c>
      <c r="F3072" s="9">
        <v>951720</v>
      </c>
      <c r="G3072" s="8" t="s">
        <v>1378</v>
      </c>
      <c r="H3072" s="9">
        <v>99931</v>
      </c>
      <c r="I3072" s="112"/>
      <c r="J3072" s="113"/>
      <c r="K3072" s="114"/>
      <c r="L3072" s="115"/>
      <c r="M3072" s="116"/>
      <c r="N3072" s="15" t="s">
        <v>8353</v>
      </c>
      <c r="O3072" t="s">
        <v>4766</v>
      </c>
      <c r="Q3072">
        <v>67</v>
      </c>
      <c r="R3072" s="14">
        <v>951720</v>
      </c>
    </row>
    <row r="3073" spans="1:18" ht="15" customHeight="1" x14ac:dyDescent="0.25">
      <c r="A3073" s="10">
        <v>121</v>
      </c>
      <c r="B3073" s="111"/>
      <c r="C3073" s="6" t="s">
        <v>4889</v>
      </c>
      <c r="D3073" s="7">
        <v>44930</v>
      </c>
      <c r="E3073" s="8" t="s">
        <v>131</v>
      </c>
      <c r="F3073" s="9">
        <v>466620</v>
      </c>
      <c r="G3073" s="8" t="s">
        <v>1378</v>
      </c>
      <c r="H3073" s="9">
        <v>48995</v>
      </c>
      <c r="I3073" s="112"/>
      <c r="J3073" s="113"/>
      <c r="K3073" s="114"/>
      <c r="L3073" s="115"/>
      <c r="M3073" s="116"/>
      <c r="N3073" s="15" t="s">
        <v>8354</v>
      </c>
      <c r="O3073" t="s">
        <v>4766</v>
      </c>
      <c r="Q3073">
        <v>289</v>
      </c>
      <c r="R3073" s="14">
        <v>466620</v>
      </c>
    </row>
    <row r="3074" spans="1:18" ht="15" customHeight="1" x14ac:dyDescent="0.25">
      <c r="A3074" s="10">
        <v>122</v>
      </c>
      <c r="B3074" s="111"/>
      <c r="C3074" s="6" t="s">
        <v>4890</v>
      </c>
      <c r="D3074" s="7">
        <v>44929</v>
      </c>
      <c r="E3074" s="8" t="s">
        <v>131</v>
      </c>
      <c r="F3074" s="9">
        <v>485100</v>
      </c>
      <c r="G3074" s="8" t="s">
        <v>1378</v>
      </c>
      <c r="H3074" s="9">
        <v>50935</v>
      </c>
      <c r="I3074" s="112"/>
      <c r="J3074" s="113"/>
      <c r="K3074" s="114"/>
      <c r="L3074" s="115"/>
      <c r="M3074" s="116"/>
      <c r="N3074" s="15" t="s">
        <v>8355</v>
      </c>
      <c r="O3074" t="s">
        <v>4766</v>
      </c>
      <c r="Q3074">
        <v>91</v>
      </c>
      <c r="R3074" s="14">
        <v>485100</v>
      </c>
    </row>
    <row r="3075" spans="1:18" ht="15" customHeight="1" x14ac:dyDescent="0.25">
      <c r="A3075" s="10">
        <v>123</v>
      </c>
      <c r="B3075" s="111"/>
      <c r="C3075" s="6" t="s">
        <v>4891</v>
      </c>
      <c r="D3075" s="7">
        <v>44928</v>
      </c>
      <c r="E3075" s="8" t="s">
        <v>192</v>
      </c>
      <c r="F3075" s="9">
        <v>951720</v>
      </c>
      <c r="G3075" s="8" t="s">
        <v>1378</v>
      </c>
      <c r="H3075" s="9">
        <v>99931</v>
      </c>
      <c r="I3075" s="112"/>
      <c r="J3075" s="113"/>
      <c r="K3075" s="114"/>
      <c r="L3075" s="115"/>
      <c r="M3075" s="116"/>
      <c r="N3075" s="15" t="s">
        <v>8356</v>
      </c>
      <c r="O3075" t="s">
        <v>4766</v>
      </c>
      <c r="Q3075">
        <v>63</v>
      </c>
      <c r="R3075" s="14">
        <v>951720</v>
      </c>
    </row>
    <row r="3076" spans="1:18" ht="15" customHeight="1" x14ac:dyDescent="0.25">
      <c r="A3076" s="11">
        <v>124</v>
      </c>
      <c r="B3076" s="100"/>
      <c r="C3076" s="6" t="s">
        <v>4892</v>
      </c>
      <c r="D3076" s="7">
        <v>44929</v>
      </c>
      <c r="E3076" s="8" t="s">
        <v>514</v>
      </c>
      <c r="F3076" s="9">
        <v>951720</v>
      </c>
      <c r="G3076" s="8" t="s">
        <v>1378</v>
      </c>
      <c r="H3076" s="9">
        <v>99931</v>
      </c>
      <c r="I3076" s="104"/>
      <c r="J3076" s="105"/>
      <c r="K3076" s="106"/>
      <c r="L3076" s="109"/>
      <c r="M3076" s="110"/>
      <c r="N3076" s="15" t="s">
        <v>8357</v>
      </c>
      <c r="O3076" t="s">
        <v>4766</v>
      </c>
      <c r="Q3076">
        <v>188</v>
      </c>
      <c r="R3076" s="14">
        <v>951720</v>
      </c>
    </row>
    <row r="3077" spans="1:18" ht="15" customHeight="1" x14ac:dyDescent="0.25">
      <c r="A3077" s="12">
        <v>125</v>
      </c>
      <c r="B3077" s="12" t="s">
        <v>4893</v>
      </c>
      <c r="C3077" s="6" t="s">
        <v>4894</v>
      </c>
      <c r="D3077" s="7">
        <v>44930</v>
      </c>
      <c r="E3077" s="8" t="s">
        <v>248</v>
      </c>
      <c r="F3077" s="9">
        <v>951720</v>
      </c>
      <c r="G3077" s="8" t="s">
        <v>1378</v>
      </c>
      <c r="H3077" s="9">
        <v>99931</v>
      </c>
      <c r="I3077" s="94">
        <v>851789</v>
      </c>
      <c r="J3077" s="95"/>
      <c r="K3077" s="96"/>
      <c r="L3077" s="97" t="s">
        <v>60</v>
      </c>
      <c r="M3077" s="98"/>
      <c r="N3077" s="15" t="s">
        <v>8358</v>
      </c>
      <c r="O3077" t="s">
        <v>4766</v>
      </c>
      <c r="Q3077">
        <v>287</v>
      </c>
      <c r="R3077" s="14">
        <v>951720</v>
      </c>
    </row>
    <row r="3078" spans="1:18" ht="15" customHeight="1" x14ac:dyDescent="0.25">
      <c r="A3078" s="12">
        <v>126</v>
      </c>
      <c r="B3078" s="12" t="s">
        <v>4895</v>
      </c>
      <c r="C3078" s="6" t="s">
        <v>4896</v>
      </c>
      <c r="D3078" s="7">
        <v>44930</v>
      </c>
      <c r="E3078" s="8" t="s">
        <v>131</v>
      </c>
      <c r="F3078" s="9">
        <v>951720</v>
      </c>
      <c r="G3078" s="8" t="s">
        <v>1378</v>
      </c>
      <c r="H3078" s="9">
        <v>99931</v>
      </c>
      <c r="I3078" s="94">
        <v>851789</v>
      </c>
      <c r="J3078" s="95"/>
      <c r="K3078" s="96"/>
      <c r="L3078" s="97" t="s">
        <v>60</v>
      </c>
      <c r="M3078" s="98"/>
      <c r="N3078" s="15" t="s">
        <v>8359</v>
      </c>
      <c r="O3078" t="s">
        <v>4766</v>
      </c>
      <c r="Q3078">
        <v>273</v>
      </c>
      <c r="R3078" s="14">
        <v>951720</v>
      </c>
    </row>
    <row r="3079" spans="1:18" ht="15" customHeight="1" x14ac:dyDescent="0.25">
      <c r="A3079" s="12">
        <v>127</v>
      </c>
      <c r="B3079" s="12" t="s">
        <v>4897</v>
      </c>
      <c r="C3079" s="6" t="s">
        <v>4898</v>
      </c>
      <c r="D3079" s="7">
        <v>44930</v>
      </c>
      <c r="E3079" s="8" t="s">
        <v>248</v>
      </c>
      <c r="F3079" s="9">
        <v>951720</v>
      </c>
      <c r="G3079" s="8" t="s">
        <v>1378</v>
      </c>
      <c r="H3079" s="9">
        <v>99931</v>
      </c>
      <c r="I3079" s="94">
        <v>851789</v>
      </c>
      <c r="J3079" s="95"/>
      <c r="K3079" s="96"/>
      <c r="L3079" s="97" t="s">
        <v>60</v>
      </c>
      <c r="M3079" s="98"/>
      <c r="N3079" s="15" t="s">
        <v>8360</v>
      </c>
      <c r="O3079" t="s">
        <v>4766</v>
      </c>
      <c r="Q3079">
        <v>385</v>
      </c>
      <c r="R3079" s="14">
        <v>951720</v>
      </c>
    </row>
    <row r="3080" spans="1:18" ht="15" customHeight="1" x14ac:dyDescent="0.25">
      <c r="A3080" s="5">
        <v>128</v>
      </c>
      <c r="B3080" s="99" t="s">
        <v>4899</v>
      </c>
      <c r="C3080" s="6" t="s">
        <v>4900</v>
      </c>
      <c r="D3080" s="7">
        <v>44929</v>
      </c>
      <c r="E3080" s="8" t="s">
        <v>2363</v>
      </c>
      <c r="F3080" s="9">
        <v>951720</v>
      </c>
      <c r="G3080" s="8" t="s">
        <v>1378</v>
      </c>
      <c r="H3080" s="9">
        <v>99931</v>
      </c>
      <c r="I3080" s="101">
        <v>5962526</v>
      </c>
      <c r="J3080" s="102"/>
      <c r="K3080" s="103"/>
      <c r="L3080" s="107" t="s">
        <v>60</v>
      </c>
      <c r="M3080" s="108"/>
      <c r="N3080" s="15" t="s">
        <v>8361</v>
      </c>
      <c r="O3080" t="s">
        <v>4766</v>
      </c>
      <c r="Q3080">
        <v>110</v>
      </c>
      <c r="R3080" s="14">
        <v>951720</v>
      </c>
    </row>
    <row r="3081" spans="1:18" ht="15" customHeight="1" x14ac:dyDescent="0.25">
      <c r="A3081" s="10">
        <v>129</v>
      </c>
      <c r="B3081" s="111"/>
      <c r="C3081" s="6" t="s">
        <v>4901</v>
      </c>
      <c r="D3081" s="7">
        <v>44929</v>
      </c>
      <c r="E3081" s="8" t="s">
        <v>2363</v>
      </c>
      <c r="F3081" s="9">
        <v>951720</v>
      </c>
      <c r="G3081" s="8" t="s">
        <v>1378</v>
      </c>
      <c r="H3081" s="9">
        <v>99931</v>
      </c>
      <c r="I3081" s="112"/>
      <c r="J3081" s="113"/>
      <c r="K3081" s="114"/>
      <c r="L3081" s="115"/>
      <c r="M3081" s="116"/>
      <c r="N3081" s="15" t="s">
        <v>8362</v>
      </c>
      <c r="O3081" t="s">
        <v>4766</v>
      </c>
      <c r="Q3081">
        <v>107</v>
      </c>
      <c r="R3081" s="14">
        <v>951720</v>
      </c>
    </row>
    <row r="3082" spans="1:18" ht="15" customHeight="1" x14ac:dyDescent="0.25">
      <c r="A3082" s="10">
        <v>130</v>
      </c>
      <c r="B3082" s="111"/>
      <c r="C3082" s="6" t="s">
        <v>4902</v>
      </c>
      <c r="D3082" s="7">
        <v>44930</v>
      </c>
      <c r="E3082" s="8" t="s">
        <v>248</v>
      </c>
      <c r="F3082" s="9">
        <v>951720</v>
      </c>
      <c r="G3082" s="8" t="s">
        <v>1378</v>
      </c>
      <c r="H3082" s="9">
        <v>99931</v>
      </c>
      <c r="I3082" s="112"/>
      <c r="J3082" s="113"/>
      <c r="K3082" s="114"/>
      <c r="L3082" s="115"/>
      <c r="M3082" s="116"/>
      <c r="N3082" s="15" t="s">
        <v>8363</v>
      </c>
      <c r="O3082" t="s">
        <v>4766</v>
      </c>
      <c r="Q3082">
        <v>391</v>
      </c>
      <c r="R3082" s="14">
        <v>951720</v>
      </c>
    </row>
    <row r="3083" spans="1:18" ht="15" customHeight="1" x14ac:dyDescent="0.25">
      <c r="A3083" s="10">
        <v>131</v>
      </c>
      <c r="B3083" s="111"/>
      <c r="C3083" s="6" t="s">
        <v>4903</v>
      </c>
      <c r="D3083" s="7">
        <v>44928</v>
      </c>
      <c r="E3083" s="8" t="s">
        <v>248</v>
      </c>
      <c r="F3083" s="9">
        <v>951720</v>
      </c>
      <c r="G3083" s="8" t="s">
        <v>1378</v>
      </c>
      <c r="H3083" s="9">
        <v>99931</v>
      </c>
      <c r="I3083" s="112"/>
      <c r="J3083" s="113"/>
      <c r="K3083" s="114"/>
      <c r="L3083" s="115"/>
      <c r="M3083" s="116"/>
      <c r="N3083" s="15" t="s">
        <v>8364</v>
      </c>
      <c r="O3083" t="s">
        <v>4766</v>
      </c>
      <c r="Q3083">
        <v>69</v>
      </c>
      <c r="R3083" s="14">
        <v>951720</v>
      </c>
    </row>
    <row r="3084" spans="1:18" ht="15" customHeight="1" x14ac:dyDescent="0.25">
      <c r="A3084" s="10">
        <v>132</v>
      </c>
      <c r="B3084" s="111"/>
      <c r="C3084" s="6" t="s">
        <v>4904</v>
      </c>
      <c r="D3084" s="7">
        <v>44930</v>
      </c>
      <c r="E3084" s="13"/>
      <c r="F3084" s="9">
        <v>951720</v>
      </c>
      <c r="G3084" s="8" t="s">
        <v>1378</v>
      </c>
      <c r="H3084" s="9">
        <v>99931</v>
      </c>
      <c r="I3084" s="112"/>
      <c r="J3084" s="113"/>
      <c r="K3084" s="114"/>
      <c r="L3084" s="115"/>
      <c r="M3084" s="116"/>
      <c r="N3084" s="15" t="s">
        <v>8365</v>
      </c>
      <c r="O3084" t="s">
        <v>4766</v>
      </c>
      <c r="Q3084">
        <v>389</v>
      </c>
      <c r="R3084" s="14">
        <v>951720</v>
      </c>
    </row>
    <row r="3085" spans="1:18" ht="15" customHeight="1" x14ac:dyDescent="0.25">
      <c r="A3085" s="10">
        <v>133</v>
      </c>
      <c r="B3085" s="111"/>
      <c r="C3085" s="6" t="s">
        <v>4905</v>
      </c>
      <c r="D3085" s="7">
        <v>44930</v>
      </c>
      <c r="E3085" s="13"/>
      <c r="F3085" s="9">
        <v>951720</v>
      </c>
      <c r="G3085" s="8" t="s">
        <v>1378</v>
      </c>
      <c r="H3085" s="9">
        <v>99931</v>
      </c>
      <c r="I3085" s="112"/>
      <c r="J3085" s="113"/>
      <c r="K3085" s="114"/>
      <c r="L3085" s="115"/>
      <c r="M3085" s="116"/>
      <c r="N3085" s="15" t="s">
        <v>8366</v>
      </c>
      <c r="O3085" t="s">
        <v>4766</v>
      </c>
      <c r="Q3085">
        <v>384</v>
      </c>
      <c r="R3085" s="14">
        <v>951720</v>
      </c>
    </row>
    <row r="3086" spans="1:18" ht="15" customHeight="1" x14ac:dyDescent="0.25">
      <c r="A3086" s="11">
        <v>134</v>
      </c>
      <c r="B3086" s="100"/>
      <c r="C3086" s="6" t="s">
        <v>4906</v>
      </c>
      <c r="D3086" s="7">
        <v>44930</v>
      </c>
      <c r="E3086" s="13"/>
      <c r="F3086" s="9">
        <v>951720</v>
      </c>
      <c r="G3086" s="8" t="s">
        <v>1378</v>
      </c>
      <c r="H3086" s="9">
        <v>99931</v>
      </c>
      <c r="I3086" s="104"/>
      <c r="J3086" s="105"/>
      <c r="K3086" s="106"/>
      <c r="L3086" s="109"/>
      <c r="M3086" s="110"/>
      <c r="N3086" s="15" t="s">
        <v>8367</v>
      </c>
      <c r="O3086" t="s">
        <v>4766</v>
      </c>
      <c r="Q3086">
        <v>390</v>
      </c>
      <c r="R3086" s="14">
        <v>951720</v>
      </c>
    </row>
    <row r="3087" spans="1:18" ht="15" customHeight="1" x14ac:dyDescent="0.25">
      <c r="A3087" s="5">
        <v>135</v>
      </c>
      <c r="B3087" s="99" t="s">
        <v>4907</v>
      </c>
      <c r="C3087" s="6" t="s">
        <v>4908</v>
      </c>
      <c r="D3087" s="7">
        <v>44928</v>
      </c>
      <c r="E3087" s="8" t="s">
        <v>2418</v>
      </c>
      <c r="F3087" s="9">
        <v>951720</v>
      </c>
      <c r="G3087" s="8" t="s">
        <v>1378</v>
      </c>
      <c r="H3087" s="9">
        <v>99931</v>
      </c>
      <c r="I3087" s="101">
        <v>1703579</v>
      </c>
      <c r="J3087" s="102"/>
      <c r="K3087" s="103"/>
      <c r="L3087" s="107" t="s">
        <v>60</v>
      </c>
      <c r="M3087" s="108"/>
      <c r="N3087" s="15" t="s">
        <v>8368</v>
      </c>
      <c r="O3087" t="s">
        <v>4766</v>
      </c>
      <c r="Q3087">
        <v>66</v>
      </c>
      <c r="R3087" s="14">
        <v>951720</v>
      </c>
    </row>
    <row r="3088" spans="1:18" ht="15" customHeight="1" x14ac:dyDescent="0.25">
      <c r="A3088" s="11">
        <v>136</v>
      </c>
      <c r="B3088" s="100"/>
      <c r="C3088" s="6" t="s">
        <v>4909</v>
      </c>
      <c r="D3088" s="7">
        <v>44931</v>
      </c>
      <c r="E3088" s="8" t="s">
        <v>2376</v>
      </c>
      <c r="F3088" s="9">
        <v>951720</v>
      </c>
      <c r="G3088" s="8" t="s">
        <v>1378</v>
      </c>
      <c r="H3088" s="9">
        <v>99931</v>
      </c>
      <c r="I3088" s="104"/>
      <c r="J3088" s="105"/>
      <c r="K3088" s="106"/>
      <c r="L3088" s="109"/>
      <c r="M3088" s="110"/>
      <c r="N3088" s="15" t="s">
        <v>8369</v>
      </c>
      <c r="O3088" t="s">
        <v>4766</v>
      </c>
      <c r="Q3088">
        <v>402</v>
      </c>
      <c r="R3088" s="14">
        <v>951720</v>
      </c>
    </row>
    <row r="3089" spans="1:18" ht="15" customHeight="1" x14ac:dyDescent="0.25">
      <c r="A3089" s="5">
        <v>137</v>
      </c>
      <c r="B3089" s="99" t="s">
        <v>4910</v>
      </c>
      <c r="C3089" s="6" t="s">
        <v>4911</v>
      </c>
      <c r="D3089" s="7">
        <v>44981</v>
      </c>
      <c r="E3089" s="8" t="s">
        <v>127</v>
      </c>
      <c r="F3089" s="9">
        <v>713790</v>
      </c>
      <c r="G3089" s="8" t="s">
        <v>1378</v>
      </c>
      <c r="H3089" s="9">
        <v>74948</v>
      </c>
      <c r="I3089" s="101">
        <v>11571518</v>
      </c>
      <c r="J3089" s="102"/>
      <c r="K3089" s="103"/>
      <c r="L3089" s="107" t="s">
        <v>60</v>
      </c>
      <c r="M3089" s="108"/>
      <c r="N3089" s="15" t="s">
        <v>8370</v>
      </c>
      <c r="O3089" t="s">
        <v>4766</v>
      </c>
      <c r="Q3089">
        <v>8981</v>
      </c>
      <c r="R3089" s="14">
        <v>713790</v>
      </c>
    </row>
    <row r="3090" spans="1:18" ht="15" customHeight="1" x14ac:dyDescent="0.25">
      <c r="A3090" s="10">
        <v>138</v>
      </c>
      <c r="B3090" s="111"/>
      <c r="C3090" s="6" t="s">
        <v>4912</v>
      </c>
      <c r="D3090" s="7">
        <v>44974</v>
      </c>
      <c r="E3090" s="8" t="s">
        <v>2418</v>
      </c>
      <c r="F3090" s="9">
        <v>349965</v>
      </c>
      <c r="G3090" s="8" t="s">
        <v>1378</v>
      </c>
      <c r="H3090" s="9">
        <v>36746</v>
      </c>
      <c r="I3090" s="112"/>
      <c r="J3090" s="113"/>
      <c r="K3090" s="114"/>
      <c r="L3090" s="115"/>
      <c r="M3090" s="116"/>
      <c r="N3090" s="15" t="s">
        <v>8371</v>
      </c>
      <c r="O3090" t="s">
        <v>4766</v>
      </c>
      <c r="Q3090">
        <v>6378</v>
      </c>
      <c r="R3090" s="14">
        <v>349965</v>
      </c>
    </row>
    <row r="3091" spans="1:18" ht="15" customHeight="1" x14ac:dyDescent="0.25">
      <c r="A3091" s="10">
        <v>139</v>
      </c>
      <c r="B3091" s="111"/>
      <c r="C3091" s="6" t="s">
        <v>4913</v>
      </c>
      <c r="D3091" s="7">
        <v>44966</v>
      </c>
      <c r="E3091" s="8" t="s">
        <v>2426</v>
      </c>
      <c r="F3091" s="9">
        <v>583275</v>
      </c>
      <c r="G3091" s="8" t="s">
        <v>1378</v>
      </c>
      <c r="H3091" s="9">
        <v>61244</v>
      </c>
      <c r="I3091" s="112"/>
      <c r="J3091" s="113"/>
      <c r="K3091" s="114"/>
      <c r="L3091" s="115"/>
      <c r="M3091" s="116"/>
      <c r="N3091" s="15" t="s">
        <v>8372</v>
      </c>
      <c r="O3091" t="s">
        <v>4766</v>
      </c>
      <c r="Q3091">
        <v>3556</v>
      </c>
      <c r="R3091" s="14">
        <v>583275</v>
      </c>
    </row>
    <row r="3092" spans="1:18" ht="15" customHeight="1" x14ac:dyDescent="0.25">
      <c r="A3092" s="10">
        <v>140</v>
      </c>
      <c r="B3092" s="111"/>
      <c r="C3092" s="6" t="s">
        <v>4914</v>
      </c>
      <c r="D3092" s="7">
        <v>44975</v>
      </c>
      <c r="E3092" s="8" t="s">
        <v>2380</v>
      </c>
      <c r="F3092" s="9">
        <v>583275</v>
      </c>
      <c r="G3092" s="8" t="s">
        <v>1378</v>
      </c>
      <c r="H3092" s="9">
        <v>61244</v>
      </c>
      <c r="I3092" s="112"/>
      <c r="J3092" s="113"/>
      <c r="K3092" s="114"/>
      <c r="L3092" s="115"/>
      <c r="M3092" s="116"/>
      <c r="N3092" s="15" t="s">
        <v>8373</v>
      </c>
      <c r="O3092" t="s">
        <v>4766</v>
      </c>
      <c r="Q3092">
        <v>6669</v>
      </c>
      <c r="R3092" s="14">
        <v>583275</v>
      </c>
    </row>
    <row r="3093" spans="1:18" ht="15" customHeight="1" x14ac:dyDescent="0.25">
      <c r="A3093" s="10">
        <v>141</v>
      </c>
      <c r="B3093" s="111"/>
      <c r="C3093" s="6" t="s">
        <v>4915</v>
      </c>
      <c r="D3093" s="7">
        <v>44975</v>
      </c>
      <c r="E3093" s="8" t="s">
        <v>127</v>
      </c>
      <c r="F3093" s="9">
        <v>349965</v>
      </c>
      <c r="G3093" s="8" t="s">
        <v>1378</v>
      </c>
      <c r="H3093" s="9">
        <v>36746</v>
      </c>
      <c r="I3093" s="112"/>
      <c r="J3093" s="113"/>
      <c r="K3093" s="114"/>
      <c r="L3093" s="115"/>
      <c r="M3093" s="116"/>
      <c r="N3093" s="15" t="s">
        <v>8374</v>
      </c>
      <c r="O3093" t="s">
        <v>4766</v>
      </c>
      <c r="Q3093">
        <v>6695</v>
      </c>
      <c r="R3093" s="14">
        <v>349965</v>
      </c>
    </row>
    <row r="3094" spans="1:18" ht="15" customHeight="1" x14ac:dyDescent="0.25">
      <c r="A3094" s="10">
        <v>142</v>
      </c>
      <c r="B3094" s="111"/>
      <c r="C3094" s="6" t="s">
        <v>4916</v>
      </c>
      <c r="D3094" s="7">
        <v>44979</v>
      </c>
      <c r="E3094" s="8" t="s">
        <v>2376</v>
      </c>
      <c r="F3094" s="9">
        <v>713790</v>
      </c>
      <c r="G3094" s="8" t="s">
        <v>1378</v>
      </c>
      <c r="H3094" s="9">
        <v>74948</v>
      </c>
      <c r="I3094" s="112"/>
      <c r="J3094" s="113"/>
      <c r="K3094" s="114"/>
      <c r="L3094" s="115"/>
      <c r="M3094" s="116"/>
      <c r="N3094" s="15" t="s">
        <v>8375</v>
      </c>
      <c r="O3094" t="s">
        <v>4766</v>
      </c>
      <c r="Q3094">
        <v>6852</v>
      </c>
      <c r="R3094" s="14">
        <v>713790</v>
      </c>
    </row>
    <row r="3095" spans="1:18" ht="15" customHeight="1" x14ac:dyDescent="0.25">
      <c r="A3095" s="10">
        <v>143</v>
      </c>
      <c r="B3095" s="111"/>
      <c r="C3095" s="6" t="s">
        <v>4917</v>
      </c>
      <c r="D3095" s="7">
        <v>44968</v>
      </c>
      <c r="E3095" s="8" t="s">
        <v>2376</v>
      </c>
      <c r="F3095" s="9">
        <v>1189650</v>
      </c>
      <c r="G3095" s="8" t="s">
        <v>1378</v>
      </c>
      <c r="H3095" s="9">
        <v>124913</v>
      </c>
      <c r="I3095" s="112"/>
      <c r="J3095" s="113"/>
      <c r="K3095" s="114"/>
      <c r="L3095" s="115"/>
      <c r="M3095" s="116"/>
      <c r="N3095" s="15" t="s">
        <v>8376</v>
      </c>
      <c r="O3095" t="s">
        <v>4766</v>
      </c>
      <c r="Q3095">
        <v>3915</v>
      </c>
      <c r="R3095" s="14">
        <v>1189650</v>
      </c>
    </row>
    <row r="3096" spans="1:18" ht="15" customHeight="1" x14ac:dyDescent="0.25">
      <c r="A3096" s="10">
        <v>144</v>
      </c>
      <c r="B3096" s="111"/>
      <c r="C3096" s="6" t="s">
        <v>4918</v>
      </c>
      <c r="D3096" s="7">
        <v>44975</v>
      </c>
      <c r="E3096" s="8" t="s">
        <v>131</v>
      </c>
      <c r="F3096" s="9">
        <v>583275</v>
      </c>
      <c r="G3096" s="8" t="s">
        <v>1378</v>
      </c>
      <c r="H3096" s="9">
        <v>61244</v>
      </c>
      <c r="I3096" s="112"/>
      <c r="J3096" s="113"/>
      <c r="K3096" s="114"/>
      <c r="L3096" s="115"/>
      <c r="M3096" s="116"/>
      <c r="N3096" s="15" t="s">
        <v>8377</v>
      </c>
      <c r="O3096" t="s">
        <v>4766</v>
      </c>
      <c r="Q3096">
        <v>6673</v>
      </c>
      <c r="R3096" s="14">
        <v>583275</v>
      </c>
    </row>
    <row r="3097" spans="1:18" ht="15" customHeight="1" x14ac:dyDescent="0.25">
      <c r="A3097" s="10">
        <v>145</v>
      </c>
      <c r="B3097" s="111"/>
      <c r="C3097" s="6" t="s">
        <v>4919</v>
      </c>
      <c r="D3097" s="7">
        <v>44970</v>
      </c>
      <c r="E3097" s="8" t="s">
        <v>127</v>
      </c>
      <c r="F3097" s="9">
        <v>1189650</v>
      </c>
      <c r="G3097" s="8" t="s">
        <v>1378</v>
      </c>
      <c r="H3097" s="9">
        <v>124913</v>
      </c>
      <c r="I3097" s="112"/>
      <c r="J3097" s="113"/>
      <c r="K3097" s="114"/>
      <c r="L3097" s="115"/>
      <c r="M3097" s="116"/>
      <c r="N3097" s="15" t="s">
        <v>8378</v>
      </c>
      <c r="O3097" t="s">
        <v>4766</v>
      </c>
      <c r="Q3097">
        <v>3974</v>
      </c>
      <c r="R3097" s="14">
        <v>1189650</v>
      </c>
    </row>
    <row r="3098" spans="1:18" ht="15" customHeight="1" x14ac:dyDescent="0.25">
      <c r="A3098" s="10">
        <v>146</v>
      </c>
      <c r="B3098" s="111"/>
      <c r="C3098" s="6" t="s">
        <v>4920</v>
      </c>
      <c r="D3098" s="7">
        <v>44967</v>
      </c>
      <c r="E3098" s="8" t="s">
        <v>514</v>
      </c>
      <c r="F3098" s="9">
        <v>1189650</v>
      </c>
      <c r="G3098" s="8" t="s">
        <v>1378</v>
      </c>
      <c r="H3098" s="9">
        <v>124913</v>
      </c>
      <c r="I3098" s="112"/>
      <c r="J3098" s="113"/>
      <c r="K3098" s="114"/>
      <c r="L3098" s="115"/>
      <c r="M3098" s="116"/>
      <c r="N3098" s="15" t="s">
        <v>8379</v>
      </c>
      <c r="O3098" t="s">
        <v>4766</v>
      </c>
      <c r="Q3098">
        <v>3842</v>
      </c>
      <c r="R3098" s="14">
        <v>1189650</v>
      </c>
    </row>
    <row r="3099" spans="1:18" ht="15" customHeight="1" x14ac:dyDescent="0.25">
      <c r="A3099" s="10">
        <v>147</v>
      </c>
      <c r="B3099" s="111"/>
      <c r="C3099" s="6" t="s">
        <v>4921</v>
      </c>
      <c r="D3099" s="7">
        <v>44966</v>
      </c>
      <c r="E3099" s="8" t="s">
        <v>514</v>
      </c>
      <c r="F3099" s="9">
        <v>583275</v>
      </c>
      <c r="G3099" s="8" t="s">
        <v>1378</v>
      </c>
      <c r="H3099" s="9">
        <v>61244</v>
      </c>
      <c r="I3099" s="112"/>
      <c r="J3099" s="113"/>
      <c r="K3099" s="114"/>
      <c r="L3099" s="115"/>
      <c r="M3099" s="116"/>
      <c r="N3099" s="15" t="s">
        <v>8380</v>
      </c>
      <c r="O3099" t="s">
        <v>4766</v>
      </c>
      <c r="Q3099">
        <v>3187</v>
      </c>
      <c r="R3099" s="14">
        <v>583275</v>
      </c>
    </row>
    <row r="3100" spans="1:18" ht="15" customHeight="1" x14ac:dyDescent="0.25">
      <c r="A3100" s="10">
        <v>148</v>
      </c>
      <c r="B3100" s="111"/>
      <c r="C3100" s="6" t="s">
        <v>4922</v>
      </c>
      <c r="D3100" s="7">
        <v>44975</v>
      </c>
      <c r="E3100" s="8" t="s">
        <v>131</v>
      </c>
      <c r="F3100" s="9">
        <v>583275</v>
      </c>
      <c r="G3100" s="8" t="s">
        <v>1378</v>
      </c>
      <c r="H3100" s="9">
        <v>61244</v>
      </c>
      <c r="I3100" s="112"/>
      <c r="J3100" s="113"/>
      <c r="K3100" s="114"/>
      <c r="L3100" s="115"/>
      <c r="M3100" s="116"/>
      <c r="N3100" s="15" t="s">
        <v>8381</v>
      </c>
      <c r="O3100" t="s">
        <v>4766</v>
      </c>
      <c r="Q3100">
        <v>6667</v>
      </c>
      <c r="R3100" s="14">
        <v>583275</v>
      </c>
    </row>
    <row r="3101" spans="1:18" ht="15" customHeight="1" x14ac:dyDescent="0.25">
      <c r="A3101" s="10">
        <v>149</v>
      </c>
      <c r="B3101" s="111"/>
      <c r="C3101" s="6" t="s">
        <v>4923</v>
      </c>
      <c r="D3101" s="7">
        <v>44981</v>
      </c>
      <c r="E3101" s="8" t="s">
        <v>2413</v>
      </c>
      <c r="F3101" s="9">
        <v>349965</v>
      </c>
      <c r="G3101" s="8" t="s">
        <v>1378</v>
      </c>
      <c r="H3101" s="9">
        <v>36746</v>
      </c>
      <c r="I3101" s="112"/>
      <c r="J3101" s="113"/>
      <c r="K3101" s="114"/>
      <c r="L3101" s="115"/>
      <c r="M3101" s="116"/>
      <c r="N3101" s="15" t="s">
        <v>8382</v>
      </c>
      <c r="O3101" t="s">
        <v>4766</v>
      </c>
      <c r="Q3101">
        <v>8983</v>
      </c>
      <c r="R3101" s="14">
        <v>349965</v>
      </c>
    </row>
    <row r="3102" spans="1:18" ht="15" customHeight="1" x14ac:dyDescent="0.25">
      <c r="A3102" s="10">
        <v>150</v>
      </c>
      <c r="B3102" s="111"/>
      <c r="C3102" s="6" t="s">
        <v>4924</v>
      </c>
      <c r="D3102" s="7">
        <v>44975</v>
      </c>
      <c r="E3102" s="8" t="s">
        <v>131</v>
      </c>
      <c r="F3102" s="9">
        <v>349965</v>
      </c>
      <c r="G3102" s="8" t="s">
        <v>1378</v>
      </c>
      <c r="H3102" s="9">
        <v>36746</v>
      </c>
      <c r="I3102" s="112"/>
      <c r="J3102" s="113"/>
      <c r="K3102" s="114"/>
      <c r="L3102" s="115"/>
      <c r="M3102" s="116"/>
      <c r="N3102" s="15" t="s">
        <v>8383</v>
      </c>
      <c r="O3102" t="s">
        <v>4766</v>
      </c>
      <c r="Q3102">
        <v>6671</v>
      </c>
      <c r="R3102" s="14">
        <v>349965</v>
      </c>
    </row>
    <row r="3103" spans="1:18" ht="15" customHeight="1" x14ac:dyDescent="0.25">
      <c r="A3103" s="10">
        <v>151</v>
      </c>
      <c r="B3103" s="111"/>
      <c r="C3103" s="6" t="s">
        <v>4925</v>
      </c>
      <c r="D3103" s="7">
        <v>44970</v>
      </c>
      <c r="E3103" s="8" t="s">
        <v>2413</v>
      </c>
      <c r="F3103" s="9">
        <v>349965</v>
      </c>
      <c r="G3103" s="8" t="s">
        <v>1378</v>
      </c>
      <c r="H3103" s="9">
        <v>36746</v>
      </c>
      <c r="I3103" s="112"/>
      <c r="J3103" s="113"/>
      <c r="K3103" s="114"/>
      <c r="L3103" s="115"/>
      <c r="M3103" s="116"/>
      <c r="N3103" s="15" t="s">
        <v>8384</v>
      </c>
      <c r="O3103" t="s">
        <v>4766</v>
      </c>
      <c r="Q3103">
        <v>3977</v>
      </c>
      <c r="R3103" s="14">
        <v>349965</v>
      </c>
    </row>
    <row r="3104" spans="1:18" ht="15" customHeight="1" x14ac:dyDescent="0.25">
      <c r="A3104" s="10">
        <v>152</v>
      </c>
      <c r="B3104" s="111"/>
      <c r="C3104" s="6" t="s">
        <v>4926</v>
      </c>
      <c r="D3104" s="7">
        <v>44977</v>
      </c>
      <c r="E3104" s="8" t="s">
        <v>4927</v>
      </c>
      <c r="F3104" s="9">
        <v>583275</v>
      </c>
      <c r="G3104" s="8" t="s">
        <v>1378</v>
      </c>
      <c r="H3104" s="9">
        <v>61244</v>
      </c>
      <c r="I3104" s="112"/>
      <c r="J3104" s="113"/>
      <c r="K3104" s="114"/>
      <c r="L3104" s="115"/>
      <c r="M3104" s="116"/>
      <c r="N3104" s="15" t="s">
        <v>8385</v>
      </c>
      <c r="O3104" t="s">
        <v>4766</v>
      </c>
      <c r="Q3104">
        <v>6718</v>
      </c>
      <c r="R3104" s="14">
        <v>583275</v>
      </c>
    </row>
    <row r="3105" spans="1:18" ht="15" customHeight="1" x14ac:dyDescent="0.25">
      <c r="A3105" s="10">
        <v>153</v>
      </c>
      <c r="B3105" s="111"/>
      <c r="C3105" s="6" t="s">
        <v>4928</v>
      </c>
      <c r="D3105" s="7">
        <v>44978</v>
      </c>
      <c r="E3105" s="8" t="s">
        <v>127</v>
      </c>
      <c r="F3105" s="9">
        <v>583275</v>
      </c>
      <c r="G3105" s="8" t="s">
        <v>1378</v>
      </c>
      <c r="H3105" s="9">
        <v>61244</v>
      </c>
      <c r="I3105" s="112"/>
      <c r="J3105" s="113"/>
      <c r="K3105" s="114"/>
      <c r="L3105" s="115"/>
      <c r="M3105" s="116"/>
      <c r="N3105" s="15" t="s">
        <v>8386</v>
      </c>
      <c r="O3105" t="s">
        <v>4766</v>
      </c>
      <c r="Q3105">
        <v>6791</v>
      </c>
      <c r="R3105" s="14">
        <v>583275</v>
      </c>
    </row>
    <row r="3106" spans="1:18" ht="15" customHeight="1" x14ac:dyDescent="0.25">
      <c r="A3106" s="10">
        <v>154</v>
      </c>
      <c r="B3106" s="111"/>
      <c r="C3106" s="6" t="s">
        <v>4929</v>
      </c>
      <c r="D3106" s="7">
        <v>44978</v>
      </c>
      <c r="E3106" s="8" t="s">
        <v>2454</v>
      </c>
      <c r="F3106" s="9">
        <v>1166550</v>
      </c>
      <c r="G3106" s="8" t="s">
        <v>1378</v>
      </c>
      <c r="H3106" s="9">
        <v>122488</v>
      </c>
      <c r="I3106" s="112"/>
      <c r="J3106" s="113"/>
      <c r="K3106" s="114"/>
      <c r="L3106" s="115"/>
      <c r="M3106" s="116"/>
      <c r="N3106" s="15" t="s">
        <v>8387</v>
      </c>
      <c r="O3106" t="s">
        <v>4766</v>
      </c>
      <c r="Q3106">
        <v>6822</v>
      </c>
      <c r="R3106" s="14">
        <v>1166550</v>
      </c>
    </row>
    <row r="3107" spans="1:18" ht="15" customHeight="1" x14ac:dyDescent="0.25">
      <c r="A3107" s="10">
        <v>155</v>
      </c>
      <c r="B3107" s="111"/>
      <c r="C3107" s="6" t="s">
        <v>4930</v>
      </c>
      <c r="D3107" s="7">
        <v>44977</v>
      </c>
      <c r="E3107" s="8" t="s">
        <v>2376</v>
      </c>
      <c r="F3107" s="9">
        <v>349965</v>
      </c>
      <c r="G3107" s="8" t="s">
        <v>1378</v>
      </c>
      <c r="H3107" s="9">
        <v>36746</v>
      </c>
      <c r="I3107" s="112"/>
      <c r="J3107" s="113"/>
      <c r="K3107" s="114"/>
      <c r="L3107" s="115"/>
      <c r="M3107" s="116"/>
      <c r="N3107" s="15" t="s">
        <v>8388</v>
      </c>
      <c r="O3107" t="s">
        <v>4766</v>
      </c>
      <c r="Q3107">
        <v>6720</v>
      </c>
      <c r="R3107" s="14">
        <v>349965</v>
      </c>
    </row>
    <row r="3108" spans="1:18" ht="15" customHeight="1" x14ac:dyDescent="0.25">
      <c r="A3108" s="11">
        <v>156</v>
      </c>
      <c r="B3108" s="100"/>
      <c r="C3108" s="6" t="s">
        <v>4931</v>
      </c>
      <c r="D3108" s="7">
        <v>44978</v>
      </c>
      <c r="E3108" s="8" t="s">
        <v>2376</v>
      </c>
      <c r="F3108" s="9">
        <v>583275</v>
      </c>
      <c r="G3108" s="8" t="s">
        <v>1378</v>
      </c>
      <c r="H3108" s="9">
        <v>61244</v>
      </c>
      <c r="I3108" s="104"/>
      <c r="J3108" s="105"/>
      <c r="K3108" s="106"/>
      <c r="L3108" s="109"/>
      <c r="M3108" s="110"/>
      <c r="N3108" s="15" t="s">
        <v>8389</v>
      </c>
      <c r="O3108" t="s">
        <v>4766</v>
      </c>
      <c r="Q3108">
        <v>6780</v>
      </c>
      <c r="R3108" s="14">
        <v>583275</v>
      </c>
    </row>
    <row r="3109" spans="1:18" ht="15" customHeight="1" x14ac:dyDescent="0.25">
      <c r="A3109" s="5">
        <v>178</v>
      </c>
      <c r="B3109" s="99" t="s">
        <v>4967</v>
      </c>
      <c r="C3109" s="6" t="s">
        <v>4968</v>
      </c>
      <c r="D3109" s="7">
        <v>44945</v>
      </c>
      <c r="E3109" s="8" t="s">
        <v>4765</v>
      </c>
      <c r="F3109" s="9">
        <v>7576800</v>
      </c>
      <c r="G3109" s="8" t="s">
        <v>1378</v>
      </c>
      <c r="H3109" s="9">
        <v>795564</v>
      </c>
      <c r="I3109" s="101">
        <v>7649565</v>
      </c>
      <c r="J3109" s="102"/>
      <c r="K3109" s="103"/>
      <c r="L3109" s="107" t="s">
        <v>603</v>
      </c>
      <c r="M3109" s="108"/>
      <c r="N3109" s="15" t="s">
        <v>8390</v>
      </c>
      <c r="O3109" t="s">
        <v>4766</v>
      </c>
      <c r="Q3109">
        <v>1812</v>
      </c>
      <c r="R3109" s="14">
        <v>7576800</v>
      </c>
    </row>
    <row r="3110" spans="1:18" ht="15" customHeight="1" x14ac:dyDescent="0.25">
      <c r="A3110" s="11">
        <v>179</v>
      </c>
      <c r="B3110" s="100"/>
      <c r="C3110" s="6" t="s">
        <v>4969</v>
      </c>
      <c r="D3110" s="7">
        <v>44933</v>
      </c>
      <c r="E3110" s="8" t="s">
        <v>4771</v>
      </c>
      <c r="F3110" s="9">
        <v>970200</v>
      </c>
      <c r="G3110" s="8" t="s">
        <v>1378</v>
      </c>
      <c r="H3110" s="9">
        <v>101871</v>
      </c>
      <c r="I3110" s="104"/>
      <c r="J3110" s="105"/>
      <c r="K3110" s="106"/>
      <c r="L3110" s="109"/>
      <c r="M3110" s="110"/>
      <c r="N3110" s="15" t="s">
        <v>8391</v>
      </c>
      <c r="O3110" t="s">
        <v>4766</v>
      </c>
      <c r="Q3110">
        <v>827</v>
      </c>
      <c r="R3110" s="14">
        <v>970200</v>
      </c>
    </row>
    <row r="3111" spans="1:18" ht="15" customHeight="1" x14ac:dyDescent="0.25">
      <c r="A3111" s="12">
        <v>180</v>
      </c>
      <c r="B3111" s="12" t="s">
        <v>4970</v>
      </c>
      <c r="C3111" s="6" t="s">
        <v>4971</v>
      </c>
      <c r="D3111" s="7">
        <v>44968</v>
      </c>
      <c r="E3111" s="8" t="s">
        <v>4765</v>
      </c>
      <c r="F3111" s="9">
        <v>1189650</v>
      </c>
      <c r="G3111" s="8" t="s">
        <v>1378</v>
      </c>
      <c r="H3111" s="9">
        <v>124913</v>
      </c>
      <c r="I3111" s="94">
        <v>1064737</v>
      </c>
      <c r="J3111" s="95"/>
      <c r="K3111" s="96"/>
      <c r="L3111" s="97" t="s">
        <v>603</v>
      </c>
      <c r="M3111" s="98"/>
      <c r="N3111" s="15" t="s">
        <v>8392</v>
      </c>
      <c r="O3111" t="s">
        <v>4766</v>
      </c>
      <c r="Q3111">
        <v>3914</v>
      </c>
      <c r="R3111" s="14">
        <v>1189650</v>
      </c>
    </row>
    <row r="3112" spans="1:18" ht="15" customHeight="1" x14ac:dyDescent="0.25">
      <c r="A3112" s="12">
        <v>182</v>
      </c>
      <c r="B3112" s="12" t="s">
        <v>4972</v>
      </c>
      <c r="C3112" s="6" t="s">
        <v>4973</v>
      </c>
      <c r="D3112" s="7">
        <v>44942</v>
      </c>
      <c r="E3112" s="8" t="s">
        <v>4765</v>
      </c>
      <c r="F3112" s="9">
        <v>1418340</v>
      </c>
      <c r="G3112" s="8" t="s">
        <v>1378</v>
      </c>
      <c r="H3112" s="9">
        <v>148926</v>
      </c>
      <c r="I3112" s="94">
        <v>1269414</v>
      </c>
      <c r="J3112" s="95"/>
      <c r="K3112" s="96"/>
      <c r="L3112" s="97" t="s">
        <v>608</v>
      </c>
      <c r="M3112" s="98"/>
      <c r="N3112" s="15" t="s">
        <v>8393</v>
      </c>
      <c r="O3112" t="s">
        <v>4766</v>
      </c>
      <c r="Q3112">
        <v>1639</v>
      </c>
      <c r="R3112" s="14">
        <v>1418340</v>
      </c>
    </row>
    <row r="3113" spans="1:18" ht="15" customHeight="1" x14ac:dyDescent="0.25">
      <c r="A3113" s="5">
        <v>183</v>
      </c>
      <c r="B3113" s="99" t="s">
        <v>4974</v>
      </c>
      <c r="C3113" s="6" t="s">
        <v>4975</v>
      </c>
      <c r="D3113" s="7">
        <v>44970</v>
      </c>
      <c r="E3113" s="8" t="s">
        <v>4771</v>
      </c>
      <c r="F3113" s="9">
        <v>606375</v>
      </c>
      <c r="G3113" s="8" t="s">
        <v>1378</v>
      </c>
      <c r="H3113" s="9">
        <v>63669</v>
      </c>
      <c r="I3113" s="101">
        <v>2108799</v>
      </c>
      <c r="J3113" s="102"/>
      <c r="K3113" s="103"/>
      <c r="L3113" s="107" t="s">
        <v>608</v>
      </c>
      <c r="M3113" s="108"/>
      <c r="N3113" s="15" t="s">
        <v>8394</v>
      </c>
      <c r="O3113" t="s">
        <v>4766</v>
      </c>
      <c r="Q3113">
        <v>4006</v>
      </c>
      <c r="R3113" s="14">
        <v>606375</v>
      </c>
    </row>
    <row r="3114" spans="1:18" ht="15" customHeight="1" x14ac:dyDescent="0.25">
      <c r="A3114" s="10">
        <v>184</v>
      </c>
      <c r="B3114" s="111"/>
      <c r="C3114" s="6" t="s">
        <v>4976</v>
      </c>
      <c r="D3114" s="7">
        <v>44984</v>
      </c>
      <c r="E3114" s="8" t="s">
        <v>4765</v>
      </c>
      <c r="F3114" s="9">
        <v>583275</v>
      </c>
      <c r="G3114" s="8" t="s">
        <v>1378</v>
      </c>
      <c r="H3114" s="9">
        <v>61244</v>
      </c>
      <c r="I3114" s="112"/>
      <c r="J3114" s="113"/>
      <c r="K3114" s="114"/>
      <c r="L3114" s="115"/>
      <c r="M3114" s="116"/>
      <c r="N3114" s="15" t="s">
        <v>8395</v>
      </c>
      <c r="O3114" t="s">
        <v>4766</v>
      </c>
      <c r="Q3114">
        <v>9038</v>
      </c>
      <c r="R3114" s="14">
        <v>583275</v>
      </c>
    </row>
    <row r="3115" spans="1:18" ht="15" customHeight="1" x14ac:dyDescent="0.25">
      <c r="A3115" s="11">
        <v>185</v>
      </c>
      <c r="B3115" s="100"/>
      <c r="C3115" s="6" t="s">
        <v>4977</v>
      </c>
      <c r="D3115" s="7">
        <v>44970</v>
      </c>
      <c r="E3115" s="8" t="s">
        <v>4765</v>
      </c>
      <c r="F3115" s="9">
        <v>1166550</v>
      </c>
      <c r="G3115" s="8" t="s">
        <v>1378</v>
      </c>
      <c r="H3115" s="9">
        <v>122488</v>
      </c>
      <c r="I3115" s="104"/>
      <c r="J3115" s="105"/>
      <c r="K3115" s="106"/>
      <c r="L3115" s="109"/>
      <c r="M3115" s="110"/>
      <c r="N3115" s="15" t="s">
        <v>8396</v>
      </c>
      <c r="O3115" t="s">
        <v>4766</v>
      </c>
      <c r="Q3115">
        <v>4007</v>
      </c>
      <c r="R3115" s="14">
        <v>1166550</v>
      </c>
    </row>
    <row r="3116" spans="1:18" ht="15" customHeight="1" x14ac:dyDescent="0.25">
      <c r="A3116" s="5">
        <v>187</v>
      </c>
      <c r="B3116" s="99" t="s">
        <v>4978</v>
      </c>
      <c r="C3116" s="6" t="s">
        <v>4979</v>
      </c>
      <c r="D3116" s="7">
        <v>44943</v>
      </c>
      <c r="E3116" s="8" t="s">
        <v>4765</v>
      </c>
      <c r="F3116" s="9">
        <v>3806880</v>
      </c>
      <c r="G3116" s="8" t="s">
        <v>1378</v>
      </c>
      <c r="H3116" s="9">
        <v>399722</v>
      </c>
      <c r="I3116" s="101">
        <v>13595551</v>
      </c>
      <c r="J3116" s="102"/>
      <c r="K3116" s="103"/>
      <c r="L3116" s="107" t="s">
        <v>616</v>
      </c>
      <c r="M3116" s="108"/>
      <c r="N3116" s="15" t="s">
        <v>8397</v>
      </c>
      <c r="O3116" t="s">
        <v>4766</v>
      </c>
      <c r="Q3116">
        <v>1718</v>
      </c>
      <c r="R3116" s="14">
        <v>3806880</v>
      </c>
    </row>
    <row r="3117" spans="1:18" ht="15" customHeight="1" x14ac:dyDescent="0.25">
      <c r="A3117" s="10">
        <v>188</v>
      </c>
      <c r="B3117" s="111"/>
      <c r="C3117" s="6" t="s">
        <v>4980</v>
      </c>
      <c r="D3117" s="7">
        <v>44945</v>
      </c>
      <c r="E3117" s="8" t="s">
        <v>4765</v>
      </c>
      <c r="F3117" s="9">
        <v>7576800</v>
      </c>
      <c r="G3117" s="8" t="s">
        <v>1378</v>
      </c>
      <c r="H3117" s="9">
        <v>795564</v>
      </c>
      <c r="I3117" s="112"/>
      <c r="J3117" s="113"/>
      <c r="K3117" s="114"/>
      <c r="L3117" s="115"/>
      <c r="M3117" s="116"/>
      <c r="N3117" s="15" t="s">
        <v>8398</v>
      </c>
      <c r="O3117" t="s">
        <v>4766</v>
      </c>
      <c r="Q3117">
        <v>1793</v>
      </c>
      <c r="R3117" s="14">
        <v>7576800</v>
      </c>
    </row>
    <row r="3118" spans="1:18" ht="15" customHeight="1" x14ac:dyDescent="0.25">
      <c r="A3118" s="11">
        <v>189</v>
      </c>
      <c r="B3118" s="100"/>
      <c r="C3118" s="6" t="s">
        <v>4981</v>
      </c>
      <c r="D3118" s="7">
        <v>44937</v>
      </c>
      <c r="E3118" s="8" t="s">
        <v>4765</v>
      </c>
      <c r="F3118" s="9">
        <v>3806880</v>
      </c>
      <c r="G3118" s="8" t="s">
        <v>1378</v>
      </c>
      <c r="H3118" s="9">
        <v>399722</v>
      </c>
      <c r="I3118" s="104"/>
      <c r="J3118" s="105"/>
      <c r="K3118" s="106"/>
      <c r="L3118" s="109"/>
      <c r="M3118" s="110"/>
      <c r="N3118" s="15" t="s">
        <v>8399</v>
      </c>
      <c r="O3118" t="s">
        <v>4766</v>
      </c>
      <c r="Q3118">
        <v>1055</v>
      </c>
      <c r="R3118" s="14">
        <v>3806880</v>
      </c>
    </row>
    <row r="3119" spans="1:18" ht="15" customHeight="1" x14ac:dyDescent="0.25">
      <c r="A3119" s="5">
        <v>190</v>
      </c>
      <c r="B3119" s="99" t="s">
        <v>4982</v>
      </c>
      <c r="C3119" s="6" t="s">
        <v>4983</v>
      </c>
      <c r="D3119" s="7">
        <v>44970</v>
      </c>
      <c r="E3119" s="8" t="s">
        <v>4765</v>
      </c>
      <c r="F3119" s="9">
        <v>1189650</v>
      </c>
      <c r="G3119" s="8" t="s">
        <v>1378</v>
      </c>
      <c r="H3119" s="9">
        <v>124913</v>
      </c>
      <c r="I3119" s="101">
        <v>2108799</v>
      </c>
      <c r="J3119" s="102"/>
      <c r="K3119" s="103"/>
      <c r="L3119" s="107" t="s">
        <v>616</v>
      </c>
      <c r="M3119" s="108"/>
      <c r="N3119" s="15" t="s">
        <v>8400</v>
      </c>
      <c r="O3119" t="s">
        <v>4766</v>
      </c>
      <c r="Q3119">
        <v>3972</v>
      </c>
      <c r="R3119" s="14">
        <v>1189650</v>
      </c>
    </row>
    <row r="3120" spans="1:18" ht="15" customHeight="1" x14ac:dyDescent="0.25">
      <c r="A3120" s="11">
        <v>191</v>
      </c>
      <c r="B3120" s="100"/>
      <c r="C3120" s="6" t="s">
        <v>4984</v>
      </c>
      <c r="D3120" s="7">
        <v>44966</v>
      </c>
      <c r="E3120" s="8" t="s">
        <v>4765</v>
      </c>
      <c r="F3120" s="9">
        <v>1166550</v>
      </c>
      <c r="G3120" s="8" t="s">
        <v>1378</v>
      </c>
      <c r="H3120" s="9">
        <v>122488</v>
      </c>
      <c r="I3120" s="104"/>
      <c r="J3120" s="105"/>
      <c r="K3120" s="106"/>
      <c r="L3120" s="109"/>
      <c r="M3120" s="110"/>
      <c r="N3120" s="15" t="s">
        <v>8401</v>
      </c>
      <c r="O3120" t="s">
        <v>4766</v>
      </c>
      <c r="Q3120">
        <v>3526</v>
      </c>
      <c r="R3120" s="14">
        <v>1166550</v>
      </c>
    </row>
    <row r="3121" spans="1:18" ht="15" customHeight="1" x14ac:dyDescent="0.25">
      <c r="A3121" s="12">
        <v>193</v>
      </c>
      <c r="B3121" s="12" t="s">
        <v>4985</v>
      </c>
      <c r="C3121" s="6" t="s">
        <v>4986</v>
      </c>
      <c r="D3121" s="7">
        <v>44964</v>
      </c>
      <c r="E3121" s="8" t="s">
        <v>4765</v>
      </c>
      <c r="F3121" s="9">
        <v>583275</v>
      </c>
      <c r="G3121" s="8" t="s">
        <v>1378</v>
      </c>
      <c r="H3121" s="9">
        <v>61244</v>
      </c>
      <c r="I3121" s="94">
        <v>522031</v>
      </c>
      <c r="J3121" s="95"/>
      <c r="K3121" s="96"/>
      <c r="L3121" s="97" t="s">
        <v>627</v>
      </c>
      <c r="M3121" s="98"/>
      <c r="N3121" s="15" t="s">
        <v>8402</v>
      </c>
      <c r="O3121" t="s">
        <v>4766</v>
      </c>
      <c r="Q3121">
        <v>3083</v>
      </c>
      <c r="R3121" s="14">
        <v>583275</v>
      </c>
    </row>
    <row r="3122" spans="1:18" ht="15" customHeight="1" x14ac:dyDescent="0.25">
      <c r="A3122" s="12">
        <v>195</v>
      </c>
      <c r="B3122" s="12" t="s">
        <v>4990</v>
      </c>
      <c r="C3122" s="6" t="s">
        <v>4991</v>
      </c>
      <c r="D3122" s="7">
        <v>44929</v>
      </c>
      <c r="E3122" s="8" t="s">
        <v>4765</v>
      </c>
      <c r="F3122" s="9">
        <v>933240</v>
      </c>
      <c r="G3122" s="8" t="s">
        <v>1378</v>
      </c>
      <c r="H3122" s="9">
        <v>97990</v>
      </c>
      <c r="I3122" s="94">
        <v>835250</v>
      </c>
      <c r="J3122" s="95"/>
      <c r="K3122" s="96"/>
      <c r="L3122" s="97" t="s">
        <v>635</v>
      </c>
      <c r="M3122" s="98"/>
      <c r="N3122" s="15" t="s">
        <v>8403</v>
      </c>
      <c r="O3122" t="s">
        <v>4766</v>
      </c>
      <c r="Q3122">
        <v>168</v>
      </c>
      <c r="R3122" s="14">
        <v>933240</v>
      </c>
    </row>
    <row r="3123" spans="1:18" ht="15" customHeight="1" x14ac:dyDescent="0.25">
      <c r="A3123" s="12">
        <v>196</v>
      </c>
      <c r="B3123" s="12" t="s">
        <v>4992</v>
      </c>
      <c r="C3123" s="6" t="s">
        <v>4993</v>
      </c>
      <c r="D3123" s="7">
        <v>44967</v>
      </c>
      <c r="E3123" s="8" t="s">
        <v>4765</v>
      </c>
      <c r="F3123" s="9">
        <v>1189650</v>
      </c>
      <c r="G3123" s="8" t="s">
        <v>1378</v>
      </c>
      <c r="H3123" s="9">
        <v>124913</v>
      </c>
      <c r="I3123" s="94">
        <v>1064737</v>
      </c>
      <c r="J3123" s="95"/>
      <c r="K3123" s="96"/>
      <c r="L3123" s="97" t="s">
        <v>4994</v>
      </c>
      <c r="M3123" s="98"/>
      <c r="N3123" s="15" t="s">
        <v>8404</v>
      </c>
      <c r="O3123" t="s">
        <v>4766</v>
      </c>
      <c r="Q3123">
        <v>3859</v>
      </c>
      <c r="R3123" s="14">
        <v>1189650</v>
      </c>
    </row>
    <row r="3124" spans="1:18" ht="15" customHeight="1" x14ac:dyDescent="0.25">
      <c r="A3124" s="12">
        <v>197</v>
      </c>
      <c r="B3124" s="12" t="s">
        <v>4995</v>
      </c>
      <c r="C3124" s="6" t="s">
        <v>4996</v>
      </c>
      <c r="D3124" s="7">
        <v>44970</v>
      </c>
      <c r="E3124" s="8" t="s">
        <v>4765</v>
      </c>
      <c r="F3124" s="9">
        <v>713790</v>
      </c>
      <c r="G3124" s="8" t="s">
        <v>1378</v>
      </c>
      <c r="H3124" s="9">
        <v>74948</v>
      </c>
      <c r="I3124" s="94">
        <v>638842</v>
      </c>
      <c r="J3124" s="95"/>
      <c r="K3124" s="96"/>
      <c r="L3124" s="97" t="s">
        <v>4997</v>
      </c>
      <c r="M3124" s="98"/>
      <c r="N3124" s="15" t="s">
        <v>8405</v>
      </c>
      <c r="O3124" t="s">
        <v>4766</v>
      </c>
      <c r="Q3124">
        <v>4024</v>
      </c>
      <c r="R3124" s="14">
        <v>713790</v>
      </c>
    </row>
    <row r="3125" spans="1:18" ht="15" customHeight="1" x14ac:dyDescent="0.25">
      <c r="A3125" s="12">
        <v>198</v>
      </c>
      <c r="B3125" s="12" t="s">
        <v>4998</v>
      </c>
      <c r="C3125" s="6" t="s">
        <v>4999</v>
      </c>
      <c r="D3125" s="7">
        <v>44928</v>
      </c>
      <c r="E3125" s="8" t="s">
        <v>5000</v>
      </c>
      <c r="F3125" s="9">
        <v>1418340</v>
      </c>
      <c r="G3125" s="8" t="s">
        <v>1378</v>
      </c>
      <c r="H3125" s="9">
        <v>148926</v>
      </c>
      <c r="I3125" s="94">
        <v>1269414</v>
      </c>
      <c r="J3125" s="95"/>
      <c r="K3125" s="96"/>
      <c r="L3125" s="97" t="s">
        <v>638</v>
      </c>
      <c r="M3125" s="98"/>
      <c r="N3125" s="15" t="s">
        <v>8406</v>
      </c>
      <c r="O3125" t="s">
        <v>4766</v>
      </c>
      <c r="Q3125">
        <v>60</v>
      </c>
      <c r="R3125" s="14">
        <v>1418340</v>
      </c>
    </row>
    <row r="3126" spans="1:18" ht="15" customHeight="1" x14ac:dyDescent="0.25">
      <c r="A3126" s="12">
        <v>199</v>
      </c>
      <c r="B3126" s="12" t="s">
        <v>5001</v>
      </c>
      <c r="C3126" s="6" t="s">
        <v>5002</v>
      </c>
      <c r="D3126" s="7">
        <v>44974</v>
      </c>
      <c r="E3126" s="8" t="s">
        <v>4765</v>
      </c>
      <c r="F3126" s="9">
        <v>1189650</v>
      </c>
      <c r="G3126" s="8" t="s">
        <v>1378</v>
      </c>
      <c r="H3126" s="9">
        <v>124913</v>
      </c>
      <c r="I3126" s="94">
        <v>1064737</v>
      </c>
      <c r="J3126" s="95"/>
      <c r="K3126" s="96"/>
      <c r="L3126" s="97" t="s">
        <v>638</v>
      </c>
      <c r="M3126" s="98"/>
      <c r="N3126" s="15" t="s">
        <v>8407</v>
      </c>
      <c r="O3126" t="s">
        <v>4766</v>
      </c>
      <c r="Q3126">
        <v>6395</v>
      </c>
      <c r="R3126" s="14">
        <v>1189650</v>
      </c>
    </row>
    <row r="3127" spans="1:18" ht="15" customHeight="1" x14ac:dyDescent="0.25">
      <c r="A3127" s="12">
        <v>201</v>
      </c>
      <c r="B3127" s="12" t="s">
        <v>5003</v>
      </c>
      <c r="C3127" s="6" t="s">
        <v>5004</v>
      </c>
      <c r="D3127" s="7">
        <v>44972</v>
      </c>
      <c r="E3127" s="8" t="s">
        <v>4765</v>
      </c>
      <c r="F3127" s="9">
        <v>1656270</v>
      </c>
      <c r="G3127" s="8" t="s">
        <v>1378</v>
      </c>
      <c r="H3127" s="9">
        <v>173908</v>
      </c>
      <c r="I3127" s="94">
        <v>1482362</v>
      </c>
      <c r="J3127" s="95"/>
      <c r="K3127" s="96"/>
      <c r="L3127" s="97" t="s">
        <v>5005</v>
      </c>
      <c r="M3127" s="98"/>
      <c r="N3127" s="15" t="s">
        <v>8408</v>
      </c>
      <c r="O3127" t="s">
        <v>4766</v>
      </c>
      <c r="Q3127">
        <v>4204</v>
      </c>
      <c r="R3127" s="14">
        <v>1656270</v>
      </c>
    </row>
    <row r="3128" spans="1:18" ht="15" customHeight="1" x14ac:dyDescent="0.25">
      <c r="A3128" s="5">
        <v>203</v>
      </c>
      <c r="B3128" s="99" t="s">
        <v>5006</v>
      </c>
      <c r="C3128" s="6" t="s">
        <v>5007</v>
      </c>
      <c r="D3128" s="7">
        <v>44942</v>
      </c>
      <c r="E3128" s="8" t="s">
        <v>4765</v>
      </c>
      <c r="F3128" s="9">
        <v>3806880</v>
      </c>
      <c r="G3128" s="8" t="s">
        <v>1378</v>
      </c>
      <c r="H3128" s="9">
        <v>399723</v>
      </c>
      <c r="I3128" s="101">
        <v>5110736</v>
      </c>
      <c r="J3128" s="102"/>
      <c r="K3128" s="103"/>
      <c r="L3128" s="107" t="s">
        <v>642</v>
      </c>
      <c r="M3128" s="108"/>
      <c r="N3128" s="15" t="s">
        <v>8409</v>
      </c>
      <c r="O3128" t="s">
        <v>4766</v>
      </c>
      <c r="Q3128">
        <v>1636</v>
      </c>
      <c r="R3128" s="14">
        <v>3806880</v>
      </c>
    </row>
    <row r="3129" spans="1:18" ht="15" customHeight="1" x14ac:dyDescent="0.25">
      <c r="A3129" s="11">
        <v>204</v>
      </c>
      <c r="B3129" s="100"/>
      <c r="C3129" s="6" t="s">
        <v>5008</v>
      </c>
      <c r="D3129" s="7">
        <v>44932</v>
      </c>
      <c r="E3129" s="8" t="s">
        <v>4765</v>
      </c>
      <c r="F3129" s="9">
        <v>1903440</v>
      </c>
      <c r="G3129" s="8" t="s">
        <v>1378</v>
      </c>
      <c r="H3129" s="9">
        <v>199861</v>
      </c>
      <c r="I3129" s="104"/>
      <c r="J3129" s="105"/>
      <c r="K3129" s="106"/>
      <c r="L3129" s="109"/>
      <c r="M3129" s="110"/>
      <c r="N3129" s="15" t="s">
        <v>8410</v>
      </c>
      <c r="O3129" t="s">
        <v>4766</v>
      </c>
      <c r="Q3129">
        <v>771</v>
      </c>
      <c r="R3129" s="14">
        <v>1903440</v>
      </c>
    </row>
    <row r="3130" spans="1:18" ht="15" customHeight="1" x14ac:dyDescent="0.25">
      <c r="A3130" s="5">
        <v>205</v>
      </c>
      <c r="B3130" s="99" t="s">
        <v>5009</v>
      </c>
      <c r="C3130" s="6" t="s">
        <v>5010</v>
      </c>
      <c r="D3130" s="7">
        <v>44967</v>
      </c>
      <c r="E3130" s="8" t="s">
        <v>4765</v>
      </c>
      <c r="F3130" s="9">
        <v>2379300</v>
      </c>
      <c r="G3130" s="8" t="s">
        <v>1378</v>
      </c>
      <c r="H3130" s="9">
        <v>249826</v>
      </c>
      <c r="I3130" s="101">
        <v>3736916</v>
      </c>
      <c r="J3130" s="102"/>
      <c r="K3130" s="103"/>
      <c r="L3130" s="107" t="s">
        <v>642</v>
      </c>
      <c r="M3130" s="108"/>
      <c r="N3130" s="15" t="s">
        <v>8411</v>
      </c>
      <c r="O3130" t="s">
        <v>4766</v>
      </c>
      <c r="Q3130">
        <v>3841</v>
      </c>
      <c r="R3130" s="14">
        <v>2379300</v>
      </c>
    </row>
    <row r="3131" spans="1:18" ht="15" customHeight="1" x14ac:dyDescent="0.25">
      <c r="A3131" s="11">
        <v>206</v>
      </c>
      <c r="B3131" s="100"/>
      <c r="C3131" s="6" t="s">
        <v>5011</v>
      </c>
      <c r="D3131" s="7">
        <v>44978</v>
      </c>
      <c r="E3131" s="8" t="s">
        <v>4765</v>
      </c>
      <c r="F3131" s="9">
        <v>1796025</v>
      </c>
      <c r="G3131" s="8" t="s">
        <v>1378</v>
      </c>
      <c r="H3131" s="9">
        <v>188583</v>
      </c>
      <c r="I3131" s="104"/>
      <c r="J3131" s="105"/>
      <c r="K3131" s="106"/>
      <c r="L3131" s="109"/>
      <c r="M3131" s="110"/>
      <c r="N3131" s="15" t="s">
        <v>8412</v>
      </c>
      <c r="O3131" t="s">
        <v>4766</v>
      </c>
      <c r="Q3131">
        <v>6770</v>
      </c>
      <c r="R3131" s="14">
        <v>1796025</v>
      </c>
    </row>
    <row r="3132" spans="1:18" ht="15" customHeight="1" x14ac:dyDescent="0.25">
      <c r="A3132" s="12">
        <v>208</v>
      </c>
      <c r="B3132" s="12" t="s">
        <v>5012</v>
      </c>
      <c r="C3132" s="6" t="s">
        <v>5013</v>
      </c>
      <c r="D3132" s="7">
        <v>44944</v>
      </c>
      <c r="E3132" s="8" t="s">
        <v>4765</v>
      </c>
      <c r="F3132" s="9">
        <v>4740120</v>
      </c>
      <c r="G3132" s="8" t="s">
        <v>1378</v>
      </c>
      <c r="H3132" s="9">
        <v>497713</v>
      </c>
      <c r="I3132" s="94">
        <v>4242407</v>
      </c>
      <c r="J3132" s="95"/>
      <c r="K3132" s="96"/>
      <c r="L3132" s="97" t="s">
        <v>652</v>
      </c>
      <c r="M3132" s="98"/>
      <c r="N3132" s="15" t="s">
        <v>8413</v>
      </c>
      <c r="O3132" t="s">
        <v>4766</v>
      </c>
      <c r="Q3132">
        <v>1774</v>
      </c>
      <c r="R3132" s="14">
        <v>4740120</v>
      </c>
    </row>
    <row r="3133" spans="1:18" ht="15" customHeight="1" x14ac:dyDescent="0.25">
      <c r="A3133" s="12">
        <v>209</v>
      </c>
      <c r="B3133" s="12" t="s">
        <v>5014</v>
      </c>
      <c r="C3133" s="6" t="s">
        <v>5015</v>
      </c>
      <c r="D3133" s="7">
        <v>44970</v>
      </c>
      <c r="E3133" s="8" t="s">
        <v>4765</v>
      </c>
      <c r="F3133" s="9">
        <v>1917300</v>
      </c>
      <c r="G3133" s="8" t="s">
        <v>1378</v>
      </c>
      <c r="H3133" s="9">
        <v>201317</v>
      </c>
      <c r="I3133" s="94">
        <v>1715983</v>
      </c>
      <c r="J3133" s="95"/>
      <c r="K3133" s="96"/>
      <c r="L3133" s="97" t="s">
        <v>652</v>
      </c>
      <c r="M3133" s="98"/>
      <c r="N3133" s="15" t="s">
        <v>8414</v>
      </c>
      <c r="O3133" t="s">
        <v>4766</v>
      </c>
      <c r="Q3133">
        <v>3980</v>
      </c>
      <c r="R3133" s="14">
        <v>1917300</v>
      </c>
    </row>
    <row r="3134" spans="1:18" ht="15" customHeight="1" x14ac:dyDescent="0.25">
      <c r="A3134" s="12">
        <v>210</v>
      </c>
      <c r="B3134" s="12" t="s">
        <v>5016</v>
      </c>
      <c r="C3134" s="6" t="s">
        <v>5017</v>
      </c>
      <c r="D3134" s="7">
        <v>44929</v>
      </c>
      <c r="E3134" s="8" t="s">
        <v>4765</v>
      </c>
      <c r="F3134" s="9">
        <v>933240</v>
      </c>
      <c r="G3134" s="8" t="s">
        <v>29</v>
      </c>
      <c r="H3134" s="9">
        <v>97990</v>
      </c>
      <c r="I3134" s="94">
        <v>835250</v>
      </c>
      <c r="J3134" s="95"/>
      <c r="K3134" s="96"/>
      <c r="L3134" s="97" t="s">
        <v>664</v>
      </c>
      <c r="M3134" s="98"/>
      <c r="N3134" s="15" t="s">
        <v>8415</v>
      </c>
      <c r="O3134" t="s">
        <v>4766</v>
      </c>
      <c r="Q3134">
        <v>111</v>
      </c>
      <c r="R3134" s="14">
        <v>933240</v>
      </c>
    </row>
    <row r="3135" spans="1:18" ht="15" customHeight="1" x14ac:dyDescent="0.25">
      <c r="A3135" s="5">
        <v>211</v>
      </c>
      <c r="B3135" s="99" t="s">
        <v>5018</v>
      </c>
      <c r="C3135" s="6" t="s">
        <v>5019</v>
      </c>
      <c r="D3135" s="7">
        <v>44930</v>
      </c>
      <c r="E3135" s="8" t="s">
        <v>4765</v>
      </c>
      <c r="F3135" s="9">
        <v>1418340</v>
      </c>
      <c r="G3135" s="8" t="s">
        <v>1378</v>
      </c>
      <c r="H3135" s="9">
        <v>148926</v>
      </c>
      <c r="I3135" s="101">
        <v>9754229</v>
      </c>
      <c r="J3135" s="102"/>
      <c r="K3135" s="103"/>
      <c r="L3135" s="107" t="s">
        <v>664</v>
      </c>
      <c r="M3135" s="108"/>
      <c r="N3135" s="15" t="s">
        <v>8416</v>
      </c>
      <c r="O3135" t="s">
        <v>4766</v>
      </c>
      <c r="Q3135">
        <v>382</v>
      </c>
      <c r="R3135" s="14">
        <v>1418340</v>
      </c>
    </row>
    <row r="3136" spans="1:18" ht="15" customHeight="1" x14ac:dyDescent="0.25">
      <c r="A3136" s="10">
        <v>212</v>
      </c>
      <c r="B3136" s="111"/>
      <c r="C3136" s="6" t="s">
        <v>5020</v>
      </c>
      <c r="D3136" s="7">
        <v>44943</v>
      </c>
      <c r="E3136" s="8" t="s">
        <v>4765</v>
      </c>
      <c r="F3136" s="9">
        <v>7576800</v>
      </c>
      <c r="G3136" s="8" t="s">
        <v>1378</v>
      </c>
      <c r="H3136" s="9">
        <v>795564</v>
      </c>
      <c r="I3136" s="112"/>
      <c r="J3136" s="113"/>
      <c r="K3136" s="114"/>
      <c r="L3136" s="115"/>
      <c r="M3136" s="116"/>
      <c r="N3136" s="15" t="s">
        <v>8417</v>
      </c>
      <c r="O3136" t="s">
        <v>4766</v>
      </c>
      <c r="Q3136">
        <v>1741</v>
      </c>
      <c r="R3136" s="14">
        <v>7576800</v>
      </c>
    </row>
    <row r="3137" spans="1:18" ht="15" customHeight="1" x14ac:dyDescent="0.25">
      <c r="A3137" s="11">
        <v>213</v>
      </c>
      <c r="B3137" s="100"/>
      <c r="C3137" s="6" t="s">
        <v>5021</v>
      </c>
      <c r="D3137" s="7">
        <v>44938</v>
      </c>
      <c r="E3137" s="8" t="s">
        <v>4765</v>
      </c>
      <c r="F3137" s="9">
        <v>1903440</v>
      </c>
      <c r="G3137" s="8" t="s">
        <v>1378</v>
      </c>
      <c r="H3137" s="9">
        <v>199861</v>
      </c>
      <c r="I3137" s="104"/>
      <c r="J3137" s="105"/>
      <c r="K3137" s="106"/>
      <c r="L3137" s="109"/>
      <c r="M3137" s="110"/>
      <c r="N3137" s="15" t="s">
        <v>8418</v>
      </c>
      <c r="O3137" t="s">
        <v>4766</v>
      </c>
      <c r="Q3137">
        <v>1388</v>
      </c>
      <c r="R3137" s="14">
        <v>1903440</v>
      </c>
    </row>
    <row r="3138" spans="1:18" ht="15" customHeight="1" x14ac:dyDescent="0.25">
      <c r="A3138" s="5">
        <v>214</v>
      </c>
      <c r="B3138" s="99" t="s">
        <v>5022</v>
      </c>
      <c r="C3138" s="6" t="s">
        <v>5023</v>
      </c>
      <c r="D3138" s="7">
        <v>44971</v>
      </c>
      <c r="E3138" s="8" t="s">
        <v>5024</v>
      </c>
      <c r="F3138" s="9">
        <v>1166550</v>
      </c>
      <c r="G3138" s="8" t="s">
        <v>1378</v>
      </c>
      <c r="H3138" s="9">
        <v>122488</v>
      </c>
      <c r="I3138" s="101">
        <v>2108799</v>
      </c>
      <c r="J3138" s="102"/>
      <c r="K3138" s="103"/>
      <c r="L3138" s="107" t="s">
        <v>664</v>
      </c>
      <c r="M3138" s="108"/>
      <c r="N3138" s="15" t="s">
        <v>8419</v>
      </c>
      <c r="O3138" t="s">
        <v>4766</v>
      </c>
      <c r="Q3138">
        <v>4070</v>
      </c>
      <c r="R3138" s="14">
        <v>1166550</v>
      </c>
    </row>
    <row r="3139" spans="1:18" ht="15" customHeight="1" x14ac:dyDescent="0.25">
      <c r="A3139" s="11">
        <v>215</v>
      </c>
      <c r="B3139" s="100"/>
      <c r="C3139" s="6" t="s">
        <v>5025</v>
      </c>
      <c r="D3139" s="7">
        <v>44967</v>
      </c>
      <c r="E3139" s="8" t="s">
        <v>4765</v>
      </c>
      <c r="F3139" s="9">
        <v>1189650</v>
      </c>
      <c r="G3139" s="8" t="s">
        <v>1378</v>
      </c>
      <c r="H3139" s="9">
        <v>124913</v>
      </c>
      <c r="I3139" s="104"/>
      <c r="J3139" s="105"/>
      <c r="K3139" s="106"/>
      <c r="L3139" s="109"/>
      <c r="M3139" s="110"/>
      <c r="N3139" s="15" t="s">
        <v>8420</v>
      </c>
      <c r="O3139" t="s">
        <v>4766</v>
      </c>
      <c r="Q3139">
        <v>3818</v>
      </c>
      <c r="R3139" s="14">
        <v>1189650</v>
      </c>
    </row>
    <row r="3140" spans="1:18" ht="15" customHeight="1" x14ac:dyDescent="0.25">
      <c r="A3140" s="12">
        <v>217</v>
      </c>
      <c r="B3140" s="12" t="s">
        <v>5026</v>
      </c>
      <c r="C3140" s="6" t="s">
        <v>5027</v>
      </c>
      <c r="D3140" s="7">
        <v>44929</v>
      </c>
      <c r="E3140" s="8" t="s">
        <v>4765</v>
      </c>
      <c r="F3140" s="9">
        <v>933240</v>
      </c>
      <c r="G3140" s="8" t="s">
        <v>29</v>
      </c>
      <c r="H3140" s="9">
        <v>97990</v>
      </c>
      <c r="I3140" s="94">
        <v>835250</v>
      </c>
      <c r="J3140" s="95"/>
      <c r="K3140" s="96"/>
      <c r="L3140" s="97" t="s">
        <v>676</v>
      </c>
      <c r="M3140" s="98"/>
      <c r="N3140" s="15" t="s">
        <v>8421</v>
      </c>
      <c r="O3140" t="s">
        <v>4766</v>
      </c>
      <c r="Q3140">
        <v>131</v>
      </c>
      <c r="R3140" s="14">
        <v>933240</v>
      </c>
    </row>
    <row r="3141" spans="1:18" ht="15" customHeight="1" x14ac:dyDescent="0.25">
      <c r="A3141" s="12">
        <v>218</v>
      </c>
      <c r="B3141" s="12" t="s">
        <v>5028</v>
      </c>
      <c r="C3141" s="6" t="s">
        <v>5029</v>
      </c>
      <c r="D3141" s="7">
        <v>44939</v>
      </c>
      <c r="E3141" s="8" t="s">
        <v>4765</v>
      </c>
      <c r="F3141" s="9">
        <v>1903440</v>
      </c>
      <c r="G3141" s="8" t="s">
        <v>1378</v>
      </c>
      <c r="H3141" s="9">
        <v>199861</v>
      </c>
      <c r="I3141" s="94">
        <v>1703579</v>
      </c>
      <c r="J3141" s="95"/>
      <c r="K3141" s="96"/>
      <c r="L3141" s="97" t="s">
        <v>676</v>
      </c>
      <c r="M3141" s="98"/>
      <c r="N3141" s="15" t="s">
        <v>8422</v>
      </c>
      <c r="O3141" t="s">
        <v>4766</v>
      </c>
      <c r="Q3141">
        <v>1524</v>
      </c>
      <c r="R3141" s="14">
        <v>1903440</v>
      </c>
    </row>
    <row r="3142" spans="1:18" ht="15" customHeight="1" x14ac:dyDescent="0.25">
      <c r="A3142" s="5">
        <v>219</v>
      </c>
      <c r="B3142" s="99" t="s">
        <v>5030</v>
      </c>
      <c r="C3142" s="6" t="s">
        <v>5031</v>
      </c>
      <c r="D3142" s="7">
        <v>44968</v>
      </c>
      <c r="E3142" s="8" t="s">
        <v>4765</v>
      </c>
      <c r="F3142" s="9">
        <v>723030</v>
      </c>
      <c r="G3142" s="8" t="s">
        <v>1378</v>
      </c>
      <c r="H3142" s="9">
        <v>75918</v>
      </c>
      <c r="I3142" s="101">
        <v>2776585</v>
      </c>
      <c r="J3142" s="102"/>
      <c r="K3142" s="103"/>
      <c r="L3142" s="107" t="s">
        <v>676</v>
      </c>
      <c r="M3142" s="108"/>
      <c r="N3142" s="15" t="s">
        <v>8423</v>
      </c>
      <c r="O3142" t="s">
        <v>4766</v>
      </c>
      <c r="Q3142">
        <v>3912</v>
      </c>
      <c r="R3142" s="14">
        <v>723030</v>
      </c>
    </row>
    <row r="3143" spans="1:18" ht="15" customHeight="1" x14ac:dyDescent="0.25">
      <c r="A3143" s="11">
        <v>220</v>
      </c>
      <c r="B3143" s="100"/>
      <c r="C3143" s="6" t="s">
        <v>5032</v>
      </c>
      <c r="D3143" s="7">
        <v>44978</v>
      </c>
      <c r="E3143" s="8" t="s">
        <v>4765</v>
      </c>
      <c r="F3143" s="9">
        <v>2379300</v>
      </c>
      <c r="G3143" s="8" t="s">
        <v>1378</v>
      </c>
      <c r="H3143" s="9">
        <v>249827</v>
      </c>
      <c r="I3143" s="104"/>
      <c r="J3143" s="105"/>
      <c r="K3143" s="106"/>
      <c r="L3143" s="109"/>
      <c r="M3143" s="110"/>
      <c r="N3143" s="15" t="s">
        <v>8424</v>
      </c>
      <c r="O3143" t="s">
        <v>4766</v>
      </c>
      <c r="Q3143">
        <v>6773</v>
      </c>
      <c r="R3143" s="14">
        <v>2379300</v>
      </c>
    </row>
    <row r="3144" spans="1:18" ht="15" customHeight="1" x14ac:dyDescent="0.25">
      <c r="A3144" s="5">
        <v>222</v>
      </c>
      <c r="B3144" s="99" t="s">
        <v>5033</v>
      </c>
      <c r="C3144" s="6" t="s">
        <v>5034</v>
      </c>
      <c r="D3144" s="7">
        <v>44943</v>
      </c>
      <c r="E3144" s="8" t="s">
        <v>4765</v>
      </c>
      <c r="F3144" s="9">
        <v>11457600</v>
      </c>
      <c r="G3144" s="8" t="s">
        <v>1378</v>
      </c>
      <c r="H3144" s="9">
        <v>1203048</v>
      </c>
      <c r="I3144" s="101">
        <v>13661710</v>
      </c>
      <c r="J3144" s="102"/>
      <c r="K3144" s="103"/>
      <c r="L3144" s="107" t="s">
        <v>696</v>
      </c>
      <c r="M3144" s="108"/>
      <c r="N3144" s="15" t="s">
        <v>8425</v>
      </c>
      <c r="O3144" t="s">
        <v>4766</v>
      </c>
      <c r="Q3144">
        <v>1713</v>
      </c>
      <c r="R3144" s="14">
        <v>11457600</v>
      </c>
    </row>
    <row r="3145" spans="1:18" ht="15" customHeight="1" x14ac:dyDescent="0.25">
      <c r="A3145" s="10">
        <v>223</v>
      </c>
      <c r="B3145" s="111"/>
      <c r="C3145" s="6" t="s">
        <v>5035</v>
      </c>
      <c r="D3145" s="7">
        <v>44937</v>
      </c>
      <c r="E3145" s="8" t="s">
        <v>4765</v>
      </c>
      <c r="F3145" s="9">
        <v>1903440</v>
      </c>
      <c r="G3145" s="8" t="s">
        <v>1378</v>
      </c>
      <c r="H3145" s="9">
        <v>199861</v>
      </c>
      <c r="I3145" s="112"/>
      <c r="J3145" s="113"/>
      <c r="K3145" s="114"/>
      <c r="L3145" s="115"/>
      <c r="M3145" s="116"/>
      <c r="N3145" s="15" t="s">
        <v>8426</v>
      </c>
      <c r="O3145" t="s">
        <v>4766</v>
      </c>
      <c r="Q3145">
        <v>1058</v>
      </c>
      <c r="R3145" s="14">
        <v>1903440</v>
      </c>
    </row>
    <row r="3146" spans="1:18" ht="15" customHeight="1" x14ac:dyDescent="0.25">
      <c r="A3146" s="11">
        <v>224</v>
      </c>
      <c r="B3146" s="100"/>
      <c r="C3146" s="6" t="s">
        <v>5036</v>
      </c>
      <c r="D3146" s="7">
        <v>44935</v>
      </c>
      <c r="E3146" s="8" t="s">
        <v>4765</v>
      </c>
      <c r="F3146" s="9">
        <v>1903440</v>
      </c>
      <c r="G3146" s="8" t="s">
        <v>1378</v>
      </c>
      <c r="H3146" s="9">
        <v>199861</v>
      </c>
      <c r="I3146" s="104"/>
      <c r="J3146" s="105"/>
      <c r="K3146" s="106"/>
      <c r="L3146" s="109"/>
      <c r="M3146" s="110"/>
      <c r="N3146" s="15" t="s">
        <v>8427</v>
      </c>
      <c r="O3146" t="s">
        <v>4766</v>
      </c>
      <c r="Q3146">
        <v>910</v>
      </c>
      <c r="R3146" s="14">
        <v>1903440</v>
      </c>
    </row>
    <row r="3147" spans="1:18" ht="15" customHeight="1" x14ac:dyDescent="0.25">
      <c r="A3147" s="5">
        <v>225</v>
      </c>
      <c r="B3147" s="99" t="s">
        <v>5037</v>
      </c>
      <c r="C3147" s="6" t="s">
        <v>5038</v>
      </c>
      <c r="D3147" s="7">
        <v>44970</v>
      </c>
      <c r="E3147" s="8" t="s">
        <v>4765</v>
      </c>
      <c r="F3147" s="9">
        <v>2379300</v>
      </c>
      <c r="G3147" s="8" t="s">
        <v>1378</v>
      </c>
      <c r="H3147" s="9">
        <v>249827</v>
      </c>
      <c r="I3147" s="101">
        <v>4258947</v>
      </c>
      <c r="J3147" s="102"/>
      <c r="K3147" s="103"/>
      <c r="L3147" s="107" t="s">
        <v>696</v>
      </c>
      <c r="M3147" s="108"/>
      <c r="N3147" s="15" t="s">
        <v>8428</v>
      </c>
      <c r="O3147" t="s">
        <v>4766</v>
      </c>
      <c r="Q3147">
        <v>3967</v>
      </c>
      <c r="R3147" s="14">
        <v>2379300</v>
      </c>
    </row>
    <row r="3148" spans="1:18" ht="15" customHeight="1" x14ac:dyDescent="0.25">
      <c r="A3148" s="11">
        <v>226</v>
      </c>
      <c r="B3148" s="100"/>
      <c r="C3148" s="6" t="s">
        <v>5039</v>
      </c>
      <c r="D3148" s="7">
        <v>44984</v>
      </c>
      <c r="E3148" s="8" t="s">
        <v>4765</v>
      </c>
      <c r="F3148" s="9">
        <v>2379300</v>
      </c>
      <c r="G3148" s="8" t="s">
        <v>1378</v>
      </c>
      <c r="H3148" s="9">
        <v>249827</v>
      </c>
      <c r="I3148" s="104"/>
      <c r="J3148" s="105"/>
      <c r="K3148" s="106"/>
      <c r="L3148" s="109"/>
      <c r="M3148" s="110"/>
      <c r="N3148" s="15" t="s">
        <v>8429</v>
      </c>
      <c r="O3148" t="s">
        <v>4766</v>
      </c>
      <c r="Q3148">
        <v>9033</v>
      </c>
      <c r="R3148" s="14">
        <v>2379300</v>
      </c>
    </row>
    <row r="3149" spans="1:18" ht="15" customHeight="1" x14ac:dyDescent="0.25">
      <c r="A3149" s="12">
        <v>227</v>
      </c>
      <c r="B3149" s="12" t="s">
        <v>5040</v>
      </c>
      <c r="C3149" s="6" t="s">
        <v>5041</v>
      </c>
      <c r="D3149" s="7">
        <v>44931</v>
      </c>
      <c r="E3149" s="8" t="s">
        <v>4765</v>
      </c>
      <c r="F3149" s="9">
        <v>951720</v>
      </c>
      <c r="G3149" s="8" t="s">
        <v>1378</v>
      </c>
      <c r="H3149" s="9">
        <v>99931</v>
      </c>
      <c r="I3149" s="94">
        <v>851789</v>
      </c>
      <c r="J3149" s="95"/>
      <c r="K3149" s="96"/>
      <c r="L3149" s="97" t="s">
        <v>705</v>
      </c>
      <c r="M3149" s="98"/>
      <c r="N3149" s="15" t="s">
        <v>8430</v>
      </c>
      <c r="O3149" t="s">
        <v>4766</v>
      </c>
      <c r="Q3149">
        <v>408</v>
      </c>
      <c r="R3149" s="14">
        <v>951720</v>
      </c>
    </row>
    <row r="3150" spans="1:18" ht="15" customHeight="1" x14ac:dyDescent="0.25">
      <c r="A3150" s="12">
        <v>228</v>
      </c>
      <c r="B3150" s="12" t="s">
        <v>5042</v>
      </c>
      <c r="C3150" s="6" t="s">
        <v>5043</v>
      </c>
      <c r="D3150" s="7">
        <v>44968</v>
      </c>
      <c r="E3150" s="8" t="s">
        <v>4765</v>
      </c>
      <c r="F3150" s="9">
        <v>1539615</v>
      </c>
      <c r="G3150" s="8" t="s">
        <v>1378</v>
      </c>
      <c r="H3150" s="9">
        <v>161660</v>
      </c>
      <c r="I3150" s="94">
        <v>1377955</v>
      </c>
      <c r="J3150" s="95"/>
      <c r="K3150" s="96"/>
      <c r="L3150" s="97" t="s">
        <v>705</v>
      </c>
      <c r="M3150" s="98"/>
      <c r="N3150" s="15" t="s">
        <v>8431</v>
      </c>
      <c r="O3150" t="s">
        <v>4766</v>
      </c>
      <c r="Q3150">
        <v>3880</v>
      </c>
      <c r="R3150" s="14">
        <v>1539615</v>
      </c>
    </row>
    <row r="3151" spans="1:18" ht="15" customHeight="1" x14ac:dyDescent="0.25">
      <c r="A3151" s="12">
        <v>230</v>
      </c>
      <c r="B3151" s="12" t="s">
        <v>5044</v>
      </c>
      <c r="C3151" s="6" t="s">
        <v>5045</v>
      </c>
      <c r="D3151" s="7">
        <v>44930</v>
      </c>
      <c r="E3151" s="8" t="s">
        <v>4765</v>
      </c>
      <c r="F3151" s="9">
        <v>933240</v>
      </c>
      <c r="G3151" s="8" t="s">
        <v>1378</v>
      </c>
      <c r="H3151" s="9">
        <v>97990</v>
      </c>
      <c r="I3151" s="94">
        <v>835250</v>
      </c>
      <c r="J3151" s="95"/>
      <c r="K3151" s="96"/>
      <c r="L3151" s="97" t="s">
        <v>710</v>
      </c>
      <c r="M3151" s="98"/>
      <c r="N3151" s="15" t="s">
        <v>8432</v>
      </c>
      <c r="O3151" t="s">
        <v>4766</v>
      </c>
      <c r="Q3151">
        <v>302</v>
      </c>
      <c r="R3151" s="14">
        <v>933240</v>
      </c>
    </row>
    <row r="3152" spans="1:18" ht="15" customHeight="1" x14ac:dyDescent="0.25">
      <c r="A3152" s="5">
        <v>231</v>
      </c>
      <c r="B3152" s="99" t="s">
        <v>5046</v>
      </c>
      <c r="C3152" s="6" t="s">
        <v>5047</v>
      </c>
      <c r="D3152" s="7">
        <v>44979</v>
      </c>
      <c r="E3152" s="8" t="s">
        <v>5048</v>
      </c>
      <c r="F3152" s="9">
        <v>583275</v>
      </c>
      <c r="G3152" s="8" t="s">
        <v>1378</v>
      </c>
      <c r="H3152" s="9">
        <v>61244</v>
      </c>
      <c r="I3152" s="101">
        <v>1586768</v>
      </c>
      <c r="J3152" s="102"/>
      <c r="K3152" s="103"/>
      <c r="L3152" s="107" t="s">
        <v>710</v>
      </c>
      <c r="M3152" s="108"/>
      <c r="N3152" s="15" t="s">
        <v>8433</v>
      </c>
      <c r="O3152" t="s">
        <v>4766</v>
      </c>
      <c r="Q3152">
        <v>6873</v>
      </c>
      <c r="R3152" s="14">
        <v>583275</v>
      </c>
    </row>
    <row r="3153" spans="1:18" ht="15" customHeight="1" x14ac:dyDescent="0.25">
      <c r="A3153" s="10">
        <v>232</v>
      </c>
      <c r="B3153" s="111"/>
      <c r="C3153" s="6" t="s">
        <v>5049</v>
      </c>
      <c r="D3153" s="7">
        <v>44965</v>
      </c>
      <c r="E3153" s="8" t="s">
        <v>4765</v>
      </c>
      <c r="F3153" s="9">
        <v>583275</v>
      </c>
      <c r="G3153" s="8" t="s">
        <v>1378</v>
      </c>
      <c r="H3153" s="9">
        <v>61244</v>
      </c>
      <c r="I3153" s="112"/>
      <c r="J3153" s="113"/>
      <c r="K3153" s="114"/>
      <c r="L3153" s="115"/>
      <c r="M3153" s="116"/>
      <c r="N3153" s="15" t="s">
        <v>8434</v>
      </c>
      <c r="O3153" t="s">
        <v>4766</v>
      </c>
      <c r="Q3153">
        <v>3152</v>
      </c>
      <c r="R3153" s="14">
        <v>583275</v>
      </c>
    </row>
    <row r="3154" spans="1:18" ht="15" customHeight="1" x14ac:dyDescent="0.25">
      <c r="A3154" s="11">
        <v>233</v>
      </c>
      <c r="B3154" s="100"/>
      <c r="C3154" s="6" t="s">
        <v>5050</v>
      </c>
      <c r="D3154" s="7">
        <v>44972</v>
      </c>
      <c r="E3154" s="8" t="s">
        <v>4771</v>
      </c>
      <c r="F3154" s="9">
        <v>606375</v>
      </c>
      <c r="G3154" s="8" t="s">
        <v>1378</v>
      </c>
      <c r="H3154" s="9">
        <v>63669</v>
      </c>
      <c r="I3154" s="104"/>
      <c r="J3154" s="105"/>
      <c r="K3154" s="106"/>
      <c r="L3154" s="109"/>
      <c r="M3154" s="110"/>
      <c r="N3154" s="15" t="s">
        <v>8435</v>
      </c>
      <c r="O3154" t="s">
        <v>4766</v>
      </c>
      <c r="Q3154">
        <v>4200</v>
      </c>
      <c r="R3154" s="14">
        <v>606375</v>
      </c>
    </row>
    <row r="3155" spans="1:18" ht="15" customHeight="1" x14ac:dyDescent="0.25">
      <c r="A3155" s="12">
        <v>234</v>
      </c>
      <c r="B3155" s="12" t="s">
        <v>5051</v>
      </c>
      <c r="C3155" s="6" t="s">
        <v>5052</v>
      </c>
      <c r="D3155" s="7">
        <v>44930</v>
      </c>
      <c r="E3155" s="8" t="s">
        <v>5053</v>
      </c>
      <c r="F3155" s="9">
        <v>933240</v>
      </c>
      <c r="G3155" s="8" t="s">
        <v>1378</v>
      </c>
      <c r="H3155" s="9">
        <v>97990</v>
      </c>
      <c r="I3155" s="94">
        <v>835250</v>
      </c>
      <c r="J3155" s="95"/>
      <c r="K3155" s="96"/>
      <c r="L3155" s="97" t="s">
        <v>714</v>
      </c>
      <c r="M3155" s="98"/>
      <c r="N3155" s="15" t="s">
        <v>8436</v>
      </c>
      <c r="O3155" t="s">
        <v>4766</v>
      </c>
      <c r="Q3155">
        <v>312</v>
      </c>
      <c r="R3155" s="14">
        <v>933240</v>
      </c>
    </row>
    <row r="3156" spans="1:18" ht="15" customHeight="1" x14ac:dyDescent="0.25">
      <c r="A3156" s="12">
        <v>235</v>
      </c>
      <c r="B3156" s="12" t="s">
        <v>5054</v>
      </c>
      <c r="C3156" s="6" t="s">
        <v>5055</v>
      </c>
      <c r="D3156" s="7">
        <v>44970</v>
      </c>
      <c r="E3156" s="8" t="s">
        <v>4765</v>
      </c>
      <c r="F3156" s="9">
        <v>1189650</v>
      </c>
      <c r="G3156" s="8" t="s">
        <v>1378</v>
      </c>
      <c r="H3156" s="9">
        <v>124913</v>
      </c>
      <c r="I3156" s="94">
        <v>1064737</v>
      </c>
      <c r="J3156" s="95"/>
      <c r="K3156" s="96"/>
      <c r="L3156" s="97" t="s">
        <v>714</v>
      </c>
      <c r="M3156" s="98"/>
      <c r="N3156" s="15" t="s">
        <v>8437</v>
      </c>
      <c r="O3156" t="s">
        <v>4766</v>
      </c>
      <c r="Q3156">
        <v>3958</v>
      </c>
      <c r="R3156" s="14">
        <v>1189650</v>
      </c>
    </row>
    <row r="3157" spans="1:18" ht="15" customHeight="1" x14ac:dyDescent="0.25">
      <c r="A3157" s="12">
        <v>236</v>
      </c>
      <c r="B3157" s="12" t="s">
        <v>5056</v>
      </c>
      <c r="C3157" s="6" t="s">
        <v>5057</v>
      </c>
      <c r="D3157" s="7">
        <v>44929</v>
      </c>
      <c r="E3157" s="8" t="s">
        <v>4765</v>
      </c>
      <c r="F3157" s="9">
        <v>466620</v>
      </c>
      <c r="G3157" s="8" t="s">
        <v>29</v>
      </c>
      <c r="H3157" s="9">
        <v>48995</v>
      </c>
      <c r="I3157" s="94">
        <v>417625</v>
      </c>
      <c r="J3157" s="95"/>
      <c r="K3157" s="96"/>
      <c r="L3157" s="97" t="s">
        <v>720</v>
      </c>
      <c r="M3157" s="98"/>
      <c r="N3157" s="15" t="s">
        <v>8438</v>
      </c>
      <c r="O3157" t="s">
        <v>4766</v>
      </c>
      <c r="Q3157">
        <v>128</v>
      </c>
      <c r="R3157" s="14">
        <v>466620</v>
      </c>
    </row>
    <row r="3158" spans="1:18" ht="15" customHeight="1" x14ac:dyDescent="0.25">
      <c r="A3158" s="12">
        <v>238</v>
      </c>
      <c r="B3158" s="12" t="s">
        <v>5058</v>
      </c>
      <c r="C3158" s="6" t="s">
        <v>5059</v>
      </c>
      <c r="D3158" s="7">
        <v>44929</v>
      </c>
      <c r="E3158" s="8" t="s">
        <v>4765</v>
      </c>
      <c r="F3158" s="9">
        <v>933240</v>
      </c>
      <c r="G3158" s="8" t="s">
        <v>1378</v>
      </c>
      <c r="H3158" s="9">
        <v>97990</v>
      </c>
      <c r="I3158" s="94">
        <v>835250</v>
      </c>
      <c r="J3158" s="95"/>
      <c r="K3158" s="96"/>
      <c r="L3158" s="97" t="s">
        <v>724</v>
      </c>
      <c r="M3158" s="98"/>
      <c r="N3158" s="15" t="s">
        <v>8439</v>
      </c>
      <c r="O3158" t="s">
        <v>4766</v>
      </c>
      <c r="Q3158">
        <v>153</v>
      </c>
      <c r="R3158" s="14">
        <v>933240</v>
      </c>
    </row>
    <row r="3159" spans="1:18" ht="15" customHeight="1" x14ac:dyDescent="0.25">
      <c r="A3159" s="5">
        <v>239</v>
      </c>
      <c r="B3159" s="99" t="s">
        <v>5060</v>
      </c>
      <c r="C3159" s="6" t="s">
        <v>5061</v>
      </c>
      <c r="D3159" s="7">
        <v>44978</v>
      </c>
      <c r="E3159" s="8" t="s">
        <v>4765</v>
      </c>
      <c r="F3159" s="9">
        <v>583275</v>
      </c>
      <c r="G3159" s="8" t="s">
        <v>1378</v>
      </c>
      <c r="H3159" s="9">
        <v>61244</v>
      </c>
      <c r="I3159" s="101">
        <v>1607442</v>
      </c>
      <c r="J3159" s="102"/>
      <c r="K3159" s="103"/>
      <c r="L3159" s="107" t="s">
        <v>724</v>
      </c>
      <c r="M3159" s="108"/>
      <c r="N3159" s="15" t="s">
        <v>8440</v>
      </c>
      <c r="O3159" t="s">
        <v>4766</v>
      </c>
      <c r="Q3159">
        <v>6794</v>
      </c>
      <c r="R3159" s="14">
        <v>583275</v>
      </c>
    </row>
    <row r="3160" spans="1:18" ht="15" customHeight="1" x14ac:dyDescent="0.25">
      <c r="A3160" s="11">
        <v>240</v>
      </c>
      <c r="B3160" s="100"/>
      <c r="C3160" s="6" t="s">
        <v>5062</v>
      </c>
      <c r="D3160" s="7">
        <v>44972</v>
      </c>
      <c r="E3160" s="8" t="s">
        <v>4771</v>
      </c>
      <c r="F3160" s="9">
        <v>1212750</v>
      </c>
      <c r="G3160" s="8" t="s">
        <v>1378</v>
      </c>
      <c r="H3160" s="9">
        <v>127339</v>
      </c>
      <c r="I3160" s="104"/>
      <c r="J3160" s="105"/>
      <c r="K3160" s="106"/>
      <c r="L3160" s="109"/>
      <c r="M3160" s="110"/>
      <c r="N3160" s="15" t="s">
        <v>8441</v>
      </c>
      <c r="O3160" t="s">
        <v>4766</v>
      </c>
      <c r="Q3160">
        <v>4116</v>
      </c>
      <c r="R3160" s="14">
        <v>1212750</v>
      </c>
    </row>
    <row r="3161" spans="1:18" ht="15" customHeight="1" x14ac:dyDescent="0.25">
      <c r="A3161" s="12">
        <v>241</v>
      </c>
      <c r="B3161" s="12" t="s">
        <v>5063</v>
      </c>
      <c r="C3161" s="6" t="s">
        <v>5064</v>
      </c>
      <c r="D3161" s="7">
        <v>44932</v>
      </c>
      <c r="E3161" s="8" t="s">
        <v>4765</v>
      </c>
      <c r="F3161" s="9">
        <v>933240</v>
      </c>
      <c r="G3161" s="8" t="s">
        <v>1378</v>
      </c>
      <c r="H3161" s="9">
        <v>97990</v>
      </c>
      <c r="I3161" s="94">
        <v>835250</v>
      </c>
      <c r="J3161" s="95"/>
      <c r="K3161" s="96"/>
      <c r="L3161" s="97" t="s">
        <v>729</v>
      </c>
      <c r="M3161" s="98"/>
      <c r="N3161" s="15" t="s">
        <v>8442</v>
      </c>
      <c r="O3161" t="s">
        <v>4766</v>
      </c>
      <c r="Q3161">
        <v>763</v>
      </c>
      <c r="R3161" s="14">
        <v>933240</v>
      </c>
    </row>
    <row r="3162" spans="1:18" ht="15" customHeight="1" x14ac:dyDescent="0.25">
      <c r="A3162" s="12">
        <v>243</v>
      </c>
      <c r="B3162" s="12" t="s">
        <v>5065</v>
      </c>
      <c r="C3162" s="6" t="s">
        <v>5066</v>
      </c>
      <c r="D3162" s="7">
        <v>44968</v>
      </c>
      <c r="E3162" s="8" t="s">
        <v>4765</v>
      </c>
      <c r="F3162" s="9">
        <v>1189650</v>
      </c>
      <c r="G3162" s="8" t="s">
        <v>1378</v>
      </c>
      <c r="H3162" s="9">
        <v>124913</v>
      </c>
      <c r="I3162" s="94">
        <v>1064737</v>
      </c>
      <c r="J3162" s="95"/>
      <c r="K3162" s="96"/>
      <c r="L3162" s="97" t="s">
        <v>1878</v>
      </c>
      <c r="M3162" s="98"/>
      <c r="N3162" s="15" t="s">
        <v>8443</v>
      </c>
      <c r="O3162" t="s">
        <v>4766</v>
      </c>
      <c r="Q3162">
        <v>3872</v>
      </c>
      <c r="R3162" s="14">
        <v>1189650</v>
      </c>
    </row>
    <row r="3163" spans="1:18" ht="15" customHeight="1" x14ac:dyDescent="0.25">
      <c r="A3163" s="12">
        <v>245</v>
      </c>
      <c r="B3163" s="12" t="s">
        <v>5067</v>
      </c>
      <c r="C3163" s="6" t="s">
        <v>5068</v>
      </c>
      <c r="D3163" s="7">
        <v>44930</v>
      </c>
      <c r="E3163" s="8" t="s">
        <v>4765</v>
      </c>
      <c r="F3163" s="9">
        <v>951720</v>
      </c>
      <c r="G3163" s="8" t="s">
        <v>1378</v>
      </c>
      <c r="H3163" s="9">
        <v>99931</v>
      </c>
      <c r="I3163" s="94">
        <v>851789</v>
      </c>
      <c r="J3163" s="95"/>
      <c r="K3163" s="96"/>
      <c r="L3163" s="97" t="s">
        <v>5069</v>
      </c>
      <c r="M3163" s="98"/>
      <c r="N3163" s="15" t="s">
        <v>8444</v>
      </c>
      <c r="O3163" t="s">
        <v>4766</v>
      </c>
      <c r="Q3163">
        <v>313</v>
      </c>
      <c r="R3163" s="14">
        <v>951720</v>
      </c>
    </row>
    <row r="3164" spans="1:18" ht="15" customHeight="1" x14ac:dyDescent="0.25">
      <c r="A3164" s="12">
        <v>246</v>
      </c>
      <c r="B3164" s="12" t="s">
        <v>5070</v>
      </c>
      <c r="C3164" s="6" t="s">
        <v>5071</v>
      </c>
      <c r="D3164" s="7">
        <v>44972</v>
      </c>
      <c r="E3164" s="8" t="s">
        <v>4765</v>
      </c>
      <c r="F3164" s="9">
        <v>1189650</v>
      </c>
      <c r="G3164" s="8" t="s">
        <v>1378</v>
      </c>
      <c r="H3164" s="9">
        <v>124913</v>
      </c>
      <c r="I3164" s="94">
        <v>1064737</v>
      </c>
      <c r="J3164" s="95"/>
      <c r="K3164" s="96"/>
      <c r="L3164" s="97" t="s">
        <v>5069</v>
      </c>
      <c r="M3164" s="98"/>
      <c r="N3164" s="15" t="s">
        <v>8445</v>
      </c>
      <c r="O3164" t="s">
        <v>4766</v>
      </c>
      <c r="Q3164">
        <v>4202</v>
      </c>
      <c r="R3164" s="14">
        <v>1189650</v>
      </c>
    </row>
    <row r="3165" spans="1:18" ht="15" customHeight="1" x14ac:dyDescent="0.25">
      <c r="A3165" s="12">
        <v>247</v>
      </c>
      <c r="B3165" s="12" t="s">
        <v>5072</v>
      </c>
      <c r="C3165" s="6" t="s">
        <v>5073</v>
      </c>
      <c r="D3165" s="7">
        <v>44931</v>
      </c>
      <c r="E3165" s="8" t="s">
        <v>4765</v>
      </c>
      <c r="F3165" s="9">
        <v>1903440</v>
      </c>
      <c r="G3165" s="8" t="s">
        <v>1378</v>
      </c>
      <c r="H3165" s="9">
        <v>199861</v>
      </c>
      <c r="I3165" s="94">
        <v>1703579</v>
      </c>
      <c r="J3165" s="95"/>
      <c r="K3165" s="96"/>
      <c r="L3165" s="97" t="s">
        <v>734</v>
      </c>
      <c r="M3165" s="98"/>
      <c r="N3165" s="15" t="s">
        <v>8446</v>
      </c>
      <c r="O3165" t="s">
        <v>4766</v>
      </c>
      <c r="Q3165">
        <v>416</v>
      </c>
      <c r="R3165" s="14">
        <v>1903440</v>
      </c>
    </row>
    <row r="3166" spans="1:18" ht="15" customHeight="1" x14ac:dyDescent="0.25">
      <c r="A3166" s="12">
        <v>248</v>
      </c>
      <c r="B3166" s="12" t="s">
        <v>5074</v>
      </c>
      <c r="C3166" s="6" t="s">
        <v>5075</v>
      </c>
      <c r="D3166" s="7">
        <v>44973</v>
      </c>
      <c r="E3166" s="8" t="s">
        <v>4765</v>
      </c>
      <c r="F3166" s="9">
        <v>583275</v>
      </c>
      <c r="G3166" s="8" t="s">
        <v>1378</v>
      </c>
      <c r="H3166" s="9">
        <v>61244</v>
      </c>
      <c r="I3166" s="94">
        <v>522031</v>
      </c>
      <c r="J3166" s="95"/>
      <c r="K3166" s="96"/>
      <c r="L3166" s="97" t="s">
        <v>734</v>
      </c>
      <c r="M3166" s="98"/>
      <c r="N3166" s="15" t="s">
        <v>8447</v>
      </c>
      <c r="O3166" t="s">
        <v>4766</v>
      </c>
      <c r="Q3166">
        <v>4336</v>
      </c>
      <c r="R3166" s="14">
        <v>583275</v>
      </c>
    </row>
    <row r="3167" spans="1:18" ht="15" customHeight="1" x14ac:dyDescent="0.25">
      <c r="A3167" s="12">
        <v>251</v>
      </c>
      <c r="B3167" s="12" t="s">
        <v>5079</v>
      </c>
      <c r="C3167" s="6" t="s">
        <v>5080</v>
      </c>
      <c r="D3167" s="7">
        <v>44928</v>
      </c>
      <c r="E3167" s="8" t="s">
        <v>4765</v>
      </c>
      <c r="F3167" s="9">
        <v>1418340</v>
      </c>
      <c r="G3167" s="8" t="s">
        <v>29</v>
      </c>
      <c r="H3167" s="9">
        <v>148926</v>
      </c>
      <c r="I3167" s="94">
        <v>1269414</v>
      </c>
      <c r="J3167" s="95"/>
      <c r="K3167" s="96"/>
      <c r="L3167" s="97" t="s">
        <v>738</v>
      </c>
      <c r="M3167" s="98"/>
      <c r="N3167" s="15" t="s">
        <v>8448</v>
      </c>
      <c r="O3167" t="s">
        <v>4766</v>
      </c>
      <c r="Q3167">
        <v>48</v>
      </c>
      <c r="R3167" s="14">
        <v>1418340</v>
      </c>
    </row>
    <row r="3168" spans="1:18" ht="15" customHeight="1" x14ac:dyDescent="0.25">
      <c r="A3168" s="12">
        <v>252</v>
      </c>
      <c r="B3168" s="12" t="s">
        <v>5081</v>
      </c>
      <c r="C3168" s="6" t="s">
        <v>5082</v>
      </c>
      <c r="D3168" s="7">
        <v>44937</v>
      </c>
      <c r="E3168" s="8" t="s">
        <v>4765</v>
      </c>
      <c r="F3168" s="9">
        <v>3806880</v>
      </c>
      <c r="G3168" s="8" t="s">
        <v>1378</v>
      </c>
      <c r="H3168" s="9">
        <v>399722</v>
      </c>
      <c r="I3168" s="94">
        <v>3407158</v>
      </c>
      <c r="J3168" s="95"/>
      <c r="K3168" s="96"/>
      <c r="L3168" s="97" t="s">
        <v>738</v>
      </c>
      <c r="M3168" s="98"/>
      <c r="N3168" s="15" t="s">
        <v>8449</v>
      </c>
      <c r="O3168" t="s">
        <v>4766</v>
      </c>
      <c r="Q3168">
        <v>1042</v>
      </c>
      <c r="R3168" s="14">
        <v>3806880</v>
      </c>
    </row>
    <row r="3169" spans="1:18" ht="15" customHeight="1" x14ac:dyDescent="0.25">
      <c r="A3169" s="12">
        <v>253</v>
      </c>
      <c r="B3169" s="12" t="s">
        <v>5083</v>
      </c>
      <c r="C3169" s="6" t="s">
        <v>5084</v>
      </c>
      <c r="D3169" s="7">
        <v>44967</v>
      </c>
      <c r="E3169" s="8" t="s">
        <v>5000</v>
      </c>
      <c r="F3169" s="9">
        <v>2379300</v>
      </c>
      <c r="G3169" s="8" t="s">
        <v>1378</v>
      </c>
      <c r="H3169" s="9">
        <v>249827</v>
      </c>
      <c r="I3169" s="94">
        <v>2129473</v>
      </c>
      <c r="J3169" s="95"/>
      <c r="K3169" s="96"/>
      <c r="L3169" s="97" t="s">
        <v>738</v>
      </c>
      <c r="M3169" s="98"/>
      <c r="N3169" s="15" t="s">
        <v>8450</v>
      </c>
      <c r="O3169" t="s">
        <v>4766</v>
      </c>
      <c r="Q3169">
        <v>3866</v>
      </c>
      <c r="R3169" s="14">
        <v>2379300</v>
      </c>
    </row>
    <row r="3170" spans="1:18" ht="15" customHeight="1" x14ac:dyDescent="0.25">
      <c r="A3170" s="12">
        <v>256</v>
      </c>
      <c r="B3170" s="12" t="s">
        <v>5085</v>
      </c>
      <c r="C3170" s="6" t="s">
        <v>5086</v>
      </c>
      <c r="D3170" s="7">
        <v>44933</v>
      </c>
      <c r="E3170" s="8" t="s">
        <v>4765</v>
      </c>
      <c r="F3170" s="9">
        <v>951720</v>
      </c>
      <c r="G3170" s="8" t="s">
        <v>1378</v>
      </c>
      <c r="H3170" s="9">
        <v>99931</v>
      </c>
      <c r="I3170" s="94">
        <v>851789</v>
      </c>
      <c r="J3170" s="95"/>
      <c r="K3170" s="96"/>
      <c r="L3170" s="97" t="s">
        <v>747</v>
      </c>
      <c r="M3170" s="98"/>
      <c r="N3170" s="15" t="s">
        <v>8451</v>
      </c>
      <c r="O3170" t="s">
        <v>4766</v>
      </c>
      <c r="Q3170">
        <v>866</v>
      </c>
      <c r="R3170" s="14">
        <v>951720</v>
      </c>
    </row>
    <row r="3171" spans="1:18" ht="15" customHeight="1" x14ac:dyDescent="0.25">
      <c r="A3171" s="12">
        <v>261</v>
      </c>
      <c r="B3171" s="12" t="s">
        <v>5092</v>
      </c>
      <c r="C3171" s="6" t="s">
        <v>5093</v>
      </c>
      <c r="D3171" s="7">
        <v>44930</v>
      </c>
      <c r="E3171" s="8" t="s">
        <v>4765</v>
      </c>
      <c r="F3171" s="9">
        <v>933240</v>
      </c>
      <c r="G3171" s="8" t="s">
        <v>1378</v>
      </c>
      <c r="H3171" s="9">
        <v>97990</v>
      </c>
      <c r="I3171" s="94">
        <v>835250</v>
      </c>
      <c r="J3171" s="95"/>
      <c r="K3171" s="96"/>
      <c r="L3171" s="97" t="s">
        <v>761</v>
      </c>
      <c r="M3171" s="98"/>
      <c r="N3171" s="15" t="s">
        <v>8452</v>
      </c>
      <c r="O3171" t="s">
        <v>4766</v>
      </c>
      <c r="Q3171">
        <v>311</v>
      </c>
      <c r="R3171" s="14">
        <v>933240</v>
      </c>
    </row>
    <row r="3172" spans="1:18" ht="15" customHeight="1" x14ac:dyDescent="0.25">
      <c r="A3172" s="12">
        <v>262</v>
      </c>
      <c r="B3172" s="12" t="s">
        <v>5094</v>
      </c>
      <c r="C3172" s="6" t="s">
        <v>5095</v>
      </c>
      <c r="D3172" s="7">
        <v>44970</v>
      </c>
      <c r="E3172" s="8" t="s">
        <v>4765</v>
      </c>
      <c r="F3172" s="9">
        <v>1772925</v>
      </c>
      <c r="G3172" s="8" t="s">
        <v>1378</v>
      </c>
      <c r="H3172" s="9">
        <v>186157</v>
      </c>
      <c r="I3172" s="94">
        <v>1586768</v>
      </c>
      <c r="J3172" s="95"/>
      <c r="K3172" s="96"/>
      <c r="L3172" s="97" t="s">
        <v>761</v>
      </c>
      <c r="M3172" s="98"/>
      <c r="N3172" s="15" t="s">
        <v>8453</v>
      </c>
      <c r="O3172" t="s">
        <v>4766</v>
      </c>
      <c r="Q3172">
        <v>3956</v>
      </c>
      <c r="R3172" s="14">
        <v>1772925</v>
      </c>
    </row>
    <row r="3173" spans="1:18" ht="15" customHeight="1" x14ac:dyDescent="0.25">
      <c r="A3173" s="12">
        <v>264</v>
      </c>
      <c r="B3173" s="12" t="s">
        <v>5098</v>
      </c>
      <c r="C3173" s="6" t="s">
        <v>5099</v>
      </c>
      <c r="D3173" s="7">
        <v>44931</v>
      </c>
      <c r="E3173" s="8" t="s">
        <v>4765</v>
      </c>
      <c r="F3173" s="9">
        <v>951720</v>
      </c>
      <c r="G3173" s="8" t="s">
        <v>29</v>
      </c>
      <c r="H3173" s="9">
        <v>101781</v>
      </c>
      <c r="I3173" s="94">
        <v>849939</v>
      </c>
      <c r="J3173" s="95"/>
      <c r="K3173" s="96"/>
      <c r="L3173" s="97" t="s">
        <v>772</v>
      </c>
      <c r="M3173" s="98"/>
      <c r="N3173" s="15" t="s">
        <v>8454</v>
      </c>
      <c r="O3173" t="s">
        <v>4766</v>
      </c>
      <c r="Q3173">
        <v>406</v>
      </c>
      <c r="R3173" s="14">
        <v>951720</v>
      </c>
    </row>
    <row r="3174" spans="1:18" ht="15" customHeight="1" x14ac:dyDescent="0.25">
      <c r="A3174" s="12">
        <v>265</v>
      </c>
      <c r="B3174" s="12" t="s">
        <v>5100</v>
      </c>
      <c r="C3174" s="6" t="s">
        <v>5101</v>
      </c>
      <c r="D3174" s="7">
        <v>44945</v>
      </c>
      <c r="E3174" s="8" t="s">
        <v>4771</v>
      </c>
      <c r="F3174" s="9">
        <v>4851000</v>
      </c>
      <c r="G3174" s="8" t="s">
        <v>1378</v>
      </c>
      <c r="H3174" s="9">
        <v>509355</v>
      </c>
      <c r="I3174" s="94">
        <v>4341645</v>
      </c>
      <c r="J3174" s="95"/>
      <c r="K3174" s="96"/>
      <c r="L3174" s="97" t="s">
        <v>772</v>
      </c>
      <c r="M3174" s="98"/>
      <c r="N3174" s="15" t="s">
        <v>8455</v>
      </c>
      <c r="O3174" t="s">
        <v>4766</v>
      </c>
      <c r="Q3174">
        <v>1819</v>
      </c>
      <c r="R3174" s="14">
        <v>4851000</v>
      </c>
    </row>
    <row r="3175" spans="1:18" ht="15" customHeight="1" x14ac:dyDescent="0.25">
      <c r="A3175" s="5">
        <v>266</v>
      </c>
      <c r="B3175" s="99" t="s">
        <v>5102</v>
      </c>
      <c r="C3175" s="6" t="s">
        <v>5103</v>
      </c>
      <c r="D3175" s="7">
        <v>44931</v>
      </c>
      <c r="E3175" s="8" t="s">
        <v>4771</v>
      </c>
      <c r="F3175" s="9">
        <v>485100</v>
      </c>
      <c r="G3175" s="8" t="s">
        <v>1378</v>
      </c>
      <c r="H3175" s="9">
        <v>50936</v>
      </c>
      <c r="I3175" s="101">
        <v>1199121</v>
      </c>
      <c r="J3175" s="102"/>
      <c r="K3175" s="103"/>
      <c r="L3175" s="107" t="s">
        <v>779</v>
      </c>
      <c r="M3175" s="108"/>
      <c r="N3175" s="15" t="s">
        <v>8456</v>
      </c>
      <c r="O3175" t="s">
        <v>4766</v>
      </c>
      <c r="Q3175">
        <v>440</v>
      </c>
      <c r="R3175" s="14">
        <v>485100</v>
      </c>
    </row>
    <row r="3176" spans="1:18" ht="15" customHeight="1" x14ac:dyDescent="0.25">
      <c r="A3176" s="11">
        <v>267</v>
      </c>
      <c r="B3176" s="100"/>
      <c r="C3176" s="6" t="s">
        <v>5104</v>
      </c>
      <c r="D3176" s="7">
        <v>44935</v>
      </c>
      <c r="E3176" s="8" t="s">
        <v>4765</v>
      </c>
      <c r="F3176" s="9">
        <v>854700</v>
      </c>
      <c r="G3176" s="8" t="s">
        <v>1378</v>
      </c>
      <c r="H3176" s="9">
        <v>89744</v>
      </c>
      <c r="I3176" s="104"/>
      <c r="J3176" s="105"/>
      <c r="K3176" s="106"/>
      <c r="L3176" s="109"/>
      <c r="M3176" s="110"/>
      <c r="N3176" s="15" t="s">
        <v>8457</v>
      </c>
      <c r="O3176" t="s">
        <v>4766</v>
      </c>
      <c r="Q3176">
        <v>930</v>
      </c>
      <c r="R3176" s="14">
        <v>854700</v>
      </c>
    </row>
    <row r="3177" spans="1:18" ht="15" customHeight="1" x14ac:dyDescent="0.25">
      <c r="A3177" s="12">
        <v>271</v>
      </c>
      <c r="B3177" s="12" t="s">
        <v>5105</v>
      </c>
      <c r="C3177" s="6" t="s">
        <v>5106</v>
      </c>
      <c r="D3177" s="7">
        <v>44933</v>
      </c>
      <c r="E3177" s="8" t="s">
        <v>4765</v>
      </c>
      <c r="F3177" s="9">
        <v>1903440</v>
      </c>
      <c r="G3177" s="8" t="s">
        <v>1378</v>
      </c>
      <c r="H3177" s="9">
        <v>199861</v>
      </c>
      <c r="I3177" s="94">
        <v>1703579</v>
      </c>
      <c r="J3177" s="95"/>
      <c r="K3177" s="96"/>
      <c r="L3177" s="97" t="s">
        <v>1917</v>
      </c>
      <c r="M3177" s="98"/>
      <c r="N3177" s="15" t="s">
        <v>8458</v>
      </c>
      <c r="O3177" t="s">
        <v>4766</v>
      </c>
      <c r="Q3177">
        <v>858</v>
      </c>
      <c r="R3177" s="14">
        <v>1903440</v>
      </c>
    </row>
    <row r="3178" spans="1:18" ht="15" customHeight="1" x14ac:dyDescent="0.25">
      <c r="A3178" s="12">
        <v>273</v>
      </c>
      <c r="B3178" s="12" t="s">
        <v>5107</v>
      </c>
      <c r="C3178" s="6" t="s">
        <v>5108</v>
      </c>
      <c r="D3178" s="7">
        <v>44928</v>
      </c>
      <c r="E3178" s="8" t="s">
        <v>4765</v>
      </c>
      <c r="F3178" s="9">
        <v>1903440</v>
      </c>
      <c r="G3178" s="8" t="s">
        <v>29</v>
      </c>
      <c r="H3178" s="9">
        <v>199861</v>
      </c>
      <c r="I3178" s="94">
        <v>1703579</v>
      </c>
      <c r="J3178" s="95"/>
      <c r="K3178" s="96"/>
      <c r="L3178" s="97" t="s">
        <v>814</v>
      </c>
      <c r="M3178" s="98"/>
      <c r="N3178" s="15" t="s">
        <v>8459</v>
      </c>
      <c r="O3178" t="s">
        <v>4766</v>
      </c>
      <c r="Q3178">
        <v>22</v>
      </c>
      <c r="R3178" s="14">
        <v>1903440</v>
      </c>
    </row>
    <row r="3179" spans="1:18" ht="15" customHeight="1" x14ac:dyDescent="0.25">
      <c r="A3179" s="12">
        <v>274</v>
      </c>
      <c r="B3179" s="12" t="s">
        <v>5109</v>
      </c>
      <c r="C3179" s="6" t="s">
        <v>5110</v>
      </c>
      <c r="D3179" s="7">
        <v>44938</v>
      </c>
      <c r="E3179" s="8" t="s">
        <v>4771</v>
      </c>
      <c r="F3179" s="9">
        <v>970200</v>
      </c>
      <c r="G3179" s="8" t="s">
        <v>1378</v>
      </c>
      <c r="H3179" s="9">
        <v>101871</v>
      </c>
      <c r="I3179" s="94">
        <v>868329</v>
      </c>
      <c r="J3179" s="95"/>
      <c r="K3179" s="96"/>
      <c r="L3179" s="97" t="s">
        <v>814</v>
      </c>
      <c r="M3179" s="98"/>
      <c r="N3179" s="15" t="s">
        <v>8460</v>
      </c>
      <c r="O3179" t="s">
        <v>4766</v>
      </c>
      <c r="Q3179">
        <v>1429</v>
      </c>
      <c r="R3179" s="14">
        <v>970200</v>
      </c>
    </row>
    <row r="3180" spans="1:18" ht="15" customHeight="1" x14ac:dyDescent="0.25">
      <c r="A3180" s="12">
        <v>279</v>
      </c>
      <c r="B3180" s="12" t="s">
        <v>5111</v>
      </c>
      <c r="C3180" s="6" t="s">
        <v>5112</v>
      </c>
      <c r="D3180" s="7">
        <v>44929</v>
      </c>
      <c r="E3180" s="8" t="s">
        <v>4765</v>
      </c>
      <c r="F3180" s="9">
        <v>2836680</v>
      </c>
      <c r="G3180" s="8" t="s">
        <v>29</v>
      </c>
      <c r="H3180" s="9">
        <v>297851</v>
      </c>
      <c r="I3180" s="94">
        <v>2538829</v>
      </c>
      <c r="J3180" s="95"/>
      <c r="K3180" s="96"/>
      <c r="L3180" s="97" t="s">
        <v>827</v>
      </c>
      <c r="M3180" s="98"/>
      <c r="N3180" s="15" t="s">
        <v>8461</v>
      </c>
      <c r="O3180" t="s">
        <v>4766</v>
      </c>
      <c r="Q3180">
        <v>119</v>
      </c>
      <c r="R3180" s="14">
        <v>2836680</v>
      </c>
    </row>
    <row r="3181" spans="1:18" ht="15" customHeight="1" x14ac:dyDescent="0.25">
      <c r="A3181" s="5">
        <v>280</v>
      </c>
      <c r="B3181" s="99" t="s">
        <v>5113</v>
      </c>
      <c r="C3181" s="6" t="s">
        <v>5114</v>
      </c>
      <c r="D3181" s="7">
        <v>44936</v>
      </c>
      <c r="E3181" s="8" t="s">
        <v>4765</v>
      </c>
      <c r="F3181" s="9">
        <v>2836680</v>
      </c>
      <c r="G3181" s="8" t="s">
        <v>1378</v>
      </c>
      <c r="H3181" s="9">
        <v>297852</v>
      </c>
      <c r="I3181" s="101">
        <v>9286985</v>
      </c>
      <c r="J3181" s="102"/>
      <c r="K3181" s="103"/>
      <c r="L3181" s="107" t="s">
        <v>827</v>
      </c>
      <c r="M3181" s="108"/>
      <c r="N3181" s="15" t="s">
        <v>8462</v>
      </c>
      <c r="O3181" t="s">
        <v>4766</v>
      </c>
      <c r="Q3181">
        <v>993</v>
      </c>
      <c r="R3181" s="14">
        <v>2836680</v>
      </c>
    </row>
    <row r="3182" spans="1:18" ht="15" customHeight="1" x14ac:dyDescent="0.25">
      <c r="A3182" s="10">
        <v>281</v>
      </c>
      <c r="B3182" s="111"/>
      <c r="C3182" s="6" t="s">
        <v>5115</v>
      </c>
      <c r="D3182" s="7">
        <v>44938</v>
      </c>
      <c r="E3182" s="8" t="s">
        <v>4765</v>
      </c>
      <c r="F3182" s="9">
        <v>4740120</v>
      </c>
      <c r="G3182" s="8" t="s">
        <v>1378</v>
      </c>
      <c r="H3182" s="9">
        <v>497713</v>
      </c>
      <c r="I3182" s="112"/>
      <c r="J3182" s="113"/>
      <c r="K3182" s="114"/>
      <c r="L3182" s="115"/>
      <c r="M3182" s="116"/>
      <c r="N3182" s="15" t="s">
        <v>8463</v>
      </c>
      <c r="O3182" t="s">
        <v>4766</v>
      </c>
      <c r="Q3182">
        <v>1393</v>
      </c>
      <c r="R3182" s="14">
        <v>4740120</v>
      </c>
    </row>
    <row r="3183" spans="1:18" ht="15" customHeight="1" x14ac:dyDescent="0.25">
      <c r="A3183" s="11">
        <v>282</v>
      </c>
      <c r="B3183" s="100"/>
      <c r="C3183" s="6" t="s">
        <v>5116</v>
      </c>
      <c r="D3183" s="7">
        <v>44943</v>
      </c>
      <c r="E3183" s="8" t="s">
        <v>4765</v>
      </c>
      <c r="F3183" s="9">
        <v>2799720</v>
      </c>
      <c r="G3183" s="8" t="s">
        <v>1378</v>
      </c>
      <c r="H3183" s="9">
        <v>293971</v>
      </c>
      <c r="I3183" s="104"/>
      <c r="J3183" s="105"/>
      <c r="K3183" s="106"/>
      <c r="L3183" s="109"/>
      <c r="M3183" s="110"/>
      <c r="N3183" s="15" t="s">
        <v>8464</v>
      </c>
      <c r="O3183" t="s">
        <v>4766</v>
      </c>
      <c r="Q3183">
        <v>1726</v>
      </c>
      <c r="R3183" s="14">
        <v>2799720</v>
      </c>
    </row>
    <row r="3184" spans="1:18" ht="15" customHeight="1" x14ac:dyDescent="0.25">
      <c r="A3184" s="5">
        <v>283</v>
      </c>
      <c r="B3184" s="99" t="s">
        <v>5117</v>
      </c>
      <c r="C3184" s="6" t="s">
        <v>5118</v>
      </c>
      <c r="D3184" s="7">
        <v>44939</v>
      </c>
      <c r="E3184" s="8" t="s">
        <v>4765</v>
      </c>
      <c r="F3184" s="9">
        <v>1399860</v>
      </c>
      <c r="G3184" s="8" t="s">
        <v>1378</v>
      </c>
      <c r="H3184" s="9">
        <v>146985</v>
      </c>
      <c r="I3184" s="101">
        <v>4593874</v>
      </c>
      <c r="J3184" s="102"/>
      <c r="K3184" s="103"/>
      <c r="L3184" s="107" t="s">
        <v>836</v>
      </c>
      <c r="M3184" s="108"/>
      <c r="N3184" s="15" t="s">
        <v>8465</v>
      </c>
      <c r="O3184" t="s">
        <v>4766</v>
      </c>
      <c r="Q3184">
        <v>1516</v>
      </c>
      <c r="R3184" s="14">
        <v>1399860</v>
      </c>
    </row>
    <row r="3185" spans="1:18" ht="15" customHeight="1" x14ac:dyDescent="0.25">
      <c r="A3185" s="11">
        <v>284</v>
      </c>
      <c r="B3185" s="100"/>
      <c r="C3185" s="6" t="s">
        <v>5119</v>
      </c>
      <c r="D3185" s="7">
        <v>44930</v>
      </c>
      <c r="E3185" s="8" t="s">
        <v>4765</v>
      </c>
      <c r="F3185" s="9">
        <v>3732960</v>
      </c>
      <c r="G3185" s="8" t="s">
        <v>1378</v>
      </c>
      <c r="H3185" s="9">
        <v>391961</v>
      </c>
      <c r="I3185" s="104"/>
      <c r="J3185" s="105"/>
      <c r="K3185" s="106"/>
      <c r="L3185" s="109"/>
      <c r="M3185" s="110"/>
      <c r="N3185" s="15" t="s">
        <v>8466</v>
      </c>
      <c r="O3185" t="s">
        <v>4766</v>
      </c>
      <c r="Q3185">
        <v>296</v>
      </c>
      <c r="R3185" s="14">
        <v>3732960</v>
      </c>
    </row>
    <row r="3186" spans="1:18" ht="15" customHeight="1" x14ac:dyDescent="0.25">
      <c r="A3186" s="5">
        <v>285</v>
      </c>
      <c r="B3186" s="99" t="s">
        <v>5120</v>
      </c>
      <c r="C3186" s="6" t="s">
        <v>5121</v>
      </c>
      <c r="D3186" s="7">
        <v>44936</v>
      </c>
      <c r="E3186" s="8" t="s">
        <v>4765</v>
      </c>
      <c r="F3186" s="9">
        <v>1866480</v>
      </c>
      <c r="G3186" s="8" t="s">
        <v>1378</v>
      </c>
      <c r="H3186" s="9">
        <v>195980</v>
      </c>
      <c r="I3186" s="101">
        <v>5011499</v>
      </c>
      <c r="J3186" s="102"/>
      <c r="K3186" s="103"/>
      <c r="L3186" s="107" t="s">
        <v>5122</v>
      </c>
      <c r="M3186" s="108"/>
      <c r="N3186" s="15" t="s">
        <v>8467</v>
      </c>
      <c r="O3186" t="s">
        <v>4766</v>
      </c>
      <c r="Q3186">
        <v>1027</v>
      </c>
      <c r="R3186" s="14">
        <v>1866480</v>
      </c>
    </row>
    <row r="3187" spans="1:18" ht="15" customHeight="1" x14ac:dyDescent="0.25">
      <c r="A3187" s="10">
        <v>286</v>
      </c>
      <c r="B3187" s="111"/>
      <c r="C3187" s="6" t="s">
        <v>5123</v>
      </c>
      <c r="D3187" s="7">
        <v>44929</v>
      </c>
      <c r="E3187" s="8" t="s">
        <v>4765</v>
      </c>
      <c r="F3187" s="9">
        <v>1866480</v>
      </c>
      <c r="G3187" s="8" t="s">
        <v>1378</v>
      </c>
      <c r="H3187" s="9">
        <v>195980</v>
      </c>
      <c r="I3187" s="112"/>
      <c r="J3187" s="113"/>
      <c r="K3187" s="114"/>
      <c r="L3187" s="115"/>
      <c r="M3187" s="116"/>
      <c r="N3187" s="15" t="s">
        <v>8468</v>
      </c>
      <c r="O3187" t="s">
        <v>4766</v>
      </c>
      <c r="Q3187">
        <v>159</v>
      </c>
      <c r="R3187" s="14">
        <v>1866480</v>
      </c>
    </row>
    <row r="3188" spans="1:18" ht="15" customHeight="1" x14ac:dyDescent="0.25">
      <c r="A3188" s="11">
        <v>287</v>
      </c>
      <c r="B3188" s="100"/>
      <c r="C3188" s="6" t="s">
        <v>5124</v>
      </c>
      <c r="D3188" s="7">
        <v>44939</v>
      </c>
      <c r="E3188" s="8" t="s">
        <v>4765</v>
      </c>
      <c r="F3188" s="9">
        <v>1866480</v>
      </c>
      <c r="G3188" s="8" t="s">
        <v>1378</v>
      </c>
      <c r="H3188" s="9">
        <v>195980</v>
      </c>
      <c r="I3188" s="104"/>
      <c r="J3188" s="105"/>
      <c r="K3188" s="106"/>
      <c r="L3188" s="109"/>
      <c r="M3188" s="110"/>
      <c r="N3188" s="15" t="s">
        <v>8469</v>
      </c>
      <c r="O3188" t="s">
        <v>4766</v>
      </c>
      <c r="Q3188">
        <v>1515</v>
      </c>
      <c r="R3188" s="14">
        <v>1866480</v>
      </c>
    </row>
    <row r="3189" spans="1:18" ht="15" customHeight="1" x14ac:dyDescent="0.25">
      <c r="A3189" s="12">
        <v>291</v>
      </c>
      <c r="B3189" s="12" t="s">
        <v>5125</v>
      </c>
      <c r="C3189" s="6" t="s">
        <v>5126</v>
      </c>
      <c r="D3189" s="7">
        <v>44937</v>
      </c>
      <c r="E3189" s="8" t="s">
        <v>4765</v>
      </c>
      <c r="F3189" s="9">
        <v>2855160</v>
      </c>
      <c r="G3189" s="8" t="s">
        <v>1378</v>
      </c>
      <c r="H3189" s="9">
        <v>299792</v>
      </c>
      <c r="I3189" s="94">
        <v>2555368</v>
      </c>
      <c r="J3189" s="95"/>
      <c r="K3189" s="96"/>
      <c r="L3189" s="97" t="s">
        <v>840</v>
      </c>
      <c r="M3189" s="98"/>
      <c r="N3189" s="15" t="s">
        <v>8470</v>
      </c>
      <c r="O3189" t="s">
        <v>4766</v>
      </c>
      <c r="Q3189">
        <v>1080</v>
      </c>
      <c r="R3189" s="14">
        <v>2855160</v>
      </c>
    </row>
    <row r="3190" spans="1:18" ht="15" customHeight="1" x14ac:dyDescent="0.25">
      <c r="A3190" s="12">
        <v>293</v>
      </c>
      <c r="B3190" s="12" t="s">
        <v>5130</v>
      </c>
      <c r="C3190" s="6" t="s">
        <v>5131</v>
      </c>
      <c r="D3190" s="7">
        <v>44928</v>
      </c>
      <c r="E3190" s="8" t="s">
        <v>4765</v>
      </c>
      <c r="F3190" s="9">
        <v>1884960</v>
      </c>
      <c r="G3190" s="8" t="s">
        <v>1378</v>
      </c>
      <c r="H3190" s="9">
        <v>197921</v>
      </c>
      <c r="I3190" s="94">
        <v>1687039</v>
      </c>
      <c r="J3190" s="95"/>
      <c r="K3190" s="96"/>
      <c r="L3190" s="97" t="s">
        <v>844</v>
      </c>
      <c r="M3190" s="98"/>
      <c r="N3190" s="15" t="s">
        <v>8471</v>
      </c>
      <c r="O3190" t="s">
        <v>4766</v>
      </c>
      <c r="Q3190">
        <v>49</v>
      </c>
      <c r="R3190" s="14">
        <v>1884960</v>
      </c>
    </row>
    <row r="3191" spans="1:18" ht="15" customHeight="1" x14ac:dyDescent="0.25">
      <c r="A3191" s="12">
        <v>295</v>
      </c>
      <c r="B3191" s="12" t="s">
        <v>5134</v>
      </c>
      <c r="C3191" s="6" t="s">
        <v>5135</v>
      </c>
      <c r="D3191" s="7">
        <v>44935</v>
      </c>
      <c r="E3191" s="8" t="s">
        <v>4765</v>
      </c>
      <c r="F3191" s="9">
        <v>1142064</v>
      </c>
      <c r="G3191" s="8" t="s">
        <v>1378</v>
      </c>
      <c r="H3191" s="9">
        <v>119917</v>
      </c>
      <c r="I3191" s="94">
        <v>1022147</v>
      </c>
      <c r="J3191" s="95"/>
      <c r="K3191" s="96"/>
      <c r="L3191" s="97" t="s">
        <v>865</v>
      </c>
      <c r="M3191" s="98"/>
      <c r="N3191" s="15" t="s">
        <v>8472</v>
      </c>
      <c r="O3191" t="s">
        <v>4766</v>
      </c>
      <c r="Q3191">
        <v>971</v>
      </c>
      <c r="R3191" s="14">
        <v>1142064</v>
      </c>
    </row>
    <row r="3192" spans="1:18" ht="15" customHeight="1" x14ac:dyDescent="0.25">
      <c r="A3192" s="12">
        <v>297</v>
      </c>
      <c r="B3192" s="12" t="s">
        <v>5136</v>
      </c>
      <c r="C3192" s="6" t="s">
        <v>5137</v>
      </c>
      <c r="D3192" s="7">
        <v>44930</v>
      </c>
      <c r="E3192" s="8" t="s">
        <v>4765</v>
      </c>
      <c r="F3192" s="9">
        <v>951720</v>
      </c>
      <c r="G3192" s="8" t="s">
        <v>29</v>
      </c>
      <c r="H3192" s="9">
        <v>99931</v>
      </c>
      <c r="I3192" s="94">
        <v>851789</v>
      </c>
      <c r="J3192" s="95"/>
      <c r="K3192" s="96"/>
      <c r="L3192" s="97" t="s">
        <v>5138</v>
      </c>
      <c r="M3192" s="98"/>
      <c r="N3192" s="15" t="s">
        <v>8473</v>
      </c>
      <c r="O3192" t="s">
        <v>4766</v>
      </c>
      <c r="Q3192">
        <v>270</v>
      </c>
      <c r="R3192" s="14">
        <v>951720</v>
      </c>
    </row>
    <row r="3193" spans="1:18" ht="15" customHeight="1" x14ac:dyDescent="0.25">
      <c r="A3193" s="12">
        <v>300</v>
      </c>
      <c r="B3193" s="12" t="s">
        <v>5142</v>
      </c>
      <c r="C3193" s="6" t="s">
        <v>5143</v>
      </c>
      <c r="D3193" s="7">
        <v>44944</v>
      </c>
      <c r="E3193" s="8" t="s">
        <v>4765</v>
      </c>
      <c r="F3193" s="9">
        <v>5710320</v>
      </c>
      <c r="G3193" s="8" t="s">
        <v>1378</v>
      </c>
      <c r="H3193" s="9">
        <v>599584</v>
      </c>
      <c r="I3193" s="94">
        <v>5110736</v>
      </c>
      <c r="J3193" s="95"/>
      <c r="K3193" s="96"/>
      <c r="L3193" s="97" t="s">
        <v>885</v>
      </c>
      <c r="M3193" s="98"/>
      <c r="N3193" s="15" t="s">
        <v>8474</v>
      </c>
      <c r="O3193" t="s">
        <v>4766</v>
      </c>
      <c r="Q3193">
        <v>1769</v>
      </c>
      <c r="R3193" s="14">
        <v>5710320</v>
      </c>
    </row>
    <row r="3194" spans="1:18" ht="15" customHeight="1" x14ac:dyDescent="0.25">
      <c r="A3194" s="5">
        <v>301</v>
      </c>
      <c r="B3194" s="99" t="s">
        <v>5144</v>
      </c>
      <c r="C3194" s="6" t="s">
        <v>5145</v>
      </c>
      <c r="D3194" s="7">
        <v>44930</v>
      </c>
      <c r="E3194" s="8" t="s">
        <v>4765</v>
      </c>
      <c r="F3194" s="9">
        <v>5710320</v>
      </c>
      <c r="G3194" s="8" t="s">
        <v>1378</v>
      </c>
      <c r="H3194" s="9">
        <v>599584</v>
      </c>
      <c r="I3194" s="101">
        <v>17035788</v>
      </c>
      <c r="J3194" s="102"/>
      <c r="K3194" s="103"/>
      <c r="L3194" s="107" t="s">
        <v>890</v>
      </c>
      <c r="M3194" s="108"/>
      <c r="N3194" s="15" t="s">
        <v>8475</v>
      </c>
      <c r="O3194" t="s">
        <v>4766</v>
      </c>
      <c r="Q3194">
        <v>306</v>
      </c>
      <c r="R3194" s="14">
        <v>5710320</v>
      </c>
    </row>
    <row r="3195" spans="1:18" ht="15" customHeight="1" x14ac:dyDescent="0.25">
      <c r="A3195" s="10">
        <v>302</v>
      </c>
      <c r="B3195" s="111"/>
      <c r="C3195" s="6" t="s">
        <v>5146</v>
      </c>
      <c r="D3195" s="7">
        <v>44939</v>
      </c>
      <c r="E3195" s="8" t="s">
        <v>4765</v>
      </c>
      <c r="F3195" s="9">
        <v>3806880</v>
      </c>
      <c r="G3195" s="8" t="s">
        <v>1378</v>
      </c>
      <c r="H3195" s="9">
        <v>399722</v>
      </c>
      <c r="I3195" s="112"/>
      <c r="J3195" s="113"/>
      <c r="K3195" s="114"/>
      <c r="L3195" s="115"/>
      <c r="M3195" s="116"/>
      <c r="N3195" s="15" t="s">
        <v>8476</v>
      </c>
      <c r="O3195" t="s">
        <v>4766</v>
      </c>
      <c r="Q3195">
        <v>1510</v>
      </c>
      <c r="R3195" s="14">
        <v>3806880</v>
      </c>
    </row>
    <row r="3196" spans="1:18" ht="15" customHeight="1" x14ac:dyDescent="0.25">
      <c r="A3196" s="11">
        <v>303</v>
      </c>
      <c r="B3196" s="100"/>
      <c r="C3196" s="6" t="s">
        <v>5147</v>
      </c>
      <c r="D3196" s="7">
        <v>44932</v>
      </c>
      <c r="E3196" s="8" t="s">
        <v>4765</v>
      </c>
      <c r="F3196" s="9">
        <v>9517200</v>
      </c>
      <c r="G3196" s="8" t="s">
        <v>1378</v>
      </c>
      <c r="H3196" s="9">
        <v>999306</v>
      </c>
      <c r="I3196" s="104"/>
      <c r="J3196" s="105"/>
      <c r="K3196" s="106"/>
      <c r="L3196" s="109"/>
      <c r="M3196" s="110"/>
      <c r="N3196" s="15" t="s">
        <v>8477</v>
      </c>
      <c r="O3196" t="s">
        <v>4766</v>
      </c>
      <c r="Q3196">
        <v>719</v>
      </c>
      <c r="R3196" s="14">
        <v>9517200</v>
      </c>
    </row>
    <row r="3197" spans="1:18" ht="15" customHeight="1" x14ac:dyDescent="0.25">
      <c r="A3197" s="12">
        <v>304</v>
      </c>
      <c r="B3197" s="12" t="s">
        <v>5148</v>
      </c>
      <c r="C3197" s="6" t="s">
        <v>5149</v>
      </c>
      <c r="D3197" s="7">
        <v>44930</v>
      </c>
      <c r="E3197" s="8" t="s">
        <v>4771</v>
      </c>
      <c r="F3197" s="9">
        <v>970200</v>
      </c>
      <c r="G3197" s="8" t="s">
        <v>1378</v>
      </c>
      <c r="H3197" s="9">
        <v>101871</v>
      </c>
      <c r="I3197" s="94">
        <v>868329</v>
      </c>
      <c r="J3197" s="95"/>
      <c r="K3197" s="96"/>
      <c r="L3197" s="97" t="s">
        <v>902</v>
      </c>
      <c r="M3197" s="98"/>
      <c r="N3197" s="15" t="s">
        <v>8478</v>
      </c>
      <c r="O3197" t="s">
        <v>4766</v>
      </c>
      <c r="Q3197">
        <v>298</v>
      </c>
      <c r="R3197" s="14">
        <v>970200</v>
      </c>
    </row>
    <row r="3198" spans="1:18" ht="15" customHeight="1" x14ac:dyDescent="0.25">
      <c r="A3198" s="12">
        <v>305</v>
      </c>
      <c r="B3198" s="12" t="s">
        <v>5150</v>
      </c>
      <c r="C3198" s="6" t="s">
        <v>5151</v>
      </c>
      <c r="D3198" s="7">
        <v>44930</v>
      </c>
      <c r="E3198" s="8" t="s">
        <v>4765</v>
      </c>
      <c r="F3198" s="9">
        <v>466620</v>
      </c>
      <c r="G3198" s="8" t="s">
        <v>1378</v>
      </c>
      <c r="H3198" s="9">
        <v>48995</v>
      </c>
      <c r="I3198" s="94">
        <v>417625</v>
      </c>
      <c r="J3198" s="95"/>
      <c r="K3198" s="96"/>
      <c r="L3198" s="97" t="s">
        <v>912</v>
      </c>
      <c r="M3198" s="98"/>
      <c r="N3198" s="15" t="s">
        <v>8479</v>
      </c>
      <c r="O3198" t="s">
        <v>4766</v>
      </c>
      <c r="Q3198">
        <v>310</v>
      </c>
      <c r="R3198" s="14">
        <v>466620</v>
      </c>
    </row>
    <row r="3199" spans="1:18" ht="15" customHeight="1" x14ac:dyDescent="0.25">
      <c r="A3199" s="5">
        <v>308</v>
      </c>
      <c r="B3199" s="99" t="s">
        <v>5155</v>
      </c>
      <c r="C3199" s="6" t="s">
        <v>5156</v>
      </c>
      <c r="D3199" s="7">
        <v>44928</v>
      </c>
      <c r="E3199" s="8" t="s">
        <v>4771</v>
      </c>
      <c r="F3199" s="9">
        <v>970200</v>
      </c>
      <c r="G3199" s="8" t="s">
        <v>1378</v>
      </c>
      <c r="H3199" s="9">
        <v>101871</v>
      </c>
      <c r="I3199" s="101">
        <v>1736658</v>
      </c>
      <c r="J3199" s="102"/>
      <c r="K3199" s="103"/>
      <c r="L3199" s="107" t="s">
        <v>931</v>
      </c>
      <c r="M3199" s="108"/>
      <c r="N3199" s="15" t="s">
        <v>8480</v>
      </c>
      <c r="O3199" t="s">
        <v>4766</v>
      </c>
      <c r="Q3199">
        <v>15</v>
      </c>
      <c r="R3199" s="14">
        <v>970200</v>
      </c>
    </row>
    <row r="3200" spans="1:18" ht="15" customHeight="1" x14ac:dyDescent="0.25">
      <c r="A3200" s="11">
        <v>309</v>
      </c>
      <c r="B3200" s="100"/>
      <c r="C3200" s="6" t="s">
        <v>5157</v>
      </c>
      <c r="D3200" s="7">
        <v>44942</v>
      </c>
      <c r="E3200" s="8" t="s">
        <v>4771</v>
      </c>
      <c r="F3200" s="9">
        <v>970200</v>
      </c>
      <c r="G3200" s="8" t="s">
        <v>1378</v>
      </c>
      <c r="H3200" s="9">
        <v>101871</v>
      </c>
      <c r="I3200" s="104"/>
      <c r="J3200" s="105"/>
      <c r="K3200" s="106"/>
      <c r="L3200" s="109"/>
      <c r="M3200" s="110"/>
      <c r="N3200" s="15" t="s">
        <v>8481</v>
      </c>
      <c r="O3200" t="s">
        <v>4766</v>
      </c>
      <c r="Q3200">
        <v>1691</v>
      </c>
      <c r="R3200" s="14">
        <v>970200</v>
      </c>
    </row>
    <row r="3201" spans="1:18" ht="15" customHeight="1" x14ac:dyDescent="0.25">
      <c r="A3201" s="12">
        <v>312</v>
      </c>
      <c r="B3201" s="12" t="s">
        <v>5161</v>
      </c>
      <c r="C3201" s="6" t="s">
        <v>5162</v>
      </c>
      <c r="D3201" s="7">
        <v>44928</v>
      </c>
      <c r="E3201" s="8" t="s">
        <v>4765</v>
      </c>
      <c r="F3201" s="9">
        <v>951720</v>
      </c>
      <c r="G3201" s="8" t="s">
        <v>1378</v>
      </c>
      <c r="H3201" s="9">
        <v>99931</v>
      </c>
      <c r="I3201" s="94">
        <v>851789</v>
      </c>
      <c r="J3201" s="95"/>
      <c r="K3201" s="96"/>
      <c r="L3201" s="97" t="s">
        <v>5163</v>
      </c>
      <c r="M3201" s="98"/>
      <c r="N3201" s="15" t="s">
        <v>8482</v>
      </c>
      <c r="O3201" t="s">
        <v>4766</v>
      </c>
      <c r="Q3201">
        <v>19</v>
      </c>
      <c r="R3201" s="14">
        <v>951720</v>
      </c>
    </row>
    <row r="3202" spans="1:18" ht="15" customHeight="1" x14ac:dyDescent="0.25">
      <c r="A3202" s="5">
        <v>313</v>
      </c>
      <c r="B3202" s="99" t="s">
        <v>5164</v>
      </c>
      <c r="C3202" s="6" t="s">
        <v>5165</v>
      </c>
      <c r="D3202" s="7">
        <v>44929</v>
      </c>
      <c r="E3202" s="8" t="s">
        <v>4765</v>
      </c>
      <c r="F3202" s="9">
        <v>933240</v>
      </c>
      <c r="G3202" s="8" t="s">
        <v>1378</v>
      </c>
      <c r="H3202" s="9">
        <v>97990</v>
      </c>
      <c r="I3202" s="101">
        <v>2088124</v>
      </c>
      <c r="J3202" s="102"/>
      <c r="K3202" s="103"/>
      <c r="L3202" s="107" t="s">
        <v>943</v>
      </c>
      <c r="M3202" s="108"/>
      <c r="N3202" s="15" t="s">
        <v>8483</v>
      </c>
      <c r="O3202" t="s">
        <v>4766</v>
      </c>
      <c r="Q3202">
        <v>161</v>
      </c>
      <c r="R3202" s="14">
        <v>933240</v>
      </c>
    </row>
    <row r="3203" spans="1:18" ht="15" customHeight="1" x14ac:dyDescent="0.25">
      <c r="A3203" s="11">
        <v>314</v>
      </c>
      <c r="B3203" s="100"/>
      <c r="C3203" s="6" t="s">
        <v>5166</v>
      </c>
      <c r="D3203" s="7">
        <v>44936</v>
      </c>
      <c r="E3203" s="8" t="s">
        <v>4765</v>
      </c>
      <c r="F3203" s="9">
        <v>1399860</v>
      </c>
      <c r="G3203" s="8" t="s">
        <v>1378</v>
      </c>
      <c r="H3203" s="9">
        <v>146986</v>
      </c>
      <c r="I3203" s="104"/>
      <c r="J3203" s="105"/>
      <c r="K3203" s="106"/>
      <c r="L3203" s="109"/>
      <c r="M3203" s="110"/>
      <c r="N3203" s="15" t="s">
        <v>8484</v>
      </c>
      <c r="O3203" t="s">
        <v>4766</v>
      </c>
      <c r="Q3203">
        <v>1025</v>
      </c>
      <c r="R3203" s="14">
        <v>1399860</v>
      </c>
    </row>
    <row r="3204" spans="1:18" ht="15" customHeight="1" x14ac:dyDescent="0.25">
      <c r="A3204" s="5">
        <v>315</v>
      </c>
      <c r="B3204" s="99" t="s">
        <v>5167</v>
      </c>
      <c r="C3204" s="6" t="s">
        <v>5168</v>
      </c>
      <c r="D3204" s="7">
        <v>44937</v>
      </c>
      <c r="E3204" s="8" t="s">
        <v>4765</v>
      </c>
      <c r="F3204" s="9">
        <v>3806880</v>
      </c>
      <c r="G3204" s="8" t="s">
        <v>1378</v>
      </c>
      <c r="H3204" s="9">
        <v>399723</v>
      </c>
      <c r="I3204" s="101">
        <v>5945986</v>
      </c>
      <c r="J3204" s="102"/>
      <c r="K3204" s="103"/>
      <c r="L3204" s="107" t="s">
        <v>5169</v>
      </c>
      <c r="M3204" s="108"/>
      <c r="N3204" s="15" t="s">
        <v>8485</v>
      </c>
      <c r="O3204" t="s">
        <v>4766</v>
      </c>
      <c r="Q3204">
        <v>1098</v>
      </c>
      <c r="R3204" s="14">
        <v>3806880</v>
      </c>
    </row>
    <row r="3205" spans="1:18" ht="15" customHeight="1" x14ac:dyDescent="0.25">
      <c r="A3205" s="10">
        <v>316</v>
      </c>
      <c r="B3205" s="111"/>
      <c r="C3205" s="6" t="s">
        <v>5170</v>
      </c>
      <c r="D3205" s="7">
        <v>44930</v>
      </c>
      <c r="E3205" s="8" t="s">
        <v>4765</v>
      </c>
      <c r="F3205" s="9">
        <v>933240</v>
      </c>
      <c r="G3205" s="8" t="s">
        <v>1378</v>
      </c>
      <c r="H3205" s="9">
        <v>97990</v>
      </c>
      <c r="I3205" s="112"/>
      <c r="J3205" s="113"/>
      <c r="K3205" s="114"/>
      <c r="L3205" s="115"/>
      <c r="M3205" s="116"/>
      <c r="N3205" s="15" t="s">
        <v>8486</v>
      </c>
      <c r="O3205" t="s">
        <v>4766</v>
      </c>
      <c r="Q3205">
        <v>294</v>
      </c>
      <c r="R3205" s="14">
        <v>933240</v>
      </c>
    </row>
    <row r="3206" spans="1:18" ht="15" customHeight="1" x14ac:dyDescent="0.25">
      <c r="A3206" s="11">
        <v>317</v>
      </c>
      <c r="B3206" s="100"/>
      <c r="C3206" s="6" t="s">
        <v>5171</v>
      </c>
      <c r="D3206" s="7">
        <v>44930</v>
      </c>
      <c r="E3206" s="8" t="s">
        <v>4765</v>
      </c>
      <c r="F3206" s="9">
        <v>1903440</v>
      </c>
      <c r="G3206" s="8" t="s">
        <v>1378</v>
      </c>
      <c r="H3206" s="9">
        <v>199861</v>
      </c>
      <c r="I3206" s="104"/>
      <c r="J3206" s="105"/>
      <c r="K3206" s="106"/>
      <c r="L3206" s="109"/>
      <c r="M3206" s="110"/>
      <c r="N3206" s="15" t="s">
        <v>8487</v>
      </c>
      <c r="O3206" t="s">
        <v>4766</v>
      </c>
      <c r="Q3206">
        <v>295</v>
      </c>
      <c r="R3206" s="14">
        <v>1903440</v>
      </c>
    </row>
    <row r="3207" spans="1:18" ht="15" customHeight="1" x14ac:dyDescent="0.25">
      <c r="A3207" s="12">
        <v>320</v>
      </c>
      <c r="B3207" s="12" t="s">
        <v>5174</v>
      </c>
      <c r="C3207" s="6" t="s">
        <v>5175</v>
      </c>
      <c r="D3207" s="7">
        <v>44929</v>
      </c>
      <c r="E3207" s="8" t="s">
        <v>4765</v>
      </c>
      <c r="F3207" s="9">
        <v>1530144</v>
      </c>
      <c r="G3207" s="8" t="s">
        <v>1378</v>
      </c>
      <c r="H3207" s="9">
        <v>160665</v>
      </c>
      <c r="I3207" s="94">
        <v>1369479</v>
      </c>
      <c r="J3207" s="95"/>
      <c r="K3207" s="96"/>
      <c r="L3207" s="97" t="s">
        <v>956</v>
      </c>
      <c r="M3207" s="98"/>
      <c r="N3207" s="15" t="s">
        <v>8488</v>
      </c>
      <c r="O3207" t="s">
        <v>4766</v>
      </c>
      <c r="Q3207">
        <v>173</v>
      </c>
      <c r="R3207" s="14">
        <v>1530144</v>
      </c>
    </row>
    <row r="3208" spans="1:18" ht="15" customHeight="1" x14ac:dyDescent="0.25">
      <c r="A3208" s="5">
        <v>321</v>
      </c>
      <c r="B3208" s="99" t="s">
        <v>5176</v>
      </c>
      <c r="C3208" s="6" t="s">
        <v>5177</v>
      </c>
      <c r="D3208" s="7">
        <v>44930</v>
      </c>
      <c r="E3208" s="8" t="s">
        <v>4765</v>
      </c>
      <c r="F3208" s="9">
        <v>1903440</v>
      </c>
      <c r="G3208" s="8" t="s">
        <v>1378</v>
      </c>
      <c r="H3208" s="9">
        <v>199861</v>
      </c>
      <c r="I3208" s="101">
        <v>4693111</v>
      </c>
      <c r="J3208" s="102"/>
      <c r="K3208" s="103"/>
      <c r="L3208" s="107" t="s">
        <v>960</v>
      </c>
      <c r="M3208" s="108"/>
      <c r="N3208" s="15" t="s">
        <v>8489</v>
      </c>
      <c r="O3208" t="s">
        <v>4766</v>
      </c>
      <c r="Q3208">
        <v>314</v>
      </c>
      <c r="R3208" s="14">
        <v>1903440</v>
      </c>
    </row>
    <row r="3209" spans="1:18" ht="15" customHeight="1" x14ac:dyDescent="0.25">
      <c r="A3209" s="11">
        <v>322</v>
      </c>
      <c r="B3209" s="100"/>
      <c r="C3209" s="6" t="s">
        <v>5178</v>
      </c>
      <c r="D3209" s="7">
        <v>44935</v>
      </c>
      <c r="E3209" s="8" t="s">
        <v>4765</v>
      </c>
      <c r="F3209" s="9">
        <v>3340260</v>
      </c>
      <c r="G3209" s="8" t="s">
        <v>1378</v>
      </c>
      <c r="H3209" s="9">
        <v>350728</v>
      </c>
      <c r="I3209" s="104"/>
      <c r="J3209" s="105"/>
      <c r="K3209" s="106"/>
      <c r="L3209" s="109"/>
      <c r="M3209" s="110"/>
      <c r="N3209" s="15" t="s">
        <v>8490</v>
      </c>
      <c r="O3209" t="s">
        <v>4766</v>
      </c>
      <c r="Q3209">
        <v>943</v>
      </c>
      <c r="R3209" s="14">
        <v>3340260</v>
      </c>
    </row>
    <row r="3210" spans="1:18" ht="15" customHeight="1" x14ac:dyDescent="0.25">
      <c r="A3210" s="12">
        <v>327</v>
      </c>
      <c r="B3210" s="12" t="s">
        <v>5187</v>
      </c>
      <c r="C3210" s="6" t="s">
        <v>5188</v>
      </c>
      <c r="D3210" s="7">
        <v>44928</v>
      </c>
      <c r="E3210" s="8" t="s">
        <v>4765</v>
      </c>
      <c r="F3210" s="9">
        <v>466620</v>
      </c>
      <c r="G3210" s="8" t="s">
        <v>1378</v>
      </c>
      <c r="H3210" s="9">
        <v>48995</v>
      </c>
      <c r="I3210" s="94">
        <v>417625</v>
      </c>
      <c r="J3210" s="95"/>
      <c r="K3210" s="96"/>
      <c r="L3210" s="97" t="s">
        <v>5189</v>
      </c>
      <c r="M3210" s="98"/>
      <c r="N3210" s="15" t="s">
        <v>8491</v>
      </c>
      <c r="O3210" t="s">
        <v>4766</v>
      </c>
      <c r="Q3210">
        <v>21</v>
      </c>
      <c r="R3210" s="14">
        <v>466620</v>
      </c>
    </row>
    <row r="3211" spans="1:18" ht="15" customHeight="1" x14ac:dyDescent="0.25">
      <c r="A3211" s="12">
        <v>330</v>
      </c>
      <c r="B3211" s="12" t="s">
        <v>5196</v>
      </c>
      <c r="C3211" s="6" t="s">
        <v>5197</v>
      </c>
      <c r="D3211" s="7">
        <v>44937</v>
      </c>
      <c r="E3211" s="8" t="s">
        <v>4765</v>
      </c>
      <c r="F3211" s="9">
        <v>466620</v>
      </c>
      <c r="G3211" s="8" t="s">
        <v>1378</v>
      </c>
      <c r="H3211" s="9">
        <v>48995</v>
      </c>
      <c r="I3211" s="94">
        <v>417625</v>
      </c>
      <c r="J3211" s="95"/>
      <c r="K3211" s="96"/>
      <c r="L3211" s="97" t="s">
        <v>5198</v>
      </c>
      <c r="M3211" s="98"/>
      <c r="N3211" s="15" t="s">
        <v>8492</v>
      </c>
      <c r="O3211" t="s">
        <v>4766</v>
      </c>
      <c r="Q3211">
        <v>1102</v>
      </c>
      <c r="R3211" s="14">
        <v>466620</v>
      </c>
    </row>
    <row r="3212" spans="1:18" ht="15" customHeight="1" x14ac:dyDescent="0.25">
      <c r="A3212" s="12">
        <v>331</v>
      </c>
      <c r="B3212" s="12" t="s">
        <v>5199</v>
      </c>
      <c r="C3212" s="6" t="s">
        <v>5200</v>
      </c>
      <c r="D3212" s="7">
        <v>44937</v>
      </c>
      <c r="E3212" s="8" t="s">
        <v>4771</v>
      </c>
      <c r="F3212" s="9">
        <v>951720</v>
      </c>
      <c r="G3212" s="8" t="s">
        <v>1378</v>
      </c>
      <c r="H3212" s="9">
        <v>99931</v>
      </c>
      <c r="I3212" s="94">
        <v>851789</v>
      </c>
      <c r="J3212" s="95"/>
      <c r="K3212" s="96"/>
      <c r="L3212" s="97" t="s">
        <v>1015</v>
      </c>
      <c r="M3212" s="98"/>
      <c r="N3212" s="15" t="s">
        <v>8493</v>
      </c>
      <c r="O3212" t="s">
        <v>4766</v>
      </c>
      <c r="Q3212">
        <v>1095</v>
      </c>
      <c r="R3212" s="14">
        <v>951720</v>
      </c>
    </row>
    <row r="3213" spans="1:18" ht="15" customHeight="1" x14ac:dyDescent="0.25">
      <c r="A3213" s="12">
        <v>332</v>
      </c>
      <c r="B3213" s="12" t="s">
        <v>5201</v>
      </c>
      <c r="C3213" s="6" t="s">
        <v>5202</v>
      </c>
      <c r="D3213" s="7">
        <v>44936</v>
      </c>
      <c r="E3213" s="8" t="s">
        <v>4765</v>
      </c>
      <c r="F3213" s="9">
        <v>2855160</v>
      </c>
      <c r="G3213" s="8" t="s">
        <v>1378</v>
      </c>
      <c r="H3213" s="9">
        <v>299792</v>
      </c>
      <c r="I3213" s="94">
        <v>2555368</v>
      </c>
      <c r="J3213" s="95"/>
      <c r="K3213" s="96"/>
      <c r="L3213" s="97" t="s">
        <v>1022</v>
      </c>
      <c r="M3213" s="98"/>
      <c r="N3213" s="15" t="s">
        <v>8494</v>
      </c>
      <c r="O3213" t="s">
        <v>4766</v>
      </c>
      <c r="Q3213">
        <v>1031</v>
      </c>
      <c r="R3213" s="14">
        <v>2855160</v>
      </c>
    </row>
    <row r="3214" spans="1:18" ht="15" customHeight="1" x14ac:dyDescent="0.25">
      <c r="A3214" s="12">
        <v>333</v>
      </c>
      <c r="B3214" s="12" t="s">
        <v>5203</v>
      </c>
      <c r="C3214" s="6" t="s">
        <v>5204</v>
      </c>
      <c r="D3214" s="7">
        <v>44972</v>
      </c>
      <c r="E3214" s="8" t="s">
        <v>4765</v>
      </c>
      <c r="F3214" s="9">
        <v>466620</v>
      </c>
      <c r="G3214" s="8" t="s">
        <v>1378</v>
      </c>
      <c r="H3214" s="9">
        <v>48995</v>
      </c>
      <c r="I3214" s="94">
        <v>417625</v>
      </c>
      <c r="J3214" s="95"/>
      <c r="K3214" s="96"/>
      <c r="L3214" s="97" t="s">
        <v>1022</v>
      </c>
      <c r="M3214" s="98"/>
      <c r="N3214" s="15" t="s">
        <v>8495</v>
      </c>
      <c r="O3214" t="s">
        <v>4766</v>
      </c>
      <c r="Q3214">
        <v>4115</v>
      </c>
      <c r="R3214" s="14">
        <v>466620</v>
      </c>
    </row>
    <row r="3215" spans="1:18" ht="15" customHeight="1" x14ac:dyDescent="0.25">
      <c r="A3215" s="12">
        <v>335</v>
      </c>
      <c r="B3215" s="12" t="s">
        <v>5208</v>
      </c>
      <c r="C3215" s="6" t="s">
        <v>5209</v>
      </c>
      <c r="D3215" s="7">
        <v>44936</v>
      </c>
      <c r="E3215" s="8" t="s">
        <v>2089</v>
      </c>
      <c r="F3215" s="9">
        <v>1903440</v>
      </c>
      <c r="G3215" s="8" t="s">
        <v>1378</v>
      </c>
      <c r="H3215" s="9">
        <v>199861</v>
      </c>
      <c r="I3215" s="94">
        <v>1703579</v>
      </c>
      <c r="J3215" s="95"/>
      <c r="K3215" s="96"/>
      <c r="L3215" s="97" t="s">
        <v>1030</v>
      </c>
      <c r="M3215" s="98"/>
      <c r="N3215" s="15" t="s">
        <v>8496</v>
      </c>
      <c r="O3215" t="s">
        <v>4766</v>
      </c>
      <c r="Q3215">
        <v>1019</v>
      </c>
      <c r="R3215" s="14">
        <v>1903440</v>
      </c>
    </row>
    <row r="3216" spans="1:18" ht="15" customHeight="1" x14ac:dyDescent="0.25">
      <c r="A3216" s="12">
        <v>336</v>
      </c>
      <c r="B3216" s="12" t="s">
        <v>5210</v>
      </c>
      <c r="C3216" s="6" t="s">
        <v>5211</v>
      </c>
      <c r="D3216" s="7">
        <v>44972</v>
      </c>
      <c r="E3216" s="8" t="s">
        <v>2089</v>
      </c>
      <c r="F3216" s="9">
        <v>1796025</v>
      </c>
      <c r="G3216" s="8" t="s">
        <v>1378</v>
      </c>
      <c r="H3216" s="9">
        <v>188583</v>
      </c>
      <c r="I3216" s="94">
        <v>1607442</v>
      </c>
      <c r="J3216" s="95"/>
      <c r="K3216" s="96"/>
      <c r="L3216" s="97" t="s">
        <v>1030</v>
      </c>
      <c r="M3216" s="98"/>
      <c r="N3216" s="15" t="s">
        <v>8497</v>
      </c>
      <c r="O3216" t="s">
        <v>4766</v>
      </c>
      <c r="Q3216">
        <v>4117</v>
      </c>
      <c r="R3216" s="14">
        <v>1796025</v>
      </c>
    </row>
    <row r="3217" spans="1:18" ht="15" customHeight="1" x14ac:dyDescent="0.25">
      <c r="A3217" s="12">
        <v>340</v>
      </c>
      <c r="B3217" s="12" t="s">
        <v>5212</v>
      </c>
      <c r="C3217" s="6" t="s">
        <v>5213</v>
      </c>
      <c r="D3217" s="7">
        <v>44929</v>
      </c>
      <c r="E3217" s="8" t="s">
        <v>4765</v>
      </c>
      <c r="F3217" s="9">
        <v>1866480</v>
      </c>
      <c r="G3217" s="8" t="s">
        <v>1378</v>
      </c>
      <c r="H3217" s="9">
        <v>195980</v>
      </c>
      <c r="I3217" s="94">
        <v>1670500</v>
      </c>
      <c r="J3217" s="95"/>
      <c r="K3217" s="96"/>
      <c r="L3217" s="97" t="s">
        <v>1047</v>
      </c>
      <c r="M3217" s="98"/>
      <c r="N3217" s="15" t="s">
        <v>8498</v>
      </c>
      <c r="O3217" t="s">
        <v>4766</v>
      </c>
      <c r="Q3217">
        <v>167</v>
      </c>
      <c r="R3217" s="14">
        <v>1866480</v>
      </c>
    </row>
    <row r="3218" spans="1:18" ht="15" customHeight="1" x14ac:dyDescent="0.25">
      <c r="A3218" s="12">
        <v>341</v>
      </c>
      <c r="B3218" s="12" t="s">
        <v>5214</v>
      </c>
      <c r="C3218" s="6" t="s">
        <v>5215</v>
      </c>
      <c r="D3218" s="7">
        <v>44978</v>
      </c>
      <c r="E3218" s="8" t="s">
        <v>5216</v>
      </c>
      <c r="F3218" s="9">
        <v>606375</v>
      </c>
      <c r="G3218" s="8" t="s">
        <v>1378</v>
      </c>
      <c r="H3218" s="9">
        <v>63669</v>
      </c>
      <c r="I3218" s="94">
        <v>542706</v>
      </c>
      <c r="J3218" s="95"/>
      <c r="K3218" s="96"/>
      <c r="L3218" s="97" t="s">
        <v>1047</v>
      </c>
      <c r="M3218" s="98"/>
      <c r="N3218" s="15" t="s">
        <v>8499</v>
      </c>
      <c r="O3218" t="s">
        <v>4766</v>
      </c>
      <c r="Q3218">
        <v>6795</v>
      </c>
      <c r="R3218" s="14">
        <v>606375</v>
      </c>
    </row>
    <row r="3219" spans="1:18" ht="15" customHeight="1" x14ac:dyDescent="0.25">
      <c r="A3219" s="12">
        <v>343</v>
      </c>
      <c r="B3219" s="12" t="s">
        <v>5220</v>
      </c>
      <c r="C3219" s="6" t="s">
        <v>5221</v>
      </c>
      <c r="D3219" s="7">
        <v>44930</v>
      </c>
      <c r="E3219" s="8" t="s">
        <v>4765</v>
      </c>
      <c r="F3219" s="9">
        <v>2351580</v>
      </c>
      <c r="G3219" s="8" t="s">
        <v>1378</v>
      </c>
      <c r="H3219" s="9">
        <v>246916</v>
      </c>
      <c r="I3219" s="94">
        <v>2104664</v>
      </c>
      <c r="J3219" s="95"/>
      <c r="K3219" s="96"/>
      <c r="L3219" s="97" t="s">
        <v>1053</v>
      </c>
      <c r="M3219" s="98"/>
      <c r="N3219" s="15" t="s">
        <v>8500</v>
      </c>
      <c r="O3219" t="s">
        <v>4766</v>
      </c>
      <c r="Q3219">
        <v>304</v>
      </c>
      <c r="R3219" s="14">
        <v>2351580</v>
      </c>
    </row>
    <row r="3220" spans="1:18" ht="15" customHeight="1" x14ac:dyDescent="0.25">
      <c r="A3220" s="5">
        <v>345</v>
      </c>
      <c r="B3220" s="99" t="s">
        <v>5222</v>
      </c>
      <c r="C3220" s="6" t="s">
        <v>5223</v>
      </c>
      <c r="D3220" s="7">
        <v>44945</v>
      </c>
      <c r="E3220" s="8" t="s">
        <v>4771</v>
      </c>
      <c r="F3220" s="9">
        <v>2231460</v>
      </c>
      <c r="G3220" s="8" t="s">
        <v>1378</v>
      </c>
      <c r="H3220" s="9">
        <v>234304</v>
      </c>
      <c r="I3220" s="101">
        <v>3700735</v>
      </c>
      <c r="J3220" s="102"/>
      <c r="K3220" s="103"/>
      <c r="L3220" s="107" t="s">
        <v>1066</v>
      </c>
      <c r="M3220" s="108"/>
      <c r="N3220" s="15" t="s">
        <v>8501</v>
      </c>
      <c r="O3220" t="s">
        <v>4766</v>
      </c>
      <c r="Q3220">
        <v>1832</v>
      </c>
      <c r="R3220" s="14">
        <v>2231460</v>
      </c>
    </row>
    <row r="3221" spans="1:18" ht="15" customHeight="1" x14ac:dyDescent="0.25">
      <c r="A3221" s="11">
        <v>346</v>
      </c>
      <c r="B3221" s="100"/>
      <c r="C3221" s="6" t="s">
        <v>5224</v>
      </c>
      <c r="D3221" s="7">
        <v>44931</v>
      </c>
      <c r="E3221" s="8" t="s">
        <v>4765</v>
      </c>
      <c r="F3221" s="9">
        <v>1903440</v>
      </c>
      <c r="G3221" s="8" t="s">
        <v>1378</v>
      </c>
      <c r="H3221" s="9">
        <v>199861</v>
      </c>
      <c r="I3221" s="104"/>
      <c r="J3221" s="105"/>
      <c r="K3221" s="106"/>
      <c r="L3221" s="109"/>
      <c r="M3221" s="110"/>
      <c r="N3221" s="15" t="s">
        <v>8502</v>
      </c>
      <c r="O3221" t="s">
        <v>4766</v>
      </c>
      <c r="Q3221">
        <v>423</v>
      </c>
      <c r="R3221" s="14">
        <v>1903440</v>
      </c>
    </row>
    <row r="3222" spans="1:18" ht="15" customHeight="1" x14ac:dyDescent="0.25">
      <c r="A3222" s="12">
        <v>347</v>
      </c>
      <c r="B3222" s="12" t="s">
        <v>5225</v>
      </c>
      <c r="C3222" s="6" t="s">
        <v>5226</v>
      </c>
      <c r="D3222" s="7">
        <v>44967</v>
      </c>
      <c r="E3222" s="8" t="s">
        <v>4765</v>
      </c>
      <c r="F3222" s="9">
        <v>1189650</v>
      </c>
      <c r="G3222" s="8" t="s">
        <v>1378</v>
      </c>
      <c r="H3222" s="9">
        <v>124913</v>
      </c>
      <c r="I3222" s="94">
        <v>1064737</v>
      </c>
      <c r="J3222" s="95"/>
      <c r="K3222" s="96"/>
      <c r="L3222" s="97" t="s">
        <v>1066</v>
      </c>
      <c r="M3222" s="98"/>
      <c r="N3222" s="15" t="s">
        <v>8503</v>
      </c>
      <c r="O3222" t="s">
        <v>4766</v>
      </c>
      <c r="Q3222">
        <v>3854</v>
      </c>
      <c r="R3222" s="14">
        <v>1189650</v>
      </c>
    </row>
    <row r="3223" spans="1:18" ht="15" customHeight="1" x14ac:dyDescent="0.25">
      <c r="A3223" s="5">
        <v>348</v>
      </c>
      <c r="B3223" s="99" t="s">
        <v>5227</v>
      </c>
      <c r="C3223" s="6" t="s">
        <v>5228</v>
      </c>
      <c r="D3223" s="7">
        <v>44929</v>
      </c>
      <c r="E3223" s="8" t="s">
        <v>4765</v>
      </c>
      <c r="F3223" s="9">
        <v>1866480</v>
      </c>
      <c r="G3223" s="8" t="s">
        <v>1378</v>
      </c>
      <c r="H3223" s="9">
        <v>195980</v>
      </c>
      <c r="I3223" s="101">
        <v>5846749</v>
      </c>
      <c r="J3223" s="102"/>
      <c r="K3223" s="103"/>
      <c r="L3223" s="107" t="s">
        <v>1071</v>
      </c>
      <c r="M3223" s="108"/>
      <c r="N3223" s="15" t="s">
        <v>8504</v>
      </c>
      <c r="O3223" t="s">
        <v>4766</v>
      </c>
      <c r="Q3223">
        <v>163</v>
      </c>
      <c r="R3223" s="14">
        <v>1866480</v>
      </c>
    </row>
    <row r="3224" spans="1:18" ht="15" customHeight="1" x14ac:dyDescent="0.25">
      <c r="A3224" s="11">
        <v>349</v>
      </c>
      <c r="B3224" s="100"/>
      <c r="C3224" s="6" t="s">
        <v>5229</v>
      </c>
      <c r="D3224" s="7">
        <v>44938</v>
      </c>
      <c r="E3224" s="8" t="s">
        <v>5230</v>
      </c>
      <c r="F3224" s="9">
        <v>4666200</v>
      </c>
      <c r="G3224" s="8" t="s">
        <v>1378</v>
      </c>
      <c r="H3224" s="9">
        <v>489951</v>
      </c>
      <c r="I3224" s="104"/>
      <c r="J3224" s="105"/>
      <c r="K3224" s="106"/>
      <c r="L3224" s="109"/>
      <c r="M3224" s="110"/>
      <c r="N3224" s="15" t="s">
        <v>8505</v>
      </c>
      <c r="O3224" t="s">
        <v>4766</v>
      </c>
      <c r="Q3224">
        <v>1421</v>
      </c>
      <c r="R3224" s="14">
        <v>4666200</v>
      </c>
    </row>
    <row r="3225" spans="1:18" ht="15" customHeight="1" x14ac:dyDescent="0.25">
      <c r="A3225" s="5">
        <v>350</v>
      </c>
      <c r="B3225" s="99" t="s">
        <v>5231</v>
      </c>
      <c r="C3225" s="6" t="s">
        <v>5232</v>
      </c>
      <c r="D3225" s="7">
        <v>44966</v>
      </c>
      <c r="E3225" s="8" t="s">
        <v>4765</v>
      </c>
      <c r="F3225" s="9">
        <v>1166550</v>
      </c>
      <c r="G3225" s="8" t="s">
        <v>1378</v>
      </c>
      <c r="H3225" s="9">
        <v>122488</v>
      </c>
      <c r="I3225" s="101">
        <v>2088124</v>
      </c>
      <c r="J3225" s="102"/>
      <c r="K3225" s="103"/>
      <c r="L3225" s="107" t="s">
        <v>1071</v>
      </c>
      <c r="M3225" s="108"/>
      <c r="N3225" s="15" t="s">
        <v>8506</v>
      </c>
      <c r="O3225" t="s">
        <v>4766</v>
      </c>
      <c r="Q3225">
        <v>3585</v>
      </c>
      <c r="R3225" s="14">
        <v>1166550</v>
      </c>
    </row>
    <row r="3226" spans="1:18" ht="15" customHeight="1" x14ac:dyDescent="0.25">
      <c r="A3226" s="11">
        <v>351</v>
      </c>
      <c r="B3226" s="100"/>
      <c r="C3226" s="6" t="s">
        <v>5233</v>
      </c>
      <c r="D3226" s="7">
        <v>44978</v>
      </c>
      <c r="E3226" s="8" t="s">
        <v>4765</v>
      </c>
      <c r="F3226" s="9">
        <v>1166550</v>
      </c>
      <c r="G3226" s="8" t="s">
        <v>1378</v>
      </c>
      <c r="H3226" s="9">
        <v>122488</v>
      </c>
      <c r="I3226" s="104"/>
      <c r="J3226" s="105"/>
      <c r="K3226" s="106"/>
      <c r="L3226" s="109"/>
      <c r="M3226" s="110"/>
      <c r="N3226" s="15" t="s">
        <v>8507</v>
      </c>
      <c r="O3226" t="s">
        <v>4766</v>
      </c>
      <c r="Q3226">
        <v>6796</v>
      </c>
      <c r="R3226" s="14">
        <v>1166550</v>
      </c>
    </row>
    <row r="3227" spans="1:18" ht="15" customHeight="1" x14ac:dyDescent="0.25">
      <c r="A3227" s="12">
        <v>352</v>
      </c>
      <c r="B3227" s="12" t="s">
        <v>5234</v>
      </c>
      <c r="C3227" s="6" t="s">
        <v>5235</v>
      </c>
      <c r="D3227" s="7">
        <v>44929</v>
      </c>
      <c r="E3227" s="8" t="s">
        <v>4765</v>
      </c>
      <c r="F3227" s="9">
        <v>933240</v>
      </c>
      <c r="G3227" s="8" t="s">
        <v>29</v>
      </c>
      <c r="H3227" s="9">
        <v>97990</v>
      </c>
      <c r="I3227" s="94">
        <v>835250</v>
      </c>
      <c r="J3227" s="95"/>
      <c r="K3227" s="96"/>
      <c r="L3227" s="97" t="s">
        <v>1076</v>
      </c>
      <c r="M3227" s="98"/>
      <c r="N3227" s="15" t="s">
        <v>8508</v>
      </c>
      <c r="O3227" t="s">
        <v>4766</v>
      </c>
      <c r="Q3227">
        <v>145</v>
      </c>
      <c r="R3227" s="14">
        <v>933240</v>
      </c>
    </row>
    <row r="3228" spans="1:18" ht="15" customHeight="1" x14ac:dyDescent="0.25">
      <c r="A3228" s="12">
        <v>353</v>
      </c>
      <c r="B3228" s="12" t="s">
        <v>5236</v>
      </c>
      <c r="C3228" s="6" t="s">
        <v>5237</v>
      </c>
      <c r="D3228" s="7">
        <v>44968</v>
      </c>
      <c r="E3228" s="8" t="s">
        <v>4765</v>
      </c>
      <c r="F3228" s="9">
        <v>1166550</v>
      </c>
      <c r="G3228" s="8" t="s">
        <v>1378</v>
      </c>
      <c r="H3228" s="9">
        <v>122488</v>
      </c>
      <c r="I3228" s="94">
        <v>1044062</v>
      </c>
      <c r="J3228" s="95"/>
      <c r="K3228" s="96"/>
      <c r="L3228" s="97" t="s">
        <v>1076</v>
      </c>
      <c r="M3228" s="98"/>
      <c r="N3228" s="15" t="s">
        <v>8509</v>
      </c>
      <c r="O3228" t="s">
        <v>4766</v>
      </c>
      <c r="Q3228">
        <v>3875</v>
      </c>
      <c r="R3228" s="14">
        <v>1166550</v>
      </c>
    </row>
    <row r="3229" spans="1:18" ht="15" customHeight="1" x14ac:dyDescent="0.25">
      <c r="A3229" s="12">
        <v>355</v>
      </c>
      <c r="B3229" s="12" t="s">
        <v>5238</v>
      </c>
      <c r="C3229" s="6" t="s">
        <v>5239</v>
      </c>
      <c r="D3229" s="7">
        <v>44975</v>
      </c>
      <c r="E3229" s="8" t="s">
        <v>4765</v>
      </c>
      <c r="F3229" s="9">
        <v>583275</v>
      </c>
      <c r="G3229" s="8" t="s">
        <v>1378</v>
      </c>
      <c r="H3229" s="9">
        <v>61244</v>
      </c>
      <c r="I3229" s="94">
        <v>522031</v>
      </c>
      <c r="J3229" s="95"/>
      <c r="K3229" s="96"/>
      <c r="L3229" s="97" t="s">
        <v>1084</v>
      </c>
      <c r="M3229" s="98"/>
      <c r="N3229" s="15" t="s">
        <v>8510</v>
      </c>
      <c r="O3229" t="s">
        <v>4766</v>
      </c>
      <c r="Q3229">
        <v>6681</v>
      </c>
      <c r="R3229" s="14">
        <v>583275</v>
      </c>
    </row>
    <row r="3230" spans="1:18" ht="15" customHeight="1" x14ac:dyDescent="0.25">
      <c r="A3230" s="12">
        <v>357</v>
      </c>
      <c r="B3230" s="12" t="s">
        <v>5243</v>
      </c>
      <c r="C3230" s="6" t="s">
        <v>5244</v>
      </c>
      <c r="D3230" s="7">
        <v>44945</v>
      </c>
      <c r="E3230" s="8" t="s">
        <v>4765</v>
      </c>
      <c r="F3230" s="9">
        <v>1866480</v>
      </c>
      <c r="G3230" s="8" t="s">
        <v>1378</v>
      </c>
      <c r="H3230" s="9">
        <v>195980</v>
      </c>
      <c r="I3230" s="94">
        <v>1670500</v>
      </c>
      <c r="J3230" s="95"/>
      <c r="K3230" s="96"/>
      <c r="L3230" s="97" t="s">
        <v>1087</v>
      </c>
      <c r="M3230" s="98"/>
      <c r="N3230" s="15" t="s">
        <v>8511</v>
      </c>
      <c r="O3230" t="s">
        <v>4766</v>
      </c>
      <c r="Q3230">
        <v>1778</v>
      </c>
      <c r="R3230" s="14">
        <v>1866480</v>
      </c>
    </row>
    <row r="3231" spans="1:18" ht="15" customHeight="1" x14ac:dyDescent="0.25">
      <c r="A3231" s="12">
        <v>358</v>
      </c>
      <c r="B3231" s="12" t="s">
        <v>5245</v>
      </c>
      <c r="C3231" s="6" t="s">
        <v>5246</v>
      </c>
      <c r="D3231" s="7">
        <v>44970</v>
      </c>
      <c r="E3231" s="8" t="s">
        <v>4765</v>
      </c>
      <c r="F3231" s="9">
        <v>2379300</v>
      </c>
      <c r="G3231" s="8" t="s">
        <v>1378</v>
      </c>
      <c r="H3231" s="9">
        <v>249827</v>
      </c>
      <c r="I3231" s="94">
        <v>2129473</v>
      </c>
      <c r="J3231" s="95"/>
      <c r="K3231" s="96"/>
      <c r="L3231" s="97" t="s">
        <v>5247</v>
      </c>
      <c r="M3231" s="98"/>
      <c r="N3231" s="15" t="s">
        <v>8512</v>
      </c>
      <c r="O3231" t="s">
        <v>4766</v>
      </c>
      <c r="Q3231">
        <v>4023</v>
      </c>
      <c r="R3231" s="14">
        <v>2379300</v>
      </c>
    </row>
    <row r="3232" spans="1:18" ht="15" customHeight="1" x14ac:dyDescent="0.25">
      <c r="A3232" s="12">
        <v>359</v>
      </c>
      <c r="B3232" s="12" t="s">
        <v>5248</v>
      </c>
      <c r="C3232" s="6" t="s">
        <v>5249</v>
      </c>
      <c r="D3232" s="7">
        <v>44930</v>
      </c>
      <c r="E3232" s="8" t="s">
        <v>4765</v>
      </c>
      <c r="F3232" s="9">
        <v>2821896</v>
      </c>
      <c r="G3232" s="8" t="s">
        <v>1378</v>
      </c>
      <c r="H3232" s="9">
        <v>296299</v>
      </c>
      <c r="I3232" s="94">
        <v>2525597</v>
      </c>
      <c r="J3232" s="95"/>
      <c r="K3232" s="96"/>
      <c r="L3232" s="97" t="s">
        <v>1091</v>
      </c>
      <c r="M3232" s="98"/>
      <c r="N3232" s="15" t="s">
        <v>8513</v>
      </c>
      <c r="O3232" t="s">
        <v>4766</v>
      </c>
      <c r="Q3232">
        <v>301</v>
      </c>
      <c r="R3232" s="14">
        <v>2821896</v>
      </c>
    </row>
    <row r="3233" spans="1:20" ht="15" customHeight="1" x14ac:dyDescent="0.25">
      <c r="A3233" s="12">
        <v>361</v>
      </c>
      <c r="B3233" s="12" t="s">
        <v>5250</v>
      </c>
      <c r="C3233" s="6" t="s">
        <v>5251</v>
      </c>
      <c r="D3233" s="7">
        <v>44929</v>
      </c>
      <c r="E3233" s="8" t="s">
        <v>4771</v>
      </c>
      <c r="F3233" s="9">
        <v>485100</v>
      </c>
      <c r="G3233" s="8" t="s">
        <v>1378</v>
      </c>
      <c r="H3233" s="9">
        <v>50936</v>
      </c>
      <c r="I3233" s="94">
        <v>434164</v>
      </c>
      <c r="J3233" s="95"/>
      <c r="K3233" s="96"/>
      <c r="L3233" s="97" t="s">
        <v>5252</v>
      </c>
      <c r="M3233" s="98"/>
      <c r="N3233" s="15" t="s">
        <v>8514</v>
      </c>
      <c r="O3233" t="s">
        <v>4766</v>
      </c>
      <c r="Q3233">
        <v>172</v>
      </c>
      <c r="R3233" s="14">
        <v>485100</v>
      </c>
    </row>
    <row r="3234" spans="1:20" ht="15" customHeight="1" x14ac:dyDescent="0.25">
      <c r="A3234" s="12">
        <v>362</v>
      </c>
      <c r="B3234" s="12" t="s">
        <v>5253</v>
      </c>
      <c r="C3234" s="6" t="s">
        <v>5254</v>
      </c>
      <c r="D3234" s="7">
        <v>44967</v>
      </c>
      <c r="E3234" s="8" t="s">
        <v>4765</v>
      </c>
      <c r="F3234" s="9">
        <v>1189650</v>
      </c>
      <c r="G3234" s="8" t="s">
        <v>1378</v>
      </c>
      <c r="H3234" s="9">
        <v>124913</v>
      </c>
      <c r="I3234" s="94">
        <v>1064737</v>
      </c>
      <c r="J3234" s="95"/>
      <c r="K3234" s="96"/>
      <c r="L3234" s="97" t="s">
        <v>5252</v>
      </c>
      <c r="M3234" s="98"/>
      <c r="N3234" s="15" t="s">
        <v>8515</v>
      </c>
      <c r="O3234" t="s">
        <v>4766</v>
      </c>
      <c r="Q3234">
        <v>3860</v>
      </c>
      <c r="R3234" s="14">
        <v>1189650</v>
      </c>
    </row>
    <row r="3235" spans="1:20" ht="15" customHeight="1" x14ac:dyDescent="0.25">
      <c r="A3235" s="12">
        <v>364</v>
      </c>
      <c r="B3235" s="12" t="s">
        <v>5255</v>
      </c>
      <c r="C3235" s="6" t="s">
        <v>5256</v>
      </c>
      <c r="D3235" s="7">
        <v>44929</v>
      </c>
      <c r="E3235" s="8" t="s">
        <v>5257</v>
      </c>
      <c r="F3235" s="9">
        <v>466620</v>
      </c>
      <c r="G3235" s="8" t="s">
        <v>1378</v>
      </c>
      <c r="H3235" s="9">
        <v>48995</v>
      </c>
      <c r="I3235" s="94">
        <v>417625</v>
      </c>
      <c r="J3235" s="95"/>
      <c r="K3235" s="96"/>
      <c r="L3235" s="97" t="s">
        <v>1100</v>
      </c>
      <c r="M3235" s="98"/>
      <c r="N3235" s="15" t="s">
        <v>8516</v>
      </c>
      <c r="O3235" t="s">
        <v>4766</v>
      </c>
      <c r="Q3235">
        <v>157</v>
      </c>
      <c r="R3235" s="14">
        <v>466620</v>
      </c>
    </row>
    <row r="3236" spans="1:20" ht="15" customHeight="1" x14ac:dyDescent="0.25">
      <c r="A3236" s="12">
        <v>365</v>
      </c>
      <c r="B3236" s="12" t="s">
        <v>5258</v>
      </c>
      <c r="C3236" s="6" t="s">
        <v>5259</v>
      </c>
      <c r="D3236" s="7">
        <v>44970</v>
      </c>
      <c r="E3236" s="8" t="s">
        <v>4765</v>
      </c>
      <c r="F3236" s="9">
        <v>2239545</v>
      </c>
      <c r="G3236" s="8" t="s">
        <v>1378</v>
      </c>
      <c r="H3236" s="9">
        <v>235152</v>
      </c>
      <c r="I3236" s="94">
        <v>2004393</v>
      </c>
      <c r="J3236" s="95"/>
      <c r="K3236" s="96"/>
      <c r="L3236" s="97" t="s">
        <v>1103</v>
      </c>
      <c r="M3236" s="98"/>
      <c r="N3236" s="15" t="s">
        <v>8517</v>
      </c>
      <c r="O3236" t="s">
        <v>4766</v>
      </c>
      <c r="Q3236">
        <v>3957</v>
      </c>
      <c r="R3236" s="14">
        <v>2239545</v>
      </c>
    </row>
    <row r="3237" spans="1:20" ht="15" customHeight="1" x14ac:dyDescent="0.25">
      <c r="A3237" s="12">
        <v>368</v>
      </c>
      <c r="B3237" s="12" t="s">
        <v>5260</v>
      </c>
      <c r="C3237" s="6" t="s">
        <v>5261</v>
      </c>
      <c r="D3237" s="7">
        <v>44939</v>
      </c>
      <c r="E3237" s="8" t="s">
        <v>4771</v>
      </c>
      <c r="F3237" s="9">
        <v>1940400</v>
      </c>
      <c r="G3237" s="8" t="s">
        <v>1378</v>
      </c>
      <c r="H3237" s="9">
        <v>203742</v>
      </c>
      <c r="I3237" s="94">
        <v>1736658</v>
      </c>
      <c r="J3237" s="95"/>
      <c r="K3237" s="96"/>
      <c r="L3237" s="97" t="s">
        <v>1109</v>
      </c>
      <c r="M3237" s="98"/>
      <c r="N3237" s="15" t="s">
        <v>8518</v>
      </c>
      <c r="O3237" t="s">
        <v>4766</v>
      </c>
      <c r="Q3237">
        <v>1486</v>
      </c>
      <c r="R3237" s="14">
        <v>1940400</v>
      </c>
    </row>
    <row r="3238" spans="1:20" ht="15" customHeight="1" x14ac:dyDescent="0.25">
      <c r="A3238" s="12">
        <v>369</v>
      </c>
      <c r="B3238" s="12" t="s">
        <v>5262</v>
      </c>
      <c r="C3238" s="6" t="s">
        <v>5263</v>
      </c>
      <c r="D3238" s="7">
        <v>44970</v>
      </c>
      <c r="E3238" s="8" t="s">
        <v>4765</v>
      </c>
      <c r="F3238" s="9">
        <v>1189650</v>
      </c>
      <c r="G3238" s="8" t="s">
        <v>1378</v>
      </c>
      <c r="H3238" s="9">
        <v>124913</v>
      </c>
      <c r="I3238" s="94">
        <v>1064737</v>
      </c>
      <c r="J3238" s="95"/>
      <c r="K3238" s="96"/>
      <c r="L3238" s="97" t="s">
        <v>1109</v>
      </c>
      <c r="M3238" s="98"/>
      <c r="N3238" s="15" t="s">
        <v>8519</v>
      </c>
      <c r="O3238" t="s">
        <v>4766</v>
      </c>
      <c r="Q3238">
        <v>3971</v>
      </c>
      <c r="R3238" s="14">
        <v>1189650</v>
      </c>
    </row>
    <row r="3239" spans="1:20" ht="15" customHeight="1" x14ac:dyDescent="0.25">
      <c r="A3239" s="12">
        <v>372</v>
      </c>
      <c r="B3239" s="12" t="s">
        <v>5267</v>
      </c>
      <c r="C3239" s="6" t="s">
        <v>5268</v>
      </c>
      <c r="D3239" s="7">
        <v>44936</v>
      </c>
      <c r="E3239" s="8" t="s">
        <v>1119</v>
      </c>
      <c r="F3239" s="9">
        <v>746592</v>
      </c>
      <c r="G3239" s="8" t="s">
        <v>1378</v>
      </c>
      <c r="H3239" s="9">
        <v>78392</v>
      </c>
      <c r="I3239" s="94">
        <v>668200</v>
      </c>
      <c r="J3239" s="95"/>
      <c r="K3239" s="96"/>
      <c r="L3239" s="97" t="s">
        <v>1120</v>
      </c>
      <c r="M3239" s="98"/>
      <c r="N3239" s="15" t="s">
        <v>8520</v>
      </c>
      <c r="O3239" t="s">
        <v>4766</v>
      </c>
      <c r="Q3239">
        <v>1008</v>
      </c>
      <c r="R3239" s="14">
        <v>746592</v>
      </c>
    </row>
    <row r="3240" spans="1:20" ht="15" customHeight="1" x14ac:dyDescent="0.25">
      <c r="A3240" s="5">
        <v>373</v>
      </c>
      <c r="B3240" s="99" t="s">
        <v>5269</v>
      </c>
      <c r="C3240" s="6" t="s">
        <v>5270</v>
      </c>
      <c r="D3240" s="7">
        <v>44967</v>
      </c>
      <c r="E3240" s="8" t="s">
        <v>59</v>
      </c>
      <c r="F3240" s="9">
        <v>592515</v>
      </c>
      <c r="G3240" s="8" t="s">
        <v>1378</v>
      </c>
      <c r="H3240" s="9">
        <v>62214</v>
      </c>
      <c r="I3240" s="101">
        <v>1595038</v>
      </c>
      <c r="J3240" s="102"/>
      <c r="K3240" s="103"/>
      <c r="L3240" s="107" t="s">
        <v>1120</v>
      </c>
      <c r="M3240" s="108"/>
      <c r="N3240" s="15" t="s">
        <v>8521</v>
      </c>
      <c r="O3240" t="s">
        <v>4766</v>
      </c>
      <c r="Q3240">
        <v>3867</v>
      </c>
      <c r="R3240" s="14">
        <v>592515</v>
      </c>
    </row>
    <row r="3241" spans="1:20" ht="15" customHeight="1" x14ac:dyDescent="0.25">
      <c r="A3241" s="11">
        <v>374</v>
      </c>
      <c r="B3241" s="100"/>
      <c r="C3241" s="6" t="s">
        <v>5271</v>
      </c>
      <c r="D3241" s="7">
        <v>44960</v>
      </c>
      <c r="E3241" s="8" t="s">
        <v>1119</v>
      </c>
      <c r="F3241" s="9">
        <v>1189650</v>
      </c>
      <c r="G3241" s="8" t="s">
        <v>1378</v>
      </c>
      <c r="H3241" s="9">
        <v>124913</v>
      </c>
      <c r="I3241" s="104"/>
      <c r="J3241" s="105"/>
      <c r="K3241" s="106"/>
      <c r="L3241" s="109"/>
      <c r="M3241" s="110"/>
      <c r="N3241" s="15" t="s">
        <v>8522</v>
      </c>
      <c r="O3241" t="s">
        <v>4766</v>
      </c>
      <c r="Q3241">
        <v>2850</v>
      </c>
      <c r="R3241" s="14">
        <v>1189650</v>
      </c>
    </row>
    <row r="3242" spans="1:20" ht="15" customHeight="1" x14ac:dyDescent="0.25">
      <c r="A3242" s="12">
        <v>387</v>
      </c>
      <c r="B3242" s="12" t="s">
        <v>5278</v>
      </c>
      <c r="C3242" s="6" t="s">
        <v>5279</v>
      </c>
      <c r="D3242" s="7">
        <v>44929</v>
      </c>
      <c r="E3242" s="8" t="s">
        <v>248</v>
      </c>
      <c r="F3242" s="9">
        <v>951720</v>
      </c>
      <c r="G3242" s="8" t="s">
        <v>1378</v>
      </c>
      <c r="H3242" s="9">
        <v>99931</v>
      </c>
      <c r="I3242" s="94">
        <v>851789</v>
      </c>
      <c r="J3242" s="95"/>
      <c r="K3242" s="96"/>
      <c r="L3242" s="97" t="s">
        <v>1259</v>
      </c>
      <c r="M3242" s="98"/>
      <c r="N3242" s="15" t="s">
        <v>8523</v>
      </c>
      <c r="O3242" t="s">
        <v>4766</v>
      </c>
      <c r="Q3242">
        <v>95</v>
      </c>
      <c r="R3242" s="14">
        <v>951720</v>
      </c>
    </row>
    <row r="3243" spans="1:20" ht="15" customHeight="1" x14ac:dyDescent="0.25">
      <c r="A3243" s="12">
        <v>388</v>
      </c>
      <c r="B3243" s="12" t="s">
        <v>5280</v>
      </c>
      <c r="C3243" s="6" t="s">
        <v>5281</v>
      </c>
      <c r="D3243" s="7">
        <v>44974</v>
      </c>
      <c r="E3243" s="8" t="s">
        <v>2376</v>
      </c>
      <c r="F3243" s="9">
        <v>1189650</v>
      </c>
      <c r="G3243" s="8" t="s">
        <v>1378</v>
      </c>
      <c r="H3243" s="9">
        <v>124913</v>
      </c>
      <c r="I3243" s="94">
        <v>1064737</v>
      </c>
      <c r="J3243" s="95"/>
      <c r="K3243" s="96"/>
      <c r="L3243" s="97" t="s">
        <v>1259</v>
      </c>
      <c r="M3243" s="98"/>
      <c r="N3243" s="15" t="s">
        <v>8524</v>
      </c>
      <c r="O3243" t="s">
        <v>4766</v>
      </c>
      <c r="Q3243">
        <v>6569</v>
      </c>
      <c r="R3243" s="14">
        <v>1189650</v>
      </c>
    </row>
    <row r="3244" spans="1:20" ht="15" customHeight="1" x14ac:dyDescent="0.25">
      <c r="A3244" s="12">
        <v>390</v>
      </c>
      <c r="B3244" s="12" t="s">
        <v>5285</v>
      </c>
      <c r="C3244" s="6" t="s">
        <v>5286</v>
      </c>
      <c r="D3244" s="7">
        <v>44937</v>
      </c>
      <c r="E3244" s="8" t="s">
        <v>248</v>
      </c>
      <c r="F3244" s="9">
        <v>951720</v>
      </c>
      <c r="G3244" s="8" t="s">
        <v>1378</v>
      </c>
      <c r="H3244" s="9">
        <v>99931</v>
      </c>
      <c r="I3244" s="94">
        <v>851789</v>
      </c>
      <c r="J3244" s="95"/>
      <c r="K3244" s="96"/>
      <c r="L3244" s="97" t="s">
        <v>1347</v>
      </c>
      <c r="M3244" s="98"/>
      <c r="N3244" s="15" t="s">
        <v>8525</v>
      </c>
      <c r="O3244" t="s">
        <v>4766</v>
      </c>
      <c r="Q3244">
        <v>1104</v>
      </c>
      <c r="R3244" s="14">
        <v>951720</v>
      </c>
    </row>
    <row r="3245" spans="1:20" x14ac:dyDescent="0.25">
      <c r="H3245" s="14"/>
      <c r="R3245" s="14"/>
      <c r="S3245" s="14"/>
      <c r="T3245" s="14"/>
    </row>
    <row r="3246" spans="1:20" x14ac:dyDescent="0.25">
      <c r="H3246" s="90"/>
    </row>
    <row r="3247" spans="1:20" x14ac:dyDescent="0.25">
      <c r="H3247" s="14"/>
    </row>
  </sheetData>
  <autoFilter ref="A5:R3244" xr:uid="{08E5CD1B-E8B0-4F44-9B74-75F21AE5B87A}">
    <filterColumn colId="3">
      <filters>
        <dateGroupItem year="2023" dateTimeGrouping="year"/>
      </filters>
    </filterColumn>
    <filterColumn colId="8" showButton="0"/>
    <filterColumn colId="9" showButton="0"/>
    <filterColumn colId="11" showButton="0"/>
  </autoFilter>
  <mergeCells count="1571">
    <mergeCell ref="B15:B21"/>
    <mergeCell ref="I15:K21"/>
    <mergeCell ref="L15:M21"/>
    <mergeCell ref="I22:K22"/>
    <mergeCell ref="L22:M22"/>
    <mergeCell ref="B23:B24"/>
    <mergeCell ref="I23:K24"/>
    <mergeCell ref="L23:M24"/>
    <mergeCell ref="B6:B10"/>
    <mergeCell ref="I6:K10"/>
    <mergeCell ref="L6:M10"/>
    <mergeCell ref="B11:B14"/>
    <mergeCell ref="I11:K14"/>
    <mergeCell ref="L11:M14"/>
    <mergeCell ref="I35:K35"/>
    <mergeCell ref="L35:M35"/>
    <mergeCell ref="B36:B37"/>
    <mergeCell ref="I36:K37"/>
    <mergeCell ref="L36:M37"/>
    <mergeCell ref="B38:B39"/>
    <mergeCell ref="I38:K39"/>
    <mergeCell ref="L38:M39"/>
    <mergeCell ref="B30:B31"/>
    <mergeCell ref="I30:K31"/>
    <mergeCell ref="L30:M31"/>
    <mergeCell ref="I32:K32"/>
    <mergeCell ref="L32:M32"/>
    <mergeCell ref="B33:B34"/>
    <mergeCell ref="I33:K34"/>
    <mergeCell ref="L33:M34"/>
    <mergeCell ref="B25:B27"/>
    <mergeCell ref="I25:K27"/>
    <mergeCell ref="L25:M27"/>
    <mergeCell ref="B28:B29"/>
    <mergeCell ref="I28:K29"/>
    <mergeCell ref="L28:M29"/>
    <mergeCell ref="I51:K51"/>
    <mergeCell ref="L51:M51"/>
    <mergeCell ref="B52:B53"/>
    <mergeCell ref="I52:K53"/>
    <mergeCell ref="L52:M53"/>
    <mergeCell ref="B54:B55"/>
    <mergeCell ref="I54:K55"/>
    <mergeCell ref="L54:M55"/>
    <mergeCell ref="I45:K45"/>
    <mergeCell ref="L45:M45"/>
    <mergeCell ref="B46:B48"/>
    <mergeCell ref="I46:K48"/>
    <mergeCell ref="L46:M48"/>
    <mergeCell ref="B49:B50"/>
    <mergeCell ref="I49:K50"/>
    <mergeCell ref="L49:M50"/>
    <mergeCell ref="I40:K40"/>
    <mergeCell ref="L40:M40"/>
    <mergeCell ref="B41:B42"/>
    <mergeCell ref="I41:K42"/>
    <mergeCell ref="L41:M42"/>
    <mergeCell ref="B43:B44"/>
    <mergeCell ref="I43:K44"/>
    <mergeCell ref="L43:M44"/>
    <mergeCell ref="B71:B73"/>
    <mergeCell ref="I71:K73"/>
    <mergeCell ref="L71:M73"/>
    <mergeCell ref="I74:K74"/>
    <mergeCell ref="L74:M74"/>
    <mergeCell ref="B75:B77"/>
    <mergeCell ref="I75:K77"/>
    <mergeCell ref="L75:M77"/>
    <mergeCell ref="B60:B62"/>
    <mergeCell ref="I60:K62"/>
    <mergeCell ref="L60:M62"/>
    <mergeCell ref="I63:K63"/>
    <mergeCell ref="L63:M63"/>
    <mergeCell ref="B64:B70"/>
    <mergeCell ref="I64:K70"/>
    <mergeCell ref="L64:M70"/>
    <mergeCell ref="B56:B57"/>
    <mergeCell ref="I56:K57"/>
    <mergeCell ref="L56:M57"/>
    <mergeCell ref="B58:B59"/>
    <mergeCell ref="I58:K59"/>
    <mergeCell ref="L58:M59"/>
    <mergeCell ref="B95:B104"/>
    <mergeCell ref="I95:K104"/>
    <mergeCell ref="L95:M104"/>
    <mergeCell ref="B105:B106"/>
    <mergeCell ref="I105:K106"/>
    <mergeCell ref="L105:M106"/>
    <mergeCell ref="B84:B88"/>
    <mergeCell ref="I84:K88"/>
    <mergeCell ref="L84:M88"/>
    <mergeCell ref="B89:B94"/>
    <mergeCell ref="I89:K94"/>
    <mergeCell ref="L89:M94"/>
    <mergeCell ref="B78:B79"/>
    <mergeCell ref="I78:K79"/>
    <mergeCell ref="L78:M79"/>
    <mergeCell ref="I80:K80"/>
    <mergeCell ref="L80:M80"/>
    <mergeCell ref="B81:B83"/>
    <mergeCell ref="I81:K83"/>
    <mergeCell ref="L81:M83"/>
    <mergeCell ref="B124:B126"/>
    <mergeCell ref="I124:K126"/>
    <mergeCell ref="L124:M126"/>
    <mergeCell ref="B127:B128"/>
    <mergeCell ref="I127:K128"/>
    <mergeCell ref="L127:M128"/>
    <mergeCell ref="B119:B120"/>
    <mergeCell ref="I119:K120"/>
    <mergeCell ref="L119:M120"/>
    <mergeCell ref="B121:B123"/>
    <mergeCell ref="I121:K123"/>
    <mergeCell ref="L121:M123"/>
    <mergeCell ref="B107:B113"/>
    <mergeCell ref="I107:K113"/>
    <mergeCell ref="L107:M113"/>
    <mergeCell ref="B114:B118"/>
    <mergeCell ref="I114:K118"/>
    <mergeCell ref="L114:M118"/>
    <mergeCell ref="B427:B432"/>
    <mergeCell ref="I427:K432"/>
    <mergeCell ref="L427:M432"/>
    <mergeCell ref="B433:B436"/>
    <mergeCell ref="I433:K436"/>
    <mergeCell ref="L433:M436"/>
    <mergeCell ref="B137:B423"/>
    <mergeCell ref="I137:K423"/>
    <mergeCell ref="L137:M423"/>
    <mergeCell ref="B424:B426"/>
    <mergeCell ref="I424:K426"/>
    <mergeCell ref="L424:M426"/>
    <mergeCell ref="B129:B133"/>
    <mergeCell ref="I129:K133"/>
    <mergeCell ref="L129:M133"/>
    <mergeCell ref="B134:B136"/>
    <mergeCell ref="I134:K136"/>
    <mergeCell ref="L134:M136"/>
    <mergeCell ref="B454:B462"/>
    <mergeCell ref="I454:K462"/>
    <mergeCell ref="L454:M462"/>
    <mergeCell ref="B463:B466"/>
    <mergeCell ref="I463:K466"/>
    <mergeCell ref="L463:M466"/>
    <mergeCell ref="I443:K443"/>
    <mergeCell ref="L443:M443"/>
    <mergeCell ref="B444:B445"/>
    <mergeCell ref="I444:K445"/>
    <mergeCell ref="L444:M445"/>
    <mergeCell ref="B446:B453"/>
    <mergeCell ref="I446:K453"/>
    <mergeCell ref="L446:M453"/>
    <mergeCell ref="B437:B439"/>
    <mergeCell ref="I437:K439"/>
    <mergeCell ref="L437:M439"/>
    <mergeCell ref="B440:B442"/>
    <mergeCell ref="I440:K442"/>
    <mergeCell ref="L440:M442"/>
    <mergeCell ref="B490:B492"/>
    <mergeCell ref="I490:K492"/>
    <mergeCell ref="L490:M492"/>
    <mergeCell ref="B493:B494"/>
    <mergeCell ref="I493:K494"/>
    <mergeCell ref="L493:M494"/>
    <mergeCell ref="B477:B482"/>
    <mergeCell ref="I477:K482"/>
    <mergeCell ref="L477:M482"/>
    <mergeCell ref="B483:B489"/>
    <mergeCell ref="I483:K489"/>
    <mergeCell ref="L483:M489"/>
    <mergeCell ref="B467:B470"/>
    <mergeCell ref="I467:K470"/>
    <mergeCell ref="L467:M470"/>
    <mergeCell ref="B471:B476"/>
    <mergeCell ref="I471:K476"/>
    <mergeCell ref="L471:M476"/>
    <mergeCell ref="B506:B507"/>
    <mergeCell ref="I506:K507"/>
    <mergeCell ref="L506:M507"/>
    <mergeCell ref="B508:B510"/>
    <mergeCell ref="I508:K510"/>
    <mergeCell ref="L508:M510"/>
    <mergeCell ref="B500:B502"/>
    <mergeCell ref="I500:K502"/>
    <mergeCell ref="L500:M502"/>
    <mergeCell ref="B503:B505"/>
    <mergeCell ref="I503:K505"/>
    <mergeCell ref="L503:M505"/>
    <mergeCell ref="B495:B497"/>
    <mergeCell ref="I495:K497"/>
    <mergeCell ref="L495:M497"/>
    <mergeCell ref="B498:B499"/>
    <mergeCell ref="I498:K499"/>
    <mergeCell ref="L498:M499"/>
    <mergeCell ref="B528:B535"/>
    <mergeCell ref="I528:K535"/>
    <mergeCell ref="L528:M535"/>
    <mergeCell ref="B536:B539"/>
    <mergeCell ref="I536:K539"/>
    <mergeCell ref="L536:M539"/>
    <mergeCell ref="B516:B522"/>
    <mergeCell ref="I516:K522"/>
    <mergeCell ref="L516:M522"/>
    <mergeCell ref="B523:B527"/>
    <mergeCell ref="I523:K527"/>
    <mergeCell ref="L523:M527"/>
    <mergeCell ref="B511:B512"/>
    <mergeCell ref="I511:K512"/>
    <mergeCell ref="L511:M512"/>
    <mergeCell ref="B513:B515"/>
    <mergeCell ref="I513:K515"/>
    <mergeCell ref="L513:M515"/>
    <mergeCell ref="B551:B553"/>
    <mergeCell ref="I551:K553"/>
    <mergeCell ref="L551:M553"/>
    <mergeCell ref="B554:B555"/>
    <mergeCell ref="I554:K555"/>
    <mergeCell ref="L554:M555"/>
    <mergeCell ref="B546:B548"/>
    <mergeCell ref="I546:K548"/>
    <mergeCell ref="L546:M548"/>
    <mergeCell ref="B549:B550"/>
    <mergeCell ref="I549:K550"/>
    <mergeCell ref="L549:M550"/>
    <mergeCell ref="B540:B541"/>
    <mergeCell ref="I540:K541"/>
    <mergeCell ref="L540:M541"/>
    <mergeCell ref="B542:B545"/>
    <mergeCell ref="I542:K545"/>
    <mergeCell ref="L542:M545"/>
    <mergeCell ref="I571:K571"/>
    <mergeCell ref="L571:M571"/>
    <mergeCell ref="B572:B577"/>
    <mergeCell ref="I572:K577"/>
    <mergeCell ref="L572:M577"/>
    <mergeCell ref="I578:K578"/>
    <mergeCell ref="L578:M578"/>
    <mergeCell ref="B564:B565"/>
    <mergeCell ref="I564:K565"/>
    <mergeCell ref="L564:M565"/>
    <mergeCell ref="B566:B570"/>
    <mergeCell ref="I566:K570"/>
    <mergeCell ref="L566:M570"/>
    <mergeCell ref="B556:B561"/>
    <mergeCell ref="I556:K561"/>
    <mergeCell ref="L556:M561"/>
    <mergeCell ref="B562:B563"/>
    <mergeCell ref="I562:K563"/>
    <mergeCell ref="L562:M563"/>
    <mergeCell ref="B597:B601"/>
    <mergeCell ref="I597:K601"/>
    <mergeCell ref="L597:M601"/>
    <mergeCell ref="B602:B605"/>
    <mergeCell ref="I602:K605"/>
    <mergeCell ref="L602:M605"/>
    <mergeCell ref="B587:B589"/>
    <mergeCell ref="I587:K589"/>
    <mergeCell ref="L587:M589"/>
    <mergeCell ref="B590:B596"/>
    <mergeCell ref="I590:K596"/>
    <mergeCell ref="L590:M596"/>
    <mergeCell ref="B579:B582"/>
    <mergeCell ref="I579:K582"/>
    <mergeCell ref="L579:M582"/>
    <mergeCell ref="I583:K583"/>
    <mergeCell ref="L583:M583"/>
    <mergeCell ref="B584:B586"/>
    <mergeCell ref="I584:K586"/>
    <mergeCell ref="L584:M586"/>
    <mergeCell ref="B628:B629"/>
    <mergeCell ref="I628:K629"/>
    <mergeCell ref="L628:M629"/>
    <mergeCell ref="B630:B634"/>
    <mergeCell ref="I630:K634"/>
    <mergeCell ref="L630:M634"/>
    <mergeCell ref="B616:B618"/>
    <mergeCell ref="I616:K618"/>
    <mergeCell ref="L616:M618"/>
    <mergeCell ref="B619:B627"/>
    <mergeCell ref="I619:K627"/>
    <mergeCell ref="L619:M627"/>
    <mergeCell ref="B606:B610"/>
    <mergeCell ref="I606:K610"/>
    <mergeCell ref="L606:M610"/>
    <mergeCell ref="B611:B615"/>
    <mergeCell ref="I611:K615"/>
    <mergeCell ref="L611:M615"/>
    <mergeCell ref="B652:B654"/>
    <mergeCell ref="I652:K654"/>
    <mergeCell ref="L652:M654"/>
    <mergeCell ref="B655:B657"/>
    <mergeCell ref="I655:K657"/>
    <mergeCell ref="L655:M657"/>
    <mergeCell ref="I642:K642"/>
    <mergeCell ref="L642:M642"/>
    <mergeCell ref="B643:B648"/>
    <mergeCell ref="I643:K648"/>
    <mergeCell ref="L643:M648"/>
    <mergeCell ref="B649:B651"/>
    <mergeCell ref="I649:K651"/>
    <mergeCell ref="L649:M651"/>
    <mergeCell ref="B635:B637"/>
    <mergeCell ref="I635:K637"/>
    <mergeCell ref="L635:M637"/>
    <mergeCell ref="B638:B641"/>
    <mergeCell ref="I638:K641"/>
    <mergeCell ref="L638:M641"/>
    <mergeCell ref="B668:B670"/>
    <mergeCell ref="I668:K670"/>
    <mergeCell ref="L668:M670"/>
    <mergeCell ref="B671:B674"/>
    <mergeCell ref="I671:K674"/>
    <mergeCell ref="L671:M674"/>
    <mergeCell ref="B663:B665"/>
    <mergeCell ref="I663:K665"/>
    <mergeCell ref="L663:M665"/>
    <mergeCell ref="B666:B667"/>
    <mergeCell ref="I666:K667"/>
    <mergeCell ref="L666:M667"/>
    <mergeCell ref="B658:B659"/>
    <mergeCell ref="I658:K659"/>
    <mergeCell ref="L658:M659"/>
    <mergeCell ref="I660:K660"/>
    <mergeCell ref="L660:M660"/>
    <mergeCell ref="B661:B662"/>
    <mergeCell ref="I661:K662"/>
    <mergeCell ref="L661:M662"/>
    <mergeCell ref="B687:B691"/>
    <mergeCell ref="I687:K691"/>
    <mergeCell ref="L687:M691"/>
    <mergeCell ref="I692:K692"/>
    <mergeCell ref="L692:M692"/>
    <mergeCell ref="B693:B694"/>
    <mergeCell ref="I693:K694"/>
    <mergeCell ref="L693:M694"/>
    <mergeCell ref="B681:B683"/>
    <mergeCell ref="I681:K683"/>
    <mergeCell ref="L681:M683"/>
    <mergeCell ref="B684:B686"/>
    <mergeCell ref="I684:K686"/>
    <mergeCell ref="L684:M686"/>
    <mergeCell ref="B675:B677"/>
    <mergeCell ref="I675:K677"/>
    <mergeCell ref="L675:M677"/>
    <mergeCell ref="B678:B680"/>
    <mergeCell ref="I678:K680"/>
    <mergeCell ref="L678:M680"/>
    <mergeCell ref="I718:K718"/>
    <mergeCell ref="L718:M718"/>
    <mergeCell ref="B719:B720"/>
    <mergeCell ref="I719:K720"/>
    <mergeCell ref="L719:M720"/>
    <mergeCell ref="B721:B724"/>
    <mergeCell ref="I721:K724"/>
    <mergeCell ref="L721:M724"/>
    <mergeCell ref="B704:B711"/>
    <mergeCell ref="I704:K711"/>
    <mergeCell ref="L704:M711"/>
    <mergeCell ref="B712:B717"/>
    <mergeCell ref="I712:K717"/>
    <mergeCell ref="L712:M717"/>
    <mergeCell ref="B695:B698"/>
    <mergeCell ref="I695:K698"/>
    <mergeCell ref="L695:M698"/>
    <mergeCell ref="I699:K699"/>
    <mergeCell ref="L699:M699"/>
    <mergeCell ref="B700:B703"/>
    <mergeCell ref="I700:K703"/>
    <mergeCell ref="L700:M703"/>
    <mergeCell ref="B786:B796"/>
    <mergeCell ref="I786:K796"/>
    <mergeCell ref="L786:M796"/>
    <mergeCell ref="B797:B816"/>
    <mergeCell ref="I797:K816"/>
    <mergeCell ref="L797:M816"/>
    <mergeCell ref="B771:B779"/>
    <mergeCell ref="I771:K779"/>
    <mergeCell ref="L771:M779"/>
    <mergeCell ref="I780:K780"/>
    <mergeCell ref="L780:M780"/>
    <mergeCell ref="B781:B785"/>
    <mergeCell ref="I781:K785"/>
    <mergeCell ref="L781:M785"/>
    <mergeCell ref="I725:K725"/>
    <mergeCell ref="L725:M725"/>
    <mergeCell ref="B726:B728"/>
    <mergeCell ref="I726:K728"/>
    <mergeCell ref="L726:M728"/>
    <mergeCell ref="B729:B770"/>
    <mergeCell ref="I729:K770"/>
    <mergeCell ref="L729:M770"/>
    <mergeCell ref="B848:B852"/>
    <mergeCell ref="I848:K852"/>
    <mergeCell ref="L848:M852"/>
    <mergeCell ref="B853:B1139"/>
    <mergeCell ref="I853:K1139"/>
    <mergeCell ref="L853:M1139"/>
    <mergeCell ref="B843:B844"/>
    <mergeCell ref="I843:K844"/>
    <mergeCell ref="L843:M844"/>
    <mergeCell ref="B845:B847"/>
    <mergeCell ref="I845:K847"/>
    <mergeCell ref="L845:M847"/>
    <mergeCell ref="B817:B838"/>
    <mergeCell ref="I817:K838"/>
    <mergeCell ref="L817:M838"/>
    <mergeCell ref="B839:B842"/>
    <mergeCell ref="I839:K842"/>
    <mergeCell ref="L839:M842"/>
    <mergeCell ref="B1151:B1156"/>
    <mergeCell ref="I1151:K1156"/>
    <mergeCell ref="L1151:M1156"/>
    <mergeCell ref="B1157:B1161"/>
    <mergeCell ref="I1157:K1161"/>
    <mergeCell ref="L1157:M1161"/>
    <mergeCell ref="B1143:B1145"/>
    <mergeCell ref="I1143:K1145"/>
    <mergeCell ref="L1143:M1145"/>
    <mergeCell ref="B1146:B1150"/>
    <mergeCell ref="I1146:K1150"/>
    <mergeCell ref="L1146:M1150"/>
    <mergeCell ref="I1140:K1140"/>
    <mergeCell ref="L1140:M1140"/>
    <mergeCell ref="I1141:K1141"/>
    <mergeCell ref="L1141:M1141"/>
    <mergeCell ref="I1142:K1142"/>
    <mergeCell ref="L1142:M1142"/>
    <mergeCell ref="B1184:B1186"/>
    <mergeCell ref="I1184:K1186"/>
    <mergeCell ref="L1184:M1186"/>
    <mergeCell ref="B1187:B1189"/>
    <mergeCell ref="I1187:K1189"/>
    <mergeCell ref="L1187:M1189"/>
    <mergeCell ref="B1177:B1178"/>
    <mergeCell ref="I1177:K1178"/>
    <mergeCell ref="L1177:M1178"/>
    <mergeCell ref="I1179:K1179"/>
    <mergeCell ref="L1179:M1179"/>
    <mergeCell ref="B1180:B1183"/>
    <mergeCell ref="I1180:K1183"/>
    <mergeCell ref="L1180:M1183"/>
    <mergeCell ref="B1162:B1174"/>
    <mergeCell ref="I1162:K1174"/>
    <mergeCell ref="L1162:M1174"/>
    <mergeCell ref="I1175:K1175"/>
    <mergeCell ref="L1175:M1175"/>
    <mergeCell ref="I1176:K1176"/>
    <mergeCell ref="L1176:M1176"/>
    <mergeCell ref="B1206:B1209"/>
    <mergeCell ref="I1206:K1209"/>
    <mergeCell ref="L1206:M1209"/>
    <mergeCell ref="B1210:B1212"/>
    <mergeCell ref="I1210:K1212"/>
    <mergeCell ref="L1210:M1212"/>
    <mergeCell ref="B1197:B1198"/>
    <mergeCell ref="I1197:K1198"/>
    <mergeCell ref="L1197:M1198"/>
    <mergeCell ref="B1199:B1205"/>
    <mergeCell ref="I1199:K1205"/>
    <mergeCell ref="L1199:M1205"/>
    <mergeCell ref="I1190:K1190"/>
    <mergeCell ref="L1190:M1190"/>
    <mergeCell ref="B1191:B1193"/>
    <mergeCell ref="I1191:K1193"/>
    <mergeCell ref="L1191:M1193"/>
    <mergeCell ref="B1194:B1196"/>
    <mergeCell ref="I1194:K1196"/>
    <mergeCell ref="L1194:M1196"/>
    <mergeCell ref="B1231:B1234"/>
    <mergeCell ref="I1231:K1234"/>
    <mergeCell ref="L1231:M1234"/>
    <mergeCell ref="B1235:B1236"/>
    <mergeCell ref="I1235:K1236"/>
    <mergeCell ref="L1235:M1236"/>
    <mergeCell ref="B1221:B1224"/>
    <mergeCell ref="I1221:K1224"/>
    <mergeCell ref="L1221:M1224"/>
    <mergeCell ref="B1225:B1230"/>
    <mergeCell ref="I1225:K1230"/>
    <mergeCell ref="L1225:M1230"/>
    <mergeCell ref="B1213:B1215"/>
    <mergeCell ref="I1213:K1215"/>
    <mergeCell ref="L1213:M1215"/>
    <mergeCell ref="B1216:B1220"/>
    <mergeCell ref="I1216:K1220"/>
    <mergeCell ref="L1216:M1220"/>
    <mergeCell ref="I1249:K1249"/>
    <mergeCell ref="L1249:M1249"/>
    <mergeCell ref="B1250:B1251"/>
    <mergeCell ref="I1250:K1251"/>
    <mergeCell ref="L1250:M1251"/>
    <mergeCell ref="B1252:B1255"/>
    <mergeCell ref="I1252:K1255"/>
    <mergeCell ref="L1252:M1255"/>
    <mergeCell ref="B1241:B1243"/>
    <mergeCell ref="I1241:K1243"/>
    <mergeCell ref="L1241:M1243"/>
    <mergeCell ref="B1244:B1248"/>
    <mergeCell ref="I1244:K1248"/>
    <mergeCell ref="L1244:M1248"/>
    <mergeCell ref="I1237:K1237"/>
    <mergeCell ref="L1237:M1237"/>
    <mergeCell ref="I1238:K1238"/>
    <mergeCell ref="L1238:M1238"/>
    <mergeCell ref="B1239:B1240"/>
    <mergeCell ref="I1239:K1240"/>
    <mergeCell ref="L1239:M1240"/>
    <mergeCell ref="B1267:B1269"/>
    <mergeCell ref="I1267:K1269"/>
    <mergeCell ref="L1267:M1269"/>
    <mergeCell ref="I1270:K1270"/>
    <mergeCell ref="L1270:M1270"/>
    <mergeCell ref="B1271:B1273"/>
    <mergeCell ref="I1271:K1273"/>
    <mergeCell ref="L1271:M1273"/>
    <mergeCell ref="B1260:B1262"/>
    <mergeCell ref="I1260:K1262"/>
    <mergeCell ref="L1260:M1262"/>
    <mergeCell ref="B1263:B1266"/>
    <mergeCell ref="I1263:K1266"/>
    <mergeCell ref="L1263:M1266"/>
    <mergeCell ref="B1256:B1257"/>
    <mergeCell ref="I1256:K1257"/>
    <mergeCell ref="L1256:M1257"/>
    <mergeCell ref="B1258:B1259"/>
    <mergeCell ref="I1258:K1259"/>
    <mergeCell ref="L1258:M1259"/>
    <mergeCell ref="B1289:B1290"/>
    <mergeCell ref="I1289:K1290"/>
    <mergeCell ref="L1289:M1290"/>
    <mergeCell ref="I1291:K1291"/>
    <mergeCell ref="L1291:M1291"/>
    <mergeCell ref="B1292:B1293"/>
    <mergeCell ref="I1292:K1293"/>
    <mergeCell ref="L1292:M1293"/>
    <mergeCell ref="B1281:B1282"/>
    <mergeCell ref="I1281:K1282"/>
    <mergeCell ref="L1281:M1282"/>
    <mergeCell ref="B1283:B1288"/>
    <mergeCell ref="I1283:K1288"/>
    <mergeCell ref="L1283:M1288"/>
    <mergeCell ref="B1274:B1278"/>
    <mergeCell ref="I1274:K1278"/>
    <mergeCell ref="L1274:M1278"/>
    <mergeCell ref="I1279:K1279"/>
    <mergeCell ref="L1279:M1279"/>
    <mergeCell ref="I1280:K1280"/>
    <mergeCell ref="L1280:M1280"/>
    <mergeCell ref="I1309:K1309"/>
    <mergeCell ref="L1309:M1309"/>
    <mergeCell ref="B1310:B1312"/>
    <mergeCell ref="I1310:K1312"/>
    <mergeCell ref="L1310:M1312"/>
    <mergeCell ref="B1313:B1315"/>
    <mergeCell ref="I1313:K1315"/>
    <mergeCell ref="L1313:M1315"/>
    <mergeCell ref="I1304:K1304"/>
    <mergeCell ref="L1304:M1304"/>
    <mergeCell ref="B1305:B1307"/>
    <mergeCell ref="I1305:K1307"/>
    <mergeCell ref="L1305:M1307"/>
    <mergeCell ref="I1308:K1308"/>
    <mergeCell ref="L1308:M1308"/>
    <mergeCell ref="B1294:B1296"/>
    <mergeCell ref="I1294:K1296"/>
    <mergeCell ref="L1294:M1296"/>
    <mergeCell ref="I1297:K1297"/>
    <mergeCell ref="L1297:M1297"/>
    <mergeCell ref="B1298:B1303"/>
    <mergeCell ref="I1298:K1303"/>
    <mergeCell ref="L1298:M1303"/>
    <mergeCell ref="B1330:B1332"/>
    <mergeCell ref="I1330:K1332"/>
    <mergeCell ref="L1330:M1332"/>
    <mergeCell ref="B1333:B1335"/>
    <mergeCell ref="I1333:K1335"/>
    <mergeCell ref="L1333:M1335"/>
    <mergeCell ref="B1321:B1326"/>
    <mergeCell ref="I1321:K1326"/>
    <mergeCell ref="L1321:M1326"/>
    <mergeCell ref="B1327:B1329"/>
    <mergeCell ref="I1327:K1329"/>
    <mergeCell ref="L1327:M1329"/>
    <mergeCell ref="B1316:B1318"/>
    <mergeCell ref="I1316:K1318"/>
    <mergeCell ref="L1316:M1318"/>
    <mergeCell ref="B1319:B1320"/>
    <mergeCell ref="I1319:K1320"/>
    <mergeCell ref="L1319:M1320"/>
    <mergeCell ref="B1346:B1349"/>
    <mergeCell ref="I1346:K1349"/>
    <mergeCell ref="L1346:M1349"/>
    <mergeCell ref="I1350:K1350"/>
    <mergeCell ref="L1350:M1350"/>
    <mergeCell ref="I1351:K1351"/>
    <mergeCell ref="L1351:M1351"/>
    <mergeCell ref="B1342:B1343"/>
    <mergeCell ref="I1342:K1343"/>
    <mergeCell ref="L1342:M1343"/>
    <mergeCell ref="B1344:B1345"/>
    <mergeCell ref="I1344:K1345"/>
    <mergeCell ref="L1344:M1345"/>
    <mergeCell ref="B1336:B1338"/>
    <mergeCell ref="I1336:K1338"/>
    <mergeCell ref="L1336:M1338"/>
    <mergeCell ref="I1339:K1339"/>
    <mergeCell ref="L1339:M1339"/>
    <mergeCell ref="B1340:B1341"/>
    <mergeCell ref="I1340:K1341"/>
    <mergeCell ref="L1340:M1341"/>
    <mergeCell ref="B1364:B1367"/>
    <mergeCell ref="I1364:K1367"/>
    <mergeCell ref="L1364:M1367"/>
    <mergeCell ref="B1368:B1371"/>
    <mergeCell ref="I1368:K1371"/>
    <mergeCell ref="L1368:M1371"/>
    <mergeCell ref="I1355:K1355"/>
    <mergeCell ref="L1355:M1355"/>
    <mergeCell ref="B1356:B1358"/>
    <mergeCell ref="I1356:K1358"/>
    <mergeCell ref="L1356:M1358"/>
    <mergeCell ref="B1359:B1363"/>
    <mergeCell ref="I1359:K1363"/>
    <mergeCell ref="L1359:M1363"/>
    <mergeCell ref="I1352:K1352"/>
    <mergeCell ref="L1352:M1352"/>
    <mergeCell ref="I1353:K1353"/>
    <mergeCell ref="L1353:M1353"/>
    <mergeCell ref="I1354:K1354"/>
    <mergeCell ref="L1354:M1354"/>
    <mergeCell ref="B1385:B1389"/>
    <mergeCell ref="I1385:K1389"/>
    <mergeCell ref="L1385:M1389"/>
    <mergeCell ref="B1390:B1392"/>
    <mergeCell ref="I1390:K1392"/>
    <mergeCell ref="L1390:M1392"/>
    <mergeCell ref="B1379:B1381"/>
    <mergeCell ref="I1379:K1381"/>
    <mergeCell ref="L1379:M1381"/>
    <mergeCell ref="B1382:B1384"/>
    <mergeCell ref="I1382:K1384"/>
    <mergeCell ref="L1382:M1384"/>
    <mergeCell ref="B1372:B1374"/>
    <mergeCell ref="I1372:K1374"/>
    <mergeCell ref="L1372:M1374"/>
    <mergeCell ref="B1375:B1378"/>
    <mergeCell ref="I1375:K1378"/>
    <mergeCell ref="L1375:M1378"/>
    <mergeCell ref="I1454:K1454"/>
    <mergeCell ref="L1454:M1454"/>
    <mergeCell ref="B1455:B1465"/>
    <mergeCell ref="I1455:K1465"/>
    <mergeCell ref="L1455:M1465"/>
    <mergeCell ref="I1466:K1466"/>
    <mergeCell ref="L1466:M1466"/>
    <mergeCell ref="B1400:B1404"/>
    <mergeCell ref="I1400:K1404"/>
    <mergeCell ref="L1400:M1404"/>
    <mergeCell ref="B1405:B1453"/>
    <mergeCell ref="I1405:K1453"/>
    <mergeCell ref="L1405:M1453"/>
    <mergeCell ref="B1393:B1397"/>
    <mergeCell ref="I1393:K1397"/>
    <mergeCell ref="L1393:M1397"/>
    <mergeCell ref="B1398:B1399"/>
    <mergeCell ref="I1398:K1399"/>
    <mergeCell ref="L1398:M1399"/>
    <mergeCell ref="I1494:K1494"/>
    <mergeCell ref="L1494:M1494"/>
    <mergeCell ref="I1495:K1495"/>
    <mergeCell ref="L1495:M1495"/>
    <mergeCell ref="I1496:K1496"/>
    <mergeCell ref="L1496:M1496"/>
    <mergeCell ref="B1472:B1490"/>
    <mergeCell ref="I1472:K1490"/>
    <mergeCell ref="L1472:M1490"/>
    <mergeCell ref="I1491:K1491"/>
    <mergeCell ref="L1491:M1491"/>
    <mergeCell ref="B1492:B1493"/>
    <mergeCell ref="I1492:K1493"/>
    <mergeCell ref="L1492:M1493"/>
    <mergeCell ref="B1467:B1468"/>
    <mergeCell ref="I1467:K1468"/>
    <mergeCell ref="L1467:M1468"/>
    <mergeCell ref="B1469:B1471"/>
    <mergeCell ref="I1469:K1471"/>
    <mergeCell ref="L1469:M1471"/>
    <mergeCell ref="I1516:K1516"/>
    <mergeCell ref="L1516:M1516"/>
    <mergeCell ref="B1517:B1521"/>
    <mergeCell ref="I1517:K1521"/>
    <mergeCell ref="L1517:M1521"/>
    <mergeCell ref="B1522:B1523"/>
    <mergeCell ref="I1522:K1523"/>
    <mergeCell ref="L1522:M1523"/>
    <mergeCell ref="B1501:B1513"/>
    <mergeCell ref="I1501:K1513"/>
    <mergeCell ref="L1501:M1513"/>
    <mergeCell ref="B1514:B1515"/>
    <mergeCell ref="I1514:K1515"/>
    <mergeCell ref="L1514:M1515"/>
    <mergeCell ref="I1497:K1497"/>
    <mergeCell ref="L1497:M1497"/>
    <mergeCell ref="I1498:K1498"/>
    <mergeCell ref="L1498:M1498"/>
    <mergeCell ref="B1499:B1500"/>
    <mergeCell ref="I1499:K1500"/>
    <mergeCell ref="L1499:M1500"/>
    <mergeCell ref="B1539:B1541"/>
    <mergeCell ref="I1539:K1541"/>
    <mergeCell ref="L1539:M1541"/>
    <mergeCell ref="B1542:B1545"/>
    <mergeCell ref="I1542:K1545"/>
    <mergeCell ref="L1542:M1545"/>
    <mergeCell ref="B1533:B1535"/>
    <mergeCell ref="I1533:K1535"/>
    <mergeCell ref="L1533:M1535"/>
    <mergeCell ref="I1536:K1536"/>
    <mergeCell ref="L1536:M1536"/>
    <mergeCell ref="B1537:B1538"/>
    <mergeCell ref="I1537:K1538"/>
    <mergeCell ref="L1537:M1538"/>
    <mergeCell ref="B1524:B1527"/>
    <mergeCell ref="I1524:K1527"/>
    <mergeCell ref="L1524:M1527"/>
    <mergeCell ref="B1528:B1532"/>
    <mergeCell ref="I1528:K1532"/>
    <mergeCell ref="L1528:M1532"/>
    <mergeCell ref="I1812:K1812"/>
    <mergeCell ref="L1812:M1812"/>
    <mergeCell ref="I1813:K1813"/>
    <mergeCell ref="L1813:M1813"/>
    <mergeCell ref="B1814:B1815"/>
    <mergeCell ref="I1814:K1815"/>
    <mergeCell ref="L1814:M1815"/>
    <mergeCell ref="B1807:B1808"/>
    <mergeCell ref="I1807:K1808"/>
    <mergeCell ref="L1807:M1808"/>
    <mergeCell ref="B1809:B1811"/>
    <mergeCell ref="I1809:K1811"/>
    <mergeCell ref="L1809:M1811"/>
    <mergeCell ref="B1546:B1804"/>
    <mergeCell ref="I1546:K1804"/>
    <mergeCell ref="L1546:M1804"/>
    <mergeCell ref="I1805:K1805"/>
    <mergeCell ref="L1805:M1805"/>
    <mergeCell ref="I1806:K1806"/>
    <mergeCell ref="L1806:M1806"/>
    <mergeCell ref="B1828:B1829"/>
    <mergeCell ref="I1828:K1829"/>
    <mergeCell ref="L1828:M1829"/>
    <mergeCell ref="B1830:B1832"/>
    <mergeCell ref="I1830:K1832"/>
    <mergeCell ref="L1830:M1832"/>
    <mergeCell ref="I1820:K1820"/>
    <mergeCell ref="L1820:M1820"/>
    <mergeCell ref="I1821:K1821"/>
    <mergeCell ref="L1821:M1821"/>
    <mergeCell ref="B1822:B1827"/>
    <mergeCell ref="I1822:K1827"/>
    <mergeCell ref="L1822:M1827"/>
    <mergeCell ref="B1816:B1817"/>
    <mergeCell ref="I1816:K1817"/>
    <mergeCell ref="L1816:M1817"/>
    <mergeCell ref="B1818:B1819"/>
    <mergeCell ref="I1818:K1819"/>
    <mergeCell ref="L1818:M1819"/>
    <mergeCell ref="I1844:K1844"/>
    <mergeCell ref="L1844:M1844"/>
    <mergeCell ref="B1845:B1846"/>
    <mergeCell ref="I1845:K1846"/>
    <mergeCell ref="L1845:M1846"/>
    <mergeCell ref="B1847:B1850"/>
    <mergeCell ref="I1847:K1850"/>
    <mergeCell ref="L1847:M1850"/>
    <mergeCell ref="B1839:B1840"/>
    <mergeCell ref="I1839:K1840"/>
    <mergeCell ref="L1839:M1840"/>
    <mergeCell ref="B1841:B1843"/>
    <mergeCell ref="I1841:K1843"/>
    <mergeCell ref="L1841:M1843"/>
    <mergeCell ref="B1833:B1836"/>
    <mergeCell ref="I1833:K1836"/>
    <mergeCell ref="L1833:M1836"/>
    <mergeCell ref="B1837:B1838"/>
    <mergeCell ref="I1837:K1838"/>
    <mergeCell ref="L1837:M1838"/>
    <mergeCell ref="B1866:B1867"/>
    <mergeCell ref="I1866:K1867"/>
    <mergeCell ref="L1866:M1867"/>
    <mergeCell ref="B1868:B1871"/>
    <mergeCell ref="I1868:K1871"/>
    <mergeCell ref="L1868:M1871"/>
    <mergeCell ref="B1857:B1860"/>
    <mergeCell ref="I1857:K1860"/>
    <mergeCell ref="L1857:M1860"/>
    <mergeCell ref="B1861:B1865"/>
    <mergeCell ref="I1861:K1865"/>
    <mergeCell ref="L1861:M1865"/>
    <mergeCell ref="B1851:B1854"/>
    <mergeCell ref="I1851:K1854"/>
    <mergeCell ref="L1851:M1854"/>
    <mergeCell ref="B1855:B1856"/>
    <mergeCell ref="I1855:K1856"/>
    <mergeCell ref="L1855:M1856"/>
    <mergeCell ref="B1883:B1885"/>
    <mergeCell ref="I1883:K1885"/>
    <mergeCell ref="L1883:M1885"/>
    <mergeCell ref="B1886:B1888"/>
    <mergeCell ref="I1886:K1888"/>
    <mergeCell ref="L1886:M1888"/>
    <mergeCell ref="B1878:B1880"/>
    <mergeCell ref="I1878:K1880"/>
    <mergeCell ref="L1878:M1880"/>
    <mergeCell ref="B1881:B1882"/>
    <mergeCell ref="I1881:K1882"/>
    <mergeCell ref="L1881:M1882"/>
    <mergeCell ref="B1872:B1875"/>
    <mergeCell ref="I1872:K1875"/>
    <mergeCell ref="L1872:M1875"/>
    <mergeCell ref="B1876:B1877"/>
    <mergeCell ref="I1876:K1877"/>
    <mergeCell ref="L1876:M1877"/>
    <mergeCell ref="B1900:B1905"/>
    <mergeCell ref="I1900:K1905"/>
    <mergeCell ref="L1900:M1905"/>
    <mergeCell ref="B1906:B1908"/>
    <mergeCell ref="I1906:K1908"/>
    <mergeCell ref="L1906:M1908"/>
    <mergeCell ref="B1895:B1897"/>
    <mergeCell ref="I1895:K1897"/>
    <mergeCell ref="L1895:M1897"/>
    <mergeCell ref="B1898:B1899"/>
    <mergeCell ref="I1898:K1899"/>
    <mergeCell ref="L1898:M1899"/>
    <mergeCell ref="I1889:K1889"/>
    <mergeCell ref="L1889:M1889"/>
    <mergeCell ref="B1890:B1891"/>
    <mergeCell ref="I1890:K1891"/>
    <mergeCell ref="L1890:M1891"/>
    <mergeCell ref="B1892:B1894"/>
    <mergeCell ref="I1892:K1894"/>
    <mergeCell ref="L1892:M1894"/>
    <mergeCell ref="B1922:B1924"/>
    <mergeCell ref="I1922:K1924"/>
    <mergeCell ref="L1922:M1924"/>
    <mergeCell ref="B1925:B1926"/>
    <mergeCell ref="I1925:K1926"/>
    <mergeCell ref="L1925:M1926"/>
    <mergeCell ref="B1913:B1916"/>
    <mergeCell ref="I1913:K1916"/>
    <mergeCell ref="L1913:M1916"/>
    <mergeCell ref="B1917:B1921"/>
    <mergeCell ref="I1917:K1921"/>
    <mergeCell ref="L1917:M1921"/>
    <mergeCell ref="B1909:B1910"/>
    <mergeCell ref="I1909:K1910"/>
    <mergeCell ref="L1909:M1910"/>
    <mergeCell ref="I1911:K1911"/>
    <mergeCell ref="L1911:M1911"/>
    <mergeCell ref="I1912:K1912"/>
    <mergeCell ref="L1912:M1912"/>
    <mergeCell ref="B1941:B1942"/>
    <mergeCell ref="I1941:K1942"/>
    <mergeCell ref="L1941:M1942"/>
    <mergeCell ref="B1943:B1946"/>
    <mergeCell ref="I1943:K1946"/>
    <mergeCell ref="L1943:M1946"/>
    <mergeCell ref="I1936:K1936"/>
    <mergeCell ref="L1936:M1936"/>
    <mergeCell ref="I1937:K1937"/>
    <mergeCell ref="L1937:M1937"/>
    <mergeCell ref="B1938:B1940"/>
    <mergeCell ref="I1938:K1940"/>
    <mergeCell ref="L1938:M1940"/>
    <mergeCell ref="I1927:K1927"/>
    <mergeCell ref="L1927:M1927"/>
    <mergeCell ref="B1928:B1929"/>
    <mergeCell ref="I1928:K1929"/>
    <mergeCell ref="L1928:M1929"/>
    <mergeCell ref="B1930:B1935"/>
    <mergeCell ref="I1930:K1935"/>
    <mergeCell ref="L1930:M1935"/>
    <mergeCell ref="B1959:B1963"/>
    <mergeCell ref="I1959:K1963"/>
    <mergeCell ref="L1959:M1963"/>
    <mergeCell ref="I1964:K1964"/>
    <mergeCell ref="L1964:M1964"/>
    <mergeCell ref="B1965:B1971"/>
    <mergeCell ref="I1965:K1971"/>
    <mergeCell ref="L1965:M1971"/>
    <mergeCell ref="B1952:B1954"/>
    <mergeCell ref="I1952:K1954"/>
    <mergeCell ref="L1952:M1954"/>
    <mergeCell ref="B1955:B1958"/>
    <mergeCell ref="I1955:K1958"/>
    <mergeCell ref="L1955:M1958"/>
    <mergeCell ref="B1947:B1948"/>
    <mergeCell ref="I1947:K1948"/>
    <mergeCell ref="L1947:M1948"/>
    <mergeCell ref="B1949:B1951"/>
    <mergeCell ref="I1949:K1951"/>
    <mergeCell ref="L1949:M1951"/>
    <mergeCell ref="B1983:B1985"/>
    <mergeCell ref="I1983:K1985"/>
    <mergeCell ref="L1983:M1985"/>
    <mergeCell ref="B1986:B1987"/>
    <mergeCell ref="I1986:K1987"/>
    <mergeCell ref="L1986:M1987"/>
    <mergeCell ref="I1976:K1976"/>
    <mergeCell ref="L1976:M1976"/>
    <mergeCell ref="B1977:B1979"/>
    <mergeCell ref="I1977:K1979"/>
    <mergeCell ref="L1977:M1979"/>
    <mergeCell ref="B1980:B1982"/>
    <mergeCell ref="I1980:K1982"/>
    <mergeCell ref="L1980:M1982"/>
    <mergeCell ref="I1972:K1972"/>
    <mergeCell ref="L1972:M1972"/>
    <mergeCell ref="I1973:K1973"/>
    <mergeCell ref="L1973:M1973"/>
    <mergeCell ref="B1974:B1975"/>
    <mergeCell ref="I1974:K1975"/>
    <mergeCell ref="L1974:M1975"/>
    <mergeCell ref="B1998:B1999"/>
    <mergeCell ref="I1998:K1999"/>
    <mergeCell ref="L1998:M1999"/>
    <mergeCell ref="B2000:B2002"/>
    <mergeCell ref="I2000:K2002"/>
    <mergeCell ref="L2000:M2002"/>
    <mergeCell ref="I1993:K1993"/>
    <mergeCell ref="L1993:M1993"/>
    <mergeCell ref="I1994:K1994"/>
    <mergeCell ref="L1994:M1994"/>
    <mergeCell ref="B1995:B1997"/>
    <mergeCell ref="I1995:K1997"/>
    <mergeCell ref="L1995:M1997"/>
    <mergeCell ref="B1988:B1990"/>
    <mergeCell ref="I1988:K1990"/>
    <mergeCell ref="L1988:M1990"/>
    <mergeCell ref="B1991:B1992"/>
    <mergeCell ref="I1991:K1992"/>
    <mergeCell ref="L1991:M1992"/>
    <mergeCell ref="B2014:B2016"/>
    <mergeCell ref="I2014:K2016"/>
    <mergeCell ref="L2014:M2016"/>
    <mergeCell ref="B2017:B2018"/>
    <mergeCell ref="I2017:K2018"/>
    <mergeCell ref="L2017:M2018"/>
    <mergeCell ref="B2008:B2010"/>
    <mergeCell ref="I2008:K2010"/>
    <mergeCell ref="L2008:M2010"/>
    <mergeCell ref="B2011:B2013"/>
    <mergeCell ref="I2011:K2013"/>
    <mergeCell ref="L2011:M2013"/>
    <mergeCell ref="B2003:B2005"/>
    <mergeCell ref="I2003:K2005"/>
    <mergeCell ref="L2003:M2005"/>
    <mergeCell ref="B2006:B2007"/>
    <mergeCell ref="I2006:K2007"/>
    <mergeCell ref="L2006:M2007"/>
    <mergeCell ref="I2053:K2053"/>
    <mergeCell ref="L2053:M2053"/>
    <mergeCell ref="B2054:B2063"/>
    <mergeCell ref="I2054:K2063"/>
    <mergeCell ref="L2054:M2063"/>
    <mergeCell ref="B2064:B2077"/>
    <mergeCell ref="I2064:K2077"/>
    <mergeCell ref="L2064:M2077"/>
    <mergeCell ref="B2024:B2026"/>
    <mergeCell ref="I2024:K2026"/>
    <mergeCell ref="L2024:M2026"/>
    <mergeCell ref="B2027:B2052"/>
    <mergeCell ref="I2027:K2052"/>
    <mergeCell ref="L2027:M2052"/>
    <mergeCell ref="B2019:B2020"/>
    <mergeCell ref="I2019:K2020"/>
    <mergeCell ref="L2019:M2020"/>
    <mergeCell ref="B2021:B2023"/>
    <mergeCell ref="I2021:K2023"/>
    <mergeCell ref="L2021:M2023"/>
    <mergeCell ref="I2112:K2112"/>
    <mergeCell ref="L2112:M2112"/>
    <mergeCell ref="B2113:B2115"/>
    <mergeCell ref="I2113:K2115"/>
    <mergeCell ref="L2113:M2115"/>
    <mergeCell ref="B2116:B2119"/>
    <mergeCell ref="I2116:K2119"/>
    <mergeCell ref="L2116:M2119"/>
    <mergeCell ref="B2100:B2104"/>
    <mergeCell ref="I2100:K2104"/>
    <mergeCell ref="L2100:M2104"/>
    <mergeCell ref="B2105:B2111"/>
    <mergeCell ref="I2105:K2111"/>
    <mergeCell ref="L2105:M2111"/>
    <mergeCell ref="B2078:B2093"/>
    <mergeCell ref="I2078:K2093"/>
    <mergeCell ref="L2078:M2093"/>
    <mergeCell ref="I2094:K2094"/>
    <mergeCell ref="L2094:M2094"/>
    <mergeCell ref="B2095:B2099"/>
    <mergeCell ref="I2095:K2099"/>
    <mergeCell ref="L2095:M2099"/>
    <mergeCell ref="B2567:B2569"/>
    <mergeCell ref="I2567:K2569"/>
    <mergeCell ref="L2567:M2569"/>
    <mergeCell ref="B2570:B2572"/>
    <mergeCell ref="I2570:K2572"/>
    <mergeCell ref="L2570:M2572"/>
    <mergeCell ref="B2125:B2132"/>
    <mergeCell ref="I2125:K2132"/>
    <mergeCell ref="L2125:M2132"/>
    <mergeCell ref="I2133:K2133"/>
    <mergeCell ref="L2133:M2133"/>
    <mergeCell ref="B2134:B2566"/>
    <mergeCell ref="I2134:K2566"/>
    <mergeCell ref="L2134:M2566"/>
    <mergeCell ref="B2120:B2121"/>
    <mergeCell ref="I2120:K2121"/>
    <mergeCell ref="L2120:M2121"/>
    <mergeCell ref="I2122:K2122"/>
    <mergeCell ref="L2122:M2122"/>
    <mergeCell ref="B2123:B2124"/>
    <mergeCell ref="I2123:K2124"/>
    <mergeCell ref="L2123:M2124"/>
    <mergeCell ref="I2585:K2585"/>
    <mergeCell ref="L2585:M2585"/>
    <mergeCell ref="I2586:K2586"/>
    <mergeCell ref="L2586:M2586"/>
    <mergeCell ref="B2587:B2588"/>
    <mergeCell ref="I2587:K2588"/>
    <mergeCell ref="L2587:M2588"/>
    <mergeCell ref="I2576:K2576"/>
    <mergeCell ref="L2576:M2576"/>
    <mergeCell ref="B2577:B2578"/>
    <mergeCell ref="I2577:K2578"/>
    <mergeCell ref="L2577:M2578"/>
    <mergeCell ref="B2579:B2584"/>
    <mergeCell ref="I2579:K2584"/>
    <mergeCell ref="L2579:M2584"/>
    <mergeCell ref="I2573:K2573"/>
    <mergeCell ref="L2573:M2573"/>
    <mergeCell ref="I2574:K2574"/>
    <mergeCell ref="L2574:M2574"/>
    <mergeCell ref="I2575:K2575"/>
    <mergeCell ref="L2575:M2575"/>
    <mergeCell ref="B2601:B2604"/>
    <mergeCell ref="I2601:K2604"/>
    <mergeCell ref="L2601:M2604"/>
    <mergeCell ref="I2605:K2605"/>
    <mergeCell ref="L2605:M2605"/>
    <mergeCell ref="B2606:B2608"/>
    <mergeCell ref="I2606:K2608"/>
    <mergeCell ref="L2606:M2608"/>
    <mergeCell ref="B2594:B2597"/>
    <mergeCell ref="I2594:K2597"/>
    <mergeCell ref="L2594:M2597"/>
    <mergeCell ref="B2598:B2600"/>
    <mergeCell ref="I2598:K2600"/>
    <mergeCell ref="L2598:M2600"/>
    <mergeCell ref="I2589:K2589"/>
    <mergeCell ref="L2589:M2589"/>
    <mergeCell ref="I2590:K2590"/>
    <mergeCell ref="L2590:M2590"/>
    <mergeCell ref="B2591:B2593"/>
    <mergeCell ref="I2591:K2593"/>
    <mergeCell ref="L2591:M2593"/>
    <mergeCell ref="B2630:B2633"/>
    <mergeCell ref="I2630:K2633"/>
    <mergeCell ref="L2630:M2633"/>
    <mergeCell ref="B2634:B2636"/>
    <mergeCell ref="I2634:K2636"/>
    <mergeCell ref="L2634:M2636"/>
    <mergeCell ref="B2622:B2626"/>
    <mergeCell ref="I2622:K2626"/>
    <mergeCell ref="L2622:M2626"/>
    <mergeCell ref="B2627:B2629"/>
    <mergeCell ref="I2627:K2629"/>
    <mergeCell ref="L2627:M2629"/>
    <mergeCell ref="B2609:B2616"/>
    <mergeCell ref="I2609:K2616"/>
    <mergeCell ref="L2609:M2616"/>
    <mergeCell ref="B2617:B2621"/>
    <mergeCell ref="I2617:K2621"/>
    <mergeCell ref="L2617:M2621"/>
    <mergeCell ref="B2649:B2650"/>
    <mergeCell ref="I2649:K2650"/>
    <mergeCell ref="L2649:M2650"/>
    <mergeCell ref="B2651:B2654"/>
    <mergeCell ref="I2651:K2654"/>
    <mergeCell ref="L2651:M2654"/>
    <mergeCell ref="B2644:B2646"/>
    <mergeCell ref="I2644:K2646"/>
    <mergeCell ref="L2644:M2646"/>
    <mergeCell ref="B2647:B2648"/>
    <mergeCell ref="I2647:K2648"/>
    <mergeCell ref="L2647:M2648"/>
    <mergeCell ref="B2637:B2640"/>
    <mergeCell ref="I2637:K2640"/>
    <mergeCell ref="L2637:M2640"/>
    <mergeCell ref="B2641:B2643"/>
    <mergeCell ref="I2641:K2643"/>
    <mergeCell ref="L2641:M2643"/>
    <mergeCell ref="B2669:B2673"/>
    <mergeCell ref="I2669:K2673"/>
    <mergeCell ref="L2669:M2673"/>
    <mergeCell ref="B2674:B2676"/>
    <mergeCell ref="I2674:K2676"/>
    <mergeCell ref="L2674:M2676"/>
    <mergeCell ref="B2663:B2665"/>
    <mergeCell ref="I2663:K2665"/>
    <mergeCell ref="L2663:M2665"/>
    <mergeCell ref="B2666:B2668"/>
    <mergeCell ref="I2666:K2668"/>
    <mergeCell ref="L2666:M2668"/>
    <mergeCell ref="B2655:B2660"/>
    <mergeCell ref="I2655:K2660"/>
    <mergeCell ref="L2655:M2660"/>
    <mergeCell ref="I2661:K2661"/>
    <mergeCell ref="L2661:M2661"/>
    <mergeCell ref="I2662:K2662"/>
    <mergeCell ref="L2662:M2662"/>
    <mergeCell ref="B2693:B2694"/>
    <mergeCell ref="I2693:K2694"/>
    <mergeCell ref="L2693:M2694"/>
    <mergeCell ref="B2695:B2697"/>
    <mergeCell ref="I2695:K2697"/>
    <mergeCell ref="L2695:M2697"/>
    <mergeCell ref="I2687:K2687"/>
    <mergeCell ref="L2687:M2687"/>
    <mergeCell ref="B2688:B2689"/>
    <mergeCell ref="I2688:K2689"/>
    <mergeCell ref="L2688:M2689"/>
    <mergeCell ref="B2690:B2692"/>
    <mergeCell ref="I2690:K2692"/>
    <mergeCell ref="L2690:M2692"/>
    <mergeCell ref="B2677:B2683"/>
    <mergeCell ref="I2677:K2683"/>
    <mergeCell ref="L2677:M2683"/>
    <mergeCell ref="B2684:B2686"/>
    <mergeCell ref="I2684:K2686"/>
    <mergeCell ref="L2684:M2686"/>
    <mergeCell ref="B2716:B2717"/>
    <mergeCell ref="I2716:K2717"/>
    <mergeCell ref="L2716:M2717"/>
    <mergeCell ref="B2718:B2723"/>
    <mergeCell ref="I2718:K2723"/>
    <mergeCell ref="L2718:M2723"/>
    <mergeCell ref="B2706:B2712"/>
    <mergeCell ref="I2706:K2712"/>
    <mergeCell ref="L2706:M2712"/>
    <mergeCell ref="B2713:B2715"/>
    <mergeCell ref="I2713:K2715"/>
    <mergeCell ref="L2713:M2715"/>
    <mergeCell ref="B2698:B2700"/>
    <mergeCell ref="I2698:K2700"/>
    <mergeCell ref="L2698:M2700"/>
    <mergeCell ref="B2701:B2705"/>
    <mergeCell ref="I2701:K2705"/>
    <mergeCell ref="L2701:M2705"/>
    <mergeCell ref="B2735:B2736"/>
    <mergeCell ref="I2735:K2736"/>
    <mergeCell ref="L2735:M2736"/>
    <mergeCell ref="B2737:B2738"/>
    <mergeCell ref="I2737:K2738"/>
    <mergeCell ref="L2737:M2738"/>
    <mergeCell ref="B2731:B2732"/>
    <mergeCell ref="I2731:K2732"/>
    <mergeCell ref="L2731:M2732"/>
    <mergeCell ref="B2733:B2734"/>
    <mergeCell ref="I2733:K2734"/>
    <mergeCell ref="L2733:M2734"/>
    <mergeCell ref="B2724:B2726"/>
    <mergeCell ref="I2724:K2726"/>
    <mergeCell ref="L2724:M2726"/>
    <mergeCell ref="B2727:B2730"/>
    <mergeCell ref="I2727:K2730"/>
    <mergeCell ref="L2727:M2730"/>
    <mergeCell ref="B2760:B2762"/>
    <mergeCell ref="I2760:K2762"/>
    <mergeCell ref="L2760:M2762"/>
    <mergeCell ref="B2763:B2764"/>
    <mergeCell ref="I2763:K2764"/>
    <mergeCell ref="L2763:M2764"/>
    <mergeCell ref="B2750:B2754"/>
    <mergeCell ref="I2750:K2754"/>
    <mergeCell ref="L2750:M2754"/>
    <mergeCell ref="B2755:B2759"/>
    <mergeCell ref="I2755:K2759"/>
    <mergeCell ref="L2755:M2759"/>
    <mergeCell ref="I2739:K2739"/>
    <mergeCell ref="L2739:M2739"/>
    <mergeCell ref="B2740:B2745"/>
    <mergeCell ref="I2740:K2745"/>
    <mergeCell ref="L2740:M2745"/>
    <mergeCell ref="B2746:B2749"/>
    <mergeCell ref="I2746:K2749"/>
    <mergeCell ref="L2746:M2749"/>
    <mergeCell ref="B2788:B2791"/>
    <mergeCell ref="I2788:K2791"/>
    <mergeCell ref="L2788:M2791"/>
    <mergeCell ref="B2792:B2794"/>
    <mergeCell ref="I2792:K2794"/>
    <mergeCell ref="L2792:M2794"/>
    <mergeCell ref="B2779:B2782"/>
    <mergeCell ref="I2779:K2782"/>
    <mergeCell ref="L2779:M2782"/>
    <mergeCell ref="B2783:B2787"/>
    <mergeCell ref="I2783:K2787"/>
    <mergeCell ref="L2783:M2787"/>
    <mergeCell ref="I2765:K2765"/>
    <mergeCell ref="L2765:M2765"/>
    <mergeCell ref="B2766:B2774"/>
    <mergeCell ref="I2766:K2774"/>
    <mergeCell ref="L2766:M2774"/>
    <mergeCell ref="B2775:B2778"/>
    <mergeCell ref="I2775:K2778"/>
    <mergeCell ref="L2775:M2778"/>
    <mergeCell ref="B2804:B2805"/>
    <mergeCell ref="I2804:K2805"/>
    <mergeCell ref="L2804:M2805"/>
    <mergeCell ref="B2806:B2808"/>
    <mergeCell ref="I2806:K2808"/>
    <mergeCell ref="L2806:M2808"/>
    <mergeCell ref="B2800:B2801"/>
    <mergeCell ref="I2800:K2801"/>
    <mergeCell ref="L2800:M2801"/>
    <mergeCell ref="I2802:K2802"/>
    <mergeCell ref="L2802:M2802"/>
    <mergeCell ref="I2803:K2803"/>
    <mergeCell ref="L2803:M2803"/>
    <mergeCell ref="B2795:B2797"/>
    <mergeCell ref="I2795:K2797"/>
    <mergeCell ref="L2795:M2797"/>
    <mergeCell ref="B2798:B2799"/>
    <mergeCell ref="I2798:K2799"/>
    <mergeCell ref="L2798:M2799"/>
    <mergeCell ref="B2824:B2826"/>
    <mergeCell ref="I2824:K2826"/>
    <mergeCell ref="L2824:M2826"/>
    <mergeCell ref="I2827:K2827"/>
    <mergeCell ref="L2827:M2827"/>
    <mergeCell ref="B2828:B2831"/>
    <mergeCell ref="I2828:K2831"/>
    <mergeCell ref="L2828:M2831"/>
    <mergeCell ref="B2818:B2819"/>
    <mergeCell ref="I2818:K2819"/>
    <mergeCell ref="L2818:M2819"/>
    <mergeCell ref="B2820:B2823"/>
    <mergeCell ref="I2820:K2823"/>
    <mergeCell ref="L2820:M2823"/>
    <mergeCell ref="B2809:B2813"/>
    <mergeCell ref="I2809:K2813"/>
    <mergeCell ref="L2809:M2813"/>
    <mergeCell ref="B2814:B2817"/>
    <mergeCell ref="I2814:K2817"/>
    <mergeCell ref="L2814:M2817"/>
    <mergeCell ref="B2848:B2853"/>
    <mergeCell ref="I2848:K2853"/>
    <mergeCell ref="L2848:M2853"/>
    <mergeCell ref="B2854:B2855"/>
    <mergeCell ref="I2854:K2855"/>
    <mergeCell ref="L2854:M2855"/>
    <mergeCell ref="B2841:B2842"/>
    <mergeCell ref="I2841:K2842"/>
    <mergeCell ref="L2841:M2842"/>
    <mergeCell ref="B2843:B2847"/>
    <mergeCell ref="I2843:K2847"/>
    <mergeCell ref="L2843:M2847"/>
    <mergeCell ref="I2832:K2832"/>
    <mergeCell ref="L2832:M2832"/>
    <mergeCell ref="B2833:B2835"/>
    <mergeCell ref="I2833:K2835"/>
    <mergeCell ref="L2833:M2835"/>
    <mergeCell ref="B2836:B2840"/>
    <mergeCell ref="I2836:K2840"/>
    <mergeCell ref="L2836:M2840"/>
    <mergeCell ref="B2892:B2903"/>
    <mergeCell ref="I2892:K2903"/>
    <mergeCell ref="L2892:M2903"/>
    <mergeCell ref="I2904:K2904"/>
    <mergeCell ref="L2904:M2904"/>
    <mergeCell ref="I2905:K2905"/>
    <mergeCell ref="L2905:M2905"/>
    <mergeCell ref="I2860:K2860"/>
    <mergeCell ref="L2860:M2860"/>
    <mergeCell ref="B2861:B2890"/>
    <mergeCell ref="I2861:K2890"/>
    <mergeCell ref="L2861:M2890"/>
    <mergeCell ref="I2891:K2891"/>
    <mergeCell ref="L2891:M2891"/>
    <mergeCell ref="I2856:K2856"/>
    <mergeCell ref="L2856:M2856"/>
    <mergeCell ref="B2857:B2858"/>
    <mergeCell ref="I2857:K2858"/>
    <mergeCell ref="L2857:M2858"/>
    <mergeCell ref="I2859:K2859"/>
    <mergeCell ref="L2859:M2859"/>
    <mergeCell ref="B2957:B2958"/>
    <mergeCell ref="I2957:K2958"/>
    <mergeCell ref="L2957:M2958"/>
    <mergeCell ref="I2959:K2959"/>
    <mergeCell ref="L2959:M2959"/>
    <mergeCell ref="B2960:B3076"/>
    <mergeCell ref="I2960:K3076"/>
    <mergeCell ref="L2960:M3076"/>
    <mergeCell ref="B2951:B2954"/>
    <mergeCell ref="I2951:K2954"/>
    <mergeCell ref="L2951:M2954"/>
    <mergeCell ref="I2955:K2955"/>
    <mergeCell ref="L2955:M2955"/>
    <mergeCell ref="I2956:K2956"/>
    <mergeCell ref="L2956:M2956"/>
    <mergeCell ref="B2906:B2931"/>
    <mergeCell ref="I2906:K2931"/>
    <mergeCell ref="L2906:M2931"/>
    <mergeCell ref="I2932:K2932"/>
    <mergeCell ref="L2932:M2932"/>
    <mergeCell ref="B2933:B2950"/>
    <mergeCell ref="I2933:K2950"/>
    <mergeCell ref="L2933:M2950"/>
    <mergeCell ref="B3089:B3108"/>
    <mergeCell ref="I3089:K3108"/>
    <mergeCell ref="L3089:M3108"/>
    <mergeCell ref="B3109:B3110"/>
    <mergeCell ref="I3109:K3110"/>
    <mergeCell ref="L3109:M3110"/>
    <mergeCell ref="B3080:B3086"/>
    <mergeCell ref="I3080:K3086"/>
    <mergeCell ref="L3080:M3086"/>
    <mergeCell ref="B3087:B3088"/>
    <mergeCell ref="I3087:K3088"/>
    <mergeCell ref="L3087:M3088"/>
    <mergeCell ref="I3077:K3077"/>
    <mergeCell ref="L3077:M3077"/>
    <mergeCell ref="I3078:K3078"/>
    <mergeCell ref="L3078:M3078"/>
    <mergeCell ref="I3079:K3079"/>
    <mergeCell ref="L3079:M3079"/>
    <mergeCell ref="I3121:K3121"/>
    <mergeCell ref="L3121:M3121"/>
    <mergeCell ref="I3122:K3122"/>
    <mergeCell ref="L3122:M3122"/>
    <mergeCell ref="I3123:K3123"/>
    <mergeCell ref="L3123:M3123"/>
    <mergeCell ref="B3116:B3118"/>
    <mergeCell ref="I3116:K3118"/>
    <mergeCell ref="L3116:M3118"/>
    <mergeCell ref="B3119:B3120"/>
    <mergeCell ref="I3119:K3120"/>
    <mergeCell ref="L3119:M3120"/>
    <mergeCell ref="I3111:K3111"/>
    <mergeCell ref="L3111:M3111"/>
    <mergeCell ref="I3112:K3112"/>
    <mergeCell ref="L3112:M3112"/>
    <mergeCell ref="B3113:B3115"/>
    <mergeCell ref="I3113:K3115"/>
    <mergeCell ref="L3113:M3115"/>
    <mergeCell ref="I3132:K3132"/>
    <mergeCell ref="L3132:M3132"/>
    <mergeCell ref="I3133:K3133"/>
    <mergeCell ref="L3133:M3133"/>
    <mergeCell ref="I3134:K3134"/>
    <mergeCell ref="L3134:M3134"/>
    <mergeCell ref="I3127:K3127"/>
    <mergeCell ref="L3127:M3127"/>
    <mergeCell ref="B3128:B3129"/>
    <mergeCell ref="I3128:K3129"/>
    <mergeCell ref="L3128:M3129"/>
    <mergeCell ref="B3130:B3131"/>
    <mergeCell ref="I3130:K3131"/>
    <mergeCell ref="L3130:M3131"/>
    <mergeCell ref="I3124:K3124"/>
    <mergeCell ref="L3124:M3124"/>
    <mergeCell ref="I3125:K3125"/>
    <mergeCell ref="L3125:M3125"/>
    <mergeCell ref="I3126:K3126"/>
    <mergeCell ref="L3126:M3126"/>
    <mergeCell ref="B3144:B3146"/>
    <mergeCell ref="I3144:K3146"/>
    <mergeCell ref="L3144:M3146"/>
    <mergeCell ref="B3147:B3148"/>
    <mergeCell ref="I3147:K3148"/>
    <mergeCell ref="L3147:M3148"/>
    <mergeCell ref="I3140:K3140"/>
    <mergeCell ref="L3140:M3140"/>
    <mergeCell ref="I3141:K3141"/>
    <mergeCell ref="L3141:M3141"/>
    <mergeCell ref="B3142:B3143"/>
    <mergeCell ref="I3142:K3143"/>
    <mergeCell ref="L3142:M3143"/>
    <mergeCell ref="B3135:B3137"/>
    <mergeCell ref="I3135:K3137"/>
    <mergeCell ref="L3135:M3137"/>
    <mergeCell ref="B3138:B3139"/>
    <mergeCell ref="I3138:K3139"/>
    <mergeCell ref="L3138:M3139"/>
    <mergeCell ref="I3157:K3157"/>
    <mergeCell ref="L3157:M3157"/>
    <mergeCell ref="I3158:K3158"/>
    <mergeCell ref="L3158:M3158"/>
    <mergeCell ref="B3159:B3160"/>
    <mergeCell ref="I3159:K3160"/>
    <mergeCell ref="L3159:M3160"/>
    <mergeCell ref="B3152:B3154"/>
    <mergeCell ref="I3152:K3154"/>
    <mergeCell ref="L3152:M3154"/>
    <mergeCell ref="I3155:K3155"/>
    <mergeCell ref="L3155:M3155"/>
    <mergeCell ref="I3156:K3156"/>
    <mergeCell ref="L3156:M3156"/>
    <mergeCell ref="I3149:K3149"/>
    <mergeCell ref="L3149:M3149"/>
    <mergeCell ref="I3150:K3150"/>
    <mergeCell ref="L3150:M3150"/>
    <mergeCell ref="I3151:K3151"/>
    <mergeCell ref="L3151:M3151"/>
    <mergeCell ref="I3167:K3167"/>
    <mergeCell ref="L3167:M3167"/>
    <mergeCell ref="I3168:K3168"/>
    <mergeCell ref="L3168:M3168"/>
    <mergeCell ref="I3169:K3169"/>
    <mergeCell ref="L3169:M3169"/>
    <mergeCell ref="I3164:K3164"/>
    <mergeCell ref="L3164:M3164"/>
    <mergeCell ref="I3165:K3165"/>
    <mergeCell ref="L3165:M3165"/>
    <mergeCell ref="I3166:K3166"/>
    <mergeCell ref="L3166:M3166"/>
    <mergeCell ref="I3161:K3161"/>
    <mergeCell ref="L3161:M3161"/>
    <mergeCell ref="I3162:K3162"/>
    <mergeCell ref="L3162:M3162"/>
    <mergeCell ref="I3163:K3163"/>
    <mergeCell ref="L3163:M3163"/>
    <mergeCell ref="I3177:K3177"/>
    <mergeCell ref="L3177:M3177"/>
    <mergeCell ref="I3178:K3178"/>
    <mergeCell ref="L3178:M3178"/>
    <mergeCell ref="I3179:K3179"/>
    <mergeCell ref="L3179:M3179"/>
    <mergeCell ref="I3173:K3173"/>
    <mergeCell ref="L3173:M3173"/>
    <mergeCell ref="I3174:K3174"/>
    <mergeCell ref="L3174:M3174"/>
    <mergeCell ref="B3175:B3176"/>
    <mergeCell ref="I3175:K3176"/>
    <mergeCell ref="L3175:M3176"/>
    <mergeCell ref="I3170:K3170"/>
    <mergeCell ref="L3170:M3170"/>
    <mergeCell ref="I3171:K3171"/>
    <mergeCell ref="L3171:M3171"/>
    <mergeCell ref="I3172:K3172"/>
    <mergeCell ref="L3172:M3172"/>
    <mergeCell ref="I3191:K3191"/>
    <mergeCell ref="L3191:M3191"/>
    <mergeCell ref="I3192:K3192"/>
    <mergeCell ref="L3192:M3192"/>
    <mergeCell ref="I3193:K3193"/>
    <mergeCell ref="L3193:M3193"/>
    <mergeCell ref="B3186:B3188"/>
    <mergeCell ref="I3186:K3188"/>
    <mergeCell ref="L3186:M3188"/>
    <mergeCell ref="I3189:K3189"/>
    <mergeCell ref="L3189:M3189"/>
    <mergeCell ref="I3190:K3190"/>
    <mergeCell ref="L3190:M3190"/>
    <mergeCell ref="I3180:K3180"/>
    <mergeCell ref="L3180:M3180"/>
    <mergeCell ref="B3181:B3183"/>
    <mergeCell ref="I3181:K3183"/>
    <mergeCell ref="L3181:M3183"/>
    <mergeCell ref="B3184:B3185"/>
    <mergeCell ref="I3184:K3185"/>
    <mergeCell ref="L3184:M3185"/>
    <mergeCell ref="B3204:B3206"/>
    <mergeCell ref="I3204:K3206"/>
    <mergeCell ref="L3204:M3206"/>
    <mergeCell ref="I3207:K3207"/>
    <mergeCell ref="L3207:M3207"/>
    <mergeCell ref="B3208:B3209"/>
    <mergeCell ref="I3208:K3209"/>
    <mergeCell ref="L3208:M3209"/>
    <mergeCell ref="B3199:B3200"/>
    <mergeCell ref="I3199:K3200"/>
    <mergeCell ref="L3199:M3200"/>
    <mergeCell ref="I3201:K3201"/>
    <mergeCell ref="L3201:M3201"/>
    <mergeCell ref="B3202:B3203"/>
    <mergeCell ref="I3202:K3203"/>
    <mergeCell ref="L3202:M3203"/>
    <mergeCell ref="B3194:B3196"/>
    <mergeCell ref="I3194:K3196"/>
    <mergeCell ref="L3194:M3196"/>
    <mergeCell ref="I3197:K3197"/>
    <mergeCell ref="L3197:M3197"/>
    <mergeCell ref="I3198:K3198"/>
    <mergeCell ref="L3198:M3198"/>
    <mergeCell ref="I3216:K3216"/>
    <mergeCell ref="L3216:M3216"/>
    <mergeCell ref="I3217:K3217"/>
    <mergeCell ref="L3217:M3217"/>
    <mergeCell ref="I3218:K3218"/>
    <mergeCell ref="L3218:M3218"/>
    <mergeCell ref="I3213:K3213"/>
    <mergeCell ref="L3213:M3213"/>
    <mergeCell ref="I3214:K3214"/>
    <mergeCell ref="L3214:M3214"/>
    <mergeCell ref="I3215:K3215"/>
    <mergeCell ref="L3215:M3215"/>
    <mergeCell ref="I3210:K3210"/>
    <mergeCell ref="L3210:M3210"/>
    <mergeCell ref="I3211:K3211"/>
    <mergeCell ref="L3211:M3211"/>
    <mergeCell ref="I3212:K3212"/>
    <mergeCell ref="L3212:M3212"/>
    <mergeCell ref="I3231:K3231"/>
    <mergeCell ref="L3231:M3231"/>
    <mergeCell ref="I3232:K3232"/>
    <mergeCell ref="L3232:M3232"/>
    <mergeCell ref="I3227:K3227"/>
    <mergeCell ref="L3227:M3227"/>
    <mergeCell ref="I3228:K3228"/>
    <mergeCell ref="L3228:M3228"/>
    <mergeCell ref="I3229:K3229"/>
    <mergeCell ref="L3229:M3229"/>
    <mergeCell ref="B3223:B3224"/>
    <mergeCell ref="I3223:K3224"/>
    <mergeCell ref="L3223:M3224"/>
    <mergeCell ref="B3225:B3226"/>
    <mergeCell ref="I3225:K3226"/>
    <mergeCell ref="L3225:M3226"/>
    <mergeCell ref="I3219:K3219"/>
    <mergeCell ref="L3219:M3219"/>
    <mergeCell ref="B3220:B3221"/>
    <mergeCell ref="I3220:K3221"/>
    <mergeCell ref="L3220:M3221"/>
    <mergeCell ref="I3222:K3222"/>
    <mergeCell ref="L3222:M3222"/>
    <mergeCell ref="C4:F4"/>
    <mergeCell ref="G4:H4"/>
    <mergeCell ref="I4:K4"/>
    <mergeCell ref="L4:M5"/>
    <mergeCell ref="I3243:K3243"/>
    <mergeCell ref="L3243:M3243"/>
    <mergeCell ref="I3244:K3244"/>
    <mergeCell ref="L3244:M3244"/>
    <mergeCell ref="I5:K5"/>
    <mergeCell ref="A4:A5"/>
    <mergeCell ref="B4:B5"/>
    <mergeCell ref="I3239:K3239"/>
    <mergeCell ref="L3239:M3239"/>
    <mergeCell ref="B3240:B3241"/>
    <mergeCell ref="I3240:K3241"/>
    <mergeCell ref="L3240:M3241"/>
    <mergeCell ref="I3242:K3242"/>
    <mergeCell ref="L3242:M3242"/>
    <mergeCell ref="I3236:K3236"/>
    <mergeCell ref="L3236:M3236"/>
    <mergeCell ref="I3237:K3237"/>
    <mergeCell ref="L3237:M3237"/>
    <mergeCell ref="I3238:K3238"/>
    <mergeCell ref="L3238:M3238"/>
    <mergeCell ref="I3233:K3233"/>
    <mergeCell ref="L3233:M3233"/>
    <mergeCell ref="I3234:K3234"/>
    <mergeCell ref="L3234:M3234"/>
    <mergeCell ref="I3235:K3235"/>
    <mergeCell ref="L3235:M3235"/>
    <mergeCell ref="I3230:K3230"/>
    <mergeCell ref="L3230:M323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54AA7-5D11-4A3B-84EC-75418ABCE41F}">
  <sheetPr filterMode="1"/>
  <dimension ref="A1:M4656"/>
  <sheetViews>
    <sheetView zoomScaleNormal="100" workbookViewId="0">
      <selection activeCell="G3" sqref="G3"/>
    </sheetView>
  </sheetViews>
  <sheetFormatPr defaultRowHeight="15" x14ac:dyDescent="0.25"/>
  <cols>
    <col min="1" max="2" width="20.28515625" customWidth="1"/>
    <col min="3" max="3" width="39.5703125" customWidth="1"/>
    <col min="4" max="7" width="20.28515625" customWidth="1"/>
    <col min="8" max="8" width="73.42578125" customWidth="1"/>
    <col min="9" max="9" width="20.28515625" customWidth="1"/>
    <col min="10" max="10" width="9.5703125" customWidth="1"/>
    <col min="13" max="13" width="16.5703125" customWidth="1"/>
  </cols>
  <sheetData>
    <row r="1" spans="1:13" ht="18.75" x14ac:dyDescent="0.3">
      <c r="A1" s="144" t="s">
        <v>8981</v>
      </c>
      <c r="B1" s="144"/>
      <c r="C1" s="144"/>
      <c r="D1" s="144"/>
      <c r="E1" s="144"/>
      <c r="F1" s="144"/>
      <c r="G1" s="144"/>
      <c r="H1" s="144"/>
      <c r="I1" s="144"/>
      <c r="J1" s="35"/>
    </row>
    <row r="2" spans="1:13" x14ac:dyDescent="0.25">
      <c r="A2" s="145" t="s">
        <v>8982</v>
      </c>
      <c r="B2" s="145"/>
      <c r="C2" s="145"/>
      <c r="D2" s="145"/>
      <c r="E2" s="145"/>
      <c r="F2" s="145"/>
      <c r="G2" s="145"/>
      <c r="H2" s="145"/>
      <c r="I2" s="145"/>
      <c r="J2" s="36"/>
    </row>
    <row r="3" spans="1:13" x14ac:dyDescent="0.25">
      <c r="A3" s="36"/>
      <c r="B3" s="36"/>
      <c r="C3" s="36"/>
      <c r="D3" s="36"/>
      <c r="E3" s="36"/>
      <c r="F3" s="36"/>
      <c r="G3" s="46">
        <f>+SUBTOTAL(9,G5:G4656)</f>
        <v>6370909856</v>
      </c>
      <c r="H3" s="36"/>
      <c r="I3" s="36"/>
      <c r="J3" s="36"/>
    </row>
    <row r="4" spans="1:13" ht="21" x14ac:dyDescent="0.25">
      <c r="A4" s="41" t="s">
        <v>8983</v>
      </c>
      <c r="B4" s="39" t="s">
        <v>8984</v>
      </c>
      <c r="C4" s="39" t="s">
        <v>8986</v>
      </c>
      <c r="D4" s="37" t="s">
        <v>8987</v>
      </c>
      <c r="E4" s="39" t="s">
        <v>8988</v>
      </c>
      <c r="F4" s="37" t="s">
        <v>8989</v>
      </c>
      <c r="G4" s="37" t="s">
        <v>15326</v>
      </c>
      <c r="H4" s="39" t="s">
        <v>8990</v>
      </c>
      <c r="I4" s="39" t="s">
        <v>8991</v>
      </c>
      <c r="J4" s="44"/>
    </row>
    <row r="5" spans="1:13" x14ac:dyDescent="0.25">
      <c r="A5" s="43">
        <v>44928</v>
      </c>
      <c r="B5" s="40" t="s">
        <v>8999</v>
      </c>
      <c r="C5" s="40" t="s">
        <v>9000</v>
      </c>
      <c r="D5" s="38">
        <v>865200</v>
      </c>
      <c r="E5" s="42" t="s">
        <v>8998</v>
      </c>
      <c r="F5" s="38">
        <v>86520</v>
      </c>
      <c r="G5" s="38">
        <f>+D5+F5</f>
        <v>951720</v>
      </c>
      <c r="H5" s="40" t="s">
        <v>9001</v>
      </c>
      <c r="I5" s="40" t="s">
        <v>9002</v>
      </c>
      <c r="J5" s="45">
        <f>+B5*1</f>
        <v>3</v>
      </c>
      <c r="K5" s="47">
        <f>+G5</f>
        <v>951720</v>
      </c>
      <c r="L5">
        <f>+VLOOKUP(J5,'Thanh toán '!Q$6:R$3244,2,0)</f>
        <v>951720</v>
      </c>
      <c r="M5" s="47">
        <f>+L5-K5</f>
        <v>0</v>
      </c>
    </row>
    <row r="6" spans="1:13" x14ac:dyDescent="0.25">
      <c r="A6" s="43">
        <v>44928</v>
      </c>
      <c r="B6" s="40" t="s">
        <v>9003</v>
      </c>
      <c r="C6" s="40" t="s">
        <v>9004</v>
      </c>
      <c r="D6" s="38">
        <v>865200</v>
      </c>
      <c r="E6" s="42" t="s">
        <v>8998</v>
      </c>
      <c r="F6" s="38">
        <v>86520</v>
      </c>
      <c r="G6" s="38">
        <f t="shared" ref="G6:G69" si="0">+D6+F6</f>
        <v>951720</v>
      </c>
      <c r="H6" s="40" t="s">
        <v>9001</v>
      </c>
      <c r="I6" s="40" t="s">
        <v>9002</v>
      </c>
      <c r="J6" s="45">
        <f t="shared" ref="J6:J69" si="1">+B6*1</f>
        <v>4</v>
      </c>
      <c r="K6" s="47">
        <f t="shared" ref="K6:K69" si="2">+G6</f>
        <v>951720</v>
      </c>
      <c r="L6">
        <f>+VLOOKUP(J6,'Thanh toán '!Q$6:R$3244,2,0)</f>
        <v>951720</v>
      </c>
      <c r="M6" s="47">
        <f t="shared" ref="M6:M69" si="3">+L6-K6</f>
        <v>0</v>
      </c>
    </row>
    <row r="7" spans="1:13" x14ac:dyDescent="0.25">
      <c r="A7" s="43">
        <v>44928</v>
      </c>
      <c r="B7" s="40" t="s">
        <v>9005</v>
      </c>
      <c r="C7" s="40" t="s">
        <v>9006</v>
      </c>
      <c r="D7" s="38">
        <v>865200</v>
      </c>
      <c r="E7" s="42" t="s">
        <v>8998</v>
      </c>
      <c r="F7" s="38">
        <v>86520</v>
      </c>
      <c r="G7" s="38">
        <f t="shared" si="0"/>
        <v>951720</v>
      </c>
      <c r="H7" s="40" t="s">
        <v>9001</v>
      </c>
      <c r="I7" s="40" t="s">
        <v>9002</v>
      </c>
      <c r="J7" s="45">
        <f t="shared" si="1"/>
        <v>5</v>
      </c>
      <c r="K7" s="47">
        <f t="shared" si="2"/>
        <v>951720</v>
      </c>
      <c r="L7">
        <f>+VLOOKUP(J7,'Thanh toán '!Q$6:R$3244,2,0)</f>
        <v>951720</v>
      </c>
      <c r="M7" s="47">
        <f t="shared" si="3"/>
        <v>0</v>
      </c>
    </row>
    <row r="8" spans="1:13" x14ac:dyDescent="0.25">
      <c r="A8" s="43">
        <v>44928</v>
      </c>
      <c r="B8" s="40" t="s">
        <v>9007</v>
      </c>
      <c r="C8" s="40" t="s">
        <v>9008</v>
      </c>
      <c r="D8" s="38">
        <v>865200</v>
      </c>
      <c r="E8" s="42" t="s">
        <v>8998</v>
      </c>
      <c r="F8" s="38">
        <v>86520</v>
      </c>
      <c r="G8" s="38">
        <f t="shared" si="0"/>
        <v>951720</v>
      </c>
      <c r="H8" s="40" t="s">
        <v>9001</v>
      </c>
      <c r="I8" s="40" t="s">
        <v>9002</v>
      </c>
      <c r="J8" s="45">
        <f t="shared" si="1"/>
        <v>6</v>
      </c>
      <c r="K8" s="47">
        <f t="shared" si="2"/>
        <v>951720</v>
      </c>
      <c r="L8">
        <f>+VLOOKUP(J8,'Thanh toán '!Q$6:R$3244,2,0)</f>
        <v>951720</v>
      </c>
      <c r="M8" s="47">
        <f t="shared" si="3"/>
        <v>0</v>
      </c>
    </row>
    <row r="9" spans="1:13" x14ac:dyDescent="0.25">
      <c r="A9" s="43">
        <v>44928</v>
      </c>
      <c r="B9" s="40" t="s">
        <v>9009</v>
      </c>
      <c r="C9" s="40" t="s">
        <v>9010</v>
      </c>
      <c r="D9" s="38">
        <v>865200</v>
      </c>
      <c r="E9" s="42" t="s">
        <v>8998</v>
      </c>
      <c r="F9" s="38">
        <v>86520</v>
      </c>
      <c r="G9" s="38">
        <f t="shared" si="0"/>
        <v>951720</v>
      </c>
      <c r="H9" s="40" t="s">
        <v>9001</v>
      </c>
      <c r="I9" s="40" t="s">
        <v>9002</v>
      </c>
      <c r="J9" s="45">
        <f t="shared" si="1"/>
        <v>7</v>
      </c>
      <c r="K9" s="47">
        <f t="shared" si="2"/>
        <v>951720</v>
      </c>
      <c r="L9">
        <f>+VLOOKUP(J9,'Thanh toán '!Q$6:R$3244,2,0)</f>
        <v>951720</v>
      </c>
      <c r="M9" s="47">
        <f t="shared" si="3"/>
        <v>0</v>
      </c>
    </row>
    <row r="10" spans="1:13" x14ac:dyDescent="0.25">
      <c r="A10" s="43">
        <v>44928</v>
      </c>
      <c r="B10" s="40" t="s">
        <v>9011</v>
      </c>
      <c r="C10" s="40" t="s">
        <v>9012</v>
      </c>
      <c r="D10" s="38">
        <v>865200</v>
      </c>
      <c r="E10" s="42" t="s">
        <v>8998</v>
      </c>
      <c r="F10" s="38">
        <v>86520</v>
      </c>
      <c r="G10" s="38">
        <f t="shared" si="0"/>
        <v>951720</v>
      </c>
      <c r="H10" s="40" t="s">
        <v>9001</v>
      </c>
      <c r="I10" s="40" t="s">
        <v>9002</v>
      </c>
      <c r="J10" s="45">
        <f t="shared" si="1"/>
        <v>8</v>
      </c>
      <c r="K10" s="47">
        <f t="shared" si="2"/>
        <v>951720</v>
      </c>
      <c r="L10">
        <f>+VLOOKUP(J10,'Thanh toán '!Q$6:R$3244,2,0)</f>
        <v>951720</v>
      </c>
      <c r="M10" s="47">
        <f t="shared" si="3"/>
        <v>0</v>
      </c>
    </row>
    <row r="11" spans="1:13" x14ac:dyDescent="0.25">
      <c r="A11" s="43">
        <v>44928</v>
      </c>
      <c r="B11" s="40" t="s">
        <v>9013</v>
      </c>
      <c r="C11" s="40" t="s">
        <v>9014</v>
      </c>
      <c r="D11" s="38">
        <v>865200</v>
      </c>
      <c r="E11" s="42" t="s">
        <v>8998</v>
      </c>
      <c r="F11" s="38">
        <v>86520</v>
      </c>
      <c r="G11" s="38">
        <f t="shared" si="0"/>
        <v>951720</v>
      </c>
      <c r="H11" s="40" t="s">
        <v>9001</v>
      </c>
      <c r="I11" s="40" t="s">
        <v>9002</v>
      </c>
      <c r="J11" s="45">
        <f t="shared" si="1"/>
        <v>9</v>
      </c>
      <c r="K11" s="47">
        <f t="shared" si="2"/>
        <v>951720</v>
      </c>
      <c r="L11" t="e">
        <f>+VLOOKUP(J11,'Thanh toán '!Q$6:R$3244,2,0)</f>
        <v>#N/A</v>
      </c>
      <c r="M11" s="47" t="e">
        <f t="shared" si="3"/>
        <v>#N/A</v>
      </c>
    </row>
    <row r="12" spans="1:13" x14ac:dyDescent="0.25">
      <c r="A12" s="43">
        <v>44928</v>
      </c>
      <c r="B12" s="40" t="s">
        <v>9015</v>
      </c>
      <c r="C12" s="40" t="s">
        <v>9016</v>
      </c>
      <c r="D12" s="38">
        <v>441000</v>
      </c>
      <c r="E12" s="42" t="s">
        <v>8998</v>
      </c>
      <c r="F12" s="38">
        <v>44100</v>
      </c>
      <c r="G12" s="38">
        <f t="shared" si="0"/>
        <v>485100</v>
      </c>
      <c r="H12" s="40" t="s">
        <v>9001</v>
      </c>
      <c r="I12" s="40" t="s">
        <v>9002</v>
      </c>
      <c r="J12" s="45">
        <f t="shared" si="1"/>
        <v>10</v>
      </c>
      <c r="K12" s="47">
        <f t="shared" si="2"/>
        <v>485100</v>
      </c>
      <c r="L12">
        <f>+VLOOKUP(J12,'Thanh toán '!Q$6:R$3244,2,0)</f>
        <v>485100</v>
      </c>
      <c r="M12" s="47">
        <f t="shared" si="3"/>
        <v>0</v>
      </c>
    </row>
    <row r="13" spans="1:13" x14ac:dyDescent="0.25">
      <c r="A13" s="43">
        <v>44928</v>
      </c>
      <c r="B13" s="40" t="s">
        <v>9017</v>
      </c>
      <c r="C13" s="40" t="s">
        <v>9018</v>
      </c>
      <c r="D13" s="38">
        <v>865200</v>
      </c>
      <c r="E13" s="42" t="s">
        <v>8998</v>
      </c>
      <c r="F13" s="38">
        <v>86520</v>
      </c>
      <c r="G13" s="38">
        <f t="shared" si="0"/>
        <v>951720</v>
      </c>
      <c r="H13" s="40" t="s">
        <v>9001</v>
      </c>
      <c r="I13" s="40" t="s">
        <v>9002</v>
      </c>
      <c r="J13" s="45">
        <f t="shared" si="1"/>
        <v>11</v>
      </c>
      <c r="K13" s="47">
        <f t="shared" si="2"/>
        <v>951720</v>
      </c>
      <c r="L13">
        <f>+VLOOKUP(J13,'Thanh toán '!Q$6:R$3244,2,0)</f>
        <v>951720</v>
      </c>
      <c r="M13" s="47">
        <f t="shared" si="3"/>
        <v>0</v>
      </c>
    </row>
    <row r="14" spans="1:13" x14ac:dyDescent="0.25">
      <c r="A14" s="43">
        <v>44928</v>
      </c>
      <c r="B14" s="40" t="s">
        <v>9019</v>
      </c>
      <c r="C14" s="40" t="s">
        <v>9020</v>
      </c>
      <c r="D14" s="38">
        <v>865200</v>
      </c>
      <c r="E14" s="42" t="s">
        <v>8998</v>
      </c>
      <c r="F14" s="38">
        <v>86520</v>
      </c>
      <c r="G14" s="38">
        <f t="shared" si="0"/>
        <v>951720</v>
      </c>
      <c r="H14" s="40" t="s">
        <v>9001</v>
      </c>
      <c r="I14" s="40" t="s">
        <v>9002</v>
      </c>
      <c r="J14" s="45">
        <f t="shared" si="1"/>
        <v>12</v>
      </c>
      <c r="K14" s="47">
        <f t="shared" si="2"/>
        <v>951720</v>
      </c>
      <c r="L14">
        <f>+VLOOKUP(J14,'Thanh toán '!Q$6:R$3244,2,0)</f>
        <v>951720</v>
      </c>
      <c r="M14" s="47">
        <f t="shared" si="3"/>
        <v>0</v>
      </c>
    </row>
    <row r="15" spans="1:13" x14ac:dyDescent="0.25">
      <c r="A15" s="43">
        <v>44928</v>
      </c>
      <c r="B15" s="40" t="s">
        <v>8993</v>
      </c>
      <c r="C15" s="40" t="s">
        <v>9021</v>
      </c>
      <c r="D15" s="38">
        <v>865200</v>
      </c>
      <c r="E15" s="42" t="s">
        <v>8998</v>
      </c>
      <c r="F15" s="38">
        <v>86520</v>
      </c>
      <c r="G15" s="38">
        <f t="shared" si="0"/>
        <v>951720</v>
      </c>
      <c r="H15" s="40" t="s">
        <v>9001</v>
      </c>
      <c r="I15" s="40" t="s">
        <v>9002</v>
      </c>
      <c r="J15" s="45">
        <f t="shared" si="1"/>
        <v>13</v>
      </c>
      <c r="K15" s="47">
        <f t="shared" si="2"/>
        <v>951720</v>
      </c>
      <c r="L15" t="e">
        <f>+VLOOKUP(J15,'Thanh toán '!Q$6:R$3244,2,0)</f>
        <v>#N/A</v>
      </c>
      <c r="M15" s="47" t="e">
        <f t="shared" si="3"/>
        <v>#N/A</v>
      </c>
    </row>
    <row r="16" spans="1:13" x14ac:dyDescent="0.25">
      <c r="A16" s="43">
        <v>44928</v>
      </c>
      <c r="B16" s="40" t="s">
        <v>9022</v>
      </c>
      <c r="C16" s="40" t="s">
        <v>9023</v>
      </c>
      <c r="D16" s="38">
        <v>2761171</v>
      </c>
      <c r="E16" s="42" t="s">
        <v>8998</v>
      </c>
      <c r="F16" s="38">
        <v>276117</v>
      </c>
      <c r="G16" s="38">
        <f t="shared" si="0"/>
        <v>3037288</v>
      </c>
      <c r="H16" s="40" t="s">
        <v>9024</v>
      </c>
      <c r="I16" s="40" t="s">
        <v>9025</v>
      </c>
      <c r="J16" s="45">
        <f t="shared" si="1"/>
        <v>14</v>
      </c>
      <c r="K16" s="47">
        <f t="shared" si="2"/>
        <v>3037288</v>
      </c>
      <c r="L16">
        <f>+VLOOKUP(J16,'Thanh toán '!Q$6:R$3244,2,0)</f>
        <v>3037288</v>
      </c>
      <c r="M16" s="47">
        <f t="shared" si="3"/>
        <v>0</v>
      </c>
    </row>
    <row r="17" spans="1:13" x14ac:dyDescent="0.25">
      <c r="A17" s="43">
        <v>44928</v>
      </c>
      <c r="B17" s="40" t="s">
        <v>9026</v>
      </c>
      <c r="C17" s="40" t="s">
        <v>9027</v>
      </c>
      <c r="D17" s="38">
        <v>882000</v>
      </c>
      <c r="E17" s="42" t="s">
        <v>8998</v>
      </c>
      <c r="F17" s="38">
        <v>88200</v>
      </c>
      <c r="G17" s="38">
        <f t="shared" si="0"/>
        <v>970200</v>
      </c>
      <c r="H17" s="40" t="s">
        <v>9024</v>
      </c>
      <c r="I17" s="40" t="s">
        <v>9025</v>
      </c>
      <c r="J17" s="45">
        <f t="shared" si="1"/>
        <v>15</v>
      </c>
      <c r="K17" s="47">
        <f t="shared" si="2"/>
        <v>970200</v>
      </c>
      <c r="L17">
        <f>+VLOOKUP(J17,'Thanh toán '!Q$6:R$3244,2,0)</f>
        <v>970200</v>
      </c>
      <c r="M17" s="47">
        <f t="shared" si="3"/>
        <v>0</v>
      </c>
    </row>
    <row r="18" spans="1:13" x14ac:dyDescent="0.25">
      <c r="A18" s="43">
        <v>44928</v>
      </c>
      <c r="B18" s="40" t="s">
        <v>9028</v>
      </c>
      <c r="C18" s="40" t="s">
        <v>9029</v>
      </c>
      <c r="D18" s="38">
        <v>843246</v>
      </c>
      <c r="E18" s="42" t="s">
        <v>8998</v>
      </c>
      <c r="F18" s="38">
        <v>84325</v>
      </c>
      <c r="G18" s="38">
        <f t="shared" si="0"/>
        <v>927571</v>
      </c>
      <c r="H18" s="40" t="s">
        <v>9030</v>
      </c>
      <c r="I18" s="40" t="s">
        <v>9031</v>
      </c>
      <c r="J18" s="45">
        <f t="shared" si="1"/>
        <v>16</v>
      </c>
      <c r="K18" s="47">
        <f t="shared" si="2"/>
        <v>927571</v>
      </c>
      <c r="L18">
        <f>+VLOOKUP(J18,'Thanh toán '!Q$6:R$3244,2,0)</f>
        <v>927571</v>
      </c>
      <c r="M18" s="47">
        <f t="shared" si="3"/>
        <v>0</v>
      </c>
    </row>
    <row r="19" spans="1:13" x14ac:dyDescent="0.25">
      <c r="A19" s="43">
        <v>44928</v>
      </c>
      <c r="B19" s="40" t="s">
        <v>9032</v>
      </c>
      <c r="C19" s="40" t="s">
        <v>9033</v>
      </c>
      <c r="D19" s="38">
        <v>1614219</v>
      </c>
      <c r="E19" s="42" t="s">
        <v>8998</v>
      </c>
      <c r="F19" s="38">
        <v>161422</v>
      </c>
      <c r="G19" s="38">
        <f t="shared" si="0"/>
        <v>1775641</v>
      </c>
      <c r="H19" s="40" t="s">
        <v>9034</v>
      </c>
      <c r="I19" s="40" t="s">
        <v>9035</v>
      </c>
      <c r="J19" s="45">
        <f t="shared" si="1"/>
        <v>17</v>
      </c>
      <c r="K19" s="47">
        <f t="shared" si="2"/>
        <v>1775641</v>
      </c>
      <c r="L19">
        <f>+VLOOKUP(J19,'Thanh toán '!Q$6:R$3244,2,0)</f>
        <v>1775641</v>
      </c>
      <c r="M19" s="47">
        <f t="shared" si="3"/>
        <v>0</v>
      </c>
    </row>
    <row r="20" spans="1:13" x14ac:dyDescent="0.25">
      <c r="A20" s="43">
        <v>44928</v>
      </c>
      <c r="B20" s="40" t="s">
        <v>9036</v>
      </c>
      <c r="C20" s="40" t="s">
        <v>9037</v>
      </c>
      <c r="D20" s="38">
        <v>720784</v>
      </c>
      <c r="E20" s="42" t="s">
        <v>8998</v>
      </c>
      <c r="F20" s="38">
        <v>72078</v>
      </c>
      <c r="G20" s="38">
        <f t="shared" si="0"/>
        <v>792862</v>
      </c>
      <c r="H20" s="40" t="s">
        <v>9034</v>
      </c>
      <c r="I20" s="40" t="s">
        <v>9035</v>
      </c>
      <c r="J20" s="45">
        <f t="shared" si="1"/>
        <v>18</v>
      </c>
      <c r="K20" s="47">
        <f t="shared" si="2"/>
        <v>792862</v>
      </c>
      <c r="L20">
        <f>+VLOOKUP(J20,'Thanh toán '!Q$6:R$3244,2,0)</f>
        <v>792862</v>
      </c>
      <c r="M20" s="47">
        <f t="shared" si="3"/>
        <v>0</v>
      </c>
    </row>
    <row r="21" spans="1:13" x14ac:dyDescent="0.25">
      <c r="A21" s="43">
        <v>44928</v>
      </c>
      <c r="B21" s="40" t="s">
        <v>9038</v>
      </c>
      <c r="C21" s="40" t="s">
        <v>9039</v>
      </c>
      <c r="D21" s="38">
        <v>865200</v>
      </c>
      <c r="E21" s="42" t="s">
        <v>8998</v>
      </c>
      <c r="F21" s="38">
        <v>86520</v>
      </c>
      <c r="G21" s="38">
        <f t="shared" si="0"/>
        <v>951720</v>
      </c>
      <c r="H21" s="40" t="s">
        <v>9040</v>
      </c>
      <c r="I21" s="40" t="s">
        <v>9041</v>
      </c>
      <c r="J21" s="45">
        <f t="shared" si="1"/>
        <v>19</v>
      </c>
      <c r="K21" s="47">
        <f t="shared" si="2"/>
        <v>951720</v>
      </c>
      <c r="L21">
        <f>+VLOOKUP(J21,'Thanh toán '!Q$6:R$3244,2,0)</f>
        <v>951720</v>
      </c>
      <c r="M21" s="47">
        <f t="shared" si="3"/>
        <v>0</v>
      </c>
    </row>
    <row r="22" spans="1:13" x14ac:dyDescent="0.25">
      <c r="A22" s="43">
        <v>44928</v>
      </c>
      <c r="B22" s="40" t="s">
        <v>9042</v>
      </c>
      <c r="C22" s="40" t="s">
        <v>9043</v>
      </c>
      <c r="D22" s="38">
        <v>424200</v>
      </c>
      <c r="E22" s="42" t="s">
        <v>8998</v>
      </c>
      <c r="F22" s="38">
        <v>42420</v>
      </c>
      <c r="G22" s="38">
        <f t="shared" si="0"/>
        <v>466620</v>
      </c>
      <c r="H22" s="40" t="s">
        <v>9044</v>
      </c>
      <c r="I22" s="40" t="s">
        <v>9045</v>
      </c>
      <c r="J22" s="45">
        <f t="shared" si="1"/>
        <v>20</v>
      </c>
      <c r="K22" s="47">
        <f t="shared" si="2"/>
        <v>466620</v>
      </c>
      <c r="L22" t="e">
        <f>+VLOOKUP(J22,'Thanh toán '!Q$6:R$3244,2,0)</f>
        <v>#N/A</v>
      </c>
      <c r="M22" s="47" t="e">
        <f t="shared" si="3"/>
        <v>#N/A</v>
      </c>
    </row>
    <row r="23" spans="1:13" x14ac:dyDescent="0.25">
      <c r="A23" s="43">
        <v>44928</v>
      </c>
      <c r="B23" s="40" t="s">
        <v>9046</v>
      </c>
      <c r="C23" s="40" t="s">
        <v>9047</v>
      </c>
      <c r="D23" s="38">
        <v>424200</v>
      </c>
      <c r="E23" s="42" t="s">
        <v>8998</v>
      </c>
      <c r="F23" s="38">
        <v>42420</v>
      </c>
      <c r="G23" s="38">
        <f t="shared" si="0"/>
        <v>466620</v>
      </c>
      <c r="H23" s="40" t="s">
        <v>9044</v>
      </c>
      <c r="I23" s="40" t="s">
        <v>9045</v>
      </c>
      <c r="J23" s="45">
        <f t="shared" si="1"/>
        <v>21</v>
      </c>
      <c r="K23" s="47">
        <f t="shared" si="2"/>
        <v>466620</v>
      </c>
      <c r="L23">
        <f>+VLOOKUP(J23,'Thanh toán '!Q$6:R$3244,2,0)</f>
        <v>466620</v>
      </c>
      <c r="M23" s="47">
        <f t="shared" si="3"/>
        <v>0</v>
      </c>
    </row>
    <row r="24" spans="1:13" x14ac:dyDescent="0.25">
      <c r="A24" s="43">
        <v>44928</v>
      </c>
      <c r="B24" s="40" t="s">
        <v>9048</v>
      </c>
      <c r="C24" s="40" t="s">
        <v>9049</v>
      </c>
      <c r="D24" s="38">
        <v>1730400</v>
      </c>
      <c r="E24" s="42" t="s">
        <v>8998</v>
      </c>
      <c r="F24" s="38">
        <v>173040</v>
      </c>
      <c r="G24" s="38">
        <f t="shared" si="0"/>
        <v>1903440</v>
      </c>
      <c r="H24" s="40" t="s">
        <v>9050</v>
      </c>
      <c r="I24" s="40" t="s">
        <v>9051</v>
      </c>
      <c r="J24" s="45">
        <f t="shared" si="1"/>
        <v>22</v>
      </c>
      <c r="K24" s="47">
        <f t="shared" si="2"/>
        <v>1903440</v>
      </c>
      <c r="L24">
        <f>+VLOOKUP(J24,'Thanh toán '!Q$6:R$3244,2,0)</f>
        <v>1903440</v>
      </c>
      <c r="M24" s="47">
        <f t="shared" si="3"/>
        <v>0</v>
      </c>
    </row>
    <row r="25" spans="1:13" x14ac:dyDescent="0.25">
      <c r="A25" s="43">
        <v>44928</v>
      </c>
      <c r="B25" s="40" t="s">
        <v>9052</v>
      </c>
      <c r="C25" s="40" t="s">
        <v>9053</v>
      </c>
      <c r="D25" s="38">
        <v>865200</v>
      </c>
      <c r="E25" s="42" t="s">
        <v>8998</v>
      </c>
      <c r="F25" s="38">
        <v>86520</v>
      </c>
      <c r="G25" s="38">
        <f t="shared" si="0"/>
        <v>951720</v>
      </c>
      <c r="H25" s="40" t="s">
        <v>9054</v>
      </c>
      <c r="I25" s="40" t="s">
        <v>9055</v>
      </c>
      <c r="J25" s="45">
        <f t="shared" si="1"/>
        <v>23</v>
      </c>
      <c r="K25" s="47">
        <f t="shared" si="2"/>
        <v>951720</v>
      </c>
      <c r="L25" t="e">
        <f>+VLOOKUP(J25,'Thanh toán '!Q$6:R$3244,2,0)</f>
        <v>#N/A</v>
      </c>
      <c r="M25" s="47" t="e">
        <f t="shared" si="3"/>
        <v>#N/A</v>
      </c>
    </row>
    <row r="26" spans="1:13" x14ac:dyDescent="0.25">
      <c r="A26" s="43">
        <v>44928</v>
      </c>
      <c r="B26" s="40" t="s">
        <v>9056</v>
      </c>
      <c r="C26" s="40" t="s">
        <v>9057</v>
      </c>
      <c r="D26" s="38">
        <v>688800</v>
      </c>
      <c r="E26" s="42" t="s">
        <v>8998</v>
      </c>
      <c r="F26" s="38">
        <v>68880</v>
      </c>
      <c r="G26" s="38">
        <f t="shared" si="0"/>
        <v>757680</v>
      </c>
      <c r="H26" s="40" t="s">
        <v>9058</v>
      </c>
      <c r="I26" s="40" t="s">
        <v>9059</v>
      </c>
      <c r="J26" s="45">
        <f t="shared" si="1"/>
        <v>24</v>
      </c>
      <c r="K26" s="47">
        <f t="shared" si="2"/>
        <v>757680</v>
      </c>
      <c r="L26" t="e">
        <f>+VLOOKUP(J26,'Thanh toán '!Q$6:R$3244,2,0)</f>
        <v>#N/A</v>
      </c>
      <c r="M26" s="47" t="e">
        <f t="shared" si="3"/>
        <v>#N/A</v>
      </c>
    </row>
    <row r="27" spans="1:13" x14ac:dyDescent="0.25">
      <c r="A27" s="43">
        <v>44928</v>
      </c>
      <c r="B27" s="40" t="s">
        <v>9066</v>
      </c>
      <c r="C27" s="40" t="s">
        <v>9067</v>
      </c>
      <c r="D27" s="38">
        <v>1289400</v>
      </c>
      <c r="E27" s="42" t="s">
        <v>8998</v>
      </c>
      <c r="F27" s="38">
        <v>128940</v>
      </c>
      <c r="G27" s="38">
        <f t="shared" si="0"/>
        <v>1418340</v>
      </c>
      <c r="H27" s="40" t="s">
        <v>9068</v>
      </c>
      <c r="I27" s="40" t="s">
        <v>9069</v>
      </c>
      <c r="J27" s="45">
        <f t="shared" si="1"/>
        <v>48</v>
      </c>
      <c r="K27" s="47">
        <f t="shared" si="2"/>
        <v>1418340</v>
      </c>
      <c r="L27">
        <f>+VLOOKUP(J27,'Thanh toán '!Q$6:R$3244,2,0)</f>
        <v>1418340</v>
      </c>
      <c r="M27" s="47">
        <f t="shared" si="3"/>
        <v>0</v>
      </c>
    </row>
    <row r="28" spans="1:13" x14ac:dyDescent="0.25">
      <c r="A28" s="43">
        <v>44928</v>
      </c>
      <c r="B28" s="40" t="s">
        <v>9070</v>
      </c>
      <c r="C28" s="40" t="s">
        <v>9071</v>
      </c>
      <c r="D28" s="38">
        <v>1713600</v>
      </c>
      <c r="E28" s="42" t="s">
        <v>8998</v>
      </c>
      <c r="F28" s="38">
        <v>171360</v>
      </c>
      <c r="G28" s="38">
        <f t="shared" si="0"/>
        <v>1884960</v>
      </c>
      <c r="H28" s="40" t="s">
        <v>9072</v>
      </c>
      <c r="I28" s="40" t="s">
        <v>9073</v>
      </c>
      <c r="J28" s="45">
        <f t="shared" si="1"/>
        <v>49</v>
      </c>
      <c r="K28" s="47">
        <f t="shared" si="2"/>
        <v>1884960</v>
      </c>
      <c r="L28">
        <f>+VLOOKUP(J28,'Thanh toán '!Q$6:R$3244,2,0)</f>
        <v>1884960</v>
      </c>
      <c r="M28" s="47">
        <f t="shared" si="3"/>
        <v>0</v>
      </c>
    </row>
    <row r="29" spans="1:13" x14ac:dyDescent="0.25">
      <c r="A29" s="43">
        <v>44928</v>
      </c>
      <c r="B29" s="40" t="s">
        <v>9076</v>
      </c>
      <c r="C29" s="40" t="s">
        <v>9077</v>
      </c>
      <c r="D29" s="38">
        <v>6405754</v>
      </c>
      <c r="E29" s="42" t="s">
        <v>8998</v>
      </c>
      <c r="F29" s="38">
        <v>640575</v>
      </c>
      <c r="G29" s="38">
        <f t="shared" si="0"/>
        <v>7046329</v>
      </c>
      <c r="H29" s="40" t="s">
        <v>9078</v>
      </c>
      <c r="I29" s="40" t="s">
        <v>9079</v>
      </c>
      <c r="J29" s="45">
        <f t="shared" si="1"/>
        <v>53</v>
      </c>
      <c r="K29" s="47">
        <f t="shared" si="2"/>
        <v>7046329</v>
      </c>
      <c r="L29">
        <f>+VLOOKUP(J29,'Thanh toán '!Q$6:R$3244,2,0)</f>
        <v>7046329</v>
      </c>
      <c r="M29" s="47">
        <f t="shared" si="3"/>
        <v>0</v>
      </c>
    </row>
    <row r="30" spans="1:13" x14ac:dyDescent="0.25">
      <c r="A30" s="43">
        <v>44928</v>
      </c>
      <c r="B30" s="40" t="s">
        <v>9080</v>
      </c>
      <c r="C30" s="40" t="s">
        <v>9081</v>
      </c>
      <c r="D30" s="38">
        <v>8737334</v>
      </c>
      <c r="E30" s="42" t="s">
        <v>8998</v>
      </c>
      <c r="F30" s="38">
        <v>873733</v>
      </c>
      <c r="G30" s="38">
        <f t="shared" si="0"/>
        <v>9611067</v>
      </c>
      <c r="H30" s="40" t="s">
        <v>9082</v>
      </c>
      <c r="I30" s="40" t="s">
        <v>9083</v>
      </c>
      <c r="J30" s="45">
        <f t="shared" si="1"/>
        <v>55</v>
      </c>
      <c r="K30" s="47">
        <f t="shared" si="2"/>
        <v>9611067</v>
      </c>
      <c r="L30">
        <f>+VLOOKUP(J30,'Thanh toán '!Q$6:R$3244,2,0)</f>
        <v>9611067</v>
      </c>
      <c r="M30" s="47">
        <f t="shared" si="3"/>
        <v>0</v>
      </c>
    </row>
    <row r="31" spans="1:13" x14ac:dyDescent="0.25">
      <c r="A31" s="43">
        <v>44928</v>
      </c>
      <c r="B31" s="40" t="s">
        <v>9087</v>
      </c>
      <c r="C31" s="40" t="s">
        <v>9088</v>
      </c>
      <c r="D31" s="38">
        <v>865200</v>
      </c>
      <c r="E31" s="42" t="s">
        <v>8998</v>
      </c>
      <c r="F31" s="38">
        <v>86520</v>
      </c>
      <c r="G31" s="38">
        <f t="shared" si="0"/>
        <v>951720</v>
      </c>
      <c r="H31" s="40" t="s">
        <v>9001</v>
      </c>
      <c r="I31" s="40" t="s">
        <v>9002</v>
      </c>
      <c r="J31" s="45">
        <f t="shared" si="1"/>
        <v>59</v>
      </c>
      <c r="K31" s="47">
        <f t="shared" si="2"/>
        <v>951720</v>
      </c>
      <c r="L31">
        <f>+VLOOKUP(J31,'Thanh toán '!Q$6:R$3244,2,0)</f>
        <v>951720</v>
      </c>
      <c r="M31" s="47">
        <f t="shared" si="3"/>
        <v>0</v>
      </c>
    </row>
    <row r="32" spans="1:13" x14ac:dyDescent="0.25">
      <c r="A32" s="43">
        <v>44928</v>
      </c>
      <c r="B32" s="40" t="s">
        <v>9089</v>
      </c>
      <c r="C32" s="40" t="s">
        <v>9090</v>
      </c>
      <c r="D32" s="38">
        <v>1289400</v>
      </c>
      <c r="E32" s="42" t="s">
        <v>8998</v>
      </c>
      <c r="F32" s="38">
        <v>128940</v>
      </c>
      <c r="G32" s="38">
        <f t="shared" si="0"/>
        <v>1418340</v>
      </c>
      <c r="H32" s="40" t="s">
        <v>9091</v>
      </c>
      <c r="I32" s="40" t="s">
        <v>9092</v>
      </c>
      <c r="J32" s="45">
        <f t="shared" si="1"/>
        <v>60</v>
      </c>
      <c r="K32" s="47">
        <f t="shared" si="2"/>
        <v>1418340</v>
      </c>
      <c r="L32">
        <f>+VLOOKUP(J32,'Thanh toán '!Q$6:R$3244,2,0)</f>
        <v>1418340</v>
      </c>
      <c r="M32" s="47">
        <f t="shared" si="3"/>
        <v>0</v>
      </c>
    </row>
    <row r="33" spans="1:13" x14ac:dyDescent="0.25">
      <c r="A33" s="43">
        <v>44928</v>
      </c>
      <c r="B33" s="40" t="s">
        <v>9093</v>
      </c>
      <c r="C33" s="40" t="s">
        <v>9094</v>
      </c>
      <c r="D33" s="38">
        <v>2882671</v>
      </c>
      <c r="E33" s="42" t="s">
        <v>8998</v>
      </c>
      <c r="F33" s="38">
        <v>288267</v>
      </c>
      <c r="G33" s="38">
        <f t="shared" si="0"/>
        <v>3170938</v>
      </c>
      <c r="H33" s="40" t="s">
        <v>9091</v>
      </c>
      <c r="I33" s="40" t="s">
        <v>9092</v>
      </c>
      <c r="J33" s="45">
        <f t="shared" si="1"/>
        <v>61</v>
      </c>
      <c r="K33" s="47">
        <f t="shared" si="2"/>
        <v>3170938</v>
      </c>
      <c r="L33">
        <f>+VLOOKUP(J33,'Thanh toán '!Q$6:R$3244,2,0)</f>
        <v>3170938</v>
      </c>
      <c r="M33" s="47">
        <f t="shared" si="3"/>
        <v>0</v>
      </c>
    </row>
    <row r="34" spans="1:13" x14ac:dyDescent="0.25">
      <c r="A34" s="43">
        <v>44928</v>
      </c>
      <c r="B34" s="40" t="s">
        <v>9095</v>
      </c>
      <c r="C34" s="40" t="s">
        <v>9096</v>
      </c>
      <c r="D34" s="38">
        <v>865200</v>
      </c>
      <c r="E34" s="42" t="s">
        <v>8998</v>
      </c>
      <c r="F34" s="38">
        <v>86520</v>
      </c>
      <c r="G34" s="38">
        <f t="shared" si="0"/>
        <v>951720</v>
      </c>
      <c r="H34" s="40" t="s">
        <v>9001</v>
      </c>
      <c r="I34" s="40" t="s">
        <v>9002</v>
      </c>
      <c r="J34" s="45">
        <f t="shared" si="1"/>
        <v>62</v>
      </c>
      <c r="K34" s="47">
        <f t="shared" si="2"/>
        <v>951720</v>
      </c>
      <c r="L34">
        <f>+VLOOKUP(J34,'Thanh toán '!Q$6:R$3244,2,0)</f>
        <v>951720</v>
      </c>
      <c r="M34" s="47">
        <f t="shared" si="3"/>
        <v>0</v>
      </c>
    </row>
    <row r="35" spans="1:13" x14ac:dyDescent="0.25">
      <c r="A35" s="43">
        <v>44928</v>
      </c>
      <c r="B35" s="40" t="s">
        <v>9097</v>
      </c>
      <c r="C35" s="40" t="s">
        <v>9098</v>
      </c>
      <c r="D35" s="38">
        <v>865200</v>
      </c>
      <c r="E35" s="42" t="s">
        <v>8998</v>
      </c>
      <c r="F35" s="38">
        <v>86520</v>
      </c>
      <c r="G35" s="38">
        <f t="shared" si="0"/>
        <v>951720</v>
      </c>
      <c r="H35" s="40" t="s">
        <v>9001</v>
      </c>
      <c r="I35" s="40" t="s">
        <v>9002</v>
      </c>
      <c r="J35" s="45">
        <f t="shared" si="1"/>
        <v>63</v>
      </c>
      <c r="K35" s="47">
        <f t="shared" si="2"/>
        <v>951720</v>
      </c>
      <c r="L35">
        <f>+VLOOKUP(J35,'Thanh toán '!Q$6:R$3244,2,0)</f>
        <v>951720</v>
      </c>
      <c r="M35" s="47">
        <f t="shared" si="3"/>
        <v>0</v>
      </c>
    </row>
    <row r="36" spans="1:13" x14ac:dyDescent="0.25">
      <c r="A36" s="43">
        <v>44928</v>
      </c>
      <c r="B36" s="40" t="s">
        <v>9099</v>
      </c>
      <c r="C36" s="40" t="s">
        <v>9100</v>
      </c>
      <c r="D36" s="38">
        <v>865200</v>
      </c>
      <c r="E36" s="42" t="s">
        <v>8998</v>
      </c>
      <c r="F36" s="38">
        <v>86520</v>
      </c>
      <c r="G36" s="38">
        <f t="shared" si="0"/>
        <v>951720</v>
      </c>
      <c r="H36" s="40" t="s">
        <v>9001</v>
      </c>
      <c r="I36" s="40" t="s">
        <v>9002</v>
      </c>
      <c r="J36" s="45">
        <f t="shared" si="1"/>
        <v>64</v>
      </c>
      <c r="K36" s="47">
        <f t="shared" si="2"/>
        <v>951720</v>
      </c>
      <c r="L36">
        <f>+VLOOKUP(J36,'Thanh toán '!Q$6:R$3244,2,0)</f>
        <v>951720</v>
      </c>
      <c r="M36" s="47">
        <f t="shared" si="3"/>
        <v>0</v>
      </c>
    </row>
    <row r="37" spans="1:13" x14ac:dyDescent="0.25">
      <c r="A37" s="43">
        <v>44928</v>
      </c>
      <c r="B37" s="40" t="s">
        <v>9101</v>
      </c>
      <c r="C37" s="40" t="s">
        <v>9102</v>
      </c>
      <c r="D37" s="38">
        <v>865200</v>
      </c>
      <c r="E37" s="42" t="s">
        <v>8998</v>
      </c>
      <c r="F37" s="38">
        <v>86520</v>
      </c>
      <c r="G37" s="38">
        <f t="shared" si="0"/>
        <v>951720</v>
      </c>
      <c r="H37" s="40" t="s">
        <v>9001</v>
      </c>
      <c r="I37" s="40" t="s">
        <v>9002</v>
      </c>
      <c r="J37" s="45">
        <f t="shared" si="1"/>
        <v>65</v>
      </c>
      <c r="K37" s="47">
        <f t="shared" si="2"/>
        <v>951720</v>
      </c>
      <c r="L37">
        <f>+VLOOKUP(J37,'Thanh toán '!Q$6:R$3244,2,0)</f>
        <v>951720</v>
      </c>
      <c r="M37" s="47">
        <f t="shared" si="3"/>
        <v>0</v>
      </c>
    </row>
    <row r="38" spans="1:13" x14ac:dyDescent="0.25">
      <c r="A38" s="43">
        <v>44928</v>
      </c>
      <c r="B38" s="40" t="s">
        <v>9103</v>
      </c>
      <c r="C38" s="40" t="s">
        <v>9104</v>
      </c>
      <c r="D38" s="38">
        <v>865200</v>
      </c>
      <c r="E38" s="42" t="s">
        <v>8998</v>
      </c>
      <c r="F38" s="38">
        <v>86520</v>
      </c>
      <c r="G38" s="38">
        <f t="shared" si="0"/>
        <v>951720</v>
      </c>
      <c r="H38" s="40" t="s">
        <v>9001</v>
      </c>
      <c r="I38" s="40" t="s">
        <v>9002</v>
      </c>
      <c r="J38" s="45">
        <f t="shared" si="1"/>
        <v>66</v>
      </c>
      <c r="K38" s="47">
        <f t="shared" si="2"/>
        <v>951720</v>
      </c>
      <c r="L38">
        <f>+VLOOKUP(J38,'Thanh toán '!Q$6:R$3244,2,0)</f>
        <v>951720</v>
      </c>
      <c r="M38" s="47">
        <f t="shared" si="3"/>
        <v>0</v>
      </c>
    </row>
    <row r="39" spans="1:13" x14ac:dyDescent="0.25">
      <c r="A39" s="43">
        <v>44928</v>
      </c>
      <c r="B39" s="40" t="s">
        <v>9105</v>
      </c>
      <c r="C39" s="40" t="s">
        <v>9106</v>
      </c>
      <c r="D39" s="38">
        <v>865200</v>
      </c>
      <c r="E39" s="42" t="s">
        <v>8998</v>
      </c>
      <c r="F39" s="38">
        <v>86520</v>
      </c>
      <c r="G39" s="38">
        <f t="shared" si="0"/>
        <v>951720</v>
      </c>
      <c r="H39" s="40" t="s">
        <v>9001</v>
      </c>
      <c r="I39" s="40" t="s">
        <v>9002</v>
      </c>
      <c r="J39" s="45">
        <f t="shared" si="1"/>
        <v>67</v>
      </c>
      <c r="K39" s="47">
        <f t="shared" si="2"/>
        <v>951720</v>
      </c>
      <c r="L39">
        <f>+VLOOKUP(J39,'Thanh toán '!Q$6:R$3244,2,0)</f>
        <v>951720</v>
      </c>
      <c r="M39" s="47">
        <f t="shared" si="3"/>
        <v>0</v>
      </c>
    </row>
    <row r="40" spans="1:13" x14ac:dyDescent="0.25">
      <c r="A40" s="43">
        <v>44928</v>
      </c>
      <c r="B40" s="40" t="s">
        <v>9107</v>
      </c>
      <c r="C40" s="40" t="s">
        <v>9108</v>
      </c>
      <c r="D40" s="38">
        <v>865200</v>
      </c>
      <c r="E40" s="42" t="s">
        <v>8998</v>
      </c>
      <c r="F40" s="38">
        <v>86520</v>
      </c>
      <c r="G40" s="38">
        <f t="shared" si="0"/>
        <v>951720</v>
      </c>
      <c r="H40" s="40" t="s">
        <v>9001</v>
      </c>
      <c r="I40" s="40" t="s">
        <v>9002</v>
      </c>
      <c r="J40" s="45">
        <f t="shared" si="1"/>
        <v>68</v>
      </c>
      <c r="K40" s="47">
        <f t="shared" si="2"/>
        <v>951720</v>
      </c>
      <c r="L40">
        <f>+VLOOKUP(J40,'Thanh toán '!Q$6:R$3244,2,0)</f>
        <v>951720</v>
      </c>
      <c r="M40" s="47">
        <f t="shared" si="3"/>
        <v>0</v>
      </c>
    </row>
    <row r="41" spans="1:13" x14ac:dyDescent="0.25">
      <c r="A41" s="43">
        <v>44928</v>
      </c>
      <c r="B41" s="40" t="s">
        <v>8995</v>
      </c>
      <c r="C41" s="40" t="s">
        <v>9109</v>
      </c>
      <c r="D41" s="38">
        <v>865200</v>
      </c>
      <c r="E41" s="42" t="s">
        <v>8998</v>
      </c>
      <c r="F41" s="38">
        <v>86520</v>
      </c>
      <c r="G41" s="38">
        <f t="shared" si="0"/>
        <v>951720</v>
      </c>
      <c r="H41" s="40" t="s">
        <v>9001</v>
      </c>
      <c r="I41" s="40" t="s">
        <v>9002</v>
      </c>
      <c r="J41" s="45">
        <f t="shared" si="1"/>
        <v>69</v>
      </c>
      <c r="K41" s="47">
        <f t="shared" si="2"/>
        <v>951720</v>
      </c>
      <c r="L41">
        <f>+VLOOKUP(J41,'Thanh toán '!Q$6:R$3244,2,0)</f>
        <v>951720</v>
      </c>
      <c r="M41" s="47">
        <f t="shared" si="3"/>
        <v>0</v>
      </c>
    </row>
    <row r="42" spans="1:13" x14ac:dyDescent="0.25">
      <c r="A42" s="43">
        <v>44928</v>
      </c>
      <c r="B42" s="40" t="s">
        <v>9110</v>
      </c>
      <c r="C42" s="40" t="s">
        <v>9111</v>
      </c>
      <c r="D42" s="38">
        <v>865200</v>
      </c>
      <c r="E42" s="42" t="s">
        <v>8998</v>
      </c>
      <c r="F42" s="38">
        <v>86520</v>
      </c>
      <c r="G42" s="38">
        <f t="shared" si="0"/>
        <v>951720</v>
      </c>
      <c r="H42" s="40" t="s">
        <v>9001</v>
      </c>
      <c r="I42" s="40" t="s">
        <v>9002</v>
      </c>
      <c r="J42" s="45">
        <f t="shared" si="1"/>
        <v>70</v>
      </c>
      <c r="K42" s="47">
        <f t="shared" si="2"/>
        <v>951720</v>
      </c>
      <c r="L42" t="e">
        <f>+VLOOKUP(J42,'Thanh toán '!Q$6:R$3244,2,0)</f>
        <v>#N/A</v>
      </c>
      <c r="M42" s="47" t="e">
        <f t="shared" si="3"/>
        <v>#N/A</v>
      </c>
    </row>
    <row r="43" spans="1:13" x14ac:dyDescent="0.25">
      <c r="A43" s="43">
        <v>44928</v>
      </c>
      <c r="B43" s="40" t="s">
        <v>9112</v>
      </c>
      <c r="C43" s="40" t="s">
        <v>9113</v>
      </c>
      <c r="D43" s="38">
        <v>865200</v>
      </c>
      <c r="E43" s="42" t="s">
        <v>8998</v>
      </c>
      <c r="F43" s="38">
        <v>86520</v>
      </c>
      <c r="G43" s="38">
        <f t="shared" si="0"/>
        <v>951720</v>
      </c>
      <c r="H43" s="40" t="s">
        <v>9001</v>
      </c>
      <c r="I43" s="40" t="s">
        <v>9002</v>
      </c>
      <c r="J43" s="45">
        <f t="shared" si="1"/>
        <v>71</v>
      </c>
      <c r="K43" s="47">
        <f t="shared" si="2"/>
        <v>951720</v>
      </c>
      <c r="L43" t="e">
        <f>+VLOOKUP(J43,'Thanh toán '!Q$6:R$3244,2,0)</f>
        <v>#N/A</v>
      </c>
      <c r="M43" s="47" t="e">
        <f t="shared" si="3"/>
        <v>#N/A</v>
      </c>
    </row>
    <row r="44" spans="1:13" x14ac:dyDescent="0.25">
      <c r="A44" s="43">
        <v>44929</v>
      </c>
      <c r="B44" s="40" t="s">
        <v>9118</v>
      </c>
      <c r="C44" s="40" t="s">
        <v>9119</v>
      </c>
      <c r="D44" s="38">
        <v>865200</v>
      </c>
      <c r="E44" s="42" t="s">
        <v>8998</v>
      </c>
      <c r="F44" s="38">
        <v>86520</v>
      </c>
      <c r="G44" s="38">
        <f t="shared" si="0"/>
        <v>951720</v>
      </c>
      <c r="H44" s="40" t="s">
        <v>9001</v>
      </c>
      <c r="I44" s="40" t="s">
        <v>9002</v>
      </c>
      <c r="J44" s="45">
        <f t="shared" si="1"/>
        <v>74</v>
      </c>
      <c r="K44" s="47">
        <f t="shared" si="2"/>
        <v>951720</v>
      </c>
      <c r="L44" t="e">
        <f>+VLOOKUP(J44,'Thanh toán '!Q$6:R$3244,2,0)</f>
        <v>#N/A</v>
      </c>
      <c r="M44" s="47" t="e">
        <f t="shared" si="3"/>
        <v>#N/A</v>
      </c>
    </row>
    <row r="45" spans="1:13" x14ac:dyDescent="0.25">
      <c r="A45" s="43">
        <v>44929</v>
      </c>
      <c r="B45" s="40" t="s">
        <v>9120</v>
      </c>
      <c r="C45" s="40" t="s">
        <v>9121</v>
      </c>
      <c r="D45" s="38">
        <v>865200</v>
      </c>
      <c r="E45" s="42" t="s">
        <v>8998</v>
      </c>
      <c r="F45" s="38">
        <v>86520</v>
      </c>
      <c r="G45" s="38">
        <f t="shared" si="0"/>
        <v>951720</v>
      </c>
      <c r="H45" s="40" t="s">
        <v>9001</v>
      </c>
      <c r="I45" s="40" t="s">
        <v>9002</v>
      </c>
      <c r="J45" s="45">
        <f t="shared" si="1"/>
        <v>75</v>
      </c>
      <c r="K45" s="47">
        <f t="shared" si="2"/>
        <v>951720</v>
      </c>
      <c r="L45">
        <f>+VLOOKUP(J45,'Thanh toán '!Q$6:R$3244,2,0)</f>
        <v>951720</v>
      </c>
      <c r="M45" s="47">
        <f t="shared" si="3"/>
        <v>0</v>
      </c>
    </row>
    <row r="46" spans="1:13" x14ac:dyDescent="0.25">
      <c r="A46" s="43">
        <v>44929</v>
      </c>
      <c r="B46" s="40" t="s">
        <v>9122</v>
      </c>
      <c r="C46" s="40" t="s">
        <v>9123</v>
      </c>
      <c r="D46" s="38">
        <v>575775</v>
      </c>
      <c r="E46" s="42" t="s">
        <v>8998</v>
      </c>
      <c r="F46" s="38">
        <v>57578</v>
      </c>
      <c r="G46" s="38">
        <f t="shared" si="0"/>
        <v>633353</v>
      </c>
      <c r="H46" s="40" t="s">
        <v>9001</v>
      </c>
      <c r="I46" s="40" t="s">
        <v>9002</v>
      </c>
      <c r="J46" s="45">
        <f t="shared" si="1"/>
        <v>76</v>
      </c>
      <c r="K46" s="47">
        <f t="shared" si="2"/>
        <v>633353</v>
      </c>
      <c r="L46">
        <f>+VLOOKUP(J46,'Thanh toán '!Q$6:R$3244,2,0)</f>
        <v>633353</v>
      </c>
      <c r="M46" s="47">
        <f t="shared" si="3"/>
        <v>0</v>
      </c>
    </row>
    <row r="47" spans="1:13" x14ac:dyDescent="0.25">
      <c r="A47" s="43">
        <v>44929</v>
      </c>
      <c r="B47" s="40" t="s">
        <v>9124</v>
      </c>
      <c r="C47" s="40" t="s">
        <v>9125</v>
      </c>
      <c r="D47" s="38">
        <v>424200</v>
      </c>
      <c r="E47" s="42" t="s">
        <v>8998</v>
      </c>
      <c r="F47" s="38">
        <v>42420</v>
      </c>
      <c r="G47" s="38">
        <f t="shared" si="0"/>
        <v>466620</v>
      </c>
      <c r="H47" s="40" t="s">
        <v>9001</v>
      </c>
      <c r="I47" s="40" t="s">
        <v>9002</v>
      </c>
      <c r="J47" s="45">
        <f t="shared" si="1"/>
        <v>77</v>
      </c>
      <c r="K47" s="47">
        <f t="shared" si="2"/>
        <v>466620</v>
      </c>
      <c r="L47">
        <f>+VLOOKUP(J47,'Thanh toán '!Q$6:R$3244,2,0)</f>
        <v>466620</v>
      </c>
      <c r="M47" s="47">
        <f t="shared" si="3"/>
        <v>0</v>
      </c>
    </row>
    <row r="48" spans="1:13" x14ac:dyDescent="0.25">
      <c r="A48" s="43">
        <v>44929</v>
      </c>
      <c r="B48" s="40" t="s">
        <v>9126</v>
      </c>
      <c r="C48" s="40" t="s">
        <v>9127</v>
      </c>
      <c r="D48" s="38">
        <v>865200</v>
      </c>
      <c r="E48" s="42" t="s">
        <v>8998</v>
      </c>
      <c r="F48" s="38">
        <v>86520</v>
      </c>
      <c r="G48" s="38">
        <f t="shared" si="0"/>
        <v>951720</v>
      </c>
      <c r="H48" s="40" t="s">
        <v>9001</v>
      </c>
      <c r="I48" s="40" t="s">
        <v>9002</v>
      </c>
      <c r="J48" s="45">
        <f t="shared" si="1"/>
        <v>78</v>
      </c>
      <c r="K48" s="47">
        <f t="shared" si="2"/>
        <v>951720</v>
      </c>
      <c r="L48">
        <f>+VLOOKUP(J48,'Thanh toán '!Q$6:R$3244,2,0)</f>
        <v>951720</v>
      </c>
      <c r="M48" s="47">
        <f t="shared" si="3"/>
        <v>0</v>
      </c>
    </row>
    <row r="49" spans="1:13" x14ac:dyDescent="0.25">
      <c r="A49" s="43">
        <v>44929</v>
      </c>
      <c r="B49" s="40" t="s">
        <v>9128</v>
      </c>
      <c r="C49" s="40" t="s">
        <v>9129</v>
      </c>
      <c r="D49" s="38">
        <v>865200</v>
      </c>
      <c r="E49" s="42" t="s">
        <v>8998</v>
      </c>
      <c r="F49" s="38">
        <v>86520</v>
      </c>
      <c r="G49" s="38">
        <f t="shared" si="0"/>
        <v>951720</v>
      </c>
      <c r="H49" s="40" t="s">
        <v>9001</v>
      </c>
      <c r="I49" s="40" t="s">
        <v>9002</v>
      </c>
      <c r="J49" s="45">
        <f t="shared" si="1"/>
        <v>79</v>
      </c>
      <c r="K49" s="47">
        <f t="shared" si="2"/>
        <v>951720</v>
      </c>
      <c r="L49">
        <f>+VLOOKUP(J49,'Thanh toán '!Q$6:R$3244,2,0)</f>
        <v>951720</v>
      </c>
      <c r="M49" s="47">
        <f t="shared" si="3"/>
        <v>0</v>
      </c>
    </row>
    <row r="50" spans="1:13" x14ac:dyDescent="0.25">
      <c r="A50" s="43">
        <v>44929</v>
      </c>
      <c r="B50" s="40" t="s">
        <v>9130</v>
      </c>
      <c r="C50" s="40" t="s">
        <v>9131</v>
      </c>
      <c r="D50" s="38">
        <v>865200</v>
      </c>
      <c r="E50" s="42" t="s">
        <v>8998</v>
      </c>
      <c r="F50" s="38">
        <v>86520</v>
      </c>
      <c r="G50" s="38">
        <f t="shared" si="0"/>
        <v>951720</v>
      </c>
      <c r="H50" s="40" t="s">
        <v>9001</v>
      </c>
      <c r="I50" s="40" t="s">
        <v>9002</v>
      </c>
      <c r="J50" s="45">
        <f t="shared" si="1"/>
        <v>80</v>
      </c>
      <c r="K50" s="47">
        <f t="shared" si="2"/>
        <v>951720</v>
      </c>
      <c r="L50">
        <f>+VLOOKUP(J50,'Thanh toán '!Q$6:R$3244,2,0)</f>
        <v>951720</v>
      </c>
      <c r="M50" s="47">
        <f t="shared" si="3"/>
        <v>0</v>
      </c>
    </row>
    <row r="51" spans="1:13" x14ac:dyDescent="0.25">
      <c r="A51" s="43">
        <v>44929</v>
      </c>
      <c r="B51" s="40" t="s">
        <v>9132</v>
      </c>
      <c r="C51" s="40" t="s">
        <v>9133</v>
      </c>
      <c r="D51" s="38">
        <v>865200</v>
      </c>
      <c r="E51" s="42" t="s">
        <v>8998</v>
      </c>
      <c r="F51" s="38">
        <v>86520</v>
      </c>
      <c r="G51" s="38">
        <f t="shared" si="0"/>
        <v>951720</v>
      </c>
      <c r="H51" s="40" t="s">
        <v>9001</v>
      </c>
      <c r="I51" s="40" t="s">
        <v>9002</v>
      </c>
      <c r="J51" s="45">
        <f t="shared" si="1"/>
        <v>81</v>
      </c>
      <c r="K51" s="47">
        <f t="shared" si="2"/>
        <v>951720</v>
      </c>
      <c r="L51">
        <f>+VLOOKUP(J51,'Thanh toán '!Q$6:R$3244,2,0)</f>
        <v>951720</v>
      </c>
      <c r="M51" s="47">
        <f t="shared" si="3"/>
        <v>0</v>
      </c>
    </row>
    <row r="52" spans="1:13" x14ac:dyDescent="0.25">
      <c r="A52" s="43">
        <v>44929</v>
      </c>
      <c r="B52" s="40" t="s">
        <v>9135</v>
      </c>
      <c r="C52" s="40" t="s">
        <v>9136</v>
      </c>
      <c r="D52" s="38">
        <v>865200</v>
      </c>
      <c r="E52" s="42" t="s">
        <v>8998</v>
      </c>
      <c r="F52" s="38">
        <v>86520</v>
      </c>
      <c r="G52" s="38">
        <f t="shared" si="0"/>
        <v>951720</v>
      </c>
      <c r="H52" s="40" t="s">
        <v>9001</v>
      </c>
      <c r="I52" s="40" t="s">
        <v>9002</v>
      </c>
      <c r="J52" s="45">
        <f t="shared" si="1"/>
        <v>83</v>
      </c>
      <c r="K52" s="47">
        <f t="shared" si="2"/>
        <v>951720</v>
      </c>
      <c r="L52">
        <f>+VLOOKUP(J52,'Thanh toán '!Q$6:R$3244,2,0)</f>
        <v>951720</v>
      </c>
      <c r="M52" s="47">
        <f t="shared" si="3"/>
        <v>0</v>
      </c>
    </row>
    <row r="53" spans="1:13" x14ac:dyDescent="0.25">
      <c r="A53" s="43">
        <v>44929</v>
      </c>
      <c r="B53" s="40" t="s">
        <v>9137</v>
      </c>
      <c r="C53" s="40" t="s">
        <v>9138</v>
      </c>
      <c r="D53" s="38">
        <v>865200</v>
      </c>
      <c r="E53" s="42" t="s">
        <v>8998</v>
      </c>
      <c r="F53" s="38">
        <v>86520</v>
      </c>
      <c r="G53" s="38">
        <f t="shared" si="0"/>
        <v>951720</v>
      </c>
      <c r="H53" s="40" t="s">
        <v>9001</v>
      </c>
      <c r="I53" s="40" t="s">
        <v>9002</v>
      </c>
      <c r="J53" s="45">
        <f t="shared" si="1"/>
        <v>85</v>
      </c>
      <c r="K53" s="47">
        <f t="shared" si="2"/>
        <v>951720</v>
      </c>
      <c r="L53">
        <f>+VLOOKUP(J53,'Thanh toán '!Q$6:R$3244,2,0)</f>
        <v>951720</v>
      </c>
      <c r="M53" s="47">
        <f t="shared" si="3"/>
        <v>0</v>
      </c>
    </row>
    <row r="54" spans="1:13" x14ac:dyDescent="0.25">
      <c r="A54" s="43">
        <v>44929</v>
      </c>
      <c r="B54" s="40" t="s">
        <v>9139</v>
      </c>
      <c r="C54" s="40" t="s">
        <v>9140</v>
      </c>
      <c r="D54" s="38">
        <v>2690364</v>
      </c>
      <c r="E54" s="42" t="s">
        <v>8998</v>
      </c>
      <c r="F54" s="38">
        <v>269036</v>
      </c>
      <c r="G54" s="38">
        <f t="shared" si="0"/>
        <v>2959400</v>
      </c>
      <c r="H54" s="40" t="s">
        <v>9141</v>
      </c>
      <c r="I54" s="40" t="s">
        <v>9142</v>
      </c>
      <c r="J54" s="45">
        <f t="shared" si="1"/>
        <v>86</v>
      </c>
      <c r="K54" s="47">
        <f t="shared" si="2"/>
        <v>2959400</v>
      </c>
      <c r="L54">
        <f>+VLOOKUP(J54,'Thanh toán '!Q$6:R$3244,2,0)</f>
        <v>2959400</v>
      </c>
      <c r="M54" s="47">
        <f t="shared" si="3"/>
        <v>0</v>
      </c>
    </row>
    <row r="55" spans="1:13" x14ac:dyDescent="0.25">
      <c r="A55" s="43">
        <v>44929</v>
      </c>
      <c r="B55" s="40" t="s">
        <v>9143</v>
      </c>
      <c r="C55" s="40" t="s">
        <v>9144</v>
      </c>
      <c r="D55" s="38">
        <v>865200</v>
      </c>
      <c r="E55" s="42" t="s">
        <v>8998</v>
      </c>
      <c r="F55" s="38">
        <v>86520</v>
      </c>
      <c r="G55" s="38">
        <f t="shared" si="0"/>
        <v>951720</v>
      </c>
      <c r="H55" s="40" t="s">
        <v>9001</v>
      </c>
      <c r="I55" s="40" t="s">
        <v>9002</v>
      </c>
      <c r="J55" s="45">
        <f t="shared" si="1"/>
        <v>87</v>
      </c>
      <c r="K55" s="47">
        <f t="shared" si="2"/>
        <v>951720</v>
      </c>
      <c r="L55">
        <f>+VLOOKUP(J55,'Thanh toán '!Q$6:R$3244,2,0)</f>
        <v>951720</v>
      </c>
      <c r="M55" s="47">
        <f t="shared" si="3"/>
        <v>0</v>
      </c>
    </row>
    <row r="56" spans="1:13" x14ac:dyDescent="0.25">
      <c r="A56" s="43">
        <v>44929</v>
      </c>
      <c r="B56" s="40" t="s">
        <v>9145</v>
      </c>
      <c r="C56" s="40" t="s">
        <v>9146</v>
      </c>
      <c r="D56" s="38">
        <v>865200</v>
      </c>
      <c r="E56" s="42" t="s">
        <v>8998</v>
      </c>
      <c r="F56" s="38">
        <v>86520</v>
      </c>
      <c r="G56" s="38">
        <f t="shared" si="0"/>
        <v>951720</v>
      </c>
      <c r="H56" s="40" t="s">
        <v>9001</v>
      </c>
      <c r="I56" s="40" t="s">
        <v>9002</v>
      </c>
      <c r="J56" s="45">
        <f t="shared" si="1"/>
        <v>88</v>
      </c>
      <c r="K56" s="47">
        <f t="shared" si="2"/>
        <v>951720</v>
      </c>
      <c r="L56">
        <f>+VLOOKUP(J56,'Thanh toán '!Q$6:R$3244,2,0)</f>
        <v>951720</v>
      </c>
      <c r="M56" s="47">
        <f t="shared" si="3"/>
        <v>0</v>
      </c>
    </row>
    <row r="57" spans="1:13" x14ac:dyDescent="0.25">
      <c r="A57" s="43">
        <v>44929</v>
      </c>
      <c r="B57" s="40" t="s">
        <v>9147</v>
      </c>
      <c r="C57" s="40" t="s">
        <v>9148</v>
      </c>
      <c r="D57" s="38">
        <v>865200</v>
      </c>
      <c r="E57" s="42" t="s">
        <v>8998</v>
      </c>
      <c r="F57" s="38">
        <v>86520</v>
      </c>
      <c r="G57" s="38">
        <f t="shared" si="0"/>
        <v>951720</v>
      </c>
      <c r="H57" s="40" t="s">
        <v>9001</v>
      </c>
      <c r="I57" s="40" t="s">
        <v>9002</v>
      </c>
      <c r="J57" s="45">
        <f t="shared" si="1"/>
        <v>89</v>
      </c>
      <c r="K57" s="47">
        <f t="shared" si="2"/>
        <v>951720</v>
      </c>
      <c r="L57">
        <f>+VLOOKUP(J57,'Thanh toán '!Q$6:R$3244,2,0)</f>
        <v>951720</v>
      </c>
      <c r="M57" s="47">
        <f t="shared" si="3"/>
        <v>0</v>
      </c>
    </row>
    <row r="58" spans="1:13" x14ac:dyDescent="0.25">
      <c r="A58" s="43">
        <v>44929</v>
      </c>
      <c r="B58" s="40" t="s">
        <v>9149</v>
      </c>
      <c r="C58" s="40" t="s">
        <v>9150</v>
      </c>
      <c r="D58" s="38">
        <v>865200</v>
      </c>
      <c r="E58" s="42" t="s">
        <v>8998</v>
      </c>
      <c r="F58" s="38">
        <v>86520</v>
      </c>
      <c r="G58" s="38">
        <f t="shared" si="0"/>
        <v>951720</v>
      </c>
      <c r="H58" s="40" t="s">
        <v>9001</v>
      </c>
      <c r="I58" s="40" t="s">
        <v>9002</v>
      </c>
      <c r="J58" s="45">
        <f t="shared" si="1"/>
        <v>90</v>
      </c>
      <c r="K58" s="47">
        <f t="shared" si="2"/>
        <v>951720</v>
      </c>
      <c r="L58">
        <f>+VLOOKUP(J58,'Thanh toán '!Q$6:R$3244,2,0)</f>
        <v>951720</v>
      </c>
      <c r="M58" s="47">
        <f t="shared" si="3"/>
        <v>0</v>
      </c>
    </row>
    <row r="59" spans="1:13" x14ac:dyDescent="0.25">
      <c r="A59" s="43">
        <v>44929</v>
      </c>
      <c r="B59" s="40" t="s">
        <v>9151</v>
      </c>
      <c r="C59" s="40" t="s">
        <v>9152</v>
      </c>
      <c r="D59" s="38">
        <v>441000</v>
      </c>
      <c r="E59" s="42" t="s">
        <v>8998</v>
      </c>
      <c r="F59" s="38">
        <v>44100</v>
      </c>
      <c r="G59" s="38">
        <f t="shared" si="0"/>
        <v>485100</v>
      </c>
      <c r="H59" s="40" t="s">
        <v>9001</v>
      </c>
      <c r="I59" s="40" t="s">
        <v>9002</v>
      </c>
      <c r="J59" s="45">
        <f t="shared" si="1"/>
        <v>91</v>
      </c>
      <c r="K59" s="47">
        <f t="shared" si="2"/>
        <v>485100</v>
      </c>
      <c r="L59">
        <f>+VLOOKUP(J59,'Thanh toán '!Q$6:R$3244,2,0)</f>
        <v>485100</v>
      </c>
      <c r="M59" s="47">
        <f t="shared" si="3"/>
        <v>0</v>
      </c>
    </row>
    <row r="60" spans="1:13" x14ac:dyDescent="0.25">
      <c r="A60" s="43">
        <v>44929</v>
      </c>
      <c r="B60" s="40" t="s">
        <v>9153</v>
      </c>
      <c r="C60" s="40" t="s">
        <v>9154</v>
      </c>
      <c r="D60" s="38">
        <v>865200</v>
      </c>
      <c r="E60" s="42" t="s">
        <v>8998</v>
      </c>
      <c r="F60" s="38">
        <v>86520</v>
      </c>
      <c r="G60" s="38">
        <f t="shared" si="0"/>
        <v>951720</v>
      </c>
      <c r="H60" s="40" t="s">
        <v>9001</v>
      </c>
      <c r="I60" s="40" t="s">
        <v>9002</v>
      </c>
      <c r="J60" s="45">
        <f t="shared" si="1"/>
        <v>92</v>
      </c>
      <c r="K60" s="47">
        <f t="shared" si="2"/>
        <v>951720</v>
      </c>
      <c r="L60" t="e">
        <f>+VLOOKUP(J60,'Thanh toán '!Q$6:R$3244,2,0)</f>
        <v>#N/A</v>
      </c>
      <c r="M60" s="47" t="e">
        <f t="shared" si="3"/>
        <v>#N/A</v>
      </c>
    </row>
    <row r="61" spans="1:13" x14ac:dyDescent="0.25">
      <c r="A61" s="43">
        <v>44929</v>
      </c>
      <c r="B61" s="40" t="s">
        <v>9157</v>
      </c>
      <c r="C61" s="40" t="s">
        <v>9158</v>
      </c>
      <c r="D61" s="38">
        <v>865200</v>
      </c>
      <c r="E61" s="42" t="s">
        <v>8998</v>
      </c>
      <c r="F61" s="38">
        <v>86520</v>
      </c>
      <c r="G61" s="38">
        <f t="shared" si="0"/>
        <v>951720</v>
      </c>
      <c r="H61" s="40" t="s">
        <v>9159</v>
      </c>
      <c r="I61" s="40" t="s">
        <v>9160</v>
      </c>
      <c r="J61" s="45">
        <f t="shared" si="1"/>
        <v>95</v>
      </c>
      <c r="K61" s="47">
        <f t="shared" si="2"/>
        <v>951720</v>
      </c>
      <c r="L61">
        <f>+VLOOKUP(J61,'Thanh toán '!Q$6:R$3244,2,0)</f>
        <v>951720</v>
      </c>
      <c r="M61" s="47">
        <f t="shared" si="3"/>
        <v>0</v>
      </c>
    </row>
    <row r="62" spans="1:13" x14ac:dyDescent="0.25">
      <c r="A62" s="43">
        <v>44929</v>
      </c>
      <c r="B62" s="40" t="s">
        <v>9161</v>
      </c>
      <c r="C62" s="40" t="s">
        <v>9162</v>
      </c>
      <c r="D62" s="38">
        <v>2003713</v>
      </c>
      <c r="E62" s="42" t="s">
        <v>8998</v>
      </c>
      <c r="F62" s="38">
        <v>200371</v>
      </c>
      <c r="G62" s="38">
        <f t="shared" si="0"/>
        <v>2204084</v>
      </c>
      <c r="H62" s="40" t="s">
        <v>9159</v>
      </c>
      <c r="I62" s="40" t="s">
        <v>9160</v>
      </c>
      <c r="J62" s="45">
        <f t="shared" si="1"/>
        <v>96</v>
      </c>
      <c r="K62" s="47">
        <f t="shared" si="2"/>
        <v>2204084</v>
      </c>
      <c r="L62" t="e">
        <f>+VLOOKUP(J62,'Thanh toán '!Q$6:R$3244,2,0)</f>
        <v>#N/A</v>
      </c>
      <c r="M62" s="47" t="e">
        <f t="shared" si="3"/>
        <v>#N/A</v>
      </c>
    </row>
    <row r="63" spans="1:13" x14ac:dyDescent="0.25">
      <c r="A63" s="43">
        <v>44929</v>
      </c>
      <c r="B63" s="40" t="s">
        <v>9163</v>
      </c>
      <c r="C63" s="40" t="s">
        <v>9164</v>
      </c>
      <c r="D63" s="38">
        <v>1023221</v>
      </c>
      <c r="E63" s="42" t="s">
        <v>8998</v>
      </c>
      <c r="F63" s="38">
        <v>102322</v>
      </c>
      <c r="G63" s="38">
        <f t="shared" si="0"/>
        <v>1125543</v>
      </c>
      <c r="H63" s="40" t="s">
        <v>9159</v>
      </c>
      <c r="I63" s="40" t="s">
        <v>9160</v>
      </c>
      <c r="J63" s="45">
        <f t="shared" si="1"/>
        <v>97</v>
      </c>
      <c r="K63" s="47">
        <f t="shared" si="2"/>
        <v>1125543</v>
      </c>
      <c r="L63">
        <f>+VLOOKUP(J63,'Thanh toán '!Q$6:R$3244,2,0)</f>
        <v>1125543</v>
      </c>
      <c r="M63" s="47">
        <f t="shared" si="3"/>
        <v>0</v>
      </c>
    </row>
    <row r="64" spans="1:13" x14ac:dyDescent="0.25">
      <c r="A64" s="43">
        <v>44929</v>
      </c>
      <c r="B64" s="40" t="s">
        <v>9165</v>
      </c>
      <c r="C64" s="40" t="s">
        <v>9166</v>
      </c>
      <c r="D64" s="38">
        <v>865200</v>
      </c>
      <c r="E64" s="42" t="s">
        <v>8998</v>
      </c>
      <c r="F64" s="38">
        <v>86520</v>
      </c>
      <c r="G64" s="38">
        <f t="shared" si="0"/>
        <v>951720</v>
      </c>
      <c r="H64" s="40" t="s">
        <v>9001</v>
      </c>
      <c r="I64" s="40" t="s">
        <v>9002</v>
      </c>
      <c r="J64" s="45">
        <f t="shared" si="1"/>
        <v>98</v>
      </c>
      <c r="K64" s="47">
        <f t="shared" si="2"/>
        <v>951720</v>
      </c>
      <c r="L64">
        <f>+VLOOKUP(J64,'Thanh toán '!Q$6:R$3244,2,0)</f>
        <v>951720</v>
      </c>
      <c r="M64" s="47">
        <f t="shared" si="3"/>
        <v>0</v>
      </c>
    </row>
    <row r="65" spans="1:13" x14ac:dyDescent="0.25">
      <c r="A65" s="43">
        <v>44929</v>
      </c>
      <c r="B65" s="40" t="s">
        <v>9167</v>
      </c>
      <c r="C65" s="40" t="s">
        <v>9168</v>
      </c>
      <c r="D65" s="38">
        <v>865200</v>
      </c>
      <c r="E65" s="42" t="s">
        <v>8998</v>
      </c>
      <c r="F65" s="38">
        <v>86520</v>
      </c>
      <c r="G65" s="38">
        <f t="shared" si="0"/>
        <v>951720</v>
      </c>
      <c r="H65" s="40" t="s">
        <v>9001</v>
      </c>
      <c r="I65" s="40" t="s">
        <v>9002</v>
      </c>
      <c r="J65" s="45">
        <f t="shared" si="1"/>
        <v>99</v>
      </c>
      <c r="K65" s="47">
        <f t="shared" si="2"/>
        <v>951720</v>
      </c>
      <c r="L65">
        <f>+VLOOKUP(J65,'Thanh toán '!Q$6:R$3244,2,0)</f>
        <v>951720</v>
      </c>
      <c r="M65" s="47">
        <f t="shared" si="3"/>
        <v>0</v>
      </c>
    </row>
    <row r="66" spans="1:13" x14ac:dyDescent="0.25">
      <c r="A66" s="43">
        <v>44929</v>
      </c>
      <c r="B66" s="40" t="s">
        <v>9169</v>
      </c>
      <c r="C66" s="40" t="s">
        <v>9170</v>
      </c>
      <c r="D66" s="38">
        <v>4515463</v>
      </c>
      <c r="E66" s="42" t="s">
        <v>8998</v>
      </c>
      <c r="F66" s="38">
        <v>451546</v>
      </c>
      <c r="G66" s="38">
        <f t="shared" si="0"/>
        <v>4967009</v>
      </c>
      <c r="H66" s="40" t="s">
        <v>9078</v>
      </c>
      <c r="I66" s="40" t="s">
        <v>9079</v>
      </c>
      <c r="J66" s="45">
        <f t="shared" si="1"/>
        <v>100</v>
      </c>
      <c r="K66" s="47">
        <f t="shared" si="2"/>
        <v>4967009</v>
      </c>
      <c r="L66">
        <f>+VLOOKUP(J66,'Thanh toán '!Q$6:R$3244,2,0)</f>
        <v>4967009</v>
      </c>
      <c r="M66" s="47">
        <f t="shared" si="3"/>
        <v>0</v>
      </c>
    </row>
    <row r="67" spans="1:13" x14ac:dyDescent="0.25">
      <c r="A67" s="43">
        <v>44929</v>
      </c>
      <c r="B67" s="40" t="s">
        <v>9171</v>
      </c>
      <c r="C67" s="40" t="s">
        <v>9172</v>
      </c>
      <c r="D67" s="38">
        <v>865200</v>
      </c>
      <c r="E67" s="42" t="s">
        <v>8998</v>
      </c>
      <c r="F67" s="38">
        <v>86520</v>
      </c>
      <c r="G67" s="38">
        <f t="shared" si="0"/>
        <v>951720</v>
      </c>
      <c r="H67" s="40" t="s">
        <v>9001</v>
      </c>
      <c r="I67" s="40" t="s">
        <v>9002</v>
      </c>
      <c r="J67" s="45">
        <f t="shared" si="1"/>
        <v>101</v>
      </c>
      <c r="K67" s="47">
        <f t="shared" si="2"/>
        <v>951720</v>
      </c>
      <c r="L67">
        <f>+VLOOKUP(J67,'Thanh toán '!Q$6:R$3244,2,0)</f>
        <v>951720</v>
      </c>
      <c r="M67" s="47">
        <f t="shared" si="3"/>
        <v>0</v>
      </c>
    </row>
    <row r="68" spans="1:13" x14ac:dyDescent="0.25">
      <c r="A68" s="43">
        <v>44929</v>
      </c>
      <c r="B68" s="40" t="s">
        <v>9173</v>
      </c>
      <c r="C68" s="40" t="s">
        <v>9174</v>
      </c>
      <c r="D68" s="38">
        <v>1289400</v>
      </c>
      <c r="E68" s="42" t="s">
        <v>8998</v>
      </c>
      <c r="F68" s="38">
        <v>128940</v>
      </c>
      <c r="G68" s="38">
        <f t="shared" si="0"/>
        <v>1418340</v>
      </c>
      <c r="H68" s="40" t="s">
        <v>9001</v>
      </c>
      <c r="I68" s="40" t="s">
        <v>9002</v>
      </c>
      <c r="J68" s="45">
        <f t="shared" si="1"/>
        <v>102</v>
      </c>
      <c r="K68" s="47">
        <f t="shared" si="2"/>
        <v>1418340</v>
      </c>
      <c r="L68">
        <f>+VLOOKUP(J68,'Thanh toán '!Q$6:R$3244,2,0)</f>
        <v>1418340</v>
      </c>
      <c r="M68" s="47">
        <f t="shared" si="3"/>
        <v>0</v>
      </c>
    </row>
    <row r="69" spans="1:13" x14ac:dyDescent="0.25">
      <c r="A69" s="43">
        <v>44929</v>
      </c>
      <c r="B69" s="40" t="s">
        <v>9175</v>
      </c>
      <c r="C69" s="40" t="s">
        <v>9176</v>
      </c>
      <c r="D69" s="38">
        <v>865200</v>
      </c>
      <c r="E69" s="42" t="s">
        <v>8998</v>
      </c>
      <c r="F69" s="38">
        <v>86520</v>
      </c>
      <c r="G69" s="38">
        <f t="shared" si="0"/>
        <v>951720</v>
      </c>
      <c r="H69" s="40" t="s">
        <v>9001</v>
      </c>
      <c r="I69" s="40" t="s">
        <v>9002</v>
      </c>
      <c r="J69" s="45">
        <f t="shared" si="1"/>
        <v>103</v>
      </c>
      <c r="K69" s="47">
        <f t="shared" si="2"/>
        <v>951720</v>
      </c>
      <c r="L69">
        <f>+VLOOKUP(J69,'Thanh toán '!Q$6:R$3244,2,0)</f>
        <v>951720</v>
      </c>
      <c r="M69" s="47">
        <f t="shared" si="3"/>
        <v>0</v>
      </c>
    </row>
    <row r="70" spans="1:13" x14ac:dyDescent="0.25">
      <c r="A70" s="43">
        <v>44929</v>
      </c>
      <c r="B70" s="40" t="s">
        <v>9177</v>
      </c>
      <c r="C70" s="40" t="s">
        <v>9178</v>
      </c>
      <c r="D70" s="38">
        <v>11888647</v>
      </c>
      <c r="E70" s="42" t="s">
        <v>8998</v>
      </c>
      <c r="F70" s="38">
        <v>1188865</v>
      </c>
      <c r="G70" s="38">
        <f t="shared" ref="G70:G133" si="4">+D70+F70</f>
        <v>13077512</v>
      </c>
      <c r="H70" s="40" t="s">
        <v>9179</v>
      </c>
      <c r="I70" s="40" t="s">
        <v>9180</v>
      </c>
      <c r="J70" s="45">
        <f t="shared" ref="J70:J133" si="5">+B70*1</f>
        <v>104</v>
      </c>
      <c r="K70" s="47">
        <f t="shared" ref="K70:K133" si="6">+G70</f>
        <v>13077512</v>
      </c>
      <c r="L70">
        <f>+VLOOKUP(J70,'Thanh toán '!Q$6:R$3244,2,0)</f>
        <v>13077512</v>
      </c>
      <c r="M70" s="47">
        <f t="shared" ref="M70:M133" si="7">+L70-K70</f>
        <v>0</v>
      </c>
    </row>
    <row r="71" spans="1:13" x14ac:dyDescent="0.25">
      <c r="A71" s="43">
        <v>44929</v>
      </c>
      <c r="B71" s="40" t="s">
        <v>9181</v>
      </c>
      <c r="C71" s="40" t="s">
        <v>9182</v>
      </c>
      <c r="D71" s="38">
        <v>865200</v>
      </c>
      <c r="E71" s="42" t="s">
        <v>8998</v>
      </c>
      <c r="F71" s="38">
        <v>86520</v>
      </c>
      <c r="G71" s="38">
        <f t="shared" si="4"/>
        <v>951720</v>
      </c>
      <c r="H71" s="40" t="s">
        <v>9183</v>
      </c>
      <c r="I71" s="40" t="s">
        <v>9184</v>
      </c>
      <c r="J71" s="45">
        <f t="shared" si="5"/>
        <v>105</v>
      </c>
      <c r="K71" s="47">
        <f t="shared" si="6"/>
        <v>951720</v>
      </c>
      <c r="L71" t="e">
        <f>+VLOOKUP(J71,'Thanh toán '!Q$6:R$3244,2,0)</f>
        <v>#N/A</v>
      </c>
      <c r="M71" s="47" t="e">
        <f t="shared" si="7"/>
        <v>#N/A</v>
      </c>
    </row>
    <row r="72" spans="1:13" x14ac:dyDescent="0.25">
      <c r="A72" s="43">
        <v>44929</v>
      </c>
      <c r="B72" s="40" t="s">
        <v>9185</v>
      </c>
      <c r="C72" s="40" t="s">
        <v>9186</v>
      </c>
      <c r="D72" s="38">
        <v>865200</v>
      </c>
      <c r="E72" s="42" t="s">
        <v>8998</v>
      </c>
      <c r="F72" s="38">
        <v>86520</v>
      </c>
      <c r="G72" s="38">
        <f t="shared" si="4"/>
        <v>951720</v>
      </c>
      <c r="H72" s="40" t="s">
        <v>9001</v>
      </c>
      <c r="I72" s="40" t="s">
        <v>9002</v>
      </c>
      <c r="J72" s="45">
        <f t="shared" si="5"/>
        <v>106</v>
      </c>
      <c r="K72" s="47">
        <f t="shared" si="6"/>
        <v>951720</v>
      </c>
      <c r="L72">
        <f>+VLOOKUP(J72,'Thanh toán '!Q$6:R$3244,2,0)</f>
        <v>951720</v>
      </c>
      <c r="M72" s="47">
        <f t="shared" si="7"/>
        <v>0</v>
      </c>
    </row>
    <row r="73" spans="1:13" x14ac:dyDescent="0.25">
      <c r="A73" s="43">
        <v>44929</v>
      </c>
      <c r="B73" s="40" t="s">
        <v>9187</v>
      </c>
      <c r="C73" s="40" t="s">
        <v>9188</v>
      </c>
      <c r="D73" s="38">
        <v>865200</v>
      </c>
      <c r="E73" s="42" t="s">
        <v>8998</v>
      </c>
      <c r="F73" s="38">
        <v>86520</v>
      </c>
      <c r="G73" s="38">
        <f t="shared" si="4"/>
        <v>951720</v>
      </c>
      <c r="H73" s="40" t="s">
        <v>9001</v>
      </c>
      <c r="I73" s="40" t="s">
        <v>9002</v>
      </c>
      <c r="J73" s="45">
        <f t="shared" si="5"/>
        <v>107</v>
      </c>
      <c r="K73" s="47">
        <f t="shared" si="6"/>
        <v>951720</v>
      </c>
      <c r="L73">
        <f>+VLOOKUP(J73,'Thanh toán '!Q$6:R$3244,2,0)</f>
        <v>951720</v>
      </c>
      <c r="M73" s="47">
        <f t="shared" si="7"/>
        <v>0</v>
      </c>
    </row>
    <row r="74" spans="1:13" x14ac:dyDescent="0.25">
      <c r="A74" s="43">
        <v>44929</v>
      </c>
      <c r="B74" s="40" t="s">
        <v>9189</v>
      </c>
      <c r="C74" s="40" t="s">
        <v>9190</v>
      </c>
      <c r="D74" s="38">
        <v>865200</v>
      </c>
      <c r="E74" s="42" t="s">
        <v>8998</v>
      </c>
      <c r="F74" s="38">
        <v>86520</v>
      </c>
      <c r="G74" s="38">
        <f t="shared" si="4"/>
        <v>951720</v>
      </c>
      <c r="H74" s="40" t="s">
        <v>9001</v>
      </c>
      <c r="I74" s="40" t="s">
        <v>9002</v>
      </c>
      <c r="J74" s="45">
        <f t="shared" si="5"/>
        <v>108</v>
      </c>
      <c r="K74" s="47">
        <f t="shared" si="6"/>
        <v>951720</v>
      </c>
      <c r="L74">
        <f>+VLOOKUP(J74,'Thanh toán '!Q$6:R$3244,2,0)</f>
        <v>951720</v>
      </c>
      <c r="M74" s="47">
        <f t="shared" si="7"/>
        <v>0</v>
      </c>
    </row>
    <row r="75" spans="1:13" x14ac:dyDescent="0.25">
      <c r="A75" s="43">
        <v>44929</v>
      </c>
      <c r="B75" s="40" t="s">
        <v>9191</v>
      </c>
      <c r="C75" s="40" t="s">
        <v>9192</v>
      </c>
      <c r="D75" s="38">
        <v>865200</v>
      </c>
      <c r="E75" s="42" t="s">
        <v>8998</v>
      </c>
      <c r="F75" s="38">
        <v>86520</v>
      </c>
      <c r="G75" s="38">
        <f t="shared" si="4"/>
        <v>951720</v>
      </c>
      <c r="H75" s="40" t="s">
        <v>9001</v>
      </c>
      <c r="I75" s="40" t="s">
        <v>9002</v>
      </c>
      <c r="J75" s="45">
        <f t="shared" si="5"/>
        <v>109</v>
      </c>
      <c r="K75" s="47">
        <f t="shared" si="6"/>
        <v>951720</v>
      </c>
      <c r="L75" t="e">
        <f>+VLOOKUP(J75,'Thanh toán '!Q$6:R$3244,2,0)</f>
        <v>#N/A</v>
      </c>
      <c r="M75" s="47" t="e">
        <f t="shared" si="7"/>
        <v>#N/A</v>
      </c>
    </row>
    <row r="76" spans="1:13" x14ac:dyDescent="0.25">
      <c r="A76" s="43">
        <v>44929</v>
      </c>
      <c r="B76" s="40" t="s">
        <v>9193</v>
      </c>
      <c r="C76" s="40" t="s">
        <v>9194</v>
      </c>
      <c r="D76" s="38">
        <v>865200</v>
      </c>
      <c r="E76" s="42" t="s">
        <v>8998</v>
      </c>
      <c r="F76" s="38">
        <v>86520</v>
      </c>
      <c r="G76" s="38">
        <f t="shared" si="4"/>
        <v>951720</v>
      </c>
      <c r="H76" s="40" t="s">
        <v>9001</v>
      </c>
      <c r="I76" s="40" t="s">
        <v>9002</v>
      </c>
      <c r="J76" s="45">
        <f t="shared" si="5"/>
        <v>110</v>
      </c>
      <c r="K76" s="47">
        <f t="shared" si="6"/>
        <v>951720</v>
      </c>
      <c r="L76">
        <f>+VLOOKUP(J76,'Thanh toán '!Q$6:R$3244,2,0)</f>
        <v>951720</v>
      </c>
      <c r="M76" s="47">
        <f t="shared" si="7"/>
        <v>0</v>
      </c>
    </row>
    <row r="77" spans="1:13" x14ac:dyDescent="0.25">
      <c r="A77" s="43">
        <v>44929</v>
      </c>
      <c r="B77" s="40" t="s">
        <v>9195</v>
      </c>
      <c r="C77" s="40" t="s">
        <v>9196</v>
      </c>
      <c r="D77" s="38">
        <v>848400</v>
      </c>
      <c r="E77" s="42" t="s">
        <v>8998</v>
      </c>
      <c r="F77" s="38">
        <v>84840</v>
      </c>
      <c r="G77" s="38">
        <f t="shared" si="4"/>
        <v>933240</v>
      </c>
      <c r="H77" s="40" t="s">
        <v>9197</v>
      </c>
      <c r="I77" s="40" t="s">
        <v>9198</v>
      </c>
      <c r="J77" s="45">
        <f t="shared" si="5"/>
        <v>111</v>
      </c>
      <c r="K77" s="47">
        <f t="shared" si="6"/>
        <v>933240</v>
      </c>
      <c r="L77">
        <f>+VLOOKUP(J77,'Thanh toán '!Q$6:R$3244,2,0)</f>
        <v>933240</v>
      </c>
      <c r="M77" s="47">
        <f t="shared" si="7"/>
        <v>0</v>
      </c>
    </row>
    <row r="78" spans="1:13" x14ac:dyDescent="0.25">
      <c r="A78" s="43">
        <v>44929</v>
      </c>
      <c r="B78" s="40" t="s">
        <v>9199</v>
      </c>
      <c r="C78" s="40" t="s">
        <v>9200</v>
      </c>
      <c r="D78" s="38">
        <v>865200</v>
      </c>
      <c r="E78" s="42" t="s">
        <v>8998</v>
      </c>
      <c r="F78" s="38">
        <v>86520</v>
      </c>
      <c r="G78" s="38">
        <f t="shared" si="4"/>
        <v>951720</v>
      </c>
      <c r="H78" s="40" t="s">
        <v>9001</v>
      </c>
      <c r="I78" s="40" t="s">
        <v>9002</v>
      </c>
      <c r="J78" s="45">
        <f t="shared" si="5"/>
        <v>112</v>
      </c>
      <c r="K78" s="47">
        <f t="shared" si="6"/>
        <v>951720</v>
      </c>
      <c r="L78">
        <f>+VLOOKUP(J78,'Thanh toán '!Q$6:R$3244,2,0)</f>
        <v>951720</v>
      </c>
      <c r="M78" s="47">
        <f t="shared" si="7"/>
        <v>0</v>
      </c>
    </row>
    <row r="79" spans="1:13" x14ac:dyDescent="0.25">
      <c r="A79" s="43">
        <v>44929</v>
      </c>
      <c r="B79" s="40" t="s">
        <v>8996</v>
      </c>
      <c r="C79" s="40" t="s">
        <v>9201</v>
      </c>
      <c r="D79" s="38">
        <v>865200</v>
      </c>
      <c r="E79" s="42" t="s">
        <v>8998</v>
      </c>
      <c r="F79" s="38">
        <v>86520</v>
      </c>
      <c r="G79" s="38">
        <f t="shared" si="4"/>
        <v>951720</v>
      </c>
      <c r="H79" s="40" t="s">
        <v>9001</v>
      </c>
      <c r="I79" s="40" t="s">
        <v>9002</v>
      </c>
      <c r="J79" s="45">
        <f t="shared" si="5"/>
        <v>113</v>
      </c>
      <c r="K79" s="47">
        <f t="shared" si="6"/>
        <v>951720</v>
      </c>
      <c r="L79">
        <f>+VLOOKUP(J79,'Thanh toán '!Q$6:R$3244,2,0)</f>
        <v>951720</v>
      </c>
      <c r="M79" s="47">
        <f t="shared" si="7"/>
        <v>0</v>
      </c>
    </row>
    <row r="80" spans="1:13" x14ac:dyDescent="0.25">
      <c r="A80" s="43">
        <v>44929</v>
      </c>
      <c r="B80" s="40" t="s">
        <v>9202</v>
      </c>
      <c r="C80" s="40" t="s">
        <v>9203</v>
      </c>
      <c r="D80" s="38">
        <v>865200</v>
      </c>
      <c r="E80" s="42" t="s">
        <v>8998</v>
      </c>
      <c r="F80" s="38">
        <v>86520</v>
      </c>
      <c r="G80" s="38">
        <f t="shared" si="4"/>
        <v>951720</v>
      </c>
      <c r="H80" s="40" t="s">
        <v>9001</v>
      </c>
      <c r="I80" s="40" t="s">
        <v>9002</v>
      </c>
      <c r="J80" s="45">
        <f t="shared" si="5"/>
        <v>114</v>
      </c>
      <c r="K80" s="47">
        <f t="shared" si="6"/>
        <v>951720</v>
      </c>
      <c r="L80" t="e">
        <f>+VLOOKUP(J80,'Thanh toán '!Q$6:R$3244,2,0)</f>
        <v>#N/A</v>
      </c>
      <c r="M80" s="47" t="e">
        <f t="shared" si="7"/>
        <v>#N/A</v>
      </c>
    </row>
    <row r="81" spans="1:13" x14ac:dyDescent="0.25">
      <c r="A81" s="43">
        <v>44929</v>
      </c>
      <c r="B81" s="40" t="s">
        <v>9204</v>
      </c>
      <c r="C81" s="40" t="s">
        <v>9205</v>
      </c>
      <c r="D81" s="38">
        <v>865200</v>
      </c>
      <c r="E81" s="42" t="s">
        <v>8998</v>
      </c>
      <c r="F81" s="38">
        <v>86520</v>
      </c>
      <c r="G81" s="38">
        <f t="shared" si="4"/>
        <v>951720</v>
      </c>
      <c r="H81" s="40" t="s">
        <v>9206</v>
      </c>
      <c r="I81" s="40" t="s">
        <v>9207</v>
      </c>
      <c r="J81" s="45">
        <f t="shared" si="5"/>
        <v>115</v>
      </c>
      <c r="K81" s="47">
        <f t="shared" si="6"/>
        <v>951720</v>
      </c>
      <c r="L81" t="e">
        <f>+VLOOKUP(J81,'Thanh toán '!Q$6:R$3244,2,0)</f>
        <v>#N/A</v>
      </c>
      <c r="M81" s="47" t="e">
        <f t="shared" si="7"/>
        <v>#N/A</v>
      </c>
    </row>
    <row r="82" spans="1:13" x14ac:dyDescent="0.25">
      <c r="A82" s="43">
        <v>44929</v>
      </c>
      <c r="B82" s="40" t="s">
        <v>9208</v>
      </c>
      <c r="C82" s="40" t="s">
        <v>9209</v>
      </c>
      <c r="D82" s="38">
        <v>4227586</v>
      </c>
      <c r="E82" s="42" t="s">
        <v>8998</v>
      </c>
      <c r="F82" s="38">
        <v>422759</v>
      </c>
      <c r="G82" s="38">
        <f t="shared" si="4"/>
        <v>4650345</v>
      </c>
      <c r="H82" s="40" t="s">
        <v>9206</v>
      </c>
      <c r="I82" s="40" t="s">
        <v>9207</v>
      </c>
      <c r="J82" s="45">
        <f t="shared" si="5"/>
        <v>116</v>
      </c>
      <c r="K82" s="47">
        <f t="shared" si="6"/>
        <v>4650345</v>
      </c>
      <c r="L82">
        <f>+VLOOKUP(J82,'Thanh toán '!Q$6:R$3244,2,0)</f>
        <v>4650345</v>
      </c>
      <c r="M82" s="47">
        <f t="shared" si="7"/>
        <v>0</v>
      </c>
    </row>
    <row r="83" spans="1:13" x14ac:dyDescent="0.25">
      <c r="A83" s="43">
        <v>44929</v>
      </c>
      <c r="B83" s="40" t="s">
        <v>9210</v>
      </c>
      <c r="C83" s="40" t="s">
        <v>9211</v>
      </c>
      <c r="D83" s="38">
        <v>10155878</v>
      </c>
      <c r="E83" s="42" t="s">
        <v>8998</v>
      </c>
      <c r="F83" s="38">
        <v>1015588</v>
      </c>
      <c r="G83" s="38">
        <f t="shared" si="4"/>
        <v>11171466</v>
      </c>
      <c r="H83" s="40" t="s">
        <v>9212</v>
      </c>
      <c r="I83" s="40" t="s">
        <v>9213</v>
      </c>
      <c r="J83" s="45">
        <f t="shared" si="5"/>
        <v>118</v>
      </c>
      <c r="K83" s="47">
        <f t="shared" si="6"/>
        <v>11171466</v>
      </c>
      <c r="L83">
        <f>+VLOOKUP(J83,'Thanh toán '!Q$6:R$3244,2,0)</f>
        <v>11171466</v>
      </c>
      <c r="M83" s="47">
        <f t="shared" si="7"/>
        <v>0</v>
      </c>
    </row>
    <row r="84" spans="1:13" x14ac:dyDescent="0.25">
      <c r="A84" s="43">
        <v>44929</v>
      </c>
      <c r="B84" s="40" t="s">
        <v>9214</v>
      </c>
      <c r="C84" s="40" t="s">
        <v>9215</v>
      </c>
      <c r="D84" s="38">
        <v>2578800</v>
      </c>
      <c r="E84" s="42" t="s">
        <v>8998</v>
      </c>
      <c r="F84" s="38">
        <v>257880</v>
      </c>
      <c r="G84" s="38">
        <f t="shared" si="4"/>
        <v>2836680</v>
      </c>
      <c r="H84" s="40" t="s">
        <v>9212</v>
      </c>
      <c r="I84" s="40" t="s">
        <v>9213</v>
      </c>
      <c r="J84" s="45">
        <f t="shared" si="5"/>
        <v>119</v>
      </c>
      <c r="K84" s="47">
        <f t="shared" si="6"/>
        <v>2836680</v>
      </c>
      <c r="L84">
        <f>+VLOOKUP(J84,'Thanh toán '!Q$6:R$3244,2,0)</f>
        <v>2836680</v>
      </c>
      <c r="M84" s="47">
        <f t="shared" si="7"/>
        <v>0</v>
      </c>
    </row>
    <row r="85" spans="1:13" x14ac:dyDescent="0.25">
      <c r="A85" s="43">
        <v>44929</v>
      </c>
      <c r="B85" s="40" t="s">
        <v>9216</v>
      </c>
      <c r="C85" s="40" t="s">
        <v>9217</v>
      </c>
      <c r="D85" s="38">
        <v>865200</v>
      </c>
      <c r="E85" s="42" t="s">
        <v>8998</v>
      </c>
      <c r="F85" s="38">
        <v>86520</v>
      </c>
      <c r="G85" s="38">
        <f t="shared" si="4"/>
        <v>951720</v>
      </c>
      <c r="H85" s="40" t="s">
        <v>9001</v>
      </c>
      <c r="I85" s="40" t="s">
        <v>9002</v>
      </c>
      <c r="J85" s="45">
        <f t="shared" si="5"/>
        <v>120</v>
      </c>
      <c r="K85" s="47">
        <f t="shared" si="6"/>
        <v>951720</v>
      </c>
      <c r="L85">
        <f>+VLOOKUP(J85,'Thanh toán '!Q$6:R$3244,2,0)</f>
        <v>951720</v>
      </c>
      <c r="M85" s="47">
        <f t="shared" si="7"/>
        <v>0</v>
      </c>
    </row>
    <row r="86" spans="1:13" x14ac:dyDescent="0.25">
      <c r="A86" s="43">
        <v>44929</v>
      </c>
      <c r="B86" s="40" t="s">
        <v>9218</v>
      </c>
      <c r="C86" s="40"/>
      <c r="D86" s="38">
        <v>0</v>
      </c>
      <c r="E86" s="42" t="s">
        <v>8998</v>
      </c>
      <c r="F86" s="38">
        <v>0</v>
      </c>
      <c r="G86" s="38">
        <f t="shared" si="4"/>
        <v>0</v>
      </c>
      <c r="H86" s="40" t="s">
        <v>9001</v>
      </c>
      <c r="I86" s="40" t="s">
        <v>9002</v>
      </c>
      <c r="J86" s="45">
        <f t="shared" si="5"/>
        <v>121</v>
      </c>
      <c r="K86" s="47">
        <f t="shared" si="6"/>
        <v>0</v>
      </c>
      <c r="L86" t="e">
        <f>+VLOOKUP(J86,'Thanh toán '!Q$6:R$3244,2,0)</f>
        <v>#N/A</v>
      </c>
      <c r="M86" s="47" t="e">
        <f t="shared" si="7"/>
        <v>#N/A</v>
      </c>
    </row>
    <row r="87" spans="1:13" x14ac:dyDescent="0.25">
      <c r="A87" s="43">
        <v>44929</v>
      </c>
      <c r="B87" s="40" t="s">
        <v>9219</v>
      </c>
      <c r="C87" s="40" t="s">
        <v>9220</v>
      </c>
      <c r="D87" s="38">
        <v>848400</v>
      </c>
      <c r="E87" s="42" t="s">
        <v>8998</v>
      </c>
      <c r="F87" s="38">
        <v>84840</v>
      </c>
      <c r="G87" s="38">
        <f t="shared" si="4"/>
        <v>933240</v>
      </c>
      <c r="H87" s="40" t="s">
        <v>9221</v>
      </c>
      <c r="I87" s="40" t="s">
        <v>9222</v>
      </c>
      <c r="J87" s="45">
        <f t="shared" si="5"/>
        <v>122</v>
      </c>
      <c r="K87" s="47">
        <f t="shared" si="6"/>
        <v>933240</v>
      </c>
      <c r="L87" t="e">
        <f>+VLOOKUP(J87,'Thanh toán '!Q$6:R$3244,2,0)</f>
        <v>#N/A</v>
      </c>
      <c r="M87" s="47" t="e">
        <f t="shared" si="7"/>
        <v>#N/A</v>
      </c>
    </row>
    <row r="88" spans="1:13" x14ac:dyDescent="0.25">
      <c r="A88" s="43">
        <v>44929</v>
      </c>
      <c r="B88" s="40" t="s">
        <v>9223</v>
      </c>
      <c r="C88" s="40" t="s">
        <v>9224</v>
      </c>
      <c r="D88" s="38">
        <v>865200</v>
      </c>
      <c r="E88" s="42" t="s">
        <v>8998</v>
      </c>
      <c r="F88" s="38">
        <v>86520</v>
      </c>
      <c r="G88" s="38">
        <f t="shared" si="4"/>
        <v>951720</v>
      </c>
      <c r="H88" s="40" t="s">
        <v>9001</v>
      </c>
      <c r="I88" s="40" t="s">
        <v>9002</v>
      </c>
      <c r="J88" s="45">
        <f t="shared" si="5"/>
        <v>123</v>
      </c>
      <c r="K88" s="47">
        <f t="shared" si="6"/>
        <v>951720</v>
      </c>
      <c r="L88">
        <f>+VLOOKUP(J88,'Thanh toán '!Q$6:R$3244,2,0)</f>
        <v>951720</v>
      </c>
      <c r="M88" s="47">
        <f t="shared" si="7"/>
        <v>0</v>
      </c>
    </row>
    <row r="89" spans="1:13" x14ac:dyDescent="0.25">
      <c r="A89" s="43">
        <v>44929</v>
      </c>
      <c r="B89" s="40" t="s">
        <v>9225</v>
      </c>
      <c r="C89" s="40" t="s">
        <v>9226</v>
      </c>
      <c r="D89" s="38">
        <v>865200</v>
      </c>
      <c r="E89" s="42" t="s">
        <v>8998</v>
      </c>
      <c r="F89" s="38">
        <v>86520</v>
      </c>
      <c r="G89" s="38">
        <f t="shared" si="4"/>
        <v>951720</v>
      </c>
      <c r="H89" s="40" t="s">
        <v>9001</v>
      </c>
      <c r="I89" s="40" t="s">
        <v>9002</v>
      </c>
      <c r="J89" s="45">
        <f t="shared" si="5"/>
        <v>124</v>
      </c>
      <c r="K89" s="47">
        <f t="shared" si="6"/>
        <v>951720</v>
      </c>
      <c r="L89">
        <f>+VLOOKUP(J89,'Thanh toán '!Q$6:R$3244,2,0)</f>
        <v>951720</v>
      </c>
      <c r="M89" s="47">
        <f t="shared" si="7"/>
        <v>0</v>
      </c>
    </row>
    <row r="90" spans="1:13" x14ac:dyDescent="0.25">
      <c r="A90" s="43">
        <v>44929</v>
      </c>
      <c r="B90" s="40" t="s">
        <v>9227</v>
      </c>
      <c r="C90" s="40" t="s">
        <v>9228</v>
      </c>
      <c r="D90" s="38">
        <v>865200</v>
      </c>
      <c r="E90" s="42" t="s">
        <v>8998</v>
      </c>
      <c r="F90" s="38">
        <v>86520</v>
      </c>
      <c r="G90" s="38">
        <f t="shared" si="4"/>
        <v>951720</v>
      </c>
      <c r="H90" s="40" t="s">
        <v>9001</v>
      </c>
      <c r="I90" s="40" t="s">
        <v>9002</v>
      </c>
      <c r="J90" s="45">
        <f t="shared" si="5"/>
        <v>125</v>
      </c>
      <c r="K90" s="47">
        <f t="shared" si="6"/>
        <v>951720</v>
      </c>
      <c r="L90">
        <f>+VLOOKUP(J90,'Thanh toán '!Q$6:R$3244,2,0)</f>
        <v>951720</v>
      </c>
      <c r="M90" s="47">
        <f t="shared" si="7"/>
        <v>0</v>
      </c>
    </row>
    <row r="91" spans="1:13" x14ac:dyDescent="0.25">
      <c r="A91" s="43">
        <v>44929</v>
      </c>
      <c r="B91" s="40" t="s">
        <v>9229</v>
      </c>
      <c r="C91" s="40" t="s">
        <v>9230</v>
      </c>
      <c r="D91" s="38">
        <v>865200</v>
      </c>
      <c r="E91" s="42" t="s">
        <v>8998</v>
      </c>
      <c r="F91" s="38">
        <v>86520</v>
      </c>
      <c r="G91" s="38">
        <f t="shared" si="4"/>
        <v>951720</v>
      </c>
      <c r="H91" s="40" t="s">
        <v>9001</v>
      </c>
      <c r="I91" s="40" t="s">
        <v>9002</v>
      </c>
      <c r="J91" s="45">
        <f t="shared" si="5"/>
        <v>126</v>
      </c>
      <c r="K91" s="47">
        <f t="shared" si="6"/>
        <v>951720</v>
      </c>
      <c r="L91">
        <f>+VLOOKUP(J91,'Thanh toán '!Q$6:R$3244,2,0)</f>
        <v>951720</v>
      </c>
      <c r="M91" s="47">
        <f t="shared" si="7"/>
        <v>0</v>
      </c>
    </row>
    <row r="92" spans="1:13" x14ac:dyDescent="0.25">
      <c r="A92" s="43">
        <v>44929</v>
      </c>
      <c r="B92" s="40" t="s">
        <v>9231</v>
      </c>
      <c r="C92" s="40" t="s">
        <v>9230</v>
      </c>
      <c r="D92" s="38">
        <v>493496</v>
      </c>
      <c r="E92" s="42" t="s">
        <v>8998</v>
      </c>
      <c r="F92" s="38">
        <v>49350</v>
      </c>
      <c r="G92" s="38">
        <f t="shared" si="4"/>
        <v>542846</v>
      </c>
      <c r="H92" s="40" t="s">
        <v>9001</v>
      </c>
      <c r="I92" s="40" t="s">
        <v>9002</v>
      </c>
      <c r="J92" s="45">
        <f t="shared" si="5"/>
        <v>127</v>
      </c>
      <c r="K92" s="47">
        <f t="shared" si="6"/>
        <v>542846</v>
      </c>
      <c r="L92">
        <f>+VLOOKUP(J92,'Thanh toán '!Q$6:R$3244,2,0)</f>
        <v>542846</v>
      </c>
      <c r="M92" s="47">
        <f t="shared" si="7"/>
        <v>0</v>
      </c>
    </row>
    <row r="93" spans="1:13" x14ac:dyDescent="0.25">
      <c r="A93" s="43">
        <v>44929</v>
      </c>
      <c r="B93" s="40" t="s">
        <v>9232</v>
      </c>
      <c r="C93" s="40" t="s">
        <v>9233</v>
      </c>
      <c r="D93" s="38">
        <v>424200</v>
      </c>
      <c r="E93" s="42" t="s">
        <v>8998</v>
      </c>
      <c r="F93" s="38">
        <v>42420</v>
      </c>
      <c r="G93" s="38">
        <f t="shared" si="4"/>
        <v>466620</v>
      </c>
      <c r="H93" s="40" t="s">
        <v>9234</v>
      </c>
      <c r="I93" s="40" t="s">
        <v>9235</v>
      </c>
      <c r="J93" s="45">
        <f t="shared" si="5"/>
        <v>128</v>
      </c>
      <c r="K93" s="47">
        <f t="shared" si="6"/>
        <v>466620</v>
      </c>
      <c r="L93">
        <f>+VLOOKUP(J93,'Thanh toán '!Q$6:R$3244,2,0)</f>
        <v>466620</v>
      </c>
      <c r="M93" s="47">
        <f t="shared" si="7"/>
        <v>0</v>
      </c>
    </row>
    <row r="94" spans="1:13" x14ac:dyDescent="0.25">
      <c r="A94" s="43">
        <v>44929</v>
      </c>
      <c r="B94" s="40" t="s">
        <v>9236</v>
      </c>
      <c r="C94" s="40" t="s">
        <v>9237</v>
      </c>
      <c r="D94" s="38">
        <v>865200</v>
      </c>
      <c r="E94" s="42" t="s">
        <v>8998</v>
      </c>
      <c r="F94" s="38">
        <v>86520</v>
      </c>
      <c r="G94" s="38">
        <f t="shared" si="4"/>
        <v>951720</v>
      </c>
      <c r="H94" s="40" t="s">
        <v>9001</v>
      </c>
      <c r="I94" s="40" t="s">
        <v>9002</v>
      </c>
      <c r="J94" s="45">
        <f t="shared" si="5"/>
        <v>129</v>
      </c>
      <c r="K94" s="47">
        <f t="shared" si="6"/>
        <v>951720</v>
      </c>
      <c r="L94">
        <f>+VLOOKUP(J94,'Thanh toán '!Q$6:R$3244,2,0)</f>
        <v>951720</v>
      </c>
      <c r="M94" s="47">
        <f t="shared" si="7"/>
        <v>0</v>
      </c>
    </row>
    <row r="95" spans="1:13" x14ac:dyDescent="0.25">
      <c r="A95" s="43">
        <v>44929</v>
      </c>
      <c r="B95" s="40" t="s">
        <v>9238</v>
      </c>
      <c r="C95" s="40" t="s">
        <v>9239</v>
      </c>
      <c r="D95" s="38">
        <v>865200</v>
      </c>
      <c r="E95" s="42" t="s">
        <v>8998</v>
      </c>
      <c r="F95" s="38">
        <v>86520</v>
      </c>
      <c r="G95" s="38">
        <f t="shared" si="4"/>
        <v>951720</v>
      </c>
      <c r="H95" s="40" t="s">
        <v>9001</v>
      </c>
      <c r="I95" s="40" t="s">
        <v>9002</v>
      </c>
      <c r="J95" s="45">
        <f t="shared" si="5"/>
        <v>130</v>
      </c>
      <c r="K95" s="47">
        <f t="shared" si="6"/>
        <v>951720</v>
      </c>
      <c r="L95">
        <f>+VLOOKUP(J95,'Thanh toán '!Q$6:R$3244,2,0)</f>
        <v>951720</v>
      </c>
      <c r="M95" s="47">
        <f t="shared" si="7"/>
        <v>0</v>
      </c>
    </row>
    <row r="96" spans="1:13" x14ac:dyDescent="0.25">
      <c r="A96" s="43">
        <v>44929</v>
      </c>
      <c r="B96" s="40" t="s">
        <v>9240</v>
      </c>
      <c r="C96" s="40" t="s">
        <v>9241</v>
      </c>
      <c r="D96" s="38">
        <v>848400</v>
      </c>
      <c r="E96" s="42" t="s">
        <v>8998</v>
      </c>
      <c r="F96" s="38">
        <v>84840</v>
      </c>
      <c r="G96" s="38">
        <f t="shared" si="4"/>
        <v>933240</v>
      </c>
      <c r="H96" s="40" t="s">
        <v>9242</v>
      </c>
      <c r="I96" s="40" t="s">
        <v>9243</v>
      </c>
      <c r="J96" s="45">
        <f t="shared" si="5"/>
        <v>131</v>
      </c>
      <c r="K96" s="47">
        <f t="shared" si="6"/>
        <v>933240</v>
      </c>
      <c r="L96">
        <f>+VLOOKUP(J96,'Thanh toán '!Q$6:R$3244,2,0)</f>
        <v>933240</v>
      </c>
      <c r="M96" s="47">
        <f t="shared" si="7"/>
        <v>0</v>
      </c>
    </row>
    <row r="97" spans="1:13" x14ac:dyDescent="0.25">
      <c r="A97" s="43">
        <v>44929</v>
      </c>
      <c r="B97" s="40" t="s">
        <v>9244</v>
      </c>
      <c r="C97" s="40" t="s">
        <v>9245</v>
      </c>
      <c r="D97" s="38">
        <v>865200</v>
      </c>
      <c r="E97" s="42" t="s">
        <v>8998</v>
      </c>
      <c r="F97" s="38">
        <v>86520</v>
      </c>
      <c r="G97" s="38">
        <f t="shared" si="4"/>
        <v>951720</v>
      </c>
      <c r="H97" s="40" t="s">
        <v>9001</v>
      </c>
      <c r="I97" s="40" t="s">
        <v>9002</v>
      </c>
      <c r="J97" s="45">
        <f t="shared" si="5"/>
        <v>133</v>
      </c>
      <c r="K97" s="47">
        <f t="shared" si="6"/>
        <v>951720</v>
      </c>
      <c r="L97">
        <f>+VLOOKUP(J97,'Thanh toán '!Q$6:R$3244,2,0)</f>
        <v>951720</v>
      </c>
      <c r="M97" s="47">
        <f t="shared" si="7"/>
        <v>0</v>
      </c>
    </row>
    <row r="98" spans="1:13" x14ac:dyDescent="0.25">
      <c r="A98" s="43">
        <v>44929</v>
      </c>
      <c r="B98" s="40" t="s">
        <v>9246</v>
      </c>
      <c r="C98" s="40" t="s">
        <v>9247</v>
      </c>
      <c r="D98" s="38">
        <v>865200</v>
      </c>
      <c r="E98" s="42" t="s">
        <v>8998</v>
      </c>
      <c r="F98" s="38">
        <v>86520</v>
      </c>
      <c r="G98" s="38">
        <f t="shared" si="4"/>
        <v>951720</v>
      </c>
      <c r="H98" s="40" t="s">
        <v>9001</v>
      </c>
      <c r="I98" s="40" t="s">
        <v>9002</v>
      </c>
      <c r="J98" s="45">
        <f t="shared" si="5"/>
        <v>134</v>
      </c>
      <c r="K98" s="47">
        <f t="shared" si="6"/>
        <v>951720</v>
      </c>
      <c r="L98">
        <f>+VLOOKUP(J98,'Thanh toán '!Q$6:R$3244,2,0)</f>
        <v>951720</v>
      </c>
      <c r="M98" s="47">
        <f t="shared" si="7"/>
        <v>0</v>
      </c>
    </row>
    <row r="99" spans="1:13" x14ac:dyDescent="0.25">
      <c r="A99" s="43">
        <v>44929</v>
      </c>
      <c r="B99" s="40" t="s">
        <v>9248</v>
      </c>
      <c r="C99" s="40" t="s">
        <v>9249</v>
      </c>
      <c r="D99" s="38">
        <v>865200</v>
      </c>
      <c r="E99" s="42" t="s">
        <v>8998</v>
      </c>
      <c r="F99" s="38">
        <v>86520</v>
      </c>
      <c r="G99" s="38">
        <f t="shared" si="4"/>
        <v>951720</v>
      </c>
      <c r="H99" s="40" t="s">
        <v>9001</v>
      </c>
      <c r="I99" s="40" t="s">
        <v>9002</v>
      </c>
      <c r="J99" s="45">
        <f t="shared" si="5"/>
        <v>135</v>
      </c>
      <c r="K99" s="47">
        <f t="shared" si="6"/>
        <v>951720</v>
      </c>
      <c r="L99">
        <f>+VLOOKUP(J99,'Thanh toán '!Q$6:R$3244,2,0)</f>
        <v>951720</v>
      </c>
      <c r="M99" s="47">
        <f t="shared" si="7"/>
        <v>0</v>
      </c>
    </row>
    <row r="100" spans="1:13" x14ac:dyDescent="0.25">
      <c r="A100" s="43">
        <v>44929</v>
      </c>
      <c r="B100" s="40" t="s">
        <v>9250</v>
      </c>
      <c r="C100" s="40" t="s">
        <v>9251</v>
      </c>
      <c r="D100" s="38">
        <v>865200</v>
      </c>
      <c r="E100" s="42" t="s">
        <v>8998</v>
      </c>
      <c r="F100" s="38">
        <v>86520</v>
      </c>
      <c r="G100" s="38">
        <f t="shared" si="4"/>
        <v>951720</v>
      </c>
      <c r="H100" s="40" t="s">
        <v>9001</v>
      </c>
      <c r="I100" s="40" t="s">
        <v>9002</v>
      </c>
      <c r="J100" s="45">
        <f t="shared" si="5"/>
        <v>137</v>
      </c>
      <c r="K100" s="47">
        <f t="shared" si="6"/>
        <v>951720</v>
      </c>
      <c r="L100">
        <f>+VLOOKUP(J100,'Thanh toán '!Q$6:R$3244,2,0)</f>
        <v>951720</v>
      </c>
      <c r="M100" s="47">
        <f t="shared" si="7"/>
        <v>0</v>
      </c>
    </row>
    <row r="101" spans="1:13" x14ac:dyDescent="0.25">
      <c r="A101" s="43">
        <v>44929</v>
      </c>
      <c r="B101" s="40" t="s">
        <v>9252</v>
      </c>
      <c r="C101" s="40" t="s">
        <v>9253</v>
      </c>
      <c r="D101" s="38">
        <v>865200</v>
      </c>
      <c r="E101" s="42" t="s">
        <v>8998</v>
      </c>
      <c r="F101" s="38">
        <v>86520</v>
      </c>
      <c r="G101" s="38">
        <f t="shared" si="4"/>
        <v>951720</v>
      </c>
      <c r="H101" s="40" t="s">
        <v>9001</v>
      </c>
      <c r="I101" s="40" t="s">
        <v>9002</v>
      </c>
      <c r="J101" s="45">
        <f t="shared" si="5"/>
        <v>138</v>
      </c>
      <c r="K101" s="47">
        <f t="shared" si="6"/>
        <v>951720</v>
      </c>
      <c r="L101">
        <f>+VLOOKUP(J101,'Thanh toán '!Q$6:R$3244,2,0)</f>
        <v>951720</v>
      </c>
      <c r="M101" s="47">
        <f t="shared" si="7"/>
        <v>0</v>
      </c>
    </row>
    <row r="102" spans="1:13" x14ac:dyDescent="0.25">
      <c r="A102" s="43">
        <v>44929</v>
      </c>
      <c r="B102" s="40" t="s">
        <v>9254</v>
      </c>
      <c r="C102" s="40" t="s">
        <v>9255</v>
      </c>
      <c r="D102" s="38">
        <v>865200</v>
      </c>
      <c r="E102" s="42" t="s">
        <v>8998</v>
      </c>
      <c r="F102" s="38">
        <v>86520</v>
      </c>
      <c r="G102" s="38">
        <f t="shared" si="4"/>
        <v>951720</v>
      </c>
      <c r="H102" s="40" t="s">
        <v>9001</v>
      </c>
      <c r="I102" s="40" t="s">
        <v>9002</v>
      </c>
      <c r="J102" s="45">
        <f t="shared" si="5"/>
        <v>139</v>
      </c>
      <c r="K102" s="47">
        <f t="shared" si="6"/>
        <v>951720</v>
      </c>
      <c r="L102">
        <f>+VLOOKUP(J102,'Thanh toán '!Q$6:R$3244,2,0)</f>
        <v>951720</v>
      </c>
      <c r="M102" s="47">
        <f t="shared" si="7"/>
        <v>0</v>
      </c>
    </row>
    <row r="103" spans="1:13" x14ac:dyDescent="0.25">
      <c r="A103" s="43">
        <v>44929</v>
      </c>
      <c r="B103" s="40" t="s">
        <v>9256</v>
      </c>
      <c r="C103" s="40" t="s">
        <v>9257</v>
      </c>
      <c r="D103" s="38">
        <v>865200</v>
      </c>
      <c r="E103" s="42" t="s">
        <v>8998</v>
      </c>
      <c r="F103" s="38">
        <v>86520</v>
      </c>
      <c r="G103" s="38">
        <f t="shared" si="4"/>
        <v>951720</v>
      </c>
      <c r="H103" s="40" t="s">
        <v>9001</v>
      </c>
      <c r="I103" s="40" t="s">
        <v>9002</v>
      </c>
      <c r="J103" s="45">
        <f t="shared" si="5"/>
        <v>140</v>
      </c>
      <c r="K103" s="47">
        <f t="shared" si="6"/>
        <v>951720</v>
      </c>
      <c r="L103">
        <f>+VLOOKUP(J103,'Thanh toán '!Q$6:R$3244,2,0)</f>
        <v>951720</v>
      </c>
      <c r="M103" s="47">
        <f t="shared" si="7"/>
        <v>0</v>
      </c>
    </row>
    <row r="104" spans="1:13" x14ac:dyDescent="0.25">
      <c r="A104" s="43">
        <v>44929</v>
      </c>
      <c r="B104" s="40" t="s">
        <v>9258</v>
      </c>
      <c r="C104" s="40" t="s">
        <v>9259</v>
      </c>
      <c r="D104" s="38">
        <v>865200</v>
      </c>
      <c r="E104" s="42" t="s">
        <v>8998</v>
      </c>
      <c r="F104" s="38">
        <v>86520</v>
      </c>
      <c r="G104" s="38">
        <f t="shared" si="4"/>
        <v>951720</v>
      </c>
      <c r="H104" s="40" t="s">
        <v>9001</v>
      </c>
      <c r="I104" s="40" t="s">
        <v>9002</v>
      </c>
      <c r="J104" s="45">
        <f t="shared" si="5"/>
        <v>141</v>
      </c>
      <c r="K104" s="47">
        <f t="shared" si="6"/>
        <v>951720</v>
      </c>
      <c r="L104">
        <f>+VLOOKUP(J104,'Thanh toán '!Q$6:R$3244,2,0)</f>
        <v>951720</v>
      </c>
      <c r="M104" s="47">
        <f t="shared" si="7"/>
        <v>0</v>
      </c>
    </row>
    <row r="105" spans="1:13" x14ac:dyDescent="0.25">
      <c r="A105" s="43">
        <v>44929</v>
      </c>
      <c r="B105" s="40" t="s">
        <v>9260</v>
      </c>
      <c r="C105" s="40" t="s">
        <v>9261</v>
      </c>
      <c r="D105" s="38">
        <v>865200</v>
      </c>
      <c r="E105" s="42" t="s">
        <v>8998</v>
      </c>
      <c r="F105" s="38">
        <v>86520</v>
      </c>
      <c r="G105" s="38">
        <f t="shared" si="4"/>
        <v>951720</v>
      </c>
      <c r="H105" s="40" t="s">
        <v>9001</v>
      </c>
      <c r="I105" s="40" t="s">
        <v>9002</v>
      </c>
      <c r="J105" s="45">
        <f t="shared" si="5"/>
        <v>142</v>
      </c>
      <c r="K105" s="47">
        <f t="shared" si="6"/>
        <v>951720</v>
      </c>
      <c r="L105">
        <f>+VLOOKUP(J105,'Thanh toán '!Q$6:R$3244,2,0)</f>
        <v>951720</v>
      </c>
      <c r="M105" s="47">
        <f t="shared" si="7"/>
        <v>0</v>
      </c>
    </row>
    <row r="106" spans="1:13" x14ac:dyDescent="0.25">
      <c r="A106" s="43">
        <v>44929</v>
      </c>
      <c r="B106" s="40" t="s">
        <v>9262</v>
      </c>
      <c r="C106" s="40" t="s">
        <v>9263</v>
      </c>
      <c r="D106" s="38">
        <v>865200</v>
      </c>
      <c r="E106" s="42" t="s">
        <v>8998</v>
      </c>
      <c r="F106" s="38">
        <v>86520</v>
      </c>
      <c r="G106" s="38">
        <f t="shared" si="4"/>
        <v>951720</v>
      </c>
      <c r="H106" s="40" t="s">
        <v>9001</v>
      </c>
      <c r="I106" s="40" t="s">
        <v>9002</v>
      </c>
      <c r="J106" s="45">
        <f t="shared" si="5"/>
        <v>143</v>
      </c>
      <c r="K106" s="47">
        <f t="shared" si="6"/>
        <v>951720</v>
      </c>
      <c r="L106">
        <f>+VLOOKUP(J106,'Thanh toán '!Q$6:R$3244,2,0)</f>
        <v>951720</v>
      </c>
      <c r="M106" s="47">
        <f t="shared" si="7"/>
        <v>0</v>
      </c>
    </row>
    <row r="107" spans="1:13" x14ac:dyDescent="0.25">
      <c r="A107" s="43">
        <v>44929</v>
      </c>
      <c r="B107" s="40" t="s">
        <v>9264</v>
      </c>
      <c r="C107" s="40" t="s">
        <v>9265</v>
      </c>
      <c r="D107" s="38">
        <v>865200</v>
      </c>
      <c r="E107" s="42" t="s">
        <v>8998</v>
      </c>
      <c r="F107" s="38">
        <v>86520</v>
      </c>
      <c r="G107" s="38">
        <f t="shared" si="4"/>
        <v>951720</v>
      </c>
      <c r="H107" s="40" t="s">
        <v>9001</v>
      </c>
      <c r="I107" s="40" t="s">
        <v>9002</v>
      </c>
      <c r="J107" s="45">
        <f t="shared" si="5"/>
        <v>144</v>
      </c>
      <c r="K107" s="47">
        <f t="shared" si="6"/>
        <v>951720</v>
      </c>
      <c r="L107">
        <f>+VLOOKUP(J107,'Thanh toán '!Q$6:R$3244,2,0)</f>
        <v>951720</v>
      </c>
      <c r="M107" s="47">
        <f t="shared" si="7"/>
        <v>0</v>
      </c>
    </row>
    <row r="108" spans="1:13" x14ac:dyDescent="0.25">
      <c r="A108" s="43">
        <v>44929</v>
      </c>
      <c r="B108" s="40" t="s">
        <v>9266</v>
      </c>
      <c r="C108" s="40" t="s">
        <v>9267</v>
      </c>
      <c r="D108" s="38">
        <v>848400</v>
      </c>
      <c r="E108" s="42" t="s">
        <v>8998</v>
      </c>
      <c r="F108" s="38">
        <v>84840</v>
      </c>
      <c r="G108" s="38">
        <f t="shared" si="4"/>
        <v>933240</v>
      </c>
      <c r="H108" s="40" t="s">
        <v>9268</v>
      </c>
      <c r="I108" s="40" t="s">
        <v>9269</v>
      </c>
      <c r="J108" s="45">
        <f t="shared" si="5"/>
        <v>145</v>
      </c>
      <c r="K108" s="47">
        <f t="shared" si="6"/>
        <v>933240</v>
      </c>
      <c r="L108">
        <f>+VLOOKUP(J108,'Thanh toán '!Q$6:R$3244,2,0)</f>
        <v>933240</v>
      </c>
      <c r="M108" s="47">
        <f t="shared" si="7"/>
        <v>0</v>
      </c>
    </row>
    <row r="109" spans="1:13" x14ac:dyDescent="0.25">
      <c r="A109" s="43">
        <v>44929</v>
      </c>
      <c r="B109" s="40" t="s">
        <v>9270</v>
      </c>
      <c r="C109" s="40" t="s">
        <v>9271</v>
      </c>
      <c r="D109" s="38">
        <v>865200</v>
      </c>
      <c r="E109" s="42" t="s">
        <v>8998</v>
      </c>
      <c r="F109" s="38">
        <v>86520</v>
      </c>
      <c r="G109" s="38">
        <f t="shared" si="4"/>
        <v>951720</v>
      </c>
      <c r="H109" s="40" t="s">
        <v>9001</v>
      </c>
      <c r="I109" s="40" t="s">
        <v>9002</v>
      </c>
      <c r="J109" s="45">
        <f t="shared" si="5"/>
        <v>146</v>
      </c>
      <c r="K109" s="47">
        <f t="shared" si="6"/>
        <v>951720</v>
      </c>
      <c r="L109" t="e">
        <f>+VLOOKUP(J109,'Thanh toán '!Q$6:R$3244,2,0)</f>
        <v>#N/A</v>
      </c>
      <c r="M109" s="47" t="e">
        <f t="shared" si="7"/>
        <v>#N/A</v>
      </c>
    </row>
    <row r="110" spans="1:13" x14ac:dyDescent="0.25">
      <c r="A110" s="43">
        <v>44929</v>
      </c>
      <c r="B110" s="40" t="s">
        <v>9272</v>
      </c>
      <c r="C110" s="40" t="s">
        <v>9273</v>
      </c>
      <c r="D110" s="38">
        <v>1207533</v>
      </c>
      <c r="E110" s="42" t="s">
        <v>8998</v>
      </c>
      <c r="F110" s="38">
        <v>120753</v>
      </c>
      <c r="G110" s="38">
        <f t="shared" si="4"/>
        <v>1328286</v>
      </c>
      <c r="H110" s="40" t="s">
        <v>9001</v>
      </c>
      <c r="I110" s="40" t="s">
        <v>9002</v>
      </c>
      <c r="J110" s="45">
        <f t="shared" si="5"/>
        <v>147</v>
      </c>
      <c r="K110" s="47">
        <f t="shared" si="6"/>
        <v>1328286</v>
      </c>
      <c r="L110">
        <f>+VLOOKUP(J110,'Thanh toán '!Q$6:R$3244,2,0)</f>
        <v>1328286</v>
      </c>
      <c r="M110" s="47">
        <f t="shared" si="7"/>
        <v>0</v>
      </c>
    </row>
    <row r="111" spans="1:13" x14ac:dyDescent="0.25">
      <c r="A111" s="43">
        <v>44929</v>
      </c>
      <c r="B111" s="40" t="s">
        <v>9274</v>
      </c>
      <c r="C111" s="40" t="s">
        <v>9275</v>
      </c>
      <c r="D111" s="38">
        <v>303618</v>
      </c>
      <c r="E111" s="42" t="s">
        <v>8998</v>
      </c>
      <c r="F111" s="38">
        <v>30362</v>
      </c>
      <c r="G111" s="38">
        <f t="shared" si="4"/>
        <v>333980</v>
      </c>
      <c r="H111" s="40" t="s">
        <v>9001</v>
      </c>
      <c r="I111" s="40" t="s">
        <v>9002</v>
      </c>
      <c r="J111" s="45">
        <f t="shared" si="5"/>
        <v>148</v>
      </c>
      <c r="K111" s="47">
        <f t="shared" si="6"/>
        <v>333980</v>
      </c>
      <c r="L111">
        <f>+VLOOKUP(J111,'Thanh toán '!Q$6:R$3244,2,0)</f>
        <v>333980</v>
      </c>
      <c r="M111" s="47">
        <f t="shared" si="7"/>
        <v>0</v>
      </c>
    </row>
    <row r="112" spans="1:13" x14ac:dyDescent="0.25">
      <c r="A112" s="43">
        <v>44929</v>
      </c>
      <c r="B112" s="40" t="s">
        <v>9276</v>
      </c>
      <c r="C112" s="40" t="s">
        <v>9277</v>
      </c>
      <c r="D112" s="38">
        <v>848400</v>
      </c>
      <c r="E112" s="42" t="s">
        <v>8998</v>
      </c>
      <c r="F112" s="38">
        <v>84840</v>
      </c>
      <c r="G112" s="38">
        <f t="shared" si="4"/>
        <v>933240</v>
      </c>
      <c r="H112" s="40" t="s">
        <v>9278</v>
      </c>
      <c r="I112" s="40" t="s">
        <v>9279</v>
      </c>
      <c r="J112" s="45">
        <f t="shared" si="5"/>
        <v>149</v>
      </c>
      <c r="K112" s="47">
        <f t="shared" si="6"/>
        <v>933240</v>
      </c>
      <c r="L112" t="e">
        <f>+VLOOKUP(J112,'Thanh toán '!Q$6:R$3244,2,0)</f>
        <v>#N/A</v>
      </c>
      <c r="M112" s="47" t="e">
        <f t="shared" si="7"/>
        <v>#N/A</v>
      </c>
    </row>
    <row r="113" spans="1:13" x14ac:dyDescent="0.25">
      <c r="A113" s="43">
        <v>44929</v>
      </c>
      <c r="B113" s="40" t="s">
        <v>9280</v>
      </c>
      <c r="C113" s="40" t="s">
        <v>9281</v>
      </c>
      <c r="D113" s="38">
        <v>594546</v>
      </c>
      <c r="E113" s="42" t="s">
        <v>8998</v>
      </c>
      <c r="F113" s="38">
        <v>59455</v>
      </c>
      <c r="G113" s="38">
        <f t="shared" si="4"/>
        <v>654001</v>
      </c>
      <c r="H113" s="40" t="s">
        <v>9001</v>
      </c>
      <c r="I113" s="40" t="s">
        <v>9002</v>
      </c>
      <c r="J113" s="45">
        <f t="shared" si="5"/>
        <v>150</v>
      </c>
      <c r="K113" s="47">
        <f t="shared" si="6"/>
        <v>654001</v>
      </c>
      <c r="L113">
        <f>+VLOOKUP(J113,'Thanh toán '!Q$6:R$3244,2,0)</f>
        <v>654001</v>
      </c>
      <c r="M113" s="47">
        <f t="shared" si="7"/>
        <v>0</v>
      </c>
    </row>
    <row r="114" spans="1:13" x14ac:dyDescent="0.25">
      <c r="A114" s="43">
        <v>44929</v>
      </c>
      <c r="B114" s="40" t="s">
        <v>9282</v>
      </c>
      <c r="C114" s="40" t="s">
        <v>9283</v>
      </c>
      <c r="D114" s="38">
        <v>1191848</v>
      </c>
      <c r="E114" s="42" t="s">
        <v>8998</v>
      </c>
      <c r="F114" s="38">
        <v>119185</v>
      </c>
      <c r="G114" s="38">
        <f t="shared" si="4"/>
        <v>1311033</v>
      </c>
      <c r="H114" s="40" t="s">
        <v>9284</v>
      </c>
      <c r="I114" s="40" t="s">
        <v>9285</v>
      </c>
      <c r="J114" s="45">
        <f t="shared" si="5"/>
        <v>151</v>
      </c>
      <c r="K114" s="47">
        <f t="shared" si="6"/>
        <v>1311033</v>
      </c>
      <c r="L114">
        <f>+VLOOKUP(J114,'Thanh toán '!Q$6:R$3244,2,0)</f>
        <v>1311033</v>
      </c>
      <c r="M114" s="47">
        <f t="shared" si="7"/>
        <v>0</v>
      </c>
    </row>
    <row r="115" spans="1:13" x14ac:dyDescent="0.25">
      <c r="A115" s="43">
        <v>44929</v>
      </c>
      <c r="B115" s="40" t="s">
        <v>9287</v>
      </c>
      <c r="C115" s="40" t="s">
        <v>9288</v>
      </c>
      <c r="D115" s="38">
        <v>848400</v>
      </c>
      <c r="E115" s="42" t="s">
        <v>8998</v>
      </c>
      <c r="F115" s="38">
        <v>84840</v>
      </c>
      <c r="G115" s="38">
        <f t="shared" si="4"/>
        <v>933240</v>
      </c>
      <c r="H115" s="40" t="s">
        <v>9289</v>
      </c>
      <c r="I115" s="40" t="s">
        <v>9290</v>
      </c>
      <c r="J115" s="45">
        <f t="shared" si="5"/>
        <v>153</v>
      </c>
      <c r="K115" s="47">
        <f t="shared" si="6"/>
        <v>933240</v>
      </c>
      <c r="L115">
        <f>+VLOOKUP(J115,'Thanh toán '!Q$6:R$3244,2,0)</f>
        <v>933240</v>
      </c>
      <c r="M115" s="47">
        <f t="shared" si="7"/>
        <v>0</v>
      </c>
    </row>
    <row r="116" spans="1:13" x14ac:dyDescent="0.25">
      <c r="A116" s="43">
        <v>44929</v>
      </c>
      <c r="B116" s="40" t="s">
        <v>9291</v>
      </c>
      <c r="C116" s="40" t="s">
        <v>9292</v>
      </c>
      <c r="D116" s="38">
        <v>3286065</v>
      </c>
      <c r="E116" s="42" t="s">
        <v>8998</v>
      </c>
      <c r="F116" s="38">
        <v>328607</v>
      </c>
      <c r="G116" s="38">
        <f t="shared" si="4"/>
        <v>3614672</v>
      </c>
      <c r="H116" s="40" t="s">
        <v>9289</v>
      </c>
      <c r="I116" s="40" t="s">
        <v>9290</v>
      </c>
      <c r="J116" s="45">
        <f t="shared" si="5"/>
        <v>154</v>
      </c>
      <c r="K116" s="47">
        <f t="shared" si="6"/>
        <v>3614672</v>
      </c>
      <c r="L116">
        <f>+VLOOKUP(J116,'Thanh toán '!Q$6:R$3244,2,0)</f>
        <v>3614672</v>
      </c>
      <c r="M116" s="47">
        <f t="shared" si="7"/>
        <v>0</v>
      </c>
    </row>
    <row r="117" spans="1:13" x14ac:dyDescent="0.25">
      <c r="A117" s="43">
        <v>44929</v>
      </c>
      <c r="B117" s="40" t="s">
        <v>9293</v>
      </c>
      <c r="C117" s="40" t="s">
        <v>9294</v>
      </c>
      <c r="D117" s="38">
        <v>43346330</v>
      </c>
      <c r="E117" s="42" t="s">
        <v>8998</v>
      </c>
      <c r="F117" s="38">
        <v>4334633</v>
      </c>
      <c r="G117" s="38">
        <f t="shared" si="4"/>
        <v>47680963</v>
      </c>
      <c r="H117" s="40" t="s">
        <v>9295</v>
      </c>
      <c r="I117" s="40" t="s">
        <v>9296</v>
      </c>
      <c r="J117" s="45">
        <f t="shared" si="5"/>
        <v>155</v>
      </c>
      <c r="K117" s="47">
        <f t="shared" si="6"/>
        <v>47680963</v>
      </c>
      <c r="L117">
        <f>+VLOOKUP(J117,'Thanh toán '!Q$6:R$3244,2,0)</f>
        <v>47680963</v>
      </c>
      <c r="M117" s="47">
        <f t="shared" si="7"/>
        <v>0</v>
      </c>
    </row>
    <row r="118" spans="1:13" x14ac:dyDescent="0.25">
      <c r="A118" s="43">
        <v>44929</v>
      </c>
      <c r="B118" s="40" t="s">
        <v>9297</v>
      </c>
      <c r="C118" s="40" t="s">
        <v>9298</v>
      </c>
      <c r="D118" s="38">
        <v>1345181</v>
      </c>
      <c r="E118" s="42" t="s">
        <v>8998</v>
      </c>
      <c r="F118" s="38">
        <v>134518</v>
      </c>
      <c r="G118" s="38">
        <f t="shared" si="4"/>
        <v>1479699</v>
      </c>
      <c r="H118" s="40" t="s">
        <v>9295</v>
      </c>
      <c r="I118" s="40" t="s">
        <v>9296</v>
      </c>
      <c r="J118" s="45">
        <f t="shared" si="5"/>
        <v>156</v>
      </c>
      <c r="K118" s="47">
        <f t="shared" si="6"/>
        <v>1479699</v>
      </c>
      <c r="L118">
        <f>+VLOOKUP(J118,'Thanh toán '!Q$6:R$3244,2,0)</f>
        <v>1479699</v>
      </c>
      <c r="M118" s="47">
        <f t="shared" si="7"/>
        <v>0</v>
      </c>
    </row>
    <row r="119" spans="1:13" x14ac:dyDescent="0.25">
      <c r="A119" s="43">
        <v>44929</v>
      </c>
      <c r="B119" s="40" t="s">
        <v>9299</v>
      </c>
      <c r="C119" s="40" t="s">
        <v>9300</v>
      </c>
      <c r="D119" s="38">
        <v>424200</v>
      </c>
      <c r="E119" s="42" t="s">
        <v>8998</v>
      </c>
      <c r="F119" s="38">
        <v>42420</v>
      </c>
      <c r="G119" s="38">
        <f t="shared" si="4"/>
        <v>466620</v>
      </c>
      <c r="H119" s="40" t="s">
        <v>9301</v>
      </c>
      <c r="I119" s="40" t="s">
        <v>9302</v>
      </c>
      <c r="J119" s="45">
        <f t="shared" si="5"/>
        <v>157</v>
      </c>
      <c r="K119" s="47">
        <f t="shared" si="6"/>
        <v>466620</v>
      </c>
      <c r="L119">
        <f>+VLOOKUP(J119,'Thanh toán '!Q$6:R$3244,2,0)</f>
        <v>466620</v>
      </c>
      <c r="M119" s="47">
        <f t="shared" si="7"/>
        <v>0</v>
      </c>
    </row>
    <row r="120" spans="1:13" x14ac:dyDescent="0.25">
      <c r="A120" s="43">
        <v>44929</v>
      </c>
      <c r="B120" s="40" t="s">
        <v>9303</v>
      </c>
      <c r="C120" s="40" t="s">
        <v>9304</v>
      </c>
      <c r="D120" s="38">
        <v>1642063</v>
      </c>
      <c r="E120" s="42" t="s">
        <v>8998</v>
      </c>
      <c r="F120" s="38">
        <v>164206</v>
      </c>
      <c r="G120" s="38">
        <f t="shared" si="4"/>
        <v>1806269</v>
      </c>
      <c r="H120" s="40" t="s">
        <v>9301</v>
      </c>
      <c r="I120" s="40" t="s">
        <v>9302</v>
      </c>
      <c r="J120" s="45">
        <f t="shared" si="5"/>
        <v>158</v>
      </c>
      <c r="K120" s="47">
        <f t="shared" si="6"/>
        <v>1806269</v>
      </c>
      <c r="L120">
        <f>+VLOOKUP(J120,'Thanh toán '!Q$6:R$3244,2,0)</f>
        <v>1806269</v>
      </c>
      <c r="M120" s="47">
        <f t="shared" si="7"/>
        <v>0</v>
      </c>
    </row>
    <row r="121" spans="1:13" x14ac:dyDescent="0.25">
      <c r="A121" s="43">
        <v>44929</v>
      </c>
      <c r="B121" s="40" t="s">
        <v>9305</v>
      </c>
      <c r="C121" s="40" t="s">
        <v>9306</v>
      </c>
      <c r="D121" s="38">
        <v>1696800</v>
      </c>
      <c r="E121" s="42" t="s">
        <v>8998</v>
      </c>
      <c r="F121" s="38">
        <v>169680</v>
      </c>
      <c r="G121" s="38">
        <f t="shared" si="4"/>
        <v>1866480</v>
      </c>
      <c r="H121" s="40" t="s">
        <v>9307</v>
      </c>
      <c r="I121" s="40" t="s">
        <v>9308</v>
      </c>
      <c r="J121" s="45">
        <f t="shared" si="5"/>
        <v>159</v>
      </c>
      <c r="K121" s="47">
        <f t="shared" si="6"/>
        <v>1866480</v>
      </c>
      <c r="L121">
        <f>+VLOOKUP(J121,'Thanh toán '!Q$6:R$3244,2,0)</f>
        <v>1866480</v>
      </c>
      <c r="M121" s="47">
        <f t="shared" si="7"/>
        <v>0</v>
      </c>
    </row>
    <row r="122" spans="1:13" x14ac:dyDescent="0.25">
      <c r="A122" s="43">
        <v>44929</v>
      </c>
      <c r="B122" s="40" t="s">
        <v>9309</v>
      </c>
      <c r="C122" s="40" t="s">
        <v>9310</v>
      </c>
      <c r="D122" s="38">
        <v>2223465</v>
      </c>
      <c r="E122" s="42" t="s">
        <v>8998</v>
      </c>
      <c r="F122" s="38">
        <v>222347</v>
      </c>
      <c r="G122" s="38">
        <f t="shared" si="4"/>
        <v>2445812</v>
      </c>
      <c r="H122" s="40" t="s">
        <v>9311</v>
      </c>
      <c r="I122" s="40" t="s">
        <v>9312</v>
      </c>
      <c r="J122" s="45">
        <f t="shared" si="5"/>
        <v>160</v>
      </c>
      <c r="K122" s="47">
        <f t="shared" si="6"/>
        <v>2445812</v>
      </c>
      <c r="L122">
        <f>+VLOOKUP(J122,'Thanh toán '!Q$6:R$3244,2,0)</f>
        <v>2445812</v>
      </c>
      <c r="M122" s="47">
        <f t="shared" si="7"/>
        <v>0</v>
      </c>
    </row>
    <row r="123" spans="1:13" x14ac:dyDescent="0.25">
      <c r="A123" s="43">
        <v>44929</v>
      </c>
      <c r="B123" s="40" t="s">
        <v>9313</v>
      </c>
      <c r="C123" s="40" t="s">
        <v>9314</v>
      </c>
      <c r="D123" s="38">
        <v>848400</v>
      </c>
      <c r="E123" s="42" t="s">
        <v>8998</v>
      </c>
      <c r="F123" s="38">
        <v>84840</v>
      </c>
      <c r="G123" s="38">
        <f t="shared" si="4"/>
        <v>933240</v>
      </c>
      <c r="H123" s="40" t="s">
        <v>9315</v>
      </c>
      <c r="I123" s="40" t="s">
        <v>9316</v>
      </c>
      <c r="J123" s="45">
        <f t="shared" si="5"/>
        <v>161</v>
      </c>
      <c r="K123" s="47">
        <f t="shared" si="6"/>
        <v>933240</v>
      </c>
      <c r="L123">
        <f>+VLOOKUP(J123,'Thanh toán '!Q$6:R$3244,2,0)</f>
        <v>933240</v>
      </c>
      <c r="M123" s="47">
        <f t="shared" si="7"/>
        <v>0</v>
      </c>
    </row>
    <row r="124" spans="1:13" x14ac:dyDescent="0.25">
      <c r="A124" s="43">
        <v>44929</v>
      </c>
      <c r="B124" s="40" t="s">
        <v>9317</v>
      </c>
      <c r="C124" s="40" t="s">
        <v>9318</v>
      </c>
      <c r="D124" s="38">
        <v>1974917</v>
      </c>
      <c r="E124" s="42" t="s">
        <v>8998</v>
      </c>
      <c r="F124" s="38">
        <v>197492</v>
      </c>
      <c r="G124" s="38">
        <f t="shared" si="4"/>
        <v>2172409</v>
      </c>
      <c r="H124" s="40" t="s">
        <v>9315</v>
      </c>
      <c r="I124" s="40" t="s">
        <v>9316</v>
      </c>
      <c r="J124" s="45">
        <f t="shared" si="5"/>
        <v>162</v>
      </c>
      <c r="K124" s="47">
        <f t="shared" si="6"/>
        <v>2172409</v>
      </c>
      <c r="L124">
        <f>+VLOOKUP(J124,'Thanh toán '!Q$6:R$3244,2,0)</f>
        <v>2172409</v>
      </c>
      <c r="M124" s="47">
        <f t="shared" si="7"/>
        <v>0</v>
      </c>
    </row>
    <row r="125" spans="1:13" x14ac:dyDescent="0.25">
      <c r="A125" s="43">
        <v>44929</v>
      </c>
      <c r="B125" s="40" t="s">
        <v>9319</v>
      </c>
      <c r="C125" s="40" t="s">
        <v>9320</v>
      </c>
      <c r="D125" s="38">
        <v>1696800</v>
      </c>
      <c r="E125" s="42" t="s">
        <v>8998</v>
      </c>
      <c r="F125" s="38">
        <v>169680</v>
      </c>
      <c r="G125" s="38">
        <f t="shared" si="4"/>
        <v>1866480</v>
      </c>
      <c r="H125" s="40" t="s">
        <v>9321</v>
      </c>
      <c r="I125" s="40" t="s">
        <v>9322</v>
      </c>
      <c r="J125" s="45">
        <f t="shared" si="5"/>
        <v>163</v>
      </c>
      <c r="K125" s="47">
        <f t="shared" si="6"/>
        <v>1866480</v>
      </c>
      <c r="L125">
        <f>+VLOOKUP(J125,'Thanh toán '!Q$6:R$3244,2,0)</f>
        <v>1866480</v>
      </c>
      <c r="M125" s="47">
        <f t="shared" si="7"/>
        <v>0</v>
      </c>
    </row>
    <row r="126" spans="1:13" x14ac:dyDescent="0.25">
      <c r="A126" s="43">
        <v>44929</v>
      </c>
      <c r="B126" s="40" t="s">
        <v>9323</v>
      </c>
      <c r="C126" s="40" t="s">
        <v>9324</v>
      </c>
      <c r="D126" s="38">
        <v>7109189</v>
      </c>
      <c r="E126" s="42" t="s">
        <v>8998</v>
      </c>
      <c r="F126" s="38">
        <v>710919</v>
      </c>
      <c r="G126" s="38">
        <f t="shared" si="4"/>
        <v>7820108</v>
      </c>
      <c r="H126" s="40" t="s">
        <v>9321</v>
      </c>
      <c r="I126" s="40" t="s">
        <v>9322</v>
      </c>
      <c r="J126" s="45">
        <f t="shared" si="5"/>
        <v>164</v>
      </c>
      <c r="K126" s="47">
        <f t="shared" si="6"/>
        <v>7820108</v>
      </c>
      <c r="L126">
        <f>+VLOOKUP(J126,'Thanh toán '!Q$6:R$3244,2,0)</f>
        <v>7820108</v>
      </c>
      <c r="M126" s="47">
        <f t="shared" si="7"/>
        <v>0</v>
      </c>
    </row>
    <row r="127" spans="1:13" x14ac:dyDescent="0.25">
      <c r="A127" s="43">
        <v>44929</v>
      </c>
      <c r="B127" s="40" t="s">
        <v>9325</v>
      </c>
      <c r="C127" s="40" t="s">
        <v>9326</v>
      </c>
      <c r="D127" s="38">
        <v>2690364</v>
      </c>
      <c r="E127" s="42" t="s">
        <v>8998</v>
      </c>
      <c r="F127" s="38">
        <v>269036</v>
      </c>
      <c r="G127" s="38">
        <f t="shared" si="4"/>
        <v>2959400</v>
      </c>
      <c r="H127" s="40" t="s">
        <v>9327</v>
      </c>
      <c r="I127" s="40" t="s">
        <v>9328</v>
      </c>
      <c r="J127" s="45">
        <f t="shared" si="5"/>
        <v>165</v>
      </c>
      <c r="K127" s="47">
        <f t="shared" si="6"/>
        <v>2959400</v>
      </c>
      <c r="L127">
        <f>+VLOOKUP(J127,'Thanh toán '!Q$6:R$3244,2,0)</f>
        <v>2959400</v>
      </c>
      <c r="M127" s="47">
        <f t="shared" si="7"/>
        <v>0</v>
      </c>
    </row>
    <row r="128" spans="1:13" x14ac:dyDescent="0.25">
      <c r="A128" s="43">
        <v>44929</v>
      </c>
      <c r="B128" s="40" t="s">
        <v>9329</v>
      </c>
      <c r="C128" s="40" t="s">
        <v>9330</v>
      </c>
      <c r="D128" s="38">
        <v>5102977</v>
      </c>
      <c r="E128" s="42" t="s">
        <v>8998</v>
      </c>
      <c r="F128" s="38">
        <v>510298</v>
      </c>
      <c r="G128" s="38">
        <f t="shared" si="4"/>
        <v>5613275</v>
      </c>
      <c r="H128" s="40" t="s">
        <v>9331</v>
      </c>
      <c r="I128" s="40" t="s">
        <v>9332</v>
      </c>
      <c r="J128" s="45">
        <f t="shared" si="5"/>
        <v>166</v>
      </c>
      <c r="K128" s="47">
        <f t="shared" si="6"/>
        <v>5613275</v>
      </c>
      <c r="L128">
        <f>+VLOOKUP(J128,'Thanh toán '!Q$6:R$3244,2,0)</f>
        <v>5613275</v>
      </c>
      <c r="M128" s="47">
        <f t="shared" si="7"/>
        <v>0</v>
      </c>
    </row>
    <row r="129" spans="1:13" x14ac:dyDescent="0.25">
      <c r="A129" s="43">
        <v>44929</v>
      </c>
      <c r="B129" s="40" t="s">
        <v>9333</v>
      </c>
      <c r="C129" s="40" t="s">
        <v>9334</v>
      </c>
      <c r="D129" s="38">
        <v>1696800</v>
      </c>
      <c r="E129" s="42" t="s">
        <v>8998</v>
      </c>
      <c r="F129" s="38">
        <v>169680</v>
      </c>
      <c r="G129" s="38">
        <f t="shared" si="4"/>
        <v>1866480</v>
      </c>
      <c r="H129" s="40" t="s">
        <v>9331</v>
      </c>
      <c r="I129" s="40" t="s">
        <v>9332</v>
      </c>
      <c r="J129" s="45">
        <f t="shared" si="5"/>
        <v>167</v>
      </c>
      <c r="K129" s="47">
        <f t="shared" si="6"/>
        <v>1866480</v>
      </c>
      <c r="L129">
        <f>+VLOOKUP(J129,'Thanh toán '!Q$6:R$3244,2,0)</f>
        <v>1866480</v>
      </c>
      <c r="M129" s="47">
        <f t="shared" si="7"/>
        <v>0</v>
      </c>
    </row>
    <row r="130" spans="1:13" x14ac:dyDescent="0.25">
      <c r="A130" s="43">
        <v>44929</v>
      </c>
      <c r="B130" s="40" t="s">
        <v>9335</v>
      </c>
      <c r="C130" s="40" t="s">
        <v>9336</v>
      </c>
      <c r="D130" s="38">
        <v>848400</v>
      </c>
      <c r="E130" s="42" t="s">
        <v>8998</v>
      </c>
      <c r="F130" s="38">
        <v>84840</v>
      </c>
      <c r="G130" s="38">
        <f t="shared" si="4"/>
        <v>933240</v>
      </c>
      <c r="H130" s="40" t="s">
        <v>9337</v>
      </c>
      <c r="I130" s="40" t="s">
        <v>9338</v>
      </c>
      <c r="J130" s="45">
        <f t="shared" si="5"/>
        <v>168</v>
      </c>
      <c r="K130" s="47">
        <f t="shared" si="6"/>
        <v>933240</v>
      </c>
      <c r="L130">
        <f>+VLOOKUP(J130,'Thanh toán '!Q$6:R$3244,2,0)</f>
        <v>933240</v>
      </c>
      <c r="M130" s="47">
        <f t="shared" si="7"/>
        <v>0</v>
      </c>
    </row>
    <row r="131" spans="1:13" x14ac:dyDescent="0.25">
      <c r="A131" s="43">
        <v>44929</v>
      </c>
      <c r="B131" s="40" t="s">
        <v>9339</v>
      </c>
      <c r="C131" s="40" t="s">
        <v>9340</v>
      </c>
      <c r="D131" s="38">
        <v>734310</v>
      </c>
      <c r="E131" s="42" t="s">
        <v>8998</v>
      </c>
      <c r="F131" s="38">
        <v>73431</v>
      </c>
      <c r="G131" s="38">
        <f t="shared" si="4"/>
        <v>807741</v>
      </c>
      <c r="H131" s="40" t="s">
        <v>9337</v>
      </c>
      <c r="I131" s="40" t="s">
        <v>9338</v>
      </c>
      <c r="J131" s="45">
        <f t="shared" si="5"/>
        <v>169</v>
      </c>
      <c r="K131" s="47">
        <f t="shared" si="6"/>
        <v>807741</v>
      </c>
      <c r="L131">
        <f>+VLOOKUP(J131,'Thanh toán '!Q$6:R$3244,2,0)</f>
        <v>807741</v>
      </c>
      <c r="M131" s="47">
        <f t="shared" si="7"/>
        <v>0</v>
      </c>
    </row>
    <row r="132" spans="1:13" x14ac:dyDescent="0.25">
      <c r="A132" s="43">
        <v>44929</v>
      </c>
      <c r="B132" s="40" t="s">
        <v>9341</v>
      </c>
      <c r="C132" s="40" t="s">
        <v>9342</v>
      </c>
      <c r="D132" s="38">
        <v>6392789</v>
      </c>
      <c r="E132" s="42" t="s">
        <v>8998</v>
      </c>
      <c r="F132" s="38">
        <v>639279</v>
      </c>
      <c r="G132" s="38">
        <f t="shared" si="4"/>
        <v>7032068</v>
      </c>
      <c r="H132" s="40" t="s">
        <v>9343</v>
      </c>
      <c r="I132" s="40" t="s">
        <v>9344</v>
      </c>
      <c r="J132" s="45">
        <f t="shared" si="5"/>
        <v>170</v>
      </c>
      <c r="K132" s="47">
        <f t="shared" si="6"/>
        <v>7032068</v>
      </c>
      <c r="L132">
        <f>+VLOOKUP(J132,'Thanh toán '!Q$6:R$3244,2,0)</f>
        <v>7032068</v>
      </c>
      <c r="M132" s="47">
        <f t="shared" si="7"/>
        <v>0</v>
      </c>
    </row>
    <row r="133" spans="1:13" x14ac:dyDescent="0.25">
      <c r="A133" s="43">
        <v>44929</v>
      </c>
      <c r="B133" s="40" t="s">
        <v>9345</v>
      </c>
      <c r="C133" s="40" t="s">
        <v>9346</v>
      </c>
      <c r="D133" s="38">
        <v>5140170</v>
      </c>
      <c r="E133" s="42" t="s">
        <v>8998</v>
      </c>
      <c r="F133" s="38">
        <v>514017</v>
      </c>
      <c r="G133" s="38">
        <f t="shared" si="4"/>
        <v>5654187</v>
      </c>
      <c r="H133" s="40" t="s">
        <v>9347</v>
      </c>
      <c r="I133" s="40" t="s">
        <v>9348</v>
      </c>
      <c r="J133" s="45">
        <f t="shared" si="5"/>
        <v>171</v>
      </c>
      <c r="K133" s="47">
        <f t="shared" si="6"/>
        <v>5654187</v>
      </c>
      <c r="L133">
        <f>+VLOOKUP(J133,'Thanh toán '!Q$6:R$3244,2,0)</f>
        <v>5654187</v>
      </c>
      <c r="M133" s="47">
        <f t="shared" si="7"/>
        <v>0</v>
      </c>
    </row>
    <row r="134" spans="1:13" x14ac:dyDescent="0.25">
      <c r="A134" s="43">
        <v>44929</v>
      </c>
      <c r="B134" s="40" t="s">
        <v>9349</v>
      </c>
      <c r="C134" s="40" t="s">
        <v>9350</v>
      </c>
      <c r="D134" s="38">
        <v>441000</v>
      </c>
      <c r="E134" s="42" t="s">
        <v>8998</v>
      </c>
      <c r="F134" s="38">
        <v>44100</v>
      </c>
      <c r="G134" s="38">
        <f t="shared" ref="G134:G197" si="8">+D134+F134</f>
        <v>485100</v>
      </c>
      <c r="H134" s="40" t="s">
        <v>9351</v>
      </c>
      <c r="I134" s="40" t="s">
        <v>9352</v>
      </c>
      <c r="J134" s="45">
        <f t="shared" ref="J134:J197" si="9">+B134*1</f>
        <v>172</v>
      </c>
      <c r="K134" s="47">
        <f t="shared" ref="K134:K197" si="10">+G134</f>
        <v>485100</v>
      </c>
      <c r="L134">
        <f>+VLOOKUP(J134,'Thanh toán '!Q$6:R$3244,2,0)</f>
        <v>485100</v>
      </c>
      <c r="M134" s="47">
        <f t="shared" ref="M134:M197" si="11">+L134-K134</f>
        <v>0</v>
      </c>
    </row>
    <row r="135" spans="1:13" x14ac:dyDescent="0.25">
      <c r="A135" s="43">
        <v>44929</v>
      </c>
      <c r="B135" s="40" t="s">
        <v>9353</v>
      </c>
      <c r="C135" s="40" t="s">
        <v>9354</v>
      </c>
      <c r="D135" s="38">
        <v>1391040</v>
      </c>
      <c r="E135" s="42" t="s">
        <v>8998</v>
      </c>
      <c r="F135" s="38">
        <v>139104</v>
      </c>
      <c r="G135" s="38">
        <f t="shared" si="8"/>
        <v>1530144</v>
      </c>
      <c r="H135" s="40" t="s">
        <v>9355</v>
      </c>
      <c r="I135" s="40" t="s">
        <v>9356</v>
      </c>
      <c r="J135" s="45">
        <f t="shared" si="9"/>
        <v>173</v>
      </c>
      <c r="K135" s="47">
        <f t="shared" si="10"/>
        <v>1530144</v>
      </c>
      <c r="L135">
        <f>+VLOOKUP(J135,'Thanh toán '!Q$6:R$3244,2,0)</f>
        <v>1530144</v>
      </c>
      <c r="M135" s="47">
        <f t="shared" si="11"/>
        <v>0</v>
      </c>
    </row>
    <row r="136" spans="1:13" x14ac:dyDescent="0.25">
      <c r="A136" s="43">
        <v>44929</v>
      </c>
      <c r="B136" s="40" t="s">
        <v>9357</v>
      </c>
      <c r="C136" s="40" t="s">
        <v>9358</v>
      </c>
      <c r="D136" s="38">
        <v>1956054</v>
      </c>
      <c r="E136" s="42" t="s">
        <v>8998</v>
      </c>
      <c r="F136" s="38">
        <v>195605</v>
      </c>
      <c r="G136" s="38">
        <f t="shared" si="8"/>
        <v>2151659</v>
      </c>
      <c r="H136" s="40" t="s">
        <v>9355</v>
      </c>
      <c r="I136" s="40" t="s">
        <v>9356</v>
      </c>
      <c r="J136" s="45">
        <f t="shared" si="9"/>
        <v>174</v>
      </c>
      <c r="K136" s="47">
        <f t="shared" si="10"/>
        <v>2151659</v>
      </c>
      <c r="L136">
        <f>+VLOOKUP(J136,'Thanh toán '!Q$6:R$3244,2,0)</f>
        <v>2151659</v>
      </c>
      <c r="M136" s="47">
        <f t="shared" si="11"/>
        <v>0</v>
      </c>
    </row>
    <row r="137" spans="1:13" x14ac:dyDescent="0.25">
      <c r="A137" s="43">
        <v>44929</v>
      </c>
      <c r="B137" s="40" t="s">
        <v>9359</v>
      </c>
      <c r="C137" s="40" t="s">
        <v>9360</v>
      </c>
      <c r="D137" s="38">
        <v>865200</v>
      </c>
      <c r="E137" s="42" t="s">
        <v>8998</v>
      </c>
      <c r="F137" s="38">
        <v>86520</v>
      </c>
      <c r="G137" s="38">
        <f t="shared" si="8"/>
        <v>951720</v>
      </c>
      <c r="H137" s="40" t="s">
        <v>9001</v>
      </c>
      <c r="I137" s="40" t="s">
        <v>9002</v>
      </c>
      <c r="J137" s="45">
        <f t="shared" si="9"/>
        <v>176</v>
      </c>
      <c r="K137" s="47">
        <f t="shared" si="10"/>
        <v>951720</v>
      </c>
      <c r="L137">
        <f>+VLOOKUP(J137,'Thanh toán '!Q$6:R$3244,2,0)</f>
        <v>951720</v>
      </c>
      <c r="M137" s="47">
        <f t="shared" si="11"/>
        <v>0</v>
      </c>
    </row>
    <row r="138" spans="1:13" x14ac:dyDescent="0.25">
      <c r="A138" s="43">
        <v>44929</v>
      </c>
      <c r="B138" s="40" t="s">
        <v>9362</v>
      </c>
      <c r="C138" s="40" t="s">
        <v>9363</v>
      </c>
      <c r="D138" s="38">
        <v>865200</v>
      </c>
      <c r="E138" s="42" t="s">
        <v>8998</v>
      </c>
      <c r="F138" s="38">
        <v>86520</v>
      </c>
      <c r="G138" s="38">
        <f t="shared" si="8"/>
        <v>951720</v>
      </c>
      <c r="H138" s="40" t="s">
        <v>9001</v>
      </c>
      <c r="I138" s="40" t="s">
        <v>9002</v>
      </c>
      <c r="J138" s="45">
        <f t="shared" si="9"/>
        <v>178</v>
      </c>
      <c r="K138" s="47">
        <f t="shared" si="10"/>
        <v>951720</v>
      </c>
      <c r="L138">
        <f>+VLOOKUP(J138,'Thanh toán '!Q$6:R$3244,2,0)</f>
        <v>951720</v>
      </c>
      <c r="M138" s="47">
        <f t="shared" si="11"/>
        <v>0</v>
      </c>
    </row>
    <row r="139" spans="1:13" x14ac:dyDescent="0.25">
      <c r="A139" s="43">
        <v>44929</v>
      </c>
      <c r="B139" s="40" t="s">
        <v>9364</v>
      </c>
      <c r="C139" s="40" t="s">
        <v>9365</v>
      </c>
      <c r="D139" s="38">
        <v>865200</v>
      </c>
      <c r="E139" s="42" t="s">
        <v>8998</v>
      </c>
      <c r="F139" s="38">
        <v>86520</v>
      </c>
      <c r="G139" s="38">
        <f t="shared" si="8"/>
        <v>951720</v>
      </c>
      <c r="H139" s="40" t="s">
        <v>9001</v>
      </c>
      <c r="I139" s="40" t="s">
        <v>9002</v>
      </c>
      <c r="J139" s="45">
        <f t="shared" si="9"/>
        <v>179</v>
      </c>
      <c r="K139" s="47">
        <f t="shared" si="10"/>
        <v>951720</v>
      </c>
      <c r="L139">
        <f>+VLOOKUP(J139,'Thanh toán '!Q$6:R$3244,2,0)</f>
        <v>951720</v>
      </c>
      <c r="M139" s="47">
        <f t="shared" si="11"/>
        <v>0</v>
      </c>
    </row>
    <row r="140" spans="1:13" x14ac:dyDescent="0.25">
      <c r="A140" s="43">
        <v>44929</v>
      </c>
      <c r="B140" s="40" t="s">
        <v>9367</v>
      </c>
      <c r="C140" s="40" t="s">
        <v>9368</v>
      </c>
      <c r="D140" s="38">
        <v>865200</v>
      </c>
      <c r="E140" s="42" t="s">
        <v>8998</v>
      </c>
      <c r="F140" s="38">
        <v>86520</v>
      </c>
      <c r="G140" s="38">
        <f t="shared" si="8"/>
        <v>951720</v>
      </c>
      <c r="H140" s="40" t="s">
        <v>9001</v>
      </c>
      <c r="I140" s="40" t="s">
        <v>9002</v>
      </c>
      <c r="J140" s="45">
        <f t="shared" si="9"/>
        <v>181</v>
      </c>
      <c r="K140" s="47">
        <f t="shared" si="10"/>
        <v>951720</v>
      </c>
      <c r="L140">
        <f>+VLOOKUP(J140,'Thanh toán '!Q$6:R$3244,2,0)</f>
        <v>951720</v>
      </c>
      <c r="M140" s="47">
        <f t="shared" si="11"/>
        <v>0</v>
      </c>
    </row>
    <row r="141" spans="1:13" x14ac:dyDescent="0.25">
      <c r="A141" s="43">
        <v>44929</v>
      </c>
      <c r="B141" s="40" t="s">
        <v>9369</v>
      </c>
      <c r="C141" s="40" t="s">
        <v>9370</v>
      </c>
      <c r="D141" s="38">
        <v>424200</v>
      </c>
      <c r="E141" s="42" t="s">
        <v>8998</v>
      </c>
      <c r="F141" s="38">
        <v>42420</v>
      </c>
      <c r="G141" s="38">
        <f t="shared" si="8"/>
        <v>466620</v>
      </c>
      <c r="H141" s="40" t="s">
        <v>9001</v>
      </c>
      <c r="I141" s="40" t="s">
        <v>9002</v>
      </c>
      <c r="J141" s="45">
        <f t="shared" si="9"/>
        <v>182</v>
      </c>
      <c r="K141" s="47">
        <f t="shared" si="10"/>
        <v>466620</v>
      </c>
      <c r="L141">
        <f>+VLOOKUP(J141,'Thanh toán '!Q$6:R$3244,2,0)</f>
        <v>466620</v>
      </c>
      <c r="M141" s="47">
        <f t="shared" si="11"/>
        <v>0</v>
      </c>
    </row>
    <row r="142" spans="1:13" x14ac:dyDescent="0.25">
      <c r="A142" s="43">
        <v>44929</v>
      </c>
      <c r="B142" s="40" t="s">
        <v>9371</v>
      </c>
      <c r="C142" s="40" t="s">
        <v>9372</v>
      </c>
      <c r="D142" s="38">
        <v>865200</v>
      </c>
      <c r="E142" s="42" t="s">
        <v>8998</v>
      </c>
      <c r="F142" s="38">
        <v>86520</v>
      </c>
      <c r="G142" s="38">
        <f t="shared" si="8"/>
        <v>951720</v>
      </c>
      <c r="H142" s="40" t="s">
        <v>9001</v>
      </c>
      <c r="I142" s="40" t="s">
        <v>9002</v>
      </c>
      <c r="J142" s="45">
        <f t="shared" si="9"/>
        <v>183</v>
      </c>
      <c r="K142" s="47">
        <f t="shared" si="10"/>
        <v>951720</v>
      </c>
      <c r="L142">
        <f>+VLOOKUP(J142,'Thanh toán '!Q$6:R$3244,2,0)</f>
        <v>951720</v>
      </c>
      <c r="M142" s="47">
        <f t="shared" si="11"/>
        <v>0</v>
      </c>
    </row>
    <row r="143" spans="1:13" x14ac:dyDescent="0.25">
      <c r="A143" s="43">
        <v>44929</v>
      </c>
      <c r="B143" s="40" t="s">
        <v>9373</v>
      </c>
      <c r="C143" s="40" t="s">
        <v>9374</v>
      </c>
      <c r="D143" s="38">
        <v>865200</v>
      </c>
      <c r="E143" s="42" t="s">
        <v>8998</v>
      </c>
      <c r="F143" s="38">
        <v>86520</v>
      </c>
      <c r="G143" s="38">
        <f t="shared" si="8"/>
        <v>951720</v>
      </c>
      <c r="H143" s="40" t="s">
        <v>9001</v>
      </c>
      <c r="I143" s="40" t="s">
        <v>9002</v>
      </c>
      <c r="J143" s="45">
        <f t="shared" si="9"/>
        <v>184</v>
      </c>
      <c r="K143" s="47">
        <f t="shared" si="10"/>
        <v>951720</v>
      </c>
      <c r="L143">
        <f>+VLOOKUP(J143,'Thanh toán '!Q$6:R$3244,2,0)</f>
        <v>951720</v>
      </c>
      <c r="M143" s="47">
        <f t="shared" si="11"/>
        <v>0</v>
      </c>
    </row>
    <row r="144" spans="1:13" x14ac:dyDescent="0.25">
      <c r="A144" s="43">
        <v>44929</v>
      </c>
      <c r="B144" s="40" t="s">
        <v>9375</v>
      </c>
      <c r="C144" s="40" t="s">
        <v>9376</v>
      </c>
      <c r="D144" s="38">
        <v>865200</v>
      </c>
      <c r="E144" s="42" t="s">
        <v>8998</v>
      </c>
      <c r="F144" s="38">
        <v>86520</v>
      </c>
      <c r="G144" s="38">
        <f t="shared" si="8"/>
        <v>951720</v>
      </c>
      <c r="H144" s="40" t="s">
        <v>9001</v>
      </c>
      <c r="I144" s="40" t="s">
        <v>9002</v>
      </c>
      <c r="J144" s="45">
        <f t="shared" si="9"/>
        <v>185</v>
      </c>
      <c r="K144" s="47">
        <f t="shared" si="10"/>
        <v>951720</v>
      </c>
      <c r="L144">
        <f>+VLOOKUP(J144,'Thanh toán '!Q$6:R$3244,2,0)</f>
        <v>951720</v>
      </c>
      <c r="M144" s="47">
        <f t="shared" si="11"/>
        <v>0</v>
      </c>
    </row>
    <row r="145" spans="1:13" x14ac:dyDescent="0.25">
      <c r="A145" s="43">
        <v>44929</v>
      </c>
      <c r="B145" s="40" t="s">
        <v>9377</v>
      </c>
      <c r="C145" s="40" t="s">
        <v>9378</v>
      </c>
      <c r="D145" s="38">
        <v>865200</v>
      </c>
      <c r="E145" s="42" t="s">
        <v>8998</v>
      </c>
      <c r="F145" s="38">
        <v>86520</v>
      </c>
      <c r="G145" s="38">
        <f t="shared" si="8"/>
        <v>951720</v>
      </c>
      <c r="H145" s="40" t="s">
        <v>9001</v>
      </c>
      <c r="I145" s="40" t="s">
        <v>9002</v>
      </c>
      <c r="J145" s="45">
        <f t="shared" si="9"/>
        <v>186</v>
      </c>
      <c r="K145" s="47">
        <f t="shared" si="10"/>
        <v>951720</v>
      </c>
      <c r="L145">
        <f>+VLOOKUP(J145,'Thanh toán '!Q$6:R$3244,2,0)</f>
        <v>951720</v>
      </c>
      <c r="M145" s="47">
        <f t="shared" si="11"/>
        <v>0</v>
      </c>
    </row>
    <row r="146" spans="1:13" x14ac:dyDescent="0.25">
      <c r="A146" s="43">
        <v>44929</v>
      </c>
      <c r="B146" s="40" t="s">
        <v>9379</v>
      </c>
      <c r="C146" s="40" t="s">
        <v>9380</v>
      </c>
      <c r="D146" s="38">
        <v>865200</v>
      </c>
      <c r="E146" s="42" t="s">
        <v>8998</v>
      </c>
      <c r="F146" s="38">
        <v>86520</v>
      </c>
      <c r="G146" s="38">
        <f t="shared" si="8"/>
        <v>951720</v>
      </c>
      <c r="H146" s="40" t="s">
        <v>9001</v>
      </c>
      <c r="I146" s="40" t="s">
        <v>9002</v>
      </c>
      <c r="J146" s="45">
        <f t="shared" si="9"/>
        <v>187</v>
      </c>
      <c r="K146" s="47">
        <f t="shared" si="10"/>
        <v>951720</v>
      </c>
      <c r="L146">
        <f>+VLOOKUP(J146,'Thanh toán '!Q$6:R$3244,2,0)</f>
        <v>951720</v>
      </c>
      <c r="M146" s="47">
        <f t="shared" si="11"/>
        <v>0</v>
      </c>
    </row>
    <row r="147" spans="1:13" x14ac:dyDescent="0.25">
      <c r="A147" s="43">
        <v>44929</v>
      </c>
      <c r="B147" s="40" t="s">
        <v>9381</v>
      </c>
      <c r="C147" s="40" t="s">
        <v>9382</v>
      </c>
      <c r="D147" s="38">
        <v>865200</v>
      </c>
      <c r="E147" s="42" t="s">
        <v>8998</v>
      </c>
      <c r="F147" s="38">
        <v>86520</v>
      </c>
      <c r="G147" s="38">
        <f t="shared" si="8"/>
        <v>951720</v>
      </c>
      <c r="H147" s="40" t="s">
        <v>9001</v>
      </c>
      <c r="I147" s="40" t="s">
        <v>9002</v>
      </c>
      <c r="J147" s="45">
        <f t="shared" si="9"/>
        <v>188</v>
      </c>
      <c r="K147" s="47">
        <f t="shared" si="10"/>
        <v>951720</v>
      </c>
      <c r="L147">
        <f>+VLOOKUP(J147,'Thanh toán '!Q$6:R$3244,2,0)</f>
        <v>951720</v>
      </c>
      <c r="M147" s="47">
        <f t="shared" si="11"/>
        <v>0</v>
      </c>
    </row>
    <row r="148" spans="1:13" x14ac:dyDescent="0.25">
      <c r="A148" s="43">
        <v>44929</v>
      </c>
      <c r="B148" s="40" t="s">
        <v>9383</v>
      </c>
      <c r="C148" s="40" t="s">
        <v>9384</v>
      </c>
      <c r="D148" s="38">
        <v>950746</v>
      </c>
      <c r="E148" s="42" t="s">
        <v>8998</v>
      </c>
      <c r="F148" s="38">
        <v>95075</v>
      </c>
      <c r="G148" s="38">
        <f t="shared" si="8"/>
        <v>1045821</v>
      </c>
      <c r="H148" s="40" t="s">
        <v>9001</v>
      </c>
      <c r="I148" s="40" t="s">
        <v>9002</v>
      </c>
      <c r="J148" s="45">
        <f t="shared" si="9"/>
        <v>189</v>
      </c>
      <c r="K148" s="47">
        <f t="shared" si="10"/>
        <v>1045821</v>
      </c>
      <c r="L148">
        <f>+VLOOKUP(J148,'Thanh toán '!Q$6:R$3244,2,0)</f>
        <v>1045821</v>
      </c>
      <c r="M148" s="47">
        <f t="shared" si="11"/>
        <v>0</v>
      </c>
    </row>
    <row r="149" spans="1:13" x14ac:dyDescent="0.25">
      <c r="A149" s="43">
        <v>44929</v>
      </c>
      <c r="B149" s="40" t="s">
        <v>9385</v>
      </c>
      <c r="C149" s="40" t="s">
        <v>9386</v>
      </c>
      <c r="D149" s="38">
        <v>865200</v>
      </c>
      <c r="E149" s="42" t="s">
        <v>8998</v>
      </c>
      <c r="F149" s="38">
        <v>86520</v>
      </c>
      <c r="G149" s="38">
        <f t="shared" si="8"/>
        <v>951720</v>
      </c>
      <c r="H149" s="40" t="s">
        <v>9001</v>
      </c>
      <c r="I149" s="40" t="s">
        <v>9002</v>
      </c>
      <c r="J149" s="45">
        <f t="shared" si="9"/>
        <v>190</v>
      </c>
      <c r="K149" s="47">
        <f t="shared" si="10"/>
        <v>951720</v>
      </c>
      <c r="L149">
        <f>+VLOOKUP(J149,'Thanh toán '!Q$6:R$3244,2,0)</f>
        <v>951720</v>
      </c>
      <c r="M149" s="47">
        <f t="shared" si="11"/>
        <v>0</v>
      </c>
    </row>
    <row r="150" spans="1:13" x14ac:dyDescent="0.25">
      <c r="A150" s="43">
        <v>44929</v>
      </c>
      <c r="B150" s="40" t="s">
        <v>9387</v>
      </c>
      <c r="C150" s="40" t="s">
        <v>9388</v>
      </c>
      <c r="D150" s="38">
        <v>865200</v>
      </c>
      <c r="E150" s="42" t="s">
        <v>8998</v>
      </c>
      <c r="F150" s="38">
        <v>86520</v>
      </c>
      <c r="G150" s="38">
        <f t="shared" si="8"/>
        <v>951720</v>
      </c>
      <c r="H150" s="40" t="s">
        <v>9001</v>
      </c>
      <c r="I150" s="40" t="s">
        <v>9002</v>
      </c>
      <c r="J150" s="45">
        <f t="shared" si="9"/>
        <v>191</v>
      </c>
      <c r="K150" s="47">
        <f t="shared" si="10"/>
        <v>951720</v>
      </c>
      <c r="L150">
        <f>+VLOOKUP(J150,'Thanh toán '!Q$6:R$3244,2,0)</f>
        <v>951720</v>
      </c>
      <c r="M150" s="47">
        <f t="shared" si="11"/>
        <v>0</v>
      </c>
    </row>
    <row r="151" spans="1:13" x14ac:dyDescent="0.25">
      <c r="A151" s="43">
        <v>44929</v>
      </c>
      <c r="B151" s="40" t="s">
        <v>9392</v>
      </c>
      <c r="C151" s="40" t="s">
        <v>9393</v>
      </c>
      <c r="D151" s="38">
        <v>3462305</v>
      </c>
      <c r="E151" s="42" t="s">
        <v>8998</v>
      </c>
      <c r="F151" s="38">
        <v>346231</v>
      </c>
      <c r="G151" s="38">
        <f t="shared" si="8"/>
        <v>3808536</v>
      </c>
      <c r="H151" s="40" t="s">
        <v>9394</v>
      </c>
      <c r="I151" s="40" t="s">
        <v>9395</v>
      </c>
      <c r="J151" s="45">
        <f t="shared" si="9"/>
        <v>200</v>
      </c>
      <c r="K151" s="47">
        <f t="shared" si="10"/>
        <v>3808536</v>
      </c>
      <c r="L151">
        <f>+VLOOKUP(J151,'Thanh toán '!Q$6:R$3244,2,0)</f>
        <v>3808536</v>
      </c>
      <c r="M151" s="47">
        <f t="shared" si="11"/>
        <v>0</v>
      </c>
    </row>
    <row r="152" spans="1:13" x14ac:dyDescent="0.25">
      <c r="A152" s="43">
        <v>44929</v>
      </c>
      <c r="B152" s="40" t="s">
        <v>9396</v>
      </c>
      <c r="C152" s="40" t="s">
        <v>9397</v>
      </c>
      <c r="D152" s="38">
        <v>2619823</v>
      </c>
      <c r="E152" s="42" t="s">
        <v>8998</v>
      </c>
      <c r="F152" s="38">
        <v>261982</v>
      </c>
      <c r="G152" s="38">
        <f t="shared" si="8"/>
        <v>2881805</v>
      </c>
      <c r="H152" s="40" t="s">
        <v>9398</v>
      </c>
      <c r="I152" s="40" t="s">
        <v>9399</v>
      </c>
      <c r="J152" s="45">
        <f t="shared" si="9"/>
        <v>201</v>
      </c>
      <c r="K152" s="47">
        <f t="shared" si="10"/>
        <v>2881805</v>
      </c>
      <c r="L152">
        <f>+VLOOKUP(J152,'Thanh toán '!Q$6:R$3244,2,0)</f>
        <v>2881805</v>
      </c>
      <c r="M152" s="47">
        <f t="shared" si="11"/>
        <v>0</v>
      </c>
    </row>
    <row r="153" spans="1:13" x14ac:dyDescent="0.25">
      <c r="A153" s="43">
        <v>44929</v>
      </c>
      <c r="B153" s="40" t="s">
        <v>9400</v>
      </c>
      <c r="C153" s="40" t="s">
        <v>9401</v>
      </c>
      <c r="D153" s="38">
        <v>3036183</v>
      </c>
      <c r="E153" s="42" t="s">
        <v>8998</v>
      </c>
      <c r="F153" s="38">
        <v>303618</v>
      </c>
      <c r="G153" s="38">
        <f t="shared" si="8"/>
        <v>3339801</v>
      </c>
      <c r="H153" s="40" t="s">
        <v>9402</v>
      </c>
      <c r="I153" s="40" t="s">
        <v>9403</v>
      </c>
      <c r="J153" s="45">
        <f t="shared" si="9"/>
        <v>202</v>
      </c>
      <c r="K153" s="47">
        <f t="shared" si="10"/>
        <v>3339801</v>
      </c>
      <c r="L153">
        <f>+VLOOKUP(J153,'Thanh toán '!Q$6:R$3244,2,0)</f>
        <v>3339801</v>
      </c>
      <c r="M153" s="47">
        <f t="shared" si="11"/>
        <v>0</v>
      </c>
    </row>
    <row r="154" spans="1:13" x14ac:dyDescent="0.25">
      <c r="A154" s="43">
        <v>44929</v>
      </c>
      <c r="B154" s="40" t="s">
        <v>9404</v>
      </c>
      <c r="C154" s="40" t="s">
        <v>9405</v>
      </c>
      <c r="D154" s="38">
        <v>1545909</v>
      </c>
      <c r="E154" s="42" t="s">
        <v>8998</v>
      </c>
      <c r="F154" s="38">
        <v>154591</v>
      </c>
      <c r="G154" s="38">
        <f t="shared" si="8"/>
        <v>1700500</v>
      </c>
      <c r="H154" s="40" t="s">
        <v>9406</v>
      </c>
      <c r="I154" s="40" t="s">
        <v>9407</v>
      </c>
      <c r="J154" s="45">
        <f t="shared" si="9"/>
        <v>203</v>
      </c>
      <c r="K154" s="47">
        <f t="shared" si="10"/>
        <v>1700500</v>
      </c>
      <c r="L154">
        <f>+VLOOKUP(J154,'Thanh toán '!Q$6:R$3244,2,0)</f>
        <v>1700500</v>
      </c>
      <c r="M154" s="47">
        <f t="shared" si="11"/>
        <v>0</v>
      </c>
    </row>
    <row r="155" spans="1:13" x14ac:dyDescent="0.25">
      <c r="A155" s="43">
        <v>44929</v>
      </c>
      <c r="B155" s="40" t="s">
        <v>9408</v>
      </c>
      <c r="C155" s="40" t="s">
        <v>9409</v>
      </c>
      <c r="D155" s="38">
        <v>865200</v>
      </c>
      <c r="E155" s="42" t="s">
        <v>8998</v>
      </c>
      <c r="F155" s="38">
        <v>86520</v>
      </c>
      <c r="G155" s="38">
        <f t="shared" si="8"/>
        <v>951720</v>
      </c>
      <c r="H155" s="40" t="s">
        <v>9001</v>
      </c>
      <c r="I155" s="40" t="s">
        <v>9002</v>
      </c>
      <c r="J155" s="45">
        <f t="shared" si="9"/>
        <v>204</v>
      </c>
      <c r="K155" s="47">
        <f t="shared" si="10"/>
        <v>951720</v>
      </c>
      <c r="L155">
        <f>+VLOOKUP(J155,'Thanh toán '!Q$6:R$3244,2,0)</f>
        <v>951720</v>
      </c>
      <c r="M155" s="47">
        <f t="shared" si="11"/>
        <v>0</v>
      </c>
    </row>
    <row r="156" spans="1:13" x14ac:dyDescent="0.25">
      <c r="A156" s="43">
        <v>44929</v>
      </c>
      <c r="B156" s="40" t="s">
        <v>9410</v>
      </c>
      <c r="C156" s="40" t="s">
        <v>9411</v>
      </c>
      <c r="D156" s="38">
        <v>865200</v>
      </c>
      <c r="E156" s="42" t="s">
        <v>8998</v>
      </c>
      <c r="F156" s="38">
        <v>86520</v>
      </c>
      <c r="G156" s="38">
        <f t="shared" si="8"/>
        <v>951720</v>
      </c>
      <c r="H156" s="40" t="s">
        <v>9001</v>
      </c>
      <c r="I156" s="40" t="s">
        <v>9002</v>
      </c>
      <c r="J156" s="45">
        <f t="shared" si="9"/>
        <v>205</v>
      </c>
      <c r="K156" s="47">
        <f t="shared" si="10"/>
        <v>951720</v>
      </c>
      <c r="L156">
        <f>+VLOOKUP(J156,'Thanh toán '!Q$6:R$3244,2,0)</f>
        <v>951720</v>
      </c>
      <c r="M156" s="47">
        <f t="shared" si="11"/>
        <v>0</v>
      </c>
    </row>
    <row r="157" spans="1:13" x14ac:dyDescent="0.25">
      <c r="A157" s="43">
        <v>44929</v>
      </c>
      <c r="B157" s="40" t="s">
        <v>9412</v>
      </c>
      <c r="C157" s="40" t="s">
        <v>9413</v>
      </c>
      <c r="D157" s="38">
        <v>865200</v>
      </c>
      <c r="E157" s="42" t="s">
        <v>8998</v>
      </c>
      <c r="F157" s="38">
        <v>86520</v>
      </c>
      <c r="G157" s="38">
        <f t="shared" si="8"/>
        <v>951720</v>
      </c>
      <c r="H157" s="40" t="s">
        <v>9001</v>
      </c>
      <c r="I157" s="40" t="s">
        <v>9002</v>
      </c>
      <c r="J157" s="45">
        <f t="shared" si="9"/>
        <v>206</v>
      </c>
      <c r="K157" s="47">
        <f t="shared" si="10"/>
        <v>951720</v>
      </c>
      <c r="L157">
        <f>+VLOOKUP(J157,'Thanh toán '!Q$6:R$3244,2,0)</f>
        <v>951720</v>
      </c>
      <c r="M157" s="47">
        <f t="shared" si="11"/>
        <v>0</v>
      </c>
    </row>
    <row r="158" spans="1:13" x14ac:dyDescent="0.25">
      <c r="A158" s="43">
        <v>44929</v>
      </c>
      <c r="B158" s="40" t="s">
        <v>9414</v>
      </c>
      <c r="C158" s="40" t="s">
        <v>9415</v>
      </c>
      <c r="D158" s="38">
        <v>865200</v>
      </c>
      <c r="E158" s="42" t="s">
        <v>8998</v>
      </c>
      <c r="F158" s="38">
        <v>86520</v>
      </c>
      <c r="G158" s="38">
        <f t="shared" si="8"/>
        <v>951720</v>
      </c>
      <c r="H158" s="40" t="s">
        <v>9001</v>
      </c>
      <c r="I158" s="40" t="s">
        <v>9002</v>
      </c>
      <c r="J158" s="45">
        <f t="shared" si="9"/>
        <v>207</v>
      </c>
      <c r="K158" s="47">
        <f t="shared" si="10"/>
        <v>951720</v>
      </c>
      <c r="L158">
        <f>+VLOOKUP(J158,'Thanh toán '!Q$6:R$3244,2,0)</f>
        <v>951720</v>
      </c>
      <c r="M158" s="47">
        <f t="shared" si="11"/>
        <v>0</v>
      </c>
    </row>
    <row r="159" spans="1:13" x14ac:dyDescent="0.25">
      <c r="A159" s="43">
        <v>44929</v>
      </c>
      <c r="B159" s="40" t="s">
        <v>9416</v>
      </c>
      <c r="C159" s="40" t="s">
        <v>9417</v>
      </c>
      <c r="D159" s="38">
        <v>865200</v>
      </c>
      <c r="E159" s="42" t="s">
        <v>8998</v>
      </c>
      <c r="F159" s="38">
        <v>86520</v>
      </c>
      <c r="G159" s="38">
        <f t="shared" si="8"/>
        <v>951720</v>
      </c>
      <c r="H159" s="40" t="s">
        <v>9001</v>
      </c>
      <c r="I159" s="40" t="s">
        <v>9002</v>
      </c>
      <c r="J159" s="45">
        <f t="shared" si="9"/>
        <v>208</v>
      </c>
      <c r="K159" s="47">
        <f t="shared" si="10"/>
        <v>951720</v>
      </c>
      <c r="L159">
        <f>+VLOOKUP(J159,'Thanh toán '!Q$6:R$3244,2,0)</f>
        <v>951720</v>
      </c>
      <c r="M159" s="47">
        <f t="shared" si="11"/>
        <v>0</v>
      </c>
    </row>
    <row r="160" spans="1:13" x14ac:dyDescent="0.25">
      <c r="A160" s="43">
        <v>44929</v>
      </c>
      <c r="B160" s="40" t="s">
        <v>9418</v>
      </c>
      <c r="C160" s="40" t="s">
        <v>9419</v>
      </c>
      <c r="D160" s="38">
        <v>865200</v>
      </c>
      <c r="E160" s="42" t="s">
        <v>8998</v>
      </c>
      <c r="F160" s="38">
        <v>86520</v>
      </c>
      <c r="G160" s="38">
        <f t="shared" si="8"/>
        <v>951720</v>
      </c>
      <c r="H160" s="40" t="s">
        <v>9001</v>
      </c>
      <c r="I160" s="40" t="s">
        <v>9002</v>
      </c>
      <c r="J160" s="45">
        <f t="shared" si="9"/>
        <v>209</v>
      </c>
      <c r="K160" s="47">
        <f t="shared" si="10"/>
        <v>951720</v>
      </c>
      <c r="L160">
        <f>+VLOOKUP(J160,'Thanh toán '!Q$6:R$3244,2,0)</f>
        <v>951720</v>
      </c>
      <c r="M160" s="47">
        <f t="shared" si="11"/>
        <v>0</v>
      </c>
    </row>
    <row r="161" spans="1:13" x14ac:dyDescent="0.25">
      <c r="A161" s="43">
        <v>44929</v>
      </c>
      <c r="B161" s="40" t="s">
        <v>9420</v>
      </c>
      <c r="C161" s="40" t="s">
        <v>9421</v>
      </c>
      <c r="D161" s="38">
        <v>792848</v>
      </c>
      <c r="E161" s="42" t="s">
        <v>8998</v>
      </c>
      <c r="F161" s="38">
        <v>79285</v>
      </c>
      <c r="G161" s="38">
        <f t="shared" si="8"/>
        <v>872133</v>
      </c>
      <c r="H161" s="40" t="s">
        <v>9001</v>
      </c>
      <c r="I161" s="40" t="s">
        <v>9002</v>
      </c>
      <c r="J161" s="45">
        <f t="shared" si="9"/>
        <v>210</v>
      </c>
      <c r="K161" s="47">
        <f t="shared" si="10"/>
        <v>872133</v>
      </c>
      <c r="L161">
        <f>+VLOOKUP(J161,'Thanh toán '!Q$6:R$3244,2,0)</f>
        <v>872133</v>
      </c>
      <c r="M161" s="47">
        <f t="shared" si="11"/>
        <v>0</v>
      </c>
    </row>
    <row r="162" spans="1:13" x14ac:dyDescent="0.25">
      <c r="A162" s="43">
        <v>44929</v>
      </c>
      <c r="B162" s="40" t="s">
        <v>9422</v>
      </c>
      <c r="C162" s="40" t="s">
        <v>9423</v>
      </c>
      <c r="D162" s="38">
        <v>441000</v>
      </c>
      <c r="E162" s="42" t="s">
        <v>8998</v>
      </c>
      <c r="F162" s="38">
        <v>44100</v>
      </c>
      <c r="G162" s="38">
        <f t="shared" si="8"/>
        <v>485100</v>
      </c>
      <c r="H162" s="40" t="s">
        <v>9001</v>
      </c>
      <c r="I162" s="40" t="s">
        <v>9002</v>
      </c>
      <c r="J162" s="45">
        <f t="shared" si="9"/>
        <v>211</v>
      </c>
      <c r="K162" s="47">
        <f t="shared" si="10"/>
        <v>485100</v>
      </c>
      <c r="L162" t="e">
        <f>+VLOOKUP(J162,'Thanh toán '!Q$6:R$3244,2,0)</f>
        <v>#N/A</v>
      </c>
      <c r="M162" s="47" t="e">
        <f t="shared" si="11"/>
        <v>#N/A</v>
      </c>
    </row>
    <row r="163" spans="1:13" x14ac:dyDescent="0.25">
      <c r="A163" s="43">
        <v>44929</v>
      </c>
      <c r="B163" s="40" t="s">
        <v>9424</v>
      </c>
      <c r="C163" s="40" t="s">
        <v>9425</v>
      </c>
      <c r="D163" s="38">
        <v>865200</v>
      </c>
      <c r="E163" s="42" t="s">
        <v>8998</v>
      </c>
      <c r="F163" s="38">
        <v>86520</v>
      </c>
      <c r="G163" s="38">
        <f t="shared" si="8"/>
        <v>951720</v>
      </c>
      <c r="H163" s="40" t="s">
        <v>9001</v>
      </c>
      <c r="I163" s="40" t="s">
        <v>9002</v>
      </c>
      <c r="J163" s="45">
        <f t="shared" si="9"/>
        <v>212</v>
      </c>
      <c r="K163" s="47">
        <f t="shared" si="10"/>
        <v>951720</v>
      </c>
      <c r="L163">
        <f>+VLOOKUP(J163,'Thanh toán '!Q$6:R$3244,2,0)</f>
        <v>951720</v>
      </c>
      <c r="M163" s="47">
        <f t="shared" si="11"/>
        <v>0</v>
      </c>
    </row>
    <row r="164" spans="1:13" x14ac:dyDescent="0.25">
      <c r="A164" s="43">
        <v>44929</v>
      </c>
      <c r="B164" s="40" t="s">
        <v>9426</v>
      </c>
      <c r="C164" s="40" t="s">
        <v>9427</v>
      </c>
      <c r="D164" s="38">
        <v>865200</v>
      </c>
      <c r="E164" s="42" t="s">
        <v>8998</v>
      </c>
      <c r="F164" s="38">
        <v>86520</v>
      </c>
      <c r="G164" s="38">
        <f t="shared" si="8"/>
        <v>951720</v>
      </c>
      <c r="H164" s="40" t="s">
        <v>9001</v>
      </c>
      <c r="I164" s="40" t="s">
        <v>9002</v>
      </c>
      <c r="J164" s="45">
        <f t="shared" si="9"/>
        <v>213</v>
      </c>
      <c r="K164" s="47">
        <f t="shared" si="10"/>
        <v>951720</v>
      </c>
      <c r="L164">
        <f>+VLOOKUP(J164,'Thanh toán '!Q$6:R$3244,2,0)</f>
        <v>951720</v>
      </c>
      <c r="M164" s="47">
        <f t="shared" si="11"/>
        <v>0</v>
      </c>
    </row>
    <row r="165" spans="1:13" x14ac:dyDescent="0.25">
      <c r="A165" s="43">
        <v>44929</v>
      </c>
      <c r="B165" s="40" t="s">
        <v>9428</v>
      </c>
      <c r="C165" s="40" t="s">
        <v>9429</v>
      </c>
      <c r="D165" s="38">
        <v>865200</v>
      </c>
      <c r="E165" s="42" t="s">
        <v>8998</v>
      </c>
      <c r="F165" s="38">
        <v>86520</v>
      </c>
      <c r="G165" s="38">
        <f t="shared" si="8"/>
        <v>951720</v>
      </c>
      <c r="H165" s="40" t="s">
        <v>9001</v>
      </c>
      <c r="I165" s="40" t="s">
        <v>9002</v>
      </c>
      <c r="J165" s="45">
        <f t="shared" si="9"/>
        <v>214</v>
      </c>
      <c r="K165" s="47">
        <f t="shared" si="10"/>
        <v>951720</v>
      </c>
      <c r="L165">
        <f>+VLOOKUP(J165,'Thanh toán '!Q$6:R$3244,2,0)</f>
        <v>951720</v>
      </c>
      <c r="M165" s="47">
        <f t="shared" si="11"/>
        <v>0</v>
      </c>
    </row>
    <row r="166" spans="1:13" x14ac:dyDescent="0.25">
      <c r="A166" s="43">
        <v>44929</v>
      </c>
      <c r="B166" s="40" t="s">
        <v>9430</v>
      </c>
      <c r="C166" s="40" t="s">
        <v>9431</v>
      </c>
      <c r="D166" s="38">
        <v>865200</v>
      </c>
      <c r="E166" s="42" t="s">
        <v>8998</v>
      </c>
      <c r="F166" s="38">
        <v>86520</v>
      </c>
      <c r="G166" s="38">
        <f t="shared" si="8"/>
        <v>951720</v>
      </c>
      <c r="H166" s="40" t="s">
        <v>9001</v>
      </c>
      <c r="I166" s="40" t="s">
        <v>9002</v>
      </c>
      <c r="J166" s="45">
        <f t="shared" si="9"/>
        <v>215</v>
      </c>
      <c r="K166" s="47">
        <f t="shared" si="10"/>
        <v>951720</v>
      </c>
      <c r="L166">
        <f>+VLOOKUP(J166,'Thanh toán '!Q$6:R$3244,2,0)</f>
        <v>951720</v>
      </c>
      <c r="M166" s="47">
        <f t="shared" si="11"/>
        <v>0</v>
      </c>
    </row>
    <row r="167" spans="1:13" x14ac:dyDescent="0.25">
      <c r="A167" s="43">
        <v>44929</v>
      </c>
      <c r="B167" s="40" t="s">
        <v>9432</v>
      </c>
      <c r="C167" s="40" t="s">
        <v>9433</v>
      </c>
      <c r="D167" s="38">
        <v>865200</v>
      </c>
      <c r="E167" s="42" t="s">
        <v>8998</v>
      </c>
      <c r="F167" s="38">
        <v>86520</v>
      </c>
      <c r="G167" s="38">
        <f t="shared" si="8"/>
        <v>951720</v>
      </c>
      <c r="H167" s="40" t="s">
        <v>9001</v>
      </c>
      <c r="I167" s="40" t="s">
        <v>9002</v>
      </c>
      <c r="J167" s="45">
        <f t="shared" si="9"/>
        <v>216</v>
      </c>
      <c r="K167" s="47">
        <f t="shared" si="10"/>
        <v>951720</v>
      </c>
      <c r="L167">
        <f>+VLOOKUP(J167,'Thanh toán '!Q$6:R$3244,2,0)</f>
        <v>951720</v>
      </c>
      <c r="M167" s="47">
        <f t="shared" si="11"/>
        <v>0</v>
      </c>
    </row>
    <row r="168" spans="1:13" x14ac:dyDescent="0.25">
      <c r="A168" s="43">
        <v>44929</v>
      </c>
      <c r="B168" s="40" t="s">
        <v>9434</v>
      </c>
      <c r="C168" s="40" t="s">
        <v>9435</v>
      </c>
      <c r="D168" s="38">
        <v>865200</v>
      </c>
      <c r="E168" s="42" t="s">
        <v>8998</v>
      </c>
      <c r="F168" s="38">
        <v>86520</v>
      </c>
      <c r="G168" s="38">
        <f t="shared" si="8"/>
        <v>951720</v>
      </c>
      <c r="H168" s="40" t="s">
        <v>9001</v>
      </c>
      <c r="I168" s="40" t="s">
        <v>9002</v>
      </c>
      <c r="J168" s="45">
        <f t="shared" si="9"/>
        <v>217</v>
      </c>
      <c r="K168" s="47">
        <f t="shared" si="10"/>
        <v>951720</v>
      </c>
      <c r="L168">
        <f>+VLOOKUP(J168,'Thanh toán '!Q$6:R$3244,2,0)</f>
        <v>951720</v>
      </c>
      <c r="M168" s="47">
        <f t="shared" si="11"/>
        <v>0</v>
      </c>
    </row>
    <row r="169" spans="1:13" x14ac:dyDescent="0.25">
      <c r="A169" s="43">
        <v>44929</v>
      </c>
      <c r="B169" s="40" t="s">
        <v>9436</v>
      </c>
      <c r="C169" s="40" t="s">
        <v>9437</v>
      </c>
      <c r="D169" s="38">
        <v>865200</v>
      </c>
      <c r="E169" s="42" t="s">
        <v>8998</v>
      </c>
      <c r="F169" s="38">
        <v>86520</v>
      </c>
      <c r="G169" s="38">
        <f t="shared" si="8"/>
        <v>951720</v>
      </c>
      <c r="H169" s="40" t="s">
        <v>9001</v>
      </c>
      <c r="I169" s="40" t="s">
        <v>9002</v>
      </c>
      <c r="J169" s="45">
        <f t="shared" si="9"/>
        <v>218</v>
      </c>
      <c r="K169" s="47">
        <f t="shared" si="10"/>
        <v>951720</v>
      </c>
      <c r="L169">
        <f>+VLOOKUP(J169,'Thanh toán '!Q$6:R$3244,2,0)</f>
        <v>951720</v>
      </c>
      <c r="M169" s="47">
        <f t="shared" si="11"/>
        <v>0</v>
      </c>
    </row>
    <row r="170" spans="1:13" x14ac:dyDescent="0.25">
      <c r="A170" s="43">
        <v>44930</v>
      </c>
      <c r="B170" s="40" t="s">
        <v>9444</v>
      </c>
      <c r="C170" s="40" t="s">
        <v>9445</v>
      </c>
      <c r="D170" s="38">
        <v>865200</v>
      </c>
      <c r="E170" s="42" t="s">
        <v>8998</v>
      </c>
      <c r="F170" s="38">
        <v>86520</v>
      </c>
      <c r="G170" s="38">
        <f t="shared" si="8"/>
        <v>951720</v>
      </c>
      <c r="H170" s="40" t="s">
        <v>9001</v>
      </c>
      <c r="I170" s="40" t="s">
        <v>9002</v>
      </c>
      <c r="J170" s="45">
        <f t="shared" si="9"/>
        <v>219</v>
      </c>
      <c r="K170" s="47">
        <f t="shared" si="10"/>
        <v>951720</v>
      </c>
      <c r="L170">
        <f>+VLOOKUP(J170,'Thanh toán '!Q$6:R$3244,2,0)</f>
        <v>951720</v>
      </c>
      <c r="M170" s="47">
        <f t="shared" si="11"/>
        <v>0</v>
      </c>
    </row>
    <row r="171" spans="1:13" x14ac:dyDescent="0.25">
      <c r="A171" s="43">
        <v>44930</v>
      </c>
      <c r="B171" s="40" t="s">
        <v>9446</v>
      </c>
      <c r="C171" s="40" t="s">
        <v>9447</v>
      </c>
      <c r="D171" s="38">
        <v>865200</v>
      </c>
      <c r="E171" s="42" t="s">
        <v>8998</v>
      </c>
      <c r="F171" s="38">
        <v>86520</v>
      </c>
      <c r="G171" s="38">
        <f t="shared" si="8"/>
        <v>951720</v>
      </c>
      <c r="H171" s="40" t="s">
        <v>9448</v>
      </c>
      <c r="I171" s="40" t="s">
        <v>9449</v>
      </c>
      <c r="J171" s="45">
        <f t="shared" si="9"/>
        <v>220</v>
      </c>
      <c r="K171" s="47">
        <f t="shared" si="10"/>
        <v>951720</v>
      </c>
      <c r="L171" t="e">
        <f>+VLOOKUP(J171,'Thanh toán '!Q$6:R$3244,2,0)</f>
        <v>#N/A</v>
      </c>
      <c r="M171" s="47" t="e">
        <f t="shared" si="11"/>
        <v>#N/A</v>
      </c>
    </row>
    <row r="172" spans="1:13" x14ac:dyDescent="0.25">
      <c r="A172" s="43">
        <v>44930</v>
      </c>
      <c r="B172" s="40" t="s">
        <v>9452</v>
      </c>
      <c r="C172" s="40" t="s">
        <v>9453</v>
      </c>
      <c r="D172" s="38">
        <v>14595776</v>
      </c>
      <c r="E172" s="42" t="s">
        <v>8998</v>
      </c>
      <c r="F172" s="38">
        <v>1459578</v>
      </c>
      <c r="G172" s="38">
        <f t="shared" si="8"/>
        <v>16055354</v>
      </c>
      <c r="H172" s="40" t="s">
        <v>9068</v>
      </c>
      <c r="I172" s="40" t="s">
        <v>9069</v>
      </c>
      <c r="J172" s="45">
        <f t="shared" si="9"/>
        <v>224</v>
      </c>
      <c r="K172" s="47">
        <f t="shared" si="10"/>
        <v>16055354</v>
      </c>
      <c r="L172">
        <f>+VLOOKUP(J172,'Thanh toán '!Q$6:R$3244,2,0)</f>
        <v>16055354</v>
      </c>
      <c r="M172" s="47">
        <f t="shared" si="11"/>
        <v>0</v>
      </c>
    </row>
    <row r="173" spans="1:13" x14ac:dyDescent="0.25">
      <c r="A173" s="43">
        <v>44930</v>
      </c>
      <c r="B173" s="40" t="s">
        <v>9455</v>
      </c>
      <c r="C173" s="40" t="s">
        <v>9456</v>
      </c>
      <c r="D173" s="38">
        <v>734310</v>
      </c>
      <c r="E173" s="42" t="s">
        <v>8998</v>
      </c>
      <c r="F173" s="38">
        <v>73431</v>
      </c>
      <c r="G173" s="38">
        <f t="shared" si="8"/>
        <v>807741</v>
      </c>
      <c r="H173" s="40" t="s">
        <v>9001</v>
      </c>
      <c r="I173" s="40" t="s">
        <v>9002</v>
      </c>
      <c r="J173" s="45">
        <f t="shared" si="9"/>
        <v>226</v>
      </c>
      <c r="K173" s="47">
        <f t="shared" si="10"/>
        <v>807741</v>
      </c>
      <c r="L173">
        <f>+VLOOKUP(J173,'Thanh toán '!Q$6:R$3244,2,0)</f>
        <v>807741</v>
      </c>
      <c r="M173" s="47">
        <f t="shared" si="11"/>
        <v>0</v>
      </c>
    </row>
    <row r="174" spans="1:13" x14ac:dyDescent="0.25">
      <c r="A174" s="43">
        <v>44930</v>
      </c>
      <c r="B174" s="40" t="s">
        <v>9462</v>
      </c>
      <c r="C174" s="40" t="s">
        <v>9463</v>
      </c>
      <c r="D174" s="38">
        <v>1197934</v>
      </c>
      <c r="E174" s="42" t="s">
        <v>8998</v>
      </c>
      <c r="F174" s="38">
        <v>119793</v>
      </c>
      <c r="G174" s="38">
        <f t="shared" si="8"/>
        <v>1317727</v>
      </c>
      <c r="H174" s="40" t="s">
        <v>9284</v>
      </c>
      <c r="I174" s="40" t="s">
        <v>9285</v>
      </c>
      <c r="J174" s="45">
        <f t="shared" si="9"/>
        <v>233</v>
      </c>
      <c r="K174" s="47">
        <f t="shared" si="10"/>
        <v>1317727</v>
      </c>
      <c r="L174">
        <f>+VLOOKUP(J174,'Thanh toán '!Q$6:R$3244,2,0)</f>
        <v>1317727</v>
      </c>
      <c r="M174" s="47">
        <f t="shared" si="11"/>
        <v>0</v>
      </c>
    </row>
    <row r="175" spans="1:13" x14ac:dyDescent="0.25">
      <c r="A175" s="43">
        <v>44930</v>
      </c>
      <c r="B175" s="40" t="s">
        <v>9464</v>
      </c>
      <c r="C175" s="40" t="s">
        <v>9465</v>
      </c>
      <c r="D175" s="38">
        <v>976090</v>
      </c>
      <c r="E175" s="42" t="s">
        <v>8998</v>
      </c>
      <c r="F175" s="38">
        <v>97609</v>
      </c>
      <c r="G175" s="38">
        <f t="shared" si="8"/>
        <v>1073699</v>
      </c>
      <c r="H175" s="40" t="s">
        <v>9284</v>
      </c>
      <c r="I175" s="40" t="s">
        <v>9285</v>
      </c>
      <c r="J175" s="45">
        <f t="shared" si="9"/>
        <v>234</v>
      </c>
      <c r="K175" s="47">
        <f t="shared" si="10"/>
        <v>1073699</v>
      </c>
      <c r="L175">
        <f>+VLOOKUP(J175,'Thanh toán '!Q$6:R$3244,2,0)</f>
        <v>1073699</v>
      </c>
      <c r="M175" s="47">
        <f t="shared" si="11"/>
        <v>0</v>
      </c>
    </row>
    <row r="176" spans="1:13" x14ac:dyDescent="0.25">
      <c r="A176" s="43">
        <v>44930</v>
      </c>
      <c r="B176" s="40" t="s">
        <v>9466</v>
      </c>
      <c r="C176" s="40" t="s">
        <v>9467</v>
      </c>
      <c r="D176" s="38">
        <v>1013960</v>
      </c>
      <c r="E176" s="42" t="s">
        <v>8998</v>
      </c>
      <c r="F176" s="38">
        <v>101396</v>
      </c>
      <c r="G176" s="38">
        <f t="shared" si="8"/>
        <v>1115356</v>
      </c>
      <c r="H176" s="40" t="s">
        <v>9284</v>
      </c>
      <c r="I176" s="40" t="s">
        <v>9285</v>
      </c>
      <c r="J176" s="45">
        <f t="shared" si="9"/>
        <v>235</v>
      </c>
      <c r="K176" s="47">
        <f t="shared" si="10"/>
        <v>1115356</v>
      </c>
      <c r="L176">
        <f>+VLOOKUP(J176,'Thanh toán '!Q$6:R$3244,2,0)</f>
        <v>1115356</v>
      </c>
      <c r="M176" s="47">
        <f t="shared" si="11"/>
        <v>0</v>
      </c>
    </row>
    <row r="177" spans="1:13" x14ac:dyDescent="0.25">
      <c r="A177" s="43">
        <v>44930</v>
      </c>
      <c r="B177" s="40" t="s">
        <v>9468</v>
      </c>
      <c r="C177" s="40" t="s">
        <v>9469</v>
      </c>
      <c r="D177" s="38">
        <v>1695678</v>
      </c>
      <c r="E177" s="42" t="s">
        <v>8998</v>
      </c>
      <c r="F177" s="38">
        <v>169568</v>
      </c>
      <c r="G177" s="38">
        <f t="shared" si="8"/>
        <v>1865246</v>
      </c>
      <c r="H177" s="40" t="s">
        <v>9284</v>
      </c>
      <c r="I177" s="40" t="s">
        <v>9285</v>
      </c>
      <c r="J177" s="45">
        <f t="shared" si="9"/>
        <v>236</v>
      </c>
      <c r="K177" s="47">
        <f t="shared" si="10"/>
        <v>1865246</v>
      </c>
      <c r="L177">
        <f>+VLOOKUP(J177,'Thanh toán '!Q$6:R$3244,2,0)</f>
        <v>1865246</v>
      </c>
      <c r="M177" s="47">
        <f t="shared" si="11"/>
        <v>0</v>
      </c>
    </row>
    <row r="178" spans="1:13" x14ac:dyDescent="0.25">
      <c r="A178" s="43">
        <v>44930</v>
      </c>
      <c r="B178" s="40" t="s">
        <v>9470</v>
      </c>
      <c r="C178" s="40" t="s">
        <v>9471</v>
      </c>
      <c r="D178" s="38">
        <v>1481443</v>
      </c>
      <c r="E178" s="42" t="s">
        <v>8998</v>
      </c>
      <c r="F178" s="38">
        <v>148144</v>
      </c>
      <c r="G178" s="38">
        <f t="shared" si="8"/>
        <v>1629587</v>
      </c>
      <c r="H178" s="40" t="s">
        <v>9284</v>
      </c>
      <c r="I178" s="40" t="s">
        <v>9285</v>
      </c>
      <c r="J178" s="45">
        <f t="shared" si="9"/>
        <v>237</v>
      </c>
      <c r="K178" s="47">
        <f t="shared" si="10"/>
        <v>1629587</v>
      </c>
      <c r="L178">
        <f>+VLOOKUP(J178,'Thanh toán '!Q$6:R$3244,2,0)</f>
        <v>1629587</v>
      </c>
      <c r="M178" s="47">
        <f t="shared" si="11"/>
        <v>0</v>
      </c>
    </row>
    <row r="179" spans="1:13" x14ac:dyDescent="0.25">
      <c r="A179" s="43">
        <v>44930</v>
      </c>
      <c r="B179" s="40" t="s">
        <v>9472</v>
      </c>
      <c r="C179" s="40" t="s">
        <v>9473</v>
      </c>
      <c r="D179" s="38">
        <v>865200</v>
      </c>
      <c r="E179" s="42" t="s">
        <v>8998</v>
      </c>
      <c r="F179" s="38">
        <v>86520</v>
      </c>
      <c r="G179" s="38">
        <f t="shared" si="8"/>
        <v>951720</v>
      </c>
      <c r="H179" s="40" t="s">
        <v>9001</v>
      </c>
      <c r="I179" s="40" t="s">
        <v>9002</v>
      </c>
      <c r="J179" s="45">
        <f t="shared" si="9"/>
        <v>238</v>
      </c>
      <c r="K179" s="47">
        <f t="shared" si="10"/>
        <v>951720</v>
      </c>
      <c r="L179">
        <f>+VLOOKUP(J179,'Thanh toán '!Q$6:R$3244,2,0)</f>
        <v>951720</v>
      </c>
      <c r="M179" s="47">
        <f t="shared" si="11"/>
        <v>0</v>
      </c>
    </row>
    <row r="180" spans="1:13" x14ac:dyDescent="0.25">
      <c r="A180" s="43">
        <v>44930</v>
      </c>
      <c r="B180" s="40" t="s">
        <v>9474</v>
      </c>
      <c r="C180" s="40" t="s">
        <v>9475</v>
      </c>
      <c r="D180" s="38">
        <v>865200</v>
      </c>
      <c r="E180" s="42" t="s">
        <v>8998</v>
      </c>
      <c r="F180" s="38">
        <v>86520</v>
      </c>
      <c r="G180" s="38">
        <f t="shared" si="8"/>
        <v>951720</v>
      </c>
      <c r="H180" s="40" t="s">
        <v>9001</v>
      </c>
      <c r="I180" s="40" t="s">
        <v>9002</v>
      </c>
      <c r="J180" s="45">
        <f t="shared" si="9"/>
        <v>239</v>
      </c>
      <c r="K180" s="47">
        <f t="shared" si="10"/>
        <v>951720</v>
      </c>
      <c r="L180">
        <f>+VLOOKUP(J180,'Thanh toán '!Q$6:R$3244,2,0)</f>
        <v>951720</v>
      </c>
      <c r="M180" s="47">
        <f t="shared" si="11"/>
        <v>0</v>
      </c>
    </row>
    <row r="181" spans="1:13" x14ac:dyDescent="0.25">
      <c r="A181" s="43">
        <v>44930</v>
      </c>
      <c r="B181" s="40" t="s">
        <v>9476</v>
      </c>
      <c r="C181" s="40" t="s">
        <v>9477</v>
      </c>
      <c r="D181" s="38">
        <v>943993</v>
      </c>
      <c r="E181" s="42" t="s">
        <v>8998</v>
      </c>
      <c r="F181" s="38">
        <v>94399</v>
      </c>
      <c r="G181" s="38">
        <f t="shared" si="8"/>
        <v>1038392</v>
      </c>
      <c r="H181" s="40" t="s">
        <v>9278</v>
      </c>
      <c r="I181" s="40" t="s">
        <v>9279</v>
      </c>
      <c r="J181" s="45">
        <f t="shared" si="9"/>
        <v>240</v>
      </c>
      <c r="K181" s="47">
        <f t="shared" si="10"/>
        <v>1038392</v>
      </c>
      <c r="L181">
        <f>+VLOOKUP(J181,'Thanh toán '!Q$6:R$3244,2,0)</f>
        <v>1038392</v>
      </c>
      <c r="M181" s="47">
        <f t="shared" si="11"/>
        <v>0</v>
      </c>
    </row>
    <row r="182" spans="1:13" x14ac:dyDescent="0.25">
      <c r="A182" s="43">
        <v>44930</v>
      </c>
      <c r="B182" s="40" t="s">
        <v>9478</v>
      </c>
      <c r="C182" s="40" t="s">
        <v>9479</v>
      </c>
      <c r="D182" s="38">
        <v>865200</v>
      </c>
      <c r="E182" s="42" t="s">
        <v>8998</v>
      </c>
      <c r="F182" s="38">
        <v>86520</v>
      </c>
      <c r="G182" s="38">
        <f t="shared" si="8"/>
        <v>951720</v>
      </c>
      <c r="H182" s="40" t="s">
        <v>9001</v>
      </c>
      <c r="I182" s="40" t="s">
        <v>9002</v>
      </c>
      <c r="J182" s="45">
        <f t="shared" si="9"/>
        <v>241</v>
      </c>
      <c r="K182" s="47">
        <f t="shared" si="10"/>
        <v>951720</v>
      </c>
      <c r="L182">
        <f>+VLOOKUP(J182,'Thanh toán '!Q$6:R$3244,2,0)</f>
        <v>951720</v>
      </c>
      <c r="M182" s="47">
        <f t="shared" si="11"/>
        <v>0</v>
      </c>
    </row>
    <row r="183" spans="1:13" x14ac:dyDescent="0.25">
      <c r="A183" s="43">
        <v>44930</v>
      </c>
      <c r="B183" s="40" t="s">
        <v>9480</v>
      </c>
      <c r="C183" s="40" t="s">
        <v>9481</v>
      </c>
      <c r="D183" s="38">
        <v>865200</v>
      </c>
      <c r="E183" s="42" t="s">
        <v>8998</v>
      </c>
      <c r="F183" s="38">
        <v>86520</v>
      </c>
      <c r="G183" s="38">
        <f t="shared" si="8"/>
        <v>951720</v>
      </c>
      <c r="H183" s="40" t="s">
        <v>9001</v>
      </c>
      <c r="I183" s="40" t="s">
        <v>9002</v>
      </c>
      <c r="J183" s="45">
        <f t="shared" si="9"/>
        <v>242</v>
      </c>
      <c r="K183" s="47">
        <f t="shared" si="10"/>
        <v>951720</v>
      </c>
      <c r="L183">
        <f>+VLOOKUP(J183,'Thanh toán '!Q$6:R$3244,2,0)</f>
        <v>951720</v>
      </c>
      <c r="M183" s="47">
        <f t="shared" si="11"/>
        <v>0</v>
      </c>
    </row>
    <row r="184" spans="1:13" x14ac:dyDescent="0.25">
      <c r="A184" s="43">
        <v>44930</v>
      </c>
      <c r="B184" s="40" t="s">
        <v>9482</v>
      </c>
      <c r="C184" s="40" t="s">
        <v>9483</v>
      </c>
      <c r="D184" s="38">
        <v>504615</v>
      </c>
      <c r="E184" s="42" t="s">
        <v>8998</v>
      </c>
      <c r="F184" s="38">
        <v>50462</v>
      </c>
      <c r="G184" s="38">
        <f t="shared" si="8"/>
        <v>555077</v>
      </c>
      <c r="H184" s="40" t="s">
        <v>9001</v>
      </c>
      <c r="I184" s="40" t="s">
        <v>9002</v>
      </c>
      <c r="J184" s="45">
        <f t="shared" si="9"/>
        <v>243</v>
      </c>
      <c r="K184" s="47">
        <f t="shared" si="10"/>
        <v>555077</v>
      </c>
      <c r="L184">
        <f>+VLOOKUP(J184,'Thanh toán '!Q$6:R$3244,2,0)</f>
        <v>555077</v>
      </c>
      <c r="M184" s="47">
        <f t="shared" si="11"/>
        <v>0</v>
      </c>
    </row>
    <row r="185" spans="1:13" x14ac:dyDescent="0.25">
      <c r="A185" s="43">
        <v>44930</v>
      </c>
      <c r="B185" s="40" t="s">
        <v>9484</v>
      </c>
      <c r="C185" s="40" t="s">
        <v>9485</v>
      </c>
      <c r="D185" s="38">
        <v>848400</v>
      </c>
      <c r="E185" s="42" t="s">
        <v>8998</v>
      </c>
      <c r="F185" s="38">
        <v>84840</v>
      </c>
      <c r="G185" s="38">
        <f t="shared" si="8"/>
        <v>933240</v>
      </c>
      <c r="H185" s="40" t="s">
        <v>9486</v>
      </c>
      <c r="I185" s="40" t="s">
        <v>9487</v>
      </c>
      <c r="J185" s="45">
        <f t="shared" si="9"/>
        <v>244</v>
      </c>
      <c r="K185" s="47">
        <f t="shared" si="10"/>
        <v>933240</v>
      </c>
      <c r="L185" t="e">
        <f>+VLOOKUP(J185,'Thanh toán '!Q$6:R$3244,2,0)</f>
        <v>#N/A</v>
      </c>
      <c r="M185" s="47" t="e">
        <f t="shared" si="11"/>
        <v>#N/A</v>
      </c>
    </row>
    <row r="186" spans="1:13" x14ac:dyDescent="0.25">
      <c r="A186" s="43">
        <v>44930</v>
      </c>
      <c r="B186" s="40" t="s">
        <v>9488</v>
      </c>
      <c r="C186" s="40" t="s">
        <v>9489</v>
      </c>
      <c r="D186" s="38">
        <v>567883</v>
      </c>
      <c r="E186" s="42" t="s">
        <v>8998</v>
      </c>
      <c r="F186" s="38">
        <v>56788</v>
      </c>
      <c r="G186" s="38">
        <f t="shared" si="8"/>
        <v>624671</v>
      </c>
      <c r="H186" s="40" t="s">
        <v>9001</v>
      </c>
      <c r="I186" s="40" t="s">
        <v>9002</v>
      </c>
      <c r="J186" s="45">
        <f t="shared" si="9"/>
        <v>245</v>
      </c>
      <c r="K186" s="47">
        <f t="shared" si="10"/>
        <v>624671</v>
      </c>
      <c r="L186">
        <f>+VLOOKUP(J186,'Thanh toán '!Q$6:R$3244,2,0)</f>
        <v>624671</v>
      </c>
      <c r="M186" s="47">
        <f t="shared" si="11"/>
        <v>0</v>
      </c>
    </row>
    <row r="187" spans="1:13" x14ac:dyDescent="0.25">
      <c r="A187" s="43">
        <v>44930</v>
      </c>
      <c r="B187" s="40" t="s">
        <v>9490</v>
      </c>
      <c r="C187" s="40" t="s">
        <v>9491</v>
      </c>
      <c r="D187" s="38">
        <v>865200</v>
      </c>
      <c r="E187" s="42" t="s">
        <v>8998</v>
      </c>
      <c r="F187" s="38">
        <v>86520</v>
      </c>
      <c r="G187" s="38">
        <f t="shared" si="8"/>
        <v>951720</v>
      </c>
      <c r="H187" s="40" t="s">
        <v>9001</v>
      </c>
      <c r="I187" s="40" t="s">
        <v>9002</v>
      </c>
      <c r="J187" s="45">
        <f t="shared" si="9"/>
        <v>246</v>
      </c>
      <c r="K187" s="47">
        <f t="shared" si="10"/>
        <v>951720</v>
      </c>
      <c r="L187">
        <f>+VLOOKUP(J187,'Thanh toán '!Q$6:R$3244,2,0)</f>
        <v>951720</v>
      </c>
      <c r="M187" s="47">
        <f t="shared" si="11"/>
        <v>0</v>
      </c>
    </row>
    <row r="188" spans="1:13" x14ac:dyDescent="0.25">
      <c r="A188" s="43">
        <v>44930</v>
      </c>
      <c r="B188" s="40" t="s">
        <v>9492</v>
      </c>
      <c r="C188" s="40" t="s">
        <v>9493</v>
      </c>
      <c r="D188" s="38">
        <v>865200</v>
      </c>
      <c r="E188" s="42" t="s">
        <v>8998</v>
      </c>
      <c r="F188" s="38">
        <v>86520</v>
      </c>
      <c r="G188" s="38">
        <f t="shared" si="8"/>
        <v>951720</v>
      </c>
      <c r="H188" s="40" t="s">
        <v>9001</v>
      </c>
      <c r="I188" s="40" t="s">
        <v>9002</v>
      </c>
      <c r="J188" s="45">
        <f t="shared" si="9"/>
        <v>247</v>
      </c>
      <c r="K188" s="47">
        <f t="shared" si="10"/>
        <v>951720</v>
      </c>
      <c r="L188">
        <f>+VLOOKUP(J188,'Thanh toán '!Q$6:R$3244,2,0)</f>
        <v>951720</v>
      </c>
      <c r="M188" s="47">
        <f t="shared" si="11"/>
        <v>0</v>
      </c>
    </row>
    <row r="189" spans="1:13" x14ac:dyDescent="0.25">
      <c r="A189" s="43">
        <v>44930</v>
      </c>
      <c r="B189" s="40" t="s">
        <v>9494</v>
      </c>
      <c r="C189" s="40" t="s">
        <v>9495</v>
      </c>
      <c r="D189" s="38">
        <v>424200</v>
      </c>
      <c r="E189" s="42" t="s">
        <v>8998</v>
      </c>
      <c r="F189" s="38">
        <v>42420</v>
      </c>
      <c r="G189" s="38">
        <f t="shared" si="8"/>
        <v>466620</v>
      </c>
      <c r="H189" s="40" t="s">
        <v>9001</v>
      </c>
      <c r="I189" s="40" t="s">
        <v>9002</v>
      </c>
      <c r="J189" s="45">
        <f t="shared" si="9"/>
        <v>248</v>
      </c>
      <c r="K189" s="47">
        <f t="shared" si="10"/>
        <v>466620</v>
      </c>
      <c r="L189">
        <f>+VLOOKUP(J189,'Thanh toán '!Q$6:R$3244,2,0)</f>
        <v>466620</v>
      </c>
      <c r="M189" s="47">
        <f t="shared" si="11"/>
        <v>0</v>
      </c>
    </row>
    <row r="190" spans="1:13" x14ac:dyDescent="0.25">
      <c r="A190" s="43">
        <v>44930</v>
      </c>
      <c r="B190" s="40" t="s">
        <v>9496</v>
      </c>
      <c r="C190" s="40" t="s">
        <v>9497</v>
      </c>
      <c r="D190" s="38">
        <v>2690364</v>
      </c>
      <c r="E190" s="42" t="s">
        <v>8998</v>
      </c>
      <c r="F190" s="38">
        <v>269036</v>
      </c>
      <c r="G190" s="38">
        <f t="shared" si="8"/>
        <v>2959400</v>
      </c>
      <c r="H190" s="40" t="s">
        <v>9498</v>
      </c>
      <c r="I190" s="40" t="s">
        <v>9499</v>
      </c>
      <c r="J190" s="45">
        <f t="shared" si="9"/>
        <v>249</v>
      </c>
      <c r="K190" s="47">
        <f t="shared" si="10"/>
        <v>2959400</v>
      </c>
      <c r="L190">
        <f>+VLOOKUP(J190,'Thanh toán '!Q$6:R$3244,2,0)</f>
        <v>2959400</v>
      </c>
      <c r="M190" s="47">
        <f t="shared" si="11"/>
        <v>0</v>
      </c>
    </row>
    <row r="191" spans="1:13" x14ac:dyDescent="0.25">
      <c r="A191" s="43">
        <v>44930</v>
      </c>
      <c r="B191" s="40" t="s">
        <v>9500</v>
      </c>
      <c r="C191" s="40" t="s">
        <v>9501</v>
      </c>
      <c r="D191" s="38">
        <v>1730400</v>
      </c>
      <c r="E191" s="42" t="s">
        <v>8998</v>
      </c>
      <c r="F191" s="38">
        <v>173040</v>
      </c>
      <c r="G191" s="38">
        <f t="shared" si="8"/>
        <v>1903440</v>
      </c>
      <c r="H191" s="40" t="s">
        <v>9498</v>
      </c>
      <c r="I191" s="40" t="s">
        <v>9499</v>
      </c>
      <c r="J191" s="45">
        <f t="shared" si="9"/>
        <v>250</v>
      </c>
      <c r="K191" s="47">
        <f t="shared" si="10"/>
        <v>1903440</v>
      </c>
      <c r="L191" t="e">
        <f>+VLOOKUP(J191,'Thanh toán '!Q$6:R$3244,2,0)</f>
        <v>#N/A</v>
      </c>
      <c r="M191" s="47" t="e">
        <f t="shared" si="11"/>
        <v>#N/A</v>
      </c>
    </row>
    <row r="192" spans="1:13" x14ac:dyDescent="0.25">
      <c r="A192" s="43">
        <v>44930</v>
      </c>
      <c r="B192" s="40" t="s">
        <v>9502</v>
      </c>
      <c r="C192" s="40" t="s">
        <v>9503</v>
      </c>
      <c r="D192" s="38">
        <v>865200</v>
      </c>
      <c r="E192" s="42" t="s">
        <v>8998</v>
      </c>
      <c r="F192" s="38">
        <v>86520</v>
      </c>
      <c r="G192" s="38">
        <f t="shared" si="8"/>
        <v>951720</v>
      </c>
      <c r="H192" s="40" t="s">
        <v>9001</v>
      </c>
      <c r="I192" s="40" t="s">
        <v>9002</v>
      </c>
      <c r="J192" s="45">
        <f t="shared" si="9"/>
        <v>251</v>
      </c>
      <c r="K192" s="47">
        <f t="shared" si="10"/>
        <v>951720</v>
      </c>
      <c r="L192">
        <f>+VLOOKUP(J192,'Thanh toán '!Q$6:R$3244,2,0)</f>
        <v>951720</v>
      </c>
      <c r="M192" s="47">
        <f t="shared" si="11"/>
        <v>0</v>
      </c>
    </row>
    <row r="193" spans="1:13" x14ac:dyDescent="0.25">
      <c r="A193" s="43">
        <v>44930</v>
      </c>
      <c r="B193" s="40" t="s">
        <v>9504</v>
      </c>
      <c r="C193" s="40" t="s">
        <v>9505</v>
      </c>
      <c r="D193" s="38">
        <v>1274641</v>
      </c>
      <c r="E193" s="42" t="s">
        <v>8998</v>
      </c>
      <c r="F193" s="38">
        <v>127464</v>
      </c>
      <c r="G193" s="38">
        <f t="shared" si="8"/>
        <v>1402105</v>
      </c>
      <c r="H193" s="40" t="s">
        <v>9001</v>
      </c>
      <c r="I193" s="40" t="s">
        <v>9002</v>
      </c>
      <c r="J193" s="45">
        <f t="shared" si="9"/>
        <v>252</v>
      </c>
      <c r="K193" s="47">
        <f t="shared" si="10"/>
        <v>1402105</v>
      </c>
      <c r="L193">
        <f>+VLOOKUP(J193,'Thanh toán '!Q$6:R$3244,2,0)</f>
        <v>1402105</v>
      </c>
      <c r="M193" s="47">
        <f t="shared" si="11"/>
        <v>0</v>
      </c>
    </row>
    <row r="194" spans="1:13" x14ac:dyDescent="0.25">
      <c r="A194" s="43">
        <v>44930</v>
      </c>
      <c r="B194" s="40" t="s">
        <v>9506</v>
      </c>
      <c r="C194" s="40" t="s">
        <v>9507</v>
      </c>
      <c r="D194" s="38">
        <v>865200</v>
      </c>
      <c r="E194" s="42" t="s">
        <v>8998</v>
      </c>
      <c r="F194" s="38">
        <v>86520</v>
      </c>
      <c r="G194" s="38">
        <f t="shared" si="8"/>
        <v>951720</v>
      </c>
      <c r="H194" s="40" t="s">
        <v>9001</v>
      </c>
      <c r="I194" s="40" t="s">
        <v>9002</v>
      </c>
      <c r="J194" s="45">
        <f t="shared" si="9"/>
        <v>253</v>
      </c>
      <c r="K194" s="47">
        <f t="shared" si="10"/>
        <v>951720</v>
      </c>
      <c r="L194">
        <f>+VLOOKUP(J194,'Thanh toán '!Q$6:R$3244,2,0)</f>
        <v>951720</v>
      </c>
      <c r="M194" s="47">
        <f t="shared" si="11"/>
        <v>0</v>
      </c>
    </row>
    <row r="195" spans="1:13" x14ac:dyDescent="0.25">
      <c r="A195" s="43">
        <v>44930</v>
      </c>
      <c r="B195" s="40" t="s">
        <v>9508</v>
      </c>
      <c r="C195" s="40" t="s">
        <v>9509</v>
      </c>
      <c r="D195" s="38">
        <v>865200</v>
      </c>
      <c r="E195" s="42" t="s">
        <v>8998</v>
      </c>
      <c r="F195" s="38">
        <v>86520</v>
      </c>
      <c r="G195" s="38">
        <f t="shared" si="8"/>
        <v>951720</v>
      </c>
      <c r="H195" s="40" t="s">
        <v>9001</v>
      </c>
      <c r="I195" s="40" t="s">
        <v>9002</v>
      </c>
      <c r="J195" s="45">
        <f t="shared" si="9"/>
        <v>254</v>
      </c>
      <c r="K195" s="47">
        <f t="shared" si="10"/>
        <v>951720</v>
      </c>
      <c r="L195">
        <f>+VLOOKUP(J195,'Thanh toán '!Q$6:R$3244,2,0)</f>
        <v>951720</v>
      </c>
      <c r="M195" s="47">
        <f t="shared" si="11"/>
        <v>0</v>
      </c>
    </row>
    <row r="196" spans="1:13" x14ac:dyDescent="0.25">
      <c r="A196" s="43">
        <v>44930</v>
      </c>
      <c r="B196" s="40" t="s">
        <v>9510</v>
      </c>
      <c r="C196" s="40" t="s">
        <v>9511</v>
      </c>
      <c r="D196" s="38">
        <v>424200</v>
      </c>
      <c r="E196" s="42" t="s">
        <v>8998</v>
      </c>
      <c r="F196" s="38">
        <v>42420</v>
      </c>
      <c r="G196" s="38">
        <f t="shared" si="8"/>
        <v>466620</v>
      </c>
      <c r="H196" s="40" t="s">
        <v>9001</v>
      </c>
      <c r="I196" s="40" t="s">
        <v>9002</v>
      </c>
      <c r="J196" s="45">
        <f t="shared" si="9"/>
        <v>255</v>
      </c>
      <c r="K196" s="47">
        <f t="shared" si="10"/>
        <v>466620</v>
      </c>
      <c r="L196">
        <f>+VLOOKUP(J196,'Thanh toán '!Q$6:R$3244,2,0)</f>
        <v>466620</v>
      </c>
      <c r="M196" s="47">
        <f t="shared" si="11"/>
        <v>0</v>
      </c>
    </row>
    <row r="197" spans="1:13" x14ac:dyDescent="0.25">
      <c r="A197" s="43">
        <v>44930</v>
      </c>
      <c r="B197" s="40" t="s">
        <v>9512</v>
      </c>
      <c r="C197" s="40" t="s">
        <v>9513</v>
      </c>
      <c r="D197" s="38">
        <v>865200</v>
      </c>
      <c r="E197" s="42" t="s">
        <v>8998</v>
      </c>
      <c r="F197" s="38">
        <v>86520</v>
      </c>
      <c r="G197" s="38">
        <f t="shared" si="8"/>
        <v>951720</v>
      </c>
      <c r="H197" s="40" t="s">
        <v>9001</v>
      </c>
      <c r="I197" s="40" t="s">
        <v>9002</v>
      </c>
      <c r="J197" s="45">
        <f t="shared" si="9"/>
        <v>256</v>
      </c>
      <c r="K197" s="47">
        <f t="shared" si="10"/>
        <v>951720</v>
      </c>
      <c r="L197">
        <f>+VLOOKUP(J197,'Thanh toán '!Q$6:R$3244,2,0)</f>
        <v>951720</v>
      </c>
      <c r="M197" s="47">
        <f t="shared" si="11"/>
        <v>0</v>
      </c>
    </row>
    <row r="198" spans="1:13" x14ac:dyDescent="0.25">
      <c r="A198" s="43">
        <v>44930</v>
      </c>
      <c r="B198" s="40" t="s">
        <v>9514</v>
      </c>
      <c r="C198" s="40" t="s">
        <v>9515</v>
      </c>
      <c r="D198" s="38">
        <v>865200</v>
      </c>
      <c r="E198" s="42" t="s">
        <v>8998</v>
      </c>
      <c r="F198" s="38">
        <v>86520</v>
      </c>
      <c r="G198" s="38">
        <f t="shared" ref="G198:G261" si="12">+D198+F198</f>
        <v>951720</v>
      </c>
      <c r="H198" s="40" t="s">
        <v>9001</v>
      </c>
      <c r="I198" s="40" t="s">
        <v>9002</v>
      </c>
      <c r="J198" s="45">
        <f t="shared" ref="J198:J261" si="13">+B198*1</f>
        <v>257</v>
      </c>
      <c r="K198" s="47">
        <f t="shared" ref="K198:K261" si="14">+G198</f>
        <v>951720</v>
      </c>
      <c r="L198">
        <f>+VLOOKUP(J198,'Thanh toán '!Q$6:R$3244,2,0)</f>
        <v>951720</v>
      </c>
      <c r="M198" s="47">
        <f t="shared" ref="M198:M261" si="15">+L198-K198</f>
        <v>0</v>
      </c>
    </row>
    <row r="199" spans="1:13" x14ac:dyDescent="0.25">
      <c r="A199" s="43">
        <v>44930</v>
      </c>
      <c r="B199" s="40" t="s">
        <v>9516</v>
      </c>
      <c r="C199" s="40" t="s">
        <v>9517</v>
      </c>
      <c r="D199" s="38">
        <v>865200</v>
      </c>
      <c r="E199" s="42" t="s">
        <v>8998</v>
      </c>
      <c r="F199" s="38">
        <v>86520</v>
      </c>
      <c r="G199" s="38">
        <f t="shared" si="12"/>
        <v>951720</v>
      </c>
      <c r="H199" s="40" t="s">
        <v>9001</v>
      </c>
      <c r="I199" s="40" t="s">
        <v>9002</v>
      </c>
      <c r="J199" s="45">
        <f t="shared" si="13"/>
        <v>258</v>
      </c>
      <c r="K199" s="47">
        <f t="shared" si="14"/>
        <v>951720</v>
      </c>
      <c r="L199" t="e">
        <f>+VLOOKUP(J199,'Thanh toán '!Q$6:R$3244,2,0)</f>
        <v>#N/A</v>
      </c>
      <c r="M199" s="47" t="e">
        <f t="shared" si="15"/>
        <v>#N/A</v>
      </c>
    </row>
    <row r="200" spans="1:13" x14ac:dyDescent="0.25">
      <c r="A200" s="43">
        <v>44930</v>
      </c>
      <c r="B200" s="40" t="s">
        <v>9519</v>
      </c>
      <c r="C200" s="40" t="s">
        <v>9520</v>
      </c>
      <c r="D200" s="38">
        <v>865200</v>
      </c>
      <c r="E200" s="42" t="s">
        <v>8998</v>
      </c>
      <c r="F200" s="38">
        <v>86520</v>
      </c>
      <c r="G200" s="38">
        <f t="shared" si="12"/>
        <v>951720</v>
      </c>
      <c r="H200" s="40" t="s">
        <v>9001</v>
      </c>
      <c r="I200" s="40" t="s">
        <v>9002</v>
      </c>
      <c r="J200" s="45">
        <f t="shared" si="13"/>
        <v>260</v>
      </c>
      <c r="K200" s="47">
        <f t="shared" si="14"/>
        <v>951720</v>
      </c>
      <c r="L200">
        <f>+VLOOKUP(J200,'Thanh toán '!Q$6:R$3244,2,0)</f>
        <v>951720</v>
      </c>
      <c r="M200" s="47">
        <f t="shared" si="15"/>
        <v>0</v>
      </c>
    </row>
    <row r="201" spans="1:13" x14ac:dyDescent="0.25">
      <c r="A201" s="43">
        <v>44930</v>
      </c>
      <c r="B201" s="40" t="s">
        <v>9521</v>
      </c>
      <c r="C201" s="40" t="s">
        <v>9522</v>
      </c>
      <c r="D201" s="38">
        <v>865200</v>
      </c>
      <c r="E201" s="42" t="s">
        <v>8998</v>
      </c>
      <c r="F201" s="38">
        <v>86520</v>
      </c>
      <c r="G201" s="38">
        <f t="shared" si="12"/>
        <v>951720</v>
      </c>
      <c r="H201" s="40" t="s">
        <v>9001</v>
      </c>
      <c r="I201" s="40" t="s">
        <v>9002</v>
      </c>
      <c r="J201" s="45">
        <f t="shared" si="13"/>
        <v>261</v>
      </c>
      <c r="K201" s="47">
        <f t="shared" si="14"/>
        <v>951720</v>
      </c>
      <c r="L201">
        <f>+VLOOKUP(J201,'Thanh toán '!Q$6:R$3244,2,0)</f>
        <v>951720</v>
      </c>
      <c r="M201" s="47">
        <f t="shared" si="15"/>
        <v>0</v>
      </c>
    </row>
    <row r="202" spans="1:13" x14ac:dyDescent="0.25">
      <c r="A202" s="43">
        <v>44930</v>
      </c>
      <c r="B202" s="40" t="s">
        <v>9523</v>
      </c>
      <c r="C202" s="40" t="s">
        <v>9524</v>
      </c>
      <c r="D202" s="38">
        <v>865200</v>
      </c>
      <c r="E202" s="42" t="s">
        <v>8998</v>
      </c>
      <c r="F202" s="38">
        <v>86520</v>
      </c>
      <c r="G202" s="38">
        <f t="shared" si="12"/>
        <v>951720</v>
      </c>
      <c r="H202" s="40" t="s">
        <v>9001</v>
      </c>
      <c r="I202" s="40" t="s">
        <v>9002</v>
      </c>
      <c r="J202" s="45">
        <f t="shared" si="13"/>
        <v>262</v>
      </c>
      <c r="K202" s="47">
        <f t="shared" si="14"/>
        <v>951720</v>
      </c>
      <c r="L202">
        <f>+VLOOKUP(J202,'Thanh toán '!Q$6:R$3244,2,0)</f>
        <v>951720</v>
      </c>
      <c r="M202" s="47">
        <f t="shared" si="15"/>
        <v>0</v>
      </c>
    </row>
    <row r="203" spans="1:13" x14ac:dyDescent="0.25">
      <c r="A203" s="43">
        <v>44930</v>
      </c>
      <c r="B203" s="40" t="s">
        <v>9525</v>
      </c>
      <c r="C203" s="40" t="s">
        <v>9526</v>
      </c>
      <c r="D203" s="38">
        <v>865200</v>
      </c>
      <c r="E203" s="42" t="s">
        <v>8998</v>
      </c>
      <c r="F203" s="38">
        <v>86520</v>
      </c>
      <c r="G203" s="38">
        <f t="shared" si="12"/>
        <v>951720</v>
      </c>
      <c r="H203" s="40" t="s">
        <v>9001</v>
      </c>
      <c r="I203" s="40" t="s">
        <v>9002</v>
      </c>
      <c r="J203" s="45">
        <f t="shared" si="13"/>
        <v>263</v>
      </c>
      <c r="K203" s="47">
        <f t="shared" si="14"/>
        <v>951720</v>
      </c>
      <c r="L203">
        <f>+VLOOKUP(J203,'Thanh toán '!Q$6:R$3244,2,0)</f>
        <v>951720</v>
      </c>
      <c r="M203" s="47">
        <f t="shared" si="15"/>
        <v>0</v>
      </c>
    </row>
    <row r="204" spans="1:13" x14ac:dyDescent="0.25">
      <c r="A204" s="43">
        <v>44930</v>
      </c>
      <c r="B204" s="40" t="s">
        <v>9527</v>
      </c>
      <c r="C204" s="40" t="s">
        <v>9528</v>
      </c>
      <c r="D204" s="38">
        <v>865200</v>
      </c>
      <c r="E204" s="42" t="s">
        <v>8998</v>
      </c>
      <c r="F204" s="38">
        <v>86520</v>
      </c>
      <c r="G204" s="38">
        <f t="shared" si="12"/>
        <v>951720</v>
      </c>
      <c r="H204" s="40" t="s">
        <v>9001</v>
      </c>
      <c r="I204" s="40" t="s">
        <v>9002</v>
      </c>
      <c r="J204" s="45">
        <f t="shared" si="13"/>
        <v>264</v>
      </c>
      <c r="K204" s="47">
        <f t="shared" si="14"/>
        <v>951720</v>
      </c>
      <c r="L204">
        <f>+VLOOKUP(J204,'Thanh toán '!Q$6:R$3244,2,0)</f>
        <v>951720</v>
      </c>
      <c r="M204" s="47">
        <f t="shared" si="15"/>
        <v>0</v>
      </c>
    </row>
    <row r="205" spans="1:13" x14ac:dyDescent="0.25">
      <c r="A205" s="43">
        <v>44930</v>
      </c>
      <c r="B205" s="40" t="s">
        <v>9529</v>
      </c>
      <c r="C205" s="40" t="s">
        <v>9530</v>
      </c>
      <c r="D205" s="38">
        <v>1237455</v>
      </c>
      <c r="E205" s="42" t="s">
        <v>8998</v>
      </c>
      <c r="F205" s="38">
        <v>123746</v>
      </c>
      <c r="G205" s="38">
        <f t="shared" si="12"/>
        <v>1361201</v>
      </c>
      <c r="H205" s="40" t="s">
        <v>9284</v>
      </c>
      <c r="I205" s="40" t="s">
        <v>9285</v>
      </c>
      <c r="J205" s="45">
        <f t="shared" si="13"/>
        <v>266</v>
      </c>
      <c r="K205" s="47">
        <f t="shared" si="14"/>
        <v>1361201</v>
      </c>
      <c r="L205">
        <f>+VLOOKUP(J205,'Thanh toán '!Q$6:R$3244,2,0)</f>
        <v>1361201</v>
      </c>
      <c r="M205" s="47">
        <f t="shared" si="15"/>
        <v>0</v>
      </c>
    </row>
    <row r="206" spans="1:13" x14ac:dyDescent="0.25">
      <c r="A206" s="43">
        <v>44930</v>
      </c>
      <c r="B206" s="40" t="s">
        <v>9531</v>
      </c>
      <c r="C206" s="40" t="s">
        <v>9532</v>
      </c>
      <c r="D206" s="38">
        <v>1306200</v>
      </c>
      <c r="E206" s="42" t="s">
        <v>8998</v>
      </c>
      <c r="F206" s="38">
        <v>130620</v>
      </c>
      <c r="G206" s="38">
        <f t="shared" si="12"/>
        <v>1436820</v>
      </c>
      <c r="H206" s="40" t="s">
        <v>9533</v>
      </c>
      <c r="I206" s="40" t="s">
        <v>9534</v>
      </c>
      <c r="J206" s="45">
        <f t="shared" si="13"/>
        <v>268</v>
      </c>
      <c r="K206" s="47">
        <f t="shared" si="14"/>
        <v>1436820</v>
      </c>
      <c r="L206" t="e">
        <f>+VLOOKUP(J206,'Thanh toán '!Q$6:R$3244,2,0)</f>
        <v>#N/A</v>
      </c>
      <c r="M206" s="47" t="e">
        <f t="shared" si="15"/>
        <v>#N/A</v>
      </c>
    </row>
    <row r="207" spans="1:13" x14ac:dyDescent="0.25">
      <c r="A207" s="43">
        <v>44930</v>
      </c>
      <c r="B207" s="40" t="s">
        <v>9535</v>
      </c>
      <c r="C207" s="40" t="s">
        <v>9536</v>
      </c>
      <c r="D207" s="38">
        <v>1730400</v>
      </c>
      <c r="E207" s="42" t="s">
        <v>8998</v>
      </c>
      <c r="F207" s="38">
        <v>173040</v>
      </c>
      <c r="G207" s="38">
        <f t="shared" si="12"/>
        <v>1903440</v>
      </c>
      <c r="H207" s="40" t="s">
        <v>9533</v>
      </c>
      <c r="I207" s="40" t="s">
        <v>9534</v>
      </c>
      <c r="J207" s="45">
        <f t="shared" si="13"/>
        <v>269</v>
      </c>
      <c r="K207" s="47">
        <f t="shared" si="14"/>
        <v>1903440</v>
      </c>
      <c r="L207" t="e">
        <f>+VLOOKUP(J207,'Thanh toán '!Q$6:R$3244,2,0)</f>
        <v>#N/A</v>
      </c>
      <c r="M207" s="47" t="e">
        <f t="shared" si="15"/>
        <v>#N/A</v>
      </c>
    </row>
    <row r="208" spans="1:13" x14ac:dyDescent="0.25">
      <c r="A208" s="43">
        <v>44930</v>
      </c>
      <c r="B208" s="40" t="s">
        <v>9537</v>
      </c>
      <c r="C208" s="40" t="s">
        <v>9538</v>
      </c>
      <c r="D208" s="38">
        <v>865200</v>
      </c>
      <c r="E208" s="42" t="s">
        <v>8998</v>
      </c>
      <c r="F208" s="38">
        <v>86520</v>
      </c>
      <c r="G208" s="38">
        <f t="shared" si="12"/>
        <v>951720</v>
      </c>
      <c r="H208" s="40" t="s">
        <v>9539</v>
      </c>
      <c r="I208" s="40" t="s">
        <v>9540</v>
      </c>
      <c r="J208" s="45">
        <f t="shared" si="13"/>
        <v>270</v>
      </c>
      <c r="K208" s="47">
        <f t="shared" si="14"/>
        <v>951720</v>
      </c>
      <c r="L208">
        <f>+VLOOKUP(J208,'Thanh toán '!Q$6:R$3244,2,0)</f>
        <v>951720</v>
      </c>
      <c r="M208" s="47">
        <f t="shared" si="15"/>
        <v>0</v>
      </c>
    </row>
    <row r="209" spans="1:13" x14ac:dyDescent="0.25">
      <c r="A209" s="43">
        <v>44930</v>
      </c>
      <c r="B209" s="40" t="s">
        <v>9541</v>
      </c>
      <c r="C209" s="40" t="s">
        <v>9542</v>
      </c>
      <c r="D209" s="38">
        <v>455338</v>
      </c>
      <c r="E209" s="42" t="s">
        <v>8998</v>
      </c>
      <c r="F209" s="38">
        <v>45534</v>
      </c>
      <c r="G209" s="38">
        <f t="shared" si="12"/>
        <v>500872</v>
      </c>
      <c r="H209" s="40" t="s">
        <v>9001</v>
      </c>
      <c r="I209" s="40" t="s">
        <v>9002</v>
      </c>
      <c r="J209" s="45">
        <f t="shared" si="13"/>
        <v>272</v>
      </c>
      <c r="K209" s="47">
        <f t="shared" si="14"/>
        <v>500872</v>
      </c>
      <c r="L209">
        <f>+VLOOKUP(J209,'Thanh toán '!Q$6:R$3244,2,0)</f>
        <v>500872</v>
      </c>
      <c r="M209" s="47">
        <f t="shared" si="15"/>
        <v>0</v>
      </c>
    </row>
    <row r="210" spans="1:13" x14ac:dyDescent="0.25">
      <c r="A210" s="43">
        <v>44930</v>
      </c>
      <c r="B210" s="40" t="s">
        <v>9543</v>
      </c>
      <c r="C210" s="40" t="s">
        <v>9544</v>
      </c>
      <c r="D210" s="38">
        <v>865200</v>
      </c>
      <c r="E210" s="42" t="s">
        <v>8998</v>
      </c>
      <c r="F210" s="38">
        <v>86520</v>
      </c>
      <c r="G210" s="38">
        <f t="shared" si="12"/>
        <v>951720</v>
      </c>
      <c r="H210" s="40" t="s">
        <v>9001</v>
      </c>
      <c r="I210" s="40" t="s">
        <v>9002</v>
      </c>
      <c r="J210" s="45">
        <f t="shared" si="13"/>
        <v>273</v>
      </c>
      <c r="K210" s="47">
        <f t="shared" si="14"/>
        <v>951720</v>
      </c>
      <c r="L210">
        <f>+VLOOKUP(J210,'Thanh toán '!Q$6:R$3244,2,0)</f>
        <v>951720</v>
      </c>
      <c r="M210" s="47">
        <f t="shared" si="15"/>
        <v>0</v>
      </c>
    </row>
    <row r="211" spans="1:13" x14ac:dyDescent="0.25">
      <c r="A211" s="43">
        <v>44930</v>
      </c>
      <c r="B211" s="40" t="s">
        <v>9545</v>
      </c>
      <c r="C211" s="40" t="s">
        <v>9546</v>
      </c>
      <c r="D211" s="38">
        <v>200728</v>
      </c>
      <c r="E211" s="42" t="s">
        <v>8998</v>
      </c>
      <c r="F211" s="38">
        <v>20073</v>
      </c>
      <c r="G211" s="38">
        <f t="shared" si="12"/>
        <v>220801</v>
      </c>
      <c r="H211" s="40" t="s">
        <v>9001</v>
      </c>
      <c r="I211" s="40" t="s">
        <v>9002</v>
      </c>
      <c r="J211" s="45">
        <f t="shared" si="13"/>
        <v>274</v>
      </c>
      <c r="K211" s="47">
        <f t="shared" si="14"/>
        <v>220801</v>
      </c>
      <c r="L211">
        <f>+VLOOKUP(J211,'Thanh toán '!Q$6:R$3244,2,0)</f>
        <v>220801</v>
      </c>
      <c r="M211" s="47">
        <f t="shared" si="15"/>
        <v>0</v>
      </c>
    </row>
    <row r="212" spans="1:13" x14ac:dyDescent="0.25">
      <c r="A212" s="43">
        <v>44930</v>
      </c>
      <c r="B212" s="40" t="s">
        <v>9547</v>
      </c>
      <c r="C212" s="40" t="s">
        <v>9548</v>
      </c>
      <c r="D212" s="38">
        <v>1685056</v>
      </c>
      <c r="E212" s="42" t="s">
        <v>8998</v>
      </c>
      <c r="F212" s="38">
        <v>168506</v>
      </c>
      <c r="G212" s="38">
        <f t="shared" si="12"/>
        <v>1853562</v>
      </c>
      <c r="H212" s="40" t="s">
        <v>9001</v>
      </c>
      <c r="I212" s="40" t="s">
        <v>9002</v>
      </c>
      <c r="J212" s="45">
        <f t="shared" si="13"/>
        <v>275</v>
      </c>
      <c r="K212" s="47">
        <f t="shared" si="14"/>
        <v>1853562</v>
      </c>
      <c r="L212">
        <f>+VLOOKUP(J212,'Thanh toán '!Q$6:R$3244,2,0)</f>
        <v>1853562</v>
      </c>
      <c r="M212" s="47">
        <f t="shared" si="15"/>
        <v>0</v>
      </c>
    </row>
    <row r="213" spans="1:13" x14ac:dyDescent="0.25">
      <c r="A213" s="43">
        <v>44930</v>
      </c>
      <c r="B213" s="40" t="s">
        <v>9549</v>
      </c>
      <c r="C213" s="40" t="s">
        <v>9550</v>
      </c>
      <c r="D213" s="38">
        <v>200728</v>
      </c>
      <c r="E213" s="42" t="s">
        <v>8998</v>
      </c>
      <c r="F213" s="38">
        <v>20073</v>
      </c>
      <c r="G213" s="38">
        <f t="shared" si="12"/>
        <v>220801</v>
      </c>
      <c r="H213" s="40" t="s">
        <v>9001</v>
      </c>
      <c r="I213" s="40" t="s">
        <v>9002</v>
      </c>
      <c r="J213" s="45">
        <f t="shared" si="13"/>
        <v>276</v>
      </c>
      <c r="K213" s="47">
        <f t="shared" si="14"/>
        <v>220801</v>
      </c>
      <c r="L213">
        <f>+VLOOKUP(J213,'Thanh toán '!Q$6:R$3244,2,0)</f>
        <v>220801</v>
      </c>
      <c r="M213" s="47">
        <f t="shared" si="15"/>
        <v>0</v>
      </c>
    </row>
    <row r="214" spans="1:13" x14ac:dyDescent="0.25">
      <c r="A214" s="43">
        <v>44930</v>
      </c>
      <c r="B214" s="40" t="s">
        <v>9551</v>
      </c>
      <c r="C214" s="40" t="s">
        <v>9552</v>
      </c>
      <c r="D214" s="38">
        <v>865200</v>
      </c>
      <c r="E214" s="42" t="s">
        <v>8998</v>
      </c>
      <c r="F214" s="38">
        <v>86520</v>
      </c>
      <c r="G214" s="38">
        <f t="shared" si="12"/>
        <v>951720</v>
      </c>
      <c r="H214" s="40" t="s">
        <v>9001</v>
      </c>
      <c r="I214" s="40" t="s">
        <v>9002</v>
      </c>
      <c r="J214" s="45">
        <f t="shared" si="13"/>
        <v>278</v>
      </c>
      <c r="K214" s="47">
        <f t="shared" si="14"/>
        <v>951720</v>
      </c>
      <c r="L214">
        <f>+VLOOKUP(J214,'Thanh toán '!Q$6:R$3244,2,0)</f>
        <v>951720</v>
      </c>
      <c r="M214" s="47">
        <f t="shared" si="15"/>
        <v>0</v>
      </c>
    </row>
    <row r="215" spans="1:13" x14ac:dyDescent="0.25">
      <c r="A215" s="43">
        <v>44930</v>
      </c>
      <c r="B215" s="40" t="s">
        <v>9553</v>
      </c>
      <c r="C215" s="40" t="s">
        <v>9554</v>
      </c>
      <c r="D215" s="38">
        <v>910676</v>
      </c>
      <c r="E215" s="42" t="s">
        <v>8998</v>
      </c>
      <c r="F215" s="38">
        <v>91068</v>
      </c>
      <c r="G215" s="38">
        <f t="shared" si="12"/>
        <v>1001744</v>
      </c>
      <c r="H215" s="40" t="s">
        <v>9001</v>
      </c>
      <c r="I215" s="40" t="s">
        <v>9002</v>
      </c>
      <c r="J215" s="45">
        <f t="shared" si="13"/>
        <v>279</v>
      </c>
      <c r="K215" s="47">
        <f t="shared" si="14"/>
        <v>1001744</v>
      </c>
      <c r="L215">
        <f>+VLOOKUP(J215,'Thanh toán '!Q$6:R$3244,2,0)</f>
        <v>1001744</v>
      </c>
      <c r="M215" s="47">
        <f t="shared" si="15"/>
        <v>0</v>
      </c>
    </row>
    <row r="216" spans="1:13" x14ac:dyDescent="0.25">
      <c r="A216" s="43">
        <v>44930</v>
      </c>
      <c r="B216" s="40" t="s">
        <v>9556</v>
      </c>
      <c r="C216" s="40" t="s">
        <v>9557</v>
      </c>
      <c r="D216" s="38">
        <v>1887986</v>
      </c>
      <c r="E216" s="42" t="s">
        <v>8998</v>
      </c>
      <c r="F216" s="38">
        <v>188799</v>
      </c>
      <c r="G216" s="38">
        <f t="shared" si="12"/>
        <v>2076785</v>
      </c>
      <c r="H216" s="40" t="s">
        <v>9558</v>
      </c>
      <c r="I216" s="40" t="s">
        <v>9559</v>
      </c>
      <c r="J216" s="45">
        <f t="shared" si="13"/>
        <v>281</v>
      </c>
      <c r="K216" s="47">
        <f t="shared" si="14"/>
        <v>2076785</v>
      </c>
      <c r="L216">
        <f>+VLOOKUP(J216,'Thanh toán '!Q$6:R$3244,2,0)</f>
        <v>2076785</v>
      </c>
      <c r="M216" s="47">
        <f t="shared" si="15"/>
        <v>0</v>
      </c>
    </row>
    <row r="217" spans="1:13" x14ac:dyDescent="0.25">
      <c r="A217" s="43">
        <v>44930</v>
      </c>
      <c r="B217" s="40" t="s">
        <v>9560</v>
      </c>
      <c r="C217" s="40" t="s">
        <v>9561</v>
      </c>
      <c r="D217" s="38">
        <v>848400</v>
      </c>
      <c r="E217" s="42" t="s">
        <v>8998</v>
      </c>
      <c r="F217" s="38">
        <v>84840</v>
      </c>
      <c r="G217" s="38">
        <f t="shared" si="12"/>
        <v>933240</v>
      </c>
      <c r="H217" s="40" t="s">
        <v>9558</v>
      </c>
      <c r="I217" s="40" t="s">
        <v>9559</v>
      </c>
      <c r="J217" s="45">
        <f t="shared" si="13"/>
        <v>282</v>
      </c>
      <c r="K217" s="47">
        <f t="shared" si="14"/>
        <v>933240</v>
      </c>
      <c r="L217" t="e">
        <f>+VLOOKUP(J217,'Thanh toán '!Q$6:R$3244,2,0)</f>
        <v>#N/A</v>
      </c>
      <c r="M217" s="47" t="e">
        <f t="shared" si="15"/>
        <v>#N/A</v>
      </c>
    </row>
    <row r="218" spans="1:13" x14ac:dyDescent="0.25">
      <c r="A218" s="43">
        <v>44930</v>
      </c>
      <c r="B218" s="40" t="s">
        <v>9562</v>
      </c>
      <c r="C218" s="40" t="s">
        <v>9563</v>
      </c>
      <c r="D218" s="38">
        <v>1547068</v>
      </c>
      <c r="E218" s="42" t="s">
        <v>8998</v>
      </c>
      <c r="F218" s="38">
        <v>154707</v>
      </c>
      <c r="G218" s="38">
        <f t="shared" si="12"/>
        <v>1701775</v>
      </c>
      <c r="H218" s="40" t="s">
        <v>9221</v>
      </c>
      <c r="I218" s="40" t="s">
        <v>9222</v>
      </c>
      <c r="J218" s="45">
        <f t="shared" si="13"/>
        <v>283</v>
      </c>
      <c r="K218" s="47">
        <f t="shared" si="14"/>
        <v>1701775</v>
      </c>
      <c r="L218">
        <f>+VLOOKUP(J218,'Thanh toán '!Q$6:R$3244,2,0)</f>
        <v>1701775</v>
      </c>
      <c r="M218" s="47">
        <f t="shared" si="15"/>
        <v>0</v>
      </c>
    </row>
    <row r="219" spans="1:13" x14ac:dyDescent="0.25">
      <c r="A219" s="43">
        <v>44930</v>
      </c>
      <c r="B219" s="40" t="s">
        <v>9564</v>
      </c>
      <c r="C219" s="40" t="s">
        <v>9565</v>
      </c>
      <c r="D219" s="38">
        <v>865200</v>
      </c>
      <c r="E219" s="42" t="s">
        <v>8998</v>
      </c>
      <c r="F219" s="38">
        <v>86520</v>
      </c>
      <c r="G219" s="38">
        <f t="shared" si="12"/>
        <v>951720</v>
      </c>
      <c r="H219" s="40" t="s">
        <v>9001</v>
      </c>
      <c r="I219" s="40" t="s">
        <v>9002</v>
      </c>
      <c r="J219" s="45">
        <f t="shared" si="13"/>
        <v>284</v>
      </c>
      <c r="K219" s="47">
        <f t="shared" si="14"/>
        <v>951720</v>
      </c>
      <c r="L219">
        <f>+VLOOKUP(J219,'Thanh toán '!Q$6:R$3244,2,0)</f>
        <v>951720</v>
      </c>
      <c r="M219" s="47">
        <f t="shared" si="15"/>
        <v>0</v>
      </c>
    </row>
    <row r="220" spans="1:13" x14ac:dyDescent="0.25">
      <c r="A220" s="43">
        <v>44930</v>
      </c>
      <c r="B220" s="40" t="s">
        <v>9566</v>
      </c>
      <c r="C220" s="40" t="s">
        <v>9567</v>
      </c>
      <c r="D220" s="38">
        <v>865200</v>
      </c>
      <c r="E220" s="42" t="s">
        <v>8998</v>
      </c>
      <c r="F220" s="38">
        <v>86520</v>
      </c>
      <c r="G220" s="38">
        <f t="shared" si="12"/>
        <v>951720</v>
      </c>
      <c r="H220" s="40" t="s">
        <v>9001</v>
      </c>
      <c r="I220" s="40" t="s">
        <v>9002</v>
      </c>
      <c r="J220" s="45">
        <f t="shared" si="13"/>
        <v>285</v>
      </c>
      <c r="K220" s="47">
        <f t="shared" si="14"/>
        <v>951720</v>
      </c>
      <c r="L220">
        <f>+VLOOKUP(J220,'Thanh toán '!Q$6:R$3244,2,0)</f>
        <v>951720</v>
      </c>
      <c r="M220" s="47">
        <f t="shared" si="15"/>
        <v>0</v>
      </c>
    </row>
    <row r="221" spans="1:13" x14ac:dyDescent="0.25">
      <c r="A221" s="43">
        <v>44930</v>
      </c>
      <c r="B221" s="40" t="s">
        <v>9568</v>
      </c>
      <c r="C221" s="40" t="s">
        <v>9569</v>
      </c>
      <c r="D221" s="38">
        <v>1410179</v>
      </c>
      <c r="E221" s="42" t="s">
        <v>8998</v>
      </c>
      <c r="F221" s="38">
        <v>141018</v>
      </c>
      <c r="G221" s="38">
        <f t="shared" si="12"/>
        <v>1551197</v>
      </c>
      <c r="H221" s="40" t="s">
        <v>9001</v>
      </c>
      <c r="I221" s="40" t="s">
        <v>9002</v>
      </c>
      <c r="J221" s="45">
        <f t="shared" si="13"/>
        <v>286</v>
      </c>
      <c r="K221" s="47">
        <f t="shared" si="14"/>
        <v>1551197</v>
      </c>
      <c r="L221">
        <f>+VLOOKUP(J221,'Thanh toán '!Q$6:R$3244,2,0)</f>
        <v>1551197</v>
      </c>
      <c r="M221" s="47">
        <f t="shared" si="15"/>
        <v>0</v>
      </c>
    </row>
    <row r="222" spans="1:13" x14ac:dyDescent="0.25">
      <c r="A222" s="43">
        <v>44930</v>
      </c>
      <c r="B222" s="40" t="s">
        <v>9570</v>
      </c>
      <c r="C222" s="40" t="s">
        <v>9571</v>
      </c>
      <c r="D222" s="38">
        <v>865200</v>
      </c>
      <c r="E222" s="42" t="s">
        <v>8998</v>
      </c>
      <c r="F222" s="38">
        <v>86520</v>
      </c>
      <c r="G222" s="38">
        <f t="shared" si="12"/>
        <v>951720</v>
      </c>
      <c r="H222" s="40" t="s">
        <v>9001</v>
      </c>
      <c r="I222" s="40" t="s">
        <v>9002</v>
      </c>
      <c r="J222" s="45">
        <f t="shared" si="13"/>
        <v>287</v>
      </c>
      <c r="K222" s="47">
        <f t="shared" si="14"/>
        <v>951720</v>
      </c>
      <c r="L222">
        <f>+VLOOKUP(J222,'Thanh toán '!Q$6:R$3244,2,0)</f>
        <v>951720</v>
      </c>
      <c r="M222" s="47">
        <f t="shared" si="15"/>
        <v>0</v>
      </c>
    </row>
    <row r="223" spans="1:13" x14ac:dyDescent="0.25">
      <c r="A223" s="43">
        <v>44930</v>
      </c>
      <c r="B223" s="40" t="s">
        <v>9572</v>
      </c>
      <c r="C223" s="40" t="s">
        <v>9573</v>
      </c>
      <c r="D223" s="38">
        <v>865200</v>
      </c>
      <c r="E223" s="42" t="s">
        <v>8998</v>
      </c>
      <c r="F223" s="38">
        <v>86520</v>
      </c>
      <c r="G223" s="38">
        <f t="shared" si="12"/>
        <v>951720</v>
      </c>
      <c r="H223" s="40" t="s">
        <v>9001</v>
      </c>
      <c r="I223" s="40" t="s">
        <v>9002</v>
      </c>
      <c r="J223" s="45">
        <f t="shared" si="13"/>
        <v>288</v>
      </c>
      <c r="K223" s="47">
        <f t="shared" si="14"/>
        <v>951720</v>
      </c>
      <c r="L223">
        <f>+VLOOKUP(J223,'Thanh toán '!Q$6:R$3244,2,0)</f>
        <v>951720</v>
      </c>
      <c r="M223" s="47">
        <f t="shared" si="15"/>
        <v>0</v>
      </c>
    </row>
    <row r="224" spans="1:13" x14ac:dyDescent="0.25">
      <c r="A224" s="43">
        <v>44930</v>
      </c>
      <c r="B224" s="40" t="s">
        <v>9574</v>
      </c>
      <c r="C224" s="40" t="s">
        <v>9575</v>
      </c>
      <c r="D224" s="38">
        <v>424200</v>
      </c>
      <c r="E224" s="42" t="s">
        <v>8998</v>
      </c>
      <c r="F224" s="38">
        <v>42420</v>
      </c>
      <c r="G224" s="38">
        <f t="shared" si="12"/>
        <v>466620</v>
      </c>
      <c r="H224" s="40" t="s">
        <v>9001</v>
      </c>
      <c r="I224" s="40" t="s">
        <v>9002</v>
      </c>
      <c r="J224" s="45">
        <f t="shared" si="13"/>
        <v>289</v>
      </c>
      <c r="K224" s="47">
        <f t="shared" si="14"/>
        <v>466620</v>
      </c>
      <c r="L224">
        <f>+VLOOKUP(J224,'Thanh toán '!Q$6:R$3244,2,0)</f>
        <v>466620</v>
      </c>
      <c r="M224" s="47">
        <f t="shared" si="15"/>
        <v>0</v>
      </c>
    </row>
    <row r="225" spans="1:13" x14ac:dyDescent="0.25">
      <c r="A225" s="43">
        <v>44930</v>
      </c>
      <c r="B225" s="40" t="s">
        <v>9576</v>
      </c>
      <c r="C225" s="40" t="s">
        <v>9577</v>
      </c>
      <c r="D225" s="38">
        <v>992362</v>
      </c>
      <c r="E225" s="42" t="s">
        <v>8998</v>
      </c>
      <c r="F225" s="38">
        <v>99236</v>
      </c>
      <c r="G225" s="38">
        <f t="shared" si="12"/>
        <v>1091598</v>
      </c>
      <c r="H225" s="40" t="s">
        <v>9001</v>
      </c>
      <c r="I225" s="40" t="s">
        <v>9002</v>
      </c>
      <c r="J225" s="45">
        <f t="shared" si="13"/>
        <v>290</v>
      </c>
      <c r="K225" s="47">
        <f t="shared" si="14"/>
        <v>1091598</v>
      </c>
      <c r="L225">
        <f>+VLOOKUP(J225,'Thanh toán '!Q$6:R$3244,2,0)</f>
        <v>1091598</v>
      </c>
      <c r="M225" s="47">
        <f t="shared" si="15"/>
        <v>0</v>
      </c>
    </row>
    <row r="226" spans="1:13" x14ac:dyDescent="0.25">
      <c r="A226" s="43">
        <v>44930</v>
      </c>
      <c r="B226" s="40" t="s">
        <v>9578</v>
      </c>
      <c r="C226" s="40" t="s">
        <v>9188</v>
      </c>
      <c r="D226" s="38">
        <v>734310</v>
      </c>
      <c r="E226" s="42" t="s">
        <v>8998</v>
      </c>
      <c r="F226" s="38">
        <v>73431</v>
      </c>
      <c r="G226" s="38">
        <f t="shared" si="12"/>
        <v>807741</v>
      </c>
      <c r="H226" s="40" t="s">
        <v>9001</v>
      </c>
      <c r="I226" s="40" t="s">
        <v>9002</v>
      </c>
      <c r="J226" s="45">
        <f t="shared" si="13"/>
        <v>291</v>
      </c>
      <c r="K226" s="47">
        <f t="shared" si="14"/>
        <v>807741</v>
      </c>
      <c r="L226">
        <f>+VLOOKUP(J226,'Thanh toán '!Q$6:R$3244,2,0)</f>
        <v>807741</v>
      </c>
      <c r="M226" s="47">
        <f t="shared" si="15"/>
        <v>0</v>
      </c>
    </row>
    <row r="227" spans="1:13" x14ac:dyDescent="0.25">
      <c r="A227" s="43">
        <v>44930</v>
      </c>
      <c r="B227" s="40" t="s">
        <v>9579</v>
      </c>
      <c r="C227" s="40" t="s">
        <v>9580</v>
      </c>
      <c r="D227" s="38">
        <v>1233723</v>
      </c>
      <c r="E227" s="42" t="s">
        <v>8998</v>
      </c>
      <c r="F227" s="38">
        <v>123372</v>
      </c>
      <c r="G227" s="38">
        <f t="shared" si="12"/>
        <v>1357095</v>
      </c>
      <c r="H227" s="40" t="s">
        <v>9072</v>
      </c>
      <c r="I227" s="40" t="s">
        <v>9073</v>
      </c>
      <c r="J227" s="45">
        <f t="shared" si="13"/>
        <v>292</v>
      </c>
      <c r="K227" s="47">
        <f t="shared" si="14"/>
        <v>1357095</v>
      </c>
      <c r="L227">
        <f>+VLOOKUP(J227,'Thanh toán '!Q$6:R$3244,2,0)</f>
        <v>1357095</v>
      </c>
      <c r="M227" s="47">
        <f t="shared" si="15"/>
        <v>0</v>
      </c>
    </row>
    <row r="228" spans="1:13" x14ac:dyDescent="0.25">
      <c r="A228" s="43">
        <v>44930</v>
      </c>
      <c r="B228" s="40" t="s">
        <v>9581</v>
      </c>
      <c r="C228" s="40" t="s">
        <v>9582</v>
      </c>
      <c r="D228" s="38">
        <v>848400</v>
      </c>
      <c r="E228" s="42" t="s">
        <v>8998</v>
      </c>
      <c r="F228" s="38">
        <v>84840</v>
      </c>
      <c r="G228" s="38">
        <f t="shared" si="12"/>
        <v>933240</v>
      </c>
      <c r="H228" s="40" t="s">
        <v>9583</v>
      </c>
      <c r="I228" s="40" t="s">
        <v>9584</v>
      </c>
      <c r="J228" s="45">
        <f t="shared" si="13"/>
        <v>294</v>
      </c>
      <c r="K228" s="47">
        <f t="shared" si="14"/>
        <v>933240</v>
      </c>
      <c r="L228">
        <f>+VLOOKUP(J228,'Thanh toán '!Q$6:R$3244,2,0)</f>
        <v>933240</v>
      </c>
      <c r="M228" s="47">
        <f t="shared" si="15"/>
        <v>0</v>
      </c>
    </row>
    <row r="229" spans="1:13" x14ac:dyDescent="0.25">
      <c r="A229" s="43">
        <v>44930</v>
      </c>
      <c r="B229" s="40" t="s">
        <v>9585</v>
      </c>
      <c r="C229" s="40" t="s">
        <v>9586</v>
      </c>
      <c r="D229" s="38">
        <v>1730400</v>
      </c>
      <c r="E229" s="42" t="s">
        <v>8998</v>
      </c>
      <c r="F229" s="38">
        <v>173040</v>
      </c>
      <c r="G229" s="38">
        <f t="shared" si="12"/>
        <v>1903440</v>
      </c>
      <c r="H229" s="40" t="s">
        <v>9583</v>
      </c>
      <c r="I229" s="40" t="s">
        <v>9584</v>
      </c>
      <c r="J229" s="45">
        <f t="shared" si="13"/>
        <v>295</v>
      </c>
      <c r="K229" s="47">
        <f t="shared" si="14"/>
        <v>1903440</v>
      </c>
      <c r="L229">
        <f>+VLOOKUP(J229,'Thanh toán '!Q$6:R$3244,2,0)</f>
        <v>1903440</v>
      </c>
      <c r="M229" s="47">
        <f t="shared" si="15"/>
        <v>0</v>
      </c>
    </row>
    <row r="230" spans="1:13" x14ac:dyDescent="0.25">
      <c r="A230" s="43">
        <v>44930</v>
      </c>
      <c r="B230" s="40" t="s">
        <v>9587</v>
      </c>
      <c r="C230" s="40" t="s">
        <v>9588</v>
      </c>
      <c r="D230" s="38">
        <v>3393600</v>
      </c>
      <c r="E230" s="42" t="s">
        <v>8998</v>
      </c>
      <c r="F230" s="38">
        <v>339360</v>
      </c>
      <c r="G230" s="38">
        <f t="shared" si="12"/>
        <v>3732960</v>
      </c>
      <c r="H230" s="40" t="s">
        <v>9589</v>
      </c>
      <c r="I230" s="40" t="s">
        <v>9590</v>
      </c>
      <c r="J230" s="45">
        <f t="shared" si="13"/>
        <v>296</v>
      </c>
      <c r="K230" s="47">
        <f t="shared" si="14"/>
        <v>3732960</v>
      </c>
      <c r="L230">
        <f>+VLOOKUP(J230,'Thanh toán '!Q$6:R$3244,2,0)</f>
        <v>3732960</v>
      </c>
      <c r="M230" s="47">
        <f t="shared" si="15"/>
        <v>0</v>
      </c>
    </row>
    <row r="231" spans="1:13" x14ac:dyDescent="0.25">
      <c r="A231" s="43">
        <v>44930</v>
      </c>
      <c r="B231" s="40" t="s">
        <v>9591</v>
      </c>
      <c r="C231" s="40" t="s">
        <v>9592</v>
      </c>
      <c r="D231" s="38">
        <v>1012061</v>
      </c>
      <c r="E231" s="42" t="s">
        <v>8998</v>
      </c>
      <c r="F231" s="38">
        <v>101206</v>
      </c>
      <c r="G231" s="38">
        <f t="shared" si="12"/>
        <v>1113267</v>
      </c>
      <c r="H231" s="40" t="s">
        <v>9589</v>
      </c>
      <c r="I231" s="40" t="s">
        <v>9590</v>
      </c>
      <c r="J231" s="45">
        <f t="shared" si="13"/>
        <v>297</v>
      </c>
      <c r="K231" s="47">
        <f t="shared" si="14"/>
        <v>1113267</v>
      </c>
      <c r="L231">
        <f>+VLOOKUP(J231,'Thanh toán '!Q$6:R$3244,2,0)</f>
        <v>1113267</v>
      </c>
      <c r="M231" s="47">
        <f t="shared" si="15"/>
        <v>0</v>
      </c>
    </row>
    <row r="232" spans="1:13" x14ac:dyDescent="0.25">
      <c r="A232" s="43">
        <v>44930</v>
      </c>
      <c r="B232" s="40" t="s">
        <v>9593</v>
      </c>
      <c r="C232" s="40" t="s">
        <v>9594</v>
      </c>
      <c r="D232" s="38">
        <v>882000</v>
      </c>
      <c r="E232" s="42" t="s">
        <v>8998</v>
      </c>
      <c r="F232" s="38">
        <v>88200</v>
      </c>
      <c r="G232" s="38">
        <f t="shared" si="12"/>
        <v>970200</v>
      </c>
      <c r="H232" s="40" t="s">
        <v>9595</v>
      </c>
      <c r="I232" s="40" t="s">
        <v>9596</v>
      </c>
      <c r="J232" s="45">
        <f t="shared" si="13"/>
        <v>298</v>
      </c>
      <c r="K232" s="47">
        <f t="shared" si="14"/>
        <v>970200</v>
      </c>
      <c r="L232">
        <f>+VLOOKUP(J232,'Thanh toán '!Q$6:R$3244,2,0)</f>
        <v>970200</v>
      </c>
      <c r="M232" s="47">
        <f t="shared" si="15"/>
        <v>0</v>
      </c>
    </row>
    <row r="233" spans="1:13" x14ac:dyDescent="0.25">
      <c r="A233" s="43">
        <v>44930</v>
      </c>
      <c r="B233" s="40" t="s">
        <v>9597</v>
      </c>
      <c r="C233" s="40" t="s">
        <v>9598</v>
      </c>
      <c r="D233" s="38">
        <v>5449330</v>
      </c>
      <c r="E233" s="42" t="s">
        <v>8998</v>
      </c>
      <c r="F233" s="38">
        <v>544933</v>
      </c>
      <c r="G233" s="38">
        <f t="shared" si="12"/>
        <v>5994263</v>
      </c>
      <c r="H233" s="40" t="s">
        <v>9595</v>
      </c>
      <c r="I233" s="40" t="s">
        <v>9596</v>
      </c>
      <c r="J233" s="45">
        <f t="shared" si="13"/>
        <v>299</v>
      </c>
      <c r="K233" s="47">
        <f t="shared" si="14"/>
        <v>5994263</v>
      </c>
      <c r="L233">
        <f>+VLOOKUP(J233,'Thanh toán '!Q$6:R$3244,2,0)</f>
        <v>5994263</v>
      </c>
      <c r="M233" s="47">
        <f t="shared" si="15"/>
        <v>0</v>
      </c>
    </row>
    <row r="234" spans="1:13" x14ac:dyDescent="0.25">
      <c r="A234" s="43">
        <v>44930</v>
      </c>
      <c r="B234" s="40" t="s">
        <v>9599</v>
      </c>
      <c r="C234" s="40" t="s">
        <v>9600</v>
      </c>
      <c r="D234" s="38">
        <v>22264416</v>
      </c>
      <c r="E234" s="42" t="s">
        <v>8998</v>
      </c>
      <c r="F234" s="38">
        <v>2226442</v>
      </c>
      <c r="G234" s="38">
        <f t="shared" si="12"/>
        <v>24490858</v>
      </c>
      <c r="H234" s="40" t="s">
        <v>9601</v>
      </c>
      <c r="I234" s="40" t="s">
        <v>9602</v>
      </c>
      <c r="J234" s="45">
        <f t="shared" si="13"/>
        <v>300</v>
      </c>
      <c r="K234" s="47">
        <f t="shared" si="14"/>
        <v>24490858</v>
      </c>
      <c r="L234">
        <f>+VLOOKUP(J234,'Thanh toán '!Q$6:R$3244,2,0)</f>
        <v>24490858</v>
      </c>
      <c r="M234" s="47">
        <f t="shared" si="15"/>
        <v>0</v>
      </c>
    </row>
    <row r="235" spans="1:13" x14ac:dyDescent="0.25">
      <c r="A235" s="43">
        <v>44930</v>
      </c>
      <c r="B235" s="40" t="s">
        <v>9603</v>
      </c>
      <c r="C235" s="40" t="s">
        <v>9604</v>
      </c>
      <c r="D235" s="38">
        <v>2565360</v>
      </c>
      <c r="E235" s="42" t="s">
        <v>8998</v>
      </c>
      <c r="F235" s="38">
        <v>256536</v>
      </c>
      <c r="G235" s="38">
        <f t="shared" si="12"/>
        <v>2821896</v>
      </c>
      <c r="H235" s="40" t="s">
        <v>9601</v>
      </c>
      <c r="I235" s="40" t="s">
        <v>9602</v>
      </c>
      <c r="J235" s="45">
        <f t="shared" si="13"/>
        <v>301</v>
      </c>
      <c r="K235" s="47">
        <f t="shared" si="14"/>
        <v>2821896</v>
      </c>
      <c r="L235">
        <f>+VLOOKUP(J235,'Thanh toán '!Q$6:R$3244,2,0)</f>
        <v>2821896</v>
      </c>
      <c r="M235" s="47">
        <f t="shared" si="15"/>
        <v>0</v>
      </c>
    </row>
    <row r="236" spans="1:13" x14ac:dyDescent="0.25">
      <c r="A236" s="43">
        <v>44930</v>
      </c>
      <c r="B236" s="40" t="s">
        <v>9605</v>
      </c>
      <c r="C236" s="40" t="s">
        <v>9606</v>
      </c>
      <c r="D236" s="38">
        <v>848400</v>
      </c>
      <c r="E236" s="42" t="s">
        <v>8998</v>
      </c>
      <c r="F236" s="38">
        <v>84840</v>
      </c>
      <c r="G236" s="38">
        <f t="shared" si="12"/>
        <v>933240</v>
      </c>
      <c r="H236" s="40" t="s">
        <v>9607</v>
      </c>
      <c r="I236" s="40" t="s">
        <v>9608</v>
      </c>
      <c r="J236" s="45">
        <f t="shared" si="13"/>
        <v>302</v>
      </c>
      <c r="K236" s="47">
        <f t="shared" si="14"/>
        <v>933240</v>
      </c>
      <c r="L236">
        <f>+VLOOKUP(J236,'Thanh toán '!Q$6:R$3244,2,0)</f>
        <v>933240</v>
      </c>
      <c r="M236" s="47">
        <f t="shared" si="15"/>
        <v>0</v>
      </c>
    </row>
    <row r="237" spans="1:13" x14ac:dyDescent="0.25">
      <c r="A237" s="43">
        <v>44930</v>
      </c>
      <c r="B237" s="40" t="s">
        <v>9609</v>
      </c>
      <c r="C237" s="40" t="s">
        <v>9610</v>
      </c>
      <c r="D237" s="38">
        <v>839151</v>
      </c>
      <c r="E237" s="42" t="s">
        <v>8998</v>
      </c>
      <c r="F237" s="38">
        <v>83915</v>
      </c>
      <c r="G237" s="38">
        <f t="shared" si="12"/>
        <v>923066</v>
      </c>
      <c r="H237" s="40" t="s">
        <v>9607</v>
      </c>
      <c r="I237" s="40" t="s">
        <v>9608</v>
      </c>
      <c r="J237" s="45">
        <f t="shared" si="13"/>
        <v>303</v>
      </c>
      <c r="K237" s="47">
        <f t="shared" si="14"/>
        <v>923066</v>
      </c>
      <c r="L237">
        <f>+VLOOKUP(J237,'Thanh toán '!Q$6:R$3244,2,0)</f>
        <v>923066</v>
      </c>
      <c r="M237" s="47">
        <f t="shared" si="15"/>
        <v>0</v>
      </c>
    </row>
    <row r="238" spans="1:13" x14ac:dyDescent="0.25">
      <c r="A238" s="43">
        <v>44930</v>
      </c>
      <c r="B238" s="40" t="s">
        <v>9611</v>
      </c>
      <c r="C238" s="40" t="s">
        <v>9612</v>
      </c>
      <c r="D238" s="38">
        <v>2137800</v>
      </c>
      <c r="E238" s="42" t="s">
        <v>8998</v>
      </c>
      <c r="F238" s="38">
        <v>213780</v>
      </c>
      <c r="G238" s="38">
        <f t="shared" si="12"/>
        <v>2351580</v>
      </c>
      <c r="H238" s="40" t="s">
        <v>9613</v>
      </c>
      <c r="I238" s="40" t="s">
        <v>9614</v>
      </c>
      <c r="J238" s="45">
        <f t="shared" si="13"/>
        <v>304</v>
      </c>
      <c r="K238" s="47">
        <f t="shared" si="14"/>
        <v>2351580</v>
      </c>
      <c r="L238">
        <f>+VLOOKUP(J238,'Thanh toán '!Q$6:R$3244,2,0)</f>
        <v>2351580</v>
      </c>
      <c r="M238" s="47">
        <f t="shared" si="15"/>
        <v>0</v>
      </c>
    </row>
    <row r="239" spans="1:13" x14ac:dyDescent="0.25">
      <c r="A239" s="43">
        <v>44930</v>
      </c>
      <c r="B239" s="40" t="s">
        <v>9615</v>
      </c>
      <c r="C239" s="40" t="s">
        <v>9616</v>
      </c>
      <c r="D239" s="38">
        <v>2690364</v>
      </c>
      <c r="E239" s="42" t="s">
        <v>8998</v>
      </c>
      <c r="F239" s="38">
        <v>269036</v>
      </c>
      <c r="G239" s="38">
        <f t="shared" si="12"/>
        <v>2959400</v>
      </c>
      <c r="H239" s="40" t="s">
        <v>9613</v>
      </c>
      <c r="I239" s="40" t="s">
        <v>9614</v>
      </c>
      <c r="J239" s="45">
        <f t="shared" si="13"/>
        <v>305</v>
      </c>
      <c r="K239" s="47">
        <f t="shared" si="14"/>
        <v>2959400</v>
      </c>
      <c r="L239">
        <f>+VLOOKUP(J239,'Thanh toán '!Q$6:R$3244,2,0)</f>
        <v>2959400</v>
      </c>
      <c r="M239" s="47">
        <f t="shared" si="15"/>
        <v>0</v>
      </c>
    </row>
    <row r="240" spans="1:13" x14ac:dyDescent="0.25">
      <c r="A240" s="43">
        <v>44930</v>
      </c>
      <c r="B240" s="40" t="s">
        <v>9617</v>
      </c>
      <c r="C240" s="40" t="s">
        <v>9618</v>
      </c>
      <c r="D240" s="38">
        <v>5191200</v>
      </c>
      <c r="E240" s="42" t="s">
        <v>8998</v>
      </c>
      <c r="F240" s="38">
        <v>519120</v>
      </c>
      <c r="G240" s="38">
        <f t="shared" si="12"/>
        <v>5710320</v>
      </c>
      <c r="H240" s="40" t="s">
        <v>9619</v>
      </c>
      <c r="I240" s="40" t="s">
        <v>9620</v>
      </c>
      <c r="J240" s="45">
        <f t="shared" si="13"/>
        <v>306</v>
      </c>
      <c r="K240" s="47">
        <f t="shared" si="14"/>
        <v>5710320</v>
      </c>
      <c r="L240">
        <f>+VLOOKUP(J240,'Thanh toán '!Q$6:R$3244,2,0)</f>
        <v>5710320</v>
      </c>
      <c r="M240" s="47">
        <f t="shared" si="15"/>
        <v>0</v>
      </c>
    </row>
    <row r="241" spans="1:13" x14ac:dyDescent="0.25">
      <c r="A241" s="43">
        <v>44930</v>
      </c>
      <c r="B241" s="40" t="s">
        <v>9621</v>
      </c>
      <c r="C241" s="40" t="s">
        <v>9622</v>
      </c>
      <c r="D241" s="38">
        <v>8472548</v>
      </c>
      <c r="E241" s="42" t="s">
        <v>8998</v>
      </c>
      <c r="F241" s="38">
        <v>847255</v>
      </c>
      <c r="G241" s="38">
        <f t="shared" si="12"/>
        <v>9319803</v>
      </c>
      <c r="H241" s="40" t="s">
        <v>9619</v>
      </c>
      <c r="I241" s="40" t="s">
        <v>9620</v>
      </c>
      <c r="J241" s="45">
        <f t="shared" si="13"/>
        <v>307</v>
      </c>
      <c r="K241" s="47">
        <f t="shared" si="14"/>
        <v>9319803</v>
      </c>
      <c r="L241">
        <f>+VLOOKUP(J241,'Thanh toán '!Q$6:R$3244,2,0)</f>
        <v>9319803</v>
      </c>
      <c r="M241" s="47">
        <f t="shared" si="15"/>
        <v>0</v>
      </c>
    </row>
    <row r="242" spans="1:13" x14ac:dyDescent="0.25">
      <c r="A242" s="43">
        <v>44930</v>
      </c>
      <c r="B242" s="40" t="s">
        <v>9623</v>
      </c>
      <c r="C242" s="40" t="s">
        <v>9624</v>
      </c>
      <c r="D242" s="38">
        <v>2831979</v>
      </c>
      <c r="E242" s="42" t="s">
        <v>8998</v>
      </c>
      <c r="F242" s="38">
        <v>283198</v>
      </c>
      <c r="G242" s="38">
        <f t="shared" si="12"/>
        <v>3115177</v>
      </c>
      <c r="H242" s="40" t="s">
        <v>9625</v>
      </c>
      <c r="I242" s="40" t="s">
        <v>9626</v>
      </c>
      <c r="J242" s="45">
        <f t="shared" si="13"/>
        <v>308</v>
      </c>
      <c r="K242" s="47">
        <f t="shared" si="14"/>
        <v>3115177</v>
      </c>
      <c r="L242">
        <f>+VLOOKUP(J242,'Thanh toán '!Q$6:R$3244,2,0)</f>
        <v>3115177</v>
      </c>
      <c r="M242" s="47">
        <f t="shared" si="15"/>
        <v>0</v>
      </c>
    </row>
    <row r="243" spans="1:13" x14ac:dyDescent="0.25">
      <c r="A243" s="43">
        <v>44930</v>
      </c>
      <c r="B243" s="40" t="s">
        <v>9627</v>
      </c>
      <c r="C243" s="40" t="s">
        <v>9628</v>
      </c>
      <c r="D243" s="38">
        <v>848400</v>
      </c>
      <c r="E243" s="42" t="s">
        <v>8998</v>
      </c>
      <c r="F243" s="38">
        <v>84840</v>
      </c>
      <c r="G243" s="38">
        <f t="shared" si="12"/>
        <v>933240</v>
      </c>
      <c r="H243" s="40" t="s">
        <v>9625</v>
      </c>
      <c r="I243" s="40" t="s">
        <v>9626</v>
      </c>
      <c r="J243" s="45">
        <f t="shared" si="13"/>
        <v>309</v>
      </c>
      <c r="K243" s="47">
        <f t="shared" si="14"/>
        <v>933240</v>
      </c>
      <c r="L243">
        <f>+VLOOKUP(J243,'Thanh toán '!Q$6:R$3244,2,0)</f>
        <v>933240</v>
      </c>
      <c r="M243" s="47">
        <f t="shared" si="15"/>
        <v>0</v>
      </c>
    </row>
    <row r="244" spans="1:13" x14ac:dyDescent="0.25">
      <c r="A244" s="43">
        <v>44930</v>
      </c>
      <c r="B244" s="40" t="s">
        <v>9629</v>
      </c>
      <c r="C244" s="40" t="s">
        <v>9630</v>
      </c>
      <c r="D244" s="38">
        <v>424200</v>
      </c>
      <c r="E244" s="42" t="s">
        <v>8998</v>
      </c>
      <c r="F244" s="38">
        <v>42420</v>
      </c>
      <c r="G244" s="38">
        <f t="shared" si="12"/>
        <v>466620</v>
      </c>
      <c r="H244" s="40" t="s">
        <v>9631</v>
      </c>
      <c r="I244" s="40" t="s">
        <v>9632</v>
      </c>
      <c r="J244" s="45">
        <f t="shared" si="13"/>
        <v>310</v>
      </c>
      <c r="K244" s="47">
        <f t="shared" si="14"/>
        <v>466620</v>
      </c>
      <c r="L244">
        <f>+VLOOKUP(J244,'Thanh toán '!Q$6:R$3244,2,0)</f>
        <v>466620</v>
      </c>
      <c r="M244" s="47">
        <f t="shared" si="15"/>
        <v>0</v>
      </c>
    </row>
    <row r="245" spans="1:13" x14ac:dyDescent="0.25">
      <c r="A245" s="43">
        <v>44930</v>
      </c>
      <c r="B245" s="40" t="s">
        <v>9633</v>
      </c>
      <c r="C245" s="40" t="s">
        <v>9634</v>
      </c>
      <c r="D245" s="38">
        <v>848400</v>
      </c>
      <c r="E245" s="42" t="s">
        <v>8998</v>
      </c>
      <c r="F245" s="38">
        <v>84840</v>
      </c>
      <c r="G245" s="38">
        <f t="shared" si="12"/>
        <v>933240</v>
      </c>
      <c r="H245" s="40" t="s">
        <v>9635</v>
      </c>
      <c r="I245" s="40" t="s">
        <v>9636</v>
      </c>
      <c r="J245" s="45">
        <f t="shared" si="13"/>
        <v>311</v>
      </c>
      <c r="K245" s="47">
        <f t="shared" si="14"/>
        <v>933240</v>
      </c>
      <c r="L245">
        <f>+VLOOKUP(J245,'Thanh toán '!Q$6:R$3244,2,0)</f>
        <v>933240</v>
      </c>
      <c r="M245" s="47">
        <f t="shared" si="15"/>
        <v>0</v>
      </c>
    </row>
    <row r="246" spans="1:13" x14ac:dyDescent="0.25">
      <c r="A246" s="43">
        <v>44930</v>
      </c>
      <c r="B246" s="40" t="s">
        <v>9637</v>
      </c>
      <c r="C246" s="40" t="s">
        <v>9638</v>
      </c>
      <c r="D246" s="38">
        <v>848400</v>
      </c>
      <c r="E246" s="42" t="s">
        <v>8998</v>
      </c>
      <c r="F246" s="38">
        <v>84840</v>
      </c>
      <c r="G246" s="38">
        <f t="shared" si="12"/>
        <v>933240</v>
      </c>
      <c r="H246" s="40" t="s">
        <v>9639</v>
      </c>
      <c r="I246" s="40" t="s">
        <v>9640</v>
      </c>
      <c r="J246" s="45">
        <f t="shared" si="13"/>
        <v>312</v>
      </c>
      <c r="K246" s="47">
        <f t="shared" si="14"/>
        <v>933240</v>
      </c>
      <c r="L246">
        <f>+VLOOKUP(J246,'Thanh toán '!Q$6:R$3244,2,0)</f>
        <v>933240</v>
      </c>
      <c r="M246" s="47">
        <f t="shared" si="15"/>
        <v>0</v>
      </c>
    </row>
    <row r="247" spans="1:13" x14ac:dyDescent="0.25">
      <c r="A247" s="43">
        <v>44930</v>
      </c>
      <c r="B247" s="40" t="s">
        <v>9641</v>
      </c>
      <c r="C247" s="40" t="s">
        <v>9642</v>
      </c>
      <c r="D247" s="38">
        <v>865200</v>
      </c>
      <c r="E247" s="42" t="s">
        <v>8998</v>
      </c>
      <c r="F247" s="38">
        <v>86520</v>
      </c>
      <c r="G247" s="38">
        <f t="shared" si="12"/>
        <v>951720</v>
      </c>
      <c r="H247" s="40" t="s">
        <v>9643</v>
      </c>
      <c r="I247" s="40" t="s">
        <v>9644</v>
      </c>
      <c r="J247" s="45">
        <f t="shared" si="13"/>
        <v>313</v>
      </c>
      <c r="K247" s="47">
        <f t="shared" si="14"/>
        <v>951720</v>
      </c>
      <c r="L247">
        <f>+VLOOKUP(J247,'Thanh toán '!Q$6:R$3244,2,0)</f>
        <v>951720</v>
      </c>
      <c r="M247" s="47">
        <f t="shared" si="15"/>
        <v>0</v>
      </c>
    </row>
    <row r="248" spans="1:13" x14ac:dyDescent="0.25">
      <c r="A248" s="43">
        <v>44930</v>
      </c>
      <c r="B248" s="40" t="s">
        <v>9645</v>
      </c>
      <c r="C248" s="40" t="s">
        <v>9646</v>
      </c>
      <c r="D248" s="38">
        <v>1730400</v>
      </c>
      <c r="E248" s="42" t="s">
        <v>8998</v>
      </c>
      <c r="F248" s="38">
        <v>173040</v>
      </c>
      <c r="G248" s="38">
        <f t="shared" si="12"/>
        <v>1903440</v>
      </c>
      <c r="H248" s="40" t="s">
        <v>9439</v>
      </c>
      <c r="I248" s="40" t="s">
        <v>9440</v>
      </c>
      <c r="J248" s="45">
        <f t="shared" si="13"/>
        <v>314</v>
      </c>
      <c r="K248" s="47">
        <f t="shared" si="14"/>
        <v>1903440</v>
      </c>
      <c r="L248">
        <f>+VLOOKUP(J248,'Thanh toán '!Q$6:R$3244,2,0)</f>
        <v>1903440</v>
      </c>
      <c r="M248" s="47">
        <f t="shared" si="15"/>
        <v>0</v>
      </c>
    </row>
    <row r="249" spans="1:13" x14ac:dyDescent="0.25">
      <c r="A249" s="43">
        <v>44930</v>
      </c>
      <c r="B249" s="40" t="s">
        <v>9647</v>
      </c>
      <c r="C249" s="40" t="s">
        <v>9648</v>
      </c>
      <c r="D249" s="38">
        <v>7930011</v>
      </c>
      <c r="E249" s="42" t="s">
        <v>8998</v>
      </c>
      <c r="F249" s="38">
        <v>793001</v>
      </c>
      <c r="G249" s="38">
        <f t="shared" si="12"/>
        <v>8723012</v>
      </c>
      <c r="H249" s="40" t="s">
        <v>9649</v>
      </c>
      <c r="I249" s="40" t="s">
        <v>9650</v>
      </c>
      <c r="J249" s="45">
        <f t="shared" si="13"/>
        <v>316</v>
      </c>
      <c r="K249" s="47">
        <f t="shared" si="14"/>
        <v>8723012</v>
      </c>
      <c r="L249">
        <f>+VLOOKUP(J249,'Thanh toán '!Q$6:R$3244,2,0)</f>
        <v>8723012</v>
      </c>
      <c r="M249" s="47">
        <f t="shared" si="15"/>
        <v>0</v>
      </c>
    </row>
    <row r="250" spans="1:13" x14ac:dyDescent="0.25">
      <c r="A250" s="43">
        <v>44930</v>
      </c>
      <c r="B250" s="40" t="s">
        <v>9651</v>
      </c>
      <c r="C250" s="40" t="s">
        <v>9652</v>
      </c>
      <c r="D250" s="38">
        <v>734310</v>
      </c>
      <c r="E250" s="42" t="s">
        <v>8998</v>
      </c>
      <c r="F250" s="38">
        <v>73431</v>
      </c>
      <c r="G250" s="38">
        <f t="shared" si="12"/>
        <v>807741</v>
      </c>
      <c r="H250" s="40" t="s">
        <v>9284</v>
      </c>
      <c r="I250" s="40" t="s">
        <v>9285</v>
      </c>
      <c r="J250" s="45">
        <f t="shared" si="13"/>
        <v>359</v>
      </c>
      <c r="K250" s="47">
        <f t="shared" si="14"/>
        <v>807741</v>
      </c>
      <c r="L250">
        <f>+VLOOKUP(J250,'Thanh toán '!Q$6:R$3244,2,0)</f>
        <v>807741</v>
      </c>
      <c r="M250" s="47">
        <f t="shared" si="15"/>
        <v>0</v>
      </c>
    </row>
    <row r="251" spans="1:13" x14ac:dyDescent="0.25">
      <c r="A251" s="43">
        <v>44930</v>
      </c>
      <c r="B251" s="40" t="s">
        <v>9653</v>
      </c>
      <c r="C251" s="40" t="s">
        <v>9654</v>
      </c>
      <c r="D251" s="38">
        <v>734310</v>
      </c>
      <c r="E251" s="42" t="s">
        <v>8998</v>
      </c>
      <c r="F251" s="38">
        <v>73431</v>
      </c>
      <c r="G251" s="38">
        <f t="shared" si="12"/>
        <v>807741</v>
      </c>
      <c r="H251" s="40" t="s">
        <v>9284</v>
      </c>
      <c r="I251" s="40" t="s">
        <v>9285</v>
      </c>
      <c r="J251" s="45">
        <f t="shared" si="13"/>
        <v>360</v>
      </c>
      <c r="K251" s="47">
        <f t="shared" si="14"/>
        <v>807741</v>
      </c>
      <c r="L251">
        <f>+VLOOKUP(J251,'Thanh toán '!Q$6:R$3244,2,0)</f>
        <v>807741</v>
      </c>
      <c r="M251" s="47">
        <f t="shared" si="15"/>
        <v>0</v>
      </c>
    </row>
    <row r="252" spans="1:13" x14ac:dyDescent="0.25">
      <c r="A252" s="43">
        <v>44930</v>
      </c>
      <c r="B252" s="40" t="s">
        <v>9655</v>
      </c>
      <c r="C252" s="40" t="s">
        <v>9656</v>
      </c>
      <c r="D252" s="38">
        <v>2467478</v>
      </c>
      <c r="E252" s="42" t="s">
        <v>8998</v>
      </c>
      <c r="F252" s="38">
        <v>246748</v>
      </c>
      <c r="G252" s="38">
        <f t="shared" si="12"/>
        <v>2714226</v>
      </c>
      <c r="H252" s="40" t="s">
        <v>9284</v>
      </c>
      <c r="I252" s="40" t="s">
        <v>9285</v>
      </c>
      <c r="J252" s="45">
        <f t="shared" si="13"/>
        <v>361</v>
      </c>
      <c r="K252" s="47">
        <f t="shared" si="14"/>
        <v>2714226</v>
      </c>
      <c r="L252">
        <f>+VLOOKUP(J252,'Thanh toán '!Q$6:R$3244,2,0)</f>
        <v>2714226</v>
      </c>
      <c r="M252" s="47">
        <f t="shared" si="15"/>
        <v>0</v>
      </c>
    </row>
    <row r="253" spans="1:13" x14ac:dyDescent="0.25">
      <c r="A253" s="43">
        <v>44930</v>
      </c>
      <c r="B253" s="40" t="s">
        <v>9657</v>
      </c>
      <c r="C253" s="40" t="s">
        <v>9658</v>
      </c>
      <c r="D253" s="38">
        <v>734310</v>
      </c>
      <c r="E253" s="42" t="s">
        <v>8998</v>
      </c>
      <c r="F253" s="38">
        <v>73431</v>
      </c>
      <c r="G253" s="38">
        <f t="shared" si="12"/>
        <v>807741</v>
      </c>
      <c r="H253" s="40" t="s">
        <v>9284</v>
      </c>
      <c r="I253" s="40" t="s">
        <v>9285</v>
      </c>
      <c r="J253" s="45">
        <f t="shared" si="13"/>
        <v>362</v>
      </c>
      <c r="K253" s="47">
        <f t="shared" si="14"/>
        <v>807741</v>
      </c>
      <c r="L253">
        <f>+VLOOKUP(J253,'Thanh toán '!Q$6:R$3244,2,0)</f>
        <v>807741</v>
      </c>
      <c r="M253" s="47">
        <f t="shared" si="15"/>
        <v>0</v>
      </c>
    </row>
    <row r="254" spans="1:13" x14ac:dyDescent="0.25">
      <c r="A254" s="43">
        <v>44930</v>
      </c>
      <c r="B254" s="40" t="s">
        <v>9659</v>
      </c>
      <c r="C254" s="40" t="s">
        <v>9660</v>
      </c>
      <c r="D254" s="38">
        <v>734310</v>
      </c>
      <c r="E254" s="42" t="s">
        <v>8998</v>
      </c>
      <c r="F254" s="38">
        <v>73431</v>
      </c>
      <c r="G254" s="38">
        <f t="shared" si="12"/>
        <v>807741</v>
      </c>
      <c r="H254" s="40" t="s">
        <v>9284</v>
      </c>
      <c r="I254" s="40" t="s">
        <v>9285</v>
      </c>
      <c r="J254" s="45">
        <f t="shared" si="13"/>
        <v>363</v>
      </c>
      <c r="K254" s="47">
        <f t="shared" si="14"/>
        <v>807741</v>
      </c>
      <c r="L254">
        <f>+VLOOKUP(J254,'Thanh toán '!Q$6:R$3244,2,0)</f>
        <v>807741</v>
      </c>
      <c r="M254" s="47">
        <f t="shared" si="15"/>
        <v>0</v>
      </c>
    </row>
    <row r="255" spans="1:13" x14ac:dyDescent="0.25">
      <c r="A255" s="43">
        <v>44930</v>
      </c>
      <c r="B255" s="40" t="s">
        <v>9661</v>
      </c>
      <c r="C255" s="40" t="s">
        <v>9662</v>
      </c>
      <c r="D255" s="38">
        <v>440586</v>
      </c>
      <c r="E255" s="42" t="s">
        <v>8998</v>
      </c>
      <c r="F255" s="38">
        <v>44059</v>
      </c>
      <c r="G255" s="38">
        <f t="shared" si="12"/>
        <v>484645</v>
      </c>
      <c r="H255" s="40" t="s">
        <v>9284</v>
      </c>
      <c r="I255" s="40" t="s">
        <v>9285</v>
      </c>
      <c r="J255" s="45">
        <f t="shared" si="13"/>
        <v>364</v>
      </c>
      <c r="K255" s="47">
        <f t="shared" si="14"/>
        <v>484645</v>
      </c>
      <c r="L255">
        <f>+VLOOKUP(J255,'Thanh toán '!Q$6:R$3244,2,0)</f>
        <v>484645</v>
      </c>
      <c r="M255" s="47">
        <f t="shared" si="15"/>
        <v>0</v>
      </c>
    </row>
    <row r="256" spans="1:13" x14ac:dyDescent="0.25">
      <c r="A256" s="43">
        <v>44930</v>
      </c>
      <c r="B256" s="40" t="s">
        <v>9663</v>
      </c>
      <c r="C256" s="40" t="s">
        <v>9664</v>
      </c>
      <c r="D256" s="38">
        <v>734310</v>
      </c>
      <c r="E256" s="42" t="s">
        <v>8998</v>
      </c>
      <c r="F256" s="38">
        <v>73431</v>
      </c>
      <c r="G256" s="38">
        <f t="shared" si="12"/>
        <v>807741</v>
      </c>
      <c r="H256" s="40" t="s">
        <v>9284</v>
      </c>
      <c r="I256" s="40" t="s">
        <v>9285</v>
      </c>
      <c r="J256" s="45">
        <f t="shared" si="13"/>
        <v>365</v>
      </c>
      <c r="K256" s="47">
        <f t="shared" si="14"/>
        <v>807741</v>
      </c>
      <c r="L256">
        <f>+VLOOKUP(J256,'Thanh toán '!Q$6:R$3244,2,0)</f>
        <v>807741</v>
      </c>
      <c r="M256" s="47">
        <f t="shared" si="15"/>
        <v>0</v>
      </c>
    </row>
    <row r="257" spans="1:13" x14ac:dyDescent="0.25">
      <c r="A257" s="43">
        <v>44930</v>
      </c>
      <c r="B257" s="40" t="s">
        <v>9665</v>
      </c>
      <c r="C257" s="40" t="s">
        <v>9666</v>
      </c>
      <c r="D257" s="38">
        <v>1189648</v>
      </c>
      <c r="E257" s="42" t="s">
        <v>8998</v>
      </c>
      <c r="F257" s="38">
        <v>118965</v>
      </c>
      <c r="G257" s="38">
        <f t="shared" si="12"/>
        <v>1308613</v>
      </c>
      <c r="H257" s="40" t="s">
        <v>9284</v>
      </c>
      <c r="I257" s="40" t="s">
        <v>9285</v>
      </c>
      <c r="J257" s="45">
        <f t="shared" si="13"/>
        <v>366</v>
      </c>
      <c r="K257" s="47">
        <f t="shared" si="14"/>
        <v>1308613</v>
      </c>
      <c r="L257">
        <f>+VLOOKUP(J257,'Thanh toán '!Q$6:R$3244,2,0)</f>
        <v>1308613</v>
      </c>
      <c r="M257" s="47">
        <f t="shared" si="15"/>
        <v>0</v>
      </c>
    </row>
    <row r="258" spans="1:13" x14ac:dyDescent="0.25">
      <c r="A258" s="43">
        <v>44930</v>
      </c>
      <c r="B258" s="40" t="s">
        <v>9667</v>
      </c>
      <c r="C258" s="40" t="s">
        <v>9668</v>
      </c>
      <c r="D258" s="38">
        <v>734310</v>
      </c>
      <c r="E258" s="42" t="s">
        <v>8998</v>
      </c>
      <c r="F258" s="38">
        <v>73431</v>
      </c>
      <c r="G258" s="38">
        <f t="shared" si="12"/>
        <v>807741</v>
      </c>
      <c r="H258" s="40" t="s">
        <v>9284</v>
      </c>
      <c r="I258" s="40" t="s">
        <v>9285</v>
      </c>
      <c r="J258" s="45">
        <f t="shared" si="13"/>
        <v>367</v>
      </c>
      <c r="K258" s="47">
        <f t="shared" si="14"/>
        <v>807741</v>
      </c>
      <c r="L258">
        <f>+VLOOKUP(J258,'Thanh toán '!Q$6:R$3244,2,0)</f>
        <v>807741</v>
      </c>
      <c r="M258" s="47">
        <f t="shared" si="15"/>
        <v>0</v>
      </c>
    </row>
    <row r="259" spans="1:13" x14ac:dyDescent="0.25">
      <c r="A259" s="43">
        <v>44930</v>
      </c>
      <c r="B259" s="40" t="s">
        <v>9669</v>
      </c>
      <c r="C259" s="40" t="s">
        <v>9670</v>
      </c>
      <c r="D259" s="38">
        <v>1280715</v>
      </c>
      <c r="E259" s="42" t="s">
        <v>8998</v>
      </c>
      <c r="F259" s="38">
        <v>128072</v>
      </c>
      <c r="G259" s="38">
        <f t="shared" si="12"/>
        <v>1408787</v>
      </c>
      <c r="H259" s="40" t="s">
        <v>9284</v>
      </c>
      <c r="I259" s="40" t="s">
        <v>9285</v>
      </c>
      <c r="J259" s="45">
        <f t="shared" si="13"/>
        <v>368</v>
      </c>
      <c r="K259" s="47">
        <f t="shared" si="14"/>
        <v>1408787</v>
      </c>
      <c r="L259">
        <f>+VLOOKUP(J259,'Thanh toán '!Q$6:R$3244,2,0)</f>
        <v>1408787</v>
      </c>
      <c r="M259" s="47">
        <f t="shared" si="15"/>
        <v>0</v>
      </c>
    </row>
    <row r="260" spans="1:13" x14ac:dyDescent="0.25">
      <c r="A260" s="43">
        <v>44930</v>
      </c>
      <c r="B260" s="40" t="s">
        <v>9671</v>
      </c>
      <c r="C260" s="40" t="s">
        <v>9672</v>
      </c>
      <c r="D260" s="38">
        <v>734310</v>
      </c>
      <c r="E260" s="42" t="s">
        <v>8998</v>
      </c>
      <c r="F260" s="38">
        <v>73431</v>
      </c>
      <c r="G260" s="38">
        <f t="shared" si="12"/>
        <v>807741</v>
      </c>
      <c r="H260" s="40" t="s">
        <v>9284</v>
      </c>
      <c r="I260" s="40" t="s">
        <v>9285</v>
      </c>
      <c r="J260" s="45">
        <f t="shared" si="13"/>
        <v>369</v>
      </c>
      <c r="K260" s="47">
        <f t="shared" si="14"/>
        <v>807741</v>
      </c>
      <c r="L260">
        <f>+VLOOKUP(J260,'Thanh toán '!Q$6:R$3244,2,0)</f>
        <v>807741</v>
      </c>
      <c r="M260" s="47">
        <f t="shared" si="15"/>
        <v>0</v>
      </c>
    </row>
    <row r="261" spans="1:13" x14ac:dyDescent="0.25">
      <c r="A261" s="43">
        <v>44930</v>
      </c>
      <c r="B261" s="40" t="s">
        <v>9673</v>
      </c>
      <c r="C261" s="40"/>
      <c r="D261" s="38">
        <v>0</v>
      </c>
      <c r="E261" s="42" t="s">
        <v>8998</v>
      </c>
      <c r="F261" s="38">
        <v>0</v>
      </c>
      <c r="G261" s="38">
        <f t="shared" si="12"/>
        <v>0</v>
      </c>
      <c r="H261" s="40" t="s">
        <v>9284</v>
      </c>
      <c r="I261" s="40" t="s">
        <v>9285</v>
      </c>
      <c r="J261" s="45">
        <f t="shared" si="13"/>
        <v>370</v>
      </c>
      <c r="K261" s="47">
        <f t="shared" si="14"/>
        <v>0</v>
      </c>
      <c r="L261" t="e">
        <f>+VLOOKUP(J261,'Thanh toán '!Q$6:R$3244,2,0)</f>
        <v>#N/A</v>
      </c>
      <c r="M261" s="47" t="e">
        <f t="shared" si="15"/>
        <v>#N/A</v>
      </c>
    </row>
    <row r="262" spans="1:13" x14ac:dyDescent="0.25">
      <c r="A262" s="43">
        <v>44930</v>
      </c>
      <c r="B262" s="40" t="s">
        <v>9674</v>
      </c>
      <c r="C262" s="40" t="s">
        <v>9675</v>
      </c>
      <c r="D262" s="38">
        <v>440586</v>
      </c>
      <c r="E262" s="42" t="s">
        <v>8998</v>
      </c>
      <c r="F262" s="38">
        <v>44059</v>
      </c>
      <c r="G262" s="38">
        <f t="shared" ref="G262:G325" si="16">+D262+F262</f>
        <v>484645</v>
      </c>
      <c r="H262" s="40" t="s">
        <v>9284</v>
      </c>
      <c r="I262" s="40" t="s">
        <v>9285</v>
      </c>
      <c r="J262" s="45">
        <f t="shared" ref="J262:J325" si="17">+B262*1</f>
        <v>371</v>
      </c>
      <c r="K262" s="47">
        <f t="shared" ref="K262:K325" si="18">+G262</f>
        <v>484645</v>
      </c>
      <c r="L262">
        <f>+VLOOKUP(J262,'Thanh toán '!Q$6:R$3244,2,0)</f>
        <v>484645</v>
      </c>
      <c r="M262" s="47">
        <f t="shared" ref="M262:M325" si="19">+L262-K262</f>
        <v>0</v>
      </c>
    </row>
    <row r="263" spans="1:13" x14ac:dyDescent="0.25">
      <c r="A263" s="43">
        <v>44930</v>
      </c>
      <c r="B263" s="40" t="s">
        <v>9676</v>
      </c>
      <c r="C263" s="40" t="s">
        <v>9677</v>
      </c>
      <c r="D263" s="38">
        <v>440586</v>
      </c>
      <c r="E263" s="42" t="s">
        <v>8998</v>
      </c>
      <c r="F263" s="38">
        <v>44059</v>
      </c>
      <c r="G263" s="38">
        <f t="shared" si="16"/>
        <v>484645</v>
      </c>
      <c r="H263" s="40" t="s">
        <v>9284</v>
      </c>
      <c r="I263" s="40" t="s">
        <v>9285</v>
      </c>
      <c r="J263" s="45">
        <f t="shared" si="17"/>
        <v>372</v>
      </c>
      <c r="K263" s="47">
        <f t="shared" si="18"/>
        <v>484645</v>
      </c>
      <c r="L263">
        <f>+VLOOKUP(J263,'Thanh toán '!Q$6:R$3244,2,0)</f>
        <v>484645</v>
      </c>
      <c r="M263" s="47">
        <f t="shared" si="19"/>
        <v>0</v>
      </c>
    </row>
    <row r="264" spans="1:13" x14ac:dyDescent="0.25">
      <c r="A264" s="43">
        <v>44930</v>
      </c>
      <c r="B264" s="40" t="s">
        <v>9678</v>
      </c>
      <c r="C264" s="40" t="s">
        <v>9679</v>
      </c>
      <c r="D264" s="38">
        <v>367155</v>
      </c>
      <c r="E264" s="42" t="s">
        <v>8998</v>
      </c>
      <c r="F264" s="38">
        <v>36716</v>
      </c>
      <c r="G264" s="38">
        <f t="shared" si="16"/>
        <v>403871</v>
      </c>
      <c r="H264" s="40" t="s">
        <v>9284</v>
      </c>
      <c r="I264" s="40" t="s">
        <v>9285</v>
      </c>
      <c r="J264" s="45">
        <f t="shared" si="17"/>
        <v>373</v>
      </c>
      <c r="K264" s="47">
        <f t="shared" si="18"/>
        <v>403871</v>
      </c>
      <c r="L264">
        <f>+VLOOKUP(J264,'Thanh toán '!Q$6:R$3244,2,0)</f>
        <v>403871</v>
      </c>
      <c r="M264" s="47">
        <f t="shared" si="19"/>
        <v>0</v>
      </c>
    </row>
    <row r="265" spans="1:13" x14ac:dyDescent="0.25">
      <c r="A265" s="43">
        <v>44930</v>
      </c>
      <c r="B265" s="40" t="s">
        <v>9680</v>
      </c>
      <c r="C265" s="40" t="s">
        <v>9681</v>
      </c>
      <c r="D265" s="38">
        <v>734310</v>
      </c>
      <c r="E265" s="42" t="s">
        <v>8998</v>
      </c>
      <c r="F265" s="38">
        <v>73431</v>
      </c>
      <c r="G265" s="38">
        <f t="shared" si="16"/>
        <v>807741</v>
      </c>
      <c r="H265" s="40" t="s">
        <v>9284</v>
      </c>
      <c r="I265" s="40" t="s">
        <v>9285</v>
      </c>
      <c r="J265" s="45">
        <f t="shared" si="17"/>
        <v>374</v>
      </c>
      <c r="K265" s="47">
        <f t="shared" si="18"/>
        <v>807741</v>
      </c>
      <c r="L265">
        <f>+VLOOKUP(J265,'Thanh toán '!Q$6:R$3244,2,0)</f>
        <v>807741</v>
      </c>
      <c r="M265" s="47">
        <f t="shared" si="19"/>
        <v>0</v>
      </c>
    </row>
    <row r="266" spans="1:13" x14ac:dyDescent="0.25">
      <c r="A266" s="43">
        <v>44930</v>
      </c>
      <c r="B266" s="40" t="s">
        <v>9682</v>
      </c>
      <c r="C266" s="40" t="s">
        <v>9683</v>
      </c>
      <c r="D266" s="38">
        <v>1101465</v>
      </c>
      <c r="E266" s="42" t="s">
        <v>8998</v>
      </c>
      <c r="F266" s="38">
        <v>110147</v>
      </c>
      <c r="G266" s="38">
        <f t="shared" si="16"/>
        <v>1211612</v>
      </c>
      <c r="H266" s="40" t="s">
        <v>9284</v>
      </c>
      <c r="I266" s="40" t="s">
        <v>9285</v>
      </c>
      <c r="J266" s="45">
        <f t="shared" si="17"/>
        <v>375</v>
      </c>
      <c r="K266" s="47">
        <f t="shared" si="18"/>
        <v>1211612</v>
      </c>
      <c r="L266">
        <f>+VLOOKUP(J266,'Thanh toán '!Q$6:R$3244,2,0)</f>
        <v>1211612</v>
      </c>
      <c r="M266" s="47">
        <f t="shared" si="19"/>
        <v>0</v>
      </c>
    </row>
    <row r="267" spans="1:13" x14ac:dyDescent="0.25">
      <c r="A267" s="43">
        <v>44930</v>
      </c>
      <c r="B267" s="40" t="s">
        <v>9684</v>
      </c>
      <c r="C267" s="40" t="s">
        <v>9685</v>
      </c>
      <c r="D267" s="38">
        <v>2467478</v>
      </c>
      <c r="E267" s="42" t="s">
        <v>8998</v>
      </c>
      <c r="F267" s="38">
        <v>246748</v>
      </c>
      <c r="G267" s="38">
        <f t="shared" si="16"/>
        <v>2714226</v>
      </c>
      <c r="H267" s="40" t="s">
        <v>9284</v>
      </c>
      <c r="I267" s="40" t="s">
        <v>9285</v>
      </c>
      <c r="J267" s="45">
        <f t="shared" si="17"/>
        <v>376</v>
      </c>
      <c r="K267" s="47">
        <f t="shared" si="18"/>
        <v>2714226</v>
      </c>
      <c r="L267">
        <f>+VLOOKUP(J267,'Thanh toán '!Q$6:R$3244,2,0)</f>
        <v>2714226</v>
      </c>
      <c r="M267" s="47">
        <f t="shared" si="19"/>
        <v>0</v>
      </c>
    </row>
    <row r="268" spans="1:13" x14ac:dyDescent="0.25">
      <c r="A268" s="43">
        <v>44930</v>
      </c>
      <c r="B268" s="40" t="s">
        <v>9686</v>
      </c>
      <c r="C268" s="40" t="s">
        <v>9687</v>
      </c>
      <c r="D268" s="38">
        <v>734310</v>
      </c>
      <c r="E268" s="42" t="s">
        <v>8998</v>
      </c>
      <c r="F268" s="38">
        <v>73431</v>
      </c>
      <c r="G268" s="38">
        <f t="shared" si="16"/>
        <v>807741</v>
      </c>
      <c r="H268" s="40" t="s">
        <v>9284</v>
      </c>
      <c r="I268" s="40" t="s">
        <v>9285</v>
      </c>
      <c r="J268" s="45">
        <f t="shared" si="17"/>
        <v>377</v>
      </c>
      <c r="K268" s="47">
        <f t="shared" si="18"/>
        <v>807741</v>
      </c>
      <c r="L268">
        <f>+VLOOKUP(J268,'Thanh toán '!Q$6:R$3244,2,0)</f>
        <v>807741</v>
      </c>
      <c r="M268" s="47">
        <f t="shared" si="19"/>
        <v>0</v>
      </c>
    </row>
    <row r="269" spans="1:13" x14ac:dyDescent="0.25">
      <c r="A269" s="43">
        <v>44930</v>
      </c>
      <c r="B269" s="40" t="s">
        <v>9688</v>
      </c>
      <c r="C269" s="40" t="s">
        <v>9689</v>
      </c>
      <c r="D269" s="38">
        <v>1468620</v>
      </c>
      <c r="E269" s="42" t="s">
        <v>8998</v>
      </c>
      <c r="F269" s="38">
        <v>146862</v>
      </c>
      <c r="G269" s="38">
        <f t="shared" si="16"/>
        <v>1615482</v>
      </c>
      <c r="H269" s="40" t="s">
        <v>9284</v>
      </c>
      <c r="I269" s="40" t="s">
        <v>9285</v>
      </c>
      <c r="J269" s="45">
        <f t="shared" si="17"/>
        <v>378</v>
      </c>
      <c r="K269" s="47">
        <f t="shared" si="18"/>
        <v>1615482</v>
      </c>
      <c r="L269">
        <f>+VLOOKUP(J269,'Thanh toán '!Q$6:R$3244,2,0)</f>
        <v>1615482</v>
      </c>
      <c r="M269" s="47">
        <f t="shared" si="19"/>
        <v>0</v>
      </c>
    </row>
    <row r="270" spans="1:13" x14ac:dyDescent="0.25">
      <c r="A270" s="43">
        <v>44930</v>
      </c>
      <c r="B270" s="40" t="s">
        <v>9690</v>
      </c>
      <c r="C270" s="40" t="s">
        <v>9691</v>
      </c>
      <c r="D270" s="38">
        <v>734310</v>
      </c>
      <c r="E270" s="42" t="s">
        <v>8998</v>
      </c>
      <c r="F270" s="38">
        <v>73431</v>
      </c>
      <c r="G270" s="38">
        <f t="shared" si="16"/>
        <v>807741</v>
      </c>
      <c r="H270" s="40" t="s">
        <v>9284</v>
      </c>
      <c r="I270" s="40" t="s">
        <v>9285</v>
      </c>
      <c r="J270" s="45">
        <f t="shared" si="17"/>
        <v>379</v>
      </c>
      <c r="K270" s="47">
        <f t="shared" si="18"/>
        <v>807741</v>
      </c>
      <c r="L270">
        <f>+VLOOKUP(J270,'Thanh toán '!Q$6:R$3244,2,0)</f>
        <v>807741</v>
      </c>
      <c r="M270" s="47">
        <f t="shared" si="19"/>
        <v>0</v>
      </c>
    </row>
    <row r="271" spans="1:13" x14ac:dyDescent="0.25">
      <c r="A271" s="43">
        <v>44930</v>
      </c>
      <c r="B271" s="40" t="s">
        <v>9693</v>
      </c>
      <c r="C271" s="40" t="s">
        <v>9694</v>
      </c>
      <c r="D271" s="38">
        <v>865200</v>
      </c>
      <c r="E271" s="42" t="s">
        <v>8998</v>
      </c>
      <c r="F271" s="38">
        <v>86520</v>
      </c>
      <c r="G271" s="38">
        <f t="shared" si="16"/>
        <v>951720</v>
      </c>
      <c r="H271" s="40" t="s">
        <v>9695</v>
      </c>
      <c r="I271" s="40" t="s">
        <v>9696</v>
      </c>
      <c r="J271" s="45">
        <f t="shared" si="17"/>
        <v>381</v>
      </c>
      <c r="K271" s="47">
        <f t="shared" si="18"/>
        <v>951720</v>
      </c>
      <c r="L271" t="e">
        <f>+VLOOKUP(J271,'Thanh toán '!Q$6:R$3244,2,0)</f>
        <v>#N/A</v>
      </c>
      <c r="M271" s="47" t="e">
        <f t="shared" si="19"/>
        <v>#N/A</v>
      </c>
    </row>
    <row r="272" spans="1:13" x14ac:dyDescent="0.25">
      <c r="A272" s="43">
        <v>44930</v>
      </c>
      <c r="B272" s="40" t="s">
        <v>9697</v>
      </c>
      <c r="C272" s="40" t="s">
        <v>9698</v>
      </c>
      <c r="D272" s="38">
        <v>1289400</v>
      </c>
      <c r="E272" s="42" t="s">
        <v>8998</v>
      </c>
      <c r="F272" s="38">
        <v>128940</v>
      </c>
      <c r="G272" s="38">
        <f t="shared" si="16"/>
        <v>1418340</v>
      </c>
      <c r="H272" s="40" t="s">
        <v>9197</v>
      </c>
      <c r="I272" s="40" t="s">
        <v>9198</v>
      </c>
      <c r="J272" s="45">
        <f t="shared" si="17"/>
        <v>382</v>
      </c>
      <c r="K272" s="47">
        <f t="shared" si="18"/>
        <v>1418340</v>
      </c>
      <c r="L272">
        <f>+VLOOKUP(J272,'Thanh toán '!Q$6:R$3244,2,0)</f>
        <v>1418340</v>
      </c>
      <c r="M272" s="47">
        <f t="shared" si="19"/>
        <v>0</v>
      </c>
    </row>
    <row r="273" spans="1:13" x14ac:dyDescent="0.25">
      <c r="A273" s="43">
        <v>44930</v>
      </c>
      <c r="B273" s="40" t="s">
        <v>9699</v>
      </c>
      <c r="C273" s="40" t="s">
        <v>9700</v>
      </c>
      <c r="D273" s="38">
        <v>865200</v>
      </c>
      <c r="E273" s="42" t="s">
        <v>8998</v>
      </c>
      <c r="F273" s="38">
        <v>86520</v>
      </c>
      <c r="G273" s="38">
        <f t="shared" si="16"/>
        <v>951720</v>
      </c>
      <c r="H273" s="40" t="s">
        <v>9001</v>
      </c>
      <c r="I273" s="40" t="s">
        <v>9002</v>
      </c>
      <c r="J273" s="45">
        <f t="shared" si="17"/>
        <v>383</v>
      </c>
      <c r="K273" s="47">
        <f t="shared" si="18"/>
        <v>951720</v>
      </c>
      <c r="L273" t="e">
        <f>+VLOOKUP(J273,'Thanh toán '!Q$6:R$3244,2,0)</f>
        <v>#N/A</v>
      </c>
      <c r="M273" s="47" t="e">
        <f t="shared" si="19"/>
        <v>#N/A</v>
      </c>
    </row>
    <row r="274" spans="1:13" x14ac:dyDescent="0.25">
      <c r="A274" s="43">
        <v>44930</v>
      </c>
      <c r="B274" s="40" t="s">
        <v>9701</v>
      </c>
      <c r="C274" s="40" t="s">
        <v>9702</v>
      </c>
      <c r="D274" s="38">
        <v>865200</v>
      </c>
      <c r="E274" s="42" t="s">
        <v>8998</v>
      </c>
      <c r="F274" s="38">
        <v>86520</v>
      </c>
      <c r="G274" s="38">
        <f t="shared" si="16"/>
        <v>951720</v>
      </c>
      <c r="H274" s="40" t="s">
        <v>9001</v>
      </c>
      <c r="I274" s="40" t="s">
        <v>9002</v>
      </c>
      <c r="J274" s="45">
        <f t="shared" si="17"/>
        <v>384</v>
      </c>
      <c r="K274" s="47">
        <f t="shared" si="18"/>
        <v>951720</v>
      </c>
      <c r="L274">
        <f>+VLOOKUP(J274,'Thanh toán '!Q$6:R$3244,2,0)</f>
        <v>951720</v>
      </c>
      <c r="M274" s="47">
        <f t="shared" si="19"/>
        <v>0</v>
      </c>
    </row>
    <row r="275" spans="1:13" x14ac:dyDescent="0.25">
      <c r="A275" s="43">
        <v>44930</v>
      </c>
      <c r="B275" s="40" t="s">
        <v>9703</v>
      </c>
      <c r="C275" s="40" t="s">
        <v>9704</v>
      </c>
      <c r="D275" s="38">
        <v>865200</v>
      </c>
      <c r="E275" s="42" t="s">
        <v>8998</v>
      </c>
      <c r="F275" s="38">
        <v>86520</v>
      </c>
      <c r="G275" s="38">
        <f t="shared" si="16"/>
        <v>951720</v>
      </c>
      <c r="H275" s="40" t="s">
        <v>9001</v>
      </c>
      <c r="I275" s="40" t="s">
        <v>9002</v>
      </c>
      <c r="J275" s="45">
        <f t="shared" si="17"/>
        <v>385</v>
      </c>
      <c r="K275" s="47">
        <f t="shared" si="18"/>
        <v>951720</v>
      </c>
      <c r="L275">
        <f>+VLOOKUP(J275,'Thanh toán '!Q$6:R$3244,2,0)</f>
        <v>951720</v>
      </c>
      <c r="M275" s="47">
        <f t="shared" si="19"/>
        <v>0</v>
      </c>
    </row>
    <row r="276" spans="1:13" x14ac:dyDescent="0.25">
      <c r="A276" s="43">
        <v>44930</v>
      </c>
      <c r="B276" s="40" t="s">
        <v>9705</v>
      </c>
      <c r="C276" s="40" t="s">
        <v>9706</v>
      </c>
      <c r="D276" s="38">
        <v>424200</v>
      </c>
      <c r="E276" s="42" t="s">
        <v>8998</v>
      </c>
      <c r="F276" s="38">
        <v>42420</v>
      </c>
      <c r="G276" s="38">
        <f t="shared" si="16"/>
        <v>466620</v>
      </c>
      <c r="H276" s="40" t="s">
        <v>9001</v>
      </c>
      <c r="I276" s="40" t="s">
        <v>9002</v>
      </c>
      <c r="J276" s="45">
        <f t="shared" si="17"/>
        <v>386</v>
      </c>
      <c r="K276" s="47">
        <f t="shared" si="18"/>
        <v>466620</v>
      </c>
      <c r="L276">
        <f>+VLOOKUP(J276,'Thanh toán '!Q$6:R$3244,2,0)</f>
        <v>466620</v>
      </c>
      <c r="M276" s="47">
        <f t="shared" si="19"/>
        <v>0</v>
      </c>
    </row>
    <row r="277" spans="1:13" x14ac:dyDescent="0.25">
      <c r="A277" s="43">
        <v>44930</v>
      </c>
      <c r="B277" s="40" t="s">
        <v>9707</v>
      </c>
      <c r="C277" s="40" t="s">
        <v>9708</v>
      </c>
      <c r="D277" s="38">
        <v>865200</v>
      </c>
      <c r="E277" s="42" t="s">
        <v>8998</v>
      </c>
      <c r="F277" s="38">
        <v>86520</v>
      </c>
      <c r="G277" s="38">
        <f t="shared" si="16"/>
        <v>951720</v>
      </c>
      <c r="H277" s="40" t="s">
        <v>9001</v>
      </c>
      <c r="I277" s="40" t="s">
        <v>9002</v>
      </c>
      <c r="J277" s="45">
        <f t="shared" si="17"/>
        <v>387</v>
      </c>
      <c r="K277" s="47">
        <f t="shared" si="18"/>
        <v>951720</v>
      </c>
      <c r="L277">
        <f>+VLOOKUP(J277,'Thanh toán '!Q$6:R$3244,2,0)</f>
        <v>951720</v>
      </c>
      <c r="M277" s="47">
        <f t="shared" si="19"/>
        <v>0</v>
      </c>
    </row>
    <row r="278" spans="1:13" x14ac:dyDescent="0.25">
      <c r="A278" s="43">
        <v>44930</v>
      </c>
      <c r="B278" s="40" t="s">
        <v>9709</v>
      </c>
      <c r="C278" s="40" t="s">
        <v>9710</v>
      </c>
      <c r="D278" s="38">
        <v>865200</v>
      </c>
      <c r="E278" s="42" t="s">
        <v>8998</v>
      </c>
      <c r="F278" s="38">
        <v>86520</v>
      </c>
      <c r="G278" s="38">
        <f t="shared" si="16"/>
        <v>951720</v>
      </c>
      <c r="H278" s="40" t="s">
        <v>9001</v>
      </c>
      <c r="I278" s="40" t="s">
        <v>9002</v>
      </c>
      <c r="J278" s="45">
        <f t="shared" si="17"/>
        <v>388</v>
      </c>
      <c r="K278" s="47">
        <f t="shared" si="18"/>
        <v>951720</v>
      </c>
      <c r="L278">
        <f>+VLOOKUP(J278,'Thanh toán '!Q$6:R$3244,2,0)</f>
        <v>951720</v>
      </c>
      <c r="M278" s="47">
        <f t="shared" si="19"/>
        <v>0</v>
      </c>
    </row>
    <row r="279" spans="1:13" x14ac:dyDescent="0.25">
      <c r="A279" s="43">
        <v>44930</v>
      </c>
      <c r="B279" s="40" t="s">
        <v>9711</v>
      </c>
      <c r="C279" s="40" t="s">
        <v>9712</v>
      </c>
      <c r="D279" s="38">
        <v>865200</v>
      </c>
      <c r="E279" s="42" t="s">
        <v>8998</v>
      </c>
      <c r="F279" s="38">
        <v>86520</v>
      </c>
      <c r="G279" s="38">
        <f t="shared" si="16"/>
        <v>951720</v>
      </c>
      <c r="H279" s="40" t="s">
        <v>9001</v>
      </c>
      <c r="I279" s="40" t="s">
        <v>9002</v>
      </c>
      <c r="J279" s="45">
        <f t="shared" si="17"/>
        <v>389</v>
      </c>
      <c r="K279" s="47">
        <f t="shared" si="18"/>
        <v>951720</v>
      </c>
      <c r="L279">
        <f>+VLOOKUP(J279,'Thanh toán '!Q$6:R$3244,2,0)</f>
        <v>951720</v>
      </c>
      <c r="M279" s="47">
        <f t="shared" si="19"/>
        <v>0</v>
      </c>
    </row>
    <row r="280" spans="1:13" x14ac:dyDescent="0.25">
      <c r="A280" s="43">
        <v>44930</v>
      </c>
      <c r="B280" s="40" t="s">
        <v>9713</v>
      </c>
      <c r="C280" s="40" t="s">
        <v>9714</v>
      </c>
      <c r="D280" s="38">
        <v>865200</v>
      </c>
      <c r="E280" s="42" t="s">
        <v>8998</v>
      </c>
      <c r="F280" s="38">
        <v>86520</v>
      </c>
      <c r="G280" s="38">
        <f t="shared" si="16"/>
        <v>951720</v>
      </c>
      <c r="H280" s="40" t="s">
        <v>9001</v>
      </c>
      <c r="I280" s="40" t="s">
        <v>9002</v>
      </c>
      <c r="J280" s="45">
        <f t="shared" si="17"/>
        <v>390</v>
      </c>
      <c r="K280" s="47">
        <f t="shared" si="18"/>
        <v>951720</v>
      </c>
      <c r="L280">
        <f>+VLOOKUP(J280,'Thanh toán '!Q$6:R$3244,2,0)</f>
        <v>951720</v>
      </c>
      <c r="M280" s="47">
        <f t="shared" si="19"/>
        <v>0</v>
      </c>
    </row>
    <row r="281" spans="1:13" x14ac:dyDescent="0.25">
      <c r="A281" s="43">
        <v>44930</v>
      </c>
      <c r="B281" s="40" t="s">
        <v>9715</v>
      </c>
      <c r="C281" s="40" t="s">
        <v>9716</v>
      </c>
      <c r="D281" s="38">
        <v>865200</v>
      </c>
      <c r="E281" s="42" t="s">
        <v>8998</v>
      </c>
      <c r="F281" s="38">
        <v>86520</v>
      </c>
      <c r="G281" s="38">
        <f t="shared" si="16"/>
        <v>951720</v>
      </c>
      <c r="H281" s="40" t="s">
        <v>9001</v>
      </c>
      <c r="I281" s="40" t="s">
        <v>9002</v>
      </c>
      <c r="J281" s="45">
        <f t="shared" si="17"/>
        <v>391</v>
      </c>
      <c r="K281" s="47">
        <f t="shared" si="18"/>
        <v>951720</v>
      </c>
      <c r="L281">
        <f>+VLOOKUP(J281,'Thanh toán '!Q$6:R$3244,2,0)</f>
        <v>951720</v>
      </c>
      <c r="M281" s="47">
        <f t="shared" si="19"/>
        <v>0</v>
      </c>
    </row>
    <row r="282" spans="1:13" x14ac:dyDescent="0.25">
      <c r="A282" s="43">
        <v>44930</v>
      </c>
      <c r="B282" s="40" t="s">
        <v>9718</v>
      </c>
      <c r="C282" s="40" t="s">
        <v>9719</v>
      </c>
      <c r="D282" s="38">
        <v>712710</v>
      </c>
      <c r="E282" s="42" t="s">
        <v>8998</v>
      </c>
      <c r="F282" s="38">
        <v>71271</v>
      </c>
      <c r="G282" s="38">
        <f t="shared" si="16"/>
        <v>783981</v>
      </c>
      <c r="H282" s="40" t="s">
        <v>9406</v>
      </c>
      <c r="I282" s="40" t="s">
        <v>9407</v>
      </c>
      <c r="J282" s="45">
        <f t="shared" si="17"/>
        <v>393</v>
      </c>
      <c r="K282" s="47">
        <f t="shared" si="18"/>
        <v>783981</v>
      </c>
      <c r="L282">
        <f>+VLOOKUP(J282,'Thanh toán '!Q$6:R$3244,2,0)</f>
        <v>783981</v>
      </c>
      <c r="M282" s="47">
        <f t="shared" si="19"/>
        <v>0</v>
      </c>
    </row>
    <row r="283" spans="1:13" x14ac:dyDescent="0.25">
      <c r="A283" s="43">
        <v>44930</v>
      </c>
      <c r="B283" s="40" t="s">
        <v>9720</v>
      </c>
      <c r="C283" s="40" t="s">
        <v>9721</v>
      </c>
      <c r="D283" s="38">
        <v>1849809</v>
      </c>
      <c r="E283" s="42" t="s">
        <v>8998</v>
      </c>
      <c r="F283" s="38">
        <v>184981</v>
      </c>
      <c r="G283" s="38">
        <f t="shared" si="16"/>
        <v>2034790</v>
      </c>
      <c r="H283" s="40" t="s">
        <v>9001</v>
      </c>
      <c r="I283" s="40" t="s">
        <v>9002</v>
      </c>
      <c r="J283" s="45">
        <f t="shared" si="17"/>
        <v>394</v>
      </c>
      <c r="K283" s="47">
        <f t="shared" si="18"/>
        <v>2034790</v>
      </c>
      <c r="L283">
        <f>+VLOOKUP(J283,'Thanh toán '!Q$6:R$3244,2,0)</f>
        <v>2034790</v>
      </c>
      <c r="M283" s="47">
        <f t="shared" si="19"/>
        <v>0</v>
      </c>
    </row>
    <row r="284" spans="1:13" x14ac:dyDescent="0.25">
      <c r="A284" s="43">
        <v>44930</v>
      </c>
      <c r="B284" s="40" t="s">
        <v>9722</v>
      </c>
      <c r="C284" s="40" t="s">
        <v>9723</v>
      </c>
      <c r="D284" s="38">
        <v>5404304</v>
      </c>
      <c r="E284" s="42" t="s">
        <v>8998</v>
      </c>
      <c r="F284" s="38">
        <v>540430</v>
      </c>
      <c r="G284" s="38">
        <f t="shared" si="16"/>
        <v>5944734</v>
      </c>
      <c r="H284" s="40" t="s">
        <v>9183</v>
      </c>
      <c r="I284" s="40" t="s">
        <v>9184</v>
      </c>
      <c r="J284" s="45">
        <f t="shared" si="17"/>
        <v>395</v>
      </c>
      <c r="K284" s="47">
        <f t="shared" si="18"/>
        <v>5944734</v>
      </c>
      <c r="L284">
        <f>+VLOOKUP(J284,'Thanh toán '!Q$6:R$3244,2,0)</f>
        <v>5944734</v>
      </c>
      <c r="M284" s="47">
        <f t="shared" si="19"/>
        <v>0</v>
      </c>
    </row>
    <row r="285" spans="1:13" x14ac:dyDescent="0.25">
      <c r="A285" s="43">
        <v>44931</v>
      </c>
      <c r="B285" s="40" t="s">
        <v>9732</v>
      </c>
      <c r="C285" s="40" t="s">
        <v>9733</v>
      </c>
      <c r="D285" s="38">
        <v>734310</v>
      </c>
      <c r="E285" s="42" t="s">
        <v>8998</v>
      </c>
      <c r="F285" s="38">
        <v>73431</v>
      </c>
      <c r="G285" s="38">
        <f t="shared" si="16"/>
        <v>807741</v>
      </c>
      <c r="H285" s="40" t="s">
        <v>9001</v>
      </c>
      <c r="I285" s="40" t="s">
        <v>9002</v>
      </c>
      <c r="J285" s="45">
        <f t="shared" si="17"/>
        <v>396</v>
      </c>
      <c r="K285" s="47">
        <f t="shared" si="18"/>
        <v>807741</v>
      </c>
      <c r="L285">
        <f>+VLOOKUP(J285,'Thanh toán '!Q$6:R$3244,2,0)</f>
        <v>807741</v>
      </c>
      <c r="M285" s="47">
        <f t="shared" si="19"/>
        <v>0</v>
      </c>
    </row>
    <row r="286" spans="1:13" x14ac:dyDescent="0.25">
      <c r="A286" s="43">
        <v>44931</v>
      </c>
      <c r="B286" s="40" t="s">
        <v>9734</v>
      </c>
      <c r="C286" s="40" t="s">
        <v>9685</v>
      </c>
      <c r="D286" s="38">
        <v>3399855</v>
      </c>
      <c r="E286" s="42" t="s">
        <v>8998</v>
      </c>
      <c r="F286" s="38">
        <v>339986</v>
      </c>
      <c r="G286" s="38">
        <f t="shared" si="16"/>
        <v>3739841</v>
      </c>
      <c r="H286" s="40" t="s">
        <v>9284</v>
      </c>
      <c r="I286" s="40" t="s">
        <v>9285</v>
      </c>
      <c r="J286" s="45">
        <f t="shared" si="17"/>
        <v>397</v>
      </c>
      <c r="K286" s="47">
        <f t="shared" si="18"/>
        <v>3739841</v>
      </c>
      <c r="L286">
        <f>+VLOOKUP(J286,'Thanh toán '!Q$6:R$3244,2,0)</f>
        <v>3739841</v>
      </c>
      <c r="M286" s="47">
        <f t="shared" si="19"/>
        <v>0</v>
      </c>
    </row>
    <row r="287" spans="1:13" x14ac:dyDescent="0.25">
      <c r="A287" s="43">
        <v>44931</v>
      </c>
      <c r="B287" s="40" t="s">
        <v>9735</v>
      </c>
      <c r="C287" s="40" t="s">
        <v>9736</v>
      </c>
      <c r="D287" s="38">
        <v>876359</v>
      </c>
      <c r="E287" s="42" t="s">
        <v>8998</v>
      </c>
      <c r="F287" s="38">
        <v>87636</v>
      </c>
      <c r="G287" s="38">
        <f t="shared" si="16"/>
        <v>963995</v>
      </c>
      <c r="H287" s="40" t="s">
        <v>9001</v>
      </c>
      <c r="I287" s="40" t="s">
        <v>9002</v>
      </c>
      <c r="J287" s="45">
        <f t="shared" si="17"/>
        <v>401</v>
      </c>
      <c r="K287" s="47">
        <f t="shared" si="18"/>
        <v>963995</v>
      </c>
      <c r="L287">
        <f>+VLOOKUP(J287,'Thanh toán '!Q$6:R$3244,2,0)</f>
        <v>963995</v>
      </c>
      <c r="M287" s="47">
        <f t="shared" si="19"/>
        <v>0</v>
      </c>
    </row>
    <row r="288" spans="1:13" x14ac:dyDescent="0.25">
      <c r="A288" s="43">
        <v>44931</v>
      </c>
      <c r="B288" s="40" t="s">
        <v>9737</v>
      </c>
      <c r="C288" s="40" t="s">
        <v>9738</v>
      </c>
      <c r="D288" s="38">
        <v>865200</v>
      </c>
      <c r="E288" s="42" t="s">
        <v>8998</v>
      </c>
      <c r="F288" s="38">
        <v>86520</v>
      </c>
      <c r="G288" s="38">
        <f t="shared" si="16"/>
        <v>951720</v>
      </c>
      <c r="H288" s="40" t="s">
        <v>9001</v>
      </c>
      <c r="I288" s="40" t="s">
        <v>9002</v>
      </c>
      <c r="J288" s="45">
        <f t="shared" si="17"/>
        <v>402</v>
      </c>
      <c r="K288" s="47">
        <f t="shared" si="18"/>
        <v>951720</v>
      </c>
      <c r="L288">
        <f>+VLOOKUP(J288,'Thanh toán '!Q$6:R$3244,2,0)</f>
        <v>951720</v>
      </c>
      <c r="M288" s="47">
        <f t="shared" si="19"/>
        <v>0</v>
      </c>
    </row>
    <row r="289" spans="1:13" x14ac:dyDescent="0.25">
      <c r="A289" s="43">
        <v>44931</v>
      </c>
      <c r="B289" s="40" t="s">
        <v>9739</v>
      </c>
      <c r="C289" s="40" t="s">
        <v>9740</v>
      </c>
      <c r="D289" s="38">
        <v>424200</v>
      </c>
      <c r="E289" s="42" t="s">
        <v>8998</v>
      </c>
      <c r="F289" s="38">
        <v>42420</v>
      </c>
      <c r="G289" s="38">
        <f t="shared" si="16"/>
        <v>466620</v>
      </c>
      <c r="H289" s="40" t="s">
        <v>9001</v>
      </c>
      <c r="I289" s="40" t="s">
        <v>9002</v>
      </c>
      <c r="J289" s="45">
        <f t="shared" si="17"/>
        <v>403</v>
      </c>
      <c r="K289" s="47">
        <f t="shared" si="18"/>
        <v>466620</v>
      </c>
      <c r="L289">
        <f>+VLOOKUP(J289,'Thanh toán '!Q$6:R$3244,2,0)</f>
        <v>466620</v>
      </c>
      <c r="M289" s="47">
        <f t="shared" si="19"/>
        <v>0</v>
      </c>
    </row>
    <row r="290" spans="1:13" x14ac:dyDescent="0.25">
      <c r="A290" s="43">
        <v>44931</v>
      </c>
      <c r="B290" s="40" t="s">
        <v>9741</v>
      </c>
      <c r="C290" s="40" t="s">
        <v>9742</v>
      </c>
      <c r="D290" s="38">
        <v>424200</v>
      </c>
      <c r="E290" s="42" t="s">
        <v>8998</v>
      </c>
      <c r="F290" s="38">
        <v>42420</v>
      </c>
      <c r="G290" s="38">
        <f t="shared" si="16"/>
        <v>466620</v>
      </c>
      <c r="H290" s="40" t="s">
        <v>9001</v>
      </c>
      <c r="I290" s="40" t="s">
        <v>9002</v>
      </c>
      <c r="J290" s="45">
        <f t="shared" si="17"/>
        <v>404</v>
      </c>
      <c r="K290" s="47">
        <f t="shared" si="18"/>
        <v>466620</v>
      </c>
      <c r="L290">
        <f>+VLOOKUP(J290,'Thanh toán '!Q$6:R$3244,2,0)</f>
        <v>466620</v>
      </c>
      <c r="M290" s="47">
        <f t="shared" si="19"/>
        <v>0</v>
      </c>
    </row>
    <row r="291" spans="1:13" x14ac:dyDescent="0.25">
      <c r="A291" s="43">
        <v>44931</v>
      </c>
      <c r="B291" s="40" t="s">
        <v>9743</v>
      </c>
      <c r="C291" s="40" t="s">
        <v>9744</v>
      </c>
      <c r="D291" s="38">
        <v>603075</v>
      </c>
      <c r="E291" s="42" t="s">
        <v>8998</v>
      </c>
      <c r="F291" s="38">
        <v>60308</v>
      </c>
      <c r="G291" s="38">
        <f t="shared" si="16"/>
        <v>663383</v>
      </c>
      <c r="H291" s="40" t="s">
        <v>9001</v>
      </c>
      <c r="I291" s="40" t="s">
        <v>9002</v>
      </c>
      <c r="J291" s="45">
        <f t="shared" si="17"/>
        <v>405</v>
      </c>
      <c r="K291" s="47">
        <f t="shared" si="18"/>
        <v>663383</v>
      </c>
      <c r="L291" t="e">
        <f>+VLOOKUP(J291,'Thanh toán '!Q$6:R$3244,2,0)</f>
        <v>#N/A</v>
      </c>
      <c r="M291" s="47" t="e">
        <f t="shared" si="19"/>
        <v>#N/A</v>
      </c>
    </row>
    <row r="292" spans="1:13" x14ac:dyDescent="0.25">
      <c r="A292" s="43">
        <v>44931</v>
      </c>
      <c r="B292" s="40" t="s">
        <v>9745</v>
      </c>
      <c r="C292" s="40" t="s">
        <v>9746</v>
      </c>
      <c r="D292" s="38">
        <v>865200</v>
      </c>
      <c r="E292" s="42" t="s">
        <v>8998</v>
      </c>
      <c r="F292" s="38">
        <v>86520</v>
      </c>
      <c r="G292" s="38">
        <f t="shared" si="16"/>
        <v>951720</v>
      </c>
      <c r="H292" s="40" t="s">
        <v>9747</v>
      </c>
      <c r="I292" s="40" t="s">
        <v>9748</v>
      </c>
      <c r="J292" s="45">
        <f t="shared" si="17"/>
        <v>406</v>
      </c>
      <c r="K292" s="47">
        <f t="shared" si="18"/>
        <v>951720</v>
      </c>
      <c r="L292">
        <f>+VLOOKUP(J292,'Thanh toán '!Q$6:R$3244,2,0)</f>
        <v>951720</v>
      </c>
      <c r="M292" s="47">
        <f t="shared" si="19"/>
        <v>0</v>
      </c>
    </row>
    <row r="293" spans="1:13" x14ac:dyDescent="0.25">
      <c r="A293" s="43">
        <v>44931</v>
      </c>
      <c r="B293" s="40" t="s">
        <v>9749</v>
      </c>
      <c r="C293" s="40" t="s">
        <v>9750</v>
      </c>
      <c r="D293" s="38">
        <v>424200</v>
      </c>
      <c r="E293" s="42" t="s">
        <v>8998</v>
      </c>
      <c r="F293" s="38">
        <v>42420</v>
      </c>
      <c r="G293" s="38">
        <f t="shared" si="16"/>
        <v>466620</v>
      </c>
      <c r="H293" s="40" t="s">
        <v>9751</v>
      </c>
      <c r="I293" s="40" t="s">
        <v>9752</v>
      </c>
      <c r="J293" s="45">
        <f t="shared" si="17"/>
        <v>407</v>
      </c>
      <c r="K293" s="47">
        <f t="shared" si="18"/>
        <v>466620</v>
      </c>
      <c r="L293" t="e">
        <f>+VLOOKUP(J293,'Thanh toán '!Q$6:R$3244,2,0)</f>
        <v>#N/A</v>
      </c>
      <c r="M293" s="47" t="e">
        <f t="shared" si="19"/>
        <v>#N/A</v>
      </c>
    </row>
    <row r="294" spans="1:13" x14ac:dyDescent="0.25">
      <c r="A294" s="43">
        <v>44931</v>
      </c>
      <c r="B294" s="40" t="s">
        <v>9753</v>
      </c>
      <c r="C294" s="40" t="s">
        <v>9754</v>
      </c>
      <c r="D294" s="38">
        <v>865200</v>
      </c>
      <c r="E294" s="42" t="s">
        <v>8998</v>
      </c>
      <c r="F294" s="38">
        <v>86520</v>
      </c>
      <c r="G294" s="38">
        <f t="shared" si="16"/>
        <v>951720</v>
      </c>
      <c r="H294" s="40" t="s">
        <v>9755</v>
      </c>
      <c r="I294" s="40" t="s">
        <v>9756</v>
      </c>
      <c r="J294" s="45">
        <f t="shared" si="17"/>
        <v>408</v>
      </c>
      <c r="K294" s="47">
        <f t="shared" si="18"/>
        <v>951720</v>
      </c>
      <c r="L294">
        <f>+VLOOKUP(J294,'Thanh toán '!Q$6:R$3244,2,0)</f>
        <v>951720</v>
      </c>
      <c r="M294" s="47">
        <f t="shared" si="19"/>
        <v>0</v>
      </c>
    </row>
    <row r="295" spans="1:13" x14ac:dyDescent="0.25">
      <c r="A295" s="43">
        <v>44931</v>
      </c>
      <c r="B295" s="40" t="s">
        <v>9757</v>
      </c>
      <c r="C295" s="40" t="s">
        <v>9758</v>
      </c>
      <c r="D295" s="38">
        <v>2882137</v>
      </c>
      <c r="E295" s="42" t="s">
        <v>8998</v>
      </c>
      <c r="F295" s="38">
        <v>288214</v>
      </c>
      <c r="G295" s="38">
        <f t="shared" si="16"/>
        <v>3170351</v>
      </c>
      <c r="H295" s="40" t="s">
        <v>9558</v>
      </c>
      <c r="I295" s="40" t="s">
        <v>9559</v>
      </c>
      <c r="J295" s="45">
        <f t="shared" si="17"/>
        <v>409</v>
      </c>
      <c r="K295" s="47">
        <f t="shared" si="18"/>
        <v>3170351</v>
      </c>
      <c r="L295">
        <f>+VLOOKUP(J295,'Thanh toán '!Q$6:R$3244,2,0)</f>
        <v>3170351</v>
      </c>
      <c r="M295" s="47">
        <f t="shared" si="19"/>
        <v>0</v>
      </c>
    </row>
    <row r="296" spans="1:13" x14ac:dyDescent="0.25">
      <c r="A296" s="43">
        <v>44931</v>
      </c>
      <c r="B296" s="40" t="s">
        <v>9759</v>
      </c>
      <c r="C296" s="40" t="s">
        <v>9760</v>
      </c>
      <c r="D296" s="38">
        <v>1289400</v>
      </c>
      <c r="E296" s="42" t="s">
        <v>8998</v>
      </c>
      <c r="F296" s="38">
        <v>128940</v>
      </c>
      <c r="G296" s="38">
        <f t="shared" si="16"/>
        <v>1418340</v>
      </c>
      <c r="H296" s="40" t="s">
        <v>9398</v>
      </c>
      <c r="I296" s="40" t="s">
        <v>9399</v>
      </c>
      <c r="J296" s="45">
        <f t="shared" si="17"/>
        <v>410</v>
      </c>
      <c r="K296" s="47">
        <f t="shared" si="18"/>
        <v>1418340</v>
      </c>
      <c r="L296" t="e">
        <f>+VLOOKUP(J296,'Thanh toán '!Q$6:R$3244,2,0)</f>
        <v>#N/A</v>
      </c>
      <c r="M296" s="47" t="e">
        <f t="shared" si="19"/>
        <v>#N/A</v>
      </c>
    </row>
    <row r="297" spans="1:13" x14ac:dyDescent="0.25">
      <c r="A297" s="43">
        <v>44931</v>
      </c>
      <c r="B297" s="40" t="s">
        <v>9761</v>
      </c>
      <c r="C297" s="40" t="s">
        <v>9762</v>
      </c>
      <c r="D297" s="38">
        <v>8379338</v>
      </c>
      <c r="E297" s="42" t="s">
        <v>8998</v>
      </c>
      <c r="F297" s="38">
        <v>837934</v>
      </c>
      <c r="G297" s="38">
        <f t="shared" si="16"/>
        <v>9217272</v>
      </c>
      <c r="H297" s="40" t="s">
        <v>9212</v>
      </c>
      <c r="I297" s="40" t="s">
        <v>9213</v>
      </c>
      <c r="J297" s="45">
        <f t="shared" si="17"/>
        <v>411</v>
      </c>
      <c r="K297" s="47">
        <f t="shared" si="18"/>
        <v>9217272</v>
      </c>
      <c r="L297">
        <f>+VLOOKUP(J297,'Thanh toán '!Q$6:R$3244,2,0)</f>
        <v>9217272</v>
      </c>
      <c r="M297" s="47">
        <f t="shared" si="19"/>
        <v>0</v>
      </c>
    </row>
    <row r="298" spans="1:13" x14ac:dyDescent="0.25">
      <c r="A298" s="43">
        <v>44931</v>
      </c>
      <c r="B298" s="40" t="s">
        <v>9764</v>
      </c>
      <c r="C298" s="40" t="s">
        <v>9765</v>
      </c>
      <c r="D298" s="38">
        <v>1730400</v>
      </c>
      <c r="E298" s="42" t="s">
        <v>8998</v>
      </c>
      <c r="F298" s="38">
        <v>173040</v>
      </c>
      <c r="G298" s="38">
        <f t="shared" si="16"/>
        <v>1903440</v>
      </c>
      <c r="H298" s="40" t="s">
        <v>9766</v>
      </c>
      <c r="I298" s="40" t="s">
        <v>9767</v>
      </c>
      <c r="J298" s="45">
        <f t="shared" si="17"/>
        <v>416</v>
      </c>
      <c r="K298" s="47">
        <f t="shared" si="18"/>
        <v>1903440</v>
      </c>
      <c r="L298">
        <f>+VLOOKUP(J298,'Thanh toán '!Q$6:R$3244,2,0)</f>
        <v>1903440</v>
      </c>
      <c r="M298" s="47">
        <f t="shared" si="19"/>
        <v>0</v>
      </c>
    </row>
    <row r="299" spans="1:13" x14ac:dyDescent="0.25">
      <c r="A299" s="43">
        <v>44931</v>
      </c>
      <c r="B299" s="40" t="s">
        <v>9768</v>
      </c>
      <c r="C299" s="40" t="s">
        <v>9769</v>
      </c>
      <c r="D299" s="38">
        <v>587448</v>
      </c>
      <c r="E299" s="42" t="s">
        <v>8998</v>
      </c>
      <c r="F299" s="38">
        <v>58745</v>
      </c>
      <c r="G299" s="38">
        <f t="shared" si="16"/>
        <v>646193</v>
      </c>
      <c r="H299" s="40" t="s">
        <v>9001</v>
      </c>
      <c r="I299" s="40" t="s">
        <v>9002</v>
      </c>
      <c r="J299" s="45">
        <f t="shared" si="17"/>
        <v>417</v>
      </c>
      <c r="K299" s="47">
        <f t="shared" si="18"/>
        <v>646193</v>
      </c>
      <c r="L299">
        <f>+VLOOKUP(J299,'Thanh toán '!Q$6:R$3244,2,0)</f>
        <v>646193</v>
      </c>
      <c r="M299" s="47">
        <f t="shared" si="19"/>
        <v>0</v>
      </c>
    </row>
    <row r="300" spans="1:13" x14ac:dyDescent="0.25">
      <c r="A300" s="43">
        <v>44931</v>
      </c>
      <c r="B300" s="40" t="s">
        <v>9770</v>
      </c>
      <c r="C300" s="40" t="s">
        <v>9771</v>
      </c>
      <c r="D300" s="38">
        <v>865200</v>
      </c>
      <c r="E300" s="42" t="s">
        <v>8998</v>
      </c>
      <c r="F300" s="38">
        <v>86520</v>
      </c>
      <c r="G300" s="38">
        <f t="shared" si="16"/>
        <v>951720</v>
      </c>
      <c r="H300" s="40" t="s">
        <v>9001</v>
      </c>
      <c r="I300" s="40" t="s">
        <v>9002</v>
      </c>
      <c r="J300" s="45">
        <f t="shared" si="17"/>
        <v>418</v>
      </c>
      <c r="K300" s="47">
        <f t="shared" si="18"/>
        <v>951720</v>
      </c>
      <c r="L300" t="e">
        <f>+VLOOKUP(J300,'Thanh toán '!Q$6:R$3244,2,0)</f>
        <v>#N/A</v>
      </c>
      <c r="M300" s="47" t="e">
        <f t="shared" si="19"/>
        <v>#N/A</v>
      </c>
    </row>
    <row r="301" spans="1:13" x14ac:dyDescent="0.25">
      <c r="A301" s="43">
        <v>44931</v>
      </c>
      <c r="B301" s="40" t="s">
        <v>9772</v>
      </c>
      <c r="C301" s="40" t="s">
        <v>9773</v>
      </c>
      <c r="D301" s="38">
        <v>865200</v>
      </c>
      <c r="E301" s="42" t="s">
        <v>8998</v>
      </c>
      <c r="F301" s="38">
        <v>86520</v>
      </c>
      <c r="G301" s="38">
        <f t="shared" si="16"/>
        <v>951720</v>
      </c>
      <c r="H301" s="40" t="s">
        <v>9001</v>
      </c>
      <c r="I301" s="40" t="s">
        <v>9002</v>
      </c>
      <c r="J301" s="45">
        <f t="shared" si="17"/>
        <v>419</v>
      </c>
      <c r="K301" s="47">
        <f t="shared" si="18"/>
        <v>951720</v>
      </c>
      <c r="L301">
        <f>+VLOOKUP(J301,'Thanh toán '!Q$6:R$3244,2,0)</f>
        <v>951720</v>
      </c>
      <c r="M301" s="47">
        <f t="shared" si="19"/>
        <v>0</v>
      </c>
    </row>
    <row r="302" spans="1:13" x14ac:dyDescent="0.25">
      <c r="A302" s="43">
        <v>44931</v>
      </c>
      <c r="B302" s="40" t="s">
        <v>9774</v>
      </c>
      <c r="C302" s="40" t="s">
        <v>9775</v>
      </c>
      <c r="D302" s="38">
        <v>401456</v>
      </c>
      <c r="E302" s="42" t="s">
        <v>8998</v>
      </c>
      <c r="F302" s="38">
        <v>40146</v>
      </c>
      <c r="G302" s="38">
        <f t="shared" si="16"/>
        <v>441602</v>
      </c>
      <c r="H302" s="40" t="s">
        <v>9001</v>
      </c>
      <c r="I302" s="40" t="s">
        <v>9002</v>
      </c>
      <c r="J302" s="45">
        <f t="shared" si="17"/>
        <v>420</v>
      </c>
      <c r="K302" s="47">
        <f t="shared" si="18"/>
        <v>441602</v>
      </c>
      <c r="L302">
        <f>+VLOOKUP(J302,'Thanh toán '!Q$6:R$3244,2,0)</f>
        <v>441602</v>
      </c>
      <c r="M302" s="47">
        <f t="shared" si="19"/>
        <v>0</v>
      </c>
    </row>
    <row r="303" spans="1:13" x14ac:dyDescent="0.25">
      <c r="A303" s="43">
        <v>44931</v>
      </c>
      <c r="B303" s="40" t="s">
        <v>9776</v>
      </c>
      <c r="C303" s="40" t="s">
        <v>9777</v>
      </c>
      <c r="D303" s="38">
        <v>841086</v>
      </c>
      <c r="E303" s="42" t="s">
        <v>8998</v>
      </c>
      <c r="F303" s="38">
        <v>84109</v>
      </c>
      <c r="G303" s="38">
        <f t="shared" si="16"/>
        <v>925195</v>
      </c>
      <c r="H303" s="40" t="s">
        <v>9001</v>
      </c>
      <c r="I303" s="40" t="s">
        <v>9002</v>
      </c>
      <c r="J303" s="45">
        <f t="shared" si="17"/>
        <v>422</v>
      </c>
      <c r="K303" s="47">
        <f t="shared" si="18"/>
        <v>925195</v>
      </c>
      <c r="L303">
        <f>+VLOOKUP(J303,'Thanh toán '!Q$6:R$3244,2,0)</f>
        <v>925195</v>
      </c>
      <c r="M303" s="47">
        <f t="shared" si="19"/>
        <v>0</v>
      </c>
    </row>
    <row r="304" spans="1:13" x14ac:dyDescent="0.25">
      <c r="A304" s="43">
        <v>44931</v>
      </c>
      <c r="B304" s="40" t="s">
        <v>9778</v>
      </c>
      <c r="C304" s="40" t="s">
        <v>9779</v>
      </c>
      <c r="D304" s="38">
        <v>1730400</v>
      </c>
      <c r="E304" s="42" t="s">
        <v>8998</v>
      </c>
      <c r="F304" s="38">
        <v>173040</v>
      </c>
      <c r="G304" s="38">
        <f t="shared" si="16"/>
        <v>1903440</v>
      </c>
      <c r="H304" s="40" t="s">
        <v>9394</v>
      </c>
      <c r="I304" s="40" t="s">
        <v>9395</v>
      </c>
      <c r="J304" s="45">
        <f t="shared" si="17"/>
        <v>423</v>
      </c>
      <c r="K304" s="47">
        <f t="shared" si="18"/>
        <v>1903440</v>
      </c>
      <c r="L304">
        <f>+VLOOKUP(J304,'Thanh toán '!Q$6:R$3244,2,0)</f>
        <v>1903440</v>
      </c>
      <c r="M304" s="47">
        <f t="shared" si="19"/>
        <v>0</v>
      </c>
    </row>
    <row r="305" spans="1:13" x14ac:dyDescent="0.25">
      <c r="A305" s="43">
        <v>44931</v>
      </c>
      <c r="B305" s="40" t="s">
        <v>9780</v>
      </c>
      <c r="C305" s="40" t="s">
        <v>9781</v>
      </c>
      <c r="D305" s="38">
        <v>6239746</v>
      </c>
      <c r="E305" s="42" t="s">
        <v>8998</v>
      </c>
      <c r="F305" s="38">
        <v>623975</v>
      </c>
      <c r="G305" s="38">
        <f t="shared" si="16"/>
        <v>6863721</v>
      </c>
      <c r="H305" s="40" t="s">
        <v>9197</v>
      </c>
      <c r="I305" s="40" t="s">
        <v>9198</v>
      </c>
      <c r="J305" s="45">
        <f t="shared" si="17"/>
        <v>424</v>
      </c>
      <c r="K305" s="47">
        <f t="shared" si="18"/>
        <v>6863721</v>
      </c>
      <c r="L305">
        <f>+VLOOKUP(J305,'Thanh toán '!Q$6:R$3244,2,0)</f>
        <v>6863721</v>
      </c>
      <c r="M305" s="47">
        <f t="shared" si="19"/>
        <v>0</v>
      </c>
    </row>
    <row r="306" spans="1:13" x14ac:dyDescent="0.25">
      <c r="A306" s="43">
        <v>44931</v>
      </c>
      <c r="B306" s="40" t="s">
        <v>9782</v>
      </c>
      <c r="C306" s="40" t="s">
        <v>9783</v>
      </c>
      <c r="D306" s="38">
        <v>2831979</v>
      </c>
      <c r="E306" s="42" t="s">
        <v>8998</v>
      </c>
      <c r="F306" s="38">
        <v>283198</v>
      </c>
      <c r="G306" s="38">
        <f t="shared" si="16"/>
        <v>3115177</v>
      </c>
      <c r="H306" s="40" t="s">
        <v>9068</v>
      </c>
      <c r="I306" s="40" t="s">
        <v>9069</v>
      </c>
      <c r="J306" s="45">
        <f t="shared" si="17"/>
        <v>425</v>
      </c>
      <c r="K306" s="47">
        <f t="shared" si="18"/>
        <v>3115177</v>
      </c>
      <c r="L306">
        <f>+VLOOKUP(J306,'Thanh toán '!Q$6:R$3244,2,0)</f>
        <v>3115177</v>
      </c>
      <c r="M306" s="47">
        <f t="shared" si="19"/>
        <v>0</v>
      </c>
    </row>
    <row r="307" spans="1:13" x14ac:dyDescent="0.25">
      <c r="A307" s="43">
        <v>44931</v>
      </c>
      <c r="B307" s="40" t="s">
        <v>9784</v>
      </c>
      <c r="C307" s="40" t="s">
        <v>9785</v>
      </c>
      <c r="D307" s="38">
        <v>1189648</v>
      </c>
      <c r="E307" s="42" t="s">
        <v>8998</v>
      </c>
      <c r="F307" s="38">
        <v>118965</v>
      </c>
      <c r="G307" s="38">
        <f t="shared" si="16"/>
        <v>1308613</v>
      </c>
      <c r="H307" s="40" t="s">
        <v>9284</v>
      </c>
      <c r="I307" s="40" t="s">
        <v>9285</v>
      </c>
      <c r="J307" s="45">
        <f t="shared" si="17"/>
        <v>426</v>
      </c>
      <c r="K307" s="47">
        <f t="shared" si="18"/>
        <v>1308613</v>
      </c>
      <c r="L307">
        <f>+VLOOKUP(J307,'Thanh toán '!Q$6:R$3244,2,0)</f>
        <v>1308613</v>
      </c>
      <c r="M307" s="47">
        <f t="shared" si="19"/>
        <v>0</v>
      </c>
    </row>
    <row r="308" spans="1:13" x14ac:dyDescent="0.25">
      <c r="A308" s="43">
        <v>44931</v>
      </c>
      <c r="B308" s="40" t="s">
        <v>9786</v>
      </c>
      <c r="C308" s="40" t="s">
        <v>9787</v>
      </c>
      <c r="D308" s="38">
        <v>734310</v>
      </c>
      <c r="E308" s="42" t="s">
        <v>8998</v>
      </c>
      <c r="F308" s="38">
        <v>73431</v>
      </c>
      <c r="G308" s="38">
        <f t="shared" si="16"/>
        <v>807741</v>
      </c>
      <c r="H308" s="40" t="s">
        <v>9001</v>
      </c>
      <c r="I308" s="40" t="s">
        <v>9002</v>
      </c>
      <c r="J308" s="45">
        <f t="shared" si="17"/>
        <v>427</v>
      </c>
      <c r="K308" s="47">
        <f t="shared" si="18"/>
        <v>807741</v>
      </c>
      <c r="L308">
        <f>+VLOOKUP(J308,'Thanh toán '!Q$6:R$3244,2,0)</f>
        <v>807741</v>
      </c>
      <c r="M308" s="47">
        <f t="shared" si="19"/>
        <v>0</v>
      </c>
    </row>
    <row r="309" spans="1:13" x14ac:dyDescent="0.25">
      <c r="A309" s="43">
        <v>44931</v>
      </c>
      <c r="B309" s="40" t="s">
        <v>9788</v>
      </c>
      <c r="C309" s="40" t="s">
        <v>9789</v>
      </c>
      <c r="D309" s="38">
        <v>734310</v>
      </c>
      <c r="E309" s="42" t="s">
        <v>8998</v>
      </c>
      <c r="F309" s="38">
        <v>73431</v>
      </c>
      <c r="G309" s="38">
        <f t="shared" si="16"/>
        <v>807741</v>
      </c>
      <c r="H309" s="40" t="s">
        <v>9001</v>
      </c>
      <c r="I309" s="40" t="s">
        <v>9002</v>
      </c>
      <c r="J309" s="45">
        <f t="shared" si="17"/>
        <v>428</v>
      </c>
      <c r="K309" s="47">
        <f t="shared" si="18"/>
        <v>807741</v>
      </c>
      <c r="L309">
        <f>+VLOOKUP(J309,'Thanh toán '!Q$6:R$3244,2,0)</f>
        <v>807741</v>
      </c>
      <c r="M309" s="47">
        <f t="shared" si="19"/>
        <v>0</v>
      </c>
    </row>
    <row r="310" spans="1:13" x14ac:dyDescent="0.25">
      <c r="A310" s="43">
        <v>44931</v>
      </c>
      <c r="B310" s="40" t="s">
        <v>9790</v>
      </c>
      <c r="C310" s="40" t="s">
        <v>9791</v>
      </c>
      <c r="D310" s="38">
        <v>1189648</v>
      </c>
      <c r="E310" s="42" t="s">
        <v>8998</v>
      </c>
      <c r="F310" s="38">
        <v>118965</v>
      </c>
      <c r="G310" s="38">
        <f t="shared" si="16"/>
        <v>1308613</v>
      </c>
      <c r="H310" s="40" t="s">
        <v>9001</v>
      </c>
      <c r="I310" s="40" t="s">
        <v>9002</v>
      </c>
      <c r="J310" s="45">
        <f t="shared" si="17"/>
        <v>429</v>
      </c>
      <c r="K310" s="47">
        <f t="shared" si="18"/>
        <v>1308613</v>
      </c>
      <c r="L310">
        <f>+VLOOKUP(J310,'Thanh toán '!Q$6:R$3244,2,0)</f>
        <v>1308613</v>
      </c>
      <c r="M310" s="47">
        <f t="shared" si="19"/>
        <v>0</v>
      </c>
    </row>
    <row r="311" spans="1:13" x14ac:dyDescent="0.25">
      <c r="A311" s="43">
        <v>44931</v>
      </c>
      <c r="B311" s="40" t="s">
        <v>9792</v>
      </c>
      <c r="C311" s="40" t="s">
        <v>9793</v>
      </c>
      <c r="D311" s="38">
        <v>734310</v>
      </c>
      <c r="E311" s="42" t="s">
        <v>8998</v>
      </c>
      <c r="F311" s="38">
        <v>73431</v>
      </c>
      <c r="G311" s="38">
        <f t="shared" si="16"/>
        <v>807741</v>
      </c>
      <c r="H311" s="40" t="s">
        <v>9001</v>
      </c>
      <c r="I311" s="40" t="s">
        <v>9002</v>
      </c>
      <c r="J311" s="45">
        <f t="shared" si="17"/>
        <v>430</v>
      </c>
      <c r="K311" s="47">
        <f t="shared" si="18"/>
        <v>807741</v>
      </c>
      <c r="L311">
        <f>+VLOOKUP(J311,'Thanh toán '!Q$6:R$3244,2,0)</f>
        <v>807741</v>
      </c>
      <c r="M311" s="47">
        <f t="shared" si="19"/>
        <v>0</v>
      </c>
    </row>
    <row r="312" spans="1:13" x14ac:dyDescent="0.25">
      <c r="A312" s="43">
        <v>44931</v>
      </c>
      <c r="B312" s="40" t="s">
        <v>9794</v>
      </c>
      <c r="C312" s="40" t="s">
        <v>9795</v>
      </c>
      <c r="D312" s="38">
        <v>734310</v>
      </c>
      <c r="E312" s="42" t="s">
        <v>8998</v>
      </c>
      <c r="F312" s="38">
        <v>73431</v>
      </c>
      <c r="G312" s="38">
        <f t="shared" si="16"/>
        <v>807741</v>
      </c>
      <c r="H312" s="40" t="s">
        <v>9001</v>
      </c>
      <c r="I312" s="40" t="s">
        <v>9002</v>
      </c>
      <c r="J312" s="45">
        <f t="shared" si="17"/>
        <v>431</v>
      </c>
      <c r="K312" s="47">
        <f t="shared" si="18"/>
        <v>807741</v>
      </c>
      <c r="L312">
        <f>+VLOOKUP(J312,'Thanh toán '!Q$6:R$3244,2,0)</f>
        <v>807741</v>
      </c>
      <c r="M312" s="47">
        <f t="shared" si="19"/>
        <v>0</v>
      </c>
    </row>
    <row r="313" spans="1:13" x14ac:dyDescent="0.25">
      <c r="A313" s="43">
        <v>44931</v>
      </c>
      <c r="B313" s="40" t="s">
        <v>9796</v>
      </c>
      <c r="C313" s="40" t="s">
        <v>9797</v>
      </c>
      <c r="D313" s="38">
        <v>1189648</v>
      </c>
      <c r="E313" s="42" t="s">
        <v>8998</v>
      </c>
      <c r="F313" s="38">
        <v>118965</v>
      </c>
      <c r="G313" s="38">
        <f t="shared" si="16"/>
        <v>1308613</v>
      </c>
      <c r="H313" s="40" t="s">
        <v>9001</v>
      </c>
      <c r="I313" s="40" t="s">
        <v>9002</v>
      </c>
      <c r="J313" s="45">
        <f t="shared" si="17"/>
        <v>432</v>
      </c>
      <c r="K313" s="47">
        <f t="shared" si="18"/>
        <v>1308613</v>
      </c>
      <c r="L313">
        <f>+VLOOKUP(J313,'Thanh toán '!Q$6:R$3244,2,0)</f>
        <v>1308613</v>
      </c>
      <c r="M313" s="47">
        <f t="shared" si="19"/>
        <v>0</v>
      </c>
    </row>
    <row r="314" spans="1:13" x14ac:dyDescent="0.25">
      <c r="A314" s="43">
        <v>44931</v>
      </c>
      <c r="B314" s="40" t="s">
        <v>9798</v>
      </c>
      <c r="C314" s="40" t="s">
        <v>9799</v>
      </c>
      <c r="D314" s="38">
        <v>734310</v>
      </c>
      <c r="E314" s="42" t="s">
        <v>8998</v>
      </c>
      <c r="F314" s="38">
        <v>73431</v>
      </c>
      <c r="G314" s="38">
        <f t="shared" si="16"/>
        <v>807741</v>
      </c>
      <c r="H314" s="40" t="s">
        <v>9001</v>
      </c>
      <c r="I314" s="40" t="s">
        <v>9002</v>
      </c>
      <c r="J314" s="45">
        <f t="shared" si="17"/>
        <v>433</v>
      </c>
      <c r="K314" s="47">
        <f t="shared" si="18"/>
        <v>807741</v>
      </c>
      <c r="L314">
        <f>+VLOOKUP(J314,'Thanh toán '!Q$6:R$3244,2,0)</f>
        <v>807741</v>
      </c>
      <c r="M314" s="47">
        <f t="shared" si="19"/>
        <v>0</v>
      </c>
    </row>
    <row r="315" spans="1:13" x14ac:dyDescent="0.25">
      <c r="A315" s="43">
        <v>44931</v>
      </c>
      <c r="B315" s="40" t="s">
        <v>9800</v>
      </c>
      <c r="C315" s="40" t="s">
        <v>9801</v>
      </c>
      <c r="D315" s="38">
        <v>734310</v>
      </c>
      <c r="E315" s="42" t="s">
        <v>8998</v>
      </c>
      <c r="F315" s="38">
        <v>73431</v>
      </c>
      <c r="G315" s="38">
        <f t="shared" si="16"/>
        <v>807741</v>
      </c>
      <c r="H315" s="40" t="s">
        <v>9001</v>
      </c>
      <c r="I315" s="40" t="s">
        <v>9002</v>
      </c>
      <c r="J315" s="45">
        <f t="shared" si="17"/>
        <v>434</v>
      </c>
      <c r="K315" s="47">
        <f t="shared" si="18"/>
        <v>807741</v>
      </c>
      <c r="L315">
        <f>+VLOOKUP(J315,'Thanh toán '!Q$6:R$3244,2,0)</f>
        <v>807741</v>
      </c>
      <c r="M315" s="47">
        <f t="shared" si="19"/>
        <v>0</v>
      </c>
    </row>
    <row r="316" spans="1:13" x14ac:dyDescent="0.25">
      <c r="A316" s="43">
        <v>44931</v>
      </c>
      <c r="B316" s="40" t="s">
        <v>9802</v>
      </c>
      <c r="C316" s="40" t="s">
        <v>9803</v>
      </c>
      <c r="D316" s="38">
        <v>1189648</v>
      </c>
      <c r="E316" s="42" t="s">
        <v>8998</v>
      </c>
      <c r="F316" s="38">
        <v>118965</v>
      </c>
      <c r="G316" s="38">
        <f t="shared" si="16"/>
        <v>1308613</v>
      </c>
      <c r="H316" s="40" t="s">
        <v>9001</v>
      </c>
      <c r="I316" s="40" t="s">
        <v>9002</v>
      </c>
      <c r="J316" s="45">
        <f t="shared" si="17"/>
        <v>435</v>
      </c>
      <c r="K316" s="47">
        <f t="shared" si="18"/>
        <v>1308613</v>
      </c>
      <c r="L316">
        <f>+VLOOKUP(J316,'Thanh toán '!Q$6:R$3244,2,0)</f>
        <v>1308613</v>
      </c>
      <c r="M316" s="47">
        <f t="shared" si="19"/>
        <v>0</v>
      </c>
    </row>
    <row r="317" spans="1:13" x14ac:dyDescent="0.25">
      <c r="A317" s="43">
        <v>44931</v>
      </c>
      <c r="B317" s="40" t="s">
        <v>9804</v>
      </c>
      <c r="C317" s="40" t="s">
        <v>9805</v>
      </c>
      <c r="D317" s="38">
        <v>734310</v>
      </c>
      <c r="E317" s="42" t="s">
        <v>8998</v>
      </c>
      <c r="F317" s="38">
        <v>73431</v>
      </c>
      <c r="G317" s="38">
        <f t="shared" si="16"/>
        <v>807741</v>
      </c>
      <c r="H317" s="40" t="s">
        <v>9001</v>
      </c>
      <c r="I317" s="40" t="s">
        <v>9002</v>
      </c>
      <c r="J317" s="45">
        <f t="shared" si="17"/>
        <v>436</v>
      </c>
      <c r="K317" s="47">
        <f t="shared" si="18"/>
        <v>807741</v>
      </c>
      <c r="L317">
        <f>+VLOOKUP(J317,'Thanh toán '!Q$6:R$3244,2,0)</f>
        <v>807741</v>
      </c>
      <c r="M317" s="47">
        <f t="shared" si="19"/>
        <v>0</v>
      </c>
    </row>
    <row r="318" spans="1:13" x14ac:dyDescent="0.25">
      <c r="A318" s="43">
        <v>44931</v>
      </c>
      <c r="B318" s="40" t="s">
        <v>9806</v>
      </c>
      <c r="C318" s="40" t="s">
        <v>9807</v>
      </c>
      <c r="D318" s="38">
        <v>1189648</v>
      </c>
      <c r="E318" s="42" t="s">
        <v>8998</v>
      </c>
      <c r="F318" s="38">
        <v>118965</v>
      </c>
      <c r="G318" s="38">
        <f t="shared" si="16"/>
        <v>1308613</v>
      </c>
      <c r="H318" s="40" t="s">
        <v>9001</v>
      </c>
      <c r="I318" s="40" t="s">
        <v>9002</v>
      </c>
      <c r="J318" s="45">
        <f t="shared" si="17"/>
        <v>437</v>
      </c>
      <c r="K318" s="47">
        <f t="shared" si="18"/>
        <v>1308613</v>
      </c>
      <c r="L318">
        <f>+VLOOKUP(J318,'Thanh toán '!Q$6:R$3244,2,0)</f>
        <v>1308613</v>
      </c>
      <c r="M318" s="47">
        <f t="shared" si="19"/>
        <v>0</v>
      </c>
    </row>
    <row r="319" spans="1:13" x14ac:dyDescent="0.25">
      <c r="A319" s="43">
        <v>44931</v>
      </c>
      <c r="B319" s="40" t="s">
        <v>9808</v>
      </c>
      <c r="C319" s="40" t="s">
        <v>9809</v>
      </c>
      <c r="D319" s="38">
        <v>734310</v>
      </c>
      <c r="E319" s="42" t="s">
        <v>8998</v>
      </c>
      <c r="F319" s="38">
        <v>73431</v>
      </c>
      <c r="G319" s="38">
        <f t="shared" si="16"/>
        <v>807741</v>
      </c>
      <c r="H319" s="40" t="s">
        <v>9001</v>
      </c>
      <c r="I319" s="40" t="s">
        <v>9002</v>
      </c>
      <c r="J319" s="45">
        <f t="shared" si="17"/>
        <v>438</v>
      </c>
      <c r="K319" s="47">
        <f t="shared" si="18"/>
        <v>807741</v>
      </c>
      <c r="L319" t="e">
        <f>+VLOOKUP(J319,'Thanh toán '!Q$6:R$3244,2,0)</f>
        <v>#N/A</v>
      </c>
      <c r="M319" s="47" t="e">
        <f t="shared" si="19"/>
        <v>#N/A</v>
      </c>
    </row>
    <row r="320" spans="1:13" x14ac:dyDescent="0.25">
      <c r="A320" s="43">
        <v>44931</v>
      </c>
      <c r="B320" s="40" t="s">
        <v>9810</v>
      </c>
      <c r="C320" s="40" t="s">
        <v>9811</v>
      </c>
      <c r="D320" s="38">
        <v>734310</v>
      </c>
      <c r="E320" s="42" t="s">
        <v>8998</v>
      </c>
      <c r="F320" s="38">
        <v>73431</v>
      </c>
      <c r="G320" s="38">
        <f t="shared" si="16"/>
        <v>807741</v>
      </c>
      <c r="H320" s="40" t="s">
        <v>9001</v>
      </c>
      <c r="I320" s="40" t="s">
        <v>9002</v>
      </c>
      <c r="J320" s="45">
        <f t="shared" si="17"/>
        <v>439</v>
      </c>
      <c r="K320" s="47">
        <f t="shared" si="18"/>
        <v>807741</v>
      </c>
      <c r="L320">
        <f>+VLOOKUP(J320,'Thanh toán '!Q$6:R$3244,2,0)</f>
        <v>807741</v>
      </c>
      <c r="M320" s="47">
        <f t="shared" si="19"/>
        <v>0</v>
      </c>
    </row>
    <row r="321" spans="1:13" x14ac:dyDescent="0.25">
      <c r="A321" s="43">
        <v>44931</v>
      </c>
      <c r="B321" s="40" t="s">
        <v>9812</v>
      </c>
      <c r="C321" s="40" t="s">
        <v>9813</v>
      </c>
      <c r="D321" s="38">
        <v>441000</v>
      </c>
      <c r="E321" s="42" t="s">
        <v>8998</v>
      </c>
      <c r="F321" s="38">
        <v>44100</v>
      </c>
      <c r="G321" s="38">
        <f t="shared" si="16"/>
        <v>485100</v>
      </c>
      <c r="H321" s="40" t="s">
        <v>9814</v>
      </c>
      <c r="I321" s="40" t="s">
        <v>9815</v>
      </c>
      <c r="J321" s="45">
        <f t="shared" si="17"/>
        <v>440</v>
      </c>
      <c r="K321" s="47">
        <f t="shared" si="18"/>
        <v>485100</v>
      </c>
      <c r="L321">
        <f>+VLOOKUP(J321,'Thanh toán '!Q$6:R$3244,2,0)</f>
        <v>485100</v>
      </c>
      <c r="M321" s="47">
        <f t="shared" si="19"/>
        <v>0</v>
      </c>
    </row>
    <row r="322" spans="1:13" x14ac:dyDescent="0.25">
      <c r="A322" s="43">
        <v>44931</v>
      </c>
      <c r="B322" s="40" t="s">
        <v>9816</v>
      </c>
      <c r="C322" s="40" t="s">
        <v>9817</v>
      </c>
      <c r="D322" s="38">
        <v>2426790</v>
      </c>
      <c r="E322" s="42" t="s">
        <v>8998</v>
      </c>
      <c r="F322" s="38">
        <v>242679</v>
      </c>
      <c r="G322" s="38">
        <f t="shared" si="16"/>
        <v>2669469</v>
      </c>
      <c r="H322" s="40" t="s">
        <v>9814</v>
      </c>
      <c r="I322" s="40" t="s">
        <v>9815</v>
      </c>
      <c r="J322" s="45">
        <f t="shared" si="17"/>
        <v>441</v>
      </c>
      <c r="K322" s="47">
        <f t="shared" si="18"/>
        <v>2669469</v>
      </c>
      <c r="L322">
        <f>+VLOOKUP(J322,'Thanh toán '!Q$6:R$3244,2,0)</f>
        <v>2669469</v>
      </c>
      <c r="M322" s="47">
        <f t="shared" si="19"/>
        <v>0</v>
      </c>
    </row>
    <row r="323" spans="1:13" x14ac:dyDescent="0.25">
      <c r="A323" s="43">
        <v>44931</v>
      </c>
      <c r="B323" s="40" t="s">
        <v>9818</v>
      </c>
      <c r="C323" s="40" t="s">
        <v>9819</v>
      </c>
      <c r="D323" s="38">
        <v>943993</v>
      </c>
      <c r="E323" s="42" t="s">
        <v>8998</v>
      </c>
      <c r="F323" s="38">
        <v>94399</v>
      </c>
      <c r="G323" s="38">
        <f t="shared" si="16"/>
        <v>1038392</v>
      </c>
      <c r="H323" s="40" t="s">
        <v>9820</v>
      </c>
      <c r="I323" s="40" t="s">
        <v>9821</v>
      </c>
      <c r="J323" s="45">
        <f t="shared" si="17"/>
        <v>442</v>
      </c>
      <c r="K323" s="47">
        <f t="shared" si="18"/>
        <v>1038392</v>
      </c>
      <c r="L323">
        <f>+VLOOKUP(J323,'Thanh toán '!Q$6:R$3244,2,0)</f>
        <v>1038392</v>
      </c>
      <c r="M323" s="47">
        <f t="shared" si="19"/>
        <v>0</v>
      </c>
    </row>
    <row r="324" spans="1:13" x14ac:dyDescent="0.25">
      <c r="A324" s="43">
        <v>44931</v>
      </c>
      <c r="B324" s="40" t="s">
        <v>9822</v>
      </c>
      <c r="C324" s="40" t="s">
        <v>9823</v>
      </c>
      <c r="D324" s="38">
        <v>5295753</v>
      </c>
      <c r="E324" s="42" t="s">
        <v>8998</v>
      </c>
      <c r="F324" s="38">
        <v>529575</v>
      </c>
      <c r="G324" s="38">
        <f t="shared" si="16"/>
        <v>5825328</v>
      </c>
      <c r="H324" s="40" t="s">
        <v>9343</v>
      </c>
      <c r="I324" s="40" t="s">
        <v>9344</v>
      </c>
      <c r="J324" s="45">
        <f t="shared" si="17"/>
        <v>443</v>
      </c>
      <c r="K324" s="47">
        <f t="shared" si="18"/>
        <v>5825328</v>
      </c>
      <c r="L324">
        <f>+VLOOKUP(J324,'Thanh toán '!Q$6:R$3244,2,0)</f>
        <v>5825328</v>
      </c>
      <c r="M324" s="47">
        <f t="shared" si="19"/>
        <v>0</v>
      </c>
    </row>
    <row r="325" spans="1:13" x14ac:dyDescent="0.25">
      <c r="A325" s="43">
        <v>44931</v>
      </c>
      <c r="B325" s="40" t="s">
        <v>9825</v>
      </c>
      <c r="C325" s="40" t="s">
        <v>9826</v>
      </c>
      <c r="D325" s="38">
        <v>2375480</v>
      </c>
      <c r="E325" s="42" t="s">
        <v>8998</v>
      </c>
      <c r="F325" s="38">
        <v>237548</v>
      </c>
      <c r="G325" s="38">
        <f t="shared" si="16"/>
        <v>2613028</v>
      </c>
      <c r="H325" s="40" t="s">
        <v>9284</v>
      </c>
      <c r="I325" s="40" t="s">
        <v>9285</v>
      </c>
      <c r="J325" s="45">
        <f t="shared" si="17"/>
        <v>455</v>
      </c>
      <c r="K325" s="47">
        <f t="shared" si="18"/>
        <v>2613028</v>
      </c>
      <c r="L325">
        <f>+VLOOKUP(J325,'Thanh toán '!Q$6:R$3244,2,0)</f>
        <v>2613028</v>
      </c>
      <c r="M325" s="47">
        <f t="shared" si="19"/>
        <v>0</v>
      </c>
    </row>
    <row r="326" spans="1:13" x14ac:dyDescent="0.25">
      <c r="A326" s="43">
        <v>44931</v>
      </c>
      <c r="B326" s="40" t="s">
        <v>9827</v>
      </c>
      <c r="C326" s="40" t="s">
        <v>9828</v>
      </c>
      <c r="D326" s="38">
        <v>1189648</v>
      </c>
      <c r="E326" s="42" t="s">
        <v>8998</v>
      </c>
      <c r="F326" s="38">
        <v>118965</v>
      </c>
      <c r="G326" s="38">
        <f t="shared" ref="G326:G389" si="20">+D326+F326</f>
        <v>1308613</v>
      </c>
      <c r="H326" s="40" t="s">
        <v>9001</v>
      </c>
      <c r="I326" s="40" t="s">
        <v>9002</v>
      </c>
      <c r="J326" s="45">
        <f t="shared" ref="J326:J389" si="21">+B326*1</f>
        <v>456</v>
      </c>
      <c r="K326" s="47">
        <f t="shared" ref="K326:K389" si="22">+G326</f>
        <v>1308613</v>
      </c>
      <c r="L326">
        <f>+VLOOKUP(J326,'Thanh toán '!Q$6:R$3244,2,0)</f>
        <v>1308613</v>
      </c>
      <c r="M326" s="47">
        <f t="shared" ref="M326:M389" si="23">+L326-K326</f>
        <v>0</v>
      </c>
    </row>
    <row r="327" spans="1:13" x14ac:dyDescent="0.25">
      <c r="A327" s="43">
        <v>44931</v>
      </c>
      <c r="B327" s="40" t="s">
        <v>9829</v>
      </c>
      <c r="C327" s="40" t="s">
        <v>9830</v>
      </c>
      <c r="D327" s="38">
        <v>1189648</v>
      </c>
      <c r="E327" s="42" t="s">
        <v>8998</v>
      </c>
      <c r="F327" s="38">
        <v>118965</v>
      </c>
      <c r="G327" s="38">
        <f t="shared" si="20"/>
        <v>1308613</v>
      </c>
      <c r="H327" s="40" t="s">
        <v>9001</v>
      </c>
      <c r="I327" s="40" t="s">
        <v>9002</v>
      </c>
      <c r="J327" s="45">
        <f t="shared" si="21"/>
        <v>457</v>
      </c>
      <c r="K327" s="47">
        <f t="shared" si="22"/>
        <v>1308613</v>
      </c>
      <c r="L327">
        <f>+VLOOKUP(J327,'Thanh toán '!Q$6:R$3244,2,0)</f>
        <v>1308613</v>
      </c>
      <c r="M327" s="47">
        <f t="shared" si="23"/>
        <v>0</v>
      </c>
    </row>
    <row r="328" spans="1:13" x14ac:dyDescent="0.25">
      <c r="A328" s="43">
        <v>44931</v>
      </c>
      <c r="B328" s="40" t="s">
        <v>9831</v>
      </c>
      <c r="C328" s="40" t="s">
        <v>9832</v>
      </c>
      <c r="D328" s="38">
        <v>734310</v>
      </c>
      <c r="E328" s="42" t="s">
        <v>8998</v>
      </c>
      <c r="F328" s="38">
        <v>73431</v>
      </c>
      <c r="G328" s="38">
        <f t="shared" si="20"/>
        <v>807741</v>
      </c>
      <c r="H328" s="40" t="s">
        <v>9001</v>
      </c>
      <c r="I328" s="40" t="s">
        <v>9002</v>
      </c>
      <c r="J328" s="45">
        <f t="shared" si="21"/>
        <v>458</v>
      </c>
      <c r="K328" s="47">
        <f t="shared" si="22"/>
        <v>807741</v>
      </c>
      <c r="L328">
        <f>+VLOOKUP(J328,'Thanh toán '!Q$6:R$3244,2,0)</f>
        <v>807741</v>
      </c>
      <c r="M328" s="47">
        <f t="shared" si="23"/>
        <v>0</v>
      </c>
    </row>
    <row r="329" spans="1:13" x14ac:dyDescent="0.25">
      <c r="A329" s="43">
        <v>44931</v>
      </c>
      <c r="B329" s="40" t="s">
        <v>9833</v>
      </c>
      <c r="C329" s="40" t="s">
        <v>9834</v>
      </c>
      <c r="D329" s="38">
        <v>734310</v>
      </c>
      <c r="E329" s="42" t="s">
        <v>8998</v>
      </c>
      <c r="F329" s="38">
        <v>73431</v>
      </c>
      <c r="G329" s="38">
        <f t="shared" si="20"/>
        <v>807741</v>
      </c>
      <c r="H329" s="40" t="s">
        <v>9001</v>
      </c>
      <c r="I329" s="40" t="s">
        <v>9002</v>
      </c>
      <c r="J329" s="45">
        <f t="shared" si="21"/>
        <v>459</v>
      </c>
      <c r="K329" s="47">
        <f t="shared" si="22"/>
        <v>807741</v>
      </c>
      <c r="L329">
        <f>+VLOOKUP(J329,'Thanh toán '!Q$6:R$3244,2,0)</f>
        <v>807741</v>
      </c>
      <c r="M329" s="47">
        <f t="shared" si="23"/>
        <v>0</v>
      </c>
    </row>
    <row r="330" spans="1:13" x14ac:dyDescent="0.25">
      <c r="A330" s="43">
        <v>44931</v>
      </c>
      <c r="B330" s="40" t="s">
        <v>9835</v>
      </c>
      <c r="C330" s="40" t="s">
        <v>9836</v>
      </c>
      <c r="D330" s="38">
        <v>734310</v>
      </c>
      <c r="E330" s="42" t="s">
        <v>8998</v>
      </c>
      <c r="F330" s="38">
        <v>73431</v>
      </c>
      <c r="G330" s="38">
        <f t="shared" si="20"/>
        <v>807741</v>
      </c>
      <c r="H330" s="40" t="s">
        <v>9001</v>
      </c>
      <c r="I330" s="40" t="s">
        <v>9002</v>
      </c>
      <c r="J330" s="45">
        <f t="shared" si="21"/>
        <v>460</v>
      </c>
      <c r="K330" s="47">
        <f t="shared" si="22"/>
        <v>807741</v>
      </c>
      <c r="L330">
        <f>+VLOOKUP(J330,'Thanh toán '!Q$6:R$3244,2,0)</f>
        <v>807741</v>
      </c>
      <c r="M330" s="47">
        <f t="shared" si="23"/>
        <v>0</v>
      </c>
    </row>
    <row r="331" spans="1:13" x14ac:dyDescent="0.25">
      <c r="A331" s="43">
        <v>44931</v>
      </c>
      <c r="B331" s="40" t="s">
        <v>9837</v>
      </c>
      <c r="C331" s="40" t="s">
        <v>9838</v>
      </c>
      <c r="D331" s="38">
        <v>1189648</v>
      </c>
      <c r="E331" s="42" t="s">
        <v>8998</v>
      </c>
      <c r="F331" s="38">
        <v>118965</v>
      </c>
      <c r="G331" s="38">
        <f t="shared" si="20"/>
        <v>1308613</v>
      </c>
      <c r="H331" s="40" t="s">
        <v>9001</v>
      </c>
      <c r="I331" s="40" t="s">
        <v>9002</v>
      </c>
      <c r="J331" s="45">
        <f t="shared" si="21"/>
        <v>461</v>
      </c>
      <c r="K331" s="47">
        <f t="shared" si="22"/>
        <v>1308613</v>
      </c>
      <c r="L331">
        <f>+VLOOKUP(J331,'Thanh toán '!Q$6:R$3244,2,0)</f>
        <v>1308613</v>
      </c>
      <c r="M331" s="47">
        <f t="shared" si="23"/>
        <v>0</v>
      </c>
    </row>
    <row r="332" spans="1:13" x14ac:dyDescent="0.25">
      <c r="A332" s="43">
        <v>44931</v>
      </c>
      <c r="B332" s="40" t="s">
        <v>9839</v>
      </c>
      <c r="C332" s="40" t="s">
        <v>9840</v>
      </c>
      <c r="D332" s="38">
        <v>734310</v>
      </c>
      <c r="E332" s="42" t="s">
        <v>8998</v>
      </c>
      <c r="F332" s="38">
        <v>73431</v>
      </c>
      <c r="G332" s="38">
        <f t="shared" si="20"/>
        <v>807741</v>
      </c>
      <c r="H332" s="40" t="s">
        <v>9001</v>
      </c>
      <c r="I332" s="40" t="s">
        <v>9002</v>
      </c>
      <c r="J332" s="45">
        <f t="shared" si="21"/>
        <v>462</v>
      </c>
      <c r="K332" s="47">
        <f t="shared" si="22"/>
        <v>807741</v>
      </c>
      <c r="L332">
        <f>+VLOOKUP(J332,'Thanh toán '!Q$6:R$3244,2,0)</f>
        <v>807741</v>
      </c>
      <c r="M332" s="47">
        <f t="shared" si="23"/>
        <v>0</v>
      </c>
    </row>
    <row r="333" spans="1:13" x14ac:dyDescent="0.25">
      <c r="A333" s="43">
        <v>44931</v>
      </c>
      <c r="B333" s="40" t="s">
        <v>9841</v>
      </c>
      <c r="C333" s="40" t="s">
        <v>9119</v>
      </c>
      <c r="D333" s="38">
        <v>734310</v>
      </c>
      <c r="E333" s="42" t="s">
        <v>8998</v>
      </c>
      <c r="F333" s="38">
        <v>73431</v>
      </c>
      <c r="G333" s="38">
        <f t="shared" si="20"/>
        <v>807741</v>
      </c>
      <c r="H333" s="40" t="s">
        <v>9001</v>
      </c>
      <c r="I333" s="40" t="s">
        <v>9002</v>
      </c>
      <c r="J333" s="45">
        <f t="shared" si="21"/>
        <v>463</v>
      </c>
      <c r="K333" s="47">
        <f t="shared" si="22"/>
        <v>807741</v>
      </c>
      <c r="L333">
        <f>+VLOOKUP(J333,'Thanh toán '!Q$6:R$3244,2,0)</f>
        <v>807741</v>
      </c>
      <c r="M333" s="47">
        <f t="shared" si="23"/>
        <v>0</v>
      </c>
    </row>
    <row r="334" spans="1:13" x14ac:dyDescent="0.25">
      <c r="A334" s="43">
        <v>44931</v>
      </c>
      <c r="B334" s="40" t="s">
        <v>9842</v>
      </c>
      <c r="C334" s="40" t="s">
        <v>9843</v>
      </c>
      <c r="D334" s="38">
        <v>367155</v>
      </c>
      <c r="E334" s="42" t="s">
        <v>8998</v>
      </c>
      <c r="F334" s="38">
        <v>36716</v>
      </c>
      <c r="G334" s="38">
        <f t="shared" si="20"/>
        <v>403871</v>
      </c>
      <c r="H334" s="40" t="s">
        <v>9001</v>
      </c>
      <c r="I334" s="40" t="s">
        <v>9002</v>
      </c>
      <c r="J334" s="45">
        <f t="shared" si="21"/>
        <v>464</v>
      </c>
      <c r="K334" s="47">
        <f t="shared" si="22"/>
        <v>403871</v>
      </c>
      <c r="L334">
        <f>+VLOOKUP(J334,'Thanh toán '!Q$6:R$3244,2,0)</f>
        <v>403871</v>
      </c>
      <c r="M334" s="47">
        <f t="shared" si="23"/>
        <v>0</v>
      </c>
    </row>
    <row r="335" spans="1:13" x14ac:dyDescent="0.25">
      <c r="A335" s="43">
        <v>44931</v>
      </c>
      <c r="B335" s="40" t="s">
        <v>9844</v>
      </c>
      <c r="C335" s="40" t="s">
        <v>9845</v>
      </c>
      <c r="D335" s="38">
        <v>734310</v>
      </c>
      <c r="E335" s="42" t="s">
        <v>8998</v>
      </c>
      <c r="F335" s="38">
        <v>73431</v>
      </c>
      <c r="G335" s="38">
        <f t="shared" si="20"/>
        <v>807741</v>
      </c>
      <c r="H335" s="40" t="s">
        <v>9001</v>
      </c>
      <c r="I335" s="40" t="s">
        <v>9002</v>
      </c>
      <c r="J335" s="45">
        <f t="shared" si="21"/>
        <v>465</v>
      </c>
      <c r="K335" s="47">
        <f t="shared" si="22"/>
        <v>807741</v>
      </c>
      <c r="L335">
        <f>+VLOOKUP(J335,'Thanh toán '!Q$6:R$3244,2,0)</f>
        <v>807741</v>
      </c>
      <c r="M335" s="47">
        <f t="shared" si="23"/>
        <v>0</v>
      </c>
    </row>
    <row r="336" spans="1:13" x14ac:dyDescent="0.25">
      <c r="A336" s="43">
        <v>44931</v>
      </c>
      <c r="B336" s="40" t="s">
        <v>9846</v>
      </c>
      <c r="C336" s="40" t="s">
        <v>9847</v>
      </c>
      <c r="D336" s="38">
        <v>734310</v>
      </c>
      <c r="E336" s="42" t="s">
        <v>8998</v>
      </c>
      <c r="F336" s="38">
        <v>73431</v>
      </c>
      <c r="G336" s="38">
        <f t="shared" si="20"/>
        <v>807741</v>
      </c>
      <c r="H336" s="40" t="s">
        <v>9001</v>
      </c>
      <c r="I336" s="40" t="s">
        <v>9002</v>
      </c>
      <c r="J336" s="45">
        <f t="shared" si="21"/>
        <v>466</v>
      </c>
      <c r="K336" s="47">
        <f t="shared" si="22"/>
        <v>807741</v>
      </c>
      <c r="L336">
        <f>+VLOOKUP(J336,'Thanh toán '!Q$6:R$3244,2,0)</f>
        <v>807741</v>
      </c>
      <c r="M336" s="47">
        <f t="shared" si="23"/>
        <v>0</v>
      </c>
    </row>
    <row r="337" spans="1:13" x14ac:dyDescent="0.25">
      <c r="A337" s="43">
        <v>44931</v>
      </c>
      <c r="B337" s="40" t="s">
        <v>9848</v>
      </c>
      <c r="C337" s="40" t="s">
        <v>9071</v>
      </c>
      <c r="D337" s="38">
        <v>8434271</v>
      </c>
      <c r="E337" s="42" t="s">
        <v>8998</v>
      </c>
      <c r="F337" s="38">
        <v>843427</v>
      </c>
      <c r="G337" s="38">
        <f t="shared" si="20"/>
        <v>9277698</v>
      </c>
      <c r="H337" s="40" t="s">
        <v>9072</v>
      </c>
      <c r="I337" s="40" t="s">
        <v>9073</v>
      </c>
      <c r="J337" s="45">
        <f t="shared" si="21"/>
        <v>470</v>
      </c>
      <c r="K337" s="47">
        <f t="shared" si="22"/>
        <v>9277698</v>
      </c>
      <c r="L337">
        <f>+VLOOKUP(J337,'Thanh toán '!Q$6:R$3244,2,0)</f>
        <v>9277698</v>
      </c>
      <c r="M337" s="47">
        <f t="shared" si="23"/>
        <v>0</v>
      </c>
    </row>
    <row r="338" spans="1:13" x14ac:dyDescent="0.25">
      <c r="A338" s="43">
        <v>44931</v>
      </c>
      <c r="B338" s="40" t="s">
        <v>9849</v>
      </c>
      <c r="C338" s="40" t="s">
        <v>9850</v>
      </c>
      <c r="D338" s="38">
        <v>734310</v>
      </c>
      <c r="E338" s="42" t="s">
        <v>8998</v>
      </c>
      <c r="F338" s="38">
        <v>73431</v>
      </c>
      <c r="G338" s="38">
        <f t="shared" si="20"/>
        <v>807741</v>
      </c>
      <c r="H338" s="40" t="s">
        <v>9001</v>
      </c>
      <c r="I338" s="40" t="s">
        <v>9002</v>
      </c>
      <c r="J338" s="45">
        <f t="shared" si="21"/>
        <v>471</v>
      </c>
      <c r="K338" s="47">
        <f t="shared" si="22"/>
        <v>807741</v>
      </c>
      <c r="L338">
        <f>+VLOOKUP(J338,'Thanh toán '!Q$6:R$3244,2,0)</f>
        <v>807741</v>
      </c>
      <c r="M338" s="47">
        <f t="shared" si="23"/>
        <v>0</v>
      </c>
    </row>
    <row r="339" spans="1:13" x14ac:dyDescent="0.25">
      <c r="A339" s="43">
        <v>44931</v>
      </c>
      <c r="B339" s="40" t="s">
        <v>9851</v>
      </c>
      <c r="C339" s="40" t="s">
        <v>9852</v>
      </c>
      <c r="D339" s="38">
        <v>2134653</v>
      </c>
      <c r="E339" s="42" t="s">
        <v>8998</v>
      </c>
      <c r="F339" s="38">
        <v>213465</v>
      </c>
      <c r="G339" s="38">
        <f t="shared" si="20"/>
        <v>2348118</v>
      </c>
      <c r="H339" s="40" t="s">
        <v>9853</v>
      </c>
      <c r="I339" s="40" t="s">
        <v>9854</v>
      </c>
      <c r="J339" s="45">
        <f t="shared" si="21"/>
        <v>472</v>
      </c>
      <c r="K339" s="47">
        <f t="shared" si="22"/>
        <v>2348118</v>
      </c>
      <c r="L339">
        <f>+VLOOKUP(J339,'Thanh toán '!Q$6:R$3244,2,0)</f>
        <v>2348118</v>
      </c>
      <c r="M339" s="47">
        <f t="shared" si="23"/>
        <v>0</v>
      </c>
    </row>
    <row r="340" spans="1:13" x14ac:dyDescent="0.25">
      <c r="A340" s="43">
        <v>44931</v>
      </c>
      <c r="B340" s="40" t="s">
        <v>9855</v>
      </c>
      <c r="C340" s="40" t="s">
        <v>9856</v>
      </c>
      <c r="D340" s="38">
        <v>656066</v>
      </c>
      <c r="E340" s="42" t="s">
        <v>8998</v>
      </c>
      <c r="F340" s="38">
        <v>65607</v>
      </c>
      <c r="G340" s="38">
        <f t="shared" si="20"/>
        <v>721673</v>
      </c>
      <c r="H340" s="40" t="s">
        <v>9001</v>
      </c>
      <c r="I340" s="40" t="s">
        <v>9002</v>
      </c>
      <c r="J340" s="45">
        <f t="shared" si="21"/>
        <v>473</v>
      </c>
      <c r="K340" s="47">
        <f t="shared" si="22"/>
        <v>721673</v>
      </c>
      <c r="L340">
        <f>+VLOOKUP(J340,'Thanh toán '!Q$6:R$3244,2,0)</f>
        <v>721673</v>
      </c>
      <c r="M340" s="47">
        <f t="shared" si="23"/>
        <v>0</v>
      </c>
    </row>
    <row r="341" spans="1:13" x14ac:dyDescent="0.25">
      <c r="A341" s="43">
        <v>44931</v>
      </c>
      <c r="B341" s="40" t="s">
        <v>9857</v>
      </c>
      <c r="C341" s="40" t="s">
        <v>9858</v>
      </c>
      <c r="D341" s="38">
        <v>943976</v>
      </c>
      <c r="E341" s="42" t="s">
        <v>8998</v>
      </c>
      <c r="F341" s="38">
        <v>94398</v>
      </c>
      <c r="G341" s="38">
        <f t="shared" si="20"/>
        <v>1038374</v>
      </c>
      <c r="H341" s="40" t="s">
        <v>9001</v>
      </c>
      <c r="I341" s="40" t="s">
        <v>9002</v>
      </c>
      <c r="J341" s="45">
        <f t="shared" si="21"/>
        <v>474</v>
      </c>
      <c r="K341" s="47">
        <f t="shared" si="22"/>
        <v>1038374</v>
      </c>
      <c r="L341">
        <f>+VLOOKUP(J341,'Thanh toán '!Q$6:R$3244,2,0)</f>
        <v>1038374</v>
      </c>
      <c r="M341" s="47">
        <f t="shared" si="23"/>
        <v>0</v>
      </c>
    </row>
    <row r="342" spans="1:13" x14ac:dyDescent="0.25">
      <c r="A342" s="43">
        <v>44931</v>
      </c>
      <c r="B342" s="40" t="s">
        <v>9859</v>
      </c>
      <c r="C342" s="40" t="s">
        <v>9125</v>
      </c>
      <c r="D342" s="38">
        <v>734310</v>
      </c>
      <c r="E342" s="42" t="s">
        <v>8998</v>
      </c>
      <c r="F342" s="38">
        <v>73431</v>
      </c>
      <c r="G342" s="38">
        <f t="shared" si="20"/>
        <v>807741</v>
      </c>
      <c r="H342" s="40" t="s">
        <v>9001</v>
      </c>
      <c r="I342" s="40" t="s">
        <v>9002</v>
      </c>
      <c r="J342" s="45">
        <f t="shared" si="21"/>
        <v>475</v>
      </c>
      <c r="K342" s="47">
        <f t="shared" si="22"/>
        <v>807741</v>
      </c>
      <c r="L342">
        <f>+VLOOKUP(J342,'Thanh toán '!Q$6:R$3244,2,0)</f>
        <v>807741</v>
      </c>
      <c r="M342" s="47">
        <f t="shared" si="23"/>
        <v>0</v>
      </c>
    </row>
    <row r="343" spans="1:13" x14ac:dyDescent="0.25">
      <c r="A343" s="43">
        <v>44931</v>
      </c>
      <c r="B343" s="40" t="s">
        <v>9860</v>
      </c>
      <c r="C343" s="40"/>
      <c r="D343" s="38">
        <v>0</v>
      </c>
      <c r="E343" s="42" t="s">
        <v>8998</v>
      </c>
      <c r="F343" s="38">
        <v>0</v>
      </c>
      <c r="G343" s="38">
        <f t="shared" si="20"/>
        <v>0</v>
      </c>
      <c r="H343" s="40" t="s">
        <v>9001</v>
      </c>
      <c r="I343" s="40" t="s">
        <v>9002</v>
      </c>
      <c r="J343" s="45">
        <f t="shared" si="21"/>
        <v>476</v>
      </c>
      <c r="K343" s="47">
        <f t="shared" si="22"/>
        <v>0</v>
      </c>
      <c r="L343" t="e">
        <f>+VLOOKUP(J343,'Thanh toán '!Q$6:R$3244,2,0)</f>
        <v>#N/A</v>
      </c>
      <c r="M343" s="47" t="e">
        <f t="shared" si="23"/>
        <v>#N/A</v>
      </c>
    </row>
    <row r="344" spans="1:13" x14ac:dyDescent="0.25">
      <c r="A344" s="43">
        <v>44931</v>
      </c>
      <c r="B344" s="40" t="s">
        <v>9861</v>
      </c>
      <c r="C344" s="40" t="s">
        <v>9862</v>
      </c>
      <c r="D344" s="38">
        <v>1189648</v>
      </c>
      <c r="E344" s="42" t="s">
        <v>8998</v>
      </c>
      <c r="F344" s="38">
        <v>118965</v>
      </c>
      <c r="G344" s="38">
        <f t="shared" si="20"/>
        <v>1308613</v>
      </c>
      <c r="H344" s="40" t="s">
        <v>9001</v>
      </c>
      <c r="I344" s="40" t="s">
        <v>9002</v>
      </c>
      <c r="J344" s="45">
        <f t="shared" si="21"/>
        <v>477</v>
      </c>
      <c r="K344" s="47">
        <f t="shared" si="22"/>
        <v>1308613</v>
      </c>
      <c r="L344">
        <f>+VLOOKUP(J344,'Thanh toán '!Q$6:R$3244,2,0)</f>
        <v>1308613</v>
      </c>
      <c r="M344" s="47">
        <f t="shared" si="23"/>
        <v>0</v>
      </c>
    </row>
    <row r="345" spans="1:13" x14ac:dyDescent="0.25">
      <c r="A345" s="43">
        <v>44931</v>
      </c>
      <c r="B345" s="40" t="s">
        <v>9863</v>
      </c>
      <c r="C345" s="40" t="s">
        <v>9121</v>
      </c>
      <c r="D345" s="38">
        <v>734310</v>
      </c>
      <c r="E345" s="42" t="s">
        <v>8998</v>
      </c>
      <c r="F345" s="38">
        <v>73431</v>
      </c>
      <c r="G345" s="38">
        <f t="shared" si="20"/>
        <v>807741</v>
      </c>
      <c r="H345" s="40" t="s">
        <v>9001</v>
      </c>
      <c r="I345" s="40" t="s">
        <v>9002</v>
      </c>
      <c r="J345" s="45">
        <f t="shared" si="21"/>
        <v>478</v>
      </c>
      <c r="K345" s="47">
        <f t="shared" si="22"/>
        <v>807741</v>
      </c>
      <c r="L345">
        <f>+VLOOKUP(J345,'Thanh toán '!Q$6:R$3244,2,0)</f>
        <v>807741</v>
      </c>
      <c r="M345" s="47">
        <f t="shared" si="23"/>
        <v>0</v>
      </c>
    </row>
    <row r="346" spans="1:13" x14ac:dyDescent="0.25">
      <c r="A346" s="43">
        <v>44931</v>
      </c>
      <c r="B346" s="40" t="s">
        <v>9864</v>
      </c>
      <c r="C346" s="40" t="s">
        <v>9865</v>
      </c>
      <c r="D346" s="38">
        <v>734310</v>
      </c>
      <c r="E346" s="42" t="s">
        <v>8998</v>
      </c>
      <c r="F346" s="38">
        <v>73431</v>
      </c>
      <c r="G346" s="38">
        <f t="shared" si="20"/>
        <v>807741</v>
      </c>
      <c r="H346" s="40" t="s">
        <v>9001</v>
      </c>
      <c r="I346" s="40" t="s">
        <v>9002</v>
      </c>
      <c r="J346" s="45">
        <f t="shared" si="21"/>
        <v>479</v>
      </c>
      <c r="K346" s="47">
        <f t="shared" si="22"/>
        <v>807741</v>
      </c>
      <c r="L346">
        <f>+VLOOKUP(J346,'Thanh toán '!Q$6:R$3244,2,0)</f>
        <v>807741</v>
      </c>
      <c r="M346" s="47">
        <f t="shared" si="23"/>
        <v>0</v>
      </c>
    </row>
    <row r="347" spans="1:13" x14ac:dyDescent="0.25">
      <c r="A347" s="43">
        <v>44931</v>
      </c>
      <c r="B347" s="40" t="s">
        <v>9866</v>
      </c>
      <c r="C347" s="40" t="s">
        <v>9867</v>
      </c>
      <c r="D347" s="38">
        <v>734310</v>
      </c>
      <c r="E347" s="42" t="s">
        <v>8998</v>
      </c>
      <c r="F347" s="38">
        <v>73431</v>
      </c>
      <c r="G347" s="38">
        <f t="shared" si="20"/>
        <v>807741</v>
      </c>
      <c r="H347" s="40" t="s">
        <v>9001</v>
      </c>
      <c r="I347" s="40" t="s">
        <v>9002</v>
      </c>
      <c r="J347" s="45">
        <f t="shared" si="21"/>
        <v>480</v>
      </c>
      <c r="K347" s="47">
        <f t="shared" si="22"/>
        <v>807741</v>
      </c>
      <c r="L347">
        <f>+VLOOKUP(J347,'Thanh toán '!Q$6:R$3244,2,0)</f>
        <v>807741</v>
      </c>
      <c r="M347" s="47">
        <f t="shared" si="23"/>
        <v>0</v>
      </c>
    </row>
    <row r="348" spans="1:13" x14ac:dyDescent="0.25">
      <c r="A348" s="43">
        <v>44931</v>
      </c>
      <c r="B348" s="40" t="s">
        <v>9868</v>
      </c>
      <c r="C348" s="40" t="s">
        <v>9869</v>
      </c>
      <c r="D348" s="38">
        <v>1644986</v>
      </c>
      <c r="E348" s="42" t="s">
        <v>8998</v>
      </c>
      <c r="F348" s="38">
        <v>164499</v>
      </c>
      <c r="G348" s="38">
        <f t="shared" si="20"/>
        <v>1809485</v>
      </c>
      <c r="H348" s="40" t="s">
        <v>9001</v>
      </c>
      <c r="I348" s="40" t="s">
        <v>9002</v>
      </c>
      <c r="J348" s="45">
        <f t="shared" si="21"/>
        <v>481</v>
      </c>
      <c r="K348" s="47">
        <f t="shared" si="22"/>
        <v>1809485</v>
      </c>
      <c r="L348">
        <f>+VLOOKUP(J348,'Thanh toán '!Q$6:R$3244,2,0)</f>
        <v>1809485</v>
      </c>
      <c r="M348" s="47">
        <f t="shared" si="23"/>
        <v>0</v>
      </c>
    </row>
    <row r="349" spans="1:13" x14ac:dyDescent="0.25">
      <c r="A349" s="43">
        <v>44931</v>
      </c>
      <c r="B349" s="40" t="s">
        <v>9870</v>
      </c>
      <c r="C349" s="40" t="s">
        <v>9129</v>
      </c>
      <c r="D349" s="38">
        <v>734310</v>
      </c>
      <c r="E349" s="42" t="s">
        <v>8998</v>
      </c>
      <c r="F349" s="38">
        <v>73431</v>
      </c>
      <c r="G349" s="38">
        <f t="shared" si="20"/>
        <v>807741</v>
      </c>
      <c r="H349" s="40" t="s">
        <v>9001</v>
      </c>
      <c r="I349" s="40" t="s">
        <v>9002</v>
      </c>
      <c r="J349" s="45">
        <f t="shared" si="21"/>
        <v>482</v>
      </c>
      <c r="K349" s="47">
        <f t="shared" si="22"/>
        <v>807741</v>
      </c>
      <c r="L349">
        <f>+VLOOKUP(J349,'Thanh toán '!Q$6:R$3244,2,0)</f>
        <v>807741</v>
      </c>
      <c r="M349" s="47">
        <f t="shared" si="23"/>
        <v>0</v>
      </c>
    </row>
    <row r="350" spans="1:13" x14ac:dyDescent="0.25">
      <c r="A350" s="43">
        <v>44931</v>
      </c>
      <c r="B350" s="40" t="s">
        <v>9871</v>
      </c>
      <c r="C350" s="40" t="s">
        <v>9856</v>
      </c>
      <c r="D350" s="38">
        <v>1189648</v>
      </c>
      <c r="E350" s="42" t="s">
        <v>8998</v>
      </c>
      <c r="F350" s="38">
        <v>118965</v>
      </c>
      <c r="G350" s="38">
        <f t="shared" si="20"/>
        <v>1308613</v>
      </c>
      <c r="H350" s="40" t="s">
        <v>9001</v>
      </c>
      <c r="I350" s="40" t="s">
        <v>9002</v>
      </c>
      <c r="J350" s="45">
        <f t="shared" si="21"/>
        <v>483</v>
      </c>
      <c r="K350" s="47">
        <f t="shared" si="22"/>
        <v>1308613</v>
      </c>
      <c r="L350">
        <f>+VLOOKUP(J350,'Thanh toán '!Q$6:R$3244,2,0)</f>
        <v>1308613</v>
      </c>
      <c r="M350" s="47">
        <f t="shared" si="23"/>
        <v>0</v>
      </c>
    </row>
    <row r="351" spans="1:13" x14ac:dyDescent="0.25">
      <c r="A351" s="43">
        <v>44931</v>
      </c>
      <c r="B351" s="40" t="s">
        <v>9872</v>
      </c>
      <c r="C351" s="40" t="s">
        <v>9873</v>
      </c>
      <c r="D351" s="38">
        <v>1189648</v>
      </c>
      <c r="E351" s="42" t="s">
        <v>8998</v>
      </c>
      <c r="F351" s="38">
        <v>118965</v>
      </c>
      <c r="G351" s="38">
        <f t="shared" si="20"/>
        <v>1308613</v>
      </c>
      <c r="H351" s="40" t="s">
        <v>9001</v>
      </c>
      <c r="I351" s="40" t="s">
        <v>9002</v>
      </c>
      <c r="J351" s="45">
        <f t="shared" si="21"/>
        <v>484</v>
      </c>
      <c r="K351" s="47">
        <f t="shared" si="22"/>
        <v>1308613</v>
      </c>
      <c r="L351">
        <f>+VLOOKUP(J351,'Thanh toán '!Q$6:R$3244,2,0)</f>
        <v>1308613</v>
      </c>
      <c r="M351" s="47">
        <f t="shared" si="23"/>
        <v>0</v>
      </c>
    </row>
    <row r="352" spans="1:13" x14ac:dyDescent="0.25">
      <c r="A352" s="43">
        <v>44931</v>
      </c>
      <c r="B352" s="40" t="s">
        <v>9874</v>
      </c>
      <c r="C352" s="40" t="s">
        <v>9875</v>
      </c>
      <c r="D352" s="38">
        <v>440586</v>
      </c>
      <c r="E352" s="42" t="s">
        <v>8998</v>
      </c>
      <c r="F352" s="38">
        <v>44059</v>
      </c>
      <c r="G352" s="38">
        <f t="shared" si="20"/>
        <v>484645</v>
      </c>
      <c r="H352" s="40" t="s">
        <v>9001</v>
      </c>
      <c r="I352" s="40" t="s">
        <v>9002</v>
      </c>
      <c r="J352" s="45">
        <f t="shared" si="21"/>
        <v>485</v>
      </c>
      <c r="K352" s="47">
        <f t="shared" si="22"/>
        <v>484645</v>
      </c>
      <c r="L352">
        <f>+VLOOKUP(J352,'Thanh toán '!Q$6:R$3244,2,0)</f>
        <v>484645</v>
      </c>
      <c r="M352" s="47">
        <f t="shared" si="23"/>
        <v>0</v>
      </c>
    </row>
    <row r="353" spans="1:13" x14ac:dyDescent="0.25">
      <c r="A353" s="43">
        <v>44931</v>
      </c>
      <c r="B353" s="40" t="s">
        <v>9876</v>
      </c>
      <c r="C353" s="40" t="s">
        <v>9877</v>
      </c>
      <c r="D353" s="38">
        <v>1189648</v>
      </c>
      <c r="E353" s="42" t="s">
        <v>8998</v>
      </c>
      <c r="F353" s="38">
        <v>118965</v>
      </c>
      <c r="G353" s="38">
        <f t="shared" si="20"/>
        <v>1308613</v>
      </c>
      <c r="H353" s="40" t="s">
        <v>9001</v>
      </c>
      <c r="I353" s="40" t="s">
        <v>9002</v>
      </c>
      <c r="J353" s="45">
        <f t="shared" si="21"/>
        <v>486</v>
      </c>
      <c r="K353" s="47">
        <f t="shared" si="22"/>
        <v>1308613</v>
      </c>
      <c r="L353">
        <f>+VLOOKUP(J353,'Thanh toán '!Q$6:R$3244,2,0)</f>
        <v>1308613</v>
      </c>
      <c r="M353" s="47">
        <f t="shared" si="23"/>
        <v>0</v>
      </c>
    </row>
    <row r="354" spans="1:13" x14ac:dyDescent="0.25">
      <c r="A354" s="43">
        <v>44931</v>
      </c>
      <c r="B354" s="40" t="s">
        <v>9878</v>
      </c>
      <c r="C354" s="40" t="s">
        <v>9127</v>
      </c>
      <c r="D354" s="38">
        <v>734310</v>
      </c>
      <c r="E354" s="42" t="s">
        <v>8998</v>
      </c>
      <c r="F354" s="38">
        <v>73431</v>
      </c>
      <c r="G354" s="38">
        <f t="shared" si="20"/>
        <v>807741</v>
      </c>
      <c r="H354" s="40" t="s">
        <v>9001</v>
      </c>
      <c r="I354" s="40" t="s">
        <v>9002</v>
      </c>
      <c r="J354" s="45">
        <f t="shared" si="21"/>
        <v>487</v>
      </c>
      <c r="K354" s="47">
        <f t="shared" si="22"/>
        <v>807741</v>
      </c>
      <c r="L354">
        <f>+VLOOKUP(J354,'Thanh toán '!Q$6:R$3244,2,0)</f>
        <v>807741</v>
      </c>
      <c r="M354" s="47">
        <f t="shared" si="23"/>
        <v>0</v>
      </c>
    </row>
    <row r="355" spans="1:13" x14ac:dyDescent="0.25">
      <c r="A355" s="43">
        <v>44931</v>
      </c>
      <c r="B355" s="40" t="s">
        <v>9879</v>
      </c>
      <c r="C355" s="40"/>
      <c r="D355" s="38">
        <v>0</v>
      </c>
      <c r="E355" s="42" t="s">
        <v>8998</v>
      </c>
      <c r="F355" s="38">
        <v>0</v>
      </c>
      <c r="G355" s="38">
        <f t="shared" si="20"/>
        <v>0</v>
      </c>
      <c r="H355" s="40" t="s">
        <v>9001</v>
      </c>
      <c r="I355" s="40" t="s">
        <v>9002</v>
      </c>
      <c r="J355" s="45">
        <f t="shared" si="21"/>
        <v>488</v>
      </c>
      <c r="K355" s="47">
        <f t="shared" si="22"/>
        <v>0</v>
      </c>
      <c r="L355" t="e">
        <f>+VLOOKUP(J355,'Thanh toán '!Q$6:R$3244,2,0)</f>
        <v>#N/A</v>
      </c>
      <c r="M355" s="47" t="e">
        <f t="shared" si="23"/>
        <v>#N/A</v>
      </c>
    </row>
    <row r="356" spans="1:13" x14ac:dyDescent="0.25">
      <c r="A356" s="43">
        <v>44931</v>
      </c>
      <c r="B356" s="40" t="s">
        <v>9880</v>
      </c>
      <c r="C356" s="40" t="s">
        <v>9881</v>
      </c>
      <c r="D356" s="38">
        <v>734310</v>
      </c>
      <c r="E356" s="42" t="s">
        <v>8998</v>
      </c>
      <c r="F356" s="38">
        <v>73431</v>
      </c>
      <c r="G356" s="38">
        <f t="shared" si="20"/>
        <v>807741</v>
      </c>
      <c r="H356" s="40" t="s">
        <v>9159</v>
      </c>
      <c r="I356" s="40" t="s">
        <v>9160</v>
      </c>
      <c r="J356" s="45">
        <f t="shared" si="21"/>
        <v>489</v>
      </c>
      <c r="K356" s="47">
        <f t="shared" si="22"/>
        <v>807741</v>
      </c>
      <c r="L356">
        <f>+VLOOKUP(J356,'Thanh toán '!Q$6:R$3244,2,0)</f>
        <v>807741</v>
      </c>
      <c r="M356" s="47">
        <f t="shared" si="23"/>
        <v>0</v>
      </c>
    </row>
    <row r="357" spans="1:13" x14ac:dyDescent="0.25">
      <c r="A357" s="43">
        <v>44931</v>
      </c>
      <c r="B357" s="40" t="s">
        <v>9882</v>
      </c>
      <c r="C357" s="40" t="s">
        <v>9883</v>
      </c>
      <c r="D357" s="38">
        <v>1189648</v>
      </c>
      <c r="E357" s="42" t="s">
        <v>8998</v>
      </c>
      <c r="F357" s="38">
        <v>118965</v>
      </c>
      <c r="G357" s="38">
        <f t="shared" si="20"/>
        <v>1308613</v>
      </c>
      <c r="H357" s="40" t="s">
        <v>9159</v>
      </c>
      <c r="I357" s="40" t="s">
        <v>9160</v>
      </c>
      <c r="J357" s="45">
        <f t="shared" si="21"/>
        <v>490</v>
      </c>
      <c r="K357" s="47">
        <f t="shared" si="22"/>
        <v>1308613</v>
      </c>
      <c r="L357">
        <f>+VLOOKUP(J357,'Thanh toán '!Q$6:R$3244,2,0)</f>
        <v>1308613</v>
      </c>
      <c r="M357" s="47">
        <f t="shared" si="23"/>
        <v>0</v>
      </c>
    </row>
    <row r="358" spans="1:13" x14ac:dyDescent="0.25">
      <c r="A358" s="43">
        <v>44931</v>
      </c>
      <c r="B358" s="40" t="s">
        <v>9884</v>
      </c>
      <c r="C358" s="40" t="s">
        <v>9885</v>
      </c>
      <c r="D358" s="38">
        <v>734310</v>
      </c>
      <c r="E358" s="42" t="s">
        <v>8998</v>
      </c>
      <c r="F358" s="38">
        <v>73431</v>
      </c>
      <c r="G358" s="38">
        <f t="shared" si="20"/>
        <v>807741</v>
      </c>
      <c r="H358" s="40" t="s">
        <v>9159</v>
      </c>
      <c r="I358" s="40" t="s">
        <v>9160</v>
      </c>
      <c r="J358" s="45">
        <f t="shared" si="21"/>
        <v>491</v>
      </c>
      <c r="K358" s="47">
        <f t="shared" si="22"/>
        <v>807741</v>
      </c>
      <c r="L358">
        <f>+VLOOKUP(J358,'Thanh toán '!Q$6:R$3244,2,0)</f>
        <v>807741</v>
      </c>
      <c r="M358" s="47">
        <f t="shared" si="23"/>
        <v>0</v>
      </c>
    </row>
    <row r="359" spans="1:13" x14ac:dyDescent="0.25">
      <c r="A359" s="43">
        <v>44931</v>
      </c>
      <c r="B359" s="40" t="s">
        <v>9886</v>
      </c>
      <c r="C359" s="40" t="s">
        <v>9887</v>
      </c>
      <c r="D359" s="38">
        <v>1189648</v>
      </c>
      <c r="E359" s="42" t="s">
        <v>8998</v>
      </c>
      <c r="F359" s="38">
        <v>118965</v>
      </c>
      <c r="G359" s="38">
        <f t="shared" si="20"/>
        <v>1308613</v>
      </c>
      <c r="H359" s="40" t="s">
        <v>9159</v>
      </c>
      <c r="I359" s="40" t="s">
        <v>9160</v>
      </c>
      <c r="J359" s="45">
        <f t="shared" si="21"/>
        <v>492</v>
      </c>
      <c r="K359" s="47">
        <f t="shared" si="22"/>
        <v>1308613</v>
      </c>
      <c r="L359">
        <f>+VLOOKUP(J359,'Thanh toán '!Q$6:R$3244,2,0)</f>
        <v>1308613</v>
      </c>
      <c r="M359" s="47">
        <f t="shared" si="23"/>
        <v>0</v>
      </c>
    </row>
    <row r="360" spans="1:13" x14ac:dyDescent="0.25">
      <c r="A360" s="43">
        <v>44931</v>
      </c>
      <c r="B360" s="40" t="s">
        <v>9888</v>
      </c>
      <c r="C360" s="40" t="s">
        <v>9889</v>
      </c>
      <c r="D360" s="38">
        <v>734310</v>
      </c>
      <c r="E360" s="42" t="s">
        <v>8998</v>
      </c>
      <c r="F360" s="38">
        <v>73431</v>
      </c>
      <c r="G360" s="38">
        <f t="shared" si="20"/>
        <v>807741</v>
      </c>
      <c r="H360" s="40" t="s">
        <v>9159</v>
      </c>
      <c r="I360" s="40" t="s">
        <v>9160</v>
      </c>
      <c r="J360" s="45">
        <f t="shared" si="21"/>
        <v>493</v>
      </c>
      <c r="K360" s="47">
        <f t="shared" si="22"/>
        <v>807741</v>
      </c>
      <c r="L360">
        <f>+VLOOKUP(J360,'Thanh toán '!Q$6:R$3244,2,0)</f>
        <v>807741</v>
      </c>
      <c r="M360" s="47">
        <f t="shared" si="23"/>
        <v>0</v>
      </c>
    </row>
    <row r="361" spans="1:13" x14ac:dyDescent="0.25">
      <c r="A361" s="43">
        <v>44931</v>
      </c>
      <c r="B361" s="40" t="s">
        <v>9890</v>
      </c>
      <c r="C361" s="40" t="s">
        <v>9891</v>
      </c>
      <c r="D361" s="38">
        <v>734310</v>
      </c>
      <c r="E361" s="42" t="s">
        <v>8998</v>
      </c>
      <c r="F361" s="38">
        <v>73431</v>
      </c>
      <c r="G361" s="38">
        <f t="shared" si="20"/>
        <v>807741</v>
      </c>
      <c r="H361" s="40" t="s">
        <v>9159</v>
      </c>
      <c r="I361" s="40" t="s">
        <v>9160</v>
      </c>
      <c r="J361" s="45">
        <f t="shared" si="21"/>
        <v>494</v>
      </c>
      <c r="K361" s="47">
        <f t="shared" si="22"/>
        <v>807741</v>
      </c>
      <c r="L361">
        <f>+VLOOKUP(J361,'Thanh toán '!Q$6:R$3244,2,0)</f>
        <v>807741</v>
      </c>
      <c r="M361" s="47">
        <f t="shared" si="23"/>
        <v>0</v>
      </c>
    </row>
    <row r="362" spans="1:13" x14ac:dyDescent="0.25">
      <c r="A362" s="43">
        <v>44931</v>
      </c>
      <c r="B362" s="40" t="s">
        <v>9892</v>
      </c>
      <c r="C362" s="40" t="s">
        <v>9893</v>
      </c>
      <c r="D362" s="38">
        <v>1644986</v>
      </c>
      <c r="E362" s="42" t="s">
        <v>8998</v>
      </c>
      <c r="F362" s="38">
        <v>164499</v>
      </c>
      <c r="G362" s="38">
        <f t="shared" si="20"/>
        <v>1809485</v>
      </c>
      <c r="H362" s="40" t="s">
        <v>9159</v>
      </c>
      <c r="I362" s="40" t="s">
        <v>9160</v>
      </c>
      <c r="J362" s="45">
        <f t="shared" si="21"/>
        <v>495</v>
      </c>
      <c r="K362" s="47">
        <f t="shared" si="22"/>
        <v>1809485</v>
      </c>
      <c r="L362">
        <f>+VLOOKUP(J362,'Thanh toán '!Q$6:R$3244,2,0)</f>
        <v>1809485</v>
      </c>
      <c r="M362" s="47">
        <f t="shared" si="23"/>
        <v>0</v>
      </c>
    </row>
    <row r="363" spans="1:13" x14ac:dyDescent="0.25">
      <c r="A363" s="43">
        <v>44931</v>
      </c>
      <c r="B363" s="40" t="s">
        <v>9894</v>
      </c>
      <c r="C363" s="40" t="s">
        <v>9895</v>
      </c>
      <c r="D363" s="38">
        <v>367155</v>
      </c>
      <c r="E363" s="42" t="s">
        <v>8998</v>
      </c>
      <c r="F363" s="38">
        <v>36716</v>
      </c>
      <c r="G363" s="38">
        <f t="shared" si="20"/>
        <v>403871</v>
      </c>
      <c r="H363" s="40" t="s">
        <v>9159</v>
      </c>
      <c r="I363" s="40" t="s">
        <v>9160</v>
      </c>
      <c r="J363" s="45">
        <f t="shared" si="21"/>
        <v>496</v>
      </c>
      <c r="K363" s="47">
        <f t="shared" si="22"/>
        <v>403871</v>
      </c>
      <c r="L363">
        <f>+VLOOKUP(J363,'Thanh toán '!Q$6:R$3244,2,0)</f>
        <v>403871</v>
      </c>
      <c r="M363" s="47">
        <f t="shared" si="23"/>
        <v>0</v>
      </c>
    </row>
    <row r="364" spans="1:13" x14ac:dyDescent="0.25">
      <c r="A364" s="43">
        <v>44931</v>
      </c>
      <c r="B364" s="40" t="s">
        <v>9896</v>
      </c>
      <c r="C364" s="40" t="s">
        <v>9897</v>
      </c>
      <c r="D364" s="38">
        <v>1189648</v>
      </c>
      <c r="E364" s="42" t="s">
        <v>8998</v>
      </c>
      <c r="F364" s="38">
        <v>118965</v>
      </c>
      <c r="G364" s="38">
        <f t="shared" si="20"/>
        <v>1308613</v>
      </c>
      <c r="H364" s="40" t="s">
        <v>9159</v>
      </c>
      <c r="I364" s="40" t="s">
        <v>9160</v>
      </c>
      <c r="J364" s="45">
        <f t="shared" si="21"/>
        <v>497</v>
      </c>
      <c r="K364" s="47">
        <f t="shared" si="22"/>
        <v>1308613</v>
      </c>
      <c r="L364">
        <f>+VLOOKUP(J364,'Thanh toán '!Q$6:R$3244,2,0)</f>
        <v>1308613</v>
      </c>
      <c r="M364" s="47">
        <f t="shared" si="23"/>
        <v>0</v>
      </c>
    </row>
    <row r="365" spans="1:13" x14ac:dyDescent="0.25">
      <c r="A365" s="43">
        <v>44931</v>
      </c>
      <c r="B365" s="40" t="s">
        <v>9898</v>
      </c>
      <c r="C365" s="40" t="s">
        <v>9899</v>
      </c>
      <c r="D365" s="38">
        <v>963339</v>
      </c>
      <c r="E365" s="42" t="s">
        <v>8998</v>
      </c>
      <c r="F365" s="38">
        <v>96334</v>
      </c>
      <c r="G365" s="38">
        <f t="shared" si="20"/>
        <v>1059673</v>
      </c>
      <c r="H365" s="40" t="s">
        <v>9159</v>
      </c>
      <c r="I365" s="40" t="s">
        <v>9160</v>
      </c>
      <c r="J365" s="45">
        <f t="shared" si="21"/>
        <v>498</v>
      </c>
      <c r="K365" s="47">
        <f t="shared" si="22"/>
        <v>1059673</v>
      </c>
      <c r="L365">
        <f>+VLOOKUP(J365,'Thanh toán '!Q$6:R$3244,2,0)</f>
        <v>1059673</v>
      </c>
      <c r="M365" s="47">
        <f t="shared" si="23"/>
        <v>0</v>
      </c>
    </row>
    <row r="366" spans="1:13" x14ac:dyDescent="0.25">
      <c r="A366" s="43">
        <v>44931</v>
      </c>
      <c r="B366" s="40" t="s">
        <v>9900</v>
      </c>
      <c r="C366" s="40" t="s">
        <v>9901</v>
      </c>
      <c r="D366" s="38">
        <v>640358</v>
      </c>
      <c r="E366" s="42" t="s">
        <v>8998</v>
      </c>
      <c r="F366" s="38">
        <v>64036</v>
      </c>
      <c r="G366" s="38">
        <f t="shared" si="20"/>
        <v>704394</v>
      </c>
      <c r="H366" s="40" t="s">
        <v>9159</v>
      </c>
      <c r="I366" s="40" t="s">
        <v>9160</v>
      </c>
      <c r="J366" s="45">
        <f t="shared" si="21"/>
        <v>499</v>
      </c>
      <c r="K366" s="47">
        <f t="shared" si="22"/>
        <v>704394</v>
      </c>
      <c r="L366">
        <f>+VLOOKUP(J366,'Thanh toán '!Q$6:R$3244,2,0)</f>
        <v>704394</v>
      </c>
      <c r="M366" s="47">
        <f t="shared" si="23"/>
        <v>0</v>
      </c>
    </row>
    <row r="367" spans="1:13" x14ac:dyDescent="0.25">
      <c r="A367" s="43">
        <v>44931</v>
      </c>
      <c r="B367" s="40" t="s">
        <v>9902</v>
      </c>
      <c r="C367" s="40" t="s">
        <v>9903</v>
      </c>
      <c r="D367" s="38">
        <v>822493</v>
      </c>
      <c r="E367" s="42" t="s">
        <v>8998</v>
      </c>
      <c r="F367" s="38">
        <v>82249</v>
      </c>
      <c r="G367" s="38">
        <f t="shared" si="20"/>
        <v>904742</v>
      </c>
      <c r="H367" s="40" t="s">
        <v>9159</v>
      </c>
      <c r="I367" s="40" t="s">
        <v>9160</v>
      </c>
      <c r="J367" s="45">
        <f t="shared" si="21"/>
        <v>500</v>
      </c>
      <c r="K367" s="47">
        <f t="shared" si="22"/>
        <v>904742</v>
      </c>
      <c r="L367">
        <f>+VLOOKUP(J367,'Thanh toán '!Q$6:R$3244,2,0)</f>
        <v>904742</v>
      </c>
      <c r="M367" s="47">
        <f t="shared" si="23"/>
        <v>0</v>
      </c>
    </row>
    <row r="368" spans="1:13" x14ac:dyDescent="0.25">
      <c r="A368" s="43">
        <v>44931</v>
      </c>
      <c r="B368" s="40" t="s">
        <v>9904</v>
      </c>
      <c r="C368" s="40" t="s">
        <v>9905</v>
      </c>
      <c r="D368" s="38">
        <v>1844890</v>
      </c>
      <c r="E368" s="42" t="s">
        <v>8998</v>
      </c>
      <c r="F368" s="38">
        <v>184489</v>
      </c>
      <c r="G368" s="38">
        <f t="shared" si="20"/>
        <v>2029379</v>
      </c>
      <c r="H368" s="40" t="s">
        <v>9725</v>
      </c>
      <c r="I368" s="40" t="s">
        <v>9726</v>
      </c>
      <c r="J368" s="45">
        <f t="shared" si="21"/>
        <v>502</v>
      </c>
      <c r="K368" s="47">
        <f t="shared" si="22"/>
        <v>2029379</v>
      </c>
      <c r="L368">
        <f>+VLOOKUP(J368,'Thanh toán '!Q$6:R$3244,2,0)</f>
        <v>2029379</v>
      </c>
      <c r="M368" s="47">
        <f t="shared" si="23"/>
        <v>0</v>
      </c>
    </row>
    <row r="369" spans="1:13" x14ac:dyDescent="0.25">
      <c r="A369" s="43">
        <v>44931</v>
      </c>
      <c r="B369" s="40" t="s">
        <v>9906</v>
      </c>
      <c r="C369" s="40" t="s">
        <v>9907</v>
      </c>
      <c r="D369" s="38">
        <v>2301794</v>
      </c>
      <c r="E369" s="42" t="s">
        <v>8998</v>
      </c>
      <c r="F369" s="38">
        <v>230179</v>
      </c>
      <c r="G369" s="38">
        <f t="shared" si="20"/>
        <v>2531973</v>
      </c>
      <c r="H369" s="40" t="s">
        <v>9725</v>
      </c>
      <c r="I369" s="40" t="s">
        <v>9726</v>
      </c>
      <c r="J369" s="45">
        <f t="shared" si="21"/>
        <v>503</v>
      </c>
      <c r="K369" s="47">
        <f t="shared" si="22"/>
        <v>2531973</v>
      </c>
      <c r="L369">
        <f>+VLOOKUP(J369,'Thanh toán '!Q$6:R$3244,2,0)</f>
        <v>2531973</v>
      </c>
      <c r="M369" s="47">
        <f t="shared" si="23"/>
        <v>0</v>
      </c>
    </row>
    <row r="370" spans="1:13" x14ac:dyDescent="0.25">
      <c r="A370" s="43">
        <v>44931</v>
      </c>
      <c r="B370" s="40" t="s">
        <v>9908</v>
      </c>
      <c r="C370" s="40" t="s">
        <v>9909</v>
      </c>
      <c r="D370" s="38">
        <v>367155</v>
      </c>
      <c r="E370" s="42" t="s">
        <v>8998</v>
      </c>
      <c r="F370" s="38">
        <v>36716</v>
      </c>
      <c r="G370" s="38">
        <f t="shared" si="20"/>
        <v>403871</v>
      </c>
      <c r="H370" s="40" t="s">
        <v>9725</v>
      </c>
      <c r="I370" s="40" t="s">
        <v>9726</v>
      </c>
      <c r="J370" s="45">
        <f t="shared" si="21"/>
        <v>504</v>
      </c>
      <c r="K370" s="47">
        <f t="shared" si="22"/>
        <v>403871</v>
      </c>
      <c r="L370">
        <f>+VLOOKUP(J370,'Thanh toán '!Q$6:R$3244,2,0)</f>
        <v>403871</v>
      </c>
      <c r="M370" s="47">
        <f t="shared" si="23"/>
        <v>0</v>
      </c>
    </row>
    <row r="371" spans="1:13" x14ac:dyDescent="0.25">
      <c r="A371" s="43">
        <v>44931</v>
      </c>
      <c r="B371" s="40" t="s">
        <v>9910</v>
      </c>
      <c r="C371" s="40" t="s">
        <v>9911</v>
      </c>
      <c r="D371" s="38">
        <v>734310</v>
      </c>
      <c r="E371" s="42" t="s">
        <v>8998</v>
      </c>
      <c r="F371" s="38">
        <v>73431</v>
      </c>
      <c r="G371" s="38">
        <f t="shared" si="20"/>
        <v>807741</v>
      </c>
      <c r="H371" s="40" t="s">
        <v>9725</v>
      </c>
      <c r="I371" s="40" t="s">
        <v>9726</v>
      </c>
      <c r="J371" s="45">
        <f t="shared" si="21"/>
        <v>505</v>
      </c>
      <c r="K371" s="47">
        <f t="shared" si="22"/>
        <v>807741</v>
      </c>
      <c r="L371">
        <f>+VLOOKUP(J371,'Thanh toán '!Q$6:R$3244,2,0)</f>
        <v>807741</v>
      </c>
      <c r="M371" s="47">
        <f t="shared" si="23"/>
        <v>0</v>
      </c>
    </row>
    <row r="372" spans="1:13" x14ac:dyDescent="0.25">
      <c r="A372" s="43">
        <v>44931</v>
      </c>
      <c r="B372" s="40" t="s">
        <v>9912</v>
      </c>
      <c r="C372" s="40" t="s">
        <v>9913</v>
      </c>
      <c r="D372" s="38">
        <v>734310</v>
      </c>
      <c r="E372" s="42" t="s">
        <v>8998</v>
      </c>
      <c r="F372" s="38">
        <v>73431</v>
      </c>
      <c r="G372" s="38">
        <f t="shared" si="20"/>
        <v>807741</v>
      </c>
      <c r="H372" s="40" t="s">
        <v>9725</v>
      </c>
      <c r="I372" s="40" t="s">
        <v>9726</v>
      </c>
      <c r="J372" s="45">
        <f t="shared" si="21"/>
        <v>506</v>
      </c>
      <c r="K372" s="47">
        <f t="shared" si="22"/>
        <v>807741</v>
      </c>
      <c r="L372">
        <f>+VLOOKUP(J372,'Thanh toán '!Q$6:R$3244,2,0)</f>
        <v>807741</v>
      </c>
      <c r="M372" s="47">
        <f t="shared" si="23"/>
        <v>0</v>
      </c>
    </row>
    <row r="373" spans="1:13" x14ac:dyDescent="0.25">
      <c r="A373" s="43">
        <v>44931</v>
      </c>
      <c r="B373" s="40" t="s">
        <v>9914</v>
      </c>
      <c r="C373" s="40" t="s">
        <v>9915</v>
      </c>
      <c r="D373" s="38">
        <v>1244435</v>
      </c>
      <c r="E373" s="42" t="s">
        <v>8998</v>
      </c>
      <c r="F373" s="38">
        <v>124444</v>
      </c>
      <c r="G373" s="38">
        <f t="shared" si="20"/>
        <v>1368879</v>
      </c>
      <c r="H373" s="40" t="s">
        <v>9725</v>
      </c>
      <c r="I373" s="40" t="s">
        <v>9726</v>
      </c>
      <c r="J373" s="45">
        <f t="shared" si="21"/>
        <v>507</v>
      </c>
      <c r="K373" s="47">
        <f t="shared" si="22"/>
        <v>1368879</v>
      </c>
      <c r="L373">
        <f>+VLOOKUP(J373,'Thanh toán '!Q$6:R$3244,2,0)</f>
        <v>1368879</v>
      </c>
      <c r="M373" s="47">
        <f t="shared" si="23"/>
        <v>0</v>
      </c>
    </row>
    <row r="374" spans="1:13" x14ac:dyDescent="0.25">
      <c r="A374" s="43">
        <v>44931</v>
      </c>
      <c r="B374" s="40" t="s">
        <v>9916</v>
      </c>
      <c r="C374" s="40" t="s">
        <v>9917</v>
      </c>
      <c r="D374" s="38">
        <v>734310</v>
      </c>
      <c r="E374" s="42" t="s">
        <v>8998</v>
      </c>
      <c r="F374" s="38">
        <v>73431</v>
      </c>
      <c r="G374" s="38">
        <f t="shared" si="20"/>
        <v>807741</v>
      </c>
      <c r="H374" s="40" t="s">
        <v>9001</v>
      </c>
      <c r="I374" s="40" t="s">
        <v>9002</v>
      </c>
      <c r="J374" s="45">
        <f t="shared" si="21"/>
        <v>508</v>
      </c>
      <c r="K374" s="47">
        <f t="shared" si="22"/>
        <v>807741</v>
      </c>
      <c r="L374">
        <f>+VLOOKUP(J374,'Thanh toán '!Q$6:R$3244,2,0)</f>
        <v>807741</v>
      </c>
      <c r="M374" s="47">
        <f t="shared" si="23"/>
        <v>0</v>
      </c>
    </row>
    <row r="375" spans="1:13" x14ac:dyDescent="0.25">
      <c r="A375" s="43">
        <v>44931</v>
      </c>
      <c r="B375" s="40" t="s">
        <v>9918</v>
      </c>
      <c r="C375" s="40" t="s">
        <v>9192</v>
      </c>
      <c r="D375" s="38">
        <v>734310</v>
      </c>
      <c r="E375" s="42" t="s">
        <v>8998</v>
      </c>
      <c r="F375" s="38">
        <v>73431</v>
      </c>
      <c r="G375" s="38">
        <f t="shared" si="20"/>
        <v>807741</v>
      </c>
      <c r="H375" s="40" t="s">
        <v>9001</v>
      </c>
      <c r="I375" s="40" t="s">
        <v>9002</v>
      </c>
      <c r="J375" s="45">
        <f t="shared" si="21"/>
        <v>509</v>
      </c>
      <c r="K375" s="47">
        <f t="shared" si="22"/>
        <v>807741</v>
      </c>
      <c r="L375">
        <f>+VLOOKUP(J375,'Thanh toán '!Q$6:R$3244,2,0)</f>
        <v>807741</v>
      </c>
      <c r="M375" s="47">
        <f t="shared" si="23"/>
        <v>0</v>
      </c>
    </row>
    <row r="376" spans="1:13" x14ac:dyDescent="0.25">
      <c r="A376" s="43">
        <v>44931</v>
      </c>
      <c r="B376" s="40" t="s">
        <v>9919</v>
      </c>
      <c r="C376" s="40" t="s">
        <v>9190</v>
      </c>
      <c r="D376" s="38">
        <v>734310</v>
      </c>
      <c r="E376" s="42" t="s">
        <v>8998</v>
      </c>
      <c r="F376" s="38">
        <v>73431</v>
      </c>
      <c r="G376" s="38">
        <f t="shared" si="20"/>
        <v>807741</v>
      </c>
      <c r="H376" s="40" t="s">
        <v>9001</v>
      </c>
      <c r="I376" s="40" t="s">
        <v>9002</v>
      </c>
      <c r="J376" s="45">
        <f t="shared" si="21"/>
        <v>510</v>
      </c>
      <c r="K376" s="47">
        <f t="shared" si="22"/>
        <v>807741</v>
      </c>
      <c r="L376">
        <f>+VLOOKUP(J376,'Thanh toán '!Q$6:R$3244,2,0)</f>
        <v>807741</v>
      </c>
      <c r="M376" s="47">
        <f t="shared" si="23"/>
        <v>0</v>
      </c>
    </row>
    <row r="377" spans="1:13" x14ac:dyDescent="0.25">
      <c r="A377" s="43">
        <v>44931</v>
      </c>
      <c r="B377" s="40" t="s">
        <v>9920</v>
      </c>
      <c r="C377" s="40" t="s">
        <v>9200</v>
      </c>
      <c r="D377" s="38">
        <v>734310</v>
      </c>
      <c r="E377" s="42" t="s">
        <v>8998</v>
      </c>
      <c r="F377" s="38">
        <v>73431</v>
      </c>
      <c r="G377" s="38">
        <f t="shared" si="20"/>
        <v>807741</v>
      </c>
      <c r="H377" s="40" t="s">
        <v>9001</v>
      </c>
      <c r="I377" s="40" t="s">
        <v>9002</v>
      </c>
      <c r="J377" s="45">
        <f t="shared" si="21"/>
        <v>511</v>
      </c>
      <c r="K377" s="47">
        <f t="shared" si="22"/>
        <v>807741</v>
      </c>
      <c r="L377">
        <f>+VLOOKUP(J377,'Thanh toán '!Q$6:R$3244,2,0)</f>
        <v>807741</v>
      </c>
      <c r="M377" s="47">
        <f t="shared" si="23"/>
        <v>0</v>
      </c>
    </row>
    <row r="378" spans="1:13" x14ac:dyDescent="0.25">
      <c r="A378" s="43">
        <v>44931</v>
      </c>
      <c r="B378" s="40" t="s">
        <v>9921</v>
      </c>
      <c r="C378" s="40" t="s">
        <v>9922</v>
      </c>
      <c r="D378" s="38">
        <v>734310</v>
      </c>
      <c r="E378" s="42" t="s">
        <v>8998</v>
      </c>
      <c r="F378" s="38">
        <v>73431</v>
      </c>
      <c r="G378" s="38">
        <f t="shared" si="20"/>
        <v>807741</v>
      </c>
      <c r="H378" s="40" t="s">
        <v>9001</v>
      </c>
      <c r="I378" s="40" t="s">
        <v>9002</v>
      </c>
      <c r="J378" s="45">
        <f t="shared" si="21"/>
        <v>512</v>
      </c>
      <c r="K378" s="47">
        <f t="shared" si="22"/>
        <v>807741</v>
      </c>
      <c r="L378">
        <f>+VLOOKUP(J378,'Thanh toán '!Q$6:R$3244,2,0)</f>
        <v>807741</v>
      </c>
      <c r="M378" s="47">
        <f t="shared" si="23"/>
        <v>0</v>
      </c>
    </row>
    <row r="379" spans="1:13" x14ac:dyDescent="0.25">
      <c r="A379" s="43">
        <v>44931</v>
      </c>
      <c r="B379" s="40" t="s">
        <v>9923</v>
      </c>
      <c r="C379" s="40" t="s">
        <v>9194</v>
      </c>
      <c r="D379" s="38">
        <v>734310</v>
      </c>
      <c r="E379" s="42" t="s">
        <v>8998</v>
      </c>
      <c r="F379" s="38">
        <v>73431</v>
      </c>
      <c r="G379" s="38">
        <f t="shared" si="20"/>
        <v>807741</v>
      </c>
      <c r="H379" s="40" t="s">
        <v>9001</v>
      </c>
      <c r="I379" s="40" t="s">
        <v>9002</v>
      </c>
      <c r="J379" s="45">
        <f t="shared" si="21"/>
        <v>513</v>
      </c>
      <c r="K379" s="47">
        <f t="shared" si="22"/>
        <v>807741</v>
      </c>
      <c r="L379">
        <f>+VLOOKUP(J379,'Thanh toán '!Q$6:R$3244,2,0)</f>
        <v>807741</v>
      </c>
      <c r="M379" s="47">
        <f t="shared" si="23"/>
        <v>0</v>
      </c>
    </row>
    <row r="380" spans="1:13" x14ac:dyDescent="0.25">
      <c r="A380" s="43">
        <v>44931</v>
      </c>
      <c r="B380" s="40" t="s">
        <v>9924</v>
      </c>
      <c r="C380" s="40" t="s">
        <v>9925</v>
      </c>
      <c r="D380" s="38">
        <v>367155</v>
      </c>
      <c r="E380" s="42" t="s">
        <v>8998</v>
      </c>
      <c r="F380" s="38">
        <v>36716</v>
      </c>
      <c r="G380" s="38">
        <f t="shared" si="20"/>
        <v>403871</v>
      </c>
      <c r="H380" s="40" t="s">
        <v>9001</v>
      </c>
      <c r="I380" s="40" t="s">
        <v>9002</v>
      </c>
      <c r="J380" s="45">
        <f t="shared" si="21"/>
        <v>514</v>
      </c>
      <c r="K380" s="47">
        <f t="shared" si="22"/>
        <v>403871</v>
      </c>
      <c r="L380">
        <f>+VLOOKUP(J380,'Thanh toán '!Q$6:R$3244,2,0)</f>
        <v>403871</v>
      </c>
      <c r="M380" s="47">
        <f t="shared" si="23"/>
        <v>0</v>
      </c>
    </row>
    <row r="381" spans="1:13" x14ac:dyDescent="0.25">
      <c r="A381" s="43">
        <v>44931</v>
      </c>
      <c r="B381" s="40" t="s">
        <v>9926</v>
      </c>
      <c r="C381" s="40" t="s">
        <v>9927</v>
      </c>
      <c r="D381" s="38">
        <v>734310</v>
      </c>
      <c r="E381" s="42" t="s">
        <v>8998</v>
      </c>
      <c r="F381" s="38">
        <v>73431</v>
      </c>
      <c r="G381" s="38">
        <f t="shared" si="20"/>
        <v>807741</v>
      </c>
      <c r="H381" s="40" t="s">
        <v>9001</v>
      </c>
      <c r="I381" s="40" t="s">
        <v>9002</v>
      </c>
      <c r="J381" s="45">
        <f t="shared" si="21"/>
        <v>515</v>
      </c>
      <c r="K381" s="47">
        <f t="shared" si="22"/>
        <v>807741</v>
      </c>
      <c r="L381">
        <f>+VLOOKUP(J381,'Thanh toán '!Q$6:R$3244,2,0)</f>
        <v>807741</v>
      </c>
      <c r="M381" s="47">
        <f t="shared" si="23"/>
        <v>0</v>
      </c>
    </row>
    <row r="382" spans="1:13" x14ac:dyDescent="0.25">
      <c r="A382" s="43">
        <v>44931</v>
      </c>
      <c r="B382" s="40" t="s">
        <v>9928</v>
      </c>
      <c r="C382" s="40" t="s">
        <v>9929</v>
      </c>
      <c r="D382" s="38">
        <v>1189648</v>
      </c>
      <c r="E382" s="42" t="s">
        <v>8998</v>
      </c>
      <c r="F382" s="38">
        <v>118965</v>
      </c>
      <c r="G382" s="38">
        <f t="shared" si="20"/>
        <v>1308613</v>
      </c>
      <c r="H382" s="40" t="s">
        <v>9001</v>
      </c>
      <c r="I382" s="40" t="s">
        <v>9002</v>
      </c>
      <c r="J382" s="45">
        <f t="shared" si="21"/>
        <v>516</v>
      </c>
      <c r="K382" s="47">
        <f t="shared" si="22"/>
        <v>1308613</v>
      </c>
      <c r="L382">
        <f>+VLOOKUP(J382,'Thanh toán '!Q$6:R$3244,2,0)</f>
        <v>1308613</v>
      </c>
      <c r="M382" s="47">
        <f t="shared" si="23"/>
        <v>0</v>
      </c>
    </row>
    <row r="383" spans="1:13" x14ac:dyDescent="0.25">
      <c r="A383" s="43">
        <v>44931</v>
      </c>
      <c r="B383" s="40" t="s">
        <v>9930</v>
      </c>
      <c r="C383" s="40" t="s">
        <v>9931</v>
      </c>
      <c r="D383" s="38">
        <v>734310</v>
      </c>
      <c r="E383" s="42" t="s">
        <v>8998</v>
      </c>
      <c r="F383" s="38">
        <v>73431</v>
      </c>
      <c r="G383" s="38">
        <f t="shared" si="20"/>
        <v>807741</v>
      </c>
      <c r="H383" s="40" t="s">
        <v>9001</v>
      </c>
      <c r="I383" s="40" t="s">
        <v>9002</v>
      </c>
      <c r="J383" s="45">
        <f t="shared" si="21"/>
        <v>517</v>
      </c>
      <c r="K383" s="47">
        <f t="shared" si="22"/>
        <v>807741</v>
      </c>
      <c r="L383">
        <f>+VLOOKUP(J383,'Thanh toán '!Q$6:R$3244,2,0)</f>
        <v>807741</v>
      </c>
      <c r="M383" s="47">
        <f t="shared" si="23"/>
        <v>0</v>
      </c>
    </row>
    <row r="384" spans="1:13" x14ac:dyDescent="0.25">
      <c r="A384" s="43">
        <v>44931</v>
      </c>
      <c r="B384" s="40" t="s">
        <v>9932</v>
      </c>
      <c r="C384" s="40" t="s">
        <v>9010</v>
      </c>
      <c r="D384" s="38">
        <v>734310</v>
      </c>
      <c r="E384" s="42" t="s">
        <v>8998</v>
      </c>
      <c r="F384" s="38">
        <v>73431</v>
      </c>
      <c r="G384" s="38">
        <f t="shared" si="20"/>
        <v>807741</v>
      </c>
      <c r="H384" s="40" t="s">
        <v>9001</v>
      </c>
      <c r="I384" s="40" t="s">
        <v>9002</v>
      </c>
      <c r="J384" s="45">
        <f t="shared" si="21"/>
        <v>518</v>
      </c>
      <c r="K384" s="47">
        <f t="shared" si="22"/>
        <v>807741</v>
      </c>
      <c r="L384">
        <f>+VLOOKUP(J384,'Thanh toán '!Q$6:R$3244,2,0)</f>
        <v>807741</v>
      </c>
      <c r="M384" s="47">
        <f t="shared" si="23"/>
        <v>0</v>
      </c>
    </row>
    <row r="385" spans="1:13" x14ac:dyDescent="0.25">
      <c r="A385" s="43">
        <v>44931</v>
      </c>
      <c r="B385" s="40" t="s">
        <v>9933</v>
      </c>
      <c r="C385" s="40" t="s">
        <v>9934</v>
      </c>
      <c r="D385" s="38">
        <v>669727</v>
      </c>
      <c r="E385" s="42" t="s">
        <v>8998</v>
      </c>
      <c r="F385" s="38">
        <v>66973</v>
      </c>
      <c r="G385" s="38">
        <f t="shared" si="20"/>
        <v>736700</v>
      </c>
      <c r="H385" s="40" t="s">
        <v>9001</v>
      </c>
      <c r="I385" s="40" t="s">
        <v>9002</v>
      </c>
      <c r="J385" s="45">
        <f t="shared" si="21"/>
        <v>519</v>
      </c>
      <c r="K385" s="47">
        <f t="shared" si="22"/>
        <v>736700</v>
      </c>
      <c r="L385">
        <f>+VLOOKUP(J385,'Thanh toán '!Q$6:R$3244,2,0)</f>
        <v>736700</v>
      </c>
      <c r="M385" s="47">
        <f t="shared" si="23"/>
        <v>0</v>
      </c>
    </row>
    <row r="386" spans="1:13" x14ac:dyDescent="0.25">
      <c r="A386" s="43">
        <v>44931</v>
      </c>
      <c r="B386" s="40" t="s">
        <v>9935</v>
      </c>
      <c r="C386" s="40" t="s">
        <v>9194</v>
      </c>
      <c r="D386" s="38">
        <v>881311</v>
      </c>
      <c r="E386" s="42" t="s">
        <v>8998</v>
      </c>
      <c r="F386" s="38">
        <v>88131</v>
      </c>
      <c r="G386" s="38">
        <f t="shared" si="20"/>
        <v>969442</v>
      </c>
      <c r="H386" s="40" t="s">
        <v>9001</v>
      </c>
      <c r="I386" s="40" t="s">
        <v>9002</v>
      </c>
      <c r="J386" s="45">
        <f t="shared" si="21"/>
        <v>520</v>
      </c>
      <c r="K386" s="47">
        <f t="shared" si="22"/>
        <v>969442</v>
      </c>
      <c r="L386" t="e">
        <f>+VLOOKUP(J386,'Thanh toán '!Q$6:R$3244,2,0)</f>
        <v>#N/A</v>
      </c>
      <c r="M386" s="47" t="e">
        <f t="shared" si="23"/>
        <v>#N/A</v>
      </c>
    </row>
    <row r="387" spans="1:13" x14ac:dyDescent="0.25">
      <c r="A387" s="43">
        <v>44932</v>
      </c>
      <c r="B387" s="40" t="s">
        <v>9939</v>
      </c>
      <c r="C387" s="40" t="s">
        <v>9136</v>
      </c>
      <c r="D387" s="38">
        <v>1189648</v>
      </c>
      <c r="E387" s="42" t="s">
        <v>8998</v>
      </c>
      <c r="F387" s="38">
        <v>118965</v>
      </c>
      <c r="G387" s="38">
        <f t="shared" si="20"/>
        <v>1308613</v>
      </c>
      <c r="H387" s="40" t="s">
        <v>9001</v>
      </c>
      <c r="I387" s="40" t="s">
        <v>9002</v>
      </c>
      <c r="J387" s="45">
        <f t="shared" si="21"/>
        <v>528</v>
      </c>
      <c r="K387" s="47">
        <f t="shared" si="22"/>
        <v>1308613</v>
      </c>
      <c r="L387">
        <f>+VLOOKUP(J387,'Thanh toán '!Q$6:R$3244,2,0)</f>
        <v>1308613</v>
      </c>
      <c r="M387" s="47">
        <f t="shared" si="23"/>
        <v>0</v>
      </c>
    </row>
    <row r="388" spans="1:13" x14ac:dyDescent="0.25">
      <c r="A388" s="43">
        <v>44932</v>
      </c>
      <c r="B388" s="40" t="s">
        <v>9940</v>
      </c>
      <c r="C388" s="40" t="s">
        <v>9131</v>
      </c>
      <c r="D388" s="38">
        <v>734310</v>
      </c>
      <c r="E388" s="42" t="s">
        <v>8998</v>
      </c>
      <c r="F388" s="38">
        <v>73431</v>
      </c>
      <c r="G388" s="38">
        <f t="shared" si="20"/>
        <v>807741</v>
      </c>
      <c r="H388" s="40" t="s">
        <v>9001</v>
      </c>
      <c r="I388" s="40" t="s">
        <v>9002</v>
      </c>
      <c r="J388" s="45">
        <f t="shared" si="21"/>
        <v>529</v>
      </c>
      <c r="K388" s="47">
        <f t="shared" si="22"/>
        <v>807741</v>
      </c>
      <c r="L388">
        <f>+VLOOKUP(J388,'Thanh toán '!Q$6:R$3244,2,0)</f>
        <v>807741</v>
      </c>
      <c r="M388" s="47">
        <f t="shared" si="23"/>
        <v>0</v>
      </c>
    </row>
    <row r="389" spans="1:13" x14ac:dyDescent="0.25">
      <c r="A389" s="43">
        <v>44932</v>
      </c>
      <c r="B389" s="40" t="s">
        <v>9941</v>
      </c>
      <c r="C389" s="40" t="s">
        <v>9138</v>
      </c>
      <c r="D389" s="38">
        <v>734310</v>
      </c>
      <c r="E389" s="42" t="s">
        <v>8998</v>
      </c>
      <c r="F389" s="38">
        <v>73431</v>
      </c>
      <c r="G389" s="38">
        <f t="shared" si="20"/>
        <v>807741</v>
      </c>
      <c r="H389" s="40" t="s">
        <v>9001</v>
      </c>
      <c r="I389" s="40" t="s">
        <v>9002</v>
      </c>
      <c r="J389" s="45">
        <f t="shared" si="21"/>
        <v>530</v>
      </c>
      <c r="K389" s="47">
        <f t="shared" si="22"/>
        <v>807741</v>
      </c>
      <c r="L389">
        <f>+VLOOKUP(J389,'Thanh toán '!Q$6:R$3244,2,0)</f>
        <v>807741</v>
      </c>
      <c r="M389" s="47">
        <f t="shared" si="23"/>
        <v>0</v>
      </c>
    </row>
    <row r="390" spans="1:13" x14ac:dyDescent="0.25">
      <c r="A390" s="43">
        <v>44932</v>
      </c>
      <c r="B390" s="40" t="s">
        <v>9942</v>
      </c>
      <c r="C390" s="40" t="s">
        <v>9154</v>
      </c>
      <c r="D390" s="38">
        <v>734310</v>
      </c>
      <c r="E390" s="42" t="s">
        <v>8998</v>
      </c>
      <c r="F390" s="38">
        <v>73431</v>
      </c>
      <c r="G390" s="38">
        <f t="shared" ref="G390:G453" si="24">+D390+F390</f>
        <v>807741</v>
      </c>
      <c r="H390" s="40" t="s">
        <v>9001</v>
      </c>
      <c r="I390" s="40" t="s">
        <v>9002</v>
      </c>
      <c r="J390" s="45">
        <f t="shared" ref="J390:J453" si="25">+B390*1</f>
        <v>531</v>
      </c>
      <c r="K390" s="47">
        <f t="shared" ref="K390:K453" si="26">+G390</f>
        <v>807741</v>
      </c>
      <c r="L390">
        <f>+VLOOKUP(J390,'Thanh toán '!Q$6:R$3244,2,0)</f>
        <v>807741</v>
      </c>
      <c r="M390" s="47">
        <f t="shared" ref="M390:M453" si="27">+L390-K390</f>
        <v>0</v>
      </c>
    </row>
    <row r="391" spans="1:13" x14ac:dyDescent="0.25">
      <c r="A391" s="43">
        <v>44932</v>
      </c>
      <c r="B391" s="40" t="s">
        <v>9943</v>
      </c>
      <c r="C391" s="40" t="s">
        <v>9944</v>
      </c>
      <c r="D391" s="38">
        <v>734310</v>
      </c>
      <c r="E391" s="42" t="s">
        <v>8998</v>
      </c>
      <c r="F391" s="38">
        <v>73431</v>
      </c>
      <c r="G391" s="38">
        <f t="shared" si="24"/>
        <v>807741</v>
      </c>
      <c r="H391" s="40" t="s">
        <v>9001</v>
      </c>
      <c r="I391" s="40" t="s">
        <v>9002</v>
      </c>
      <c r="J391" s="45">
        <f t="shared" si="25"/>
        <v>532</v>
      </c>
      <c r="K391" s="47">
        <f t="shared" si="26"/>
        <v>807741</v>
      </c>
      <c r="L391">
        <f>+VLOOKUP(J391,'Thanh toán '!Q$6:R$3244,2,0)</f>
        <v>807741</v>
      </c>
      <c r="M391" s="47">
        <f t="shared" si="27"/>
        <v>0</v>
      </c>
    </row>
    <row r="392" spans="1:13" x14ac:dyDescent="0.25">
      <c r="A392" s="43">
        <v>44932</v>
      </c>
      <c r="B392" s="40" t="s">
        <v>9945</v>
      </c>
      <c r="C392" s="40" t="s">
        <v>9946</v>
      </c>
      <c r="D392" s="38">
        <v>734310</v>
      </c>
      <c r="E392" s="42" t="s">
        <v>8998</v>
      </c>
      <c r="F392" s="38">
        <v>73431</v>
      </c>
      <c r="G392" s="38">
        <f t="shared" si="24"/>
        <v>807741</v>
      </c>
      <c r="H392" s="40" t="s">
        <v>9001</v>
      </c>
      <c r="I392" s="40" t="s">
        <v>9002</v>
      </c>
      <c r="J392" s="45">
        <f t="shared" si="25"/>
        <v>533</v>
      </c>
      <c r="K392" s="47">
        <f t="shared" si="26"/>
        <v>807741</v>
      </c>
      <c r="L392">
        <f>+VLOOKUP(J392,'Thanh toán '!Q$6:R$3244,2,0)</f>
        <v>807741</v>
      </c>
      <c r="M392" s="47">
        <f t="shared" si="27"/>
        <v>0</v>
      </c>
    </row>
    <row r="393" spans="1:13" x14ac:dyDescent="0.25">
      <c r="A393" s="43">
        <v>44932</v>
      </c>
      <c r="B393" s="40" t="s">
        <v>9947</v>
      </c>
      <c r="C393" s="40" t="s">
        <v>9948</v>
      </c>
      <c r="D393" s="38">
        <v>1189648</v>
      </c>
      <c r="E393" s="42" t="s">
        <v>8998</v>
      </c>
      <c r="F393" s="38">
        <v>118965</v>
      </c>
      <c r="G393" s="38">
        <f t="shared" si="24"/>
        <v>1308613</v>
      </c>
      <c r="H393" s="40" t="s">
        <v>9001</v>
      </c>
      <c r="I393" s="40" t="s">
        <v>9002</v>
      </c>
      <c r="J393" s="45">
        <f t="shared" si="25"/>
        <v>534</v>
      </c>
      <c r="K393" s="47">
        <f t="shared" si="26"/>
        <v>1308613</v>
      </c>
      <c r="L393">
        <f>+VLOOKUP(J393,'Thanh toán '!Q$6:R$3244,2,0)</f>
        <v>1308613</v>
      </c>
      <c r="M393" s="47">
        <f t="shared" si="27"/>
        <v>0</v>
      </c>
    </row>
    <row r="394" spans="1:13" x14ac:dyDescent="0.25">
      <c r="A394" s="43">
        <v>44932</v>
      </c>
      <c r="B394" s="40" t="s">
        <v>9950</v>
      </c>
      <c r="C394" s="40" t="s">
        <v>9951</v>
      </c>
      <c r="D394" s="38">
        <v>2091076</v>
      </c>
      <c r="E394" s="42" t="s">
        <v>8998</v>
      </c>
      <c r="F394" s="38">
        <v>209108</v>
      </c>
      <c r="G394" s="38">
        <f t="shared" si="24"/>
        <v>2300184</v>
      </c>
      <c r="H394" s="40" t="s">
        <v>9001</v>
      </c>
      <c r="I394" s="40" t="s">
        <v>9002</v>
      </c>
      <c r="J394" s="45">
        <f t="shared" si="25"/>
        <v>546</v>
      </c>
      <c r="K394" s="47">
        <f t="shared" si="26"/>
        <v>2300184</v>
      </c>
      <c r="L394">
        <f>+VLOOKUP(J394,'Thanh toán '!Q$6:R$3244,2,0)</f>
        <v>2300184</v>
      </c>
      <c r="M394" s="47">
        <f t="shared" si="27"/>
        <v>0</v>
      </c>
    </row>
    <row r="395" spans="1:13" x14ac:dyDescent="0.25">
      <c r="A395" s="43">
        <v>44932</v>
      </c>
      <c r="B395" s="40" t="s">
        <v>9952</v>
      </c>
      <c r="C395" s="40" t="s">
        <v>9953</v>
      </c>
      <c r="D395" s="38">
        <v>734310</v>
      </c>
      <c r="E395" s="42" t="s">
        <v>8998</v>
      </c>
      <c r="F395" s="38">
        <v>73431</v>
      </c>
      <c r="G395" s="38">
        <f t="shared" si="24"/>
        <v>807741</v>
      </c>
      <c r="H395" s="40" t="s">
        <v>9001</v>
      </c>
      <c r="I395" s="40" t="s">
        <v>9002</v>
      </c>
      <c r="J395" s="45">
        <f t="shared" si="25"/>
        <v>547</v>
      </c>
      <c r="K395" s="47">
        <f t="shared" si="26"/>
        <v>807741</v>
      </c>
      <c r="L395">
        <f>+VLOOKUP(J395,'Thanh toán '!Q$6:R$3244,2,0)</f>
        <v>807741</v>
      </c>
      <c r="M395" s="47">
        <f t="shared" si="27"/>
        <v>0</v>
      </c>
    </row>
    <row r="396" spans="1:13" x14ac:dyDescent="0.25">
      <c r="A396" s="43">
        <v>44932</v>
      </c>
      <c r="B396" s="40" t="s">
        <v>9956</v>
      </c>
      <c r="C396" s="40" t="s">
        <v>9150</v>
      </c>
      <c r="D396" s="38">
        <v>734310</v>
      </c>
      <c r="E396" s="42" t="s">
        <v>8998</v>
      </c>
      <c r="F396" s="38">
        <v>73431</v>
      </c>
      <c r="G396" s="38">
        <f t="shared" si="24"/>
        <v>807741</v>
      </c>
      <c r="H396" s="40" t="s">
        <v>9001</v>
      </c>
      <c r="I396" s="40" t="s">
        <v>9002</v>
      </c>
      <c r="J396" s="45">
        <f t="shared" si="25"/>
        <v>561</v>
      </c>
      <c r="K396" s="47">
        <f t="shared" si="26"/>
        <v>807741</v>
      </c>
      <c r="L396">
        <f>+VLOOKUP(J396,'Thanh toán '!Q$6:R$3244,2,0)</f>
        <v>807741</v>
      </c>
      <c r="M396" s="47">
        <f t="shared" si="27"/>
        <v>0</v>
      </c>
    </row>
    <row r="397" spans="1:13" x14ac:dyDescent="0.25">
      <c r="A397" s="43">
        <v>44932</v>
      </c>
      <c r="B397" s="40" t="s">
        <v>9957</v>
      </c>
      <c r="C397" s="40" t="s">
        <v>9150</v>
      </c>
      <c r="D397" s="38">
        <v>738405</v>
      </c>
      <c r="E397" s="42" t="s">
        <v>8998</v>
      </c>
      <c r="F397" s="38">
        <v>73841</v>
      </c>
      <c r="G397" s="38">
        <f t="shared" si="24"/>
        <v>812246</v>
      </c>
      <c r="H397" s="40" t="s">
        <v>9001</v>
      </c>
      <c r="I397" s="40" t="s">
        <v>9002</v>
      </c>
      <c r="J397" s="45">
        <f t="shared" si="25"/>
        <v>562</v>
      </c>
      <c r="K397" s="47">
        <f t="shared" si="26"/>
        <v>812246</v>
      </c>
      <c r="L397">
        <f>+VLOOKUP(J397,'Thanh toán '!Q$6:R$3244,2,0)</f>
        <v>812246</v>
      </c>
      <c r="M397" s="47">
        <f t="shared" si="27"/>
        <v>0</v>
      </c>
    </row>
    <row r="398" spans="1:13" x14ac:dyDescent="0.25">
      <c r="A398" s="43">
        <v>44932</v>
      </c>
      <c r="B398" s="40" t="s">
        <v>9958</v>
      </c>
      <c r="C398" s="40" t="s">
        <v>9959</v>
      </c>
      <c r="D398" s="38">
        <v>734310</v>
      </c>
      <c r="E398" s="42" t="s">
        <v>8998</v>
      </c>
      <c r="F398" s="38">
        <v>73431</v>
      </c>
      <c r="G398" s="38">
        <f t="shared" si="24"/>
        <v>807741</v>
      </c>
      <c r="H398" s="40" t="s">
        <v>9001</v>
      </c>
      <c r="I398" s="40" t="s">
        <v>9002</v>
      </c>
      <c r="J398" s="45">
        <f t="shared" si="25"/>
        <v>563</v>
      </c>
      <c r="K398" s="47">
        <f t="shared" si="26"/>
        <v>807741</v>
      </c>
      <c r="L398">
        <f>+VLOOKUP(J398,'Thanh toán '!Q$6:R$3244,2,0)</f>
        <v>807741</v>
      </c>
      <c r="M398" s="47">
        <f t="shared" si="27"/>
        <v>0</v>
      </c>
    </row>
    <row r="399" spans="1:13" x14ac:dyDescent="0.25">
      <c r="A399" s="43">
        <v>44932</v>
      </c>
      <c r="B399" s="40" t="s">
        <v>9960</v>
      </c>
      <c r="C399" s="40" t="s">
        <v>9961</v>
      </c>
      <c r="D399" s="38">
        <v>822493</v>
      </c>
      <c r="E399" s="42" t="s">
        <v>8998</v>
      </c>
      <c r="F399" s="38">
        <v>82249</v>
      </c>
      <c r="G399" s="38">
        <f t="shared" si="24"/>
        <v>904742</v>
      </c>
      <c r="H399" s="40" t="s">
        <v>9001</v>
      </c>
      <c r="I399" s="40" t="s">
        <v>9002</v>
      </c>
      <c r="J399" s="45">
        <f t="shared" si="25"/>
        <v>564</v>
      </c>
      <c r="K399" s="47">
        <f t="shared" si="26"/>
        <v>904742</v>
      </c>
      <c r="L399" t="e">
        <f>+VLOOKUP(J399,'Thanh toán '!Q$6:R$3244,2,0)</f>
        <v>#N/A</v>
      </c>
      <c r="M399" s="47" t="e">
        <f t="shared" si="27"/>
        <v>#N/A</v>
      </c>
    </row>
    <row r="400" spans="1:13" x14ac:dyDescent="0.25">
      <c r="A400" s="43">
        <v>44932</v>
      </c>
      <c r="B400" s="40" t="s">
        <v>9962</v>
      </c>
      <c r="C400" s="40" t="s">
        <v>9144</v>
      </c>
      <c r="D400" s="38">
        <v>734310</v>
      </c>
      <c r="E400" s="42" t="s">
        <v>8998</v>
      </c>
      <c r="F400" s="38">
        <v>73431</v>
      </c>
      <c r="G400" s="38">
        <f t="shared" si="24"/>
        <v>807741</v>
      </c>
      <c r="H400" s="40" t="s">
        <v>9001</v>
      </c>
      <c r="I400" s="40" t="s">
        <v>9002</v>
      </c>
      <c r="J400" s="45">
        <f t="shared" si="25"/>
        <v>565</v>
      </c>
      <c r="K400" s="47">
        <f t="shared" si="26"/>
        <v>807741</v>
      </c>
      <c r="L400">
        <f>+VLOOKUP(J400,'Thanh toán '!Q$6:R$3244,2,0)</f>
        <v>807741</v>
      </c>
      <c r="M400" s="47">
        <f t="shared" si="27"/>
        <v>0</v>
      </c>
    </row>
    <row r="401" spans="1:13" x14ac:dyDescent="0.25">
      <c r="A401" s="43">
        <v>44932</v>
      </c>
      <c r="B401" s="40" t="s">
        <v>9968</v>
      </c>
      <c r="C401" s="40" t="s">
        <v>9969</v>
      </c>
      <c r="D401" s="38">
        <v>1189648</v>
      </c>
      <c r="E401" s="42" t="s">
        <v>8998</v>
      </c>
      <c r="F401" s="38">
        <v>118965</v>
      </c>
      <c r="G401" s="38">
        <f t="shared" si="24"/>
        <v>1308613</v>
      </c>
      <c r="H401" s="40" t="s">
        <v>9001</v>
      </c>
      <c r="I401" s="40" t="s">
        <v>9002</v>
      </c>
      <c r="J401" s="45">
        <f t="shared" si="25"/>
        <v>584</v>
      </c>
      <c r="K401" s="47">
        <f t="shared" si="26"/>
        <v>1308613</v>
      </c>
      <c r="L401">
        <f>+VLOOKUP(J401,'Thanh toán '!Q$6:R$3244,2,0)</f>
        <v>1308613</v>
      </c>
      <c r="M401" s="47">
        <f t="shared" si="27"/>
        <v>0</v>
      </c>
    </row>
    <row r="402" spans="1:13" x14ac:dyDescent="0.25">
      <c r="A402" s="43">
        <v>44932</v>
      </c>
      <c r="B402" s="40" t="s">
        <v>9970</v>
      </c>
      <c r="C402" s="40" t="s">
        <v>9971</v>
      </c>
      <c r="D402" s="38">
        <v>734310</v>
      </c>
      <c r="E402" s="42" t="s">
        <v>8998</v>
      </c>
      <c r="F402" s="38">
        <v>73431</v>
      </c>
      <c r="G402" s="38">
        <f t="shared" si="24"/>
        <v>807741</v>
      </c>
      <c r="H402" s="40" t="s">
        <v>9001</v>
      </c>
      <c r="I402" s="40" t="s">
        <v>9002</v>
      </c>
      <c r="J402" s="45">
        <f t="shared" si="25"/>
        <v>585</v>
      </c>
      <c r="K402" s="47">
        <f t="shared" si="26"/>
        <v>807741</v>
      </c>
      <c r="L402">
        <f>+VLOOKUP(J402,'Thanh toán '!Q$6:R$3244,2,0)</f>
        <v>807741</v>
      </c>
      <c r="M402" s="47">
        <f t="shared" si="27"/>
        <v>0</v>
      </c>
    </row>
    <row r="403" spans="1:13" x14ac:dyDescent="0.25">
      <c r="A403" s="43">
        <v>44932</v>
      </c>
      <c r="B403" s="40" t="s">
        <v>9972</v>
      </c>
      <c r="C403" s="40" t="s">
        <v>9973</v>
      </c>
      <c r="D403" s="38">
        <v>1189648</v>
      </c>
      <c r="E403" s="42" t="s">
        <v>8998</v>
      </c>
      <c r="F403" s="38">
        <v>118965</v>
      </c>
      <c r="G403" s="38">
        <f t="shared" si="24"/>
        <v>1308613</v>
      </c>
      <c r="H403" s="40" t="s">
        <v>9001</v>
      </c>
      <c r="I403" s="40" t="s">
        <v>9002</v>
      </c>
      <c r="J403" s="45">
        <f t="shared" si="25"/>
        <v>586</v>
      </c>
      <c r="K403" s="47">
        <f t="shared" si="26"/>
        <v>1308613</v>
      </c>
      <c r="L403">
        <f>+VLOOKUP(J403,'Thanh toán '!Q$6:R$3244,2,0)</f>
        <v>1308613</v>
      </c>
      <c r="M403" s="47">
        <f t="shared" si="27"/>
        <v>0</v>
      </c>
    </row>
    <row r="404" spans="1:13" x14ac:dyDescent="0.25">
      <c r="A404" s="43">
        <v>44932</v>
      </c>
      <c r="B404" s="40" t="s">
        <v>9974</v>
      </c>
      <c r="C404" s="40" t="s">
        <v>9975</v>
      </c>
      <c r="D404" s="38">
        <v>822695</v>
      </c>
      <c r="E404" s="42" t="s">
        <v>8998</v>
      </c>
      <c r="F404" s="38">
        <v>82270</v>
      </c>
      <c r="G404" s="38">
        <f t="shared" si="24"/>
        <v>904965</v>
      </c>
      <c r="H404" s="40" t="s">
        <v>9001</v>
      </c>
      <c r="I404" s="40" t="s">
        <v>9002</v>
      </c>
      <c r="J404" s="45">
        <f t="shared" si="25"/>
        <v>587</v>
      </c>
      <c r="K404" s="47">
        <f t="shared" si="26"/>
        <v>904965</v>
      </c>
      <c r="L404">
        <f>+VLOOKUP(J404,'Thanh toán '!Q$6:R$3244,2,0)</f>
        <v>904965</v>
      </c>
      <c r="M404" s="47">
        <f t="shared" si="27"/>
        <v>0</v>
      </c>
    </row>
    <row r="405" spans="1:13" x14ac:dyDescent="0.25">
      <c r="A405" s="43">
        <v>44932</v>
      </c>
      <c r="B405" s="40" t="s">
        <v>9976</v>
      </c>
      <c r="C405" s="40" t="s">
        <v>9977</v>
      </c>
      <c r="D405" s="38">
        <v>734310</v>
      </c>
      <c r="E405" s="42" t="s">
        <v>8998</v>
      </c>
      <c r="F405" s="38">
        <v>73431</v>
      </c>
      <c r="G405" s="38">
        <f t="shared" si="24"/>
        <v>807741</v>
      </c>
      <c r="H405" s="40" t="s">
        <v>9001</v>
      </c>
      <c r="I405" s="40" t="s">
        <v>9002</v>
      </c>
      <c r="J405" s="45">
        <f t="shared" si="25"/>
        <v>588</v>
      </c>
      <c r="K405" s="47">
        <f t="shared" si="26"/>
        <v>807741</v>
      </c>
      <c r="L405">
        <f>+VLOOKUP(J405,'Thanh toán '!Q$6:R$3244,2,0)</f>
        <v>807741</v>
      </c>
      <c r="M405" s="47">
        <f t="shared" si="27"/>
        <v>0</v>
      </c>
    </row>
    <row r="406" spans="1:13" x14ac:dyDescent="0.25">
      <c r="A406" s="43">
        <v>44932</v>
      </c>
      <c r="B406" s="40" t="s">
        <v>9978</v>
      </c>
      <c r="C406" s="40" t="s">
        <v>9979</v>
      </c>
      <c r="D406" s="38">
        <v>3525273</v>
      </c>
      <c r="E406" s="42" t="s">
        <v>8998</v>
      </c>
      <c r="F406" s="38">
        <v>352527</v>
      </c>
      <c r="G406" s="38">
        <f t="shared" si="24"/>
        <v>3877800</v>
      </c>
      <c r="H406" s="40" t="s">
        <v>9980</v>
      </c>
      <c r="I406" s="40" t="s">
        <v>9981</v>
      </c>
      <c r="J406" s="45">
        <f t="shared" si="25"/>
        <v>589</v>
      </c>
      <c r="K406" s="47">
        <f t="shared" si="26"/>
        <v>3877800</v>
      </c>
      <c r="L406">
        <f>+VLOOKUP(J406,'Thanh toán '!Q$6:R$3244,2,0)</f>
        <v>3877809</v>
      </c>
      <c r="M406" s="47">
        <f t="shared" si="27"/>
        <v>9</v>
      </c>
    </row>
    <row r="407" spans="1:13" x14ac:dyDescent="0.25">
      <c r="A407" s="43">
        <v>44932</v>
      </c>
      <c r="B407" s="40" t="s">
        <v>9982</v>
      </c>
      <c r="C407" s="40" t="s">
        <v>9983</v>
      </c>
      <c r="D407" s="38">
        <v>734310</v>
      </c>
      <c r="E407" s="42" t="s">
        <v>8998</v>
      </c>
      <c r="F407" s="38">
        <v>73431</v>
      </c>
      <c r="G407" s="38">
        <f t="shared" si="24"/>
        <v>807741</v>
      </c>
      <c r="H407" s="40" t="s">
        <v>9001</v>
      </c>
      <c r="I407" s="40" t="s">
        <v>9002</v>
      </c>
      <c r="J407" s="45">
        <f t="shared" si="25"/>
        <v>590</v>
      </c>
      <c r="K407" s="47">
        <f t="shared" si="26"/>
        <v>807741</v>
      </c>
      <c r="L407">
        <f>+VLOOKUP(J407,'Thanh toán '!Q$6:R$3244,2,0)</f>
        <v>807741</v>
      </c>
      <c r="M407" s="47">
        <f t="shared" si="27"/>
        <v>0</v>
      </c>
    </row>
    <row r="408" spans="1:13" x14ac:dyDescent="0.25">
      <c r="A408" s="43">
        <v>44932</v>
      </c>
      <c r="B408" s="40" t="s">
        <v>9984</v>
      </c>
      <c r="C408" s="40" t="s">
        <v>9985</v>
      </c>
      <c r="D408" s="38">
        <v>1189648</v>
      </c>
      <c r="E408" s="42" t="s">
        <v>8998</v>
      </c>
      <c r="F408" s="38">
        <v>118965</v>
      </c>
      <c r="G408" s="38">
        <f t="shared" si="24"/>
        <v>1308613</v>
      </c>
      <c r="H408" s="40" t="s">
        <v>9001</v>
      </c>
      <c r="I408" s="40" t="s">
        <v>9002</v>
      </c>
      <c r="J408" s="45">
        <f t="shared" si="25"/>
        <v>591</v>
      </c>
      <c r="K408" s="47">
        <f t="shared" si="26"/>
        <v>1308613</v>
      </c>
      <c r="L408">
        <f>+VLOOKUP(J408,'Thanh toán '!Q$6:R$3244,2,0)</f>
        <v>1308613</v>
      </c>
      <c r="M408" s="47">
        <f t="shared" si="27"/>
        <v>0</v>
      </c>
    </row>
    <row r="409" spans="1:13" x14ac:dyDescent="0.25">
      <c r="A409" s="43">
        <v>44932</v>
      </c>
      <c r="B409" s="40" t="s">
        <v>9986</v>
      </c>
      <c r="C409" s="40" t="s">
        <v>9263</v>
      </c>
      <c r="D409" s="38">
        <v>734310</v>
      </c>
      <c r="E409" s="42" t="s">
        <v>8998</v>
      </c>
      <c r="F409" s="38">
        <v>73431</v>
      </c>
      <c r="G409" s="38">
        <f t="shared" si="24"/>
        <v>807741</v>
      </c>
      <c r="H409" s="40" t="s">
        <v>9001</v>
      </c>
      <c r="I409" s="40" t="s">
        <v>9002</v>
      </c>
      <c r="J409" s="45">
        <f t="shared" si="25"/>
        <v>592</v>
      </c>
      <c r="K409" s="47">
        <f t="shared" si="26"/>
        <v>807741</v>
      </c>
      <c r="L409">
        <f>+VLOOKUP(J409,'Thanh toán '!Q$6:R$3244,2,0)</f>
        <v>807741</v>
      </c>
      <c r="M409" s="47">
        <f t="shared" si="27"/>
        <v>0</v>
      </c>
    </row>
    <row r="410" spans="1:13" x14ac:dyDescent="0.25">
      <c r="A410" s="43">
        <v>44932</v>
      </c>
      <c r="B410" s="40" t="s">
        <v>9987</v>
      </c>
      <c r="C410" s="40" t="s">
        <v>9265</v>
      </c>
      <c r="D410" s="38">
        <v>473931</v>
      </c>
      <c r="E410" s="42" t="s">
        <v>8998</v>
      </c>
      <c r="F410" s="38">
        <v>47393</v>
      </c>
      <c r="G410" s="38">
        <f t="shared" si="24"/>
        <v>521324</v>
      </c>
      <c r="H410" s="40" t="s">
        <v>9001</v>
      </c>
      <c r="I410" s="40" t="s">
        <v>9002</v>
      </c>
      <c r="J410" s="45">
        <f t="shared" si="25"/>
        <v>593</v>
      </c>
      <c r="K410" s="47">
        <f t="shared" si="26"/>
        <v>521324</v>
      </c>
      <c r="L410">
        <f>+VLOOKUP(J410,'Thanh toán '!Q$6:R$3244,2,0)</f>
        <v>521324</v>
      </c>
      <c r="M410" s="47">
        <f t="shared" si="27"/>
        <v>0</v>
      </c>
    </row>
    <row r="411" spans="1:13" x14ac:dyDescent="0.25">
      <c r="A411" s="43">
        <v>44932</v>
      </c>
      <c r="B411" s="40" t="s">
        <v>9988</v>
      </c>
      <c r="C411" s="40" t="s">
        <v>9265</v>
      </c>
      <c r="D411" s="38">
        <v>734310</v>
      </c>
      <c r="E411" s="42" t="s">
        <v>8998</v>
      </c>
      <c r="F411" s="38">
        <v>73431</v>
      </c>
      <c r="G411" s="38">
        <f t="shared" si="24"/>
        <v>807741</v>
      </c>
      <c r="H411" s="40" t="s">
        <v>9001</v>
      </c>
      <c r="I411" s="40" t="s">
        <v>9002</v>
      </c>
      <c r="J411" s="45">
        <f t="shared" si="25"/>
        <v>594</v>
      </c>
      <c r="K411" s="47">
        <f t="shared" si="26"/>
        <v>807741</v>
      </c>
      <c r="L411">
        <f>+VLOOKUP(J411,'Thanh toán '!Q$6:R$3244,2,0)</f>
        <v>807741</v>
      </c>
      <c r="M411" s="47">
        <f t="shared" si="27"/>
        <v>0</v>
      </c>
    </row>
    <row r="412" spans="1:13" x14ac:dyDescent="0.25">
      <c r="A412" s="43">
        <v>44932</v>
      </c>
      <c r="B412" s="40" t="s">
        <v>9989</v>
      </c>
      <c r="C412" s="40"/>
      <c r="D412" s="38">
        <v>0</v>
      </c>
      <c r="E412" s="42" t="s">
        <v>8998</v>
      </c>
      <c r="F412" s="38">
        <v>0</v>
      </c>
      <c r="G412" s="38">
        <f t="shared" si="24"/>
        <v>0</v>
      </c>
      <c r="H412" s="40" t="s">
        <v>9001</v>
      </c>
      <c r="I412" s="40" t="s">
        <v>9002</v>
      </c>
      <c r="J412" s="45">
        <f t="shared" si="25"/>
        <v>595</v>
      </c>
      <c r="K412" s="47">
        <f t="shared" si="26"/>
        <v>0</v>
      </c>
      <c r="L412" t="e">
        <f>+VLOOKUP(J412,'Thanh toán '!Q$6:R$3244,2,0)</f>
        <v>#N/A</v>
      </c>
      <c r="M412" s="47" t="e">
        <f t="shared" si="27"/>
        <v>#N/A</v>
      </c>
    </row>
    <row r="413" spans="1:13" x14ac:dyDescent="0.25">
      <c r="A413" s="43">
        <v>44932</v>
      </c>
      <c r="B413" s="40" t="s">
        <v>9990</v>
      </c>
      <c r="C413" s="40" t="s">
        <v>9168</v>
      </c>
      <c r="D413" s="38">
        <v>734310</v>
      </c>
      <c r="E413" s="42" t="s">
        <v>8998</v>
      </c>
      <c r="F413" s="38">
        <v>73431</v>
      </c>
      <c r="G413" s="38">
        <f t="shared" si="24"/>
        <v>807741</v>
      </c>
      <c r="H413" s="40" t="s">
        <v>9001</v>
      </c>
      <c r="I413" s="40" t="s">
        <v>9002</v>
      </c>
      <c r="J413" s="45">
        <f t="shared" si="25"/>
        <v>596</v>
      </c>
      <c r="K413" s="47">
        <f t="shared" si="26"/>
        <v>807741</v>
      </c>
      <c r="L413">
        <f>+VLOOKUP(J413,'Thanh toán '!Q$6:R$3244,2,0)</f>
        <v>807741</v>
      </c>
      <c r="M413" s="47">
        <f t="shared" si="27"/>
        <v>0</v>
      </c>
    </row>
    <row r="414" spans="1:13" x14ac:dyDescent="0.25">
      <c r="A414" s="43">
        <v>44932</v>
      </c>
      <c r="B414" s="40" t="s">
        <v>9991</v>
      </c>
      <c r="C414" s="40" t="s">
        <v>9992</v>
      </c>
      <c r="D414" s="38">
        <v>1189648</v>
      </c>
      <c r="E414" s="42" t="s">
        <v>8998</v>
      </c>
      <c r="F414" s="38">
        <v>118965</v>
      </c>
      <c r="G414" s="38">
        <f t="shared" si="24"/>
        <v>1308613</v>
      </c>
      <c r="H414" s="40" t="s">
        <v>9001</v>
      </c>
      <c r="I414" s="40" t="s">
        <v>9002</v>
      </c>
      <c r="J414" s="45">
        <f t="shared" si="25"/>
        <v>597</v>
      </c>
      <c r="K414" s="47">
        <f t="shared" si="26"/>
        <v>1308613</v>
      </c>
      <c r="L414">
        <f>+VLOOKUP(J414,'Thanh toán '!Q$6:R$3244,2,0)</f>
        <v>1308613</v>
      </c>
      <c r="M414" s="47">
        <f t="shared" si="27"/>
        <v>0</v>
      </c>
    </row>
    <row r="415" spans="1:13" x14ac:dyDescent="0.25">
      <c r="A415" s="43">
        <v>44932</v>
      </c>
      <c r="B415" s="40" t="s">
        <v>9993</v>
      </c>
      <c r="C415" s="40" t="s">
        <v>9994</v>
      </c>
      <c r="D415" s="38">
        <v>2041278</v>
      </c>
      <c r="E415" s="42" t="s">
        <v>8998</v>
      </c>
      <c r="F415" s="38">
        <v>204128</v>
      </c>
      <c r="G415" s="38">
        <f t="shared" si="24"/>
        <v>2245406</v>
      </c>
      <c r="H415" s="40" t="s">
        <v>9268</v>
      </c>
      <c r="I415" s="40" t="s">
        <v>9269</v>
      </c>
      <c r="J415" s="45">
        <f t="shared" si="25"/>
        <v>598</v>
      </c>
      <c r="K415" s="47">
        <f t="shared" si="26"/>
        <v>2245406</v>
      </c>
      <c r="L415">
        <f>+VLOOKUP(J415,'Thanh toán '!Q$6:R$3244,2,0)</f>
        <v>2245406</v>
      </c>
      <c r="M415" s="47">
        <f t="shared" si="27"/>
        <v>0</v>
      </c>
    </row>
    <row r="416" spans="1:13" x14ac:dyDescent="0.25">
      <c r="A416" s="43">
        <v>44932</v>
      </c>
      <c r="B416" s="40" t="s">
        <v>9995</v>
      </c>
      <c r="C416" s="40" t="s">
        <v>9996</v>
      </c>
      <c r="D416" s="38">
        <v>734310</v>
      </c>
      <c r="E416" s="42" t="s">
        <v>8998</v>
      </c>
      <c r="F416" s="38">
        <v>73431</v>
      </c>
      <c r="G416" s="38">
        <f t="shared" si="24"/>
        <v>807741</v>
      </c>
      <c r="H416" s="40" t="s">
        <v>9001</v>
      </c>
      <c r="I416" s="40" t="s">
        <v>9002</v>
      </c>
      <c r="J416" s="45">
        <f t="shared" si="25"/>
        <v>599</v>
      </c>
      <c r="K416" s="47">
        <f t="shared" si="26"/>
        <v>807741</v>
      </c>
      <c r="L416">
        <f>+VLOOKUP(J416,'Thanh toán '!Q$6:R$3244,2,0)</f>
        <v>807741</v>
      </c>
      <c r="M416" s="47">
        <f t="shared" si="27"/>
        <v>0</v>
      </c>
    </row>
    <row r="417" spans="1:13" x14ac:dyDescent="0.25">
      <c r="A417" s="43">
        <v>44932</v>
      </c>
      <c r="B417" s="40" t="s">
        <v>9997</v>
      </c>
      <c r="C417" s="40" t="s">
        <v>9271</v>
      </c>
      <c r="D417" s="38">
        <v>734310</v>
      </c>
      <c r="E417" s="42" t="s">
        <v>8998</v>
      </c>
      <c r="F417" s="38">
        <v>73431</v>
      </c>
      <c r="G417" s="38">
        <f t="shared" si="24"/>
        <v>807741</v>
      </c>
      <c r="H417" s="40" t="s">
        <v>9001</v>
      </c>
      <c r="I417" s="40" t="s">
        <v>9002</v>
      </c>
      <c r="J417" s="45">
        <f t="shared" si="25"/>
        <v>600</v>
      </c>
      <c r="K417" s="47">
        <f t="shared" si="26"/>
        <v>807741</v>
      </c>
      <c r="L417">
        <f>+VLOOKUP(J417,'Thanh toán '!Q$6:R$3244,2,0)</f>
        <v>807741</v>
      </c>
      <c r="M417" s="47">
        <f t="shared" si="27"/>
        <v>0</v>
      </c>
    </row>
    <row r="418" spans="1:13" x14ac:dyDescent="0.25">
      <c r="A418" s="43">
        <v>44932</v>
      </c>
      <c r="B418" s="40" t="s">
        <v>9998</v>
      </c>
      <c r="C418" s="40" t="s">
        <v>9271</v>
      </c>
      <c r="D418" s="38">
        <v>706248</v>
      </c>
      <c r="E418" s="42" t="s">
        <v>8998</v>
      </c>
      <c r="F418" s="38">
        <v>70625</v>
      </c>
      <c r="G418" s="38">
        <f t="shared" si="24"/>
        <v>776873</v>
      </c>
      <c r="H418" s="40" t="s">
        <v>9001</v>
      </c>
      <c r="I418" s="40" t="s">
        <v>9002</v>
      </c>
      <c r="J418" s="45">
        <f t="shared" si="25"/>
        <v>601</v>
      </c>
      <c r="K418" s="47">
        <f t="shared" si="26"/>
        <v>776873</v>
      </c>
      <c r="L418">
        <f>+VLOOKUP(J418,'Thanh toán '!Q$6:R$3244,2,0)</f>
        <v>776873</v>
      </c>
      <c r="M418" s="47">
        <f t="shared" si="27"/>
        <v>0</v>
      </c>
    </row>
    <row r="419" spans="1:13" x14ac:dyDescent="0.25">
      <c r="A419" s="43">
        <v>44932</v>
      </c>
      <c r="B419" s="40" t="s">
        <v>9999</v>
      </c>
      <c r="C419" s="40" t="s">
        <v>10000</v>
      </c>
      <c r="D419" s="38">
        <v>734310</v>
      </c>
      <c r="E419" s="42" t="s">
        <v>8998</v>
      </c>
      <c r="F419" s="38">
        <v>73431</v>
      </c>
      <c r="G419" s="38">
        <f t="shared" si="24"/>
        <v>807741</v>
      </c>
      <c r="H419" s="40" t="s">
        <v>9001</v>
      </c>
      <c r="I419" s="40" t="s">
        <v>9002</v>
      </c>
      <c r="J419" s="45">
        <f t="shared" si="25"/>
        <v>602</v>
      </c>
      <c r="K419" s="47">
        <f t="shared" si="26"/>
        <v>807741</v>
      </c>
      <c r="L419">
        <f>+VLOOKUP(J419,'Thanh toán '!Q$6:R$3244,2,0)</f>
        <v>807741</v>
      </c>
      <c r="M419" s="47">
        <f t="shared" si="27"/>
        <v>0</v>
      </c>
    </row>
    <row r="420" spans="1:13" x14ac:dyDescent="0.25">
      <c r="A420" s="43">
        <v>44932</v>
      </c>
      <c r="B420" s="40" t="s">
        <v>10001</v>
      </c>
      <c r="C420" s="40" t="s">
        <v>9281</v>
      </c>
      <c r="D420" s="38">
        <v>455338</v>
      </c>
      <c r="E420" s="42" t="s">
        <v>8998</v>
      </c>
      <c r="F420" s="38">
        <v>45534</v>
      </c>
      <c r="G420" s="38">
        <f t="shared" si="24"/>
        <v>500872</v>
      </c>
      <c r="H420" s="40" t="s">
        <v>9001</v>
      </c>
      <c r="I420" s="40" t="s">
        <v>9002</v>
      </c>
      <c r="J420" s="45">
        <f t="shared" si="25"/>
        <v>603</v>
      </c>
      <c r="K420" s="47">
        <f t="shared" si="26"/>
        <v>500872</v>
      </c>
      <c r="L420">
        <f>+VLOOKUP(J420,'Thanh toán '!Q$6:R$3244,2,0)</f>
        <v>500872</v>
      </c>
      <c r="M420" s="47">
        <f t="shared" si="27"/>
        <v>0</v>
      </c>
    </row>
    <row r="421" spans="1:13" x14ac:dyDescent="0.25">
      <c r="A421" s="43">
        <v>44932</v>
      </c>
      <c r="B421" s="40" t="s">
        <v>10002</v>
      </c>
      <c r="C421" s="40" t="s">
        <v>10003</v>
      </c>
      <c r="D421" s="38">
        <v>822493</v>
      </c>
      <c r="E421" s="42" t="s">
        <v>8998</v>
      </c>
      <c r="F421" s="38">
        <v>82249</v>
      </c>
      <c r="G421" s="38">
        <f t="shared" si="24"/>
        <v>904742</v>
      </c>
      <c r="H421" s="40" t="s">
        <v>9001</v>
      </c>
      <c r="I421" s="40" t="s">
        <v>9002</v>
      </c>
      <c r="J421" s="45">
        <f t="shared" si="25"/>
        <v>604</v>
      </c>
      <c r="K421" s="47">
        <f t="shared" si="26"/>
        <v>904742</v>
      </c>
      <c r="L421">
        <f>+VLOOKUP(J421,'Thanh toán '!Q$6:R$3244,2,0)</f>
        <v>904742</v>
      </c>
      <c r="M421" s="47">
        <f t="shared" si="27"/>
        <v>0</v>
      </c>
    </row>
    <row r="422" spans="1:13" x14ac:dyDescent="0.25">
      <c r="A422" s="43">
        <v>44932</v>
      </c>
      <c r="B422" s="40" t="s">
        <v>10004</v>
      </c>
      <c r="C422" s="40" t="s">
        <v>9172</v>
      </c>
      <c r="D422" s="38">
        <v>1189648</v>
      </c>
      <c r="E422" s="42" t="s">
        <v>8998</v>
      </c>
      <c r="F422" s="38">
        <v>118965</v>
      </c>
      <c r="G422" s="38">
        <f t="shared" si="24"/>
        <v>1308613</v>
      </c>
      <c r="H422" s="40" t="s">
        <v>9001</v>
      </c>
      <c r="I422" s="40" t="s">
        <v>9002</v>
      </c>
      <c r="J422" s="45">
        <f t="shared" si="25"/>
        <v>605</v>
      </c>
      <c r="K422" s="47">
        <f t="shared" si="26"/>
        <v>1308613</v>
      </c>
      <c r="L422">
        <f>+VLOOKUP(J422,'Thanh toán '!Q$6:R$3244,2,0)</f>
        <v>1308613</v>
      </c>
      <c r="M422" s="47">
        <f t="shared" si="27"/>
        <v>0</v>
      </c>
    </row>
    <row r="423" spans="1:13" x14ac:dyDescent="0.25">
      <c r="A423" s="43">
        <v>44932</v>
      </c>
      <c r="B423" s="40" t="s">
        <v>10005</v>
      </c>
      <c r="C423" s="40" t="s">
        <v>9174</v>
      </c>
      <c r="D423" s="38">
        <v>367155</v>
      </c>
      <c r="E423" s="42" t="s">
        <v>8998</v>
      </c>
      <c r="F423" s="38">
        <v>36716</v>
      </c>
      <c r="G423" s="38">
        <f t="shared" si="24"/>
        <v>403871</v>
      </c>
      <c r="H423" s="40" t="s">
        <v>9001</v>
      </c>
      <c r="I423" s="40" t="s">
        <v>9002</v>
      </c>
      <c r="J423" s="45">
        <f t="shared" si="25"/>
        <v>606</v>
      </c>
      <c r="K423" s="47">
        <f t="shared" si="26"/>
        <v>403871</v>
      </c>
      <c r="L423">
        <f>+VLOOKUP(J423,'Thanh toán '!Q$6:R$3244,2,0)</f>
        <v>403871</v>
      </c>
      <c r="M423" s="47">
        <f t="shared" si="27"/>
        <v>0</v>
      </c>
    </row>
    <row r="424" spans="1:13" x14ac:dyDescent="0.25">
      <c r="A424" s="43">
        <v>44932</v>
      </c>
      <c r="B424" s="40" t="s">
        <v>10006</v>
      </c>
      <c r="C424" s="40" t="s">
        <v>9203</v>
      </c>
      <c r="D424" s="38">
        <v>734310</v>
      </c>
      <c r="E424" s="42" t="s">
        <v>8998</v>
      </c>
      <c r="F424" s="38">
        <v>73431</v>
      </c>
      <c r="G424" s="38">
        <f t="shared" si="24"/>
        <v>807741</v>
      </c>
      <c r="H424" s="40" t="s">
        <v>9001</v>
      </c>
      <c r="I424" s="40" t="s">
        <v>9002</v>
      </c>
      <c r="J424" s="45">
        <f t="shared" si="25"/>
        <v>607</v>
      </c>
      <c r="K424" s="47">
        <f t="shared" si="26"/>
        <v>807741</v>
      </c>
      <c r="L424">
        <f>+VLOOKUP(J424,'Thanh toán '!Q$6:R$3244,2,0)</f>
        <v>807741</v>
      </c>
      <c r="M424" s="47">
        <f t="shared" si="27"/>
        <v>0</v>
      </c>
    </row>
    <row r="425" spans="1:13" x14ac:dyDescent="0.25">
      <c r="A425" s="43">
        <v>44932</v>
      </c>
      <c r="B425" s="40" t="s">
        <v>10007</v>
      </c>
      <c r="C425" s="40" t="s">
        <v>10008</v>
      </c>
      <c r="D425" s="38">
        <v>2889306</v>
      </c>
      <c r="E425" s="42" t="s">
        <v>8998</v>
      </c>
      <c r="F425" s="38">
        <v>288931</v>
      </c>
      <c r="G425" s="38">
        <f t="shared" si="24"/>
        <v>3178237</v>
      </c>
      <c r="H425" s="40" t="s">
        <v>9206</v>
      </c>
      <c r="I425" s="40" t="s">
        <v>9207</v>
      </c>
      <c r="J425" s="45">
        <f t="shared" si="25"/>
        <v>608</v>
      </c>
      <c r="K425" s="47">
        <f t="shared" si="26"/>
        <v>3178237</v>
      </c>
      <c r="L425">
        <f>+VLOOKUP(J425,'Thanh toán '!Q$6:R$3244,2,0)</f>
        <v>3178237</v>
      </c>
      <c r="M425" s="47">
        <f t="shared" si="27"/>
        <v>0</v>
      </c>
    </row>
    <row r="426" spans="1:13" x14ac:dyDescent="0.25">
      <c r="A426" s="43">
        <v>44932</v>
      </c>
      <c r="B426" s="40" t="s">
        <v>10009</v>
      </c>
      <c r="C426" s="40" t="s">
        <v>9245</v>
      </c>
      <c r="D426" s="38">
        <v>734310</v>
      </c>
      <c r="E426" s="42" t="s">
        <v>8998</v>
      </c>
      <c r="F426" s="38">
        <v>73431</v>
      </c>
      <c r="G426" s="38">
        <f t="shared" si="24"/>
        <v>807741</v>
      </c>
      <c r="H426" s="40" t="s">
        <v>9001</v>
      </c>
      <c r="I426" s="40" t="s">
        <v>9002</v>
      </c>
      <c r="J426" s="45">
        <f t="shared" si="25"/>
        <v>609</v>
      </c>
      <c r="K426" s="47">
        <f t="shared" si="26"/>
        <v>807741</v>
      </c>
      <c r="L426">
        <f>+VLOOKUP(J426,'Thanh toán '!Q$6:R$3244,2,0)</f>
        <v>807741</v>
      </c>
      <c r="M426" s="47">
        <f t="shared" si="27"/>
        <v>0</v>
      </c>
    </row>
    <row r="427" spans="1:13" x14ac:dyDescent="0.25">
      <c r="A427" s="43">
        <v>44932</v>
      </c>
      <c r="B427" s="40" t="s">
        <v>10010</v>
      </c>
      <c r="C427" s="40" t="s">
        <v>10011</v>
      </c>
      <c r="D427" s="38">
        <v>734310</v>
      </c>
      <c r="E427" s="42" t="s">
        <v>8998</v>
      </c>
      <c r="F427" s="38">
        <v>73431</v>
      </c>
      <c r="G427" s="38">
        <f t="shared" si="24"/>
        <v>807741</v>
      </c>
      <c r="H427" s="40" t="s">
        <v>9001</v>
      </c>
      <c r="I427" s="40" t="s">
        <v>9002</v>
      </c>
      <c r="J427" s="45">
        <f t="shared" si="25"/>
        <v>610</v>
      </c>
      <c r="K427" s="47">
        <f t="shared" si="26"/>
        <v>807741</v>
      </c>
      <c r="L427">
        <f>+VLOOKUP(J427,'Thanh toán '!Q$6:R$3244,2,0)</f>
        <v>807741</v>
      </c>
      <c r="M427" s="47">
        <f t="shared" si="27"/>
        <v>0</v>
      </c>
    </row>
    <row r="428" spans="1:13" x14ac:dyDescent="0.25">
      <c r="A428" s="43">
        <v>44932</v>
      </c>
      <c r="B428" s="40" t="s">
        <v>10012</v>
      </c>
      <c r="C428" s="40" t="s">
        <v>10013</v>
      </c>
      <c r="D428" s="38">
        <v>734310</v>
      </c>
      <c r="E428" s="42" t="s">
        <v>8998</v>
      </c>
      <c r="F428" s="38">
        <v>73431</v>
      </c>
      <c r="G428" s="38">
        <f t="shared" si="24"/>
        <v>807741</v>
      </c>
      <c r="H428" s="40" t="s">
        <v>9001</v>
      </c>
      <c r="I428" s="40" t="s">
        <v>9002</v>
      </c>
      <c r="J428" s="45">
        <f t="shared" si="25"/>
        <v>611</v>
      </c>
      <c r="K428" s="47">
        <f t="shared" si="26"/>
        <v>807741</v>
      </c>
      <c r="L428">
        <f>+VLOOKUP(J428,'Thanh toán '!Q$6:R$3244,2,0)</f>
        <v>807741</v>
      </c>
      <c r="M428" s="47">
        <f t="shared" si="27"/>
        <v>0</v>
      </c>
    </row>
    <row r="429" spans="1:13" x14ac:dyDescent="0.25">
      <c r="A429" s="43">
        <v>44932</v>
      </c>
      <c r="B429" s="40" t="s">
        <v>10014</v>
      </c>
      <c r="C429" s="40" t="s">
        <v>9230</v>
      </c>
      <c r="D429" s="38">
        <v>1189648</v>
      </c>
      <c r="E429" s="42" t="s">
        <v>8998</v>
      </c>
      <c r="F429" s="38">
        <v>118965</v>
      </c>
      <c r="G429" s="38">
        <f t="shared" si="24"/>
        <v>1308613</v>
      </c>
      <c r="H429" s="40" t="s">
        <v>9001</v>
      </c>
      <c r="I429" s="40" t="s">
        <v>9002</v>
      </c>
      <c r="J429" s="45">
        <f t="shared" si="25"/>
        <v>612</v>
      </c>
      <c r="K429" s="47">
        <f t="shared" si="26"/>
        <v>1308613</v>
      </c>
      <c r="L429">
        <f>+VLOOKUP(J429,'Thanh toán '!Q$6:R$3244,2,0)</f>
        <v>1308613</v>
      </c>
      <c r="M429" s="47">
        <f t="shared" si="27"/>
        <v>0</v>
      </c>
    </row>
    <row r="430" spans="1:13" x14ac:dyDescent="0.25">
      <c r="A430" s="43">
        <v>44932</v>
      </c>
      <c r="B430" s="40" t="s">
        <v>10015</v>
      </c>
      <c r="C430" s="40" t="s">
        <v>9230</v>
      </c>
      <c r="D430" s="38">
        <v>746661</v>
      </c>
      <c r="E430" s="42" t="s">
        <v>8998</v>
      </c>
      <c r="F430" s="38">
        <v>74666</v>
      </c>
      <c r="G430" s="38">
        <f t="shared" si="24"/>
        <v>821327</v>
      </c>
      <c r="H430" s="40" t="s">
        <v>9001</v>
      </c>
      <c r="I430" s="40" t="s">
        <v>9002</v>
      </c>
      <c r="J430" s="45">
        <f t="shared" si="25"/>
        <v>613</v>
      </c>
      <c r="K430" s="47">
        <f t="shared" si="26"/>
        <v>821327</v>
      </c>
      <c r="L430">
        <f>+VLOOKUP(J430,'Thanh toán '!Q$6:R$3244,2,0)</f>
        <v>821327</v>
      </c>
      <c r="M430" s="47">
        <f t="shared" si="27"/>
        <v>0</v>
      </c>
    </row>
    <row r="431" spans="1:13" x14ac:dyDescent="0.25">
      <c r="A431" s="43">
        <v>44932</v>
      </c>
      <c r="B431" s="40" t="s">
        <v>10016</v>
      </c>
      <c r="C431" s="40" t="s">
        <v>9360</v>
      </c>
      <c r="D431" s="38">
        <v>734310</v>
      </c>
      <c r="E431" s="42" t="s">
        <v>8998</v>
      </c>
      <c r="F431" s="38">
        <v>73431</v>
      </c>
      <c r="G431" s="38">
        <f t="shared" si="24"/>
        <v>807741</v>
      </c>
      <c r="H431" s="40" t="s">
        <v>9001</v>
      </c>
      <c r="I431" s="40" t="s">
        <v>9002</v>
      </c>
      <c r="J431" s="45">
        <f t="shared" si="25"/>
        <v>614</v>
      </c>
      <c r="K431" s="47">
        <f t="shared" si="26"/>
        <v>807741</v>
      </c>
      <c r="L431">
        <f>+VLOOKUP(J431,'Thanh toán '!Q$6:R$3244,2,0)</f>
        <v>807741</v>
      </c>
      <c r="M431" s="47">
        <f t="shared" si="27"/>
        <v>0</v>
      </c>
    </row>
    <row r="432" spans="1:13" x14ac:dyDescent="0.25">
      <c r="A432" s="43">
        <v>44932</v>
      </c>
      <c r="B432" s="40" t="s">
        <v>10017</v>
      </c>
      <c r="C432" s="40" t="s">
        <v>9228</v>
      </c>
      <c r="D432" s="38">
        <v>1486598</v>
      </c>
      <c r="E432" s="42" t="s">
        <v>8998</v>
      </c>
      <c r="F432" s="38">
        <v>148660</v>
      </c>
      <c r="G432" s="38">
        <f t="shared" si="24"/>
        <v>1635258</v>
      </c>
      <c r="H432" s="40" t="s">
        <v>9001</v>
      </c>
      <c r="I432" s="40" t="s">
        <v>9002</v>
      </c>
      <c r="J432" s="45">
        <f t="shared" si="25"/>
        <v>615</v>
      </c>
      <c r="K432" s="47">
        <f t="shared" si="26"/>
        <v>1635258</v>
      </c>
      <c r="L432">
        <f>+VLOOKUP(J432,'Thanh toán '!Q$6:R$3244,2,0)</f>
        <v>1635258</v>
      </c>
      <c r="M432" s="47">
        <f t="shared" si="27"/>
        <v>0</v>
      </c>
    </row>
    <row r="433" spans="1:13" x14ac:dyDescent="0.25">
      <c r="A433" s="43">
        <v>44932</v>
      </c>
      <c r="B433" s="40" t="s">
        <v>10018</v>
      </c>
      <c r="C433" s="40" t="s">
        <v>9228</v>
      </c>
      <c r="D433" s="38">
        <v>734310</v>
      </c>
      <c r="E433" s="42" t="s">
        <v>8998</v>
      </c>
      <c r="F433" s="38">
        <v>73431</v>
      </c>
      <c r="G433" s="38">
        <f t="shared" si="24"/>
        <v>807741</v>
      </c>
      <c r="H433" s="40" t="s">
        <v>9001</v>
      </c>
      <c r="I433" s="40" t="s">
        <v>9002</v>
      </c>
      <c r="J433" s="45">
        <f t="shared" si="25"/>
        <v>616</v>
      </c>
      <c r="K433" s="47">
        <f t="shared" si="26"/>
        <v>807741</v>
      </c>
      <c r="L433">
        <f>+VLOOKUP(J433,'Thanh toán '!Q$6:R$3244,2,0)</f>
        <v>807741</v>
      </c>
      <c r="M433" s="47">
        <f t="shared" si="27"/>
        <v>0</v>
      </c>
    </row>
    <row r="434" spans="1:13" x14ac:dyDescent="0.25">
      <c r="A434" s="43">
        <v>44932</v>
      </c>
      <c r="B434" s="40" t="s">
        <v>10019</v>
      </c>
      <c r="C434" s="40" t="s">
        <v>10020</v>
      </c>
      <c r="D434" s="38">
        <v>734310</v>
      </c>
      <c r="E434" s="42" t="s">
        <v>8998</v>
      </c>
      <c r="F434" s="38">
        <v>73431</v>
      </c>
      <c r="G434" s="38">
        <f t="shared" si="24"/>
        <v>807741</v>
      </c>
      <c r="H434" s="40" t="s">
        <v>9001</v>
      </c>
      <c r="I434" s="40" t="s">
        <v>9002</v>
      </c>
      <c r="J434" s="45">
        <f t="shared" si="25"/>
        <v>617</v>
      </c>
      <c r="K434" s="47">
        <f t="shared" si="26"/>
        <v>807741</v>
      </c>
      <c r="L434">
        <f>+VLOOKUP(J434,'Thanh toán '!Q$6:R$3244,2,0)</f>
        <v>807741</v>
      </c>
      <c r="M434" s="47">
        <f t="shared" si="27"/>
        <v>0</v>
      </c>
    </row>
    <row r="435" spans="1:13" x14ac:dyDescent="0.25">
      <c r="A435" s="43">
        <v>44932</v>
      </c>
      <c r="B435" s="40" t="s">
        <v>10021</v>
      </c>
      <c r="C435" s="40" t="s">
        <v>10020</v>
      </c>
      <c r="D435" s="38">
        <v>509856</v>
      </c>
      <c r="E435" s="42" t="s">
        <v>8998</v>
      </c>
      <c r="F435" s="38">
        <v>50986</v>
      </c>
      <c r="G435" s="38">
        <f t="shared" si="24"/>
        <v>560842</v>
      </c>
      <c r="H435" s="40" t="s">
        <v>9001</v>
      </c>
      <c r="I435" s="40" t="s">
        <v>9002</v>
      </c>
      <c r="J435" s="45">
        <f t="shared" si="25"/>
        <v>618</v>
      </c>
      <c r="K435" s="47">
        <f t="shared" si="26"/>
        <v>560842</v>
      </c>
      <c r="L435">
        <f>+VLOOKUP(J435,'Thanh toán '!Q$6:R$3244,2,0)</f>
        <v>560842</v>
      </c>
      <c r="M435" s="47">
        <f t="shared" si="27"/>
        <v>0</v>
      </c>
    </row>
    <row r="436" spans="1:13" x14ac:dyDescent="0.25">
      <c r="A436" s="43">
        <v>44932</v>
      </c>
      <c r="B436" s="40" t="s">
        <v>10022</v>
      </c>
      <c r="C436" s="40" t="s">
        <v>9226</v>
      </c>
      <c r="D436" s="38">
        <v>734310</v>
      </c>
      <c r="E436" s="42" t="s">
        <v>8998</v>
      </c>
      <c r="F436" s="38">
        <v>73431</v>
      </c>
      <c r="G436" s="38">
        <f t="shared" si="24"/>
        <v>807741</v>
      </c>
      <c r="H436" s="40" t="s">
        <v>9001</v>
      </c>
      <c r="I436" s="40" t="s">
        <v>9002</v>
      </c>
      <c r="J436" s="45">
        <f t="shared" si="25"/>
        <v>619</v>
      </c>
      <c r="K436" s="47">
        <f t="shared" si="26"/>
        <v>807741</v>
      </c>
      <c r="L436">
        <f>+VLOOKUP(J436,'Thanh toán '!Q$6:R$3244,2,0)</f>
        <v>807741</v>
      </c>
      <c r="M436" s="47">
        <f t="shared" si="27"/>
        <v>0</v>
      </c>
    </row>
    <row r="437" spans="1:13" x14ac:dyDescent="0.25">
      <c r="A437" s="43">
        <v>44932</v>
      </c>
      <c r="B437" s="40" t="s">
        <v>10023</v>
      </c>
      <c r="C437" s="40" t="s">
        <v>9224</v>
      </c>
      <c r="D437" s="38">
        <v>734310</v>
      </c>
      <c r="E437" s="42" t="s">
        <v>8998</v>
      </c>
      <c r="F437" s="38">
        <v>73431</v>
      </c>
      <c r="G437" s="38">
        <f t="shared" si="24"/>
        <v>807741</v>
      </c>
      <c r="H437" s="40" t="s">
        <v>9001</v>
      </c>
      <c r="I437" s="40" t="s">
        <v>9002</v>
      </c>
      <c r="J437" s="45">
        <f t="shared" si="25"/>
        <v>620</v>
      </c>
      <c r="K437" s="47">
        <f t="shared" si="26"/>
        <v>807741</v>
      </c>
      <c r="L437">
        <f>+VLOOKUP(J437,'Thanh toán '!Q$6:R$3244,2,0)</f>
        <v>807741</v>
      </c>
      <c r="M437" s="47">
        <f t="shared" si="27"/>
        <v>0</v>
      </c>
    </row>
    <row r="438" spans="1:13" x14ac:dyDescent="0.25">
      <c r="A438" s="43">
        <v>44932</v>
      </c>
      <c r="B438" s="40" t="s">
        <v>10024</v>
      </c>
      <c r="C438" s="40" t="s">
        <v>9777</v>
      </c>
      <c r="D438" s="38">
        <v>1189648</v>
      </c>
      <c r="E438" s="42" t="s">
        <v>8998</v>
      </c>
      <c r="F438" s="38">
        <v>118965</v>
      </c>
      <c r="G438" s="38">
        <f t="shared" si="24"/>
        <v>1308613</v>
      </c>
      <c r="H438" s="40" t="s">
        <v>9001</v>
      </c>
      <c r="I438" s="40" t="s">
        <v>9002</v>
      </c>
      <c r="J438" s="45">
        <f t="shared" si="25"/>
        <v>621</v>
      </c>
      <c r="K438" s="47">
        <f t="shared" si="26"/>
        <v>1308613</v>
      </c>
      <c r="L438">
        <f>+VLOOKUP(J438,'Thanh toán '!Q$6:R$3244,2,0)</f>
        <v>1308613</v>
      </c>
      <c r="M438" s="47">
        <f t="shared" si="27"/>
        <v>0</v>
      </c>
    </row>
    <row r="439" spans="1:13" x14ac:dyDescent="0.25">
      <c r="A439" s="43">
        <v>44932</v>
      </c>
      <c r="B439" s="40" t="s">
        <v>10025</v>
      </c>
      <c r="C439" s="40" t="s">
        <v>10026</v>
      </c>
      <c r="D439" s="38">
        <v>734310</v>
      </c>
      <c r="E439" s="42" t="s">
        <v>8998</v>
      </c>
      <c r="F439" s="38">
        <v>73431</v>
      </c>
      <c r="G439" s="38">
        <f t="shared" si="24"/>
        <v>807741</v>
      </c>
      <c r="H439" s="40" t="s">
        <v>9001</v>
      </c>
      <c r="I439" s="40" t="s">
        <v>9002</v>
      </c>
      <c r="J439" s="45">
        <f t="shared" si="25"/>
        <v>622</v>
      </c>
      <c r="K439" s="47">
        <f t="shared" si="26"/>
        <v>807741</v>
      </c>
      <c r="L439">
        <f>+VLOOKUP(J439,'Thanh toán '!Q$6:R$3244,2,0)</f>
        <v>807741</v>
      </c>
      <c r="M439" s="47">
        <f t="shared" si="27"/>
        <v>0</v>
      </c>
    </row>
    <row r="440" spans="1:13" x14ac:dyDescent="0.25">
      <c r="A440" s="43">
        <v>44932</v>
      </c>
      <c r="B440" s="40" t="s">
        <v>10027</v>
      </c>
      <c r="C440" s="40" t="s">
        <v>10028</v>
      </c>
      <c r="D440" s="38">
        <v>734310</v>
      </c>
      <c r="E440" s="42" t="s">
        <v>8998</v>
      </c>
      <c r="F440" s="38">
        <v>73431</v>
      </c>
      <c r="G440" s="38">
        <f t="shared" si="24"/>
        <v>807741</v>
      </c>
      <c r="H440" s="40" t="s">
        <v>9001</v>
      </c>
      <c r="I440" s="40" t="s">
        <v>9002</v>
      </c>
      <c r="J440" s="45">
        <f t="shared" si="25"/>
        <v>623</v>
      </c>
      <c r="K440" s="47">
        <f t="shared" si="26"/>
        <v>807741</v>
      </c>
      <c r="L440">
        <f>+VLOOKUP(J440,'Thanh toán '!Q$6:R$3244,2,0)</f>
        <v>807741</v>
      </c>
      <c r="M440" s="47">
        <f t="shared" si="27"/>
        <v>0</v>
      </c>
    </row>
    <row r="441" spans="1:13" x14ac:dyDescent="0.25">
      <c r="A441" s="43">
        <v>44932</v>
      </c>
      <c r="B441" s="40" t="s">
        <v>10029</v>
      </c>
      <c r="C441" s="40" t="s">
        <v>10030</v>
      </c>
      <c r="D441" s="38">
        <v>1746371</v>
      </c>
      <c r="E441" s="42" t="s">
        <v>8998</v>
      </c>
      <c r="F441" s="38">
        <v>174637</v>
      </c>
      <c r="G441" s="38">
        <f t="shared" si="24"/>
        <v>1921008</v>
      </c>
      <c r="H441" s="40" t="s">
        <v>10031</v>
      </c>
      <c r="I441" s="40" t="s">
        <v>10032</v>
      </c>
      <c r="J441" s="45">
        <f t="shared" si="25"/>
        <v>624</v>
      </c>
      <c r="K441" s="47">
        <f t="shared" si="26"/>
        <v>1921008</v>
      </c>
      <c r="L441">
        <f>+VLOOKUP(J441,'Thanh toán '!Q$6:R$3244,2,0)</f>
        <v>1921008</v>
      </c>
      <c r="M441" s="47">
        <f t="shared" si="27"/>
        <v>0</v>
      </c>
    </row>
    <row r="442" spans="1:13" x14ac:dyDescent="0.25">
      <c r="A442" s="43">
        <v>44932</v>
      </c>
      <c r="B442" s="40" t="s">
        <v>10033</v>
      </c>
      <c r="C442" s="40" t="s">
        <v>10034</v>
      </c>
      <c r="D442" s="38">
        <v>4487527</v>
      </c>
      <c r="E442" s="42" t="s">
        <v>8998</v>
      </c>
      <c r="F442" s="38">
        <v>448753</v>
      </c>
      <c r="G442" s="38">
        <f t="shared" si="24"/>
        <v>4936280</v>
      </c>
      <c r="H442" s="40" t="s">
        <v>9766</v>
      </c>
      <c r="I442" s="40" t="s">
        <v>9767</v>
      </c>
      <c r="J442" s="45">
        <f t="shared" si="25"/>
        <v>625</v>
      </c>
      <c r="K442" s="47">
        <f t="shared" si="26"/>
        <v>4936280</v>
      </c>
      <c r="L442">
        <f>+VLOOKUP(J442,'Thanh toán '!Q$6:R$3244,2,0)</f>
        <v>4936280</v>
      </c>
      <c r="M442" s="47">
        <f t="shared" si="27"/>
        <v>0</v>
      </c>
    </row>
    <row r="443" spans="1:13" x14ac:dyDescent="0.25">
      <c r="A443" s="43">
        <v>44932</v>
      </c>
      <c r="B443" s="40" t="s">
        <v>10035</v>
      </c>
      <c r="C443" s="40" t="s">
        <v>10036</v>
      </c>
      <c r="D443" s="38">
        <v>1189648</v>
      </c>
      <c r="E443" s="42" t="s">
        <v>8998</v>
      </c>
      <c r="F443" s="38">
        <v>118965</v>
      </c>
      <c r="G443" s="38">
        <f t="shared" si="24"/>
        <v>1308613</v>
      </c>
      <c r="H443" s="40" t="s">
        <v>9001</v>
      </c>
      <c r="I443" s="40" t="s">
        <v>9002</v>
      </c>
      <c r="J443" s="45">
        <f t="shared" si="25"/>
        <v>626</v>
      </c>
      <c r="K443" s="47">
        <f t="shared" si="26"/>
        <v>1308613</v>
      </c>
      <c r="L443">
        <f>+VLOOKUP(J443,'Thanh toán '!Q$6:R$3244,2,0)</f>
        <v>1308613</v>
      </c>
      <c r="M443" s="47">
        <f t="shared" si="27"/>
        <v>0</v>
      </c>
    </row>
    <row r="444" spans="1:13" x14ac:dyDescent="0.25">
      <c r="A444" s="43">
        <v>44932</v>
      </c>
      <c r="B444" s="40" t="s">
        <v>10037</v>
      </c>
      <c r="C444" s="40" t="s">
        <v>10038</v>
      </c>
      <c r="D444" s="38">
        <v>1189648</v>
      </c>
      <c r="E444" s="42" t="s">
        <v>8998</v>
      </c>
      <c r="F444" s="38">
        <v>118965</v>
      </c>
      <c r="G444" s="38">
        <f t="shared" si="24"/>
        <v>1308613</v>
      </c>
      <c r="H444" s="40" t="s">
        <v>9001</v>
      </c>
      <c r="I444" s="40" t="s">
        <v>9002</v>
      </c>
      <c r="J444" s="45">
        <f t="shared" si="25"/>
        <v>627</v>
      </c>
      <c r="K444" s="47">
        <f t="shared" si="26"/>
        <v>1308613</v>
      </c>
      <c r="L444">
        <f>+VLOOKUP(J444,'Thanh toán '!Q$6:R$3244,2,0)</f>
        <v>1308613</v>
      </c>
      <c r="M444" s="47">
        <f t="shared" si="27"/>
        <v>0</v>
      </c>
    </row>
    <row r="445" spans="1:13" x14ac:dyDescent="0.25">
      <c r="A445" s="43">
        <v>44932</v>
      </c>
      <c r="B445" s="40" t="s">
        <v>10039</v>
      </c>
      <c r="C445" s="40" t="s">
        <v>10040</v>
      </c>
      <c r="D445" s="38">
        <v>734310</v>
      </c>
      <c r="E445" s="42" t="s">
        <v>8998</v>
      </c>
      <c r="F445" s="38">
        <v>73431</v>
      </c>
      <c r="G445" s="38">
        <f t="shared" si="24"/>
        <v>807741</v>
      </c>
      <c r="H445" s="40" t="s">
        <v>9001</v>
      </c>
      <c r="I445" s="40" t="s">
        <v>9002</v>
      </c>
      <c r="J445" s="45">
        <f t="shared" si="25"/>
        <v>628</v>
      </c>
      <c r="K445" s="47">
        <f t="shared" si="26"/>
        <v>807741</v>
      </c>
      <c r="L445">
        <f>+VLOOKUP(J445,'Thanh toán '!Q$6:R$3244,2,0)</f>
        <v>807741</v>
      </c>
      <c r="M445" s="47">
        <f t="shared" si="27"/>
        <v>0</v>
      </c>
    </row>
    <row r="446" spans="1:13" x14ac:dyDescent="0.25">
      <c r="A446" s="43">
        <v>44932</v>
      </c>
      <c r="B446" s="40" t="s">
        <v>10041</v>
      </c>
      <c r="C446" s="40" t="s">
        <v>10042</v>
      </c>
      <c r="D446" s="38">
        <v>734310</v>
      </c>
      <c r="E446" s="42" t="s">
        <v>8998</v>
      </c>
      <c r="F446" s="38">
        <v>73431</v>
      </c>
      <c r="G446" s="38">
        <f t="shared" si="24"/>
        <v>807741</v>
      </c>
      <c r="H446" s="40" t="s">
        <v>9001</v>
      </c>
      <c r="I446" s="40" t="s">
        <v>9002</v>
      </c>
      <c r="J446" s="45">
        <f t="shared" si="25"/>
        <v>629</v>
      </c>
      <c r="K446" s="47">
        <f t="shared" si="26"/>
        <v>807741</v>
      </c>
      <c r="L446">
        <f>+VLOOKUP(J446,'Thanh toán '!Q$6:R$3244,2,0)</f>
        <v>807741</v>
      </c>
      <c r="M446" s="47">
        <f t="shared" si="27"/>
        <v>0</v>
      </c>
    </row>
    <row r="447" spans="1:13" x14ac:dyDescent="0.25">
      <c r="A447" s="43">
        <v>44932</v>
      </c>
      <c r="B447" s="40" t="s">
        <v>10043</v>
      </c>
      <c r="C447" s="40" t="s">
        <v>9773</v>
      </c>
      <c r="D447" s="38">
        <v>734310</v>
      </c>
      <c r="E447" s="42" t="s">
        <v>8998</v>
      </c>
      <c r="F447" s="38">
        <v>73431</v>
      </c>
      <c r="G447" s="38">
        <f t="shared" si="24"/>
        <v>807741</v>
      </c>
      <c r="H447" s="40" t="s">
        <v>9001</v>
      </c>
      <c r="I447" s="40" t="s">
        <v>9002</v>
      </c>
      <c r="J447" s="45">
        <f t="shared" si="25"/>
        <v>630</v>
      </c>
      <c r="K447" s="47">
        <f t="shared" si="26"/>
        <v>807741</v>
      </c>
      <c r="L447">
        <f>+VLOOKUP(J447,'Thanh toán '!Q$6:R$3244,2,0)</f>
        <v>807741</v>
      </c>
      <c r="M447" s="47">
        <f t="shared" si="27"/>
        <v>0</v>
      </c>
    </row>
    <row r="448" spans="1:13" x14ac:dyDescent="0.25">
      <c r="A448" s="43">
        <v>44932</v>
      </c>
      <c r="B448" s="40" t="s">
        <v>10044</v>
      </c>
      <c r="C448" s="40" t="s">
        <v>9775</v>
      </c>
      <c r="D448" s="38">
        <v>734310</v>
      </c>
      <c r="E448" s="42" t="s">
        <v>8998</v>
      </c>
      <c r="F448" s="38">
        <v>73431</v>
      </c>
      <c r="G448" s="38">
        <f t="shared" si="24"/>
        <v>807741</v>
      </c>
      <c r="H448" s="40" t="s">
        <v>9001</v>
      </c>
      <c r="I448" s="40" t="s">
        <v>9002</v>
      </c>
      <c r="J448" s="45">
        <f t="shared" si="25"/>
        <v>631</v>
      </c>
      <c r="K448" s="47">
        <f t="shared" si="26"/>
        <v>807741</v>
      </c>
      <c r="L448">
        <f>+VLOOKUP(J448,'Thanh toán '!Q$6:R$3244,2,0)</f>
        <v>807741</v>
      </c>
      <c r="M448" s="47">
        <f t="shared" si="27"/>
        <v>0</v>
      </c>
    </row>
    <row r="449" spans="1:13" x14ac:dyDescent="0.25">
      <c r="A449" s="43">
        <v>44932</v>
      </c>
      <c r="B449" s="40" t="s">
        <v>10045</v>
      </c>
      <c r="C449" s="40" t="s">
        <v>10046</v>
      </c>
      <c r="D449" s="38">
        <v>1189648</v>
      </c>
      <c r="E449" s="42" t="s">
        <v>8998</v>
      </c>
      <c r="F449" s="38">
        <v>118965</v>
      </c>
      <c r="G449" s="38">
        <f t="shared" si="24"/>
        <v>1308613</v>
      </c>
      <c r="H449" s="40" t="s">
        <v>9001</v>
      </c>
      <c r="I449" s="40" t="s">
        <v>9002</v>
      </c>
      <c r="J449" s="45">
        <f t="shared" si="25"/>
        <v>632</v>
      </c>
      <c r="K449" s="47">
        <f t="shared" si="26"/>
        <v>1308613</v>
      </c>
      <c r="L449">
        <f>+VLOOKUP(J449,'Thanh toán '!Q$6:R$3244,2,0)</f>
        <v>1308613</v>
      </c>
      <c r="M449" s="47">
        <f t="shared" si="27"/>
        <v>0</v>
      </c>
    </row>
    <row r="450" spans="1:13" x14ac:dyDescent="0.25">
      <c r="A450" s="43">
        <v>44932</v>
      </c>
      <c r="B450" s="40" t="s">
        <v>10047</v>
      </c>
      <c r="C450" s="40" t="s">
        <v>10048</v>
      </c>
      <c r="D450" s="38">
        <v>734310</v>
      </c>
      <c r="E450" s="42" t="s">
        <v>8998</v>
      </c>
      <c r="F450" s="38">
        <v>73431</v>
      </c>
      <c r="G450" s="38">
        <f t="shared" si="24"/>
        <v>807741</v>
      </c>
      <c r="H450" s="40" t="s">
        <v>9001</v>
      </c>
      <c r="I450" s="40" t="s">
        <v>9002</v>
      </c>
      <c r="J450" s="45">
        <f t="shared" si="25"/>
        <v>633</v>
      </c>
      <c r="K450" s="47">
        <f t="shared" si="26"/>
        <v>807741</v>
      </c>
      <c r="L450">
        <f>+VLOOKUP(J450,'Thanh toán '!Q$6:R$3244,2,0)</f>
        <v>807741</v>
      </c>
      <c r="M450" s="47">
        <f t="shared" si="27"/>
        <v>0</v>
      </c>
    </row>
    <row r="451" spans="1:13" x14ac:dyDescent="0.25">
      <c r="A451" s="43">
        <v>44932</v>
      </c>
      <c r="B451" s="40" t="s">
        <v>10049</v>
      </c>
      <c r="C451" s="40" t="s">
        <v>10050</v>
      </c>
      <c r="D451" s="38">
        <v>734310</v>
      </c>
      <c r="E451" s="42" t="s">
        <v>8998</v>
      </c>
      <c r="F451" s="38">
        <v>73431</v>
      </c>
      <c r="G451" s="38">
        <f t="shared" si="24"/>
        <v>807741</v>
      </c>
      <c r="H451" s="40" t="s">
        <v>9001</v>
      </c>
      <c r="I451" s="40" t="s">
        <v>9002</v>
      </c>
      <c r="J451" s="45">
        <f t="shared" si="25"/>
        <v>634</v>
      </c>
      <c r="K451" s="47">
        <f t="shared" si="26"/>
        <v>807741</v>
      </c>
      <c r="L451">
        <f>+VLOOKUP(J451,'Thanh toán '!Q$6:R$3244,2,0)</f>
        <v>807741</v>
      </c>
      <c r="M451" s="47">
        <f t="shared" si="27"/>
        <v>0</v>
      </c>
    </row>
    <row r="452" spans="1:13" x14ac:dyDescent="0.25">
      <c r="A452" s="43">
        <v>44932</v>
      </c>
      <c r="B452" s="40" t="s">
        <v>10051</v>
      </c>
      <c r="C452" s="40" t="s">
        <v>9771</v>
      </c>
      <c r="D452" s="38">
        <v>734310</v>
      </c>
      <c r="E452" s="42" t="s">
        <v>8998</v>
      </c>
      <c r="F452" s="38">
        <v>73431</v>
      </c>
      <c r="G452" s="38">
        <f t="shared" si="24"/>
        <v>807741</v>
      </c>
      <c r="H452" s="40" t="s">
        <v>9001</v>
      </c>
      <c r="I452" s="40" t="s">
        <v>9002</v>
      </c>
      <c r="J452" s="45">
        <f t="shared" si="25"/>
        <v>635</v>
      </c>
      <c r="K452" s="47">
        <f t="shared" si="26"/>
        <v>807741</v>
      </c>
      <c r="L452">
        <f>+VLOOKUP(J452,'Thanh toán '!Q$6:R$3244,2,0)</f>
        <v>807741</v>
      </c>
      <c r="M452" s="47">
        <f t="shared" si="27"/>
        <v>0</v>
      </c>
    </row>
    <row r="453" spans="1:13" x14ac:dyDescent="0.25">
      <c r="A453" s="43">
        <v>44932</v>
      </c>
      <c r="B453" s="40" t="s">
        <v>10052</v>
      </c>
      <c r="C453" s="40" t="s">
        <v>10053</v>
      </c>
      <c r="D453" s="38">
        <v>1018223</v>
      </c>
      <c r="E453" s="42" t="s">
        <v>8998</v>
      </c>
      <c r="F453" s="38">
        <v>101822</v>
      </c>
      <c r="G453" s="38">
        <f t="shared" si="24"/>
        <v>1120045</v>
      </c>
      <c r="H453" s="40" t="s">
        <v>9001</v>
      </c>
      <c r="I453" s="40" t="s">
        <v>9002</v>
      </c>
      <c r="J453" s="45">
        <f t="shared" si="25"/>
        <v>636</v>
      </c>
      <c r="K453" s="47">
        <f t="shared" si="26"/>
        <v>1120045</v>
      </c>
      <c r="L453">
        <f>+VLOOKUP(J453,'Thanh toán '!Q$6:R$3244,2,0)</f>
        <v>1120045</v>
      </c>
      <c r="M453" s="47">
        <f t="shared" si="27"/>
        <v>0</v>
      </c>
    </row>
    <row r="454" spans="1:13" x14ac:dyDescent="0.25">
      <c r="A454" s="43">
        <v>44932</v>
      </c>
      <c r="B454" s="40" t="s">
        <v>10058</v>
      </c>
      <c r="C454" s="40" t="s">
        <v>10059</v>
      </c>
      <c r="D454" s="38">
        <v>734310</v>
      </c>
      <c r="E454" s="42" t="s">
        <v>8998</v>
      </c>
      <c r="F454" s="38">
        <v>73431</v>
      </c>
      <c r="G454" s="38">
        <f t="shared" ref="G454:G517" si="28">+D454+F454</f>
        <v>807741</v>
      </c>
      <c r="H454" s="40" t="s">
        <v>9001</v>
      </c>
      <c r="I454" s="40" t="s">
        <v>9002</v>
      </c>
      <c r="J454" s="45">
        <f t="shared" ref="J454:J517" si="29">+B454*1</f>
        <v>647</v>
      </c>
      <c r="K454" s="47">
        <f t="shared" ref="K454:K517" si="30">+G454</f>
        <v>807741</v>
      </c>
      <c r="L454">
        <f>+VLOOKUP(J454,'Thanh toán '!Q$6:R$3244,2,0)</f>
        <v>807741</v>
      </c>
      <c r="M454" s="47">
        <f t="shared" ref="M454:M517" si="31">+L454-K454</f>
        <v>0</v>
      </c>
    </row>
    <row r="455" spans="1:13" x14ac:dyDescent="0.25">
      <c r="A455" s="43">
        <v>44932</v>
      </c>
      <c r="B455" s="40" t="s">
        <v>10060</v>
      </c>
      <c r="C455" s="40" t="s">
        <v>10061</v>
      </c>
      <c r="D455" s="38">
        <v>734310</v>
      </c>
      <c r="E455" s="42" t="s">
        <v>8998</v>
      </c>
      <c r="F455" s="38">
        <v>73431</v>
      </c>
      <c r="G455" s="38">
        <f t="shared" si="28"/>
        <v>807741</v>
      </c>
      <c r="H455" s="40" t="s">
        <v>9001</v>
      </c>
      <c r="I455" s="40" t="s">
        <v>9002</v>
      </c>
      <c r="J455" s="45">
        <f t="shared" si="29"/>
        <v>648</v>
      </c>
      <c r="K455" s="47">
        <f t="shared" si="30"/>
        <v>807741</v>
      </c>
      <c r="L455">
        <f>+VLOOKUP(J455,'Thanh toán '!Q$6:R$3244,2,0)</f>
        <v>807741</v>
      </c>
      <c r="M455" s="47">
        <f t="shared" si="31"/>
        <v>0</v>
      </c>
    </row>
    <row r="456" spans="1:13" x14ac:dyDescent="0.25">
      <c r="A456" s="43">
        <v>44932</v>
      </c>
      <c r="B456" s="40" t="s">
        <v>10062</v>
      </c>
      <c r="C456" s="40" t="s">
        <v>10063</v>
      </c>
      <c r="D456" s="38">
        <v>734310</v>
      </c>
      <c r="E456" s="42" t="s">
        <v>8998</v>
      </c>
      <c r="F456" s="38">
        <v>73431</v>
      </c>
      <c r="G456" s="38">
        <f t="shared" si="28"/>
        <v>807741</v>
      </c>
      <c r="H456" s="40" t="s">
        <v>9001</v>
      </c>
      <c r="I456" s="40" t="s">
        <v>9002</v>
      </c>
      <c r="J456" s="45">
        <f t="shared" si="29"/>
        <v>649</v>
      </c>
      <c r="K456" s="47">
        <f t="shared" si="30"/>
        <v>807741</v>
      </c>
      <c r="L456">
        <f>+VLOOKUP(J456,'Thanh toán '!Q$6:R$3244,2,0)</f>
        <v>807741</v>
      </c>
      <c r="M456" s="47">
        <f t="shared" si="31"/>
        <v>0</v>
      </c>
    </row>
    <row r="457" spans="1:13" x14ac:dyDescent="0.25">
      <c r="A457" s="43">
        <v>44932</v>
      </c>
      <c r="B457" s="40" t="s">
        <v>10064</v>
      </c>
      <c r="C457" s="40" t="s">
        <v>10065</v>
      </c>
      <c r="D457" s="38">
        <v>6663785</v>
      </c>
      <c r="E457" s="42" t="s">
        <v>8998</v>
      </c>
      <c r="F457" s="38">
        <v>666379</v>
      </c>
      <c r="G457" s="38">
        <f t="shared" si="28"/>
        <v>7330164</v>
      </c>
      <c r="H457" s="40" t="s">
        <v>9498</v>
      </c>
      <c r="I457" s="40" t="s">
        <v>9499</v>
      </c>
      <c r="J457" s="45">
        <f t="shared" si="29"/>
        <v>650</v>
      </c>
      <c r="K457" s="47">
        <f t="shared" si="30"/>
        <v>7330164</v>
      </c>
      <c r="L457">
        <f>+VLOOKUP(J457,'Thanh toán '!Q$6:R$3244,2,0)</f>
        <v>7330164</v>
      </c>
      <c r="M457" s="47">
        <f t="shared" si="31"/>
        <v>0</v>
      </c>
    </row>
    <row r="458" spans="1:13" x14ac:dyDescent="0.25">
      <c r="A458" s="43">
        <v>44932</v>
      </c>
      <c r="B458" s="40" t="s">
        <v>10066</v>
      </c>
      <c r="C458" s="40" t="s">
        <v>10067</v>
      </c>
      <c r="D458" s="38">
        <v>1189648</v>
      </c>
      <c r="E458" s="42" t="s">
        <v>8998</v>
      </c>
      <c r="F458" s="38">
        <v>118965</v>
      </c>
      <c r="G458" s="38">
        <f t="shared" si="28"/>
        <v>1308613</v>
      </c>
      <c r="H458" s="40" t="s">
        <v>9001</v>
      </c>
      <c r="I458" s="40" t="s">
        <v>9002</v>
      </c>
      <c r="J458" s="45">
        <f t="shared" si="29"/>
        <v>651</v>
      </c>
      <c r="K458" s="47">
        <f t="shared" si="30"/>
        <v>1308613</v>
      </c>
      <c r="L458">
        <f>+VLOOKUP(J458,'Thanh toán '!Q$6:R$3244,2,0)</f>
        <v>1308613</v>
      </c>
      <c r="M458" s="47">
        <f t="shared" si="31"/>
        <v>0</v>
      </c>
    </row>
    <row r="459" spans="1:13" x14ac:dyDescent="0.25">
      <c r="A459" s="43">
        <v>44932</v>
      </c>
      <c r="B459" s="40" t="s">
        <v>10068</v>
      </c>
      <c r="C459" s="40" t="s">
        <v>10069</v>
      </c>
      <c r="D459" s="38">
        <v>734310</v>
      </c>
      <c r="E459" s="42" t="s">
        <v>8998</v>
      </c>
      <c r="F459" s="38">
        <v>73431</v>
      </c>
      <c r="G459" s="38">
        <f t="shared" si="28"/>
        <v>807741</v>
      </c>
      <c r="H459" s="40" t="s">
        <v>9001</v>
      </c>
      <c r="I459" s="40" t="s">
        <v>9002</v>
      </c>
      <c r="J459" s="45">
        <f t="shared" si="29"/>
        <v>652</v>
      </c>
      <c r="K459" s="47">
        <f t="shared" si="30"/>
        <v>807741</v>
      </c>
      <c r="L459">
        <f>+VLOOKUP(J459,'Thanh toán '!Q$6:R$3244,2,0)</f>
        <v>807741</v>
      </c>
      <c r="M459" s="47">
        <f t="shared" si="31"/>
        <v>0</v>
      </c>
    </row>
    <row r="460" spans="1:13" x14ac:dyDescent="0.25">
      <c r="A460" s="43">
        <v>44932</v>
      </c>
      <c r="B460" s="40" t="s">
        <v>10070</v>
      </c>
      <c r="C460" s="40" t="s">
        <v>10069</v>
      </c>
      <c r="D460" s="38">
        <v>401456</v>
      </c>
      <c r="E460" s="42" t="s">
        <v>8998</v>
      </c>
      <c r="F460" s="38">
        <v>40146</v>
      </c>
      <c r="G460" s="38">
        <f t="shared" si="28"/>
        <v>441602</v>
      </c>
      <c r="H460" s="40" t="s">
        <v>9001</v>
      </c>
      <c r="I460" s="40" t="s">
        <v>9002</v>
      </c>
      <c r="J460" s="45">
        <f t="shared" si="29"/>
        <v>653</v>
      </c>
      <c r="K460" s="47">
        <f t="shared" si="30"/>
        <v>441602</v>
      </c>
      <c r="L460">
        <f>+VLOOKUP(J460,'Thanh toán '!Q$6:R$3244,2,0)</f>
        <v>441602</v>
      </c>
      <c r="M460" s="47">
        <f t="shared" si="31"/>
        <v>0</v>
      </c>
    </row>
    <row r="461" spans="1:13" x14ac:dyDescent="0.25">
      <c r="A461" s="43">
        <v>44932</v>
      </c>
      <c r="B461" s="40" t="s">
        <v>10071</v>
      </c>
      <c r="C461" s="40" t="s">
        <v>10072</v>
      </c>
      <c r="D461" s="38">
        <v>734310</v>
      </c>
      <c r="E461" s="42" t="s">
        <v>8998</v>
      </c>
      <c r="F461" s="38">
        <v>73431</v>
      </c>
      <c r="G461" s="38">
        <f t="shared" si="28"/>
        <v>807741</v>
      </c>
      <c r="H461" s="40" t="s">
        <v>9001</v>
      </c>
      <c r="I461" s="40" t="s">
        <v>9002</v>
      </c>
      <c r="J461" s="45">
        <f t="shared" si="29"/>
        <v>654</v>
      </c>
      <c r="K461" s="47">
        <f t="shared" si="30"/>
        <v>807741</v>
      </c>
      <c r="L461">
        <f>+VLOOKUP(J461,'Thanh toán '!Q$6:R$3244,2,0)</f>
        <v>807741</v>
      </c>
      <c r="M461" s="47">
        <f t="shared" si="31"/>
        <v>0</v>
      </c>
    </row>
    <row r="462" spans="1:13" x14ac:dyDescent="0.25">
      <c r="A462" s="43">
        <v>44932</v>
      </c>
      <c r="B462" s="40" t="s">
        <v>10073</v>
      </c>
      <c r="C462" s="40" t="s">
        <v>10074</v>
      </c>
      <c r="D462" s="38">
        <v>734310</v>
      </c>
      <c r="E462" s="42" t="s">
        <v>8998</v>
      </c>
      <c r="F462" s="38">
        <v>73431</v>
      </c>
      <c r="G462" s="38">
        <f t="shared" si="28"/>
        <v>807741</v>
      </c>
      <c r="H462" s="40" t="s">
        <v>9001</v>
      </c>
      <c r="I462" s="40" t="s">
        <v>9002</v>
      </c>
      <c r="J462" s="45">
        <f t="shared" si="29"/>
        <v>655</v>
      </c>
      <c r="K462" s="47">
        <f t="shared" si="30"/>
        <v>807741</v>
      </c>
      <c r="L462">
        <f>+VLOOKUP(J462,'Thanh toán '!Q$6:R$3244,2,0)</f>
        <v>807741</v>
      </c>
      <c r="M462" s="47">
        <f t="shared" si="31"/>
        <v>0</v>
      </c>
    </row>
    <row r="463" spans="1:13" x14ac:dyDescent="0.25">
      <c r="A463" s="43">
        <v>44932</v>
      </c>
      <c r="B463" s="40" t="s">
        <v>10075</v>
      </c>
      <c r="C463" s="40" t="s">
        <v>10076</v>
      </c>
      <c r="D463" s="38">
        <v>734310</v>
      </c>
      <c r="E463" s="42" t="s">
        <v>8998</v>
      </c>
      <c r="F463" s="38">
        <v>73431</v>
      </c>
      <c r="G463" s="38">
        <f t="shared" si="28"/>
        <v>807741</v>
      </c>
      <c r="H463" s="40" t="s">
        <v>9001</v>
      </c>
      <c r="I463" s="40" t="s">
        <v>9002</v>
      </c>
      <c r="J463" s="45">
        <f t="shared" si="29"/>
        <v>656</v>
      </c>
      <c r="K463" s="47">
        <f t="shared" si="30"/>
        <v>807741</v>
      </c>
      <c r="L463">
        <f>+VLOOKUP(J463,'Thanh toán '!Q$6:R$3244,2,0)</f>
        <v>807741</v>
      </c>
      <c r="M463" s="47">
        <f t="shared" si="31"/>
        <v>0</v>
      </c>
    </row>
    <row r="464" spans="1:13" x14ac:dyDescent="0.25">
      <c r="A464" s="43">
        <v>44932</v>
      </c>
      <c r="B464" s="40" t="s">
        <v>10077</v>
      </c>
      <c r="C464" s="40" t="s">
        <v>10078</v>
      </c>
      <c r="D464" s="38">
        <v>367155</v>
      </c>
      <c r="E464" s="42" t="s">
        <v>8998</v>
      </c>
      <c r="F464" s="38">
        <v>36716</v>
      </c>
      <c r="G464" s="38">
        <f t="shared" si="28"/>
        <v>403871</v>
      </c>
      <c r="H464" s="40" t="s">
        <v>9001</v>
      </c>
      <c r="I464" s="40" t="s">
        <v>9002</v>
      </c>
      <c r="J464" s="45">
        <f t="shared" si="29"/>
        <v>657</v>
      </c>
      <c r="K464" s="47">
        <f t="shared" si="30"/>
        <v>403871</v>
      </c>
      <c r="L464">
        <f>+VLOOKUP(J464,'Thanh toán '!Q$6:R$3244,2,0)</f>
        <v>403871</v>
      </c>
      <c r="M464" s="47">
        <f t="shared" si="31"/>
        <v>0</v>
      </c>
    </row>
    <row r="465" spans="1:13" x14ac:dyDescent="0.25">
      <c r="A465" s="43">
        <v>44932</v>
      </c>
      <c r="B465" s="40" t="s">
        <v>10079</v>
      </c>
      <c r="C465" s="40" t="s">
        <v>10078</v>
      </c>
      <c r="D465" s="38">
        <v>546405</v>
      </c>
      <c r="E465" s="42" t="s">
        <v>8998</v>
      </c>
      <c r="F465" s="38">
        <v>54641</v>
      </c>
      <c r="G465" s="38">
        <f t="shared" si="28"/>
        <v>601046</v>
      </c>
      <c r="H465" s="40" t="s">
        <v>9001</v>
      </c>
      <c r="I465" s="40" t="s">
        <v>9002</v>
      </c>
      <c r="J465" s="45">
        <f t="shared" si="29"/>
        <v>658</v>
      </c>
      <c r="K465" s="47">
        <f t="shared" si="30"/>
        <v>601046</v>
      </c>
      <c r="L465">
        <f>+VLOOKUP(J465,'Thanh toán '!Q$6:R$3244,2,0)</f>
        <v>601046</v>
      </c>
      <c r="M465" s="47">
        <f t="shared" si="31"/>
        <v>0</v>
      </c>
    </row>
    <row r="466" spans="1:13" x14ac:dyDescent="0.25">
      <c r="A466" s="43">
        <v>44932</v>
      </c>
      <c r="B466" s="40" t="s">
        <v>10080</v>
      </c>
      <c r="C466" s="40" t="s">
        <v>10081</v>
      </c>
      <c r="D466" s="38">
        <v>734310</v>
      </c>
      <c r="E466" s="42" t="s">
        <v>8998</v>
      </c>
      <c r="F466" s="38">
        <v>73431</v>
      </c>
      <c r="G466" s="38">
        <f t="shared" si="28"/>
        <v>807741</v>
      </c>
      <c r="H466" s="40" t="s">
        <v>9001</v>
      </c>
      <c r="I466" s="40" t="s">
        <v>9002</v>
      </c>
      <c r="J466" s="45">
        <f t="shared" si="29"/>
        <v>659</v>
      </c>
      <c r="K466" s="47">
        <f t="shared" si="30"/>
        <v>807741</v>
      </c>
      <c r="L466">
        <f>+VLOOKUP(J466,'Thanh toán '!Q$6:R$3244,2,0)</f>
        <v>807741</v>
      </c>
      <c r="M466" s="47">
        <f t="shared" si="31"/>
        <v>0</v>
      </c>
    </row>
    <row r="467" spans="1:13" x14ac:dyDescent="0.25">
      <c r="A467" s="43">
        <v>44932</v>
      </c>
      <c r="B467" s="40" t="s">
        <v>10082</v>
      </c>
      <c r="C467" s="40" t="s">
        <v>10083</v>
      </c>
      <c r="D467" s="38">
        <v>1101465</v>
      </c>
      <c r="E467" s="42" t="s">
        <v>8998</v>
      </c>
      <c r="F467" s="38">
        <v>110147</v>
      </c>
      <c r="G467" s="38">
        <f t="shared" si="28"/>
        <v>1211612</v>
      </c>
      <c r="H467" s="40" t="s">
        <v>9001</v>
      </c>
      <c r="I467" s="40" t="s">
        <v>9002</v>
      </c>
      <c r="J467" s="45">
        <f t="shared" si="29"/>
        <v>660</v>
      </c>
      <c r="K467" s="47">
        <f t="shared" si="30"/>
        <v>1211612</v>
      </c>
      <c r="L467">
        <f>+VLOOKUP(J467,'Thanh toán '!Q$6:R$3244,2,0)</f>
        <v>1211612</v>
      </c>
      <c r="M467" s="47">
        <f t="shared" si="31"/>
        <v>0</v>
      </c>
    </row>
    <row r="468" spans="1:13" x14ac:dyDescent="0.25">
      <c r="A468" s="43">
        <v>44932</v>
      </c>
      <c r="B468" s="40" t="s">
        <v>10084</v>
      </c>
      <c r="C468" s="40" t="s">
        <v>10085</v>
      </c>
      <c r="D468" s="38">
        <v>455338</v>
      </c>
      <c r="E468" s="42" t="s">
        <v>8998</v>
      </c>
      <c r="F468" s="38">
        <v>45534</v>
      </c>
      <c r="G468" s="38">
        <f t="shared" si="28"/>
        <v>500872</v>
      </c>
      <c r="H468" s="40" t="s">
        <v>9001</v>
      </c>
      <c r="I468" s="40" t="s">
        <v>9002</v>
      </c>
      <c r="J468" s="45">
        <f t="shared" si="29"/>
        <v>661</v>
      </c>
      <c r="K468" s="47">
        <f t="shared" si="30"/>
        <v>500872</v>
      </c>
      <c r="L468">
        <f>+VLOOKUP(J468,'Thanh toán '!Q$6:R$3244,2,0)</f>
        <v>500872</v>
      </c>
      <c r="M468" s="47">
        <f t="shared" si="31"/>
        <v>0</v>
      </c>
    </row>
    <row r="469" spans="1:13" x14ac:dyDescent="0.25">
      <c r="A469" s="43">
        <v>44932</v>
      </c>
      <c r="B469" s="40" t="s">
        <v>10086</v>
      </c>
      <c r="C469" s="40" t="s">
        <v>10087</v>
      </c>
      <c r="D469" s="38">
        <v>495953</v>
      </c>
      <c r="E469" s="42" t="s">
        <v>8998</v>
      </c>
      <c r="F469" s="38">
        <v>49595</v>
      </c>
      <c r="G469" s="38">
        <f t="shared" si="28"/>
        <v>545548</v>
      </c>
      <c r="H469" s="40" t="s">
        <v>9001</v>
      </c>
      <c r="I469" s="40" t="s">
        <v>9002</v>
      </c>
      <c r="J469" s="45">
        <f t="shared" si="29"/>
        <v>662</v>
      </c>
      <c r="K469" s="47">
        <f t="shared" si="30"/>
        <v>545548</v>
      </c>
      <c r="L469">
        <f>+VLOOKUP(J469,'Thanh toán '!Q$6:R$3244,2,0)</f>
        <v>545548</v>
      </c>
      <c r="M469" s="47">
        <f t="shared" si="31"/>
        <v>0</v>
      </c>
    </row>
    <row r="470" spans="1:13" x14ac:dyDescent="0.25">
      <c r="A470" s="43">
        <v>44932</v>
      </c>
      <c r="B470" s="40" t="s">
        <v>10088</v>
      </c>
      <c r="C470" s="40" t="s">
        <v>10089</v>
      </c>
      <c r="D470" s="38">
        <v>734310</v>
      </c>
      <c r="E470" s="42" t="s">
        <v>8998</v>
      </c>
      <c r="F470" s="38">
        <v>73431</v>
      </c>
      <c r="G470" s="38">
        <f t="shared" si="28"/>
        <v>807741</v>
      </c>
      <c r="H470" s="40" t="s">
        <v>9001</v>
      </c>
      <c r="I470" s="40" t="s">
        <v>9002</v>
      </c>
      <c r="J470" s="45">
        <f t="shared" si="29"/>
        <v>663</v>
      </c>
      <c r="K470" s="47">
        <f t="shared" si="30"/>
        <v>807741</v>
      </c>
      <c r="L470">
        <f>+VLOOKUP(J470,'Thanh toán '!Q$6:R$3244,2,0)</f>
        <v>807741</v>
      </c>
      <c r="M470" s="47">
        <f t="shared" si="31"/>
        <v>0</v>
      </c>
    </row>
    <row r="471" spans="1:13" x14ac:dyDescent="0.25">
      <c r="A471" s="43">
        <v>44932</v>
      </c>
      <c r="B471" s="40" t="s">
        <v>10090</v>
      </c>
      <c r="C471" s="40" t="s">
        <v>10091</v>
      </c>
      <c r="D471" s="38">
        <v>734310</v>
      </c>
      <c r="E471" s="42" t="s">
        <v>8998</v>
      </c>
      <c r="F471" s="38">
        <v>73431</v>
      </c>
      <c r="G471" s="38">
        <f t="shared" si="28"/>
        <v>807741</v>
      </c>
      <c r="H471" s="40" t="s">
        <v>9001</v>
      </c>
      <c r="I471" s="40" t="s">
        <v>9002</v>
      </c>
      <c r="J471" s="45">
        <f t="shared" si="29"/>
        <v>664</v>
      </c>
      <c r="K471" s="47">
        <f t="shared" si="30"/>
        <v>807741</v>
      </c>
      <c r="L471" t="e">
        <f>+VLOOKUP(J471,'Thanh toán '!Q$6:R$3244,2,0)</f>
        <v>#N/A</v>
      </c>
      <c r="M471" s="47" t="e">
        <f t="shared" si="31"/>
        <v>#N/A</v>
      </c>
    </row>
    <row r="472" spans="1:13" x14ac:dyDescent="0.25">
      <c r="A472" s="43">
        <v>44932</v>
      </c>
      <c r="B472" s="40" t="s">
        <v>10092</v>
      </c>
      <c r="C472" s="40" t="s">
        <v>9176</v>
      </c>
      <c r="D472" s="38">
        <v>1830788</v>
      </c>
      <c r="E472" s="42" t="s">
        <v>8998</v>
      </c>
      <c r="F472" s="38">
        <v>183079</v>
      </c>
      <c r="G472" s="38">
        <f t="shared" si="28"/>
        <v>2013867</v>
      </c>
      <c r="H472" s="40" t="s">
        <v>9001</v>
      </c>
      <c r="I472" s="40" t="s">
        <v>9002</v>
      </c>
      <c r="J472" s="45">
        <f t="shared" si="29"/>
        <v>665</v>
      </c>
      <c r="K472" s="47">
        <f t="shared" si="30"/>
        <v>2013867</v>
      </c>
      <c r="L472">
        <f>+VLOOKUP(J472,'Thanh toán '!Q$6:R$3244,2,0)</f>
        <v>2013867</v>
      </c>
      <c r="M472" s="47">
        <f t="shared" si="31"/>
        <v>0</v>
      </c>
    </row>
    <row r="473" spans="1:13" x14ac:dyDescent="0.25">
      <c r="A473" s="43">
        <v>44932</v>
      </c>
      <c r="B473" s="40" t="s">
        <v>10093</v>
      </c>
      <c r="C473" s="40" t="s">
        <v>9176</v>
      </c>
      <c r="D473" s="38">
        <v>1189648</v>
      </c>
      <c r="E473" s="42" t="s">
        <v>8998</v>
      </c>
      <c r="F473" s="38">
        <v>118965</v>
      </c>
      <c r="G473" s="38">
        <f t="shared" si="28"/>
        <v>1308613</v>
      </c>
      <c r="H473" s="40" t="s">
        <v>9001</v>
      </c>
      <c r="I473" s="40" t="s">
        <v>9002</v>
      </c>
      <c r="J473" s="45">
        <f t="shared" si="29"/>
        <v>666</v>
      </c>
      <c r="K473" s="47">
        <f t="shared" si="30"/>
        <v>1308613</v>
      </c>
      <c r="L473">
        <f>+VLOOKUP(J473,'Thanh toán '!Q$6:R$3244,2,0)</f>
        <v>1308613</v>
      </c>
      <c r="M473" s="47">
        <f t="shared" si="31"/>
        <v>0</v>
      </c>
    </row>
    <row r="474" spans="1:13" x14ac:dyDescent="0.25">
      <c r="A474" s="43">
        <v>44932</v>
      </c>
      <c r="B474" s="40" t="s">
        <v>10094</v>
      </c>
      <c r="C474" s="40" t="s">
        <v>9111</v>
      </c>
      <c r="D474" s="38">
        <v>734310</v>
      </c>
      <c r="E474" s="42" t="s">
        <v>8998</v>
      </c>
      <c r="F474" s="38">
        <v>73431</v>
      </c>
      <c r="G474" s="38">
        <f t="shared" si="28"/>
        <v>807741</v>
      </c>
      <c r="H474" s="40" t="s">
        <v>9001</v>
      </c>
      <c r="I474" s="40" t="s">
        <v>9002</v>
      </c>
      <c r="J474" s="45">
        <f t="shared" si="29"/>
        <v>667</v>
      </c>
      <c r="K474" s="47">
        <f t="shared" si="30"/>
        <v>807741</v>
      </c>
      <c r="L474" t="e">
        <f>+VLOOKUP(J474,'Thanh toán '!Q$6:R$3244,2,0)</f>
        <v>#N/A</v>
      </c>
      <c r="M474" s="47" t="e">
        <f t="shared" si="31"/>
        <v>#N/A</v>
      </c>
    </row>
    <row r="475" spans="1:13" x14ac:dyDescent="0.25">
      <c r="A475" s="43">
        <v>44932</v>
      </c>
      <c r="B475" s="40" t="s">
        <v>10095</v>
      </c>
      <c r="C475" s="40" t="s">
        <v>10096</v>
      </c>
      <c r="D475" s="38">
        <v>1189648</v>
      </c>
      <c r="E475" s="42" t="s">
        <v>8998</v>
      </c>
      <c r="F475" s="38">
        <v>118965</v>
      </c>
      <c r="G475" s="38">
        <f t="shared" si="28"/>
        <v>1308613</v>
      </c>
      <c r="H475" s="40" t="s">
        <v>9001</v>
      </c>
      <c r="I475" s="40" t="s">
        <v>9002</v>
      </c>
      <c r="J475" s="45">
        <f t="shared" si="29"/>
        <v>668</v>
      </c>
      <c r="K475" s="47">
        <f t="shared" si="30"/>
        <v>1308613</v>
      </c>
      <c r="L475">
        <f>+VLOOKUP(J475,'Thanh toán '!Q$6:R$3244,2,0)</f>
        <v>1308613</v>
      </c>
      <c r="M475" s="47">
        <f t="shared" si="31"/>
        <v>0</v>
      </c>
    </row>
    <row r="476" spans="1:13" x14ac:dyDescent="0.25">
      <c r="A476" s="43">
        <v>44932</v>
      </c>
      <c r="B476" s="40" t="s">
        <v>10097</v>
      </c>
      <c r="C476" s="40" t="s">
        <v>10096</v>
      </c>
      <c r="D476" s="38">
        <v>822493</v>
      </c>
      <c r="E476" s="42" t="s">
        <v>8998</v>
      </c>
      <c r="F476" s="38">
        <v>82249</v>
      </c>
      <c r="G476" s="38">
        <f t="shared" si="28"/>
        <v>904742</v>
      </c>
      <c r="H476" s="40" t="s">
        <v>9001</v>
      </c>
      <c r="I476" s="40" t="s">
        <v>9002</v>
      </c>
      <c r="J476" s="45">
        <f t="shared" si="29"/>
        <v>669</v>
      </c>
      <c r="K476" s="47">
        <f t="shared" si="30"/>
        <v>904742</v>
      </c>
      <c r="L476">
        <f>+VLOOKUP(J476,'Thanh toán '!Q$6:R$3244,2,0)</f>
        <v>904742</v>
      </c>
      <c r="M476" s="47">
        <f t="shared" si="31"/>
        <v>0</v>
      </c>
    </row>
    <row r="477" spans="1:13" x14ac:dyDescent="0.25">
      <c r="A477" s="43">
        <v>44932</v>
      </c>
      <c r="B477" s="40" t="s">
        <v>10098</v>
      </c>
      <c r="C477" s="40" t="s">
        <v>10099</v>
      </c>
      <c r="D477" s="38">
        <v>455338</v>
      </c>
      <c r="E477" s="42" t="s">
        <v>8998</v>
      </c>
      <c r="F477" s="38">
        <v>45534</v>
      </c>
      <c r="G477" s="38">
        <f t="shared" si="28"/>
        <v>500872</v>
      </c>
      <c r="H477" s="40" t="s">
        <v>9001</v>
      </c>
      <c r="I477" s="40" t="s">
        <v>9002</v>
      </c>
      <c r="J477" s="45">
        <f t="shared" si="29"/>
        <v>670</v>
      </c>
      <c r="K477" s="47">
        <f t="shared" si="30"/>
        <v>500872</v>
      </c>
      <c r="L477">
        <f>+VLOOKUP(J477,'Thanh toán '!Q$6:R$3244,2,0)</f>
        <v>500872</v>
      </c>
      <c r="M477" s="47">
        <f t="shared" si="31"/>
        <v>0</v>
      </c>
    </row>
    <row r="478" spans="1:13" x14ac:dyDescent="0.25">
      <c r="A478" s="43">
        <v>44932</v>
      </c>
      <c r="B478" s="40" t="s">
        <v>10100</v>
      </c>
      <c r="C478" s="40" t="s">
        <v>10101</v>
      </c>
      <c r="D478" s="38">
        <v>734310</v>
      </c>
      <c r="E478" s="42" t="s">
        <v>8998</v>
      </c>
      <c r="F478" s="38">
        <v>73431</v>
      </c>
      <c r="G478" s="38">
        <f t="shared" si="28"/>
        <v>807741</v>
      </c>
      <c r="H478" s="40" t="s">
        <v>9001</v>
      </c>
      <c r="I478" s="40" t="s">
        <v>9002</v>
      </c>
      <c r="J478" s="45">
        <f t="shared" si="29"/>
        <v>671</v>
      </c>
      <c r="K478" s="47">
        <f t="shared" si="30"/>
        <v>807741</v>
      </c>
      <c r="L478">
        <f>+VLOOKUP(J478,'Thanh toán '!Q$6:R$3244,2,0)</f>
        <v>807741</v>
      </c>
      <c r="M478" s="47">
        <f t="shared" si="31"/>
        <v>0</v>
      </c>
    </row>
    <row r="479" spans="1:13" x14ac:dyDescent="0.25">
      <c r="A479" s="43">
        <v>44932</v>
      </c>
      <c r="B479" s="40" t="s">
        <v>10102</v>
      </c>
      <c r="C479" s="40" t="s">
        <v>10103</v>
      </c>
      <c r="D479" s="38">
        <v>734310</v>
      </c>
      <c r="E479" s="42" t="s">
        <v>8998</v>
      </c>
      <c r="F479" s="38">
        <v>73431</v>
      </c>
      <c r="G479" s="38">
        <f t="shared" si="28"/>
        <v>807741</v>
      </c>
      <c r="H479" s="40" t="s">
        <v>9001</v>
      </c>
      <c r="I479" s="40" t="s">
        <v>9002</v>
      </c>
      <c r="J479" s="45">
        <f t="shared" si="29"/>
        <v>672</v>
      </c>
      <c r="K479" s="47">
        <f t="shared" si="30"/>
        <v>807741</v>
      </c>
      <c r="L479">
        <f>+VLOOKUP(J479,'Thanh toán '!Q$6:R$3244,2,0)</f>
        <v>807741</v>
      </c>
      <c r="M479" s="47">
        <f t="shared" si="31"/>
        <v>0</v>
      </c>
    </row>
    <row r="480" spans="1:13" x14ac:dyDescent="0.25">
      <c r="A480" s="43">
        <v>44932</v>
      </c>
      <c r="B480" s="40" t="s">
        <v>10104</v>
      </c>
      <c r="C480" s="40" t="s">
        <v>10105</v>
      </c>
      <c r="D480" s="38">
        <v>734310</v>
      </c>
      <c r="E480" s="42" t="s">
        <v>8998</v>
      </c>
      <c r="F480" s="38">
        <v>73431</v>
      </c>
      <c r="G480" s="38">
        <f t="shared" si="28"/>
        <v>807741</v>
      </c>
      <c r="H480" s="40" t="s">
        <v>9001</v>
      </c>
      <c r="I480" s="40" t="s">
        <v>9002</v>
      </c>
      <c r="J480" s="45">
        <f t="shared" si="29"/>
        <v>673</v>
      </c>
      <c r="K480" s="47">
        <f t="shared" si="30"/>
        <v>807741</v>
      </c>
      <c r="L480">
        <f>+VLOOKUP(J480,'Thanh toán '!Q$6:R$3244,2,0)</f>
        <v>807741</v>
      </c>
      <c r="M480" s="47">
        <f t="shared" si="31"/>
        <v>0</v>
      </c>
    </row>
    <row r="481" spans="1:13" x14ac:dyDescent="0.25">
      <c r="A481" s="43">
        <v>44932</v>
      </c>
      <c r="B481" s="40" t="s">
        <v>10106</v>
      </c>
      <c r="C481" s="40" t="s">
        <v>10107</v>
      </c>
      <c r="D481" s="38">
        <v>717202</v>
      </c>
      <c r="E481" s="42" t="s">
        <v>8998</v>
      </c>
      <c r="F481" s="38">
        <v>71720</v>
      </c>
      <c r="G481" s="38">
        <f t="shared" si="28"/>
        <v>788922</v>
      </c>
      <c r="H481" s="40" t="s">
        <v>9001</v>
      </c>
      <c r="I481" s="40" t="s">
        <v>9002</v>
      </c>
      <c r="J481" s="45">
        <f t="shared" si="29"/>
        <v>674</v>
      </c>
      <c r="K481" s="47">
        <f t="shared" si="30"/>
        <v>788922</v>
      </c>
      <c r="L481">
        <f>+VLOOKUP(J481,'Thanh toán '!Q$6:R$3244,2,0)</f>
        <v>788922</v>
      </c>
      <c r="M481" s="47">
        <f t="shared" si="31"/>
        <v>0</v>
      </c>
    </row>
    <row r="482" spans="1:13" x14ac:dyDescent="0.25">
      <c r="A482" s="43">
        <v>44932</v>
      </c>
      <c r="B482" s="40" t="s">
        <v>10108</v>
      </c>
      <c r="C482" s="40" t="s">
        <v>10107</v>
      </c>
      <c r="D482" s="38">
        <v>734310</v>
      </c>
      <c r="E482" s="42" t="s">
        <v>8998</v>
      </c>
      <c r="F482" s="38">
        <v>73431</v>
      </c>
      <c r="G482" s="38">
        <f t="shared" si="28"/>
        <v>807741</v>
      </c>
      <c r="H482" s="40" t="s">
        <v>9001</v>
      </c>
      <c r="I482" s="40" t="s">
        <v>9002</v>
      </c>
      <c r="J482" s="45">
        <f t="shared" si="29"/>
        <v>675</v>
      </c>
      <c r="K482" s="47">
        <f t="shared" si="30"/>
        <v>807741</v>
      </c>
      <c r="L482">
        <f>+VLOOKUP(J482,'Thanh toán '!Q$6:R$3244,2,0)</f>
        <v>807741</v>
      </c>
      <c r="M482" s="47">
        <f t="shared" si="31"/>
        <v>0</v>
      </c>
    </row>
    <row r="483" spans="1:13" x14ac:dyDescent="0.25">
      <c r="A483" s="43">
        <v>44932</v>
      </c>
      <c r="B483" s="40" t="s">
        <v>10109</v>
      </c>
      <c r="C483" s="40" t="s">
        <v>10110</v>
      </c>
      <c r="D483" s="38">
        <v>367155</v>
      </c>
      <c r="E483" s="42" t="s">
        <v>8998</v>
      </c>
      <c r="F483" s="38">
        <v>36716</v>
      </c>
      <c r="G483" s="38">
        <f t="shared" si="28"/>
        <v>403871</v>
      </c>
      <c r="H483" s="40" t="s">
        <v>9001</v>
      </c>
      <c r="I483" s="40" t="s">
        <v>9002</v>
      </c>
      <c r="J483" s="45">
        <f t="shared" si="29"/>
        <v>676</v>
      </c>
      <c r="K483" s="47">
        <f t="shared" si="30"/>
        <v>403871</v>
      </c>
      <c r="L483">
        <f>+VLOOKUP(J483,'Thanh toán '!Q$6:R$3244,2,0)</f>
        <v>403871</v>
      </c>
      <c r="M483" s="47">
        <f t="shared" si="31"/>
        <v>0</v>
      </c>
    </row>
    <row r="484" spans="1:13" x14ac:dyDescent="0.25">
      <c r="A484" s="43">
        <v>44932</v>
      </c>
      <c r="B484" s="40" t="s">
        <v>10111</v>
      </c>
      <c r="C484" s="40" t="s">
        <v>10112</v>
      </c>
      <c r="D484" s="38">
        <v>1644986</v>
      </c>
      <c r="E484" s="42" t="s">
        <v>8998</v>
      </c>
      <c r="F484" s="38">
        <v>164499</v>
      </c>
      <c r="G484" s="38">
        <f t="shared" si="28"/>
        <v>1809485</v>
      </c>
      <c r="H484" s="40" t="s">
        <v>9001</v>
      </c>
      <c r="I484" s="40" t="s">
        <v>9002</v>
      </c>
      <c r="J484" s="45">
        <f t="shared" si="29"/>
        <v>677</v>
      </c>
      <c r="K484" s="47">
        <f t="shared" si="30"/>
        <v>1809485</v>
      </c>
      <c r="L484">
        <f>+VLOOKUP(J484,'Thanh toán '!Q$6:R$3244,2,0)</f>
        <v>1809485</v>
      </c>
      <c r="M484" s="47">
        <f t="shared" si="31"/>
        <v>0</v>
      </c>
    </row>
    <row r="485" spans="1:13" x14ac:dyDescent="0.25">
      <c r="A485" s="43">
        <v>44932</v>
      </c>
      <c r="B485" s="40" t="s">
        <v>10113</v>
      </c>
      <c r="C485" s="40" t="s">
        <v>10114</v>
      </c>
      <c r="D485" s="38">
        <v>367155</v>
      </c>
      <c r="E485" s="42" t="s">
        <v>8998</v>
      </c>
      <c r="F485" s="38">
        <v>36716</v>
      </c>
      <c r="G485" s="38">
        <f t="shared" si="28"/>
        <v>403871</v>
      </c>
      <c r="H485" s="40" t="s">
        <v>9001</v>
      </c>
      <c r="I485" s="40" t="s">
        <v>9002</v>
      </c>
      <c r="J485" s="45">
        <f t="shared" si="29"/>
        <v>678</v>
      </c>
      <c r="K485" s="47">
        <f t="shared" si="30"/>
        <v>403871</v>
      </c>
      <c r="L485">
        <f>+VLOOKUP(J485,'Thanh toán '!Q$6:R$3244,2,0)</f>
        <v>403871</v>
      </c>
      <c r="M485" s="47">
        <f t="shared" si="31"/>
        <v>0</v>
      </c>
    </row>
    <row r="486" spans="1:13" x14ac:dyDescent="0.25">
      <c r="A486" s="43">
        <v>44932</v>
      </c>
      <c r="B486" s="40" t="s">
        <v>10115</v>
      </c>
      <c r="C486" s="40" t="s">
        <v>10116</v>
      </c>
      <c r="D486" s="38">
        <v>734310</v>
      </c>
      <c r="E486" s="42" t="s">
        <v>8998</v>
      </c>
      <c r="F486" s="38">
        <v>73431</v>
      </c>
      <c r="G486" s="38">
        <f t="shared" si="28"/>
        <v>807741</v>
      </c>
      <c r="H486" s="40" t="s">
        <v>9001</v>
      </c>
      <c r="I486" s="40" t="s">
        <v>9002</v>
      </c>
      <c r="J486" s="45">
        <f t="shared" si="29"/>
        <v>679</v>
      </c>
      <c r="K486" s="47">
        <f t="shared" si="30"/>
        <v>807741</v>
      </c>
      <c r="L486">
        <f>+VLOOKUP(J486,'Thanh toán '!Q$6:R$3244,2,0)</f>
        <v>807741</v>
      </c>
      <c r="M486" s="47">
        <f t="shared" si="31"/>
        <v>0</v>
      </c>
    </row>
    <row r="487" spans="1:13" x14ac:dyDescent="0.25">
      <c r="A487" s="43">
        <v>44932</v>
      </c>
      <c r="B487" s="40" t="s">
        <v>10117</v>
      </c>
      <c r="C487" s="40" t="s">
        <v>10118</v>
      </c>
      <c r="D487" s="38">
        <v>734310</v>
      </c>
      <c r="E487" s="42" t="s">
        <v>8998</v>
      </c>
      <c r="F487" s="38">
        <v>73431</v>
      </c>
      <c r="G487" s="38">
        <f t="shared" si="28"/>
        <v>807741</v>
      </c>
      <c r="H487" s="40" t="s">
        <v>9001</v>
      </c>
      <c r="I487" s="40" t="s">
        <v>9002</v>
      </c>
      <c r="J487" s="45">
        <f t="shared" si="29"/>
        <v>680</v>
      </c>
      <c r="K487" s="47">
        <f t="shared" si="30"/>
        <v>807741</v>
      </c>
      <c r="L487">
        <f>+VLOOKUP(J487,'Thanh toán '!Q$6:R$3244,2,0)</f>
        <v>807741</v>
      </c>
      <c r="M487" s="47">
        <f t="shared" si="31"/>
        <v>0</v>
      </c>
    </row>
    <row r="488" spans="1:13" x14ac:dyDescent="0.25">
      <c r="A488" s="43">
        <v>44932</v>
      </c>
      <c r="B488" s="40" t="s">
        <v>10119</v>
      </c>
      <c r="C488" s="40" t="s">
        <v>10120</v>
      </c>
      <c r="D488" s="38">
        <v>734310</v>
      </c>
      <c r="E488" s="42" t="s">
        <v>8998</v>
      </c>
      <c r="F488" s="38">
        <v>73431</v>
      </c>
      <c r="G488" s="38">
        <f t="shared" si="28"/>
        <v>807741</v>
      </c>
      <c r="H488" s="40" t="s">
        <v>9001</v>
      </c>
      <c r="I488" s="40" t="s">
        <v>9002</v>
      </c>
      <c r="J488" s="45">
        <f t="shared" si="29"/>
        <v>681</v>
      </c>
      <c r="K488" s="47">
        <f t="shared" si="30"/>
        <v>807741</v>
      </c>
      <c r="L488">
        <f>+VLOOKUP(J488,'Thanh toán '!Q$6:R$3244,2,0)</f>
        <v>807741</v>
      </c>
      <c r="M488" s="47">
        <f t="shared" si="31"/>
        <v>0</v>
      </c>
    </row>
    <row r="489" spans="1:13" x14ac:dyDescent="0.25">
      <c r="A489" s="43">
        <v>44932</v>
      </c>
      <c r="B489" s="40" t="s">
        <v>10121</v>
      </c>
      <c r="C489" s="40" t="s">
        <v>10122</v>
      </c>
      <c r="D489" s="38">
        <v>734310</v>
      </c>
      <c r="E489" s="42" t="s">
        <v>8998</v>
      </c>
      <c r="F489" s="38">
        <v>73431</v>
      </c>
      <c r="G489" s="38">
        <f t="shared" si="28"/>
        <v>807741</v>
      </c>
      <c r="H489" s="40" t="s">
        <v>9001</v>
      </c>
      <c r="I489" s="40" t="s">
        <v>9002</v>
      </c>
      <c r="J489" s="45">
        <f t="shared" si="29"/>
        <v>691</v>
      </c>
      <c r="K489" s="47">
        <f t="shared" si="30"/>
        <v>807741</v>
      </c>
      <c r="L489">
        <f>+VLOOKUP(J489,'Thanh toán '!Q$6:R$3244,2,0)</f>
        <v>807741</v>
      </c>
      <c r="M489" s="47">
        <f t="shared" si="31"/>
        <v>0</v>
      </c>
    </row>
    <row r="490" spans="1:13" x14ac:dyDescent="0.25">
      <c r="A490" s="43">
        <v>44932</v>
      </c>
      <c r="B490" s="40" t="s">
        <v>10123</v>
      </c>
      <c r="C490" s="40" t="s">
        <v>9186</v>
      </c>
      <c r="D490" s="38">
        <v>734310</v>
      </c>
      <c r="E490" s="42" t="s">
        <v>8998</v>
      </c>
      <c r="F490" s="38">
        <v>73431</v>
      </c>
      <c r="G490" s="38">
        <f t="shared" si="28"/>
        <v>807741</v>
      </c>
      <c r="H490" s="40" t="s">
        <v>9001</v>
      </c>
      <c r="I490" s="40" t="s">
        <v>9002</v>
      </c>
      <c r="J490" s="45">
        <f t="shared" si="29"/>
        <v>692</v>
      </c>
      <c r="K490" s="47">
        <f t="shared" si="30"/>
        <v>807741</v>
      </c>
      <c r="L490">
        <f>+VLOOKUP(J490,'Thanh toán '!Q$6:R$3244,2,0)</f>
        <v>807741</v>
      </c>
      <c r="M490" s="47">
        <f t="shared" si="31"/>
        <v>0</v>
      </c>
    </row>
    <row r="491" spans="1:13" x14ac:dyDescent="0.25">
      <c r="A491" s="43">
        <v>44932</v>
      </c>
      <c r="B491" s="40" t="s">
        <v>10124</v>
      </c>
      <c r="C491" s="40" t="s">
        <v>10125</v>
      </c>
      <c r="D491" s="38">
        <v>734310</v>
      </c>
      <c r="E491" s="42" t="s">
        <v>8998</v>
      </c>
      <c r="F491" s="38">
        <v>73431</v>
      </c>
      <c r="G491" s="38">
        <f t="shared" si="28"/>
        <v>807741</v>
      </c>
      <c r="H491" s="40" t="s">
        <v>9001</v>
      </c>
      <c r="I491" s="40" t="s">
        <v>9002</v>
      </c>
      <c r="J491" s="45">
        <f t="shared" si="29"/>
        <v>693</v>
      </c>
      <c r="K491" s="47">
        <f t="shared" si="30"/>
        <v>807741</v>
      </c>
      <c r="L491">
        <f>+VLOOKUP(J491,'Thanh toán '!Q$6:R$3244,2,0)</f>
        <v>807741</v>
      </c>
      <c r="M491" s="47">
        <f t="shared" si="31"/>
        <v>0</v>
      </c>
    </row>
    <row r="492" spans="1:13" x14ac:dyDescent="0.25">
      <c r="A492" s="43">
        <v>44932</v>
      </c>
      <c r="B492" s="40" t="s">
        <v>10126</v>
      </c>
      <c r="C492" s="40" t="s">
        <v>10127</v>
      </c>
      <c r="D492" s="38">
        <v>734310</v>
      </c>
      <c r="E492" s="42" t="s">
        <v>8998</v>
      </c>
      <c r="F492" s="38">
        <v>73431</v>
      </c>
      <c r="G492" s="38">
        <f t="shared" si="28"/>
        <v>807741</v>
      </c>
      <c r="H492" s="40" t="s">
        <v>9001</v>
      </c>
      <c r="I492" s="40" t="s">
        <v>9002</v>
      </c>
      <c r="J492" s="45">
        <f t="shared" si="29"/>
        <v>694</v>
      </c>
      <c r="K492" s="47">
        <f t="shared" si="30"/>
        <v>807741</v>
      </c>
      <c r="L492">
        <f>+VLOOKUP(J492,'Thanh toán '!Q$6:R$3244,2,0)</f>
        <v>807741</v>
      </c>
      <c r="M492" s="47">
        <f t="shared" si="31"/>
        <v>0</v>
      </c>
    </row>
    <row r="493" spans="1:13" x14ac:dyDescent="0.25">
      <c r="A493" s="43">
        <v>44932</v>
      </c>
      <c r="B493" s="40" t="s">
        <v>10128</v>
      </c>
      <c r="C493" s="40" t="s">
        <v>9700</v>
      </c>
      <c r="D493" s="38">
        <v>1189648</v>
      </c>
      <c r="E493" s="42" t="s">
        <v>8998</v>
      </c>
      <c r="F493" s="38">
        <v>118965</v>
      </c>
      <c r="G493" s="38">
        <f t="shared" si="28"/>
        <v>1308613</v>
      </c>
      <c r="H493" s="40" t="s">
        <v>9001</v>
      </c>
      <c r="I493" s="40" t="s">
        <v>9002</v>
      </c>
      <c r="J493" s="45">
        <f t="shared" si="29"/>
        <v>695</v>
      </c>
      <c r="K493" s="47">
        <f t="shared" si="30"/>
        <v>1308613</v>
      </c>
      <c r="L493">
        <f>+VLOOKUP(J493,'Thanh toán '!Q$6:R$3244,2,0)</f>
        <v>1308613</v>
      </c>
      <c r="M493" s="47">
        <f t="shared" si="31"/>
        <v>0</v>
      </c>
    </row>
    <row r="494" spans="1:13" x14ac:dyDescent="0.25">
      <c r="A494" s="43">
        <v>44932</v>
      </c>
      <c r="B494" s="40" t="s">
        <v>10129</v>
      </c>
      <c r="C494" s="40" t="s">
        <v>9700</v>
      </c>
      <c r="D494" s="38">
        <v>1213395</v>
      </c>
      <c r="E494" s="42" t="s">
        <v>8998</v>
      </c>
      <c r="F494" s="38">
        <v>121340</v>
      </c>
      <c r="G494" s="38">
        <f t="shared" si="28"/>
        <v>1334735</v>
      </c>
      <c r="H494" s="40" t="s">
        <v>9001</v>
      </c>
      <c r="I494" s="40" t="s">
        <v>9002</v>
      </c>
      <c r="J494" s="45">
        <f t="shared" si="29"/>
        <v>696</v>
      </c>
      <c r="K494" s="47">
        <f t="shared" si="30"/>
        <v>1334735</v>
      </c>
      <c r="L494">
        <f>+VLOOKUP(J494,'Thanh toán '!Q$6:R$3244,2,0)</f>
        <v>1334735</v>
      </c>
      <c r="M494" s="47">
        <f t="shared" si="31"/>
        <v>0</v>
      </c>
    </row>
    <row r="495" spans="1:13" x14ac:dyDescent="0.25">
      <c r="A495" s="43">
        <v>44932</v>
      </c>
      <c r="B495" s="40" t="s">
        <v>10130</v>
      </c>
      <c r="C495" s="40" t="s">
        <v>10131</v>
      </c>
      <c r="D495" s="38">
        <v>1189648</v>
      </c>
      <c r="E495" s="42" t="s">
        <v>8998</v>
      </c>
      <c r="F495" s="38">
        <v>118965</v>
      </c>
      <c r="G495" s="38">
        <f t="shared" si="28"/>
        <v>1308613</v>
      </c>
      <c r="H495" s="40" t="s">
        <v>9001</v>
      </c>
      <c r="I495" s="40" t="s">
        <v>9002</v>
      </c>
      <c r="J495" s="45">
        <f t="shared" si="29"/>
        <v>697</v>
      </c>
      <c r="K495" s="47">
        <f t="shared" si="30"/>
        <v>1308613</v>
      </c>
      <c r="L495">
        <f>+VLOOKUP(J495,'Thanh toán '!Q$6:R$3244,2,0)</f>
        <v>1308613</v>
      </c>
      <c r="M495" s="47">
        <f t="shared" si="31"/>
        <v>0</v>
      </c>
    </row>
    <row r="496" spans="1:13" x14ac:dyDescent="0.25">
      <c r="A496" s="43">
        <v>44932</v>
      </c>
      <c r="B496" s="40" t="s">
        <v>10132</v>
      </c>
      <c r="C496" s="40" t="s">
        <v>10133</v>
      </c>
      <c r="D496" s="38">
        <v>1189648</v>
      </c>
      <c r="E496" s="42" t="s">
        <v>8998</v>
      </c>
      <c r="F496" s="38">
        <v>118965</v>
      </c>
      <c r="G496" s="38">
        <f t="shared" si="28"/>
        <v>1308613</v>
      </c>
      <c r="H496" s="40" t="s">
        <v>9001</v>
      </c>
      <c r="I496" s="40" t="s">
        <v>9002</v>
      </c>
      <c r="J496" s="45">
        <f t="shared" si="29"/>
        <v>698</v>
      </c>
      <c r="K496" s="47">
        <f t="shared" si="30"/>
        <v>1308613</v>
      </c>
      <c r="L496">
        <f>+VLOOKUP(J496,'Thanh toán '!Q$6:R$3244,2,0)</f>
        <v>1308613</v>
      </c>
      <c r="M496" s="47">
        <f t="shared" si="31"/>
        <v>0</v>
      </c>
    </row>
    <row r="497" spans="1:13" x14ac:dyDescent="0.25">
      <c r="A497" s="43">
        <v>44932</v>
      </c>
      <c r="B497" s="40" t="s">
        <v>10134</v>
      </c>
      <c r="C497" s="40" t="s">
        <v>10135</v>
      </c>
      <c r="D497" s="38">
        <v>734310</v>
      </c>
      <c r="E497" s="42" t="s">
        <v>8998</v>
      </c>
      <c r="F497" s="38">
        <v>73431</v>
      </c>
      <c r="G497" s="38">
        <f t="shared" si="28"/>
        <v>807741</v>
      </c>
      <c r="H497" s="40" t="s">
        <v>9001</v>
      </c>
      <c r="I497" s="40" t="s">
        <v>9002</v>
      </c>
      <c r="J497" s="45">
        <f t="shared" si="29"/>
        <v>699</v>
      </c>
      <c r="K497" s="47">
        <f t="shared" si="30"/>
        <v>807741</v>
      </c>
      <c r="L497">
        <f>+VLOOKUP(J497,'Thanh toán '!Q$6:R$3244,2,0)</f>
        <v>807741</v>
      </c>
      <c r="M497" s="47">
        <f t="shared" si="31"/>
        <v>0</v>
      </c>
    </row>
    <row r="498" spans="1:13" x14ac:dyDescent="0.25">
      <c r="A498" s="43">
        <v>44932</v>
      </c>
      <c r="B498" s="40" t="s">
        <v>10136</v>
      </c>
      <c r="C498" s="40" t="s">
        <v>10137</v>
      </c>
      <c r="D498" s="38">
        <v>1189648</v>
      </c>
      <c r="E498" s="42" t="s">
        <v>8998</v>
      </c>
      <c r="F498" s="38">
        <v>118965</v>
      </c>
      <c r="G498" s="38">
        <f t="shared" si="28"/>
        <v>1308613</v>
      </c>
      <c r="H498" s="40" t="s">
        <v>9001</v>
      </c>
      <c r="I498" s="40" t="s">
        <v>9002</v>
      </c>
      <c r="J498" s="45">
        <f t="shared" si="29"/>
        <v>700</v>
      </c>
      <c r="K498" s="47">
        <f t="shared" si="30"/>
        <v>1308613</v>
      </c>
      <c r="L498">
        <f>+VLOOKUP(J498,'Thanh toán '!Q$6:R$3244,2,0)</f>
        <v>1308613</v>
      </c>
      <c r="M498" s="47">
        <f t="shared" si="31"/>
        <v>0</v>
      </c>
    </row>
    <row r="499" spans="1:13" x14ac:dyDescent="0.25">
      <c r="A499" s="43">
        <v>44932</v>
      </c>
      <c r="B499" s="40" t="s">
        <v>10138</v>
      </c>
      <c r="C499" s="40" t="s">
        <v>10139</v>
      </c>
      <c r="D499" s="38">
        <v>734310</v>
      </c>
      <c r="E499" s="42" t="s">
        <v>8998</v>
      </c>
      <c r="F499" s="38">
        <v>73431</v>
      </c>
      <c r="G499" s="38">
        <f t="shared" si="28"/>
        <v>807741</v>
      </c>
      <c r="H499" s="40" t="s">
        <v>9001</v>
      </c>
      <c r="I499" s="40" t="s">
        <v>9002</v>
      </c>
      <c r="J499" s="45">
        <f t="shared" si="29"/>
        <v>701</v>
      </c>
      <c r="K499" s="47">
        <f t="shared" si="30"/>
        <v>807741</v>
      </c>
      <c r="L499">
        <f>+VLOOKUP(J499,'Thanh toán '!Q$6:R$3244,2,0)</f>
        <v>807741</v>
      </c>
      <c r="M499" s="47">
        <f t="shared" si="31"/>
        <v>0</v>
      </c>
    </row>
    <row r="500" spans="1:13" x14ac:dyDescent="0.25">
      <c r="A500" s="43">
        <v>44932</v>
      </c>
      <c r="B500" s="40" t="s">
        <v>10140</v>
      </c>
      <c r="C500" s="40" t="s">
        <v>10141</v>
      </c>
      <c r="D500" s="38">
        <v>734310</v>
      </c>
      <c r="E500" s="42" t="s">
        <v>8998</v>
      </c>
      <c r="F500" s="38">
        <v>73431</v>
      </c>
      <c r="G500" s="38">
        <f t="shared" si="28"/>
        <v>807741</v>
      </c>
      <c r="H500" s="40" t="s">
        <v>9001</v>
      </c>
      <c r="I500" s="40" t="s">
        <v>9002</v>
      </c>
      <c r="J500" s="45">
        <f t="shared" si="29"/>
        <v>702</v>
      </c>
      <c r="K500" s="47">
        <f t="shared" si="30"/>
        <v>807741</v>
      </c>
      <c r="L500">
        <f>+VLOOKUP(J500,'Thanh toán '!Q$6:R$3244,2,0)</f>
        <v>807741</v>
      </c>
      <c r="M500" s="47">
        <f t="shared" si="31"/>
        <v>0</v>
      </c>
    </row>
    <row r="501" spans="1:13" x14ac:dyDescent="0.25">
      <c r="A501" s="43">
        <v>44932</v>
      </c>
      <c r="B501" s="40" t="s">
        <v>10142</v>
      </c>
      <c r="C501" s="40" t="s">
        <v>10143</v>
      </c>
      <c r="D501" s="38">
        <v>734310</v>
      </c>
      <c r="E501" s="42" t="s">
        <v>8998</v>
      </c>
      <c r="F501" s="38">
        <v>73431</v>
      </c>
      <c r="G501" s="38">
        <f t="shared" si="28"/>
        <v>807741</v>
      </c>
      <c r="H501" s="40" t="s">
        <v>9001</v>
      </c>
      <c r="I501" s="40" t="s">
        <v>9002</v>
      </c>
      <c r="J501" s="45">
        <f t="shared" si="29"/>
        <v>703</v>
      </c>
      <c r="K501" s="47">
        <f t="shared" si="30"/>
        <v>807741</v>
      </c>
      <c r="L501">
        <f>+VLOOKUP(J501,'Thanh toán '!Q$6:R$3244,2,0)</f>
        <v>807741</v>
      </c>
      <c r="M501" s="47">
        <f t="shared" si="31"/>
        <v>0</v>
      </c>
    </row>
    <row r="502" spans="1:13" x14ac:dyDescent="0.25">
      <c r="A502" s="43">
        <v>44932</v>
      </c>
      <c r="B502" s="40" t="s">
        <v>10144</v>
      </c>
      <c r="C502" s="40" t="s">
        <v>10145</v>
      </c>
      <c r="D502" s="38">
        <v>734310</v>
      </c>
      <c r="E502" s="42" t="s">
        <v>8998</v>
      </c>
      <c r="F502" s="38">
        <v>73431</v>
      </c>
      <c r="G502" s="38">
        <f t="shared" si="28"/>
        <v>807741</v>
      </c>
      <c r="H502" s="40" t="s">
        <v>9001</v>
      </c>
      <c r="I502" s="40" t="s">
        <v>9002</v>
      </c>
      <c r="J502" s="45">
        <f t="shared" si="29"/>
        <v>704</v>
      </c>
      <c r="K502" s="47">
        <f t="shared" si="30"/>
        <v>807741</v>
      </c>
      <c r="L502">
        <f>+VLOOKUP(J502,'Thanh toán '!Q$6:R$3244,2,0)</f>
        <v>807741</v>
      </c>
      <c r="M502" s="47">
        <f t="shared" si="31"/>
        <v>0</v>
      </c>
    </row>
    <row r="503" spans="1:13" x14ac:dyDescent="0.25">
      <c r="A503" s="43">
        <v>44932</v>
      </c>
      <c r="B503" s="40" t="s">
        <v>10146</v>
      </c>
      <c r="C503" s="40" t="s">
        <v>10147</v>
      </c>
      <c r="D503" s="38">
        <v>1189648</v>
      </c>
      <c r="E503" s="42" t="s">
        <v>8998</v>
      </c>
      <c r="F503" s="38">
        <v>118965</v>
      </c>
      <c r="G503" s="38">
        <f t="shared" si="28"/>
        <v>1308613</v>
      </c>
      <c r="H503" s="40" t="s">
        <v>9001</v>
      </c>
      <c r="I503" s="40" t="s">
        <v>9002</v>
      </c>
      <c r="J503" s="45">
        <f t="shared" si="29"/>
        <v>705</v>
      </c>
      <c r="K503" s="47">
        <f t="shared" si="30"/>
        <v>1308613</v>
      </c>
      <c r="L503">
        <f>+VLOOKUP(J503,'Thanh toán '!Q$6:R$3244,2,0)</f>
        <v>1308613</v>
      </c>
      <c r="M503" s="47">
        <f t="shared" si="31"/>
        <v>0</v>
      </c>
    </row>
    <row r="504" spans="1:13" x14ac:dyDescent="0.25">
      <c r="A504" s="43">
        <v>44932</v>
      </c>
      <c r="B504" s="40" t="s">
        <v>10148</v>
      </c>
      <c r="C504" s="40" t="s">
        <v>10149</v>
      </c>
      <c r="D504" s="38">
        <v>1189648</v>
      </c>
      <c r="E504" s="42" t="s">
        <v>8998</v>
      </c>
      <c r="F504" s="38">
        <v>118965</v>
      </c>
      <c r="G504" s="38">
        <f t="shared" si="28"/>
        <v>1308613</v>
      </c>
      <c r="H504" s="40" t="s">
        <v>9001</v>
      </c>
      <c r="I504" s="40" t="s">
        <v>9002</v>
      </c>
      <c r="J504" s="45">
        <f t="shared" si="29"/>
        <v>706</v>
      </c>
      <c r="K504" s="47">
        <f t="shared" si="30"/>
        <v>1308613</v>
      </c>
      <c r="L504">
        <f>+VLOOKUP(J504,'Thanh toán '!Q$6:R$3244,2,0)</f>
        <v>1308613</v>
      </c>
      <c r="M504" s="47">
        <f t="shared" si="31"/>
        <v>0</v>
      </c>
    </row>
    <row r="505" spans="1:13" x14ac:dyDescent="0.25">
      <c r="A505" s="43">
        <v>44932</v>
      </c>
      <c r="B505" s="40" t="s">
        <v>10150</v>
      </c>
      <c r="C505" s="40" t="s">
        <v>10151</v>
      </c>
      <c r="D505" s="38">
        <v>1189648</v>
      </c>
      <c r="E505" s="42" t="s">
        <v>8998</v>
      </c>
      <c r="F505" s="38">
        <v>118965</v>
      </c>
      <c r="G505" s="38">
        <f t="shared" si="28"/>
        <v>1308613</v>
      </c>
      <c r="H505" s="40" t="s">
        <v>9001</v>
      </c>
      <c r="I505" s="40" t="s">
        <v>9002</v>
      </c>
      <c r="J505" s="45">
        <f t="shared" si="29"/>
        <v>707</v>
      </c>
      <c r="K505" s="47">
        <f t="shared" si="30"/>
        <v>1308613</v>
      </c>
      <c r="L505">
        <f>+VLOOKUP(J505,'Thanh toán '!Q$6:R$3244,2,0)</f>
        <v>1308613</v>
      </c>
      <c r="M505" s="47">
        <f t="shared" si="31"/>
        <v>0</v>
      </c>
    </row>
    <row r="506" spans="1:13" x14ac:dyDescent="0.25">
      <c r="A506" s="43">
        <v>44932</v>
      </c>
      <c r="B506" s="40" t="s">
        <v>10152</v>
      </c>
      <c r="C506" s="40" t="s">
        <v>9382</v>
      </c>
      <c r="D506" s="38">
        <v>734310</v>
      </c>
      <c r="E506" s="42" t="s">
        <v>8998</v>
      </c>
      <c r="F506" s="38">
        <v>73431</v>
      </c>
      <c r="G506" s="38">
        <f t="shared" si="28"/>
        <v>807741</v>
      </c>
      <c r="H506" s="40" t="s">
        <v>9001</v>
      </c>
      <c r="I506" s="40" t="s">
        <v>9002</v>
      </c>
      <c r="J506" s="45">
        <f t="shared" si="29"/>
        <v>709</v>
      </c>
      <c r="K506" s="47">
        <f t="shared" si="30"/>
        <v>807741</v>
      </c>
      <c r="L506">
        <f>+VLOOKUP(J506,'Thanh toán '!Q$6:R$3244,2,0)</f>
        <v>807741</v>
      </c>
      <c r="M506" s="47">
        <f t="shared" si="31"/>
        <v>0</v>
      </c>
    </row>
    <row r="507" spans="1:13" x14ac:dyDescent="0.25">
      <c r="A507" s="43">
        <v>44932</v>
      </c>
      <c r="B507" s="40" t="s">
        <v>10153</v>
      </c>
      <c r="C507" s="40" t="s">
        <v>9365</v>
      </c>
      <c r="D507" s="38">
        <v>1189648</v>
      </c>
      <c r="E507" s="42" t="s">
        <v>8998</v>
      </c>
      <c r="F507" s="38">
        <v>118965</v>
      </c>
      <c r="G507" s="38">
        <f t="shared" si="28"/>
        <v>1308613</v>
      </c>
      <c r="H507" s="40" t="s">
        <v>9001</v>
      </c>
      <c r="I507" s="40" t="s">
        <v>9002</v>
      </c>
      <c r="J507" s="45">
        <f t="shared" si="29"/>
        <v>710</v>
      </c>
      <c r="K507" s="47">
        <f t="shared" si="30"/>
        <v>1308613</v>
      </c>
      <c r="L507">
        <f>+VLOOKUP(J507,'Thanh toán '!Q$6:R$3244,2,0)</f>
        <v>1308613</v>
      </c>
      <c r="M507" s="47">
        <f t="shared" si="31"/>
        <v>0</v>
      </c>
    </row>
    <row r="508" spans="1:13" x14ac:dyDescent="0.25">
      <c r="A508" s="43">
        <v>44932</v>
      </c>
      <c r="B508" s="40" t="s">
        <v>10154</v>
      </c>
      <c r="C508" s="40" t="s">
        <v>9689</v>
      </c>
      <c r="D508" s="38">
        <v>1580550</v>
      </c>
      <c r="E508" s="42" t="s">
        <v>8998</v>
      </c>
      <c r="F508" s="38">
        <v>158055</v>
      </c>
      <c r="G508" s="38">
        <f t="shared" si="28"/>
        <v>1738605</v>
      </c>
      <c r="H508" s="40" t="s">
        <v>9284</v>
      </c>
      <c r="I508" s="40" t="s">
        <v>9285</v>
      </c>
      <c r="J508" s="45">
        <f t="shared" si="29"/>
        <v>712</v>
      </c>
      <c r="K508" s="47">
        <f t="shared" si="30"/>
        <v>1738605</v>
      </c>
      <c r="L508">
        <f>+VLOOKUP(J508,'Thanh toán '!Q$6:R$3244,2,0)</f>
        <v>1738605</v>
      </c>
      <c r="M508" s="47">
        <f t="shared" si="31"/>
        <v>0</v>
      </c>
    </row>
    <row r="509" spans="1:13" x14ac:dyDescent="0.25">
      <c r="A509" s="43">
        <v>44932</v>
      </c>
      <c r="B509" s="40" t="s">
        <v>10155</v>
      </c>
      <c r="C509" s="40" t="s">
        <v>10156</v>
      </c>
      <c r="D509" s="38">
        <v>3849940</v>
      </c>
      <c r="E509" s="42" t="s">
        <v>8998</v>
      </c>
      <c r="F509" s="38">
        <v>384994</v>
      </c>
      <c r="G509" s="38">
        <f t="shared" si="28"/>
        <v>4234934</v>
      </c>
      <c r="H509" s="40" t="s">
        <v>9347</v>
      </c>
      <c r="I509" s="40" t="s">
        <v>9348</v>
      </c>
      <c r="J509" s="45">
        <f t="shared" si="29"/>
        <v>718</v>
      </c>
      <c r="K509" s="47">
        <f t="shared" si="30"/>
        <v>4234934</v>
      </c>
      <c r="L509">
        <f>+VLOOKUP(J509,'Thanh toán '!Q$6:R$3244,2,0)</f>
        <v>4234934</v>
      </c>
      <c r="M509" s="47">
        <f t="shared" si="31"/>
        <v>0</v>
      </c>
    </row>
    <row r="510" spans="1:13" x14ac:dyDescent="0.25">
      <c r="A510" s="43">
        <v>44932</v>
      </c>
      <c r="B510" s="40" t="s">
        <v>10157</v>
      </c>
      <c r="C510" s="40" t="s">
        <v>10158</v>
      </c>
      <c r="D510" s="38">
        <v>8652000</v>
      </c>
      <c r="E510" s="42" t="s">
        <v>8998</v>
      </c>
      <c r="F510" s="38">
        <v>865200</v>
      </c>
      <c r="G510" s="38">
        <f t="shared" si="28"/>
        <v>9517200</v>
      </c>
      <c r="H510" s="40" t="s">
        <v>9619</v>
      </c>
      <c r="I510" s="40" t="s">
        <v>9620</v>
      </c>
      <c r="J510" s="45">
        <f t="shared" si="29"/>
        <v>719</v>
      </c>
      <c r="K510" s="47">
        <f t="shared" si="30"/>
        <v>9517200</v>
      </c>
      <c r="L510">
        <f>+VLOOKUP(J510,'Thanh toán '!Q$6:R$3244,2,0)</f>
        <v>9517200</v>
      </c>
      <c r="M510" s="47">
        <f t="shared" si="31"/>
        <v>0</v>
      </c>
    </row>
    <row r="511" spans="1:13" x14ac:dyDescent="0.25">
      <c r="A511" s="43">
        <v>44932</v>
      </c>
      <c r="B511" s="40" t="s">
        <v>10159</v>
      </c>
      <c r="C511" s="40" t="s">
        <v>10160</v>
      </c>
      <c r="D511" s="38">
        <v>14344815</v>
      </c>
      <c r="E511" s="42" t="s">
        <v>8998</v>
      </c>
      <c r="F511" s="38">
        <v>1434482</v>
      </c>
      <c r="G511" s="38">
        <f t="shared" si="28"/>
        <v>15779297</v>
      </c>
      <c r="H511" s="40" t="s">
        <v>9619</v>
      </c>
      <c r="I511" s="40" t="s">
        <v>9620</v>
      </c>
      <c r="J511" s="45">
        <f t="shared" si="29"/>
        <v>720</v>
      </c>
      <c r="K511" s="47">
        <f t="shared" si="30"/>
        <v>15779297</v>
      </c>
      <c r="L511">
        <f>+VLOOKUP(J511,'Thanh toán '!Q$6:R$3244,2,0)</f>
        <v>15779297</v>
      </c>
      <c r="M511" s="47">
        <f t="shared" si="31"/>
        <v>0</v>
      </c>
    </row>
    <row r="512" spans="1:13" x14ac:dyDescent="0.25">
      <c r="A512" s="43">
        <v>44932</v>
      </c>
      <c r="B512" s="40" t="s">
        <v>10161</v>
      </c>
      <c r="C512" s="40" t="s">
        <v>10162</v>
      </c>
      <c r="D512" s="38">
        <v>3624645</v>
      </c>
      <c r="E512" s="42" t="s">
        <v>8998</v>
      </c>
      <c r="F512" s="38">
        <v>362465</v>
      </c>
      <c r="G512" s="38">
        <f t="shared" si="28"/>
        <v>3987110</v>
      </c>
      <c r="H512" s="40" t="s">
        <v>9315</v>
      </c>
      <c r="I512" s="40" t="s">
        <v>9316</v>
      </c>
      <c r="J512" s="45">
        <f t="shared" si="29"/>
        <v>721</v>
      </c>
      <c r="K512" s="47">
        <f t="shared" si="30"/>
        <v>3987110</v>
      </c>
      <c r="L512">
        <f>+VLOOKUP(J512,'Thanh toán '!Q$6:R$3244,2,0)</f>
        <v>3987110</v>
      </c>
      <c r="M512" s="47">
        <f t="shared" si="31"/>
        <v>0</v>
      </c>
    </row>
    <row r="513" spans="1:13" x14ac:dyDescent="0.25">
      <c r="A513" s="43">
        <v>44932</v>
      </c>
      <c r="B513" s="40" t="s">
        <v>10163</v>
      </c>
      <c r="C513" s="40" t="s">
        <v>10164</v>
      </c>
      <c r="D513" s="38">
        <v>3356606</v>
      </c>
      <c r="E513" s="42" t="s">
        <v>8998</v>
      </c>
      <c r="F513" s="38">
        <v>335661</v>
      </c>
      <c r="G513" s="38">
        <f t="shared" si="28"/>
        <v>3692267</v>
      </c>
      <c r="H513" s="40" t="s">
        <v>9331</v>
      </c>
      <c r="I513" s="40" t="s">
        <v>9332</v>
      </c>
      <c r="J513" s="45">
        <f t="shared" si="29"/>
        <v>722</v>
      </c>
      <c r="K513" s="47">
        <f t="shared" si="30"/>
        <v>3692267</v>
      </c>
      <c r="L513">
        <f>+VLOOKUP(J513,'Thanh toán '!Q$6:R$3244,2,0)</f>
        <v>3692267</v>
      </c>
      <c r="M513" s="47">
        <f t="shared" si="31"/>
        <v>0</v>
      </c>
    </row>
    <row r="514" spans="1:13" x14ac:dyDescent="0.25">
      <c r="A514" s="43">
        <v>44932</v>
      </c>
      <c r="B514" s="40" t="s">
        <v>10165</v>
      </c>
      <c r="C514" s="40" t="s">
        <v>10166</v>
      </c>
      <c r="D514" s="38">
        <v>734310</v>
      </c>
      <c r="E514" s="42" t="s">
        <v>8998</v>
      </c>
      <c r="F514" s="38">
        <v>73431</v>
      </c>
      <c r="G514" s="38">
        <f t="shared" si="28"/>
        <v>807741</v>
      </c>
      <c r="H514" s="40" t="s">
        <v>9448</v>
      </c>
      <c r="I514" s="40" t="s">
        <v>9449</v>
      </c>
      <c r="J514" s="45">
        <f t="shared" si="29"/>
        <v>723</v>
      </c>
      <c r="K514" s="47">
        <f t="shared" si="30"/>
        <v>807741</v>
      </c>
      <c r="L514">
        <f>+VLOOKUP(J514,'Thanh toán '!Q$6:R$3244,2,0)</f>
        <v>807741</v>
      </c>
      <c r="M514" s="47">
        <f t="shared" si="31"/>
        <v>0</v>
      </c>
    </row>
    <row r="515" spans="1:13" x14ac:dyDescent="0.25">
      <c r="A515" s="43">
        <v>44932</v>
      </c>
      <c r="B515" s="40" t="s">
        <v>10167</v>
      </c>
      <c r="C515" s="40" t="s">
        <v>10168</v>
      </c>
      <c r="D515" s="38">
        <v>734310</v>
      </c>
      <c r="E515" s="42" t="s">
        <v>8998</v>
      </c>
      <c r="F515" s="38">
        <v>73431</v>
      </c>
      <c r="G515" s="38">
        <f t="shared" si="28"/>
        <v>807741</v>
      </c>
      <c r="H515" s="40" t="s">
        <v>9001</v>
      </c>
      <c r="I515" s="40" t="s">
        <v>9002</v>
      </c>
      <c r="J515" s="45">
        <f t="shared" si="29"/>
        <v>724</v>
      </c>
      <c r="K515" s="47">
        <f t="shared" si="30"/>
        <v>807741</v>
      </c>
      <c r="L515">
        <f>+VLOOKUP(J515,'Thanh toán '!Q$6:R$3244,2,0)</f>
        <v>807741</v>
      </c>
      <c r="M515" s="47">
        <f t="shared" si="31"/>
        <v>0</v>
      </c>
    </row>
    <row r="516" spans="1:13" x14ac:dyDescent="0.25">
      <c r="A516" s="43">
        <v>44932</v>
      </c>
      <c r="B516" s="40" t="s">
        <v>10169</v>
      </c>
      <c r="C516" s="40" t="s">
        <v>10168</v>
      </c>
      <c r="D516" s="38">
        <v>361845</v>
      </c>
      <c r="E516" s="42" t="s">
        <v>8998</v>
      </c>
      <c r="F516" s="38">
        <v>36185</v>
      </c>
      <c r="G516" s="38">
        <f t="shared" si="28"/>
        <v>398030</v>
      </c>
      <c r="H516" s="40" t="s">
        <v>9001</v>
      </c>
      <c r="I516" s="40" t="s">
        <v>9002</v>
      </c>
      <c r="J516" s="45">
        <f t="shared" si="29"/>
        <v>725</v>
      </c>
      <c r="K516" s="47">
        <f t="shared" si="30"/>
        <v>398030</v>
      </c>
      <c r="L516">
        <f>+VLOOKUP(J516,'Thanh toán '!Q$6:R$3244,2,0)</f>
        <v>398030</v>
      </c>
      <c r="M516" s="47">
        <f t="shared" si="31"/>
        <v>0</v>
      </c>
    </row>
    <row r="517" spans="1:13" x14ac:dyDescent="0.25">
      <c r="A517" s="43">
        <v>44932</v>
      </c>
      <c r="B517" s="40" t="s">
        <v>10171</v>
      </c>
      <c r="C517" s="40" t="s">
        <v>10172</v>
      </c>
      <c r="D517" s="38">
        <v>1189648</v>
      </c>
      <c r="E517" s="42" t="s">
        <v>8998</v>
      </c>
      <c r="F517" s="38">
        <v>118965</v>
      </c>
      <c r="G517" s="38">
        <f t="shared" si="28"/>
        <v>1308613</v>
      </c>
      <c r="H517" s="40" t="s">
        <v>9001</v>
      </c>
      <c r="I517" s="40" t="s">
        <v>9002</v>
      </c>
      <c r="J517" s="45">
        <f t="shared" si="29"/>
        <v>742</v>
      </c>
      <c r="K517" s="47">
        <f t="shared" si="30"/>
        <v>1308613</v>
      </c>
      <c r="L517">
        <f>+VLOOKUP(J517,'Thanh toán '!Q$6:R$3244,2,0)</f>
        <v>1308613</v>
      </c>
      <c r="M517" s="47">
        <f t="shared" si="31"/>
        <v>0</v>
      </c>
    </row>
    <row r="518" spans="1:13" x14ac:dyDescent="0.25">
      <c r="A518" s="43">
        <v>44932</v>
      </c>
      <c r="B518" s="40" t="s">
        <v>10173</v>
      </c>
      <c r="C518" s="40" t="s">
        <v>10174</v>
      </c>
      <c r="D518" s="38">
        <v>1189648</v>
      </c>
      <c r="E518" s="42" t="s">
        <v>8998</v>
      </c>
      <c r="F518" s="38">
        <v>118965</v>
      </c>
      <c r="G518" s="38">
        <f t="shared" ref="G518:G581" si="32">+D518+F518</f>
        <v>1308613</v>
      </c>
      <c r="H518" s="40" t="s">
        <v>9001</v>
      </c>
      <c r="I518" s="40" t="s">
        <v>9002</v>
      </c>
      <c r="J518" s="45">
        <f t="shared" ref="J518:J581" si="33">+B518*1</f>
        <v>743</v>
      </c>
      <c r="K518" s="47">
        <f t="shared" ref="K518:K581" si="34">+G518</f>
        <v>1308613</v>
      </c>
      <c r="L518">
        <f>+VLOOKUP(J518,'Thanh toán '!Q$6:R$3244,2,0)</f>
        <v>1308613</v>
      </c>
      <c r="M518" s="47">
        <f t="shared" ref="M518:M581" si="35">+L518-K518</f>
        <v>0</v>
      </c>
    </row>
    <row r="519" spans="1:13" x14ac:dyDescent="0.25">
      <c r="A519" s="43">
        <v>44932</v>
      </c>
      <c r="B519" s="40" t="s">
        <v>10175</v>
      </c>
      <c r="C519" s="40" t="s">
        <v>10042</v>
      </c>
      <c r="D519" s="38">
        <v>1236130</v>
      </c>
      <c r="E519" s="42" t="s">
        <v>8998</v>
      </c>
      <c r="F519" s="38">
        <v>123613</v>
      </c>
      <c r="G519" s="38">
        <f t="shared" si="32"/>
        <v>1359743</v>
      </c>
      <c r="H519" s="40" t="s">
        <v>9001</v>
      </c>
      <c r="I519" s="40" t="s">
        <v>9002</v>
      </c>
      <c r="J519" s="45">
        <f t="shared" si="33"/>
        <v>744</v>
      </c>
      <c r="K519" s="47">
        <f t="shared" si="34"/>
        <v>1359743</v>
      </c>
      <c r="L519">
        <f>+VLOOKUP(J519,'Thanh toán '!Q$6:R$3244,2,0)</f>
        <v>1359743</v>
      </c>
      <c r="M519" s="47">
        <f t="shared" si="35"/>
        <v>0</v>
      </c>
    </row>
    <row r="520" spans="1:13" x14ac:dyDescent="0.25">
      <c r="A520" s="43">
        <v>44932</v>
      </c>
      <c r="B520" s="40" t="s">
        <v>10176</v>
      </c>
      <c r="C520" s="40" t="s">
        <v>9239</v>
      </c>
      <c r="D520" s="38">
        <v>734310</v>
      </c>
      <c r="E520" s="42" t="s">
        <v>8998</v>
      </c>
      <c r="F520" s="38">
        <v>73431</v>
      </c>
      <c r="G520" s="38">
        <f t="shared" si="32"/>
        <v>807741</v>
      </c>
      <c r="H520" s="40" t="s">
        <v>9001</v>
      </c>
      <c r="I520" s="40" t="s">
        <v>9002</v>
      </c>
      <c r="J520" s="45">
        <f t="shared" si="33"/>
        <v>745</v>
      </c>
      <c r="K520" s="47">
        <f t="shared" si="34"/>
        <v>807741</v>
      </c>
      <c r="L520">
        <f>+VLOOKUP(J520,'Thanh toán '!Q$6:R$3244,2,0)</f>
        <v>807741</v>
      </c>
      <c r="M520" s="47">
        <f t="shared" si="35"/>
        <v>0</v>
      </c>
    </row>
    <row r="521" spans="1:13" x14ac:dyDescent="0.25">
      <c r="A521" s="43">
        <v>44932</v>
      </c>
      <c r="B521" s="40" t="s">
        <v>10177</v>
      </c>
      <c r="C521" s="40" t="s">
        <v>10178</v>
      </c>
      <c r="D521" s="38">
        <v>734310</v>
      </c>
      <c r="E521" s="42" t="s">
        <v>8998</v>
      </c>
      <c r="F521" s="38">
        <v>73431</v>
      </c>
      <c r="G521" s="38">
        <f t="shared" si="32"/>
        <v>807741</v>
      </c>
      <c r="H521" s="40" t="s">
        <v>9001</v>
      </c>
      <c r="I521" s="40" t="s">
        <v>9002</v>
      </c>
      <c r="J521" s="45">
        <f t="shared" si="33"/>
        <v>746</v>
      </c>
      <c r="K521" s="47">
        <f t="shared" si="34"/>
        <v>807741</v>
      </c>
      <c r="L521">
        <f>+VLOOKUP(J521,'Thanh toán '!Q$6:R$3244,2,0)</f>
        <v>807741</v>
      </c>
      <c r="M521" s="47">
        <f t="shared" si="35"/>
        <v>0</v>
      </c>
    </row>
    <row r="522" spans="1:13" x14ac:dyDescent="0.25">
      <c r="A522" s="43">
        <v>44932</v>
      </c>
      <c r="B522" s="40" t="s">
        <v>10179</v>
      </c>
      <c r="C522" s="40" t="s">
        <v>10180</v>
      </c>
      <c r="D522" s="38">
        <v>734310</v>
      </c>
      <c r="E522" s="42" t="s">
        <v>8998</v>
      </c>
      <c r="F522" s="38">
        <v>73431</v>
      </c>
      <c r="G522" s="38">
        <f t="shared" si="32"/>
        <v>807741</v>
      </c>
      <c r="H522" s="40" t="s">
        <v>9001</v>
      </c>
      <c r="I522" s="40" t="s">
        <v>9002</v>
      </c>
      <c r="J522" s="45">
        <f t="shared" si="33"/>
        <v>747</v>
      </c>
      <c r="K522" s="47">
        <f t="shared" si="34"/>
        <v>807741</v>
      </c>
      <c r="L522">
        <f>+VLOOKUP(J522,'Thanh toán '!Q$6:R$3244,2,0)</f>
        <v>807741</v>
      </c>
      <c r="M522" s="47">
        <f t="shared" si="35"/>
        <v>0</v>
      </c>
    </row>
    <row r="523" spans="1:13" x14ac:dyDescent="0.25">
      <c r="A523" s="43">
        <v>44932</v>
      </c>
      <c r="B523" s="40" t="s">
        <v>10181</v>
      </c>
      <c r="C523" s="40" t="s">
        <v>9016</v>
      </c>
      <c r="D523" s="38">
        <v>734310</v>
      </c>
      <c r="E523" s="42" t="s">
        <v>8998</v>
      </c>
      <c r="F523" s="38">
        <v>73431</v>
      </c>
      <c r="G523" s="38">
        <f t="shared" si="32"/>
        <v>807741</v>
      </c>
      <c r="H523" s="40" t="s">
        <v>9001</v>
      </c>
      <c r="I523" s="40" t="s">
        <v>9002</v>
      </c>
      <c r="J523" s="45">
        <f t="shared" si="33"/>
        <v>748</v>
      </c>
      <c r="K523" s="47">
        <f t="shared" si="34"/>
        <v>807741</v>
      </c>
      <c r="L523">
        <f>+VLOOKUP(J523,'Thanh toán '!Q$6:R$3244,2,0)</f>
        <v>807741</v>
      </c>
      <c r="M523" s="47">
        <f t="shared" si="35"/>
        <v>0</v>
      </c>
    </row>
    <row r="524" spans="1:13" x14ac:dyDescent="0.25">
      <c r="A524" s="43">
        <v>44932</v>
      </c>
      <c r="B524" s="40" t="s">
        <v>10182</v>
      </c>
      <c r="C524" s="40" t="s">
        <v>10183</v>
      </c>
      <c r="D524" s="38">
        <v>471996</v>
      </c>
      <c r="E524" s="42" t="s">
        <v>8998</v>
      </c>
      <c r="F524" s="38">
        <v>47200</v>
      </c>
      <c r="G524" s="38">
        <f t="shared" si="32"/>
        <v>519196</v>
      </c>
      <c r="H524" s="40" t="s">
        <v>10184</v>
      </c>
      <c r="I524" s="40" t="s">
        <v>10185</v>
      </c>
      <c r="J524" s="45">
        <f t="shared" si="33"/>
        <v>749</v>
      </c>
      <c r="K524" s="47">
        <f t="shared" si="34"/>
        <v>519196</v>
      </c>
      <c r="L524">
        <f>+VLOOKUP(J524,'Thanh toán '!Q$6:R$3244,2,0)</f>
        <v>519196</v>
      </c>
      <c r="M524" s="47">
        <f t="shared" si="35"/>
        <v>0</v>
      </c>
    </row>
    <row r="525" spans="1:13" x14ac:dyDescent="0.25">
      <c r="A525" s="43">
        <v>44932</v>
      </c>
      <c r="B525" s="40" t="s">
        <v>10186</v>
      </c>
      <c r="C525" s="40" t="s">
        <v>10187</v>
      </c>
      <c r="D525" s="38">
        <v>734310</v>
      </c>
      <c r="E525" s="42" t="s">
        <v>8998</v>
      </c>
      <c r="F525" s="38">
        <v>73431</v>
      </c>
      <c r="G525" s="38">
        <f t="shared" si="32"/>
        <v>807741</v>
      </c>
      <c r="H525" s="40" t="s">
        <v>9001</v>
      </c>
      <c r="I525" s="40" t="s">
        <v>9002</v>
      </c>
      <c r="J525" s="45">
        <f t="shared" si="33"/>
        <v>750</v>
      </c>
      <c r="K525" s="47">
        <f t="shared" si="34"/>
        <v>807741</v>
      </c>
      <c r="L525">
        <f>+VLOOKUP(J525,'Thanh toán '!Q$6:R$3244,2,0)</f>
        <v>807741</v>
      </c>
      <c r="M525" s="47">
        <f t="shared" si="35"/>
        <v>0</v>
      </c>
    </row>
    <row r="526" spans="1:13" x14ac:dyDescent="0.25">
      <c r="A526" s="43">
        <v>44932</v>
      </c>
      <c r="B526" s="40" t="s">
        <v>10188</v>
      </c>
      <c r="C526" s="40" t="s">
        <v>10189</v>
      </c>
      <c r="D526" s="38">
        <v>367155</v>
      </c>
      <c r="E526" s="42" t="s">
        <v>8998</v>
      </c>
      <c r="F526" s="38">
        <v>36716</v>
      </c>
      <c r="G526" s="38">
        <f t="shared" si="32"/>
        <v>403871</v>
      </c>
      <c r="H526" s="40" t="s">
        <v>9001</v>
      </c>
      <c r="I526" s="40" t="s">
        <v>9002</v>
      </c>
      <c r="J526" s="45">
        <f t="shared" si="33"/>
        <v>751</v>
      </c>
      <c r="K526" s="47">
        <f t="shared" si="34"/>
        <v>403871</v>
      </c>
      <c r="L526">
        <f>+VLOOKUP(J526,'Thanh toán '!Q$6:R$3244,2,0)</f>
        <v>403871</v>
      </c>
      <c r="M526" s="47">
        <f t="shared" si="35"/>
        <v>0</v>
      </c>
    </row>
    <row r="527" spans="1:13" x14ac:dyDescent="0.25">
      <c r="A527" s="43">
        <v>44932</v>
      </c>
      <c r="B527" s="40" t="s">
        <v>10190</v>
      </c>
      <c r="C527" s="40" t="s">
        <v>9237</v>
      </c>
      <c r="D527" s="38">
        <v>1189648</v>
      </c>
      <c r="E527" s="42" t="s">
        <v>8998</v>
      </c>
      <c r="F527" s="38">
        <v>118965</v>
      </c>
      <c r="G527" s="38">
        <f t="shared" si="32"/>
        <v>1308613</v>
      </c>
      <c r="H527" s="40" t="s">
        <v>9001</v>
      </c>
      <c r="I527" s="40" t="s">
        <v>9002</v>
      </c>
      <c r="J527" s="45">
        <f t="shared" si="33"/>
        <v>752</v>
      </c>
      <c r="K527" s="47">
        <f t="shared" si="34"/>
        <v>1308613</v>
      </c>
      <c r="L527">
        <f>+VLOOKUP(J527,'Thanh toán '!Q$6:R$3244,2,0)</f>
        <v>1308613</v>
      </c>
      <c r="M527" s="47">
        <f t="shared" si="35"/>
        <v>0</v>
      </c>
    </row>
    <row r="528" spans="1:13" x14ac:dyDescent="0.25">
      <c r="A528" s="43">
        <v>44932</v>
      </c>
      <c r="B528" s="40" t="s">
        <v>10191</v>
      </c>
      <c r="C528" s="40" t="s">
        <v>10192</v>
      </c>
      <c r="D528" s="38">
        <v>1189648</v>
      </c>
      <c r="E528" s="42" t="s">
        <v>8998</v>
      </c>
      <c r="F528" s="38">
        <v>118965</v>
      </c>
      <c r="G528" s="38">
        <f t="shared" si="32"/>
        <v>1308613</v>
      </c>
      <c r="H528" s="40" t="s">
        <v>9001</v>
      </c>
      <c r="I528" s="40" t="s">
        <v>9002</v>
      </c>
      <c r="J528" s="45">
        <f t="shared" si="33"/>
        <v>753</v>
      </c>
      <c r="K528" s="47">
        <f t="shared" si="34"/>
        <v>1308613</v>
      </c>
      <c r="L528">
        <f>+VLOOKUP(J528,'Thanh toán '!Q$6:R$3244,2,0)</f>
        <v>1308613</v>
      </c>
      <c r="M528" s="47">
        <f t="shared" si="35"/>
        <v>0</v>
      </c>
    </row>
    <row r="529" spans="1:13" x14ac:dyDescent="0.25">
      <c r="A529" s="43">
        <v>44932</v>
      </c>
      <c r="B529" s="40" t="s">
        <v>10193</v>
      </c>
      <c r="C529" s="40" t="s">
        <v>10194</v>
      </c>
      <c r="D529" s="38">
        <v>734310</v>
      </c>
      <c r="E529" s="42" t="s">
        <v>8998</v>
      </c>
      <c r="F529" s="38">
        <v>73431</v>
      </c>
      <c r="G529" s="38">
        <f t="shared" si="32"/>
        <v>807741</v>
      </c>
      <c r="H529" s="40" t="s">
        <v>9001</v>
      </c>
      <c r="I529" s="40" t="s">
        <v>9002</v>
      </c>
      <c r="J529" s="45">
        <f t="shared" si="33"/>
        <v>754</v>
      </c>
      <c r="K529" s="47">
        <f t="shared" si="34"/>
        <v>807741</v>
      </c>
      <c r="L529">
        <f>+VLOOKUP(J529,'Thanh toán '!Q$6:R$3244,2,0)</f>
        <v>807741</v>
      </c>
      <c r="M529" s="47">
        <f t="shared" si="35"/>
        <v>0</v>
      </c>
    </row>
    <row r="530" spans="1:13" x14ac:dyDescent="0.25">
      <c r="A530" s="43">
        <v>44932</v>
      </c>
      <c r="B530" s="40" t="s">
        <v>10195</v>
      </c>
      <c r="C530" s="40" t="s">
        <v>10196</v>
      </c>
      <c r="D530" s="38">
        <v>440586</v>
      </c>
      <c r="E530" s="42" t="s">
        <v>8998</v>
      </c>
      <c r="F530" s="38">
        <v>44059</v>
      </c>
      <c r="G530" s="38">
        <f t="shared" si="32"/>
        <v>484645</v>
      </c>
      <c r="H530" s="40" t="s">
        <v>9001</v>
      </c>
      <c r="I530" s="40" t="s">
        <v>9002</v>
      </c>
      <c r="J530" s="45">
        <f t="shared" si="33"/>
        <v>755</v>
      </c>
      <c r="K530" s="47">
        <f t="shared" si="34"/>
        <v>484645</v>
      </c>
      <c r="L530">
        <f>+VLOOKUP(J530,'Thanh toán '!Q$6:R$3244,2,0)</f>
        <v>484645</v>
      </c>
      <c r="M530" s="47">
        <f t="shared" si="35"/>
        <v>0</v>
      </c>
    </row>
    <row r="531" spans="1:13" x14ac:dyDescent="0.25">
      <c r="A531" s="43">
        <v>44932</v>
      </c>
      <c r="B531" s="40" t="s">
        <v>10197</v>
      </c>
      <c r="C531" s="40" t="s">
        <v>10198</v>
      </c>
      <c r="D531" s="38">
        <v>2376990</v>
      </c>
      <c r="E531" s="42" t="s">
        <v>8998</v>
      </c>
      <c r="F531" s="38">
        <v>237699</v>
      </c>
      <c r="G531" s="38">
        <f t="shared" si="32"/>
        <v>2614689</v>
      </c>
      <c r="H531" s="40" t="s">
        <v>9284</v>
      </c>
      <c r="I531" s="40" t="s">
        <v>9285</v>
      </c>
      <c r="J531" s="45">
        <f t="shared" si="33"/>
        <v>760</v>
      </c>
      <c r="K531" s="47">
        <f t="shared" si="34"/>
        <v>2614689</v>
      </c>
      <c r="L531">
        <f>+VLOOKUP(J531,'Thanh toán '!Q$6:R$3244,2,0)</f>
        <v>2614689</v>
      </c>
      <c r="M531" s="47">
        <f t="shared" si="35"/>
        <v>0</v>
      </c>
    </row>
    <row r="532" spans="1:13" x14ac:dyDescent="0.25">
      <c r="A532" s="43">
        <v>44932</v>
      </c>
      <c r="B532" s="40" t="s">
        <v>10199</v>
      </c>
      <c r="C532" s="40" t="s">
        <v>10200</v>
      </c>
      <c r="D532" s="38">
        <v>4522368</v>
      </c>
      <c r="E532" s="42" t="s">
        <v>8998</v>
      </c>
      <c r="F532" s="38">
        <v>452237</v>
      </c>
      <c r="G532" s="38">
        <f t="shared" si="32"/>
        <v>4974605</v>
      </c>
      <c r="H532" s="40" t="s">
        <v>9284</v>
      </c>
      <c r="I532" s="40" t="s">
        <v>9285</v>
      </c>
      <c r="J532" s="45">
        <f t="shared" si="33"/>
        <v>761</v>
      </c>
      <c r="K532" s="47">
        <f t="shared" si="34"/>
        <v>4974605</v>
      </c>
      <c r="L532">
        <f>+VLOOKUP(J532,'Thanh toán '!Q$6:R$3244,2,0)</f>
        <v>4974605</v>
      </c>
      <c r="M532" s="47">
        <f t="shared" si="35"/>
        <v>0</v>
      </c>
    </row>
    <row r="533" spans="1:13" x14ac:dyDescent="0.25">
      <c r="A533" s="43">
        <v>44932</v>
      </c>
      <c r="B533" s="40" t="s">
        <v>10201</v>
      </c>
      <c r="C533" s="40" t="s">
        <v>10202</v>
      </c>
      <c r="D533" s="38">
        <v>18026261</v>
      </c>
      <c r="E533" s="42" t="s">
        <v>8998</v>
      </c>
      <c r="F533" s="38">
        <v>1802626</v>
      </c>
      <c r="G533" s="38">
        <f t="shared" si="32"/>
        <v>19828887</v>
      </c>
      <c r="H533" s="40" t="s">
        <v>9078</v>
      </c>
      <c r="I533" s="40" t="s">
        <v>9079</v>
      </c>
      <c r="J533" s="45">
        <f t="shared" si="33"/>
        <v>762</v>
      </c>
      <c r="K533" s="47">
        <f t="shared" si="34"/>
        <v>19828887</v>
      </c>
      <c r="L533">
        <f>+VLOOKUP(J533,'Thanh toán '!Q$6:R$3244,2,0)</f>
        <v>19828887</v>
      </c>
      <c r="M533" s="47">
        <f t="shared" si="35"/>
        <v>0</v>
      </c>
    </row>
    <row r="534" spans="1:13" x14ac:dyDescent="0.25">
      <c r="A534" s="43">
        <v>44932</v>
      </c>
      <c r="B534" s="40" t="s">
        <v>10203</v>
      </c>
      <c r="C534" s="40" t="s">
        <v>10204</v>
      </c>
      <c r="D534" s="38">
        <v>848400</v>
      </c>
      <c r="E534" s="42" t="s">
        <v>8998</v>
      </c>
      <c r="F534" s="38">
        <v>84840</v>
      </c>
      <c r="G534" s="38">
        <f t="shared" si="32"/>
        <v>933240</v>
      </c>
      <c r="H534" s="40" t="s">
        <v>9078</v>
      </c>
      <c r="I534" s="40" t="s">
        <v>9079</v>
      </c>
      <c r="J534" s="45">
        <f t="shared" si="33"/>
        <v>763</v>
      </c>
      <c r="K534" s="47">
        <f t="shared" si="34"/>
        <v>933240</v>
      </c>
      <c r="L534">
        <f>+VLOOKUP(J534,'Thanh toán '!Q$6:R$3244,2,0)</f>
        <v>933240</v>
      </c>
      <c r="M534" s="47">
        <f t="shared" si="35"/>
        <v>0</v>
      </c>
    </row>
    <row r="535" spans="1:13" x14ac:dyDescent="0.25">
      <c r="A535" s="43">
        <v>44932</v>
      </c>
      <c r="B535" s="40" t="s">
        <v>10205</v>
      </c>
      <c r="C535" s="40" t="s">
        <v>10206</v>
      </c>
      <c r="D535" s="38">
        <v>2301590</v>
      </c>
      <c r="E535" s="42" t="s">
        <v>8998</v>
      </c>
      <c r="F535" s="38">
        <v>230159</v>
      </c>
      <c r="G535" s="38">
        <f t="shared" si="32"/>
        <v>2531749</v>
      </c>
      <c r="H535" s="40" t="s">
        <v>10207</v>
      </c>
      <c r="I535" s="40" t="s">
        <v>10208</v>
      </c>
      <c r="J535" s="45">
        <f t="shared" si="33"/>
        <v>765</v>
      </c>
      <c r="K535" s="47">
        <f t="shared" si="34"/>
        <v>2531749</v>
      </c>
      <c r="L535">
        <f>+VLOOKUP(J535,'Thanh toán '!Q$6:R$3244,2,0)</f>
        <v>2531749</v>
      </c>
      <c r="M535" s="47">
        <f t="shared" si="35"/>
        <v>0</v>
      </c>
    </row>
    <row r="536" spans="1:13" x14ac:dyDescent="0.25">
      <c r="A536" s="43">
        <v>44932</v>
      </c>
      <c r="B536" s="40" t="s">
        <v>10209</v>
      </c>
      <c r="C536" s="40" t="s">
        <v>10210</v>
      </c>
      <c r="D536" s="38">
        <v>7619225</v>
      </c>
      <c r="E536" s="42" t="s">
        <v>8998</v>
      </c>
      <c r="F536" s="38">
        <v>761923</v>
      </c>
      <c r="G536" s="38">
        <f t="shared" si="32"/>
        <v>8381148</v>
      </c>
      <c r="H536" s="40" t="s">
        <v>9183</v>
      </c>
      <c r="I536" s="40" t="s">
        <v>9184</v>
      </c>
      <c r="J536" s="45">
        <f t="shared" si="33"/>
        <v>770</v>
      </c>
      <c r="K536" s="47">
        <f t="shared" si="34"/>
        <v>8381148</v>
      </c>
      <c r="L536">
        <f>+VLOOKUP(J536,'Thanh toán '!Q$6:R$3244,2,0)</f>
        <v>8381148</v>
      </c>
      <c r="M536" s="47">
        <f t="shared" si="35"/>
        <v>0</v>
      </c>
    </row>
    <row r="537" spans="1:13" x14ac:dyDescent="0.25">
      <c r="A537" s="43">
        <v>44932</v>
      </c>
      <c r="B537" s="40" t="s">
        <v>10211</v>
      </c>
      <c r="C537" s="40" t="s">
        <v>10212</v>
      </c>
      <c r="D537" s="38">
        <v>1730400</v>
      </c>
      <c r="E537" s="42" t="s">
        <v>8998</v>
      </c>
      <c r="F537" s="38">
        <v>173040</v>
      </c>
      <c r="G537" s="38">
        <f t="shared" si="32"/>
        <v>1903440</v>
      </c>
      <c r="H537" s="40" t="s">
        <v>9206</v>
      </c>
      <c r="I537" s="40" t="s">
        <v>9207</v>
      </c>
      <c r="J537" s="45">
        <f t="shared" si="33"/>
        <v>771</v>
      </c>
      <c r="K537" s="47">
        <f t="shared" si="34"/>
        <v>1903440</v>
      </c>
      <c r="L537">
        <f>+VLOOKUP(J537,'Thanh toán '!Q$6:R$3244,2,0)</f>
        <v>1903440</v>
      </c>
      <c r="M537" s="47">
        <f t="shared" si="35"/>
        <v>0</v>
      </c>
    </row>
    <row r="538" spans="1:13" x14ac:dyDescent="0.25">
      <c r="A538" s="43">
        <v>44932</v>
      </c>
      <c r="B538" s="40" t="s">
        <v>10213</v>
      </c>
      <c r="C538" s="40" t="s">
        <v>10214</v>
      </c>
      <c r="D538" s="38">
        <v>2188313</v>
      </c>
      <c r="E538" s="42" t="s">
        <v>8998</v>
      </c>
      <c r="F538" s="38">
        <v>218831</v>
      </c>
      <c r="G538" s="38">
        <f t="shared" si="32"/>
        <v>2407144</v>
      </c>
      <c r="H538" s="40" t="s">
        <v>9234</v>
      </c>
      <c r="I538" s="40" t="s">
        <v>9235</v>
      </c>
      <c r="J538" s="45">
        <f t="shared" si="33"/>
        <v>772</v>
      </c>
      <c r="K538" s="47">
        <f t="shared" si="34"/>
        <v>2407144</v>
      </c>
      <c r="L538">
        <f>+VLOOKUP(J538,'Thanh toán '!Q$6:R$3244,2,0)</f>
        <v>2407144</v>
      </c>
      <c r="M538" s="47">
        <f t="shared" si="35"/>
        <v>0</v>
      </c>
    </row>
    <row r="539" spans="1:13" x14ac:dyDescent="0.25">
      <c r="A539" s="43">
        <v>44932</v>
      </c>
      <c r="B539" s="40" t="s">
        <v>10215</v>
      </c>
      <c r="C539" s="40" t="s">
        <v>10216</v>
      </c>
      <c r="D539" s="38">
        <v>6741566</v>
      </c>
      <c r="E539" s="42" t="s">
        <v>8998</v>
      </c>
      <c r="F539" s="38">
        <v>674157</v>
      </c>
      <c r="G539" s="38">
        <f t="shared" si="32"/>
        <v>7415723</v>
      </c>
      <c r="H539" s="40" t="s">
        <v>9755</v>
      </c>
      <c r="I539" s="40" t="s">
        <v>9756</v>
      </c>
      <c r="J539" s="45">
        <f t="shared" si="33"/>
        <v>773</v>
      </c>
      <c r="K539" s="47">
        <f t="shared" si="34"/>
        <v>7415723</v>
      </c>
      <c r="L539">
        <f>+VLOOKUP(J539,'Thanh toán '!Q$6:R$3244,2,0)</f>
        <v>7415723</v>
      </c>
      <c r="M539" s="47">
        <f t="shared" si="35"/>
        <v>0</v>
      </c>
    </row>
    <row r="540" spans="1:13" x14ac:dyDescent="0.25">
      <c r="A540" s="43">
        <v>44932</v>
      </c>
      <c r="B540" s="40" t="s">
        <v>10217</v>
      </c>
      <c r="C540" s="40" t="s">
        <v>10218</v>
      </c>
      <c r="D540" s="38">
        <v>734310</v>
      </c>
      <c r="E540" s="42" t="s">
        <v>8998</v>
      </c>
      <c r="F540" s="38">
        <v>73431</v>
      </c>
      <c r="G540" s="38">
        <f t="shared" si="32"/>
        <v>807741</v>
      </c>
      <c r="H540" s="40" t="s">
        <v>9001</v>
      </c>
      <c r="I540" s="40" t="s">
        <v>9002</v>
      </c>
      <c r="J540" s="45">
        <f t="shared" si="33"/>
        <v>774</v>
      </c>
      <c r="K540" s="47">
        <f t="shared" si="34"/>
        <v>807741</v>
      </c>
      <c r="L540">
        <f>+VLOOKUP(J540,'Thanh toán '!Q$6:R$3244,2,0)</f>
        <v>807741</v>
      </c>
      <c r="M540" s="47">
        <f t="shared" si="35"/>
        <v>0</v>
      </c>
    </row>
    <row r="541" spans="1:13" x14ac:dyDescent="0.25">
      <c r="A541" s="43">
        <v>44932</v>
      </c>
      <c r="B541" s="40" t="s">
        <v>10219</v>
      </c>
      <c r="C541" s="40" t="s">
        <v>10220</v>
      </c>
      <c r="D541" s="38">
        <v>1108230</v>
      </c>
      <c r="E541" s="42" t="s">
        <v>8998</v>
      </c>
      <c r="F541" s="38">
        <v>110823</v>
      </c>
      <c r="G541" s="38">
        <f t="shared" si="32"/>
        <v>1219053</v>
      </c>
      <c r="H541" s="40" t="s">
        <v>9001</v>
      </c>
      <c r="I541" s="40" t="s">
        <v>9002</v>
      </c>
      <c r="J541" s="45">
        <f t="shared" si="33"/>
        <v>775</v>
      </c>
      <c r="K541" s="47">
        <f t="shared" si="34"/>
        <v>1219053</v>
      </c>
      <c r="L541">
        <f>+VLOOKUP(J541,'Thanh toán '!Q$6:R$3244,2,0)</f>
        <v>1219053</v>
      </c>
      <c r="M541" s="47">
        <f t="shared" si="35"/>
        <v>0</v>
      </c>
    </row>
    <row r="542" spans="1:13" x14ac:dyDescent="0.25">
      <c r="A542" s="43">
        <v>44932</v>
      </c>
      <c r="B542" s="40" t="s">
        <v>10221</v>
      </c>
      <c r="C542" s="40" t="s">
        <v>10222</v>
      </c>
      <c r="D542" s="38">
        <v>1357669</v>
      </c>
      <c r="E542" s="42" t="s">
        <v>8998</v>
      </c>
      <c r="F542" s="38">
        <v>135767</v>
      </c>
      <c r="G542" s="38">
        <f t="shared" si="32"/>
        <v>1493436</v>
      </c>
      <c r="H542" s="40" t="s">
        <v>9001</v>
      </c>
      <c r="I542" s="40" t="s">
        <v>9002</v>
      </c>
      <c r="J542" s="45">
        <f t="shared" si="33"/>
        <v>776</v>
      </c>
      <c r="K542" s="47">
        <f t="shared" si="34"/>
        <v>1493436</v>
      </c>
      <c r="L542">
        <f>+VLOOKUP(J542,'Thanh toán '!Q$6:R$3244,2,0)</f>
        <v>1493436</v>
      </c>
      <c r="M542" s="47">
        <f t="shared" si="35"/>
        <v>0</v>
      </c>
    </row>
    <row r="543" spans="1:13" x14ac:dyDescent="0.25">
      <c r="A543" s="43">
        <v>44932</v>
      </c>
      <c r="B543" s="40" t="s">
        <v>10223</v>
      </c>
      <c r="C543" s="40" t="s">
        <v>10224</v>
      </c>
      <c r="D543" s="38">
        <v>409288</v>
      </c>
      <c r="E543" s="42" t="s">
        <v>8998</v>
      </c>
      <c r="F543" s="38">
        <v>40929</v>
      </c>
      <c r="G543" s="38">
        <f t="shared" si="32"/>
        <v>450217</v>
      </c>
      <c r="H543" s="40" t="s">
        <v>9001</v>
      </c>
      <c r="I543" s="40" t="s">
        <v>9002</v>
      </c>
      <c r="J543" s="45">
        <f t="shared" si="33"/>
        <v>777</v>
      </c>
      <c r="K543" s="47">
        <f t="shared" si="34"/>
        <v>450217</v>
      </c>
      <c r="L543">
        <f>+VLOOKUP(J543,'Thanh toán '!Q$6:R$3244,2,0)</f>
        <v>450217</v>
      </c>
      <c r="M543" s="47">
        <f t="shared" si="35"/>
        <v>0</v>
      </c>
    </row>
    <row r="544" spans="1:13" x14ac:dyDescent="0.25">
      <c r="A544" s="43">
        <v>44932</v>
      </c>
      <c r="B544" s="40" t="s">
        <v>10225</v>
      </c>
      <c r="C544" s="40" t="s">
        <v>10226</v>
      </c>
      <c r="D544" s="38">
        <v>1556803</v>
      </c>
      <c r="E544" s="42" t="s">
        <v>8998</v>
      </c>
      <c r="F544" s="38">
        <v>155680</v>
      </c>
      <c r="G544" s="38">
        <f t="shared" si="32"/>
        <v>1712483</v>
      </c>
      <c r="H544" s="40" t="s">
        <v>9001</v>
      </c>
      <c r="I544" s="40" t="s">
        <v>9002</v>
      </c>
      <c r="J544" s="45">
        <f t="shared" si="33"/>
        <v>778</v>
      </c>
      <c r="K544" s="47">
        <f t="shared" si="34"/>
        <v>1712483</v>
      </c>
      <c r="L544" t="e">
        <f>+VLOOKUP(J544,'Thanh toán '!Q$6:R$3244,2,0)</f>
        <v>#N/A</v>
      </c>
      <c r="M544" s="47" t="e">
        <f t="shared" si="35"/>
        <v>#N/A</v>
      </c>
    </row>
    <row r="545" spans="1:13" x14ac:dyDescent="0.25">
      <c r="A545" s="43">
        <v>44932</v>
      </c>
      <c r="B545" s="40" t="s">
        <v>10227</v>
      </c>
      <c r="C545" s="40" t="s">
        <v>10228</v>
      </c>
      <c r="D545" s="38">
        <v>734310</v>
      </c>
      <c r="E545" s="42" t="s">
        <v>8998</v>
      </c>
      <c r="F545" s="38">
        <v>73431</v>
      </c>
      <c r="G545" s="38">
        <f t="shared" si="32"/>
        <v>807741</v>
      </c>
      <c r="H545" s="40" t="s">
        <v>9001</v>
      </c>
      <c r="I545" s="40" t="s">
        <v>9002</v>
      </c>
      <c r="J545" s="45">
        <f t="shared" si="33"/>
        <v>779</v>
      </c>
      <c r="K545" s="47">
        <f t="shared" si="34"/>
        <v>807741</v>
      </c>
      <c r="L545">
        <f>+VLOOKUP(J545,'Thanh toán '!Q$6:R$3244,2,0)</f>
        <v>807741</v>
      </c>
      <c r="M545" s="47">
        <f t="shared" si="35"/>
        <v>0</v>
      </c>
    </row>
    <row r="546" spans="1:13" x14ac:dyDescent="0.25">
      <c r="A546" s="43">
        <v>44932</v>
      </c>
      <c r="B546" s="40" t="s">
        <v>10229</v>
      </c>
      <c r="C546" s="40" t="s">
        <v>10230</v>
      </c>
      <c r="D546" s="38">
        <v>734310</v>
      </c>
      <c r="E546" s="42" t="s">
        <v>8998</v>
      </c>
      <c r="F546" s="38">
        <v>73431</v>
      </c>
      <c r="G546" s="38">
        <f t="shared" si="32"/>
        <v>807741</v>
      </c>
      <c r="H546" s="40" t="s">
        <v>9001</v>
      </c>
      <c r="I546" s="40" t="s">
        <v>9002</v>
      </c>
      <c r="J546" s="45">
        <f t="shared" si="33"/>
        <v>780</v>
      </c>
      <c r="K546" s="47">
        <f t="shared" si="34"/>
        <v>807741</v>
      </c>
      <c r="L546">
        <f>+VLOOKUP(J546,'Thanh toán '!Q$6:R$3244,2,0)</f>
        <v>807741</v>
      </c>
      <c r="M546" s="47">
        <f t="shared" si="35"/>
        <v>0</v>
      </c>
    </row>
    <row r="547" spans="1:13" x14ac:dyDescent="0.25">
      <c r="A547" s="43">
        <v>44932</v>
      </c>
      <c r="B547" s="40" t="s">
        <v>10231</v>
      </c>
      <c r="C547" s="40" t="s">
        <v>10232</v>
      </c>
      <c r="D547" s="38">
        <v>734310</v>
      </c>
      <c r="E547" s="42" t="s">
        <v>8998</v>
      </c>
      <c r="F547" s="38">
        <v>73431</v>
      </c>
      <c r="G547" s="38">
        <f t="shared" si="32"/>
        <v>807741</v>
      </c>
      <c r="H547" s="40" t="s">
        <v>9001</v>
      </c>
      <c r="I547" s="40" t="s">
        <v>9002</v>
      </c>
      <c r="J547" s="45">
        <f t="shared" si="33"/>
        <v>781</v>
      </c>
      <c r="K547" s="47">
        <f t="shared" si="34"/>
        <v>807741</v>
      </c>
      <c r="L547">
        <f>+VLOOKUP(J547,'Thanh toán '!Q$6:R$3244,2,0)</f>
        <v>807741</v>
      </c>
      <c r="M547" s="47">
        <f t="shared" si="35"/>
        <v>0</v>
      </c>
    </row>
    <row r="548" spans="1:13" x14ac:dyDescent="0.25">
      <c r="A548" s="43">
        <v>44932</v>
      </c>
      <c r="B548" s="40" t="s">
        <v>10233</v>
      </c>
      <c r="C548" s="40" t="s">
        <v>10234</v>
      </c>
      <c r="D548" s="38">
        <v>455338</v>
      </c>
      <c r="E548" s="42" t="s">
        <v>8998</v>
      </c>
      <c r="F548" s="38">
        <v>45534</v>
      </c>
      <c r="G548" s="38">
        <f t="shared" si="32"/>
        <v>500872</v>
      </c>
      <c r="H548" s="40" t="s">
        <v>9001</v>
      </c>
      <c r="I548" s="40" t="s">
        <v>9002</v>
      </c>
      <c r="J548" s="45">
        <f t="shared" si="33"/>
        <v>782</v>
      </c>
      <c r="K548" s="47">
        <f t="shared" si="34"/>
        <v>500872</v>
      </c>
      <c r="L548">
        <f>+VLOOKUP(J548,'Thanh toán '!Q$6:R$3244,2,0)</f>
        <v>500872</v>
      </c>
      <c r="M548" s="47">
        <f t="shared" si="35"/>
        <v>0</v>
      </c>
    </row>
    <row r="549" spans="1:13" x14ac:dyDescent="0.25">
      <c r="A549" s="43">
        <v>44932</v>
      </c>
      <c r="B549" s="40" t="s">
        <v>10235</v>
      </c>
      <c r="C549" s="40" t="s">
        <v>10236</v>
      </c>
      <c r="D549" s="38">
        <v>734310</v>
      </c>
      <c r="E549" s="42" t="s">
        <v>8998</v>
      </c>
      <c r="F549" s="38">
        <v>73431</v>
      </c>
      <c r="G549" s="38">
        <f t="shared" si="32"/>
        <v>807741</v>
      </c>
      <c r="H549" s="40" t="s">
        <v>9001</v>
      </c>
      <c r="I549" s="40" t="s">
        <v>9002</v>
      </c>
      <c r="J549" s="45">
        <f t="shared" si="33"/>
        <v>783</v>
      </c>
      <c r="K549" s="47">
        <f t="shared" si="34"/>
        <v>807741</v>
      </c>
      <c r="L549">
        <f>+VLOOKUP(J549,'Thanh toán '!Q$6:R$3244,2,0)</f>
        <v>807741</v>
      </c>
      <c r="M549" s="47">
        <f t="shared" si="35"/>
        <v>0</v>
      </c>
    </row>
    <row r="550" spans="1:13" x14ac:dyDescent="0.25">
      <c r="A550" s="43">
        <v>44932</v>
      </c>
      <c r="B550" s="40" t="s">
        <v>10237</v>
      </c>
      <c r="C550" s="40" t="s">
        <v>10238</v>
      </c>
      <c r="D550" s="38">
        <v>1189648</v>
      </c>
      <c r="E550" s="42" t="s">
        <v>8998</v>
      </c>
      <c r="F550" s="38">
        <v>118965</v>
      </c>
      <c r="G550" s="38">
        <f t="shared" si="32"/>
        <v>1308613</v>
      </c>
      <c r="H550" s="40" t="s">
        <v>9001</v>
      </c>
      <c r="I550" s="40" t="s">
        <v>9002</v>
      </c>
      <c r="J550" s="45">
        <f t="shared" si="33"/>
        <v>784</v>
      </c>
      <c r="K550" s="47">
        <f t="shared" si="34"/>
        <v>1308613</v>
      </c>
      <c r="L550">
        <f>+VLOOKUP(J550,'Thanh toán '!Q$6:R$3244,2,0)</f>
        <v>1308613</v>
      </c>
      <c r="M550" s="47">
        <f t="shared" si="35"/>
        <v>0</v>
      </c>
    </row>
    <row r="551" spans="1:13" x14ac:dyDescent="0.25">
      <c r="A551" s="43">
        <v>44932</v>
      </c>
      <c r="B551" s="40" t="s">
        <v>10239</v>
      </c>
      <c r="C551" s="40" t="s">
        <v>10240</v>
      </c>
      <c r="D551" s="38">
        <v>1189648</v>
      </c>
      <c r="E551" s="42" t="s">
        <v>8998</v>
      </c>
      <c r="F551" s="38">
        <v>118965</v>
      </c>
      <c r="G551" s="38">
        <f t="shared" si="32"/>
        <v>1308613</v>
      </c>
      <c r="H551" s="40" t="s">
        <v>9001</v>
      </c>
      <c r="I551" s="40" t="s">
        <v>9002</v>
      </c>
      <c r="J551" s="45">
        <f t="shared" si="33"/>
        <v>785</v>
      </c>
      <c r="K551" s="47">
        <f t="shared" si="34"/>
        <v>1308613</v>
      </c>
      <c r="L551">
        <f>+VLOOKUP(J551,'Thanh toán '!Q$6:R$3244,2,0)</f>
        <v>1308613</v>
      </c>
      <c r="M551" s="47">
        <f t="shared" si="35"/>
        <v>0</v>
      </c>
    </row>
    <row r="552" spans="1:13" x14ac:dyDescent="0.25">
      <c r="A552" s="43">
        <v>44932</v>
      </c>
      <c r="B552" s="40" t="s">
        <v>10241</v>
      </c>
      <c r="C552" s="40" t="s">
        <v>10242</v>
      </c>
      <c r="D552" s="38">
        <v>734310</v>
      </c>
      <c r="E552" s="42" t="s">
        <v>8998</v>
      </c>
      <c r="F552" s="38">
        <v>73431</v>
      </c>
      <c r="G552" s="38">
        <f t="shared" si="32"/>
        <v>807741</v>
      </c>
      <c r="H552" s="40" t="s">
        <v>9001</v>
      </c>
      <c r="I552" s="40" t="s">
        <v>9002</v>
      </c>
      <c r="J552" s="45">
        <f t="shared" si="33"/>
        <v>786</v>
      </c>
      <c r="K552" s="47">
        <f t="shared" si="34"/>
        <v>807741</v>
      </c>
      <c r="L552">
        <f>+VLOOKUP(J552,'Thanh toán '!Q$6:R$3244,2,0)</f>
        <v>807741</v>
      </c>
      <c r="M552" s="47">
        <f t="shared" si="35"/>
        <v>0</v>
      </c>
    </row>
    <row r="553" spans="1:13" x14ac:dyDescent="0.25">
      <c r="A553" s="43">
        <v>44932</v>
      </c>
      <c r="B553" s="40" t="s">
        <v>10243</v>
      </c>
      <c r="C553" s="40" t="s">
        <v>10244</v>
      </c>
      <c r="D553" s="38">
        <v>734310</v>
      </c>
      <c r="E553" s="42" t="s">
        <v>8998</v>
      </c>
      <c r="F553" s="38">
        <v>73431</v>
      </c>
      <c r="G553" s="38">
        <f t="shared" si="32"/>
        <v>807741</v>
      </c>
      <c r="H553" s="40" t="s">
        <v>9001</v>
      </c>
      <c r="I553" s="40" t="s">
        <v>9002</v>
      </c>
      <c r="J553" s="45">
        <f t="shared" si="33"/>
        <v>787</v>
      </c>
      <c r="K553" s="47">
        <f t="shared" si="34"/>
        <v>807741</v>
      </c>
      <c r="L553">
        <f>+VLOOKUP(J553,'Thanh toán '!Q$6:R$3244,2,0)</f>
        <v>807741</v>
      </c>
      <c r="M553" s="47">
        <f t="shared" si="35"/>
        <v>0</v>
      </c>
    </row>
    <row r="554" spans="1:13" x14ac:dyDescent="0.25">
      <c r="A554" s="43">
        <v>44932</v>
      </c>
      <c r="B554" s="40" t="s">
        <v>10245</v>
      </c>
      <c r="C554" s="40" t="s">
        <v>10246</v>
      </c>
      <c r="D554" s="38">
        <v>734310</v>
      </c>
      <c r="E554" s="42" t="s">
        <v>8998</v>
      </c>
      <c r="F554" s="38">
        <v>73431</v>
      </c>
      <c r="G554" s="38">
        <f t="shared" si="32"/>
        <v>807741</v>
      </c>
      <c r="H554" s="40" t="s">
        <v>9001</v>
      </c>
      <c r="I554" s="40" t="s">
        <v>9002</v>
      </c>
      <c r="J554" s="45">
        <f t="shared" si="33"/>
        <v>788</v>
      </c>
      <c r="K554" s="47">
        <f t="shared" si="34"/>
        <v>807741</v>
      </c>
      <c r="L554">
        <f>+VLOOKUP(J554,'Thanh toán '!Q$6:R$3244,2,0)</f>
        <v>807741</v>
      </c>
      <c r="M554" s="47">
        <f t="shared" si="35"/>
        <v>0</v>
      </c>
    </row>
    <row r="555" spans="1:13" x14ac:dyDescent="0.25">
      <c r="A555" s="43">
        <v>44932</v>
      </c>
      <c r="B555" s="40" t="s">
        <v>10247</v>
      </c>
      <c r="C555" s="40" t="s">
        <v>10248</v>
      </c>
      <c r="D555" s="38">
        <v>1189648</v>
      </c>
      <c r="E555" s="42" t="s">
        <v>8998</v>
      </c>
      <c r="F555" s="38">
        <v>118965</v>
      </c>
      <c r="G555" s="38">
        <f t="shared" si="32"/>
        <v>1308613</v>
      </c>
      <c r="H555" s="40" t="s">
        <v>9001</v>
      </c>
      <c r="I555" s="40" t="s">
        <v>9002</v>
      </c>
      <c r="J555" s="45">
        <f t="shared" si="33"/>
        <v>789</v>
      </c>
      <c r="K555" s="47">
        <f t="shared" si="34"/>
        <v>1308613</v>
      </c>
      <c r="L555">
        <f>+VLOOKUP(J555,'Thanh toán '!Q$6:R$3244,2,0)</f>
        <v>1308613</v>
      </c>
      <c r="M555" s="47">
        <f t="shared" si="35"/>
        <v>0</v>
      </c>
    </row>
    <row r="556" spans="1:13" x14ac:dyDescent="0.25">
      <c r="A556" s="43">
        <v>44932</v>
      </c>
      <c r="B556" s="40" t="s">
        <v>10249</v>
      </c>
      <c r="C556" s="40" t="s">
        <v>10250</v>
      </c>
      <c r="D556" s="38">
        <v>734310</v>
      </c>
      <c r="E556" s="42" t="s">
        <v>8998</v>
      </c>
      <c r="F556" s="38">
        <v>73431</v>
      </c>
      <c r="G556" s="38">
        <f t="shared" si="32"/>
        <v>807741</v>
      </c>
      <c r="H556" s="40" t="s">
        <v>9001</v>
      </c>
      <c r="I556" s="40" t="s">
        <v>9002</v>
      </c>
      <c r="J556" s="45">
        <f t="shared" si="33"/>
        <v>790</v>
      </c>
      <c r="K556" s="47">
        <f t="shared" si="34"/>
        <v>807741</v>
      </c>
      <c r="L556">
        <f>+VLOOKUP(J556,'Thanh toán '!Q$6:R$3244,2,0)</f>
        <v>807741</v>
      </c>
      <c r="M556" s="47">
        <f t="shared" si="35"/>
        <v>0</v>
      </c>
    </row>
    <row r="557" spans="1:13" x14ac:dyDescent="0.25">
      <c r="A557" s="43">
        <v>44932</v>
      </c>
      <c r="B557" s="40" t="s">
        <v>10251</v>
      </c>
      <c r="C557" s="40" t="s">
        <v>10252</v>
      </c>
      <c r="D557" s="38">
        <v>734310</v>
      </c>
      <c r="E557" s="42" t="s">
        <v>8998</v>
      </c>
      <c r="F557" s="38">
        <v>73431</v>
      </c>
      <c r="G557" s="38">
        <f t="shared" si="32"/>
        <v>807741</v>
      </c>
      <c r="H557" s="40" t="s">
        <v>9001</v>
      </c>
      <c r="I557" s="40" t="s">
        <v>9002</v>
      </c>
      <c r="J557" s="45">
        <f t="shared" si="33"/>
        <v>791</v>
      </c>
      <c r="K557" s="47">
        <f t="shared" si="34"/>
        <v>807741</v>
      </c>
      <c r="L557">
        <f>+VLOOKUP(J557,'Thanh toán '!Q$6:R$3244,2,0)</f>
        <v>807741</v>
      </c>
      <c r="M557" s="47">
        <f t="shared" si="35"/>
        <v>0</v>
      </c>
    </row>
    <row r="558" spans="1:13" x14ac:dyDescent="0.25">
      <c r="A558" s="43">
        <v>44932</v>
      </c>
      <c r="B558" s="40" t="s">
        <v>10253</v>
      </c>
      <c r="C558" s="40" t="s">
        <v>10254</v>
      </c>
      <c r="D558" s="38">
        <v>734310</v>
      </c>
      <c r="E558" s="42" t="s">
        <v>8998</v>
      </c>
      <c r="F558" s="38">
        <v>73431</v>
      </c>
      <c r="G558" s="38">
        <f t="shared" si="32"/>
        <v>807741</v>
      </c>
      <c r="H558" s="40" t="s">
        <v>9001</v>
      </c>
      <c r="I558" s="40" t="s">
        <v>9002</v>
      </c>
      <c r="J558" s="45">
        <f t="shared" si="33"/>
        <v>792</v>
      </c>
      <c r="K558" s="47">
        <f t="shared" si="34"/>
        <v>807741</v>
      </c>
      <c r="L558">
        <f>+VLOOKUP(J558,'Thanh toán '!Q$6:R$3244,2,0)</f>
        <v>807741</v>
      </c>
      <c r="M558" s="47">
        <f t="shared" si="35"/>
        <v>0</v>
      </c>
    </row>
    <row r="559" spans="1:13" x14ac:dyDescent="0.25">
      <c r="A559" s="43">
        <v>44932</v>
      </c>
      <c r="B559" s="40" t="s">
        <v>10255</v>
      </c>
      <c r="C559" s="40" t="s">
        <v>10256</v>
      </c>
      <c r="D559" s="38">
        <v>1189648</v>
      </c>
      <c r="E559" s="42" t="s">
        <v>8998</v>
      </c>
      <c r="F559" s="38">
        <v>118965</v>
      </c>
      <c r="G559" s="38">
        <f t="shared" si="32"/>
        <v>1308613</v>
      </c>
      <c r="H559" s="40" t="s">
        <v>9001</v>
      </c>
      <c r="I559" s="40" t="s">
        <v>9002</v>
      </c>
      <c r="J559" s="45">
        <f t="shared" si="33"/>
        <v>793</v>
      </c>
      <c r="K559" s="47">
        <f t="shared" si="34"/>
        <v>1308613</v>
      </c>
      <c r="L559">
        <f>+VLOOKUP(J559,'Thanh toán '!Q$6:R$3244,2,0)</f>
        <v>1308613</v>
      </c>
      <c r="M559" s="47">
        <f t="shared" si="35"/>
        <v>0</v>
      </c>
    </row>
    <row r="560" spans="1:13" x14ac:dyDescent="0.25">
      <c r="A560" s="43">
        <v>44932</v>
      </c>
      <c r="B560" s="40" t="s">
        <v>10257</v>
      </c>
      <c r="C560" s="40" t="s">
        <v>10258</v>
      </c>
      <c r="D560" s="38">
        <v>734310</v>
      </c>
      <c r="E560" s="42" t="s">
        <v>8998</v>
      </c>
      <c r="F560" s="38">
        <v>73431</v>
      </c>
      <c r="G560" s="38">
        <f t="shared" si="32"/>
        <v>807741</v>
      </c>
      <c r="H560" s="40" t="s">
        <v>9001</v>
      </c>
      <c r="I560" s="40" t="s">
        <v>9002</v>
      </c>
      <c r="J560" s="45">
        <f t="shared" si="33"/>
        <v>794</v>
      </c>
      <c r="K560" s="47">
        <f t="shared" si="34"/>
        <v>807741</v>
      </c>
      <c r="L560">
        <f>+VLOOKUP(J560,'Thanh toán '!Q$6:R$3244,2,0)</f>
        <v>807741</v>
      </c>
      <c r="M560" s="47">
        <f t="shared" si="35"/>
        <v>0</v>
      </c>
    </row>
    <row r="561" spans="1:13" x14ac:dyDescent="0.25">
      <c r="A561" s="43">
        <v>44932</v>
      </c>
      <c r="B561" s="40" t="s">
        <v>10259</v>
      </c>
      <c r="C561" s="40" t="s">
        <v>10260</v>
      </c>
      <c r="D561" s="38">
        <v>734310</v>
      </c>
      <c r="E561" s="42" t="s">
        <v>8998</v>
      </c>
      <c r="F561" s="38">
        <v>73431</v>
      </c>
      <c r="G561" s="38">
        <f t="shared" si="32"/>
        <v>807741</v>
      </c>
      <c r="H561" s="40" t="s">
        <v>9001</v>
      </c>
      <c r="I561" s="40" t="s">
        <v>9002</v>
      </c>
      <c r="J561" s="45">
        <f t="shared" si="33"/>
        <v>795</v>
      </c>
      <c r="K561" s="47">
        <f t="shared" si="34"/>
        <v>807741</v>
      </c>
      <c r="L561">
        <f>+VLOOKUP(J561,'Thanh toán '!Q$6:R$3244,2,0)</f>
        <v>807741</v>
      </c>
      <c r="M561" s="47">
        <f t="shared" si="35"/>
        <v>0</v>
      </c>
    </row>
    <row r="562" spans="1:13" x14ac:dyDescent="0.25">
      <c r="A562" s="43">
        <v>44932</v>
      </c>
      <c r="B562" s="40" t="s">
        <v>10261</v>
      </c>
      <c r="C562" s="40" t="s">
        <v>10262</v>
      </c>
      <c r="D562" s="38">
        <v>734310</v>
      </c>
      <c r="E562" s="42" t="s">
        <v>8998</v>
      </c>
      <c r="F562" s="38">
        <v>73431</v>
      </c>
      <c r="G562" s="38">
        <f t="shared" si="32"/>
        <v>807741</v>
      </c>
      <c r="H562" s="40" t="s">
        <v>9001</v>
      </c>
      <c r="I562" s="40" t="s">
        <v>9002</v>
      </c>
      <c r="J562" s="45">
        <f t="shared" si="33"/>
        <v>796</v>
      </c>
      <c r="K562" s="47">
        <f t="shared" si="34"/>
        <v>807741</v>
      </c>
      <c r="L562">
        <f>+VLOOKUP(J562,'Thanh toán '!Q$6:R$3244,2,0)</f>
        <v>807741</v>
      </c>
      <c r="M562" s="47">
        <f t="shared" si="35"/>
        <v>0</v>
      </c>
    </row>
    <row r="563" spans="1:13" x14ac:dyDescent="0.25">
      <c r="A563" s="43">
        <v>44932</v>
      </c>
      <c r="B563" s="40" t="s">
        <v>10263</v>
      </c>
      <c r="C563" s="40" t="s">
        <v>10264</v>
      </c>
      <c r="D563" s="38">
        <v>734310</v>
      </c>
      <c r="E563" s="42" t="s">
        <v>8998</v>
      </c>
      <c r="F563" s="38">
        <v>73431</v>
      </c>
      <c r="G563" s="38">
        <f t="shared" si="32"/>
        <v>807741</v>
      </c>
      <c r="H563" s="40" t="s">
        <v>9001</v>
      </c>
      <c r="I563" s="40" t="s">
        <v>9002</v>
      </c>
      <c r="J563" s="45">
        <f t="shared" si="33"/>
        <v>797</v>
      </c>
      <c r="K563" s="47">
        <f t="shared" si="34"/>
        <v>807741</v>
      </c>
      <c r="L563">
        <f>+VLOOKUP(J563,'Thanh toán '!Q$6:R$3244,2,0)</f>
        <v>807741</v>
      </c>
      <c r="M563" s="47">
        <f t="shared" si="35"/>
        <v>0</v>
      </c>
    </row>
    <row r="564" spans="1:13" x14ac:dyDescent="0.25">
      <c r="A564" s="43">
        <v>44932</v>
      </c>
      <c r="B564" s="40" t="s">
        <v>10265</v>
      </c>
      <c r="C564" s="40" t="s">
        <v>10266</v>
      </c>
      <c r="D564" s="38">
        <v>1189648</v>
      </c>
      <c r="E564" s="42" t="s">
        <v>8998</v>
      </c>
      <c r="F564" s="38">
        <v>118965</v>
      </c>
      <c r="G564" s="38">
        <f t="shared" si="32"/>
        <v>1308613</v>
      </c>
      <c r="H564" s="40" t="s">
        <v>9001</v>
      </c>
      <c r="I564" s="40" t="s">
        <v>9002</v>
      </c>
      <c r="J564" s="45">
        <f t="shared" si="33"/>
        <v>798</v>
      </c>
      <c r="K564" s="47">
        <f t="shared" si="34"/>
        <v>1308613</v>
      </c>
      <c r="L564">
        <f>+VLOOKUP(J564,'Thanh toán '!Q$6:R$3244,2,0)</f>
        <v>1308613</v>
      </c>
      <c r="M564" s="47">
        <f t="shared" si="35"/>
        <v>0</v>
      </c>
    </row>
    <row r="565" spans="1:13" x14ac:dyDescent="0.25">
      <c r="A565" s="43">
        <v>44932</v>
      </c>
      <c r="B565" s="40" t="s">
        <v>10267</v>
      </c>
      <c r="C565" s="40" t="s">
        <v>10222</v>
      </c>
      <c r="D565" s="38">
        <v>734310</v>
      </c>
      <c r="E565" s="42" t="s">
        <v>8998</v>
      </c>
      <c r="F565" s="38">
        <v>73431</v>
      </c>
      <c r="G565" s="38">
        <f t="shared" si="32"/>
        <v>807741</v>
      </c>
      <c r="H565" s="40" t="s">
        <v>9001</v>
      </c>
      <c r="I565" s="40" t="s">
        <v>9002</v>
      </c>
      <c r="J565" s="45">
        <f t="shared" si="33"/>
        <v>799</v>
      </c>
      <c r="K565" s="47">
        <f t="shared" si="34"/>
        <v>807741</v>
      </c>
      <c r="L565">
        <f>+VLOOKUP(J565,'Thanh toán '!Q$6:R$3244,2,0)</f>
        <v>807741</v>
      </c>
      <c r="M565" s="47">
        <f t="shared" si="35"/>
        <v>0</v>
      </c>
    </row>
    <row r="566" spans="1:13" x14ac:dyDescent="0.25">
      <c r="A566" s="43">
        <v>44932</v>
      </c>
      <c r="B566" s="40" t="s">
        <v>10268</v>
      </c>
      <c r="C566" s="40" t="s">
        <v>10269</v>
      </c>
      <c r="D566" s="38">
        <v>734310</v>
      </c>
      <c r="E566" s="42" t="s">
        <v>8998</v>
      </c>
      <c r="F566" s="38">
        <v>73431</v>
      </c>
      <c r="G566" s="38">
        <f t="shared" si="32"/>
        <v>807741</v>
      </c>
      <c r="H566" s="40" t="s">
        <v>9001</v>
      </c>
      <c r="I566" s="40" t="s">
        <v>9002</v>
      </c>
      <c r="J566" s="45">
        <f t="shared" si="33"/>
        <v>800</v>
      </c>
      <c r="K566" s="47">
        <f t="shared" si="34"/>
        <v>807741</v>
      </c>
      <c r="L566">
        <f>+VLOOKUP(J566,'Thanh toán '!Q$6:R$3244,2,0)</f>
        <v>807741</v>
      </c>
      <c r="M566" s="47">
        <f t="shared" si="35"/>
        <v>0</v>
      </c>
    </row>
    <row r="567" spans="1:13" x14ac:dyDescent="0.25">
      <c r="A567" s="43">
        <v>44933</v>
      </c>
      <c r="B567" s="40" t="s">
        <v>10283</v>
      </c>
      <c r="C567" s="40" t="s">
        <v>9672</v>
      </c>
      <c r="D567" s="38">
        <v>910676</v>
      </c>
      <c r="E567" s="42" t="s">
        <v>8998</v>
      </c>
      <c r="F567" s="38">
        <v>91068</v>
      </c>
      <c r="G567" s="38">
        <f t="shared" si="32"/>
        <v>1001744</v>
      </c>
      <c r="H567" s="40" t="s">
        <v>9284</v>
      </c>
      <c r="I567" s="40" t="s">
        <v>9285</v>
      </c>
      <c r="J567" s="45">
        <f t="shared" si="33"/>
        <v>805</v>
      </c>
      <c r="K567" s="47">
        <f t="shared" si="34"/>
        <v>1001744</v>
      </c>
      <c r="L567">
        <f>+VLOOKUP(J567,'Thanh toán '!Q$6:R$3244,2,0)</f>
        <v>1001744</v>
      </c>
      <c r="M567" s="47">
        <f t="shared" si="35"/>
        <v>0</v>
      </c>
    </row>
    <row r="568" spans="1:13" x14ac:dyDescent="0.25">
      <c r="A568" s="43">
        <v>44933</v>
      </c>
      <c r="B568" s="40" t="s">
        <v>10285</v>
      </c>
      <c r="C568" s="40" t="s">
        <v>10286</v>
      </c>
      <c r="D568" s="38">
        <v>5268256</v>
      </c>
      <c r="E568" s="42" t="s">
        <v>8998</v>
      </c>
      <c r="F568" s="38">
        <v>526826</v>
      </c>
      <c r="G568" s="38">
        <f t="shared" si="32"/>
        <v>5795082</v>
      </c>
      <c r="H568" s="40" t="s">
        <v>9242</v>
      </c>
      <c r="I568" s="40" t="s">
        <v>9243</v>
      </c>
      <c r="J568" s="45">
        <f t="shared" si="33"/>
        <v>826</v>
      </c>
      <c r="K568" s="47">
        <f t="shared" si="34"/>
        <v>5795082</v>
      </c>
      <c r="L568">
        <f>+VLOOKUP(J568,'Thanh toán '!Q$6:R$3244,2,0)</f>
        <v>5795082</v>
      </c>
      <c r="M568" s="47">
        <f t="shared" si="35"/>
        <v>0</v>
      </c>
    </row>
    <row r="569" spans="1:13" x14ac:dyDescent="0.25">
      <c r="A569" s="43">
        <v>44933</v>
      </c>
      <c r="B569" s="40" t="s">
        <v>10287</v>
      </c>
      <c r="C569" s="40" t="s">
        <v>10288</v>
      </c>
      <c r="D569" s="38">
        <v>882000</v>
      </c>
      <c r="E569" s="42" t="s">
        <v>8998</v>
      </c>
      <c r="F569" s="38">
        <v>88200</v>
      </c>
      <c r="G569" s="38">
        <f t="shared" si="32"/>
        <v>970200</v>
      </c>
      <c r="H569" s="40" t="s">
        <v>9183</v>
      </c>
      <c r="I569" s="40" t="s">
        <v>9184</v>
      </c>
      <c r="J569" s="45">
        <f t="shared" si="33"/>
        <v>827</v>
      </c>
      <c r="K569" s="47">
        <f t="shared" si="34"/>
        <v>970200</v>
      </c>
      <c r="L569">
        <f>+VLOOKUP(J569,'Thanh toán '!Q$6:R$3244,2,0)</f>
        <v>970200</v>
      </c>
      <c r="M569" s="47">
        <f t="shared" si="35"/>
        <v>0</v>
      </c>
    </row>
    <row r="570" spans="1:13" x14ac:dyDescent="0.25">
      <c r="A570" s="43">
        <v>44933</v>
      </c>
      <c r="B570" s="40" t="s">
        <v>10289</v>
      </c>
      <c r="C570" s="40" t="s">
        <v>10288</v>
      </c>
      <c r="D570" s="38">
        <v>4029544</v>
      </c>
      <c r="E570" s="42" t="s">
        <v>8998</v>
      </c>
      <c r="F570" s="38">
        <v>402954</v>
      </c>
      <c r="G570" s="38">
        <f t="shared" si="32"/>
        <v>4432498</v>
      </c>
      <c r="H570" s="40" t="s">
        <v>9183</v>
      </c>
      <c r="I570" s="40" t="s">
        <v>9184</v>
      </c>
      <c r="J570" s="45">
        <f t="shared" si="33"/>
        <v>828</v>
      </c>
      <c r="K570" s="47">
        <f t="shared" si="34"/>
        <v>4432498</v>
      </c>
      <c r="L570">
        <f>+VLOOKUP(J570,'Thanh toán '!Q$6:R$3244,2,0)</f>
        <v>4432498</v>
      </c>
      <c r="M570" s="47">
        <f t="shared" si="35"/>
        <v>0</v>
      </c>
    </row>
    <row r="571" spans="1:13" x14ac:dyDescent="0.25">
      <c r="A571" s="43">
        <v>44933</v>
      </c>
      <c r="B571" s="40" t="s">
        <v>10292</v>
      </c>
      <c r="C571" s="40" t="s">
        <v>10293</v>
      </c>
      <c r="D571" s="38">
        <v>1467498</v>
      </c>
      <c r="E571" s="42" t="s">
        <v>8998</v>
      </c>
      <c r="F571" s="38">
        <v>146750</v>
      </c>
      <c r="G571" s="38">
        <f t="shared" si="32"/>
        <v>1614248</v>
      </c>
      <c r="H571" s="40" t="s">
        <v>9159</v>
      </c>
      <c r="I571" s="40" t="s">
        <v>9160</v>
      </c>
      <c r="J571" s="45">
        <f t="shared" si="33"/>
        <v>838</v>
      </c>
      <c r="K571" s="47">
        <f t="shared" si="34"/>
        <v>1614248</v>
      </c>
      <c r="L571">
        <f>+VLOOKUP(J571,'Thanh toán '!Q$6:R$3244,2,0)</f>
        <v>1614248</v>
      </c>
      <c r="M571" s="47">
        <f t="shared" si="35"/>
        <v>0</v>
      </c>
    </row>
    <row r="572" spans="1:13" x14ac:dyDescent="0.25">
      <c r="A572" s="43">
        <v>44933</v>
      </c>
      <c r="B572" s="40" t="s">
        <v>10294</v>
      </c>
      <c r="C572" s="40" t="s">
        <v>10295</v>
      </c>
      <c r="D572" s="38">
        <v>1434696</v>
      </c>
      <c r="E572" s="42" t="s">
        <v>8998</v>
      </c>
      <c r="F572" s="38">
        <v>143470</v>
      </c>
      <c r="G572" s="38">
        <f t="shared" si="32"/>
        <v>1578166</v>
      </c>
      <c r="H572" s="40" t="s">
        <v>9159</v>
      </c>
      <c r="I572" s="40" t="s">
        <v>9160</v>
      </c>
      <c r="J572" s="45">
        <f t="shared" si="33"/>
        <v>848</v>
      </c>
      <c r="K572" s="47">
        <f t="shared" si="34"/>
        <v>1578166</v>
      </c>
      <c r="L572">
        <f>+VLOOKUP(J572,'Thanh toán '!Q$6:R$3244,2,0)</f>
        <v>1578166</v>
      </c>
      <c r="M572" s="47">
        <f t="shared" si="35"/>
        <v>0</v>
      </c>
    </row>
    <row r="573" spans="1:13" x14ac:dyDescent="0.25">
      <c r="A573" s="43">
        <v>44933</v>
      </c>
      <c r="B573" s="40" t="s">
        <v>10296</v>
      </c>
      <c r="C573" s="40" t="s">
        <v>10297</v>
      </c>
      <c r="D573" s="38">
        <v>1189648</v>
      </c>
      <c r="E573" s="42" t="s">
        <v>8998</v>
      </c>
      <c r="F573" s="38">
        <v>118965</v>
      </c>
      <c r="G573" s="38">
        <f t="shared" si="32"/>
        <v>1308613</v>
      </c>
      <c r="H573" s="40" t="s">
        <v>9159</v>
      </c>
      <c r="I573" s="40" t="s">
        <v>9160</v>
      </c>
      <c r="J573" s="45">
        <f t="shared" si="33"/>
        <v>850</v>
      </c>
      <c r="K573" s="47">
        <f t="shared" si="34"/>
        <v>1308613</v>
      </c>
      <c r="L573" t="e">
        <f>+VLOOKUP(J573,'Thanh toán '!Q$6:R$3244,2,0)</f>
        <v>#N/A</v>
      </c>
      <c r="M573" s="47" t="e">
        <f t="shared" si="35"/>
        <v>#N/A</v>
      </c>
    </row>
    <row r="574" spans="1:13" x14ac:dyDescent="0.25">
      <c r="A574" s="43">
        <v>44933</v>
      </c>
      <c r="B574" s="40" t="s">
        <v>10298</v>
      </c>
      <c r="C574" s="40" t="s">
        <v>10299</v>
      </c>
      <c r="D574" s="38">
        <v>3880793</v>
      </c>
      <c r="E574" s="42" t="s">
        <v>8998</v>
      </c>
      <c r="F574" s="38">
        <v>388079</v>
      </c>
      <c r="G574" s="38">
        <f t="shared" si="32"/>
        <v>4268872</v>
      </c>
      <c r="H574" s="40" t="s">
        <v>9853</v>
      </c>
      <c r="I574" s="40" t="s">
        <v>9854</v>
      </c>
      <c r="J574" s="45">
        <f t="shared" si="33"/>
        <v>852</v>
      </c>
      <c r="K574" s="47">
        <f t="shared" si="34"/>
        <v>4268872</v>
      </c>
      <c r="L574">
        <f>+VLOOKUP(J574,'Thanh toán '!Q$6:R$3244,2,0)</f>
        <v>4268872</v>
      </c>
      <c r="M574" s="47">
        <f t="shared" si="35"/>
        <v>0</v>
      </c>
    </row>
    <row r="575" spans="1:13" x14ac:dyDescent="0.25">
      <c r="A575" s="43">
        <v>44933</v>
      </c>
      <c r="B575" s="40" t="s">
        <v>10300</v>
      </c>
      <c r="C575" s="40" t="s">
        <v>10301</v>
      </c>
      <c r="D575" s="38">
        <v>26394743</v>
      </c>
      <c r="E575" s="42" t="s">
        <v>8998</v>
      </c>
      <c r="F575" s="38">
        <v>2639474</v>
      </c>
      <c r="G575" s="38">
        <f t="shared" si="32"/>
        <v>29034217</v>
      </c>
      <c r="H575" s="40" t="s">
        <v>9179</v>
      </c>
      <c r="I575" s="40" t="s">
        <v>9180</v>
      </c>
      <c r="J575" s="45">
        <f t="shared" si="33"/>
        <v>854</v>
      </c>
      <c r="K575" s="47">
        <f t="shared" si="34"/>
        <v>29034217</v>
      </c>
      <c r="L575">
        <f>+VLOOKUP(J575,'Thanh toán '!Q$6:R$3244,2,0)</f>
        <v>29034217</v>
      </c>
      <c r="M575" s="47">
        <f t="shared" si="35"/>
        <v>0</v>
      </c>
    </row>
    <row r="576" spans="1:13" x14ac:dyDescent="0.25">
      <c r="A576" s="43">
        <v>44933</v>
      </c>
      <c r="B576" s="40" t="s">
        <v>10302</v>
      </c>
      <c r="C576" s="40" t="s">
        <v>10303</v>
      </c>
      <c r="D576" s="38">
        <v>719882</v>
      </c>
      <c r="E576" s="42" t="s">
        <v>8998</v>
      </c>
      <c r="F576" s="38">
        <v>71988</v>
      </c>
      <c r="G576" s="38">
        <f t="shared" si="32"/>
        <v>791870</v>
      </c>
      <c r="H576" s="40" t="s">
        <v>9001</v>
      </c>
      <c r="I576" s="40" t="s">
        <v>9002</v>
      </c>
      <c r="J576" s="45">
        <f t="shared" si="33"/>
        <v>856</v>
      </c>
      <c r="K576" s="47">
        <f t="shared" si="34"/>
        <v>791870</v>
      </c>
      <c r="L576">
        <f>+VLOOKUP(J576,'Thanh toán '!Q$6:R$3244,2,0)</f>
        <v>791870</v>
      </c>
      <c r="M576" s="47">
        <f t="shared" si="35"/>
        <v>0</v>
      </c>
    </row>
    <row r="577" spans="1:13" x14ac:dyDescent="0.25">
      <c r="A577" s="43">
        <v>44933</v>
      </c>
      <c r="B577" s="40" t="s">
        <v>10304</v>
      </c>
      <c r="C577" s="40" t="s">
        <v>10305</v>
      </c>
      <c r="D577" s="38">
        <v>865200</v>
      </c>
      <c r="E577" s="42" t="s">
        <v>8998</v>
      </c>
      <c r="F577" s="38">
        <v>86520</v>
      </c>
      <c r="G577" s="38">
        <f t="shared" si="32"/>
        <v>951720</v>
      </c>
      <c r="H577" s="40" t="s">
        <v>9001</v>
      </c>
      <c r="I577" s="40" t="s">
        <v>9002</v>
      </c>
      <c r="J577" s="45">
        <f t="shared" si="33"/>
        <v>857</v>
      </c>
      <c r="K577" s="47">
        <f t="shared" si="34"/>
        <v>951720</v>
      </c>
      <c r="L577" t="e">
        <f>+VLOOKUP(J577,'Thanh toán '!Q$6:R$3244,2,0)</f>
        <v>#N/A</v>
      </c>
      <c r="M577" s="47" t="e">
        <f t="shared" si="35"/>
        <v>#N/A</v>
      </c>
    </row>
    <row r="578" spans="1:13" x14ac:dyDescent="0.25">
      <c r="A578" s="43">
        <v>44933</v>
      </c>
      <c r="B578" s="40" t="s">
        <v>10306</v>
      </c>
      <c r="C578" s="40" t="s">
        <v>10307</v>
      </c>
      <c r="D578" s="38">
        <v>1730400</v>
      </c>
      <c r="E578" s="42" t="s">
        <v>8998</v>
      </c>
      <c r="F578" s="38">
        <v>173040</v>
      </c>
      <c r="G578" s="38">
        <f t="shared" si="32"/>
        <v>1903440</v>
      </c>
      <c r="H578" s="40" t="s">
        <v>10308</v>
      </c>
      <c r="I578" s="40" t="s">
        <v>10309</v>
      </c>
      <c r="J578" s="45">
        <f t="shared" si="33"/>
        <v>858</v>
      </c>
      <c r="K578" s="47">
        <f t="shared" si="34"/>
        <v>1903440</v>
      </c>
      <c r="L578">
        <f>+VLOOKUP(J578,'Thanh toán '!Q$6:R$3244,2,0)</f>
        <v>1903440</v>
      </c>
      <c r="M578" s="47">
        <f t="shared" si="35"/>
        <v>0</v>
      </c>
    </row>
    <row r="579" spans="1:13" x14ac:dyDescent="0.25">
      <c r="A579" s="43">
        <v>44933</v>
      </c>
      <c r="B579" s="40" t="s">
        <v>10310</v>
      </c>
      <c r="C579" s="40" t="s">
        <v>10311</v>
      </c>
      <c r="D579" s="38">
        <v>5142596</v>
      </c>
      <c r="E579" s="42" t="s">
        <v>8998</v>
      </c>
      <c r="F579" s="38">
        <v>514260</v>
      </c>
      <c r="G579" s="38">
        <f t="shared" si="32"/>
        <v>5656856</v>
      </c>
      <c r="H579" s="40" t="s">
        <v>10308</v>
      </c>
      <c r="I579" s="40" t="s">
        <v>10309</v>
      </c>
      <c r="J579" s="45">
        <f t="shared" si="33"/>
        <v>859</v>
      </c>
      <c r="K579" s="47">
        <f t="shared" si="34"/>
        <v>5656856</v>
      </c>
      <c r="L579">
        <f>+VLOOKUP(J579,'Thanh toán '!Q$6:R$3244,2,0)</f>
        <v>5656856</v>
      </c>
      <c r="M579" s="47">
        <f t="shared" si="35"/>
        <v>0</v>
      </c>
    </row>
    <row r="580" spans="1:13" x14ac:dyDescent="0.25">
      <c r="A580" s="43">
        <v>44933</v>
      </c>
      <c r="B580" s="40" t="s">
        <v>10312</v>
      </c>
      <c r="C580" s="40" t="s">
        <v>10313</v>
      </c>
      <c r="D580" s="38">
        <v>1924970</v>
      </c>
      <c r="E580" s="42" t="s">
        <v>8998</v>
      </c>
      <c r="F580" s="38">
        <v>192497</v>
      </c>
      <c r="G580" s="38">
        <f t="shared" si="32"/>
        <v>2117467</v>
      </c>
      <c r="H580" s="40" t="s">
        <v>9613</v>
      </c>
      <c r="I580" s="40" t="s">
        <v>9614</v>
      </c>
      <c r="J580" s="45">
        <f t="shared" si="33"/>
        <v>860</v>
      </c>
      <c r="K580" s="47">
        <f t="shared" si="34"/>
        <v>2117467</v>
      </c>
      <c r="L580">
        <f>+VLOOKUP(J580,'Thanh toán '!Q$6:R$3244,2,0)</f>
        <v>2117467</v>
      </c>
      <c r="M580" s="47">
        <f t="shared" si="35"/>
        <v>0</v>
      </c>
    </row>
    <row r="581" spans="1:13" x14ac:dyDescent="0.25">
      <c r="A581" s="43">
        <v>44933</v>
      </c>
      <c r="B581" s="40" t="s">
        <v>10314</v>
      </c>
      <c r="C581" s="40" t="s">
        <v>10315</v>
      </c>
      <c r="D581" s="38">
        <v>2957996</v>
      </c>
      <c r="E581" s="42" t="s">
        <v>8998</v>
      </c>
      <c r="F581" s="38">
        <v>295800</v>
      </c>
      <c r="G581" s="38">
        <f t="shared" si="32"/>
        <v>3253796</v>
      </c>
      <c r="H581" s="40" t="s">
        <v>9116</v>
      </c>
      <c r="I581" s="40" t="s">
        <v>9117</v>
      </c>
      <c r="J581" s="45">
        <f t="shared" si="33"/>
        <v>861</v>
      </c>
      <c r="K581" s="47">
        <f t="shared" si="34"/>
        <v>3253796</v>
      </c>
      <c r="L581">
        <f>+VLOOKUP(J581,'Thanh toán '!Q$6:R$3244,2,0)</f>
        <v>3253796</v>
      </c>
      <c r="M581" s="47">
        <f t="shared" si="35"/>
        <v>0</v>
      </c>
    </row>
    <row r="582" spans="1:13" x14ac:dyDescent="0.25">
      <c r="A582" s="43">
        <v>44933</v>
      </c>
      <c r="B582" s="40" t="s">
        <v>10316</v>
      </c>
      <c r="C582" s="40" t="s">
        <v>10317</v>
      </c>
      <c r="D582" s="38">
        <v>11427736</v>
      </c>
      <c r="E582" s="42" t="s">
        <v>8998</v>
      </c>
      <c r="F582" s="38">
        <v>1142774</v>
      </c>
      <c r="G582" s="38">
        <f t="shared" ref="G582:G645" si="36">+D582+F582</f>
        <v>12570510</v>
      </c>
      <c r="H582" s="40" t="s">
        <v>9631</v>
      </c>
      <c r="I582" s="40" t="s">
        <v>9632</v>
      </c>
      <c r="J582" s="45">
        <f t="shared" ref="J582:J645" si="37">+B582*1</f>
        <v>862</v>
      </c>
      <c r="K582" s="47">
        <f t="shared" ref="K582:K645" si="38">+G582</f>
        <v>12570510</v>
      </c>
      <c r="L582">
        <f>+VLOOKUP(J582,'Thanh toán '!Q$6:R$3244,2,0)</f>
        <v>12570510</v>
      </c>
      <c r="M582" s="47">
        <f t="shared" ref="M582:M645" si="39">+L582-K582</f>
        <v>0</v>
      </c>
    </row>
    <row r="583" spans="1:13" x14ac:dyDescent="0.25">
      <c r="A583" s="43">
        <v>44933</v>
      </c>
      <c r="B583" s="40" t="s">
        <v>10318</v>
      </c>
      <c r="C583" s="40" t="s">
        <v>10319</v>
      </c>
      <c r="D583" s="38">
        <v>3865586</v>
      </c>
      <c r="E583" s="42" t="s">
        <v>8998</v>
      </c>
      <c r="F583" s="38">
        <v>386559</v>
      </c>
      <c r="G583" s="38">
        <f t="shared" si="36"/>
        <v>4252145</v>
      </c>
      <c r="H583" s="40" t="s">
        <v>10320</v>
      </c>
      <c r="I583" s="40" t="s">
        <v>10321</v>
      </c>
      <c r="J583" s="45">
        <f t="shared" si="37"/>
        <v>863</v>
      </c>
      <c r="K583" s="47">
        <f t="shared" si="38"/>
        <v>4252145</v>
      </c>
      <c r="L583">
        <f>+VLOOKUP(J583,'Thanh toán '!Q$6:R$3244,2,0)</f>
        <v>4252145</v>
      </c>
      <c r="M583" s="47">
        <f t="shared" si="39"/>
        <v>0</v>
      </c>
    </row>
    <row r="584" spans="1:13" x14ac:dyDescent="0.25">
      <c r="A584" s="43">
        <v>44933</v>
      </c>
      <c r="B584" s="40" t="s">
        <v>10322</v>
      </c>
      <c r="C584" s="40" t="s">
        <v>10323</v>
      </c>
      <c r="D584" s="38">
        <v>7662896</v>
      </c>
      <c r="E584" s="42" t="s">
        <v>8998</v>
      </c>
      <c r="F584" s="38">
        <v>766290</v>
      </c>
      <c r="G584" s="38">
        <f t="shared" si="36"/>
        <v>8429186</v>
      </c>
      <c r="H584" s="40" t="s">
        <v>10324</v>
      </c>
      <c r="I584" s="40" t="s">
        <v>10325</v>
      </c>
      <c r="J584" s="45">
        <f t="shared" si="37"/>
        <v>864</v>
      </c>
      <c r="K584" s="47">
        <f t="shared" si="38"/>
        <v>8429186</v>
      </c>
      <c r="L584">
        <f>+VLOOKUP(J584,'Thanh toán '!Q$6:R$3244,2,0)</f>
        <v>8429186</v>
      </c>
      <c r="M584" s="47">
        <f t="shared" si="39"/>
        <v>0</v>
      </c>
    </row>
    <row r="585" spans="1:13" x14ac:dyDescent="0.25">
      <c r="A585" s="43">
        <v>44933</v>
      </c>
      <c r="B585" s="40" t="s">
        <v>10271</v>
      </c>
      <c r="C585" s="40" t="s">
        <v>10326</v>
      </c>
      <c r="D585" s="38">
        <v>2881596</v>
      </c>
      <c r="E585" s="42" t="s">
        <v>8998</v>
      </c>
      <c r="F585" s="38">
        <v>288160</v>
      </c>
      <c r="G585" s="38">
        <f t="shared" si="36"/>
        <v>3169756</v>
      </c>
      <c r="H585" s="40" t="s">
        <v>9639</v>
      </c>
      <c r="I585" s="40" t="s">
        <v>9640</v>
      </c>
      <c r="J585" s="45">
        <f t="shared" si="37"/>
        <v>865</v>
      </c>
      <c r="K585" s="47">
        <f t="shared" si="38"/>
        <v>3169756</v>
      </c>
      <c r="L585">
        <f>+VLOOKUP(J585,'Thanh toán '!Q$6:R$3244,2,0)</f>
        <v>3169756</v>
      </c>
      <c r="M585" s="47">
        <f t="shared" si="39"/>
        <v>0</v>
      </c>
    </row>
    <row r="586" spans="1:13" x14ac:dyDescent="0.25">
      <c r="A586" s="43">
        <v>44933</v>
      </c>
      <c r="B586" s="40" t="s">
        <v>10327</v>
      </c>
      <c r="C586" s="40" t="s">
        <v>10328</v>
      </c>
      <c r="D586" s="38">
        <v>865200</v>
      </c>
      <c r="E586" s="42" t="s">
        <v>8998</v>
      </c>
      <c r="F586" s="38">
        <v>86520</v>
      </c>
      <c r="G586" s="38">
        <f t="shared" si="36"/>
        <v>951720</v>
      </c>
      <c r="H586" s="40" t="s">
        <v>10329</v>
      </c>
      <c r="I586" s="40" t="s">
        <v>10330</v>
      </c>
      <c r="J586" s="45">
        <f t="shared" si="37"/>
        <v>866</v>
      </c>
      <c r="K586" s="47">
        <f t="shared" si="38"/>
        <v>951720</v>
      </c>
      <c r="L586">
        <f>+VLOOKUP(J586,'Thanh toán '!Q$6:R$3244,2,0)</f>
        <v>951720</v>
      </c>
      <c r="M586" s="47">
        <f t="shared" si="39"/>
        <v>0</v>
      </c>
    </row>
    <row r="587" spans="1:13" x14ac:dyDescent="0.25">
      <c r="A587" s="43">
        <v>44933</v>
      </c>
      <c r="B587" s="40" t="s">
        <v>10331</v>
      </c>
      <c r="C587" s="40" t="s">
        <v>9077</v>
      </c>
      <c r="D587" s="38">
        <v>3849940</v>
      </c>
      <c r="E587" s="42" t="s">
        <v>8998</v>
      </c>
      <c r="F587" s="38">
        <v>384994</v>
      </c>
      <c r="G587" s="38">
        <f t="shared" si="36"/>
        <v>4234934</v>
      </c>
      <c r="H587" s="40" t="s">
        <v>9078</v>
      </c>
      <c r="I587" s="40" t="s">
        <v>9079</v>
      </c>
      <c r="J587" s="45">
        <f t="shared" si="37"/>
        <v>868</v>
      </c>
      <c r="K587" s="47">
        <f t="shared" si="38"/>
        <v>4234934</v>
      </c>
      <c r="L587">
        <f>+VLOOKUP(J587,'Thanh toán '!Q$6:R$3244,2,0)</f>
        <v>4234934</v>
      </c>
      <c r="M587" s="47">
        <f t="shared" si="39"/>
        <v>0</v>
      </c>
    </row>
    <row r="588" spans="1:13" x14ac:dyDescent="0.25">
      <c r="A588" s="43">
        <v>44933</v>
      </c>
      <c r="B588" s="40" t="s">
        <v>10332</v>
      </c>
      <c r="C588" s="40" t="s">
        <v>10333</v>
      </c>
      <c r="D588" s="38">
        <v>734310</v>
      </c>
      <c r="E588" s="42" t="s">
        <v>8998</v>
      </c>
      <c r="F588" s="38">
        <v>73431</v>
      </c>
      <c r="G588" s="38">
        <f t="shared" si="36"/>
        <v>807741</v>
      </c>
      <c r="H588" s="40" t="s">
        <v>9001</v>
      </c>
      <c r="I588" s="40" t="s">
        <v>9002</v>
      </c>
      <c r="J588" s="45">
        <f t="shared" si="37"/>
        <v>871</v>
      </c>
      <c r="K588" s="47">
        <f t="shared" si="38"/>
        <v>807741</v>
      </c>
      <c r="L588">
        <f>+VLOOKUP(J588,'Thanh toán '!Q$6:R$3244,2,0)</f>
        <v>807741</v>
      </c>
      <c r="M588" s="47">
        <f t="shared" si="39"/>
        <v>0</v>
      </c>
    </row>
    <row r="589" spans="1:13" x14ac:dyDescent="0.25">
      <c r="A589" s="43">
        <v>44933</v>
      </c>
      <c r="B589" s="40" t="s">
        <v>10334</v>
      </c>
      <c r="C589" s="40" t="s">
        <v>10335</v>
      </c>
      <c r="D589" s="38">
        <v>6826948</v>
      </c>
      <c r="E589" s="42" t="s">
        <v>8998</v>
      </c>
      <c r="F589" s="38">
        <v>682695</v>
      </c>
      <c r="G589" s="38">
        <f t="shared" si="36"/>
        <v>7509643</v>
      </c>
      <c r="H589" s="40" t="s">
        <v>9751</v>
      </c>
      <c r="I589" s="40" t="s">
        <v>9752</v>
      </c>
      <c r="J589" s="45">
        <f t="shared" si="37"/>
        <v>872</v>
      </c>
      <c r="K589" s="47">
        <f t="shared" si="38"/>
        <v>7509643</v>
      </c>
      <c r="L589">
        <f>+VLOOKUP(J589,'Thanh toán '!Q$6:R$3244,2,0)</f>
        <v>7509643</v>
      </c>
      <c r="M589" s="47">
        <f t="shared" si="39"/>
        <v>0</v>
      </c>
    </row>
    <row r="590" spans="1:13" x14ac:dyDescent="0.25">
      <c r="A590" s="43">
        <v>44933</v>
      </c>
      <c r="B590" s="40" t="s">
        <v>10336</v>
      </c>
      <c r="C590" s="40" t="s">
        <v>10337</v>
      </c>
      <c r="D590" s="38">
        <v>2068426</v>
      </c>
      <c r="E590" s="42" t="s">
        <v>8998</v>
      </c>
      <c r="F590" s="38">
        <v>206843</v>
      </c>
      <c r="G590" s="38">
        <f t="shared" si="36"/>
        <v>2275269</v>
      </c>
      <c r="H590" s="40" t="s">
        <v>9001</v>
      </c>
      <c r="I590" s="40" t="s">
        <v>9002</v>
      </c>
      <c r="J590" s="45">
        <f t="shared" si="37"/>
        <v>873</v>
      </c>
      <c r="K590" s="47">
        <f t="shared" si="38"/>
        <v>2275269</v>
      </c>
      <c r="L590" t="e">
        <f>+VLOOKUP(J590,'Thanh toán '!Q$6:R$3244,2,0)</f>
        <v>#N/A</v>
      </c>
      <c r="M590" s="47" t="e">
        <f t="shared" si="39"/>
        <v>#N/A</v>
      </c>
    </row>
    <row r="591" spans="1:13" x14ac:dyDescent="0.25">
      <c r="A591" s="43">
        <v>44933</v>
      </c>
      <c r="B591" s="40" t="s">
        <v>10272</v>
      </c>
      <c r="C591" s="40" t="s">
        <v>10338</v>
      </c>
      <c r="D591" s="38">
        <v>6988233</v>
      </c>
      <c r="E591" s="42" t="s">
        <v>8998</v>
      </c>
      <c r="F591" s="38">
        <v>698823</v>
      </c>
      <c r="G591" s="38">
        <f t="shared" si="36"/>
        <v>7687056</v>
      </c>
      <c r="H591" s="40" t="s">
        <v>10339</v>
      </c>
      <c r="I591" s="40" t="s">
        <v>10340</v>
      </c>
      <c r="J591" s="45">
        <f t="shared" si="37"/>
        <v>875</v>
      </c>
      <c r="K591" s="47">
        <f t="shared" si="38"/>
        <v>7687056</v>
      </c>
      <c r="L591">
        <f>+VLOOKUP(J591,'Thanh toán '!Q$6:R$3244,2,0)</f>
        <v>7687056</v>
      </c>
      <c r="M591" s="47">
        <f t="shared" si="39"/>
        <v>0</v>
      </c>
    </row>
    <row r="592" spans="1:13" x14ac:dyDescent="0.25">
      <c r="A592" s="43">
        <v>44933</v>
      </c>
      <c r="B592" s="40" t="s">
        <v>10341</v>
      </c>
      <c r="C592" s="40" t="s">
        <v>10342</v>
      </c>
      <c r="D592" s="38">
        <v>15967910</v>
      </c>
      <c r="E592" s="42" t="s">
        <v>8998</v>
      </c>
      <c r="F592" s="38">
        <v>1596791</v>
      </c>
      <c r="G592" s="38">
        <f t="shared" si="36"/>
        <v>17564701</v>
      </c>
      <c r="H592" s="40" t="s">
        <v>9183</v>
      </c>
      <c r="I592" s="40" t="s">
        <v>9184</v>
      </c>
      <c r="J592" s="45">
        <f t="shared" si="37"/>
        <v>876</v>
      </c>
      <c r="K592" s="47">
        <f t="shared" si="38"/>
        <v>17564701</v>
      </c>
      <c r="L592">
        <f>+VLOOKUP(J592,'Thanh toán '!Q$6:R$3244,2,0)</f>
        <v>17564701</v>
      </c>
      <c r="M592" s="47">
        <f t="shared" si="39"/>
        <v>0</v>
      </c>
    </row>
    <row r="593" spans="1:13" x14ac:dyDescent="0.25">
      <c r="A593" s="43">
        <v>44935</v>
      </c>
      <c r="B593" s="40" t="s">
        <v>10346</v>
      </c>
      <c r="C593" s="40" t="s">
        <v>10347</v>
      </c>
      <c r="D593" s="38">
        <v>367155</v>
      </c>
      <c r="E593" s="42" t="s">
        <v>8998</v>
      </c>
      <c r="F593" s="38">
        <v>36716</v>
      </c>
      <c r="G593" s="38">
        <f t="shared" si="36"/>
        <v>403871</v>
      </c>
      <c r="H593" s="40" t="s">
        <v>9001</v>
      </c>
      <c r="I593" s="40" t="s">
        <v>9002</v>
      </c>
      <c r="J593" s="45">
        <f t="shared" si="37"/>
        <v>881</v>
      </c>
      <c r="K593" s="47">
        <f t="shared" si="38"/>
        <v>403871</v>
      </c>
      <c r="L593">
        <f>+VLOOKUP(J593,'Thanh toán '!Q$6:R$3244,2,0)</f>
        <v>403871</v>
      </c>
      <c r="M593" s="47">
        <f t="shared" si="39"/>
        <v>0</v>
      </c>
    </row>
    <row r="594" spans="1:13" x14ac:dyDescent="0.25">
      <c r="A594" s="43">
        <v>44935</v>
      </c>
      <c r="B594" s="40" t="s">
        <v>10348</v>
      </c>
      <c r="C594" s="40" t="s">
        <v>9742</v>
      </c>
      <c r="D594" s="38">
        <v>734310</v>
      </c>
      <c r="E594" s="42" t="s">
        <v>8998</v>
      </c>
      <c r="F594" s="38">
        <v>73431</v>
      </c>
      <c r="G594" s="38">
        <f t="shared" si="36"/>
        <v>807741</v>
      </c>
      <c r="H594" s="40" t="s">
        <v>9001</v>
      </c>
      <c r="I594" s="40" t="s">
        <v>9002</v>
      </c>
      <c r="J594" s="45">
        <f t="shared" si="37"/>
        <v>882</v>
      </c>
      <c r="K594" s="47">
        <f t="shared" si="38"/>
        <v>807741</v>
      </c>
      <c r="L594">
        <f>+VLOOKUP(J594,'Thanh toán '!Q$6:R$3244,2,0)</f>
        <v>807741</v>
      </c>
      <c r="M594" s="47">
        <f t="shared" si="39"/>
        <v>0</v>
      </c>
    </row>
    <row r="595" spans="1:13" x14ac:dyDescent="0.25">
      <c r="A595" s="43">
        <v>44935</v>
      </c>
      <c r="B595" s="40" t="s">
        <v>10349</v>
      </c>
      <c r="C595" s="40"/>
      <c r="D595" s="38">
        <v>0</v>
      </c>
      <c r="E595" s="42" t="s">
        <v>8998</v>
      </c>
      <c r="F595" s="38">
        <v>0</v>
      </c>
      <c r="G595" s="38">
        <f t="shared" si="36"/>
        <v>0</v>
      </c>
      <c r="H595" s="40" t="s">
        <v>9001</v>
      </c>
      <c r="I595" s="40" t="s">
        <v>9002</v>
      </c>
      <c r="J595" s="45">
        <f t="shared" si="37"/>
        <v>883</v>
      </c>
      <c r="K595" s="47">
        <f t="shared" si="38"/>
        <v>0</v>
      </c>
      <c r="L595" t="e">
        <f>+VLOOKUP(J595,'Thanh toán '!Q$6:R$3244,2,0)</f>
        <v>#N/A</v>
      </c>
      <c r="M595" s="47" t="e">
        <f t="shared" si="39"/>
        <v>#N/A</v>
      </c>
    </row>
    <row r="596" spans="1:13" x14ac:dyDescent="0.25">
      <c r="A596" s="43">
        <v>44935</v>
      </c>
      <c r="B596" s="40" t="s">
        <v>10350</v>
      </c>
      <c r="C596" s="40"/>
      <c r="D596" s="38">
        <v>0</v>
      </c>
      <c r="E596" s="42" t="s">
        <v>8998</v>
      </c>
      <c r="F596" s="38">
        <v>0</v>
      </c>
      <c r="G596" s="38">
        <f t="shared" si="36"/>
        <v>0</v>
      </c>
      <c r="H596" s="40" t="s">
        <v>9001</v>
      </c>
      <c r="I596" s="40" t="s">
        <v>9002</v>
      </c>
      <c r="J596" s="45">
        <f t="shared" si="37"/>
        <v>884</v>
      </c>
      <c r="K596" s="47">
        <f t="shared" si="38"/>
        <v>0</v>
      </c>
      <c r="L596" t="e">
        <f>+VLOOKUP(J596,'Thanh toán '!Q$6:R$3244,2,0)</f>
        <v>#N/A</v>
      </c>
      <c r="M596" s="47" t="e">
        <f t="shared" si="39"/>
        <v>#N/A</v>
      </c>
    </row>
    <row r="597" spans="1:13" x14ac:dyDescent="0.25">
      <c r="A597" s="43">
        <v>44935</v>
      </c>
      <c r="B597" s="40" t="s">
        <v>10351</v>
      </c>
      <c r="C597" s="40" t="s">
        <v>9736</v>
      </c>
      <c r="D597" s="38">
        <v>1189648</v>
      </c>
      <c r="E597" s="42" t="s">
        <v>8998</v>
      </c>
      <c r="F597" s="38">
        <v>118965</v>
      </c>
      <c r="G597" s="38">
        <f t="shared" si="36"/>
        <v>1308613</v>
      </c>
      <c r="H597" s="40" t="s">
        <v>9001</v>
      </c>
      <c r="I597" s="40" t="s">
        <v>9002</v>
      </c>
      <c r="J597" s="45">
        <f t="shared" si="37"/>
        <v>885</v>
      </c>
      <c r="K597" s="47">
        <f t="shared" si="38"/>
        <v>1308613</v>
      </c>
      <c r="L597">
        <f>+VLOOKUP(J597,'Thanh toán '!Q$6:R$3244,2,0)</f>
        <v>1308613</v>
      </c>
      <c r="M597" s="47">
        <f t="shared" si="39"/>
        <v>0</v>
      </c>
    </row>
    <row r="598" spans="1:13" x14ac:dyDescent="0.25">
      <c r="A598" s="43">
        <v>44935</v>
      </c>
      <c r="B598" s="40" t="s">
        <v>10352</v>
      </c>
      <c r="C598" s="40" t="s">
        <v>10353</v>
      </c>
      <c r="D598" s="38">
        <v>367155</v>
      </c>
      <c r="E598" s="42" t="s">
        <v>8998</v>
      </c>
      <c r="F598" s="38">
        <v>36716</v>
      </c>
      <c r="G598" s="38">
        <f t="shared" si="36"/>
        <v>403871</v>
      </c>
      <c r="H598" s="40" t="s">
        <v>9001</v>
      </c>
      <c r="I598" s="40" t="s">
        <v>9002</v>
      </c>
      <c r="J598" s="45">
        <f t="shared" si="37"/>
        <v>887</v>
      </c>
      <c r="K598" s="47">
        <f t="shared" si="38"/>
        <v>403871</v>
      </c>
      <c r="L598">
        <f>+VLOOKUP(J598,'Thanh toán '!Q$6:R$3244,2,0)</f>
        <v>403871</v>
      </c>
      <c r="M598" s="47">
        <f t="shared" si="39"/>
        <v>0</v>
      </c>
    </row>
    <row r="599" spans="1:13" x14ac:dyDescent="0.25">
      <c r="A599" s="43">
        <v>44935</v>
      </c>
      <c r="B599" s="40" t="s">
        <v>10354</v>
      </c>
      <c r="C599" s="40" t="s">
        <v>10355</v>
      </c>
      <c r="D599" s="38">
        <v>1522867</v>
      </c>
      <c r="E599" s="42" t="s">
        <v>8998</v>
      </c>
      <c r="F599" s="38">
        <v>152287</v>
      </c>
      <c r="G599" s="38">
        <f t="shared" si="36"/>
        <v>1675154</v>
      </c>
      <c r="H599" s="40" t="s">
        <v>9001</v>
      </c>
      <c r="I599" s="40" t="s">
        <v>9002</v>
      </c>
      <c r="J599" s="45">
        <f t="shared" si="37"/>
        <v>888</v>
      </c>
      <c r="K599" s="47">
        <f t="shared" si="38"/>
        <v>1675154</v>
      </c>
      <c r="L599">
        <f>+VLOOKUP(J599,'Thanh toán '!Q$6:R$3244,2,0)</f>
        <v>1675154</v>
      </c>
      <c r="M599" s="47">
        <f t="shared" si="39"/>
        <v>0</v>
      </c>
    </row>
    <row r="600" spans="1:13" x14ac:dyDescent="0.25">
      <c r="A600" s="43">
        <v>44935</v>
      </c>
      <c r="B600" s="40" t="s">
        <v>10356</v>
      </c>
      <c r="C600" s="40" t="s">
        <v>10355</v>
      </c>
      <c r="D600" s="38">
        <v>734310</v>
      </c>
      <c r="E600" s="42" t="s">
        <v>8998</v>
      </c>
      <c r="F600" s="38">
        <v>73431</v>
      </c>
      <c r="G600" s="38">
        <f t="shared" si="36"/>
        <v>807741</v>
      </c>
      <c r="H600" s="40" t="s">
        <v>9001</v>
      </c>
      <c r="I600" s="40" t="s">
        <v>9002</v>
      </c>
      <c r="J600" s="45">
        <f t="shared" si="37"/>
        <v>889</v>
      </c>
      <c r="K600" s="47">
        <f t="shared" si="38"/>
        <v>807741</v>
      </c>
      <c r="L600">
        <f>+VLOOKUP(J600,'Thanh toán '!Q$6:R$3244,2,0)</f>
        <v>807741</v>
      </c>
      <c r="M600" s="47">
        <f t="shared" si="39"/>
        <v>0</v>
      </c>
    </row>
    <row r="601" spans="1:13" x14ac:dyDescent="0.25">
      <c r="A601" s="43">
        <v>44935</v>
      </c>
      <c r="B601" s="40" t="s">
        <v>10357</v>
      </c>
      <c r="C601" s="40" t="s">
        <v>10358</v>
      </c>
      <c r="D601" s="38">
        <v>822493</v>
      </c>
      <c r="E601" s="42" t="s">
        <v>8998</v>
      </c>
      <c r="F601" s="38">
        <v>82249</v>
      </c>
      <c r="G601" s="38">
        <f t="shared" si="36"/>
        <v>904742</v>
      </c>
      <c r="H601" s="40" t="s">
        <v>9001</v>
      </c>
      <c r="I601" s="40" t="s">
        <v>9002</v>
      </c>
      <c r="J601" s="45">
        <f t="shared" si="37"/>
        <v>890</v>
      </c>
      <c r="K601" s="47">
        <f t="shared" si="38"/>
        <v>904742</v>
      </c>
      <c r="L601">
        <f>+VLOOKUP(J601,'Thanh toán '!Q$6:R$3244,2,0)</f>
        <v>904742</v>
      </c>
      <c r="M601" s="47">
        <f t="shared" si="39"/>
        <v>0</v>
      </c>
    </row>
    <row r="602" spans="1:13" x14ac:dyDescent="0.25">
      <c r="A602" s="43">
        <v>44935</v>
      </c>
      <c r="B602" s="40" t="s">
        <v>10359</v>
      </c>
      <c r="C602" s="40" t="s">
        <v>10360</v>
      </c>
      <c r="D602" s="38">
        <v>734310</v>
      </c>
      <c r="E602" s="42" t="s">
        <v>8998</v>
      </c>
      <c r="F602" s="38">
        <v>73431</v>
      </c>
      <c r="G602" s="38">
        <f t="shared" si="36"/>
        <v>807741</v>
      </c>
      <c r="H602" s="40" t="s">
        <v>9001</v>
      </c>
      <c r="I602" s="40" t="s">
        <v>9002</v>
      </c>
      <c r="J602" s="45">
        <f t="shared" si="37"/>
        <v>891</v>
      </c>
      <c r="K602" s="47">
        <f t="shared" si="38"/>
        <v>807741</v>
      </c>
      <c r="L602">
        <f>+VLOOKUP(J602,'Thanh toán '!Q$6:R$3244,2,0)</f>
        <v>807741</v>
      </c>
      <c r="M602" s="47">
        <f t="shared" si="39"/>
        <v>0</v>
      </c>
    </row>
    <row r="603" spans="1:13" x14ac:dyDescent="0.25">
      <c r="A603" s="43">
        <v>44935</v>
      </c>
      <c r="B603" s="40" t="s">
        <v>10361</v>
      </c>
      <c r="C603" s="40" t="s">
        <v>10091</v>
      </c>
      <c r="D603" s="38">
        <v>1301578</v>
      </c>
      <c r="E603" s="42" t="s">
        <v>8998</v>
      </c>
      <c r="F603" s="38">
        <v>130158</v>
      </c>
      <c r="G603" s="38">
        <f t="shared" si="36"/>
        <v>1431736</v>
      </c>
      <c r="H603" s="40" t="s">
        <v>9001</v>
      </c>
      <c r="I603" s="40" t="s">
        <v>9002</v>
      </c>
      <c r="J603" s="45">
        <f t="shared" si="37"/>
        <v>892</v>
      </c>
      <c r="K603" s="47">
        <f t="shared" si="38"/>
        <v>1431736</v>
      </c>
      <c r="L603">
        <f>+VLOOKUP(J603,'Thanh toán '!Q$6:R$3244,2,0)</f>
        <v>1431736</v>
      </c>
      <c r="M603" s="47">
        <f t="shared" si="39"/>
        <v>0</v>
      </c>
    </row>
    <row r="604" spans="1:13" x14ac:dyDescent="0.25">
      <c r="A604" s="43">
        <v>44935</v>
      </c>
      <c r="B604" s="40" t="s">
        <v>10362</v>
      </c>
      <c r="C604" s="40" t="s">
        <v>10363</v>
      </c>
      <c r="D604" s="38">
        <v>1189648</v>
      </c>
      <c r="E604" s="42" t="s">
        <v>8998</v>
      </c>
      <c r="F604" s="38">
        <v>118965</v>
      </c>
      <c r="G604" s="38">
        <f t="shared" si="36"/>
        <v>1308613</v>
      </c>
      <c r="H604" s="40" t="s">
        <v>9001</v>
      </c>
      <c r="I604" s="40" t="s">
        <v>9002</v>
      </c>
      <c r="J604" s="45">
        <f t="shared" si="37"/>
        <v>893</v>
      </c>
      <c r="K604" s="47">
        <f t="shared" si="38"/>
        <v>1308613</v>
      </c>
      <c r="L604">
        <f>+VLOOKUP(J604,'Thanh toán '!Q$6:R$3244,2,0)</f>
        <v>1308613</v>
      </c>
      <c r="M604" s="47">
        <f t="shared" si="39"/>
        <v>0</v>
      </c>
    </row>
    <row r="605" spans="1:13" x14ac:dyDescent="0.25">
      <c r="A605" s="43">
        <v>44935</v>
      </c>
      <c r="B605" s="40" t="s">
        <v>10364</v>
      </c>
      <c r="C605" s="40" t="s">
        <v>10365</v>
      </c>
      <c r="D605" s="38">
        <v>734310</v>
      </c>
      <c r="E605" s="42" t="s">
        <v>8998</v>
      </c>
      <c r="F605" s="38">
        <v>73431</v>
      </c>
      <c r="G605" s="38">
        <f t="shared" si="36"/>
        <v>807741</v>
      </c>
      <c r="H605" s="40" t="s">
        <v>9001</v>
      </c>
      <c r="I605" s="40" t="s">
        <v>9002</v>
      </c>
      <c r="J605" s="45">
        <f t="shared" si="37"/>
        <v>894</v>
      </c>
      <c r="K605" s="47">
        <f t="shared" si="38"/>
        <v>807741</v>
      </c>
      <c r="L605">
        <f>+VLOOKUP(J605,'Thanh toán '!Q$6:R$3244,2,0)</f>
        <v>807741</v>
      </c>
      <c r="M605" s="47">
        <f t="shared" si="39"/>
        <v>0</v>
      </c>
    </row>
    <row r="606" spans="1:13" x14ac:dyDescent="0.25">
      <c r="A606" s="43">
        <v>44935</v>
      </c>
      <c r="B606" s="40" t="s">
        <v>10366</v>
      </c>
      <c r="C606" s="40" t="s">
        <v>10248</v>
      </c>
      <c r="D606" s="38">
        <v>339345</v>
      </c>
      <c r="E606" s="42" t="s">
        <v>8998</v>
      </c>
      <c r="F606" s="38">
        <v>33935</v>
      </c>
      <c r="G606" s="38">
        <f t="shared" si="36"/>
        <v>373280</v>
      </c>
      <c r="H606" s="40" t="s">
        <v>9001</v>
      </c>
      <c r="I606" s="40" t="s">
        <v>9002</v>
      </c>
      <c r="J606" s="45">
        <f t="shared" si="37"/>
        <v>896</v>
      </c>
      <c r="K606" s="47">
        <f t="shared" si="38"/>
        <v>373280</v>
      </c>
      <c r="L606">
        <f>+VLOOKUP(J606,'Thanh toán '!Q$6:R$3244,2,0)</f>
        <v>373280</v>
      </c>
      <c r="M606" s="47">
        <f t="shared" si="39"/>
        <v>0</v>
      </c>
    </row>
    <row r="607" spans="1:13" x14ac:dyDescent="0.25">
      <c r="A607" s="43">
        <v>44935</v>
      </c>
      <c r="B607" s="40" t="s">
        <v>10367</v>
      </c>
      <c r="C607" s="40" t="s">
        <v>9200</v>
      </c>
      <c r="D607" s="38">
        <v>921963</v>
      </c>
      <c r="E607" s="42" t="s">
        <v>8998</v>
      </c>
      <c r="F607" s="38">
        <v>92196</v>
      </c>
      <c r="G607" s="38">
        <f t="shared" si="36"/>
        <v>1014159</v>
      </c>
      <c r="H607" s="40" t="s">
        <v>9001</v>
      </c>
      <c r="I607" s="40" t="s">
        <v>9002</v>
      </c>
      <c r="J607" s="45">
        <f t="shared" si="37"/>
        <v>897</v>
      </c>
      <c r="K607" s="47">
        <f t="shared" si="38"/>
        <v>1014159</v>
      </c>
      <c r="L607">
        <f>+VLOOKUP(J607,'Thanh toán '!Q$6:R$3244,2,0)</f>
        <v>1014165</v>
      </c>
      <c r="M607" s="47">
        <f t="shared" si="39"/>
        <v>6</v>
      </c>
    </row>
    <row r="608" spans="1:13" x14ac:dyDescent="0.25">
      <c r="A608" s="43">
        <v>44935</v>
      </c>
      <c r="B608" s="40" t="s">
        <v>10368</v>
      </c>
      <c r="C608" s="40" t="s">
        <v>9113</v>
      </c>
      <c r="D608" s="38">
        <v>1463598</v>
      </c>
      <c r="E608" s="42" t="s">
        <v>8998</v>
      </c>
      <c r="F608" s="38">
        <v>146360</v>
      </c>
      <c r="G608" s="38">
        <f t="shared" si="36"/>
        <v>1609958</v>
      </c>
      <c r="H608" s="40" t="s">
        <v>9001</v>
      </c>
      <c r="I608" s="40" t="s">
        <v>9002</v>
      </c>
      <c r="J608" s="45">
        <f t="shared" si="37"/>
        <v>898</v>
      </c>
      <c r="K608" s="47">
        <f t="shared" si="38"/>
        <v>1609958</v>
      </c>
      <c r="L608">
        <f>+VLOOKUP(J608,'Thanh toán '!Q$6:R$3244,2,0)</f>
        <v>1609958</v>
      </c>
      <c r="M608" s="47">
        <f t="shared" si="39"/>
        <v>0</v>
      </c>
    </row>
    <row r="609" spans="1:13" x14ac:dyDescent="0.25">
      <c r="A609" s="43">
        <v>44935</v>
      </c>
      <c r="B609" s="40" t="s">
        <v>10369</v>
      </c>
      <c r="C609" s="40" t="s">
        <v>10218</v>
      </c>
      <c r="D609" s="38">
        <v>734310</v>
      </c>
      <c r="E609" s="42" t="s">
        <v>8998</v>
      </c>
      <c r="F609" s="38">
        <v>73431</v>
      </c>
      <c r="G609" s="38">
        <f t="shared" si="36"/>
        <v>807741</v>
      </c>
      <c r="H609" s="40" t="s">
        <v>9001</v>
      </c>
      <c r="I609" s="40" t="s">
        <v>9002</v>
      </c>
      <c r="J609" s="45">
        <f t="shared" si="37"/>
        <v>899</v>
      </c>
      <c r="K609" s="47">
        <f t="shared" si="38"/>
        <v>807741</v>
      </c>
      <c r="L609">
        <f>+VLOOKUP(J609,'Thanh toán '!Q$6:R$3244,2,0)</f>
        <v>807741</v>
      </c>
      <c r="M609" s="47">
        <f t="shared" si="39"/>
        <v>0</v>
      </c>
    </row>
    <row r="610" spans="1:13" x14ac:dyDescent="0.25">
      <c r="A610" s="43">
        <v>44935</v>
      </c>
      <c r="B610" s="40" t="s">
        <v>10370</v>
      </c>
      <c r="C610" s="40" t="s">
        <v>10371</v>
      </c>
      <c r="D610" s="38">
        <v>6069250</v>
      </c>
      <c r="E610" s="42" t="s">
        <v>8998</v>
      </c>
      <c r="F610" s="38">
        <v>606925</v>
      </c>
      <c r="G610" s="38">
        <f t="shared" si="36"/>
        <v>6676175</v>
      </c>
      <c r="H610" s="40" t="s">
        <v>9498</v>
      </c>
      <c r="I610" s="40" t="s">
        <v>9499</v>
      </c>
      <c r="J610" s="45">
        <f t="shared" si="37"/>
        <v>909</v>
      </c>
      <c r="K610" s="47">
        <f t="shared" si="38"/>
        <v>6676175</v>
      </c>
      <c r="L610">
        <f>+VLOOKUP(J610,'Thanh toán '!Q$6:R$3244,2,0)</f>
        <v>6676175</v>
      </c>
      <c r="M610" s="47">
        <f t="shared" si="39"/>
        <v>0</v>
      </c>
    </row>
    <row r="611" spans="1:13" x14ac:dyDescent="0.25">
      <c r="A611" s="43">
        <v>44935</v>
      </c>
      <c r="B611" s="40" t="s">
        <v>10372</v>
      </c>
      <c r="C611" s="40" t="s">
        <v>10373</v>
      </c>
      <c r="D611" s="38">
        <v>1730400</v>
      </c>
      <c r="E611" s="42" t="s">
        <v>8998</v>
      </c>
      <c r="F611" s="38">
        <v>173040</v>
      </c>
      <c r="G611" s="38">
        <f t="shared" si="36"/>
        <v>1903440</v>
      </c>
      <c r="H611" s="40" t="s">
        <v>9498</v>
      </c>
      <c r="I611" s="40" t="s">
        <v>9499</v>
      </c>
      <c r="J611" s="45">
        <f t="shared" si="37"/>
        <v>910</v>
      </c>
      <c r="K611" s="47">
        <f t="shared" si="38"/>
        <v>1903440</v>
      </c>
      <c r="L611">
        <f>+VLOOKUP(J611,'Thanh toán '!Q$6:R$3244,2,0)</f>
        <v>1903440</v>
      </c>
      <c r="M611" s="47">
        <f t="shared" si="39"/>
        <v>0</v>
      </c>
    </row>
    <row r="612" spans="1:13" x14ac:dyDescent="0.25">
      <c r="A612" s="43">
        <v>44935</v>
      </c>
      <c r="B612" s="40" t="s">
        <v>10374</v>
      </c>
      <c r="C612" s="40" t="s">
        <v>10375</v>
      </c>
      <c r="D612" s="38">
        <v>1887986</v>
      </c>
      <c r="E612" s="42" t="s">
        <v>8998</v>
      </c>
      <c r="F612" s="38">
        <v>188799</v>
      </c>
      <c r="G612" s="38">
        <f t="shared" si="36"/>
        <v>2076785</v>
      </c>
      <c r="H612" s="40" t="s">
        <v>10376</v>
      </c>
      <c r="I612" s="40" t="s">
        <v>10377</v>
      </c>
      <c r="J612" s="45">
        <f t="shared" si="37"/>
        <v>913</v>
      </c>
      <c r="K612" s="47">
        <f t="shared" si="38"/>
        <v>2076785</v>
      </c>
      <c r="L612">
        <f>+VLOOKUP(J612,'Thanh toán '!Q$6:R$3244,2,0)</f>
        <v>2076785</v>
      </c>
      <c r="M612" s="47">
        <f t="shared" si="39"/>
        <v>0</v>
      </c>
    </row>
    <row r="613" spans="1:13" x14ac:dyDescent="0.25">
      <c r="A613" s="43">
        <v>44935</v>
      </c>
      <c r="B613" s="40" t="s">
        <v>10378</v>
      </c>
      <c r="C613" s="40" t="s">
        <v>9372</v>
      </c>
      <c r="D613" s="38">
        <v>728540</v>
      </c>
      <c r="E613" s="42" t="s">
        <v>8998</v>
      </c>
      <c r="F613" s="38">
        <v>72854</v>
      </c>
      <c r="G613" s="38">
        <f t="shared" si="36"/>
        <v>801394</v>
      </c>
      <c r="H613" s="40" t="s">
        <v>9001</v>
      </c>
      <c r="I613" s="40" t="s">
        <v>9002</v>
      </c>
      <c r="J613" s="45">
        <f t="shared" si="37"/>
        <v>914</v>
      </c>
      <c r="K613" s="47">
        <f t="shared" si="38"/>
        <v>801394</v>
      </c>
      <c r="L613">
        <f>+VLOOKUP(J613,'Thanh toán '!Q$6:R$3244,2,0)</f>
        <v>801394</v>
      </c>
      <c r="M613" s="47">
        <f t="shared" si="39"/>
        <v>0</v>
      </c>
    </row>
    <row r="614" spans="1:13" x14ac:dyDescent="0.25">
      <c r="A614" s="43">
        <v>44935</v>
      </c>
      <c r="B614" s="40" t="s">
        <v>10379</v>
      </c>
      <c r="C614" s="40" t="s">
        <v>9382</v>
      </c>
      <c r="D614" s="38">
        <v>734310</v>
      </c>
      <c r="E614" s="42" t="s">
        <v>8998</v>
      </c>
      <c r="F614" s="38">
        <v>73431</v>
      </c>
      <c r="G614" s="38">
        <f t="shared" si="36"/>
        <v>807741</v>
      </c>
      <c r="H614" s="40" t="s">
        <v>9001</v>
      </c>
      <c r="I614" s="40" t="s">
        <v>9002</v>
      </c>
      <c r="J614" s="45">
        <f t="shared" si="37"/>
        <v>915</v>
      </c>
      <c r="K614" s="47">
        <f t="shared" si="38"/>
        <v>807741</v>
      </c>
      <c r="L614">
        <f>+VLOOKUP(J614,'Thanh toán '!Q$6:R$3244,2,0)</f>
        <v>807741</v>
      </c>
      <c r="M614" s="47">
        <f t="shared" si="39"/>
        <v>0</v>
      </c>
    </row>
    <row r="615" spans="1:13" x14ac:dyDescent="0.25">
      <c r="A615" s="43">
        <v>44935</v>
      </c>
      <c r="B615" s="40" t="s">
        <v>10380</v>
      </c>
      <c r="C615" s="40" t="s">
        <v>9363</v>
      </c>
      <c r="D615" s="38">
        <v>718429</v>
      </c>
      <c r="E615" s="42" t="s">
        <v>8998</v>
      </c>
      <c r="F615" s="38">
        <v>71843</v>
      </c>
      <c r="G615" s="38">
        <f t="shared" si="36"/>
        <v>790272</v>
      </c>
      <c r="H615" s="40" t="s">
        <v>9001</v>
      </c>
      <c r="I615" s="40" t="s">
        <v>9002</v>
      </c>
      <c r="J615" s="45">
        <f t="shared" si="37"/>
        <v>916</v>
      </c>
      <c r="K615" s="47">
        <f t="shared" si="38"/>
        <v>790272</v>
      </c>
      <c r="L615">
        <f>+VLOOKUP(J615,'Thanh toán '!Q$6:R$3244,2,0)</f>
        <v>790272</v>
      </c>
      <c r="M615" s="47">
        <f t="shared" si="39"/>
        <v>0</v>
      </c>
    </row>
    <row r="616" spans="1:13" x14ac:dyDescent="0.25">
      <c r="A616" s="43">
        <v>44935</v>
      </c>
      <c r="B616" s="40" t="s">
        <v>10381</v>
      </c>
      <c r="C616" s="40" t="s">
        <v>9370</v>
      </c>
      <c r="D616" s="38">
        <v>301092</v>
      </c>
      <c r="E616" s="42" t="s">
        <v>8998</v>
      </c>
      <c r="F616" s="38">
        <v>30109</v>
      </c>
      <c r="G616" s="38">
        <f t="shared" si="36"/>
        <v>331201</v>
      </c>
      <c r="H616" s="40" t="s">
        <v>9001</v>
      </c>
      <c r="I616" s="40" t="s">
        <v>9002</v>
      </c>
      <c r="J616" s="45">
        <f t="shared" si="37"/>
        <v>917</v>
      </c>
      <c r="K616" s="47">
        <f t="shared" si="38"/>
        <v>331201</v>
      </c>
      <c r="L616">
        <f>+VLOOKUP(J616,'Thanh toán '!Q$6:R$3244,2,0)</f>
        <v>331201</v>
      </c>
      <c r="M616" s="47">
        <f t="shared" si="39"/>
        <v>0</v>
      </c>
    </row>
    <row r="617" spans="1:13" x14ac:dyDescent="0.25">
      <c r="A617" s="43">
        <v>44935</v>
      </c>
      <c r="B617" s="40" t="s">
        <v>10382</v>
      </c>
      <c r="C617" s="40" t="s">
        <v>10118</v>
      </c>
      <c r="D617" s="38">
        <v>964699</v>
      </c>
      <c r="E617" s="42" t="s">
        <v>8998</v>
      </c>
      <c r="F617" s="38">
        <v>96470</v>
      </c>
      <c r="G617" s="38">
        <f t="shared" si="36"/>
        <v>1061169</v>
      </c>
      <c r="H617" s="40" t="s">
        <v>9001</v>
      </c>
      <c r="I617" s="40" t="s">
        <v>9002</v>
      </c>
      <c r="J617" s="45">
        <f t="shared" si="37"/>
        <v>920</v>
      </c>
      <c r="K617" s="47">
        <f t="shared" si="38"/>
        <v>1061169</v>
      </c>
      <c r="L617">
        <f>+VLOOKUP(J617,'Thanh toán '!Q$6:R$3244,2,0)</f>
        <v>1061169</v>
      </c>
      <c r="M617" s="47">
        <f t="shared" si="39"/>
        <v>0</v>
      </c>
    </row>
    <row r="618" spans="1:13" x14ac:dyDescent="0.25">
      <c r="A618" s="43">
        <v>44935</v>
      </c>
      <c r="B618" s="40" t="s">
        <v>10383</v>
      </c>
      <c r="C618" s="40"/>
      <c r="D618" s="38">
        <v>0</v>
      </c>
      <c r="E618" s="42" t="s">
        <v>8998</v>
      </c>
      <c r="F618" s="38">
        <v>0</v>
      </c>
      <c r="G618" s="38">
        <f t="shared" si="36"/>
        <v>0</v>
      </c>
      <c r="H618" s="40" t="s">
        <v>9001</v>
      </c>
      <c r="I618" s="40" t="s">
        <v>9002</v>
      </c>
      <c r="J618" s="45">
        <f t="shared" si="37"/>
        <v>924</v>
      </c>
      <c r="K618" s="47">
        <f t="shared" si="38"/>
        <v>0</v>
      </c>
      <c r="L618" t="e">
        <f>+VLOOKUP(J618,'Thanh toán '!Q$6:R$3244,2,0)</f>
        <v>#N/A</v>
      </c>
      <c r="M618" s="47" t="e">
        <f t="shared" si="39"/>
        <v>#N/A</v>
      </c>
    </row>
    <row r="619" spans="1:13" x14ac:dyDescent="0.25">
      <c r="A619" s="43">
        <v>44935</v>
      </c>
      <c r="B619" s="40" t="s">
        <v>10384</v>
      </c>
      <c r="C619" s="40" t="s">
        <v>10385</v>
      </c>
      <c r="D619" s="38">
        <v>2418936</v>
      </c>
      <c r="E619" s="42" t="s">
        <v>8998</v>
      </c>
      <c r="F619" s="38">
        <v>241894</v>
      </c>
      <c r="G619" s="38">
        <f t="shared" si="36"/>
        <v>2660830</v>
      </c>
      <c r="H619" s="40" t="s">
        <v>9284</v>
      </c>
      <c r="I619" s="40" t="s">
        <v>9285</v>
      </c>
      <c r="J619" s="45">
        <f t="shared" si="37"/>
        <v>928</v>
      </c>
      <c r="K619" s="47">
        <f t="shared" si="38"/>
        <v>2660830</v>
      </c>
      <c r="L619">
        <f>+VLOOKUP(J619,'Thanh toán '!Q$6:R$3244,2,0)</f>
        <v>2660830</v>
      </c>
      <c r="M619" s="47">
        <f t="shared" si="39"/>
        <v>0</v>
      </c>
    </row>
    <row r="620" spans="1:13" x14ac:dyDescent="0.25">
      <c r="A620" s="43">
        <v>44935</v>
      </c>
      <c r="B620" s="40" t="s">
        <v>10386</v>
      </c>
      <c r="C620" s="40" t="s">
        <v>10387</v>
      </c>
      <c r="D620" s="38">
        <v>8119246</v>
      </c>
      <c r="E620" s="42" t="s">
        <v>8998</v>
      </c>
      <c r="F620" s="38">
        <v>811925</v>
      </c>
      <c r="G620" s="38">
        <f t="shared" si="36"/>
        <v>8931171</v>
      </c>
      <c r="H620" s="40" t="s">
        <v>9082</v>
      </c>
      <c r="I620" s="40" t="s">
        <v>9083</v>
      </c>
      <c r="J620" s="45">
        <f t="shared" si="37"/>
        <v>929</v>
      </c>
      <c r="K620" s="47">
        <f t="shared" si="38"/>
        <v>8931171</v>
      </c>
      <c r="L620">
        <f>+VLOOKUP(J620,'Thanh toán '!Q$6:R$3244,2,0)</f>
        <v>8931171</v>
      </c>
      <c r="M620" s="47">
        <f t="shared" si="39"/>
        <v>0</v>
      </c>
    </row>
    <row r="621" spans="1:13" x14ac:dyDescent="0.25">
      <c r="A621" s="43">
        <v>44935</v>
      </c>
      <c r="B621" s="40" t="s">
        <v>10388</v>
      </c>
      <c r="C621" s="40" t="s">
        <v>10389</v>
      </c>
      <c r="D621" s="38">
        <v>777000</v>
      </c>
      <c r="E621" s="42" t="s">
        <v>8998</v>
      </c>
      <c r="F621" s="38">
        <v>77700</v>
      </c>
      <c r="G621" s="38">
        <f t="shared" si="36"/>
        <v>854700</v>
      </c>
      <c r="H621" s="40" t="s">
        <v>9814</v>
      </c>
      <c r="I621" s="40" t="s">
        <v>9815</v>
      </c>
      <c r="J621" s="45">
        <f t="shared" si="37"/>
        <v>930</v>
      </c>
      <c r="K621" s="47">
        <f t="shared" si="38"/>
        <v>854700</v>
      </c>
      <c r="L621">
        <f>+VLOOKUP(J621,'Thanh toán '!Q$6:R$3244,2,0)</f>
        <v>854700</v>
      </c>
      <c r="M621" s="47">
        <f t="shared" si="39"/>
        <v>0</v>
      </c>
    </row>
    <row r="622" spans="1:13" x14ac:dyDescent="0.25">
      <c r="A622" s="43">
        <v>44935</v>
      </c>
      <c r="B622" s="40" t="s">
        <v>10390</v>
      </c>
      <c r="C622" s="40" t="s">
        <v>10391</v>
      </c>
      <c r="D622" s="38">
        <v>3452067</v>
      </c>
      <c r="E622" s="42" t="s">
        <v>8998</v>
      </c>
      <c r="F622" s="38">
        <v>345207</v>
      </c>
      <c r="G622" s="38">
        <f t="shared" si="36"/>
        <v>3797274</v>
      </c>
      <c r="H622" s="40" t="s">
        <v>9814</v>
      </c>
      <c r="I622" s="40" t="s">
        <v>9815</v>
      </c>
      <c r="J622" s="45">
        <f t="shared" si="37"/>
        <v>931</v>
      </c>
      <c r="K622" s="47">
        <f t="shared" si="38"/>
        <v>3797274</v>
      </c>
      <c r="L622">
        <f>+VLOOKUP(J622,'Thanh toán '!Q$6:R$3244,2,0)</f>
        <v>3797274</v>
      </c>
      <c r="M622" s="47">
        <f t="shared" si="39"/>
        <v>0</v>
      </c>
    </row>
    <row r="623" spans="1:13" x14ac:dyDescent="0.25">
      <c r="A623" s="43">
        <v>44935</v>
      </c>
      <c r="B623" s="40" t="s">
        <v>10392</v>
      </c>
      <c r="C623" s="40" t="s">
        <v>10393</v>
      </c>
      <c r="D623" s="38">
        <v>2989451</v>
      </c>
      <c r="E623" s="42" t="s">
        <v>8998</v>
      </c>
      <c r="F623" s="38">
        <v>298945</v>
      </c>
      <c r="G623" s="38">
        <f t="shared" si="36"/>
        <v>3288396</v>
      </c>
      <c r="H623" s="40" t="s">
        <v>10394</v>
      </c>
      <c r="I623" s="40" t="s">
        <v>10395</v>
      </c>
      <c r="J623" s="45">
        <f t="shared" si="37"/>
        <v>932</v>
      </c>
      <c r="K623" s="47">
        <f t="shared" si="38"/>
        <v>3288396</v>
      </c>
      <c r="L623">
        <f>+VLOOKUP(J623,'Thanh toán '!Q$6:R$3244,2,0)</f>
        <v>3288396</v>
      </c>
      <c r="M623" s="47">
        <f t="shared" si="39"/>
        <v>0</v>
      </c>
    </row>
    <row r="624" spans="1:13" x14ac:dyDescent="0.25">
      <c r="A624" s="43">
        <v>44935</v>
      </c>
      <c r="B624" s="40" t="s">
        <v>10396</v>
      </c>
      <c r="C624" s="40" t="s">
        <v>10397</v>
      </c>
      <c r="D624" s="38">
        <v>839151</v>
      </c>
      <c r="E624" s="42" t="s">
        <v>8998</v>
      </c>
      <c r="F624" s="38">
        <v>83915</v>
      </c>
      <c r="G624" s="38">
        <f t="shared" si="36"/>
        <v>923066</v>
      </c>
      <c r="H624" s="40" t="s">
        <v>9030</v>
      </c>
      <c r="I624" s="40" t="s">
        <v>9031</v>
      </c>
      <c r="J624" s="45">
        <f t="shared" si="37"/>
        <v>933</v>
      </c>
      <c r="K624" s="47">
        <f t="shared" si="38"/>
        <v>923066</v>
      </c>
      <c r="L624">
        <f>+VLOOKUP(J624,'Thanh toán '!Q$6:R$3244,2,0)</f>
        <v>923066</v>
      </c>
      <c r="M624" s="47">
        <f t="shared" si="39"/>
        <v>0</v>
      </c>
    </row>
    <row r="625" spans="1:13" x14ac:dyDescent="0.25">
      <c r="A625" s="43">
        <v>44935</v>
      </c>
      <c r="B625" s="40" t="s">
        <v>10398</v>
      </c>
      <c r="C625" s="40" t="s">
        <v>10399</v>
      </c>
      <c r="D625" s="38">
        <v>1240358</v>
      </c>
      <c r="E625" s="42" t="s">
        <v>8998</v>
      </c>
      <c r="F625" s="38">
        <v>124036</v>
      </c>
      <c r="G625" s="38">
        <f t="shared" si="36"/>
        <v>1364394</v>
      </c>
      <c r="H625" s="40" t="s">
        <v>9034</v>
      </c>
      <c r="I625" s="40" t="s">
        <v>9035</v>
      </c>
      <c r="J625" s="45">
        <f t="shared" si="37"/>
        <v>934</v>
      </c>
      <c r="K625" s="47">
        <f t="shared" si="38"/>
        <v>1364394</v>
      </c>
      <c r="L625">
        <f>+VLOOKUP(J625,'Thanh toán '!Q$6:R$3244,2,0)</f>
        <v>1364394</v>
      </c>
      <c r="M625" s="47">
        <f t="shared" si="39"/>
        <v>0</v>
      </c>
    </row>
    <row r="626" spans="1:13" x14ac:dyDescent="0.25">
      <c r="A626" s="43">
        <v>44935</v>
      </c>
      <c r="B626" s="40" t="s">
        <v>10400</v>
      </c>
      <c r="C626" s="40" t="s">
        <v>10401</v>
      </c>
      <c r="D626" s="38">
        <v>1189648</v>
      </c>
      <c r="E626" s="42" t="s">
        <v>8998</v>
      </c>
      <c r="F626" s="38">
        <v>118965</v>
      </c>
      <c r="G626" s="38">
        <f t="shared" si="36"/>
        <v>1308613</v>
      </c>
      <c r="H626" s="40" t="s">
        <v>9034</v>
      </c>
      <c r="I626" s="40" t="s">
        <v>9035</v>
      </c>
      <c r="J626" s="45">
        <f t="shared" si="37"/>
        <v>935</v>
      </c>
      <c r="K626" s="47">
        <f t="shared" si="38"/>
        <v>1308613</v>
      </c>
      <c r="L626">
        <f>+VLOOKUP(J626,'Thanh toán '!Q$6:R$3244,2,0)</f>
        <v>1308613</v>
      </c>
      <c r="M626" s="47">
        <f t="shared" si="39"/>
        <v>0</v>
      </c>
    </row>
    <row r="627" spans="1:13" x14ac:dyDescent="0.25">
      <c r="A627" s="43">
        <v>44935</v>
      </c>
      <c r="B627" s="40" t="s">
        <v>10273</v>
      </c>
      <c r="C627" s="40" t="s">
        <v>10402</v>
      </c>
      <c r="D627" s="38">
        <v>734310</v>
      </c>
      <c r="E627" s="42" t="s">
        <v>8998</v>
      </c>
      <c r="F627" s="38">
        <v>73431</v>
      </c>
      <c r="G627" s="38">
        <f t="shared" si="36"/>
        <v>807741</v>
      </c>
      <c r="H627" s="40" t="s">
        <v>9034</v>
      </c>
      <c r="I627" s="40" t="s">
        <v>9035</v>
      </c>
      <c r="J627" s="45">
        <f t="shared" si="37"/>
        <v>936</v>
      </c>
      <c r="K627" s="47">
        <f t="shared" si="38"/>
        <v>807741</v>
      </c>
      <c r="L627">
        <f>+VLOOKUP(J627,'Thanh toán '!Q$6:R$3244,2,0)</f>
        <v>807741</v>
      </c>
      <c r="M627" s="47">
        <f t="shared" si="39"/>
        <v>0</v>
      </c>
    </row>
    <row r="628" spans="1:13" x14ac:dyDescent="0.25">
      <c r="A628" s="43">
        <v>44935</v>
      </c>
      <c r="B628" s="40" t="s">
        <v>10403</v>
      </c>
      <c r="C628" s="40" t="s">
        <v>10404</v>
      </c>
      <c r="D628" s="38">
        <v>1189648</v>
      </c>
      <c r="E628" s="42" t="s">
        <v>8998</v>
      </c>
      <c r="F628" s="38">
        <v>118965</v>
      </c>
      <c r="G628" s="38">
        <f t="shared" si="36"/>
        <v>1308613</v>
      </c>
      <c r="H628" s="40" t="s">
        <v>9034</v>
      </c>
      <c r="I628" s="40" t="s">
        <v>9035</v>
      </c>
      <c r="J628" s="45">
        <f t="shared" si="37"/>
        <v>937</v>
      </c>
      <c r="K628" s="47">
        <f t="shared" si="38"/>
        <v>1308613</v>
      </c>
      <c r="L628">
        <f>+VLOOKUP(J628,'Thanh toán '!Q$6:R$3244,2,0)</f>
        <v>1308613</v>
      </c>
      <c r="M628" s="47">
        <f t="shared" si="39"/>
        <v>0</v>
      </c>
    </row>
    <row r="629" spans="1:13" x14ac:dyDescent="0.25">
      <c r="A629" s="43">
        <v>44935</v>
      </c>
      <c r="B629" s="40" t="s">
        <v>10405</v>
      </c>
      <c r="C629" s="40" t="s">
        <v>10406</v>
      </c>
      <c r="D629" s="38">
        <v>1189648</v>
      </c>
      <c r="E629" s="42" t="s">
        <v>8998</v>
      </c>
      <c r="F629" s="38">
        <v>118965</v>
      </c>
      <c r="G629" s="38">
        <f t="shared" si="36"/>
        <v>1308613</v>
      </c>
      <c r="H629" s="40" t="s">
        <v>9034</v>
      </c>
      <c r="I629" s="40" t="s">
        <v>9035</v>
      </c>
      <c r="J629" s="45">
        <f t="shared" si="37"/>
        <v>938</v>
      </c>
      <c r="K629" s="47">
        <f t="shared" si="38"/>
        <v>1308613</v>
      </c>
      <c r="L629">
        <f>+VLOOKUP(J629,'Thanh toán '!Q$6:R$3244,2,0)</f>
        <v>1308613</v>
      </c>
      <c r="M629" s="47">
        <f t="shared" si="39"/>
        <v>0</v>
      </c>
    </row>
    <row r="630" spans="1:13" x14ac:dyDescent="0.25">
      <c r="A630" s="43">
        <v>44935</v>
      </c>
      <c r="B630" s="40" t="s">
        <v>10407</v>
      </c>
      <c r="C630" s="40" t="s">
        <v>10408</v>
      </c>
      <c r="D630" s="38">
        <v>1189648</v>
      </c>
      <c r="E630" s="42" t="s">
        <v>8998</v>
      </c>
      <c r="F630" s="38">
        <v>118965</v>
      </c>
      <c r="G630" s="38">
        <f t="shared" si="36"/>
        <v>1308613</v>
      </c>
      <c r="H630" s="40" t="s">
        <v>9034</v>
      </c>
      <c r="I630" s="40" t="s">
        <v>9035</v>
      </c>
      <c r="J630" s="45">
        <f t="shared" si="37"/>
        <v>939</v>
      </c>
      <c r="K630" s="47">
        <f t="shared" si="38"/>
        <v>1308613</v>
      </c>
      <c r="L630">
        <f>+VLOOKUP(J630,'Thanh toán '!Q$6:R$3244,2,0)</f>
        <v>1308613</v>
      </c>
      <c r="M630" s="47">
        <f t="shared" si="39"/>
        <v>0</v>
      </c>
    </row>
    <row r="631" spans="1:13" x14ac:dyDescent="0.25">
      <c r="A631" s="43">
        <v>44935</v>
      </c>
      <c r="B631" s="40" t="s">
        <v>10409</v>
      </c>
      <c r="C631" s="40" t="s">
        <v>10410</v>
      </c>
      <c r="D631" s="38">
        <v>455338</v>
      </c>
      <c r="E631" s="42" t="s">
        <v>8998</v>
      </c>
      <c r="F631" s="38">
        <v>45534</v>
      </c>
      <c r="G631" s="38">
        <f t="shared" si="36"/>
        <v>500872</v>
      </c>
      <c r="H631" s="40" t="s">
        <v>9034</v>
      </c>
      <c r="I631" s="40" t="s">
        <v>9035</v>
      </c>
      <c r="J631" s="45">
        <f t="shared" si="37"/>
        <v>940</v>
      </c>
      <c r="K631" s="47">
        <f t="shared" si="38"/>
        <v>500872</v>
      </c>
      <c r="L631">
        <f>+VLOOKUP(J631,'Thanh toán '!Q$6:R$3244,2,0)</f>
        <v>500872</v>
      </c>
      <c r="M631" s="47">
        <f t="shared" si="39"/>
        <v>0</v>
      </c>
    </row>
    <row r="632" spans="1:13" x14ac:dyDescent="0.25">
      <c r="A632" s="43">
        <v>44935</v>
      </c>
      <c r="B632" s="40" t="s">
        <v>10411</v>
      </c>
      <c r="C632" s="40" t="s">
        <v>10412</v>
      </c>
      <c r="D632" s="38">
        <v>1193743</v>
      </c>
      <c r="E632" s="42" t="s">
        <v>8998</v>
      </c>
      <c r="F632" s="38">
        <v>119374</v>
      </c>
      <c r="G632" s="38">
        <f t="shared" si="36"/>
        <v>1313117</v>
      </c>
      <c r="H632" s="40" t="s">
        <v>9034</v>
      </c>
      <c r="I632" s="40" t="s">
        <v>9035</v>
      </c>
      <c r="J632" s="45">
        <f t="shared" si="37"/>
        <v>941</v>
      </c>
      <c r="K632" s="47">
        <f t="shared" si="38"/>
        <v>1313117</v>
      </c>
      <c r="L632">
        <f>+VLOOKUP(J632,'Thanh toán '!Q$6:R$3244,2,0)</f>
        <v>1313117</v>
      </c>
      <c r="M632" s="47">
        <f t="shared" si="39"/>
        <v>0</v>
      </c>
    </row>
    <row r="633" spans="1:13" x14ac:dyDescent="0.25">
      <c r="A633" s="43">
        <v>44935</v>
      </c>
      <c r="B633" s="40" t="s">
        <v>10413</v>
      </c>
      <c r="C633" s="40" t="s">
        <v>10414</v>
      </c>
      <c r="D633" s="38">
        <v>10075365</v>
      </c>
      <c r="E633" s="42" t="s">
        <v>8998</v>
      </c>
      <c r="F633" s="38">
        <v>1007537</v>
      </c>
      <c r="G633" s="38">
        <f t="shared" si="36"/>
        <v>11082902</v>
      </c>
      <c r="H633" s="40" t="s">
        <v>9024</v>
      </c>
      <c r="I633" s="40" t="s">
        <v>9025</v>
      </c>
      <c r="J633" s="45">
        <f t="shared" si="37"/>
        <v>942</v>
      </c>
      <c r="K633" s="47">
        <f t="shared" si="38"/>
        <v>11082902</v>
      </c>
      <c r="L633">
        <f>+VLOOKUP(J633,'Thanh toán '!Q$6:R$3244,2,0)</f>
        <v>11082902</v>
      </c>
      <c r="M633" s="47">
        <f t="shared" si="39"/>
        <v>0</v>
      </c>
    </row>
    <row r="634" spans="1:13" x14ac:dyDescent="0.25">
      <c r="A634" s="43">
        <v>44935</v>
      </c>
      <c r="B634" s="40" t="s">
        <v>10415</v>
      </c>
      <c r="C634" s="40" t="s">
        <v>10416</v>
      </c>
      <c r="D634" s="38">
        <v>3036600</v>
      </c>
      <c r="E634" s="42" t="s">
        <v>8998</v>
      </c>
      <c r="F634" s="38">
        <v>303660</v>
      </c>
      <c r="G634" s="38">
        <f t="shared" si="36"/>
        <v>3340260</v>
      </c>
      <c r="H634" s="40" t="s">
        <v>9439</v>
      </c>
      <c r="I634" s="40" t="s">
        <v>9440</v>
      </c>
      <c r="J634" s="45">
        <f t="shared" si="37"/>
        <v>943</v>
      </c>
      <c r="K634" s="47">
        <f t="shared" si="38"/>
        <v>3340260</v>
      </c>
      <c r="L634">
        <f>+VLOOKUP(J634,'Thanh toán '!Q$6:R$3244,2,0)</f>
        <v>3340260</v>
      </c>
      <c r="M634" s="47">
        <f t="shared" si="39"/>
        <v>0</v>
      </c>
    </row>
    <row r="635" spans="1:13" x14ac:dyDescent="0.25">
      <c r="A635" s="43">
        <v>44935</v>
      </c>
      <c r="B635" s="40" t="s">
        <v>10418</v>
      </c>
      <c r="C635" s="40" t="s">
        <v>10419</v>
      </c>
      <c r="D635" s="38">
        <v>3569956</v>
      </c>
      <c r="E635" s="42" t="s">
        <v>8998</v>
      </c>
      <c r="F635" s="38">
        <v>356996</v>
      </c>
      <c r="G635" s="38">
        <f t="shared" si="36"/>
        <v>3926952</v>
      </c>
      <c r="H635" s="40" t="s">
        <v>9284</v>
      </c>
      <c r="I635" s="40" t="s">
        <v>9285</v>
      </c>
      <c r="J635" s="45">
        <f t="shared" si="37"/>
        <v>967</v>
      </c>
      <c r="K635" s="47">
        <f t="shared" si="38"/>
        <v>3926952</v>
      </c>
      <c r="L635">
        <f>+VLOOKUP(J635,'Thanh toán '!Q$6:R$3244,2,0)</f>
        <v>3926952</v>
      </c>
      <c r="M635" s="47">
        <f t="shared" si="39"/>
        <v>0</v>
      </c>
    </row>
    <row r="636" spans="1:13" x14ac:dyDescent="0.25">
      <c r="A636" s="43">
        <v>44935</v>
      </c>
      <c r="B636" s="40" t="s">
        <v>10420</v>
      </c>
      <c r="C636" s="40" t="s">
        <v>10421</v>
      </c>
      <c r="D636" s="38">
        <v>826588</v>
      </c>
      <c r="E636" s="42" t="s">
        <v>8998</v>
      </c>
      <c r="F636" s="38">
        <v>82659</v>
      </c>
      <c r="G636" s="38">
        <f t="shared" si="36"/>
        <v>909247</v>
      </c>
      <c r="H636" s="40" t="s">
        <v>9034</v>
      </c>
      <c r="I636" s="40" t="s">
        <v>9035</v>
      </c>
      <c r="J636" s="45">
        <f t="shared" si="37"/>
        <v>969</v>
      </c>
      <c r="K636" s="47">
        <f t="shared" si="38"/>
        <v>909247</v>
      </c>
      <c r="L636">
        <f>+VLOOKUP(J636,'Thanh toán '!Q$6:R$3244,2,0)</f>
        <v>909247</v>
      </c>
      <c r="M636" s="47">
        <f t="shared" si="39"/>
        <v>0</v>
      </c>
    </row>
    <row r="637" spans="1:13" x14ac:dyDescent="0.25">
      <c r="A637" s="43">
        <v>44935</v>
      </c>
      <c r="B637" s="40" t="s">
        <v>10422</v>
      </c>
      <c r="C637" s="40"/>
      <c r="D637" s="38">
        <v>0</v>
      </c>
      <c r="E637" s="42" t="s">
        <v>8998</v>
      </c>
      <c r="F637" s="38">
        <v>0</v>
      </c>
      <c r="G637" s="38">
        <f t="shared" si="36"/>
        <v>0</v>
      </c>
      <c r="H637" s="40" t="s">
        <v>10423</v>
      </c>
      <c r="I637" s="40" t="s">
        <v>10424</v>
      </c>
      <c r="J637" s="45">
        <f t="shared" si="37"/>
        <v>970</v>
      </c>
      <c r="K637" s="47">
        <f t="shared" si="38"/>
        <v>0</v>
      </c>
      <c r="L637" t="e">
        <f>+VLOOKUP(J637,'Thanh toán '!Q$6:R$3244,2,0)</f>
        <v>#N/A</v>
      </c>
      <c r="M637" s="47" t="e">
        <f t="shared" si="39"/>
        <v>#N/A</v>
      </c>
    </row>
    <row r="638" spans="1:13" x14ac:dyDescent="0.25">
      <c r="A638" s="43">
        <v>44935</v>
      </c>
      <c r="B638" s="40" t="s">
        <v>10425</v>
      </c>
      <c r="C638" s="40" t="s">
        <v>10426</v>
      </c>
      <c r="D638" s="38">
        <v>1038240</v>
      </c>
      <c r="E638" s="42" t="s">
        <v>8998</v>
      </c>
      <c r="F638" s="38">
        <v>103824</v>
      </c>
      <c r="G638" s="38">
        <f t="shared" si="36"/>
        <v>1142064</v>
      </c>
      <c r="H638" s="40" t="s">
        <v>10423</v>
      </c>
      <c r="I638" s="40" t="s">
        <v>10424</v>
      </c>
      <c r="J638" s="45">
        <f t="shared" si="37"/>
        <v>971</v>
      </c>
      <c r="K638" s="47">
        <f t="shared" si="38"/>
        <v>1142064</v>
      </c>
      <c r="L638">
        <f>+VLOOKUP(J638,'Thanh toán '!Q$6:R$3244,2,0)</f>
        <v>1142064</v>
      </c>
      <c r="M638" s="47">
        <f t="shared" si="39"/>
        <v>0</v>
      </c>
    </row>
    <row r="639" spans="1:13" x14ac:dyDescent="0.25">
      <c r="A639" s="43">
        <v>44935</v>
      </c>
      <c r="B639" s="40" t="s">
        <v>10427</v>
      </c>
      <c r="C639" s="40" t="s">
        <v>10428</v>
      </c>
      <c r="D639" s="38">
        <v>5317364</v>
      </c>
      <c r="E639" s="42" t="s">
        <v>8998</v>
      </c>
      <c r="F639" s="38">
        <v>531736</v>
      </c>
      <c r="G639" s="38">
        <f t="shared" si="36"/>
        <v>5849100</v>
      </c>
      <c r="H639" s="40" t="s">
        <v>10423</v>
      </c>
      <c r="I639" s="40" t="s">
        <v>10424</v>
      </c>
      <c r="J639" s="45">
        <f t="shared" si="37"/>
        <v>972</v>
      </c>
      <c r="K639" s="47">
        <f t="shared" si="38"/>
        <v>5849100</v>
      </c>
      <c r="L639">
        <f>+VLOOKUP(J639,'Thanh toán '!Q$6:R$3244,2,0)</f>
        <v>5849100</v>
      </c>
      <c r="M639" s="47">
        <f t="shared" si="39"/>
        <v>0</v>
      </c>
    </row>
    <row r="640" spans="1:13" x14ac:dyDescent="0.25">
      <c r="A640" s="43">
        <v>44935</v>
      </c>
      <c r="B640" s="40" t="s">
        <v>10429</v>
      </c>
      <c r="C640" s="40" t="s">
        <v>10430</v>
      </c>
      <c r="D640" s="38">
        <v>41986030</v>
      </c>
      <c r="E640" s="42" t="s">
        <v>8998</v>
      </c>
      <c r="F640" s="38">
        <v>4198603</v>
      </c>
      <c r="G640" s="38">
        <f t="shared" si="36"/>
        <v>46184633</v>
      </c>
      <c r="H640" s="40" t="s">
        <v>10431</v>
      </c>
      <c r="I640" s="40" t="s">
        <v>10432</v>
      </c>
      <c r="J640" s="45">
        <f t="shared" si="37"/>
        <v>973</v>
      </c>
      <c r="K640" s="47">
        <f t="shared" si="38"/>
        <v>46184633</v>
      </c>
      <c r="L640">
        <f>+VLOOKUP(J640,'Thanh toán '!Q$6:R$3244,2,0)</f>
        <v>46184633</v>
      </c>
      <c r="M640" s="47">
        <f t="shared" si="39"/>
        <v>0</v>
      </c>
    </row>
    <row r="641" spans="1:13" x14ac:dyDescent="0.25">
      <c r="A641" s="43">
        <v>44935</v>
      </c>
      <c r="B641" s="40" t="s">
        <v>10433</v>
      </c>
      <c r="C641" s="40" t="s">
        <v>10434</v>
      </c>
      <c r="D641" s="38">
        <v>3872603</v>
      </c>
      <c r="E641" s="42" t="s">
        <v>8998</v>
      </c>
      <c r="F641" s="38">
        <v>387260</v>
      </c>
      <c r="G641" s="38">
        <f t="shared" si="36"/>
        <v>4259863</v>
      </c>
      <c r="H641" s="40" t="s">
        <v>9206</v>
      </c>
      <c r="I641" s="40" t="s">
        <v>9207</v>
      </c>
      <c r="J641" s="45">
        <f t="shared" si="37"/>
        <v>975</v>
      </c>
      <c r="K641" s="47">
        <f t="shared" si="38"/>
        <v>4259863</v>
      </c>
      <c r="L641">
        <f>+VLOOKUP(J641,'Thanh toán '!Q$6:R$3244,2,0)</f>
        <v>4259863</v>
      </c>
      <c r="M641" s="47">
        <f t="shared" si="39"/>
        <v>0</v>
      </c>
    </row>
    <row r="642" spans="1:13" x14ac:dyDescent="0.25">
      <c r="A642" s="43">
        <v>44936</v>
      </c>
      <c r="B642" s="40" t="s">
        <v>10493</v>
      </c>
      <c r="C642" s="40" t="s">
        <v>10494</v>
      </c>
      <c r="D642" s="38">
        <v>12612980</v>
      </c>
      <c r="E642" s="42" t="s">
        <v>8998</v>
      </c>
      <c r="F642" s="38">
        <v>1261298</v>
      </c>
      <c r="G642" s="38">
        <f t="shared" si="36"/>
        <v>13874278</v>
      </c>
      <c r="H642" s="40" t="s">
        <v>9242</v>
      </c>
      <c r="I642" s="40" t="s">
        <v>9243</v>
      </c>
      <c r="J642" s="45">
        <f t="shared" si="37"/>
        <v>980</v>
      </c>
      <c r="K642" s="47">
        <f t="shared" si="38"/>
        <v>13874278</v>
      </c>
      <c r="L642">
        <f>+VLOOKUP(J642,'Thanh toán '!Q$6:R$3244,2,0)</f>
        <v>13874278</v>
      </c>
      <c r="M642" s="47">
        <f t="shared" si="39"/>
        <v>0</v>
      </c>
    </row>
    <row r="643" spans="1:13" x14ac:dyDescent="0.25">
      <c r="A643" s="43">
        <v>44936</v>
      </c>
      <c r="B643" s="40" t="s">
        <v>10495</v>
      </c>
      <c r="C643" s="40" t="s">
        <v>10496</v>
      </c>
      <c r="D643" s="38">
        <v>4360246</v>
      </c>
      <c r="E643" s="42" t="s">
        <v>8998</v>
      </c>
      <c r="F643" s="38">
        <v>436025</v>
      </c>
      <c r="G643" s="38">
        <f t="shared" si="36"/>
        <v>4796271</v>
      </c>
      <c r="H643" s="40" t="s">
        <v>9278</v>
      </c>
      <c r="I643" s="40" t="s">
        <v>9279</v>
      </c>
      <c r="J643" s="45">
        <f t="shared" si="37"/>
        <v>991</v>
      </c>
      <c r="K643" s="47">
        <f t="shared" si="38"/>
        <v>4796271</v>
      </c>
      <c r="L643">
        <f>+VLOOKUP(J643,'Thanh toán '!Q$6:R$3244,2,0)</f>
        <v>4796271</v>
      </c>
      <c r="M643" s="47">
        <f t="shared" si="39"/>
        <v>0</v>
      </c>
    </row>
    <row r="644" spans="1:13" x14ac:dyDescent="0.25">
      <c r="A644" s="43">
        <v>44936</v>
      </c>
      <c r="B644" s="40" t="s">
        <v>10497</v>
      </c>
      <c r="C644" s="40" t="s">
        <v>10498</v>
      </c>
      <c r="D644" s="38">
        <v>1638474</v>
      </c>
      <c r="E644" s="42" t="s">
        <v>8998</v>
      </c>
      <c r="F644" s="38">
        <v>163847</v>
      </c>
      <c r="G644" s="38">
        <f t="shared" si="36"/>
        <v>1802321</v>
      </c>
      <c r="H644" s="40" t="s">
        <v>9159</v>
      </c>
      <c r="I644" s="40" t="s">
        <v>9160</v>
      </c>
      <c r="J644" s="45">
        <f t="shared" si="37"/>
        <v>992</v>
      </c>
      <c r="K644" s="47">
        <f t="shared" si="38"/>
        <v>1802321</v>
      </c>
      <c r="L644">
        <f>+VLOOKUP(J644,'Thanh toán '!Q$6:R$3244,2,0)</f>
        <v>1802321</v>
      </c>
      <c r="M644" s="47">
        <f t="shared" si="39"/>
        <v>0</v>
      </c>
    </row>
    <row r="645" spans="1:13" x14ac:dyDescent="0.25">
      <c r="A645" s="43">
        <v>44936</v>
      </c>
      <c r="B645" s="40" t="s">
        <v>10499</v>
      </c>
      <c r="C645" s="40" t="s">
        <v>10500</v>
      </c>
      <c r="D645" s="38">
        <v>2578800</v>
      </c>
      <c r="E645" s="42" t="s">
        <v>8998</v>
      </c>
      <c r="F645" s="38">
        <v>257880</v>
      </c>
      <c r="G645" s="38">
        <f t="shared" si="36"/>
        <v>2836680</v>
      </c>
      <c r="H645" s="40" t="s">
        <v>9212</v>
      </c>
      <c r="I645" s="40" t="s">
        <v>9213</v>
      </c>
      <c r="J645" s="45">
        <f t="shared" si="37"/>
        <v>993</v>
      </c>
      <c r="K645" s="47">
        <f t="shared" si="38"/>
        <v>2836680</v>
      </c>
      <c r="L645">
        <f>+VLOOKUP(J645,'Thanh toán '!Q$6:R$3244,2,0)</f>
        <v>2836680</v>
      </c>
      <c r="M645" s="47">
        <f t="shared" si="39"/>
        <v>0</v>
      </c>
    </row>
    <row r="646" spans="1:13" x14ac:dyDescent="0.25">
      <c r="A646" s="43">
        <v>44936</v>
      </c>
      <c r="B646" s="40" t="s">
        <v>10275</v>
      </c>
      <c r="C646" s="40" t="s">
        <v>10501</v>
      </c>
      <c r="D646" s="38">
        <v>9261499</v>
      </c>
      <c r="E646" s="42" t="s">
        <v>8998</v>
      </c>
      <c r="F646" s="38">
        <v>926150</v>
      </c>
      <c r="G646" s="38">
        <f t="shared" ref="G646:G709" si="40">+D646+F646</f>
        <v>10187649</v>
      </c>
      <c r="H646" s="40" t="s">
        <v>9212</v>
      </c>
      <c r="I646" s="40" t="s">
        <v>9213</v>
      </c>
      <c r="J646" s="45">
        <f t="shared" ref="J646:J709" si="41">+B646*1</f>
        <v>994</v>
      </c>
      <c r="K646" s="47">
        <f t="shared" ref="K646:K709" si="42">+G646</f>
        <v>10187649</v>
      </c>
      <c r="L646">
        <f>+VLOOKUP(J646,'Thanh toán '!Q$6:R$3244,2,0)</f>
        <v>10187649</v>
      </c>
      <c r="M646" s="47">
        <f t="shared" ref="M646:M709" si="43">+L646-K646</f>
        <v>0</v>
      </c>
    </row>
    <row r="647" spans="1:13" x14ac:dyDescent="0.25">
      <c r="A647" s="43">
        <v>44936</v>
      </c>
      <c r="B647" s="40" t="s">
        <v>10502</v>
      </c>
      <c r="C647" s="40" t="s">
        <v>9283</v>
      </c>
      <c r="D647" s="38">
        <v>2318541</v>
      </c>
      <c r="E647" s="42" t="s">
        <v>8998</v>
      </c>
      <c r="F647" s="38">
        <v>231854</v>
      </c>
      <c r="G647" s="38">
        <f t="shared" si="40"/>
        <v>2550395</v>
      </c>
      <c r="H647" s="40" t="s">
        <v>9284</v>
      </c>
      <c r="I647" s="40" t="s">
        <v>9285</v>
      </c>
      <c r="J647" s="45">
        <f t="shared" si="41"/>
        <v>998</v>
      </c>
      <c r="K647" s="47">
        <f t="shared" si="42"/>
        <v>2550395</v>
      </c>
      <c r="L647">
        <f>+VLOOKUP(J647,'Thanh toán '!Q$6:R$3244,2,0)</f>
        <v>2550395</v>
      </c>
      <c r="M647" s="47">
        <f t="shared" si="43"/>
        <v>0</v>
      </c>
    </row>
    <row r="648" spans="1:13" x14ac:dyDescent="0.25">
      <c r="A648" s="43">
        <v>44936</v>
      </c>
      <c r="B648" s="40" t="s">
        <v>10503</v>
      </c>
      <c r="C648" s="40" t="s">
        <v>10504</v>
      </c>
      <c r="D648" s="38">
        <v>2305530</v>
      </c>
      <c r="E648" s="42" t="s">
        <v>8998</v>
      </c>
      <c r="F648" s="38">
        <v>230553</v>
      </c>
      <c r="G648" s="38">
        <f t="shared" si="40"/>
        <v>2536083</v>
      </c>
      <c r="H648" s="40" t="s">
        <v>9072</v>
      </c>
      <c r="I648" s="40" t="s">
        <v>9073</v>
      </c>
      <c r="J648" s="45">
        <f t="shared" si="41"/>
        <v>999</v>
      </c>
      <c r="K648" s="47">
        <f t="shared" si="42"/>
        <v>2536083</v>
      </c>
      <c r="L648">
        <f>+VLOOKUP(J648,'Thanh toán '!Q$6:R$3244,2,0)</f>
        <v>2536083</v>
      </c>
      <c r="M648" s="47">
        <f t="shared" si="43"/>
        <v>0</v>
      </c>
    </row>
    <row r="649" spans="1:13" x14ac:dyDescent="0.25">
      <c r="A649" s="43">
        <v>44936</v>
      </c>
      <c r="B649" s="40" t="s">
        <v>10505</v>
      </c>
      <c r="C649" s="40" t="s">
        <v>10506</v>
      </c>
      <c r="D649" s="38">
        <v>3254610</v>
      </c>
      <c r="E649" s="42" t="s">
        <v>8998</v>
      </c>
      <c r="F649" s="38">
        <v>325461</v>
      </c>
      <c r="G649" s="38">
        <f t="shared" si="40"/>
        <v>3580071</v>
      </c>
      <c r="H649" s="40" t="s">
        <v>10376</v>
      </c>
      <c r="I649" s="40" t="s">
        <v>10377</v>
      </c>
      <c r="J649" s="45">
        <f t="shared" si="41"/>
        <v>1000</v>
      </c>
      <c r="K649" s="47">
        <f t="shared" si="42"/>
        <v>3580071</v>
      </c>
      <c r="L649">
        <f>+VLOOKUP(J649,'Thanh toán '!Q$6:R$3244,2,0)</f>
        <v>3580071</v>
      </c>
      <c r="M649" s="47">
        <f t="shared" si="43"/>
        <v>0</v>
      </c>
    </row>
    <row r="650" spans="1:13" x14ac:dyDescent="0.25">
      <c r="A650" s="43">
        <v>44936</v>
      </c>
      <c r="B650" s="40" t="s">
        <v>10507</v>
      </c>
      <c r="C650" s="40" t="s">
        <v>10508</v>
      </c>
      <c r="D650" s="38">
        <v>273203</v>
      </c>
      <c r="E650" s="42" t="s">
        <v>8998</v>
      </c>
      <c r="F650" s="38">
        <v>27320</v>
      </c>
      <c r="G650" s="38">
        <f t="shared" si="40"/>
        <v>300523</v>
      </c>
      <c r="H650" s="40" t="s">
        <v>9001</v>
      </c>
      <c r="I650" s="40" t="s">
        <v>9002</v>
      </c>
      <c r="J650" s="45">
        <f t="shared" si="41"/>
        <v>1001</v>
      </c>
      <c r="K650" s="47">
        <f t="shared" si="42"/>
        <v>300523</v>
      </c>
      <c r="L650">
        <f>+VLOOKUP(J650,'Thanh toán '!Q$6:R$3244,2,0)</f>
        <v>300523</v>
      </c>
      <c r="M650" s="47">
        <f t="shared" si="43"/>
        <v>0</v>
      </c>
    </row>
    <row r="651" spans="1:13" x14ac:dyDescent="0.25">
      <c r="A651" s="43">
        <v>44936</v>
      </c>
      <c r="B651" s="40" t="s">
        <v>10509</v>
      </c>
      <c r="C651" s="40" t="s">
        <v>9363</v>
      </c>
      <c r="D651" s="38">
        <v>1412496</v>
      </c>
      <c r="E651" s="42" t="s">
        <v>8998</v>
      </c>
      <c r="F651" s="38">
        <v>141250</v>
      </c>
      <c r="G651" s="38">
        <f t="shared" si="40"/>
        <v>1553746</v>
      </c>
      <c r="H651" s="40" t="s">
        <v>9001</v>
      </c>
      <c r="I651" s="40" t="s">
        <v>9002</v>
      </c>
      <c r="J651" s="45">
        <f t="shared" si="41"/>
        <v>1003</v>
      </c>
      <c r="K651" s="47">
        <f t="shared" si="42"/>
        <v>1553746</v>
      </c>
      <c r="L651">
        <f>+VLOOKUP(J651,'Thanh toán '!Q$6:R$3244,2,0)</f>
        <v>1553746</v>
      </c>
      <c r="M651" s="47">
        <f t="shared" si="43"/>
        <v>0</v>
      </c>
    </row>
    <row r="652" spans="1:13" x14ac:dyDescent="0.25">
      <c r="A652" s="43">
        <v>44936</v>
      </c>
      <c r="B652" s="40" t="s">
        <v>10276</v>
      </c>
      <c r="C652" s="40" t="s">
        <v>9201</v>
      </c>
      <c r="D652" s="38">
        <v>1244320</v>
      </c>
      <c r="E652" s="42" t="s">
        <v>8998</v>
      </c>
      <c r="F652" s="38">
        <v>124432</v>
      </c>
      <c r="G652" s="38">
        <f t="shared" si="40"/>
        <v>1368752</v>
      </c>
      <c r="H652" s="40" t="s">
        <v>9001</v>
      </c>
      <c r="I652" s="40" t="s">
        <v>9002</v>
      </c>
      <c r="J652" s="45">
        <f t="shared" si="41"/>
        <v>1006</v>
      </c>
      <c r="K652" s="47">
        <f t="shared" si="42"/>
        <v>1368752</v>
      </c>
      <c r="L652">
        <f>+VLOOKUP(J652,'Thanh toán '!Q$6:R$3244,2,0)</f>
        <v>1368752</v>
      </c>
      <c r="M652" s="47">
        <f t="shared" si="43"/>
        <v>0</v>
      </c>
    </row>
    <row r="653" spans="1:13" x14ac:dyDescent="0.25">
      <c r="A653" s="43">
        <v>44936</v>
      </c>
      <c r="B653" s="40" t="s">
        <v>10510</v>
      </c>
      <c r="C653" s="40" t="s">
        <v>10511</v>
      </c>
      <c r="D653" s="38">
        <v>2370004</v>
      </c>
      <c r="E653" s="42" t="s">
        <v>8998</v>
      </c>
      <c r="F653" s="38">
        <v>237000</v>
      </c>
      <c r="G653" s="38">
        <f t="shared" si="40"/>
        <v>2607004</v>
      </c>
      <c r="H653" s="40" t="s">
        <v>9284</v>
      </c>
      <c r="I653" s="40" t="s">
        <v>9285</v>
      </c>
      <c r="J653" s="45">
        <f t="shared" si="41"/>
        <v>1007</v>
      </c>
      <c r="K653" s="47">
        <f t="shared" si="42"/>
        <v>2607004</v>
      </c>
      <c r="L653">
        <f>+VLOOKUP(J653,'Thanh toán '!Q$6:R$3244,2,0)</f>
        <v>2607004</v>
      </c>
      <c r="M653" s="47">
        <f t="shared" si="43"/>
        <v>0</v>
      </c>
    </row>
    <row r="654" spans="1:13" x14ac:dyDescent="0.25">
      <c r="A654" s="43">
        <v>44936</v>
      </c>
      <c r="B654" s="40" t="s">
        <v>10512</v>
      </c>
      <c r="C654" s="40" t="s">
        <v>10511</v>
      </c>
      <c r="D654" s="38">
        <v>678720</v>
      </c>
      <c r="E654" s="42" t="s">
        <v>8998</v>
      </c>
      <c r="F654" s="38">
        <v>67872</v>
      </c>
      <c r="G654" s="38">
        <f t="shared" si="40"/>
        <v>746592</v>
      </c>
      <c r="H654" s="40" t="s">
        <v>9284</v>
      </c>
      <c r="I654" s="40" t="s">
        <v>9285</v>
      </c>
      <c r="J654" s="45">
        <f t="shared" si="41"/>
        <v>1008</v>
      </c>
      <c r="K654" s="47">
        <f t="shared" si="42"/>
        <v>746592</v>
      </c>
      <c r="L654">
        <f>+VLOOKUP(J654,'Thanh toán '!Q$6:R$3244,2,0)</f>
        <v>746592</v>
      </c>
      <c r="M654" s="47">
        <f t="shared" si="43"/>
        <v>0</v>
      </c>
    </row>
    <row r="655" spans="1:13" x14ac:dyDescent="0.25">
      <c r="A655" s="43">
        <v>44936</v>
      </c>
      <c r="B655" s="40" t="s">
        <v>10516</v>
      </c>
      <c r="C655" s="40" t="s">
        <v>10517</v>
      </c>
      <c r="D655" s="38">
        <v>910676</v>
      </c>
      <c r="E655" s="42" t="s">
        <v>8998</v>
      </c>
      <c r="F655" s="38">
        <v>91068</v>
      </c>
      <c r="G655" s="38">
        <f t="shared" si="40"/>
        <v>1001744</v>
      </c>
      <c r="H655" s="40" t="s">
        <v>9725</v>
      </c>
      <c r="I655" s="40" t="s">
        <v>9726</v>
      </c>
      <c r="J655" s="45">
        <f t="shared" si="41"/>
        <v>1012</v>
      </c>
      <c r="K655" s="47">
        <f t="shared" si="42"/>
        <v>1001744</v>
      </c>
      <c r="L655">
        <f>+VLOOKUP(J655,'Thanh toán '!Q$6:R$3244,2,0)</f>
        <v>1001744</v>
      </c>
      <c r="M655" s="47">
        <f t="shared" si="43"/>
        <v>0</v>
      </c>
    </row>
    <row r="656" spans="1:13" x14ac:dyDescent="0.25">
      <c r="A656" s="43">
        <v>44936</v>
      </c>
      <c r="B656" s="40" t="s">
        <v>10518</v>
      </c>
      <c r="C656" s="40" t="s">
        <v>10519</v>
      </c>
      <c r="D656" s="38">
        <v>1366013</v>
      </c>
      <c r="E656" s="42" t="s">
        <v>8998</v>
      </c>
      <c r="F656" s="38">
        <v>136601</v>
      </c>
      <c r="G656" s="38">
        <f t="shared" si="40"/>
        <v>1502614</v>
      </c>
      <c r="H656" s="40" t="s">
        <v>9284</v>
      </c>
      <c r="I656" s="40" t="s">
        <v>9285</v>
      </c>
      <c r="J656" s="45">
        <f t="shared" si="41"/>
        <v>1018</v>
      </c>
      <c r="K656" s="47">
        <f t="shared" si="42"/>
        <v>1502614</v>
      </c>
      <c r="L656">
        <f>+VLOOKUP(J656,'Thanh toán '!Q$6:R$3244,2,0)</f>
        <v>1502614</v>
      </c>
      <c r="M656" s="47">
        <f t="shared" si="43"/>
        <v>0</v>
      </c>
    </row>
    <row r="657" spans="1:13" x14ac:dyDescent="0.25">
      <c r="A657" s="43">
        <v>44936</v>
      </c>
      <c r="B657" s="40" t="s">
        <v>10520</v>
      </c>
      <c r="C657" s="40" t="s">
        <v>10521</v>
      </c>
      <c r="D657" s="38">
        <v>1730400</v>
      </c>
      <c r="E657" s="42" t="s">
        <v>8998</v>
      </c>
      <c r="F657" s="38">
        <v>173040</v>
      </c>
      <c r="G657" s="38">
        <f t="shared" si="40"/>
        <v>1903440</v>
      </c>
      <c r="H657" s="40" t="s">
        <v>10522</v>
      </c>
      <c r="I657" s="40" t="s">
        <v>10523</v>
      </c>
      <c r="J657" s="45">
        <f t="shared" si="41"/>
        <v>1019</v>
      </c>
      <c r="K657" s="47">
        <f t="shared" si="42"/>
        <v>1903440</v>
      </c>
      <c r="L657">
        <f>+VLOOKUP(J657,'Thanh toán '!Q$6:R$3244,2,0)</f>
        <v>1903440</v>
      </c>
      <c r="M657" s="47">
        <f t="shared" si="43"/>
        <v>0</v>
      </c>
    </row>
    <row r="658" spans="1:13" x14ac:dyDescent="0.25">
      <c r="A658" s="43">
        <v>44936</v>
      </c>
      <c r="B658" s="40" t="s">
        <v>10524</v>
      </c>
      <c r="C658" s="40" t="s">
        <v>10525</v>
      </c>
      <c r="D658" s="38">
        <v>1569146</v>
      </c>
      <c r="E658" s="42" t="s">
        <v>8998</v>
      </c>
      <c r="F658" s="38">
        <v>156915</v>
      </c>
      <c r="G658" s="38">
        <f t="shared" si="40"/>
        <v>1726061</v>
      </c>
      <c r="H658" s="40" t="s">
        <v>10522</v>
      </c>
      <c r="I658" s="40" t="s">
        <v>10523</v>
      </c>
      <c r="J658" s="45">
        <f t="shared" si="41"/>
        <v>1020</v>
      </c>
      <c r="K658" s="47">
        <f t="shared" si="42"/>
        <v>1726061</v>
      </c>
      <c r="L658">
        <f>+VLOOKUP(J658,'Thanh toán '!Q$6:R$3244,2,0)</f>
        <v>1726061</v>
      </c>
      <c r="M658" s="47">
        <f t="shared" si="43"/>
        <v>0</v>
      </c>
    </row>
    <row r="659" spans="1:13" x14ac:dyDescent="0.25">
      <c r="A659" s="43">
        <v>44936</v>
      </c>
      <c r="B659" s="40" t="s">
        <v>10526</v>
      </c>
      <c r="C659" s="40" t="s">
        <v>10527</v>
      </c>
      <c r="D659" s="38">
        <v>1906478</v>
      </c>
      <c r="E659" s="42" t="s">
        <v>8998</v>
      </c>
      <c r="F659" s="38">
        <v>190648</v>
      </c>
      <c r="G659" s="38">
        <f t="shared" si="40"/>
        <v>2097126</v>
      </c>
      <c r="H659" s="40" t="s">
        <v>9295</v>
      </c>
      <c r="I659" s="40" t="s">
        <v>9296</v>
      </c>
      <c r="J659" s="45">
        <f t="shared" si="41"/>
        <v>1021</v>
      </c>
      <c r="K659" s="47">
        <f t="shared" si="42"/>
        <v>2097126</v>
      </c>
      <c r="L659">
        <f>+VLOOKUP(J659,'Thanh toán '!Q$6:R$3244,2,0)</f>
        <v>2097126</v>
      </c>
      <c r="M659" s="47">
        <f t="shared" si="43"/>
        <v>0</v>
      </c>
    </row>
    <row r="660" spans="1:13" x14ac:dyDescent="0.25">
      <c r="A660" s="43">
        <v>44936</v>
      </c>
      <c r="B660" s="40" t="s">
        <v>10528</v>
      </c>
      <c r="C660" s="40" t="s">
        <v>10529</v>
      </c>
      <c r="D660" s="38">
        <v>59801155</v>
      </c>
      <c r="E660" s="42" t="s">
        <v>8998</v>
      </c>
      <c r="F660" s="38">
        <v>5980116</v>
      </c>
      <c r="G660" s="38">
        <f t="shared" si="40"/>
        <v>65781271</v>
      </c>
      <c r="H660" s="40" t="s">
        <v>9295</v>
      </c>
      <c r="I660" s="40" t="s">
        <v>9296</v>
      </c>
      <c r="J660" s="45">
        <f t="shared" si="41"/>
        <v>1022</v>
      </c>
      <c r="K660" s="47">
        <f t="shared" si="42"/>
        <v>65781271</v>
      </c>
      <c r="L660">
        <f>+VLOOKUP(J660,'Thanh toán '!Q$6:R$3244,2,0)</f>
        <v>65781271</v>
      </c>
      <c r="M660" s="47">
        <f t="shared" si="43"/>
        <v>0</v>
      </c>
    </row>
    <row r="661" spans="1:13" x14ac:dyDescent="0.25">
      <c r="A661" s="43">
        <v>44936</v>
      </c>
      <c r="B661" s="40" t="s">
        <v>10530</v>
      </c>
      <c r="C661" s="40" t="s">
        <v>10531</v>
      </c>
      <c r="D661" s="38">
        <v>734310</v>
      </c>
      <c r="E661" s="42" t="s">
        <v>8998</v>
      </c>
      <c r="F661" s="38">
        <v>73431</v>
      </c>
      <c r="G661" s="38">
        <f t="shared" si="40"/>
        <v>807741</v>
      </c>
      <c r="H661" s="40" t="s">
        <v>9337</v>
      </c>
      <c r="I661" s="40" t="s">
        <v>9338</v>
      </c>
      <c r="J661" s="45">
        <f t="shared" si="41"/>
        <v>1023</v>
      </c>
      <c r="K661" s="47">
        <f t="shared" si="42"/>
        <v>807741</v>
      </c>
      <c r="L661">
        <f>+VLOOKUP(J661,'Thanh toán '!Q$6:R$3244,2,0)</f>
        <v>807741</v>
      </c>
      <c r="M661" s="47">
        <f t="shared" si="43"/>
        <v>0</v>
      </c>
    </row>
    <row r="662" spans="1:13" x14ac:dyDescent="0.25">
      <c r="A662" s="43">
        <v>44936</v>
      </c>
      <c r="B662" s="40" t="s">
        <v>10532</v>
      </c>
      <c r="C662" s="40" t="s">
        <v>10533</v>
      </c>
      <c r="D662" s="38">
        <v>8277074</v>
      </c>
      <c r="E662" s="42" t="s">
        <v>8998</v>
      </c>
      <c r="F662" s="38">
        <v>827707</v>
      </c>
      <c r="G662" s="38">
        <f t="shared" si="40"/>
        <v>9104781</v>
      </c>
      <c r="H662" s="40" t="s">
        <v>9311</v>
      </c>
      <c r="I662" s="40" t="s">
        <v>9312</v>
      </c>
      <c r="J662" s="45">
        <f t="shared" si="41"/>
        <v>1024</v>
      </c>
      <c r="K662" s="47">
        <f t="shared" si="42"/>
        <v>9104781</v>
      </c>
      <c r="L662">
        <f>+VLOOKUP(J662,'Thanh toán '!Q$6:R$3244,2,0)</f>
        <v>9104781</v>
      </c>
      <c r="M662" s="47">
        <f t="shared" si="43"/>
        <v>0</v>
      </c>
    </row>
    <row r="663" spans="1:13" x14ac:dyDescent="0.25">
      <c r="A663" s="43">
        <v>44936</v>
      </c>
      <c r="B663" s="40" t="s">
        <v>10534</v>
      </c>
      <c r="C663" s="40" t="s">
        <v>10535</v>
      </c>
      <c r="D663" s="38">
        <v>1272600</v>
      </c>
      <c r="E663" s="42" t="s">
        <v>8998</v>
      </c>
      <c r="F663" s="38">
        <v>127260</v>
      </c>
      <c r="G663" s="38">
        <f t="shared" si="40"/>
        <v>1399860</v>
      </c>
      <c r="H663" s="40" t="s">
        <v>9315</v>
      </c>
      <c r="I663" s="40" t="s">
        <v>9316</v>
      </c>
      <c r="J663" s="45">
        <f t="shared" si="41"/>
        <v>1025</v>
      </c>
      <c r="K663" s="47">
        <f t="shared" si="42"/>
        <v>1399860</v>
      </c>
      <c r="L663">
        <f>+VLOOKUP(J663,'Thanh toán '!Q$6:R$3244,2,0)</f>
        <v>1399860</v>
      </c>
      <c r="M663" s="47">
        <f t="shared" si="43"/>
        <v>0</v>
      </c>
    </row>
    <row r="664" spans="1:13" x14ac:dyDescent="0.25">
      <c r="A664" s="43">
        <v>44936</v>
      </c>
      <c r="B664" s="40" t="s">
        <v>10536</v>
      </c>
      <c r="C664" s="40" t="s">
        <v>10537</v>
      </c>
      <c r="D664" s="38">
        <v>6972439</v>
      </c>
      <c r="E664" s="42" t="s">
        <v>8998</v>
      </c>
      <c r="F664" s="38">
        <v>697244</v>
      </c>
      <c r="G664" s="38">
        <f t="shared" si="40"/>
        <v>7669683</v>
      </c>
      <c r="H664" s="40" t="s">
        <v>9315</v>
      </c>
      <c r="I664" s="40" t="s">
        <v>9316</v>
      </c>
      <c r="J664" s="45">
        <f t="shared" si="41"/>
        <v>1026</v>
      </c>
      <c r="K664" s="47">
        <f t="shared" si="42"/>
        <v>7669683</v>
      </c>
      <c r="L664">
        <f>+VLOOKUP(J664,'Thanh toán '!Q$6:R$3244,2,0)</f>
        <v>7669683</v>
      </c>
      <c r="M664" s="47">
        <f t="shared" si="43"/>
        <v>0</v>
      </c>
    </row>
    <row r="665" spans="1:13" x14ac:dyDescent="0.25">
      <c r="A665" s="43">
        <v>44936</v>
      </c>
      <c r="B665" s="40" t="s">
        <v>10538</v>
      </c>
      <c r="C665" s="40" t="s">
        <v>10539</v>
      </c>
      <c r="D665" s="38">
        <v>1696800</v>
      </c>
      <c r="E665" s="42" t="s">
        <v>8998</v>
      </c>
      <c r="F665" s="38">
        <v>169680</v>
      </c>
      <c r="G665" s="38">
        <f t="shared" si="40"/>
        <v>1866480</v>
      </c>
      <c r="H665" s="40" t="s">
        <v>9307</v>
      </c>
      <c r="I665" s="40" t="s">
        <v>9308</v>
      </c>
      <c r="J665" s="45">
        <f t="shared" si="41"/>
        <v>1027</v>
      </c>
      <c r="K665" s="47">
        <f t="shared" si="42"/>
        <v>1866480</v>
      </c>
      <c r="L665">
        <f>+VLOOKUP(J665,'Thanh toán '!Q$6:R$3244,2,0)</f>
        <v>1866480</v>
      </c>
      <c r="M665" s="47">
        <f t="shared" si="43"/>
        <v>0</v>
      </c>
    </row>
    <row r="666" spans="1:13" x14ac:dyDescent="0.25">
      <c r="A666" s="43">
        <v>44936</v>
      </c>
      <c r="B666" s="40" t="s">
        <v>10540</v>
      </c>
      <c r="C666" s="40" t="s">
        <v>10541</v>
      </c>
      <c r="D666" s="38">
        <v>11325816</v>
      </c>
      <c r="E666" s="42" t="s">
        <v>8998</v>
      </c>
      <c r="F666" s="38">
        <v>1132582</v>
      </c>
      <c r="G666" s="38">
        <f t="shared" si="40"/>
        <v>12458398</v>
      </c>
      <c r="H666" s="40" t="s">
        <v>9343</v>
      </c>
      <c r="I666" s="40" t="s">
        <v>9344</v>
      </c>
      <c r="J666" s="45">
        <f t="shared" si="41"/>
        <v>1028</v>
      </c>
      <c r="K666" s="47">
        <f t="shared" si="42"/>
        <v>12458398</v>
      </c>
      <c r="L666">
        <f>+VLOOKUP(J666,'Thanh toán '!Q$6:R$3244,2,0)</f>
        <v>12458398</v>
      </c>
      <c r="M666" s="47">
        <f t="shared" si="43"/>
        <v>0</v>
      </c>
    </row>
    <row r="667" spans="1:13" x14ac:dyDescent="0.25">
      <c r="A667" s="43">
        <v>44936</v>
      </c>
      <c r="B667" s="40" t="s">
        <v>10542</v>
      </c>
      <c r="C667" s="40" t="s">
        <v>10543</v>
      </c>
      <c r="D667" s="38">
        <v>6540369</v>
      </c>
      <c r="E667" s="42" t="s">
        <v>8998</v>
      </c>
      <c r="F667" s="38">
        <v>654037</v>
      </c>
      <c r="G667" s="38">
        <f t="shared" si="40"/>
        <v>7194406</v>
      </c>
      <c r="H667" s="40" t="s">
        <v>9289</v>
      </c>
      <c r="I667" s="40" t="s">
        <v>9290</v>
      </c>
      <c r="J667" s="45">
        <f t="shared" si="41"/>
        <v>1029</v>
      </c>
      <c r="K667" s="47">
        <f t="shared" si="42"/>
        <v>7194406</v>
      </c>
      <c r="L667">
        <f>+VLOOKUP(J667,'Thanh toán '!Q$6:R$3244,2,0)</f>
        <v>7194406</v>
      </c>
      <c r="M667" s="47">
        <f t="shared" si="43"/>
        <v>0</v>
      </c>
    </row>
    <row r="668" spans="1:13" x14ac:dyDescent="0.25">
      <c r="A668" s="43">
        <v>44936</v>
      </c>
      <c r="B668" s="40" t="s">
        <v>10544</v>
      </c>
      <c r="C668" s="40" t="s">
        <v>10545</v>
      </c>
      <c r="D668" s="38">
        <v>6089710</v>
      </c>
      <c r="E668" s="42" t="s">
        <v>8998</v>
      </c>
      <c r="F668" s="38">
        <v>608971</v>
      </c>
      <c r="G668" s="38">
        <f t="shared" si="40"/>
        <v>6698681</v>
      </c>
      <c r="H668" s="40" t="s">
        <v>10546</v>
      </c>
      <c r="I668" s="40" t="s">
        <v>10547</v>
      </c>
      <c r="J668" s="45">
        <f t="shared" si="41"/>
        <v>1030</v>
      </c>
      <c r="K668" s="47">
        <f t="shared" si="42"/>
        <v>6698681</v>
      </c>
      <c r="L668">
        <f>+VLOOKUP(J668,'Thanh toán '!Q$6:R$3244,2,0)</f>
        <v>6698681</v>
      </c>
      <c r="M668" s="47">
        <f t="shared" si="43"/>
        <v>0</v>
      </c>
    </row>
    <row r="669" spans="1:13" x14ac:dyDescent="0.25">
      <c r="A669" s="43">
        <v>44936</v>
      </c>
      <c r="B669" s="40" t="s">
        <v>10548</v>
      </c>
      <c r="C669" s="40" t="s">
        <v>10549</v>
      </c>
      <c r="D669" s="38">
        <v>2595600</v>
      </c>
      <c r="E669" s="42" t="s">
        <v>8998</v>
      </c>
      <c r="F669" s="38">
        <v>259560</v>
      </c>
      <c r="G669" s="38">
        <f t="shared" si="40"/>
        <v>2855160</v>
      </c>
      <c r="H669" s="40" t="s">
        <v>10546</v>
      </c>
      <c r="I669" s="40" t="s">
        <v>10547</v>
      </c>
      <c r="J669" s="45">
        <f t="shared" si="41"/>
        <v>1031</v>
      </c>
      <c r="K669" s="47">
        <f t="shared" si="42"/>
        <v>2855160</v>
      </c>
      <c r="L669">
        <f>+VLOOKUP(J669,'Thanh toán '!Q$6:R$3244,2,0)</f>
        <v>2855160</v>
      </c>
      <c r="M669" s="47">
        <f t="shared" si="43"/>
        <v>0</v>
      </c>
    </row>
    <row r="670" spans="1:13" x14ac:dyDescent="0.25">
      <c r="A670" s="43">
        <v>44936</v>
      </c>
      <c r="B670" s="40" t="s">
        <v>10550</v>
      </c>
      <c r="C670" s="40" t="s">
        <v>10551</v>
      </c>
      <c r="D670" s="38">
        <v>14344815</v>
      </c>
      <c r="E670" s="42" t="s">
        <v>8998</v>
      </c>
      <c r="F670" s="38">
        <v>1434482</v>
      </c>
      <c r="G670" s="38">
        <f t="shared" si="40"/>
        <v>15779297</v>
      </c>
      <c r="H670" s="40" t="s">
        <v>9327</v>
      </c>
      <c r="I670" s="40" t="s">
        <v>9328</v>
      </c>
      <c r="J670" s="45">
        <f t="shared" si="41"/>
        <v>1032</v>
      </c>
      <c r="K670" s="47">
        <f t="shared" si="42"/>
        <v>15779297</v>
      </c>
      <c r="L670">
        <f>+VLOOKUP(J670,'Thanh toán '!Q$6:R$3244,2,0)</f>
        <v>15779297</v>
      </c>
      <c r="M670" s="47">
        <f t="shared" si="43"/>
        <v>0</v>
      </c>
    </row>
    <row r="671" spans="1:13" x14ac:dyDescent="0.25">
      <c r="A671" s="43">
        <v>44936</v>
      </c>
      <c r="B671" s="40" t="s">
        <v>10552</v>
      </c>
      <c r="C671" s="40" t="s">
        <v>10553</v>
      </c>
      <c r="D671" s="38">
        <v>1505460</v>
      </c>
      <c r="E671" s="42" t="s">
        <v>8998</v>
      </c>
      <c r="F671" s="38">
        <v>150546</v>
      </c>
      <c r="G671" s="38">
        <f t="shared" si="40"/>
        <v>1656006</v>
      </c>
      <c r="H671" s="40" t="s">
        <v>9301</v>
      </c>
      <c r="I671" s="40" t="s">
        <v>9302</v>
      </c>
      <c r="J671" s="45">
        <f t="shared" si="41"/>
        <v>1033</v>
      </c>
      <c r="K671" s="47">
        <f t="shared" si="42"/>
        <v>1656006</v>
      </c>
      <c r="L671">
        <f>+VLOOKUP(J671,'Thanh toán '!Q$6:R$3244,2,0)</f>
        <v>1656006</v>
      </c>
      <c r="M671" s="47">
        <f t="shared" si="43"/>
        <v>0</v>
      </c>
    </row>
    <row r="672" spans="1:13" x14ac:dyDescent="0.25">
      <c r="A672" s="43">
        <v>44936</v>
      </c>
      <c r="B672" s="40" t="s">
        <v>10554</v>
      </c>
      <c r="C672" s="40" t="s">
        <v>10555</v>
      </c>
      <c r="D672" s="38">
        <v>2134653</v>
      </c>
      <c r="E672" s="42" t="s">
        <v>8998</v>
      </c>
      <c r="F672" s="38">
        <v>213465</v>
      </c>
      <c r="G672" s="38">
        <f t="shared" si="40"/>
        <v>2348118</v>
      </c>
      <c r="H672" s="40" t="s">
        <v>9355</v>
      </c>
      <c r="I672" s="40" t="s">
        <v>9356</v>
      </c>
      <c r="J672" s="45">
        <f t="shared" si="41"/>
        <v>1034</v>
      </c>
      <c r="K672" s="47">
        <f t="shared" si="42"/>
        <v>2348118</v>
      </c>
      <c r="L672">
        <f>+VLOOKUP(J672,'Thanh toán '!Q$6:R$3244,2,0)</f>
        <v>2348118</v>
      </c>
      <c r="M672" s="47">
        <f t="shared" si="43"/>
        <v>0</v>
      </c>
    </row>
    <row r="673" spans="1:13" x14ac:dyDescent="0.25">
      <c r="A673" s="43">
        <v>44936</v>
      </c>
      <c r="B673" s="40" t="s">
        <v>10556</v>
      </c>
      <c r="C673" s="40" t="s">
        <v>10557</v>
      </c>
      <c r="D673" s="38">
        <v>4793933</v>
      </c>
      <c r="E673" s="42" t="s">
        <v>8998</v>
      </c>
      <c r="F673" s="38">
        <v>479393</v>
      </c>
      <c r="G673" s="38">
        <f t="shared" si="40"/>
        <v>5273326</v>
      </c>
      <c r="H673" s="40" t="s">
        <v>9347</v>
      </c>
      <c r="I673" s="40" t="s">
        <v>9348</v>
      </c>
      <c r="J673" s="45">
        <f t="shared" si="41"/>
        <v>1035</v>
      </c>
      <c r="K673" s="47">
        <f t="shared" si="42"/>
        <v>5273326</v>
      </c>
      <c r="L673">
        <f>+VLOOKUP(J673,'Thanh toán '!Q$6:R$3244,2,0)</f>
        <v>5273326</v>
      </c>
      <c r="M673" s="47">
        <f t="shared" si="43"/>
        <v>0</v>
      </c>
    </row>
    <row r="674" spans="1:13" x14ac:dyDescent="0.25">
      <c r="A674" s="43">
        <v>44936</v>
      </c>
      <c r="B674" s="40" t="s">
        <v>10558</v>
      </c>
      <c r="C674" s="40" t="s">
        <v>10559</v>
      </c>
      <c r="D674" s="38">
        <v>2042798</v>
      </c>
      <c r="E674" s="42" t="s">
        <v>8998</v>
      </c>
      <c r="F674" s="38">
        <v>204280</v>
      </c>
      <c r="G674" s="38">
        <f t="shared" si="40"/>
        <v>2247078</v>
      </c>
      <c r="H674" s="40" t="s">
        <v>9284</v>
      </c>
      <c r="I674" s="40" t="s">
        <v>9285</v>
      </c>
      <c r="J674" s="45">
        <f t="shared" si="41"/>
        <v>1036</v>
      </c>
      <c r="K674" s="47">
        <f t="shared" si="42"/>
        <v>2247078</v>
      </c>
      <c r="L674">
        <f>+VLOOKUP(J674,'Thanh toán '!Q$6:R$3244,2,0)</f>
        <v>2247078</v>
      </c>
      <c r="M674" s="47">
        <f t="shared" si="43"/>
        <v>0</v>
      </c>
    </row>
    <row r="675" spans="1:13" x14ac:dyDescent="0.25">
      <c r="A675" s="43">
        <v>44937</v>
      </c>
      <c r="B675" s="40" t="s">
        <v>10563</v>
      </c>
      <c r="C675" s="40" t="s">
        <v>10564</v>
      </c>
      <c r="D675" s="38">
        <v>3460800</v>
      </c>
      <c r="E675" s="42" t="s">
        <v>8998</v>
      </c>
      <c r="F675" s="38">
        <v>346080</v>
      </c>
      <c r="G675" s="38">
        <f t="shared" si="40"/>
        <v>3806880</v>
      </c>
      <c r="H675" s="40" t="s">
        <v>9068</v>
      </c>
      <c r="I675" s="40" t="s">
        <v>9069</v>
      </c>
      <c r="J675" s="45">
        <f t="shared" si="41"/>
        <v>1042</v>
      </c>
      <c r="K675" s="47">
        <f t="shared" si="42"/>
        <v>3806880</v>
      </c>
      <c r="L675">
        <f>+VLOOKUP(J675,'Thanh toán '!Q$6:R$3244,2,0)</f>
        <v>3806880</v>
      </c>
      <c r="M675" s="47">
        <f t="shared" si="43"/>
        <v>0</v>
      </c>
    </row>
    <row r="676" spans="1:13" x14ac:dyDescent="0.25">
      <c r="A676" s="43">
        <v>44937</v>
      </c>
      <c r="B676" s="40" t="s">
        <v>10565</v>
      </c>
      <c r="C676" s="40" t="s">
        <v>9660</v>
      </c>
      <c r="D676" s="38">
        <v>3699863</v>
      </c>
      <c r="E676" s="42" t="s">
        <v>8998</v>
      </c>
      <c r="F676" s="38">
        <v>369986</v>
      </c>
      <c r="G676" s="38">
        <f t="shared" si="40"/>
        <v>4069849</v>
      </c>
      <c r="H676" s="40" t="s">
        <v>9284</v>
      </c>
      <c r="I676" s="40" t="s">
        <v>9285</v>
      </c>
      <c r="J676" s="45">
        <f t="shared" si="41"/>
        <v>1043</v>
      </c>
      <c r="K676" s="47">
        <f t="shared" si="42"/>
        <v>4069849</v>
      </c>
      <c r="L676">
        <f>+VLOOKUP(J676,'Thanh toán '!Q$6:R$3244,2,0)</f>
        <v>4069849</v>
      </c>
      <c r="M676" s="47">
        <f t="shared" si="43"/>
        <v>0</v>
      </c>
    </row>
    <row r="677" spans="1:13" x14ac:dyDescent="0.25">
      <c r="A677" s="43">
        <v>44937</v>
      </c>
      <c r="B677" s="40" t="s">
        <v>10566</v>
      </c>
      <c r="C677" s="40" t="s">
        <v>10567</v>
      </c>
      <c r="D677" s="38">
        <v>7243530</v>
      </c>
      <c r="E677" s="42" t="s">
        <v>8998</v>
      </c>
      <c r="F677" s="38">
        <v>724353</v>
      </c>
      <c r="G677" s="38">
        <f t="shared" si="40"/>
        <v>7967883</v>
      </c>
      <c r="H677" s="40" t="s">
        <v>9558</v>
      </c>
      <c r="I677" s="40" t="s">
        <v>9559</v>
      </c>
      <c r="J677" s="45">
        <f t="shared" si="41"/>
        <v>1045</v>
      </c>
      <c r="K677" s="47">
        <f t="shared" si="42"/>
        <v>7967883</v>
      </c>
      <c r="L677">
        <f>+VLOOKUP(J677,'Thanh toán '!Q$6:R$3244,2,0)</f>
        <v>7967883</v>
      </c>
      <c r="M677" s="47">
        <f t="shared" si="43"/>
        <v>0</v>
      </c>
    </row>
    <row r="678" spans="1:13" x14ac:dyDescent="0.25">
      <c r="A678" s="43">
        <v>44937</v>
      </c>
      <c r="B678" s="40" t="s">
        <v>10568</v>
      </c>
      <c r="C678" s="40" t="s">
        <v>10569</v>
      </c>
      <c r="D678" s="38">
        <v>1412496</v>
      </c>
      <c r="E678" s="42" t="s">
        <v>8998</v>
      </c>
      <c r="F678" s="38">
        <v>141250</v>
      </c>
      <c r="G678" s="38">
        <f t="shared" si="40"/>
        <v>1553746</v>
      </c>
      <c r="H678" s="40" t="s">
        <v>9001</v>
      </c>
      <c r="I678" s="40" t="s">
        <v>9002</v>
      </c>
      <c r="J678" s="45">
        <f t="shared" si="41"/>
        <v>1046</v>
      </c>
      <c r="K678" s="47">
        <f t="shared" si="42"/>
        <v>1553746</v>
      </c>
      <c r="L678">
        <f>+VLOOKUP(J678,'Thanh toán '!Q$6:R$3244,2,0)</f>
        <v>1553746</v>
      </c>
      <c r="M678" s="47">
        <f t="shared" si="43"/>
        <v>0</v>
      </c>
    </row>
    <row r="679" spans="1:13" x14ac:dyDescent="0.25">
      <c r="A679" s="43">
        <v>44937</v>
      </c>
      <c r="B679" s="40" t="s">
        <v>10570</v>
      </c>
      <c r="C679" s="40" t="s">
        <v>10571</v>
      </c>
      <c r="D679" s="38">
        <v>150546</v>
      </c>
      <c r="E679" s="42" t="s">
        <v>8998</v>
      </c>
      <c r="F679" s="38">
        <v>15055</v>
      </c>
      <c r="G679" s="38">
        <f t="shared" si="40"/>
        <v>165601</v>
      </c>
      <c r="H679" s="40" t="s">
        <v>9001</v>
      </c>
      <c r="I679" s="40" t="s">
        <v>9002</v>
      </c>
      <c r="J679" s="45">
        <f t="shared" si="41"/>
        <v>1047</v>
      </c>
      <c r="K679" s="47">
        <f t="shared" si="42"/>
        <v>165601</v>
      </c>
      <c r="L679">
        <f>+VLOOKUP(J679,'Thanh toán '!Q$6:R$3244,2,0)</f>
        <v>165601</v>
      </c>
      <c r="M679" s="47">
        <f t="shared" si="43"/>
        <v>0</v>
      </c>
    </row>
    <row r="680" spans="1:13" x14ac:dyDescent="0.25">
      <c r="A680" s="43">
        <v>44937</v>
      </c>
      <c r="B680" s="40" t="s">
        <v>10572</v>
      </c>
      <c r="C680" s="40" t="s">
        <v>10573</v>
      </c>
      <c r="D680" s="38">
        <v>641314</v>
      </c>
      <c r="E680" s="42" t="s">
        <v>8998</v>
      </c>
      <c r="F680" s="38">
        <v>64131</v>
      </c>
      <c r="G680" s="38">
        <f t="shared" si="40"/>
        <v>705445</v>
      </c>
      <c r="H680" s="40" t="s">
        <v>9001</v>
      </c>
      <c r="I680" s="40" t="s">
        <v>9002</v>
      </c>
      <c r="J680" s="45">
        <f t="shared" si="41"/>
        <v>1049</v>
      </c>
      <c r="K680" s="47">
        <f t="shared" si="42"/>
        <v>705445</v>
      </c>
      <c r="L680">
        <f>+VLOOKUP(J680,'Thanh toán '!Q$6:R$3244,2,0)</f>
        <v>705445</v>
      </c>
      <c r="M680" s="47">
        <f t="shared" si="43"/>
        <v>0</v>
      </c>
    </row>
    <row r="681" spans="1:13" x14ac:dyDescent="0.25">
      <c r="A681" s="43">
        <v>44937</v>
      </c>
      <c r="B681" s="40" t="s">
        <v>10277</v>
      </c>
      <c r="C681" s="40" t="s">
        <v>10575</v>
      </c>
      <c r="D681" s="38">
        <v>3460800</v>
      </c>
      <c r="E681" s="42" t="s">
        <v>8998</v>
      </c>
      <c r="F681" s="38">
        <v>346080</v>
      </c>
      <c r="G681" s="38">
        <f t="shared" si="40"/>
        <v>3806880</v>
      </c>
      <c r="H681" s="40" t="s">
        <v>9183</v>
      </c>
      <c r="I681" s="40" t="s">
        <v>9184</v>
      </c>
      <c r="J681" s="45">
        <f t="shared" si="41"/>
        <v>1055</v>
      </c>
      <c r="K681" s="47">
        <f t="shared" si="42"/>
        <v>3806880</v>
      </c>
      <c r="L681">
        <f>+VLOOKUP(J681,'Thanh toán '!Q$6:R$3244,2,0)</f>
        <v>3806880</v>
      </c>
      <c r="M681" s="47">
        <f t="shared" si="43"/>
        <v>0</v>
      </c>
    </row>
    <row r="682" spans="1:13" x14ac:dyDescent="0.25">
      <c r="A682" s="43">
        <v>44937</v>
      </c>
      <c r="B682" s="40" t="s">
        <v>10576</v>
      </c>
      <c r="C682" s="40" t="s">
        <v>10577</v>
      </c>
      <c r="D682" s="38">
        <v>1730400</v>
      </c>
      <c r="E682" s="42" t="s">
        <v>8998</v>
      </c>
      <c r="F682" s="38">
        <v>173040</v>
      </c>
      <c r="G682" s="38">
        <f t="shared" si="40"/>
        <v>1903440</v>
      </c>
      <c r="H682" s="40" t="s">
        <v>9498</v>
      </c>
      <c r="I682" s="40" t="s">
        <v>9499</v>
      </c>
      <c r="J682" s="45">
        <f t="shared" si="41"/>
        <v>1058</v>
      </c>
      <c r="K682" s="47">
        <f t="shared" si="42"/>
        <v>1903440</v>
      </c>
      <c r="L682">
        <f>+VLOOKUP(J682,'Thanh toán '!Q$6:R$3244,2,0)</f>
        <v>1903440</v>
      </c>
      <c r="M682" s="47">
        <f t="shared" si="43"/>
        <v>0</v>
      </c>
    </row>
    <row r="683" spans="1:13" x14ac:dyDescent="0.25">
      <c r="A683" s="43">
        <v>44937</v>
      </c>
      <c r="B683" s="40" t="s">
        <v>10578</v>
      </c>
      <c r="C683" s="40" t="s">
        <v>10579</v>
      </c>
      <c r="D683" s="38">
        <v>6551034</v>
      </c>
      <c r="E683" s="42" t="s">
        <v>8998</v>
      </c>
      <c r="F683" s="38">
        <v>655103</v>
      </c>
      <c r="G683" s="38">
        <f t="shared" si="40"/>
        <v>7206137</v>
      </c>
      <c r="H683" s="40" t="s">
        <v>9141</v>
      </c>
      <c r="I683" s="40" t="s">
        <v>9142</v>
      </c>
      <c r="J683" s="45">
        <f t="shared" si="41"/>
        <v>1060</v>
      </c>
      <c r="K683" s="47">
        <f t="shared" si="42"/>
        <v>7206137</v>
      </c>
      <c r="L683">
        <f>+VLOOKUP(J683,'Thanh toán '!Q$6:R$3244,2,0)</f>
        <v>7206137</v>
      </c>
      <c r="M683" s="47">
        <f t="shared" si="43"/>
        <v>0</v>
      </c>
    </row>
    <row r="684" spans="1:13" x14ac:dyDescent="0.25">
      <c r="A684" s="43">
        <v>44937</v>
      </c>
      <c r="B684" s="40" t="s">
        <v>10580</v>
      </c>
      <c r="C684" s="40" t="s">
        <v>10053</v>
      </c>
      <c r="D684" s="38">
        <v>364270</v>
      </c>
      <c r="E684" s="42" t="s">
        <v>8998</v>
      </c>
      <c r="F684" s="38">
        <v>36427</v>
      </c>
      <c r="G684" s="38">
        <f t="shared" si="40"/>
        <v>400697</v>
      </c>
      <c r="H684" s="40" t="s">
        <v>9001</v>
      </c>
      <c r="I684" s="40" t="s">
        <v>9002</v>
      </c>
      <c r="J684" s="45">
        <f t="shared" si="41"/>
        <v>1063</v>
      </c>
      <c r="K684" s="47">
        <f t="shared" si="42"/>
        <v>400697</v>
      </c>
      <c r="L684">
        <f>+VLOOKUP(J684,'Thanh toán '!Q$6:R$3244,2,0)</f>
        <v>400697</v>
      </c>
      <c r="M684" s="47">
        <f t="shared" si="43"/>
        <v>0</v>
      </c>
    </row>
    <row r="685" spans="1:13" x14ac:dyDescent="0.25">
      <c r="A685" s="43">
        <v>44937</v>
      </c>
      <c r="B685" s="40" t="s">
        <v>10581</v>
      </c>
      <c r="C685" s="40" t="s">
        <v>10582</v>
      </c>
      <c r="D685" s="38">
        <v>826588</v>
      </c>
      <c r="E685" s="42" t="s">
        <v>8998</v>
      </c>
      <c r="F685" s="38">
        <v>82659</v>
      </c>
      <c r="G685" s="38">
        <f t="shared" si="40"/>
        <v>909247</v>
      </c>
      <c r="H685" s="40" t="s">
        <v>9725</v>
      </c>
      <c r="I685" s="40" t="s">
        <v>9726</v>
      </c>
      <c r="J685" s="45">
        <f t="shared" si="41"/>
        <v>1064</v>
      </c>
      <c r="K685" s="47">
        <f t="shared" si="42"/>
        <v>909247</v>
      </c>
      <c r="L685">
        <f>+VLOOKUP(J685,'Thanh toán '!Q$6:R$3244,2,0)</f>
        <v>909247</v>
      </c>
      <c r="M685" s="47">
        <f t="shared" si="43"/>
        <v>0</v>
      </c>
    </row>
    <row r="686" spans="1:13" x14ac:dyDescent="0.25">
      <c r="A686" s="43">
        <v>44937</v>
      </c>
      <c r="B686" s="40" t="s">
        <v>10583</v>
      </c>
      <c r="C686" s="40" t="s">
        <v>10584</v>
      </c>
      <c r="D686" s="38">
        <v>5819502</v>
      </c>
      <c r="E686" s="42" t="s">
        <v>8998</v>
      </c>
      <c r="F686" s="38">
        <v>581950</v>
      </c>
      <c r="G686" s="38">
        <f t="shared" si="40"/>
        <v>6401452</v>
      </c>
      <c r="H686" s="40" t="s">
        <v>9725</v>
      </c>
      <c r="I686" s="40" t="s">
        <v>9726</v>
      </c>
      <c r="J686" s="45">
        <f t="shared" si="41"/>
        <v>1065</v>
      </c>
      <c r="K686" s="47">
        <f t="shared" si="42"/>
        <v>6401452</v>
      </c>
      <c r="L686">
        <f>+VLOOKUP(J686,'Thanh toán '!Q$6:R$3244,2,0)</f>
        <v>6401452</v>
      </c>
      <c r="M686" s="47">
        <f t="shared" si="43"/>
        <v>0</v>
      </c>
    </row>
    <row r="687" spans="1:13" x14ac:dyDescent="0.25">
      <c r="A687" s="43">
        <v>44937</v>
      </c>
      <c r="B687" s="40" t="s">
        <v>10585</v>
      </c>
      <c r="C687" s="40" t="s">
        <v>10254</v>
      </c>
      <c r="D687" s="38">
        <v>1050668</v>
      </c>
      <c r="E687" s="42" t="s">
        <v>8998</v>
      </c>
      <c r="F687" s="38">
        <v>105067</v>
      </c>
      <c r="G687" s="38">
        <f t="shared" si="40"/>
        <v>1155735</v>
      </c>
      <c r="H687" s="40" t="s">
        <v>9001</v>
      </c>
      <c r="I687" s="40" t="s">
        <v>9002</v>
      </c>
      <c r="J687" s="45">
        <f t="shared" si="41"/>
        <v>1068</v>
      </c>
      <c r="K687" s="47">
        <f t="shared" si="42"/>
        <v>1155735</v>
      </c>
      <c r="L687">
        <f>+VLOOKUP(J687,'Thanh toán '!Q$6:R$3244,2,0)</f>
        <v>1155735</v>
      </c>
      <c r="M687" s="47">
        <f t="shared" si="43"/>
        <v>0</v>
      </c>
    </row>
    <row r="688" spans="1:13" x14ac:dyDescent="0.25">
      <c r="A688" s="43">
        <v>44937</v>
      </c>
      <c r="B688" s="40" t="s">
        <v>10586</v>
      </c>
      <c r="C688" s="40" t="s">
        <v>10587</v>
      </c>
      <c r="D688" s="38">
        <v>2617230</v>
      </c>
      <c r="E688" s="42" t="s">
        <v>8998</v>
      </c>
      <c r="F688" s="38">
        <v>261723</v>
      </c>
      <c r="G688" s="38">
        <f t="shared" si="40"/>
        <v>2878953</v>
      </c>
      <c r="H688" s="40" t="s">
        <v>9091</v>
      </c>
      <c r="I688" s="40" t="s">
        <v>9092</v>
      </c>
      <c r="J688" s="45">
        <f t="shared" si="41"/>
        <v>1071</v>
      </c>
      <c r="K688" s="47">
        <f t="shared" si="42"/>
        <v>2878953</v>
      </c>
      <c r="L688">
        <f>+VLOOKUP(J688,'Thanh toán '!Q$6:R$3244,2,0)</f>
        <v>2878953</v>
      </c>
      <c r="M688" s="47">
        <f t="shared" si="43"/>
        <v>0</v>
      </c>
    </row>
    <row r="689" spans="1:13" x14ac:dyDescent="0.25">
      <c r="A689" s="43">
        <v>44937</v>
      </c>
      <c r="B689" s="40" t="s">
        <v>10588</v>
      </c>
      <c r="C689" s="40" t="s">
        <v>10589</v>
      </c>
      <c r="D689" s="38">
        <v>1887986</v>
      </c>
      <c r="E689" s="42" t="s">
        <v>8998</v>
      </c>
      <c r="F689" s="38">
        <v>188799</v>
      </c>
      <c r="G689" s="38">
        <f t="shared" si="40"/>
        <v>2076785</v>
      </c>
      <c r="H689" s="40" t="s">
        <v>9398</v>
      </c>
      <c r="I689" s="40" t="s">
        <v>9399</v>
      </c>
      <c r="J689" s="45">
        <f t="shared" si="41"/>
        <v>1072</v>
      </c>
      <c r="K689" s="47">
        <f t="shared" si="42"/>
        <v>2076785</v>
      </c>
      <c r="L689">
        <f>+VLOOKUP(J689,'Thanh toán '!Q$6:R$3244,2,0)</f>
        <v>2076785</v>
      </c>
      <c r="M689" s="47">
        <f t="shared" si="43"/>
        <v>0</v>
      </c>
    </row>
    <row r="690" spans="1:13" x14ac:dyDescent="0.25">
      <c r="A690" s="43">
        <v>44937</v>
      </c>
      <c r="B690" s="40" t="s">
        <v>10590</v>
      </c>
      <c r="C690" s="40" t="s">
        <v>10591</v>
      </c>
      <c r="D690" s="38">
        <v>2868963</v>
      </c>
      <c r="E690" s="42" t="s">
        <v>8998</v>
      </c>
      <c r="F690" s="38">
        <v>286896</v>
      </c>
      <c r="G690" s="38">
        <f t="shared" si="40"/>
        <v>3155859</v>
      </c>
      <c r="H690" s="40" t="s">
        <v>9394</v>
      </c>
      <c r="I690" s="40" t="s">
        <v>9395</v>
      </c>
      <c r="J690" s="45">
        <f t="shared" si="41"/>
        <v>1073</v>
      </c>
      <c r="K690" s="47">
        <f t="shared" si="42"/>
        <v>3155859</v>
      </c>
      <c r="L690">
        <f>+VLOOKUP(J690,'Thanh toán '!Q$6:R$3244,2,0)</f>
        <v>3155859</v>
      </c>
      <c r="M690" s="47">
        <f t="shared" si="43"/>
        <v>0</v>
      </c>
    </row>
    <row r="691" spans="1:13" x14ac:dyDescent="0.25">
      <c r="A691" s="43">
        <v>44937</v>
      </c>
      <c r="B691" s="40" t="s">
        <v>10592</v>
      </c>
      <c r="C691" s="40" t="s">
        <v>10593</v>
      </c>
      <c r="D691" s="38">
        <v>2595600</v>
      </c>
      <c r="E691" s="42" t="s">
        <v>8998</v>
      </c>
      <c r="F691" s="38">
        <v>259560</v>
      </c>
      <c r="G691" s="38">
        <f t="shared" si="40"/>
        <v>2855160</v>
      </c>
      <c r="H691" s="40" t="s">
        <v>9486</v>
      </c>
      <c r="I691" s="40" t="s">
        <v>9487</v>
      </c>
      <c r="J691" s="45">
        <f t="shared" si="41"/>
        <v>1080</v>
      </c>
      <c r="K691" s="47">
        <f t="shared" si="42"/>
        <v>2855160</v>
      </c>
      <c r="L691">
        <f>+VLOOKUP(J691,'Thanh toán '!Q$6:R$3244,2,0)</f>
        <v>2855160</v>
      </c>
      <c r="M691" s="47">
        <f t="shared" si="43"/>
        <v>0</v>
      </c>
    </row>
    <row r="692" spans="1:13" x14ac:dyDescent="0.25">
      <c r="A692" s="43">
        <v>44937</v>
      </c>
      <c r="B692" s="40" t="s">
        <v>10594</v>
      </c>
      <c r="C692" s="40" t="s">
        <v>10595</v>
      </c>
      <c r="D692" s="38">
        <v>4069048</v>
      </c>
      <c r="E692" s="42" t="s">
        <v>8998</v>
      </c>
      <c r="F692" s="38">
        <v>406905</v>
      </c>
      <c r="G692" s="38">
        <f t="shared" si="40"/>
        <v>4475953</v>
      </c>
      <c r="H692" s="40" t="s">
        <v>9486</v>
      </c>
      <c r="I692" s="40" t="s">
        <v>9487</v>
      </c>
      <c r="J692" s="45">
        <f t="shared" si="41"/>
        <v>1081</v>
      </c>
      <c r="K692" s="47">
        <f t="shared" si="42"/>
        <v>4475953</v>
      </c>
      <c r="L692">
        <f>+VLOOKUP(J692,'Thanh toán '!Q$6:R$3244,2,0)</f>
        <v>4475953</v>
      </c>
      <c r="M692" s="47">
        <f t="shared" si="43"/>
        <v>0</v>
      </c>
    </row>
    <row r="693" spans="1:13" x14ac:dyDescent="0.25">
      <c r="A693" s="43">
        <v>44937</v>
      </c>
      <c r="B693" s="40" t="s">
        <v>10278</v>
      </c>
      <c r="C693" s="40" t="s">
        <v>10596</v>
      </c>
      <c r="D693" s="38">
        <v>5125499</v>
      </c>
      <c r="E693" s="42" t="s">
        <v>8998</v>
      </c>
      <c r="F693" s="38">
        <v>512550</v>
      </c>
      <c r="G693" s="38">
        <f t="shared" si="40"/>
        <v>5638049</v>
      </c>
      <c r="H693" s="40" t="s">
        <v>9268</v>
      </c>
      <c r="I693" s="40" t="s">
        <v>9269</v>
      </c>
      <c r="J693" s="45">
        <f t="shared" si="41"/>
        <v>1086</v>
      </c>
      <c r="K693" s="47">
        <f t="shared" si="42"/>
        <v>5638049</v>
      </c>
      <c r="L693">
        <f>+VLOOKUP(J693,'Thanh toán '!Q$6:R$3244,2,0)</f>
        <v>5638049</v>
      </c>
      <c r="M693" s="47">
        <f t="shared" si="43"/>
        <v>0</v>
      </c>
    </row>
    <row r="694" spans="1:13" x14ac:dyDescent="0.25">
      <c r="A694" s="43">
        <v>44937</v>
      </c>
      <c r="B694" s="40" t="s">
        <v>10597</v>
      </c>
      <c r="C694" s="40" t="s">
        <v>10598</v>
      </c>
      <c r="D694" s="38">
        <v>5297511</v>
      </c>
      <c r="E694" s="42" t="s">
        <v>8998</v>
      </c>
      <c r="F694" s="38">
        <v>529751</v>
      </c>
      <c r="G694" s="38">
        <f t="shared" si="40"/>
        <v>5827262</v>
      </c>
      <c r="H694" s="40" t="s">
        <v>9183</v>
      </c>
      <c r="I694" s="40" t="s">
        <v>9184</v>
      </c>
      <c r="J694" s="45">
        <f t="shared" si="41"/>
        <v>1087</v>
      </c>
      <c r="K694" s="47">
        <f t="shared" si="42"/>
        <v>5827262</v>
      </c>
      <c r="L694">
        <f>+VLOOKUP(J694,'Thanh toán '!Q$6:R$3244,2,0)</f>
        <v>5827262</v>
      </c>
      <c r="M694" s="47">
        <f t="shared" si="43"/>
        <v>0</v>
      </c>
    </row>
    <row r="695" spans="1:13" x14ac:dyDescent="0.25">
      <c r="A695" s="43">
        <v>44937</v>
      </c>
      <c r="B695" s="40" t="s">
        <v>10599</v>
      </c>
      <c r="C695" s="40" t="s">
        <v>10600</v>
      </c>
      <c r="D695" s="38">
        <v>1906478</v>
      </c>
      <c r="E695" s="42" t="s">
        <v>8998</v>
      </c>
      <c r="F695" s="38">
        <v>190648</v>
      </c>
      <c r="G695" s="38">
        <f t="shared" si="40"/>
        <v>2097126</v>
      </c>
      <c r="H695" s="40" t="s">
        <v>9406</v>
      </c>
      <c r="I695" s="40" t="s">
        <v>9407</v>
      </c>
      <c r="J695" s="45">
        <f t="shared" si="41"/>
        <v>1088</v>
      </c>
      <c r="K695" s="47">
        <f t="shared" si="42"/>
        <v>2097126</v>
      </c>
      <c r="L695">
        <f>+VLOOKUP(J695,'Thanh toán '!Q$6:R$3244,2,0)</f>
        <v>2097126</v>
      </c>
      <c r="M695" s="47">
        <f t="shared" si="43"/>
        <v>0</v>
      </c>
    </row>
    <row r="696" spans="1:13" x14ac:dyDescent="0.25">
      <c r="A696" s="43">
        <v>44937</v>
      </c>
      <c r="B696" s="40" t="s">
        <v>10601</v>
      </c>
      <c r="C696" s="40" t="s">
        <v>10602</v>
      </c>
      <c r="D696" s="38">
        <v>5030032</v>
      </c>
      <c r="E696" s="42" t="s">
        <v>8998</v>
      </c>
      <c r="F696" s="38">
        <v>503003</v>
      </c>
      <c r="G696" s="38">
        <f t="shared" si="40"/>
        <v>5533035</v>
      </c>
      <c r="H696" s="40" t="s">
        <v>9183</v>
      </c>
      <c r="I696" s="40" t="s">
        <v>9184</v>
      </c>
      <c r="J696" s="45">
        <f t="shared" si="41"/>
        <v>1089</v>
      </c>
      <c r="K696" s="47">
        <f t="shared" si="42"/>
        <v>5533035</v>
      </c>
      <c r="L696">
        <f>+VLOOKUP(J696,'Thanh toán '!Q$6:R$3244,2,0)</f>
        <v>5533035</v>
      </c>
      <c r="M696" s="47">
        <f t="shared" si="43"/>
        <v>0</v>
      </c>
    </row>
    <row r="697" spans="1:13" x14ac:dyDescent="0.25">
      <c r="A697" s="43">
        <v>44937</v>
      </c>
      <c r="B697" s="40" t="s">
        <v>10603</v>
      </c>
      <c r="C697" s="40" t="s">
        <v>10604</v>
      </c>
      <c r="D697" s="38">
        <v>24420180</v>
      </c>
      <c r="E697" s="42" t="s">
        <v>8998</v>
      </c>
      <c r="F697" s="38">
        <v>2442018</v>
      </c>
      <c r="G697" s="38">
        <f t="shared" si="40"/>
        <v>26862198</v>
      </c>
      <c r="H697" s="40" t="s">
        <v>9601</v>
      </c>
      <c r="I697" s="40" t="s">
        <v>9602</v>
      </c>
      <c r="J697" s="45">
        <f t="shared" si="41"/>
        <v>1092</v>
      </c>
      <c r="K697" s="47">
        <f t="shared" si="42"/>
        <v>26862198</v>
      </c>
      <c r="L697">
        <f>+VLOOKUP(J697,'Thanh toán '!Q$6:R$3244,2,0)</f>
        <v>26862198</v>
      </c>
      <c r="M697" s="47">
        <f t="shared" si="43"/>
        <v>0</v>
      </c>
    </row>
    <row r="698" spans="1:13" x14ac:dyDescent="0.25">
      <c r="A698" s="43">
        <v>44937</v>
      </c>
      <c r="B698" s="40" t="s">
        <v>10605</v>
      </c>
      <c r="C698" s="40" t="s">
        <v>10606</v>
      </c>
      <c r="D698" s="38">
        <v>42810400</v>
      </c>
      <c r="E698" s="42" t="s">
        <v>8998</v>
      </c>
      <c r="F698" s="38">
        <v>4281040</v>
      </c>
      <c r="G698" s="38">
        <f t="shared" si="40"/>
        <v>47091440</v>
      </c>
      <c r="H698" s="40" t="s">
        <v>9649</v>
      </c>
      <c r="I698" s="40" t="s">
        <v>9650</v>
      </c>
      <c r="J698" s="45">
        <f t="shared" si="41"/>
        <v>1093</v>
      </c>
      <c r="K698" s="47">
        <f t="shared" si="42"/>
        <v>47091440</v>
      </c>
      <c r="L698">
        <f>+VLOOKUP(J698,'Thanh toán '!Q$6:R$3244,2,0)</f>
        <v>47091440</v>
      </c>
      <c r="M698" s="47">
        <f t="shared" si="43"/>
        <v>0</v>
      </c>
    </row>
    <row r="699" spans="1:13" x14ac:dyDescent="0.25">
      <c r="A699" s="43">
        <v>44937</v>
      </c>
      <c r="B699" s="40" t="s">
        <v>10607</v>
      </c>
      <c r="C699" s="40" t="s">
        <v>10608</v>
      </c>
      <c r="D699" s="38">
        <v>4847593</v>
      </c>
      <c r="E699" s="42" t="s">
        <v>8998</v>
      </c>
      <c r="F699" s="38">
        <v>484759</v>
      </c>
      <c r="G699" s="38">
        <f t="shared" si="40"/>
        <v>5332352</v>
      </c>
      <c r="H699" s="40" t="s">
        <v>9728</v>
      </c>
      <c r="I699" s="40" t="s">
        <v>9729</v>
      </c>
      <c r="J699" s="45">
        <f t="shared" si="41"/>
        <v>1094</v>
      </c>
      <c r="K699" s="47">
        <f t="shared" si="42"/>
        <v>5332352</v>
      </c>
      <c r="L699">
        <f>+VLOOKUP(J699,'Thanh toán '!Q$6:R$3244,2,0)</f>
        <v>5332352</v>
      </c>
      <c r="M699" s="47">
        <f t="shared" si="43"/>
        <v>0</v>
      </c>
    </row>
    <row r="700" spans="1:13" x14ac:dyDescent="0.25">
      <c r="A700" s="43">
        <v>44937</v>
      </c>
      <c r="B700" s="40" t="s">
        <v>10609</v>
      </c>
      <c r="C700" s="40" t="s">
        <v>10610</v>
      </c>
      <c r="D700" s="38">
        <v>865200</v>
      </c>
      <c r="E700" s="42" t="s">
        <v>8998</v>
      </c>
      <c r="F700" s="38">
        <v>86520</v>
      </c>
      <c r="G700" s="38">
        <f t="shared" si="40"/>
        <v>951720</v>
      </c>
      <c r="H700" s="40" t="s">
        <v>9728</v>
      </c>
      <c r="I700" s="40" t="s">
        <v>9729</v>
      </c>
      <c r="J700" s="45">
        <f t="shared" si="41"/>
        <v>1095</v>
      </c>
      <c r="K700" s="47">
        <f t="shared" si="42"/>
        <v>951720</v>
      </c>
      <c r="L700">
        <f>+VLOOKUP(J700,'Thanh toán '!Q$6:R$3244,2,0)</f>
        <v>951720</v>
      </c>
      <c r="M700" s="47">
        <f t="shared" si="43"/>
        <v>0</v>
      </c>
    </row>
    <row r="701" spans="1:13" x14ac:dyDescent="0.25">
      <c r="A701" s="43">
        <v>44937</v>
      </c>
      <c r="B701" s="40" t="s">
        <v>10611</v>
      </c>
      <c r="C701" s="40" t="s">
        <v>10612</v>
      </c>
      <c r="D701" s="38">
        <v>10075509</v>
      </c>
      <c r="E701" s="42" t="s">
        <v>8998</v>
      </c>
      <c r="F701" s="38">
        <v>1007551</v>
      </c>
      <c r="G701" s="38">
        <f t="shared" si="40"/>
        <v>11083060</v>
      </c>
      <c r="H701" s="40" t="s">
        <v>9635</v>
      </c>
      <c r="I701" s="40" t="s">
        <v>9636</v>
      </c>
      <c r="J701" s="45">
        <f t="shared" si="41"/>
        <v>1096</v>
      </c>
      <c r="K701" s="47">
        <f t="shared" si="42"/>
        <v>11083060</v>
      </c>
      <c r="L701">
        <f>+VLOOKUP(J701,'Thanh toán '!Q$6:R$3244,2,0)</f>
        <v>11083060</v>
      </c>
      <c r="M701" s="47">
        <f t="shared" si="43"/>
        <v>0</v>
      </c>
    </row>
    <row r="702" spans="1:13" x14ac:dyDescent="0.25">
      <c r="A702" s="43">
        <v>44937</v>
      </c>
      <c r="B702" s="40" t="s">
        <v>10613</v>
      </c>
      <c r="C702" s="40" t="s">
        <v>10614</v>
      </c>
      <c r="D702" s="38">
        <v>8666536</v>
      </c>
      <c r="E702" s="42" t="s">
        <v>8998</v>
      </c>
      <c r="F702" s="38">
        <v>866654</v>
      </c>
      <c r="G702" s="38">
        <f t="shared" si="40"/>
        <v>9533190</v>
      </c>
      <c r="H702" s="40" t="s">
        <v>9595</v>
      </c>
      <c r="I702" s="40" t="s">
        <v>9596</v>
      </c>
      <c r="J702" s="45">
        <f t="shared" si="41"/>
        <v>1097</v>
      </c>
      <c r="K702" s="47">
        <f t="shared" si="42"/>
        <v>9533190</v>
      </c>
      <c r="L702">
        <f>+VLOOKUP(J702,'Thanh toán '!Q$6:R$3244,2,0)</f>
        <v>9533190</v>
      </c>
      <c r="M702" s="47">
        <f t="shared" si="43"/>
        <v>0</v>
      </c>
    </row>
    <row r="703" spans="1:13" x14ac:dyDescent="0.25">
      <c r="A703" s="43">
        <v>44937</v>
      </c>
      <c r="B703" s="40" t="s">
        <v>10615</v>
      </c>
      <c r="C703" s="40" t="s">
        <v>10616</v>
      </c>
      <c r="D703" s="38">
        <v>3460800</v>
      </c>
      <c r="E703" s="42" t="s">
        <v>8998</v>
      </c>
      <c r="F703" s="38">
        <v>346080</v>
      </c>
      <c r="G703" s="38">
        <f t="shared" si="40"/>
        <v>3806880</v>
      </c>
      <c r="H703" s="40" t="s">
        <v>9583</v>
      </c>
      <c r="I703" s="40" t="s">
        <v>9584</v>
      </c>
      <c r="J703" s="45">
        <f t="shared" si="41"/>
        <v>1098</v>
      </c>
      <c r="K703" s="47">
        <f t="shared" si="42"/>
        <v>3806880</v>
      </c>
      <c r="L703">
        <f>+VLOOKUP(J703,'Thanh toán '!Q$6:R$3244,2,0)</f>
        <v>3806880</v>
      </c>
      <c r="M703" s="47">
        <f t="shared" si="43"/>
        <v>0</v>
      </c>
    </row>
    <row r="704" spans="1:13" x14ac:dyDescent="0.25">
      <c r="A704" s="43">
        <v>44937</v>
      </c>
      <c r="B704" s="40" t="s">
        <v>10617</v>
      </c>
      <c r="C704" s="40" t="s">
        <v>10618</v>
      </c>
      <c r="D704" s="38">
        <v>8862042</v>
      </c>
      <c r="E704" s="42" t="s">
        <v>8998</v>
      </c>
      <c r="F704" s="38">
        <v>886204</v>
      </c>
      <c r="G704" s="38">
        <f t="shared" si="40"/>
        <v>9748246</v>
      </c>
      <c r="H704" s="40" t="s">
        <v>9625</v>
      </c>
      <c r="I704" s="40" t="s">
        <v>9626</v>
      </c>
      <c r="J704" s="45">
        <f t="shared" si="41"/>
        <v>1099</v>
      </c>
      <c r="K704" s="47">
        <f t="shared" si="42"/>
        <v>9748246</v>
      </c>
      <c r="L704">
        <f>+VLOOKUP(J704,'Thanh toán '!Q$6:R$3244,2,0)</f>
        <v>9748246</v>
      </c>
      <c r="M704" s="47">
        <f t="shared" si="43"/>
        <v>0</v>
      </c>
    </row>
    <row r="705" spans="1:13" x14ac:dyDescent="0.25">
      <c r="A705" s="43">
        <v>44937</v>
      </c>
      <c r="B705" s="40" t="s">
        <v>10619</v>
      </c>
      <c r="C705" s="40" t="s">
        <v>10620</v>
      </c>
      <c r="D705" s="38">
        <v>1924970</v>
      </c>
      <c r="E705" s="42" t="s">
        <v>8998</v>
      </c>
      <c r="F705" s="38">
        <v>192497</v>
      </c>
      <c r="G705" s="38">
        <f t="shared" si="40"/>
        <v>2117467</v>
      </c>
      <c r="H705" s="40" t="s">
        <v>9613</v>
      </c>
      <c r="I705" s="40" t="s">
        <v>9614</v>
      </c>
      <c r="J705" s="45">
        <f t="shared" si="41"/>
        <v>1100</v>
      </c>
      <c r="K705" s="47">
        <f t="shared" si="42"/>
        <v>2117467</v>
      </c>
      <c r="L705">
        <f>+VLOOKUP(J705,'Thanh toán '!Q$6:R$3244,2,0)</f>
        <v>2117467</v>
      </c>
      <c r="M705" s="47">
        <f t="shared" si="43"/>
        <v>0</v>
      </c>
    </row>
    <row r="706" spans="1:13" x14ac:dyDescent="0.25">
      <c r="A706" s="43">
        <v>44937</v>
      </c>
      <c r="B706" s="40" t="s">
        <v>10621</v>
      </c>
      <c r="C706" s="40" t="s">
        <v>10622</v>
      </c>
      <c r="D706" s="38">
        <v>18088904</v>
      </c>
      <c r="E706" s="42" t="s">
        <v>8998</v>
      </c>
      <c r="F706" s="38">
        <v>1808890</v>
      </c>
      <c r="G706" s="38">
        <f t="shared" si="40"/>
        <v>19897794</v>
      </c>
      <c r="H706" s="40" t="s">
        <v>10320</v>
      </c>
      <c r="I706" s="40" t="s">
        <v>10321</v>
      </c>
      <c r="J706" s="45">
        <f t="shared" si="41"/>
        <v>1101</v>
      </c>
      <c r="K706" s="47">
        <f t="shared" si="42"/>
        <v>19897794</v>
      </c>
      <c r="L706">
        <f>+VLOOKUP(J706,'Thanh toán '!Q$6:R$3244,2,0)</f>
        <v>19897794</v>
      </c>
      <c r="M706" s="47">
        <f t="shared" si="43"/>
        <v>0</v>
      </c>
    </row>
    <row r="707" spans="1:13" x14ac:dyDescent="0.25">
      <c r="A707" s="43">
        <v>44937</v>
      </c>
      <c r="B707" s="40" t="s">
        <v>10623</v>
      </c>
      <c r="C707" s="40" t="s">
        <v>10624</v>
      </c>
      <c r="D707" s="38">
        <v>424200</v>
      </c>
      <c r="E707" s="42" t="s">
        <v>8998</v>
      </c>
      <c r="F707" s="38">
        <v>42420</v>
      </c>
      <c r="G707" s="38">
        <f t="shared" si="40"/>
        <v>466620</v>
      </c>
      <c r="H707" s="40" t="s">
        <v>10625</v>
      </c>
      <c r="I707" s="40" t="s">
        <v>10626</v>
      </c>
      <c r="J707" s="45">
        <f t="shared" si="41"/>
        <v>1102</v>
      </c>
      <c r="K707" s="47">
        <f t="shared" si="42"/>
        <v>466620</v>
      </c>
      <c r="L707">
        <f>+VLOOKUP(J707,'Thanh toán '!Q$6:R$3244,2,0)</f>
        <v>466620</v>
      </c>
      <c r="M707" s="47">
        <f t="shared" si="43"/>
        <v>0</v>
      </c>
    </row>
    <row r="708" spans="1:13" x14ac:dyDescent="0.25">
      <c r="A708" s="43">
        <v>44937</v>
      </c>
      <c r="B708" s="40" t="s">
        <v>10279</v>
      </c>
      <c r="C708" s="40" t="s">
        <v>10627</v>
      </c>
      <c r="D708" s="38">
        <v>1189648</v>
      </c>
      <c r="E708" s="42" t="s">
        <v>8998</v>
      </c>
      <c r="F708" s="38">
        <v>118965</v>
      </c>
      <c r="G708" s="38">
        <f t="shared" si="40"/>
        <v>1308613</v>
      </c>
      <c r="H708" s="40" t="s">
        <v>9448</v>
      </c>
      <c r="I708" s="40" t="s">
        <v>9449</v>
      </c>
      <c r="J708" s="45">
        <f t="shared" si="41"/>
        <v>1103</v>
      </c>
      <c r="K708" s="47">
        <f t="shared" si="42"/>
        <v>1308613</v>
      </c>
      <c r="L708">
        <f>+VLOOKUP(J708,'Thanh toán '!Q$6:R$3244,2,0)</f>
        <v>1308613</v>
      </c>
      <c r="M708" s="47">
        <f t="shared" si="43"/>
        <v>0</v>
      </c>
    </row>
    <row r="709" spans="1:13" x14ac:dyDescent="0.25">
      <c r="A709" s="43">
        <v>44937</v>
      </c>
      <c r="B709" s="40" t="s">
        <v>10628</v>
      </c>
      <c r="C709" s="40" t="s">
        <v>10629</v>
      </c>
      <c r="D709" s="38">
        <v>865200</v>
      </c>
      <c r="E709" s="42" t="s">
        <v>8998</v>
      </c>
      <c r="F709" s="38">
        <v>86520</v>
      </c>
      <c r="G709" s="38">
        <f t="shared" si="40"/>
        <v>951720</v>
      </c>
      <c r="H709" s="40" t="s">
        <v>9448</v>
      </c>
      <c r="I709" s="40" t="s">
        <v>9449</v>
      </c>
      <c r="J709" s="45">
        <f t="shared" si="41"/>
        <v>1104</v>
      </c>
      <c r="K709" s="47">
        <f t="shared" si="42"/>
        <v>951720</v>
      </c>
      <c r="L709">
        <f>+VLOOKUP(J709,'Thanh toán '!Q$6:R$3244,2,0)</f>
        <v>951720</v>
      </c>
      <c r="M709" s="47">
        <f t="shared" si="43"/>
        <v>0</v>
      </c>
    </row>
    <row r="710" spans="1:13" x14ac:dyDescent="0.25">
      <c r="A710" s="43">
        <v>44937</v>
      </c>
      <c r="B710" s="40" t="s">
        <v>10630</v>
      </c>
      <c r="C710" s="40" t="s">
        <v>10631</v>
      </c>
      <c r="D710" s="38">
        <v>5893127</v>
      </c>
      <c r="E710" s="42" t="s">
        <v>8998</v>
      </c>
      <c r="F710" s="38">
        <v>589313</v>
      </c>
      <c r="G710" s="38">
        <f t="shared" ref="G710:G773" si="44">+D710+F710</f>
        <v>6482440</v>
      </c>
      <c r="H710" s="40" t="s">
        <v>9284</v>
      </c>
      <c r="I710" s="40" t="s">
        <v>9285</v>
      </c>
      <c r="J710" s="45">
        <f t="shared" ref="J710:J773" si="45">+B710*1</f>
        <v>1107</v>
      </c>
      <c r="K710" s="47">
        <f t="shared" ref="K710:K773" si="46">+G710</f>
        <v>6482440</v>
      </c>
      <c r="L710">
        <f>+VLOOKUP(J710,'Thanh toán '!Q$6:R$3244,2,0)</f>
        <v>6482440</v>
      </c>
      <c r="M710" s="47">
        <f t="shared" ref="M710:M773" si="47">+L710-K710</f>
        <v>0</v>
      </c>
    </row>
    <row r="711" spans="1:13" x14ac:dyDescent="0.25">
      <c r="A711" s="43">
        <v>44938</v>
      </c>
      <c r="B711" s="40" t="s">
        <v>10633</v>
      </c>
      <c r="C711" s="40" t="s">
        <v>10634</v>
      </c>
      <c r="D711" s="38">
        <v>15589135</v>
      </c>
      <c r="E711" s="42" t="s">
        <v>8998</v>
      </c>
      <c r="F711" s="38">
        <v>1558914</v>
      </c>
      <c r="G711" s="38">
        <f t="shared" si="44"/>
        <v>17148049</v>
      </c>
      <c r="H711" s="40" t="s">
        <v>9068</v>
      </c>
      <c r="I711" s="40" t="s">
        <v>9069</v>
      </c>
      <c r="J711" s="45">
        <f t="shared" si="45"/>
        <v>1114</v>
      </c>
      <c r="K711" s="47">
        <f t="shared" si="46"/>
        <v>17148049</v>
      </c>
      <c r="L711">
        <f>+VLOOKUP(J711,'Thanh toán '!Q$6:R$3244,2,0)</f>
        <v>17148049</v>
      </c>
      <c r="M711" s="47">
        <f t="shared" si="47"/>
        <v>0</v>
      </c>
    </row>
    <row r="712" spans="1:13" x14ac:dyDescent="0.25">
      <c r="A712" s="43">
        <v>44938</v>
      </c>
      <c r="B712" s="40" t="s">
        <v>10636</v>
      </c>
      <c r="C712" s="40" t="s">
        <v>10637</v>
      </c>
      <c r="D712" s="38">
        <v>2296917</v>
      </c>
      <c r="E712" s="42" t="s">
        <v>8998</v>
      </c>
      <c r="F712" s="38">
        <v>229692</v>
      </c>
      <c r="G712" s="38">
        <f t="shared" si="44"/>
        <v>2526609</v>
      </c>
      <c r="H712" s="40" t="s">
        <v>9284</v>
      </c>
      <c r="I712" s="40" t="s">
        <v>9285</v>
      </c>
      <c r="J712" s="45">
        <f t="shared" si="45"/>
        <v>1243</v>
      </c>
      <c r="K712" s="47">
        <f t="shared" si="46"/>
        <v>2526609</v>
      </c>
      <c r="L712">
        <f>+VLOOKUP(J712,'Thanh toán '!Q$6:R$3244,2,0)</f>
        <v>2526609</v>
      </c>
      <c r="M712" s="47">
        <f t="shared" si="47"/>
        <v>0</v>
      </c>
    </row>
    <row r="713" spans="1:13" x14ac:dyDescent="0.25">
      <c r="A713" s="43">
        <v>44938</v>
      </c>
      <c r="B713" s="40" t="s">
        <v>10435</v>
      </c>
      <c r="C713" s="40" t="s">
        <v>10189</v>
      </c>
      <c r="D713" s="38">
        <v>825378</v>
      </c>
      <c r="E713" s="42" t="s">
        <v>8998</v>
      </c>
      <c r="F713" s="38">
        <v>82538</v>
      </c>
      <c r="G713" s="38">
        <f t="shared" si="44"/>
        <v>907916</v>
      </c>
      <c r="H713" s="40" t="s">
        <v>9001</v>
      </c>
      <c r="I713" s="40" t="s">
        <v>9002</v>
      </c>
      <c r="J713" s="45">
        <f t="shared" si="45"/>
        <v>1366</v>
      </c>
      <c r="K713" s="47">
        <f t="shared" si="46"/>
        <v>907916</v>
      </c>
      <c r="L713">
        <f>+VLOOKUP(J713,'Thanh toán '!Q$6:R$3244,2,0)</f>
        <v>907916</v>
      </c>
      <c r="M713" s="47">
        <f t="shared" si="47"/>
        <v>0</v>
      </c>
    </row>
    <row r="714" spans="1:13" x14ac:dyDescent="0.25">
      <c r="A714" s="43">
        <v>44938</v>
      </c>
      <c r="B714" s="40" t="s">
        <v>10436</v>
      </c>
      <c r="C714" s="40" t="s">
        <v>10178</v>
      </c>
      <c r="D714" s="38">
        <v>250910</v>
      </c>
      <c r="E714" s="42" t="s">
        <v>8998</v>
      </c>
      <c r="F714" s="38">
        <v>25091</v>
      </c>
      <c r="G714" s="38">
        <f t="shared" si="44"/>
        <v>276001</v>
      </c>
      <c r="H714" s="40" t="s">
        <v>9001</v>
      </c>
      <c r="I714" s="40" t="s">
        <v>9002</v>
      </c>
      <c r="J714" s="45">
        <f t="shared" si="45"/>
        <v>1386</v>
      </c>
      <c r="K714" s="47">
        <f t="shared" si="46"/>
        <v>276001</v>
      </c>
      <c r="L714">
        <f>+VLOOKUP(J714,'Thanh toán '!Q$6:R$3244,2,0)</f>
        <v>276001</v>
      </c>
      <c r="M714" s="47">
        <f t="shared" si="47"/>
        <v>0</v>
      </c>
    </row>
    <row r="715" spans="1:13" x14ac:dyDescent="0.25">
      <c r="A715" s="43">
        <v>44938</v>
      </c>
      <c r="B715" s="40" t="s">
        <v>10643</v>
      </c>
      <c r="C715" s="40" t="s">
        <v>10644</v>
      </c>
      <c r="D715" s="38">
        <v>1730400</v>
      </c>
      <c r="E715" s="42" t="s">
        <v>8998</v>
      </c>
      <c r="F715" s="38">
        <v>173040</v>
      </c>
      <c r="G715" s="38">
        <f t="shared" si="44"/>
        <v>1903440</v>
      </c>
      <c r="H715" s="40" t="s">
        <v>9197</v>
      </c>
      <c r="I715" s="40" t="s">
        <v>9198</v>
      </c>
      <c r="J715" s="45">
        <f t="shared" si="45"/>
        <v>1388</v>
      </c>
      <c r="K715" s="47">
        <f t="shared" si="46"/>
        <v>1903440</v>
      </c>
      <c r="L715">
        <f>+VLOOKUP(J715,'Thanh toán '!Q$6:R$3244,2,0)</f>
        <v>1903440</v>
      </c>
      <c r="M715" s="47">
        <f t="shared" si="47"/>
        <v>0</v>
      </c>
    </row>
    <row r="716" spans="1:13" x14ac:dyDescent="0.25">
      <c r="A716" s="43">
        <v>44938</v>
      </c>
      <c r="B716" s="40" t="s">
        <v>10645</v>
      </c>
      <c r="C716" s="40" t="s">
        <v>10646</v>
      </c>
      <c r="D716" s="38">
        <v>1073403</v>
      </c>
      <c r="E716" s="42" t="s">
        <v>8998</v>
      </c>
      <c r="F716" s="38">
        <v>107340</v>
      </c>
      <c r="G716" s="38">
        <f t="shared" si="44"/>
        <v>1180743</v>
      </c>
      <c r="H716" s="40" t="s">
        <v>9001</v>
      </c>
      <c r="I716" s="40" t="s">
        <v>9002</v>
      </c>
      <c r="J716" s="45">
        <f t="shared" si="45"/>
        <v>1389</v>
      </c>
      <c r="K716" s="47">
        <f t="shared" si="46"/>
        <v>1180743</v>
      </c>
      <c r="L716">
        <f>+VLOOKUP(J716,'Thanh toán '!Q$6:R$3244,2,0)</f>
        <v>1180743</v>
      </c>
      <c r="M716" s="47">
        <f t="shared" si="47"/>
        <v>0</v>
      </c>
    </row>
    <row r="717" spans="1:13" x14ac:dyDescent="0.25">
      <c r="A717" s="43">
        <v>44938</v>
      </c>
      <c r="B717" s="40" t="s">
        <v>10437</v>
      </c>
      <c r="C717" s="40" t="s">
        <v>10647</v>
      </c>
      <c r="D717" s="38">
        <v>1680259</v>
      </c>
      <c r="E717" s="42" t="s">
        <v>8998</v>
      </c>
      <c r="F717" s="38">
        <v>168026</v>
      </c>
      <c r="G717" s="38">
        <f t="shared" si="44"/>
        <v>1848285</v>
      </c>
      <c r="H717" s="40" t="s">
        <v>9001</v>
      </c>
      <c r="I717" s="40" t="s">
        <v>9002</v>
      </c>
      <c r="J717" s="45">
        <f t="shared" si="45"/>
        <v>1390</v>
      </c>
      <c r="K717" s="47">
        <f t="shared" si="46"/>
        <v>1848285</v>
      </c>
      <c r="L717">
        <f>+VLOOKUP(J717,'Thanh toán '!Q$6:R$3244,2,0)</f>
        <v>1848285</v>
      </c>
      <c r="M717" s="47">
        <f t="shared" si="47"/>
        <v>0</v>
      </c>
    </row>
    <row r="718" spans="1:13" x14ac:dyDescent="0.25">
      <c r="A718" s="43">
        <v>44938</v>
      </c>
      <c r="B718" s="40" t="s">
        <v>10648</v>
      </c>
      <c r="C718" s="40" t="s">
        <v>10003</v>
      </c>
      <c r="D718" s="38">
        <v>200728</v>
      </c>
      <c r="E718" s="42" t="s">
        <v>8998</v>
      </c>
      <c r="F718" s="38">
        <v>20073</v>
      </c>
      <c r="G718" s="38">
        <f t="shared" si="44"/>
        <v>220801</v>
      </c>
      <c r="H718" s="40" t="s">
        <v>9001</v>
      </c>
      <c r="I718" s="40" t="s">
        <v>9002</v>
      </c>
      <c r="J718" s="45">
        <f t="shared" si="45"/>
        <v>1391</v>
      </c>
      <c r="K718" s="47">
        <f t="shared" si="46"/>
        <v>220801</v>
      </c>
      <c r="L718">
        <f>+VLOOKUP(J718,'Thanh toán '!Q$6:R$3244,2,0)</f>
        <v>220801</v>
      </c>
      <c r="M718" s="47">
        <f t="shared" si="47"/>
        <v>0</v>
      </c>
    </row>
    <row r="719" spans="1:13" x14ac:dyDescent="0.25">
      <c r="A719" s="43">
        <v>44938</v>
      </c>
      <c r="B719" s="40" t="s">
        <v>10438</v>
      </c>
      <c r="C719" s="40" t="s">
        <v>10000</v>
      </c>
      <c r="D719" s="38">
        <v>250910</v>
      </c>
      <c r="E719" s="42" t="s">
        <v>8998</v>
      </c>
      <c r="F719" s="38">
        <v>25091</v>
      </c>
      <c r="G719" s="38">
        <f t="shared" si="44"/>
        <v>276001</v>
      </c>
      <c r="H719" s="40" t="s">
        <v>9001</v>
      </c>
      <c r="I719" s="40" t="s">
        <v>9002</v>
      </c>
      <c r="J719" s="45">
        <f t="shared" si="45"/>
        <v>1392</v>
      </c>
      <c r="K719" s="47">
        <f t="shared" si="46"/>
        <v>276001</v>
      </c>
      <c r="L719">
        <f>+VLOOKUP(J719,'Thanh toán '!Q$6:R$3244,2,0)</f>
        <v>276001</v>
      </c>
      <c r="M719" s="47">
        <f t="shared" si="47"/>
        <v>0</v>
      </c>
    </row>
    <row r="720" spans="1:13" x14ac:dyDescent="0.25">
      <c r="A720" s="43">
        <v>44938</v>
      </c>
      <c r="B720" s="40" t="s">
        <v>10649</v>
      </c>
      <c r="C720" s="40" t="s">
        <v>10650</v>
      </c>
      <c r="D720" s="38">
        <v>4309200</v>
      </c>
      <c r="E720" s="42" t="s">
        <v>8998</v>
      </c>
      <c r="F720" s="38">
        <v>430920</v>
      </c>
      <c r="G720" s="38">
        <f t="shared" si="44"/>
        <v>4740120</v>
      </c>
      <c r="H720" s="40" t="s">
        <v>9212</v>
      </c>
      <c r="I720" s="40" t="s">
        <v>9213</v>
      </c>
      <c r="J720" s="45">
        <f t="shared" si="45"/>
        <v>1393</v>
      </c>
      <c r="K720" s="47">
        <f t="shared" si="46"/>
        <v>4740120</v>
      </c>
      <c r="L720">
        <f>+VLOOKUP(J720,'Thanh toán '!Q$6:R$3244,2,0)</f>
        <v>4740120</v>
      </c>
      <c r="M720" s="47">
        <f t="shared" si="47"/>
        <v>0</v>
      </c>
    </row>
    <row r="721" spans="1:13" x14ac:dyDescent="0.25">
      <c r="A721" s="43">
        <v>44938</v>
      </c>
      <c r="B721" s="40" t="s">
        <v>10439</v>
      </c>
      <c r="C721" s="40" t="s">
        <v>10651</v>
      </c>
      <c r="D721" s="38">
        <v>1644986</v>
      </c>
      <c r="E721" s="42" t="s">
        <v>8998</v>
      </c>
      <c r="F721" s="38">
        <v>164499</v>
      </c>
      <c r="G721" s="38">
        <f t="shared" si="44"/>
        <v>1809485</v>
      </c>
      <c r="H721" s="40" t="s">
        <v>9284</v>
      </c>
      <c r="I721" s="40" t="s">
        <v>9285</v>
      </c>
      <c r="J721" s="45">
        <f t="shared" si="45"/>
        <v>1394</v>
      </c>
      <c r="K721" s="47">
        <f t="shared" si="46"/>
        <v>1809485</v>
      </c>
      <c r="L721">
        <f>+VLOOKUP(J721,'Thanh toán '!Q$6:R$3244,2,0)</f>
        <v>1809485</v>
      </c>
      <c r="M721" s="47">
        <f t="shared" si="47"/>
        <v>0</v>
      </c>
    </row>
    <row r="722" spans="1:13" x14ac:dyDescent="0.25">
      <c r="A722" s="43">
        <v>44938</v>
      </c>
      <c r="B722" s="40" t="s">
        <v>10440</v>
      </c>
      <c r="C722" s="40" t="s">
        <v>10652</v>
      </c>
      <c r="D722" s="38">
        <v>2472260</v>
      </c>
      <c r="E722" s="42" t="s">
        <v>8998</v>
      </c>
      <c r="F722" s="38">
        <v>247226</v>
      </c>
      <c r="G722" s="38">
        <f t="shared" si="44"/>
        <v>2719486</v>
      </c>
      <c r="H722" s="40" t="s">
        <v>10207</v>
      </c>
      <c r="I722" s="40" t="s">
        <v>10208</v>
      </c>
      <c r="J722" s="45">
        <f t="shared" si="45"/>
        <v>1395</v>
      </c>
      <c r="K722" s="47">
        <f t="shared" si="46"/>
        <v>2719486</v>
      </c>
      <c r="L722">
        <f>+VLOOKUP(J722,'Thanh toán '!Q$6:R$3244,2,0)</f>
        <v>2719486</v>
      </c>
      <c r="M722" s="47">
        <f t="shared" si="47"/>
        <v>0</v>
      </c>
    </row>
    <row r="723" spans="1:13" x14ac:dyDescent="0.25">
      <c r="A723" s="43">
        <v>44938</v>
      </c>
      <c r="B723" s="40" t="s">
        <v>10441</v>
      </c>
      <c r="C723" s="40" t="s">
        <v>10654</v>
      </c>
      <c r="D723" s="38">
        <v>775023</v>
      </c>
      <c r="E723" s="42" t="s">
        <v>8998</v>
      </c>
      <c r="F723" s="38">
        <v>77502</v>
      </c>
      <c r="G723" s="38">
        <f t="shared" si="44"/>
        <v>852525</v>
      </c>
      <c r="H723" s="40" t="s">
        <v>9001</v>
      </c>
      <c r="I723" s="40" t="s">
        <v>9002</v>
      </c>
      <c r="J723" s="45">
        <f t="shared" si="45"/>
        <v>1414</v>
      </c>
      <c r="K723" s="47">
        <f t="shared" si="46"/>
        <v>852525</v>
      </c>
      <c r="L723">
        <f>+VLOOKUP(J723,'Thanh toán '!Q$6:R$3244,2,0)</f>
        <v>852525</v>
      </c>
      <c r="M723" s="47">
        <f t="shared" si="47"/>
        <v>0</v>
      </c>
    </row>
    <row r="724" spans="1:13" x14ac:dyDescent="0.25">
      <c r="A724" s="43">
        <v>44938</v>
      </c>
      <c r="B724" s="40" t="s">
        <v>10442</v>
      </c>
      <c r="C724" s="40" t="s">
        <v>10655</v>
      </c>
      <c r="D724" s="38">
        <v>789772</v>
      </c>
      <c r="E724" s="42" t="s">
        <v>8998</v>
      </c>
      <c r="F724" s="38">
        <v>78977</v>
      </c>
      <c r="G724" s="38">
        <f t="shared" si="44"/>
        <v>868749</v>
      </c>
      <c r="H724" s="40" t="s">
        <v>9001</v>
      </c>
      <c r="I724" s="40" t="s">
        <v>9002</v>
      </c>
      <c r="J724" s="45">
        <f t="shared" si="45"/>
        <v>1417</v>
      </c>
      <c r="K724" s="47">
        <f t="shared" si="46"/>
        <v>868749</v>
      </c>
      <c r="L724" t="e">
        <f>+VLOOKUP(J724,'Thanh toán '!Q$6:R$3244,2,0)</f>
        <v>#N/A</v>
      </c>
      <c r="M724" s="47" t="e">
        <f t="shared" si="47"/>
        <v>#N/A</v>
      </c>
    </row>
    <row r="725" spans="1:13" x14ac:dyDescent="0.25">
      <c r="A725" s="43">
        <v>44938</v>
      </c>
      <c r="B725" s="40" t="s">
        <v>10443</v>
      </c>
      <c r="C725" s="40" t="s">
        <v>10656</v>
      </c>
      <c r="D725" s="38">
        <v>4453756</v>
      </c>
      <c r="E725" s="42" t="s">
        <v>8998</v>
      </c>
      <c r="F725" s="38">
        <v>445376</v>
      </c>
      <c r="G725" s="38">
        <f t="shared" si="44"/>
        <v>4899132</v>
      </c>
      <c r="H725" s="40" t="s">
        <v>9820</v>
      </c>
      <c r="I725" s="40" t="s">
        <v>9821</v>
      </c>
      <c r="J725" s="45">
        <f t="shared" si="45"/>
        <v>1419</v>
      </c>
      <c r="K725" s="47">
        <f t="shared" si="46"/>
        <v>4899132</v>
      </c>
      <c r="L725">
        <f>+VLOOKUP(J725,'Thanh toán '!Q$6:R$3244,2,0)</f>
        <v>4899132</v>
      </c>
      <c r="M725" s="47">
        <f t="shared" si="47"/>
        <v>0</v>
      </c>
    </row>
    <row r="726" spans="1:13" x14ac:dyDescent="0.25">
      <c r="A726" s="43">
        <v>44938</v>
      </c>
      <c r="B726" s="40" t="s">
        <v>10657</v>
      </c>
      <c r="C726" s="40" t="s">
        <v>10658</v>
      </c>
      <c r="D726" s="38">
        <v>6805252</v>
      </c>
      <c r="E726" s="42" t="s">
        <v>8998</v>
      </c>
      <c r="F726" s="38">
        <v>680525</v>
      </c>
      <c r="G726" s="38">
        <f t="shared" si="44"/>
        <v>7485777</v>
      </c>
      <c r="H726" s="40" t="s">
        <v>9343</v>
      </c>
      <c r="I726" s="40" t="s">
        <v>9344</v>
      </c>
      <c r="J726" s="45">
        <f t="shared" si="45"/>
        <v>1420</v>
      </c>
      <c r="K726" s="47">
        <f t="shared" si="46"/>
        <v>7485777</v>
      </c>
      <c r="L726">
        <f>+VLOOKUP(J726,'Thanh toán '!Q$6:R$3244,2,0)</f>
        <v>7485777</v>
      </c>
      <c r="M726" s="47">
        <f t="shared" si="47"/>
        <v>0</v>
      </c>
    </row>
    <row r="727" spans="1:13" x14ac:dyDescent="0.25">
      <c r="A727" s="43">
        <v>44938</v>
      </c>
      <c r="B727" s="40" t="s">
        <v>10444</v>
      </c>
      <c r="C727" s="40" t="s">
        <v>10659</v>
      </c>
      <c r="D727" s="38">
        <v>4242000</v>
      </c>
      <c r="E727" s="42" t="s">
        <v>8998</v>
      </c>
      <c r="F727" s="38">
        <v>424200</v>
      </c>
      <c r="G727" s="38">
        <f t="shared" si="44"/>
        <v>4666200</v>
      </c>
      <c r="H727" s="40" t="s">
        <v>9321</v>
      </c>
      <c r="I727" s="40" t="s">
        <v>9322</v>
      </c>
      <c r="J727" s="45">
        <f t="shared" si="45"/>
        <v>1421</v>
      </c>
      <c r="K727" s="47">
        <f t="shared" si="46"/>
        <v>4666200</v>
      </c>
      <c r="L727">
        <f>+VLOOKUP(J727,'Thanh toán '!Q$6:R$3244,2,0)</f>
        <v>4666200</v>
      </c>
      <c r="M727" s="47">
        <f t="shared" si="47"/>
        <v>0</v>
      </c>
    </row>
    <row r="728" spans="1:13" x14ac:dyDescent="0.25">
      <c r="A728" s="43">
        <v>44938</v>
      </c>
      <c r="B728" s="40" t="s">
        <v>10445</v>
      </c>
      <c r="C728" s="40" t="s">
        <v>10660</v>
      </c>
      <c r="D728" s="38">
        <v>31926275</v>
      </c>
      <c r="E728" s="42" t="s">
        <v>8998</v>
      </c>
      <c r="F728" s="38">
        <v>3192628</v>
      </c>
      <c r="G728" s="38">
        <f t="shared" si="44"/>
        <v>35118903</v>
      </c>
      <c r="H728" s="40" t="s">
        <v>9321</v>
      </c>
      <c r="I728" s="40" t="s">
        <v>9322</v>
      </c>
      <c r="J728" s="45">
        <f t="shared" si="45"/>
        <v>1422</v>
      </c>
      <c r="K728" s="47">
        <f t="shared" si="46"/>
        <v>35118903</v>
      </c>
      <c r="L728">
        <f>+VLOOKUP(J728,'Thanh toán '!Q$6:R$3244,2,0)</f>
        <v>35118903</v>
      </c>
      <c r="M728" s="47">
        <f t="shared" si="47"/>
        <v>0</v>
      </c>
    </row>
    <row r="729" spans="1:13" x14ac:dyDescent="0.25">
      <c r="A729" s="43">
        <v>44938</v>
      </c>
      <c r="B729" s="40" t="s">
        <v>10661</v>
      </c>
      <c r="C729" s="40" t="s">
        <v>10662</v>
      </c>
      <c r="D729" s="38">
        <v>1678303</v>
      </c>
      <c r="E729" s="42" t="s">
        <v>8998</v>
      </c>
      <c r="F729" s="38">
        <v>167830</v>
      </c>
      <c r="G729" s="38">
        <f t="shared" si="44"/>
        <v>1846133</v>
      </c>
      <c r="H729" s="40" t="s">
        <v>9301</v>
      </c>
      <c r="I729" s="40" t="s">
        <v>9302</v>
      </c>
      <c r="J729" s="45">
        <f t="shared" si="45"/>
        <v>1423</v>
      </c>
      <c r="K729" s="47">
        <f t="shared" si="46"/>
        <v>1846133</v>
      </c>
      <c r="L729">
        <f>+VLOOKUP(J729,'Thanh toán '!Q$6:R$3244,2,0)</f>
        <v>1846133</v>
      </c>
      <c r="M729" s="47">
        <f t="shared" si="47"/>
        <v>0</v>
      </c>
    </row>
    <row r="730" spans="1:13" x14ac:dyDescent="0.25">
      <c r="A730" s="43">
        <v>44938</v>
      </c>
      <c r="B730" s="40" t="s">
        <v>10663</v>
      </c>
      <c r="C730" s="40" t="s">
        <v>10664</v>
      </c>
      <c r="D730" s="38">
        <v>2209946</v>
      </c>
      <c r="E730" s="42" t="s">
        <v>8998</v>
      </c>
      <c r="F730" s="38">
        <v>220995</v>
      </c>
      <c r="G730" s="38">
        <f t="shared" si="44"/>
        <v>2430941</v>
      </c>
      <c r="H730" s="40" t="s">
        <v>9301</v>
      </c>
      <c r="I730" s="40" t="s">
        <v>9302</v>
      </c>
      <c r="J730" s="45">
        <f t="shared" si="45"/>
        <v>1424</v>
      </c>
      <c r="K730" s="47">
        <f t="shared" si="46"/>
        <v>2430941</v>
      </c>
      <c r="L730">
        <f>+VLOOKUP(J730,'Thanh toán '!Q$6:R$3244,2,0)</f>
        <v>2430941</v>
      </c>
      <c r="M730" s="47">
        <f t="shared" si="47"/>
        <v>0</v>
      </c>
    </row>
    <row r="731" spans="1:13" x14ac:dyDescent="0.25">
      <c r="A731" s="43">
        <v>44938</v>
      </c>
      <c r="B731" s="40" t="s">
        <v>10665</v>
      </c>
      <c r="C731" s="40" t="s">
        <v>10666</v>
      </c>
      <c r="D731" s="38">
        <v>1337385</v>
      </c>
      <c r="E731" s="42" t="s">
        <v>8998</v>
      </c>
      <c r="F731" s="38">
        <v>133739</v>
      </c>
      <c r="G731" s="38">
        <f t="shared" si="44"/>
        <v>1471124</v>
      </c>
      <c r="H731" s="40" t="s">
        <v>9030</v>
      </c>
      <c r="I731" s="40" t="s">
        <v>9031</v>
      </c>
      <c r="J731" s="45">
        <f t="shared" si="45"/>
        <v>1425</v>
      </c>
      <c r="K731" s="47">
        <f t="shared" si="46"/>
        <v>1471124</v>
      </c>
      <c r="L731">
        <f>+VLOOKUP(J731,'Thanh toán '!Q$6:R$3244,2,0)</f>
        <v>1471124</v>
      </c>
      <c r="M731" s="47">
        <f t="shared" si="47"/>
        <v>0</v>
      </c>
    </row>
    <row r="732" spans="1:13" x14ac:dyDescent="0.25">
      <c r="A732" s="43">
        <v>44938</v>
      </c>
      <c r="B732" s="40" t="s">
        <v>10667</v>
      </c>
      <c r="C732" s="40" t="s">
        <v>10668</v>
      </c>
      <c r="D732" s="38">
        <v>9888489</v>
      </c>
      <c r="E732" s="42" t="s">
        <v>8998</v>
      </c>
      <c r="F732" s="38">
        <v>988849</v>
      </c>
      <c r="G732" s="38">
        <f t="shared" si="44"/>
        <v>10877338</v>
      </c>
      <c r="H732" s="40" t="s">
        <v>9331</v>
      </c>
      <c r="I732" s="40" t="s">
        <v>9332</v>
      </c>
      <c r="J732" s="45">
        <f t="shared" si="45"/>
        <v>1426</v>
      </c>
      <c r="K732" s="47">
        <f t="shared" si="46"/>
        <v>10877338</v>
      </c>
      <c r="L732">
        <f>+VLOOKUP(J732,'Thanh toán '!Q$6:R$3244,2,0)</f>
        <v>10877338</v>
      </c>
      <c r="M732" s="47">
        <f t="shared" si="47"/>
        <v>0</v>
      </c>
    </row>
    <row r="733" spans="1:13" x14ac:dyDescent="0.25">
      <c r="A733" s="43">
        <v>44938</v>
      </c>
      <c r="B733" s="40" t="s">
        <v>10446</v>
      </c>
      <c r="C733" s="40" t="s">
        <v>10669</v>
      </c>
      <c r="D733" s="38">
        <v>10450296</v>
      </c>
      <c r="E733" s="42" t="s">
        <v>8998</v>
      </c>
      <c r="F733" s="38">
        <v>1045030</v>
      </c>
      <c r="G733" s="38">
        <f t="shared" si="44"/>
        <v>11495326</v>
      </c>
      <c r="H733" s="40" t="s">
        <v>9814</v>
      </c>
      <c r="I733" s="40" t="s">
        <v>9815</v>
      </c>
      <c r="J733" s="45">
        <f t="shared" si="45"/>
        <v>1427</v>
      </c>
      <c r="K733" s="47">
        <f t="shared" si="46"/>
        <v>11495326</v>
      </c>
      <c r="L733">
        <f>+VLOOKUP(J733,'Thanh toán '!Q$6:R$3244,2,0)</f>
        <v>11495326</v>
      </c>
      <c r="M733" s="47">
        <f t="shared" si="47"/>
        <v>0</v>
      </c>
    </row>
    <row r="734" spans="1:13" x14ac:dyDescent="0.25">
      <c r="A734" s="43">
        <v>44938</v>
      </c>
      <c r="B734" s="40" t="s">
        <v>10670</v>
      </c>
      <c r="C734" s="40" t="s">
        <v>10671</v>
      </c>
      <c r="D734" s="38">
        <v>2926604</v>
      </c>
      <c r="E734" s="42" t="s">
        <v>8998</v>
      </c>
      <c r="F734" s="38">
        <v>292660</v>
      </c>
      <c r="G734" s="38">
        <f t="shared" si="44"/>
        <v>3219264</v>
      </c>
      <c r="H734" s="40" t="s">
        <v>9814</v>
      </c>
      <c r="I734" s="40" t="s">
        <v>9815</v>
      </c>
      <c r="J734" s="45">
        <f t="shared" si="45"/>
        <v>1428</v>
      </c>
      <c r="K734" s="47">
        <f t="shared" si="46"/>
        <v>3219264</v>
      </c>
      <c r="L734">
        <f>+VLOOKUP(J734,'Thanh toán '!Q$6:R$3244,2,0)</f>
        <v>3219264</v>
      </c>
      <c r="M734" s="47">
        <f t="shared" si="47"/>
        <v>0</v>
      </c>
    </row>
    <row r="735" spans="1:13" x14ac:dyDescent="0.25">
      <c r="A735" s="43">
        <v>44938</v>
      </c>
      <c r="B735" s="40" t="s">
        <v>10672</v>
      </c>
      <c r="C735" s="40" t="s">
        <v>10673</v>
      </c>
      <c r="D735" s="38">
        <v>882000</v>
      </c>
      <c r="E735" s="42" t="s">
        <v>8998</v>
      </c>
      <c r="F735" s="38">
        <v>88200</v>
      </c>
      <c r="G735" s="38">
        <f t="shared" si="44"/>
        <v>970200</v>
      </c>
      <c r="H735" s="40" t="s">
        <v>9050</v>
      </c>
      <c r="I735" s="40" t="s">
        <v>9051</v>
      </c>
      <c r="J735" s="45">
        <f t="shared" si="45"/>
        <v>1429</v>
      </c>
      <c r="K735" s="47">
        <f t="shared" si="46"/>
        <v>970200</v>
      </c>
      <c r="L735">
        <f>+VLOOKUP(J735,'Thanh toán '!Q$6:R$3244,2,0)</f>
        <v>970200</v>
      </c>
      <c r="M735" s="47">
        <f t="shared" si="47"/>
        <v>0</v>
      </c>
    </row>
    <row r="736" spans="1:13" x14ac:dyDescent="0.25">
      <c r="A736" s="43">
        <v>44938</v>
      </c>
      <c r="B736" s="40" t="s">
        <v>10674</v>
      </c>
      <c r="C736" s="40" t="s">
        <v>10675</v>
      </c>
      <c r="D736" s="38">
        <v>3356606</v>
      </c>
      <c r="E736" s="42" t="s">
        <v>8998</v>
      </c>
      <c r="F736" s="38">
        <v>335661</v>
      </c>
      <c r="G736" s="38">
        <f t="shared" si="44"/>
        <v>3692267</v>
      </c>
      <c r="H736" s="40" t="s">
        <v>10394</v>
      </c>
      <c r="I736" s="40" t="s">
        <v>10395</v>
      </c>
      <c r="J736" s="45">
        <f t="shared" si="45"/>
        <v>1430</v>
      </c>
      <c r="K736" s="47">
        <f t="shared" si="46"/>
        <v>3692267</v>
      </c>
      <c r="L736">
        <f>+VLOOKUP(J736,'Thanh toán '!Q$6:R$3244,2,0)</f>
        <v>3692267</v>
      </c>
      <c r="M736" s="47">
        <f t="shared" si="47"/>
        <v>0</v>
      </c>
    </row>
    <row r="737" spans="1:13" x14ac:dyDescent="0.25">
      <c r="A737" s="43">
        <v>44938</v>
      </c>
      <c r="B737" s="40" t="s">
        <v>10676</v>
      </c>
      <c r="C737" s="40" t="s">
        <v>10677</v>
      </c>
      <c r="D737" s="38">
        <v>150546</v>
      </c>
      <c r="E737" s="42" t="s">
        <v>8998</v>
      </c>
      <c r="F737" s="38">
        <v>15055</v>
      </c>
      <c r="G737" s="38">
        <f t="shared" si="44"/>
        <v>165601</v>
      </c>
      <c r="H737" s="40" t="s">
        <v>9001</v>
      </c>
      <c r="I737" s="40" t="s">
        <v>9002</v>
      </c>
      <c r="J737" s="45">
        <f t="shared" si="45"/>
        <v>1442</v>
      </c>
      <c r="K737" s="47">
        <f t="shared" si="46"/>
        <v>165601</v>
      </c>
      <c r="L737">
        <f>+VLOOKUP(J737,'Thanh toán '!Q$6:R$3244,2,0)</f>
        <v>165601</v>
      </c>
      <c r="M737" s="47">
        <f t="shared" si="47"/>
        <v>0</v>
      </c>
    </row>
    <row r="738" spans="1:13" x14ac:dyDescent="0.25">
      <c r="A738" s="43">
        <v>44938</v>
      </c>
      <c r="B738" s="40" t="s">
        <v>10678</v>
      </c>
      <c r="C738" s="40" t="s">
        <v>10679</v>
      </c>
      <c r="D738" s="38">
        <v>519120</v>
      </c>
      <c r="E738" s="42" t="s">
        <v>8998</v>
      </c>
      <c r="F738" s="38">
        <v>51912</v>
      </c>
      <c r="G738" s="38">
        <f t="shared" si="44"/>
        <v>571032</v>
      </c>
      <c r="H738" s="40" t="s">
        <v>9001</v>
      </c>
      <c r="I738" s="40" t="s">
        <v>9002</v>
      </c>
      <c r="J738" s="45">
        <f t="shared" si="45"/>
        <v>1443</v>
      </c>
      <c r="K738" s="47">
        <f t="shared" si="46"/>
        <v>571032</v>
      </c>
      <c r="L738">
        <f>+VLOOKUP(J738,'Thanh toán '!Q$6:R$3244,2,0)</f>
        <v>571032</v>
      </c>
      <c r="M738" s="47">
        <f t="shared" si="47"/>
        <v>0</v>
      </c>
    </row>
    <row r="739" spans="1:13" x14ac:dyDescent="0.25">
      <c r="A739" s="43">
        <v>44939</v>
      </c>
      <c r="B739" s="40" t="s">
        <v>10681</v>
      </c>
      <c r="C739" s="40" t="s">
        <v>10682</v>
      </c>
      <c r="D739" s="38">
        <v>5559536</v>
      </c>
      <c r="E739" s="42" t="s">
        <v>8998</v>
      </c>
      <c r="F739" s="38">
        <v>555954</v>
      </c>
      <c r="G739" s="38">
        <f t="shared" si="44"/>
        <v>6115490</v>
      </c>
      <c r="H739" s="40" t="s">
        <v>9331</v>
      </c>
      <c r="I739" s="40" t="s">
        <v>9332</v>
      </c>
      <c r="J739" s="45">
        <f t="shared" si="45"/>
        <v>1459</v>
      </c>
      <c r="K739" s="47">
        <f t="shared" si="46"/>
        <v>6115490</v>
      </c>
      <c r="L739">
        <f>+VLOOKUP(J739,'Thanh toán '!Q$6:R$3244,2,0)</f>
        <v>6115490</v>
      </c>
      <c r="M739" s="47">
        <f t="shared" si="47"/>
        <v>0</v>
      </c>
    </row>
    <row r="740" spans="1:13" x14ac:dyDescent="0.25">
      <c r="A740" s="43">
        <v>44939</v>
      </c>
      <c r="B740" s="40" t="s">
        <v>10447</v>
      </c>
      <c r="C740" s="40" t="s">
        <v>10683</v>
      </c>
      <c r="D740" s="38">
        <v>12368939</v>
      </c>
      <c r="E740" s="42" t="s">
        <v>8998</v>
      </c>
      <c r="F740" s="38">
        <v>1236894</v>
      </c>
      <c r="G740" s="38">
        <f t="shared" si="44"/>
        <v>13605833</v>
      </c>
      <c r="H740" s="40" t="s">
        <v>9212</v>
      </c>
      <c r="I740" s="40" t="s">
        <v>9213</v>
      </c>
      <c r="J740" s="45">
        <f t="shared" si="45"/>
        <v>1462</v>
      </c>
      <c r="K740" s="47">
        <f t="shared" si="46"/>
        <v>13605833</v>
      </c>
      <c r="L740">
        <f>+VLOOKUP(J740,'Thanh toán '!Q$6:R$3244,2,0)</f>
        <v>13605833</v>
      </c>
      <c r="M740" s="47">
        <f t="shared" si="47"/>
        <v>0</v>
      </c>
    </row>
    <row r="741" spans="1:13" x14ac:dyDescent="0.25">
      <c r="A741" s="43">
        <v>44939</v>
      </c>
      <c r="B741" s="40" t="s">
        <v>10684</v>
      </c>
      <c r="C741" s="40" t="s">
        <v>10685</v>
      </c>
      <c r="D741" s="38">
        <v>1590443</v>
      </c>
      <c r="E741" s="42" t="s">
        <v>8998</v>
      </c>
      <c r="F741" s="38">
        <v>159044</v>
      </c>
      <c r="G741" s="38">
        <f t="shared" si="44"/>
        <v>1749487</v>
      </c>
      <c r="H741" s="40" t="s">
        <v>9001</v>
      </c>
      <c r="I741" s="40" t="s">
        <v>9002</v>
      </c>
      <c r="J741" s="45">
        <f t="shared" si="45"/>
        <v>1464</v>
      </c>
      <c r="K741" s="47">
        <f t="shared" si="46"/>
        <v>1749487</v>
      </c>
      <c r="L741">
        <f>+VLOOKUP(J741,'Thanh toán '!Q$6:R$3244,2,0)</f>
        <v>1749487</v>
      </c>
      <c r="M741" s="47">
        <f t="shared" si="47"/>
        <v>0</v>
      </c>
    </row>
    <row r="742" spans="1:13" x14ac:dyDescent="0.25">
      <c r="A742" s="43">
        <v>44939</v>
      </c>
      <c r="B742" s="40" t="s">
        <v>10686</v>
      </c>
      <c r="C742" s="40" t="s">
        <v>10038</v>
      </c>
      <c r="D742" s="38">
        <v>618065</v>
      </c>
      <c r="E742" s="42" t="s">
        <v>8998</v>
      </c>
      <c r="F742" s="38">
        <v>61807</v>
      </c>
      <c r="G742" s="38">
        <f t="shared" si="44"/>
        <v>679872</v>
      </c>
      <c r="H742" s="40" t="s">
        <v>9001</v>
      </c>
      <c r="I742" s="40" t="s">
        <v>9002</v>
      </c>
      <c r="J742" s="45">
        <f t="shared" si="45"/>
        <v>1470</v>
      </c>
      <c r="K742" s="47">
        <f t="shared" si="46"/>
        <v>679872</v>
      </c>
      <c r="L742">
        <f>+VLOOKUP(J742,'Thanh toán '!Q$6:R$3244,2,0)</f>
        <v>679872</v>
      </c>
      <c r="M742" s="47">
        <f t="shared" si="47"/>
        <v>0</v>
      </c>
    </row>
    <row r="743" spans="1:13" x14ac:dyDescent="0.25">
      <c r="A743" s="43">
        <v>44939</v>
      </c>
      <c r="B743" s="40" t="s">
        <v>10688</v>
      </c>
      <c r="C743" s="40" t="s">
        <v>10689</v>
      </c>
      <c r="D743" s="38">
        <v>16218480</v>
      </c>
      <c r="E743" s="42" t="s">
        <v>8998</v>
      </c>
      <c r="F743" s="38">
        <v>1621848</v>
      </c>
      <c r="G743" s="38">
        <f t="shared" si="44"/>
        <v>17840328</v>
      </c>
      <c r="H743" s="40" t="s">
        <v>9068</v>
      </c>
      <c r="I743" s="40" t="s">
        <v>9069</v>
      </c>
      <c r="J743" s="45">
        <f t="shared" si="45"/>
        <v>1485</v>
      </c>
      <c r="K743" s="47">
        <f t="shared" si="46"/>
        <v>17840328</v>
      </c>
      <c r="L743">
        <f>+VLOOKUP(J743,'Thanh toán '!Q$6:R$3244,2,0)</f>
        <v>17840328</v>
      </c>
      <c r="M743" s="47">
        <f t="shared" si="47"/>
        <v>0</v>
      </c>
    </row>
    <row r="744" spans="1:13" x14ac:dyDescent="0.25">
      <c r="A744" s="43">
        <v>44939</v>
      </c>
      <c r="B744" s="40" t="s">
        <v>10690</v>
      </c>
      <c r="C744" s="40" t="s">
        <v>10691</v>
      </c>
      <c r="D744" s="38">
        <v>1764000</v>
      </c>
      <c r="E744" s="42" t="s">
        <v>8998</v>
      </c>
      <c r="F744" s="38">
        <v>176400</v>
      </c>
      <c r="G744" s="38">
        <f t="shared" si="44"/>
        <v>1940400</v>
      </c>
      <c r="H744" s="40" t="s">
        <v>9183</v>
      </c>
      <c r="I744" s="40" t="s">
        <v>9184</v>
      </c>
      <c r="J744" s="45">
        <f t="shared" si="45"/>
        <v>1486</v>
      </c>
      <c r="K744" s="47">
        <f t="shared" si="46"/>
        <v>1940400</v>
      </c>
      <c r="L744">
        <f>+VLOOKUP(J744,'Thanh toán '!Q$6:R$3244,2,0)</f>
        <v>1940400</v>
      </c>
      <c r="M744" s="47">
        <f t="shared" si="47"/>
        <v>0</v>
      </c>
    </row>
    <row r="745" spans="1:13" x14ac:dyDescent="0.25">
      <c r="A745" s="43">
        <v>44939</v>
      </c>
      <c r="B745" s="40" t="s">
        <v>10449</v>
      </c>
      <c r="C745" s="40" t="s">
        <v>10691</v>
      </c>
      <c r="D745" s="38">
        <v>16783030</v>
      </c>
      <c r="E745" s="42" t="s">
        <v>8998</v>
      </c>
      <c r="F745" s="38">
        <v>1678303</v>
      </c>
      <c r="G745" s="38">
        <f t="shared" si="44"/>
        <v>18461333</v>
      </c>
      <c r="H745" s="40" t="s">
        <v>9183</v>
      </c>
      <c r="I745" s="40" t="s">
        <v>9184</v>
      </c>
      <c r="J745" s="45">
        <f t="shared" si="45"/>
        <v>1487</v>
      </c>
      <c r="K745" s="47">
        <f t="shared" si="46"/>
        <v>18461333</v>
      </c>
      <c r="L745">
        <f>+VLOOKUP(J745,'Thanh toán '!Q$6:R$3244,2,0)</f>
        <v>18461333</v>
      </c>
      <c r="M745" s="47">
        <f t="shared" si="47"/>
        <v>0</v>
      </c>
    </row>
    <row r="746" spans="1:13" x14ac:dyDescent="0.25">
      <c r="A746" s="43">
        <v>44939</v>
      </c>
      <c r="B746" s="40" t="s">
        <v>10692</v>
      </c>
      <c r="C746" s="40" t="s">
        <v>10693</v>
      </c>
      <c r="D746" s="38">
        <v>10054905</v>
      </c>
      <c r="E746" s="42" t="s">
        <v>8998</v>
      </c>
      <c r="F746" s="38">
        <v>1005491</v>
      </c>
      <c r="G746" s="38">
        <f t="shared" si="44"/>
        <v>11060396</v>
      </c>
      <c r="H746" s="40" t="s">
        <v>9498</v>
      </c>
      <c r="I746" s="40" t="s">
        <v>9499</v>
      </c>
      <c r="J746" s="45">
        <f t="shared" si="45"/>
        <v>1489</v>
      </c>
      <c r="K746" s="47">
        <f t="shared" si="46"/>
        <v>11060396</v>
      </c>
      <c r="L746">
        <f>+VLOOKUP(J746,'Thanh toán '!Q$6:R$3244,2,0)</f>
        <v>11060396</v>
      </c>
      <c r="M746" s="47">
        <f t="shared" si="47"/>
        <v>0</v>
      </c>
    </row>
    <row r="747" spans="1:13" x14ac:dyDescent="0.25">
      <c r="A747" s="43">
        <v>44939</v>
      </c>
      <c r="B747" s="40" t="s">
        <v>10450</v>
      </c>
      <c r="C747" s="40" t="s">
        <v>9230</v>
      </c>
      <c r="D747" s="38">
        <v>371250</v>
      </c>
      <c r="E747" s="42" t="s">
        <v>8998</v>
      </c>
      <c r="F747" s="38">
        <v>37125</v>
      </c>
      <c r="G747" s="38">
        <f t="shared" si="44"/>
        <v>408375</v>
      </c>
      <c r="H747" s="40" t="s">
        <v>9001</v>
      </c>
      <c r="I747" s="40" t="s">
        <v>9002</v>
      </c>
      <c r="J747" s="45">
        <f t="shared" si="45"/>
        <v>1490</v>
      </c>
      <c r="K747" s="47">
        <f t="shared" si="46"/>
        <v>408375</v>
      </c>
      <c r="L747">
        <f>+VLOOKUP(J747,'Thanh toán '!Q$6:R$3244,2,0)</f>
        <v>408375</v>
      </c>
      <c r="M747" s="47">
        <f t="shared" si="47"/>
        <v>0</v>
      </c>
    </row>
    <row r="748" spans="1:13" x14ac:dyDescent="0.25">
      <c r="A748" s="43">
        <v>44939</v>
      </c>
      <c r="B748" s="40" t="s">
        <v>10694</v>
      </c>
      <c r="C748" s="40" t="s">
        <v>10695</v>
      </c>
      <c r="D748" s="38">
        <v>943993</v>
      </c>
      <c r="E748" s="42" t="s">
        <v>8998</v>
      </c>
      <c r="F748" s="38">
        <v>94399</v>
      </c>
      <c r="G748" s="38">
        <f t="shared" si="44"/>
        <v>1038392</v>
      </c>
      <c r="H748" s="40" t="s">
        <v>9755</v>
      </c>
      <c r="I748" s="40" t="s">
        <v>9756</v>
      </c>
      <c r="J748" s="45">
        <f t="shared" si="45"/>
        <v>1491</v>
      </c>
      <c r="K748" s="47">
        <f t="shared" si="46"/>
        <v>1038392</v>
      </c>
      <c r="L748">
        <f>+VLOOKUP(J748,'Thanh toán '!Q$6:R$3244,2,0)</f>
        <v>1038392</v>
      </c>
      <c r="M748" s="47">
        <f t="shared" si="47"/>
        <v>0</v>
      </c>
    </row>
    <row r="749" spans="1:13" x14ac:dyDescent="0.25">
      <c r="A749" s="43">
        <v>44939</v>
      </c>
      <c r="B749" s="40" t="s">
        <v>10451</v>
      </c>
      <c r="C749" s="40" t="s">
        <v>10696</v>
      </c>
      <c r="D749" s="38">
        <v>3835619</v>
      </c>
      <c r="E749" s="42" t="s">
        <v>8998</v>
      </c>
      <c r="F749" s="38">
        <v>383562</v>
      </c>
      <c r="G749" s="38">
        <f t="shared" si="44"/>
        <v>4219181</v>
      </c>
      <c r="H749" s="40" t="s">
        <v>10339</v>
      </c>
      <c r="I749" s="40" t="s">
        <v>10340</v>
      </c>
      <c r="J749" s="45">
        <f t="shared" si="45"/>
        <v>1499</v>
      </c>
      <c r="K749" s="47">
        <f t="shared" si="46"/>
        <v>4219181</v>
      </c>
      <c r="L749">
        <f>+VLOOKUP(J749,'Thanh toán '!Q$6:R$3244,2,0)</f>
        <v>4219181</v>
      </c>
      <c r="M749" s="47">
        <f t="shared" si="47"/>
        <v>0</v>
      </c>
    </row>
    <row r="750" spans="1:13" x14ac:dyDescent="0.25">
      <c r="A750" s="43">
        <v>44939</v>
      </c>
      <c r="B750" s="40" t="s">
        <v>10452</v>
      </c>
      <c r="C750" s="40" t="s">
        <v>9154</v>
      </c>
      <c r="D750" s="38">
        <v>250910</v>
      </c>
      <c r="E750" s="42" t="s">
        <v>8998</v>
      </c>
      <c r="F750" s="38">
        <v>25091</v>
      </c>
      <c r="G750" s="38">
        <f t="shared" si="44"/>
        <v>276001</v>
      </c>
      <c r="H750" s="40" t="s">
        <v>9001</v>
      </c>
      <c r="I750" s="40" t="s">
        <v>9002</v>
      </c>
      <c r="J750" s="45">
        <f t="shared" si="45"/>
        <v>1502</v>
      </c>
      <c r="K750" s="47">
        <f t="shared" si="46"/>
        <v>276001</v>
      </c>
      <c r="L750">
        <f>+VLOOKUP(J750,'Thanh toán '!Q$6:R$3244,2,0)</f>
        <v>276001</v>
      </c>
      <c r="M750" s="47">
        <f t="shared" si="47"/>
        <v>0</v>
      </c>
    </row>
    <row r="751" spans="1:13" x14ac:dyDescent="0.25">
      <c r="A751" s="43">
        <v>44939</v>
      </c>
      <c r="B751" s="40" t="s">
        <v>10453</v>
      </c>
      <c r="C751" s="40" t="s">
        <v>10697</v>
      </c>
      <c r="D751" s="38">
        <v>3460800</v>
      </c>
      <c r="E751" s="42" t="s">
        <v>8998</v>
      </c>
      <c r="F751" s="38">
        <v>346080</v>
      </c>
      <c r="G751" s="38">
        <f t="shared" si="44"/>
        <v>3806880</v>
      </c>
      <c r="H751" s="40" t="s">
        <v>9619</v>
      </c>
      <c r="I751" s="40" t="s">
        <v>9620</v>
      </c>
      <c r="J751" s="45">
        <f t="shared" si="45"/>
        <v>1510</v>
      </c>
      <c r="K751" s="47">
        <f t="shared" si="46"/>
        <v>3806880</v>
      </c>
      <c r="L751">
        <f>+VLOOKUP(J751,'Thanh toán '!Q$6:R$3244,2,0)</f>
        <v>3806880</v>
      </c>
      <c r="M751" s="47">
        <f t="shared" si="47"/>
        <v>0</v>
      </c>
    </row>
    <row r="752" spans="1:13" x14ac:dyDescent="0.25">
      <c r="A752" s="43">
        <v>44939</v>
      </c>
      <c r="B752" s="40" t="s">
        <v>10698</v>
      </c>
      <c r="C752" s="40" t="s">
        <v>10699</v>
      </c>
      <c r="D752" s="38">
        <v>9168356</v>
      </c>
      <c r="E752" s="42" t="s">
        <v>8998</v>
      </c>
      <c r="F752" s="38">
        <v>916836</v>
      </c>
      <c r="G752" s="38">
        <f t="shared" si="44"/>
        <v>10085192</v>
      </c>
      <c r="H752" s="40" t="s">
        <v>9619</v>
      </c>
      <c r="I752" s="40" t="s">
        <v>9620</v>
      </c>
      <c r="J752" s="45">
        <f t="shared" si="45"/>
        <v>1511</v>
      </c>
      <c r="K752" s="47">
        <f t="shared" si="46"/>
        <v>10085192</v>
      </c>
      <c r="L752">
        <f>+VLOOKUP(J752,'Thanh toán '!Q$6:R$3244,2,0)</f>
        <v>10085192</v>
      </c>
      <c r="M752" s="47">
        <f t="shared" si="47"/>
        <v>0</v>
      </c>
    </row>
    <row r="753" spans="1:13" x14ac:dyDescent="0.25">
      <c r="A753" s="43">
        <v>44939</v>
      </c>
      <c r="B753" s="40" t="s">
        <v>10454</v>
      </c>
      <c r="C753" s="40" t="s">
        <v>10700</v>
      </c>
      <c r="D753" s="38">
        <v>17964199</v>
      </c>
      <c r="E753" s="42" t="s">
        <v>8998</v>
      </c>
      <c r="F753" s="38">
        <v>1796420</v>
      </c>
      <c r="G753" s="38">
        <f t="shared" si="44"/>
        <v>19760619</v>
      </c>
      <c r="H753" s="40" t="s">
        <v>9311</v>
      </c>
      <c r="I753" s="40" t="s">
        <v>9312</v>
      </c>
      <c r="J753" s="45">
        <f t="shared" si="45"/>
        <v>1512</v>
      </c>
      <c r="K753" s="47">
        <f t="shared" si="46"/>
        <v>19760619</v>
      </c>
      <c r="L753">
        <f>+VLOOKUP(J753,'Thanh toán '!Q$6:R$3244,2,0)</f>
        <v>19760619</v>
      </c>
      <c r="M753" s="47">
        <f t="shared" si="47"/>
        <v>0</v>
      </c>
    </row>
    <row r="754" spans="1:13" x14ac:dyDescent="0.25">
      <c r="A754" s="43">
        <v>44939</v>
      </c>
      <c r="B754" s="40" t="s">
        <v>10455</v>
      </c>
      <c r="C754" s="40" t="s">
        <v>10701</v>
      </c>
      <c r="D754" s="38">
        <v>17318142</v>
      </c>
      <c r="E754" s="42" t="s">
        <v>8998</v>
      </c>
      <c r="F754" s="38">
        <v>1731814</v>
      </c>
      <c r="G754" s="38">
        <f t="shared" si="44"/>
        <v>19049956</v>
      </c>
      <c r="H754" s="40" t="s">
        <v>9315</v>
      </c>
      <c r="I754" s="40" t="s">
        <v>9316</v>
      </c>
      <c r="J754" s="45">
        <f t="shared" si="45"/>
        <v>1513</v>
      </c>
      <c r="K754" s="47">
        <f t="shared" si="46"/>
        <v>19049956</v>
      </c>
      <c r="L754">
        <f>+VLOOKUP(J754,'Thanh toán '!Q$6:R$3244,2,0)</f>
        <v>19049956</v>
      </c>
      <c r="M754" s="47">
        <f t="shared" si="47"/>
        <v>0</v>
      </c>
    </row>
    <row r="755" spans="1:13" x14ac:dyDescent="0.25">
      <c r="A755" s="43">
        <v>44939</v>
      </c>
      <c r="B755" s="40" t="s">
        <v>10702</v>
      </c>
      <c r="C755" s="40" t="s">
        <v>10703</v>
      </c>
      <c r="D755" s="38">
        <v>2601412</v>
      </c>
      <c r="E755" s="42" t="s">
        <v>8998</v>
      </c>
      <c r="F755" s="38">
        <v>260141</v>
      </c>
      <c r="G755" s="38">
        <f t="shared" si="44"/>
        <v>2861553</v>
      </c>
      <c r="H755" s="40" t="s">
        <v>9289</v>
      </c>
      <c r="I755" s="40" t="s">
        <v>9290</v>
      </c>
      <c r="J755" s="45">
        <f t="shared" si="45"/>
        <v>1514</v>
      </c>
      <c r="K755" s="47">
        <f t="shared" si="46"/>
        <v>2861553</v>
      </c>
      <c r="L755">
        <f>+VLOOKUP(J755,'Thanh toán '!Q$6:R$3244,2,0)</f>
        <v>2861553</v>
      </c>
      <c r="M755" s="47">
        <f t="shared" si="47"/>
        <v>0</v>
      </c>
    </row>
    <row r="756" spans="1:13" x14ac:dyDescent="0.25">
      <c r="A756" s="43">
        <v>44939</v>
      </c>
      <c r="B756" s="40" t="s">
        <v>10704</v>
      </c>
      <c r="C756" s="40" t="s">
        <v>10705</v>
      </c>
      <c r="D756" s="38">
        <v>1696800</v>
      </c>
      <c r="E756" s="42" t="s">
        <v>8998</v>
      </c>
      <c r="F756" s="38">
        <v>169680</v>
      </c>
      <c r="G756" s="38">
        <f t="shared" si="44"/>
        <v>1866480</v>
      </c>
      <c r="H756" s="40" t="s">
        <v>9307</v>
      </c>
      <c r="I756" s="40" t="s">
        <v>9308</v>
      </c>
      <c r="J756" s="45">
        <f t="shared" si="45"/>
        <v>1515</v>
      </c>
      <c r="K756" s="47">
        <f t="shared" si="46"/>
        <v>1866480</v>
      </c>
      <c r="L756">
        <f>+VLOOKUP(J756,'Thanh toán '!Q$6:R$3244,2,0)</f>
        <v>1866480</v>
      </c>
      <c r="M756" s="47">
        <f t="shared" si="47"/>
        <v>0</v>
      </c>
    </row>
    <row r="757" spans="1:13" x14ac:dyDescent="0.25">
      <c r="A757" s="43">
        <v>44939</v>
      </c>
      <c r="B757" s="40" t="s">
        <v>10456</v>
      </c>
      <c r="C757" s="40" t="s">
        <v>10706</v>
      </c>
      <c r="D757" s="38">
        <v>1272600</v>
      </c>
      <c r="E757" s="42" t="s">
        <v>8998</v>
      </c>
      <c r="F757" s="38">
        <v>127260</v>
      </c>
      <c r="G757" s="38">
        <f t="shared" si="44"/>
        <v>1399860</v>
      </c>
      <c r="H757" s="40" t="s">
        <v>9589</v>
      </c>
      <c r="I757" s="40" t="s">
        <v>9590</v>
      </c>
      <c r="J757" s="45">
        <f t="shared" si="45"/>
        <v>1516</v>
      </c>
      <c r="K757" s="47">
        <f t="shared" si="46"/>
        <v>1399860</v>
      </c>
      <c r="L757">
        <f>+VLOOKUP(J757,'Thanh toán '!Q$6:R$3244,2,0)</f>
        <v>1399860</v>
      </c>
      <c r="M757" s="47">
        <f t="shared" si="47"/>
        <v>0</v>
      </c>
    </row>
    <row r="758" spans="1:13" x14ac:dyDescent="0.25">
      <c r="A758" s="43">
        <v>44939</v>
      </c>
      <c r="B758" s="40" t="s">
        <v>10707</v>
      </c>
      <c r="C758" s="40" t="s">
        <v>10708</v>
      </c>
      <c r="D758" s="38">
        <v>3571980</v>
      </c>
      <c r="E758" s="42" t="s">
        <v>8998</v>
      </c>
      <c r="F758" s="38">
        <v>357198</v>
      </c>
      <c r="G758" s="38">
        <f t="shared" si="44"/>
        <v>3929178</v>
      </c>
      <c r="H758" s="40" t="s">
        <v>9589</v>
      </c>
      <c r="I758" s="40" t="s">
        <v>9590</v>
      </c>
      <c r="J758" s="45">
        <f t="shared" si="45"/>
        <v>1517</v>
      </c>
      <c r="K758" s="47">
        <f t="shared" si="46"/>
        <v>3929178</v>
      </c>
      <c r="L758">
        <f>+VLOOKUP(J758,'Thanh toán '!Q$6:R$3244,2,0)</f>
        <v>3929178</v>
      </c>
      <c r="M758" s="47">
        <f t="shared" si="47"/>
        <v>0</v>
      </c>
    </row>
    <row r="759" spans="1:13" x14ac:dyDescent="0.25">
      <c r="A759" s="43">
        <v>44939</v>
      </c>
      <c r="B759" s="40" t="s">
        <v>10457</v>
      </c>
      <c r="C759" s="40" t="s">
        <v>10709</v>
      </c>
      <c r="D759" s="38">
        <v>7243530</v>
      </c>
      <c r="E759" s="42" t="s">
        <v>8998</v>
      </c>
      <c r="F759" s="38">
        <v>724353</v>
      </c>
      <c r="G759" s="38">
        <f t="shared" si="44"/>
        <v>7967883</v>
      </c>
      <c r="H759" s="40" t="s">
        <v>9347</v>
      </c>
      <c r="I759" s="40" t="s">
        <v>9348</v>
      </c>
      <c r="J759" s="45">
        <f t="shared" si="45"/>
        <v>1518</v>
      </c>
      <c r="K759" s="47">
        <f t="shared" si="46"/>
        <v>7967883</v>
      </c>
      <c r="L759">
        <f>+VLOOKUP(J759,'Thanh toán '!Q$6:R$3244,2,0)</f>
        <v>7967883</v>
      </c>
      <c r="M759" s="47">
        <f t="shared" si="47"/>
        <v>0</v>
      </c>
    </row>
    <row r="760" spans="1:13" x14ac:dyDescent="0.25">
      <c r="A760" s="43">
        <v>44939</v>
      </c>
      <c r="B760" s="40" t="s">
        <v>10710</v>
      </c>
      <c r="C760" s="40" t="s">
        <v>10711</v>
      </c>
      <c r="D760" s="38">
        <v>3512740</v>
      </c>
      <c r="E760" s="42" t="s">
        <v>8998</v>
      </c>
      <c r="F760" s="38">
        <v>351274</v>
      </c>
      <c r="G760" s="38">
        <f t="shared" si="44"/>
        <v>3864014</v>
      </c>
      <c r="H760" s="40" t="s">
        <v>9301</v>
      </c>
      <c r="I760" s="40" t="s">
        <v>9302</v>
      </c>
      <c r="J760" s="45">
        <f t="shared" si="45"/>
        <v>1519</v>
      </c>
      <c r="K760" s="47">
        <f t="shared" si="46"/>
        <v>3864014</v>
      </c>
      <c r="L760">
        <f>+VLOOKUP(J760,'Thanh toán '!Q$6:R$3244,2,0)</f>
        <v>3864014</v>
      </c>
      <c r="M760" s="47">
        <f t="shared" si="47"/>
        <v>0</v>
      </c>
    </row>
    <row r="761" spans="1:13" x14ac:dyDescent="0.25">
      <c r="A761" s="43">
        <v>44939</v>
      </c>
      <c r="B761" s="40" t="s">
        <v>10712</v>
      </c>
      <c r="C761" s="40" t="s">
        <v>10713</v>
      </c>
      <c r="D761" s="38">
        <v>35096005</v>
      </c>
      <c r="E761" s="42" t="s">
        <v>8998</v>
      </c>
      <c r="F761" s="38">
        <v>3509601</v>
      </c>
      <c r="G761" s="38">
        <f t="shared" si="44"/>
        <v>38605606</v>
      </c>
      <c r="H761" s="40" t="s">
        <v>9295</v>
      </c>
      <c r="I761" s="40" t="s">
        <v>9296</v>
      </c>
      <c r="J761" s="45">
        <f t="shared" si="45"/>
        <v>1520</v>
      </c>
      <c r="K761" s="47">
        <f t="shared" si="46"/>
        <v>38605606</v>
      </c>
      <c r="L761">
        <f>+VLOOKUP(J761,'Thanh toán '!Q$6:R$3244,2,0)</f>
        <v>38605606</v>
      </c>
      <c r="M761" s="47">
        <f t="shared" si="47"/>
        <v>0</v>
      </c>
    </row>
    <row r="762" spans="1:13" x14ac:dyDescent="0.25">
      <c r="A762" s="43">
        <v>44939</v>
      </c>
      <c r="B762" s="40" t="s">
        <v>10714</v>
      </c>
      <c r="C762" s="40" t="s">
        <v>10715</v>
      </c>
      <c r="D762" s="38">
        <v>3353347</v>
      </c>
      <c r="E762" s="42" t="s">
        <v>8998</v>
      </c>
      <c r="F762" s="38">
        <v>335335</v>
      </c>
      <c r="G762" s="38">
        <f t="shared" si="44"/>
        <v>3688682</v>
      </c>
      <c r="H762" s="40" t="s">
        <v>9284</v>
      </c>
      <c r="I762" s="40" t="s">
        <v>9285</v>
      </c>
      <c r="J762" s="45">
        <f t="shared" si="45"/>
        <v>1521</v>
      </c>
      <c r="K762" s="47">
        <f t="shared" si="46"/>
        <v>3688682</v>
      </c>
      <c r="L762">
        <f>+VLOOKUP(J762,'Thanh toán '!Q$6:R$3244,2,0)</f>
        <v>3688682</v>
      </c>
      <c r="M762" s="47">
        <f t="shared" si="47"/>
        <v>0</v>
      </c>
    </row>
    <row r="763" spans="1:13" x14ac:dyDescent="0.25">
      <c r="A763" s="43">
        <v>44939</v>
      </c>
      <c r="B763" s="40" t="s">
        <v>10716</v>
      </c>
      <c r="C763" s="40" t="s">
        <v>10717</v>
      </c>
      <c r="D763" s="38">
        <v>4189750</v>
      </c>
      <c r="E763" s="42" t="s">
        <v>8998</v>
      </c>
      <c r="F763" s="38">
        <v>418975</v>
      </c>
      <c r="G763" s="38">
        <f t="shared" si="44"/>
        <v>4608725</v>
      </c>
      <c r="H763" s="40" t="s">
        <v>9242</v>
      </c>
      <c r="I763" s="40" t="s">
        <v>9243</v>
      </c>
      <c r="J763" s="45">
        <f t="shared" si="45"/>
        <v>1523</v>
      </c>
      <c r="K763" s="47">
        <f t="shared" si="46"/>
        <v>4608725</v>
      </c>
      <c r="L763">
        <f>+VLOOKUP(J763,'Thanh toán '!Q$6:R$3244,2,0)</f>
        <v>4608725</v>
      </c>
      <c r="M763" s="47">
        <f t="shared" si="47"/>
        <v>0</v>
      </c>
    </row>
    <row r="764" spans="1:13" x14ac:dyDescent="0.25">
      <c r="A764" s="43">
        <v>44939</v>
      </c>
      <c r="B764" s="40" t="s">
        <v>10718</v>
      </c>
      <c r="C764" s="40" t="s">
        <v>10719</v>
      </c>
      <c r="D764" s="38">
        <v>1730400</v>
      </c>
      <c r="E764" s="42" t="s">
        <v>8998</v>
      </c>
      <c r="F764" s="38">
        <v>173040</v>
      </c>
      <c r="G764" s="38">
        <f t="shared" si="44"/>
        <v>1903440</v>
      </c>
      <c r="H764" s="40" t="s">
        <v>9242</v>
      </c>
      <c r="I764" s="40" t="s">
        <v>9243</v>
      </c>
      <c r="J764" s="45">
        <f t="shared" si="45"/>
        <v>1524</v>
      </c>
      <c r="K764" s="47">
        <f t="shared" si="46"/>
        <v>1903440</v>
      </c>
      <c r="L764">
        <f>+VLOOKUP(J764,'Thanh toán '!Q$6:R$3244,2,0)</f>
        <v>1903440</v>
      </c>
      <c r="M764" s="47">
        <f t="shared" si="47"/>
        <v>0</v>
      </c>
    </row>
    <row r="765" spans="1:13" x14ac:dyDescent="0.25">
      <c r="A765" s="43">
        <v>44940</v>
      </c>
      <c r="B765" s="40" t="s">
        <v>10458</v>
      </c>
      <c r="C765" s="40" t="s">
        <v>9742</v>
      </c>
      <c r="D765" s="38">
        <v>1931421</v>
      </c>
      <c r="E765" s="42" t="s">
        <v>8998</v>
      </c>
      <c r="F765" s="38">
        <v>193142</v>
      </c>
      <c r="G765" s="38">
        <f t="shared" si="44"/>
        <v>2124563</v>
      </c>
      <c r="H765" s="40" t="s">
        <v>9001</v>
      </c>
      <c r="I765" s="40" t="s">
        <v>9002</v>
      </c>
      <c r="J765" s="45">
        <f t="shared" si="45"/>
        <v>1529</v>
      </c>
      <c r="K765" s="47">
        <f t="shared" si="46"/>
        <v>2124563</v>
      </c>
      <c r="L765">
        <f>+VLOOKUP(J765,'Thanh toán '!Q$6:R$3244,2,0)</f>
        <v>2124563</v>
      </c>
      <c r="M765" s="47">
        <f t="shared" si="47"/>
        <v>0</v>
      </c>
    </row>
    <row r="766" spans="1:13" x14ac:dyDescent="0.25">
      <c r="A766" s="43">
        <v>44940</v>
      </c>
      <c r="B766" s="40" t="s">
        <v>10723</v>
      </c>
      <c r="C766" s="40" t="s">
        <v>10724</v>
      </c>
      <c r="D766" s="38">
        <v>7245589</v>
      </c>
      <c r="E766" s="42" t="s">
        <v>8998</v>
      </c>
      <c r="F766" s="38">
        <v>724559</v>
      </c>
      <c r="G766" s="38">
        <f t="shared" si="44"/>
        <v>7970148</v>
      </c>
      <c r="H766" s="40" t="s">
        <v>9747</v>
      </c>
      <c r="I766" s="40" t="s">
        <v>9748</v>
      </c>
      <c r="J766" s="45">
        <f t="shared" si="45"/>
        <v>1532</v>
      </c>
      <c r="K766" s="47">
        <f t="shared" si="46"/>
        <v>7970148</v>
      </c>
      <c r="L766">
        <f>+VLOOKUP(J766,'Thanh toán '!Q$6:R$3244,2,0)</f>
        <v>7970148</v>
      </c>
      <c r="M766" s="47">
        <f t="shared" si="47"/>
        <v>0</v>
      </c>
    </row>
    <row r="767" spans="1:13" x14ac:dyDescent="0.25">
      <c r="A767" s="43">
        <v>44940</v>
      </c>
      <c r="B767" s="40" t="s">
        <v>10725</v>
      </c>
      <c r="C767" s="40" t="s">
        <v>10726</v>
      </c>
      <c r="D767" s="38">
        <v>6030063</v>
      </c>
      <c r="E767" s="42" t="s">
        <v>8998</v>
      </c>
      <c r="F767" s="38">
        <v>603006</v>
      </c>
      <c r="G767" s="38">
        <f t="shared" si="44"/>
        <v>6633069</v>
      </c>
      <c r="H767" s="40" t="s">
        <v>9558</v>
      </c>
      <c r="I767" s="40" t="s">
        <v>9559</v>
      </c>
      <c r="J767" s="45">
        <f t="shared" si="45"/>
        <v>1534</v>
      </c>
      <c r="K767" s="47">
        <f t="shared" si="46"/>
        <v>6633069</v>
      </c>
      <c r="L767">
        <f>+VLOOKUP(J767,'Thanh toán '!Q$6:R$3244,2,0)</f>
        <v>6633069</v>
      </c>
      <c r="M767" s="47">
        <f t="shared" si="47"/>
        <v>0</v>
      </c>
    </row>
    <row r="768" spans="1:13" x14ac:dyDescent="0.25">
      <c r="A768" s="43">
        <v>44940</v>
      </c>
      <c r="B768" s="40" t="s">
        <v>10459</v>
      </c>
      <c r="C768" s="40" t="s">
        <v>10727</v>
      </c>
      <c r="D768" s="38">
        <v>564998</v>
      </c>
      <c r="E768" s="42" t="s">
        <v>8998</v>
      </c>
      <c r="F768" s="38">
        <v>56500</v>
      </c>
      <c r="G768" s="38">
        <f t="shared" si="44"/>
        <v>621498</v>
      </c>
      <c r="H768" s="40" t="s">
        <v>9001</v>
      </c>
      <c r="I768" s="40" t="s">
        <v>9002</v>
      </c>
      <c r="J768" s="45">
        <f t="shared" si="45"/>
        <v>1535</v>
      </c>
      <c r="K768" s="47">
        <f t="shared" si="46"/>
        <v>621498</v>
      </c>
      <c r="L768">
        <f>+VLOOKUP(J768,'Thanh toán '!Q$6:R$3244,2,0)</f>
        <v>621498</v>
      </c>
      <c r="M768" s="47">
        <f t="shared" si="47"/>
        <v>0</v>
      </c>
    </row>
    <row r="769" spans="1:13" x14ac:dyDescent="0.25">
      <c r="A769" s="43">
        <v>44940</v>
      </c>
      <c r="B769" s="40" t="s">
        <v>10728</v>
      </c>
      <c r="C769" s="40" t="s">
        <v>9203</v>
      </c>
      <c r="D769" s="38">
        <v>200728</v>
      </c>
      <c r="E769" s="42" t="s">
        <v>8998</v>
      </c>
      <c r="F769" s="38">
        <v>20073</v>
      </c>
      <c r="G769" s="38">
        <f t="shared" si="44"/>
        <v>220801</v>
      </c>
      <c r="H769" s="40" t="s">
        <v>9001</v>
      </c>
      <c r="I769" s="40" t="s">
        <v>9002</v>
      </c>
      <c r="J769" s="45">
        <f t="shared" si="45"/>
        <v>1556</v>
      </c>
      <c r="K769" s="47">
        <f t="shared" si="46"/>
        <v>220801</v>
      </c>
      <c r="L769">
        <f>+VLOOKUP(J769,'Thanh toán '!Q$6:R$3244,2,0)</f>
        <v>220801</v>
      </c>
      <c r="M769" s="47">
        <f t="shared" si="47"/>
        <v>0</v>
      </c>
    </row>
    <row r="770" spans="1:13" x14ac:dyDescent="0.25">
      <c r="A770" s="43">
        <v>44940</v>
      </c>
      <c r="B770" s="40" t="s">
        <v>10729</v>
      </c>
      <c r="C770" s="40" t="s">
        <v>9203</v>
      </c>
      <c r="D770" s="38">
        <v>519120</v>
      </c>
      <c r="E770" s="42" t="s">
        <v>8998</v>
      </c>
      <c r="F770" s="38">
        <v>51912</v>
      </c>
      <c r="G770" s="38">
        <f t="shared" si="44"/>
        <v>571032</v>
      </c>
      <c r="H770" s="40" t="s">
        <v>9001</v>
      </c>
      <c r="I770" s="40" t="s">
        <v>9002</v>
      </c>
      <c r="J770" s="45">
        <f t="shared" si="45"/>
        <v>1558</v>
      </c>
      <c r="K770" s="47">
        <f t="shared" si="46"/>
        <v>571032</v>
      </c>
      <c r="L770">
        <f>+VLOOKUP(J770,'Thanh toán '!Q$6:R$3244,2,0)</f>
        <v>571032</v>
      </c>
      <c r="M770" s="47">
        <f t="shared" si="47"/>
        <v>0</v>
      </c>
    </row>
    <row r="771" spans="1:13" x14ac:dyDescent="0.25">
      <c r="A771" s="43">
        <v>44940</v>
      </c>
      <c r="B771" s="40" t="s">
        <v>10730</v>
      </c>
      <c r="C771" s="40"/>
      <c r="D771" s="38">
        <v>0</v>
      </c>
      <c r="E771" s="42" t="s">
        <v>8998</v>
      </c>
      <c r="F771" s="38">
        <v>0</v>
      </c>
      <c r="G771" s="38">
        <f t="shared" si="44"/>
        <v>0</v>
      </c>
      <c r="H771" s="40" t="s">
        <v>9001</v>
      </c>
      <c r="I771" s="40" t="s">
        <v>9002</v>
      </c>
      <c r="J771" s="45">
        <f t="shared" si="45"/>
        <v>1560</v>
      </c>
      <c r="K771" s="47">
        <f t="shared" si="46"/>
        <v>0</v>
      </c>
      <c r="L771" t="e">
        <f>+VLOOKUP(J771,'Thanh toán '!Q$6:R$3244,2,0)</f>
        <v>#N/A</v>
      </c>
      <c r="M771" s="47" t="e">
        <f t="shared" si="47"/>
        <v>#N/A</v>
      </c>
    </row>
    <row r="772" spans="1:13" x14ac:dyDescent="0.25">
      <c r="A772" s="43">
        <v>44940</v>
      </c>
      <c r="B772" s="40" t="s">
        <v>10460</v>
      </c>
      <c r="C772" s="40" t="s">
        <v>10232</v>
      </c>
      <c r="D772" s="38">
        <v>497728</v>
      </c>
      <c r="E772" s="42" t="s">
        <v>8998</v>
      </c>
      <c r="F772" s="38">
        <v>49773</v>
      </c>
      <c r="G772" s="38">
        <f t="shared" si="44"/>
        <v>547501</v>
      </c>
      <c r="H772" s="40" t="s">
        <v>9001</v>
      </c>
      <c r="I772" s="40" t="s">
        <v>9002</v>
      </c>
      <c r="J772" s="45">
        <f t="shared" si="45"/>
        <v>1561</v>
      </c>
      <c r="K772" s="47">
        <f t="shared" si="46"/>
        <v>547501</v>
      </c>
      <c r="L772">
        <f>+VLOOKUP(J772,'Thanh toán '!Q$6:R$3244,2,0)</f>
        <v>547501</v>
      </c>
      <c r="M772" s="47">
        <f t="shared" si="47"/>
        <v>0</v>
      </c>
    </row>
    <row r="773" spans="1:13" x14ac:dyDescent="0.25">
      <c r="A773" s="43">
        <v>44940</v>
      </c>
      <c r="B773" s="40" t="s">
        <v>10461</v>
      </c>
      <c r="C773" s="40" t="s">
        <v>10210</v>
      </c>
      <c r="D773" s="38">
        <v>7986182</v>
      </c>
      <c r="E773" s="42" t="s">
        <v>8998</v>
      </c>
      <c r="F773" s="38">
        <v>798618</v>
      </c>
      <c r="G773" s="38">
        <f t="shared" si="44"/>
        <v>8784800</v>
      </c>
      <c r="H773" s="40" t="s">
        <v>9183</v>
      </c>
      <c r="I773" s="40" t="s">
        <v>9184</v>
      </c>
      <c r="J773" s="45">
        <f t="shared" si="45"/>
        <v>1562</v>
      </c>
      <c r="K773" s="47">
        <f t="shared" si="46"/>
        <v>8784800</v>
      </c>
      <c r="L773">
        <f>+VLOOKUP(J773,'Thanh toán '!Q$6:R$3244,2,0)</f>
        <v>8784800</v>
      </c>
      <c r="M773" s="47">
        <f t="shared" si="47"/>
        <v>0</v>
      </c>
    </row>
    <row r="774" spans="1:13" x14ac:dyDescent="0.25">
      <c r="A774" s="43">
        <v>44940</v>
      </c>
      <c r="B774" s="40" t="s">
        <v>10731</v>
      </c>
      <c r="C774" s="40" t="s">
        <v>10732</v>
      </c>
      <c r="D774" s="38">
        <v>200728</v>
      </c>
      <c r="E774" s="42" t="s">
        <v>8998</v>
      </c>
      <c r="F774" s="38">
        <v>20073</v>
      </c>
      <c r="G774" s="38">
        <f t="shared" ref="G774:G837" si="48">+D774+F774</f>
        <v>220801</v>
      </c>
      <c r="H774" s="40" t="s">
        <v>9001</v>
      </c>
      <c r="I774" s="40" t="s">
        <v>9002</v>
      </c>
      <c r="J774" s="45">
        <f t="shared" ref="J774:J837" si="49">+B774*1</f>
        <v>1563</v>
      </c>
      <c r="K774" s="47">
        <f t="shared" ref="K774:K837" si="50">+G774</f>
        <v>220801</v>
      </c>
      <c r="L774">
        <f>+VLOOKUP(J774,'Thanh toán '!Q$6:R$3244,2,0)</f>
        <v>220801</v>
      </c>
      <c r="M774" s="47">
        <f t="shared" ref="M774:M837" si="51">+L774-K774</f>
        <v>0</v>
      </c>
    </row>
    <row r="775" spans="1:13" x14ac:dyDescent="0.25">
      <c r="A775" s="43">
        <v>44940</v>
      </c>
      <c r="B775" s="40" t="s">
        <v>10733</v>
      </c>
      <c r="C775" s="40" t="s">
        <v>10734</v>
      </c>
      <c r="D775" s="38">
        <v>1733813</v>
      </c>
      <c r="E775" s="42" t="s">
        <v>8998</v>
      </c>
      <c r="F775" s="38">
        <v>173381</v>
      </c>
      <c r="G775" s="38">
        <f t="shared" si="48"/>
        <v>1907194</v>
      </c>
      <c r="H775" s="40" t="s">
        <v>9179</v>
      </c>
      <c r="I775" s="40" t="s">
        <v>9180</v>
      </c>
      <c r="J775" s="45">
        <f t="shared" si="49"/>
        <v>1564</v>
      </c>
      <c r="K775" s="47">
        <f t="shared" si="50"/>
        <v>1907194</v>
      </c>
      <c r="L775">
        <f>+VLOOKUP(J775,'Thanh toán '!Q$6:R$3244,2,0)</f>
        <v>1907194</v>
      </c>
      <c r="M775" s="47">
        <f t="shared" si="51"/>
        <v>0</v>
      </c>
    </row>
    <row r="776" spans="1:13" x14ac:dyDescent="0.25">
      <c r="A776" s="43">
        <v>44940</v>
      </c>
      <c r="B776" s="40" t="s">
        <v>10462</v>
      </c>
      <c r="C776" s="40" t="s">
        <v>10735</v>
      </c>
      <c r="D776" s="38">
        <v>5230692</v>
      </c>
      <c r="E776" s="42" t="s">
        <v>8998</v>
      </c>
      <c r="F776" s="38">
        <v>523069</v>
      </c>
      <c r="G776" s="38">
        <f t="shared" si="48"/>
        <v>5753761</v>
      </c>
      <c r="H776" s="40" t="s">
        <v>9206</v>
      </c>
      <c r="I776" s="40" t="s">
        <v>9207</v>
      </c>
      <c r="J776" s="45">
        <f t="shared" si="49"/>
        <v>1565</v>
      </c>
      <c r="K776" s="47">
        <f t="shared" si="50"/>
        <v>5753761</v>
      </c>
      <c r="L776">
        <f>+VLOOKUP(J776,'Thanh toán '!Q$6:R$3244,2,0)</f>
        <v>5753761</v>
      </c>
      <c r="M776" s="47">
        <f t="shared" si="51"/>
        <v>0</v>
      </c>
    </row>
    <row r="777" spans="1:13" x14ac:dyDescent="0.25">
      <c r="A777" s="43">
        <v>44940</v>
      </c>
      <c r="B777" s="40" t="s">
        <v>10463</v>
      </c>
      <c r="C777" s="40" t="s">
        <v>10736</v>
      </c>
      <c r="D777" s="38">
        <v>2831979</v>
      </c>
      <c r="E777" s="42" t="s">
        <v>8998</v>
      </c>
      <c r="F777" s="38">
        <v>283198</v>
      </c>
      <c r="G777" s="38">
        <f t="shared" si="48"/>
        <v>3115177</v>
      </c>
      <c r="H777" s="40" t="s">
        <v>10376</v>
      </c>
      <c r="I777" s="40" t="s">
        <v>10377</v>
      </c>
      <c r="J777" s="45">
        <f t="shared" si="49"/>
        <v>1567</v>
      </c>
      <c r="K777" s="47">
        <f t="shared" si="50"/>
        <v>3115177</v>
      </c>
      <c r="L777">
        <f>+VLOOKUP(J777,'Thanh toán '!Q$6:R$3244,2,0)</f>
        <v>3115177</v>
      </c>
      <c r="M777" s="47">
        <f t="shared" si="51"/>
        <v>0</v>
      </c>
    </row>
    <row r="778" spans="1:13" x14ac:dyDescent="0.25">
      <c r="A778" s="43">
        <v>44940</v>
      </c>
      <c r="B778" s="40" t="s">
        <v>10464</v>
      </c>
      <c r="C778" s="40" t="s">
        <v>10178</v>
      </c>
      <c r="D778" s="38">
        <v>1301578</v>
      </c>
      <c r="E778" s="42" t="s">
        <v>8998</v>
      </c>
      <c r="F778" s="38">
        <v>130158</v>
      </c>
      <c r="G778" s="38">
        <f t="shared" si="48"/>
        <v>1431736</v>
      </c>
      <c r="H778" s="40" t="s">
        <v>9001</v>
      </c>
      <c r="I778" s="40" t="s">
        <v>9002</v>
      </c>
      <c r="J778" s="45">
        <f t="shared" si="49"/>
        <v>1571</v>
      </c>
      <c r="K778" s="47">
        <f t="shared" si="50"/>
        <v>1431736</v>
      </c>
      <c r="L778">
        <f>+VLOOKUP(J778,'Thanh toán '!Q$6:R$3244,2,0)</f>
        <v>1431736</v>
      </c>
      <c r="M778" s="47">
        <f t="shared" si="51"/>
        <v>0</v>
      </c>
    </row>
    <row r="779" spans="1:13" x14ac:dyDescent="0.25">
      <c r="A779" s="43">
        <v>44940</v>
      </c>
      <c r="B779" s="40" t="s">
        <v>10737</v>
      </c>
      <c r="C779" s="40" t="s">
        <v>10738</v>
      </c>
      <c r="D779" s="38">
        <v>5798280</v>
      </c>
      <c r="E779" s="42" t="s">
        <v>8998</v>
      </c>
      <c r="F779" s="38">
        <v>579828</v>
      </c>
      <c r="G779" s="38">
        <f t="shared" si="48"/>
        <v>6378108</v>
      </c>
      <c r="H779" s="40" t="s">
        <v>9221</v>
      </c>
      <c r="I779" s="40" t="s">
        <v>9222</v>
      </c>
      <c r="J779" s="45">
        <f t="shared" si="49"/>
        <v>1572</v>
      </c>
      <c r="K779" s="47">
        <f t="shared" si="50"/>
        <v>6378108</v>
      </c>
      <c r="L779">
        <f>+VLOOKUP(J779,'Thanh toán '!Q$6:R$3244,2,0)</f>
        <v>6378108</v>
      </c>
      <c r="M779" s="47">
        <f t="shared" si="51"/>
        <v>0</v>
      </c>
    </row>
    <row r="780" spans="1:13" x14ac:dyDescent="0.25">
      <c r="A780" s="43">
        <v>44940</v>
      </c>
      <c r="B780" s="40" t="s">
        <v>10739</v>
      </c>
      <c r="C780" s="40" t="s">
        <v>10740</v>
      </c>
      <c r="D780" s="38">
        <v>4615543</v>
      </c>
      <c r="E780" s="42" t="s">
        <v>8998</v>
      </c>
      <c r="F780" s="38">
        <v>461554</v>
      </c>
      <c r="G780" s="38">
        <f t="shared" si="48"/>
        <v>5077097</v>
      </c>
      <c r="H780" s="40" t="s">
        <v>10207</v>
      </c>
      <c r="I780" s="40" t="s">
        <v>10208</v>
      </c>
      <c r="J780" s="45">
        <f t="shared" si="49"/>
        <v>1573</v>
      </c>
      <c r="K780" s="47">
        <f t="shared" si="50"/>
        <v>5077097</v>
      </c>
      <c r="L780">
        <f>+VLOOKUP(J780,'Thanh toán '!Q$6:R$3244,2,0)</f>
        <v>5077097</v>
      </c>
      <c r="M780" s="47">
        <f t="shared" si="51"/>
        <v>0</v>
      </c>
    </row>
    <row r="781" spans="1:13" x14ac:dyDescent="0.25">
      <c r="A781" s="43">
        <v>44940</v>
      </c>
      <c r="B781" s="40" t="s">
        <v>10465</v>
      </c>
      <c r="C781" s="40" t="s">
        <v>10135</v>
      </c>
      <c r="D781" s="38">
        <v>910387</v>
      </c>
      <c r="E781" s="42" t="s">
        <v>8998</v>
      </c>
      <c r="F781" s="38">
        <v>91039</v>
      </c>
      <c r="G781" s="38">
        <f t="shared" si="48"/>
        <v>1001426</v>
      </c>
      <c r="H781" s="40" t="s">
        <v>9001</v>
      </c>
      <c r="I781" s="40" t="s">
        <v>9002</v>
      </c>
      <c r="J781" s="45">
        <f t="shared" si="49"/>
        <v>1574</v>
      </c>
      <c r="K781" s="47">
        <f t="shared" si="50"/>
        <v>1001426</v>
      </c>
      <c r="L781">
        <f>+VLOOKUP(J781,'Thanh toán '!Q$6:R$3244,2,0)</f>
        <v>1001426</v>
      </c>
      <c r="M781" s="47">
        <f t="shared" si="51"/>
        <v>0</v>
      </c>
    </row>
    <row r="782" spans="1:13" x14ac:dyDescent="0.25">
      <c r="A782" s="43">
        <v>44940</v>
      </c>
      <c r="B782" s="40" t="s">
        <v>10741</v>
      </c>
      <c r="C782" s="40" t="s">
        <v>9186</v>
      </c>
      <c r="D782" s="38">
        <v>455338</v>
      </c>
      <c r="E782" s="42" t="s">
        <v>8998</v>
      </c>
      <c r="F782" s="38">
        <v>45534</v>
      </c>
      <c r="G782" s="38">
        <f t="shared" si="48"/>
        <v>500872</v>
      </c>
      <c r="H782" s="40" t="s">
        <v>9001</v>
      </c>
      <c r="I782" s="40" t="s">
        <v>9002</v>
      </c>
      <c r="J782" s="45">
        <f t="shared" si="49"/>
        <v>1575</v>
      </c>
      <c r="K782" s="47">
        <f t="shared" si="50"/>
        <v>500872</v>
      </c>
      <c r="L782">
        <f>+VLOOKUP(J782,'Thanh toán '!Q$6:R$3244,2,0)</f>
        <v>500872</v>
      </c>
      <c r="M782" s="47">
        <f t="shared" si="51"/>
        <v>0</v>
      </c>
    </row>
    <row r="783" spans="1:13" x14ac:dyDescent="0.25">
      <c r="A783" s="43">
        <v>44940</v>
      </c>
      <c r="B783" s="40" t="s">
        <v>10466</v>
      </c>
      <c r="C783" s="40" t="s">
        <v>10742</v>
      </c>
      <c r="D783" s="38">
        <v>910676</v>
      </c>
      <c r="E783" s="42" t="s">
        <v>8998</v>
      </c>
      <c r="F783" s="38">
        <v>91068</v>
      </c>
      <c r="G783" s="38">
        <f t="shared" si="48"/>
        <v>1001744</v>
      </c>
      <c r="H783" s="40" t="s">
        <v>9001</v>
      </c>
      <c r="I783" s="40" t="s">
        <v>9002</v>
      </c>
      <c r="J783" s="45">
        <f t="shared" si="49"/>
        <v>1578</v>
      </c>
      <c r="K783" s="47">
        <f t="shared" si="50"/>
        <v>1001744</v>
      </c>
      <c r="L783">
        <f>+VLOOKUP(J783,'Thanh toán '!Q$6:R$3244,2,0)</f>
        <v>1001744</v>
      </c>
      <c r="M783" s="47">
        <f t="shared" si="51"/>
        <v>0</v>
      </c>
    </row>
    <row r="784" spans="1:13" x14ac:dyDescent="0.25">
      <c r="A784" s="43">
        <v>44940</v>
      </c>
      <c r="B784" s="40" t="s">
        <v>10743</v>
      </c>
      <c r="C784" s="40" t="s">
        <v>10744</v>
      </c>
      <c r="D784" s="38">
        <v>1885939</v>
      </c>
      <c r="E784" s="42" t="s">
        <v>8998</v>
      </c>
      <c r="F784" s="38">
        <v>188594</v>
      </c>
      <c r="G784" s="38">
        <f t="shared" si="48"/>
        <v>2074533</v>
      </c>
      <c r="H784" s="40" t="s">
        <v>9284</v>
      </c>
      <c r="I784" s="40" t="s">
        <v>9285</v>
      </c>
      <c r="J784" s="45">
        <f t="shared" si="49"/>
        <v>1579</v>
      </c>
      <c r="K784" s="47">
        <f t="shared" si="50"/>
        <v>2074533</v>
      </c>
      <c r="L784">
        <f>+VLOOKUP(J784,'Thanh toán '!Q$6:R$3244,2,0)</f>
        <v>2074533</v>
      </c>
      <c r="M784" s="47">
        <f t="shared" si="51"/>
        <v>0</v>
      </c>
    </row>
    <row r="785" spans="1:13" x14ac:dyDescent="0.25">
      <c r="A785" s="43">
        <v>44940</v>
      </c>
      <c r="B785" s="40" t="s">
        <v>10467</v>
      </c>
      <c r="C785" s="40" t="s">
        <v>10745</v>
      </c>
      <c r="D785" s="38">
        <v>11056342</v>
      </c>
      <c r="E785" s="42" t="s">
        <v>8998</v>
      </c>
      <c r="F785" s="38">
        <v>1105634</v>
      </c>
      <c r="G785" s="38">
        <f t="shared" si="48"/>
        <v>12161976</v>
      </c>
      <c r="H785" s="40" t="s">
        <v>10324</v>
      </c>
      <c r="I785" s="40" t="s">
        <v>10325</v>
      </c>
      <c r="J785" s="45">
        <f t="shared" si="49"/>
        <v>1594</v>
      </c>
      <c r="K785" s="47">
        <f t="shared" si="50"/>
        <v>12161976</v>
      </c>
      <c r="L785">
        <f>+VLOOKUP(J785,'Thanh toán '!Q$6:R$3244,2,0)</f>
        <v>12161976</v>
      </c>
      <c r="M785" s="47">
        <f t="shared" si="51"/>
        <v>0</v>
      </c>
    </row>
    <row r="786" spans="1:13" x14ac:dyDescent="0.25">
      <c r="A786" s="43">
        <v>44940</v>
      </c>
      <c r="B786" s="40" t="s">
        <v>10468</v>
      </c>
      <c r="C786" s="40" t="s">
        <v>10746</v>
      </c>
      <c r="D786" s="38">
        <v>943993</v>
      </c>
      <c r="E786" s="42" t="s">
        <v>8998</v>
      </c>
      <c r="F786" s="38">
        <v>94399</v>
      </c>
      <c r="G786" s="38">
        <f t="shared" si="48"/>
        <v>1038392</v>
      </c>
      <c r="H786" s="40" t="s">
        <v>9625</v>
      </c>
      <c r="I786" s="40" t="s">
        <v>9626</v>
      </c>
      <c r="J786" s="45">
        <f t="shared" si="49"/>
        <v>1595</v>
      </c>
      <c r="K786" s="47">
        <f t="shared" si="50"/>
        <v>1038392</v>
      </c>
      <c r="L786">
        <f>+VLOOKUP(J786,'Thanh toán '!Q$6:R$3244,2,0)</f>
        <v>1038392</v>
      </c>
      <c r="M786" s="47">
        <f t="shared" si="51"/>
        <v>0</v>
      </c>
    </row>
    <row r="787" spans="1:13" x14ac:dyDescent="0.25">
      <c r="A787" s="43">
        <v>44940</v>
      </c>
      <c r="B787" s="40" t="s">
        <v>10747</v>
      </c>
      <c r="C787" s="40" t="s">
        <v>10748</v>
      </c>
      <c r="D787" s="38">
        <v>3119878</v>
      </c>
      <c r="E787" s="42" t="s">
        <v>8998</v>
      </c>
      <c r="F787" s="38">
        <v>311988</v>
      </c>
      <c r="G787" s="38">
        <f t="shared" si="48"/>
        <v>3431866</v>
      </c>
      <c r="H787" s="40" t="s">
        <v>9639</v>
      </c>
      <c r="I787" s="40" t="s">
        <v>9640</v>
      </c>
      <c r="J787" s="45">
        <f t="shared" si="49"/>
        <v>1596</v>
      </c>
      <c r="K787" s="47">
        <f t="shared" si="50"/>
        <v>3431866</v>
      </c>
      <c r="L787">
        <f>+VLOOKUP(J787,'Thanh toán '!Q$6:R$3244,2,0)</f>
        <v>3431866</v>
      </c>
      <c r="M787" s="47">
        <f t="shared" si="51"/>
        <v>0</v>
      </c>
    </row>
    <row r="788" spans="1:13" x14ac:dyDescent="0.25">
      <c r="A788" s="43">
        <v>44940</v>
      </c>
      <c r="B788" s="40" t="s">
        <v>10749</v>
      </c>
      <c r="C788" s="40" t="s">
        <v>10750</v>
      </c>
      <c r="D788" s="38">
        <v>3827133</v>
      </c>
      <c r="E788" s="42" t="s">
        <v>8998</v>
      </c>
      <c r="F788" s="38">
        <v>382713</v>
      </c>
      <c r="G788" s="38">
        <f t="shared" si="48"/>
        <v>4209846</v>
      </c>
      <c r="H788" s="40" t="s">
        <v>9343</v>
      </c>
      <c r="I788" s="40" t="s">
        <v>9344</v>
      </c>
      <c r="J788" s="45">
        <f t="shared" si="49"/>
        <v>1597</v>
      </c>
      <c r="K788" s="47">
        <f t="shared" si="50"/>
        <v>4209846</v>
      </c>
      <c r="L788">
        <f>+VLOOKUP(J788,'Thanh toán '!Q$6:R$3244,2,0)</f>
        <v>4209846</v>
      </c>
      <c r="M788" s="47">
        <f t="shared" si="51"/>
        <v>0</v>
      </c>
    </row>
    <row r="789" spans="1:13" x14ac:dyDescent="0.25">
      <c r="A789" s="43">
        <v>44940</v>
      </c>
      <c r="B789" s="40" t="s">
        <v>10751</v>
      </c>
      <c r="C789" s="40" t="s">
        <v>10752</v>
      </c>
      <c r="D789" s="38">
        <v>6778550</v>
      </c>
      <c r="E789" s="42" t="s">
        <v>8998</v>
      </c>
      <c r="F789" s="38">
        <v>677855</v>
      </c>
      <c r="G789" s="38">
        <f t="shared" si="48"/>
        <v>7456405</v>
      </c>
      <c r="H789" s="40" t="s">
        <v>9595</v>
      </c>
      <c r="I789" s="40" t="s">
        <v>9596</v>
      </c>
      <c r="J789" s="45">
        <f t="shared" si="49"/>
        <v>1598</v>
      </c>
      <c r="K789" s="47">
        <f t="shared" si="50"/>
        <v>7456405</v>
      </c>
      <c r="L789">
        <f>+VLOOKUP(J789,'Thanh toán '!Q$6:R$3244,2,0)</f>
        <v>7456405</v>
      </c>
      <c r="M789" s="47">
        <f t="shared" si="51"/>
        <v>0</v>
      </c>
    </row>
    <row r="790" spans="1:13" x14ac:dyDescent="0.25">
      <c r="A790" s="43">
        <v>44940</v>
      </c>
      <c r="B790" s="40" t="s">
        <v>10753</v>
      </c>
      <c r="C790" s="40" t="s">
        <v>10754</v>
      </c>
      <c r="D790" s="38">
        <v>4762640</v>
      </c>
      <c r="E790" s="42" t="s">
        <v>8998</v>
      </c>
      <c r="F790" s="38">
        <v>476264</v>
      </c>
      <c r="G790" s="38">
        <f t="shared" si="48"/>
        <v>5238904</v>
      </c>
      <c r="H790" s="40" t="s">
        <v>9635</v>
      </c>
      <c r="I790" s="40" t="s">
        <v>9636</v>
      </c>
      <c r="J790" s="45">
        <f t="shared" si="49"/>
        <v>1599</v>
      </c>
      <c r="K790" s="47">
        <f t="shared" si="50"/>
        <v>5238904</v>
      </c>
      <c r="L790">
        <f>+VLOOKUP(J790,'Thanh toán '!Q$6:R$3244,2,0)</f>
        <v>5238904</v>
      </c>
      <c r="M790" s="47">
        <f t="shared" si="51"/>
        <v>0</v>
      </c>
    </row>
    <row r="791" spans="1:13" x14ac:dyDescent="0.25">
      <c r="A791" s="43">
        <v>44940</v>
      </c>
      <c r="B791" s="40" t="s">
        <v>10469</v>
      </c>
      <c r="C791" s="40" t="s">
        <v>10755</v>
      </c>
      <c r="D791" s="38">
        <v>3849940</v>
      </c>
      <c r="E791" s="42" t="s">
        <v>8998</v>
      </c>
      <c r="F791" s="38">
        <v>384994</v>
      </c>
      <c r="G791" s="38">
        <f t="shared" si="48"/>
        <v>4234934</v>
      </c>
      <c r="H791" s="40" t="s">
        <v>9613</v>
      </c>
      <c r="I791" s="40" t="s">
        <v>9614</v>
      </c>
      <c r="J791" s="45">
        <f t="shared" si="49"/>
        <v>1600</v>
      </c>
      <c r="K791" s="47">
        <f t="shared" si="50"/>
        <v>4234934</v>
      </c>
      <c r="L791">
        <f>+VLOOKUP(J791,'Thanh toán '!Q$6:R$3244,2,0)</f>
        <v>4234934</v>
      </c>
      <c r="M791" s="47">
        <f t="shared" si="51"/>
        <v>0</v>
      </c>
    </row>
    <row r="792" spans="1:13" x14ac:dyDescent="0.25">
      <c r="A792" s="43">
        <v>44940</v>
      </c>
      <c r="B792" s="40" t="s">
        <v>10470</v>
      </c>
      <c r="C792" s="40" t="s">
        <v>10756</v>
      </c>
      <c r="D792" s="38">
        <v>973816</v>
      </c>
      <c r="E792" s="42" t="s">
        <v>8998</v>
      </c>
      <c r="F792" s="38">
        <v>97382</v>
      </c>
      <c r="G792" s="38">
        <f t="shared" si="48"/>
        <v>1071198</v>
      </c>
      <c r="H792" s="40" t="s">
        <v>9116</v>
      </c>
      <c r="I792" s="40" t="s">
        <v>9117</v>
      </c>
      <c r="J792" s="45">
        <f t="shared" si="49"/>
        <v>1601</v>
      </c>
      <c r="K792" s="47">
        <f t="shared" si="50"/>
        <v>1071198</v>
      </c>
      <c r="L792">
        <f>+VLOOKUP(J792,'Thanh toán '!Q$6:R$3244,2,0)</f>
        <v>1071198</v>
      </c>
      <c r="M792" s="47">
        <f t="shared" si="51"/>
        <v>0</v>
      </c>
    </row>
    <row r="793" spans="1:13" x14ac:dyDescent="0.25">
      <c r="A793" s="43">
        <v>44940</v>
      </c>
      <c r="B793" s="40" t="s">
        <v>10471</v>
      </c>
      <c r="C793" s="40" t="s">
        <v>10757</v>
      </c>
      <c r="D793" s="38">
        <v>60990700</v>
      </c>
      <c r="E793" s="42" t="s">
        <v>8998</v>
      </c>
      <c r="F793" s="38">
        <v>6099070</v>
      </c>
      <c r="G793" s="38">
        <f t="shared" si="48"/>
        <v>67089770</v>
      </c>
      <c r="H793" s="40" t="s">
        <v>9601</v>
      </c>
      <c r="I793" s="40" t="s">
        <v>9602</v>
      </c>
      <c r="J793" s="45">
        <f t="shared" si="49"/>
        <v>1602</v>
      </c>
      <c r="K793" s="47">
        <f t="shared" si="50"/>
        <v>67089770</v>
      </c>
      <c r="L793">
        <f>+VLOOKUP(J793,'Thanh toán '!Q$6:R$3244,2,0)</f>
        <v>67089770</v>
      </c>
      <c r="M793" s="47">
        <f t="shared" si="51"/>
        <v>0</v>
      </c>
    </row>
    <row r="794" spans="1:13" x14ac:dyDescent="0.25">
      <c r="A794" s="43">
        <v>44940</v>
      </c>
      <c r="B794" s="40" t="s">
        <v>10758</v>
      </c>
      <c r="C794" s="40" t="s">
        <v>10759</v>
      </c>
      <c r="D794" s="38">
        <v>11181069</v>
      </c>
      <c r="E794" s="42" t="s">
        <v>8998</v>
      </c>
      <c r="F794" s="38">
        <v>1118107</v>
      </c>
      <c r="G794" s="38">
        <f t="shared" si="48"/>
        <v>12299176</v>
      </c>
      <c r="H794" s="40" t="s">
        <v>9631</v>
      </c>
      <c r="I794" s="40" t="s">
        <v>9632</v>
      </c>
      <c r="J794" s="45">
        <f t="shared" si="49"/>
        <v>1603</v>
      </c>
      <c r="K794" s="47">
        <f t="shared" si="50"/>
        <v>12299176</v>
      </c>
      <c r="L794">
        <f>+VLOOKUP(J794,'Thanh toán '!Q$6:R$3244,2,0)</f>
        <v>12299176</v>
      </c>
      <c r="M794" s="47">
        <f t="shared" si="51"/>
        <v>0</v>
      </c>
    </row>
    <row r="795" spans="1:13" x14ac:dyDescent="0.25">
      <c r="A795" s="43">
        <v>44940</v>
      </c>
      <c r="B795" s="40" t="s">
        <v>10472</v>
      </c>
      <c r="C795" s="40" t="s">
        <v>10760</v>
      </c>
      <c r="D795" s="38">
        <v>32147820</v>
      </c>
      <c r="E795" s="42" t="s">
        <v>8998</v>
      </c>
      <c r="F795" s="38">
        <v>3214782</v>
      </c>
      <c r="G795" s="38">
        <f t="shared" si="48"/>
        <v>35362602</v>
      </c>
      <c r="H795" s="40" t="s">
        <v>9321</v>
      </c>
      <c r="I795" s="40" t="s">
        <v>9322</v>
      </c>
      <c r="J795" s="45">
        <f t="shared" si="49"/>
        <v>1604</v>
      </c>
      <c r="K795" s="47">
        <f t="shared" si="50"/>
        <v>35362602</v>
      </c>
      <c r="L795">
        <f>+VLOOKUP(J795,'Thanh toán '!Q$6:R$3244,2,0)</f>
        <v>35362602</v>
      </c>
      <c r="M795" s="47">
        <f t="shared" si="51"/>
        <v>0</v>
      </c>
    </row>
    <row r="796" spans="1:13" x14ac:dyDescent="0.25">
      <c r="A796" s="43">
        <v>44942</v>
      </c>
      <c r="B796" s="40" t="s">
        <v>10473</v>
      </c>
      <c r="C796" s="40" t="s">
        <v>10761</v>
      </c>
      <c r="D796" s="38">
        <v>6996719</v>
      </c>
      <c r="E796" s="42" t="s">
        <v>8998</v>
      </c>
      <c r="F796" s="38">
        <v>699672</v>
      </c>
      <c r="G796" s="38">
        <f t="shared" si="48"/>
        <v>7696391</v>
      </c>
      <c r="H796" s="40" t="s">
        <v>9755</v>
      </c>
      <c r="I796" s="40" t="s">
        <v>9756</v>
      </c>
      <c r="J796" s="45">
        <f t="shared" si="49"/>
        <v>1620</v>
      </c>
      <c r="K796" s="47">
        <f t="shared" si="50"/>
        <v>7696391</v>
      </c>
      <c r="L796">
        <f>+VLOOKUP(J796,'Thanh toán '!Q$6:R$3244,2,0)</f>
        <v>7696391</v>
      </c>
      <c r="M796" s="47">
        <f t="shared" si="51"/>
        <v>0</v>
      </c>
    </row>
    <row r="797" spans="1:13" x14ac:dyDescent="0.25">
      <c r="A797" s="43">
        <v>44942</v>
      </c>
      <c r="B797" s="40" t="s">
        <v>10762</v>
      </c>
      <c r="C797" s="40" t="s">
        <v>10763</v>
      </c>
      <c r="D797" s="38">
        <v>957158</v>
      </c>
      <c r="E797" s="42" t="s">
        <v>8998</v>
      </c>
      <c r="F797" s="38">
        <v>95716</v>
      </c>
      <c r="G797" s="38">
        <f t="shared" si="48"/>
        <v>1052874</v>
      </c>
      <c r="H797" s="40" t="s">
        <v>9001</v>
      </c>
      <c r="I797" s="40" t="s">
        <v>9002</v>
      </c>
      <c r="J797" s="45">
        <f t="shared" si="49"/>
        <v>1621</v>
      </c>
      <c r="K797" s="47">
        <f t="shared" si="50"/>
        <v>1052874</v>
      </c>
      <c r="L797">
        <f>+VLOOKUP(J797,'Thanh toán '!Q$6:R$3244,2,0)</f>
        <v>1052874</v>
      </c>
      <c r="M797" s="47">
        <f t="shared" si="51"/>
        <v>0</v>
      </c>
    </row>
    <row r="798" spans="1:13" x14ac:dyDescent="0.25">
      <c r="A798" s="43">
        <v>44942</v>
      </c>
      <c r="B798" s="40" t="s">
        <v>10764</v>
      </c>
      <c r="C798" s="40" t="s">
        <v>10765</v>
      </c>
      <c r="D798" s="38">
        <v>22102810</v>
      </c>
      <c r="E798" s="42" t="s">
        <v>8998</v>
      </c>
      <c r="F798" s="38">
        <v>2210281</v>
      </c>
      <c r="G798" s="38">
        <f t="shared" si="48"/>
        <v>24313091</v>
      </c>
      <c r="H798" s="40" t="s">
        <v>9747</v>
      </c>
      <c r="I798" s="40" t="s">
        <v>9748</v>
      </c>
      <c r="J798" s="45">
        <f t="shared" si="49"/>
        <v>1622</v>
      </c>
      <c r="K798" s="47">
        <f t="shared" si="50"/>
        <v>24313091</v>
      </c>
      <c r="L798">
        <f>+VLOOKUP(J798,'Thanh toán '!Q$6:R$3244,2,0)</f>
        <v>24313091</v>
      </c>
      <c r="M798" s="47">
        <f t="shared" si="51"/>
        <v>0</v>
      </c>
    </row>
    <row r="799" spans="1:13" x14ac:dyDescent="0.25">
      <c r="A799" s="43">
        <v>44942</v>
      </c>
      <c r="B799" s="40" t="s">
        <v>10766</v>
      </c>
      <c r="C799" s="40" t="s">
        <v>10767</v>
      </c>
      <c r="D799" s="38">
        <v>1821351</v>
      </c>
      <c r="E799" s="42" t="s">
        <v>8998</v>
      </c>
      <c r="F799" s="38">
        <v>182135</v>
      </c>
      <c r="G799" s="38">
        <f t="shared" si="48"/>
        <v>2003486</v>
      </c>
      <c r="H799" s="40" t="s">
        <v>9284</v>
      </c>
      <c r="I799" s="40" t="s">
        <v>9285</v>
      </c>
      <c r="J799" s="45">
        <f t="shared" si="49"/>
        <v>1623</v>
      </c>
      <c r="K799" s="47">
        <f t="shared" si="50"/>
        <v>2003486</v>
      </c>
      <c r="L799">
        <f>+VLOOKUP(J799,'Thanh toán '!Q$6:R$3244,2,0)</f>
        <v>2003486</v>
      </c>
      <c r="M799" s="47">
        <f t="shared" si="51"/>
        <v>0</v>
      </c>
    </row>
    <row r="800" spans="1:13" x14ac:dyDescent="0.25">
      <c r="A800" s="43">
        <v>44942</v>
      </c>
      <c r="B800" s="40" t="s">
        <v>10768</v>
      </c>
      <c r="C800" s="40" t="s">
        <v>10769</v>
      </c>
      <c r="D800" s="38">
        <v>910676</v>
      </c>
      <c r="E800" s="42" t="s">
        <v>8998</v>
      </c>
      <c r="F800" s="38">
        <v>91068</v>
      </c>
      <c r="G800" s="38">
        <f t="shared" si="48"/>
        <v>1001744</v>
      </c>
      <c r="H800" s="40" t="s">
        <v>9001</v>
      </c>
      <c r="I800" s="40" t="s">
        <v>9002</v>
      </c>
      <c r="J800" s="45">
        <f t="shared" si="49"/>
        <v>1624</v>
      </c>
      <c r="K800" s="47">
        <f t="shared" si="50"/>
        <v>1001744</v>
      </c>
      <c r="L800">
        <f>+VLOOKUP(J800,'Thanh toán '!Q$6:R$3244,2,0)</f>
        <v>1001744</v>
      </c>
      <c r="M800" s="47">
        <f t="shared" si="51"/>
        <v>0</v>
      </c>
    </row>
    <row r="801" spans="1:13" x14ac:dyDescent="0.25">
      <c r="A801" s="43">
        <v>44942</v>
      </c>
      <c r="B801" s="40" t="s">
        <v>10770</v>
      </c>
      <c r="C801" s="40" t="s">
        <v>10771</v>
      </c>
      <c r="D801" s="38">
        <v>1901867</v>
      </c>
      <c r="E801" s="42" t="s">
        <v>8998</v>
      </c>
      <c r="F801" s="38">
        <v>190187</v>
      </c>
      <c r="G801" s="38">
        <f t="shared" si="48"/>
        <v>2092054</v>
      </c>
      <c r="H801" s="40" t="s">
        <v>9001</v>
      </c>
      <c r="I801" s="40" t="s">
        <v>9002</v>
      </c>
      <c r="J801" s="45">
        <f t="shared" si="49"/>
        <v>1625</v>
      </c>
      <c r="K801" s="47">
        <f t="shared" si="50"/>
        <v>2092054</v>
      </c>
      <c r="L801">
        <f>+VLOOKUP(J801,'Thanh toán '!Q$6:R$3244,2,0)</f>
        <v>2092054</v>
      </c>
      <c r="M801" s="47">
        <f t="shared" si="51"/>
        <v>0</v>
      </c>
    </row>
    <row r="802" spans="1:13" x14ac:dyDescent="0.25">
      <c r="A802" s="43">
        <v>44942</v>
      </c>
      <c r="B802" s="40" t="s">
        <v>10474</v>
      </c>
      <c r="C802" s="40" t="s">
        <v>10772</v>
      </c>
      <c r="D802" s="38">
        <v>923697</v>
      </c>
      <c r="E802" s="42" t="s">
        <v>8998</v>
      </c>
      <c r="F802" s="38">
        <v>92370</v>
      </c>
      <c r="G802" s="38">
        <f t="shared" si="48"/>
        <v>1016067</v>
      </c>
      <c r="H802" s="40" t="s">
        <v>9001</v>
      </c>
      <c r="I802" s="40" t="s">
        <v>9002</v>
      </c>
      <c r="J802" s="45">
        <f t="shared" si="49"/>
        <v>1626</v>
      </c>
      <c r="K802" s="47">
        <f t="shared" si="50"/>
        <v>1016067</v>
      </c>
      <c r="L802">
        <f>+VLOOKUP(J802,'Thanh toán '!Q$6:R$3244,2,0)</f>
        <v>1016067</v>
      </c>
      <c r="M802" s="47">
        <f t="shared" si="51"/>
        <v>0</v>
      </c>
    </row>
    <row r="803" spans="1:13" x14ac:dyDescent="0.25">
      <c r="A803" s="43">
        <v>44942</v>
      </c>
      <c r="B803" s="40" t="s">
        <v>10773</v>
      </c>
      <c r="C803" s="40" t="s">
        <v>10774</v>
      </c>
      <c r="D803" s="38">
        <v>441000</v>
      </c>
      <c r="E803" s="42" t="s">
        <v>8998</v>
      </c>
      <c r="F803" s="38">
        <v>44100</v>
      </c>
      <c r="G803" s="38">
        <f t="shared" si="48"/>
        <v>485100</v>
      </c>
      <c r="H803" s="40" t="s">
        <v>9001</v>
      </c>
      <c r="I803" s="40" t="s">
        <v>9002</v>
      </c>
      <c r="J803" s="45">
        <f t="shared" si="49"/>
        <v>1627</v>
      </c>
      <c r="K803" s="47">
        <f t="shared" si="50"/>
        <v>485100</v>
      </c>
      <c r="L803">
        <f>+VLOOKUP(J803,'Thanh toán '!Q$6:R$3244,2,0)</f>
        <v>485100</v>
      </c>
      <c r="M803" s="47">
        <f t="shared" si="51"/>
        <v>0</v>
      </c>
    </row>
    <row r="804" spans="1:13" x14ac:dyDescent="0.25">
      <c r="A804" s="43">
        <v>44942</v>
      </c>
      <c r="B804" s="40" t="s">
        <v>10475</v>
      </c>
      <c r="C804" s="40" t="s">
        <v>10775</v>
      </c>
      <c r="D804" s="38">
        <v>1496440</v>
      </c>
      <c r="E804" s="42" t="s">
        <v>8998</v>
      </c>
      <c r="F804" s="38">
        <v>149644</v>
      </c>
      <c r="G804" s="38">
        <f t="shared" si="48"/>
        <v>1646084</v>
      </c>
      <c r="H804" s="40" t="s">
        <v>10776</v>
      </c>
      <c r="I804" s="40" t="s">
        <v>10777</v>
      </c>
      <c r="J804" s="45">
        <f t="shared" si="49"/>
        <v>1628</v>
      </c>
      <c r="K804" s="47">
        <f t="shared" si="50"/>
        <v>1646084</v>
      </c>
      <c r="L804">
        <f>+VLOOKUP(J804,'Thanh toán '!Q$6:R$3244,2,0)</f>
        <v>1646084</v>
      </c>
      <c r="M804" s="47">
        <f t="shared" si="51"/>
        <v>0</v>
      </c>
    </row>
    <row r="805" spans="1:13" x14ac:dyDescent="0.25">
      <c r="A805" s="43">
        <v>44942</v>
      </c>
      <c r="B805" s="40" t="s">
        <v>10476</v>
      </c>
      <c r="C805" s="40" t="s">
        <v>10778</v>
      </c>
      <c r="D805" s="38">
        <v>4584250</v>
      </c>
      <c r="E805" s="42" t="s">
        <v>8998</v>
      </c>
      <c r="F805" s="38">
        <v>458425</v>
      </c>
      <c r="G805" s="38">
        <f t="shared" si="48"/>
        <v>5042675</v>
      </c>
      <c r="H805" s="40" t="s">
        <v>9398</v>
      </c>
      <c r="I805" s="40" t="s">
        <v>9399</v>
      </c>
      <c r="J805" s="45">
        <f t="shared" si="49"/>
        <v>1629</v>
      </c>
      <c r="K805" s="47">
        <f t="shared" si="50"/>
        <v>5042675</v>
      </c>
      <c r="L805">
        <f>+VLOOKUP(J805,'Thanh toán '!Q$6:R$3244,2,0)</f>
        <v>5042675</v>
      </c>
      <c r="M805" s="47">
        <f t="shared" si="51"/>
        <v>0</v>
      </c>
    </row>
    <row r="806" spans="1:13" x14ac:dyDescent="0.25">
      <c r="A806" s="43">
        <v>44942</v>
      </c>
      <c r="B806" s="40" t="s">
        <v>10477</v>
      </c>
      <c r="C806" s="40" t="s">
        <v>10779</v>
      </c>
      <c r="D806" s="38">
        <v>1468620</v>
      </c>
      <c r="E806" s="42" t="s">
        <v>8998</v>
      </c>
      <c r="F806" s="38">
        <v>146862</v>
      </c>
      <c r="G806" s="38">
        <f t="shared" si="48"/>
        <v>1615482</v>
      </c>
      <c r="H806" s="40" t="s">
        <v>9398</v>
      </c>
      <c r="I806" s="40" t="s">
        <v>9399</v>
      </c>
      <c r="J806" s="45">
        <f t="shared" si="49"/>
        <v>1630</v>
      </c>
      <c r="K806" s="47">
        <f t="shared" si="50"/>
        <v>1615482</v>
      </c>
      <c r="L806">
        <f>+VLOOKUP(J806,'Thanh toán '!Q$6:R$3244,2,0)</f>
        <v>1615482</v>
      </c>
      <c r="M806" s="47">
        <f t="shared" si="51"/>
        <v>0</v>
      </c>
    </row>
    <row r="807" spans="1:13" x14ac:dyDescent="0.25">
      <c r="A807" s="43">
        <v>44942</v>
      </c>
      <c r="B807" s="40" t="s">
        <v>10780</v>
      </c>
      <c r="C807" s="40" t="s">
        <v>10781</v>
      </c>
      <c r="D807" s="38">
        <v>6285216</v>
      </c>
      <c r="E807" s="42" t="s">
        <v>8998</v>
      </c>
      <c r="F807" s="38">
        <v>628522</v>
      </c>
      <c r="G807" s="38">
        <f t="shared" si="48"/>
        <v>6913738</v>
      </c>
      <c r="H807" s="40" t="s">
        <v>9206</v>
      </c>
      <c r="I807" s="40" t="s">
        <v>9207</v>
      </c>
      <c r="J807" s="45">
        <f t="shared" si="49"/>
        <v>1633</v>
      </c>
      <c r="K807" s="47">
        <f t="shared" si="50"/>
        <v>6913738</v>
      </c>
      <c r="L807">
        <f>+VLOOKUP(J807,'Thanh toán '!Q$6:R$3244,2,0)</f>
        <v>6913738</v>
      </c>
      <c r="M807" s="47">
        <f t="shared" si="51"/>
        <v>0</v>
      </c>
    </row>
    <row r="808" spans="1:13" x14ac:dyDescent="0.25">
      <c r="A808" s="43">
        <v>44942</v>
      </c>
      <c r="B808" s="40" t="s">
        <v>10782</v>
      </c>
      <c r="C808" s="40"/>
      <c r="D808" s="38">
        <v>0</v>
      </c>
      <c r="E808" s="42" t="s">
        <v>8998</v>
      </c>
      <c r="F808" s="38">
        <v>0</v>
      </c>
      <c r="G808" s="38">
        <f t="shared" si="48"/>
        <v>0</v>
      </c>
      <c r="H808" s="40" t="s">
        <v>9206</v>
      </c>
      <c r="I808" s="40" t="s">
        <v>9207</v>
      </c>
      <c r="J808" s="45">
        <f t="shared" si="49"/>
        <v>1635</v>
      </c>
      <c r="K808" s="47">
        <f t="shared" si="50"/>
        <v>0</v>
      </c>
      <c r="L808" t="e">
        <f>+VLOOKUP(J808,'Thanh toán '!Q$6:R$3244,2,0)</f>
        <v>#N/A</v>
      </c>
      <c r="M808" s="47" t="e">
        <f t="shared" si="51"/>
        <v>#N/A</v>
      </c>
    </row>
    <row r="809" spans="1:13" x14ac:dyDescent="0.25">
      <c r="A809" s="43">
        <v>44942</v>
      </c>
      <c r="B809" s="40" t="s">
        <v>10478</v>
      </c>
      <c r="C809" s="40" t="s">
        <v>10783</v>
      </c>
      <c r="D809" s="38">
        <v>3460800</v>
      </c>
      <c r="E809" s="42" t="s">
        <v>8998</v>
      </c>
      <c r="F809" s="38">
        <v>346080</v>
      </c>
      <c r="G809" s="38">
        <f t="shared" si="48"/>
        <v>3806880</v>
      </c>
      <c r="H809" s="40" t="s">
        <v>9206</v>
      </c>
      <c r="I809" s="40" t="s">
        <v>9207</v>
      </c>
      <c r="J809" s="45">
        <f t="shared" si="49"/>
        <v>1636</v>
      </c>
      <c r="K809" s="47">
        <f t="shared" si="50"/>
        <v>3806880</v>
      </c>
      <c r="L809">
        <f>+VLOOKUP(J809,'Thanh toán '!Q$6:R$3244,2,0)</f>
        <v>3806880</v>
      </c>
      <c r="M809" s="47">
        <f t="shared" si="51"/>
        <v>0</v>
      </c>
    </row>
    <row r="810" spans="1:13" x14ac:dyDescent="0.25">
      <c r="A810" s="43">
        <v>44942</v>
      </c>
      <c r="B810" s="40" t="s">
        <v>10784</v>
      </c>
      <c r="C810" s="40" t="s">
        <v>10785</v>
      </c>
      <c r="D810" s="38">
        <v>826177</v>
      </c>
      <c r="E810" s="42" t="s">
        <v>8998</v>
      </c>
      <c r="F810" s="38">
        <v>82618</v>
      </c>
      <c r="G810" s="38">
        <f t="shared" si="48"/>
        <v>908795</v>
      </c>
      <c r="H810" s="40" t="s">
        <v>9159</v>
      </c>
      <c r="I810" s="40" t="s">
        <v>9160</v>
      </c>
      <c r="J810" s="45">
        <f t="shared" si="49"/>
        <v>1637</v>
      </c>
      <c r="K810" s="47">
        <f t="shared" si="50"/>
        <v>908795</v>
      </c>
      <c r="L810">
        <f>+VLOOKUP(J810,'Thanh toán '!Q$6:R$3244,2,0)</f>
        <v>908795</v>
      </c>
      <c r="M810" s="47">
        <f t="shared" si="51"/>
        <v>0</v>
      </c>
    </row>
    <row r="811" spans="1:13" x14ac:dyDescent="0.25">
      <c r="A811" s="43">
        <v>44942</v>
      </c>
      <c r="B811" s="40" t="s">
        <v>10786</v>
      </c>
      <c r="C811" s="40" t="s">
        <v>10787</v>
      </c>
      <c r="D811" s="38">
        <v>910676</v>
      </c>
      <c r="E811" s="42" t="s">
        <v>8998</v>
      </c>
      <c r="F811" s="38">
        <v>91068</v>
      </c>
      <c r="G811" s="38">
        <f t="shared" si="48"/>
        <v>1001744</v>
      </c>
      <c r="H811" s="40" t="s">
        <v>9159</v>
      </c>
      <c r="I811" s="40" t="s">
        <v>9160</v>
      </c>
      <c r="J811" s="45">
        <f t="shared" si="49"/>
        <v>1638</v>
      </c>
      <c r="K811" s="47">
        <f t="shared" si="50"/>
        <v>1001744</v>
      </c>
      <c r="L811">
        <f>+VLOOKUP(J811,'Thanh toán '!Q$6:R$3244,2,0)</f>
        <v>1001744</v>
      </c>
      <c r="M811" s="47">
        <f t="shared" si="51"/>
        <v>0</v>
      </c>
    </row>
    <row r="812" spans="1:13" x14ac:dyDescent="0.25">
      <c r="A812" s="43">
        <v>44942</v>
      </c>
      <c r="B812" s="40" t="s">
        <v>10479</v>
      </c>
      <c r="C812" s="40" t="s">
        <v>10788</v>
      </c>
      <c r="D812" s="38">
        <v>1289400</v>
      </c>
      <c r="E812" s="42" t="s">
        <v>8998</v>
      </c>
      <c r="F812" s="38">
        <v>128940</v>
      </c>
      <c r="G812" s="38">
        <f t="shared" si="48"/>
        <v>1418340</v>
      </c>
      <c r="H812" s="40" t="s">
        <v>9183</v>
      </c>
      <c r="I812" s="40" t="s">
        <v>9184</v>
      </c>
      <c r="J812" s="45">
        <f t="shared" si="49"/>
        <v>1639</v>
      </c>
      <c r="K812" s="47">
        <f t="shared" si="50"/>
        <v>1418340</v>
      </c>
      <c r="L812">
        <f>+VLOOKUP(J812,'Thanh toán '!Q$6:R$3244,2,0)</f>
        <v>1418340</v>
      </c>
      <c r="M812" s="47">
        <f t="shared" si="51"/>
        <v>0</v>
      </c>
    </row>
    <row r="813" spans="1:13" x14ac:dyDescent="0.25">
      <c r="A813" s="43">
        <v>44942</v>
      </c>
      <c r="B813" s="40" t="s">
        <v>10480</v>
      </c>
      <c r="C813" s="40" t="s">
        <v>10789</v>
      </c>
      <c r="D813" s="38">
        <v>1606715</v>
      </c>
      <c r="E813" s="42" t="s">
        <v>8998</v>
      </c>
      <c r="F813" s="38">
        <v>160672</v>
      </c>
      <c r="G813" s="38">
        <f t="shared" si="48"/>
        <v>1767387</v>
      </c>
      <c r="H813" s="40" t="s">
        <v>9183</v>
      </c>
      <c r="I813" s="40" t="s">
        <v>9184</v>
      </c>
      <c r="J813" s="45">
        <f t="shared" si="49"/>
        <v>1640</v>
      </c>
      <c r="K813" s="47">
        <f t="shared" si="50"/>
        <v>1767387</v>
      </c>
      <c r="L813">
        <f>+VLOOKUP(J813,'Thanh toán '!Q$6:R$3244,2,0)</f>
        <v>1767387</v>
      </c>
      <c r="M813" s="47">
        <f t="shared" si="51"/>
        <v>0</v>
      </c>
    </row>
    <row r="814" spans="1:13" x14ac:dyDescent="0.25">
      <c r="A814" s="43">
        <v>44942</v>
      </c>
      <c r="B814" s="40" t="s">
        <v>10790</v>
      </c>
      <c r="C814" s="40" t="s">
        <v>10791</v>
      </c>
      <c r="D814" s="38">
        <v>1133426</v>
      </c>
      <c r="E814" s="42" t="s">
        <v>8998</v>
      </c>
      <c r="F814" s="38">
        <v>113343</v>
      </c>
      <c r="G814" s="38">
        <f t="shared" si="48"/>
        <v>1246769</v>
      </c>
      <c r="H814" s="40" t="s">
        <v>9001</v>
      </c>
      <c r="I814" s="40" t="s">
        <v>9002</v>
      </c>
      <c r="J814" s="45">
        <f t="shared" si="49"/>
        <v>1642</v>
      </c>
      <c r="K814" s="47">
        <f t="shared" si="50"/>
        <v>1246769</v>
      </c>
      <c r="L814">
        <f>+VLOOKUP(J814,'Thanh toán '!Q$6:R$3244,2,0)</f>
        <v>1246769</v>
      </c>
      <c r="M814" s="47">
        <f t="shared" si="51"/>
        <v>0</v>
      </c>
    </row>
    <row r="815" spans="1:13" x14ac:dyDescent="0.25">
      <c r="A815" s="43">
        <v>44942</v>
      </c>
      <c r="B815" s="40" t="s">
        <v>10481</v>
      </c>
      <c r="C815" s="40" t="s">
        <v>10792</v>
      </c>
      <c r="D815" s="38">
        <v>2602143</v>
      </c>
      <c r="E815" s="42" t="s">
        <v>8998</v>
      </c>
      <c r="F815" s="38">
        <v>260214</v>
      </c>
      <c r="G815" s="38">
        <f t="shared" si="48"/>
        <v>2862357</v>
      </c>
      <c r="H815" s="40" t="s">
        <v>9001</v>
      </c>
      <c r="I815" s="40" t="s">
        <v>9002</v>
      </c>
      <c r="J815" s="45">
        <f t="shared" si="49"/>
        <v>1644</v>
      </c>
      <c r="K815" s="47">
        <f t="shared" si="50"/>
        <v>2862357</v>
      </c>
      <c r="L815">
        <f>+VLOOKUP(J815,'Thanh toán '!Q$6:R$3244,2,0)</f>
        <v>2862357</v>
      </c>
      <c r="M815" s="47">
        <f t="shared" si="51"/>
        <v>0</v>
      </c>
    </row>
    <row r="816" spans="1:13" x14ac:dyDescent="0.25">
      <c r="A816" s="43">
        <v>44942</v>
      </c>
      <c r="B816" s="40" t="s">
        <v>10482</v>
      </c>
      <c r="C816" s="40" t="s">
        <v>10793</v>
      </c>
      <c r="D816" s="38">
        <v>926541</v>
      </c>
      <c r="E816" s="42" t="s">
        <v>8998</v>
      </c>
      <c r="F816" s="38">
        <v>92654</v>
      </c>
      <c r="G816" s="38">
        <f t="shared" si="48"/>
        <v>1019195</v>
      </c>
      <c r="H816" s="40" t="s">
        <v>9001</v>
      </c>
      <c r="I816" s="40" t="s">
        <v>9002</v>
      </c>
      <c r="J816" s="45">
        <f t="shared" si="49"/>
        <v>1645</v>
      </c>
      <c r="K816" s="47">
        <f t="shared" si="50"/>
        <v>1019195</v>
      </c>
      <c r="L816">
        <f>+VLOOKUP(J816,'Thanh toán '!Q$6:R$3244,2,0)</f>
        <v>1019195</v>
      </c>
      <c r="M816" s="47">
        <f t="shared" si="51"/>
        <v>0</v>
      </c>
    </row>
    <row r="817" spans="1:13" x14ac:dyDescent="0.25">
      <c r="A817" s="43">
        <v>44942</v>
      </c>
      <c r="B817" s="40" t="s">
        <v>10483</v>
      </c>
      <c r="C817" s="40" t="s">
        <v>10794</v>
      </c>
      <c r="D817" s="38">
        <v>865200</v>
      </c>
      <c r="E817" s="42" t="s">
        <v>8998</v>
      </c>
      <c r="F817" s="38">
        <v>86520</v>
      </c>
      <c r="G817" s="38">
        <f t="shared" si="48"/>
        <v>951720</v>
      </c>
      <c r="H817" s="40" t="s">
        <v>9001</v>
      </c>
      <c r="I817" s="40" t="s">
        <v>9002</v>
      </c>
      <c r="J817" s="45">
        <f t="shared" si="49"/>
        <v>1646</v>
      </c>
      <c r="K817" s="47">
        <f t="shared" si="50"/>
        <v>951720</v>
      </c>
      <c r="L817">
        <f>+VLOOKUP(J817,'Thanh toán '!Q$6:R$3244,2,0)</f>
        <v>951720</v>
      </c>
      <c r="M817" s="47">
        <f t="shared" si="51"/>
        <v>0</v>
      </c>
    </row>
    <row r="818" spans="1:13" x14ac:dyDescent="0.25">
      <c r="A818" s="43">
        <v>44942</v>
      </c>
      <c r="B818" s="40" t="s">
        <v>10484</v>
      </c>
      <c r="C818" s="40" t="s">
        <v>10795</v>
      </c>
      <c r="D818" s="38">
        <v>6038549</v>
      </c>
      <c r="E818" s="42" t="s">
        <v>8998</v>
      </c>
      <c r="F818" s="38">
        <v>603855</v>
      </c>
      <c r="G818" s="38">
        <f t="shared" si="48"/>
        <v>6642404</v>
      </c>
      <c r="H818" s="40" t="s">
        <v>9206</v>
      </c>
      <c r="I818" s="40" t="s">
        <v>9207</v>
      </c>
      <c r="J818" s="45">
        <f t="shared" si="49"/>
        <v>1647</v>
      </c>
      <c r="K818" s="47">
        <f t="shared" si="50"/>
        <v>6642404</v>
      </c>
      <c r="L818">
        <f>+VLOOKUP(J818,'Thanh toán '!Q$6:R$3244,2,0)</f>
        <v>6642404</v>
      </c>
      <c r="M818" s="47">
        <f t="shared" si="51"/>
        <v>0</v>
      </c>
    </row>
    <row r="819" spans="1:13" x14ac:dyDescent="0.25">
      <c r="A819" s="43">
        <v>44942</v>
      </c>
      <c r="B819" s="40" t="s">
        <v>10485</v>
      </c>
      <c r="C819" s="40" t="s">
        <v>10796</v>
      </c>
      <c r="D819" s="38">
        <v>9372492</v>
      </c>
      <c r="E819" s="42" t="s">
        <v>8998</v>
      </c>
      <c r="F819" s="38">
        <v>937249</v>
      </c>
      <c r="G819" s="38">
        <f t="shared" si="48"/>
        <v>10309741</v>
      </c>
      <c r="H819" s="40" t="s">
        <v>9082</v>
      </c>
      <c r="I819" s="40" t="s">
        <v>9083</v>
      </c>
      <c r="J819" s="45">
        <f t="shared" si="49"/>
        <v>1648</v>
      </c>
      <c r="K819" s="47">
        <f t="shared" si="50"/>
        <v>10309741</v>
      </c>
      <c r="L819">
        <f>+VLOOKUP(J819,'Thanh toán '!Q$6:R$3244,2,0)</f>
        <v>10309741</v>
      </c>
      <c r="M819" s="47">
        <f t="shared" si="51"/>
        <v>0</v>
      </c>
    </row>
    <row r="820" spans="1:13" x14ac:dyDescent="0.25">
      <c r="A820" s="43">
        <v>44942</v>
      </c>
      <c r="B820" s="40" t="s">
        <v>10487</v>
      </c>
      <c r="C820" s="40" t="s">
        <v>10800</v>
      </c>
      <c r="D820" s="38">
        <v>501820</v>
      </c>
      <c r="E820" s="42" t="s">
        <v>8998</v>
      </c>
      <c r="F820" s="38">
        <v>50182</v>
      </c>
      <c r="G820" s="38">
        <f t="shared" si="48"/>
        <v>552002</v>
      </c>
      <c r="H820" s="40" t="s">
        <v>9001</v>
      </c>
      <c r="I820" s="40" t="s">
        <v>9002</v>
      </c>
      <c r="J820" s="45">
        <f t="shared" si="49"/>
        <v>1650</v>
      </c>
      <c r="K820" s="47">
        <f t="shared" si="50"/>
        <v>552002</v>
      </c>
      <c r="L820">
        <f>+VLOOKUP(J820,'Thanh toán '!Q$6:R$3244,2,0)</f>
        <v>552002</v>
      </c>
      <c r="M820" s="47">
        <f t="shared" si="51"/>
        <v>0</v>
      </c>
    </row>
    <row r="821" spans="1:13" x14ac:dyDescent="0.25">
      <c r="A821" s="43">
        <v>44942</v>
      </c>
      <c r="B821" s="40" t="s">
        <v>10488</v>
      </c>
      <c r="C821" s="40" t="s">
        <v>10801</v>
      </c>
      <c r="D821" s="38">
        <v>1570582</v>
      </c>
      <c r="E821" s="42" t="s">
        <v>8998</v>
      </c>
      <c r="F821" s="38">
        <v>157058</v>
      </c>
      <c r="G821" s="38">
        <f t="shared" si="48"/>
        <v>1727640</v>
      </c>
      <c r="H821" s="40" t="s">
        <v>9406</v>
      </c>
      <c r="I821" s="40" t="s">
        <v>9407</v>
      </c>
      <c r="J821" s="45">
        <f t="shared" si="49"/>
        <v>1652</v>
      </c>
      <c r="K821" s="47">
        <f t="shared" si="50"/>
        <v>1727640</v>
      </c>
      <c r="L821">
        <f>+VLOOKUP(J821,'Thanh toán '!Q$6:R$3244,2,0)</f>
        <v>1727640</v>
      </c>
      <c r="M821" s="47">
        <f t="shared" si="51"/>
        <v>0</v>
      </c>
    </row>
    <row r="822" spans="1:13" x14ac:dyDescent="0.25">
      <c r="A822" s="43">
        <v>44942</v>
      </c>
      <c r="B822" s="40" t="s">
        <v>10489</v>
      </c>
      <c r="C822" s="40" t="s">
        <v>10802</v>
      </c>
      <c r="D822" s="38">
        <v>335661</v>
      </c>
      <c r="E822" s="42" t="s">
        <v>8998</v>
      </c>
      <c r="F822" s="38">
        <v>33566</v>
      </c>
      <c r="G822" s="38">
        <f t="shared" si="48"/>
        <v>369227</v>
      </c>
      <c r="H822" s="40" t="s">
        <v>9406</v>
      </c>
      <c r="I822" s="40" t="s">
        <v>9407</v>
      </c>
      <c r="J822" s="45">
        <f t="shared" si="49"/>
        <v>1654</v>
      </c>
      <c r="K822" s="47">
        <f t="shared" si="50"/>
        <v>369227</v>
      </c>
      <c r="L822">
        <f>+VLOOKUP(J822,'Thanh toán '!Q$6:R$3244,2,0)</f>
        <v>369227</v>
      </c>
      <c r="M822" s="47">
        <f t="shared" si="51"/>
        <v>0</v>
      </c>
    </row>
    <row r="823" spans="1:13" x14ac:dyDescent="0.25">
      <c r="A823" s="43">
        <v>44942</v>
      </c>
      <c r="B823" s="40" t="s">
        <v>10803</v>
      </c>
      <c r="C823" s="40" t="s">
        <v>10804</v>
      </c>
      <c r="D823" s="38">
        <v>1004830</v>
      </c>
      <c r="E823" s="42" t="s">
        <v>8998</v>
      </c>
      <c r="F823" s="38">
        <v>100483</v>
      </c>
      <c r="G823" s="38">
        <f t="shared" si="48"/>
        <v>1105313</v>
      </c>
      <c r="H823" s="40" t="s">
        <v>9284</v>
      </c>
      <c r="I823" s="40" t="s">
        <v>9285</v>
      </c>
      <c r="J823" s="45">
        <f t="shared" si="49"/>
        <v>1655</v>
      </c>
      <c r="K823" s="47">
        <f t="shared" si="50"/>
        <v>1105313</v>
      </c>
      <c r="L823">
        <f>+VLOOKUP(J823,'Thanh toán '!Q$6:R$3244,2,0)</f>
        <v>1105313</v>
      </c>
      <c r="M823" s="47">
        <f t="shared" si="51"/>
        <v>0</v>
      </c>
    </row>
    <row r="824" spans="1:13" x14ac:dyDescent="0.25">
      <c r="A824" s="43">
        <v>44942</v>
      </c>
      <c r="B824" s="40" t="s">
        <v>10490</v>
      </c>
      <c r="C824" s="40" t="s">
        <v>10805</v>
      </c>
      <c r="D824" s="38">
        <v>952528</v>
      </c>
      <c r="E824" s="42" t="s">
        <v>8998</v>
      </c>
      <c r="F824" s="38">
        <v>95253</v>
      </c>
      <c r="G824" s="38">
        <f t="shared" si="48"/>
        <v>1047781</v>
      </c>
      <c r="H824" s="40" t="s">
        <v>9284</v>
      </c>
      <c r="I824" s="40" t="s">
        <v>9285</v>
      </c>
      <c r="J824" s="45">
        <f t="shared" si="49"/>
        <v>1656</v>
      </c>
      <c r="K824" s="47">
        <f t="shared" si="50"/>
        <v>1047781</v>
      </c>
      <c r="L824">
        <f>+VLOOKUP(J824,'Thanh toán '!Q$6:R$3244,2,0)</f>
        <v>1047781</v>
      </c>
      <c r="M824" s="47">
        <f t="shared" si="51"/>
        <v>0</v>
      </c>
    </row>
    <row r="825" spans="1:13" x14ac:dyDescent="0.25">
      <c r="A825" s="43">
        <v>44942</v>
      </c>
      <c r="B825" s="40" t="s">
        <v>10806</v>
      </c>
      <c r="C825" s="40" t="s">
        <v>10807</v>
      </c>
      <c r="D825" s="38">
        <v>1924096</v>
      </c>
      <c r="E825" s="42" t="s">
        <v>8998</v>
      </c>
      <c r="F825" s="38">
        <v>192410</v>
      </c>
      <c r="G825" s="38">
        <f t="shared" si="48"/>
        <v>2116506</v>
      </c>
      <c r="H825" s="40" t="s">
        <v>9284</v>
      </c>
      <c r="I825" s="40" t="s">
        <v>9285</v>
      </c>
      <c r="J825" s="45">
        <f t="shared" si="49"/>
        <v>1657</v>
      </c>
      <c r="K825" s="47">
        <f t="shared" si="50"/>
        <v>2116506</v>
      </c>
      <c r="L825">
        <f>+VLOOKUP(J825,'Thanh toán '!Q$6:R$3244,2,0)</f>
        <v>2116506</v>
      </c>
      <c r="M825" s="47">
        <f t="shared" si="51"/>
        <v>0</v>
      </c>
    </row>
    <row r="826" spans="1:13" x14ac:dyDescent="0.25">
      <c r="A826" s="43">
        <v>44942</v>
      </c>
      <c r="B826" s="40" t="s">
        <v>10808</v>
      </c>
      <c r="C826" s="40" t="s">
        <v>10809</v>
      </c>
      <c r="D826" s="38">
        <v>2111889</v>
      </c>
      <c r="E826" s="42" t="s">
        <v>8998</v>
      </c>
      <c r="F826" s="38">
        <v>211189</v>
      </c>
      <c r="G826" s="38">
        <f t="shared" si="48"/>
        <v>2323078</v>
      </c>
      <c r="H826" s="40" t="s">
        <v>9284</v>
      </c>
      <c r="I826" s="40" t="s">
        <v>9285</v>
      </c>
      <c r="J826" s="45">
        <f t="shared" si="49"/>
        <v>1658</v>
      </c>
      <c r="K826" s="47">
        <f t="shared" si="50"/>
        <v>2323078</v>
      </c>
      <c r="L826">
        <f>+VLOOKUP(J826,'Thanh toán '!Q$6:R$3244,2,0)</f>
        <v>2323078</v>
      </c>
      <c r="M826" s="47">
        <f t="shared" si="51"/>
        <v>0</v>
      </c>
    </row>
    <row r="827" spans="1:13" x14ac:dyDescent="0.25">
      <c r="A827" s="43">
        <v>44942</v>
      </c>
      <c r="B827" s="40" t="s">
        <v>10810</v>
      </c>
      <c r="C827" s="40" t="s">
        <v>10811</v>
      </c>
      <c r="D827" s="38">
        <v>985220</v>
      </c>
      <c r="E827" s="42" t="s">
        <v>8998</v>
      </c>
      <c r="F827" s="38">
        <v>98522</v>
      </c>
      <c r="G827" s="38">
        <f t="shared" si="48"/>
        <v>1083742</v>
      </c>
      <c r="H827" s="40" t="s">
        <v>9406</v>
      </c>
      <c r="I827" s="40" t="s">
        <v>9407</v>
      </c>
      <c r="J827" s="45">
        <f t="shared" si="49"/>
        <v>1660</v>
      </c>
      <c r="K827" s="47">
        <f t="shared" si="50"/>
        <v>1083742</v>
      </c>
      <c r="L827">
        <f>+VLOOKUP(J827,'Thanh toán '!Q$6:R$3244,2,0)</f>
        <v>1083742</v>
      </c>
      <c r="M827" s="47">
        <f t="shared" si="51"/>
        <v>0</v>
      </c>
    </row>
    <row r="828" spans="1:13" x14ac:dyDescent="0.25">
      <c r="A828" s="43">
        <v>44942</v>
      </c>
      <c r="B828" s="40" t="s">
        <v>10812</v>
      </c>
      <c r="C828" s="40" t="s">
        <v>10813</v>
      </c>
      <c r="D828" s="38">
        <v>706248</v>
      </c>
      <c r="E828" s="42" t="s">
        <v>8998</v>
      </c>
      <c r="F828" s="38">
        <v>70625</v>
      </c>
      <c r="G828" s="38">
        <f t="shared" si="48"/>
        <v>776873</v>
      </c>
      <c r="H828" s="40" t="s">
        <v>9001</v>
      </c>
      <c r="I828" s="40" t="s">
        <v>9002</v>
      </c>
      <c r="J828" s="45">
        <f t="shared" si="49"/>
        <v>1663</v>
      </c>
      <c r="K828" s="47">
        <f t="shared" si="50"/>
        <v>776873</v>
      </c>
      <c r="L828">
        <f>+VLOOKUP(J828,'Thanh toán '!Q$6:R$3244,2,0)</f>
        <v>776873</v>
      </c>
      <c r="M828" s="47">
        <f t="shared" si="51"/>
        <v>0</v>
      </c>
    </row>
    <row r="829" spans="1:13" x14ac:dyDescent="0.25">
      <c r="A829" s="43">
        <v>44942</v>
      </c>
      <c r="B829" s="40" t="s">
        <v>10814</v>
      </c>
      <c r="C829" s="40" t="s">
        <v>10815</v>
      </c>
      <c r="D829" s="38">
        <v>640358</v>
      </c>
      <c r="E829" s="42" t="s">
        <v>8998</v>
      </c>
      <c r="F829" s="38">
        <v>64036</v>
      </c>
      <c r="G829" s="38">
        <f t="shared" si="48"/>
        <v>704394</v>
      </c>
      <c r="H829" s="40" t="s">
        <v>9001</v>
      </c>
      <c r="I829" s="40" t="s">
        <v>9002</v>
      </c>
      <c r="J829" s="45">
        <f t="shared" si="49"/>
        <v>1664</v>
      </c>
      <c r="K829" s="47">
        <f t="shared" si="50"/>
        <v>704394</v>
      </c>
      <c r="L829">
        <f>+VLOOKUP(J829,'Thanh toán '!Q$6:R$3244,2,0)</f>
        <v>704394</v>
      </c>
      <c r="M829" s="47">
        <f t="shared" si="51"/>
        <v>0</v>
      </c>
    </row>
    <row r="830" spans="1:13" x14ac:dyDescent="0.25">
      <c r="A830" s="43">
        <v>44942</v>
      </c>
      <c r="B830" s="40" t="s">
        <v>10816</v>
      </c>
      <c r="C830" s="40" t="s">
        <v>10817</v>
      </c>
      <c r="D830" s="38">
        <v>5297956</v>
      </c>
      <c r="E830" s="42" t="s">
        <v>8998</v>
      </c>
      <c r="F830" s="38">
        <v>529796</v>
      </c>
      <c r="G830" s="38">
        <f t="shared" si="48"/>
        <v>5827752</v>
      </c>
      <c r="H830" s="40" t="s">
        <v>9766</v>
      </c>
      <c r="I830" s="40" t="s">
        <v>9767</v>
      </c>
      <c r="J830" s="45">
        <f t="shared" si="49"/>
        <v>1666</v>
      </c>
      <c r="K830" s="47">
        <f t="shared" si="50"/>
        <v>5827752</v>
      </c>
      <c r="L830">
        <f>+VLOOKUP(J830,'Thanh toán '!Q$6:R$3244,2,0)</f>
        <v>5827752</v>
      </c>
      <c r="M830" s="47">
        <f t="shared" si="51"/>
        <v>0</v>
      </c>
    </row>
    <row r="831" spans="1:13" x14ac:dyDescent="0.25">
      <c r="A831" s="43">
        <v>44942</v>
      </c>
      <c r="B831" s="40" t="s">
        <v>10818</v>
      </c>
      <c r="C831" s="40" t="s">
        <v>10819</v>
      </c>
      <c r="D831" s="38">
        <v>4822382</v>
      </c>
      <c r="E831" s="42" t="s">
        <v>8998</v>
      </c>
      <c r="F831" s="38">
        <v>482238</v>
      </c>
      <c r="G831" s="38">
        <f t="shared" si="48"/>
        <v>5304620</v>
      </c>
      <c r="H831" s="40" t="s">
        <v>10339</v>
      </c>
      <c r="I831" s="40" t="s">
        <v>10340</v>
      </c>
      <c r="J831" s="45">
        <f t="shared" si="49"/>
        <v>1667</v>
      </c>
      <c r="K831" s="47">
        <f t="shared" si="50"/>
        <v>5304620</v>
      </c>
      <c r="L831">
        <f>+VLOOKUP(J831,'Thanh toán '!Q$6:R$3244,2,0)</f>
        <v>5304620</v>
      </c>
      <c r="M831" s="47">
        <f t="shared" si="51"/>
        <v>0</v>
      </c>
    </row>
    <row r="832" spans="1:13" x14ac:dyDescent="0.25">
      <c r="A832" s="43">
        <v>44942</v>
      </c>
      <c r="B832" s="40" t="s">
        <v>10820</v>
      </c>
      <c r="C832" s="40" t="s">
        <v>9024</v>
      </c>
      <c r="D832" s="38">
        <v>882000</v>
      </c>
      <c r="E832" s="42" t="s">
        <v>8998</v>
      </c>
      <c r="F832" s="38">
        <v>88200</v>
      </c>
      <c r="G832" s="38">
        <f t="shared" si="48"/>
        <v>970200</v>
      </c>
      <c r="H832" s="40" t="s">
        <v>9024</v>
      </c>
      <c r="I832" s="40" t="s">
        <v>9025</v>
      </c>
      <c r="J832" s="45">
        <f t="shared" si="49"/>
        <v>1691</v>
      </c>
      <c r="K832" s="47">
        <f t="shared" si="50"/>
        <v>970200</v>
      </c>
      <c r="L832">
        <f>+VLOOKUP(J832,'Thanh toán '!Q$6:R$3244,2,0)</f>
        <v>970200</v>
      </c>
      <c r="M832" s="47">
        <f t="shared" si="51"/>
        <v>0</v>
      </c>
    </row>
    <row r="833" spans="1:13" x14ac:dyDescent="0.25">
      <c r="A833" s="43">
        <v>44942</v>
      </c>
      <c r="B833" s="40" t="s">
        <v>10821</v>
      </c>
      <c r="C833" s="40" t="s">
        <v>10822</v>
      </c>
      <c r="D833" s="38">
        <v>1924970</v>
      </c>
      <c r="E833" s="42" t="s">
        <v>8998</v>
      </c>
      <c r="F833" s="38">
        <v>192497</v>
      </c>
      <c r="G833" s="38">
        <f t="shared" si="48"/>
        <v>2117467</v>
      </c>
      <c r="H833" s="40" t="s">
        <v>9024</v>
      </c>
      <c r="I833" s="40" t="s">
        <v>9025</v>
      </c>
      <c r="J833" s="45">
        <f t="shared" si="49"/>
        <v>1692</v>
      </c>
      <c r="K833" s="47">
        <f t="shared" si="50"/>
        <v>2117467</v>
      </c>
      <c r="L833">
        <f>+VLOOKUP(J833,'Thanh toán '!Q$6:R$3244,2,0)</f>
        <v>2117467</v>
      </c>
      <c r="M833" s="47">
        <f t="shared" si="51"/>
        <v>0</v>
      </c>
    </row>
    <row r="834" spans="1:13" x14ac:dyDescent="0.25">
      <c r="A834" s="43">
        <v>44942</v>
      </c>
      <c r="B834" s="40" t="s">
        <v>10823</v>
      </c>
      <c r="C834" s="40" t="s">
        <v>10824</v>
      </c>
      <c r="D834" s="38">
        <v>2606649</v>
      </c>
      <c r="E834" s="42" t="s">
        <v>8998</v>
      </c>
      <c r="F834" s="38">
        <v>260665</v>
      </c>
      <c r="G834" s="38">
        <f t="shared" si="48"/>
        <v>2867314</v>
      </c>
      <c r="H834" s="40" t="s">
        <v>9355</v>
      </c>
      <c r="I834" s="40" t="s">
        <v>9356</v>
      </c>
      <c r="J834" s="45">
        <f t="shared" si="49"/>
        <v>1693</v>
      </c>
      <c r="K834" s="47">
        <f t="shared" si="50"/>
        <v>2867314</v>
      </c>
      <c r="L834">
        <f>+VLOOKUP(J834,'Thanh toán '!Q$6:R$3244,2,0)</f>
        <v>2867314</v>
      </c>
      <c r="M834" s="47">
        <f t="shared" si="51"/>
        <v>0</v>
      </c>
    </row>
    <row r="835" spans="1:13" x14ac:dyDescent="0.25">
      <c r="A835" s="43">
        <v>44942</v>
      </c>
      <c r="B835" s="40" t="s">
        <v>10825</v>
      </c>
      <c r="C835" s="40" t="s">
        <v>10826</v>
      </c>
      <c r="D835" s="38">
        <v>1539323</v>
      </c>
      <c r="E835" s="42" t="s">
        <v>8998</v>
      </c>
      <c r="F835" s="38">
        <v>153932</v>
      </c>
      <c r="G835" s="38">
        <f t="shared" si="48"/>
        <v>1693255</v>
      </c>
      <c r="H835" s="40" t="s">
        <v>9607</v>
      </c>
      <c r="I835" s="40" t="s">
        <v>9608</v>
      </c>
      <c r="J835" s="45">
        <f t="shared" si="49"/>
        <v>1694</v>
      </c>
      <c r="K835" s="47">
        <f t="shared" si="50"/>
        <v>1693255</v>
      </c>
      <c r="L835">
        <f>+VLOOKUP(J835,'Thanh toán '!Q$6:R$3244,2,0)</f>
        <v>1693255</v>
      </c>
      <c r="M835" s="47">
        <f t="shared" si="51"/>
        <v>0</v>
      </c>
    </row>
    <row r="836" spans="1:13" x14ac:dyDescent="0.25">
      <c r="A836" s="43">
        <v>44942</v>
      </c>
      <c r="B836" s="40" t="s">
        <v>10827</v>
      </c>
      <c r="C836" s="40" t="s">
        <v>10828</v>
      </c>
      <c r="D836" s="38">
        <v>734310</v>
      </c>
      <c r="E836" s="42" t="s">
        <v>8998</v>
      </c>
      <c r="F836" s="38">
        <v>73431</v>
      </c>
      <c r="G836" s="38">
        <f t="shared" si="48"/>
        <v>807741</v>
      </c>
      <c r="H836" s="40" t="s">
        <v>9030</v>
      </c>
      <c r="I836" s="40" t="s">
        <v>9031</v>
      </c>
      <c r="J836" s="45">
        <f t="shared" si="49"/>
        <v>1695</v>
      </c>
      <c r="K836" s="47">
        <f t="shared" si="50"/>
        <v>807741</v>
      </c>
      <c r="L836">
        <f>+VLOOKUP(J836,'Thanh toán '!Q$6:R$3244,2,0)</f>
        <v>807741</v>
      </c>
      <c r="M836" s="47">
        <f t="shared" si="51"/>
        <v>0</v>
      </c>
    </row>
    <row r="837" spans="1:13" x14ac:dyDescent="0.25">
      <c r="A837" s="43">
        <v>44942</v>
      </c>
      <c r="B837" s="40" t="s">
        <v>10829</v>
      </c>
      <c r="C837" s="40" t="s">
        <v>10830</v>
      </c>
      <c r="D837" s="38">
        <v>1468620</v>
      </c>
      <c r="E837" s="42" t="s">
        <v>8998</v>
      </c>
      <c r="F837" s="38">
        <v>146862</v>
      </c>
      <c r="G837" s="38">
        <f t="shared" si="48"/>
        <v>1615482</v>
      </c>
      <c r="H837" s="40" t="s">
        <v>9337</v>
      </c>
      <c r="I837" s="40" t="s">
        <v>9338</v>
      </c>
      <c r="J837" s="45">
        <f t="shared" si="49"/>
        <v>1696</v>
      </c>
      <c r="K837" s="47">
        <f t="shared" si="50"/>
        <v>1615482</v>
      </c>
      <c r="L837">
        <f>+VLOOKUP(J837,'Thanh toán '!Q$6:R$3244,2,0)</f>
        <v>1615482</v>
      </c>
      <c r="M837" s="47">
        <f t="shared" si="51"/>
        <v>0</v>
      </c>
    </row>
    <row r="838" spans="1:13" x14ac:dyDescent="0.25">
      <c r="A838" s="43">
        <v>44942</v>
      </c>
      <c r="B838" s="40" t="s">
        <v>10831</v>
      </c>
      <c r="C838" s="40" t="s">
        <v>10832</v>
      </c>
      <c r="D838" s="38">
        <v>1366705</v>
      </c>
      <c r="E838" s="42" t="s">
        <v>8998</v>
      </c>
      <c r="F838" s="38">
        <v>136671</v>
      </c>
      <c r="G838" s="38">
        <f t="shared" ref="G838:G901" si="52">+D838+F838</f>
        <v>1503376</v>
      </c>
      <c r="H838" s="40" t="s">
        <v>9050</v>
      </c>
      <c r="I838" s="40" t="s">
        <v>9051</v>
      </c>
      <c r="J838" s="45">
        <f t="shared" ref="J838:J901" si="53">+B838*1</f>
        <v>1697</v>
      </c>
      <c r="K838" s="47">
        <f t="shared" ref="K838:K901" si="54">+G838</f>
        <v>1503376</v>
      </c>
      <c r="L838">
        <f>+VLOOKUP(J838,'Thanh toán '!Q$6:R$3244,2,0)</f>
        <v>1503376</v>
      </c>
      <c r="M838" s="47">
        <f t="shared" ref="M838:M901" si="55">+L838-K838</f>
        <v>0</v>
      </c>
    </row>
    <row r="839" spans="1:13" x14ac:dyDescent="0.25">
      <c r="A839" s="43">
        <v>44942</v>
      </c>
      <c r="B839" s="40" t="s">
        <v>10833</v>
      </c>
      <c r="C839" s="40" t="s">
        <v>10834</v>
      </c>
      <c r="D839" s="38">
        <v>3356606</v>
      </c>
      <c r="E839" s="42" t="s">
        <v>8998</v>
      </c>
      <c r="F839" s="38">
        <v>335661</v>
      </c>
      <c r="G839" s="38">
        <f t="shared" si="52"/>
        <v>3692267</v>
      </c>
      <c r="H839" s="40" t="s">
        <v>10394</v>
      </c>
      <c r="I839" s="40" t="s">
        <v>10395</v>
      </c>
      <c r="J839" s="45">
        <f t="shared" si="53"/>
        <v>1698</v>
      </c>
      <c r="K839" s="47">
        <f t="shared" si="54"/>
        <v>3692267</v>
      </c>
      <c r="L839">
        <f>+VLOOKUP(J839,'Thanh toán '!Q$6:R$3244,2,0)</f>
        <v>3692267</v>
      </c>
      <c r="M839" s="47">
        <f t="shared" si="55"/>
        <v>0</v>
      </c>
    </row>
    <row r="840" spans="1:13" x14ac:dyDescent="0.25">
      <c r="A840" s="43">
        <v>44942</v>
      </c>
      <c r="B840" s="40" t="s">
        <v>10835</v>
      </c>
      <c r="C840" s="40" t="s">
        <v>10836</v>
      </c>
      <c r="D840" s="38">
        <v>1639646</v>
      </c>
      <c r="E840" s="42" t="s">
        <v>8998</v>
      </c>
      <c r="F840" s="38">
        <v>163965</v>
      </c>
      <c r="G840" s="38">
        <f t="shared" si="52"/>
        <v>1803611</v>
      </c>
      <c r="H840" s="40" t="s">
        <v>10837</v>
      </c>
      <c r="I840" s="40" t="s">
        <v>10838</v>
      </c>
      <c r="J840" s="45">
        <f t="shared" si="53"/>
        <v>1699</v>
      </c>
      <c r="K840" s="47">
        <f t="shared" si="54"/>
        <v>1803611</v>
      </c>
      <c r="L840">
        <f>+VLOOKUP(J840,'Thanh toán '!Q$6:R$3244,2,0)</f>
        <v>1803611</v>
      </c>
      <c r="M840" s="47">
        <f t="shared" si="55"/>
        <v>0</v>
      </c>
    </row>
    <row r="841" spans="1:13" x14ac:dyDescent="0.25">
      <c r="A841" s="43">
        <v>44942</v>
      </c>
      <c r="B841" s="40" t="s">
        <v>10839</v>
      </c>
      <c r="C841" s="40" t="s">
        <v>10840</v>
      </c>
      <c r="D841" s="38">
        <v>706248</v>
      </c>
      <c r="E841" s="42" t="s">
        <v>8998</v>
      </c>
      <c r="F841" s="38">
        <v>70625</v>
      </c>
      <c r="G841" s="38">
        <f t="shared" si="52"/>
        <v>776873</v>
      </c>
      <c r="H841" s="40" t="s">
        <v>9034</v>
      </c>
      <c r="I841" s="40" t="s">
        <v>9035</v>
      </c>
      <c r="J841" s="45">
        <f t="shared" si="53"/>
        <v>1700</v>
      </c>
      <c r="K841" s="47">
        <f t="shared" si="54"/>
        <v>776873</v>
      </c>
      <c r="L841">
        <f>+VLOOKUP(J841,'Thanh toán '!Q$6:R$3244,2,0)</f>
        <v>776873</v>
      </c>
      <c r="M841" s="47">
        <f t="shared" si="55"/>
        <v>0</v>
      </c>
    </row>
    <row r="842" spans="1:13" x14ac:dyDescent="0.25">
      <c r="A842" s="43">
        <v>44942</v>
      </c>
      <c r="B842" s="40" t="s">
        <v>10841</v>
      </c>
      <c r="C842" s="40" t="s">
        <v>10842</v>
      </c>
      <c r="D842" s="38">
        <v>618065</v>
      </c>
      <c r="E842" s="42" t="s">
        <v>8998</v>
      </c>
      <c r="F842" s="38">
        <v>61807</v>
      </c>
      <c r="G842" s="38">
        <f t="shared" si="52"/>
        <v>679872</v>
      </c>
      <c r="H842" s="40" t="s">
        <v>9034</v>
      </c>
      <c r="I842" s="40" t="s">
        <v>9035</v>
      </c>
      <c r="J842" s="45">
        <f t="shared" si="53"/>
        <v>1701</v>
      </c>
      <c r="K842" s="47">
        <f t="shared" si="54"/>
        <v>679872</v>
      </c>
      <c r="L842">
        <f>+VLOOKUP(J842,'Thanh toán '!Q$6:R$3244,2,0)</f>
        <v>679872</v>
      </c>
      <c r="M842" s="47">
        <f t="shared" si="55"/>
        <v>0</v>
      </c>
    </row>
    <row r="843" spans="1:13" x14ac:dyDescent="0.25">
      <c r="A843" s="43">
        <v>44942</v>
      </c>
      <c r="B843" s="40" t="s">
        <v>10843</v>
      </c>
      <c r="C843" s="40"/>
      <c r="D843" s="38">
        <v>0</v>
      </c>
      <c r="E843" s="42" t="s">
        <v>8998</v>
      </c>
      <c r="F843" s="38">
        <v>0</v>
      </c>
      <c r="G843" s="38">
        <f t="shared" si="52"/>
        <v>0</v>
      </c>
      <c r="H843" s="40" t="s">
        <v>10844</v>
      </c>
      <c r="I843" s="40" t="s">
        <v>10845</v>
      </c>
      <c r="J843" s="45">
        <f t="shared" si="53"/>
        <v>1702</v>
      </c>
      <c r="K843" s="47">
        <f t="shared" si="54"/>
        <v>0</v>
      </c>
      <c r="L843" t="e">
        <f>+VLOOKUP(J843,'Thanh toán '!Q$6:R$3244,2,0)</f>
        <v>#N/A</v>
      </c>
      <c r="M843" s="47" t="e">
        <f t="shared" si="55"/>
        <v>#N/A</v>
      </c>
    </row>
    <row r="844" spans="1:13" x14ac:dyDescent="0.25">
      <c r="A844" s="43">
        <v>44943</v>
      </c>
      <c r="B844" s="40" t="s">
        <v>10847</v>
      </c>
      <c r="C844" s="40" t="s">
        <v>10848</v>
      </c>
      <c r="D844" s="38">
        <v>4518017</v>
      </c>
      <c r="E844" s="42" t="s">
        <v>8998</v>
      </c>
      <c r="F844" s="38">
        <v>451802</v>
      </c>
      <c r="G844" s="38">
        <f t="shared" si="52"/>
        <v>4969819</v>
      </c>
      <c r="H844" s="40" t="s">
        <v>9078</v>
      </c>
      <c r="I844" s="40" t="s">
        <v>9079</v>
      </c>
      <c r="J844" s="45">
        <f t="shared" si="53"/>
        <v>1703</v>
      </c>
      <c r="K844" s="47">
        <f t="shared" si="54"/>
        <v>4969819</v>
      </c>
      <c r="L844">
        <f>+VLOOKUP(J844,'Thanh toán '!Q$6:R$3244,2,0)</f>
        <v>4969819</v>
      </c>
      <c r="M844" s="47">
        <f t="shared" si="55"/>
        <v>0</v>
      </c>
    </row>
    <row r="845" spans="1:13" x14ac:dyDescent="0.25">
      <c r="A845" s="43">
        <v>44943</v>
      </c>
      <c r="B845" s="40" t="s">
        <v>10849</v>
      </c>
      <c r="C845" s="40" t="s">
        <v>10850</v>
      </c>
      <c r="D845" s="38">
        <v>985220</v>
      </c>
      <c r="E845" s="42" t="s">
        <v>8998</v>
      </c>
      <c r="F845" s="38">
        <v>98522</v>
      </c>
      <c r="G845" s="38">
        <f t="shared" si="52"/>
        <v>1083742</v>
      </c>
      <c r="H845" s="40" t="s">
        <v>9001</v>
      </c>
      <c r="I845" s="40" t="s">
        <v>9002</v>
      </c>
      <c r="J845" s="45">
        <f t="shared" si="53"/>
        <v>1704</v>
      </c>
      <c r="K845" s="47">
        <f t="shared" si="54"/>
        <v>1083742</v>
      </c>
      <c r="L845">
        <f>+VLOOKUP(J845,'Thanh toán '!Q$6:R$3244,2,0)</f>
        <v>1083742</v>
      </c>
      <c r="M845" s="47">
        <f t="shared" si="55"/>
        <v>0</v>
      </c>
    </row>
    <row r="846" spans="1:13" x14ac:dyDescent="0.25">
      <c r="A846" s="43">
        <v>44943</v>
      </c>
      <c r="B846" s="40" t="s">
        <v>10851</v>
      </c>
      <c r="C846" s="40" t="s">
        <v>10852</v>
      </c>
      <c r="D846" s="38">
        <v>957158</v>
      </c>
      <c r="E846" s="42" t="s">
        <v>8998</v>
      </c>
      <c r="F846" s="38">
        <v>95716</v>
      </c>
      <c r="G846" s="38">
        <f t="shared" si="52"/>
        <v>1052874</v>
      </c>
      <c r="H846" s="40" t="s">
        <v>9001</v>
      </c>
      <c r="I846" s="40" t="s">
        <v>9002</v>
      </c>
      <c r="J846" s="45">
        <f t="shared" si="53"/>
        <v>1705</v>
      </c>
      <c r="K846" s="47">
        <f t="shared" si="54"/>
        <v>1052874</v>
      </c>
      <c r="L846">
        <f>+VLOOKUP(J846,'Thanh toán '!Q$6:R$3244,2,0)</f>
        <v>1052874</v>
      </c>
      <c r="M846" s="47">
        <f t="shared" si="55"/>
        <v>0</v>
      </c>
    </row>
    <row r="847" spans="1:13" x14ac:dyDescent="0.25">
      <c r="A847" s="43">
        <v>44943</v>
      </c>
      <c r="B847" s="40" t="s">
        <v>10853</v>
      </c>
      <c r="C847" s="40" t="s">
        <v>10854</v>
      </c>
      <c r="D847" s="38">
        <v>2224892</v>
      </c>
      <c r="E847" s="42" t="s">
        <v>8998</v>
      </c>
      <c r="F847" s="38">
        <v>222489</v>
      </c>
      <c r="G847" s="38">
        <f t="shared" si="52"/>
        <v>2447381</v>
      </c>
      <c r="H847" s="40" t="s">
        <v>10844</v>
      </c>
      <c r="I847" s="40" t="s">
        <v>10845</v>
      </c>
      <c r="J847" s="45">
        <f t="shared" si="53"/>
        <v>1707</v>
      </c>
      <c r="K847" s="47">
        <f t="shared" si="54"/>
        <v>2447381</v>
      </c>
      <c r="L847">
        <f>+VLOOKUP(J847,'Thanh toán '!Q$6:R$3244,2,0)</f>
        <v>2447381</v>
      </c>
      <c r="M847" s="47">
        <f t="shared" si="55"/>
        <v>0</v>
      </c>
    </row>
    <row r="848" spans="1:13" x14ac:dyDescent="0.25">
      <c r="A848" s="43">
        <v>44943</v>
      </c>
      <c r="B848" s="40" t="s">
        <v>10855</v>
      </c>
      <c r="C848" s="40" t="s">
        <v>10856</v>
      </c>
      <c r="D848" s="38">
        <v>10416000</v>
      </c>
      <c r="E848" s="42" t="s">
        <v>8998</v>
      </c>
      <c r="F848" s="38">
        <v>1041600</v>
      </c>
      <c r="G848" s="38">
        <f t="shared" si="52"/>
        <v>11457600</v>
      </c>
      <c r="H848" s="40" t="s">
        <v>9498</v>
      </c>
      <c r="I848" s="40" t="s">
        <v>9499</v>
      </c>
      <c r="J848" s="45">
        <f t="shared" si="53"/>
        <v>1713</v>
      </c>
      <c r="K848" s="47">
        <f t="shared" si="54"/>
        <v>11457600</v>
      </c>
      <c r="L848">
        <f>+VLOOKUP(J848,'Thanh toán '!Q$6:R$3244,2,0)</f>
        <v>11457600</v>
      </c>
      <c r="M848" s="47">
        <f t="shared" si="55"/>
        <v>0</v>
      </c>
    </row>
    <row r="849" spans="1:13" x14ac:dyDescent="0.25">
      <c r="A849" s="43">
        <v>44943</v>
      </c>
      <c r="B849" s="40" t="s">
        <v>10857</v>
      </c>
      <c r="C849" s="40" t="s">
        <v>10858</v>
      </c>
      <c r="D849" s="38">
        <v>5026279</v>
      </c>
      <c r="E849" s="42" t="s">
        <v>8998</v>
      </c>
      <c r="F849" s="38">
        <v>502628</v>
      </c>
      <c r="G849" s="38">
        <f t="shared" si="52"/>
        <v>5528907</v>
      </c>
      <c r="H849" s="40" t="s">
        <v>10339</v>
      </c>
      <c r="I849" s="40" t="s">
        <v>10340</v>
      </c>
      <c r="J849" s="45">
        <f t="shared" si="53"/>
        <v>1714</v>
      </c>
      <c r="K849" s="47">
        <f t="shared" si="54"/>
        <v>5528907</v>
      </c>
      <c r="L849">
        <f>+VLOOKUP(J849,'Thanh toán '!Q$6:R$3244,2,0)</f>
        <v>5528907</v>
      </c>
      <c r="M849" s="47">
        <f t="shared" si="55"/>
        <v>0</v>
      </c>
    </row>
    <row r="850" spans="1:13" x14ac:dyDescent="0.25">
      <c r="A850" s="43">
        <v>44943</v>
      </c>
      <c r="B850" s="40" t="s">
        <v>10859</v>
      </c>
      <c r="C850" s="40" t="s">
        <v>10860</v>
      </c>
      <c r="D850" s="38">
        <v>2891626</v>
      </c>
      <c r="E850" s="42" t="s">
        <v>8998</v>
      </c>
      <c r="F850" s="38">
        <v>289163</v>
      </c>
      <c r="G850" s="38">
        <f t="shared" si="52"/>
        <v>3180789</v>
      </c>
      <c r="H850" s="40" t="s">
        <v>9398</v>
      </c>
      <c r="I850" s="40" t="s">
        <v>9399</v>
      </c>
      <c r="J850" s="45">
        <f t="shared" si="53"/>
        <v>1715</v>
      </c>
      <c r="K850" s="47">
        <f t="shared" si="54"/>
        <v>3180789</v>
      </c>
      <c r="L850">
        <f>+VLOOKUP(J850,'Thanh toán '!Q$6:R$3244,2,0)</f>
        <v>3180789</v>
      </c>
      <c r="M850" s="47">
        <f t="shared" si="55"/>
        <v>0</v>
      </c>
    </row>
    <row r="851" spans="1:13" x14ac:dyDescent="0.25">
      <c r="A851" s="43">
        <v>44943</v>
      </c>
      <c r="B851" s="40" t="s">
        <v>10861</v>
      </c>
      <c r="C851" s="40" t="s">
        <v>10862</v>
      </c>
      <c r="D851" s="38">
        <v>19729265</v>
      </c>
      <c r="E851" s="42" t="s">
        <v>8998</v>
      </c>
      <c r="F851" s="38">
        <v>1972927</v>
      </c>
      <c r="G851" s="38">
        <f t="shared" si="52"/>
        <v>21702192</v>
      </c>
      <c r="H851" s="40" t="s">
        <v>9183</v>
      </c>
      <c r="I851" s="40" t="s">
        <v>9184</v>
      </c>
      <c r="J851" s="45">
        <f t="shared" si="53"/>
        <v>1716</v>
      </c>
      <c r="K851" s="47">
        <f t="shared" si="54"/>
        <v>21702192</v>
      </c>
      <c r="L851">
        <f>+VLOOKUP(J851,'Thanh toán '!Q$6:R$3244,2,0)</f>
        <v>21702192</v>
      </c>
      <c r="M851" s="47">
        <f t="shared" si="55"/>
        <v>0</v>
      </c>
    </row>
    <row r="852" spans="1:13" x14ac:dyDescent="0.25">
      <c r="A852" s="43">
        <v>44943</v>
      </c>
      <c r="B852" s="40" t="s">
        <v>10863</v>
      </c>
      <c r="C852" s="40" t="s">
        <v>10864</v>
      </c>
      <c r="D852" s="38">
        <v>6069106</v>
      </c>
      <c r="E852" s="42" t="s">
        <v>8998</v>
      </c>
      <c r="F852" s="38">
        <v>606911</v>
      </c>
      <c r="G852" s="38">
        <f t="shared" si="52"/>
        <v>6676017</v>
      </c>
      <c r="H852" s="40" t="s">
        <v>10031</v>
      </c>
      <c r="I852" s="40" t="s">
        <v>10032</v>
      </c>
      <c r="J852" s="45">
        <f t="shared" si="53"/>
        <v>1717</v>
      </c>
      <c r="K852" s="47">
        <f t="shared" si="54"/>
        <v>6676017</v>
      </c>
      <c r="L852">
        <f>+VLOOKUP(J852,'Thanh toán '!Q$6:R$3244,2,0)</f>
        <v>6676017</v>
      </c>
      <c r="M852" s="47">
        <f t="shared" si="55"/>
        <v>0</v>
      </c>
    </row>
    <row r="853" spans="1:13" x14ac:dyDescent="0.25">
      <c r="A853" s="43">
        <v>44943</v>
      </c>
      <c r="B853" s="40" t="s">
        <v>10865</v>
      </c>
      <c r="C853" s="40" t="s">
        <v>10866</v>
      </c>
      <c r="D853" s="38">
        <v>3460800</v>
      </c>
      <c r="E853" s="42" t="s">
        <v>8998</v>
      </c>
      <c r="F853" s="38">
        <v>346080</v>
      </c>
      <c r="G853" s="38">
        <f t="shared" si="52"/>
        <v>3806880</v>
      </c>
      <c r="H853" s="40" t="s">
        <v>9183</v>
      </c>
      <c r="I853" s="40" t="s">
        <v>9184</v>
      </c>
      <c r="J853" s="45">
        <f t="shared" si="53"/>
        <v>1718</v>
      </c>
      <c r="K853" s="47">
        <f t="shared" si="54"/>
        <v>3806880</v>
      </c>
      <c r="L853">
        <f>+VLOOKUP(J853,'Thanh toán '!Q$6:R$3244,2,0)</f>
        <v>3806880</v>
      </c>
      <c r="M853" s="47">
        <f t="shared" si="55"/>
        <v>0</v>
      </c>
    </row>
    <row r="854" spans="1:13" x14ac:dyDescent="0.25">
      <c r="A854" s="43">
        <v>44943</v>
      </c>
      <c r="B854" s="40" t="s">
        <v>10867</v>
      </c>
      <c r="C854" s="40" t="s">
        <v>10868</v>
      </c>
      <c r="D854" s="38">
        <v>3571980</v>
      </c>
      <c r="E854" s="42" t="s">
        <v>8998</v>
      </c>
      <c r="F854" s="38">
        <v>357198</v>
      </c>
      <c r="G854" s="38">
        <f t="shared" si="52"/>
        <v>3929178</v>
      </c>
      <c r="H854" s="40" t="s">
        <v>9183</v>
      </c>
      <c r="I854" s="40" t="s">
        <v>9184</v>
      </c>
      <c r="J854" s="45">
        <f t="shared" si="53"/>
        <v>1719</v>
      </c>
      <c r="K854" s="47">
        <f t="shared" si="54"/>
        <v>3929178</v>
      </c>
      <c r="L854">
        <f>+VLOOKUP(J854,'Thanh toán '!Q$6:R$3244,2,0)</f>
        <v>3929178</v>
      </c>
      <c r="M854" s="47">
        <f t="shared" si="55"/>
        <v>0</v>
      </c>
    </row>
    <row r="855" spans="1:13" x14ac:dyDescent="0.25">
      <c r="A855" s="43">
        <v>44943</v>
      </c>
      <c r="B855" s="40" t="s">
        <v>10869</v>
      </c>
      <c r="C855" s="40" t="s">
        <v>10870</v>
      </c>
      <c r="D855" s="38">
        <v>846240</v>
      </c>
      <c r="E855" s="42" t="s">
        <v>8998</v>
      </c>
      <c r="F855" s="38">
        <v>84624</v>
      </c>
      <c r="G855" s="38">
        <f t="shared" si="52"/>
        <v>930864</v>
      </c>
      <c r="H855" s="40" t="s">
        <v>9001</v>
      </c>
      <c r="I855" s="40" t="s">
        <v>9002</v>
      </c>
      <c r="J855" s="45">
        <f t="shared" si="53"/>
        <v>1720</v>
      </c>
      <c r="K855" s="47">
        <f t="shared" si="54"/>
        <v>930864</v>
      </c>
      <c r="L855">
        <f>+VLOOKUP(J855,'Thanh toán '!Q$6:R$3244,2,0)</f>
        <v>930864</v>
      </c>
      <c r="M855" s="47">
        <f t="shared" si="55"/>
        <v>0</v>
      </c>
    </row>
    <row r="856" spans="1:13" x14ac:dyDescent="0.25">
      <c r="A856" s="43">
        <v>44943</v>
      </c>
      <c r="B856" s="40" t="s">
        <v>10871</v>
      </c>
      <c r="C856" s="40" t="s">
        <v>10872</v>
      </c>
      <c r="D856" s="38">
        <v>13011910</v>
      </c>
      <c r="E856" s="42" t="s">
        <v>8998</v>
      </c>
      <c r="F856" s="38">
        <v>1301191</v>
      </c>
      <c r="G856" s="38">
        <f t="shared" si="52"/>
        <v>14313101</v>
      </c>
      <c r="H856" s="40" t="s">
        <v>9558</v>
      </c>
      <c r="I856" s="40" t="s">
        <v>9559</v>
      </c>
      <c r="J856" s="45">
        <f t="shared" si="53"/>
        <v>1722</v>
      </c>
      <c r="K856" s="47">
        <f t="shared" si="54"/>
        <v>14313101</v>
      </c>
      <c r="L856">
        <f>+VLOOKUP(J856,'Thanh toán '!Q$6:R$3244,2,0)</f>
        <v>14313101</v>
      </c>
      <c r="M856" s="47">
        <f t="shared" si="55"/>
        <v>0</v>
      </c>
    </row>
    <row r="857" spans="1:13" x14ac:dyDescent="0.25">
      <c r="A857" s="43">
        <v>44943</v>
      </c>
      <c r="B857" s="40" t="s">
        <v>10873</v>
      </c>
      <c r="C857" s="40" t="s">
        <v>10874</v>
      </c>
      <c r="D857" s="38">
        <v>637853</v>
      </c>
      <c r="E857" s="42" t="s">
        <v>8998</v>
      </c>
      <c r="F857" s="38">
        <v>63785</v>
      </c>
      <c r="G857" s="38">
        <f t="shared" si="52"/>
        <v>701638</v>
      </c>
      <c r="H857" s="40" t="s">
        <v>9159</v>
      </c>
      <c r="I857" s="40" t="s">
        <v>9160</v>
      </c>
      <c r="J857" s="45">
        <f t="shared" si="53"/>
        <v>1725</v>
      </c>
      <c r="K857" s="47">
        <f t="shared" si="54"/>
        <v>701638</v>
      </c>
      <c r="L857">
        <f>+VLOOKUP(J857,'Thanh toán '!Q$6:R$3244,2,0)</f>
        <v>701638</v>
      </c>
      <c r="M857" s="47">
        <f t="shared" si="55"/>
        <v>0</v>
      </c>
    </row>
    <row r="858" spans="1:13" x14ac:dyDescent="0.25">
      <c r="A858" s="43">
        <v>44943</v>
      </c>
      <c r="B858" s="40" t="s">
        <v>10875</v>
      </c>
      <c r="C858" s="40" t="s">
        <v>10876</v>
      </c>
      <c r="D858" s="38">
        <v>2545200</v>
      </c>
      <c r="E858" s="42" t="s">
        <v>8998</v>
      </c>
      <c r="F858" s="38">
        <v>254520</v>
      </c>
      <c r="G858" s="38">
        <f t="shared" si="52"/>
        <v>2799720</v>
      </c>
      <c r="H858" s="40" t="s">
        <v>9212</v>
      </c>
      <c r="I858" s="40" t="s">
        <v>9213</v>
      </c>
      <c r="J858" s="45">
        <f t="shared" si="53"/>
        <v>1726</v>
      </c>
      <c r="K858" s="47">
        <f t="shared" si="54"/>
        <v>2799720</v>
      </c>
      <c r="L858">
        <f>+VLOOKUP(J858,'Thanh toán '!Q$6:R$3244,2,0)</f>
        <v>2799720</v>
      </c>
      <c r="M858" s="47">
        <f t="shared" si="55"/>
        <v>0</v>
      </c>
    </row>
    <row r="859" spans="1:13" x14ac:dyDescent="0.25">
      <c r="A859" s="43">
        <v>44943</v>
      </c>
      <c r="B859" s="40" t="s">
        <v>10877</v>
      </c>
      <c r="C859" s="40" t="s">
        <v>10878</v>
      </c>
      <c r="D859" s="38">
        <v>3453093</v>
      </c>
      <c r="E859" s="42" t="s">
        <v>8998</v>
      </c>
      <c r="F859" s="38">
        <v>345309</v>
      </c>
      <c r="G859" s="38">
        <f t="shared" si="52"/>
        <v>3798402</v>
      </c>
      <c r="H859" s="40" t="s">
        <v>10207</v>
      </c>
      <c r="I859" s="40" t="s">
        <v>10208</v>
      </c>
      <c r="J859" s="45">
        <f t="shared" si="53"/>
        <v>1728</v>
      </c>
      <c r="K859" s="47">
        <f t="shared" si="54"/>
        <v>3798402</v>
      </c>
      <c r="L859">
        <f>+VLOOKUP(J859,'Thanh toán '!Q$6:R$3244,2,0)</f>
        <v>3798402</v>
      </c>
      <c r="M859" s="47">
        <f t="shared" si="55"/>
        <v>0</v>
      </c>
    </row>
    <row r="860" spans="1:13" x14ac:dyDescent="0.25">
      <c r="A860" s="43">
        <v>44943</v>
      </c>
      <c r="B860" s="40" t="s">
        <v>10879</v>
      </c>
      <c r="C860" s="40" t="s">
        <v>10880</v>
      </c>
      <c r="D860" s="38">
        <v>7817667</v>
      </c>
      <c r="E860" s="42" t="s">
        <v>8998</v>
      </c>
      <c r="F860" s="38">
        <v>781767</v>
      </c>
      <c r="G860" s="38">
        <f t="shared" si="52"/>
        <v>8599434</v>
      </c>
      <c r="H860" s="40" t="s">
        <v>9242</v>
      </c>
      <c r="I860" s="40" t="s">
        <v>9243</v>
      </c>
      <c r="J860" s="45">
        <f t="shared" si="53"/>
        <v>1730</v>
      </c>
      <c r="K860" s="47">
        <f t="shared" si="54"/>
        <v>8599434</v>
      </c>
      <c r="L860">
        <f>+VLOOKUP(J860,'Thanh toán '!Q$6:R$3244,2,0)</f>
        <v>8599434</v>
      </c>
      <c r="M860" s="47">
        <f t="shared" si="55"/>
        <v>0</v>
      </c>
    </row>
    <row r="861" spans="1:13" x14ac:dyDescent="0.25">
      <c r="A861" s="43">
        <v>44943</v>
      </c>
      <c r="B861" s="40" t="s">
        <v>10881</v>
      </c>
      <c r="C861" s="40" t="s">
        <v>10882</v>
      </c>
      <c r="D861" s="38">
        <v>2381320</v>
      </c>
      <c r="E861" s="42" t="s">
        <v>8998</v>
      </c>
      <c r="F861" s="38">
        <v>238132</v>
      </c>
      <c r="G861" s="38">
        <f t="shared" si="52"/>
        <v>2619452</v>
      </c>
      <c r="H861" s="40" t="s">
        <v>9212</v>
      </c>
      <c r="I861" s="40" t="s">
        <v>9213</v>
      </c>
      <c r="J861" s="45">
        <f t="shared" si="53"/>
        <v>1731</v>
      </c>
      <c r="K861" s="47">
        <f t="shared" si="54"/>
        <v>2619452</v>
      </c>
      <c r="L861">
        <f>+VLOOKUP(J861,'Thanh toán '!Q$6:R$3244,2,0)</f>
        <v>2619452</v>
      </c>
      <c r="M861" s="47">
        <f t="shared" si="55"/>
        <v>0</v>
      </c>
    </row>
    <row r="862" spans="1:13" x14ac:dyDescent="0.25">
      <c r="A862" s="43">
        <v>44943</v>
      </c>
      <c r="B862" s="40" t="s">
        <v>10883</v>
      </c>
      <c r="C862" s="40" t="s">
        <v>10884</v>
      </c>
      <c r="D862" s="38">
        <v>12421904</v>
      </c>
      <c r="E862" s="42" t="s">
        <v>8998</v>
      </c>
      <c r="F862" s="38">
        <v>1242190</v>
      </c>
      <c r="G862" s="38">
        <f t="shared" si="52"/>
        <v>13664094</v>
      </c>
      <c r="H862" s="40" t="s">
        <v>9242</v>
      </c>
      <c r="I862" s="40" t="s">
        <v>9243</v>
      </c>
      <c r="J862" s="45">
        <f t="shared" si="53"/>
        <v>1732</v>
      </c>
      <c r="K862" s="47">
        <f t="shared" si="54"/>
        <v>13664094</v>
      </c>
      <c r="L862">
        <f>+VLOOKUP(J862,'Thanh toán '!Q$6:R$3244,2,0)</f>
        <v>13664094</v>
      </c>
      <c r="M862" s="47">
        <f t="shared" si="55"/>
        <v>0</v>
      </c>
    </row>
    <row r="863" spans="1:13" x14ac:dyDescent="0.25">
      <c r="A863" s="43">
        <v>44943</v>
      </c>
      <c r="B863" s="40" t="s">
        <v>10885</v>
      </c>
      <c r="C863" s="40" t="s">
        <v>10886</v>
      </c>
      <c r="D863" s="38">
        <v>9605415</v>
      </c>
      <c r="E863" s="42" t="s">
        <v>8998</v>
      </c>
      <c r="F863" s="38">
        <v>960542</v>
      </c>
      <c r="G863" s="38">
        <f t="shared" si="52"/>
        <v>10565957</v>
      </c>
      <c r="H863" s="40" t="s">
        <v>9183</v>
      </c>
      <c r="I863" s="40" t="s">
        <v>9184</v>
      </c>
      <c r="J863" s="45">
        <f t="shared" si="53"/>
        <v>1733</v>
      </c>
      <c r="K863" s="47">
        <f t="shared" si="54"/>
        <v>10565957</v>
      </c>
      <c r="L863">
        <f>+VLOOKUP(J863,'Thanh toán '!Q$6:R$3244,2,0)</f>
        <v>10565957</v>
      </c>
      <c r="M863" s="47">
        <f t="shared" si="55"/>
        <v>0</v>
      </c>
    </row>
    <row r="864" spans="1:13" x14ac:dyDescent="0.25">
      <c r="A864" s="43">
        <v>44943</v>
      </c>
      <c r="B864" s="40" t="s">
        <v>10887</v>
      </c>
      <c r="C864" s="40" t="s">
        <v>10888</v>
      </c>
      <c r="D864" s="38">
        <v>2381320</v>
      </c>
      <c r="E864" s="42" t="s">
        <v>8998</v>
      </c>
      <c r="F864" s="38">
        <v>238132</v>
      </c>
      <c r="G864" s="38">
        <f t="shared" si="52"/>
        <v>2619452</v>
      </c>
      <c r="H864" s="40" t="s">
        <v>9206</v>
      </c>
      <c r="I864" s="40" t="s">
        <v>9207</v>
      </c>
      <c r="J864" s="45">
        <f t="shared" si="53"/>
        <v>1734</v>
      </c>
      <c r="K864" s="47">
        <f t="shared" si="54"/>
        <v>2619452</v>
      </c>
      <c r="L864">
        <f>+VLOOKUP(J864,'Thanh toán '!Q$6:R$3244,2,0)</f>
        <v>2619452</v>
      </c>
      <c r="M864" s="47">
        <f t="shared" si="55"/>
        <v>0</v>
      </c>
    </row>
    <row r="865" spans="1:13" x14ac:dyDescent="0.25">
      <c r="A865" s="43">
        <v>44943</v>
      </c>
      <c r="B865" s="40" t="s">
        <v>10889</v>
      </c>
      <c r="C865" s="40" t="s">
        <v>10890</v>
      </c>
      <c r="D865" s="38">
        <v>441000</v>
      </c>
      <c r="E865" s="42" t="s">
        <v>8998</v>
      </c>
      <c r="F865" s="38">
        <v>44100</v>
      </c>
      <c r="G865" s="38">
        <f t="shared" si="52"/>
        <v>485100</v>
      </c>
      <c r="H865" s="40" t="s">
        <v>9001</v>
      </c>
      <c r="I865" s="40" t="s">
        <v>9002</v>
      </c>
      <c r="J865" s="45">
        <f t="shared" si="53"/>
        <v>1735</v>
      </c>
      <c r="K865" s="47">
        <f t="shared" si="54"/>
        <v>485100</v>
      </c>
      <c r="L865">
        <f>+VLOOKUP(J865,'Thanh toán '!Q$6:R$3244,2,0)</f>
        <v>485100</v>
      </c>
      <c r="M865" s="47">
        <f t="shared" si="55"/>
        <v>0</v>
      </c>
    </row>
    <row r="866" spans="1:13" x14ac:dyDescent="0.25">
      <c r="A866" s="43">
        <v>44943</v>
      </c>
      <c r="B866" s="40" t="s">
        <v>10891</v>
      </c>
      <c r="C866" s="40" t="s">
        <v>10892</v>
      </c>
      <c r="D866" s="38">
        <v>706248</v>
      </c>
      <c r="E866" s="42" t="s">
        <v>8998</v>
      </c>
      <c r="F866" s="38">
        <v>70625</v>
      </c>
      <c r="G866" s="38">
        <f t="shared" si="52"/>
        <v>776873</v>
      </c>
      <c r="H866" s="40" t="s">
        <v>9001</v>
      </c>
      <c r="I866" s="40" t="s">
        <v>9002</v>
      </c>
      <c r="J866" s="45">
        <f t="shared" si="53"/>
        <v>1736</v>
      </c>
      <c r="K866" s="47">
        <f t="shared" si="54"/>
        <v>776873</v>
      </c>
      <c r="L866">
        <f>+VLOOKUP(J866,'Thanh toán '!Q$6:R$3244,2,0)</f>
        <v>776873</v>
      </c>
      <c r="M866" s="47">
        <f t="shared" si="55"/>
        <v>0</v>
      </c>
    </row>
    <row r="867" spans="1:13" x14ac:dyDescent="0.25">
      <c r="A867" s="43">
        <v>44943</v>
      </c>
      <c r="B867" s="40" t="s">
        <v>10893</v>
      </c>
      <c r="C867" s="40" t="s">
        <v>10894</v>
      </c>
      <c r="D867" s="38">
        <v>5528099</v>
      </c>
      <c r="E867" s="42" t="s">
        <v>8998</v>
      </c>
      <c r="F867" s="38">
        <v>552810</v>
      </c>
      <c r="G867" s="38">
        <f t="shared" si="52"/>
        <v>6080909</v>
      </c>
      <c r="H867" s="40" t="s">
        <v>9197</v>
      </c>
      <c r="I867" s="40" t="s">
        <v>9198</v>
      </c>
      <c r="J867" s="45">
        <f t="shared" si="53"/>
        <v>1738</v>
      </c>
      <c r="K867" s="47">
        <f t="shared" si="54"/>
        <v>6080909</v>
      </c>
      <c r="L867">
        <f>+VLOOKUP(J867,'Thanh toán '!Q$6:R$3244,2,0)</f>
        <v>6080909</v>
      </c>
      <c r="M867" s="47">
        <f t="shared" si="55"/>
        <v>0</v>
      </c>
    </row>
    <row r="868" spans="1:13" x14ac:dyDescent="0.25">
      <c r="A868" s="43">
        <v>44943</v>
      </c>
      <c r="B868" s="40" t="s">
        <v>10895</v>
      </c>
      <c r="C868" s="40" t="s">
        <v>10896</v>
      </c>
      <c r="D868" s="38">
        <v>4034491</v>
      </c>
      <c r="E868" s="42" t="s">
        <v>8998</v>
      </c>
      <c r="F868" s="38">
        <v>403449</v>
      </c>
      <c r="G868" s="38">
        <f t="shared" si="52"/>
        <v>4437940</v>
      </c>
      <c r="H868" s="40" t="s">
        <v>9268</v>
      </c>
      <c r="I868" s="40" t="s">
        <v>9269</v>
      </c>
      <c r="J868" s="45">
        <f t="shared" si="53"/>
        <v>1739</v>
      </c>
      <c r="K868" s="47">
        <f t="shared" si="54"/>
        <v>4437940</v>
      </c>
      <c r="L868">
        <f>+VLOOKUP(J868,'Thanh toán '!Q$6:R$3244,2,0)</f>
        <v>4437940</v>
      </c>
      <c r="M868" s="47">
        <f t="shared" si="55"/>
        <v>0</v>
      </c>
    </row>
    <row r="869" spans="1:13" x14ac:dyDescent="0.25">
      <c r="A869" s="43">
        <v>44943</v>
      </c>
      <c r="B869" s="40" t="s">
        <v>10897</v>
      </c>
      <c r="C869" s="40" t="s">
        <v>10898</v>
      </c>
      <c r="D869" s="38">
        <v>6888000</v>
      </c>
      <c r="E869" s="42" t="s">
        <v>8998</v>
      </c>
      <c r="F869" s="38">
        <v>688800</v>
      </c>
      <c r="G869" s="38">
        <f t="shared" si="52"/>
        <v>7576800</v>
      </c>
      <c r="H869" s="40" t="s">
        <v>9197</v>
      </c>
      <c r="I869" s="40" t="s">
        <v>9198</v>
      </c>
      <c r="J869" s="45">
        <f t="shared" si="53"/>
        <v>1741</v>
      </c>
      <c r="K869" s="47">
        <f t="shared" si="54"/>
        <v>7576800</v>
      </c>
      <c r="L869">
        <f>+VLOOKUP(J869,'Thanh toán '!Q$6:R$3244,2,0)</f>
        <v>7576800</v>
      </c>
      <c r="M869" s="47">
        <f t="shared" si="55"/>
        <v>0</v>
      </c>
    </row>
    <row r="870" spans="1:13" x14ac:dyDescent="0.25">
      <c r="A870" s="43">
        <v>44943</v>
      </c>
      <c r="B870" s="40" t="s">
        <v>10899</v>
      </c>
      <c r="C870" s="40" t="s">
        <v>10900</v>
      </c>
      <c r="D870" s="38">
        <v>1539323</v>
      </c>
      <c r="E870" s="42" t="s">
        <v>8998</v>
      </c>
      <c r="F870" s="38">
        <v>153932</v>
      </c>
      <c r="G870" s="38">
        <f t="shared" si="52"/>
        <v>1693255</v>
      </c>
      <c r="H870" s="40" t="s">
        <v>9853</v>
      </c>
      <c r="I870" s="40" t="s">
        <v>9854</v>
      </c>
      <c r="J870" s="45">
        <f t="shared" si="53"/>
        <v>1742</v>
      </c>
      <c r="K870" s="47">
        <f t="shared" si="54"/>
        <v>1693255</v>
      </c>
      <c r="L870">
        <f>+VLOOKUP(J870,'Thanh toán '!Q$6:R$3244,2,0)</f>
        <v>1693255</v>
      </c>
      <c r="M870" s="47">
        <f t="shared" si="55"/>
        <v>0</v>
      </c>
    </row>
    <row r="871" spans="1:13" x14ac:dyDescent="0.25">
      <c r="A871" s="43">
        <v>44943</v>
      </c>
      <c r="B871" s="40" t="s">
        <v>10901</v>
      </c>
      <c r="C871" s="40" t="s">
        <v>10902</v>
      </c>
      <c r="D871" s="38">
        <v>4337439</v>
      </c>
      <c r="E871" s="42" t="s">
        <v>8998</v>
      </c>
      <c r="F871" s="38">
        <v>433744</v>
      </c>
      <c r="G871" s="38">
        <f t="shared" si="52"/>
        <v>4771183</v>
      </c>
      <c r="H871" s="40" t="s">
        <v>9755</v>
      </c>
      <c r="I871" s="40" t="s">
        <v>9756</v>
      </c>
      <c r="J871" s="45">
        <f t="shared" si="53"/>
        <v>1743</v>
      </c>
      <c r="K871" s="47">
        <f t="shared" si="54"/>
        <v>4771183</v>
      </c>
      <c r="L871">
        <f>+VLOOKUP(J871,'Thanh toán '!Q$6:R$3244,2,0)</f>
        <v>4771183</v>
      </c>
      <c r="M871" s="47">
        <f t="shared" si="55"/>
        <v>0</v>
      </c>
    </row>
    <row r="872" spans="1:13" x14ac:dyDescent="0.25">
      <c r="A872" s="43">
        <v>44943</v>
      </c>
      <c r="B872" s="40" t="s">
        <v>10903</v>
      </c>
      <c r="C872" s="40" t="s">
        <v>10904</v>
      </c>
      <c r="D872" s="38">
        <v>455338</v>
      </c>
      <c r="E872" s="42" t="s">
        <v>8998</v>
      </c>
      <c r="F872" s="38">
        <v>45534</v>
      </c>
      <c r="G872" s="38">
        <f t="shared" si="52"/>
        <v>500872</v>
      </c>
      <c r="H872" s="40" t="s">
        <v>9001</v>
      </c>
      <c r="I872" s="40" t="s">
        <v>9002</v>
      </c>
      <c r="J872" s="45">
        <f t="shared" si="53"/>
        <v>1745</v>
      </c>
      <c r="K872" s="47">
        <f t="shared" si="54"/>
        <v>500872</v>
      </c>
      <c r="L872">
        <f>+VLOOKUP(J872,'Thanh toán '!Q$6:R$3244,2,0)</f>
        <v>500872</v>
      </c>
      <c r="M872" s="47">
        <f t="shared" si="55"/>
        <v>0</v>
      </c>
    </row>
    <row r="873" spans="1:13" x14ac:dyDescent="0.25">
      <c r="A873" s="43">
        <v>44943</v>
      </c>
      <c r="B873" s="40" t="s">
        <v>10905</v>
      </c>
      <c r="C873" s="40" t="s">
        <v>10906</v>
      </c>
      <c r="D873" s="38">
        <v>3880793</v>
      </c>
      <c r="E873" s="42" t="s">
        <v>8998</v>
      </c>
      <c r="F873" s="38">
        <v>388079</v>
      </c>
      <c r="G873" s="38">
        <f t="shared" si="52"/>
        <v>4268872</v>
      </c>
      <c r="H873" s="40" t="s">
        <v>9394</v>
      </c>
      <c r="I873" s="40" t="s">
        <v>9395</v>
      </c>
      <c r="J873" s="45">
        <f t="shared" si="53"/>
        <v>1746</v>
      </c>
      <c r="K873" s="47">
        <f t="shared" si="54"/>
        <v>4268872</v>
      </c>
      <c r="L873">
        <f>+VLOOKUP(J873,'Thanh toán '!Q$6:R$3244,2,0)</f>
        <v>4268872</v>
      </c>
      <c r="M873" s="47">
        <f t="shared" si="55"/>
        <v>0</v>
      </c>
    </row>
    <row r="874" spans="1:13" x14ac:dyDescent="0.25">
      <c r="A874" s="43">
        <v>44943</v>
      </c>
      <c r="B874" s="40" t="s">
        <v>10907</v>
      </c>
      <c r="C874" s="40" t="s">
        <v>10908</v>
      </c>
      <c r="D874" s="38">
        <v>1821351</v>
      </c>
      <c r="E874" s="42" t="s">
        <v>8998</v>
      </c>
      <c r="F874" s="38">
        <v>182135</v>
      </c>
      <c r="G874" s="38">
        <f t="shared" si="52"/>
        <v>2003486</v>
      </c>
      <c r="H874" s="40" t="s">
        <v>9001</v>
      </c>
      <c r="I874" s="40" t="s">
        <v>9002</v>
      </c>
      <c r="J874" s="45">
        <f t="shared" si="53"/>
        <v>1748</v>
      </c>
      <c r="K874" s="47">
        <f t="shared" si="54"/>
        <v>2003486</v>
      </c>
      <c r="L874">
        <f>+VLOOKUP(J874,'Thanh toán '!Q$6:R$3244,2,0)</f>
        <v>2003486</v>
      </c>
      <c r="M874" s="47">
        <f t="shared" si="55"/>
        <v>0</v>
      </c>
    </row>
    <row r="875" spans="1:13" x14ac:dyDescent="0.25">
      <c r="A875" s="43">
        <v>44943</v>
      </c>
      <c r="B875" s="40" t="s">
        <v>10909</v>
      </c>
      <c r="C875" s="40" t="s">
        <v>10910</v>
      </c>
      <c r="D875" s="38">
        <v>5341079</v>
      </c>
      <c r="E875" s="42" t="s">
        <v>8998</v>
      </c>
      <c r="F875" s="38">
        <v>534108</v>
      </c>
      <c r="G875" s="38">
        <f t="shared" si="52"/>
        <v>5875187</v>
      </c>
      <c r="H875" s="40" t="s">
        <v>9343</v>
      </c>
      <c r="I875" s="40" t="s">
        <v>9344</v>
      </c>
      <c r="J875" s="45">
        <f t="shared" si="53"/>
        <v>1749</v>
      </c>
      <c r="K875" s="47">
        <f t="shared" si="54"/>
        <v>5875187</v>
      </c>
      <c r="L875">
        <f>+VLOOKUP(J875,'Thanh toán '!Q$6:R$3244,2,0)</f>
        <v>5875187</v>
      </c>
      <c r="M875" s="47">
        <f t="shared" si="55"/>
        <v>0</v>
      </c>
    </row>
    <row r="876" spans="1:13" x14ac:dyDescent="0.25">
      <c r="A876" s="43">
        <v>44943</v>
      </c>
      <c r="B876" s="40" t="s">
        <v>10911</v>
      </c>
      <c r="C876" s="40" t="s">
        <v>10912</v>
      </c>
      <c r="D876" s="38">
        <v>943993</v>
      </c>
      <c r="E876" s="42" t="s">
        <v>8998</v>
      </c>
      <c r="F876" s="38">
        <v>94399</v>
      </c>
      <c r="G876" s="38">
        <f t="shared" si="52"/>
        <v>1038392</v>
      </c>
      <c r="H876" s="40" t="s">
        <v>9347</v>
      </c>
      <c r="I876" s="40" t="s">
        <v>9348</v>
      </c>
      <c r="J876" s="45">
        <f t="shared" si="53"/>
        <v>1750</v>
      </c>
      <c r="K876" s="47">
        <f t="shared" si="54"/>
        <v>1038392</v>
      </c>
      <c r="L876">
        <f>+VLOOKUP(J876,'Thanh toán '!Q$6:R$3244,2,0)</f>
        <v>1038392</v>
      </c>
      <c r="M876" s="47">
        <f t="shared" si="55"/>
        <v>0</v>
      </c>
    </row>
    <row r="877" spans="1:13" x14ac:dyDescent="0.25">
      <c r="A877" s="43">
        <v>44943</v>
      </c>
      <c r="B877" s="40" t="s">
        <v>10913</v>
      </c>
      <c r="C877" s="40" t="s">
        <v>10914</v>
      </c>
      <c r="D877" s="38">
        <v>943993</v>
      </c>
      <c r="E877" s="42" t="s">
        <v>8998</v>
      </c>
      <c r="F877" s="38">
        <v>94399</v>
      </c>
      <c r="G877" s="38">
        <f t="shared" si="52"/>
        <v>1038392</v>
      </c>
      <c r="H877" s="40" t="s">
        <v>9327</v>
      </c>
      <c r="I877" s="40" t="s">
        <v>9328</v>
      </c>
      <c r="J877" s="45">
        <f t="shared" si="53"/>
        <v>1751</v>
      </c>
      <c r="K877" s="47">
        <f t="shared" si="54"/>
        <v>1038392</v>
      </c>
      <c r="L877">
        <f>+VLOOKUP(J877,'Thanh toán '!Q$6:R$3244,2,0)</f>
        <v>1038392</v>
      </c>
      <c r="M877" s="47">
        <f t="shared" si="55"/>
        <v>0</v>
      </c>
    </row>
    <row r="878" spans="1:13" x14ac:dyDescent="0.25">
      <c r="A878" s="43">
        <v>44943</v>
      </c>
      <c r="B878" s="40" t="s">
        <v>10915</v>
      </c>
      <c r="C878" s="40" t="s">
        <v>10916</v>
      </c>
      <c r="D878" s="38">
        <v>12535646</v>
      </c>
      <c r="E878" s="42" t="s">
        <v>8998</v>
      </c>
      <c r="F878" s="38">
        <v>1253565</v>
      </c>
      <c r="G878" s="38">
        <f t="shared" si="52"/>
        <v>13789211</v>
      </c>
      <c r="H878" s="40" t="s">
        <v>9498</v>
      </c>
      <c r="I878" s="40" t="s">
        <v>9499</v>
      </c>
      <c r="J878" s="45">
        <f t="shared" si="53"/>
        <v>1752</v>
      </c>
      <c r="K878" s="47">
        <f t="shared" si="54"/>
        <v>13789211</v>
      </c>
      <c r="L878">
        <f>+VLOOKUP(J878,'Thanh toán '!Q$6:R$3244,2,0)</f>
        <v>13789211</v>
      </c>
      <c r="M878" s="47">
        <f t="shared" si="55"/>
        <v>0</v>
      </c>
    </row>
    <row r="879" spans="1:13" x14ac:dyDescent="0.25">
      <c r="A879" s="43">
        <v>44943</v>
      </c>
      <c r="B879" s="40" t="s">
        <v>10917</v>
      </c>
      <c r="C879" s="40" t="s">
        <v>10918</v>
      </c>
      <c r="D879" s="38">
        <v>301092</v>
      </c>
      <c r="E879" s="42" t="s">
        <v>8998</v>
      </c>
      <c r="F879" s="38">
        <v>30109</v>
      </c>
      <c r="G879" s="38">
        <f t="shared" si="52"/>
        <v>331201</v>
      </c>
      <c r="H879" s="40" t="s">
        <v>9001</v>
      </c>
      <c r="I879" s="40" t="s">
        <v>9002</v>
      </c>
      <c r="J879" s="45">
        <f t="shared" si="53"/>
        <v>1753</v>
      </c>
      <c r="K879" s="47">
        <f t="shared" si="54"/>
        <v>331201</v>
      </c>
      <c r="L879">
        <f>+VLOOKUP(J879,'Thanh toán '!Q$6:R$3244,2,0)</f>
        <v>331201</v>
      </c>
      <c r="M879" s="47">
        <f t="shared" si="55"/>
        <v>0</v>
      </c>
    </row>
    <row r="880" spans="1:13" x14ac:dyDescent="0.25">
      <c r="A880" s="43">
        <v>44943</v>
      </c>
      <c r="B880" s="40" t="s">
        <v>10919</v>
      </c>
      <c r="C880" s="40" t="s">
        <v>10920</v>
      </c>
      <c r="D880" s="38">
        <v>1817063</v>
      </c>
      <c r="E880" s="42" t="s">
        <v>8998</v>
      </c>
      <c r="F880" s="38">
        <v>181706</v>
      </c>
      <c r="G880" s="38">
        <f t="shared" si="52"/>
        <v>1998769</v>
      </c>
      <c r="H880" s="40" t="s">
        <v>10921</v>
      </c>
      <c r="I880" s="40" t="s">
        <v>10922</v>
      </c>
      <c r="J880" s="45">
        <f t="shared" si="53"/>
        <v>1754</v>
      </c>
      <c r="K880" s="47">
        <f t="shared" si="54"/>
        <v>1998769</v>
      </c>
      <c r="L880">
        <f>+VLOOKUP(J880,'Thanh toán '!Q$6:R$3244,2,0)</f>
        <v>1998769</v>
      </c>
      <c r="M880" s="47">
        <f t="shared" si="55"/>
        <v>0</v>
      </c>
    </row>
    <row r="881" spans="1:13" x14ac:dyDescent="0.25">
      <c r="A881" s="43">
        <v>44944</v>
      </c>
      <c r="B881" s="40" t="s">
        <v>10924</v>
      </c>
      <c r="C881" s="40" t="s">
        <v>10925</v>
      </c>
      <c r="D881" s="38">
        <v>742500</v>
      </c>
      <c r="E881" s="42" t="s">
        <v>8998</v>
      </c>
      <c r="F881" s="38">
        <v>74250</v>
      </c>
      <c r="G881" s="38">
        <f t="shared" si="52"/>
        <v>816750</v>
      </c>
      <c r="H881" s="40" t="s">
        <v>9183</v>
      </c>
      <c r="I881" s="40" t="s">
        <v>9184</v>
      </c>
      <c r="J881" s="45">
        <f t="shared" si="53"/>
        <v>1759</v>
      </c>
      <c r="K881" s="47">
        <f t="shared" si="54"/>
        <v>816750</v>
      </c>
      <c r="L881">
        <f>+VLOOKUP(J881,'Thanh toán '!Q$6:R$3244,2,0)</f>
        <v>816750</v>
      </c>
      <c r="M881" s="47">
        <f t="shared" si="55"/>
        <v>0</v>
      </c>
    </row>
    <row r="882" spans="1:13" x14ac:dyDescent="0.25">
      <c r="A882" s="43">
        <v>44944</v>
      </c>
      <c r="B882" s="40" t="s">
        <v>10926</v>
      </c>
      <c r="C882" s="40" t="s">
        <v>10927</v>
      </c>
      <c r="D882" s="38">
        <v>728540</v>
      </c>
      <c r="E882" s="42" t="s">
        <v>8998</v>
      </c>
      <c r="F882" s="38">
        <v>72854</v>
      </c>
      <c r="G882" s="38">
        <f t="shared" si="52"/>
        <v>801394</v>
      </c>
      <c r="H882" s="40" t="s">
        <v>9001</v>
      </c>
      <c r="I882" s="40" t="s">
        <v>9002</v>
      </c>
      <c r="J882" s="45">
        <f t="shared" si="53"/>
        <v>1761</v>
      </c>
      <c r="K882" s="47">
        <f t="shared" si="54"/>
        <v>801394</v>
      </c>
      <c r="L882">
        <f>+VLOOKUP(J882,'Thanh toán '!Q$6:R$3244,2,0)</f>
        <v>801394</v>
      </c>
      <c r="M882" s="47">
        <f t="shared" si="55"/>
        <v>0</v>
      </c>
    </row>
    <row r="883" spans="1:13" x14ac:dyDescent="0.25">
      <c r="A883" s="43">
        <v>44944</v>
      </c>
      <c r="B883" s="40" t="s">
        <v>10928</v>
      </c>
      <c r="C883" s="40" t="s">
        <v>10929</v>
      </c>
      <c r="D883" s="38">
        <v>1345575</v>
      </c>
      <c r="E883" s="42" t="s">
        <v>8998</v>
      </c>
      <c r="F883" s="38">
        <v>134558</v>
      </c>
      <c r="G883" s="38">
        <f t="shared" si="52"/>
        <v>1480133</v>
      </c>
      <c r="H883" s="40" t="s">
        <v>9406</v>
      </c>
      <c r="I883" s="40" t="s">
        <v>9407</v>
      </c>
      <c r="J883" s="45">
        <f t="shared" si="53"/>
        <v>1762</v>
      </c>
      <c r="K883" s="47">
        <f t="shared" si="54"/>
        <v>1480133</v>
      </c>
      <c r="L883">
        <f>+VLOOKUP(J883,'Thanh toán '!Q$6:R$3244,2,0)</f>
        <v>1480133</v>
      </c>
      <c r="M883" s="47">
        <f t="shared" si="55"/>
        <v>0</v>
      </c>
    </row>
    <row r="884" spans="1:13" x14ac:dyDescent="0.25">
      <c r="A884" s="43">
        <v>44944</v>
      </c>
      <c r="B884" s="40" t="s">
        <v>10930</v>
      </c>
      <c r="C884" s="40" t="s">
        <v>10931</v>
      </c>
      <c r="D884" s="38">
        <v>433045</v>
      </c>
      <c r="E884" s="42" t="s">
        <v>8998</v>
      </c>
      <c r="F884" s="38">
        <v>43305</v>
      </c>
      <c r="G884" s="38">
        <f t="shared" si="52"/>
        <v>476350</v>
      </c>
      <c r="H884" s="40" t="s">
        <v>9725</v>
      </c>
      <c r="I884" s="40" t="s">
        <v>9726</v>
      </c>
      <c r="J884" s="45">
        <f t="shared" si="53"/>
        <v>1766</v>
      </c>
      <c r="K884" s="47">
        <f t="shared" si="54"/>
        <v>476350</v>
      </c>
      <c r="L884">
        <f>+VLOOKUP(J884,'Thanh toán '!Q$6:R$3244,2,0)</f>
        <v>476350</v>
      </c>
      <c r="M884" s="47">
        <f t="shared" si="55"/>
        <v>0</v>
      </c>
    </row>
    <row r="885" spans="1:13" x14ac:dyDescent="0.25">
      <c r="A885" s="43">
        <v>44944</v>
      </c>
      <c r="B885" s="40" t="s">
        <v>10932</v>
      </c>
      <c r="C885" s="40" t="s">
        <v>10933</v>
      </c>
      <c r="D885" s="38">
        <v>826588</v>
      </c>
      <c r="E885" s="42" t="s">
        <v>8998</v>
      </c>
      <c r="F885" s="38">
        <v>82659</v>
      </c>
      <c r="G885" s="38">
        <f t="shared" si="52"/>
        <v>909247</v>
      </c>
      <c r="H885" s="40" t="s">
        <v>9725</v>
      </c>
      <c r="I885" s="40" t="s">
        <v>9726</v>
      </c>
      <c r="J885" s="45">
        <f t="shared" si="53"/>
        <v>1767</v>
      </c>
      <c r="K885" s="47">
        <f t="shared" si="54"/>
        <v>909247</v>
      </c>
      <c r="L885">
        <f>+VLOOKUP(J885,'Thanh toán '!Q$6:R$3244,2,0)</f>
        <v>909247</v>
      </c>
      <c r="M885" s="47">
        <f t="shared" si="55"/>
        <v>0</v>
      </c>
    </row>
    <row r="886" spans="1:13" x14ac:dyDescent="0.25">
      <c r="A886" s="43">
        <v>44944</v>
      </c>
      <c r="B886" s="40" t="s">
        <v>10934</v>
      </c>
      <c r="C886" s="40" t="s">
        <v>10935</v>
      </c>
      <c r="D886" s="38">
        <v>5191200</v>
      </c>
      <c r="E886" s="42" t="s">
        <v>8998</v>
      </c>
      <c r="F886" s="38">
        <v>519120</v>
      </c>
      <c r="G886" s="38">
        <f t="shared" si="52"/>
        <v>5710320</v>
      </c>
      <c r="H886" s="40" t="s">
        <v>9853</v>
      </c>
      <c r="I886" s="40" t="s">
        <v>9854</v>
      </c>
      <c r="J886" s="45">
        <f t="shared" si="53"/>
        <v>1769</v>
      </c>
      <c r="K886" s="47">
        <f t="shared" si="54"/>
        <v>5710320</v>
      </c>
      <c r="L886">
        <f>+VLOOKUP(J886,'Thanh toán '!Q$6:R$3244,2,0)</f>
        <v>5710320</v>
      </c>
      <c r="M886" s="47">
        <f t="shared" si="55"/>
        <v>0</v>
      </c>
    </row>
    <row r="887" spans="1:13" x14ac:dyDescent="0.25">
      <c r="A887" s="43">
        <v>44944</v>
      </c>
      <c r="B887" s="40" t="s">
        <v>10936</v>
      </c>
      <c r="C887" s="40" t="s">
        <v>10937</v>
      </c>
      <c r="D887" s="38">
        <v>4309200</v>
      </c>
      <c r="E887" s="42" t="s">
        <v>8998</v>
      </c>
      <c r="F887" s="38">
        <v>430920</v>
      </c>
      <c r="G887" s="38">
        <f t="shared" si="52"/>
        <v>4740120</v>
      </c>
      <c r="H887" s="40" t="s">
        <v>10376</v>
      </c>
      <c r="I887" s="40" t="s">
        <v>10377</v>
      </c>
      <c r="J887" s="45">
        <f t="shared" si="53"/>
        <v>1774</v>
      </c>
      <c r="K887" s="47">
        <f t="shared" si="54"/>
        <v>4740120</v>
      </c>
      <c r="L887">
        <f>+VLOOKUP(J887,'Thanh toán '!Q$6:R$3244,2,0)</f>
        <v>4740120</v>
      </c>
      <c r="M887" s="47">
        <f t="shared" si="55"/>
        <v>0</v>
      </c>
    </row>
    <row r="888" spans="1:13" x14ac:dyDescent="0.25">
      <c r="A888" s="43">
        <v>44945</v>
      </c>
      <c r="B888" s="40" t="s">
        <v>10939</v>
      </c>
      <c r="C888" s="40" t="s">
        <v>10940</v>
      </c>
      <c r="D888" s="38">
        <v>2681943</v>
      </c>
      <c r="E888" s="42" t="s">
        <v>8998</v>
      </c>
      <c r="F888" s="38">
        <v>268194</v>
      </c>
      <c r="G888" s="38">
        <f t="shared" si="52"/>
        <v>2950137</v>
      </c>
      <c r="H888" s="40" t="s">
        <v>9212</v>
      </c>
      <c r="I888" s="40" t="s">
        <v>9213</v>
      </c>
      <c r="J888" s="45">
        <f t="shared" si="53"/>
        <v>1776</v>
      </c>
      <c r="K888" s="47">
        <f t="shared" si="54"/>
        <v>2950137</v>
      </c>
      <c r="L888">
        <f>+VLOOKUP(J888,'Thanh toán '!Q$6:R$3244,2,0)</f>
        <v>2950137</v>
      </c>
      <c r="M888" s="47">
        <f t="shared" si="55"/>
        <v>0</v>
      </c>
    </row>
    <row r="889" spans="1:13" x14ac:dyDescent="0.25">
      <c r="A889" s="43">
        <v>44945</v>
      </c>
      <c r="B889" s="40" t="s">
        <v>10941</v>
      </c>
      <c r="C889" s="40" t="s">
        <v>10942</v>
      </c>
      <c r="D889" s="38">
        <v>1468620</v>
      </c>
      <c r="E889" s="42" t="s">
        <v>8998</v>
      </c>
      <c r="F889" s="38">
        <v>146862</v>
      </c>
      <c r="G889" s="38">
        <f t="shared" si="52"/>
        <v>1615482</v>
      </c>
      <c r="H889" s="40" t="s">
        <v>10207</v>
      </c>
      <c r="I889" s="40" t="s">
        <v>10208</v>
      </c>
      <c r="J889" s="45">
        <f t="shared" si="53"/>
        <v>1777</v>
      </c>
      <c r="K889" s="47">
        <f t="shared" si="54"/>
        <v>1615482</v>
      </c>
      <c r="L889">
        <f>+VLOOKUP(J889,'Thanh toán '!Q$6:R$3244,2,0)</f>
        <v>1615482</v>
      </c>
      <c r="M889" s="47">
        <f t="shared" si="55"/>
        <v>0</v>
      </c>
    </row>
    <row r="890" spans="1:13" x14ac:dyDescent="0.25">
      <c r="A890" s="43">
        <v>44945</v>
      </c>
      <c r="B890" s="40" t="s">
        <v>10943</v>
      </c>
      <c r="C890" s="40" t="s">
        <v>10944</v>
      </c>
      <c r="D890" s="38">
        <v>1696800</v>
      </c>
      <c r="E890" s="42" t="s">
        <v>8998</v>
      </c>
      <c r="F890" s="38">
        <v>169680</v>
      </c>
      <c r="G890" s="38">
        <f t="shared" si="52"/>
        <v>1866480</v>
      </c>
      <c r="H890" s="40" t="s">
        <v>10207</v>
      </c>
      <c r="I890" s="40" t="s">
        <v>10208</v>
      </c>
      <c r="J890" s="45">
        <f t="shared" si="53"/>
        <v>1778</v>
      </c>
      <c r="K890" s="47">
        <f t="shared" si="54"/>
        <v>1866480</v>
      </c>
      <c r="L890">
        <f>+VLOOKUP(J890,'Thanh toán '!Q$6:R$3244,2,0)</f>
        <v>1866480</v>
      </c>
      <c r="M890" s="47">
        <f t="shared" si="55"/>
        <v>0</v>
      </c>
    </row>
    <row r="891" spans="1:13" x14ac:dyDescent="0.25">
      <c r="A891" s="43">
        <v>44945</v>
      </c>
      <c r="B891" s="40" t="s">
        <v>10945</v>
      </c>
      <c r="C891" s="40" t="s">
        <v>10946</v>
      </c>
      <c r="D891" s="38">
        <v>552977</v>
      </c>
      <c r="E891" s="42" t="s">
        <v>8998</v>
      </c>
      <c r="F891" s="38">
        <v>55298</v>
      </c>
      <c r="G891" s="38">
        <f t="shared" si="52"/>
        <v>608275</v>
      </c>
      <c r="H891" s="40" t="s">
        <v>9001</v>
      </c>
      <c r="I891" s="40" t="s">
        <v>9002</v>
      </c>
      <c r="J891" s="45">
        <f t="shared" si="53"/>
        <v>1780</v>
      </c>
      <c r="K891" s="47">
        <f t="shared" si="54"/>
        <v>608275</v>
      </c>
      <c r="L891">
        <f>+VLOOKUP(J891,'Thanh toán '!Q$6:R$3244,2,0)</f>
        <v>608275</v>
      </c>
      <c r="M891" s="47">
        <f t="shared" si="55"/>
        <v>0</v>
      </c>
    </row>
    <row r="892" spans="1:13" x14ac:dyDescent="0.25">
      <c r="A892" s="43">
        <v>44945</v>
      </c>
      <c r="B892" s="40" t="s">
        <v>10947</v>
      </c>
      <c r="C892" s="40" t="s">
        <v>10948</v>
      </c>
      <c r="D892" s="38">
        <v>1007785</v>
      </c>
      <c r="E892" s="42" t="s">
        <v>8998</v>
      </c>
      <c r="F892" s="38">
        <v>100779</v>
      </c>
      <c r="G892" s="38">
        <f t="shared" si="52"/>
        <v>1108564</v>
      </c>
      <c r="H892" s="40" t="s">
        <v>9001</v>
      </c>
      <c r="I892" s="40" t="s">
        <v>9002</v>
      </c>
      <c r="J892" s="45">
        <f t="shared" si="53"/>
        <v>1782</v>
      </c>
      <c r="K892" s="47">
        <f t="shared" si="54"/>
        <v>1108564</v>
      </c>
      <c r="L892">
        <f>+VLOOKUP(J892,'Thanh toán '!Q$6:R$3244,2,0)</f>
        <v>1108564</v>
      </c>
      <c r="M892" s="47">
        <f t="shared" si="55"/>
        <v>0</v>
      </c>
    </row>
    <row r="893" spans="1:13" x14ac:dyDescent="0.25">
      <c r="A893" s="43">
        <v>44945</v>
      </c>
      <c r="B893" s="40" t="s">
        <v>10949</v>
      </c>
      <c r="C893" s="40" t="s">
        <v>10950</v>
      </c>
      <c r="D893" s="38">
        <v>4592736</v>
      </c>
      <c r="E893" s="42" t="s">
        <v>8998</v>
      </c>
      <c r="F893" s="38">
        <v>459274</v>
      </c>
      <c r="G893" s="38">
        <f t="shared" si="52"/>
        <v>5052010</v>
      </c>
      <c r="H893" s="40" t="s">
        <v>9498</v>
      </c>
      <c r="I893" s="40" t="s">
        <v>9499</v>
      </c>
      <c r="J893" s="45">
        <f t="shared" si="53"/>
        <v>1786</v>
      </c>
      <c r="K893" s="47">
        <f t="shared" si="54"/>
        <v>5052010</v>
      </c>
      <c r="L893">
        <f>+VLOOKUP(J893,'Thanh toán '!Q$6:R$3244,2,0)</f>
        <v>5052010</v>
      </c>
      <c r="M893" s="47">
        <f t="shared" si="55"/>
        <v>0</v>
      </c>
    </row>
    <row r="894" spans="1:13" x14ac:dyDescent="0.25">
      <c r="A894" s="43">
        <v>44945</v>
      </c>
      <c r="B894" s="40" t="s">
        <v>10951</v>
      </c>
      <c r="C894" s="40" t="s">
        <v>10952</v>
      </c>
      <c r="D894" s="38">
        <v>756430</v>
      </c>
      <c r="E894" s="42" t="s">
        <v>8998</v>
      </c>
      <c r="F894" s="38">
        <v>75643</v>
      </c>
      <c r="G894" s="38">
        <f t="shared" si="52"/>
        <v>832073</v>
      </c>
      <c r="H894" s="40" t="s">
        <v>9001</v>
      </c>
      <c r="I894" s="40" t="s">
        <v>9002</v>
      </c>
      <c r="J894" s="45">
        <f t="shared" si="53"/>
        <v>1787</v>
      </c>
      <c r="K894" s="47">
        <f t="shared" si="54"/>
        <v>832073</v>
      </c>
      <c r="L894">
        <f>+VLOOKUP(J894,'Thanh toán '!Q$6:R$3244,2,0)</f>
        <v>832073</v>
      </c>
      <c r="M894" s="47">
        <f t="shared" si="55"/>
        <v>0</v>
      </c>
    </row>
    <row r="895" spans="1:13" x14ac:dyDescent="0.25">
      <c r="A895" s="43">
        <v>44945</v>
      </c>
      <c r="B895" s="40" t="s">
        <v>10953</v>
      </c>
      <c r="C895" s="40" t="s">
        <v>10954</v>
      </c>
      <c r="D895" s="38">
        <v>2732027</v>
      </c>
      <c r="E895" s="42" t="s">
        <v>8998</v>
      </c>
      <c r="F895" s="38">
        <v>273203</v>
      </c>
      <c r="G895" s="38">
        <f t="shared" si="52"/>
        <v>3005230</v>
      </c>
      <c r="H895" s="40" t="s">
        <v>9725</v>
      </c>
      <c r="I895" s="40" t="s">
        <v>9726</v>
      </c>
      <c r="J895" s="45">
        <f t="shared" si="53"/>
        <v>1789</v>
      </c>
      <c r="K895" s="47">
        <f t="shared" si="54"/>
        <v>3005230</v>
      </c>
      <c r="L895">
        <f>+VLOOKUP(J895,'Thanh toán '!Q$6:R$3244,2,0)</f>
        <v>3005230</v>
      </c>
      <c r="M895" s="47">
        <f t="shared" si="55"/>
        <v>0</v>
      </c>
    </row>
    <row r="896" spans="1:13" x14ac:dyDescent="0.25">
      <c r="A896" s="43">
        <v>44945</v>
      </c>
      <c r="B896" s="40" t="s">
        <v>10955</v>
      </c>
      <c r="C896" s="40" t="s">
        <v>10956</v>
      </c>
      <c r="D896" s="38">
        <v>5396093</v>
      </c>
      <c r="E896" s="42" t="s">
        <v>8998</v>
      </c>
      <c r="F896" s="38">
        <v>539609</v>
      </c>
      <c r="G896" s="38">
        <f t="shared" si="52"/>
        <v>5935702</v>
      </c>
      <c r="H896" s="40" t="s">
        <v>9183</v>
      </c>
      <c r="I896" s="40" t="s">
        <v>9184</v>
      </c>
      <c r="J896" s="45">
        <f t="shared" si="53"/>
        <v>1790</v>
      </c>
      <c r="K896" s="47">
        <f t="shared" si="54"/>
        <v>5935702</v>
      </c>
      <c r="L896">
        <f>+VLOOKUP(J896,'Thanh toán '!Q$6:R$3244,2,0)</f>
        <v>5935702</v>
      </c>
      <c r="M896" s="47">
        <f t="shared" si="55"/>
        <v>0</v>
      </c>
    </row>
    <row r="897" spans="1:13" x14ac:dyDescent="0.25">
      <c r="A897" s="43">
        <v>44945</v>
      </c>
      <c r="B897" s="40" t="s">
        <v>10957</v>
      </c>
      <c r="C897" s="40" t="s">
        <v>10958</v>
      </c>
      <c r="D897" s="38">
        <v>4963321</v>
      </c>
      <c r="E897" s="42" t="s">
        <v>8998</v>
      </c>
      <c r="F897" s="38">
        <v>496332</v>
      </c>
      <c r="G897" s="38">
        <f t="shared" si="52"/>
        <v>5459653</v>
      </c>
      <c r="H897" s="40" t="s">
        <v>9234</v>
      </c>
      <c r="I897" s="40" t="s">
        <v>9235</v>
      </c>
      <c r="J897" s="45">
        <f t="shared" si="53"/>
        <v>1791</v>
      </c>
      <c r="K897" s="47">
        <f t="shared" si="54"/>
        <v>5459653</v>
      </c>
      <c r="L897">
        <f>+VLOOKUP(J897,'Thanh toán '!Q$6:R$3244,2,0)</f>
        <v>5459653</v>
      </c>
      <c r="M897" s="47">
        <f t="shared" si="55"/>
        <v>0</v>
      </c>
    </row>
    <row r="898" spans="1:13" x14ac:dyDescent="0.25">
      <c r="A898" s="43">
        <v>44945</v>
      </c>
      <c r="B898" s="40" t="s">
        <v>10959</v>
      </c>
      <c r="C898" s="40" t="s">
        <v>10960</v>
      </c>
      <c r="D898" s="38">
        <v>6888000</v>
      </c>
      <c r="E898" s="42" t="s">
        <v>8998</v>
      </c>
      <c r="F898" s="38">
        <v>688800</v>
      </c>
      <c r="G898" s="38">
        <f t="shared" si="52"/>
        <v>7576800</v>
      </c>
      <c r="H898" s="40" t="s">
        <v>9183</v>
      </c>
      <c r="I898" s="40" t="s">
        <v>9184</v>
      </c>
      <c r="J898" s="45">
        <f t="shared" si="53"/>
        <v>1793</v>
      </c>
      <c r="K898" s="47">
        <f t="shared" si="54"/>
        <v>7576800</v>
      </c>
      <c r="L898">
        <f>+VLOOKUP(J898,'Thanh toán '!Q$6:R$3244,2,0)</f>
        <v>7576800</v>
      </c>
      <c r="M898" s="47">
        <f t="shared" si="55"/>
        <v>0</v>
      </c>
    </row>
    <row r="899" spans="1:13" x14ac:dyDescent="0.25">
      <c r="A899" s="43">
        <v>44945</v>
      </c>
      <c r="B899" s="40" t="s">
        <v>10961</v>
      </c>
      <c r="C899" s="40" t="s">
        <v>10962</v>
      </c>
      <c r="D899" s="38">
        <v>423749</v>
      </c>
      <c r="E899" s="42" t="s">
        <v>8998</v>
      </c>
      <c r="F899" s="38">
        <v>42375</v>
      </c>
      <c r="G899" s="38">
        <f t="shared" si="52"/>
        <v>466124</v>
      </c>
      <c r="H899" s="40" t="s">
        <v>9001</v>
      </c>
      <c r="I899" s="40" t="s">
        <v>9002</v>
      </c>
      <c r="J899" s="45">
        <f t="shared" si="53"/>
        <v>1794</v>
      </c>
      <c r="K899" s="47">
        <f t="shared" si="54"/>
        <v>466124</v>
      </c>
      <c r="L899">
        <f>+VLOOKUP(J899,'Thanh toán '!Q$6:R$3244,2,0)</f>
        <v>466124</v>
      </c>
      <c r="M899" s="47">
        <f t="shared" si="55"/>
        <v>0</v>
      </c>
    </row>
    <row r="900" spans="1:13" x14ac:dyDescent="0.25">
      <c r="A900" s="43">
        <v>44945</v>
      </c>
      <c r="B900" s="40" t="s">
        <v>10963</v>
      </c>
      <c r="C900" s="40" t="s">
        <v>10964</v>
      </c>
      <c r="D900" s="38">
        <v>455338</v>
      </c>
      <c r="E900" s="42" t="s">
        <v>8998</v>
      </c>
      <c r="F900" s="38">
        <v>45534</v>
      </c>
      <c r="G900" s="38">
        <f t="shared" si="52"/>
        <v>500872</v>
      </c>
      <c r="H900" s="40" t="s">
        <v>9001</v>
      </c>
      <c r="I900" s="40" t="s">
        <v>9002</v>
      </c>
      <c r="J900" s="45">
        <f t="shared" si="53"/>
        <v>1795</v>
      </c>
      <c r="K900" s="47">
        <f t="shared" si="54"/>
        <v>500872</v>
      </c>
      <c r="L900">
        <f>+VLOOKUP(J900,'Thanh toán '!Q$6:R$3244,2,0)</f>
        <v>500872</v>
      </c>
      <c r="M900" s="47">
        <f t="shared" si="55"/>
        <v>0</v>
      </c>
    </row>
    <row r="901" spans="1:13" x14ac:dyDescent="0.25">
      <c r="A901" s="43">
        <v>44945</v>
      </c>
      <c r="B901" s="40" t="s">
        <v>10965</v>
      </c>
      <c r="C901" s="40" t="s">
        <v>10966</v>
      </c>
      <c r="D901" s="38">
        <v>3858426</v>
      </c>
      <c r="E901" s="42" t="s">
        <v>8998</v>
      </c>
      <c r="F901" s="38">
        <v>385843</v>
      </c>
      <c r="G901" s="38">
        <f t="shared" si="52"/>
        <v>4244269</v>
      </c>
      <c r="H901" s="40" t="s">
        <v>9197</v>
      </c>
      <c r="I901" s="40" t="s">
        <v>9198</v>
      </c>
      <c r="J901" s="45">
        <f t="shared" si="53"/>
        <v>1796</v>
      </c>
      <c r="K901" s="47">
        <f t="shared" si="54"/>
        <v>4244269</v>
      </c>
      <c r="L901">
        <f>+VLOOKUP(J901,'Thanh toán '!Q$6:R$3244,2,0)</f>
        <v>4244269</v>
      </c>
      <c r="M901" s="47">
        <f t="shared" si="55"/>
        <v>0</v>
      </c>
    </row>
    <row r="902" spans="1:13" x14ac:dyDescent="0.25">
      <c r="A902" s="43">
        <v>44945</v>
      </c>
      <c r="B902" s="40" t="s">
        <v>10967</v>
      </c>
      <c r="C902" s="40" t="s">
        <v>10726</v>
      </c>
      <c r="D902" s="38">
        <v>2891626</v>
      </c>
      <c r="E902" s="42" t="s">
        <v>8998</v>
      </c>
      <c r="F902" s="38">
        <v>289163</v>
      </c>
      <c r="G902" s="38">
        <f t="shared" ref="G902:G965" si="56">+D902+F902</f>
        <v>3180789</v>
      </c>
      <c r="H902" s="40" t="s">
        <v>9558</v>
      </c>
      <c r="I902" s="40" t="s">
        <v>9559</v>
      </c>
      <c r="J902" s="45">
        <f t="shared" ref="J902:J965" si="57">+B902*1</f>
        <v>1802</v>
      </c>
      <c r="K902" s="47">
        <f t="shared" ref="K902:K965" si="58">+G902</f>
        <v>3180789</v>
      </c>
      <c r="L902">
        <f>+VLOOKUP(J902,'Thanh toán '!Q$6:R$3244,2,0)</f>
        <v>3180789</v>
      </c>
      <c r="M902" s="47">
        <f t="shared" ref="M902:M965" si="59">+L902-K902</f>
        <v>0</v>
      </c>
    </row>
    <row r="903" spans="1:13" x14ac:dyDescent="0.25">
      <c r="A903" s="43">
        <v>44945</v>
      </c>
      <c r="B903" s="40" t="s">
        <v>10968</v>
      </c>
      <c r="C903" s="40" t="s">
        <v>10969</v>
      </c>
      <c r="D903" s="38">
        <v>455338</v>
      </c>
      <c r="E903" s="42" t="s">
        <v>8998</v>
      </c>
      <c r="F903" s="38">
        <v>45534</v>
      </c>
      <c r="G903" s="38">
        <f t="shared" si="56"/>
        <v>500872</v>
      </c>
      <c r="H903" s="40" t="s">
        <v>9001</v>
      </c>
      <c r="I903" s="40" t="s">
        <v>9002</v>
      </c>
      <c r="J903" s="45">
        <f t="shared" si="57"/>
        <v>1807</v>
      </c>
      <c r="K903" s="47">
        <f t="shared" si="58"/>
        <v>500872</v>
      </c>
      <c r="L903">
        <f>+VLOOKUP(J903,'Thanh toán '!Q$6:R$3244,2,0)</f>
        <v>500872</v>
      </c>
      <c r="M903" s="47">
        <f t="shared" si="59"/>
        <v>0</v>
      </c>
    </row>
    <row r="904" spans="1:13" x14ac:dyDescent="0.25">
      <c r="A904" s="43">
        <v>44945</v>
      </c>
      <c r="B904" s="40" t="s">
        <v>10970</v>
      </c>
      <c r="C904" s="40" t="s">
        <v>10971</v>
      </c>
      <c r="D904" s="38">
        <v>3888249</v>
      </c>
      <c r="E904" s="42" t="s">
        <v>8998</v>
      </c>
      <c r="F904" s="38">
        <v>388825</v>
      </c>
      <c r="G904" s="38">
        <f t="shared" si="56"/>
        <v>4277074</v>
      </c>
      <c r="H904" s="40" t="s">
        <v>10376</v>
      </c>
      <c r="I904" s="40" t="s">
        <v>10377</v>
      </c>
      <c r="J904" s="45">
        <f t="shared" si="57"/>
        <v>1808</v>
      </c>
      <c r="K904" s="47">
        <f t="shared" si="58"/>
        <v>4277074</v>
      </c>
      <c r="L904">
        <f>+VLOOKUP(J904,'Thanh toán '!Q$6:R$3244,2,0)</f>
        <v>4277074</v>
      </c>
      <c r="M904" s="47">
        <f t="shared" si="59"/>
        <v>0</v>
      </c>
    </row>
    <row r="905" spans="1:13" x14ac:dyDescent="0.25">
      <c r="A905" s="43">
        <v>44945</v>
      </c>
      <c r="B905" s="40" t="s">
        <v>10972</v>
      </c>
      <c r="C905" s="40" t="s">
        <v>10973</v>
      </c>
      <c r="D905" s="38">
        <v>706248</v>
      </c>
      <c r="E905" s="42" t="s">
        <v>8998</v>
      </c>
      <c r="F905" s="38">
        <v>70625</v>
      </c>
      <c r="G905" s="38">
        <f t="shared" si="56"/>
        <v>776873</v>
      </c>
      <c r="H905" s="40" t="s">
        <v>9001</v>
      </c>
      <c r="I905" s="40" t="s">
        <v>9002</v>
      </c>
      <c r="J905" s="45">
        <f t="shared" si="57"/>
        <v>1809</v>
      </c>
      <c r="K905" s="47">
        <f t="shared" si="58"/>
        <v>776873</v>
      </c>
      <c r="L905">
        <f>+VLOOKUP(J905,'Thanh toán '!Q$6:R$3244,2,0)</f>
        <v>776873</v>
      </c>
      <c r="M905" s="47">
        <f t="shared" si="59"/>
        <v>0</v>
      </c>
    </row>
    <row r="906" spans="1:13" x14ac:dyDescent="0.25">
      <c r="A906" s="43">
        <v>44945</v>
      </c>
      <c r="B906" s="40" t="s">
        <v>10974</v>
      </c>
      <c r="C906" s="40" t="s">
        <v>10975</v>
      </c>
      <c r="D906" s="38">
        <v>6888000</v>
      </c>
      <c r="E906" s="42" t="s">
        <v>8998</v>
      </c>
      <c r="F906" s="38">
        <v>688800</v>
      </c>
      <c r="G906" s="38">
        <f t="shared" si="56"/>
        <v>7576800</v>
      </c>
      <c r="H906" s="40" t="s">
        <v>9183</v>
      </c>
      <c r="I906" s="40" t="s">
        <v>9184</v>
      </c>
      <c r="J906" s="45">
        <f t="shared" si="57"/>
        <v>1812</v>
      </c>
      <c r="K906" s="47">
        <f t="shared" si="58"/>
        <v>7576800</v>
      </c>
      <c r="L906">
        <f>+VLOOKUP(J906,'Thanh toán '!Q$6:R$3244,2,0)</f>
        <v>7576800</v>
      </c>
      <c r="M906" s="47">
        <f t="shared" si="59"/>
        <v>0</v>
      </c>
    </row>
    <row r="907" spans="1:13" x14ac:dyDescent="0.25">
      <c r="A907" s="43">
        <v>44945</v>
      </c>
      <c r="B907" s="40" t="s">
        <v>10976</v>
      </c>
      <c r="C907" s="40" t="s">
        <v>10977</v>
      </c>
      <c r="D907" s="38">
        <v>4360246</v>
      </c>
      <c r="E907" s="42" t="s">
        <v>8998</v>
      </c>
      <c r="F907" s="38">
        <v>436025</v>
      </c>
      <c r="G907" s="38">
        <f t="shared" si="56"/>
        <v>4796271</v>
      </c>
      <c r="H907" s="40" t="s">
        <v>9183</v>
      </c>
      <c r="I907" s="40" t="s">
        <v>9184</v>
      </c>
      <c r="J907" s="45">
        <f t="shared" si="57"/>
        <v>1813</v>
      </c>
      <c r="K907" s="47">
        <f t="shared" si="58"/>
        <v>4796271</v>
      </c>
      <c r="L907">
        <f>+VLOOKUP(J907,'Thanh toán '!Q$6:R$3244,2,0)</f>
        <v>4796271</v>
      </c>
      <c r="M907" s="47">
        <f t="shared" si="59"/>
        <v>0</v>
      </c>
    </row>
    <row r="908" spans="1:13" x14ac:dyDescent="0.25">
      <c r="A908" s="43">
        <v>44945</v>
      </c>
      <c r="B908" s="40" t="s">
        <v>10978</v>
      </c>
      <c r="C908" s="40" t="s">
        <v>10979</v>
      </c>
      <c r="D908" s="38">
        <v>1324313</v>
      </c>
      <c r="E908" s="42" t="s">
        <v>8998</v>
      </c>
      <c r="F908" s="38">
        <v>132431</v>
      </c>
      <c r="G908" s="38">
        <f t="shared" si="56"/>
        <v>1456744</v>
      </c>
      <c r="H908" s="40" t="s">
        <v>9001</v>
      </c>
      <c r="I908" s="40" t="s">
        <v>9002</v>
      </c>
      <c r="J908" s="45">
        <f t="shared" si="57"/>
        <v>1815</v>
      </c>
      <c r="K908" s="47">
        <f t="shared" si="58"/>
        <v>1456744</v>
      </c>
      <c r="L908">
        <f>+VLOOKUP(J908,'Thanh toán '!Q$6:R$3244,2,0)</f>
        <v>1456744</v>
      </c>
      <c r="M908" s="47">
        <f t="shared" si="59"/>
        <v>0</v>
      </c>
    </row>
    <row r="909" spans="1:13" x14ac:dyDescent="0.25">
      <c r="A909" s="43">
        <v>44945</v>
      </c>
      <c r="B909" s="40" t="s">
        <v>10980</v>
      </c>
      <c r="C909" s="40" t="s">
        <v>10981</v>
      </c>
      <c r="D909" s="38">
        <v>822493</v>
      </c>
      <c r="E909" s="42" t="s">
        <v>8998</v>
      </c>
      <c r="F909" s="38">
        <v>82249</v>
      </c>
      <c r="G909" s="38">
        <f t="shared" si="56"/>
        <v>904742</v>
      </c>
      <c r="H909" s="40" t="s">
        <v>9001</v>
      </c>
      <c r="I909" s="40" t="s">
        <v>9002</v>
      </c>
      <c r="J909" s="45">
        <f t="shared" si="57"/>
        <v>1816</v>
      </c>
      <c r="K909" s="47">
        <f t="shared" si="58"/>
        <v>904742</v>
      </c>
      <c r="L909">
        <f>+VLOOKUP(J909,'Thanh toán '!Q$6:R$3244,2,0)</f>
        <v>904742</v>
      </c>
      <c r="M909" s="47">
        <f t="shared" si="59"/>
        <v>0</v>
      </c>
    </row>
    <row r="910" spans="1:13" x14ac:dyDescent="0.25">
      <c r="A910" s="43">
        <v>44945</v>
      </c>
      <c r="B910" s="40" t="s">
        <v>10982</v>
      </c>
      <c r="C910" s="40" t="s">
        <v>10983</v>
      </c>
      <c r="D910" s="38">
        <v>910676</v>
      </c>
      <c r="E910" s="42" t="s">
        <v>8998</v>
      </c>
      <c r="F910" s="38">
        <v>91068</v>
      </c>
      <c r="G910" s="38">
        <f t="shared" si="56"/>
        <v>1001744</v>
      </c>
      <c r="H910" s="40" t="s">
        <v>9001</v>
      </c>
      <c r="I910" s="40" t="s">
        <v>9002</v>
      </c>
      <c r="J910" s="45">
        <f t="shared" si="57"/>
        <v>1818</v>
      </c>
      <c r="K910" s="47">
        <f t="shared" si="58"/>
        <v>1001744</v>
      </c>
      <c r="L910">
        <f>+VLOOKUP(J910,'Thanh toán '!Q$6:R$3244,2,0)</f>
        <v>1001744</v>
      </c>
      <c r="M910" s="47">
        <f t="shared" si="59"/>
        <v>0</v>
      </c>
    </row>
    <row r="911" spans="1:13" x14ac:dyDescent="0.25">
      <c r="A911" s="43">
        <v>44945</v>
      </c>
      <c r="B911" s="40" t="s">
        <v>10984</v>
      </c>
      <c r="C911" s="40" t="s">
        <v>10985</v>
      </c>
      <c r="D911" s="38">
        <v>4410000</v>
      </c>
      <c r="E911" s="42" t="s">
        <v>8998</v>
      </c>
      <c r="F911" s="38">
        <v>441000</v>
      </c>
      <c r="G911" s="38">
        <f t="shared" si="56"/>
        <v>4851000</v>
      </c>
      <c r="H911" s="40" t="s">
        <v>9747</v>
      </c>
      <c r="I911" s="40" t="s">
        <v>9748</v>
      </c>
      <c r="J911" s="45">
        <f t="shared" si="57"/>
        <v>1819</v>
      </c>
      <c r="K911" s="47">
        <f t="shared" si="58"/>
        <v>4851000</v>
      </c>
      <c r="L911">
        <f>+VLOOKUP(J911,'Thanh toán '!Q$6:R$3244,2,0)</f>
        <v>4851000</v>
      </c>
      <c r="M911" s="47">
        <f t="shared" si="59"/>
        <v>0</v>
      </c>
    </row>
    <row r="912" spans="1:13" x14ac:dyDescent="0.25">
      <c r="A912" s="43">
        <v>44945</v>
      </c>
      <c r="B912" s="40" t="s">
        <v>10986</v>
      </c>
      <c r="C912" s="40" t="s">
        <v>10987</v>
      </c>
      <c r="D912" s="38">
        <v>2831979</v>
      </c>
      <c r="E912" s="42" t="s">
        <v>8998</v>
      </c>
      <c r="F912" s="38">
        <v>283198</v>
      </c>
      <c r="G912" s="38">
        <f t="shared" si="56"/>
        <v>3115177</v>
      </c>
      <c r="H912" s="40" t="s">
        <v>9747</v>
      </c>
      <c r="I912" s="40" t="s">
        <v>9748</v>
      </c>
      <c r="J912" s="45">
        <f t="shared" si="57"/>
        <v>1820</v>
      </c>
      <c r="K912" s="47">
        <f t="shared" si="58"/>
        <v>3115177</v>
      </c>
      <c r="L912">
        <f>+VLOOKUP(J912,'Thanh toán '!Q$6:R$3244,2,0)</f>
        <v>3115177</v>
      </c>
      <c r="M912" s="47">
        <f t="shared" si="59"/>
        <v>0</v>
      </c>
    </row>
    <row r="913" spans="1:13" x14ac:dyDescent="0.25">
      <c r="A913" s="43">
        <v>44945</v>
      </c>
      <c r="B913" s="40" t="s">
        <v>10988</v>
      </c>
      <c r="C913" s="40" t="s">
        <v>10989</v>
      </c>
      <c r="D913" s="38">
        <v>2150299</v>
      </c>
      <c r="E913" s="42" t="s">
        <v>8998</v>
      </c>
      <c r="F913" s="38">
        <v>215030</v>
      </c>
      <c r="G913" s="38">
        <f t="shared" si="56"/>
        <v>2365329</v>
      </c>
      <c r="H913" s="40" t="s">
        <v>9394</v>
      </c>
      <c r="I913" s="40" t="s">
        <v>9395</v>
      </c>
      <c r="J913" s="45">
        <f t="shared" si="57"/>
        <v>1821</v>
      </c>
      <c r="K913" s="47">
        <f t="shared" si="58"/>
        <v>2365329</v>
      </c>
      <c r="L913">
        <f>+VLOOKUP(J913,'Thanh toán '!Q$6:R$3244,2,0)</f>
        <v>2365329</v>
      </c>
      <c r="M913" s="47">
        <f t="shared" si="59"/>
        <v>0</v>
      </c>
    </row>
    <row r="914" spans="1:13" x14ac:dyDescent="0.25">
      <c r="A914" s="43">
        <v>44945</v>
      </c>
      <c r="B914" s="40" t="s">
        <v>10990</v>
      </c>
      <c r="C914" s="40" t="s">
        <v>10991</v>
      </c>
      <c r="D914" s="38">
        <v>670975</v>
      </c>
      <c r="E914" s="42" t="s">
        <v>8998</v>
      </c>
      <c r="F914" s="38">
        <v>67098</v>
      </c>
      <c r="G914" s="38">
        <f t="shared" si="56"/>
        <v>738073</v>
      </c>
      <c r="H914" s="40" t="s">
        <v>9001</v>
      </c>
      <c r="I914" s="40" t="s">
        <v>9002</v>
      </c>
      <c r="J914" s="45">
        <f t="shared" si="57"/>
        <v>1826</v>
      </c>
      <c r="K914" s="47">
        <f t="shared" si="58"/>
        <v>738073</v>
      </c>
      <c r="L914">
        <f>+VLOOKUP(J914,'Thanh toán '!Q$6:R$3244,2,0)</f>
        <v>738073</v>
      </c>
      <c r="M914" s="47">
        <f t="shared" si="59"/>
        <v>0</v>
      </c>
    </row>
    <row r="915" spans="1:13" x14ac:dyDescent="0.25">
      <c r="A915" s="43">
        <v>44945</v>
      </c>
      <c r="B915" s="40" t="s">
        <v>10992</v>
      </c>
      <c r="C915" s="40" t="s">
        <v>10993</v>
      </c>
      <c r="D915" s="38">
        <v>264600</v>
      </c>
      <c r="E915" s="42" t="s">
        <v>8998</v>
      </c>
      <c r="F915" s="38">
        <v>26460</v>
      </c>
      <c r="G915" s="38">
        <f t="shared" si="56"/>
        <v>291060</v>
      </c>
      <c r="H915" s="40" t="s">
        <v>9001</v>
      </c>
      <c r="I915" s="40" t="s">
        <v>9002</v>
      </c>
      <c r="J915" s="45">
        <f t="shared" si="57"/>
        <v>1827</v>
      </c>
      <c r="K915" s="47">
        <f t="shared" si="58"/>
        <v>291060</v>
      </c>
      <c r="L915">
        <f>+VLOOKUP(J915,'Thanh toán '!Q$6:R$3244,2,0)</f>
        <v>291060</v>
      </c>
      <c r="M915" s="47">
        <f t="shared" si="59"/>
        <v>0</v>
      </c>
    </row>
    <row r="916" spans="1:13" x14ac:dyDescent="0.25">
      <c r="A916" s="43">
        <v>44945</v>
      </c>
      <c r="B916" s="40" t="s">
        <v>10994</v>
      </c>
      <c r="C916" s="40" t="s">
        <v>10995</v>
      </c>
      <c r="D916" s="38">
        <v>455338</v>
      </c>
      <c r="E916" s="42" t="s">
        <v>8998</v>
      </c>
      <c r="F916" s="38">
        <v>45534</v>
      </c>
      <c r="G916" s="38">
        <f t="shared" si="56"/>
        <v>500872</v>
      </c>
      <c r="H916" s="40" t="s">
        <v>9001</v>
      </c>
      <c r="I916" s="40" t="s">
        <v>9002</v>
      </c>
      <c r="J916" s="45">
        <f t="shared" si="57"/>
        <v>1829</v>
      </c>
      <c r="K916" s="47">
        <f t="shared" si="58"/>
        <v>500872</v>
      </c>
      <c r="L916" t="e">
        <f>+VLOOKUP(J916,'Thanh toán '!Q$6:R$3244,2,0)</f>
        <v>#N/A</v>
      </c>
      <c r="M916" s="47" t="e">
        <f t="shared" si="59"/>
        <v>#N/A</v>
      </c>
    </row>
    <row r="917" spans="1:13" x14ac:dyDescent="0.25">
      <c r="A917" s="43">
        <v>44945</v>
      </c>
      <c r="B917" s="40" t="s">
        <v>10996</v>
      </c>
      <c r="C917" s="40" t="s">
        <v>10997</v>
      </c>
      <c r="D917" s="38">
        <v>1887986</v>
      </c>
      <c r="E917" s="42" t="s">
        <v>8998</v>
      </c>
      <c r="F917" s="38">
        <v>188799</v>
      </c>
      <c r="G917" s="38">
        <f t="shared" si="56"/>
        <v>2076785</v>
      </c>
      <c r="H917" s="40" t="s">
        <v>9141</v>
      </c>
      <c r="I917" s="40" t="s">
        <v>9142</v>
      </c>
      <c r="J917" s="45">
        <f t="shared" si="57"/>
        <v>1830</v>
      </c>
      <c r="K917" s="47">
        <f t="shared" si="58"/>
        <v>2076785</v>
      </c>
      <c r="L917">
        <f>+VLOOKUP(J917,'Thanh toán '!Q$6:R$3244,2,0)</f>
        <v>2076785</v>
      </c>
      <c r="M917" s="47">
        <f t="shared" si="59"/>
        <v>0</v>
      </c>
    </row>
    <row r="918" spans="1:13" x14ac:dyDescent="0.25">
      <c r="A918" s="43">
        <v>44945</v>
      </c>
      <c r="B918" s="40" t="s">
        <v>10998</v>
      </c>
      <c r="C918" s="40" t="s">
        <v>10999</v>
      </c>
      <c r="D918" s="38">
        <v>2028600</v>
      </c>
      <c r="E918" s="42" t="s">
        <v>8998</v>
      </c>
      <c r="F918" s="38">
        <v>202860</v>
      </c>
      <c r="G918" s="38">
        <f t="shared" si="56"/>
        <v>2231460</v>
      </c>
      <c r="H918" s="40" t="s">
        <v>9394</v>
      </c>
      <c r="I918" s="40" t="s">
        <v>9395</v>
      </c>
      <c r="J918" s="45">
        <f t="shared" si="57"/>
        <v>1832</v>
      </c>
      <c r="K918" s="47">
        <f t="shared" si="58"/>
        <v>2231460</v>
      </c>
      <c r="L918">
        <f>+VLOOKUP(J918,'Thanh toán '!Q$6:R$3244,2,0)</f>
        <v>2231460</v>
      </c>
      <c r="M918" s="47">
        <f t="shared" si="59"/>
        <v>0</v>
      </c>
    </row>
    <row r="919" spans="1:13" x14ac:dyDescent="0.25">
      <c r="A919" s="43">
        <v>44945</v>
      </c>
      <c r="B919" s="40" t="s">
        <v>11000</v>
      </c>
      <c r="C919" s="40" t="s">
        <v>11001</v>
      </c>
      <c r="D919" s="38">
        <v>473931</v>
      </c>
      <c r="E919" s="42" t="s">
        <v>8998</v>
      </c>
      <c r="F919" s="38">
        <v>47393</v>
      </c>
      <c r="G919" s="38">
        <f t="shared" si="56"/>
        <v>521324</v>
      </c>
      <c r="H919" s="40" t="s">
        <v>9001</v>
      </c>
      <c r="I919" s="40" t="s">
        <v>9002</v>
      </c>
      <c r="J919" s="45">
        <f t="shared" si="57"/>
        <v>1833</v>
      </c>
      <c r="K919" s="47">
        <f t="shared" si="58"/>
        <v>521324</v>
      </c>
      <c r="L919">
        <f>+VLOOKUP(J919,'Thanh toán '!Q$6:R$3244,2,0)</f>
        <v>521324</v>
      </c>
      <c r="M919" s="47">
        <f t="shared" si="59"/>
        <v>0</v>
      </c>
    </row>
    <row r="920" spans="1:13" x14ac:dyDescent="0.25">
      <c r="A920" s="43">
        <v>44945</v>
      </c>
      <c r="B920" s="40" t="s">
        <v>11002</v>
      </c>
      <c r="C920" s="40" t="s">
        <v>11003</v>
      </c>
      <c r="D920" s="38">
        <v>483227</v>
      </c>
      <c r="E920" s="42" t="s">
        <v>8998</v>
      </c>
      <c r="F920" s="38">
        <v>48323</v>
      </c>
      <c r="G920" s="38">
        <f t="shared" si="56"/>
        <v>531550</v>
      </c>
      <c r="H920" s="40" t="s">
        <v>9001</v>
      </c>
      <c r="I920" s="40" t="s">
        <v>9002</v>
      </c>
      <c r="J920" s="45">
        <f t="shared" si="57"/>
        <v>1835</v>
      </c>
      <c r="K920" s="47">
        <f t="shared" si="58"/>
        <v>531550</v>
      </c>
      <c r="L920">
        <f>+VLOOKUP(J920,'Thanh toán '!Q$6:R$3244,2,0)</f>
        <v>531550</v>
      </c>
      <c r="M920" s="47">
        <f t="shared" si="59"/>
        <v>0</v>
      </c>
    </row>
    <row r="921" spans="1:13" x14ac:dyDescent="0.25">
      <c r="A921" s="43">
        <v>44959</v>
      </c>
      <c r="B921" s="40" t="s">
        <v>11163</v>
      </c>
      <c r="C921" s="40" t="s">
        <v>11164</v>
      </c>
      <c r="D921" s="38">
        <v>7910970</v>
      </c>
      <c r="E921" s="42" t="s">
        <v>8998</v>
      </c>
      <c r="F921" s="38">
        <v>791097</v>
      </c>
      <c r="G921" s="38">
        <f t="shared" si="56"/>
        <v>8702067</v>
      </c>
      <c r="H921" s="40" t="s">
        <v>9082</v>
      </c>
      <c r="I921" s="40" t="s">
        <v>9083</v>
      </c>
      <c r="J921" s="45">
        <f t="shared" si="57"/>
        <v>2818</v>
      </c>
      <c r="K921" s="47">
        <f t="shared" si="58"/>
        <v>8702067</v>
      </c>
      <c r="L921">
        <f>+VLOOKUP(J921,'Thanh toán '!Q$6:R$3244,2,0)</f>
        <v>8702067</v>
      </c>
      <c r="M921" s="47">
        <f t="shared" si="59"/>
        <v>0</v>
      </c>
    </row>
    <row r="922" spans="1:13" x14ac:dyDescent="0.25">
      <c r="A922" s="43">
        <v>44960</v>
      </c>
      <c r="B922" s="40" t="s">
        <v>11184</v>
      </c>
      <c r="C922" s="40" t="s">
        <v>11185</v>
      </c>
      <c r="D922" s="38">
        <v>3164623</v>
      </c>
      <c r="E922" s="42" t="s">
        <v>8998</v>
      </c>
      <c r="F922" s="38">
        <v>316462</v>
      </c>
      <c r="G922" s="38">
        <f t="shared" si="56"/>
        <v>3481085</v>
      </c>
      <c r="H922" s="40" t="s">
        <v>9078</v>
      </c>
      <c r="I922" s="40" t="s">
        <v>9079</v>
      </c>
      <c r="J922" s="45">
        <f t="shared" si="57"/>
        <v>2829</v>
      </c>
      <c r="K922" s="47">
        <f t="shared" si="58"/>
        <v>3481085</v>
      </c>
      <c r="L922">
        <f>+VLOOKUP(J922,'Thanh toán '!Q$6:R$3244,2,0)</f>
        <v>3481085</v>
      </c>
      <c r="M922" s="47">
        <f t="shared" si="59"/>
        <v>0</v>
      </c>
    </row>
    <row r="923" spans="1:13" x14ac:dyDescent="0.25">
      <c r="A923" s="43">
        <v>44960</v>
      </c>
      <c r="B923" s="40" t="s">
        <v>11186</v>
      </c>
      <c r="C923" s="40"/>
      <c r="D923" s="38">
        <v>0</v>
      </c>
      <c r="E923" s="42" t="s">
        <v>8998</v>
      </c>
      <c r="F923" s="38">
        <v>0</v>
      </c>
      <c r="G923" s="38">
        <f t="shared" si="56"/>
        <v>0</v>
      </c>
      <c r="H923" s="40" t="s">
        <v>10423</v>
      </c>
      <c r="I923" s="40" t="s">
        <v>10424</v>
      </c>
      <c r="J923" s="45">
        <f t="shared" si="57"/>
        <v>2830</v>
      </c>
      <c r="K923" s="47">
        <f t="shared" si="58"/>
        <v>0</v>
      </c>
      <c r="L923" t="e">
        <f>+VLOOKUP(J923,'Thanh toán '!Q$6:R$3244,2,0)</f>
        <v>#N/A</v>
      </c>
      <c r="M923" s="47" t="e">
        <f t="shared" si="59"/>
        <v>#N/A</v>
      </c>
    </row>
    <row r="924" spans="1:13" x14ac:dyDescent="0.25">
      <c r="A924" s="43">
        <v>44960</v>
      </c>
      <c r="B924" s="40" t="s">
        <v>11187</v>
      </c>
      <c r="C924" s="40" t="s">
        <v>11188</v>
      </c>
      <c r="D924" s="38">
        <v>4480202</v>
      </c>
      <c r="E924" s="42" t="s">
        <v>8998</v>
      </c>
      <c r="F924" s="38">
        <v>448020</v>
      </c>
      <c r="G924" s="38">
        <f t="shared" si="56"/>
        <v>4928222</v>
      </c>
      <c r="H924" s="40" t="s">
        <v>10423</v>
      </c>
      <c r="I924" s="40" t="s">
        <v>10424</v>
      </c>
      <c r="J924" s="45">
        <f t="shared" si="57"/>
        <v>2831</v>
      </c>
      <c r="K924" s="47">
        <f t="shared" si="58"/>
        <v>4928222</v>
      </c>
      <c r="L924">
        <f>+VLOOKUP(J924,'Thanh toán '!Q$6:R$3244,2,0)</f>
        <v>4928222</v>
      </c>
      <c r="M924" s="47">
        <f t="shared" si="59"/>
        <v>0</v>
      </c>
    </row>
    <row r="925" spans="1:13" x14ac:dyDescent="0.25">
      <c r="A925" s="43">
        <v>44960</v>
      </c>
      <c r="B925" s="40" t="s">
        <v>11189</v>
      </c>
      <c r="C925" s="40" t="s">
        <v>11190</v>
      </c>
      <c r="D925" s="38">
        <v>9106650</v>
      </c>
      <c r="E925" s="42" t="s">
        <v>8998</v>
      </c>
      <c r="F925" s="38">
        <v>910665</v>
      </c>
      <c r="G925" s="38">
        <f t="shared" si="56"/>
        <v>10017315</v>
      </c>
      <c r="H925" s="40" t="s">
        <v>9068</v>
      </c>
      <c r="I925" s="40" t="s">
        <v>9069</v>
      </c>
      <c r="J925" s="45">
        <f t="shared" si="57"/>
        <v>2832</v>
      </c>
      <c r="K925" s="47">
        <f t="shared" si="58"/>
        <v>10017315</v>
      </c>
      <c r="L925">
        <f>+VLOOKUP(J925,'Thanh toán '!Q$6:R$3244,2,0)</f>
        <v>10017315</v>
      </c>
      <c r="M925" s="47">
        <f t="shared" si="59"/>
        <v>0</v>
      </c>
    </row>
    <row r="926" spans="1:13" x14ac:dyDescent="0.25">
      <c r="A926" s="43">
        <v>44960</v>
      </c>
      <c r="B926" s="40" t="s">
        <v>11191</v>
      </c>
      <c r="C926" s="40" t="s">
        <v>11192</v>
      </c>
      <c r="D926" s="38">
        <v>3434685</v>
      </c>
      <c r="E926" s="42" t="s">
        <v>8998</v>
      </c>
      <c r="F926" s="38">
        <v>343469</v>
      </c>
      <c r="G926" s="38">
        <f t="shared" si="56"/>
        <v>3778154</v>
      </c>
      <c r="H926" s="40" t="s">
        <v>9072</v>
      </c>
      <c r="I926" s="40" t="s">
        <v>9073</v>
      </c>
      <c r="J926" s="45">
        <f t="shared" si="57"/>
        <v>2833</v>
      </c>
      <c r="K926" s="47">
        <f t="shared" si="58"/>
        <v>3778154</v>
      </c>
      <c r="L926">
        <f>+VLOOKUP(J926,'Thanh toán '!Q$6:R$3244,2,0)</f>
        <v>3778154</v>
      </c>
      <c r="M926" s="47">
        <f t="shared" si="59"/>
        <v>0</v>
      </c>
    </row>
    <row r="927" spans="1:13" x14ac:dyDescent="0.25">
      <c r="A927" s="43">
        <v>44960</v>
      </c>
      <c r="B927" s="40" t="s">
        <v>11193</v>
      </c>
      <c r="C927" s="40" t="s">
        <v>11194</v>
      </c>
      <c r="D927" s="38">
        <v>1757856</v>
      </c>
      <c r="E927" s="42" t="s">
        <v>8998</v>
      </c>
      <c r="F927" s="38">
        <v>175786</v>
      </c>
      <c r="G927" s="38">
        <f t="shared" si="56"/>
        <v>1933642</v>
      </c>
      <c r="H927" s="40" t="s">
        <v>9284</v>
      </c>
      <c r="I927" s="40" t="s">
        <v>9285</v>
      </c>
      <c r="J927" s="45">
        <f t="shared" si="57"/>
        <v>2834</v>
      </c>
      <c r="K927" s="47">
        <f t="shared" si="58"/>
        <v>1933642</v>
      </c>
      <c r="L927">
        <f>+VLOOKUP(J927,'Thanh toán '!Q$6:R$3244,2,0)</f>
        <v>1933642</v>
      </c>
      <c r="M927" s="47">
        <f t="shared" si="59"/>
        <v>0</v>
      </c>
    </row>
    <row r="928" spans="1:13" x14ac:dyDescent="0.25">
      <c r="A928" s="43">
        <v>44960</v>
      </c>
      <c r="B928" s="40" t="s">
        <v>11195</v>
      </c>
      <c r="C928" s="40" t="s">
        <v>11196</v>
      </c>
      <c r="D928" s="38">
        <v>2662970</v>
      </c>
      <c r="E928" s="42" t="s">
        <v>8998</v>
      </c>
      <c r="F928" s="38">
        <v>266297</v>
      </c>
      <c r="G928" s="38">
        <f t="shared" si="56"/>
        <v>2929267</v>
      </c>
      <c r="H928" s="40" t="s">
        <v>9284</v>
      </c>
      <c r="I928" s="40" t="s">
        <v>9285</v>
      </c>
      <c r="J928" s="45">
        <f t="shared" si="57"/>
        <v>2835</v>
      </c>
      <c r="K928" s="47">
        <f t="shared" si="58"/>
        <v>2929267</v>
      </c>
      <c r="L928">
        <f>+VLOOKUP(J928,'Thanh toán '!Q$6:R$3244,2,0)</f>
        <v>2929267</v>
      </c>
      <c r="M928" s="47">
        <f t="shared" si="59"/>
        <v>0</v>
      </c>
    </row>
    <row r="929" spans="1:13" x14ac:dyDescent="0.25">
      <c r="A929" s="43">
        <v>44960</v>
      </c>
      <c r="B929" s="40" t="s">
        <v>11197</v>
      </c>
      <c r="C929" s="40" t="s">
        <v>11198</v>
      </c>
      <c r="D929" s="38">
        <v>2277976</v>
      </c>
      <c r="E929" s="42" t="s">
        <v>8998</v>
      </c>
      <c r="F929" s="38">
        <v>227798</v>
      </c>
      <c r="G929" s="38">
        <f t="shared" si="56"/>
        <v>2505774</v>
      </c>
      <c r="H929" s="40" t="s">
        <v>9284</v>
      </c>
      <c r="I929" s="40" t="s">
        <v>9285</v>
      </c>
      <c r="J929" s="45">
        <f t="shared" si="57"/>
        <v>2836</v>
      </c>
      <c r="K929" s="47">
        <f t="shared" si="58"/>
        <v>2505774</v>
      </c>
      <c r="L929">
        <f>+VLOOKUP(J929,'Thanh toán '!Q$6:R$3244,2,0)</f>
        <v>2505774</v>
      </c>
      <c r="M929" s="47">
        <f t="shared" si="59"/>
        <v>0</v>
      </c>
    </row>
    <row r="930" spans="1:13" x14ac:dyDescent="0.25">
      <c r="A930" s="43">
        <v>44960</v>
      </c>
      <c r="B930" s="40" t="s">
        <v>11199</v>
      </c>
      <c r="C930" s="40" t="s">
        <v>11200</v>
      </c>
      <c r="D930" s="38">
        <v>1979972</v>
      </c>
      <c r="E930" s="42" t="s">
        <v>8998</v>
      </c>
      <c r="F930" s="38">
        <v>197997</v>
      </c>
      <c r="G930" s="38">
        <f t="shared" si="56"/>
        <v>2177969</v>
      </c>
      <c r="H930" s="40" t="s">
        <v>9284</v>
      </c>
      <c r="I930" s="40" t="s">
        <v>9285</v>
      </c>
      <c r="J930" s="45">
        <f t="shared" si="57"/>
        <v>2837</v>
      </c>
      <c r="K930" s="47">
        <f t="shared" si="58"/>
        <v>2177969</v>
      </c>
      <c r="L930">
        <f>+VLOOKUP(J930,'Thanh toán '!Q$6:R$3244,2,0)</f>
        <v>2177969</v>
      </c>
      <c r="M930" s="47">
        <f t="shared" si="59"/>
        <v>0</v>
      </c>
    </row>
    <row r="931" spans="1:13" x14ac:dyDescent="0.25">
      <c r="A931" s="43">
        <v>44960</v>
      </c>
      <c r="B931" s="40" t="s">
        <v>11201</v>
      </c>
      <c r="C931" s="40" t="s">
        <v>11202</v>
      </c>
      <c r="D931" s="38">
        <v>1478140</v>
      </c>
      <c r="E931" s="42" t="s">
        <v>8998</v>
      </c>
      <c r="F931" s="38">
        <v>147814</v>
      </c>
      <c r="G931" s="38">
        <f t="shared" si="56"/>
        <v>1625954</v>
      </c>
      <c r="H931" s="40" t="s">
        <v>9284</v>
      </c>
      <c r="I931" s="40" t="s">
        <v>9285</v>
      </c>
      <c r="J931" s="45">
        <f t="shared" si="57"/>
        <v>2838</v>
      </c>
      <c r="K931" s="47">
        <f t="shared" si="58"/>
        <v>1625954</v>
      </c>
      <c r="L931">
        <f>+VLOOKUP(J931,'Thanh toán '!Q$6:R$3244,2,0)</f>
        <v>1625954</v>
      </c>
      <c r="M931" s="47">
        <f t="shared" si="59"/>
        <v>0</v>
      </c>
    </row>
    <row r="932" spans="1:13" x14ac:dyDescent="0.25">
      <c r="A932" s="43">
        <v>44960</v>
      </c>
      <c r="B932" s="40" t="s">
        <v>11203</v>
      </c>
      <c r="C932" s="40" t="s">
        <v>11204</v>
      </c>
      <c r="D932" s="38">
        <v>1869548</v>
      </c>
      <c r="E932" s="42" t="s">
        <v>8998</v>
      </c>
      <c r="F932" s="38">
        <v>186955</v>
      </c>
      <c r="G932" s="38">
        <f t="shared" si="56"/>
        <v>2056503</v>
      </c>
      <c r="H932" s="40" t="s">
        <v>9284</v>
      </c>
      <c r="I932" s="40" t="s">
        <v>9285</v>
      </c>
      <c r="J932" s="45">
        <f t="shared" si="57"/>
        <v>2839</v>
      </c>
      <c r="K932" s="47">
        <f t="shared" si="58"/>
        <v>2056503</v>
      </c>
      <c r="L932">
        <f>+VLOOKUP(J932,'Thanh toán '!Q$6:R$3244,2,0)</f>
        <v>2056503</v>
      </c>
      <c r="M932" s="47">
        <f t="shared" si="59"/>
        <v>0</v>
      </c>
    </row>
    <row r="933" spans="1:13" x14ac:dyDescent="0.25">
      <c r="A933" s="43">
        <v>44960</v>
      </c>
      <c r="B933" s="40" t="s">
        <v>11205</v>
      </c>
      <c r="C933" s="40" t="s">
        <v>11206</v>
      </c>
      <c r="D933" s="38">
        <v>1369090</v>
      </c>
      <c r="E933" s="42" t="s">
        <v>8998</v>
      </c>
      <c r="F933" s="38">
        <v>136909</v>
      </c>
      <c r="G933" s="38">
        <f t="shared" si="56"/>
        <v>1505999</v>
      </c>
      <c r="H933" s="40" t="s">
        <v>9284</v>
      </c>
      <c r="I933" s="40" t="s">
        <v>9285</v>
      </c>
      <c r="J933" s="45">
        <f t="shared" si="57"/>
        <v>2840</v>
      </c>
      <c r="K933" s="47">
        <f t="shared" si="58"/>
        <v>1505999</v>
      </c>
      <c r="L933">
        <f>+VLOOKUP(J933,'Thanh toán '!Q$6:R$3244,2,0)</f>
        <v>1505999</v>
      </c>
      <c r="M933" s="47">
        <f t="shared" si="59"/>
        <v>0</v>
      </c>
    </row>
    <row r="934" spans="1:13" x14ac:dyDescent="0.25">
      <c r="A934" s="43">
        <v>44960</v>
      </c>
      <c r="B934" s="40" t="s">
        <v>11207</v>
      </c>
      <c r="C934" s="40" t="s">
        <v>11208</v>
      </c>
      <c r="D934" s="38">
        <v>1567651</v>
      </c>
      <c r="E934" s="42" t="s">
        <v>8998</v>
      </c>
      <c r="F934" s="38">
        <v>156765</v>
      </c>
      <c r="G934" s="38">
        <f t="shared" si="56"/>
        <v>1724416</v>
      </c>
      <c r="H934" s="40" t="s">
        <v>9284</v>
      </c>
      <c r="I934" s="40" t="s">
        <v>9285</v>
      </c>
      <c r="J934" s="45">
        <f t="shared" si="57"/>
        <v>2841</v>
      </c>
      <c r="K934" s="47">
        <f t="shared" si="58"/>
        <v>1724416</v>
      </c>
      <c r="L934">
        <f>+VLOOKUP(J934,'Thanh toán '!Q$6:R$3244,2,0)</f>
        <v>1724416</v>
      </c>
      <c r="M934" s="47">
        <f t="shared" si="59"/>
        <v>0</v>
      </c>
    </row>
    <row r="935" spans="1:13" x14ac:dyDescent="0.25">
      <c r="A935" s="43">
        <v>44960</v>
      </c>
      <c r="B935" s="40" t="s">
        <v>11209</v>
      </c>
      <c r="C935" s="40" t="s">
        <v>11210</v>
      </c>
      <c r="D935" s="38">
        <v>1985479</v>
      </c>
      <c r="E935" s="42" t="s">
        <v>8998</v>
      </c>
      <c r="F935" s="38">
        <v>198548</v>
      </c>
      <c r="G935" s="38">
        <f t="shared" si="56"/>
        <v>2184027</v>
      </c>
      <c r="H935" s="40" t="s">
        <v>9284</v>
      </c>
      <c r="I935" s="40" t="s">
        <v>9285</v>
      </c>
      <c r="J935" s="45">
        <f t="shared" si="57"/>
        <v>2842</v>
      </c>
      <c r="K935" s="47">
        <f t="shared" si="58"/>
        <v>2184027</v>
      </c>
      <c r="L935">
        <f>+VLOOKUP(J935,'Thanh toán '!Q$6:R$3244,2,0)</f>
        <v>2184027</v>
      </c>
      <c r="M935" s="47">
        <f t="shared" si="59"/>
        <v>0</v>
      </c>
    </row>
    <row r="936" spans="1:13" x14ac:dyDescent="0.25">
      <c r="A936" s="43">
        <v>44960</v>
      </c>
      <c r="B936" s="40" t="s">
        <v>11211</v>
      </c>
      <c r="C936" s="40" t="s">
        <v>11212</v>
      </c>
      <c r="D936" s="38">
        <v>1023546</v>
      </c>
      <c r="E936" s="42" t="s">
        <v>8998</v>
      </c>
      <c r="F936" s="38">
        <v>102355</v>
      </c>
      <c r="G936" s="38">
        <f t="shared" si="56"/>
        <v>1125901</v>
      </c>
      <c r="H936" s="40" t="s">
        <v>9284</v>
      </c>
      <c r="I936" s="40" t="s">
        <v>9285</v>
      </c>
      <c r="J936" s="45">
        <f t="shared" si="57"/>
        <v>2843</v>
      </c>
      <c r="K936" s="47">
        <f t="shared" si="58"/>
        <v>1125901</v>
      </c>
      <c r="L936">
        <f>+VLOOKUP(J936,'Thanh toán '!Q$6:R$3244,2,0)</f>
        <v>1125901</v>
      </c>
      <c r="M936" s="47">
        <f t="shared" si="59"/>
        <v>0</v>
      </c>
    </row>
    <row r="937" spans="1:13" x14ac:dyDescent="0.25">
      <c r="A937" s="43">
        <v>44960</v>
      </c>
      <c r="B937" s="40" t="s">
        <v>11213</v>
      </c>
      <c r="C937" s="40" t="s">
        <v>11214</v>
      </c>
      <c r="D937" s="38">
        <v>1917638</v>
      </c>
      <c r="E937" s="42" t="s">
        <v>8998</v>
      </c>
      <c r="F937" s="38">
        <v>191764</v>
      </c>
      <c r="G937" s="38">
        <f t="shared" si="56"/>
        <v>2109402</v>
      </c>
      <c r="H937" s="40" t="s">
        <v>9284</v>
      </c>
      <c r="I937" s="40" t="s">
        <v>9285</v>
      </c>
      <c r="J937" s="45">
        <f t="shared" si="57"/>
        <v>2844</v>
      </c>
      <c r="K937" s="47">
        <f t="shared" si="58"/>
        <v>2109402</v>
      </c>
      <c r="L937">
        <f>+VLOOKUP(J937,'Thanh toán '!Q$6:R$3244,2,0)</f>
        <v>2109402</v>
      </c>
      <c r="M937" s="47">
        <f t="shared" si="59"/>
        <v>0</v>
      </c>
    </row>
    <row r="938" spans="1:13" x14ac:dyDescent="0.25">
      <c r="A938" s="43">
        <v>44960</v>
      </c>
      <c r="B938" s="40" t="s">
        <v>11215</v>
      </c>
      <c r="C938" s="40" t="s">
        <v>11216</v>
      </c>
      <c r="D938" s="38">
        <v>1904397</v>
      </c>
      <c r="E938" s="42" t="s">
        <v>8998</v>
      </c>
      <c r="F938" s="38">
        <v>190440</v>
      </c>
      <c r="G938" s="38">
        <f t="shared" si="56"/>
        <v>2094837</v>
      </c>
      <c r="H938" s="40" t="s">
        <v>9284</v>
      </c>
      <c r="I938" s="40" t="s">
        <v>9285</v>
      </c>
      <c r="J938" s="45">
        <f t="shared" si="57"/>
        <v>2845</v>
      </c>
      <c r="K938" s="47">
        <f t="shared" si="58"/>
        <v>2094837</v>
      </c>
      <c r="L938">
        <f>+VLOOKUP(J938,'Thanh toán '!Q$6:R$3244,2,0)</f>
        <v>2094837</v>
      </c>
      <c r="M938" s="47">
        <f t="shared" si="59"/>
        <v>0</v>
      </c>
    </row>
    <row r="939" spans="1:13" x14ac:dyDescent="0.25">
      <c r="A939" s="43">
        <v>44960</v>
      </c>
      <c r="B939" s="40" t="s">
        <v>11217</v>
      </c>
      <c r="C939" s="40" t="s">
        <v>11218</v>
      </c>
      <c r="D939" s="38">
        <v>3035550</v>
      </c>
      <c r="E939" s="42" t="s">
        <v>8998</v>
      </c>
      <c r="F939" s="38">
        <v>303555</v>
      </c>
      <c r="G939" s="38">
        <f t="shared" si="56"/>
        <v>3339105</v>
      </c>
      <c r="H939" s="40" t="s">
        <v>9284</v>
      </c>
      <c r="I939" s="40" t="s">
        <v>9285</v>
      </c>
      <c r="J939" s="45">
        <f t="shared" si="57"/>
        <v>2846</v>
      </c>
      <c r="K939" s="47">
        <f t="shared" si="58"/>
        <v>3339105</v>
      </c>
      <c r="L939">
        <f>+VLOOKUP(J939,'Thanh toán '!Q$6:R$3244,2,0)</f>
        <v>3339105</v>
      </c>
      <c r="M939" s="47">
        <f t="shared" si="59"/>
        <v>0</v>
      </c>
    </row>
    <row r="940" spans="1:13" x14ac:dyDescent="0.25">
      <c r="A940" s="43">
        <v>44960</v>
      </c>
      <c r="B940" s="40" t="s">
        <v>11219</v>
      </c>
      <c r="C940" s="40" t="s">
        <v>11220</v>
      </c>
      <c r="D940" s="38">
        <v>1985928</v>
      </c>
      <c r="E940" s="42" t="s">
        <v>8998</v>
      </c>
      <c r="F940" s="38">
        <v>198593</v>
      </c>
      <c r="G940" s="38">
        <f t="shared" si="56"/>
        <v>2184521</v>
      </c>
      <c r="H940" s="40" t="s">
        <v>9284</v>
      </c>
      <c r="I940" s="40" t="s">
        <v>9285</v>
      </c>
      <c r="J940" s="45">
        <f t="shared" si="57"/>
        <v>2847</v>
      </c>
      <c r="K940" s="47">
        <f t="shared" si="58"/>
        <v>2184521</v>
      </c>
      <c r="L940">
        <f>+VLOOKUP(J940,'Thanh toán '!Q$6:R$3244,2,0)</f>
        <v>2184521</v>
      </c>
      <c r="M940" s="47">
        <f t="shared" si="59"/>
        <v>0</v>
      </c>
    </row>
    <row r="941" spans="1:13" x14ac:dyDescent="0.25">
      <c r="A941" s="43">
        <v>44960</v>
      </c>
      <c r="B941" s="40" t="s">
        <v>11221</v>
      </c>
      <c r="C941" s="40" t="s">
        <v>11222</v>
      </c>
      <c r="D941" s="38">
        <v>1844890</v>
      </c>
      <c r="E941" s="42" t="s">
        <v>8998</v>
      </c>
      <c r="F941" s="38">
        <v>184489</v>
      </c>
      <c r="G941" s="38">
        <f t="shared" si="56"/>
        <v>2029379</v>
      </c>
      <c r="H941" s="40" t="s">
        <v>9284</v>
      </c>
      <c r="I941" s="40" t="s">
        <v>9285</v>
      </c>
      <c r="J941" s="45">
        <f t="shared" si="57"/>
        <v>2848</v>
      </c>
      <c r="K941" s="47">
        <f t="shared" si="58"/>
        <v>2029379</v>
      </c>
      <c r="L941">
        <f>+VLOOKUP(J941,'Thanh toán '!Q$6:R$3244,2,0)</f>
        <v>2029379</v>
      </c>
      <c r="M941" s="47">
        <f t="shared" si="59"/>
        <v>0</v>
      </c>
    </row>
    <row r="942" spans="1:13" x14ac:dyDescent="0.25">
      <c r="A942" s="43">
        <v>44960</v>
      </c>
      <c r="B942" s="40" t="s">
        <v>11223</v>
      </c>
      <c r="C942" s="40" t="s">
        <v>11224</v>
      </c>
      <c r="D942" s="38">
        <v>1097150</v>
      </c>
      <c r="E942" s="42" t="s">
        <v>8998</v>
      </c>
      <c r="F942" s="38">
        <v>109715</v>
      </c>
      <c r="G942" s="38">
        <f t="shared" si="56"/>
        <v>1206865</v>
      </c>
      <c r="H942" s="40" t="s">
        <v>9284</v>
      </c>
      <c r="I942" s="40" t="s">
        <v>9285</v>
      </c>
      <c r="J942" s="45">
        <f t="shared" si="57"/>
        <v>2849</v>
      </c>
      <c r="K942" s="47">
        <f t="shared" si="58"/>
        <v>1206865</v>
      </c>
      <c r="L942">
        <f>+VLOOKUP(J942,'Thanh toán '!Q$6:R$3244,2,0)</f>
        <v>1206865</v>
      </c>
      <c r="M942" s="47">
        <f t="shared" si="59"/>
        <v>0</v>
      </c>
    </row>
    <row r="943" spans="1:13" x14ac:dyDescent="0.25">
      <c r="A943" s="43">
        <v>44960</v>
      </c>
      <c r="B943" s="40" t="s">
        <v>11225</v>
      </c>
      <c r="C943" s="40" t="s">
        <v>11226</v>
      </c>
      <c r="D943" s="38">
        <v>1081500</v>
      </c>
      <c r="E943" s="42" t="s">
        <v>8998</v>
      </c>
      <c r="F943" s="38">
        <v>108150</v>
      </c>
      <c r="G943" s="38">
        <f t="shared" si="56"/>
        <v>1189650</v>
      </c>
      <c r="H943" s="40" t="s">
        <v>9284</v>
      </c>
      <c r="I943" s="40" t="s">
        <v>9285</v>
      </c>
      <c r="J943" s="45">
        <f t="shared" si="57"/>
        <v>2850</v>
      </c>
      <c r="K943" s="47">
        <f t="shared" si="58"/>
        <v>1189650</v>
      </c>
      <c r="L943">
        <f>+VLOOKUP(J943,'Thanh toán '!Q$6:R$3244,2,0)</f>
        <v>1189650</v>
      </c>
      <c r="M943" s="47">
        <f t="shared" si="59"/>
        <v>0</v>
      </c>
    </row>
    <row r="944" spans="1:13" x14ac:dyDescent="0.25">
      <c r="A944" s="43">
        <v>44960</v>
      </c>
      <c r="B944" s="40" t="s">
        <v>11227</v>
      </c>
      <c r="C944" s="40" t="s">
        <v>11228</v>
      </c>
      <c r="D944" s="38">
        <v>1463947</v>
      </c>
      <c r="E944" s="42" t="s">
        <v>8998</v>
      </c>
      <c r="F944" s="38">
        <v>146395</v>
      </c>
      <c r="G944" s="38">
        <f t="shared" si="56"/>
        <v>1610342</v>
      </c>
      <c r="H944" s="40" t="s">
        <v>9284</v>
      </c>
      <c r="I944" s="40" t="s">
        <v>9285</v>
      </c>
      <c r="J944" s="45">
        <f t="shared" si="57"/>
        <v>2851</v>
      </c>
      <c r="K944" s="47">
        <f t="shared" si="58"/>
        <v>1610342</v>
      </c>
      <c r="L944">
        <f>+VLOOKUP(J944,'Thanh toán '!Q$6:R$3244,2,0)</f>
        <v>1610342</v>
      </c>
      <c r="M944" s="47">
        <f t="shared" si="59"/>
        <v>0</v>
      </c>
    </row>
    <row r="945" spans="1:13" x14ac:dyDescent="0.25">
      <c r="A945" s="43">
        <v>44960</v>
      </c>
      <c r="B945" s="40" t="s">
        <v>11229</v>
      </c>
      <c r="C945" s="40" t="s">
        <v>11230</v>
      </c>
      <c r="D945" s="38">
        <v>4934697</v>
      </c>
      <c r="E945" s="42" t="s">
        <v>8998</v>
      </c>
      <c r="F945" s="38">
        <v>493470</v>
      </c>
      <c r="G945" s="38">
        <f t="shared" si="56"/>
        <v>5428167</v>
      </c>
      <c r="H945" s="40" t="s">
        <v>9078</v>
      </c>
      <c r="I945" s="40" t="s">
        <v>9079</v>
      </c>
      <c r="J945" s="45">
        <f t="shared" si="57"/>
        <v>2852</v>
      </c>
      <c r="K945" s="47">
        <f t="shared" si="58"/>
        <v>5428167</v>
      </c>
      <c r="L945">
        <f>+VLOOKUP(J945,'Thanh toán '!Q$6:R$3244,2,0)</f>
        <v>5428167</v>
      </c>
      <c r="M945" s="47">
        <f t="shared" si="59"/>
        <v>0</v>
      </c>
    </row>
    <row r="946" spans="1:13" x14ac:dyDescent="0.25">
      <c r="A946" s="43">
        <v>44960</v>
      </c>
      <c r="B946" s="40" t="s">
        <v>11123</v>
      </c>
      <c r="C946" s="40" t="s">
        <v>11231</v>
      </c>
      <c r="D946" s="38">
        <v>6805410</v>
      </c>
      <c r="E946" s="42" t="s">
        <v>8998</v>
      </c>
      <c r="F946" s="38">
        <v>680541</v>
      </c>
      <c r="G946" s="38">
        <f t="shared" si="56"/>
        <v>7485951</v>
      </c>
      <c r="H946" s="40" t="s">
        <v>10431</v>
      </c>
      <c r="I946" s="40" t="s">
        <v>10432</v>
      </c>
      <c r="J946" s="45">
        <f t="shared" si="57"/>
        <v>2853</v>
      </c>
      <c r="K946" s="47">
        <f t="shared" si="58"/>
        <v>7485951</v>
      </c>
      <c r="L946">
        <f>+VLOOKUP(J946,'Thanh toán '!Q$6:R$3244,2,0)</f>
        <v>7485951</v>
      </c>
      <c r="M946" s="47">
        <f t="shared" si="59"/>
        <v>0</v>
      </c>
    </row>
    <row r="947" spans="1:13" x14ac:dyDescent="0.25">
      <c r="A947" s="43">
        <v>44961</v>
      </c>
      <c r="B947" s="40" t="s">
        <v>11258</v>
      </c>
      <c r="C947" s="40" t="s">
        <v>11259</v>
      </c>
      <c r="D947" s="38">
        <v>1338777</v>
      </c>
      <c r="E947" s="42" t="s">
        <v>8998</v>
      </c>
      <c r="F947" s="38">
        <v>133878</v>
      </c>
      <c r="G947" s="38">
        <f t="shared" si="56"/>
        <v>1472655</v>
      </c>
      <c r="H947" s="40" t="s">
        <v>9284</v>
      </c>
      <c r="I947" s="40" t="s">
        <v>9285</v>
      </c>
      <c r="J947" s="45">
        <f t="shared" si="57"/>
        <v>2895</v>
      </c>
      <c r="K947" s="47">
        <f t="shared" si="58"/>
        <v>1472655</v>
      </c>
      <c r="L947">
        <f>+VLOOKUP(J947,'Thanh toán '!Q$6:R$3244,2,0)</f>
        <v>1472655</v>
      </c>
      <c r="M947" s="47">
        <f t="shared" si="59"/>
        <v>0</v>
      </c>
    </row>
    <row r="948" spans="1:13" x14ac:dyDescent="0.25">
      <c r="A948" s="43">
        <v>44961</v>
      </c>
      <c r="B948" s="40" t="s">
        <v>11260</v>
      </c>
      <c r="C948" s="40" t="s">
        <v>11261</v>
      </c>
      <c r="D948" s="38">
        <v>1110580</v>
      </c>
      <c r="E948" s="42" t="s">
        <v>8998</v>
      </c>
      <c r="F948" s="38">
        <v>111058</v>
      </c>
      <c r="G948" s="38">
        <f t="shared" si="56"/>
        <v>1221638</v>
      </c>
      <c r="H948" s="40" t="s">
        <v>9072</v>
      </c>
      <c r="I948" s="40" t="s">
        <v>9073</v>
      </c>
      <c r="J948" s="45">
        <f t="shared" si="57"/>
        <v>2896</v>
      </c>
      <c r="K948" s="47">
        <f t="shared" si="58"/>
        <v>1221638</v>
      </c>
      <c r="L948">
        <f>+VLOOKUP(J948,'Thanh toán '!Q$6:R$3244,2,0)</f>
        <v>1221638</v>
      </c>
      <c r="M948" s="47">
        <f t="shared" si="59"/>
        <v>0</v>
      </c>
    </row>
    <row r="949" spans="1:13" x14ac:dyDescent="0.25">
      <c r="A949" s="43">
        <v>44961</v>
      </c>
      <c r="B949" s="40" t="s">
        <v>11262</v>
      </c>
      <c r="C949" s="40" t="s">
        <v>11263</v>
      </c>
      <c r="D949" s="38">
        <v>1907665</v>
      </c>
      <c r="E949" s="42" t="s">
        <v>8998</v>
      </c>
      <c r="F949" s="38">
        <v>190767</v>
      </c>
      <c r="G949" s="38">
        <f t="shared" si="56"/>
        <v>2098432</v>
      </c>
      <c r="H949" s="40" t="s">
        <v>9284</v>
      </c>
      <c r="I949" s="40" t="s">
        <v>9285</v>
      </c>
      <c r="J949" s="45">
        <f t="shared" si="57"/>
        <v>2897</v>
      </c>
      <c r="K949" s="47">
        <f t="shared" si="58"/>
        <v>2098432</v>
      </c>
      <c r="L949">
        <f>+VLOOKUP(J949,'Thanh toán '!Q$6:R$3244,2,0)</f>
        <v>2098432</v>
      </c>
      <c r="M949" s="47">
        <f t="shared" si="59"/>
        <v>0</v>
      </c>
    </row>
    <row r="950" spans="1:13" x14ac:dyDescent="0.25">
      <c r="A950" s="43">
        <v>44961</v>
      </c>
      <c r="B950" s="40" t="s">
        <v>11264</v>
      </c>
      <c r="C950" s="40" t="s">
        <v>11265</v>
      </c>
      <c r="D950" s="38">
        <v>1917185</v>
      </c>
      <c r="E950" s="42" t="s">
        <v>8998</v>
      </c>
      <c r="F950" s="38">
        <v>191719</v>
      </c>
      <c r="G950" s="38">
        <f t="shared" si="56"/>
        <v>2108904</v>
      </c>
      <c r="H950" s="40" t="s">
        <v>9072</v>
      </c>
      <c r="I950" s="40" t="s">
        <v>9073</v>
      </c>
      <c r="J950" s="45">
        <f t="shared" si="57"/>
        <v>2898</v>
      </c>
      <c r="K950" s="47">
        <f t="shared" si="58"/>
        <v>2108904</v>
      </c>
      <c r="L950">
        <f>+VLOOKUP(J950,'Thanh toán '!Q$6:R$3244,2,0)</f>
        <v>2108904</v>
      </c>
      <c r="M950" s="47">
        <f t="shared" si="59"/>
        <v>0</v>
      </c>
    </row>
    <row r="951" spans="1:13" x14ac:dyDescent="0.25">
      <c r="A951" s="43">
        <v>44963</v>
      </c>
      <c r="B951" s="40" t="s">
        <v>11289</v>
      </c>
      <c r="C951" s="40" t="s">
        <v>10246</v>
      </c>
      <c r="D951" s="38">
        <v>1424265</v>
      </c>
      <c r="E951" s="42" t="s">
        <v>8998</v>
      </c>
      <c r="F951" s="38">
        <v>142427</v>
      </c>
      <c r="G951" s="38">
        <f t="shared" si="56"/>
        <v>1566692</v>
      </c>
      <c r="H951" s="40" t="s">
        <v>9001</v>
      </c>
      <c r="I951" s="40" t="s">
        <v>9002</v>
      </c>
      <c r="J951" s="45">
        <f t="shared" si="57"/>
        <v>2899</v>
      </c>
      <c r="K951" s="47">
        <f t="shared" si="58"/>
        <v>1566692</v>
      </c>
      <c r="L951">
        <f>+VLOOKUP(J951,'Thanh toán '!Q$6:R$3244,2,0)</f>
        <v>1566692</v>
      </c>
      <c r="M951" s="47">
        <f t="shared" si="59"/>
        <v>0</v>
      </c>
    </row>
    <row r="952" spans="1:13" x14ac:dyDescent="0.25">
      <c r="A952" s="43">
        <v>44963</v>
      </c>
      <c r="B952" s="40" t="s">
        <v>11290</v>
      </c>
      <c r="C952" s="40" t="s">
        <v>11291</v>
      </c>
      <c r="D952" s="38">
        <v>0</v>
      </c>
      <c r="E952" s="42" t="s">
        <v>8998</v>
      </c>
      <c r="F952" s="38">
        <v>0</v>
      </c>
      <c r="G952" s="38">
        <f t="shared" si="56"/>
        <v>0</v>
      </c>
      <c r="H952" s="40" t="s">
        <v>9001</v>
      </c>
      <c r="I952" s="40" t="s">
        <v>9002</v>
      </c>
      <c r="J952" s="45">
        <f t="shared" si="57"/>
        <v>2900</v>
      </c>
      <c r="K952" s="47">
        <f t="shared" si="58"/>
        <v>0</v>
      </c>
      <c r="L952" t="e">
        <f>+VLOOKUP(J952,'Thanh toán '!Q$6:R$3244,2,0)</f>
        <v>#N/A</v>
      </c>
      <c r="M952" s="47" t="e">
        <f t="shared" si="59"/>
        <v>#N/A</v>
      </c>
    </row>
    <row r="953" spans="1:13" x14ac:dyDescent="0.25">
      <c r="A953" s="43">
        <v>44963</v>
      </c>
      <c r="B953" s="40" t="s">
        <v>11292</v>
      </c>
      <c r="C953" s="40" t="s">
        <v>11293</v>
      </c>
      <c r="D953" s="38">
        <v>3402705</v>
      </c>
      <c r="E953" s="42" t="s">
        <v>8998</v>
      </c>
      <c r="F953" s="38">
        <v>340271</v>
      </c>
      <c r="G953" s="38">
        <f t="shared" si="56"/>
        <v>3742976</v>
      </c>
      <c r="H953" s="40" t="s">
        <v>10308</v>
      </c>
      <c r="I953" s="40" t="s">
        <v>10309</v>
      </c>
      <c r="J953" s="45">
        <f t="shared" si="57"/>
        <v>2903</v>
      </c>
      <c r="K953" s="47">
        <f t="shared" si="58"/>
        <v>3742976</v>
      </c>
      <c r="L953">
        <f>+VLOOKUP(J953,'Thanh toán '!Q$6:R$3244,2,0)</f>
        <v>3742976</v>
      </c>
      <c r="M953" s="47">
        <f t="shared" si="59"/>
        <v>0</v>
      </c>
    </row>
    <row r="954" spans="1:13" x14ac:dyDescent="0.25">
      <c r="A954" s="43">
        <v>44963</v>
      </c>
      <c r="B954" s="40" t="s">
        <v>11294</v>
      </c>
      <c r="C954" s="40" t="s">
        <v>11295</v>
      </c>
      <c r="D954" s="38">
        <v>3537370</v>
      </c>
      <c r="E954" s="42" t="s">
        <v>8998</v>
      </c>
      <c r="F954" s="38">
        <v>353737</v>
      </c>
      <c r="G954" s="38">
        <f t="shared" si="56"/>
        <v>3891107</v>
      </c>
      <c r="H954" s="40" t="s">
        <v>10324</v>
      </c>
      <c r="I954" s="40" t="s">
        <v>10325</v>
      </c>
      <c r="J954" s="45">
        <f t="shared" si="57"/>
        <v>2904</v>
      </c>
      <c r="K954" s="47">
        <f t="shared" si="58"/>
        <v>3891107</v>
      </c>
      <c r="L954">
        <f>+VLOOKUP(J954,'Thanh toán '!Q$6:R$3244,2,0)</f>
        <v>3891107</v>
      </c>
      <c r="M954" s="47">
        <f t="shared" si="59"/>
        <v>0</v>
      </c>
    </row>
    <row r="955" spans="1:13" x14ac:dyDescent="0.25">
      <c r="A955" s="43">
        <v>44963</v>
      </c>
      <c r="B955" s="40" t="s">
        <v>11296</v>
      </c>
      <c r="C955" s="40" t="s">
        <v>11297</v>
      </c>
      <c r="D955" s="38">
        <v>3035550</v>
      </c>
      <c r="E955" s="42" t="s">
        <v>8998</v>
      </c>
      <c r="F955" s="38">
        <v>303555</v>
      </c>
      <c r="G955" s="38">
        <f t="shared" si="56"/>
        <v>3339105</v>
      </c>
      <c r="H955" s="40" t="s">
        <v>9613</v>
      </c>
      <c r="I955" s="40" t="s">
        <v>9614</v>
      </c>
      <c r="J955" s="45">
        <f t="shared" si="57"/>
        <v>2905</v>
      </c>
      <c r="K955" s="47">
        <f t="shared" si="58"/>
        <v>3339105</v>
      </c>
      <c r="L955">
        <f>+VLOOKUP(J955,'Thanh toán '!Q$6:R$3244,2,0)</f>
        <v>3339105</v>
      </c>
      <c r="M955" s="47">
        <f t="shared" si="59"/>
        <v>0</v>
      </c>
    </row>
    <row r="956" spans="1:13" x14ac:dyDescent="0.25">
      <c r="A956" s="43">
        <v>44963</v>
      </c>
      <c r="B956" s="40" t="s">
        <v>11298</v>
      </c>
      <c r="C956" s="40" t="s">
        <v>11299</v>
      </c>
      <c r="D956" s="38">
        <v>1517775</v>
      </c>
      <c r="E956" s="42" t="s">
        <v>8998</v>
      </c>
      <c r="F956" s="38">
        <v>151778</v>
      </c>
      <c r="G956" s="38">
        <f t="shared" si="56"/>
        <v>1669553</v>
      </c>
      <c r="H956" s="40" t="s">
        <v>9635</v>
      </c>
      <c r="I956" s="40" t="s">
        <v>9636</v>
      </c>
      <c r="J956" s="45">
        <f t="shared" si="57"/>
        <v>2906</v>
      </c>
      <c r="K956" s="47">
        <f t="shared" si="58"/>
        <v>1669553</v>
      </c>
      <c r="L956">
        <f>+VLOOKUP(J956,'Thanh toán '!Q$6:R$3244,2,0)</f>
        <v>1669553</v>
      </c>
      <c r="M956" s="47">
        <f t="shared" si="59"/>
        <v>0</v>
      </c>
    </row>
    <row r="957" spans="1:13" x14ac:dyDescent="0.25">
      <c r="A957" s="43">
        <v>44963</v>
      </c>
      <c r="B957" s="40" t="s">
        <v>11124</v>
      </c>
      <c r="C957" s="40" t="s">
        <v>11300</v>
      </c>
      <c r="D957" s="38">
        <v>962485</v>
      </c>
      <c r="E957" s="42" t="s">
        <v>8998</v>
      </c>
      <c r="F957" s="38">
        <v>96249</v>
      </c>
      <c r="G957" s="38">
        <f t="shared" si="56"/>
        <v>1058734</v>
      </c>
      <c r="H957" s="40" t="s">
        <v>9635</v>
      </c>
      <c r="I957" s="40" t="s">
        <v>9636</v>
      </c>
      <c r="J957" s="45">
        <f t="shared" si="57"/>
        <v>2907</v>
      </c>
      <c r="K957" s="47">
        <f t="shared" si="58"/>
        <v>1058734</v>
      </c>
      <c r="L957">
        <f>+VLOOKUP(J957,'Thanh toán '!Q$6:R$3244,2,0)</f>
        <v>1058734</v>
      </c>
      <c r="M957" s="47">
        <f t="shared" si="59"/>
        <v>0</v>
      </c>
    </row>
    <row r="958" spans="1:13" x14ac:dyDescent="0.25">
      <c r="A958" s="43">
        <v>44963</v>
      </c>
      <c r="B958" s="40" t="s">
        <v>11301</v>
      </c>
      <c r="C958" s="40" t="s">
        <v>11302</v>
      </c>
      <c r="D958" s="38">
        <v>2709662</v>
      </c>
      <c r="E958" s="42" t="s">
        <v>8998</v>
      </c>
      <c r="F958" s="38">
        <v>270966</v>
      </c>
      <c r="G958" s="38">
        <f t="shared" si="56"/>
        <v>2980628</v>
      </c>
      <c r="H958" s="40" t="s">
        <v>9116</v>
      </c>
      <c r="I958" s="40" t="s">
        <v>9117</v>
      </c>
      <c r="J958" s="45">
        <f t="shared" si="57"/>
        <v>2908</v>
      </c>
      <c r="K958" s="47">
        <f t="shared" si="58"/>
        <v>2980628</v>
      </c>
      <c r="L958">
        <f>+VLOOKUP(J958,'Thanh toán '!Q$6:R$3244,2,0)</f>
        <v>2980628</v>
      </c>
      <c r="M958" s="47">
        <f t="shared" si="59"/>
        <v>0</v>
      </c>
    </row>
    <row r="959" spans="1:13" x14ac:dyDescent="0.25">
      <c r="A959" s="43">
        <v>44963</v>
      </c>
      <c r="B959" s="40" t="s">
        <v>11303</v>
      </c>
      <c r="C959" s="40" t="s">
        <v>11304</v>
      </c>
      <c r="D959" s="38">
        <v>2172905</v>
      </c>
      <c r="E959" s="42" t="s">
        <v>8998</v>
      </c>
      <c r="F959" s="38">
        <v>217291</v>
      </c>
      <c r="G959" s="38">
        <f t="shared" si="56"/>
        <v>2390196</v>
      </c>
      <c r="H959" s="40" t="s">
        <v>9343</v>
      </c>
      <c r="I959" s="40" t="s">
        <v>9344</v>
      </c>
      <c r="J959" s="45">
        <f t="shared" si="57"/>
        <v>2910</v>
      </c>
      <c r="K959" s="47">
        <f t="shared" si="58"/>
        <v>2390196</v>
      </c>
      <c r="L959">
        <f>+VLOOKUP(J959,'Thanh toán '!Q$6:R$3244,2,0)</f>
        <v>2390196</v>
      </c>
      <c r="M959" s="47">
        <f t="shared" si="59"/>
        <v>0</v>
      </c>
    </row>
    <row r="960" spans="1:13" x14ac:dyDescent="0.25">
      <c r="A960" s="43">
        <v>44963</v>
      </c>
      <c r="B960" s="40" t="s">
        <v>11305</v>
      </c>
      <c r="C960" s="40" t="s">
        <v>11306</v>
      </c>
      <c r="D960" s="38">
        <v>10441280</v>
      </c>
      <c r="E960" s="42" t="s">
        <v>8998</v>
      </c>
      <c r="F960" s="38">
        <v>1044128</v>
      </c>
      <c r="G960" s="38">
        <f t="shared" si="56"/>
        <v>11485408</v>
      </c>
      <c r="H960" s="40" t="s">
        <v>9343</v>
      </c>
      <c r="I960" s="40" t="s">
        <v>9344</v>
      </c>
      <c r="J960" s="45">
        <f t="shared" si="57"/>
        <v>2911</v>
      </c>
      <c r="K960" s="47">
        <f t="shared" si="58"/>
        <v>11485408</v>
      </c>
      <c r="L960">
        <f>+VLOOKUP(J960,'Thanh toán '!Q$6:R$3244,2,0)</f>
        <v>11485408</v>
      </c>
      <c r="M960" s="47">
        <f t="shared" si="59"/>
        <v>0</v>
      </c>
    </row>
    <row r="961" spans="1:13" x14ac:dyDescent="0.25">
      <c r="A961" s="43">
        <v>44963</v>
      </c>
      <c r="B961" s="40" t="s">
        <v>11307</v>
      </c>
      <c r="C961" s="40" t="s">
        <v>11308</v>
      </c>
      <c r="D961" s="38">
        <v>3499933</v>
      </c>
      <c r="E961" s="42" t="s">
        <v>8998</v>
      </c>
      <c r="F961" s="38">
        <v>349993</v>
      </c>
      <c r="G961" s="38">
        <f t="shared" si="56"/>
        <v>3849926</v>
      </c>
      <c r="H961" s="40" t="s">
        <v>9639</v>
      </c>
      <c r="I961" s="40" t="s">
        <v>9640</v>
      </c>
      <c r="J961" s="45">
        <f t="shared" si="57"/>
        <v>2912</v>
      </c>
      <c r="K961" s="47">
        <f t="shared" si="58"/>
        <v>3849926</v>
      </c>
      <c r="L961">
        <f>+VLOOKUP(J961,'Thanh toán '!Q$6:R$3244,2,0)</f>
        <v>3849926</v>
      </c>
      <c r="M961" s="47">
        <f t="shared" si="59"/>
        <v>0</v>
      </c>
    </row>
    <row r="962" spans="1:13" x14ac:dyDescent="0.25">
      <c r="A962" s="43">
        <v>44963</v>
      </c>
      <c r="B962" s="40" t="s">
        <v>11309</v>
      </c>
      <c r="C962" s="40" t="s">
        <v>10363</v>
      </c>
      <c r="D962" s="38">
        <v>1597104</v>
      </c>
      <c r="E962" s="42" t="s">
        <v>8998</v>
      </c>
      <c r="F962" s="38">
        <v>159710</v>
      </c>
      <c r="G962" s="38">
        <f t="shared" si="56"/>
        <v>1756814</v>
      </c>
      <c r="H962" s="40" t="s">
        <v>9001</v>
      </c>
      <c r="I962" s="40" t="s">
        <v>9002</v>
      </c>
      <c r="J962" s="45">
        <f t="shared" si="57"/>
        <v>2913</v>
      </c>
      <c r="K962" s="47">
        <f t="shared" si="58"/>
        <v>1756814</v>
      </c>
      <c r="L962">
        <f>+VLOOKUP(J962,'Thanh toán '!Q$6:R$3244,2,0)</f>
        <v>1756814</v>
      </c>
      <c r="M962" s="47">
        <f t="shared" si="59"/>
        <v>0</v>
      </c>
    </row>
    <row r="963" spans="1:13" x14ac:dyDescent="0.25">
      <c r="A963" s="43">
        <v>44963</v>
      </c>
      <c r="B963" s="40" t="s">
        <v>11310</v>
      </c>
      <c r="C963" s="40" t="s">
        <v>10360</v>
      </c>
      <c r="D963" s="38">
        <v>2145982</v>
      </c>
      <c r="E963" s="42" t="s">
        <v>8998</v>
      </c>
      <c r="F963" s="38">
        <v>214598</v>
      </c>
      <c r="G963" s="38">
        <f t="shared" si="56"/>
        <v>2360580</v>
      </c>
      <c r="H963" s="40" t="s">
        <v>9001</v>
      </c>
      <c r="I963" s="40" t="s">
        <v>9002</v>
      </c>
      <c r="J963" s="45">
        <f t="shared" si="57"/>
        <v>2914</v>
      </c>
      <c r="K963" s="47">
        <f t="shared" si="58"/>
        <v>2360580</v>
      </c>
      <c r="L963">
        <f>+VLOOKUP(J963,'Thanh toán '!Q$6:R$3244,2,0)</f>
        <v>2360580</v>
      </c>
      <c r="M963" s="47">
        <f t="shared" si="59"/>
        <v>0</v>
      </c>
    </row>
    <row r="964" spans="1:13" x14ac:dyDescent="0.25">
      <c r="A964" s="43">
        <v>44963</v>
      </c>
      <c r="B964" s="40" t="s">
        <v>11311</v>
      </c>
      <c r="C964" s="40" t="s">
        <v>10091</v>
      </c>
      <c r="D964" s="38">
        <v>921784</v>
      </c>
      <c r="E964" s="42" t="s">
        <v>8998</v>
      </c>
      <c r="F964" s="38">
        <v>92178</v>
      </c>
      <c r="G964" s="38">
        <f t="shared" si="56"/>
        <v>1013962</v>
      </c>
      <c r="H964" s="40" t="s">
        <v>9001</v>
      </c>
      <c r="I964" s="40" t="s">
        <v>9002</v>
      </c>
      <c r="J964" s="45">
        <f t="shared" si="57"/>
        <v>2915</v>
      </c>
      <c r="K964" s="47">
        <f t="shared" si="58"/>
        <v>1013962</v>
      </c>
      <c r="L964">
        <f>+VLOOKUP(J964,'Thanh toán '!Q$6:R$3244,2,0)</f>
        <v>1013962</v>
      </c>
      <c r="M964" s="47">
        <f t="shared" si="59"/>
        <v>0</v>
      </c>
    </row>
    <row r="965" spans="1:13" x14ac:dyDescent="0.25">
      <c r="A965" s="43">
        <v>44963</v>
      </c>
      <c r="B965" s="40" t="s">
        <v>11312</v>
      </c>
      <c r="C965" s="40" t="s">
        <v>10365</v>
      </c>
      <c r="D965" s="38">
        <v>1279643</v>
      </c>
      <c r="E965" s="42" t="s">
        <v>8998</v>
      </c>
      <c r="F965" s="38">
        <v>127964</v>
      </c>
      <c r="G965" s="38">
        <f t="shared" si="56"/>
        <v>1407607</v>
      </c>
      <c r="H965" s="40" t="s">
        <v>9001</v>
      </c>
      <c r="I965" s="40" t="s">
        <v>9002</v>
      </c>
      <c r="J965" s="45">
        <f t="shared" si="57"/>
        <v>2917</v>
      </c>
      <c r="K965" s="47">
        <f t="shared" si="58"/>
        <v>1407607</v>
      </c>
      <c r="L965">
        <f>+VLOOKUP(J965,'Thanh toán '!Q$6:R$3244,2,0)</f>
        <v>1407607</v>
      </c>
      <c r="M965" s="47">
        <f t="shared" si="59"/>
        <v>0</v>
      </c>
    </row>
    <row r="966" spans="1:13" x14ac:dyDescent="0.25">
      <c r="A966" s="43">
        <v>44963</v>
      </c>
      <c r="B966" s="40" t="s">
        <v>11313</v>
      </c>
      <c r="C966" s="40" t="s">
        <v>10085</v>
      </c>
      <c r="D966" s="38">
        <v>1396105</v>
      </c>
      <c r="E966" s="42" t="s">
        <v>8998</v>
      </c>
      <c r="F966" s="38">
        <v>139611</v>
      </c>
      <c r="G966" s="38">
        <f t="shared" ref="G966:G1029" si="60">+D966+F966</f>
        <v>1535716</v>
      </c>
      <c r="H966" s="40" t="s">
        <v>9001</v>
      </c>
      <c r="I966" s="40" t="s">
        <v>9002</v>
      </c>
      <c r="J966" s="45">
        <f t="shared" ref="J966:J1029" si="61">+B966*1</f>
        <v>2918</v>
      </c>
      <c r="K966" s="47">
        <f t="shared" ref="K966:K1029" si="62">+G966</f>
        <v>1535716</v>
      </c>
      <c r="L966">
        <f>+VLOOKUP(J966,'Thanh toán '!Q$6:R$3244,2,0)</f>
        <v>1535716</v>
      </c>
      <c r="M966" s="47">
        <f t="shared" ref="M966:M1029" si="63">+L966-K966</f>
        <v>0</v>
      </c>
    </row>
    <row r="967" spans="1:13" x14ac:dyDescent="0.25">
      <c r="A967" s="43">
        <v>44963</v>
      </c>
      <c r="B967" s="40" t="s">
        <v>11314</v>
      </c>
      <c r="C967" s="40" t="s">
        <v>10072</v>
      </c>
      <c r="D967" s="38">
        <v>1097150</v>
      </c>
      <c r="E967" s="42" t="s">
        <v>8998</v>
      </c>
      <c r="F967" s="38">
        <v>109715</v>
      </c>
      <c r="G967" s="38">
        <f t="shared" si="60"/>
        <v>1206865</v>
      </c>
      <c r="H967" s="40" t="s">
        <v>9001</v>
      </c>
      <c r="I967" s="40" t="s">
        <v>9002</v>
      </c>
      <c r="J967" s="45">
        <f t="shared" si="61"/>
        <v>2921</v>
      </c>
      <c r="K967" s="47">
        <f t="shared" si="62"/>
        <v>1206865</v>
      </c>
      <c r="L967">
        <f>+VLOOKUP(J967,'Thanh toán '!Q$6:R$3244,2,0)</f>
        <v>1206865</v>
      </c>
      <c r="M967" s="47">
        <f t="shared" si="63"/>
        <v>0</v>
      </c>
    </row>
    <row r="968" spans="1:13" x14ac:dyDescent="0.25">
      <c r="A968" s="43">
        <v>44963</v>
      </c>
      <c r="B968" s="40" t="s">
        <v>11125</v>
      </c>
      <c r="C968" s="40" t="s">
        <v>10074</v>
      </c>
      <c r="D968" s="38">
        <v>2618162</v>
      </c>
      <c r="E968" s="42" t="s">
        <v>8998</v>
      </c>
      <c r="F968" s="38">
        <v>261816</v>
      </c>
      <c r="G968" s="38">
        <f t="shared" si="60"/>
        <v>2879978</v>
      </c>
      <c r="H968" s="40" t="s">
        <v>9001</v>
      </c>
      <c r="I968" s="40" t="s">
        <v>9002</v>
      </c>
      <c r="J968" s="45">
        <f t="shared" si="61"/>
        <v>2922</v>
      </c>
      <c r="K968" s="47">
        <f t="shared" si="62"/>
        <v>2879978</v>
      </c>
      <c r="L968">
        <f>+VLOOKUP(J968,'Thanh toán '!Q$6:R$3244,2,0)</f>
        <v>2879978</v>
      </c>
      <c r="M968" s="47">
        <f t="shared" si="63"/>
        <v>0</v>
      </c>
    </row>
    <row r="969" spans="1:13" x14ac:dyDescent="0.25">
      <c r="A969" s="43">
        <v>44963</v>
      </c>
      <c r="B969" s="40" t="s">
        <v>11315</v>
      </c>
      <c r="C969" s="40" t="s">
        <v>10081</v>
      </c>
      <c r="D969" s="38">
        <v>756018</v>
      </c>
      <c r="E969" s="42" t="s">
        <v>8998</v>
      </c>
      <c r="F969" s="38">
        <v>75602</v>
      </c>
      <c r="G969" s="38">
        <f t="shared" si="60"/>
        <v>831620</v>
      </c>
      <c r="H969" s="40" t="s">
        <v>9001</v>
      </c>
      <c r="I969" s="40" t="s">
        <v>9002</v>
      </c>
      <c r="J969" s="45">
        <f t="shared" si="61"/>
        <v>2923</v>
      </c>
      <c r="K969" s="47">
        <f t="shared" si="62"/>
        <v>831620</v>
      </c>
      <c r="L969">
        <f>+VLOOKUP(J969,'Thanh toán '!Q$6:R$3244,2,0)</f>
        <v>831620</v>
      </c>
      <c r="M969" s="47">
        <f t="shared" si="63"/>
        <v>0</v>
      </c>
    </row>
    <row r="970" spans="1:13" x14ac:dyDescent="0.25">
      <c r="A970" s="43">
        <v>44963</v>
      </c>
      <c r="B970" s="40" t="s">
        <v>11316</v>
      </c>
      <c r="C970" s="40" t="s">
        <v>10083</v>
      </c>
      <c r="D970" s="38">
        <v>2758000</v>
      </c>
      <c r="E970" s="42" t="s">
        <v>8998</v>
      </c>
      <c r="F970" s="38">
        <v>275800</v>
      </c>
      <c r="G970" s="38">
        <f t="shared" si="60"/>
        <v>3033800</v>
      </c>
      <c r="H970" s="40" t="s">
        <v>9001</v>
      </c>
      <c r="I970" s="40" t="s">
        <v>9002</v>
      </c>
      <c r="J970" s="45">
        <f t="shared" si="61"/>
        <v>2924</v>
      </c>
      <c r="K970" s="47">
        <f t="shared" si="62"/>
        <v>3033800</v>
      </c>
      <c r="L970">
        <f>+VLOOKUP(J970,'Thanh toán '!Q$6:R$3244,2,0)</f>
        <v>3033800</v>
      </c>
      <c r="M970" s="47">
        <f t="shared" si="63"/>
        <v>0</v>
      </c>
    </row>
    <row r="971" spans="1:13" x14ac:dyDescent="0.25">
      <c r="A971" s="43">
        <v>44963</v>
      </c>
      <c r="B971" s="40" t="s">
        <v>11317</v>
      </c>
      <c r="C971" s="40" t="s">
        <v>11318</v>
      </c>
      <c r="D971" s="38">
        <v>592955</v>
      </c>
      <c r="E971" s="42" t="s">
        <v>8998</v>
      </c>
      <c r="F971" s="38">
        <v>59296</v>
      </c>
      <c r="G971" s="38">
        <f t="shared" si="60"/>
        <v>652251</v>
      </c>
      <c r="H971" s="40" t="s">
        <v>9001</v>
      </c>
      <c r="I971" s="40" t="s">
        <v>9002</v>
      </c>
      <c r="J971" s="45">
        <f t="shared" si="61"/>
        <v>2925</v>
      </c>
      <c r="K971" s="47">
        <f t="shared" si="62"/>
        <v>652251</v>
      </c>
      <c r="L971">
        <f>+VLOOKUP(J971,'Thanh toán '!Q$6:R$3244,2,0)</f>
        <v>652251</v>
      </c>
      <c r="M971" s="47">
        <f t="shared" si="63"/>
        <v>0</v>
      </c>
    </row>
    <row r="972" spans="1:13" x14ac:dyDescent="0.25">
      <c r="A972" s="43">
        <v>44963</v>
      </c>
      <c r="B972" s="40" t="s">
        <v>11319</v>
      </c>
      <c r="C972" s="40" t="s">
        <v>11320</v>
      </c>
      <c r="D972" s="38">
        <v>6479410</v>
      </c>
      <c r="E972" s="42" t="s">
        <v>8998</v>
      </c>
      <c r="F972" s="38">
        <v>647941</v>
      </c>
      <c r="G972" s="38">
        <f t="shared" si="60"/>
        <v>7127351</v>
      </c>
      <c r="H972" s="40" t="s">
        <v>9197</v>
      </c>
      <c r="I972" s="40" t="s">
        <v>9198</v>
      </c>
      <c r="J972" s="45">
        <f t="shared" si="61"/>
        <v>2926</v>
      </c>
      <c r="K972" s="47">
        <f t="shared" si="62"/>
        <v>7127351</v>
      </c>
      <c r="L972">
        <f>+VLOOKUP(J972,'Thanh toán '!Q$6:R$3244,2,0)</f>
        <v>7127351</v>
      </c>
      <c r="M972" s="47">
        <f t="shared" si="63"/>
        <v>0</v>
      </c>
    </row>
    <row r="973" spans="1:13" x14ac:dyDescent="0.25">
      <c r="A973" s="43">
        <v>44963</v>
      </c>
      <c r="B973" s="40" t="s">
        <v>11321</v>
      </c>
      <c r="C973" s="40" t="s">
        <v>11322</v>
      </c>
      <c r="D973" s="38">
        <v>4081666</v>
      </c>
      <c r="E973" s="42" t="s">
        <v>8998</v>
      </c>
      <c r="F973" s="38">
        <v>408167</v>
      </c>
      <c r="G973" s="38">
        <f t="shared" si="60"/>
        <v>4489833</v>
      </c>
      <c r="H973" s="40" t="s">
        <v>9179</v>
      </c>
      <c r="I973" s="40" t="s">
        <v>9180</v>
      </c>
      <c r="J973" s="45">
        <f t="shared" si="61"/>
        <v>2927</v>
      </c>
      <c r="K973" s="47">
        <f t="shared" si="62"/>
        <v>4489833</v>
      </c>
      <c r="L973">
        <f>+VLOOKUP(J973,'Thanh toán '!Q$6:R$3244,2,0)</f>
        <v>4489833</v>
      </c>
      <c r="M973" s="47">
        <f t="shared" si="63"/>
        <v>0</v>
      </c>
    </row>
    <row r="974" spans="1:13" x14ac:dyDescent="0.25">
      <c r="A974" s="43">
        <v>44963</v>
      </c>
      <c r="B974" s="40" t="s">
        <v>11323</v>
      </c>
      <c r="C974" s="40" t="s">
        <v>9996</v>
      </c>
      <c r="D974" s="38">
        <v>501820</v>
      </c>
      <c r="E974" s="42" t="s">
        <v>8998</v>
      </c>
      <c r="F974" s="38">
        <v>50182</v>
      </c>
      <c r="G974" s="38">
        <f t="shared" si="60"/>
        <v>552002</v>
      </c>
      <c r="H974" s="40" t="s">
        <v>9001</v>
      </c>
      <c r="I974" s="40" t="s">
        <v>9002</v>
      </c>
      <c r="J974" s="45">
        <f t="shared" si="61"/>
        <v>2929</v>
      </c>
      <c r="K974" s="47">
        <f t="shared" si="62"/>
        <v>552002</v>
      </c>
      <c r="L974">
        <f>+VLOOKUP(J974,'Thanh toán '!Q$6:R$3244,2,0)</f>
        <v>552002</v>
      </c>
      <c r="M974" s="47">
        <f t="shared" si="63"/>
        <v>0</v>
      </c>
    </row>
    <row r="975" spans="1:13" x14ac:dyDescent="0.25">
      <c r="A975" s="43">
        <v>44963</v>
      </c>
      <c r="B975" s="40" t="s">
        <v>11126</v>
      </c>
      <c r="C975" s="40" t="s">
        <v>11324</v>
      </c>
      <c r="D975" s="38">
        <v>3384037</v>
      </c>
      <c r="E975" s="42" t="s">
        <v>8998</v>
      </c>
      <c r="F975" s="38">
        <v>338404</v>
      </c>
      <c r="G975" s="38">
        <f t="shared" si="60"/>
        <v>3722441</v>
      </c>
      <c r="H975" s="40" t="s">
        <v>9268</v>
      </c>
      <c r="I975" s="40" t="s">
        <v>9269</v>
      </c>
      <c r="J975" s="45">
        <f t="shared" si="61"/>
        <v>2930</v>
      </c>
      <c r="K975" s="47">
        <f t="shared" si="62"/>
        <v>3722441</v>
      </c>
      <c r="L975">
        <f>+VLOOKUP(J975,'Thanh toán '!Q$6:R$3244,2,0)</f>
        <v>3722441</v>
      </c>
      <c r="M975" s="47">
        <f t="shared" si="63"/>
        <v>0</v>
      </c>
    </row>
    <row r="976" spans="1:13" x14ac:dyDescent="0.25">
      <c r="A976" s="43">
        <v>44963</v>
      </c>
      <c r="B976" s="40" t="s">
        <v>11325</v>
      </c>
      <c r="C976" s="40" t="s">
        <v>11326</v>
      </c>
      <c r="D976" s="38">
        <v>2162098</v>
      </c>
      <c r="E976" s="42" t="s">
        <v>8998</v>
      </c>
      <c r="F976" s="38">
        <v>216210</v>
      </c>
      <c r="G976" s="38">
        <f t="shared" si="60"/>
        <v>2378308</v>
      </c>
      <c r="H976" s="40" t="s">
        <v>9278</v>
      </c>
      <c r="I976" s="40" t="s">
        <v>9279</v>
      </c>
      <c r="J976" s="45">
        <f t="shared" si="61"/>
        <v>2931</v>
      </c>
      <c r="K976" s="47">
        <f t="shared" si="62"/>
        <v>2378308</v>
      </c>
      <c r="L976">
        <f>+VLOOKUP(J976,'Thanh toán '!Q$6:R$3244,2,0)</f>
        <v>2378308</v>
      </c>
      <c r="M976" s="47">
        <f t="shared" si="63"/>
        <v>0</v>
      </c>
    </row>
    <row r="977" spans="1:13" x14ac:dyDescent="0.25">
      <c r="A977" s="43">
        <v>44963</v>
      </c>
      <c r="B977" s="40" t="s">
        <v>11327</v>
      </c>
      <c r="C977" s="40" t="s">
        <v>10000</v>
      </c>
      <c r="D977" s="38">
        <v>250910</v>
      </c>
      <c r="E977" s="42" t="s">
        <v>8998</v>
      </c>
      <c r="F977" s="38">
        <v>25091</v>
      </c>
      <c r="G977" s="38">
        <f t="shared" si="60"/>
        <v>276001</v>
      </c>
      <c r="H977" s="40" t="s">
        <v>9001</v>
      </c>
      <c r="I977" s="40" t="s">
        <v>9002</v>
      </c>
      <c r="J977" s="45">
        <f t="shared" si="61"/>
        <v>2932</v>
      </c>
      <c r="K977" s="47">
        <f t="shared" si="62"/>
        <v>276001</v>
      </c>
      <c r="L977">
        <f>+VLOOKUP(J977,'Thanh toán '!Q$6:R$3244,2,0)</f>
        <v>276001</v>
      </c>
      <c r="M977" s="47">
        <f t="shared" si="63"/>
        <v>0</v>
      </c>
    </row>
    <row r="978" spans="1:13" x14ac:dyDescent="0.25">
      <c r="A978" s="43">
        <v>44963</v>
      </c>
      <c r="B978" s="40" t="s">
        <v>11328</v>
      </c>
      <c r="C978" s="40" t="s">
        <v>9281</v>
      </c>
      <c r="D978" s="38">
        <v>926763</v>
      </c>
      <c r="E978" s="42" t="s">
        <v>8998</v>
      </c>
      <c r="F978" s="38">
        <v>92676</v>
      </c>
      <c r="G978" s="38">
        <f t="shared" si="60"/>
        <v>1019439</v>
      </c>
      <c r="H978" s="40" t="s">
        <v>9001</v>
      </c>
      <c r="I978" s="40" t="s">
        <v>9002</v>
      </c>
      <c r="J978" s="45">
        <f t="shared" si="61"/>
        <v>2933</v>
      </c>
      <c r="K978" s="47">
        <f t="shared" si="62"/>
        <v>1019439</v>
      </c>
      <c r="L978">
        <f>+VLOOKUP(J978,'Thanh toán '!Q$6:R$3244,2,0)</f>
        <v>1019439</v>
      </c>
      <c r="M978" s="47">
        <f t="shared" si="63"/>
        <v>0</v>
      </c>
    </row>
    <row r="979" spans="1:13" x14ac:dyDescent="0.25">
      <c r="A979" s="43">
        <v>44963</v>
      </c>
      <c r="B979" s="40" t="s">
        <v>11329</v>
      </c>
      <c r="C979" s="40" t="s">
        <v>10691</v>
      </c>
      <c r="D979" s="38">
        <v>1236130</v>
      </c>
      <c r="E979" s="42" t="s">
        <v>8998</v>
      </c>
      <c r="F979" s="38">
        <v>123613</v>
      </c>
      <c r="G979" s="38">
        <f t="shared" si="60"/>
        <v>1359743</v>
      </c>
      <c r="H979" s="40" t="s">
        <v>9183</v>
      </c>
      <c r="I979" s="40" t="s">
        <v>9184</v>
      </c>
      <c r="J979" s="45">
        <f t="shared" si="61"/>
        <v>2934</v>
      </c>
      <c r="K979" s="47">
        <f t="shared" si="62"/>
        <v>1359743</v>
      </c>
      <c r="L979">
        <f>+VLOOKUP(J979,'Thanh toán '!Q$6:R$3244,2,0)</f>
        <v>1359743</v>
      </c>
      <c r="M979" s="47">
        <f t="shared" si="63"/>
        <v>0</v>
      </c>
    </row>
    <row r="980" spans="1:13" x14ac:dyDescent="0.25">
      <c r="A980" s="43">
        <v>44963</v>
      </c>
      <c r="B980" s="40" t="s">
        <v>11330</v>
      </c>
      <c r="C980" s="40" t="s">
        <v>11331</v>
      </c>
      <c r="D980" s="38">
        <v>655654</v>
      </c>
      <c r="E980" s="42" t="s">
        <v>8998</v>
      </c>
      <c r="F980" s="38">
        <v>65565</v>
      </c>
      <c r="G980" s="38">
        <f t="shared" si="60"/>
        <v>721219</v>
      </c>
      <c r="H980" s="40" t="s">
        <v>9001</v>
      </c>
      <c r="I980" s="40" t="s">
        <v>9002</v>
      </c>
      <c r="J980" s="45">
        <f t="shared" si="61"/>
        <v>2936</v>
      </c>
      <c r="K980" s="47">
        <f t="shared" si="62"/>
        <v>721219</v>
      </c>
      <c r="L980">
        <f>+VLOOKUP(J980,'Thanh toán '!Q$6:R$3244,2,0)</f>
        <v>721219</v>
      </c>
      <c r="M980" s="47">
        <f t="shared" si="63"/>
        <v>0</v>
      </c>
    </row>
    <row r="981" spans="1:13" x14ac:dyDescent="0.25">
      <c r="A981" s="43">
        <v>44963</v>
      </c>
      <c r="B981" s="40" t="s">
        <v>11332</v>
      </c>
      <c r="C981" s="40" t="s">
        <v>10224</v>
      </c>
      <c r="D981" s="38">
        <v>222750</v>
      </c>
      <c r="E981" s="42" t="s">
        <v>8998</v>
      </c>
      <c r="F981" s="38">
        <v>22275</v>
      </c>
      <c r="G981" s="38">
        <f t="shared" si="60"/>
        <v>245025</v>
      </c>
      <c r="H981" s="40" t="s">
        <v>9001</v>
      </c>
      <c r="I981" s="40" t="s">
        <v>9002</v>
      </c>
      <c r="J981" s="45">
        <f t="shared" si="61"/>
        <v>2937</v>
      </c>
      <c r="K981" s="47">
        <f t="shared" si="62"/>
        <v>245025</v>
      </c>
      <c r="L981">
        <f>+VLOOKUP(J981,'Thanh toán '!Q$6:R$3244,2,0)</f>
        <v>245025</v>
      </c>
      <c r="M981" s="47">
        <f t="shared" si="63"/>
        <v>0</v>
      </c>
    </row>
    <row r="982" spans="1:13" x14ac:dyDescent="0.25">
      <c r="A982" s="43">
        <v>44963</v>
      </c>
      <c r="B982" s="40" t="s">
        <v>11333</v>
      </c>
      <c r="C982" s="40" t="s">
        <v>10224</v>
      </c>
      <c r="D982" s="38">
        <v>707474</v>
      </c>
      <c r="E982" s="42" t="s">
        <v>8998</v>
      </c>
      <c r="F982" s="38">
        <v>70747</v>
      </c>
      <c r="G982" s="38">
        <f t="shared" si="60"/>
        <v>778221</v>
      </c>
      <c r="H982" s="40" t="s">
        <v>9001</v>
      </c>
      <c r="I982" s="40" t="s">
        <v>9002</v>
      </c>
      <c r="J982" s="45">
        <f t="shared" si="61"/>
        <v>2938</v>
      </c>
      <c r="K982" s="47">
        <f t="shared" si="62"/>
        <v>778221</v>
      </c>
      <c r="L982">
        <f>+VLOOKUP(J982,'Thanh toán '!Q$6:R$3244,2,0)</f>
        <v>778221</v>
      </c>
      <c r="M982" s="47">
        <f t="shared" si="63"/>
        <v>0</v>
      </c>
    </row>
    <row r="983" spans="1:13" x14ac:dyDescent="0.25">
      <c r="A983" s="43">
        <v>44963</v>
      </c>
      <c r="B983" s="40" t="s">
        <v>11334</v>
      </c>
      <c r="C983" s="40" t="s">
        <v>10248</v>
      </c>
      <c r="D983" s="38">
        <v>433538</v>
      </c>
      <c r="E983" s="42" t="s">
        <v>8998</v>
      </c>
      <c r="F983" s="38">
        <v>43354</v>
      </c>
      <c r="G983" s="38">
        <f t="shared" si="60"/>
        <v>476892</v>
      </c>
      <c r="H983" s="40" t="s">
        <v>9001</v>
      </c>
      <c r="I983" s="40" t="s">
        <v>9002</v>
      </c>
      <c r="J983" s="45">
        <f t="shared" si="61"/>
        <v>2939</v>
      </c>
      <c r="K983" s="47">
        <f t="shared" si="62"/>
        <v>476892</v>
      </c>
      <c r="L983">
        <f>+VLOOKUP(J983,'Thanh toán '!Q$6:R$3244,2,0)</f>
        <v>476892</v>
      </c>
      <c r="M983" s="47">
        <f t="shared" si="63"/>
        <v>0</v>
      </c>
    </row>
    <row r="984" spans="1:13" x14ac:dyDescent="0.25">
      <c r="A984" s="43">
        <v>44963</v>
      </c>
      <c r="B984" s="40" t="s">
        <v>11335</v>
      </c>
      <c r="C984" s="40" t="s">
        <v>10232</v>
      </c>
      <c r="D984" s="38">
        <v>521796</v>
      </c>
      <c r="E984" s="42" t="s">
        <v>8998</v>
      </c>
      <c r="F984" s="38">
        <v>52180</v>
      </c>
      <c r="G984" s="38">
        <f t="shared" si="60"/>
        <v>573976</v>
      </c>
      <c r="H984" s="40" t="s">
        <v>9001</v>
      </c>
      <c r="I984" s="40" t="s">
        <v>9002</v>
      </c>
      <c r="J984" s="45">
        <f t="shared" si="61"/>
        <v>2940</v>
      </c>
      <c r="K984" s="47">
        <f t="shared" si="62"/>
        <v>573976</v>
      </c>
      <c r="L984">
        <f>+VLOOKUP(J984,'Thanh toán '!Q$6:R$3244,2,0)</f>
        <v>573976</v>
      </c>
      <c r="M984" s="47">
        <f t="shared" si="63"/>
        <v>0</v>
      </c>
    </row>
    <row r="985" spans="1:13" x14ac:dyDescent="0.25">
      <c r="A985" s="43">
        <v>44963</v>
      </c>
      <c r="B985" s="40" t="s">
        <v>11336</v>
      </c>
      <c r="C985" s="40" t="s">
        <v>11337</v>
      </c>
      <c r="D985" s="38">
        <v>371250</v>
      </c>
      <c r="E985" s="42" t="s">
        <v>8998</v>
      </c>
      <c r="F985" s="38">
        <v>37125</v>
      </c>
      <c r="G985" s="38">
        <f t="shared" si="60"/>
        <v>408375</v>
      </c>
      <c r="H985" s="40" t="s">
        <v>9001</v>
      </c>
      <c r="I985" s="40" t="s">
        <v>9002</v>
      </c>
      <c r="J985" s="45">
        <f t="shared" si="61"/>
        <v>2942</v>
      </c>
      <c r="K985" s="47">
        <f t="shared" si="62"/>
        <v>408375</v>
      </c>
      <c r="L985">
        <f>+VLOOKUP(J985,'Thanh toán '!Q$6:R$3244,2,0)</f>
        <v>408375</v>
      </c>
      <c r="M985" s="47">
        <f t="shared" si="63"/>
        <v>0</v>
      </c>
    </row>
    <row r="986" spans="1:13" x14ac:dyDescent="0.25">
      <c r="A986" s="43">
        <v>44963</v>
      </c>
      <c r="B986" s="40" t="s">
        <v>11338</v>
      </c>
      <c r="C986" s="40" t="s">
        <v>10218</v>
      </c>
      <c r="D986" s="38">
        <v>1184049</v>
      </c>
      <c r="E986" s="42" t="s">
        <v>8998</v>
      </c>
      <c r="F986" s="38">
        <v>118405</v>
      </c>
      <c r="G986" s="38">
        <f t="shared" si="60"/>
        <v>1302454</v>
      </c>
      <c r="H986" s="40" t="s">
        <v>9001</v>
      </c>
      <c r="I986" s="40" t="s">
        <v>9002</v>
      </c>
      <c r="J986" s="45">
        <f t="shared" si="61"/>
        <v>2943</v>
      </c>
      <c r="K986" s="47">
        <f t="shared" si="62"/>
        <v>1302454</v>
      </c>
      <c r="L986">
        <f>+VLOOKUP(J986,'Thanh toán '!Q$6:R$3244,2,0)</f>
        <v>1302454</v>
      </c>
      <c r="M986" s="47">
        <f t="shared" si="63"/>
        <v>0</v>
      </c>
    </row>
    <row r="987" spans="1:13" x14ac:dyDescent="0.25">
      <c r="A987" s="43">
        <v>44963</v>
      </c>
      <c r="B987" s="40" t="s">
        <v>11339</v>
      </c>
      <c r="C987" s="40" t="s">
        <v>10269</v>
      </c>
      <c r="D987" s="38">
        <v>594778</v>
      </c>
      <c r="E987" s="42" t="s">
        <v>8998</v>
      </c>
      <c r="F987" s="38">
        <v>59478</v>
      </c>
      <c r="G987" s="38">
        <f t="shared" si="60"/>
        <v>654256</v>
      </c>
      <c r="H987" s="40" t="s">
        <v>9001</v>
      </c>
      <c r="I987" s="40" t="s">
        <v>9002</v>
      </c>
      <c r="J987" s="45">
        <f t="shared" si="61"/>
        <v>2944</v>
      </c>
      <c r="K987" s="47">
        <f t="shared" si="62"/>
        <v>654256</v>
      </c>
      <c r="L987">
        <f>+VLOOKUP(J987,'Thanh toán '!Q$6:R$3244,2,0)</f>
        <v>654256</v>
      </c>
      <c r="M987" s="47">
        <f t="shared" si="63"/>
        <v>0</v>
      </c>
    </row>
    <row r="988" spans="1:13" x14ac:dyDescent="0.25">
      <c r="A988" s="43">
        <v>44963</v>
      </c>
      <c r="B988" s="40" t="s">
        <v>11340</v>
      </c>
      <c r="C988" s="40" t="s">
        <v>10220</v>
      </c>
      <c r="D988" s="38">
        <v>460248</v>
      </c>
      <c r="E988" s="42" t="s">
        <v>8998</v>
      </c>
      <c r="F988" s="38">
        <v>46025</v>
      </c>
      <c r="G988" s="38">
        <f t="shared" si="60"/>
        <v>506273</v>
      </c>
      <c r="H988" s="40" t="s">
        <v>9001</v>
      </c>
      <c r="I988" s="40" t="s">
        <v>9002</v>
      </c>
      <c r="J988" s="45">
        <f t="shared" si="61"/>
        <v>2945</v>
      </c>
      <c r="K988" s="47">
        <f t="shared" si="62"/>
        <v>506273</v>
      </c>
      <c r="L988">
        <f>+VLOOKUP(J988,'Thanh toán '!Q$6:R$3244,2,0)</f>
        <v>506273</v>
      </c>
      <c r="M988" s="47">
        <f t="shared" si="63"/>
        <v>0</v>
      </c>
    </row>
    <row r="989" spans="1:13" x14ac:dyDescent="0.25">
      <c r="A989" s="43">
        <v>44963</v>
      </c>
      <c r="B989" s="40" t="s">
        <v>11341</v>
      </c>
      <c r="C989" s="40" t="s">
        <v>9873</v>
      </c>
      <c r="D989" s="38">
        <v>555290</v>
      </c>
      <c r="E989" s="42" t="s">
        <v>8998</v>
      </c>
      <c r="F989" s="38">
        <v>55529</v>
      </c>
      <c r="G989" s="38">
        <f t="shared" si="60"/>
        <v>610819</v>
      </c>
      <c r="H989" s="40" t="s">
        <v>9001</v>
      </c>
      <c r="I989" s="40" t="s">
        <v>9002</v>
      </c>
      <c r="J989" s="45">
        <f t="shared" si="61"/>
        <v>2947</v>
      </c>
      <c r="K989" s="47">
        <f t="shared" si="62"/>
        <v>610819</v>
      </c>
      <c r="L989">
        <f>+VLOOKUP(J989,'Thanh toán '!Q$6:R$3244,2,0)</f>
        <v>610819</v>
      </c>
      <c r="M989" s="47">
        <f t="shared" si="63"/>
        <v>0</v>
      </c>
    </row>
    <row r="990" spans="1:13" x14ac:dyDescent="0.25">
      <c r="A990" s="43">
        <v>44963</v>
      </c>
      <c r="B990" s="40" t="s">
        <v>11342</v>
      </c>
      <c r="C990" s="40" t="s">
        <v>11343</v>
      </c>
      <c r="D990" s="38">
        <v>483720</v>
      </c>
      <c r="E990" s="42" t="s">
        <v>8998</v>
      </c>
      <c r="F990" s="38">
        <v>48372</v>
      </c>
      <c r="G990" s="38">
        <f t="shared" si="60"/>
        <v>532092</v>
      </c>
      <c r="H990" s="40" t="s">
        <v>9001</v>
      </c>
      <c r="I990" s="40" t="s">
        <v>9002</v>
      </c>
      <c r="J990" s="45">
        <f t="shared" si="61"/>
        <v>2950</v>
      </c>
      <c r="K990" s="47">
        <f t="shared" si="62"/>
        <v>532092</v>
      </c>
      <c r="L990">
        <f>+VLOOKUP(J990,'Thanh toán '!Q$6:R$3244,2,0)</f>
        <v>532092</v>
      </c>
      <c r="M990" s="47">
        <f t="shared" si="63"/>
        <v>0</v>
      </c>
    </row>
    <row r="991" spans="1:13" x14ac:dyDescent="0.25">
      <c r="A991" s="43">
        <v>44963</v>
      </c>
      <c r="B991" s="40" t="s">
        <v>11344</v>
      </c>
      <c r="C991" s="40" t="s">
        <v>10347</v>
      </c>
      <c r="D991" s="38">
        <v>333174</v>
      </c>
      <c r="E991" s="42" t="s">
        <v>8998</v>
      </c>
      <c r="F991" s="38">
        <v>33317</v>
      </c>
      <c r="G991" s="38">
        <f t="shared" si="60"/>
        <v>366491</v>
      </c>
      <c r="H991" s="40" t="s">
        <v>9001</v>
      </c>
      <c r="I991" s="40" t="s">
        <v>9002</v>
      </c>
      <c r="J991" s="45">
        <f t="shared" si="61"/>
        <v>2952</v>
      </c>
      <c r="K991" s="47">
        <f t="shared" si="62"/>
        <v>366491</v>
      </c>
      <c r="L991">
        <f>+VLOOKUP(J991,'Thanh toán '!Q$6:R$3244,2,0)</f>
        <v>366491</v>
      </c>
      <c r="M991" s="47">
        <f t="shared" si="63"/>
        <v>0</v>
      </c>
    </row>
    <row r="992" spans="1:13" x14ac:dyDescent="0.25">
      <c r="A992" s="43">
        <v>44963</v>
      </c>
      <c r="B992" s="40" t="s">
        <v>11345</v>
      </c>
      <c r="C992" s="40" t="s">
        <v>9742</v>
      </c>
      <c r="D992" s="38">
        <v>2954687</v>
      </c>
      <c r="E992" s="42" t="s">
        <v>8998</v>
      </c>
      <c r="F992" s="38">
        <v>295469</v>
      </c>
      <c r="G992" s="38">
        <f t="shared" si="60"/>
        <v>3250156</v>
      </c>
      <c r="H992" s="40" t="s">
        <v>9001</v>
      </c>
      <c r="I992" s="40" t="s">
        <v>9002</v>
      </c>
      <c r="J992" s="45">
        <f t="shared" si="61"/>
        <v>2953</v>
      </c>
      <c r="K992" s="47">
        <f t="shared" si="62"/>
        <v>3250156</v>
      </c>
      <c r="L992">
        <f>+VLOOKUP(J992,'Thanh toán '!Q$6:R$3244,2,0)</f>
        <v>3250156</v>
      </c>
      <c r="M992" s="47">
        <f t="shared" si="63"/>
        <v>0</v>
      </c>
    </row>
    <row r="993" spans="1:13" x14ac:dyDescent="0.25">
      <c r="A993" s="43">
        <v>44963</v>
      </c>
      <c r="B993" s="40" t="s">
        <v>11346</v>
      </c>
      <c r="C993" s="40" t="s">
        <v>9740</v>
      </c>
      <c r="D993" s="38">
        <v>2028147</v>
      </c>
      <c r="E993" s="42" t="s">
        <v>8998</v>
      </c>
      <c r="F993" s="38">
        <v>202815</v>
      </c>
      <c r="G993" s="38">
        <f t="shared" si="60"/>
        <v>2230962</v>
      </c>
      <c r="H993" s="40" t="s">
        <v>9001</v>
      </c>
      <c r="I993" s="40" t="s">
        <v>9002</v>
      </c>
      <c r="J993" s="45">
        <f t="shared" si="61"/>
        <v>2955</v>
      </c>
      <c r="K993" s="47">
        <f t="shared" si="62"/>
        <v>2230962</v>
      </c>
      <c r="L993">
        <f>+VLOOKUP(J993,'Thanh toán '!Q$6:R$3244,2,0)</f>
        <v>2230962</v>
      </c>
      <c r="M993" s="47">
        <f t="shared" si="63"/>
        <v>0</v>
      </c>
    </row>
    <row r="994" spans="1:13" x14ac:dyDescent="0.25">
      <c r="A994" s="43">
        <v>44963</v>
      </c>
      <c r="B994" s="40" t="s">
        <v>11347</v>
      </c>
      <c r="C994" s="40" t="s">
        <v>9738</v>
      </c>
      <c r="D994" s="38">
        <v>2346710</v>
      </c>
      <c r="E994" s="42" t="s">
        <v>8998</v>
      </c>
      <c r="F994" s="38">
        <v>234671</v>
      </c>
      <c r="G994" s="38">
        <f t="shared" si="60"/>
        <v>2581381</v>
      </c>
      <c r="H994" s="40" t="s">
        <v>9001</v>
      </c>
      <c r="I994" s="40" t="s">
        <v>9002</v>
      </c>
      <c r="J994" s="45">
        <f t="shared" si="61"/>
        <v>2956</v>
      </c>
      <c r="K994" s="47">
        <f t="shared" si="62"/>
        <v>2581381</v>
      </c>
      <c r="L994">
        <f>+VLOOKUP(J994,'Thanh toán '!Q$6:R$3244,2,0)</f>
        <v>2581381</v>
      </c>
      <c r="M994" s="47">
        <f t="shared" si="63"/>
        <v>0</v>
      </c>
    </row>
    <row r="995" spans="1:13" x14ac:dyDescent="0.25">
      <c r="A995" s="43">
        <v>44963</v>
      </c>
      <c r="B995" s="40" t="s">
        <v>11348</v>
      </c>
      <c r="C995" s="40" t="s">
        <v>11349</v>
      </c>
      <c r="D995" s="38">
        <v>419160</v>
      </c>
      <c r="E995" s="42" t="s">
        <v>8998</v>
      </c>
      <c r="F995" s="38">
        <v>41916</v>
      </c>
      <c r="G995" s="38">
        <f t="shared" si="60"/>
        <v>461076</v>
      </c>
      <c r="H995" s="40" t="s">
        <v>9001</v>
      </c>
      <c r="I995" s="40" t="s">
        <v>9002</v>
      </c>
      <c r="J995" s="45">
        <f t="shared" si="61"/>
        <v>2958</v>
      </c>
      <c r="K995" s="47">
        <f t="shared" si="62"/>
        <v>461076</v>
      </c>
      <c r="L995">
        <f>+VLOOKUP(J995,'Thanh toán '!Q$6:R$3244,2,0)</f>
        <v>461076</v>
      </c>
      <c r="M995" s="47">
        <f t="shared" si="63"/>
        <v>0</v>
      </c>
    </row>
    <row r="996" spans="1:13" x14ac:dyDescent="0.25">
      <c r="A996" s="43">
        <v>44963</v>
      </c>
      <c r="B996" s="40" t="s">
        <v>11350</v>
      </c>
      <c r="C996" s="40" t="s">
        <v>9203</v>
      </c>
      <c r="D996" s="38">
        <v>584084</v>
      </c>
      <c r="E996" s="42" t="s">
        <v>8998</v>
      </c>
      <c r="F996" s="38">
        <v>58408</v>
      </c>
      <c r="G996" s="38">
        <f t="shared" si="60"/>
        <v>642492</v>
      </c>
      <c r="H996" s="40" t="s">
        <v>9001</v>
      </c>
      <c r="I996" s="40" t="s">
        <v>9002</v>
      </c>
      <c r="J996" s="45">
        <f t="shared" si="61"/>
        <v>2959</v>
      </c>
      <c r="K996" s="47">
        <f t="shared" si="62"/>
        <v>642492</v>
      </c>
      <c r="L996" t="e">
        <f>+VLOOKUP(J996,'Thanh toán '!Q$6:R$3244,2,0)</f>
        <v>#N/A</v>
      </c>
      <c r="M996" s="47" t="e">
        <f t="shared" si="63"/>
        <v>#N/A</v>
      </c>
    </row>
    <row r="997" spans="1:13" x14ac:dyDescent="0.25">
      <c r="A997" s="43">
        <v>44963</v>
      </c>
      <c r="B997" s="40" t="s">
        <v>11351</v>
      </c>
      <c r="C997" s="40" t="s">
        <v>11352</v>
      </c>
      <c r="D997" s="38">
        <v>7369080</v>
      </c>
      <c r="E997" s="42" t="s">
        <v>8998</v>
      </c>
      <c r="F997" s="38">
        <v>736908</v>
      </c>
      <c r="G997" s="38">
        <f t="shared" si="60"/>
        <v>8105988</v>
      </c>
      <c r="H997" s="40" t="s">
        <v>9206</v>
      </c>
      <c r="I997" s="40" t="s">
        <v>9207</v>
      </c>
      <c r="J997" s="45">
        <f t="shared" si="61"/>
        <v>2964</v>
      </c>
      <c r="K997" s="47">
        <f t="shared" si="62"/>
        <v>8105988</v>
      </c>
      <c r="L997">
        <f>+VLOOKUP(J997,'Thanh toán '!Q$6:R$3244,2,0)</f>
        <v>8105988</v>
      </c>
      <c r="M997" s="47">
        <f t="shared" si="63"/>
        <v>0</v>
      </c>
    </row>
    <row r="998" spans="1:13" x14ac:dyDescent="0.25">
      <c r="A998" s="43">
        <v>44963</v>
      </c>
      <c r="B998" s="40" t="s">
        <v>11353</v>
      </c>
      <c r="C998" s="40" t="s">
        <v>9217</v>
      </c>
      <c r="D998" s="38">
        <v>1141978</v>
      </c>
      <c r="E998" s="42" t="s">
        <v>8998</v>
      </c>
      <c r="F998" s="38">
        <v>114198</v>
      </c>
      <c r="G998" s="38">
        <f t="shared" si="60"/>
        <v>1256176</v>
      </c>
      <c r="H998" s="40" t="s">
        <v>9001</v>
      </c>
      <c r="I998" s="40" t="s">
        <v>9002</v>
      </c>
      <c r="J998" s="45">
        <f t="shared" si="61"/>
        <v>2970</v>
      </c>
      <c r="K998" s="47">
        <f t="shared" si="62"/>
        <v>1256176</v>
      </c>
      <c r="L998">
        <f>+VLOOKUP(J998,'Thanh toán '!Q$6:R$3244,2,0)</f>
        <v>1256176</v>
      </c>
      <c r="M998" s="47">
        <f t="shared" si="63"/>
        <v>0</v>
      </c>
    </row>
    <row r="999" spans="1:13" x14ac:dyDescent="0.25">
      <c r="A999" s="43">
        <v>44963</v>
      </c>
      <c r="B999" s="40" t="s">
        <v>11354</v>
      </c>
      <c r="C999" s="40" t="s">
        <v>11355</v>
      </c>
      <c r="D999" s="38">
        <v>1728645</v>
      </c>
      <c r="E999" s="42" t="s">
        <v>8998</v>
      </c>
      <c r="F999" s="38">
        <v>172865</v>
      </c>
      <c r="G999" s="38">
        <f t="shared" si="60"/>
        <v>1901510</v>
      </c>
      <c r="H999" s="40" t="s">
        <v>9406</v>
      </c>
      <c r="I999" s="40" t="s">
        <v>9407</v>
      </c>
      <c r="J999" s="45">
        <f t="shared" si="61"/>
        <v>2972</v>
      </c>
      <c r="K999" s="47">
        <f t="shared" si="62"/>
        <v>1901510</v>
      </c>
      <c r="L999">
        <f>+VLOOKUP(J999,'Thanh toán '!Q$6:R$3244,2,0)</f>
        <v>1901510</v>
      </c>
      <c r="M999" s="47">
        <f t="shared" si="63"/>
        <v>0</v>
      </c>
    </row>
    <row r="1000" spans="1:13" x14ac:dyDescent="0.25">
      <c r="A1000" s="43">
        <v>44963</v>
      </c>
      <c r="B1000" s="40" t="s">
        <v>11356</v>
      </c>
      <c r="C1000" s="40" t="s">
        <v>11357</v>
      </c>
      <c r="D1000" s="38">
        <v>1320217</v>
      </c>
      <c r="E1000" s="42" t="s">
        <v>8998</v>
      </c>
      <c r="F1000" s="38">
        <v>132022</v>
      </c>
      <c r="G1000" s="38">
        <f t="shared" si="60"/>
        <v>1452239</v>
      </c>
      <c r="H1000" s="40" t="s">
        <v>9001</v>
      </c>
      <c r="I1000" s="40" t="s">
        <v>9002</v>
      </c>
      <c r="J1000" s="45">
        <f t="shared" si="61"/>
        <v>2973</v>
      </c>
      <c r="K1000" s="47">
        <f t="shared" si="62"/>
        <v>1452239</v>
      </c>
      <c r="L1000" t="e">
        <f>+VLOOKUP(J1000,'Thanh toán '!Q$6:R$3244,2,0)</f>
        <v>#N/A</v>
      </c>
      <c r="M1000" s="47" t="e">
        <f t="shared" si="63"/>
        <v>#N/A</v>
      </c>
    </row>
    <row r="1001" spans="1:13" x14ac:dyDescent="0.25">
      <c r="A1001" s="43">
        <v>44963</v>
      </c>
      <c r="B1001" s="40" t="s">
        <v>11358</v>
      </c>
      <c r="C1001" s="40" t="s">
        <v>10145</v>
      </c>
      <c r="D1001" s="38">
        <v>444232</v>
      </c>
      <c r="E1001" s="42" t="s">
        <v>8998</v>
      </c>
      <c r="F1001" s="38">
        <v>44423</v>
      </c>
      <c r="G1001" s="38">
        <f t="shared" si="60"/>
        <v>488655</v>
      </c>
      <c r="H1001" s="40" t="s">
        <v>9001</v>
      </c>
      <c r="I1001" s="40" t="s">
        <v>9002</v>
      </c>
      <c r="J1001" s="45">
        <f t="shared" si="61"/>
        <v>2974</v>
      </c>
      <c r="K1001" s="47">
        <f t="shared" si="62"/>
        <v>488655</v>
      </c>
      <c r="L1001">
        <f>+VLOOKUP(J1001,'Thanh toán '!Q$6:R$3244,2,0)</f>
        <v>488655</v>
      </c>
      <c r="M1001" s="47">
        <f t="shared" si="63"/>
        <v>0</v>
      </c>
    </row>
    <row r="1002" spans="1:13" x14ac:dyDescent="0.25">
      <c r="A1002" s="43">
        <v>44963</v>
      </c>
      <c r="B1002" s="40" t="s">
        <v>11359</v>
      </c>
      <c r="C1002" s="40" t="s">
        <v>11360</v>
      </c>
      <c r="D1002" s="38">
        <v>2832455</v>
      </c>
      <c r="E1002" s="42" t="s">
        <v>8998</v>
      </c>
      <c r="F1002" s="38">
        <v>283246</v>
      </c>
      <c r="G1002" s="38">
        <f t="shared" si="60"/>
        <v>3115701</v>
      </c>
      <c r="H1002" s="40" t="s">
        <v>9212</v>
      </c>
      <c r="I1002" s="40" t="s">
        <v>9213</v>
      </c>
      <c r="J1002" s="45">
        <f t="shared" si="61"/>
        <v>2975</v>
      </c>
      <c r="K1002" s="47">
        <f t="shared" si="62"/>
        <v>3115701</v>
      </c>
      <c r="L1002">
        <f>+VLOOKUP(J1002,'Thanh toán '!Q$6:R$3244,2,0)</f>
        <v>3115701</v>
      </c>
      <c r="M1002" s="47">
        <f t="shared" si="63"/>
        <v>0</v>
      </c>
    </row>
    <row r="1003" spans="1:13" x14ac:dyDescent="0.25">
      <c r="A1003" s="43">
        <v>44963</v>
      </c>
      <c r="B1003" s="40" t="s">
        <v>11361</v>
      </c>
      <c r="C1003" s="40" t="s">
        <v>11362</v>
      </c>
      <c r="D1003" s="38">
        <v>2400007</v>
      </c>
      <c r="E1003" s="42" t="s">
        <v>8998</v>
      </c>
      <c r="F1003" s="38">
        <v>240001</v>
      </c>
      <c r="G1003" s="38">
        <f t="shared" si="60"/>
        <v>2640008</v>
      </c>
      <c r="H1003" s="40" t="s">
        <v>9766</v>
      </c>
      <c r="I1003" s="40" t="s">
        <v>9767</v>
      </c>
      <c r="J1003" s="45">
        <f t="shared" si="61"/>
        <v>2977</v>
      </c>
      <c r="K1003" s="47">
        <f t="shared" si="62"/>
        <v>2640008</v>
      </c>
      <c r="L1003">
        <f>+VLOOKUP(J1003,'Thanh toán '!Q$6:R$3244,2,0)</f>
        <v>2640008</v>
      </c>
      <c r="M1003" s="47">
        <f t="shared" si="63"/>
        <v>0</v>
      </c>
    </row>
    <row r="1004" spans="1:13" x14ac:dyDescent="0.25">
      <c r="A1004" s="43">
        <v>44963</v>
      </c>
      <c r="B1004" s="40" t="s">
        <v>11363</v>
      </c>
      <c r="C1004" s="40" t="s">
        <v>11364</v>
      </c>
      <c r="D1004" s="38">
        <v>4781690</v>
      </c>
      <c r="E1004" s="42" t="s">
        <v>8998</v>
      </c>
      <c r="F1004" s="38">
        <v>478169</v>
      </c>
      <c r="G1004" s="38">
        <f t="shared" si="60"/>
        <v>5259859</v>
      </c>
      <c r="H1004" s="40" t="s">
        <v>10031</v>
      </c>
      <c r="I1004" s="40" t="s">
        <v>10032</v>
      </c>
      <c r="J1004" s="45">
        <f t="shared" si="61"/>
        <v>2980</v>
      </c>
      <c r="K1004" s="47">
        <f t="shared" si="62"/>
        <v>5259859</v>
      </c>
      <c r="L1004">
        <f>+VLOOKUP(J1004,'Thanh toán '!Q$6:R$3244,2,0)</f>
        <v>5259859</v>
      </c>
      <c r="M1004" s="47">
        <f t="shared" si="63"/>
        <v>0</v>
      </c>
    </row>
    <row r="1005" spans="1:13" x14ac:dyDescent="0.25">
      <c r="A1005" s="43">
        <v>44963</v>
      </c>
      <c r="B1005" s="40" t="s">
        <v>11365</v>
      </c>
      <c r="C1005" s="40" t="s">
        <v>10038</v>
      </c>
      <c r="D1005" s="38">
        <v>473026</v>
      </c>
      <c r="E1005" s="42" t="s">
        <v>8998</v>
      </c>
      <c r="F1005" s="38">
        <v>47303</v>
      </c>
      <c r="G1005" s="38">
        <f t="shared" si="60"/>
        <v>520329</v>
      </c>
      <c r="H1005" s="40" t="s">
        <v>9001</v>
      </c>
      <c r="I1005" s="40" t="s">
        <v>9002</v>
      </c>
      <c r="J1005" s="45">
        <f t="shared" si="61"/>
        <v>2981</v>
      </c>
      <c r="K1005" s="47">
        <f t="shared" si="62"/>
        <v>520329</v>
      </c>
      <c r="L1005">
        <f>+VLOOKUP(J1005,'Thanh toán '!Q$6:R$3244,2,0)</f>
        <v>520329</v>
      </c>
      <c r="M1005" s="47">
        <f t="shared" si="63"/>
        <v>0</v>
      </c>
    </row>
    <row r="1006" spans="1:13" x14ac:dyDescent="0.25">
      <c r="A1006" s="43">
        <v>44963</v>
      </c>
      <c r="B1006" s="40" t="s">
        <v>11366</v>
      </c>
      <c r="C1006" s="40" t="s">
        <v>9386</v>
      </c>
      <c r="D1006" s="38">
        <v>555290</v>
      </c>
      <c r="E1006" s="42" t="s">
        <v>8998</v>
      </c>
      <c r="F1006" s="38">
        <v>55529</v>
      </c>
      <c r="G1006" s="38">
        <f t="shared" si="60"/>
        <v>610819</v>
      </c>
      <c r="H1006" s="40" t="s">
        <v>9001</v>
      </c>
      <c r="I1006" s="40" t="s">
        <v>9002</v>
      </c>
      <c r="J1006" s="45">
        <f t="shared" si="61"/>
        <v>2982</v>
      </c>
      <c r="K1006" s="47">
        <f t="shared" si="62"/>
        <v>610819</v>
      </c>
      <c r="L1006">
        <f>+VLOOKUP(J1006,'Thanh toán '!Q$6:R$3244,2,0)</f>
        <v>610819</v>
      </c>
      <c r="M1006" s="47">
        <f t="shared" si="63"/>
        <v>0</v>
      </c>
    </row>
    <row r="1007" spans="1:13" x14ac:dyDescent="0.25">
      <c r="A1007" s="43">
        <v>44963</v>
      </c>
      <c r="B1007" s="40" t="s">
        <v>11367</v>
      </c>
      <c r="C1007" s="40" t="s">
        <v>11368</v>
      </c>
      <c r="D1007" s="38">
        <v>730946</v>
      </c>
      <c r="E1007" s="42" t="s">
        <v>8998</v>
      </c>
      <c r="F1007" s="38">
        <v>73095</v>
      </c>
      <c r="G1007" s="38">
        <f t="shared" si="60"/>
        <v>804041</v>
      </c>
      <c r="H1007" s="40" t="s">
        <v>9001</v>
      </c>
      <c r="I1007" s="40" t="s">
        <v>9002</v>
      </c>
      <c r="J1007" s="45">
        <f t="shared" si="61"/>
        <v>2983</v>
      </c>
      <c r="K1007" s="47">
        <f t="shared" si="62"/>
        <v>804041</v>
      </c>
      <c r="L1007">
        <f>+VLOOKUP(J1007,'Thanh toán '!Q$6:R$3244,2,0)</f>
        <v>804041</v>
      </c>
      <c r="M1007" s="47">
        <f t="shared" si="63"/>
        <v>0</v>
      </c>
    </row>
    <row r="1008" spans="1:13" x14ac:dyDescent="0.25">
      <c r="A1008" s="43">
        <v>44963</v>
      </c>
      <c r="B1008" s="40" t="s">
        <v>11369</v>
      </c>
      <c r="C1008" s="40" t="s">
        <v>9773</v>
      </c>
      <c r="D1008" s="38">
        <v>2148618</v>
      </c>
      <c r="E1008" s="42" t="s">
        <v>8998</v>
      </c>
      <c r="F1008" s="38">
        <v>214862</v>
      </c>
      <c r="G1008" s="38">
        <f t="shared" si="60"/>
        <v>2363480</v>
      </c>
      <c r="H1008" s="40" t="s">
        <v>9001</v>
      </c>
      <c r="I1008" s="40" t="s">
        <v>9002</v>
      </c>
      <c r="J1008" s="45">
        <f t="shared" si="61"/>
        <v>2984</v>
      </c>
      <c r="K1008" s="47">
        <f t="shared" si="62"/>
        <v>2363480</v>
      </c>
      <c r="L1008">
        <f>+VLOOKUP(J1008,'Thanh toán '!Q$6:R$3244,2,0)</f>
        <v>2363480</v>
      </c>
      <c r="M1008" s="47">
        <f t="shared" si="63"/>
        <v>0</v>
      </c>
    </row>
    <row r="1009" spans="1:13" x14ac:dyDescent="0.25">
      <c r="A1009" s="43">
        <v>44963</v>
      </c>
      <c r="B1009" s="40" t="s">
        <v>11370</v>
      </c>
      <c r="C1009" s="40" t="s">
        <v>9775</v>
      </c>
      <c r="D1009" s="38">
        <v>473026</v>
      </c>
      <c r="E1009" s="42" t="s">
        <v>8998</v>
      </c>
      <c r="F1009" s="38">
        <v>47303</v>
      </c>
      <c r="G1009" s="38">
        <f t="shared" si="60"/>
        <v>520329</v>
      </c>
      <c r="H1009" s="40" t="s">
        <v>9001</v>
      </c>
      <c r="I1009" s="40" t="s">
        <v>9002</v>
      </c>
      <c r="J1009" s="45">
        <f t="shared" si="61"/>
        <v>2985</v>
      </c>
      <c r="K1009" s="47">
        <f t="shared" si="62"/>
        <v>520329</v>
      </c>
      <c r="L1009">
        <f>+VLOOKUP(J1009,'Thanh toán '!Q$6:R$3244,2,0)</f>
        <v>520329</v>
      </c>
      <c r="M1009" s="47">
        <f t="shared" si="63"/>
        <v>0</v>
      </c>
    </row>
    <row r="1010" spans="1:13" x14ac:dyDescent="0.25">
      <c r="A1010" s="43">
        <v>44963</v>
      </c>
      <c r="B1010" s="40" t="s">
        <v>11371</v>
      </c>
      <c r="C1010" s="40" t="s">
        <v>9973</v>
      </c>
      <c r="D1010" s="38">
        <v>791654</v>
      </c>
      <c r="E1010" s="42" t="s">
        <v>8998</v>
      </c>
      <c r="F1010" s="38">
        <v>79165</v>
      </c>
      <c r="G1010" s="38">
        <f t="shared" si="60"/>
        <v>870819</v>
      </c>
      <c r="H1010" s="40" t="s">
        <v>9001</v>
      </c>
      <c r="I1010" s="40" t="s">
        <v>9002</v>
      </c>
      <c r="J1010" s="45">
        <f t="shared" si="61"/>
        <v>2987</v>
      </c>
      <c r="K1010" s="47">
        <f t="shared" si="62"/>
        <v>870819</v>
      </c>
      <c r="L1010">
        <f>+VLOOKUP(J1010,'Thanh toán '!Q$6:R$3244,2,0)</f>
        <v>870819</v>
      </c>
      <c r="M1010" s="47">
        <f t="shared" si="63"/>
        <v>0</v>
      </c>
    </row>
    <row r="1011" spans="1:13" x14ac:dyDescent="0.25">
      <c r="A1011" s="43">
        <v>44963</v>
      </c>
      <c r="B1011" s="40" t="s">
        <v>11372</v>
      </c>
      <c r="C1011" s="40" t="s">
        <v>10046</v>
      </c>
      <c r="D1011" s="38">
        <v>840918</v>
      </c>
      <c r="E1011" s="42" t="s">
        <v>8998</v>
      </c>
      <c r="F1011" s="38">
        <v>84092</v>
      </c>
      <c r="G1011" s="38">
        <f t="shared" si="60"/>
        <v>925010</v>
      </c>
      <c r="H1011" s="40" t="s">
        <v>9001</v>
      </c>
      <c r="I1011" s="40" t="s">
        <v>9002</v>
      </c>
      <c r="J1011" s="45">
        <f t="shared" si="61"/>
        <v>2988</v>
      </c>
      <c r="K1011" s="47">
        <f t="shared" si="62"/>
        <v>925010</v>
      </c>
      <c r="L1011">
        <f>+VLOOKUP(J1011,'Thanh toán '!Q$6:R$3244,2,0)</f>
        <v>925010</v>
      </c>
      <c r="M1011" s="47">
        <f t="shared" si="63"/>
        <v>0</v>
      </c>
    </row>
    <row r="1012" spans="1:13" x14ac:dyDescent="0.25">
      <c r="A1012" s="43">
        <v>44963</v>
      </c>
      <c r="B1012" s="40" t="s">
        <v>11373</v>
      </c>
      <c r="C1012" s="40" t="s">
        <v>10050</v>
      </c>
      <c r="D1012" s="38">
        <v>704013</v>
      </c>
      <c r="E1012" s="42" t="s">
        <v>8998</v>
      </c>
      <c r="F1012" s="38">
        <v>70401</v>
      </c>
      <c r="G1012" s="38">
        <f t="shared" si="60"/>
        <v>774414</v>
      </c>
      <c r="H1012" s="40" t="s">
        <v>9001</v>
      </c>
      <c r="I1012" s="40" t="s">
        <v>9002</v>
      </c>
      <c r="J1012" s="45">
        <f t="shared" si="61"/>
        <v>2989</v>
      </c>
      <c r="K1012" s="47">
        <f t="shared" si="62"/>
        <v>774414</v>
      </c>
      <c r="L1012">
        <f>+VLOOKUP(J1012,'Thanh toán '!Q$6:R$3244,2,0)</f>
        <v>774414</v>
      </c>
      <c r="M1012" s="47">
        <f t="shared" si="63"/>
        <v>0</v>
      </c>
    </row>
    <row r="1013" spans="1:13" x14ac:dyDescent="0.25">
      <c r="A1013" s="43">
        <v>44963</v>
      </c>
      <c r="B1013" s="40" t="s">
        <v>11374</v>
      </c>
      <c r="C1013" s="40" t="s">
        <v>11375</v>
      </c>
      <c r="D1013" s="38">
        <v>1236130</v>
      </c>
      <c r="E1013" s="42" t="s">
        <v>8998</v>
      </c>
      <c r="F1013" s="38">
        <v>123613</v>
      </c>
      <c r="G1013" s="38">
        <f t="shared" si="60"/>
        <v>1359743</v>
      </c>
      <c r="H1013" s="40" t="s">
        <v>9820</v>
      </c>
      <c r="I1013" s="40" t="s">
        <v>9821</v>
      </c>
      <c r="J1013" s="45">
        <f t="shared" si="61"/>
        <v>2991</v>
      </c>
      <c r="K1013" s="47">
        <f t="shared" si="62"/>
        <v>1359743</v>
      </c>
      <c r="L1013">
        <f>+VLOOKUP(J1013,'Thanh toán '!Q$6:R$3244,2,0)</f>
        <v>1359743</v>
      </c>
      <c r="M1013" s="47">
        <f t="shared" si="63"/>
        <v>0</v>
      </c>
    </row>
    <row r="1014" spans="1:13" x14ac:dyDescent="0.25">
      <c r="A1014" s="43">
        <v>44963</v>
      </c>
      <c r="B1014" s="40" t="s">
        <v>11376</v>
      </c>
      <c r="C1014" s="40" t="s">
        <v>11377</v>
      </c>
      <c r="D1014" s="38">
        <v>1110580</v>
      </c>
      <c r="E1014" s="42" t="s">
        <v>8998</v>
      </c>
      <c r="F1014" s="38">
        <v>111058</v>
      </c>
      <c r="G1014" s="38">
        <f t="shared" si="60"/>
        <v>1221638</v>
      </c>
      <c r="H1014" s="40" t="s">
        <v>9820</v>
      </c>
      <c r="I1014" s="40" t="s">
        <v>9821</v>
      </c>
      <c r="J1014" s="45">
        <f t="shared" si="61"/>
        <v>2992</v>
      </c>
      <c r="K1014" s="47">
        <f t="shared" si="62"/>
        <v>1221638</v>
      </c>
      <c r="L1014">
        <f>+VLOOKUP(J1014,'Thanh toán '!Q$6:R$3244,2,0)</f>
        <v>1221638</v>
      </c>
      <c r="M1014" s="47">
        <f t="shared" si="63"/>
        <v>0</v>
      </c>
    </row>
    <row r="1015" spans="1:13" x14ac:dyDescent="0.25">
      <c r="A1015" s="43">
        <v>44963</v>
      </c>
      <c r="B1015" s="40" t="s">
        <v>11378</v>
      </c>
      <c r="C1015" s="40" t="s">
        <v>11379</v>
      </c>
      <c r="D1015" s="38">
        <v>1060500</v>
      </c>
      <c r="E1015" s="42" t="s">
        <v>8998</v>
      </c>
      <c r="F1015" s="38">
        <v>106050</v>
      </c>
      <c r="G1015" s="38">
        <f t="shared" si="60"/>
        <v>1166550</v>
      </c>
      <c r="H1015" s="40" t="s">
        <v>9044</v>
      </c>
      <c r="I1015" s="40" t="s">
        <v>9045</v>
      </c>
      <c r="J1015" s="45">
        <f t="shared" si="61"/>
        <v>2993</v>
      </c>
      <c r="K1015" s="47">
        <f t="shared" si="62"/>
        <v>1166550</v>
      </c>
      <c r="L1015" t="e">
        <f>+VLOOKUP(J1015,'Thanh toán '!Q$6:R$3244,2,0)</f>
        <v>#N/A</v>
      </c>
      <c r="M1015" s="47" t="e">
        <f t="shared" si="63"/>
        <v>#N/A</v>
      </c>
    </row>
    <row r="1016" spans="1:13" x14ac:dyDescent="0.25">
      <c r="A1016" s="43">
        <v>44963</v>
      </c>
      <c r="B1016" s="40" t="s">
        <v>11380</v>
      </c>
      <c r="C1016" s="40" t="s">
        <v>11381</v>
      </c>
      <c r="D1016" s="38">
        <v>1199746</v>
      </c>
      <c r="E1016" s="42" t="s">
        <v>8998</v>
      </c>
      <c r="F1016" s="38">
        <v>119975</v>
      </c>
      <c r="G1016" s="38">
        <f t="shared" si="60"/>
        <v>1319721</v>
      </c>
      <c r="H1016" s="40" t="s">
        <v>10844</v>
      </c>
      <c r="I1016" s="40" t="s">
        <v>10845</v>
      </c>
      <c r="J1016" s="45">
        <f t="shared" si="61"/>
        <v>2994</v>
      </c>
      <c r="K1016" s="47">
        <f t="shared" si="62"/>
        <v>1319721</v>
      </c>
      <c r="L1016">
        <f>+VLOOKUP(J1016,'Thanh toán '!Q$6:R$3244,2,0)</f>
        <v>1319721</v>
      </c>
      <c r="M1016" s="47">
        <f t="shared" si="63"/>
        <v>0</v>
      </c>
    </row>
    <row r="1017" spans="1:13" x14ac:dyDescent="0.25">
      <c r="A1017" s="43">
        <v>44963</v>
      </c>
      <c r="B1017" s="40" t="s">
        <v>11144</v>
      </c>
      <c r="C1017" s="40" t="s">
        <v>11382</v>
      </c>
      <c r="D1017" s="38">
        <v>1084874</v>
      </c>
      <c r="E1017" s="42" t="s">
        <v>8998</v>
      </c>
      <c r="F1017" s="38">
        <v>108487</v>
      </c>
      <c r="G1017" s="38">
        <f t="shared" si="60"/>
        <v>1193361</v>
      </c>
      <c r="H1017" s="40" t="s">
        <v>10844</v>
      </c>
      <c r="I1017" s="40" t="s">
        <v>10845</v>
      </c>
      <c r="J1017" s="45">
        <f t="shared" si="61"/>
        <v>2995</v>
      </c>
      <c r="K1017" s="47">
        <f t="shared" si="62"/>
        <v>1193361</v>
      </c>
      <c r="L1017">
        <f>+VLOOKUP(J1017,'Thanh toán '!Q$6:R$3244,2,0)</f>
        <v>1193361</v>
      </c>
      <c r="M1017" s="47">
        <f t="shared" si="63"/>
        <v>0</v>
      </c>
    </row>
    <row r="1018" spans="1:13" x14ac:dyDescent="0.25">
      <c r="A1018" s="43">
        <v>44963</v>
      </c>
      <c r="B1018" s="40" t="s">
        <v>11383</v>
      </c>
      <c r="C1018" s="40" t="s">
        <v>11384</v>
      </c>
      <c r="D1018" s="38">
        <v>1110580</v>
      </c>
      <c r="E1018" s="42" t="s">
        <v>8998</v>
      </c>
      <c r="F1018" s="38">
        <v>111058</v>
      </c>
      <c r="G1018" s="38">
        <f t="shared" si="60"/>
        <v>1221638</v>
      </c>
      <c r="H1018" s="40" t="s">
        <v>10394</v>
      </c>
      <c r="I1018" s="40" t="s">
        <v>10395</v>
      </c>
      <c r="J1018" s="45">
        <f t="shared" si="61"/>
        <v>2996</v>
      </c>
      <c r="K1018" s="47">
        <f t="shared" si="62"/>
        <v>1221638</v>
      </c>
      <c r="L1018">
        <f>+VLOOKUP(J1018,'Thanh toán '!Q$6:R$3244,2,0)</f>
        <v>1221638</v>
      </c>
      <c r="M1018" s="47">
        <f t="shared" si="63"/>
        <v>0</v>
      </c>
    </row>
    <row r="1019" spans="1:13" x14ac:dyDescent="0.25">
      <c r="A1019" s="43">
        <v>44963</v>
      </c>
      <c r="B1019" s="40" t="s">
        <v>11385</v>
      </c>
      <c r="C1019" s="40" t="s">
        <v>11386</v>
      </c>
      <c r="D1019" s="38">
        <v>962485</v>
      </c>
      <c r="E1019" s="42" t="s">
        <v>8998</v>
      </c>
      <c r="F1019" s="38">
        <v>96249</v>
      </c>
      <c r="G1019" s="38">
        <f t="shared" si="60"/>
        <v>1058734</v>
      </c>
      <c r="H1019" s="40" t="s">
        <v>9024</v>
      </c>
      <c r="I1019" s="40" t="s">
        <v>9025</v>
      </c>
      <c r="J1019" s="45">
        <f t="shared" si="61"/>
        <v>2997</v>
      </c>
      <c r="K1019" s="47">
        <f t="shared" si="62"/>
        <v>1058734</v>
      </c>
      <c r="L1019">
        <f>+VLOOKUP(J1019,'Thanh toán '!Q$6:R$3244,2,0)</f>
        <v>1058734</v>
      </c>
      <c r="M1019" s="47">
        <f t="shared" si="63"/>
        <v>0</v>
      </c>
    </row>
    <row r="1020" spans="1:13" x14ac:dyDescent="0.25">
      <c r="A1020" s="43">
        <v>44963</v>
      </c>
      <c r="B1020" s="40" t="s">
        <v>11387</v>
      </c>
      <c r="C1020" s="40" t="s">
        <v>11388</v>
      </c>
      <c r="D1020" s="38">
        <v>555290</v>
      </c>
      <c r="E1020" s="42" t="s">
        <v>8998</v>
      </c>
      <c r="F1020" s="38">
        <v>55529</v>
      </c>
      <c r="G1020" s="38">
        <f t="shared" si="60"/>
        <v>610819</v>
      </c>
      <c r="H1020" s="40" t="s">
        <v>9024</v>
      </c>
      <c r="I1020" s="40" t="s">
        <v>9025</v>
      </c>
      <c r="J1020" s="45">
        <f t="shared" si="61"/>
        <v>2998</v>
      </c>
      <c r="K1020" s="47">
        <f t="shared" si="62"/>
        <v>610819</v>
      </c>
      <c r="L1020">
        <f>+VLOOKUP(J1020,'Thanh toán '!Q$6:R$3244,2,0)</f>
        <v>610819</v>
      </c>
      <c r="M1020" s="47">
        <f t="shared" si="63"/>
        <v>0</v>
      </c>
    </row>
    <row r="1021" spans="1:13" x14ac:dyDescent="0.25">
      <c r="A1021" s="43">
        <v>44963</v>
      </c>
      <c r="B1021" s="40" t="s">
        <v>11389</v>
      </c>
      <c r="C1021" s="40" t="s">
        <v>11390</v>
      </c>
      <c r="D1021" s="38">
        <v>2033025</v>
      </c>
      <c r="E1021" s="42" t="s">
        <v>8998</v>
      </c>
      <c r="F1021" s="38">
        <v>203303</v>
      </c>
      <c r="G1021" s="38">
        <f t="shared" si="60"/>
        <v>2236328</v>
      </c>
      <c r="H1021" s="40" t="s">
        <v>9439</v>
      </c>
      <c r="I1021" s="40" t="s">
        <v>9440</v>
      </c>
      <c r="J1021" s="45">
        <f t="shared" si="61"/>
        <v>2999</v>
      </c>
      <c r="K1021" s="47">
        <f t="shared" si="62"/>
        <v>2236328</v>
      </c>
      <c r="L1021">
        <f>+VLOOKUP(J1021,'Thanh toán '!Q$6:R$3244,2,0)</f>
        <v>2236328</v>
      </c>
      <c r="M1021" s="47">
        <f t="shared" si="63"/>
        <v>0</v>
      </c>
    </row>
    <row r="1022" spans="1:13" x14ac:dyDescent="0.25">
      <c r="A1022" s="43">
        <v>44963</v>
      </c>
      <c r="B1022" s="40" t="s">
        <v>11391</v>
      </c>
      <c r="C1022" s="40" t="s">
        <v>11392</v>
      </c>
      <c r="D1022" s="38">
        <v>1060500</v>
      </c>
      <c r="E1022" s="42" t="s">
        <v>8998</v>
      </c>
      <c r="F1022" s="38">
        <v>106050</v>
      </c>
      <c r="G1022" s="38">
        <f t="shared" si="60"/>
        <v>1166550</v>
      </c>
      <c r="H1022" s="40" t="s">
        <v>9439</v>
      </c>
      <c r="I1022" s="40" t="s">
        <v>9440</v>
      </c>
      <c r="J1022" s="45">
        <f t="shared" si="61"/>
        <v>3000</v>
      </c>
      <c r="K1022" s="47">
        <f t="shared" si="62"/>
        <v>1166550</v>
      </c>
      <c r="L1022" t="e">
        <f>+VLOOKUP(J1022,'Thanh toán '!Q$6:R$3244,2,0)</f>
        <v>#N/A</v>
      </c>
      <c r="M1022" s="47" t="e">
        <f t="shared" si="63"/>
        <v>#N/A</v>
      </c>
    </row>
    <row r="1023" spans="1:13" x14ac:dyDescent="0.25">
      <c r="A1023" s="43">
        <v>44963</v>
      </c>
      <c r="B1023" s="40" t="s">
        <v>11393</v>
      </c>
      <c r="C1023" s="40" t="s">
        <v>11394</v>
      </c>
      <c r="D1023" s="38">
        <v>1024249</v>
      </c>
      <c r="E1023" s="42" t="s">
        <v>8998</v>
      </c>
      <c r="F1023" s="38">
        <v>102425</v>
      </c>
      <c r="G1023" s="38">
        <f t="shared" si="60"/>
        <v>1126674</v>
      </c>
      <c r="H1023" s="40" t="s">
        <v>10837</v>
      </c>
      <c r="I1023" s="40" t="s">
        <v>10838</v>
      </c>
      <c r="J1023" s="45">
        <f t="shared" si="61"/>
        <v>3001</v>
      </c>
      <c r="K1023" s="47">
        <f t="shared" si="62"/>
        <v>1126674</v>
      </c>
      <c r="L1023">
        <f>+VLOOKUP(J1023,'Thanh toán '!Q$6:R$3244,2,0)</f>
        <v>1126674</v>
      </c>
      <c r="M1023" s="47">
        <f t="shared" si="63"/>
        <v>0</v>
      </c>
    </row>
    <row r="1024" spans="1:13" x14ac:dyDescent="0.25">
      <c r="A1024" s="43">
        <v>44963</v>
      </c>
      <c r="B1024" s="40" t="s">
        <v>11395</v>
      </c>
      <c r="C1024" s="40" t="s">
        <v>9237</v>
      </c>
      <c r="D1024" s="38">
        <v>695142</v>
      </c>
      <c r="E1024" s="42" t="s">
        <v>8998</v>
      </c>
      <c r="F1024" s="38">
        <v>69514</v>
      </c>
      <c r="G1024" s="38">
        <f t="shared" si="60"/>
        <v>764656</v>
      </c>
      <c r="H1024" s="40" t="s">
        <v>9001</v>
      </c>
      <c r="I1024" s="40" t="s">
        <v>9002</v>
      </c>
      <c r="J1024" s="45">
        <f t="shared" si="61"/>
        <v>3004</v>
      </c>
      <c r="K1024" s="47">
        <f t="shared" si="62"/>
        <v>764656</v>
      </c>
      <c r="L1024">
        <f>+VLOOKUP(J1024,'Thanh toán '!Q$6:R$3244,2,0)</f>
        <v>764656</v>
      </c>
      <c r="M1024" s="47">
        <f t="shared" si="63"/>
        <v>0</v>
      </c>
    </row>
    <row r="1025" spans="1:13" x14ac:dyDescent="0.25">
      <c r="A1025" s="43">
        <v>44963</v>
      </c>
      <c r="B1025" s="40" t="s">
        <v>11396</v>
      </c>
      <c r="C1025" s="40" t="s">
        <v>11397</v>
      </c>
      <c r="D1025" s="38">
        <v>806200</v>
      </c>
      <c r="E1025" s="42" t="s">
        <v>8998</v>
      </c>
      <c r="F1025" s="38">
        <v>80620</v>
      </c>
      <c r="G1025" s="38">
        <f t="shared" si="60"/>
        <v>886820</v>
      </c>
      <c r="H1025" s="40" t="s">
        <v>9001</v>
      </c>
      <c r="I1025" s="40" t="s">
        <v>9002</v>
      </c>
      <c r="J1025" s="45">
        <f t="shared" si="61"/>
        <v>3007</v>
      </c>
      <c r="K1025" s="47">
        <f t="shared" si="62"/>
        <v>886820</v>
      </c>
      <c r="L1025">
        <f>+VLOOKUP(J1025,'Thanh toán '!Q$6:R$3244,2,0)</f>
        <v>886820</v>
      </c>
      <c r="M1025" s="47">
        <f t="shared" si="63"/>
        <v>0</v>
      </c>
    </row>
    <row r="1026" spans="1:13" x14ac:dyDescent="0.25">
      <c r="A1026" s="43">
        <v>44963</v>
      </c>
      <c r="B1026" s="40" t="s">
        <v>11398</v>
      </c>
      <c r="C1026" s="40" t="s">
        <v>10194</v>
      </c>
      <c r="D1026" s="38">
        <v>1844890</v>
      </c>
      <c r="E1026" s="42" t="s">
        <v>8998</v>
      </c>
      <c r="F1026" s="38">
        <v>184489</v>
      </c>
      <c r="G1026" s="38">
        <f t="shared" si="60"/>
        <v>2029379</v>
      </c>
      <c r="H1026" s="40" t="s">
        <v>9001</v>
      </c>
      <c r="I1026" s="40" t="s">
        <v>9002</v>
      </c>
      <c r="J1026" s="45">
        <f t="shared" si="61"/>
        <v>3009</v>
      </c>
      <c r="K1026" s="47">
        <f t="shared" si="62"/>
        <v>2029379</v>
      </c>
      <c r="L1026">
        <f>+VLOOKUP(J1026,'Thanh toán '!Q$6:R$3244,2,0)</f>
        <v>2029379</v>
      </c>
      <c r="M1026" s="47">
        <f t="shared" si="63"/>
        <v>0</v>
      </c>
    </row>
    <row r="1027" spans="1:13" x14ac:dyDescent="0.25">
      <c r="A1027" s="43">
        <v>44963</v>
      </c>
      <c r="B1027" s="40" t="s">
        <v>11399</v>
      </c>
      <c r="C1027" s="40" t="s">
        <v>11400</v>
      </c>
      <c r="D1027" s="38">
        <v>1613034</v>
      </c>
      <c r="E1027" s="42" t="s">
        <v>8998</v>
      </c>
      <c r="F1027" s="38">
        <v>161303</v>
      </c>
      <c r="G1027" s="38">
        <f t="shared" si="60"/>
        <v>1774337</v>
      </c>
      <c r="H1027" s="40" t="s">
        <v>9001</v>
      </c>
      <c r="I1027" s="40" t="s">
        <v>9002</v>
      </c>
      <c r="J1027" s="45">
        <f t="shared" si="61"/>
        <v>3010</v>
      </c>
      <c r="K1027" s="47">
        <f t="shared" si="62"/>
        <v>1774337</v>
      </c>
      <c r="L1027" t="e">
        <f>+VLOOKUP(J1027,'Thanh toán '!Q$6:R$3244,2,0)</f>
        <v>#N/A</v>
      </c>
      <c r="M1027" s="47" t="e">
        <f t="shared" si="63"/>
        <v>#N/A</v>
      </c>
    </row>
    <row r="1028" spans="1:13" x14ac:dyDescent="0.25">
      <c r="A1028" s="43">
        <v>44963</v>
      </c>
      <c r="B1028" s="40" t="s">
        <v>11401</v>
      </c>
      <c r="C1028" s="40" t="s">
        <v>10178</v>
      </c>
      <c r="D1028" s="38">
        <v>806200</v>
      </c>
      <c r="E1028" s="42" t="s">
        <v>8998</v>
      </c>
      <c r="F1028" s="38">
        <v>80620</v>
      </c>
      <c r="G1028" s="38">
        <f t="shared" si="60"/>
        <v>886820</v>
      </c>
      <c r="H1028" s="40" t="s">
        <v>9001</v>
      </c>
      <c r="I1028" s="40" t="s">
        <v>9002</v>
      </c>
      <c r="J1028" s="45">
        <f t="shared" si="61"/>
        <v>3013</v>
      </c>
      <c r="K1028" s="47">
        <f t="shared" si="62"/>
        <v>886820</v>
      </c>
      <c r="L1028">
        <f>+VLOOKUP(J1028,'Thanh toán '!Q$6:R$3244,2,0)</f>
        <v>886820</v>
      </c>
      <c r="M1028" s="47">
        <f t="shared" si="63"/>
        <v>0</v>
      </c>
    </row>
    <row r="1029" spans="1:13" x14ac:dyDescent="0.25">
      <c r="A1029" s="43">
        <v>44963</v>
      </c>
      <c r="B1029" s="40" t="s">
        <v>11402</v>
      </c>
      <c r="C1029" s="40" t="s">
        <v>11403</v>
      </c>
      <c r="D1029" s="38">
        <v>1173355</v>
      </c>
      <c r="E1029" s="42" t="s">
        <v>8998</v>
      </c>
      <c r="F1029" s="38">
        <v>117336</v>
      </c>
      <c r="G1029" s="38">
        <f t="shared" si="60"/>
        <v>1290691</v>
      </c>
      <c r="H1029" s="40" t="s">
        <v>9001</v>
      </c>
      <c r="I1029" s="40" t="s">
        <v>9002</v>
      </c>
      <c r="J1029" s="45">
        <f t="shared" si="61"/>
        <v>3014</v>
      </c>
      <c r="K1029" s="47">
        <f t="shared" si="62"/>
        <v>1290691</v>
      </c>
      <c r="L1029">
        <f>+VLOOKUP(J1029,'Thanh toán '!Q$6:R$3244,2,0)</f>
        <v>1290691</v>
      </c>
      <c r="M1029" s="47">
        <f t="shared" si="63"/>
        <v>0</v>
      </c>
    </row>
    <row r="1030" spans="1:13" x14ac:dyDescent="0.25">
      <c r="A1030" s="43">
        <v>44963</v>
      </c>
      <c r="B1030" s="40" t="s">
        <v>11404</v>
      </c>
      <c r="C1030" s="40" t="s">
        <v>9172</v>
      </c>
      <c r="D1030" s="38">
        <v>473026</v>
      </c>
      <c r="E1030" s="42" t="s">
        <v>8998</v>
      </c>
      <c r="F1030" s="38">
        <v>47303</v>
      </c>
      <c r="G1030" s="38">
        <f t="shared" ref="G1030:G1093" si="64">+D1030+F1030</f>
        <v>520329</v>
      </c>
      <c r="H1030" s="40" t="s">
        <v>9001</v>
      </c>
      <c r="I1030" s="40" t="s">
        <v>9002</v>
      </c>
      <c r="J1030" s="45">
        <f t="shared" ref="J1030:J1093" si="65">+B1030*1</f>
        <v>3016</v>
      </c>
      <c r="K1030" s="47">
        <f t="shared" ref="K1030:K1093" si="66">+G1030</f>
        <v>520329</v>
      </c>
      <c r="L1030">
        <f>+VLOOKUP(J1030,'Thanh toán '!Q$6:R$3244,2,0)</f>
        <v>520329</v>
      </c>
      <c r="M1030" s="47">
        <f t="shared" ref="M1030:M1093" si="67">+L1030-K1030</f>
        <v>0</v>
      </c>
    </row>
    <row r="1031" spans="1:13" x14ac:dyDescent="0.25">
      <c r="A1031" s="43">
        <v>44963</v>
      </c>
      <c r="B1031" s="40" t="s">
        <v>11405</v>
      </c>
      <c r="C1031" s="40" t="s">
        <v>10103</v>
      </c>
      <c r="D1031" s="38">
        <v>636597</v>
      </c>
      <c r="E1031" s="42" t="s">
        <v>8998</v>
      </c>
      <c r="F1031" s="38">
        <v>63660</v>
      </c>
      <c r="G1031" s="38">
        <f t="shared" si="64"/>
        <v>700257</v>
      </c>
      <c r="H1031" s="40" t="s">
        <v>9001</v>
      </c>
      <c r="I1031" s="40" t="s">
        <v>9002</v>
      </c>
      <c r="J1031" s="45">
        <f t="shared" si="65"/>
        <v>3018</v>
      </c>
      <c r="K1031" s="47">
        <f t="shared" si="66"/>
        <v>700257</v>
      </c>
      <c r="L1031">
        <f>+VLOOKUP(J1031,'Thanh toán '!Q$6:R$3244,2,0)</f>
        <v>700257</v>
      </c>
      <c r="M1031" s="47">
        <f t="shared" si="67"/>
        <v>0</v>
      </c>
    </row>
    <row r="1032" spans="1:13" x14ac:dyDescent="0.25">
      <c r="A1032" s="43">
        <v>44963</v>
      </c>
      <c r="B1032" s="40" t="s">
        <v>11406</v>
      </c>
      <c r="C1032" s="40" t="s">
        <v>10647</v>
      </c>
      <c r="D1032" s="38">
        <v>618065</v>
      </c>
      <c r="E1032" s="42" t="s">
        <v>8998</v>
      </c>
      <c r="F1032" s="38">
        <v>61807</v>
      </c>
      <c r="G1032" s="38">
        <f t="shared" si="64"/>
        <v>679872</v>
      </c>
      <c r="H1032" s="40" t="s">
        <v>9001</v>
      </c>
      <c r="I1032" s="40" t="s">
        <v>9002</v>
      </c>
      <c r="J1032" s="45">
        <f t="shared" si="65"/>
        <v>3019</v>
      </c>
      <c r="K1032" s="47">
        <f t="shared" si="66"/>
        <v>679872</v>
      </c>
      <c r="L1032">
        <f>+VLOOKUP(J1032,'Thanh toán '!Q$6:R$3244,2,0)</f>
        <v>679872</v>
      </c>
      <c r="M1032" s="47">
        <f t="shared" si="67"/>
        <v>0</v>
      </c>
    </row>
    <row r="1033" spans="1:13" x14ac:dyDescent="0.25">
      <c r="A1033" s="43">
        <v>44963</v>
      </c>
      <c r="B1033" s="40" t="s">
        <v>11407</v>
      </c>
      <c r="C1033" s="40" t="s">
        <v>10107</v>
      </c>
      <c r="D1033" s="38">
        <v>584084</v>
      </c>
      <c r="E1033" s="42" t="s">
        <v>8998</v>
      </c>
      <c r="F1033" s="38">
        <v>58408</v>
      </c>
      <c r="G1033" s="38">
        <f t="shared" si="64"/>
        <v>642492</v>
      </c>
      <c r="H1033" s="40" t="s">
        <v>9001</v>
      </c>
      <c r="I1033" s="40" t="s">
        <v>9002</v>
      </c>
      <c r="J1033" s="45">
        <f t="shared" si="65"/>
        <v>3020</v>
      </c>
      <c r="K1033" s="47">
        <f t="shared" si="66"/>
        <v>642492</v>
      </c>
      <c r="L1033">
        <f>+VLOOKUP(J1033,'Thanh toán '!Q$6:R$3244,2,0)</f>
        <v>642492</v>
      </c>
      <c r="M1033" s="47">
        <f t="shared" si="67"/>
        <v>0</v>
      </c>
    </row>
    <row r="1034" spans="1:13" x14ac:dyDescent="0.25">
      <c r="A1034" s="43">
        <v>44963</v>
      </c>
      <c r="B1034" s="40" t="s">
        <v>11408</v>
      </c>
      <c r="C1034" s="40" t="s">
        <v>10118</v>
      </c>
      <c r="D1034" s="38">
        <v>1106934</v>
      </c>
      <c r="E1034" s="42" t="s">
        <v>8998</v>
      </c>
      <c r="F1034" s="38">
        <v>110693</v>
      </c>
      <c r="G1034" s="38">
        <f t="shared" si="64"/>
        <v>1217627</v>
      </c>
      <c r="H1034" s="40" t="s">
        <v>9001</v>
      </c>
      <c r="I1034" s="40" t="s">
        <v>9002</v>
      </c>
      <c r="J1034" s="45">
        <f t="shared" si="65"/>
        <v>3021</v>
      </c>
      <c r="K1034" s="47">
        <f t="shared" si="66"/>
        <v>1217627</v>
      </c>
      <c r="L1034">
        <f>+VLOOKUP(J1034,'Thanh toán '!Q$6:R$3244,2,0)</f>
        <v>1217627</v>
      </c>
      <c r="M1034" s="47">
        <f t="shared" si="67"/>
        <v>0</v>
      </c>
    </row>
    <row r="1035" spans="1:13" x14ac:dyDescent="0.25">
      <c r="A1035" s="43">
        <v>44963</v>
      </c>
      <c r="B1035" s="40" t="s">
        <v>11409</v>
      </c>
      <c r="C1035" s="40" t="s">
        <v>11410</v>
      </c>
      <c r="D1035" s="38">
        <v>922445</v>
      </c>
      <c r="E1035" s="42" t="s">
        <v>8998</v>
      </c>
      <c r="F1035" s="38">
        <v>92245</v>
      </c>
      <c r="G1035" s="38">
        <f t="shared" si="64"/>
        <v>1014690</v>
      </c>
      <c r="H1035" s="40" t="s">
        <v>9034</v>
      </c>
      <c r="I1035" s="40" t="s">
        <v>9035</v>
      </c>
      <c r="J1035" s="45">
        <f t="shared" si="65"/>
        <v>3022</v>
      </c>
      <c r="K1035" s="47">
        <f t="shared" si="66"/>
        <v>1014690</v>
      </c>
      <c r="L1035">
        <f>+VLOOKUP(J1035,'Thanh toán '!Q$6:R$3244,2,0)</f>
        <v>1014690</v>
      </c>
      <c r="M1035" s="47">
        <f t="shared" si="67"/>
        <v>0</v>
      </c>
    </row>
    <row r="1036" spans="1:13" x14ac:dyDescent="0.25">
      <c r="A1036" s="43">
        <v>44963</v>
      </c>
      <c r="B1036" s="40" t="s">
        <v>11411</v>
      </c>
      <c r="C1036" s="40" t="s">
        <v>11412</v>
      </c>
      <c r="D1036" s="38">
        <v>1472394</v>
      </c>
      <c r="E1036" s="42" t="s">
        <v>8998</v>
      </c>
      <c r="F1036" s="38">
        <v>147239</v>
      </c>
      <c r="G1036" s="38">
        <f t="shared" si="64"/>
        <v>1619633</v>
      </c>
      <c r="H1036" s="40" t="s">
        <v>9034</v>
      </c>
      <c r="I1036" s="40" t="s">
        <v>9035</v>
      </c>
      <c r="J1036" s="45">
        <f t="shared" si="65"/>
        <v>3023</v>
      </c>
      <c r="K1036" s="47">
        <f t="shared" si="66"/>
        <v>1619633</v>
      </c>
      <c r="L1036">
        <f>+VLOOKUP(J1036,'Thanh toán '!Q$6:R$3244,2,0)</f>
        <v>1619633</v>
      </c>
      <c r="M1036" s="47">
        <f t="shared" si="67"/>
        <v>0</v>
      </c>
    </row>
    <row r="1037" spans="1:13" x14ac:dyDescent="0.25">
      <c r="A1037" s="43">
        <v>44963</v>
      </c>
      <c r="B1037" s="40" t="s">
        <v>11413</v>
      </c>
      <c r="C1037" s="40" t="s">
        <v>11414</v>
      </c>
      <c r="D1037" s="38">
        <v>1295741</v>
      </c>
      <c r="E1037" s="42" t="s">
        <v>8998</v>
      </c>
      <c r="F1037" s="38">
        <v>129574</v>
      </c>
      <c r="G1037" s="38">
        <f t="shared" si="64"/>
        <v>1425315</v>
      </c>
      <c r="H1037" s="40" t="s">
        <v>9034</v>
      </c>
      <c r="I1037" s="40" t="s">
        <v>9035</v>
      </c>
      <c r="J1037" s="45">
        <f t="shared" si="65"/>
        <v>3024</v>
      </c>
      <c r="K1037" s="47">
        <f t="shared" si="66"/>
        <v>1425315</v>
      </c>
      <c r="L1037">
        <f>+VLOOKUP(J1037,'Thanh toán '!Q$6:R$3244,2,0)</f>
        <v>1425315</v>
      </c>
      <c r="M1037" s="47">
        <f t="shared" si="67"/>
        <v>0</v>
      </c>
    </row>
    <row r="1038" spans="1:13" x14ac:dyDescent="0.25">
      <c r="A1038" s="43">
        <v>44963</v>
      </c>
      <c r="B1038" s="40" t="s">
        <v>11415</v>
      </c>
      <c r="C1038" s="40" t="s">
        <v>11416</v>
      </c>
      <c r="D1038" s="38">
        <v>775583</v>
      </c>
      <c r="E1038" s="42" t="s">
        <v>8998</v>
      </c>
      <c r="F1038" s="38">
        <v>77558</v>
      </c>
      <c r="G1038" s="38">
        <f t="shared" si="64"/>
        <v>853141</v>
      </c>
      <c r="H1038" s="40" t="s">
        <v>9034</v>
      </c>
      <c r="I1038" s="40" t="s">
        <v>9035</v>
      </c>
      <c r="J1038" s="45">
        <f t="shared" si="65"/>
        <v>3025</v>
      </c>
      <c r="K1038" s="47">
        <f t="shared" si="66"/>
        <v>853141</v>
      </c>
      <c r="L1038">
        <f>+VLOOKUP(J1038,'Thanh toán '!Q$6:R$3244,2,0)</f>
        <v>853141</v>
      </c>
      <c r="M1038" s="47">
        <f t="shared" si="67"/>
        <v>0</v>
      </c>
    </row>
    <row r="1039" spans="1:13" x14ac:dyDescent="0.25">
      <c r="A1039" s="43">
        <v>44963</v>
      </c>
      <c r="B1039" s="40" t="s">
        <v>11417</v>
      </c>
      <c r="C1039" s="40" t="s">
        <v>11418</v>
      </c>
      <c r="D1039" s="38">
        <v>1844890</v>
      </c>
      <c r="E1039" s="42" t="s">
        <v>8998</v>
      </c>
      <c r="F1039" s="38">
        <v>184489</v>
      </c>
      <c r="G1039" s="38">
        <f t="shared" si="64"/>
        <v>2029379</v>
      </c>
      <c r="H1039" s="40" t="s">
        <v>10394</v>
      </c>
      <c r="I1039" s="40" t="s">
        <v>10395</v>
      </c>
      <c r="J1039" s="45">
        <f t="shared" si="65"/>
        <v>3045</v>
      </c>
      <c r="K1039" s="47">
        <f t="shared" si="66"/>
        <v>2029379</v>
      </c>
      <c r="L1039">
        <f>+VLOOKUP(J1039,'Thanh toán '!Q$6:R$3244,2,0)</f>
        <v>2029379</v>
      </c>
      <c r="M1039" s="47">
        <f t="shared" si="67"/>
        <v>0</v>
      </c>
    </row>
    <row r="1040" spans="1:13" x14ac:dyDescent="0.25">
      <c r="A1040" s="43">
        <v>44963</v>
      </c>
      <c r="B1040" s="40" t="s">
        <v>11145</v>
      </c>
      <c r="C1040" s="40" t="s">
        <v>11419</v>
      </c>
      <c r="D1040" s="38">
        <v>700329</v>
      </c>
      <c r="E1040" s="42" t="s">
        <v>8998</v>
      </c>
      <c r="F1040" s="38">
        <v>70033</v>
      </c>
      <c r="G1040" s="38">
        <f t="shared" si="64"/>
        <v>770362</v>
      </c>
      <c r="H1040" s="40" t="s">
        <v>9030</v>
      </c>
      <c r="I1040" s="40" t="s">
        <v>9031</v>
      </c>
      <c r="J1040" s="45">
        <f t="shared" si="65"/>
        <v>3046</v>
      </c>
      <c r="K1040" s="47">
        <f t="shared" si="66"/>
        <v>770362</v>
      </c>
      <c r="L1040">
        <f>+VLOOKUP(J1040,'Thanh toán '!Q$6:R$3244,2,0)</f>
        <v>770362</v>
      </c>
      <c r="M1040" s="47">
        <f t="shared" si="67"/>
        <v>0</v>
      </c>
    </row>
    <row r="1041" spans="1:13" x14ac:dyDescent="0.25">
      <c r="A1041" s="43">
        <v>44963</v>
      </c>
      <c r="B1041" s="40" t="s">
        <v>11420</v>
      </c>
      <c r="C1041" s="40" t="s">
        <v>11421</v>
      </c>
      <c r="D1041" s="38">
        <v>2346710</v>
      </c>
      <c r="E1041" s="42" t="s">
        <v>8998</v>
      </c>
      <c r="F1041" s="38">
        <v>234671</v>
      </c>
      <c r="G1041" s="38">
        <f t="shared" si="64"/>
        <v>2581381</v>
      </c>
      <c r="H1041" s="40" t="s">
        <v>9814</v>
      </c>
      <c r="I1041" s="40" t="s">
        <v>9815</v>
      </c>
      <c r="J1041" s="45">
        <f t="shared" si="65"/>
        <v>3047</v>
      </c>
      <c r="K1041" s="47">
        <f t="shared" si="66"/>
        <v>2581381</v>
      </c>
      <c r="L1041">
        <f>+VLOOKUP(J1041,'Thanh toán '!Q$6:R$3244,2,0)</f>
        <v>2581381</v>
      </c>
      <c r="M1041" s="47">
        <f t="shared" si="67"/>
        <v>0</v>
      </c>
    </row>
    <row r="1042" spans="1:13" x14ac:dyDescent="0.25">
      <c r="A1042" s="43">
        <v>44963</v>
      </c>
      <c r="B1042" s="40" t="s">
        <v>11422</v>
      </c>
      <c r="C1042" s="40" t="s">
        <v>11423</v>
      </c>
      <c r="D1042" s="38">
        <v>962485</v>
      </c>
      <c r="E1042" s="42" t="s">
        <v>8998</v>
      </c>
      <c r="F1042" s="38">
        <v>96249</v>
      </c>
      <c r="G1042" s="38">
        <f t="shared" si="64"/>
        <v>1058734</v>
      </c>
      <c r="H1042" s="40" t="s">
        <v>9034</v>
      </c>
      <c r="I1042" s="40" t="s">
        <v>9035</v>
      </c>
      <c r="J1042" s="45">
        <f t="shared" si="65"/>
        <v>3048</v>
      </c>
      <c r="K1042" s="47">
        <f t="shared" si="66"/>
        <v>1058734</v>
      </c>
      <c r="L1042">
        <f>+VLOOKUP(J1042,'Thanh toán '!Q$6:R$3244,2,0)</f>
        <v>1058734</v>
      </c>
      <c r="M1042" s="47">
        <f t="shared" si="67"/>
        <v>0</v>
      </c>
    </row>
    <row r="1043" spans="1:13" x14ac:dyDescent="0.25">
      <c r="A1043" s="43">
        <v>44963</v>
      </c>
      <c r="B1043" s="40" t="s">
        <v>11424</v>
      </c>
      <c r="C1043" s="40" t="s">
        <v>11425</v>
      </c>
      <c r="D1043" s="38">
        <v>987780</v>
      </c>
      <c r="E1043" s="42" t="s">
        <v>8998</v>
      </c>
      <c r="F1043" s="38">
        <v>98778</v>
      </c>
      <c r="G1043" s="38">
        <f t="shared" si="64"/>
        <v>1086558</v>
      </c>
      <c r="H1043" s="40" t="s">
        <v>9034</v>
      </c>
      <c r="I1043" s="40" t="s">
        <v>9035</v>
      </c>
      <c r="J1043" s="45">
        <f t="shared" si="65"/>
        <v>3049</v>
      </c>
      <c r="K1043" s="47">
        <f t="shared" si="66"/>
        <v>1086558</v>
      </c>
      <c r="L1043">
        <f>+VLOOKUP(J1043,'Thanh toán '!Q$6:R$3244,2,0)</f>
        <v>1086558</v>
      </c>
      <c r="M1043" s="47">
        <f t="shared" si="67"/>
        <v>0</v>
      </c>
    </row>
    <row r="1044" spans="1:13" x14ac:dyDescent="0.25">
      <c r="A1044" s="43">
        <v>44964</v>
      </c>
      <c r="B1044" s="40" t="s">
        <v>11455</v>
      </c>
      <c r="C1044" s="40" t="s">
        <v>9127</v>
      </c>
      <c r="D1044" s="38">
        <v>951239</v>
      </c>
      <c r="E1044" s="42" t="s">
        <v>8998</v>
      </c>
      <c r="F1044" s="38">
        <v>95124</v>
      </c>
      <c r="G1044" s="38">
        <f t="shared" si="64"/>
        <v>1046363</v>
      </c>
      <c r="H1044" s="40" t="s">
        <v>9001</v>
      </c>
      <c r="I1044" s="40" t="s">
        <v>9002</v>
      </c>
      <c r="J1044" s="45">
        <f t="shared" si="65"/>
        <v>3052</v>
      </c>
      <c r="K1044" s="47">
        <f t="shared" si="66"/>
        <v>1046363</v>
      </c>
      <c r="L1044">
        <f>+VLOOKUP(J1044,'Thanh toán '!Q$6:R$3244,2,0)</f>
        <v>1046363</v>
      </c>
      <c r="M1044" s="47">
        <f t="shared" si="67"/>
        <v>0</v>
      </c>
    </row>
    <row r="1045" spans="1:13" x14ac:dyDescent="0.25">
      <c r="A1045" s="43">
        <v>44964</v>
      </c>
      <c r="B1045" s="40" t="s">
        <v>11456</v>
      </c>
      <c r="C1045" s="40" t="s">
        <v>9123</v>
      </c>
      <c r="D1045" s="38">
        <v>926540</v>
      </c>
      <c r="E1045" s="42" t="s">
        <v>8998</v>
      </c>
      <c r="F1045" s="38">
        <v>92654</v>
      </c>
      <c r="G1045" s="38">
        <f t="shared" si="64"/>
        <v>1019194</v>
      </c>
      <c r="H1045" s="40" t="s">
        <v>9001</v>
      </c>
      <c r="I1045" s="40" t="s">
        <v>9002</v>
      </c>
      <c r="J1045" s="45">
        <f t="shared" si="65"/>
        <v>3056</v>
      </c>
      <c r="K1045" s="47">
        <f t="shared" si="66"/>
        <v>1019194</v>
      </c>
      <c r="L1045">
        <f>+VLOOKUP(J1045,'Thanh toán '!Q$6:R$3244,2,0)</f>
        <v>1019194</v>
      </c>
      <c r="M1045" s="47">
        <f t="shared" si="67"/>
        <v>0</v>
      </c>
    </row>
    <row r="1046" spans="1:13" x14ac:dyDescent="0.25">
      <c r="A1046" s="43">
        <v>44964</v>
      </c>
      <c r="B1046" s="40" t="s">
        <v>11457</v>
      </c>
      <c r="C1046" s="40" t="s">
        <v>9123</v>
      </c>
      <c r="D1046" s="38">
        <v>811387</v>
      </c>
      <c r="E1046" s="42" t="s">
        <v>8998</v>
      </c>
      <c r="F1046" s="38">
        <v>81139</v>
      </c>
      <c r="G1046" s="38">
        <f t="shared" si="64"/>
        <v>892526</v>
      </c>
      <c r="H1046" s="40" t="s">
        <v>9001</v>
      </c>
      <c r="I1046" s="40" t="s">
        <v>9002</v>
      </c>
      <c r="J1046" s="45">
        <f t="shared" si="65"/>
        <v>3057</v>
      </c>
      <c r="K1046" s="47">
        <f t="shared" si="66"/>
        <v>892526</v>
      </c>
      <c r="L1046">
        <f>+VLOOKUP(J1046,'Thanh toán '!Q$6:R$3244,2,0)</f>
        <v>892526</v>
      </c>
      <c r="M1046" s="47">
        <f t="shared" si="67"/>
        <v>0</v>
      </c>
    </row>
    <row r="1047" spans="1:13" x14ac:dyDescent="0.25">
      <c r="A1047" s="43">
        <v>44964</v>
      </c>
      <c r="B1047" s="40" t="s">
        <v>11146</v>
      </c>
      <c r="C1047" s="40" t="s">
        <v>9121</v>
      </c>
      <c r="D1047" s="38">
        <v>806200</v>
      </c>
      <c r="E1047" s="42" t="s">
        <v>8998</v>
      </c>
      <c r="F1047" s="38">
        <v>80620</v>
      </c>
      <c r="G1047" s="38">
        <f t="shared" si="64"/>
        <v>886820</v>
      </c>
      <c r="H1047" s="40" t="s">
        <v>9001</v>
      </c>
      <c r="I1047" s="40" t="s">
        <v>9002</v>
      </c>
      <c r="J1047" s="45">
        <f t="shared" si="65"/>
        <v>3058</v>
      </c>
      <c r="K1047" s="47">
        <f t="shared" si="66"/>
        <v>886820</v>
      </c>
      <c r="L1047">
        <f>+VLOOKUP(J1047,'Thanh toán '!Q$6:R$3244,2,0)</f>
        <v>886820</v>
      </c>
      <c r="M1047" s="47">
        <f t="shared" si="67"/>
        <v>0</v>
      </c>
    </row>
    <row r="1048" spans="1:13" x14ac:dyDescent="0.25">
      <c r="A1048" s="43">
        <v>44964</v>
      </c>
      <c r="B1048" s="40" t="s">
        <v>11458</v>
      </c>
      <c r="C1048" s="40" t="s">
        <v>11459</v>
      </c>
      <c r="D1048" s="38">
        <v>4781690</v>
      </c>
      <c r="E1048" s="42" t="s">
        <v>8998</v>
      </c>
      <c r="F1048" s="38">
        <v>478169</v>
      </c>
      <c r="G1048" s="38">
        <f t="shared" si="64"/>
        <v>5259859</v>
      </c>
      <c r="H1048" s="40" t="s">
        <v>9498</v>
      </c>
      <c r="I1048" s="40" t="s">
        <v>9499</v>
      </c>
      <c r="J1048" s="45">
        <f t="shared" si="65"/>
        <v>3061</v>
      </c>
      <c r="K1048" s="47">
        <f t="shared" si="66"/>
        <v>5259859</v>
      </c>
      <c r="L1048">
        <f>+VLOOKUP(J1048,'Thanh toán '!Q$6:R$3244,2,0)</f>
        <v>5259859</v>
      </c>
      <c r="M1048" s="47">
        <f t="shared" si="67"/>
        <v>0</v>
      </c>
    </row>
    <row r="1049" spans="1:13" x14ac:dyDescent="0.25">
      <c r="A1049" s="43">
        <v>44964</v>
      </c>
      <c r="B1049" s="40" t="s">
        <v>11460</v>
      </c>
      <c r="C1049" s="40" t="s">
        <v>11461</v>
      </c>
      <c r="D1049" s="38">
        <v>926129</v>
      </c>
      <c r="E1049" s="42" t="s">
        <v>8998</v>
      </c>
      <c r="F1049" s="38">
        <v>92613</v>
      </c>
      <c r="G1049" s="38">
        <f t="shared" si="64"/>
        <v>1018742</v>
      </c>
      <c r="H1049" s="40" t="s">
        <v>9725</v>
      </c>
      <c r="I1049" s="40" t="s">
        <v>9726</v>
      </c>
      <c r="J1049" s="45">
        <f t="shared" si="65"/>
        <v>3062</v>
      </c>
      <c r="K1049" s="47">
        <f t="shared" si="66"/>
        <v>1018742</v>
      </c>
      <c r="L1049">
        <f>+VLOOKUP(J1049,'Thanh toán '!Q$6:R$3244,2,0)</f>
        <v>1018742</v>
      </c>
      <c r="M1049" s="47">
        <f t="shared" si="67"/>
        <v>0</v>
      </c>
    </row>
    <row r="1050" spans="1:13" x14ac:dyDescent="0.25">
      <c r="A1050" s="43">
        <v>44964</v>
      </c>
      <c r="B1050" s="40" t="s">
        <v>11462</v>
      </c>
      <c r="C1050" s="40" t="s">
        <v>11463</v>
      </c>
      <c r="D1050" s="38">
        <v>704013</v>
      </c>
      <c r="E1050" s="42" t="s">
        <v>8998</v>
      </c>
      <c r="F1050" s="38">
        <v>70401</v>
      </c>
      <c r="G1050" s="38">
        <f t="shared" si="64"/>
        <v>774414</v>
      </c>
      <c r="H1050" s="40" t="s">
        <v>9725</v>
      </c>
      <c r="I1050" s="40" t="s">
        <v>9726</v>
      </c>
      <c r="J1050" s="45">
        <f t="shared" si="65"/>
        <v>3063</v>
      </c>
      <c r="K1050" s="47">
        <f t="shared" si="66"/>
        <v>774414</v>
      </c>
      <c r="L1050">
        <f>+VLOOKUP(J1050,'Thanh toán '!Q$6:R$3244,2,0)</f>
        <v>774414</v>
      </c>
      <c r="M1050" s="47">
        <f t="shared" si="67"/>
        <v>0</v>
      </c>
    </row>
    <row r="1051" spans="1:13" x14ac:dyDescent="0.25">
      <c r="A1051" s="43">
        <v>44964</v>
      </c>
      <c r="B1051" s="40" t="s">
        <v>11464</v>
      </c>
      <c r="C1051" s="40" t="s">
        <v>10053</v>
      </c>
      <c r="D1051" s="38">
        <v>507744</v>
      </c>
      <c r="E1051" s="42" t="s">
        <v>8998</v>
      </c>
      <c r="F1051" s="38">
        <v>50774</v>
      </c>
      <c r="G1051" s="38">
        <f t="shared" si="64"/>
        <v>558518</v>
      </c>
      <c r="H1051" s="40" t="s">
        <v>9001</v>
      </c>
      <c r="I1051" s="40" t="s">
        <v>9002</v>
      </c>
      <c r="J1051" s="45">
        <f t="shared" si="65"/>
        <v>3064</v>
      </c>
      <c r="K1051" s="47">
        <f t="shared" si="66"/>
        <v>558518</v>
      </c>
      <c r="L1051">
        <f>+VLOOKUP(J1051,'Thanh toán '!Q$6:R$3244,2,0)</f>
        <v>558518</v>
      </c>
      <c r="M1051" s="47">
        <f t="shared" si="67"/>
        <v>0</v>
      </c>
    </row>
    <row r="1052" spans="1:13" x14ac:dyDescent="0.25">
      <c r="A1052" s="43">
        <v>44964</v>
      </c>
      <c r="B1052" s="40" t="s">
        <v>11465</v>
      </c>
      <c r="C1052" s="40" t="s">
        <v>11466</v>
      </c>
      <c r="D1052" s="38">
        <v>3144098</v>
      </c>
      <c r="E1052" s="42" t="s">
        <v>8998</v>
      </c>
      <c r="F1052" s="38">
        <v>314410</v>
      </c>
      <c r="G1052" s="38">
        <f t="shared" si="64"/>
        <v>3458508</v>
      </c>
      <c r="H1052" s="40" t="s">
        <v>9159</v>
      </c>
      <c r="I1052" s="40" t="s">
        <v>9160</v>
      </c>
      <c r="J1052" s="45">
        <f t="shared" si="65"/>
        <v>3065</v>
      </c>
      <c r="K1052" s="47">
        <f t="shared" si="66"/>
        <v>3458508</v>
      </c>
      <c r="L1052">
        <f>+VLOOKUP(J1052,'Thanh toán '!Q$6:R$3244,2,0)</f>
        <v>3458508</v>
      </c>
      <c r="M1052" s="47">
        <f t="shared" si="67"/>
        <v>0</v>
      </c>
    </row>
    <row r="1053" spans="1:13" x14ac:dyDescent="0.25">
      <c r="A1053" s="43">
        <v>44964</v>
      </c>
      <c r="B1053" s="40" t="s">
        <v>11467</v>
      </c>
      <c r="C1053" s="40" t="s">
        <v>11468</v>
      </c>
      <c r="D1053" s="38">
        <v>2357956</v>
      </c>
      <c r="E1053" s="42" t="s">
        <v>8998</v>
      </c>
      <c r="F1053" s="38">
        <v>235796</v>
      </c>
      <c r="G1053" s="38">
        <f t="shared" si="64"/>
        <v>2593752</v>
      </c>
      <c r="H1053" s="40" t="s">
        <v>9159</v>
      </c>
      <c r="I1053" s="40" t="s">
        <v>9160</v>
      </c>
      <c r="J1053" s="45">
        <f t="shared" si="65"/>
        <v>3066</v>
      </c>
      <c r="K1053" s="47">
        <f t="shared" si="66"/>
        <v>2593752</v>
      </c>
      <c r="L1053">
        <f>+VLOOKUP(J1053,'Thanh toán '!Q$6:R$3244,2,0)</f>
        <v>2593752</v>
      </c>
      <c r="M1053" s="47">
        <f t="shared" si="67"/>
        <v>0</v>
      </c>
    </row>
    <row r="1054" spans="1:13" x14ac:dyDescent="0.25">
      <c r="A1054" s="43">
        <v>44964</v>
      </c>
      <c r="B1054" s="40" t="s">
        <v>11469</v>
      </c>
      <c r="C1054" s="40" t="s">
        <v>11470</v>
      </c>
      <c r="D1054" s="38">
        <v>5438235</v>
      </c>
      <c r="E1054" s="42" t="s">
        <v>8998</v>
      </c>
      <c r="F1054" s="38">
        <v>543824</v>
      </c>
      <c r="G1054" s="38">
        <f t="shared" si="64"/>
        <v>5982059</v>
      </c>
      <c r="H1054" s="40" t="s">
        <v>9242</v>
      </c>
      <c r="I1054" s="40" t="s">
        <v>9243</v>
      </c>
      <c r="J1054" s="45">
        <f t="shared" si="65"/>
        <v>3068</v>
      </c>
      <c r="K1054" s="47">
        <f t="shared" si="66"/>
        <v>5982059</v>
      </c>
      <c r="L1054">
        <f>+VLOOKUP(J1054,'Thanh toán '!Q$6:R$3244,2,0)</f>
        <v>5982059</v>
      </c>
      <c r="M1054" s="47">
        <f t="shared" si="67"/>
        <v>0</v>
      </c>
    </row>
    <row r="1055" spans="1:13" x14ac:dyDescent="0.25">
      <c r="A1055" s="43">
        <v>44964</v>
      </c>
      <c r="B1055" s="40" t="s">
        <v>11471</v>
      </c>
      <c r="C1055" s="40" t="s">
        <v>10288</v>
      </c>
      <c r="D1055" s="38">
        <v>5433215</v>
      </c>
      <c r="E1055" s="42" t="s">
        <v>8998</v>
      </c>
      <c r="F1055" s="38">
        <v>543322</v>
      </c>
      <c r="G1055" s="38">
        <f t="shared" si="64"/>
        <v>5976537</v>
      </c>
      <c r="H1055" s="40" t="s">
        <v>9183</v>
      </c>
      <c r="I1055" s="40" t="s">
        <v>9184</v>
      </c>
      <c r="J1055" s="45">
        <f t="shared" si="65"/>
        <v>3069</v>
      </c>
      <c r="K1055" s="47">
        <f t="shared" si="66"/>
        <v>5976537</v>
      </c>
      <c r="L1055">
        <f>+VLOOKUP(J1055,'Thanh toán '!Q$6:R$3244,2,0)</f>
        <v>5976537</v>
      </c>
      <c r="M1055" s="47">
        <f t="shared" si="67"/>
        <v>0</v>
      </c>
    </row>
    <row r="1056" spans="1:13" x14ac:dyDescent="0.25">
      <c r="A1056" s="43">
        <v>44964</v>
      </c>
      <c r="B1056" s="40" t="s">
        <v>11147</v>
      </c>
      <c r="C1056" s="40" t="s">
        <v>11472</v>
      </c>
      <c r="D1056" s="38">
        <v>2177107</v>
      </c>
      <c r="E1056" s="42" t="s">
        <v>8998</v>
      </c>
      <c r="F1056" s="38">
        <v>217711</v>
      </c>
      <c r="G1056" s="38">
        <f t="shared" si="64"/>
        <v>2394818</v>
      </c>
      <c r="H1056" s="40" t="s">
        <v>9183</v>
      </c>
      <c r="I1056" s="40" t="s">
        <v>9184</v>
      </c>
      <c r="J1056" s="45">
        <f t="shared" si="65"/>
        <v>3072</v>
      </c>
      <c r="K1056" s="47">
        <f t="shared" si="66"/>
        <v>2394818</v>
      </c>
      <c r="L1056">
        <f>+VLOOKUP(J1056,'Thanh toán '!Q$6:R$3244,2,0)</f>
        <v>2394818</v>
      </c>
      <c r="M1056" s="47">
        <f t="shared" si="67"/>
        <v>0</v>
      </c>
    </row>
    <row r="1057" spans="1:13" x14ac:dyDescent="0.25">
      <c r="A1057" s="43">
        <v>44964</v>
      </c>
      <c r="B1057" s="40" t="s">
        <v>11473</v>
      </c>
      <c r="C1057" s="40" t="s">
        <v>9929</v>
      </c>
      <c r="D1057" s="38">
        <v>1540510</v>
      </c>
      <c r="E1057" s="42" t="s">
        <v>8998</v>
      </c>
      <c r="F1057" s="38">
        <v>154051</v>
      </c>
      <c r="G1057" s="38">
        <f t="shared" si="64"/>
        <v>1694561</v>
      </c>
      <c r="H1057" s="40" t="s">
        <v>9001</v>
      </c>
      <c r="I1057" s="40" t="s">
        <v>9002</v>
      </c>
      <c r="J1057" s="45">
        <f t="shared" si="65"/>
        <v>3073</v>
      </c>
      <c r="K1057" s="47">
        <f t="shared" si="66"/>
        <v>1694561</v>
      </c>
      <c r="L1057">
        <f>+VLOOKUP(J1057,'Thanh toán '!Q$6:R$3244,2,0)</f>
        <v>1694561</v>
      </c>
      <c r="M1057" s="47">
        <f t="shared" si="67"/>
        <v>0</v>
      </c>
    </row>
    <row r="1058" spans="1:13" x14ac:dyDescent="0.25">
      <c r="A1058" s="43">
        <v>44964</v>
      </c>
      <c r="B1058" s="40" t="s">
        <v>11474</v>
      </c>
      <c r="C1058" s="40"/>
      <c r="D1058" s="38">
        <v>0</v>
      </c>
      <c r="E1058" s="42" t="s">
        <v>8998</v>
      </c>
      <c r="F1058" s="38">
        <v>0</v>
      </c>
      <c r="G1058" s="38">
        <f t="shared" si="64"/>
        <v>0</v>
      </c>
      <c r="H1058" s="40" t="s">
        <v>9221</v>
      </c>
      <c r="I1058" s="40" t="s">
        <v>9222</v>
      </c>
      <c r="J1058" s="45">
        <f t="shared" si="65"/>
        <v>3075</v>
      </c>
      <c r="K1058" s="47">
        <f t="shared" si="66"/>
        <v>0</v>
      </c>
      <c r="L1058" t="e">
        <f>+VLOOKUP(J1058,'Thanh toán '!Q$6:R$3244,2,0)</f>
        <v>#N/A</v>
      </c>
      <c r="M1058" s="47" t="e">
        <f t="shared" si="67"/>
        <v>#N/A</v>
      </c>
    </row>
    <row r="1059" spans="1:13" x14ac:dyDescent="0.25">
      <c r="A1059" s="43">
        <v>44964</v>
      </c>
      <c r="B1059" s="40" t="s">
        <v>11475</v>
      </c>
      <c r="C1059" s="40" t="s">
        <v>9194</v>
      </c>
      <c r="D1059" s="38">
        <v>1517775</v>
      </c>
      <c r="E1059" s="42" t="s">
        <v>8998</v>
      </c>
      <c r="F1059" s="38">
        <v>151778</v>
      </c>
      <c r="G1059" s="38">
        <f t="shared" si="64"/>
        <v>1669553</v>
      </c>
      <c r="H1059" s="40" t="s">
        <v>9001</v>
      </c>
      <c r="I1059" s="40" t="s">
        <v>9002</v>
      </c>
      <c r="J1059" s="45">
        <f t="shared" si="65"/>
        <v>3077</v>
      </c>
      <c r="K1059" s="47">
        <f t="shared" si="66"/>
        <v>1669553</v>
      </c>
      <c r="L1059">
        <f>+VLOOKUP(J1059,'Thanh toán '!Q$6:R$3244,2,0)</f>
        <v>1669553</v>
      </c>
      <c r="M1059" s="47">
        <f t="shared" si="67"/>
        <v>0</v>
      </c>
    </row>
    <row r="1060" spans="1:13" x14ac:dyDescent="0.25">
      <c r="A1060" s="43">
        <v>44964</v>
      </c>
      <c r="B1060" s="40" t="s">
        <v>11476</v>
      </c>
      <c r="C1060" s="40" t="s">
        <v>9925</v>
      </c>
      <c r="D1060" s="38">
        <v>709895</v>
      </c>
      <c r="E1060" s="42" t="s">
        <v>8998</v>
      </c>
      <c r="F1060" s="38">
        <v>70990</v>
      </c>
      <c r="G1060" s="38">
        <f t="shared" si="64"/>
        <v>780885</v>
      </c>
      <c r="H1060" s="40" t="s">
        <v>9001</v>
      </c>
      <c r="I1060" s="40" t="s">
        <v>9002</v>
      </c>
      <c r="J1060" s="45">
        <f t="shared" si="65"/>
        <v>3078</v>
      </c>
      <c r="K1060" s="47">
        <f t="shared" si="66"/>
        <v>780885</v>
      </c>
      <c r="L1060">
        <f>+VLOOKUP(J1060,'Thanh toán '!Q$6:R$3244,2,0)</f>
        <v>780885</v>
      </c>
      <c r="M1060" s="47">
        <f t="shared" si="67"/>
        <v>0</v>
      </c>
    </row>
    <row r="1061" spans="1:13" x14ac:dyDescent="0.25">
      <c r="A1061" s="43">
        <v>44964</v>
      </c>
      <c r="B1061" s="40" t="s">
        <v>11477</v>
      </c>
      <c r="C1061" s="40" t="s">
        <v>9186</v>
      </c>
      <c r="D1061" s="38">
        <v>957191</v>
      </c>
      <c r="E1061" s="42" t="s">
        <v>8998</v>
      </c>
      <c r="F1061" s="38">
        <v>95719</v>
      </c>
      <c r="G1061" s="38">
        <f t="shared" si="64"/>
        <v>1052910</v>
      </c>
      <c r="H1061" s="40" t="s">
        <v>9001</v>
      </c>
      <c r="I1061" s="40" t="s">
        <v>9002</v>
      </c>
      <c r="J1061" s="45">
        <f t="shared" si="65"/>
        <v>3079</v>
      </c>
      <c r="K1061" s="47">
        <f t="shared" si="66"/>
        <v>1052910</v>
      </c>
      <c r="L1061">
        <f>+VLOOKUP(J1061,'Thanh toán '!Q$6:R$3244,2,0)</f>
        <v>1052910</v>
      </c>
      <c r="M1061" s="47">
        <f t="shared" si="67"/>
        <v>0</v>
      </c>
    </row>
    <row r="1062" spans="1:13" x14ac:dyDescent="0.25">
      <c r="A1062" s="43">
        <v>44964</v>
      </c>
      <c r="B1062" s="40" t="s">
        <v>11478</v>
      </c>
      <c r="C1062" s="40" t="s">
        <v>10122</v>
      </c>
      <c r="D1062" s="38">
        <v>301092</v>
      </c>
      <c r="E1062" s="42" t="s">
        <v>8998</v>
      </c>
      <c r="F1062" s="38">
        <v>30109</v>
      </c>
      <c r="G1062" s="38">
        <f t="shared" si="64"/>
        <v>331201</v>
      </c>
      <c r="H1062" s="40" t="s">
        <v>9001</v>
      </c>
      <c r="I1062" s="40" t="s">
        <v>9002</v>
      </c>
      <c r="J1062" s="45">
        <f t="shared" si="65"/>
        <v>3080</v>
      </c>
      <c r="K1062" s="47">
        <f t="shared" si="66"/>
        <v>331201</v>
      </c>
      <c r="L1062">
        <f>+VLOOKUP(J1062,'Thanh toán '!Q$6:R$3244,2,0)</f>
        <v>331201</v>
      </c>
      <c r="M1062" s="47">
        <f t="shared" si="67"/>
        <v>0</v>
      </c>
    </row>
    <row r="1063" spans="1:13" x14ac:dyDescent="0.25">
      <c r="A1063" s="43">
        <v>44964</v>
      </c>
      <c r="B1063" s="40" t="s">
        <v>11479</v>
      </c>
      <c r="C1063" s="40" t="s">
        <v>11480</v>
      </c>
      <c r="D1063" s="38">
        <v>553467</v>
      </c>
      <c r="E1063" s="42" t="s">
        <v>8998</v>
      </c>
      <c r="F1063" s="38">
        <v>55347</v>
      </c>
      <c r="G1063" s="38">
        <f t="shared" si="64"/>
        <v>608814</v>
      </c>
      <c r="H1063" s="40" t="s">
        <v>9001</v>
      </c>
      <c r="I1063" s="40" t="s">
        <v>9002</v>
      </c>
      <c r="J1063" s="45">
        <f t="shared" si="65"/>
        <v>3081</v>
      </c>
      <c r="K1063" s="47">
        <f t="shared" si="66"/>
        <v>608814</v>
      </c>
      <c r="L1063">
        <f>+VLOOKUP(J1063,'Thanh toán '!Q$6:R$3244,2,0)</f>
        <v>608814</v>
      </c>
      <c r="M1063" s="47">
        <f t="shared" si="67"/>
        <v>0</v>
      </c>
    </row>
    <row r="1064" spans="1:13" x14ac:dyDescent="0.25">
      <c r="A1064" s="43">
        <v>44964</v>
      </c>
      <c r="B1064" s="40" t="s">
        <v>11481</v>
      </c>
      <c r="C1064" s="40" t="s">
        <v>11482</v>
      </c>
      <c r="D1064" s="38">
        <v>530250</v>
      </c>
      <c r="E1064" s="42" t="s">
        <v>8998</v>
      </c>
      <c r="F1064" s="38">
        <v>53025</v>
      </c>
      <c r="G1064" s="38">
        <f t="shared" si="64"/>
        <v>583275</v>
      </c>
      <c r="H1064" s="40" t="s">
        <v>9311</v>
      </c>
      <c r="I1064" s="40" t="s">
        <v>9312</v>
      </c>
      <c r="J1064" s="45">
        <f t="shared" si="65"/>
        <v>3083</v>
      </c>
      <c r="K1064" s="47">
        <f t="shared" si="66"/>
        <v>583275</v>
      </c>
      <c r="L1064">
        <f>+VLOOKUP(J1064,'Thanh toán '!Q$6:R$3244,2,0)</f>
        <v>583275</v>
      </c>
      <c r="M1064" s="47">
        <f t="shared" si="67"/>
        <v>0</v>
      </c>
    </row>
    <row r="1065" spans="1:13" x14ac:dyDescent="0.25">
      <c r="A1065" s="43">
        <v>44964</v>
      </c>
      <c r="B1065" s="40" t="s">
        <v>11483</v>
      </c>
      <c r="C1065" s="40" t="s">
        <v>11484</v>
      </c>
      <c r="D1065" s="38">
        <v>1110580</v>
      </c>
      <c r="E1065" s="42" t="s">
        <v>8998</v>
      </c>
      <c r="F1065" s="38">
        <v>111058</v>
      </c>
      <c r="G1065" s="38">
        <f t="shared" si="64"/>
        <v>1221638</v>
      </c>
      <c r="H1065" s="40" t="s">
        <v>9311</v>
      </c>
      <c r="I1065" s="40" t="s">
        <v>9312</v>
      </c>
      <c r="J1065" s="45">
        <f t="shared" si="65"/>
        <v>3084</v>
      </c>
      <c r="K1065" s="47">
        <f t="shared" si="66"/>
        <v>1221638</v>
      </c>
      <c r="L1065">
        <f>+VLOOKUP(J1065,'Thanh toán '!Q$6:R$3244,2,0)</f>
        <v>1221638</v>
      </c>
      <c r="M1065" s="47">
        <f t="shared" si="67"/>
        <v>0</v>
      </c>
    </row>
    <row r="1066" spans="1:13" x14ac:dyDescent="0.25">
      <c r="A1066" s="43">
        <v>44964</v>
      </c>
      <c r="B1066" s="40" t="s">
        <v>11485</v>
      </c>
      <c r="C1066" s="40" t="s">
        <v>11486</v>
      </c>
      <c r="D1066" s="38">
        <v>4515764</v>
      </c>
      <c r="E1066" s="42" t="s">
        <v>8998</v>
      </c>
      <c r="F1066" s="38">
        <v>451576</v>
      </c>
      <c r="G1066" s="38">
        <f t="shared" si="64"/>
        <v>4967340</v>
      </c>
      <c r="H1066" s="40" t="s">
        <v>9289</v>
      </c>
      <c r="I1066" s="40" t="s">
        <v>9290</v>
      </c>
      <c r="J1066" s="45">
        <f t="shared" si="65"/>
        <v>3085</v>
      </c>
      <c r="K1066" s="47">
        <f t="shared" si="66"/>
        <v>4967340</v>
      </c>
      <c r="L1066">
        <f>+VLOOKUP(J1066,'Thanh toán '!Q$6:R$3244,2,0)</f>
        <v>4967340</v>
      </c>
      <c r="M1066" s="47">
        <f t="shared" si="67"/>
        <v>0</v>
      </c>
    </row>
    <row r="1067" spans="1:13" x14ac:dyDescent="0.25">
      <c r="A1067" s="43">
        <v>44964</v>
      </c>
      <c r="B1067" s="40" t="s">
        <v>11148</v>
      </c>
      <c r="C1067" s="40"/>
      <c r="D1067" s="38">
        <v>0</v>
      </c>
      <c r="E1067" s="42" t="s">
        <v>8998</v>
      </c>
      <c r="F1067" s="38">
        <v>0</v>
      </c>
      <c r="G1067" s="38">
        <f t="shared" si="64"/>
        <v>0</v>
      </c>
      <c r="H1067" s="40" t="s">
        <v>9327</v>
      </c>
      <c r="I1067" s="40" t="s">
        <v>9328</v>
      </c>
      <c r="J1067" s="45">
        <f t="shared" si="65"/>
        <v>3086</v>
      </c>
      <c r="K1067" s="47">
        <f t="shared" si="66"/>
        <v>0</v>
      </c>
      <c r="L1067" t="e">
        <f>+VLOOKUP(J1067,'Thanh toán '!Q$6:R$3244,2,0)</f>
        <v>#N/A</v>
      </c>
      <c r="M1067" s="47" t="e">
        <f t="shared" si="67"/>
        <v>#N/A</v>
      </c>
    </row>
    <row r="1068" spans="1:13" x14ac:dyDescent="0.25">
      <c r="A1068" s="43">
        <v>44964</v>
      </c>
      <c r="B1068" s="40" t="s">
        <v>11487</v>
      </c>
      <c r="C1068" s="40" t="s">
        <v>11488</v>
      </c>
      <c r="D1068" s="38">
        <v>734310</v>
      </c>
      <c r="E1068" s="42" t="s">
        <v>8998</v>
      </c>
      <c r="F1068" s="38">
        <v>73431</v>
      </c>
      <c r="G1068" s="38">
        <f t="shared" si="64"/>
        <v>807741</v>
      </c>
      <c r="H1068" s="40" t="s">
        <v>9337</v>
      </c>
      <c r="I1068" s="40" t="s">
        <v>9338</v>
      </c>
      <c r="J1068" s="45">
        <f t="shared" si="65"/>
        <v>3087</v>
      </c>
      <c r="K1068" s="47">
        <f t="shared" si="66"/>
        <v>807741</v>
      </c>
      <c r="L1068">
        <f>+VLOOKUP(J1068,'Thanh toán '!Q$6:R$3244,2,0)</f>
        <v>807741</v>
      </c>
      <c r="M1068" s="47">
        <f t="shared" si="67"/>
        <v>0</v>
      </c>
    </row>
    <row r="1069" spans="1:13" x14ac:dyDescent="0.25">
      <c r="A1069" s="43">
        <v>44964</v>
      </c>
      <c r="B1069" s="40" t="s">
        <v>11489</v>
      </c>
      <c r="C1069" s="40" t="s">
        <v>11490</v>
      </c>
      <c r="D1069" s="38">
        <v>742350</v>
      </c>
      <c r="E1069" s="42" t="s">
        <v>8998</v>
      </c>
      <c r="F1069" s="38">
        <v>74235</v>
      </c>
      <c r="G1069" s="38">
        <f t="shared" si="64"/>
        <v>816585</v>
      </c>
      <c r="H1069" s="40" t="s">
        <v>9315</v>
      </c>
      <c r="I1069" s="40" t="s">
        <v>9316</v>
      </c>
      <c r="J1069" s="45">
        <f t="shared" si="65"/>
        <v>3088</v>
      </c>
      <c r="K1069" s="47">
        <f t="shared" si="66"/>
        <v>816585</v>
      </c>
      <c r="L1069" t="e">
        <f>+VLOOKUP(J1069,'Thanh toán '!Q$6:R$3244,2,0)</f>
        <v>#N/A</v>
      </c>
      <c r="M1069" s="47" t="e">
        <f t="shared" si="67"/>
        <v>#N/A</v>
      </c>
    </row>
    <row r="1070" spans="1:13" x14ac:dyDescent="0.25">
      <c r="A1070" s="43">
        <v>44964</v>
      </c>
      <c r="B1070" s="40" t="s">
        <v>11491</v>
      </c>
      <c r="C1070" s="40" t="s">
        <v>11492</v>
      </c>
      <c r="D1070" s="38">
        <v>4363416</v>
      </c>
      <c r="E1070" s="42" t="s">
        <v>8998</v>
      </c>
      <c r="F1070" s="38">
        <v>436342</v>
      </c>
      <c r="G1070" s="38">
        <f t="shared" si="64"/>
        <v>4799758</v>
      </c>
      <c r="H1070" s="40" t="s">
        <v>9315</v>
      </c>
      <c r="I1070" s="40" t="s">
        <v>9316</v>
      </c>
      <c r="J1070" s="45">
        <f t="shared" si="65"/>
        <v>3089</v>
      </c>
      <c r="K1070" s="47">
        <f t="shared" si="66"/>
        <v>4799758</v>
      </c>
      <c r="L1070">
        <f>+VLOOKUP(J1070,'Thanh toán '!Q$6:R$3244,2,0)</f>
        <v>4799758</v>
      </c>
      <c r="M1070" s="47">
        <f t="shared" si="67"/>
        <v>0</v>
      </c>
    </row>
    <row r="1071" spans="1:13" x14ac:dyDescent="0.25">
      <c r="A1071" s="43">
        <v>44964</v>
      </c>
      <c r="B1071" s="40" t="s">
        <v>11493</v>
      </c>
      <c r="C1071" s="40" t="s">
        <v>11494</v>
      </c>
      <c r="D1071" s="38">
        <v>1517775</v>
      </c>
      <c r="E1071" s="42" t="s">
        <v>8998</v>
      </c>
      <c r="F1071" s="38">
        <v>151778</v>
      </c>
      <c r="G1071" s="38">
        <f t="shared" si="64"/>
        <v>1669553</v>
      </c>
      <c r="H1071" s="40" t="s">
        <v>9295</v>
      </c>
      <c r="I1071" s="40" t="s">
        <v>9296</v>
      </c>
      <c r="J1071" s="45">
        <f t="shared" si="65"/>
        <v>3090</v>
      </c>
      <c r="K1071" s="47">
        <f t="shared" si="66"/>
        <v>1669553</v>
      </c>
      <c r="L1071">
        <f>+VLOOKUP(J1071,'Thanh toán '!Q$6:R$3244,2,0)</f>
        <v>1669553</v>
      </c>
      <c r="M1071" s="47">
        <f t="shared" si="67"/>
        <v>0</v>
      </c>
    </row>
    <row r="1072" spans="1:13" x14ac:dyDescent="0.25">
      <c r="A1072" s="43">
        <v>44964</v>
      </c>
      <c r="B1072" s="40" t="s">
        <v>11495</v>
      </c>
      <c r="C1072" s="40"/>
      <c r="D1072" s="38">
        <v>0</v>
      </c>
      <c r="E1072" s="42" t="s">
        <v>8998</v>
      </c>
      <c r="F1072" s="38">
        <v>0</v>
      </c>
      <c r="G1072" s="38">
        <f t="shared" si="64"/>
        <v>0</v>
      </c>
      <c r="H1072" s="40" t="s">
        <v>9347</v>
      </c>
      <c r="I1072" s="40" t="s">
        <v>9348</v>
      </c>
      <c r="J1072" s="45">
        <f t="shared" si="65"/>
        <v>3091</v>
      </c>
      <c r="K1072" s="47">
        <f t="shared" si="66"/>
        <v>0</v>
      </c>
      <c r="L1072" t="e">
        <f>+VLOOKUP(J1072,'Thanh toán '!Q$6:R$3244,2,0)</f>
        <v>#N/A</v>
      </c>
      <c r="M1072" s="47" t="e">
        <f t="shared" si="67"/>
        <v>#N/A</v>
      </c>
    </row>
    <row r="1073" spans="1:13" x14ac:dyDescent="0.25">
      <c r="A1073" s="43">
        <v>44964</v>
      </c>
      <c r="B1073" s="40" t="s">
        <v>11496</v>
      </c>
      <c r="C1073" s="40" t="s">
        <v>11497</v>
      </c>
      <c r="D1073" s="38">
        <v>1057110</v>
      </c>
      <c r="E1073" s="42" t="s">
        <v>8998</v>
      </c>
      <c r="F1073" s="38">
        <v>105711</v>
      </c>
      <c r="G1073" s="38">
        <f t="shared" si="64"/>
        <v>1162821</v>
      </c>
      <c r="H1073" s="40" t="s">
        <v>9301</v>
      </c>
      <c r="I1073" s="40" t="s">
        <v>9302</v>
      </c>
      <c r="J1073" s="45">
        <f t="shared" si="65"/>
        <v>3092</v>
      </c>
      <c r="K1073" s="47">
        <f t="shared" si="66"/>
        <v>1162821</v>
      </c>
      <c r="L1073">
        <f>+VLOOKUP(J1073,'Thanh toán '!Q$6:R$3244,2,0)</f>
        <v>1162821</v>
      </c>
      <c r="M1073" s="47">
        <f t="shared" si="67"/>
        <v>0</v>
      </c>
    </row>
    <row r="1074" spans="1:13" x14ac:dyDescent="0.25">
      <c r="A1074" s="43">
        <v>44964</v>
      </c>
      <c r="B1074" s="40" t="s">
        <v>11498</v>
      </c>
      <c r="C1074" s="40"/>
      <c r="D1074" s="38">
        <v>0</v>
      </c>
      <c r="E1074" s="42" t="s">
        <v>8998</v>
      </c>
      <c r="F1074" s="38">
        <v>0</v>
      </c>
      <c r="G1074" s="38">
        <f t="shared" si="64"/>
        <v>0</v>
      </c>
      <c r="H1074" s="40" t="s">
        <v>9331</v>
      </c>
      <c r="I1074" s="40" t="s">
        <v>9332</v>
      </c>
      <c r="J1074" s="45">
        <f t="shared" si="65"/>
        <v>3093</v>
      </c>
      <c r="K1074" s="47">
        <f t="shared" si="66"/>
        <v>0</v>
      </c>
      <c r="L1074" t="e">
        <f>+VLOOKUP(J1074,'Thanh toán '!Q$6:R$3244,2,0)</f>
        <v>#N/A</v>
      </c>
      <c r="M1074" s="47" t="e">
        <f t="shared" si="67"/>
        <v>#N/A</v>
      </c>
    </row>
    <row r="1075" spans="1:13" x14ac:dyDescent="0.25">
      <c r="A1075" s="43">
        <v>44964</v>
      </c>
      <c r="B1075" s="40" t="s">
        <v>11499</v>
      </c>
      <c r="C1075" s="40" t="s">
        <v>11500</v>
      </c>
      <c r="D1075" s="38">
        <v>734310</v>
      </c>
      <c r="E1075" s="42" t="s">
        <v>8998</v>
      </c>
      <c r="F1075" s="38">
        <v>73431</v>
      </c>
      <c r="G1075" s="38">
        <f t="shared" si="64"/>
        <v>807741</v>
      </c>
      <c r="H1075" s="40" t="s">
        <v>9355</v>
      </c>
      <c r="I1075" s="40" t="s">
        <v>9356</v>
      </c>
      <c r="J1075" s="45">
        <f t="shared" si="65"/>
        <v>3094</v>
      </c>
      <c r="K1075" s="47">
        <f t="shared" si="66"/>
        <v>807741</v>
      </c>
      <c r="L1075">
        <f>+VLOOKUP(J1075,'Thanh toán '!Q$6:R$3244,2,0)</f>
        <v>807741</v>
      </c>
      <c r="M1075" s="47">
        <f t="shared" si="67"/>
        <v>0</v>
      </c>
    </row>
    <row r="1076" spans="1:13" x14ac:dyDescent="0.25">
      <c r="A1076" s="43">
        <v>44964</v>
      </c>
      <c r="B1076" s="40" t="s">
        <v>11501</v>
      </c>
      <c r="C1076" s="40" t="s">
        <v>11502</v>
      </c>
      <c r="D1076" s="38">
        <v>1061159</v>
      </c>
      <c r="E1076" s="42" t="s">
        <v>8998</v>
      </c>
      <c r="F1076" s="38">
        <v>106116</v>
      </c>
      <c r="G1076" s="38">
        <f t="shared" si="64"/>
        <v>1167275</v>
      </c>
      <c r="H1076" s="40" t="s">
        <v>9284</v>
      </c>
      <c r="I1076" s="40" t="s">
        <v>9285</v>
      </c>
      <c r="J1076" s="45">
        <f t="shared" si="65"/>
        <v>3095</v>
      </c>
      <c r="K1076" s="47">
        <f t="shared" si="66"/>
        <v>1167275</v>
      </c>
      <c r="L1076">
        <f>+VLOOKUP(J1076,'Thanh toán '!Q$6:R$3244,2,0)</f>
        <v>1167275</v>
      </c>
      <c r="M1076" s="47">
        <f t="shared" si="67"/>
        <v>0</v>
      </c>
    </row>
    <row r="1077" spans="1:13" x14ac:dyDescent="0.25">
      <c r="A1077" s="43">
        <v>44964</v>
      </c>
      <c r="B1077" s="40" t="s">
        <v>11503</v>
      </c>
      <c r="C1077" s="40" t="s">
        <v>11504</v>
      </c>
      <c r="D1077" s="38">
        <v>346763</v>
      </c>
      <c r="E1077" s="42" t="s">
        <v>8998</v>
      </c>
      <c r="F1077" s="38">
        <v>34676</v>
      </c>
      <c r="G1077" s="38">
        <f t="shared" si="64"/>
        <v>381439</v>
      </c>
      <c r="H1077" s="40" t="s">
        <v>9284</v>
      </c>
      <c r="I1077" s="40" t="s">
        <v>9285</v>
      </c>
      <c r="J1077" s="45">
        <f t="shared" si="65"/>
        <v>3100</v>
      </c>
      <c r="K1077" s="47">
        <f t="shared" si="66"/>
        <v>381439</v>
      </c>
      <c r="L1077">
        <f>+VLOOKUP(J1077,'Thanh toán '!Q$6:R$3244,2,0)</f>
        <v>381439</v>
      </c>
      <c r="M1077" s="47">
        <f t="shared" si="67"/>
        <v>0</v>
      </c>
    </row>
    <row r="1078" spans="1:13" x14ac:dyDescent="0.25">
      <c r="A1078" s="43">
        <v>44964</v>
      </c>
      <c r="B1078" s="40" t="s">
        <v>11505</v>
      </c>
      <c r="C1078" s="40" t="s">
        <v>11506</v>
      </c>
      <c r="D1078" s="38">
        <v>1209488</v>
      </c>
      <c r="E1078" s="42" t="s">
        <v>8998</v>
      </c>
      <c r="F1078" s="38">
        <v>120949</v>
      </c>
      <c r="G1078" s="38">
        <f t="shared" si="64"/>
        <v>1330437</v>
      </c>
      <c r="H1078" s="40" t="s">
        <v>9284</v>
      </c>
      <c r="I1078" s="40" t="s">
        <v>9285</v>
      </c>
      <c r="J1078" s="45">
        <f t="shared" si="65"/>
        <v>3106</v>
      </c>
      <c r="K1078" s="47">
        <f t="shared" si="66"/>
        <v>1330437</v>
      </c>
      <c r="L1078">
        <f>+VLOOKUP(J1078,'Thanh toán '!Q$6:R$3244,2,0)</f>
        <v>1330437</v>
      </c>
      <c r="M1078" s="47">
        <f t="shared" si="67"/>
        <v>0</v>
      </c>
    </row>
    <row r="1079" spans="1:13" x14ac:dyDescent="0.25">
      <c r="A1079" s="43">
        <v>44964</v>
      </c>
      <c r="B1079" s="40" t="s">
        <v>11507</v>
      </c>
      <c r="C1079" s="40" t="s">
        <v>11508</v>
      </c>
      <c r="D1079" s="38">
        <v>1757856</v>
      </c>
      <c r="E1079" s="42" t="s">
        <v>8998</v>
      </c>
      <c r="F1079" s="38">
        <v>175786</v>
      </c>
      <c r="G1079" s="38">
        <f t="shared" si="64"/>
        <v>1933642</v>
      </c>
      <c r="H1079" s="40" t="s">
        <v>9284</v>
      </c>
      <c r="I1079" s="40" t="s">
        <v>9285</v>
      </c>
      <c r="J1079" s="45">
        <f t="shared" si="65"/>
        <v>3107</v>
      </c>
      <c r="K1079" s="47">
        <f t="shared" si="66"/>
        <v>1933642</v>
      </c>
      <c r="L1079">
        <f>+VLOOKUP(J1079,'Thanh toán '!Q$6:R$3244,2,0)</f>
        <v>1933642</v>
      </c>
      <c r="M1079" s="47">
        <f t="shared" si="67"/>
        <v>0</v>
      </c>
    </row>
    <row r="1080" spans="1:13" x14ac:dyDescent="0.25">
      <c r="A1080" s="43">
        <v>44964</v>
      </c>
      <c r="B1080" s="40" t="s">
        <v>11509</v>
      </c>
      <c r="C1080" s="40" t="s">
        <v>11510</v>
      </c>
      <c r="D1080" s="38">
        <v>1199281</v>
      </c>
      <c r="E1080" s="42" t="s">
        <v>8998</v>
      </c>
      <c r="F1080" s="38">
        <v>119928</v>
      </c>
      <c r="G1080" s="38">
        <f t="shared" si="64"/>
        <v>1319209</v>
      </c>
      <c r="H1080" s="40" t="s">
        <v>9284</v>
      </c>
      <c r="I1080" s="40" t="s">
        <v>9285</v>
      </c>
      <c r="J1080" s="45">
        <f t="shared" si="65"/>
        <v>3108</v>
      </c>
      <c r="K1080" s="47">
        <f t="shared" si="66"/>
        <v>1319209</v>
      </c>
      <c r="L1080">
        <f>+VLOOKUP(J1080,'Thanh toán '!Q$6:R$3244,2,0)</f>
        <v>1319209</v>
      </c>
      <c r="M1080" s="47">
        <f t="shared" si="67"/>
        <v>0</v>
      </c>
    </row>
    <row r="1081" spans="1:13" x14ac:dyDescent="0.25">
      <c r="A1081" s="43">
        <v>44964</v>
      </c>
      <c r="B1081" s="40" t="s">
        <v>11165</v>
      </c>
      <c r="C1081" s="40" t="s">
        <v>11511</v>
      </c>
      <c r="D1081" s="38">
        <v>4004307</v>
      </c>
      <c r="E1081" s="42" t="s">
        <v>8998</v>
      </c>
      <c r="F1081" s="38">
        <v>400431</v>
      </c>
      <c r="G1081" s="38">
        <f t="shared" si="64"/>
        <v>4404738</v>
      </c>
      <c r="H1081" s="40" t="s">
        <v>9284</v>
      </c>
      <c r="I1081" s="40" t="s">
        <v>9285</v>
      </c>
      <c r="J1081" s="45">
        <f t="shared" si="65"/>
        <v>3109</v>
      </c>
      <c r="K1081" s="47">
        <f t="shared" si="66"/>
        <v>4404738</v>
      </c>
      <c r="L1081">
        <f>+VLOOKUP(J1081,'Thanh toán '!Q$6:R$3244,2,0)</f>
        <v>4404738</v>
      </c>
      <c r="M1081" s="47">
        <f t="shared" si="67"/>
        <v>0</v>
      </c>
    </row>
    <row r="1082" spans="1:13" x14ac:dyDescent="0.25">
      <c r="A1082" s="43">
        <v>44964</v>
      </c>
      <c r="B1082" s="40" t="s">
        <v>11512</v>
      </c>
      <c r="C1082" s="40" t="s">
        <v>9380</v>
      </c>
      <c r="D1082" s="38">
        <v>1037890</v>
      </c>
      <c r="E1082" s="42" t="s">
        <v>8998</v>
      </c>
      <c r="F1082" s="38">
        <v>103789</v>
      </c>
      <c r="G1082" s="38">
        <f t="shared" si="64"/>
        <v>1141679</v>
      </c>
      <c r="H1082" s="40" t="s">
        <v>9001</v>
      </c>
      <c r="I1082" s="40" t="s">
        <v>9002</v>
      </c>
      <c r="J1082" s="45">
        <f t="shared" si="65"/>
        <v>3116</v>
      </c>
      <c r="K1082" s="47">
        <f t="shared" si="66"/>
        <v>1141679</v>
      </c>
      <c r="L1082">
        <f>+VLOOKUP(J1082,'Thanh toán '!Q$6:R$3244,2,0)</f>
        <v>1141679</v>
      </c>
      <c r="M1082" s="47">
        <f t="shared" si="67"/>
        <v>0</v>
      </c>
    </row>
    <row r="1083" spans="1:13" x14ac:dyDescent="0.25">
      <c r="A1083" s="43">
        <v>44964</v>
      </c>
      <c r="B1083" s="40" t="s">
        <v>11513</v>
      </c>
      <c r="C1083" s="40" t="s">
        <v>9255</v>
      </c>
      <c r="D1083" s="38">
        <v>1173355</v>
      </c>
      <c r="E1083" s="42" t="s">
        <v>8998</v>
      </c>
      <c r="F1083" s="38">
        <v>117336</v>
      </c>
      <c r="G1083" s="38">
        <f t="shared" si="64"/>
        <v>1290691</v>
      </c>
      <c r="H1083" s="40" t="s">
        <v>9001</v>
      </c>
      <c r="I1083" s="40" t="s">
        <v>9002</v>
      </c>
      <c r="J1083" s="45">
        <f t="shared" si="65"/>
        <v>3117</v>
      </c>
      <c r="K1083" s="47">
        <f t="shared" si="66"/>
        <v>1290691</v>
      </c>
      <c r="L1083">
        <f>+VLOOKUP(J1083,'Thanh toán '!Q$6:R$3244,2,0)</f>
        <v>1290691</v>
      </c>
      <c r="M1083" s="47">
        <f t="shared" si="67"/>
        <v>0</v>
      </c>
    </row>
    <row r="1084" spans="1:13" x14ac:dyDescent="0.25">
      <c r="A1084" s="43">
        <v>44964</v>
      </c>
      <c r="B1084" s="40" t="s">
        <v>11514</v>
      </c>
      <c r="C1084" s="40" t="s">
        <v>9253</v>
      </c>
      <c r="D1084" s="38">
        <v>367155</v>
      </c>
      <c r="E1084" s="42" t="s">
        <v>8998</v>
      </c>
      <c r="F1084" s="38">
        <v>36716</v>
      </c>
      <c r="G1084" s="38">
        <f t="shared" si="64"/>
        <v>403871</v>
      </c>
      <c r="H1084" s="40" t="s">
        <v>9001</v>
      </c>
      <c r="I1084" s="40" t="s">
        <v>9002</v>
      </c>
      <c r="J1084" s="45">
        <f t="shared" si="65"/>
        <v>3119</v>
      </c>
      <c r="K1084" s="47">
        <f t="shared" si="66"/>
        <v>403871</v>
      </c>
      <c r="L1084">
        <f>+VLOOKUP(J1084,'Thanh toán '!Q$6:R$3244,2,0)</f>
        <v>403871</v>
      </c>
      <c r="M1084" s="47">
        <f t="shared" si="67"/>
        <v>0</v>
      </c>
    </row>
    <row r="1085" spans="1:13" x14ac:dyDescent="0.25">
      <c r="A1085" s="43">
        <v>44964</v>
      </c>
      <c r="B1085" s="40" t="s">
        <v>11515</v>
      </c>
      <c r="C1085" s="40" t="s">
        <v>11516</v>
      </c>
      <c r="D1085" s="38">
        <v>1091091</v>
      </c>
      <c r="E1085" s="42" t="s">
        <v>8998</v>
      </c>
      <c r="F1085" s="38">
        <v>109109</v>
      </c>
      <c r="G1085" s="38">
        <f t="shared" si="64"/>
        <v>1200200</v>
      </c>
      <c r="H1085" s="40" t="s">
        <v>9001</v>
      </c>
      <c r="I1085" s="40" t="s">
        <v>9002</v>
      </c>
      <c r="J1085" s="45">
        <f t="shared" si="65"/>
        <v>3120</v>
      </c>
      <c r="K1085" s="47">
        <f t="shared" si="66"/>
        <v>1200200</v>
      </c>
      <c r="L1085">
        <f>+VLOOKUP(J1085,'Thanh toán '!Q$6:R$3244,2,0)</f>
        <v>1200200</v>
      </c>
      <c r="M1085" s="47">
        <f t="shared" si="67"/>
        <v>0</v>
      </c>
    </row>
    <row r="1086" spans="1:13" x14ac:dyDescent="0.25">
      <c r="A1086" s="43">
        <v>44964</v>
      </c>
      <c r="B1086" s="40" t="s">
        <v>11517</v>
      </c>
      <c r="C1086" s="40" t="s">
        <v>11518</v>
      </c>
      <c r="D1086" s="38">
        <v>2143142</v>
      </c>
      <c r="E1086" s="42" t="s">
        <v>8998</v>
      </c>
      <c r="F1086" s="38">
        <v>214314</v>
      </c>
      <c r="G1086" s="38">
        <f t="shared" si="64"/>
        <v>2357456</v>
      </c>
      <c r="H1086" s="40" t="s">
        <v>10921</v>
      </c>
      <c r="I1086" s="40" t="s">
        <v>10922</v>
      </c>
      <c r="J1086" s="45">
        <f t="shared" si="65"/>
        <v>3122</v>
      </c>
      <c r="K1086" s="47">
        <f t="shared" si="66"/>
        <v>2357456</v>
      </c>
      <c r="L1086">
        <f>+VLOOKUP(J1086,'Thanh toán '!Q$6:R$3244,2,0)</f>
        <v>2357456</v>
      </c>
      <c r="M1086" s="47">
        <f t="shared" si="67"/>
        <v>0</v>
      </c>
    </row>
    <row r="1087" spans="1:13" x14ac:dyDescent="0.25">
      <c r="A1087" s="43">
        <v>44965</v>
      </c>
      <c r="B1087" s="40" t="s">
        <v>11527</v>
      </c>
      <c r="C1087" s="40" t="s">
        <v>10168</v>
      </c>
      <c r="D1087" s="38">
        <v>995876</v>
      </c>
      <c r="E1087" s="42" t="s">
        <v>8998</v>
      </c>
      <c r="F1087" s="38">
        <v>99588</v>
      </c>
      <c r="G1087" s="38">
        <f t="shared" si="64"/>
        <v>1095464</v>
      </c>
      <c r="H1087" s="40" t="s">
        <v>9001</v>
      </c>
      <c r="I1087" s="40" t="s">
        <v>9002</v>
      </c>
      <c r="J1087" s="45">
        <f t="shared" si="65"/>
        <v>3124</v>
      </c>
      <c r="K1087" s="47">
        <f t="shared" si="66"/>
        <v>1095464</v>
      </c>
      <c r="L1087">
        <f>+VLOOKUP(J1087,'Thanh toán '!Q$6:R$3244,2,0)</f>
        <v>1095464</v>
      </c>
      <c r="M1087" s="47">
        <f t="shared" si="67"/>
        <v>0</v>
      </c>
    </row>
    <row r="1088" spans="1:13" x14ac:dyDescent="0.25">
      <c r="A1088" s="43">
        <v>44965</v>
      </c>
      <c r="B1088" s="40" t="s">
        <v>11528</v>
      </c>
      <c r="C1088" s="40" t="s">
        <v>11529</v>
      </c>
      <c r="D1088" s="38">
        <v>737956</v>
      </c>
      <c r="E1088" s="42" t="s">
        <v>8998</v>
      </c>
      <c r="F1088" s="38">
        <v>73796</v>
      </c>
      <c r="G1088" s="38">
        <f t="shared" si="64"/>
        <v>811752</v>
      </c>
      <c r="H1088" s="40" t="s">
        <v>9001</v>
      </c>
      <c r="I1088" s="40" t="s">
        <v>9002</v>
      </c>
      <c r="J1088" s="45">
        <f t="shared" si="65"/>
        <v>3125</v>
      </c>
      <c r="K1088" s="47">
        <f t="shared" si="66"/>
        <v>811752</v>
      </c>
      <c r="L1088">
        <f>+VLOOKUP(J1088,'Thanh toán '!Q$6:R$3244,2,0)</f>
        <v>811752</v>
      </c>
      <c r="M1088" s="47">
        <f t="shared" si="67"/>
        <v>0</v>
      </c>
    </row>
    <row r="1089" spans="1:13" x14ac:dyDescent="0.25">
      <c r="A1089" s="43">
        <v>44965</v>
      </c>
      <c r="B1089" s="40" t="s">
        <v>11530</v>
      </c>
      <c r="C1089" s="40" t="s">
        <v>10151</v>
      </c>
      <c r="D1089" s="38">
        <v>1356532</v>
      </c>
      <c r="E1089" s="42" t="s">
        <v>8998</v>
      </c>
      <c r="F1089" s="38">
        <v>135653</v>
      </c>
      <c r="G1089" s="38">
        <f t="shared" si="64"/>
        <v>1492185</v>
      </c>
      <c r="H1089" s="40" t="s">
        <v>9001</v>
      </c>
      <c r="I1089" s="40" t="s">
        <v>9002</v>
      </c>
      <c r="J1089" s="45">
        <f t="shared" si="65"/>
        <v>3126</v>
      </c>
      <c r="K1089" s="47">
        <f t="shared" si="66"/>
        <v>1492185</v>
      </c>
      <c r="L1089" t="e">
        <f>+VLOOKUP(J1089,'Thanh toán '!Q$6:R$3244,2,0)</f>
        <v>#N/A</v>
      </c>
      <c r="M1089" s="47" t="e">
        <f t="shared" si="67"/>
        <v>#N/A</v>
      </c>
    </row>
    <row r="1090" spans="1:13" x14ac:dyDescent="0.25">
      <c r="A1090" s="43">
        <v>44965</v>
      </c>
      <c r="B1090" s="40" t="s">
        <v>11531</v>
      </c>
      <c r="C1090" s="40" t="s">
        <v>11532</v>
      </c>
      <c r="D1090" s="38">
        <v>734310</v>
      </c>
      <c r="E1090" s="42" t="s">
        <v>8998</v>
      </c>
      <c r="F1090" s="38">
        <v>73431</v>
      </c>
      <c r="G1090" s="38">
        <f t="shared" si="64"/>
        <v>807741</v>
      </c>
      <c r="H1090" s="40" t="s">
        <v>9347</v>
      </c>
      <c r="I1090" s="40" t="s">
        <v>9348</v>
      </c>
      <c r="J1090" s="45">
        <f t="shared" si="65"/>
        <v>3127</v>
      </c>
      <c r="K1090" s="47">
        <f t="shared" si="66"/>
        <v>807741</v>
      </c>
      <c r="L1090">
        <f>+VLOOKUP(J1090,'Thanh toán '!Q$6:R$3244,2,0)</f>
        <v>807741</v>
      </c>
      <c r="M1090" s="47">
        <f t="shared" si="67"/>
        <v>0</v>
      </c>
    </row>
    <row r="1091" spans="1:13" x14ac:dyDescent="0.25">
      <c r="A1091" s="43">
        <v>44965</v>
      </c>
      <c r="B1091" s="40" t="s">
        <v>11533</v>
      </c>
      <c r="C1091" s="40" t="s">
        <v>11534</v>
      </c>
      <c r="D1091" s="38">
        <v>2346710</v>
      </c>
      <c r="E1091" s="42" t="s">
        <v>8998</v>
      </c>
      <c r="F1091" s="38">
        <v>234671</v>
      </c>
      <c r="G1091" s="38">
        <f t="shared" si="64"/>
        <v>2581381</v>
      </c>
      <c r="H1091" s="40" t="s">
        <v>9331</v>
      </c>
      <c r="I1091" s="40" t="s">
        <v>9332</v>
      </c>
      <c r="J1091" s="45">
        <f t="shared" si="65"/>
        <v>3128</v>
      </c>
      <c r="K1091" s="47">
        <f t="shared" si="66"/>
        <v>2581381</v>
      </c>
      <c r="L1091">
        <f>+VLOOKUP(J1091,'Thanh toán '!Q$6:R$3244,2,0)</f>
        <v>2581381</v>
      </c>
      <c r="M1091" s="47">
        <f t="shared" si="67"/>
        <v>0</v>
      </c>
    </row>
    <row r="1092" spans="1:13" x14ac:dyDescent="0.25">
      <c r="A1092" s="43">
        <v>44965</v>
      </c>
      <c r="B1092" s="40" t="s">
        <v>11535</v>
      </c>
      <c r="C1092" s="40" t="s">
        <v>11536</v>
      </c>
      <c r="D1092" s="38">
        <v>3689780</v>
      </c>
      <c r="E1092" s="42" t="s">
        <v>8998</v>
      </c>
      <c r="F1092" s="38">
        <v>368978</v>
      </c>
      <c r="G1092" s="38">
        <f t="shared" si="64"/>
        <v>4058758</v>
      </c>
      <c r="H1092" s="40" t="s">
        <v>9327</v>
      </c>
      <c r="I1092" s="40" t="s">
        <v>9328</v>
      </c>
      <c r="J1092" s="45">
        <f t="shared" si="65"/>
        <v>3129</v>
      </c>
      <c r="K1092" s="47">
        <f t="shared" si="66"/>
        <v>4058758</v>
      </c>
      <c r="L1092">
        <f>+VLOOKUP(J1092,'Thanh toán '!Q$6:R$3244,2,0)</f>
        <v>4058758</v>
      </c>
      <c r="M1092" s="47">
        <f t="shared" si="67"/>
        <v>0</v>
      </c>
    </row>
    <row r="1093" spans="1:13" x14ac:dyDescent="0.25">
      <c r="A1093" s="43">
        <v>44965</v>
      </c>
      <c r="B1093" s="40" t="s">
        <v>11537</v>
      </c>
      <c r="C1093" s="40" t="s">
        <v>11538</v>
      </c>
      <c r="D1093" s="38">
        <v>3974475</v>
      </c>
      <c r="E1093" s="42" t="s">
        <v>8998</v>
      </c>
      <c r="F1093" s="38">
        <v>397448</v>
      </c>
      <c r="G1093" s="38">
        <f t="shared" si="64"/>
        <v>4371923</v>
      </c>
      <c r="H1093" s="40" t="s">
        <v>9268</v>
      </c>
      <c r="I1093" s="40" t="s">
        <v>9269</v>
      </c>
      <c r="J1093" s="45">
        <f t="shared" si="65"/>
        <v>3134</v>
      </c>
      <c r="K1093" s="47">
        <f t="shared" si="66"/>
        <v>4371923</v>
      </c>
      <c r="L1093">
        <f>+VLOOKUP(J1093,'Thanh toán '!Q$6:R$3244,2,0)</f>
        <v>4371923</v>
      </c>
      <c r="M1093" s="47">
        <f t="shared" si="67"/>
        <v>0</v>
      </c>
    </row>
    <row r="1094" spans="1:13" x14ac:dyDescent="0.25">
      <c r="A1094" s="43">
        <v>44965</v>
      </c>
      <c r="B1094" s="40" t="s">
        <v>11539</v>
      </c>
      <c r="C1094" s="40" t="s">
        <v>11540</v>
      </c>
      <c r="D1094" s="38">
        <v>589905</v>
      </c>
      <c r="E1094" s="42" t="s">
        <v>8998</v>
      </c>
      <c r="F1094" s="38">
        <v>58991</v>
      </c>
      <c r="G1094" s="38">
        <f t="shared" ref="G1094:G1157" si="68">+D1094+F1094</f>
        <v>648896</v>
      </c>
      <c r="H1094" s="40" t="s">
        <v>9725</v>
      </c>
      <c r="I1094" s="40" t="s">
        <v>9726</v>
      </c>
      <c r="J1094" s="45">
        <f t="shared" ref="J1094:J1157" si="69">+B1094*1</f>
        <v>3137</v>
      </c>
      <c r="K1094" s="47">
        <f t="shared" ref="K1094:K1157" si="70">+G1094</f>
        <v>648896</v>
      </c>
      <c r="L1094">
        <f>+VLOOKUP(J1094,'Thanh toán '!Q$6:R$3244,2,0)</f>
        <v>648896</v>
      </c>
      <c r="M1094" s="47">
        <f t="shared" ref="M1094:M1157" si="71">+L1094-K1094</f>
        <v>0</v>
      </c>
    </row>
    <row r="1095" spans="1:13" x14ac:dyDescent="0.25">
      <c r="A1095" s="43">
        <v>44965</v>
      </c>
      <c r="B1095" s="40" t="s">
        <v>11541</v>
      </c>
      <c r="C1095" s="40" t="s">
        <v>9931</v>
      </c>
      <c r="D1095" s="38">
        <v>553467</v>
      </c>
      <c r="E1095" s="42" t="s">
        <v>8998</v>
      </c>
      <c r="F1095" s="38">
        <v>55347</v>
      </c>
      <c r="G1095" s="38">
        <f t="shared" si="68"/>
        <v>608814</v>
      </c>
      <c r="H1095" s="40" t="s">
        <v>9001</v>
      </c>
      <c r="I1095" s="40" t="s">
        <v>9002</v>
      </c>
      <c r="J1095" s="45">
        <f t="shared" si="69"/>
        <v>3139</v>
      </c>
      <c r="K1095" s="47">
        <f t="shared" si="70"/>
        <v>608814</v>
      </c>
      <c r="L1095">
        <f>+VLOOKUP(J1095,'Thanh toán '!Q$6:R$3244,2,0)</f>
        <v>608814</v>
      </c>
      <c r="M1095" s="47">
        <f t="shared" si="71"/>
        <v>0</v>
      </c>
    </row>
    <row r="1096" spans="1:13" x14ac:dyDescent="0.25">
      <c r="A1096" s="43">
        <v>44965</v>
      </c>
      <c r="B1096" s="40" t="s">
        <v>11542</v>
      </c>
      <c r="C1096" s="40" t="s">
        <v>11480</v>
      </c>
      <c r="D1096" s="38">
        <v>704013</v>
      </c>
      <c r="E1096" s="42" t="s">
        <v>8998</v>
      </c>
      <c r="F1096" s="38">
        <v>70401</v>
      </c>
      <c r="G1096" s="38">
        <f t="shared" si="68"/>
        <v>774414</v>
      </c>
      <c r="H1096" s="40" t="s">
        <v>9001</v>
      </c>
      <c r="I1096" s="40" t="s">
        <v>9002</v>
      </c>
      <c r="J1096" s="45">
        <f t="shared" si="69"/>
        <v>3140</v>
      </c>
      <c r="K1096" s="47">
        <f t="shared" si="70"/>
        <v>774414</v>
      </c>
      <c r="L1096">
        <f>+VLOOKUP(J1096,'Thanh toán '!Q$6:R$3244,2,0)</f>
        <v>774414</v>
      </c>
      <c r="M1096" s="47">
        <f t="shared" si="71"/>
        <v>0</v>
      </c>
    </row>
    <row r="1097" spans="1:13" x14ac:dyDescent="0.25">
      <c r="A1097" s="43">
        <v>44965</v>
      </c>
      <c r="B1097" s="40" t="s">
        <v>11543</v>
      </c>
      <c r="C1097" s="40" t="s">
        <v>9271</v>
      </c>
      <c r="D1097" s="38">
        <v>806200</v>
      </c>
      <c r="E1097" s="42" t="s">
        <v>8998</v>
      </c>
      <c r="F1097" s="38">
        <v>80620</v>
      </c>
      <c r="G1097" s="38">
        <f t="shared" si="68"/>
        <v>886820</v>
      </c>
      <c r="H1097" s="40" t="s">
        <v>9001</v>
      </c>
      <c r="I1097" s="40" t="s">
        <v>9002</v>
      </c>
      <c r="J1097" s="45">
        <f t="shared" si="69"/>
        <v>3142</v>
      </c>
      <c r="K1097" s="47">
        <f t="shared" si="70"/>
        <v>886820</v>
      </c>
      <c r="L1097">
        <f>+VLOOKUP(J1097,'Thanh toán '!Q$6:R$3244,2,0)</f>
        <v>886820</v>
      </c>
      <c r="M1097" s="47">
        <f t="shared" si="71"/>
        <v>0</v>
      </c>
    </row>
    <row r="1098" spans="1:13" x14ac:dyDescent="0.25">
      <c r="A1098" s="43">
        <v>44965</v>
      </c>
      <c r="B1098" s="40" t="s">
        <v>11544</v>
      </c>
      <c r="C1098" s="40" t="s">
        <v>11545</v>
      </c>
      <c r="D1098" s="38">
        <v>3684540</v>
      </c>
      <c r="E1098" s="42" t="s">
        <v>8998</v>
      </c>
      <c r="F1098" s="38">
        <v>368454</v>
      </c>
      <c r="G1098" s="38">
        <f t="shared" si="68"/>
        <v>4052994</v>
      </c>
      <c r="H1098" s="40" t="s">
        <v>9728</v>
      </c>
      <c r="I1098" s="40" t="s">
        <v>9729</v>
      </c>
      <c r="J1098" s="45">
        <f t="shared" si="69"/>
        <v>3145</v>
      </c>
      <c r="K1098" s="47">
        <f t="shared" si="70"/>
        <v>4052994</v>
      </c>
      <c r="L1098">
        <f>+VLOOKUP(J1098,'Thanh toán '!Q$6:R$3244,2,0)</f>
        <v>4052994</v>
      </c>
      <c r="M1098" s="47">
        <f t="shared" si="71"/>
        <v>0</v>
      </c>
    </row>
    <row r="1099" spans="1:13" x14ac:dyDescent="0.25">
      <c r="A1099" s="43">
        <v>44965</v>
      </c>
      <c r="B1099" s="40" t="s">
        <v>11546</v>
      </c>
      <c r="C1099" s="40" t="s">
        <v>11547</v>
      </c>
      <c r="D1099" s="38">
        <v>1890675</v>
      </c>
      <c r="E1099" s="42" t="s">
        <v>8998</v>
      </c>
      <c r="F1099" s="38">
        <v>189068</v>
      </c>
      <c r="G1099" s="38">
        <f t="shared" si="68"/>
        <v>2079743</v>
      </c>
      <c r="H1099" s="40" t="s">
        <v>11446</v>
      </c>
      <c r="I1099" s="40" t="s">
        <v>11447</v>
      </c>
      <c r="J1099" s="45">
        <f t="shared" si="69"/>
        <v>3146</v>
      </c>
      <c r="K1099" s="47">
        <f t="shared" si="70"/>
        <v>2079743</v>
      </c>
      <c r="L1099">
        <f>+VLOOKUP(J1099,'Thanh toán '!Q$6:R$3244,2,0)</f>
        <v>2079743</v>
      </c>
      <c r="M1099" s="47">
        <f t="shared" si="71"/>
        <v>0</v>
      </c>
    </row>
    <row r="1100" spans="1:13" x14ac:dyDescent="0.25">
      <c r="A1100" s="43">
        <v>44965</v>
      </c>
      <c r="B1100" s="40" t="s">
        <v>11548</v>
      </c>
      <c r="C1100" s="40" t="s">
        <v>11549</v>
      </c>
      <c r="D1100" s="38">
        <v>1060500</v>
      </c>
      <c r="E1100" s="42" t="s">
        <v>8998</v>
      </c>
      <c r="F1100" s="38">
        <v>106050</v>
      </c>
      <c r="G1100" s="38">
        <f t="shared" si="68"/>
        <v>1166550</v>
      </c>
      <c r="H1100" s="40" t="s">
        <v>9583</v>
      </c>
      <c r="I1100" s="40" t="s">
        <v>9584</v>
      </c>
      <c r="J1100" s="45">
        <f t="shared" si="69"/>
        <v>3147</v>
      </c>
      <c r="K1100" s="47">
        <f t="shared" si="70"/>
        <v>1166550</v>
      </c>
      <c r="L1100" t="e">
        <f>+VLOOKUP(J1100,'Thanh toán '!Q$6:R$3244,2,0)</f>
        <v>#N/A</v>
      </c>
      <c r="M1100" s="47" t="e">
        <f t="shared" si="71"/>
        <v>#N/A</v>
      </c>
    </row>
    <row r="1101" spans="1:13" x14ac:dyDescent="0.25">
      <c r="A1101" s="43">
        <v>44965</v>
      </c>
      <c r="B1101" s="40" t="s">
        <v>11550</v>
      </c>
      <c r="C1101" s="40" t="s">
        <v>11551</v>
      </c>
      <c r="D1101" s="38">
        <v>1481830</v>
      </c>
      <c r="E1101" s="42" t="s">
        <v>8998</v>
      </c>
      <c r="F1101" s="38">
        <v>148183</v>
      </c>
      <c r="G1101" s="38">
        <f t="shared" si="68"/>
        <v>1630013</v>
      </c>
      <c r="H1101" s="40" t="s">
        <v>9631</v>
      </c>
      <c r="I1101" s="40" t="s">
        <v>9632</v>
      </c>
      <c r="J1101" s="45">
        <f t="shared" si="69"/>
        <v>3148</v>
      </c>
      <c r="K1101" s="47">
        <f t="shared" si="70"/>
        <v>1630013</v>
      </c>
      <c r="L1101">
        <f>+VLOOKUP(J1101,'Thanh toán '!Q$6:R$3244,2,0)</f>
        <v>1630013</v>
      </c>
      <c r="M1101" s="47">
        <f t="shared" si="71"/>
        <v>0</v>
      </c>
    </row>
    <row r="1102" spans="1:13" x14ac:dyDescent="0.25">
      <c r="A1102" s="43">
        <v>44965</v>
      </c>
      <c r="B1102" s="40" t="s">
        <v>11552</v>
      </c>
      <c r="C1102" s="40" t="s">
        <v>11553</v>
      </c>
      <c r="D1102" s="38">
        <v>15741420</v>
      </c>
      <c r="E1102" s="42" t="s">
        <v>8998</v>
      </c>
      <c r="F1102" s="38">
        <v>1574142</v>
      </c>
      <c r="G1102" s="38">
        <f t="shared" si="68"/>
        <v>17315562</v>
      </c>
      <c r="H1102" s="40" t="s">
        <v>9601</v>
      </c>
      <c r="I1102" s="40" t="s">
        <v>9602</v>
      </c>
      <c r="J1102" s="45">
        <f t="shared" si="69"/>
        <v>3149</v>
      </c>
      <c r="K1102" s="47">
        <f t="shared" si="70"/>
        <v>17315562</v>
      </c>
      <c r="L1102">
        <f>+VLOOKUP(J1102,'Thanh toán '!Q$6:R$3244,2,0)</f>
        <v>17315562</v>
      </c>
      <c r="M1102" s="47">
        <f t="shared" si="71"/>
        <v>0</v>
      </c>
    </row>
    <row r="1103" spans="1:13" x14ac:dyDescent="0.25">
      <c r="A1103" s="43">
        <v>44965</v>
      </c>
      <c r="B1103" s="40" t="s">
        <v>11554</v>
      </c>
      <c r="C1103" s="40" t="s">
        <v>11555</v>
      </c>
      <c r="D1103" s="38">
        <v>530250</v>
      </c>
      <c r="E1103" s="42" t="s">
        <v>8998</v>
      </c>
      <c r="F1103" s="38">
        <v>53025</v>
      </c>
      <c r="G1103" s="38">
        <f t="shared" si="68"/>
        <v>583275</v>
      </c>
      <c r="H1103" s="40" t="s">
        <v>9619</v>
      </c>
      <c r="I1103" s="40" t="s">
        <v>9620</v>
      </c>
      <c r="J1103" s="45">
        <f t="shared" si="69"/>
        <v>3150</v>
      </c>
      <c r="K1103" s="47">
        <f t="shared" si="70"/>
        <v>583275</v>
      </c>
      <c r="L1103" t="e">
        <f>+VLOOKUP(J1103,'Thanh toán '!Q$6:R$3244,2,0)</f>
        <v>#N/A</v>
      </c>
      <c r="M1103" s="47" t="e">
        <f t="shared" si="71"/>
        <v>#N/A</v>
      </c>
    </row>
    <row r="1104" spans="1:13" x14ac:dyDescent="0.25">
      <c r="A1104" s="43">
        <v>44965</v>
      </c>
      <c r="B1104" s="40" t="s">
        <v>11556</v>
      </c>
      <c r="C1104" s="40" t="s">
        <v>11557</v>
      </c>
      <c r="D1104" s="38">
        <v>1477735</v>
      </c>
      <c r="E1104" s="42" t="s">
        <v>8998</v>
      </c>
      <c r="F1104" s="38">
        <v>147774</v>
      </c>
      <c r="G1104" s="38">
        <f t="shared" si="68"/>
        <v>1625509</v>
      </c>
      <c r="H1104" s="40" t="s">
        <v>9619</v>
      </c>
      <c r="I1104" s="40" t="s">
        <v>9620</v>
      </c>
      <c r="J1104" s="45">
        <f t="shared" si="69"/>
        <v>3151</v>
      </c>
      <c r="K1104" s="47">
        <f t="shared" si="70"/>
        <v>1625509</v>
      </c>
      <c r="L1104">
        <f>+VLOOKUP(J1104,'Thanh toán '!Q$6:R$3244,2,0)</f>
        <v>1625509</v>
      </c>
      <c r="M1104" s="47">
        <f t="shared" si="71"/>
        <v>0</v>
      </c>
    </row>
    <row r="1105" spans="1:13" x14ac:dyDescent="0.25">
      <c r="A1105" s="43">
        <v>44965</v>
      </c>
      <c r="B1105" s="40" t="s">
        <v>11558</v>
      </c>
      <c r="C1105" s="40" t="s">
        <v>11559</v>
      </c>
      <c r="D1105" s="38">
        <v>530250</v>
      </c>
      <c r="E1105" s="42" t="s">
        <v>8998</v>
      </c>
      <c r="F1105" s="38">
        <v>53025</v>
      </c>
      <c r="G1105" s="38">
        <f t="shared" si="68"/>
        <v>583275</v>
      </c>
      <c r="H1105" s="40" t="s">
        <v>9607</v>
      </c>
      <c r="I1105" s="40" t="s">
        <v>9608</v>
      </c>
      <c r="J1105" s="45">
        <f t="shared" si="69"/>
        <v>3152</v>
      </c>
      <c r="K1105" s="47">
        <f t="shared" si="70"/>
        <v>583275</v>
      </c>
      <c r="L1105">
        <f>+VLOOKUP(J1105,'Thanh toán '!Q$6:R$3244,2,0)</f>
        <v>583275</v>
      </c>
      <c r="M1105" s="47">
        <f t="shared" si="71"/>
        <v>0</v>
      </c>
    </row>
    <row r="1106" spans="1:13" x14ac:dyDescent="0.25">
      <c r="A1106" s="43">
        <v>44965</v>
      </c>
      <c r="B1106" s="40" t="s">
        <v>11166</v>
      </c>
      <c r="C1106" s="40" t="s">
        <v>11560</v>
      </c>
      <c r="D1106" s="38">
        <v>922445</v>
      </c>
      <c r="E1106" s="42" t="s">
        <v>8998</v>
      </c>
      <c r="F1106" s="38">
        <v>92245</v>
      </c>
      <c r="G1106" s="38">
        <f t="shared" si="68"/>
        <v>1014690</v>
      </c>
      <c r="H1106" s="40" t="s">
        <v>9607</v>
      </c>
      <c r="I1106" s="40" t="s">
        <v>9608</v>
      </c>
      <c r="J1106" s="45">
        <f t="shared" si="69"/>
        <v>3153</v>
      </c>
      <c r="K1106" s="47">
        <f t="shared" si="70"/>
        <v>1014690</v>
      </c>
      <c r="L1106">
        <f>+VLOOKUP(J1106,'Thanh toán '!Q$6:R$3244,2,0)</f>
        <v>1014690</v>
      </c>
      <c r="M1106" s="47">
        <f t="shared" si="71"/>
        <v>0</v>
      </c>
    </row>
    <row r="1107" spans="1:13" x14ac:dyDescent="0.25">
      <c r="A1107" s="43">
        <v>44965</v>
      </c>
      <c r="B1107" s="40" t="s">
        <v>11561</v>
      </c>
      <c r="C1107" s="40" t="s">
        <v>11562</v>
      </c>
      <c r="D1107" s="38">
        <v>3035550</v>
      </c>
      <c r="E1107" s="42" t="s">
        <v>8998</v>
      </c>
      <c r="F1107" s="38">
        <v>303555</v>
      </c>
      <c r="G1107" s="38">
        <f t="shared" si="68"/>
        <v>3339105</v>
      </c>
      <c r="H1107" s="40" t="s">
        <v>9635</v>
      </c>
      <c r="I1107" s="40" t="s">
        <v>9636</v>
      </c>
      <c r="J1107" s="45">
        <f t="shared" si="69"/>
        <v>3154</v>
      </c>
      <c r="K1107" s="47">
        <f t="shared" si="70"/>
        <v>3339105</v>
      </c>
      <c r="L1107">
        <f>+VLOOKUP(J1107,'Thanh toán '!Q$6:R$3244,2,0)</f>
        <v>3339105</v>
      </c>
      <c r="M1107" s="47">
        <f t="shared" si="71"/>
        <v>0</v>
      </c>
    </row>
    <row r="1108" spans="1:13" x14ac:dyDescent="0.25">
      <c r="A1108" s="43">
        <v>44965</v>
      </c>
      <c r="B1108" s="40" t="s">
        <v>11563</v>
      </c>
      <c r="C1108" s="40" t="s">
        <v>11564</v>
      </c>
      <c r="D1108" s="38">
        <v>9742210</v>
      </c>
      <c r="E1108" s="42" t="s">
        <v>8998</v>
      </c>
      <c r="F1108" s="38">
        <v>974221</v>
      </c>
      <c r="G1108" s="38">
        <f t="shared" si="68"/>
        <v>10716431</v>
      </c>
      <c r="H1108" s="40" t="s">
        <v>9649</v>
      </c>
      <c r="I1108" s="40" t="s">
        <v>9650</v>
      </c>
      <c r="J1108" s="45">
        <f t="shared" si="69"/>
        <v>3155</v>
      </c>
      <c r="K1108" s="47">
        <f t="shared" si="70"/>
        <v>10716431</v>
      </c>
      <c r="L1108">
        <f>+VLOOKUP(J1108,'Thanh toán '!Q$6:R$3244,2,0)</f>
        <v>10716431</v>
      </c>
      <c r="M1108" s="47">
        <f t="shared" si="71"/>
        <v>0</v>
      </c>
    </row>
    <row r="1109" spans="1:13" x14ac:dyDescent="0.25">
      <c r="A1109" s="43">
        <v>44965</v>
      </c>
      <c r="B1109" s="40" t="s">
        <v>11565</v>
      </c>
      <c r="C1109" s="40" t="s">
        <v>11566</v>
      </c>
      <c r="D1109" s="38">
        <v>5131350</v>
      </c>
      <c r="E1109" s="42" t="s">
        <v>8998</v>
      </c>
      <c r="F1109" s="38">
        <v>513135</v>
      </c>
      <c r="G1109" s="38">
        <f t="shared" si="68"/>
        <v>5644485</v>
      </c>
      <c r="H1109" s="40" t="s">
        <v>9625</v>
      </c>
      <c r="I1109" s="40" t="s">
        <v>9626</v>
      </c>
      <c r="J1109" s="45">
        <f t="shared" si="69"/>
        <v>3156</v>
      </c>
      <c r="K1109" s="47">
        <f t="shared" si="70"/>
        <v>5644485</v>
      </c>
      <c r="L1109">
        <f>+VLOOKUP(J1109,'Thanh toán '!Q$6:R$3244,2,0)</f>
        <v>5644485</v>
      </c>
      <c r="M1109" s="47">
        <f t="shared" si="71"/>
        <v>0</v>
      </c>
    </row>
    <row r="1110" spans="1:13" x14ac:dyDescent="0.25">
      <c r="A1110" s="43">
        <v>44965</v>
      </c>
      <c r="B1110" s="40" t="s">
        <v>11567</v>
      </c>
      <c r="C1110" s="40" t="s">
        <v>11568</v>
      </c>
      <c r="D1110" s="38">
        <v>5964160</v>
      </c>
      <c r="E1110" s="42" t="s">
        <v>8998</v>
      </c>
      <c r="F1110" s="38">
        <v>596416</v>
      </c>
      <c r="G1110" s="38">
        <f t="shared" si="68"/>
        <v>6560576</v>
      </c>
      <c r="H1110" s="40" t="s">
        <v>9595</v>
      </c>
      <c r="I1110" s="40" t="s">
        <v>9596</v>
      </c>
      <c r="J1110" s="45">
        <f t="shared" si="69"/>
        <v>3157</v>
      </c>
      <c r="K1110" s="47">
        <f t="shared" si="70"/>
        <v>6560576</v>
      </c>
      <c r="L1110">
        <f>+VLOOKUP(J1110,'Thanh toán '!Q$6:R$3244,2,0)</f>
        <v>6560576</v>
      </c>
      <c r="M1110" s="47">
        <f t="shared" si="71"/>
        <v>0</v>
      </c>
    </row>
    <row r="1111" spans="1:13" x14ac:dyDescent="0.25">
      <c r="A1111" s="43">
        <v>44965</v>
      </c>
      <c r="B1111" s="40" t="s">
        <v>11569</v>
      </c>
      <c r="C1111" s="40" t="s">
        <v>11570</v>
      </c>
      <c r="D1111" s="38">
        <v>4683190</v>
      </c>
      <c r="E1111" s="42" t="s">
        <v>8998</v>
      </c>
      <c r="F1111" s="38">
        <v>468319</v>
      </c>
      <c r="G1111" s="38">
        <f t="shared" si="68"/>
        <v>5151509</v>
      </c>
      <c r="H1111" s="40" t="s">
        <v>10320</v>
      </c>
      <c r="I1111" s="40" t="s">
        <v>10321</v>
      </c>
      <c r="J1111" s="45">
        <f t="shared" si="69"/>
        <v>3158</v>
      </c>
      <c r="K1111" s="47">
        <f t="shared" si="70"/>
        <v>5151509</v>
      </c>
      <c r="L1111">
        <f>+VLOOKUP(J1111,'Thanh toán '!Q$6:R$3244,2,0)</f>
        <v>5151509</v>
      </c>
      <c r="M1111" s="47">
        <f t="shared" si="71"/>
        <v>0</v>
      </c>
    </row>
    <row r="1112" spans="1:13" x14ac:dyDescent="0.25">
      <c r="A1112" s="43">
        <v>44965</v>
      </c>
      <c r="B1112" s="40" t="s">
        <v>11571</v>
      </c>
      <c r="C1112" s="40" t="s">
        <v>11572</v>
      </c>
      <c r="D1112" s="38">
        <v>1110580</v>
      </c>
      <c r="E1112" s="42" t="s">
        <v>8998</v>
      </c>
      <c r="F1112" s="38">
        <v>111058</v>
      </c>
      <c r="G1112" s="38">
        <f t="shared" si="68"/>
        <v>1221638</v>
      </c>
      <c r="H1112" s="40" t="s">
        <v>9639</v>
      </c>
      <c r="I1112" s="40" t="s">
        <v>9640</v>
      </c>
      <c r="J1112" s="45">
        <f t="shared" si="69"/>
        <v>3159</v>
      </c>
      <c r="K1112" s="47">
        <f t="shared" si="70"/>
        <v>1221638</v>
      </c>
      <c r="L1112">
        <f>+VLOOKUP(J1112,'Thanh toán '!Q$6:R$3244,2,0)</f>
        <v>1221638</v>
      </c>
      <c r="M1112" s="47">
        <f t="shared" si="71"/>
        <v>0</v>
      </c>
    </row>
    <row r="1113" spans="1:13" x14ac:dyDescent="0.25">
      <c r="A1113" s="43">
        <v>44965</v>
      </c>
      <c r="B1113" s="40" t="s">
        <v>11573</v>
      </c>
      <c r="C1113" s="40" t="s">
        <v>11574</v>
      </c>
      <c r="D1113" s="38">
        <v>1198465</v>
      </c>
      <c r="E1113" s="42" t="s">
        <v>8998</v>
      </c>
      <c r="F1113" s="38">
        <v>119847</v>
      </c>
      <c r="G1113" s="38">
        <f t="shared" si="68"/>
        <v>1318312</v>
      </c>
      <c r="H1113" s="40" t="s">
        <v>9448</v>
      </c>
      <c r="I1113" s="40" t="s">
        <v>9449</v>
      </c>
      <c r="J1113" s="45">
        <f t="shared" si="69"/>
        <v>3160</v>
      </c>
      <c r="K1113" s="47">
        <f t="shared" si="70"/>
        <v>1318312</v>
      </c>
      <c r="L1113">
        <f>+VLOOKUP(J1113,'Thanh toán '!Q$6:R$3244,2,0)</f>
        <v>1318312</v>
      </c>
      <c r="M1113" s="47">
        <f t="shared" si="71"/>
        <v>0</v>
      </c>
    </row>
    <row r="1114" spans="1:13" x14ac:dyDescent="0.25">
      <c r="A1114" s="43">
        <v>44966</v>
      </c>
      <c r="B1114" s="40" t="s">
        <v>11579</v>
      </c>
      <c r="C1114" s="40" t="s">
        <v>11580</v>
      </c>
      <c r="D1114" s="38">
        <v>4647950</v>
      </c>
      <c r="E1114" s="42" t="s">
        <v>8998</v>
      </c>
      <c r="F1114" s="38">
        <v>464795</v>
      </c>
      <c r="G1114" s="38">
        <f t="shared" si="68"/>
        <v>5112745</v>
      </c>
      <c r="H1114" s="40" t="s">
        <v>10376</v>
      </c>
      <c r="I1114" s="40" t="s">
        <v>10377</v>
      </c>
      <c r="J1114" s="45">
        <f t="shared" si="69"/>
        <v>3165</v>
      </c>
      <c r="K1114" s="47">
        <f t="shared" si="70"/>
        <v>5112745</v>
      </c>
      <c r="L1114">
        <f>+VLOOKUP(J1114,'Thanh toán '!Q$6:R$3244,2,0)</f>
        <v>5112745</v>
      </c>
      <c r="M1114" s="47">
        <f t="shared" si="71"/>
        <v>0</v>
      </c>
    </row>
    <row r="1115" spans="1:13" x14ac:dyDescent="0.25">
      <c r="A1115" s="43">
        <v>44966</v>
      </c>
      <c r="B1115" s="40" t="s">
        <v>11581</v>
      </c>
      <c r="C1115" s="40"/>
      <c r="D1115" s="38">
        <v>0</v>
      </c>
      <c r="E1115" s="42" t="s">
        <v>8998</v>
      </c>
      <c r="F1115" s="38">
        <v>0</v>
      </c>
      <c r="G1115" s="38">
        <f t="shared" si="68"/>
        <v>0</v>
      </c>
      <c r="H1115" s="40" t="s">
        <v>9001</v>
      </c>
      <c r="I1115" s="40" t="s">
        <v>9002</v>
      </c>
      <c r="J1115" s="45">
        <f t="shared" si="69"/>
        <v>3173</v>
      </c>
      <c r="K1115" s="47">
        <f t="shared" si="70"/>
        <v>0</v>
      </c>
      <c r="L1115" t="e">
        <f>+VLOOKUP(J1115,'Thanh toán '!Q$6:R$3244,2,0)</f>
        <v>#N/A</v>
      </c>
      <c r="M1115" s="47" t="e">
        <f t="shared" si="71"/>
        <v>#N/A</v>
      </c>
    </row>
    <row r="1116" spans="1:13" x14ac:dyDescent="0.25">
      <c r="A1116" s="43">
        <v>44966</v>
      </c>
      <c r="B1116" s="40" t="s">
        <v>11582</v>
      </c>
      <c r="C1116" s="40" t="s">
        <v>9201</v>
      </c>
      <c r="D1116" s="38">
        <v>530250</v>
      </c>
      <c r="E1116" s="42" t="s">
        <v>8998</v>
      </c>
      <c r="F1116" s="38">
        <v>53025</v>
      </c>
      <c r="G1116" s="38">
        <f t="shared" si="68"/>
        <v>583275</v>
      </c>
      <c r="H1116" s="40" t="s">
        <v>9001</v>
      </c>
      <c r="I1116" s="40" t="s">
        <v>9002</v>
      </c>
      <c r="J1116" s="45">
        <f t="shared" si="69"/>
        <v>3187</v>
      </c>
      <c r="K1116" s="47">
        <f t="shared" si="70"/>
        <v>583275</v>
      </c>
      <c r="L1116">
        <f>+VLOOKUP(J1116,'Thanh toán '!Q$6:R$3244,2,0)</f>
        <v>583275</v>
      </c>
      <c r="M1116" s="47">
        <f t="shared" si="71"/>
        <v>0</v>
      </c>
    </row>
    <row r="1117" spans="1:13" x14ac:dyDescent="0.25">
      <c r="A1117" s="43">
        <v>44966</v>
      </c>
      <c r="B1117" s="40" t="s">
        <v>11585</v>
      </c>
      <c r="C1117" s="40" t="s">
        <v>9201</v>
      </c>
      <c r="D1117" s="38">
        <v>1611475</v>
      </c>
      <c r="E1117" s="42" t="s">
        <v>8998</v>
      </c>
      <c r="F1117" s="38">
        <v>161148</v>
      </c>
      <c r="G1117" s="38">
        <f t="shared" si="68"/>
        <v>1772623</v>
      </c>
      <c r="H1117" s="40" t="s">
        <v>9001</v>
      </c>
      <c r="I1117" s="40" t="s">
        <v>9002</v>
      </c>
      <c r="J1117" s="45">
        <f t="shared" si="69"/>
        <v>3269</v>
      </c>
      <c r="K1117" s="47">
        <f t="shared" si="70"/>
        <v>1772623</v>
      </c>
      <c r="L1117">
        <f>+VLOOKUP(J1117,'Thanh toán '!Q$6:R$3244,2,0)</f>
        <v>1772623</v>
      </c>
      <c r="M1117" s="47">
        <f t="shared" si="71"/>
        <v>0</v>
      </c>
    </row>
    <row r="1118" spans="1:13" x14ac:dyDescent="0.25">
      <c r="A1118" s="43">
        <v>44966</v>
      </c>
      <c r="B1118" s="40" t="s">
        <v>11587</v>
      </c>
      <c r="C1118" s="40" t="s">
        <v>9123</v>
      </c>
      <c r="D1118" s="38">
        <v>250910</v>
      </c>
      <c r="E1118" s="42" t="s">
        <v>8998</v>
      </c>
      <c r="F1118" s="38">
        <v>25091</v>
      </c>
      <c r="G1118" s="38">
        <f t="shared" si="68"/>
        <v>276001</v>
      </c>
      <c r="H1118" s="40" t="s">
        <v>9001</v>
      </c>
      <c r="I1118" s="40" t="s">
        <v>9002</v>
      </c>
      <c r="J1118" s="45">
        <f t="shared" si="69"/>
        <v>3514</v>
      </c>
      <c r="K1118" s="47">
        <f t="shared" si="70"/>
        <v>276001</v>
      </c>
      <c r="L1118">
        <f>+VLOOKUP(J1118,'Thanh toán '!Q$6:R$3244,2,0)</f>
        <v>276001</v>
      </c>
      <c r="M1118" s="47">
        <f t="shared" si="71"/>
        <v>0</v>
      </c>
    </row>
    <row r="1119" spans="1:13" x14ac:dyDescent="0.25">
      <c r="A1119" s="43">
        <v>44966</v>
      </c>
      <c r="B1119" s="40" t="s">
        <v>11588</v>
      </c>
      <c r="C1119" s="40" t="s">
        <v>11589</v>
      </c>
      <c r="D1119" s="38">
        <v>3501645</v>
      </c>
      <c r="E1119" s="42" t="s">
        <v>8998</v>
      </c>
      <c r="F1119" s="38">
        <v>350165</v>
      </c>
      <c r="G1119" s="38">
        <f t="shared" si="68"/>
        <v>3851810</v>
      </c>
      <c r="H1119" s="40" t="s">
        <v>9853</v>
      </c>
      <c r="I1119" s="40" t="s">
        <v>9854</v>
      </c>
      <c r="J1119" s="45">
        <f t="shared" si="69"/>
        <v>3515</v>
      </c>
      <c r="K1119" s="47">
        <f t="shared" si="70"/>
        <v>3851810</v>
      </c>
      <c r="L1119">
        <f>+VLOOKUP(J1119,'Thanh toán '!Q$6:R$3244,2,0)</f>
        <v>3851810</v>
      </c>
      <c r="M1119" s="47">
        <f t="shared" si="71"/>
        <v>0</v>
      </c>
    </row>
    <row r="1120" spans="1:13" x14ac:dyDescent="0.25">
      <c r="A1120" s="43">
        <v>44966</v>
      </c>
      <c r="B1120" s="40" t="s">
        <v>11590</v>
      </c>
      <c r="C1120" s="40" t="s">
        <v>11591</v>
      </c>
      <c r="D1120" s="38">
        <v>3520065</v>
      </c>
      <c r="E1120" s="42" t="s">
        <v>8998</v>
      </c>
      <c r="F1120" s="38">
        <v>352007</v>
      </c>
      <c r="G1120" s="38">
        <f t="shared" si="68"/>
        <v>3872072</v>
      </c>
      <c r="H1120" s="40" t="s">
        <v>9091</v>
      </c>
      <c r="I1120" s="40" t="s">
        <v>9092</v>
      </c>
      <c r="J1120" s="45">
        <f t="shared" si="69"/>
        <v>3523</v>
      </c>
      <c r="K1120" s="47">
        <f t="shared" si="70"/>
        <v>3872072</v>
      </c>
      <c r="L1120">
        <f>+VLOOKUP(J1120,'Thanh toán '!Q$6:R$3244,2,0)</f>
        <v>3872072</v>
      </c>
      <c r="M1120" s="47">
        <f t="shared" si="71"/>
        <v>0</v>
      </c>
    </row>
    <row r="1121" spans="1:13" x14ac:dyDescent="0.25">
      <c r="A1121" s="43">
        <v>44966</v>
      </c>
      <c r="B1121" s="40" t="s">
        <v>11592</v>
      </c>
      <c r="C1121" s="40" t="s">
        <v>11593</v>
      </c>
      <c r="D1121" s="38">
        <v>1059916</v>
      </c>
      <c r="E1121" s="42" t="s">
        <v>8998</v>
      </c>
      <c r="F1121" s="38">
        <v>105992</v>
      </c>
      <c r="G1121" s="38">
        <f t="shared" si="68"/>
        <v>1165908</v>
      </c>
      <c r="H1121" s="40" t="s">
        <v>9001</v>
      </c>
      <c r="I1121" s="40" t="s">
        <v>9002</v>
      </c>
      <c r="J1121" s="45">
        <f t="shared" si="69"/>
        <v>3524</v>
      </c>
      <c r="K1121" s="47">
        <f t="shared" si="70"/>
        <v>1165908</v>
      </c>
      <c r="L1121">
        <f>+VLOOKUP(J1121,'Thanh toán '!Q$6:R$3244,2,0)</f>
        <v>1165908</v>
      </c>
      <c r="M1121" s="47">
        <f t="shared" si="71"/>
        <v>0</v>
      </c>
    </row>
    <row r="1122" spans="1:13" x14ac:dyDescent="0.25">
      <c r="A1122" s="43">
        <v>44966</v>
      </c>
      <c r="B1122" s="40" t="s">
        <v>11594</v>
      </c>
      <c r="C1122" s="40" t="s">
        <v>11595</v>
      </c>
      <c r="D1122" s="38">
        <v>5964160</v>
      </c>
      <c r="E1122" s="42" t="s">
        <v>8998</v>
      </c>
      <c r="F1122" s="38">
        <v>596416</v>
      </c>
      <c r="G1122" s="38">
        <f t="shared" si="68"/>
        <v>6560576</v>
      </c>
      <c r="H1122" s="40" t="s">
        <v>10339</v>
      </c>
      <c r="I1122" s="40" t="s">
        <v>10340</v>
      </c>
      <c r="J1122" s="45">
        <f t="shared" si="69"/>
        <v>3525</v>
      </c>
      <c r="K1122" s="47">
        <f t="shared" si="70"/>
        <v>6560576</v>
      </c>
      <c r="L1122">
        <f>+VLOOKUP(J1122,'Thanh toán '!Q$6:R$3244,2,0)</f>
        <v>6560576</v>
      </c>
      <c r="M1122" s="47">
        <f t="shared" si="71"/>
        <v>0</v>
      </c>
    </row>
    <row r="1123" spans="1:13" x14ac:dyDescent="0.25">
      <c r="A1123" s="43">
        <v>44966</v>
      </c>
      <c r="B1123" s="40" t="s">
        <v>11596</v>
      </c>
      <c r="C1123" s="40" t="s">
        <v>11597</v>
      </c>
      <c r="D1123" s="38">
        <v>1060500</v>
      </c>
      <c r="E1123" s="42" t="s">
        <v>8998</v>
      </c>
      <c r="F1123" s="38">
        <v>106050</v>
      </c>
      <c r="G1123" s="38">
        <f t="shared" si="68"/>
        <v>1166550</v>
      </c>
      <c r="H1123" s="40" t="s">
        <v>9183</v>
      </c>
      <c r="I1123" s="40" t="s">
        <v>9184</v>
      </c>
      <c r="J1123" s="45">
        <f t="shared" si="69"/>
        <v>3526</v>
      </c>
      <c r="K1123" s="47">
        <f t="shared" si="70"/>
        <v>1166550</v>
      </c>
      <c r="L1123">
        <f>+VLOOKUP(J1123,'Thanh toán '!Q$6:R$3244,2,0)</f>
        <v>1166550</v>
      </c>
      <c r="M1123" s="47">
        <f t="shared" si="71"/>
        <v>0</v>
      </c>
    </row>
    <row r="1124" spans="1:13" x14ac:dyDescent="0.25">
      <c r="A1124" s="43">
        <v>44966</v>
      </c>
      <c r="B1124" s="40" t="s">
        <v>11598</v>
      </c>
      <c r="C1124" s="40" t="s">
        <v>11599</v>
      </c>
      <c r="D1124" s="38">
        <v>555290</v>
      </c>
      <c r="E1124" s="42" t="s">
        <v>8998</v>
      </c>
      <c r="F1124" s="38">
        <v>55529</v>
      </c>
      <c r="G1124" s="38">
        <f t="shared" si="68"/>
        <v>610819</v>
      </c>
      <c r="H1124" s="40" t="s">
        <v>9725</v>
      </c>
      <c r="I1124" s="40" t="s">
        <v>9726</v>
      </c>
      <c r="J1124" s="45">
        <f t="shared" si="69"/>
        <v>3527</v>
      </c>
      <c r="K1124" s="47">
        <f t="shared" si="70"/>
        <v>610819</v>
      </c>
      <c r="L1124">
        <f>+VLOOKUP(J1124,'Thanh toán '!Q$6:R$3244,2,0)</f>
        <v>610819</v>
      </c>
      <c r="M1124" s="47">
        <f t="shared" si="71"/>
        <v>0</v>
      </c>
    </row>
    <row r="1125" spans="1:13" x14ac:dyDescent="0.25">
      <c r="A1125" s="43">
        <v>44966</v>
      </c>
      <c r="B1125" s="40" t="s">
        <v>11149</v>
      </c>
      <c r="C1125" s="40" t="s">
        <v>9016</v>
      </c>
      <c r="D1125" s="38">
        <v>555290</v>
      </c>
      <c r="E1125" s="42" t="s">
        <v>8998</v>
      </c>
      <c r="F1125" s="38">
        <v>55529</v>
      </c>
      <c r="G1125" s="38">
        <f t="shared" si="68"/>
        <v>610819</v>
      </c>
      <c r="H1125" s="40" t="s">
        <v>9001</v>
      </c>
      <c r="I1125" s="40" t="s">
        <v>9002</v>
      </c>
      <c r="J1125" s="45">
        <f t="shared" si="69"/>
        <v>3547</v>
      </c>
      <c r="K1125" s="47">
        <f t="shared" si="70"/>
        <v>610819</v>
      </c>
      <c r="L1125">
        <f>+VLOOKUP(J1125,'Thanh toán '!Q$6:R$3244,2,0)</f>
        <v>610819</v>
      </c>
      <c r="M1125" s="47">
        <f t="shared" si="71"/>
        <v>0</v>
      </c>
    </row>
    <row r="1126" spans="1:13" x14ac:dyDescent="0.25">
      <c r="A1126" s="43">
        <v>44966</v>
      </c>
      <c r="B1126" s="40" t="s">
        <v>11600</v>
      </c>
      <c r="C1126" s="40" t="s">
        <v>9239</v>
      </c>
      <c r="D1126" s="38">
        <v>834994</v>
      </c>
      <c r="E1126" s="42" t="s">
        <v>8998</v>
      </c>
      <c r="F1126" s="38">
        <v>83499</v>
      </c>
      <c r="G1126" s="38">
        <f t="shared" si="68"/>
        <v>918493</v>
      </c>
      <c r="H1126" s="40" t="s">
        <v>9001</v>
      </c>
      <c r="I1126" s="40" t="s">
        <v>9002</v>
      </c>
      <c r="J1126" s="45">
        <f t="shared" si="69"/>
        <v>3548</v>
      </c>
      <c r="K1126" s="47">
        <f t="shared" si="70"/>
        <v>918493</v>
      </c>
      <c r="L1126">
        <f>+VLOOKUP(J1126,'Thanh toán '!Q$6:R$3244,2,0)</f>
        <v>918493</v>
      </c>
      <c r="M1126" s="47">
        <f t="shared" si="71"/>
        <v>0</v>
      </c>
    </row>
    <row r="1127" spans="1:13" x14ac:dyDescent="0.25">
      <c r="A1127" s="43">
        <v>44966</v>
      </c>
      <c r="B1127" s="40" t="s">
        <v>11601</v>
      </c>
      <c r="C1127" s="40" t="s">
        <v>11400</v>
      </c>
      <c r="D1127" s="38">
        <v>1851166</v>
      </c>
      <c r="E1127" s="42" t="s">
        <v>8998</v>
      </c>
      <c r="F1127" s="38">
        <v>185117</v>
      </c>
      <c r="G1127" s="38">
        <f t="shared" si="68"/>
        <v>2036283</v>
      </c>
      <c r="H1127" s="40" t="s">
        <v>9001</v>
      </c>
      <c r="I1127" s="40" t="s">
        <v>9002</v>
      </c>
      <c r="J1127" s="45">
        <f t="shared" si="69"/>
        <v>3549</v>
      </c>
      <c r="K1127" s="47">
        <f t="shared" si="70"/>
        <v>2036283</v>
      </c>
      <c r="L1127" t="e">
        <f>+VLOOKUP(J1127,'Thanh toán '!Q$6:R$3244,2,0)</f>
        <v>#N/A</v>
      </c>
      <c r="M1127" s="47" t="e">
        <f t="shared" si="71"/>
        <v>#N/A</v>
      </c>
    </row>
    <row r="1128" spans="1:13" x14ac:dyDescent="0.25">
      <c r="A1128" s="43">
        <v>44966</v>
      </c>
      <c r="B1128" s="40" t="s">
        <v>11602</v>
      </c>
      <c r="C1128" s="40" t="s">
        <v>11603</v>
      </c>
      <c r="D1128" s="38">
        <v>1177450</v>
      </c>
      <c r="E1128" s="42" t="s">
        <v>8998</v>
      </c>
      <c r="F1128" s="38">
        <v>117745</v>
      </c>
      <c r="G1128" s="38">
        <f t="shared" si="68"/>
        <v>1295195</v>
      </c>
      <c r="H1128" s="40" t="s">
        <v>9001</v>
      </c>
      <c r="I1128" s="40" t="s">
        <v>9002</v>
      </c>
      <c r="J1128" s="45">
        <f t="shared" si="69"/>
        <v>3555</v>
      </c>
      <c r="K1128" s="47">
        <f t="shared" si="70"/>
        <v>1295195</v>
      </c>
      <c r="L1128">
        <f>+VLOOKUP(J1128,'Thanh toán '!Q$6:R$3244,2,0)</f>
        <v>1295195</v>
      </c>
      <c r="M1128" s="47">
        <f t="shared" si="71"/>
        <v>0</v>
      </c>
    </row>
    <row r="1129" spans="1:13" x14ac:dyDescent="0.25">
      <c r="A1129" s="43">
        <v>44966</v>
      </c>
      <c r="B1129" s="40" t="s">
        <v>11604</v>
      </c>
      <c r="C1129" s="40" t="s">
        <v>11603</v>
      </c>
      <c r="D1129" s="38">
        <v>530250</v>
      </c>
      <c r="E1129" s="42" t="s">
        <v>8998</v>
      </c>
      <c r="F1129" s="38">
        <v>53025</v>
      </c>
      <c r="G1129" s="38">
        <f t="shared" si="68"/>
        <v>583275</v>
      </c>
      <c r="H1129" s="40" t="s">
        <v>9001</v>
      </c>
      <c r="I1129" s="40" t="s">
        <v>9002</v>
      </c>
      <c r="J1129" s="45">
        <f t="shared" si="69"/>
        <v>3556</v>
      </c>
      <c r="K1129" s="47">
        <f t="shared" si="70"/>
        <v>583275</v>
      </c>
      <c r="L1129">
        <f>+VLOOKUP(J1129,'Thanh toán '!Q$6:R$3244,2,0)</f>
        <v>583275</v>
      </c>
      <c r="M1129" s="47">
        <f t="shared" si="71"/>
        <v>0</v>
      </c>
    </row>
    <row r="1130" spans="1:13" x14ac:dyDescent="0.25">
      <c r="A1130" s="43">
        <v>44966</v>
      </c>
      <c r="B1130" s="40" t="s">
        <v>11605</v>
      </c>
      <c r="C1130" s="40" t="s">
        <v>11606</v>
      </c>
      <c r="D1130" s="38">
        <v>250910</v>
      </c>
      <c r="E1130" s="42" t="s">
        <v>8998</v>
      </c>
      <c r="F1130" s="38">
        <v>25091</v>
      </c>
      <c r="G1130" s="38">
        <f t="shared" si="68"/>
        <v>276001</v>
      </c>
      <c r="H1130" s="40" t="s">
        <v>9001</v>
      </c>
      <c r="I1130" s="40" t="s">
        <v>9002</v>
      </c>
      <c r="J1130" s="45">
        <f t="shared" si="69"/>
        <v>3557</v>
      </c>
      <c r="K1130" s="47">
        <f t="shared" si="70"/>
        <v>276001</v>
      </c>
      <c r="L1130">
        <f>+VLOOKUP(J1130,'Thanh toán '!Q$6:R$3244,2,0)</f>
        <v>276001</v>
      </c>
      <c r="M1130" s="47">
        <f t="shared" si="71"/>
        <v>0</v>
      </c>
    </row>
    <row r="1131" spans="1:13" x14ac:dyDescent="0.25">
      <c r="A1131" s="43">
        <v>44966</v>
      </c>
      <c r="B1131" s="40" t="s">
        <v>11150</v>
      </c>
      <c r="C1131" s="40" t="s">
        <v>9203</v>
      </c>
      <c r="D1131" s="38">
        <v>333174</v>
      </c>
      <c r="E1131" s="42" t="s">
        <v>8998</v>
      </c>
      <c r="F1131" s="38">
        <v>33317</v>
      </c>
      <c r="G1131" s="38">
        <f t="shared" si="68"/>
        <v>366491</v>
      </c>
      <c r="H1131" s="40" t="s">
        <v>9001</v>
      </c>
      <c r="I1131" s="40" t="s">
        <v>9002</v>
      </c>
      <c r="J1131" s="45">
        <f t="shared" si="69"/>
        <v>3558</v>
      </c>
      <c r="K1131" s="47">
        <f t="shared" si="70"/>
        <v>366491</v>
      </c>
      <c r="L1131">
        <f>+VLOOKUP(J1131,'Thanh toán '!Q$6:R$3244,2,0)</f>
        <v>366491</v>
      </c>
      <c r="M1131" s="47">
        <f t="shared" si="71"/>
        <v>0</v>
      </c>
    </row>
    <row r="1132" spans="1:13" x14ac:dyDescent="0.25">
      <c r="A1132" s="43">
        <v>44966</v>
      </c>
      <c r="B1132" s="40" t="s">
        <v>11607</v>
      </c>
      <c r="C1132" s="40" t="s">
        <v>9261</v>
      </c>
      <c r="D1132" s="38">
        <v>584084</v>
      </c>
      <c r="E1132" s="42" t="s">
        <v>8998</v>
      </c>
      <c r="F1132" s="38">
        <v>58408</v>
      </c>
      <c r="G1132" s="38">
        <f t="shared" si="68"/>
        <v>642492</v>
      </c>
      <c r="H1132" s="40" t="s">
        <v>9001</v>
      </c>
      <c r="I1132" s="40" t="s">
        <v>9002</v>
      </c>
      <c r="J1132" s="45">
        <f t="shared" si="69"/>
        <v>3561</v>
      </c>
      <c r="K1132" s="47">
        <f t="shared" si="70"/>
        <v>642492</v>
      </c>
      <c r="L1132">
        <f>+VLOOKUP(J1132,'Thanh toán '!Q$6:R$3244,2,0)</f>
        <v>642492</v>
      </c>
      <c r="M1132" s="47">
        <f t="shared" si="71"/>
        <v>0</v>
      </c>
    </row>
    <row r="1133" spans="1:13" x14ac:dyDescent="0.25">
      <c r="A1133" s="43">
        <v>44966</v>
      </c>
      <c r="B1133" s="40" t="s">
        <v>11608</v>
      </c>
      <c r="C1133" s="40" t="s">
        <v>9363</v>
      </c>
      <c r="D1133" s="38">
        <v>555290</v>
      </c>
      <c r="E1133" s="42" t="s">
        <v>8998</v>
      </c>
      <c r="F1133" s="38">
        <v>55529</v>
      </c>
      <c r="G1133" s="38">
        <f t="shared" si="68"/>
        <v>610819</v>
      </c>
      <c r="H1133" s="40" t="s">
        <v>9001</v>
      </c>
      <c r="I1133" s="40" t="s">
        <v>9002</v>
      </c>
      <c r="J1133" s="45">
        <f t="shared" si="69"/>
        <v>3567</v>
      </c>
      <c r="K1133" s="47">
        <f t="shared" si="70"/>
        <v>610819</v>
      </c>
      <c r="L1133">
        <f>+VLOOKUP(J1133,'Thanh toán '!Q$6:R$3244,2,0)</f>
        <v>610819</v>
      </c>
      <c r="M1133" s="47">
        <f t="shared" si="71"/>
        <v>0</v>
      </c>
    </row>
    <row r="1134" spans="1:13" x14ac:dyDescent="0.25">
      <c r="A1134" s="43">
        <v>44966</v>
      </c>
      <c r="B1134" s="40" t="s">
        <v>11609</v>
      </c>
      <c r="C1134" s="40" t="s">
        <v>9378</v>
      </c>
      <c r="D1134" s="38">
        <v>1057110</v>
      </c>
      <c r="E1134" s="42" t="s">
        <v>8998</v>
      </c>
      <c r="F1134" s="38">
        <v>105711</v>
      </c>
      <c r="G1134" s="38">
        <f t="shared" si="68"/>
        <v>1162821</v>
      </c>
      <c r="H1134" s="40" t="s">
        <v>9001</v>
      </c>
      <c r="I1134" s="40" t="s">
        <v>9002</v>
      </c>
      <c r="J1134" s="45">
        <f t="shared" si="69"/>
        <v>3568</v>
      </c>
      <c r="K1134" s="47">
        <f t="shared" si="70"/>
        <v>1162821</v>
      </c>
      <c r="L1134">
        <f>+VLOOKUP(J1134,'Thanh toán '!Q$6:R$3244,2,0)</f>
        <v>1162821</v>
      </c>
      <c r="M1134" s="47">
        <f t="shared" si="71"/>
        <v>0</v>
      </c>
    </row>
    <row r="1135" spans="1:13" x14ac:dyDescent="0.25">
      <c r="A1135" s="43">
        <v>44966</v>
      </c>
      <c r="B1135" s="40" t="s">
        <v>11610</v>
      </c>
      <c r="C1135" s="40" t="s">
        <v>11611</v>
      </c>
      <c r="D1135" s="38">
        <v>2247770</v>
      </c>
      <c r="E1135" s="42" t="s">
        <v>8998</v>
      </c>
      <c r="F1135" s="38">
        <v>224777</v>
      </c>
      <c r="G1135" s="38">
        <f t="shared" si="68"/>
        <v>2472547</v>
      </c>
      <c r="H1135" s="40" t="s">
        <v>9558</v>
      </c>
      <c r="I1135" s="40" t="s">
        <v>9559</v>
      </c>
      <c r="J1135" s="45">
        <f t="shared" si="69"/>
        <v>3572</v>
      </c>
      <c r="K1135" s="47">
        <f t="shared" si="70"/>
        <v>2472547</v>
      </c>
      <c r="L1135">
        <f>+VLOOKUP(J1135,'Thanh toán '!Q$6:R$3244,2,0)</f>
        <v>2472547</v>
      </c>
      <c r="M1135" s="47">
        <f t="shared" si="71"/>
        <v>0</v>
      </c>
    </row>
    <row r="1136" spans="1:13" x14ac:dyDescent="0.25">
      <c r="A1136" s="43">
        <v>44966</v>
      </c>
      <c r="B1136" s="40" t="s">
        <v>11612</v>
      </c>
      <c r="C1136" s="40" t="s">
        <v>11613</v>
      </c>
      <c r="D1136" s="38">
        <v>1612400</v>
      </c>
      <c r="E1136" s="42" t="s">
        <v>8998</v>
      </c>
      <c r="F1136" s="38">
        <v>161240</v>
      </c>
      <c r="G1136" s="38">
        <f t="shared" si="68"/>
        <v>1773640</v>
      </c>
      <c r="H1136" s="40" t="s">
        <v>9558</v>
      </c>
      <c r="I1136" s="40" t="s">
        <v>9559</v>
      </c>
      <c r="J1136" s="45">
        <f t="shared" si="69"/>
        <v>3573</v>
      </c>
      <c r="K1136" s="47">
        <f t="shared" si="70"/>
        <v>1773640</v>
      </c>
      <c r="L1136">
        <f>+VLOOKUP(J1136,'Thanh toán '!Q$6:R$3244,2,0)</f>
        <v>1773640</v>
      </c>
      <c r="M1136" s="47">
        <f t="shared" si="71"/>
        <v>0</v>
      </c>
    </row>
    <row r="1137" spans="1:13" x14ac:dyDescent="0.25">
      <c r="A1137" s="43">
        <v>44966</v>
      </c>
      <c r="B1137" s="40" t="s">
        <v>11614</v>
      </c>
      <c r="C1137" s="40" t="s">
        <v>11615</v>
      </c>
      <c r="D1137" s="38">
        <v>2458640</v>
      </c>
      <c r="E1137" s="42" t="s">
        <v>8998</v>
      </c>
      <c r="F1137" s="38">
        <v>245864</v>
      </c>
      <c r="G1137" s="38">
        <f t="shared" si="68"/>
        <v>2704504</v>
      </c>
      <c r="H1137" s="40" t="s">
        <v>9755</v>
      </c>
      <c r="I1137" s="40" t="s">
        <v>9756</v>
      </c>
      <c r="J1137" s="45">
        <f t="shared" si="69"/>
        <v>3574</v>
      </c>
      <c r="K1137" s="47">
        <f t="shared" si="70"/>
        <v>2704504</v>
      </c>
      <c r="L1137">
        <f>+VLOOKUP(J1137,'Thanh toán '!Q$6:R$3244,2,0)</f>
        <v>2704504</v>
      </c>
      <c r="M1137" s="47">
        <f t="shared" si="71"/>
        <v>0</v>
      </c>
    </row>
    <row r="1138" spans="1:13" x14ac:dyDescent="0.25">
      <c r="A1138" s="43">
        <v>44966</v>
      </c>
      <c r="B1138" s="40" t="s">
        <v>11616</v>
      </c>
      <c r="C1138" s="40" t="s">
        <v>11617</v>
      </c>
      <c r="D1138" s="38">
        <v>1956820</v>
      </c>
      <c r="E1138" s="42" t="s">
        <v>8998</v>
      </c>
      <c r="F1138" s="38">
        <v>195682</v>
      </c>
      <c r="G1138" s="38">
        <f t="shared" si="68"/>
        <v>2152502</v>
      </c>
      <c r="H1138" s="40" t="s">
        <v>9755</v>
      </c>
      <c r="I1138" s="40" t="s">
        <v>9756</v>
      </c>
      <c r="J1138" s="45">
        <f t="shared" si="69"/>
        <v>3575</v>
      </c>
      <c r="K1138" s="47">
        <f t="shared" si="70"/>
        <v>2152502</v>
      </c>
      <c r="L1138">
        <f>+VLOOKUP(J1138,'Thanh toán '!Q$6:R$3244,2,0)</f>
        <v>2152502</v>
      </c>
      <c r="M1138" s="47">
        <f t="shared" si="71"/>
        <v>0</v>
      </c>
    </row>
    <row r="1139" spans="1:13" x14ac:dyDescent="0.25">
      <c r="A1139" s="43">
        <v>44966</v>
      </c>
      <c r="B1139" s="40" t="s">
        <v>11618</v>
      </c>
      <c r="C1139" s="40" t="s">
        <v>9858</v>
      </c>
      <c r="D1139" s="38">
        <v>555290</v>
      </c>
      <c r="E1139" s="42" t="s">
        <v>8998</v>
      </c>
      <c r="F1139" s="38">
        <v>55529</v>
      </c>
      <c r="G1139" s="38">
        <f t="shared" si="68"/>
        <v>610819</v>
      </c>
      <c r="H1139" s="40" t="s">
        <v>9001</v>
      </c>
      <c r="I1139" s="40" t="s">
        <v>9002</v>
      </c>
      <c r="J1139" s="45">
        <f t="shared" si="69"/>
        <v>3579</v>
      </c>
      <c r="K1139" s="47">
        <f t="shared" si="70"/>
        <v>610819</v>
      </c>
      <c r="L1139">
        <f>+VLOOKUP(J1139,'Thanh toán '!Q$6:R$3244,2,0)</f>
        <v>610819</v>
      </c>
      <c r="M1139" s="47">
        <f t="shared" si="71"/>
        <v>0</v>
      </c>
    </row>
    <row r="1140" spans="1:13" x14ac:dyDescent="0.25">
      <c r="A1140" s="43">
        <v>44966</v>
      </c>
      <c r="B1140" s="40" t="s">
        <v>11151</v>
      </c>
      <c r="C1140" s="40" t="s">
        <v>9226</v>
      </c>
      <c r="D1140" s="38">
        <v>776334</v>
      </c>
      <c r="E1140" s="42" t="s">
        <v>8998</v>
      </c>
      <c r="F1140" s="38">
        <v>77633</v>
      </c>
      <c r="G1140" s="38">
        <f t="shared" si="68"/>
        <v>853967</v>
      </c>
      <c r="H1140" s="40" t="s">
        <v>9001</v>
      </c>
      <c r="I1140" s="40" t="s">
        <v>9002</v>
      </c>
      <c r="J1140" s="45">
        <f t="shared" si="69"/>
        <v>3582</v>
      </c>
      <c r="K1140" s="47">
        <f t="shared" si="70"/>
        <v>853967</v>
      </c>
      <c r="L1140">
        <f>+VLOOKUP(J1140,'Thanh toán '!Q$6:R$3244,2,0)</f>
        <v>853967</v>
      </c>
      <c r="M1140" s="47">
        <f t="shared" si="71"/>
        <v>0</v>
      </c>
    </row>
    <row r="1141" spans="1:13" x14ac:dyDescent="0.25">
      <c r="A1141" s="43">
        <v>44966</v>
      </c>
      <c r="B1141" s="40" t="s">
        <v>11619</v>
      </c>
      <c r="C1141" s="40" t="s">
        <v>11620</v>
      </c>
      <c r="D1141" s="38">
        <v>1530553</v>
      </c>
      <c r="E1141" s="42" t="s">
        <v>8998</v>
      </c>
      <c r="F1141" s="38">
        <v>153055</v>
      </c>
      <c r="G1141" s="38">
        <f t="shared" si="68"/>
        <v>1683608</v>
      </c>
      <c r="H1141" s="40" t="s">
        <v>9284</v>
      </c>
      <c r="I1141" s="40" t="s">
        <v>9285</v>
      </c>
      <c r="J1141" s="45">
        <f t="shared" si="69"/>
        <v>3583</v>
      </c>
      <c r="K1141" s="47">
        <f t="shared" si="70"/>
        <v>1683608</v>
      </c>
      <c r="L1141">
        <f>+VLOOKUP(J1141,'Thanh toán '!Q$6:R$3244,2,0)</f>
        <v>1683608</v>
      </c>
      <c r="M1141" s="47">
        <f t="shared" si="71"/>
        <v>0</v>
      </c>
    </row>
    <row r="1142" spans="1:13" x14ac:dyDescent="0.25">
      <c r="A1142" s="43">
        <v>44966</v>
      </c>
      <c r="B1142" s="40" t="s">
        <v>11621</v>
      </c>
      <c r="C1142" s="40" t="s">
        <v>11622</v>
      </c>
      <c r="D1142" s="38">
        <v>7737160</v>
      </c>
      <c r="E1142" s="42" t="s">
        <v>8998</v>
      </c>
      <c r="F1142" s="38">
        <v>773716</v>
      </c>
      <c r="G1142" s="38">
        <f t="shared" si="68"/>
        <v>8510876</v>
      </c>
      <c r="H1142" s="40" t="s">
        <v>9321</v>
      </c>
      <c r="I1142" s="40" t="s">
        <v>9322</v>
      </c>
      <c r="J1142" s="45">
        <f t="shared" si="69"/>
        <v>3584</v>
      </c>
      <c r="K1142" s="47">
        <f t="shared" si="70"/>
        <v>8510876</v>
      </c>
      <c r="L1142">
        <f>+VLOOKUP(J1142,'Thanh toán '!Q$6:R$3244,2,0)</f>
        <v>8510876</v>
      </c>
      <c r="M1142" s="47">
        <f t="shared" si="71"/>
        <v>0</v>
      </c>
    </row>
    <row r="1143" spans="1:13" x14ac:dyDescent="0.25">
      <c r="A1143" s="43">
        <v>44966</v>
      </c>
      <c r="B1143" s="40" t="s">
        <v>11623</v>
      </c>
      <c r="C1143" s="40" t="s">
        <v>11624</v>
      </c>
      <c r="D1143" s="38">
        <v>1060500</v>
      </c>
      <c r="E1143" s="42" t="s">
        <v>8998</v>
      </c>
      <c r="F1143" s="38">
        <v>106050</v>
      </c>
      <c r="G1143" s="38">
        <f t="shared" si="68"/>
        <v>1166550</v>
      </c>
      <c r="H1143" s="40" t="s">
        <v>9321</v>
      </c>
      <c r="I1143" s="40" t="s">
        <v>9322</v>
      </c>
      <c r="J1143" s="45">
        <f t="shared" si="69"/>
        <v>3585</v>
      </c>
      <c r="K1143" s="47">
        <f t="shared" si="70"/>
        <v>1166550</v>
      </c>
      <c r="L1143">
        <f>+VLOOKUP(J1143,'Thanh toán '!Q$6:R$3244,2,0)</f>
        <v>1166550</v>
      </c>
      <c r="M1143" s="47">
        <f t="shared" si="71"/>
        <v>0</v>
      </c>
    </row>
    <row r="1144" spans="1:13" x14ac:dyDescent="0.25">
      <c r="A1144" s="43">
        <v>44966</v>
      </c>
      <c r="B1144" s="40" t="s">
        <v>11625</v>
      </c>
      <c r="C1144" s="40" t="s">
        <v>11626</v>
      </c>
      <c r="D1144" s="38">
        <v>741678</v>
      </c>
      <c r="E1144" s="42" t="s">
        <v>8998</v>
      </c>
      <c r="F1144" s="38">
        <v>74168</v>
      </c>
      <c r="G1144" s="38">
        <f t="shared" si="68"/>
        <v>815846</v>
      </c>
      <c r="H1144" s="40" t="s">
        <v>9814</v>
      </c>
      <c r="I1144" s="40" t="s">
        <v>9815</v>
      </c>
      <c r="J1144" s="45">
        <f t="shared" si="69"/>
        <v>3586</v>
      </c>
      <c r="K1144" s="47">
        <f t="shared" si="70"/>
        <v>815846</v>
      </c>
      <c r="L1144">
        <f>+VLOOKUP(J1144,'Thanh toán '!Q$6:R$3244,2,0)</f>
        <v>815846</v>
      </c>
      <c r="M1144" s="47">
        <f t="shared" si="71"/>
        <v>0</v>
      </c>
    </row>
    <row r="1145" spans="1:13" x14ac:dyDescent="0.25">
      <c r="A1145" s="43">
        <v>44967</v>
      </c>
      <c r="B1145" s="40" t="s">
        <v>11636</v>
      </c>
      <c r="C1145" s="40" t="s">
        <v>11637</v>
      </c>
      <c r="D1145" s="38">
        <v>2758000</v>
      </c>
      <c r="E1145" s="42" t="s">
        <v>8998</v>
      </c>
      <c r="F1145" s="38">
        <v>275800</v>
      </c>
      <c r="G1145" s="38">
        <f t="shared" si="68"/>
        <v>3033800</v>
      </c>
      <c r="H1145" s="40" t="s">
        <v>9212</v>
      </c>
      <c r="I1145" s="40" t="s">
        <v>9213</v>
      </c>
      <c r="J1145" s="45">
        <f t="shared" si="69"/>
        <v>3769</v>
      </c>
      <c r="K1145" s="47">
        <f t="shared" si="70"/>
        <v>3033800</v>
      </c>
      <c r="L1145">
        <f>+VLOOKUP(J1145,'Thanh toán '!Q$6:R$3244,2,0)</f>
        <v>3033800</v>
      </c>
      <c r="M1145" s="47">
        <f t="shared" si="71"/>
        <v>0</v>
      </c>
    </row>
    <row r="1146" spans="1:13" x14ac:dyDescent="0.25">
      <c r="A1146" s="43">
        <v>44967</v>
      </c>
      <c r="B1146" s="40" t="s">
        <v>11638</v>
      </c>
      <c r="C1146" s="40" t="s">
        <v>11639</v>
      </c>
      <c r="D1146" s="38">
        <v>1081500</v>
      </c>
      <c r="E1146" s="42" t="s">
        <v>8998</v>
      </c>
      <c r="F1146" s="38">
        <v>108150</v>
      </c>
      <c r="G1146" s="38">
        <f t="shared" si="68"/>
        <v>1189650</v>
      </c>
      <c r="H1146" s="40" t="s">
        <v>9212</v>
      </c>
      <c r="I1146" s="40" t="s">
        <v>9213</v>
      </c>
      <c r="J1146" s="45">
        <f t="shared" si="69"/>
        <v>3770</v>
      </c>
      <c r="K1146" s="47">
        <f t="shared" si="70"/>
        <v>1189650</v>
      </c>
      <c r="L1146" t="e">
        <f>+VLOOKUP(J1146,'Thanh toán '!Q$6:R$3244,2,0)</f>
        <v>#N/A</v>
      </c>
      <c r="M1146" s="47" t="e">
        <f t="shared" si="71"/>
        <v>#N/A</v>
      </c>
    </row>
    <row r="1147" spans="1:13" x14ac:dyDescent="0.25">
      <c r="A1147" s="43">
        <v>44967</v>
      </c>
      <c r="B1147" s="40" t="s">
        <v>11640</v>
      </c>
      <c r="C1147" s="40" t="s">
        <v>11641</v>
      </c>
      <c r="D1147" s="38">
        <v>2714250</v>
      </c>
      <c r="E1147" s="42" t="s">
        <v>8998</v>
      </c>
      <c r="F1147" s="38">
        <v>271425</v>
      </c>
      <c r="G1147" s="38">
        <f t="shared" si="68"/>
        <v>2985675</v>
      </c>
      <c r="H1147" s="40" t="s">
        <v>9533</v>
      </c>
      <c r="I1147" s="40" t="s">
        <v>9534</v>
      </c>
      <c r="J1147" s="45">
        <f t="shared" si="69"/>
        <v>3772</v>
      </c>
      <c r="K1147" s="47">
        <f t="shared" si="70"/>
        <v>2985675</v>
      </c>
      <c r="L1147" t="e">
        <f>+VLOOKUP(J1147,'Thanh toán '!Q$6:R$3244,2,0)</f>
        <v>#N/A</v>
      </c>
      <c r="M1147" s="47" t="e">
        <f t="shared" si="71"/>
        <v>#N/A</v>
      </c>
    </row>
    <row r="1148" spans="1:13" x14ac:dyDescent="0.25">
      <c r="A1148" s="43">
        <v>44967</v>
      </c>
      <c r="B1148" s="40" t="s">
        <v>11232</v>
      </c>
      <c r="C1148" s="40" t="s">
        <v>10105</v>
      </c>
      <c r="D1148" s="38">
        <v>806200</v>
      </c>
      <c r="E1148" s="42" t="s">
        <v>8998</v>
      </c>
      <c r="F1148" s="38">
        <v>80620</v>
      </c>
      <c r="G1148" s="38">
        <f t="shared" si="68"/>
        <v>886820</v>
      </c>
      <c r="H1148" s="40" t="s">
        <v>9001</v>
      </c>
      <c r="I1148" s="40" t="s">
        <v>9002</v>
      </c>
      <c r="J1148" s="45">
        <f t="shared" si="69"/>
        <v>3776</v>
      </c>
      <c r="K1148" s="47">
        <f t="shared" si="70"/>
        <v>886820</v>
      </c>
      <c r="L1148">
        <f>+VLOOKUP(J1148,'Thanh toán '!Q$6:R$3244,2,0)</f>
        <v>886820</v>
      </c>
      <c r="M1148" s="47">
        <f t="shared" si="71"/>
        <v>0</v>
      </c>
    </row>
    <row r="1149" spans="1:13" x14ac:dyDescent="0.25">
      <c r="A1149" s="43">
        <v>44967</v>
      </c>
      <c r="B1149" s="40" t="s">
        <v>11642</v>
      </c>
      <c r="C1149" s="40" t="s">
        <v>10059</v>
      </c>
      <c r="D1149" s="38">
        <v>1061211</v>
      </c>
      <c r="E1149" s="42" t="s">
        <v>8998</v>
      </c>
      <c r="F1149" s="38">
        <v>106121</v>
      </c>
      <c r="G1149" s="38">
        <f t="shared" si="68"/>
        <v>1167332</v>
      </c>
      <c r="H1149" s="40" t="s">
        <v>9001</v>
      </c>
      <c r="I1149" s="40" t="s">
        <v>9002</v>
      </c>
      <c r="J1149" s="45">
        <f t="shared" si="69"/>
        <v>3781</v>
      </c>
      <c r="K1149" s="47">
        <f t="shared" si="70"/>
        <v>1167332</v>
      </c>
      <c r="L1149">
        <f>+VLOOKUP(J1149,'Thanh toán '!Q$6:R$3244,2,0)</f>
        <v>1167332</v>
      </c>
      <c r="M1149" s="47">
        <f t="shared" si="71"/>
        <v>0</v>
      </c>
    </row>
    <row r="1150" spans="1:13" x14ac:dyDescent="0.25">
      <c r="A1150" s="43">
        <v>44967</v>
      </c>
      <c r="B1150" s="40" t="s">
        <v>11643</v>
      </c>
      <c r="C1150" s="40" t="s">
        <v>10063</v>
      </c>
      <c r="D1150" s="38">
        <v>867076</v>
      </c>
      <c r="E1150" s="42" t="s">
        <v>8998</v>
      </c>
      <c r="F1150" s="38">
        <v>86708</v>
      </c>
      <c r="G1150" s="38">
        <f t="shared" si="68"/>
        <v>953784</v>
      </c>
      <c r="H1150" s="40" t="s">
        <v>9001</v>
      </c>
      <c r="I1150" s="40" t="s">
        <v>9002</v>
      </c>
      <c r="J1150" s="45">
        <f t="shared" si="69"/>
        <v>3785</v>
      </c>
      <c r="K1150" s="47">
        <f t="shared" si="70"/>
        <v>953784</v>
      </c>
      <c r="L1150">
        <f>+VLOOKUP(J1150,'Thanh toán '!Q$6:R$3244,2,0)</f>
        <v>953784</v>
      </c>
      <c r="M1150" s="47">
        <f t="shared" si="71"/>
        <v>0</v>
      </c>
    </row>
    <row r="1151" spans="1:13" x14ac:dyDescent="0.25">
      <c r="A1151" s="43">
        <v>44967</v>
      </c>
      <c r="B1151" s="40" t="s">
        <v>11644</v>
      </c>
      <c r="C1151" s="40" t="s">
        <v>11645</v>
      </c>
      <c r="D1151" s="38">
        <v>2122422</v>
      </c>
      <c r="E1151" s="42" t="s">
        <v>8998</v>
      </c>
      <c r="F1151" s="38">
        <v>212242</v>
      </c>
      <c r="G1151" s="38">
        <f t="shared" si="68"/>
        <v>2334664</v>
      </c>
      <c r="H1151" s="40" t="s">
        <v>9001</v>
      </c>
      <c r="I1151" s="40" t="s">
        <v>9002</v>
      </c>
      <c r="J1151" s="45">
        <f t="shared" si="69"/>
        <v>3786</v>
      </c>
      <c r="K1151" s="47">
        <f t="shared" si="70"/>
        <v>2334664</v>
      </c>
      <c r="L1151">
        <f>+VLOOKUP(J1151,'Thanh toán '!Q$6:R$3244,2,0)</f>
        <v>2334664</v>
      </c>
      <c r="M1151" s="47">
        <f t="shared" si="71"/>
        <v>0</v>
      </c>
    </row>
    <row r="1152" spans="1:13" x14ac:dyDescent="0.25">
      <c r="A1152" s="43">
        <v>44967</v>
      </c>
      <c r="B1152" s="40" t="s">
        <v>11646</v>
      </c>
      <c r="C1152" s="40" t="s">
        <v>11647</v>
      </c>
      <c r="D1152" s="38">
        <v>2170552</v>
      </c>
      <c r="E1152" s="42" t="s">
        <v>8998</v>
      </c>
      <c r="F1152" s="38">
        <v>217055</v>
      </c>
      <c r="G1152" s="38">
        <f t="shared" si="68"/>
        <v>2387607</v>
      </c>
      <c r="H1152" s="40" t="s">
        <v>9001</v>
      </c>
      <c r="I1152" s="40" t="s">
        <v>9002</v>
      </c>
      <c r="J1152" s="45">
        <f t="shared" si="69"/>
        <v>3788</v>
      </c>
      <c r="K1152" s="47">
        <f t="shared" si="70"/>
        <v>2387607</v>
      </c>
      <c r="L1152">
        <f>+VLOOKUP(J1152,'Thanh toán '!Q$6:R$3244,2,0)</f>
        <v>2387607</v>
      </c>
      <c r="M1152" s="47">
        <f t="shared" si="71"/>
        <v>0</v>
      </c>
    </row>
    <row r="1153" spans="1:13" x14ac:dyDescent="0.25">
      <c r="A1153" s="43">
        <v>44967</v>
      </c>
      <c r="B1153" s="40" t="s">
        <v>11648</v>
      </c>
      <c r="C1153" s="40" t="s">
        <v>11649</v>
      </c>
      <c r="D1153" s="38">
        <v>921784</v>
      </c>
      <c r="E1153" s="42" t="s">
        <v>8998</v>
      </c>
      <c r="F1153" s="38">
        <v>92178</v>
      </c>
      <c r="G1153" s="38">
        <f t="shared" si="68"/>
        <v>1013962</v>
      </c>
      <c r="H1153" s="40" t="s">
        <v>9001</v>
      </c>
      <c r="I1153" s="40" t="s">
        <v>9002</v>
      </c>
      <c r="J1153" s="45">
        <f t="shared" si="69"/>
        <v>3790</v>
      </c>
      <c r="K1153" s="47">
        <f t="shared" si="70"/>
        <v>1013962</v>
      </c>
      <c r="L1153">
        <f>+VLOOKUP(J1153,'Thanh toán '!Q$6:R$3244,2,0)</f>
        <v>1013962</v>
      </c>
      <c r="M1153" s="47">
        <f t="shared" si="71"/>
        <v>0</v>
      </c>
    </row>
    <row r="1154" spans="1:13" x14ac:dyDescent="0.25">
      <c r="A1154" s="43">
        <v>44967</v>
      </c>
      <c r="B1154" s="40" t="s">
        <v>11650</v>
      </c>
      <c r="C1154" s="40" t="s">
        <v>11651</v>
      </c>
      <c r="D1154" s="38">
        <v>2691130</v>
      </c>
      <c r="E1154" s="42" t="s">
        <v>8998</v>
      </c>
      <c r="F1154" s="38">
        <v>269113</v>
      </c>
      <c r="G1154" s="38">
        <f t="shared" si="68"/>
        <v>2960243</v>
      </c>
      <c r="H1154" s="40" t="s">
        <v>9398</v>
      </c>
      <c r="I1154" s="40" t="s">
        <v>9399</v>
      </c>
      <c r="J1154" s="45">
        <f t="shared" si="69"/>
        <v>3792</v>
      </c>
      <c r="K1154" s="47">
        <f t="shared" si="70"/>
        <v>2960243</v>
      </c>
      <c r="L1154">
        <f>+VLOOKUP(J1154,'Thanh toán '!Q$6:R$3244,2,0)</f>
        <v>2960243</v>
      </c>
      <c r="M1154" s="47">
        <f t="shared" si="71"/>
        <v>0</v>
      </c>
    </row>
    <row r="1155" spans="1:13" x14ac:dyDescent="0.25">
      <c r="A1155" s="43">
        <v>44967</v>
      </c>
      <c r="B1155" s="40" t="s">
        <v>11652</v>
      </c>
      <c r="C1155" s="40" t="s">
        <v>11653</v>
      </c>
      <c r="D1155" s="38">
        <v>931773</v>
      </c>
      <c r="E1155" s="42" t="s">
        <v>8998</v>
      </c>
      <c r="F1155" s="38">
        <v>93177</v>
      </c>
      <c r="G1155" s="38">
        <f t="shared" si="68"/>
        <v>1024950</v>
      </c>
      <c r="H1155" s="40" t="s">
        <v>9001</v>
      </c>
      <c r="I1155" s="40" t="s">
        <v>9002</v>
      </c>
      <c r="J1155" s="45">
        <f t="shared" si="69"/>
        <v>3793</v>
      </c>
      <c r="K1155" s="47">
        <f t="shared" si="70"/>
        <v>1024950</v>
      </c>
      <c r="L1155">
        <f>+VLOOKUP(J1155,'Thanh toán '!Q$6:R$3244,2,0)</f>
        <v>1024950</v>
      </c>
      <c r="M1155" s="47">
        <f t="shared" si="71"/>
        <v>0</v>
      </c>
    </row>
    <row r="1156" spans="1:13" x14ac:dyDescent="0.25">
      <c r="A1156" s="43">
        <v>44967</v>
      </c>
      <c r="B1156" s="40" t="s">
        <v>11266</v>
      </c>
      <c r="C1156" s="40" t="s">
        <v>11654</v>
      </c>
      <c r="D1156" s="38">
        <v>1283327</v>
      </c>
      <c r="E1156" s="42" t="s">
        <v>8998</v>
      </c>
      <c r="F1156" s="38">
        <v>128333</v>
      </c>
      <c r="G1156" s="38">
        <f t="shared" si="68"/>
        <v>1411660</v>
      </c>
      <c r="H1156" s="40" t="s">
        <v>9001</v>
      </c>
      <c r="I1156" s="40" t="s">
        <v>9002</v>
      </c>
      <c r="J1156" s="45">
        <f t="shared" si="69"/>
        <v>3797</v>
      </c>
      <c r="K1156" s="47">
        <f t="shared" si="70"/>
        <v>1411660</v>
      </c>
      <c r="L1156">
        <f>+VLOOKUP(J1156,'Thanh toán '!Q$6:R$3244,2,0)</f>
        <v>1411660</v>
      </c>
      <c r="M1156" s="47">
        <f t="shared" si="71"/>
        <v>0</v>
      </c>
    </row>
    <row r="1157" spans="1:13" x14ac:dyDescent="0.25">
      <c r="A1157" s="43">
        <v>44967</v>
      </c>
      <c r="B1157" s="40" t="s">
        <v>11655</v>
      </c>
      <c r="C1157" s="40" t="s">
        <v>11656</v>
      </c>
      <c r="D1157" s="38">
        <v>922445</v>
      </c>
      <c r="E1157" s="42" t="s">
        <v>8998</v>
      </c>
      <c r="F1157" s="38">
        <v>92245</v>
      </c>
      <c r="G1157" s="38">
        <f t="shared" si="68"/>
        <v>1014690</v>
      </c>
      <c r="H1157" s="40" t="s">
        <v>9001</v>
      </c>
      <c r="I1157" s="40" t="s">
        <v>9002</v>
      </c>
      <c r="J1157" s="45">
        <f t="shared" si="69"/>
        <v>3798</v>
      </c>
      <c r="K1157" s="47">
        <f t="shared" si="70"/>
        <v>1014690</v>
      </c>
      <c r="L1157">
        <f>+VLOOKUP(J1157,'Thanh toán '!Q$6:R$3244,2,0)</f>
        <v>1014690</v>
      </c>
      <c r="M1157" s="47">
        <f t="shared" si="71"/>
        <v>0</v>
      </c>
    </row>
    <row r="1158" spans="1:13" x14ac:dyDescent="0.25">
      <c r="A1158" s="43">
        <v>44967</v>
      </c>
      <c r="B1158" s="40" t="s">
        <v>11657</v>
      </c>
      <c r="C1158" s="40" t="s">
        <v>11658</v>
      </c>
      <c r="D1158" s="38">
        <v>2721130</v>
      </c>
      <c r="E1158" s="42" t="s">
        <v>8998</v>
      </c>
      <c r="F1158" s="38">
        <v>272113</v>
      </c>
      <c r="G1158" s="38">
        <f t="shared" ref="G1158:G1221" si="72">+D1158+F1158</f>
        <v>2993243</v>
      </c>
      <c r="H1158" s="40" t="s">
        <v>9747</v>
      </c>
      <c r="I1158" s="40" t="s">
        <v>9748</v>
      </c>
      <c r="J1158" s="45">
        <f t="shared" ref="J1158:J1221" si="73">+B1158*1</f>
        <v>3803</v>
      </c>
      <c r="K1158" s="47">
        <f t="shared" ref="K1158:K1221" si="74">+G1158</f>
        <v>2993243</v>
      </c>
      <c r="L1158">
        <f>+VLOOKUP(J1158,'Thanh toán '!Q$6:R$3244,2,0)</f>
        <v>2993243</v>
      </c>
      <c r="M1158" s="47">
        <f t="shared" ref="M1158:M1221" si="75">+L1158-K1158</f>
        <v>0</v>
      </c>
    </row>
    <row r="1159" spans="1:13" x14ac:dyDescent="0.25">
      <c r="A1159" s="43">
        <v>44967</v>
      </c>
      <c r="B1159" s="40" t="s">
        <v>11659</v>
      </c>
      <c r="C1159" s="40" t="s">
        <v>11660</v>
      </c>
      <c r="D1159" s="38">
        <v>2346710</v>
      </c>
      <c r="E1159" s="42" t="s">
        <v>8998</v>
      </c>
      <c r="F1159" s="38">
        <v>234671</v>
      </c>
      <c r="G1159" s="38">
        <f t="shared" si="72"/>
        <v>2581381</v>
      </c>
      <c r="H1159" s="40" t="s">
        <v>9001</v>
      </c>
      <c r="I1159" s="40" t="s">
        <v>9002</v>
      </c>
      <c r="J1159" s="45">
        <f t="shared" si="73"/>
        <v>3804</v>
      </c>
      <c r="K1159" s="47">
        <f t="shared" si="74"/>
        <v>2581381</v>
      </c>
      <c r="L1159">
        <f>+VLOOKUP(J1159,'Thanh toán '!Q$6:R$3244,2,0)</f>
        <v>2581381</v>
      </c>
      <c r="M1159" s="47">
        <f t="shared" si="75"/>
        <v>0</v>
      </c>
    </row>
    <row r="1160" spans="1:13" x14ac:dyDescent="0.25">
      <c r="A1160" s="43">
        <v>44967</v>
      </c>
      <c r="B1160" s="40" t="s">
        <v>11267</v>
      </c>
      <c r="C1160" s="40" t="s">
        <v>11661</v>
      </c>
      <c r="D1160" s="38">
        <v>806200</v>
      </c>
      <c r="E1160" s="42" t="s">
        <v>8998</v>
      </c>
      <c r="F1160" s="38">
        <v>80620</v>
      </c>
      <c r="G1160" s="38">
        <f t="shared" si="72"/>
        <v>886820</v>
      </c>
      <c r="H1160" s="40" t="s">
        <v>9001</v>
      </c>
      <c r="I1160" s="40" t="s">
        <v>9002</v>
      </c>
      <c r="J1160" s="45">
        <f t="shared" si="73"/>
        <v>3806</v>
      </c>
      <c r="K1160" s="47">
        <f t="shared" si="74"/>
        <v>886820</v>
      </c>
      <c r="L1160">
        <f>+VLOOKUP(J1160,'Thanh toán '!Q$6:R$3244,2,0)</f>
        <v>886820</v>
      </c>
      <c r="M1160" s="47">
        <f t="shared" si="75"/>
        <v>0</v>
      </c>
    </row>
    <row r="1161" spans="1:13" x14ac:dyDescent="0.25">
      <c r="A1161" s="43">
        <v>44967</v>
      </c>
      <c r="B1161" s="40" t="s">
        <v>11662</v>
      </c>
      <c r="C1161" s="40" t="s">
        <v>11663</v>
      </c>
      <c r="D1161" s="38">
        <v>1106934</v>
      </c>
      <c r="E1161" s="42" t="s">
        <v>8998</v>
      </c>
      <c r="F1161" s="38">
        <v>110693</v>
      </c>
      <c r="G1161" s="38">
        <f t="shared" si="72"/>
        <v>1217627</v>
      </c>
      <c r="H1161" s="40" t="s">
        <v>9001</v>
      </c>
      <c r="I1161" s="40" t="s">
        <v>9002</v>
      </c>
      <c r="J1161" s="45">
        <f t="shared" si="73"/>
        <v>3809</v>
      </c>
      <c r="K1161" s="47">
        <f t="shared" si="74"/>
        <v>1217627</v>
      </c>
      <c r="L1161">
        <f>+VLOOKUP(J1161,'Thanh toán '!Q$6:R$3244,2,0)</f>
        <v>1217627</v>
      </c>
      <c r="M1161" s="47">
        <f t="shared" si="75"/>
        <v>0</v>
      </c>
    </row>
    <row r="1162" spans="1:13" x14ac:dyDescent="0.25">
      <c r="A1162" s="43">
        <v>44967</v>
      </c>
      <c r="B1162" s="40" t="s">
        <v>11664</v>
      </c>
      <c r="C1162" s="40" t="s">
        <v>11665</v>
      </c>
      <c r="D1162" s="38">
        <v>806834</v>
      </c>
      <c r="E1162" s="42" t="s">
        <v>8998</v>
      </c>
      <c r="F1162" s="38">
        <v>80683</v>
      </c>
      <c r="G1162" s="38">
        <f t="shared" si="72"/>
        <v>887517</v>
      </c>
      <c r="H1162" s="40" t="s">
        <v>9001</v>
      </c>
      <c r="I1162" s="40" t="s">
        <v>9002</v>
      </c>
      <c r="J1162" s="45">
        <f t="shared" si="73"/>
        <v>3811</v>
      </c>
      <c r="K1162" s="47">
        <f t="shared" si="74"/>
        <v>887517</v>
      </c>
      <c r="L1162">
        <f>+VLOOKUP(J1162,'Thanh toán '!Q$6:R$3244,2,0)</f>
        <v>887517</v>
      </c>
      <c r="M1162" s="47">
        <f t="shared" si="75"/>
        <v>0</v>
      </c>
    </row>
    <row r="1163" spans="1:13" x14ac:dyDescent="0.25">
      <c r="A1163" s="43">
        <v>44967</v>
      </c>
      <c r="B1163" s="40" t="s">
        <v>11666</v>
      </c>
      <c r="C1163" s="40" t="s">
        <v>11667</v>
      </c>
      <c r="D1163" s="38">
        <v>954700</v>
      </c>
      <c r="E1163" s="42" t="s">
        <v>8998</v>
      </c>
      <c r="F1163" s="38">
        <v>95470</v>
      </c>
      <c r="G1163" s="38">
        <f t="shared" si="72"/>
        <v>1050170</v>
      </c>
      <c r="H1163" s="40" t="s">
        <v>9001</v>
      </c>
      <c r="I1163" s="40" t="s">
        <v>9002</v>
      </c>
      <c r="J1163" s="45">
        <f t="shared" si="73"/>
        <v>3812</v>
      </c>
      <c r="K1163" s="47">
        <f t="shared" si="74"/>
        <v>1050170</v>
      </c>
      <c r="L1163">
        <f>+VLOOKUP(J1163,'Thanh toán '!Q$6:R$3244,2,0)</f>
        <v>1050170</v>
      </c>
      <c r="M1163" s="47">
        <f t="shared" si="75"/>
        <v>0</v>
      </c>
    </row>
    <row r="1164" spans="1:13" x14ac:dyDescent="0.25">
      <c r="A1164" s="43">
        <v>44967</v>
      </c>
      <c r="B1164" s="40" t="s">
        <v>11668</v>
      </c>
      <c r="C1164" s="40" t="s">
        <v>11669</v>
      </c>
      <c r="D1164" s="38">
        <v>1173355</v>
      </c>
      <c r="E1164" s="42" t="s">
        <v>8998</v>
      </c>
      <c r="F1164" s="38">
        <v>117336</v>
      </c>
      <c r="G1164" s="38">
        <f t="shared" si="72"/>
        <v>1290691</v>
      </c>
      <c r="H1164" s="40" t="s">
        <v>9001</v>
      </c>
      <c r="I1164" s="40" t="s">
        <v>9002</v>
      </c>
      <c r="J1164" s="45">
        <f t="shared" si="73"/>
        <v>3813</v>
      </c>
      <c r="K1164" s="47">
        <f t="shared" si="74"/>
        <v>1290691</v>
      </c>
      <c r="L1164">
        <f>+VLOOKUP(J1164,'Thanh toán '!Q$6:R$3244,2,0)</f>
        <v>1290691</v>
      </c>
      <c r="M1164" s="47">
        <f t="shared" si="75"/>
        <v>0</v>
      </c>
    </row>
    <row r="1165" spans="1:13" x14ac:dyDescent="0.25">
      <c r="A1165" s="43">
        <v>44967</v>
      </c>
      <c r="B1165" s="40" t="s">
        <v>11268</v>
      </c>
      <c r="C1165" s="40" t="s">
        <v>11670</v>
      </c>
      <c r="D1165" s="38">
        <v>1432817</v>
      </c>
      <c r="E1165" s="42" t="s">
        <v>8998</v>
      </c>
      <c r="F1165" s="38">
        <v>143282</v>
      </c>
      <c r="G1165" s="38">
        <f t="shared" si="72"/>
        <v>1576099</v>
      </c>
      <c r="H1165" s="40" t="s">
        <v>9001</v>
      </c>
      <c r="I1165" s="40" t="s">
        <v>9002</v>
      </c>
      <c r="J1165" s="45">
        <f t="shared" si="73"/>
        <v>3815</v>
      </c>
      <c r="K1165" s="47">
        <f t="shared" si="74"/>
        <v>1576099</v>
      </c>
      <c r="L1165">
        <f>+VLOOKUP(J1165,'Thanh toán '!Q$6:R$3244,2,0)</f>
        <v>1576099</v>
      </c>
      <c r="M1165" s="47">
        <f t="shared" si="75"/>
        <v>0</v>
      </c>
    </row>
    <row r="1166" spans="1:13" x14ac:dyDescent="0.25">
      <c r="A1166" s="43">
        <v>44967</v>
      </c>
      <c r="B1166" s="40" t="s">
        <v>11269</v>
      </c>
      <c r="C1166" s="40" t="s">
        <v>11671</v>
      </c>
      <c r="D1166" s="38">
        <v>595330</v>
      </c>
      <c r="E1166" s="42" t="s">
        <v>8998</v>
      </c>
      <c r="F1166" s="38">
        <v>59533</v>
      </c>
      <c r="G1166" s="38">
        <f t="shared" si="72"/>
        <v>654863</v>
      </c>
      <c r="H1166" s="40" t="s">
        <v>9001</v>
      </c>
      <c r="I1166" s="40" t="s">
        <v>9002</v>
      </c>
      <c r="J1166" s="45">
        <f t="shared" si="73"/>
        <v>3817</v>
      </c>
      <c r="K1166" s="47">
        <f t="shared" si="74"/>
        <v>654863</v>
      </c>
      <c r="L1166">
        <f>+VLOOKUP(J1166,'Thanh toán '!Q$6:R$3244,2,0)</f>
        <v>654863</v>
      </c>
      <c r="M1166" s="47">
        <f t="shared" si="75"/>
        <v>0</v>
      </c>
    </row>
    <row r="1167" spans="1:13" x14ac:dyDescent="0.25">
      <c r="A1167" s="43">
        <v>44967</v>
      </c>
      <c r="B1167" s="40" t="s">
        <v>11270</v>
      </c>
      <c r="C1167" s="40" t="s">
        <v>11672</v>
      </c>
      <c r="D1167" s="38">
        <v>1081500</v>
      </c>
      <c r="E1167" s="42" t="s">
        <v>8998</v>
      </c>
      <c r="F1167" s="38">
        <v>108150</v>
      </c>
      <c r="G1167" s="38">
        <f t="shared" si="72"/>
        <v>1189650</v>
      </c>
      <c r="H1167" s="40" t="s">
        <v>9197</v>
      </c>
      <c r="I1167" s="40" t="s">
        <v>9198</v>
      </c>
      <c r="J1167" s="45">
        <f t="shared" si="73"/>
        <v>3818</v>
      </c>
      <c r="K1167" s="47">
        <f t="shared" si="74"/>
        <v>1189650</v>
      </c>
      <c r="L1167">
        <f>+VLOOKUP(J1167,'Thanh toán '!Q$6:R$3244,2,0)</f>
        <v>1189650</v>
      </c>
      <c r="M1167" s="47">
        <f t="shared" si="75"/>
        <v>0</v>
      </c>
    </row>
    <row r="1168" spans="1:13" x14ac:dyDescent="0.25">
      <c r="A1168" s="43">
        <v>44967</v>
      </c>
      <c r="B1168" s="40" t="s">
        <v>11271</v>
      </c>
      <c r="C1168" s="40" t="s">
        <v>11673</v>
      </c>
      <c r="D1168" s="38">
        <v>2142134</v>
      </c>
      <c r="E1168" s="42" t="s">
        <v>8998</v>
      </c>
      <c r="F1168" s="38">
        <v>214213</v>
      </c>
      <c r="G1168" s="38">
        <f t="shared" si="72"/>
        <v>2356347</v>
      </c>
      <c r="H1168" s="40" t="s">
        <v>9221</v>
      </c>
      <c r="I1168" s="40" t="s">
        <v>9222</v>
      </c>
      <c r="J1168" s="45">
        <f t="shared" si="73"/>
        <v>3819</v>
      </c>
      <c r="K1168" s="47">
        <f t="shared" si="74"/>
        <v>2356347</v>
      </c>
      <c r="L1168">
        <f>+VLOOKUP(J1168,'Thanh toán '!Q$6:R$3244,2,0)</f>
        <v>2356347</v>
      </c>
      <c r="M1168" s="47">
        <f t="shared" si="75"/>
        <v>0</v>
      </c>
    </row>
    <row r="1169" spans="1:13" x14ac:dyDescent="0.25">
      <c r="A1169" s="43">
        <v>44967</v>
      </c>
      <c r="B1169" s="40" t="s">
        <v>11674</v>
      </c>
      <c r="C1169" s="40" t="s">
        <v>11675</v>
      </c>
      <c r="D1169" s="38">
        <v>4919878</v>
      </c>
      <c r="E1169" s="42" t="s">
        <v>8998</v>
      </c>
      <c r="F1169" s="38">
        <v>491988</v>
      </c>
      <c r="G1169" s="38">
        <f t="shared" si="72"/>
        <v>5411866</v>
      </c>
      <c r="H1169" s="40" t="s">
        <v>9183</v>
      </c>
      <c r="I1169" s="40" t="s">
        <v>9184</v>
      </c>
      <c r="J1169" s="45">
        <f t="shared" si="73"/>
        <v>3821</v>
      </c>
      <c r="K1169" s="47">
        <f t="shared" si="74"/>
        <v>5411866</v>
      </c>
      <c r="L1169">
        <f>+VLOOKUP(J1169,'Thanh toán '!Q$6:R$3244,2,0)</f>
        <v>5411866</v>
      </c>
      <c r="M1169" s="47">
        <f t="shared" si="75"/>
        <v>0</v>
      </c>
    </row>
    <row r="1170" spans="1:13" x14ac:dyDescent="0.25">
      <c r="A1170" s="43">
        <v>44967</v>
      </c>
      <c r="B1170" s="40" t="s">
        <v>11676</v>
      </c>
      <c r="C1170" s="40" t="s">
        <v>11677</v>
      </c>
      <c r="D1170" s="38">
        <v>729174</v>
      </c>
      <c r="E1170" s="42" t="s">
        <v>8998</v>
      </c>
      <c r="F1170" s="38">
        <v>72917</v>
      </c>
      <c r="G1170" s="38">
        <f t="shared" si="72"/>
        <v>802091</v>
      </c>
      <c r="H1170" s="40" t="s">
        <v>9001</v>
      </c>
      <c r="I1170" s="40" t="s">
        <v>9002</v>
      </c>
      <c r="J1170" s="45">
        <f t="shared" si="73"/>
        <v>3824</v>
      </c>
      <c r="K1170" s="47">
        <f t="shared" si="74"/>
        <v>802091</v>
      </c>
      <c r="L1170">
        <f>+VLOOKUP(J1170,'Thanh toán '!Q$6:R$3244,2,0)</f>
        <v>802091</v>
      </c>
      <c r="M1170" s="47">
        <f t="shared" si="75"/>
        <v>0</v>
      </c>
    </row>
    <row r="1171" spans="1:13" x14ac:dyDescent="0.25">
      <c r="A1171" s="43">
        <v>44967</v>
      </c>
      <c r="B1171" s="40" t="s">
        <v>11678</v>
      </c>
      <c r="C1171" s="40" t="s">
        <v>11679</v>
      </c>
      <c r="D1171" s="38">
        <v>555290</v>
      </c>
      <c r="E1171" s="42" t="s">
        <v>8998</v>
      </c>
      <c r="F1171" s="38">
        <v>55529</v>
      </c>
      <c r="G1171" s="38">
        <f t="shared" si="72"/>
        <v>610819</v>
      </c>
      <c r="H1171" s="40" t="s">
        <v>9001</v>
      </c>
      <c r="I1171" s="40" t="s">
        <v>9002</v>
      </c>
      <c r="J1171" s="45">
        <f t="shared" si="73"/>
        <v>3830</v>
      </c>
      <c r="K1171" s="47">
        <f t="shared" si="74"/>
        <v>610819</v>
      </c>
      <c r="L1171">
        <f>+VLOOKUP(J1171,'Thanh toán '!Q$6:R$3244,2,0)</f>
        <v>610819</v>
      </c>
      <c r="M1171" s="47">
        <f t="shared" si="75"/>
        <v>0</v>
      </c>
    </row>
    <row r="1172" spans="1:13" x14ac:dyDescent="0.25">
      <c r="A1172" s="43">
        <v>44967</v>
      </c>
      <c r="B1172" s="40" t="s">
        <v>11680</v>
      </c>
      <c r="C1172" s="40" t="s">
        <v>11681</v>
      </c>
      <c r="D1172" s="38">
        <v>3059537</v>
      </c>
      <c r="E1172" s="42" t="s">
        <v>8998</v>
      </c>
      <c r="F1172" s="38">
        <v>305954</v>
      </c>
      <c r="G1172" s="38">
        <f t="shared" si="72"/>
        <v>3365491</v>
      </c>
      <c r="H1172" s="40" t="s">
        <v>9001</v>
      </c>
      <c r="I1172" s="40" t="s">
        <v>9002</v>
      </c>
      <c r="J1172" s="45">
        <f t="shared" si="73"/>
        <v>3831</v>
      </c>
      <c r="K1172" s="47">
        <f t="shared" si="74"/>
        <v>3365491</v>
      </c>
      <c r="L1172">
        <f>+VLOOKUP(J1172,'Thanh toán '!Q$6:R$3244,2,0)</f>
        <v>3365491</v>
      </c>
      <c r="M1172" s="47">
        <f t="shared" si="75"/>
        <v>0</v>
      </c>
    </row>
    <row r="1173" spans="1:13" x14ac:dyDescent="0.25">
      <c r="A1173" s="43">
        <v>44967</v>
      </c>
      <c r="B1173" s="40" t="s">
        <v>11272</v>
      </c>
      <c r="C1173" s="40" t="s">
        <v>11682</v>
      </c>
      <c r="D1173" s="38">
        <v>2021074</v>
      </c>
      <c r="E1173" s="42" t="s">
        <v>8998</v>
      </c>
      <c r="F1173" s="38">
        <v>202107</v>
      </c>
      <c r="G1173" s="38">
        <f t="shared" si="72"/>
        <v>2223181</v>
      </c>
      <c r="H1173" s="40" t="s">
        <v>9159</v>
      </c>
      <c r="I1173" s="40" t="s">
        <v>9160</v>
      </c>
      <c r="J1173" s="45">
        <f t="shared" si="73"/>
        <v>3833</v>
      </c>
      <c r="K1173" s="47">
        <f t="shared" si="74"/>
        <v>2223181</v>
      </c>
      <c r="L1173">
        <f>+VLOOKUP(J1173,'Thanh toán '!Q$6:R$3244,2,0)</f>
        <v>2223181</v>
      </c>
      <c r="M1173" s="47">
        <f t="shared" si="75"/>
        <v>0</v>
      </c>
    </row>
    <row r="1174" spans="1:13" x14ac:dyDescent="0.25">
      <c r="A1174" s="43">
        <v>44967</v>
      </c>
      <c r="B1174" s="40" t="s">
        <v>11683</v>
      </c>
      <c r="C1174" s="40" t="s">
        <v>11684</v>
      </c>
      <c r="D1174" s="38">
        <v>2151138</v>
      </c>
      <c r="E1174" s="42" t="s">
        <v>8998</v>
      </c>
      <c r="F1174" s="38">
        <v>215114</v>
      </c>
      <c r="G1174" s="38">
        <f t="shared" si="72"/>
        <v>2366252</v>
      </c>
      <c r="H1174" s="40" t="s">
        <v>9159</v>
      </c>
      <c r="I1174" s="40" t="s">
        <v>9160</v>
      </c>
      <c r="J1174" s="45">
        <f t="shared" si="73"/>
        <v>3835</v>
      </c>
      <c r="K1174" s="47">
        <f t="shared" si="74"/>
        <v>2366252</v>
      </c>
      <c r="L1174">
        <f>+VLOOKUP(J1174,'Thanh toán '!Q$6:R$3244,2,0)</f>
        <v>2366252</v>
      </c>
      <c r="M1174" s="47">
        <f t="shared" si="75"/>
        <v>0</v>
      </c>
    </row>
    <row r="1175" spans="1:13" x14ac:dyDescent="0.25">
      <c r="A1175" s="43">
        <v>44967</v>
      </c>
      <c r="B1175" s="40" t="s">
        <v>11685</v>
      </c>
      <c r="C1175" s="40" t="s">
        <v>11686</v>
      </c>
      <c r="D1175" s="38">
        <v>1727813</v>
      </c>
      <c r="E1175" s="42" t="s">
        <v>8998</v>
      </c>
      <c r="F1175" s="38">
        <v>172781</v>
      </c>
      <c r="G1175" s="38">
        <f t="shared" si="72"/>
        <v>1900594</v>
      </c>
      <c r="H1175" s="40" t="s">
        <v>9159</v>
      </c>
      <c r="I1175" s="40" t="s">
        <v>9160</v>
      </c>
      <c r="J1175" s="45">
        <f t="shared" si="73"/>
        <v>3836</v>
      </c>
      <c r="K1175" s="47">
        <f t="shared" si="74"/>
        <v>1900594</v>
      </c>
      <c r="L1175">
        <f>+VLOOKUP(J1175,'Thanh toán '!Q$6:R$3244,2,0)</f>
        <v>1900594</v>
      </c>
      <c r="M1175" s="47">
        <f t="shared" si="75"/>
        <v>0</v>
      </c>
    </row>
    <row r="1176" spans="1:13" x14ac:dyDescent="0.25">
      <c r="A1176" s="43">
        <v>44967</v>
      </c>
      <c r="B1176" s="40" t="s">
        <v>11687</v>
      </c>
      <c r="C1176" s="40" t="s">
        <v>11688</v>
      </c>
      <c r="D1176" s="38">
        <v>2163000</v>
      </c>
      <c r="E1176" s="42" t="s">
        <v>8998</v>
      </c>
      <c r="F1176" s="38">
        <v>216300</v>
      </c>
      <c r="G1176" s="38">
        <f t="shared" si="72"/>
        <v>2379300</v>
      </c>
      <c r="H1176" s="40" t="s">
        <v>9206</v>
      </c>
      <c r="I1176" s="40" t="s">
        <v>9207</v>
      </c>
      <c r="J1176" s="45">
        <f t="shared" si="73"/>
        <v>3841</v>
      </c>
      <c r="K1176" s="47">
        <f t="shared" si="74"/>
        <v>2379300</v>
      </c>
      <c r="L1176">
        <f>+VLOOKUP(J1176,'Thanh toán '!Q$6:R$3244,2,0)</f>
        <v>2379300</v>
      </c>
      <c r="M1176" s="47">
        <f t="shared" si="75"/>
        <v>0</v>
      </c>
    </row>
    <row r="1177" spans="1:13" x14ac:dyDescent="0.25">
      <c r="A1177" s="43">
        <v>44967</v>
      </c>
      <c r="B1177" s="40" t="s">
        <v>11689</v>
      </c>
      <c r="C1177" s="40" t="s">
        <v>11690</v>
      </c>
      <c r="D1177" s="38">
        <v>1081500</v>
      </c>
      <c r="E1177" s="42" t="s">
        <v>8998</v>
      </c>
      <c r="F1177" s="38">
        <v>108150</v>
      </c>
      <c r="G1177" s="38">
        <f t="shared" si="72"/>
        <v>1189650</v>
      </c>
      <c r="H1177" s="40" t="s">
        <v>9001</v>
      </c>
      <c r="I1177" s="40" t="s">
        <v>9002</v>
      </c>
      <c r="J1177" s="45">
        <f t="shared" si="73"/>
        <v>3842</v>
      </c>
      <c r="K1177" s="47">
        <f t="shared" si="74"/>
        <v>1189650</v>
      </c>
      <c r="L1177">
        <f>+VLOOKUP(J1177,'Thanh toán '!Q$6:R$3244,2,0)</f>
        <v>1189650</v>
      </c>
      <c r="M1177" s="47">
        <f t="shared" si="75"/>
        <v>0</v>
      </c>
    </row>
    <row r="1178" spans="1:13" x14ac:dyDescent="0.25">
      <c r="A1178" s="43">
        <v>44967</v>
      </c>
      <c r="B1178" s="40" t="s">
        <v>11691</v>
      </c>
      <c r="C1178" s="40" t="s">
        <v>11692</v>
      </c>
      <c r="D1178" s="38">
        <v>250910</v>
      </c>
      <c r="E1178" s="42" t="s">
        <v>8998</v>
      </c>
      <c r="F1178" s="38">
        <v>25091</v>
      </c>
      <c r="G1178" s="38">
        <f t="shared" si="72"/>
        <v>276001</v>
      </c>
      <c r="H1178" s="40" t="s">
        <v>9001</v>
      </c>
      <c r="I1178" s="40" t="s">
        <v>9002</v>
      </c>
      <c r="J1178" s="45">
        <f t="shared" si="73"/>
        <v>3843</v>
      </c>
      <c r="K1178" s="47">
        <f t="shared" si="74"/>
        <v>276001</v>
      </c>
      <c r="L1178">
        <f>+VLOOKUP(J1178,'Thanh toán '!Q$6:R$3244,2,0)</f>
        <v>276001</v>
      </c>
      <c r="M1178" s="47">
        <f t="shared" si="75"/>
        <v>0</v>
      </c>
    </row>
    <row r="1179" spans="1:13" x14ac:dyDescent="0.25">
      <c r="A1179" s="43">
        <v>44967</v>
      </c>
      <c r="B1179" s="40" t="s">
        <v>11693</v>
      </c>
      <c r="C1179" s="40" t="s">
        <v>11694</v>
      </c>
      <c r="D1179" s="38">
        <v>1228077</v>
      </c>
      <c r="E1179" s="42" t="s">
        <v>8998</v>
      </c>
      <c r="F1179" s="38">
        <v>122808</v>
      </c>
      <c r="G1179" s="38">
        <f t="shared" si="72"/>
        <v>1350885</v>
      </c>
      <c r="H1179" s="40" t="s">
        <v>9001</v>
      </c>
      <c r="I1179" s="40" t="s">
        <v>9002</v>
      </c>
      <c r="J1179" s="45">
        <f t="shared" si="73"/>
        <v>3844</v>
      </c>
      <c r="K1179" s="47">
        <f t="shared" si="74"/>
        <v>1350885</v>
      </c>
      <c r="L1179">
        <f>+VLOOKUP(J1179,'Thanh toán '!Q$6:R$3244,2,0)</f>
        <v>1350885</v>
      </c>
      <c r="M1179" s="47">
        <f t="shared" si="75"/>
        <v>0</v>
      </c>
    </row>
    <row r="1180" spans="1:13" x14ac:dyDescent="0.25">
      <c r="A1180" s="43">
        <v>44967</v>
      </c>
      <c r="B1180" s="40" t="s">
        <v>11695</v>
      </c>
      <c r="C1180" s="40" t="s">
        <v>11696</v>
      </c>
      <c r="D1180" s="38">
        <v>889098</v>
      </c>
      <c r="E1180" s="42" t="s">
        <v>8998</v>
      </c>
      <c r="F1180" s="38">
        <v>88910</v>
      </c>
      <c r="G1180" s="38">
        <f t="shared" si="72"/>
        <v>978008</v>
      </c>
      <c r="H1180" s="40" t="s">
        <v>9001</v>
      </c>
      <c r="I1180" s="40" t="s">
        <v>9002</v>
      </c>
      <c r="J1180" s="45">
        <f t="shared" si="73"/>
        <v>3847</v>
      </c>
      <c r="K1180" s="47">
        <f t="shared" si="74"/>
        <v>978008</v>
      </c>
      <c r="L1180">
        <f>+VLOOKUP(J1180,'Thanh toán '!Q$6:R$3244,2,0)</f>
        <v>978008</v>
      </c>
      <c r="M1180" s="47">
        <f t="shared" si="75"/>
        <v>0</v>
      </c>
    </row>
    <row r="1181" spans="1:13" x14ac:dyDescent="0.25">
      <c r="A1181" s="43">
        <v>44967</v>
      </c>
      <c r="B1181" s="40" t="s">
        <v>11697</v>
      </c>
      <c r="C1181" s="40" t="s">
        <v>11698</v>
      </c>
      <c r="D1181" s="38">
        <v>1369090</v>
      </c>
      <c r="E1181" s="42" t="s">
        <v>8998</v>
      </c>
      <c r="F1181" s="38">
        <v>136909</v>
      </c>
      <c r="G1181" s="38">
        <f t="shared" si="72"/>
        <v>1505999</v>
      </c>
      <c r="H1181" s="40" t="s">
        <v>9284</v>
      </c>
      <c r="I1181" s="40" t="s">
        <v>9285</v>
      </c>
      <c r="J1181" s="45">
        <f t="shared" si="73"/>
        <v>3851</v>
      </c>
      <c r="K1181" s="47">
        <f t="shared" si="74"/>
        <v>1505999</v>
      </c>
      <c r="L1181">
        <f>+VLOOKUP(J1181,'Thanh toán '!Q$6:R$3244,2,0)</f>
        <v>1505999</v>
      </c>
      <c r="M1181" s="47">
        <f t="shared" si="75"/>
        <v>0</v>
      </c>
    </row>
    <row r="1182" spans="1:13" x14ac:dyDescent="0.25">
      <c r="A1182" s="43">
        <v>44967</v>
      </c>
      <c r="B1182" s="40" t="s">
        <v>11699</v>
      </c>
      <c r="C1182" s="40" t="s">
        <v>11700</v>
      </c>
      <c r="D1182" s="38">
        <v>2447965</v>
      </c>
      <c r="E1182" s="42" t="s">
        <v>8998</v>
      </c>
      <c r="F1182" s="38">
        <v>244797</v>
      </c>
      <c r="G1182" s="38">
        <f t="shared" si="72"/>
        <v>2692762</v>
      </c>
      <c r="H1182" s="40" t="s">
        <v>9394</v>
      </c>
      <c r="I1182" s="40" t="s">
        <v>9395</v>
      </c>
      <c r="J1182" s="45">
        <f t="shared" si="73"/>
        <v>3852</v>
      </c>
      <c r="K1182" s="47">
        <f t="shared" si="74"/>
        <v>2692762</v>
      </c>
      <c r="L1182">
        <f>+VLOOKUP(J1182,'Thanh toán '!Q$6:R$3244,2,0)</f>
        <v>2692762</v>
      </c>
      <c r="M1182" s="47">
        <f t="shared" si="75"/>
        <v>0</v>
      </c>
    </row>
    <row r="1183" spans="1:13" x14ac:dyDescent="0.25">
      <c r="A1183" s="43">
        <v>44967</v>
      </c>
      <c r="B1183" s="40" t="s">
        <v>11701</v>
      </c>
      <c r="C1183" s="40" t="s">
        <v>11702</v>
      </c>
      <c r="D1183" s="38">
        <v>3089210</v>
      </c>
      <c r="E1183" s="42" t="s">
        <v>8998</v>
      </c>
      <c r="F1183" s="38">
        <v>308921</v>
      </c>
      <c r="G1183" s="38">
        <f t="shared" si="72"/>
        <v>3398131</v>
      </c>
      <c r="H1183" s="40" t="s">
        <v>9394</v>
      </c>
      <c r="I1183" s="40" t="s">
        <v>9395</v>
      </c>
      <c r="J1183" s="45">
        <f t="shared" si="73"/>
        <v>3853</v>
      </c>
      <c r="K1183" s="47">
        <f t="shared" si="74"/>
        <v>3398131</v>
      </c>
      <c r="L1183">
        <f>+VLOOKUP(J1183,'Thanh toán '!Q$6:R$3244,2,0)</f>
        <v>3398131</v>
      </c>
      <c r="M1183" s="47">
        <f t="shared" si="75"/>
        <v>0</v>
      </c>
    </row>
    <row r="1184" spans="1:13" x14ac:dyDescent="0.25">
      <c r="A1184" s="43">
        <v>44967</v>
      </c>
      <c r="B1184" s="40" t="s">
        <v>11703</v>
      </c>
      <c r="C1184" s="40" t="s">
        <v>11704</v>
      </c>
      <c r="D1184" s="38">
        <v>1081500</v>
      </c>
      <c r="E1184" s="42" t="s">
        <v>8998</v>
      </c>
      <c r="F1184" s="38">
        <v>108150</v>
      </c>
      <c r="G1184" s="38">
        <f t="shared" si="72"/>
        <v>1189650</v>
      </c>
      <c r="H1184" s="40" t="s">
        <v>9394</v>
      </c>
      <c r="I1184" s="40" t="s">
        <v>9395</v>
      </c>
      <c r="J1184" s="45">
        <f t="shared" si="73"/>
        <v>3854</v>
      </c>
      <c r="K1184" s="47">
        <f t="shared" si="74"/>
        <v>1189650</v>
      </c>
      <c r="L1184">
        <f>+VLOOKUP(J1184,'Thanh toán '!Q$6:R$3244,2,0)</f>
        <v>1189650</v>
      </c>
      <c r="M1184" s="47">
        <f t="shared" si="75"/>
        <v>0</v>
      </c>
    </row>
    <row r="1185" spans="1:13" x14ac:dyDescent="0.25">
      <c r="A1185" s="43">
        <v>44967</v>
      </c>
      <c r="B1185" s="40" t="s">
        <v>11705</v>
      </c>
      <c r="C1185" s="40" t="s">
        <v>11706</v>
      </c>
      <c r="D1185" s="38">
        <v>2631601</v>
      </c>
      <c r="E1185" s="42" t="s">
        <v>8998</v>
      </c>
      <c r="F1185" s="38">
        <v>263160</v>
      </c>
      <c r="G1185" s="38">
        <f t="shared" si="72"/>
        <v>2894761</v>
      </c>
      <c r="H1185" s="40" t="s">
        <v>9315</v>
      </c>
      <c r="I1185" s="40" t="s">
        <v>9316</v>
      </c>
      <c r="J1185" s="45">
        <f t="shared" si="73"/>
        <v>3856</v>
      </c>
      <c r="K1185" s="47">
        <f t="shared" si="74"/>
        <v>2894761</v>
      </c>
      <c r="L1185">
        <f>+VLOOKUP(J1185,'Thanh toán '!Q$6:R$3244,2,0)</f>
        <v>2894761</v>
      </c>
      <c r="M1185" s="47">
        <f t="shared" si="75"/>
        <v>0</v>
      </c>
    </row>
    <row r="1186" spans="1:13" x14ac:dyDescent="0.25">
      <c r="A1186" s="43">
        <v>44967</v>
      </c>
      <c r="B1186" s="40" t="s">
        <v>11707</v>
      </c>
      <c r="C1186" s="40" t="s">
        <v>11708</v>
      </c>
      <c r="D1186" s="38">
        <v>530250</v>
      </c>
      <c r="E1186" s="42" t="s">
        <v>8998</v>
      </c>
      <c r="F1186" s="38">
        <v>53025</v>
      </c>
      <c r="G1186" s="38">
        <f t="shared" si="72"/>
        <v>583275</v>
      </c>
      <c r="H1186" s="40" t="s">
        <v>9315</v>
      </c>
      <c r="I1186" s="40" t="s">
        <v>9316</v>
      </c>
      <c r="J1186" s="45">
        <f t="shared" si="73"/>
        <v>3857</v>
      </c>
      <c r="K1186" s="47">
        <f t="shared" si="74"/>
        <v>583275</v>
      </c>
      <c r="L1186" t="e">
        <f>+VLOOKUP(J1186,'Thanh toán '!Q$6:R$3244,2,0)</f>
        <v>#N/A</v>
      </c>
      <c r="M1186" s="47" t="e">
        <f t="shared" si="75"/>
        <v>#N/A</v>
      </c>
    </row>
    <row r="1187" spans="1:13" x14ac:dyDescent="0.25">
      <c r="A1187" s="43">
        <v>44967</v>
      </c>
      <c r="B1187" s="40" t="s">
        <v>11709</v>
      </c>
      <c r="C1187" s="40" t="s">
        <v>11710</v>
      </c>
      <c r="D1187" s="38">
        <v>2672250</v>
      </c>
      <c r="E1187" s="42" t="s">
        <v>8998</v>
      </c>
      <c r="F1187" s="38">
        <v>267225</v>
      </c>
      <c r="G1187" s="38">
        <f t="shared" si="72"/>
        <v>2939475</v>
      </c>
      <c r="H1187" s="40" t="s">
        <v>9315</v>
      </c>
      <c r="I1187" s="40" t="s">
        <v>9316</v>
      </c>
      <c r="J1187" s="45">
        <f t="shared" si="73"/>
        <v>3858</v>
      </c>
      <c r="K1187" s="47">
        <f t="shared" si="74"/>
        <v>2939475</v>
      </c>
      <c r="L1187" t="e">
        <f>+VLOOKUP(J1187,'Thanh toán '!Q$6:R$3244,2,0)</f>
        <v>#N/A</v>
      </c>
      <c r="M1187" s="47" t="e">
        <f t="shared" si="75"/>
        <v>#N/A</v>
      </c>
    </row>
    <row r="1188" spans="1:13" x14ac:dyDescent="0.25">
      <c r="A1188" s="43">
        <v>44967</v>
      </c>
      <c r="B1188" s="40" t="s">
        <v>11711</v>
      </c>
      <c r="C1188" s="40" t="s">
        <v>11712</v>
      </c>
      <c r="D1188" s="38">
        <v>1081500</v>
      </c>
      <c r="E1188" s="42" t="s">
        <v>8998</v>
      </c>
      <c r="F1188" s="38">
        <v>108150</v>
      </c>
      <c r="G1188" s="38">
        <f t="shared" si="72"/>
        <v>1189650</v>
      </c>
      <c r="H1188" s="40" t="s">
        <v>11713</v>
      </c>
      <c r="I1188" s="40" t="s">
        <v>11714</v>
      </c>
      <c r="J1188" s="45">
        <f t="shared" si="73"/>
        <v>3859</v>
      </c>
      <c r="K1188" s="47">
        <f t="shared" si="74"/>
        <v>1189650</v>
      </c>
      <c r="L1188">
        <f>+VLOOKUP(J1188,'Thanh toán '!Q$6:R$3244,2,0)</f>
        <v>1189650</v>
      </c>
      <c r="M1188" s="47">
        <f t="shared" si="75"/>
        <v>0</v>
      </c>
    </row>
    <row r="1189" spans="1:13" x14ac:dyDescent="0.25">
      <c r="A1189" s="43">
        <v>44967</v>
      </c>
      <c r="B1189" s="40" t="s">
        <v>11715</v>
      </c>
      <c r="C1189" s="40" t="s">
        <v>11716</v>
      </c>
      <c r="D1189" s="38">
        <v>1081500</v>
      </c>
      <c r="E1189" s="42" t="s">
        <v>8998</v>
      </c>
      <c r="F1189" s="38">
        <v>108150</v>
      </c>
      <c r="G1189" s="38">
        <f t="shared" si="72"/>
        <v>1189650</v>
      </c>
      <c r="H1189" s="40" t="s">
        <v>9351</v>
      </c>
      <c r="I1189" s="40" t="s">
        <v>9352</v>
      </c>
      <c r="J1189" s="45">
        <f t="shared" si="73"/>
        <v>3860</v>
      </c>
      <c r="K1189" s="47">
        <f t="shared" si="74"/>
        <v>1189650</v>
      </c>
      <c r="L1189">
        <f>+VLOOKUP(J1189,'Thanh toán '!Q$6:R$3244,2,0)</f>
        <v>1189650</v>
      </c>
      <c r="M1189" s="47">
        <f t="shared" si="75"/>
        <v>0</v>
      </c>
    </row>
    <row r="1190" spans="1:13" x14ac:dyDescent="0.25">
      <c r="A1190" s="43">
        <v>44967</v>
      </c>
      <c r="B1190" s="40" t="s">
        <v>11717</v>
      </c>
      <c r="C1190" s="40" t="s">
        <v>11718</v>
      </c>
      <c r="D1190" s="38">
        <v>1081500</v>
      </c>
      <c r="E1190" s="42" t="s">
        <v>8998</v>
      </c>
      <c r="F1190" s="38">
        <v>108150</v>
      </c>
      <c r="G1190" s="38">
        <f t="shared" si="72"/>
        <v>1189650</v>
      </c>
      <c r="H1190" s="40" t="s">
        <v>9619</v>
      </c>
      <c r="I1190" s="40" t="s">
        <v>9620</v>
      </c>
      <c r="J1190" s="45">
        <f t="shared" si="73"/>
        <v>3861</v>
      </c>
      <c r="K1190" s="47">
        <f t="shared" si="74"/>
        <v>1189650</v>
      </c>
      <c r="L1190" t="e">
        <f>+VLOOKUP(J1190,'Thanh toán '!Q$6:R$3244,2,0)</f>
        <v>#N/A</v>
      </c>
      <c r="M1190" s="47" t="e">
        <f t="shared" si="75"/>
        <v>#N/A</v>
      </c>
    </row>
    <row r="1191" spans="1:13" x14ac:dyDescent="0.25">
      <c r="A1191" s="43">
        <v>44967</v>
      </c>
      <c r="B1191" s="40" t="s">
        <v>11719</v>
      </c>
      <c r="C1191" s="40" t="s">
        <v>11720</v>
      </c>
      <c r="D1191" s="38">
        <v>1003640</v>
      </c>
      <c r="E1191" s="42" t="s">
        <v>8998</v>
      </c>
      <c r="F1191" s="38">
        <v>100364</v>
      </c>
      <c r="G1191" s="38">
        <f t="shared" si="72"/>
        <v>1104004</v>
      </c>
      <c r="H1191" s="40" t="s">
        <v>9301</v>
      </c>
      <c r="I1191" s="40" t="s">
        <v>9302</v>
      </c>
      <c r="J1191" s="45">
        <f t="shared" si="73"/>
        <v>3862</v>
      </c>
      <c r="K1191" s="47">
        <f t="shared" si="74"/>
        <v>1104004</v>
      </c>
      <c r="L1191">
        <f>+VLOOKUP(J1191,'Thanh toán '!Q$6:R$3244,2,0)</f>
        <v>1104004</v>
      </c>
      <c r="M1191" s="47">
        <f t="shared" si="75"/>
        <v>0</v>
      </c>
    </row>
    <row r="1192" spans="1:13" x14ac:dyDescent="0.25">
      <c r="A1192" s="43">
        <v>44967</v>
      </c>
      <c r="B1192" s="40" t="s">
        <v>11721</v>
      </c>
      <c r="C1192" s="40" t="s">
        <v>11722</v>
      </c>
      <c r="D1192" s="38">
        <v>3035550</v>
      </c>
      <c r="E1192" s="42" t="s">
        <v>8998</v>
      </c>
      <c r="F1192" s="38">
        <v>303555</v>
      </c>
      <c r="G1192" s="38">
        <f t="shared" si="72"/>
        <v>3339105</v>
      </c>
      <c r="H1192" s="40" t="s">
        <v>9331</v>
      </c>
      <c r="I1192" s="40" t="s">
        <v>9332</v>
      </c>
      <c r="J1192" s="45">
        <f t="shared" si="73"/>
        <v>3863</v>
      </c>
      <c r="K1192" s="47">
        <f t="shared" si="74"/>
        <v>3339105</v>
      </c>
      <c r="L1192">
        <f>+VLOOKUP(J1192,'Thanh toán '!Q$6:R$3244,2,0)</f>
        <v>3339105</v>
      </c>
      <c r="M1192" s="47">
        <f t="shared" si="75"/>
        <v>0</v>
      </c>
    </row>
    <row r="1193" spans="1:13" x14ac:dyDescent="0.25">
      <c r="A1193" s="43">
        <v>44967</v>
      </c>
      <c r="B1193" s="40" t="s">
        <v>11723</v>
      </c>
      <c r="C1193" s="40" t="s">
        <v>11724</v>
      </c>
      <c r="D1193" s="38">
        <v>954450</v>
      </c>
      <c r="E1193" s="42" t="s">
        <v>8998</v>
      </c>
      <c r="F1193" s="38">
        <v>95445</v>
      </c>
      <c r="G1193" s="38">
        <f t="shared" si="72"/>
        <v>1049895</v>
      </c>
      <c r="H1193" s="40" t="s">
        <v>9072</v>
      </c>
      <c r="I1193" s="40" t="s">
        <v>9073</v>
      </c>
      <c r="J1193" s="45">
        <f t="shared" si="73"/>
        <v>3865</v>
      </c>
      <c r="K1193" s="47">
        <f t="shared" si="74"/>
        <v>1049895</v>
      </c>
      <c r="L1193" t="e">
        <f>+VLOOKUP(J1193,'Thanh toán '!Q$6:R$3244,2,0)</f>
        <v>#N/A</v>
      </c>
      <c r="M1193" s="47" t="e">
        <f t="shared" si="75"/>
        <v>#N/A</v>
      </c>
    </row>
    <row r="1194" spans="1:13" x14ac:dyDescent="0.25">
      <c r="A1194" s="43">
        <v>44967</v>
      </c>
      <c r="B1194" s="40" t="s">
        <v>11725</v>
      </c>
      <c r="C1194" s="40" t="s">
        <v>11726</v>
      </c>
      <c r="D1194" s="38">
        <v>2163000</v>
      </c>
      <c r="E1194" s="42" t="s">
        <v>8998</v>
      </c>
      <c r="F1194" s="38">
        <v>216300</v>
      </c>
      <c r="G1194" s="38">
        <f t="shared" si="72"/>
        <v>2379300</v>
      </c>
      <c r="H1194" s="40" t="s">
        <v>9068</v>
      </c>
      <c r="I1194" s="40" t="s">
        <v>9069</v>
      </c>
      <c r="J1194" s="45">
        <f t="shared" si="73"/>
        <v>3866</v>
      </c>
      <c r="K1194" s="47">
        <f t="shared" si="74"/>
        <v>2379300</v>
      </c>
      <c r="L1194">
        <f>+VLOOKUP(J1194,'Thanh toán '!Q$6:R$3244,2,0)</f>
        <v>2379300</v>
      </c>
      <c r="M1194" s="47">
        <f t="shared" si="75"/>
        <v>0</v>
      </c>
    </row>
    <row r="1195" spans="1:13" x14ac:dyDescent="0.25">
      <c r="A1195" s="43">
        <v>44967</v>
      </c>
      <c r="B1195" s="40" t="s">
        <v>11727</v>
      </c>
      <c r="C1195" s="40" t="s">
        <v>11728</v>
      </c>
      <c r="D1195" s="38">
        <v>538650</v>
      </c>
      <c r="E1195" s="42" t="s">
        <v>8998</v>
      </c>
      <c r="F1195" s="38">
        <v>53865</v>
      </c>
      <c r="G1195" s="38">
        <f t="shared" si="72"/>
        <v>592515</v>
      </c>
      <c r="H1195" s="40" t="s">
        <v>9284</v>
      </c>
      <c r="I1195" s="40" t="s">
        <v>9285</v>
      </c>
      <c r="J1195" s="45">
        <f t="shared" si="73"/>
        <v>3867</v>
      </c>
      <c r="K1195" s="47">
        <f t="shared" si="74"/>
        <v>592515</v>
      </c>
      <c r="L1195">
        <f>+VLOOKUP(J1195,'Thanh toán '!Q$6:R$3244,2,0)</f>
        <v>592515</v>
      </c>
      <c r="M1195" s="47">
        <f t="shared" si="75"/>
        <v>0</v>
      </c>
    </row>
    <row r="1196" spans="1:13" x14ac:dyDescent="0.25">
      <c r="A1196" s="43">
        <v>44967</v>
      </c>
      <c r="B1196" s="40" t="s">
        <v>11729</v>
      </c>
      <c r="C1196" s="40" t="s">
        <v>11730</v>
      </c>
      <c r="D1196" s="38">
        <v>1479144</v>
      </c>
      <c r="E1196" s="42" t="s">
        <v>8998</v>
      </c>
      <c r="F1196" s="38">
        <v>147914</v>
      </c>
      <c r="G1196" s="38">
        <f t="shared" si="72"/>
        <v>1627058</v>
      </c>
      <c r="H1196" s="40" t="s">
        <v>9284</v>
      </c>
      <c r="I1196" s="40" t="s">
        <v>9285</v>
      </c>
      <c r="J1196" s="45">
        <f t="shared" si="73"/>
        <v>3868</v>
      </c>
      <c r="K1196" s="47">
        <f t="shared" si="74"/>
        <v>1627058</v>
      </c>
      <c r="L1196">
        <f>+VLOOKUP(J1196,'Thanh toán '!Q$6:R$3244,2,0)</f>
        <v>1627058</v>
      </c>
      <c r="M1196" s="47">
        <f t="shared" si="75"/>
        <v>0</v>
      </c>
    </row>
    <row r="1197" spans="1:13" x14ac:dyDescent="0.25">
      <c r="A1197" s="43">
        <v>44967</v>
      </c>
      <c r="B1197" s="40" t="s">
        <v>11731</v>
      </c>
      <c r="C1197" s="40" t="s">
        <v>11732</v>
      </c>
      <c r="D1197" s="38">
        <v>1844890</v>
      </c>
      <c r="E1197" s="42" t="s">
        <v>8998</v>
      </c>
      <c r="F1197" s="38">
        <v>184489</v>
      </c>
      <c r="G1197" s="38">
        <f t="shared" si="72"/>
        <v>2029379</v>
      </c>
      <c r="H1197" s="40" t="s">
        <v>9284</v>
      </c>
      <c r="I1197" s="40" t="s">
        <v>9285</v>
      </c>
      <c r="J1197" s="45">
        <f t="shared" si="73"/>
        <v>3869</v>
      </c>
      <c r="K1197" s="47">
        <f t="shared" si="74"/>
        <v>2029379</v>
      </c>
      <c r="L1197">
        <f>+VLOOKUP(J1197,'Thanh toán '!Q$6:R$3244,2,0)</f>
        <v>2029379</v>
      </c>
      <c r="M1197" s="47">
        <f t="shared" si="75"/>
        <v>0</v>
      </c>
    </row>
    <row r="1198" spans="1:13" x14ac:dyDescent="0.25">
      <c r="A1198" s="43">
        <v>44968</v>
      </c>
      <c r="B1198" s="40" t="s">
        <v>11739</v>
      </c>
      <c r="C1198" s="40" t="s">
        <v>11740</v>
      </c>
      <c r="D1198" s="38">
        <v>551250</v>
      </c>
      <c r="E1198" s="42" t="s">
        <v>8998</v>
      </c>
      <c r="F1198" s="38">
        <v>55125</v>
      </c>
      <c r="G1198" s="38">
        <f t="shared" si="72"/>
        <v>606375</v>
      </c>
      <c r="H1198" s="40" t="s">
        <v>11741</v>
      </c>
      <c r="I1198" s="40" t="s">
        <v>11742</v>
      </c>
      <c r="J1198" s="45">
        <f t="shared" si="73"/>
        <v>3871</v>
      </c>
      <c r="K1198" s="47">
        <f t="shared" si="74"/>
        <v>606375</v>
      </c>
      <c r="L1198" t="e">
        <f>+VLOOKUP(J1198,'Thanh toán '!Q$6:R$3244,2,0)</f>
        <v>#N/A</v>
      </c>
      <c r="M1198" s="47" t="e">
        <f t="shared" si="75"/>
        <v>#N/A</v>
      </c>
    </row>
    <row r="1199" spans="1:13" x14ac:dyDescent="0.25">
      <c r="A1199" s="43">
        <v>44968</v>
      </c>
      <c r="B1199" s="40" t="s">
        <v>11743</v>
      </c>
      <c r="C1199" s="40" t="s">
        <v>11744</v>
      </c>
      <c r="D1199" s="38">
        <v>1081500</v>
      </c>
      <c r="E1199" s="42" t="s">
        <v>8998</v>
      </c>
      <c r="F1199" s="38">
        <v>108150</v>
      </c>
      <c r="G1199" s="38">
        <f t="shared" si="72"/>
        <v>1189650</v>
      </c>
      <c r="H1199" s="40" t="s">
        <v>9751</v>
      </c>
      <c r="I1199" s="40" t="s">
        <v>9752</v>
      </c>
      <c r="J1199" s="45">
        <f t="shared" si="73"/>
        <v>3872</v>
      </c>
      <c r="K1199" s="47">
        <f t="shared" si="74"/>
        <v>1189650</v>
      </c>
      <c r="L1199">
        <f>+VLOOKUP(J1199,'Thanh toán '!Q$6:R$3244,2,0)</f>
        <v>1189650</v>
      </c>
      <c r="M1199" s="47">
        <f t="shared" si="75"/>
        <v>0</v>
      </c>
    </row>
    <row r="1200" spans="1:13" x14ac:dyDescent="0.25">
      <c r="A1200" s="43">
        <v>44968</v>
      </c>
      <c r="B1200" s="40" t="s">
        <v>11745</v>
      </c>
      <c r="C1200" s="40" t="s">
        <v>11746</v>
      </c>
      <c r="D1200" s="38">
        <v>1632750</v>
      </c>
      <c r="E1200" s="42" t="s">
        <v>8998</v>
      </c>
      <c r="F1200" s="38">
        <v>163275</v>
      </c>
      <c r="G1200" s="38">
        <f t="shared" si="72"/>
        <v>1796025</v>
      </c>
      <c r="H1200" s="40" t="s">
        <v>9179</v>
      </c>
      <c r="I1200" s="40" t="s">
        <v>9180</v>
      </c>
      <c r="J1200" s="45">
        <f t="shared" si="73"/>
        <v>3874</v>
      </c>
      <c r="K1200" s="47">
        <f t="shared" si="74"/>
        <v>1796025</v>
      </c>
      <c r="L1200" t="e">
        <f>+VLOOKUP(J1200,'Thanh toán '!Q$6:R$3244,2,0)</f>
        <v>#N/A</v>
      </c>
      <c r="M1200" s="47" t="e">
        <f t="shared" si="75"/>
        <v>#N/A</v>
      </c>
    </row>
    <row r="1201" spans="1:13" x14ac:dyDescent="0.25">
      <c r="A1201" s="43">
        <v>44968</v>
      </c>
      <c r="B1201" s="40" t="s">
        <v>11747</v>
      </c>
      <c r="C1201" s="40" t="s">
        <v>11748</v>
      </c>
      <c r="D1201" s="38">
        <v>1060500</v>
      </c>
      <c r="E1201" s="42" t="s">
        <v>8998</v>
      </c>
      <c r="F1201" s="38">
        <v>106050</v>
      </c>
      <c r="G1201" s="38">
        <f t="shared" si="72"/>
        <v>1166550</v>
      </c>
      <c r="H1201" s="40" t="s">
        <v>9268</v>
      </c>
      <c r="I1201" s="40" t="s">
        <v>9269</v>
      </c>
      <c r="J1201" s="45">
        <f t="shared" si="73"/>
        <v>3875</v>
      </c>
      <c r="K1201" s="47">
        <f t="shared" si="74"/>
        <v>1166550</v>
      </c>
      <c r="L1201">
        <f>+VLOOKUP(J1201,'Thanh toán '!Q$6:R$3244,2,0)</f>
        <v>1166550</v>
      </c>
      <c r="M1201" s="47">
        <f t="shared" si="75"/>
        <v>0</v>
      </c>
    </row>
    <row r="1202" spans="1:13" x14ac:dyDescent="0.25">
      <c r="A1202" s="43">
        <v>44968</v>
      </c>
      <c r="B1202" s="40" t="s">
        <v>11749</v>
      </c>
      <c r="C1202" s="40" t="s">
        <v>11750</v>
      </c>
      <c r="D1202" s="38">
        <v>2248050</v>
      </c>
      <c r="E1202" s="42" t="s">
        <v>8998</v>
      </c>
      <c r="F1202" s="38">
        <v>224805</v>
      </c>
      <c r="G1202" s="38">
        <f t="shared" si="72"/>
        <v>2472855</v>
      </c>
      <c r="H1202" s="40" t="s">
        <v>10431</v>
      </c>
      <c r="I1202" s="40" t="s">
        <v>10432</v>
      </c>
      <c r="J1202" s="45">
        <f t="shared" si="73"/>
        <v>3876</v>
      </c>
      <c r="K1202" s="47">
        <f t="shared" si="74"/>
        <v>2472855</v>
      </c>
      <c r="L1202" t="e">
        <f>+VLOOKUP(J1202,'Thanh toán '!Q$6:R$3244,2,0)</f>
        <v>#N/A</v>
      </c>
      <c r="M1202" s="47" t="e">
        <f t="shared" si="75"/>
        <v>#N/A</v>
      </c>
    </row>
    <row r="1203" spans="1:13" x14ac:dyDescent="0.25">
      <c r="A1203" s="43">
        <v>44968</v>
      </c>
      <c r="B1203" s="40" t="s">
        <v>11751</v>
      </c>
      <c r="C1203" s="40" t="s">
        <v>11752</v>
      </c>
      <c r="D1203" s="38">
        <v>704013</v>
      </c>
      <c r="E1203" s="42" t="s">
        <v>8998</v>
      </c>
      <c r="F1203" s="38">
        <v>70401</v>
      </c>
      <c r="G1203" s="38">
        <f t="shared" si="72"/>
        <v>774414</v>
      </c>
      <c r="H1203" s="40" t="s">
        <v>9159</v>
      </c>
      <c r="I1203" s="40" t="s">
        <v>9160</v>
      </c>
      <c r="J1203" s="45">
        <f t="shared" si="73"/>
        <v>3877</v>
      </c>
      <c r="K1203" s="47">
        <f t="shared" si="74"/>
        <v>774414</v>
      </c>
      <c r="L1203">
        <f>+VLOOKUP(J1203,'Thanh toán '!Q$6:R$3244,2,0)</f>
        <v>774414</v>
      </c>
      <c r="M1203" s="47">
        <f t="shared" si="75"/>
        <v>0</v>
      </c>
    </row>
    <row r="1204" spans="1:13" x14ac:dyDescent="0.25">
      <c r="A1204" s="43">
        <v>44968</v>
      </c>
      <c r="B1204" s="40" t="s">
        <v>11753</v>
      </c>
      <c r="C1204" s="40" t="s">
        <v>11754</v>
      </c>
      <c r="D1204" s="38">
        <v>1399650</v>
      </c>
      <c r="E1204" s="42" t="s">
        <v>8998</v>
      </c>
      <c r="F1204" s="38">
        <v>139965</v>
      </c>
      <c r="G1204" s="38">
        <f t="shared" si="72"/>
        <v>1539615</v>
      </c>
      <c r="H1204" s="40" t="s">
        <v>9755</v>
      </c>
      <c r="I1204" s="40" t="s">
        <v>9756</v>
      </c>
      <c r="J1204" s="45">
        <f t="shared" si="73"/>
        <v>3880</v>
      </c>
      <c r="K1204" s="47">
        <f t="shared" si="74"/>
        <v>1539615</v>
      </c>
      <c r="L1204">
        <f>+VLOOKUP(J1204,'Thanh toán '!Q$6:R$3244,2,0)</f>
        <v>1539615</v>
      </c>
      <c r="M1204" s="47">
        <f t="shared" si="75"/>
        <v>0</v>
      </c>
    </row>
    <row r="1205" spans="1:13" x14ac:dyDescent="0.25">
      <c r="A1205" s="43">
        <v>44968</v>
      </c>
      <c r="B1205" s="40" t="s">
        <v>11755</v>
      </c>
      <c r="C1205" s="40" t="s">
        <v>11756</v>
      </c>
      <c r="D1205" s="38">
        <v>806200</v>
      </c>
      <c r="E1205" s="42" t="s">
        <v>8998</v>
      </c>
      <c r="F1205" s="38">
        <v>80620</v>
      </c>
      <c r="G1205" s="38">
        <f t="shared" si="72"/>
        <v>886820</v>
      </c>
      <c r="H1205" s="40" t="s">
        <v>9001</v>
      </c>
      <c r="I1205" s="40" t="s">
        <v>9002</v>
      </c>
      <c r="J1205" s="45">
        <f t="shared" si="73"/>
        <v>3881</v>
      </c>
      <c r="K1205" s="47">
        <f t="shared" si="74"/>
        <v>886820</v>
      </c>
      <c r="L1205">
        <f>+VLOOKUP(J1205,'Thanh toán '!Q$6:R$3244,2,0)</f>
        <v>886820</v>
      </c>
      <c r="M1205" s="47">
        <f t="shared" si="75"/>
        <v>0</v>
      </c>
    </row>
    <row r="1206" spans="1:13" x14ac:dyDescent="0.25">
      <c r="A1206" s="43">
        <v>44968</v>
      </c>
      <c r="B1206" s="40" t="s">
        <v>11757</v>
      </c>
      <c r="C1206" s="40" t="s">
        <v>11758</v>
      </c>
      <c r="D1206" s="38">
        <v>617842</v>
      </c>
      <c r="E1206" s="42" t="s">
        <v>8998</v>
      </c>
      <c r="F1206" s="38">
        <v>61784</v>
      </c>
      <c r="G1206" s="38">
        <f t="shared" si="72"/>
        <v>679626</v>
      </c>
      <c r="H1206" s="40" t="s">
        <v>9001</v>
      </c>
      <c r="I1206" s="40" t="s">
        <v>9002</v>
      </c>
      <c r="J1206" s="45">
        <f t="shared" si="73"/>
        <v>3883</v>
      </c>
      <c r="K1206" s="47">
        <f t="shared" si="74"/>
        <v>679626</v>
      </c>
      <c r="L1206">
        <f>+VLOOKUP(J1206,'Thanh toán '!Q$6:R$3244,2,0)</f>
        <v>679626</v>
      </c>
      <c r="M1206" s="47">
        <f t="shared" si="75"/>
        <v>0</v>
      </c>
    </row>
    <row r="1207" spans="1:13" x14ac:dyDescent="0.25">
      <c r="A1207" s="43">
        <v>44968</v>
      </c>
      <c r="B1207" s="40" t="s">
        <v>11759</v>
      </c>
      <c r="C1207" s="40" t="s">
        <v>11760</v>
      </c>
      <c r="D1207" s="38">
        <v>530250</v>
      </c>
      <c r="E1207" s="42" t="s">
        <v>8998</v>
      </c>
      <c r="F1207" s="38">
        <v>53025</v>
      </c>
      <c r="G1207" s="38">
        <f t="shared" si="72"/>
        <v>583275</v>
      </c>
      <c r="H1207" s="40" t="s">
        <v>9853</v>
      </c>
      <c r="I1207" s="40" t="s">
        <v>9854</v>
      </c>
      <c r="J1207" s="45">
        <f t="shared" si="73"/>
        <v>3884</v>
      </c>
      <c r="K1207" s="47">
        <f t="shared" si="74"/>
        <v>583275</v>
      </c>
      <c r="L1207" t="e">
        <f>+VLOOKUP(J1207,'Thanh toán '!Q$6:R$3244,2,0)</f>
        <v>#N/A</v>
      </c>
      <c r="M1207" s="47" t="e">
        <f t="shared" si="75"/>
        <v>#N/A</v>
      </c>
    </row>
    <row r="1208" spans="1:13" x14ac:dyDescent="0.25">
      <c r="A1208" s="43">
        <v>44968</v>
      </c>
      <c r="B1208" s="40" t="s">
        <v>11761</v>
      </c>
      <c r="C1208" s="40" t="s">
        <v>11762</v>
      </c>
      <c r="D1208" s="38">
        <v>584084</v>
      </c>
      <c r="E1208" s="42" t="s">
        <v>8998</v>
      </c>
      <c r="F1208" s="38">
        <v>58408</v>
      </c>
      <c r="G1208" s="38">
        <f t="shared" si="72"/>
        <v>642492</v>
      </c>
      <c r="H1208" s="40" t="s">
        <v>9001</v>
      </c>
      <c r="I1208" s="40" t="s">
        <v>9002</v>
      </c>
      <c r="J1208" s="45">
        <f t="shared" si="73"/>
        <v>3885</v>
      </c>
      <c r="K1208" s="47">
        <f t="shared" si="74"/>
        <v>642492</v>
      </c>
      <c r="L1208">
        <f>+VLOOKUP(J1208,'Thanh toán '!Q$6:R$3244,2,0)</f>
        <v>642492</v>
      </c>
      <c r="M1208" s="47">
        <f t="shared" si="75"/>
        <v>0</v>
      </c>
    </row>
    <row r="1209" spans="1:13" x14ac:dyDescent="0.25">
      <c r="A1209" s="43">
        <v>44968</v>
      </c>
      <c r="B1209" s="40" t="s">
        <v>11763</v>
      </c>
      <c r="C1209" s="40" t="s">
        <v>11764</v>
      </c>
      <c r="D1209" s="38">
        <v>592955</v>
      </c>
      <c r="E1209" s="42" t="s">
        <v>8998</v>
      </c>
      <c r="F1209" s="38">
        <v>59296</v>
      </c>
      <c r="G1209" s="38">
        <f t="shared" si="72"/>
        <v>652251</v>
      </c>
      <c r="H1209" s="40" t="s">
        <v>9001</v>
      </c>
      <c r="I1209" s="40" t="s">
        <v>9002</v>
      </c>
      <c r="J1209" s="45">
        <f t="shared" si="73"/>
        <v>3886</v>
      </c>
      <c r="K1209" s="47">
        <f t="shared" si="74"/>
        <v>652251</v>
      </c>
      <c r="L1209">
        <f>+VLOOKUP(J1209,'Thanh toán '!Q$6:R$3244,2,0)</f>
        <v>652251</v>
      </c>
      <c r="M1209" s="47">
        <f t="shared" si="75"/>
        <v>0</v>
      </c>
    </row>
    <row r="1210" spans="1:13" x14ac:dyDescent="0.25">
      <c r="A1210" s="43">
        <v>44968</v>
      </c>
      <c r="B1210" s="40" t="s">
        <v>11765</v>
      </c>
      <c r="C1210" s="40" t="s">
        <v>11766</v>
      </c>
      <c r="D1210" s="38">
        <v>1308437</v>
      </c>
      <c r="E1210" s="42" t="s">
        <v>8998</v>
      </c>
      <c r="F1210" s="38">
        <v>130844</v>
      </c>
      <c r="G1210" s="38">
        <f t="shared" si="72"/>
        <v>1439281</v>
      </c>
      <c r="H1210" s="40" t="s">
        <v>9001</v>
      </c>
      <c r="I1210" s="40" t="s">
        <v>9002</v>
      </c>
      <c r="J1210" s="45">
        <f t="shared" si="73"/>
        <v>3887</v>
      </c>
      <c r="K1210" s="47">
        <f t="shared" si="74"/>
        <v>1439281</v>
      </c>
      <c r="L1210">
        <f>+VLOOKUP(J1210,'Thanh toán '!Q$6:R$3244,2,0)</f>
        <v>1439281</v>
      </c>
      <c r="M1210" s="47">
        <f t="shared" si="75"/>
        <v>0</v>
      </c>
    </row>
    <row r="1211" spans="1:13" x14ac:dyDescent="0.25">
      <c r="A1211" s="43">
        <v>44968</v>
      </c>
      <c r="B1211" s="40" t="s">
        <v>11767</v>
      </c>
      <c r="C1211" s="40" t="s">
        <v>11768</v>
      </c>
      <c r="D1211" s="38">
        <v>831087</v>
      </c>
      <c r="E1211" s="42" t="s">
        <v>8998</v>
      </c>
      <c r="F1211" s="38">
        <v>83109</v>
      </c>
      <c r="G1211" s="38">
        <f t="shared" si="72"/>
        <v>914196</v>
      </c>
      <c r="H1211" s="40" t="s">
        <v>9001</v>
      </c>
      <c r="I1211" s="40" t="s">
        <v>9002</v>
      </c>
      <c r="J1211" s="45">
        <f t="shared" si="73"/>
        <v>3888</v>
      </c>
      <c r="K1211" s="47">
        <f t="shared" si="74"/>
        <v>914196</v>
      </c>
      <c r="L1211">
        <f>+VLOOKUP(J1211,'Thanh toán '!Q$6:R$3244,2,0)</f>
        <v>914196</v>
      </c>
      <c r="M1211" s="47">
        <f t="shared" si="75"/>
        <v>0</v>
      </c>
    </row>
    <row r="1212" spans="1:13" x14ac:dyDescent="0.25">
      <c r="A1212" s="43">
        <v>44968</v>
      </c>
      <c r="B1212" s="40" t="s">
        <v>11769</v>
      </c>
      <c r="C1212" s="40" t="s">
        <v>11770</v>
      </c>
      <c r="D1212" s="38">
        <v>592955</v>
      </c>
      <c r="E1212" s="42" t="s">
        <v>8998</v>
      </c>
      <c r="F1212" s="38">
        <v>59296</v>
      </c>
      <c r="G1212" s="38">
        <f t="shared" si="72"/>
        <v>652251</v>
      </c>
      <c r="H1212" s="40" t="s">
        <v>9001</v>
      </c>
      <c r="I1212" s="40" t="s">
        <v>9002</v>
      </c>
      <c r="J1212" s="45">
        <f t="shared" si="73"/>
        <v>3889</v>
      </c>
      <c r="K1212" s="47">
        <f t="shared" si="74"/>
        <v>652251</v>
      </c>
      <c r="L1212">
        <f>+VLOOKUP(J1212,'Thanh toán '!Q$6:R$3244,2,0)</f>
        <v>652251</v>
      </c>
      <c r="M1212" s="47">
        <f t="shared" si="75"/>
        <v>0</v>
      </c>
    </row>
    <row r="1213" spans="1:13" x14ac:dyDescent="0.25">
      <c r="A1213" s="43">
        <v>44968</v>
      </c>
      <c r="B1213" s="40" t="s">
        <v>11771</v>
      </c>
      <c r="C1213" s="40" t="s">
        <v>11772</v>
      </c>
      <c r="D1213" s="38">
        <v>622160</v>
      </c>
      <c r="E1213" s="42" t="s">
        <v>8998</v>
      </c>
      <c r="F1213" s="38">
        <v>62216</v>
      </c>
      <c r="G1213" s="38">
        <f t="shared" si="72"/>
        <v>684376</v>
      </c>
      <c r="H1213" s="40" t="s">
        <v>9001</v>
      </c>
      <c r="I1213" s="40" t="s">
        <v>9002</v>
      </c>
      <c r="J1213" s="45">
        <f t="shared" si="73"/>
        <v>3890</v>
      </c>
      <c r="K1213" s="47">
        <f t="shared" si="74"/>
        <v>684376</v>
      </c>
      <c r="L1213">
        <f>+VLOOKUP(J1213,'Thanh toán '!Q$6:R$3244,2,0)</f>
        <v>684376</v>
      </c>
      <c r="M1213" s="47">
        <f t="shared" si="75"/>
        <v>0</v>
      </c>
    </row>
    <row r="1214" spans="1:13" x14ac:dyDescent="0.25">
      <c r="A1214" s="43">
        <v>44968</v>
      </c>
      <c r="B1214" s="40" t="s">
        <v>11773</v>
      </c>
      <c r="C1214" s="40" t="s">
        <v>11774</v>
      </c>
      <c r="D1214" s="38">
        <v>555290</v>
      </c>
      <c r="E1214" s="42" t="s">
        <v>8998</v>
      </c>
      <c r="F1214" s="38">
        <v>55529</v>
      </c>
      <c r="G1214" s="38">
        <f t="shared" si="72"/>
        <v>610819</v>
      </c>
      <c r="H1214" s="40" t="s">
        <v>9001</v>
      </c>
      <c r="I1214" s="40" t="s">
        <v>9002</v>
      </c>
      <c r="J1214" s="45">
        <f t="shared" si="73"/>
        <v>3891</v>
      </c>
      <c r="K1214" s="47">
        <f t="shared" si="74"/>
        <v>610819</v>
      </c>
      <c r="L1214">
        <f>+VLOOKUP(J1214,'Thanh toán '!Q$6:R$3244,2,0)</f>
        <v>610819</v>
      </c>
      <c r="M1214" s="47">
        <f t="shared" si="75"/>
        <v>0</v>
      </c>
    </row>
    <row r="1215" spans="1:13" x14ac:dyDescent="0.25">
      <c r="A1215" s="43">
        <v>44968</v>
      </c>
      <c r="B1215" s="40" t="s">
        <v>11775</v>
      </c>
      <c r="C1215" s="40" t="s">
        <v>11776</v>
      </c>
      <c r="D1215" s="38">
        <v>1664945</v>
      </c>
      <c r="E1215" s="42" t="s">
        <v>8998</v>
      </c>
      <c r="F1215" s="38">
        <v>166495</v>
      </c>
      <c r="G1215" s="38">
        <f t="shared" si="72"/>
        <v>1831440</v>
      </c>
      <c r="H1215" s="40" t="s">
        <v>9001</v>
      </c>
      <c r="I1215" s="40" t="s">
        <v>9002</v>
      </c>
      <c r="J1215" s="45">
        <f t="shared" si="73"/>
        <v>3892</v>
      </c>
      <c r="K1215" s="47">
        <f t="shared" si="74"/>
        <v>1831440</v>
      </c>
      <c r="L1215">
        <f>+VLOOKUP(J1215,'Thanh toán '!Q$6:R$3244,2,0)</f>
        <v>1831440</v>
      </c>
      <c r="M1215" s="47">
        <f t="shared" si="75"/>
        <v>0</v>
      </c>
    </row>
    <row r="1216" spans="1:13" x14ac:dyDescent="0.25">
      <c r="A1216" s="43">
        <v>44968</v>
      </c>
      <c r="B1216" s="40" t="s">
        <v>11777</v>
      </c>
      <c r="C1216" s="40" t="s">
        <v>11778</v>
      </c>
      <c r="D1216" s="38">
        <v>1098101</v>
      </c>
      <c r="E1216" s="42" t="s">
        <v>8998</v>
      </c>
      <c r="F1216" s="38">
        <v>109810</v>
      </c>
      <c r="G1216" s="38">
        <f t="shared" si="72"/>
        <v>1207911</v>
      </c>
      <c r="H1216" s="40" t="s">
        <v>9001</v>
      </c>
      <c r="I1216" s="40" t="s">
        <v>9002</v>
      </c>
      <c r="J1216" s="45">
        <f t="shared" si="73"/>
        <v>3893</v>
      </c>
      <c r="K1216" s="47">
        <f t="shared" si="74"/>
        <v>1207911</v>
      </c>
      <c r="L1216">
        <f>+VLOOKUP(J1216,'Thanh toán '!Q$6:R$3244,2,0)</f>
        <v>1207911</v>
      </c>
      <c r="M1216" s="47">
        <f t="shared" si="75"/>
        <v>0</v>
      </c>
    </row>
    <row r="1217" spans="1:13" x14ac:dyDescent="0.25">
      <c r="A1217" s="43">
        <v>44968</v>
      </c>
      <c r="B1217" s="40" t="s">
        <v>11779</v>
      </c>
      <c r="C1217" s="40" t="s">
        <v>11780</v>
      </c>
      <c r="D1217" s="38">
        <v>806834</v>
      </c>
      <c r="E1217" s="42" t="s">
        <v>8998</v>
      </c>
      <c r="F1217" s="38">
        <v>80683</v>
      </c>
      <c r="G1217" s="38">
        <f t="shared" si="72"/>
        <v>887517</v>
      </c>
      <c r="H1217" s="40" t="s">
        <v>9001</v>
      </c>
      <c r="I1217" s="40" t="s">
        <v>9002</v>
      </c>
      <c r="J1217" s="45">
        <f t="shared" si="73"/>
        <v>3894</v>
      </c>
      <c r="K1217" s="47">
        <f t="shared" si="74"/>
        <v>887517</v>
      </c>
      <c r="L1217">
        <f>+VLOOKUP(J1217,'Thanh toán '!Q$6:R$3244,2,0)</f>
        <v>887517</v>
      </c>
      <c r="M1217" s="47">
        <f t="shared" si="75"/>
        <v>0</v>
      </c>
    </row>
    <row r="1218" spans="1:13" x14ac:dyDescent="0.25">
      <c r="A1218" s="43">
        <v>44968</v>
      </c>
      <c r="B1218" s="40" t="s">
        <v>11781</v>
      </c>
      <c r="C1218" s="40" t="s">
        <v>11782</v>
      </c>
      <c r="D1218" s="38">
        <v>901418</v>
      </c>
      <c r="E1218" s="42" t="s">
        <v>8998</v>
      </c>
      <c r="F1218" s="38">
        <v>90142</v>
      </c>
      <c r="G1218" s="38">
        <f t="shared" si="72"/>
        <v>991560</v>
      </c>
      <c r="H1218" s="40" t="s">
        <v>9001</v>
      </c>
      <c r="I1218" s="40" t="s">
        <v>9002</v>
      </c>
      <c r="J1218" s="45">
        <f t="shared" si="73"/>
        <v>3895</v>
      </c>
      <c r="K1218" s="47">
        <f t="shared" si="74"/>
        <v>991560</v>
      </c>
      <c r="L1218">
        <f>+VLOOKUP(J1218,'Thanh toán '!Q$6:R$3244,2,0)</f>
        <v>991560</v>
      </c>
      <c r="M1218" s="47">
        <f t="shared" si="75"/>
        <v>0</v>
      </c>
    </row>
    <row r="1219" spans="1:13" x14ac:dyDescent="0.25">
      <c r="A1219" s="43">
        <v>44968</v>
      </c>
      <c r="B1219" s="40" t="s">
        <v>11783</v>
      </c>
      <c r="C1219" s="40" t="s">
        <v>11784</v>
      </c>
      <c r="D1219" s="38">
        <v>1217490</v>
      </c>
      <c r="E1219" s="42" t="s">
        <v>8998</v>
      </c>
      <c r="F1219" s="38">
        <v>121749</v>
      </c>
      <c r="G1219" s="38">
        <f t="shared" si="72"/>
        <v>1339239</v>
      </c>
      <c r="H1219" s="40" t="s">
        <v>9001</v>
      </c>
      <c r="I1219" s="40" t="s">
        <v>9002</v>
      </c>
      <c r="J1219" s="45">
        <f t="shared" si="73"/>
        <v>3896</v>
      </c>
      <c r="K1219" s="47">
        <f t="shared" si="74"/>
        <v>1339239</v>
      </c>
      <c r="L1219">
        <f>+VLOOKUP(J1219,'Thanh toán '!Q$6:R$3244,2,0)</f>
        <v>1339239</v>
      </c>
      <c r="M1219" s="47">
        <f t="shared" si="75"/>
        <v>0</v>
      </c>
    </row>
    <row r="1220" spans="1:13" x14ac:dyDescent="0.25">
      <c r="A1220" s="43">
        <v>44968</v>
      </c>
      <c r="B1220" s="40" t="s">
        <v>11785</v>
      </c>
      <c r="C1220" s="40" t="s">
        <v>11786</v>
      </c>
      <c r="D1220" s="38">
        <v>840918</v>
      </c>
      <c r="E1220" s="42" t="s">
        <v>8998</v>
      </c>
      <c r="F1220" s="38">
        <v>84092</v>
      </c>
      <c r="G1220" s="38">
        <f t="shared" si="72"/>
        <v>925010</v>
      </c>
      <c r="H1220" s="40" t="s">
        <v>9001</v>
      </c>
      <c r="I1220" s="40" t="s">
        <v>9002</v>
      </c>
      <c r="J1220" s="45">
        <f t="shared" si="73"/>
        <v>3897</v>
      </c>
      <c r="K1220" s="47">
        <f t="shared" si="74"/>
        <v>925010</v>
      </c>
      <c r="L1220">
        <f>+VLOOKUP(J1220,'Thanh toán '!Q$6:R$3244,2,0)</f>
        <v>925010</v>
      </c>
      <c r="M1220" s="47">
        <f t="shared" si="75"/>
        <v>0</v>
      </c>
    </row>
    <row r="1221" spans="1:13" x14ac:dyDescent="0.25">
      <c r="A1221" s="43">
        <v>44968</v>
      </c>
      <c r="B1221" s="40" t="s">
        <v>11787</v>
      </c>
      <c r="C1221" s="40" t="s">
        <v>11788</v>
      </c>
      <c r="D1221" s="38">
        <v>962485</v>
      </c>
      <c r="E1221" s="42" t="s">
        <v>8998</v>
      </c>
      <c r="F1221" s="38">
        <v>96249</v>
      </c>
      <c r="G1221" s="38">
        <f t="shared" si="72"/>
        <v>1058734</v>
      </c>
      <c r="H1221" s="40" t="s">
        <v>9001</v>
      </c>
      <c r="I1221" s="40" t="s">
        <v>9002</v>
      </c>
      <c r="J1221" s="45">
        <f t="shared" si="73"/>
        <v>3898</v>
      </c>
      <c r="K1221" s="47">
        <f t="shared" si="74"/>
        <v>1058734</v>
      </c>
      <c r="L1221">
        <f>+VLOOKUP(J1221,'Thanh toán '!Q$6:R$3244,2,0)</f>
        <v>1058734</v>
      </c>
      <c r="M1221" s="47">
        <f t="shared" si="75"/>
        <v>0</v>
      </c>
    </row>
    <row r="1222" spans="1:13" x14ac:dyDescent="0.25">
      <c r="A1222" s="43">
        <v>44968</v>
      </c>
      <c r="B1222" s="40" t="s">
        <v>11789</v>
      </c>
      <c r="C1222" s="40" t="s">
        <v>11790</v>
      </c>
      <c r="D1222" s="38">
        <v>571306</v>
      </c>
      <c r="E1222" s="42" t="s">
        <v>8998</v>
      </c>
      <c r="F1222" s="38">
        <v>57131</v>
      </c>
      <c r="G1222" s="38">
        <f t="shared" ref="G1222:G1285" si="76">+D1222+F1222</f>
        <v>628437</v>
      </c>
      <c r="H1222" s="40" t="s">
        <v>9001</v>
      </c>
      <c r="I1222" s="40" t="s">
        <v>9002</v>
      </c>
      <c r="J1222" s="45">
        <f t="shared" ref="J1222:J1285" si="77">+B1222*1</f>
        <v>3899</v>
      </c>
      <c r="K1222" s="47">
        <f t="shared" ref="K1222:K1285" si="78">+G1222</f>
        <v>628437</v>
      </c>
      <c r="L1222">
        <f>+VLOOKUP(J1222,'Thanh toán '!Q$6:R$3244,2,0)</f>
        <v>628437</v>
      </c>
      <c r="M1222" s="47">
        <f t="shared" ref="M1222:M1285" si="79">+L1222-K1222</f>
        <v>0</v>
      </c>
    </row>
    <row r="1223" spans="1:13" x14ac:dyDescent="0.25">
      <c r="A1223" s="43">
        <v>44968</v>
      </c>
      <c r="B1223" s="40" t="s">
        <v>11791</v>
      </c>
      <c r="C1223" s="40" t="s">
        <v>11792</v>
      </c>
      <c r="D1223" s="38">
        <v>4582332</v>
      </c>
      <c r="E1223" s="42" t="s">
        <v>8998</v>
      </c>
      <c r="F1223" s="38">
        <v>458233</v>
      </c>
      <c r="G1223" s="38">
        <f t="shared" si="76"/>
        <v>5040565</v>
      </c>
      <c r="H1223" s="40" t="s">
        <v>9242</v>
      </c>
      <c r="I1223" s="40" t="s">
        <v>9243</v>
      </c>
      <c r="J1223" s="45">
        <f t="shared" si="77"/>
        <v>3911</v>
      </c>
      <c r="K1223" s="47">
        <f t="shared" si="78"/>
        <v>5040565</v>
      </c>
      <c r="L1223">
        <f>+VLOOKUP(J1223,'Thanh toán '!Q$6:R$3244,2,0)</f>
        <v>5040565</v>
      </c>
      <c r="M1223" s="47">
        <f t="shared" si="79"/>
        <v>0</v>
      </c>
    </row>
    <row r="1224" spans="1:13" x14ac:dyDescent="0.25">
      <c r="A1224" s="43">
        <v>44968</v>
      </c>
      <c r="B1224" s="40" t="s">
        <v>11793</v>
      </c>
      <c r="C1224" s="40" t="s">
        <v>11794</v>
      </c>
      <c r="D1224" s="38">
        <v>657300</v>
      </c>
      <c r="E1224" s="42" t="s">
        <v>8998</v>
      </c>
      <c r="F1224" s="38">
        <v>65730</v>
      </c>
      <c r="G1224" s="38">
        <f t="shared" si="76"/>
        <v>723030</v>
      </c>
      <c r="H1224" s="40" t="s">
        <v>9242</v>
      </c>
      <c r="I1224" s="40" t="s">
        <v>9243</v>
      </c>
      <c r="J1224" s="45">
        <f t="shared" si="77"/>
        <v>3912</v>
      </c>
      <c r="K1224" s="47">
        <f t="shared" si="78"/>
        <v>723030</v>
      </c>
      <c r="L1224">
        <f>+VLOOKUP(J1224,'Thanh toán '!Q$6:R$3244,2,0)</f>
        <v>723030</v>
      </c>
      <c r="M1224" s="47">
        <f t="shared" si="79"/>
        <v>0</v>
      </c>
    </row>
    <row r="1225" spans="1:13" x14ac:dyDescent="0.25">
      <c r="A1225" s="43">
        <v>44968</v>
      </c>
      <c r="B1225" s="40" t="s">
        <v>11795</v>
      </c>
      <c r="C1225" s="40" t="s">
        <v>11796</v>
      </c>
      <c r="D1225" s="38">
        <v>1329291</v>
      </c>
      <c r="E1225" s="42" t="s">
        <v>8998</v>
      </c>
      <c r="F1225" s="38">
        <v>132929</v>
      </c>
      <c r="G1225" s="38">
        <f t="shared" si="76"/>
        <v>1462220</v>
      </c>
      <c r="H1225" s="40" t="s">
        <v>9406</v>
      </c>
      <c r="I1225" s="40" t="s">
        <v>9407</v>
      </c>
      <c r="J1225" s="45">
        <f t="shared" si="77"/>
        <v>3913</v>
      </c>
      <c r="K1225" s="47">
        <f t="shared" si="78"/>
        <v>1462220</v>
      </c>
      <c r="L1225">
        <f>+VLOOKUP(J1225,'Thanh toán '!Q$6:R$3244,2,0)</f>
        <v>1462220</v>
      </c>
      <c r="M1225" s="47">
        <f t="shared" si="79"/>
        <v>0</v>
      </c>
    </row>
    <row r="1226" spans="1:13" x14ac:dyDescent="0.25">
      <c r="A1226" s="43">
        <v>44968</v>
      </c>
      <c r="B1226" s="40" t="s">
        <v>11797</v>
      </c>
      <c r="C1226" s="40" t="s">
        <v>11798</v>
      </c>
      <c r="D1226" s="38">
        <v>1081500</v>
      </c>
      <c r="E1226" s="42" t="s">
        <v>8998</v>
      </c>
      <c r="F1226" s="38">
        <v>108150</v>
      </c>
      <c r="G1226" s="38">
        <f t="shared" si="76"/>
        <v>1189650</v>
      </c>
      <c r="H1226" s="40" t="s">
        <v>9183</v>
      </c>
      <c r="I1226" s="40" t="s">
        <v>9184</v>
      </c>
      <c r="J1226" s="45">
        <f t="shared" si="77"/>
        <v>3914</v>
      </c>
      <c r="K1226" s="47">
        <f t="shared" si="78"/>
        <v>1189650</v>
      </c>
      <c r="L1226">
        <f>+VLOOKUP(J1226,'Thanh toán '!Q$6:R$3244,2,0)</f>
        <v>1189650</v>
      </c>
      <c r="M1226" s="47">
        <f t="shared" si="79"/>
        <v>0</v>
      </c>
    </row>
    <row r="1227" spans="1:13" x14ac:dyDescent="0.25">
      <c r="A1227" s="43">
        <v>44968</v>
      </c>
      <c r="B1227" s="40" t="s">
        <v>11799</v>
      </c>
      <c r="C1227" s="40" t="s">
        <v>11800</v>
      </c>
      <c r="D1227" s="38">
        <v>1081500</v>
      </c>
      <c r="E1227" s="42" t="s">
        <v>8998</v>
      </c>
      <c r="F1227" s="38">
        <v>108150</v>
      </c>
      <c r="G1227" s="38">
        <f t="shared" si="76"/>
        <v>1189650</v>
      </c>
      <c r="H1227" s="40" t="s">
        <v>9001</v>
      </c>
      <c r="I1227" s="40" t="s">
        <v>9002</v>
      </c>
      <c r="J1227" s="45">
        <f t="shared" si="77"/>
        <v>3915</v>
      </c>
      <c r="K1227" s="47">
        <f t="shared" si="78"/>
        <v>1189650</v>
      </c>
      <c r="L1227">
        <f>+VLOOKUP(J1227,'Thanh toán '!Q$6:R$3244,2,0)</f>
        <v>1189650</v>
      </c>
      <c r="M1227" s="47">
        <f t="shared" si="79"/>
        <v>0</v>
      </c>
    </row>
    <row r="1228" spans="1:13" x14ac:dyDescent="0.25">
      <c r="A1228" s="43">
        <v>44968</v>
      </c>
      <c r="B1228" s="40" t="s">
        <v>11801</v>
      </c>
      <c r="C1228" s="40" t="s">
        <v>11802</v>
      </c>
      <c r="D1228" s="38">
        <v>881892</v>
      </c>
      <c r="E1228" s="42" t="s">
        <v>8998</v>
      </c>
      <c r="F1228" s="38">
        <v>88189</v>
      </c>
      <c r="G1228" s="38">
        <f t="shared" si="76"/>
        <v>970081</v>
      </c>
      <c r="H1228" s="40" t="s">
        <v>9001</v>
      </c>
      <c r="I1228" s="40" t="s">
        <v>9002</v>
      </c>
      <c r="J1228" s="45">
        <f t="shared" si="77"/>
        <v>3917</v>
      </c>
      <c r="K1228" s="47">
        <f t="shared" si="78"/>
        <v>970081</v>
      </c>
      <c r="L1228">
        <f>+VLOOKUP(J1228,'Thanh toán '!Q$6:R$3244,2,0)</f>
        <v>970081</v>
      </c>
      <c r="M1228" s="47">
        <f t="shared" si="79"/>
        <v>0</v>
      </c>
    </row>
    <row r="1229" spans="1:13" x14ac:dyDescent="0.25">
      <c r="A1229" s="43">
        <v>44968</v>
      </c>
      <c r="B1229" s="40" t="s">
        <v>11803</v>
      </c>
      <c r="C1229" s="40" t="s">
        <v>11804</v>
      </c>
      <c r="D1229" s="38">
        <v>1336946</v>
      </c>
      <c r="E1229" s="42" t="s">
        <v>8998</v>
      </c>
      <c r="F1229" s="38">
        <v>133695</v>
      </c>
      <c r="G1229" s="38">
        <f t="shared" si="76"/>
        <v>1470641</v>
      </c>
      <c r="H1229" s="40" t="s">
        <v>9159</v>
      </c>
      <c r="I1229" s="40" t="s">
        <v>9160</v>
      </c>
      <c r="J1229" s="45">
        <f t="shared" si="77"/>
        <v>3918</v>
      </c>
      <c r="K1229" s="47">
        <f t="shared" si="78"/>
        <v>1470641</v>
      </c>
      <c r="L1229">
        <f>+VLOOKUP(J1229,'Thanh toán '!Q$6:R$3244,2,0)</f>
        <v>1470641</v>
      </c>
      <c r="M1229" s="47">
        <f t="shared" si="79"/>
        <v>0</v>
      </c>
    </row>
    <row r="1230" spans="1:13" x14ac:dyDescent="0.25">
      <c r="A1230" s="43">
        <v>44968</v>
      </c>
      <c r="B1230" s="40" t="s">
        <v>11805</v>
      </c>
      <c r="C1230" s="40" t="s">
        <v>11806</v>
      </c>
      <c r="D1230" s="38">
        <v>2333456</v>
      </c>
      <c r="E1230" s="42" t="s">
        <v>8998</v>
      </c>
      <c r="F1230" s="38">
        <v>233346</v>
      </c>
      <c r="G1230" s="38">
        <f t="shared" si="76"/>
        <v>2566802</v>
      </c>
      <c r="H1230" s="40" t="s">
        <v>9159</v>
      </c>
      <c r="I1230" s="40" t="s">
        <v>9160</v>
      </c>
      <c r="J1230" s="45">
        <f t="shared" si="77"/>
        <v>3919</v>
      </c>
      <c r="K1230" s="47">
        <f t="shared" si="78"/>
        <v>2566802</v>
      </c>
      <c r="L1230">
        <f>+VLOOKUP(J1230,'Thanh toán '!Q$6:R$3244,2,0)</f>
        <v>2566802</v>
      </c>
      <c r="M1230" s="47">
        <f t="shared" si="79"/>
        <v>0</v>
      </c>
    </row>
    <row r="1231" spans="1:13" x14ac:dyDescent="0.25">
      <c r="A1231" s="43">
        <v>44968</v>
      </c>
      <c r="B1231" s="40" t="s">
        <v>11807</v>
      </c>
      <c r="C1231" s="40" t="s">
        <v>11808</v>
      </c>
      <c r="D1231" s="38">
        <v>1185910</v>
      </c>
      <c r="E1231" s="42" t="s">
        <v>8998</v>
      </c>
      <c r="F1231" s="38">
        <v>118591</v>
      </c>
      <c r="G1231" s="38">
        <f t="shared" si="76"/>
        <v>1304501</v>
      </c>
      <c r="H1231" s="40" t="s">
        <v>9001</v>
      </c>
      <c r="I1231" s="40" t="s">
        <v>9002</v>
      </c>
      <c r="J1231" s="45">
        <f t="shared" si="77"/>
        <v>3925</v>
      </c>
      <c r="K1231" s="47">
        <f t="shared" si="78"/>
        <v>1304501</v>
      </c>
      <c r="L1231">
        <f>+VLOOKUP(J1231,'Thanh toán '!Q$6:R$3244,2,0)</f>
        <v>1304501</v>
      </c>
      <c r="M1231" s="47">
        <f t="shared" si="79"/>
        <v>0</v>
      </c>
    </row>
    <row r="1232" spans="1:13" x14ac:dyDescent="0.25">
      <c r="A1232" s="43">
        <v>44968</v>
      </c>
      <c r="B1232" s="40" t="s">
        <v>11809</v>
      </c>
      <c r="C1232" s="40" t="s">
        <v>11810</v>
      </c>
      <c r="D1232" s="38">
        <v>2942040</v>
      </c>
      <c r="E1232" s="42" t="s">
        <v>8998</v>
      </c>
      <c r="F1232" s="38">
        <v>294204</v>
      </c>
      <c r="G1232" s="38">
        <f t="shared" si="76"/>
        <v>3236244</v>
      </c>
      <c r="H1232" s="40" t="s">
        <v>9001</v>
      </c>
      <c r="I1232" s="40" t="s">
        <v>9002</v>
      </c>
      <c r="J1232" s="45">
        <f t="shared" si="77"/>
        <v>3926</v>
      </c>
      <c r="K1232" s="47">
        <f t="shared" si="78"/>
        <v>3236244</v>
      </c>
      <c r="L1232">
        <f>+VLOOKUP(J1232,'Thanh toán '!Q$6:R$3244,2,0)</f>
        <v>3236244</v>
      </c>
      <c r="M1232" s="47">
        <f t="shared" si="79"/>
        <v>0</v>
      </c>
    </row>
    <row r="1233" spans="1:13" x14ac:dyDescent="0.25">
      <c r="A1233" s="43">
        <v>44968</v>
      </c>
      <c r="B1233" s="40" t="s">
        <v>11811</v>
      </c>
      <c r="C1233" s="40" t="s">
        <v>11812</v>
      </c>
      <c r="D1233" s="38">
        <v>2171952</v>
      </c>
      <c r="E1233" s="42" t="s">
        <v>8998</v>
      </c>
      <c r="F1233" s="38">
        <v>217195</v>
      </c>
      <c r="G1233" s="38">
        <f t="shared" si="76"/>
        <v>2389147</v>
      </c>
      <c r="H1233" s="40" t="s">
        <v>9001</v>
      </c>
      <c r="I1233" s="40" t="s">
        <v>9002</v>
      </c>
      <c r="J1233" s="45">
        <f t="shared" si="77"/>
        <v>3927</v>
      </c>
      <c r="K1233" s="47">
        <f t="shared" si="78"/>
        <v>2389147</v>
      </c>
      <c r="L1233" t="e">
        <f>+VLOOKUP(J1233,'Thanh toán '!Q$6:R$3244,2,0)</f>
        <v>#N/A</v>
      </c>
      <c r="M1233" s="47" t="e">
        <f t="shared" si="79"/>
        <v>#N/A</v>
      </c>
    </row>
    <row r="1234" spans="1:13" x14ac:dyDescent="0.25">
      <c r="A1234" s="43">
        <v>44968</v>
      </c>
      <c r="B1234" s="40" t="s">
        <v>11813</v>
      </c>
      <c r="C1234" s="40" t="s">
        <v>11814</v>
      </c>
      <c r="D1234" s="38">
        <v>664525</v>
      </c>
      <c r="E1234" s="42" t="s">
        <v>8998</v>
      </c>
      <c r="F1234" s="38">
        <v>66453</v>
      </c>
      <c r="G1234" s="38">
        <f t="shared" si="76"/>
        <v>730978</v>
      </c>
      <c r="H1234" s="40" t="s">
        <v>9001</v>
      </c>
      <c r="I1234" s="40" t="s">
        <v>9002</v>
      </c>
      <c r="J1234" s="45">
        <f t="shared" si="77"/>
        <v>3928</v>
      </c>
      <c r="K1234" s="47">
        <f t="shared" si="78"/>
        <v>730978</v>
      </c>
      <c r="L1234">
        <f>+VLOOKUP(J1234,'Thanh toán '!Q$6:R$3244,2,0)</f>
        <v>730978</v>
      </c>
      <c r="M1234" s="47">
        <f t="shared" si="79"/>
        <v>0</v>
      </c>
    </row>
    <row r="1235" spans="1:13" x14ac:dyDescent="0.25">
      <c r="A1235" s="43">
        <v>44968</v>
      </c>
      <c r="B1235" s="40" t="s">
        <v>11815</v>
      </c>
      <c r="C1235" s="40" t="s">
        <v>11816</v>
      </c>
      <c r="D1235" s="38">
        <v>618065</v>
      </c>
      <c r="E1235" s="42" t="s">
        <v>8998</v>
      </c>
      <c r="F1235" s="38">
        <v>61807</v>
      </c>
      <c r="G1235" s="38">
        <f t="shared" si="76"/>
        <v>679872</v>
      </c>
      <c r="H1235" s="40" t="s">
        <v>9001</v>
      </c>
      <c r="I1235" s="40" t="s">
        <v>9002</v>
      </c>
      <c r="J1235" s="45">
        <f t="shared" si="77"/>
        <v>3931</v>
      </c>
      <c r="K1235" s="47">
        <f t="shared" si="78"/>
        <v>679872</v>
      </c>
      <c r="L1235">
        <f>+VLOOKUP(J1235,'Thanh toán '!Q$6:R$3244,2,0)</f>
        <v>679872</v>
      </c>
      <c r="M1235" s="47">
        <f t="shared" si="79"/>
        <v>0</v>
      </c>
    </row>
    <row r="1236" spans="1:13" x14ac:dyDescent="0.25">
      <c r="A1236" s="43">
        <v>44968</v>
      </c>
      <c r="B1236" s="40" t="s">
        <v>11817</v>
      </c>
      <c r="C1236" s="40" t="s">
        <v>11818</v>
      </c>
      <c r="D1236" s="38">
        <v>250910</v>
      </c>
      <c r="E1236" s="42" t="s">
        <v>8998</v>
      </c>
      <c r="F1236" s="38">
        <v>25091</v>
      </c>
      <c r="G1236" s="38">
        <f t="shared" si="76"/>
        <v>276001</v>
      </c>
      <c r="H1236" s="40" t="s">
        <v>9001</v>
      </c>
      <c r="I1236" s="40" t="s">
        <v>9002</v>
      </c>
      <c r="J1236" s="45">
        <f t="shared" si="77"/>
        <v>3934</v>
      </c>
      <c r="K1236" s="47">
        <f t="shared" si="78"/>
        <v>276001</v>
      </c>
      <c r="L1236">
        <f>+VLOOKUP(J1236,'Thanh toán '!Q$6:R$3244,2,0)</f>
        <v>276001</v>
      </c>
      <c r="M1236" s="47">
        <f t="shared" si="79"/>
        <v>0</v>
      </c>
    </row>
    <row r="1237" spans="1:13" x14ac:dyDescent="0.25">
      <c r="A1237" s="43">
        <v>44968</v>
      </c>
      <c r="B1237" s="40" t="s">
        <v>11819</v>
      </c>
      <c r="C1237" s="40" t="s">
        <v>11820</v>
      </c>
      <c r="D1237" s="38">
        <v>666348</v>
      </c>
      <c r="E1237" s="42" t="s">
        <v>8998</v>
      </c>
      <c r="F1237" s="38">
        <v>66635</v>
      </c>
      <c r="G1237" s="38">
        <f t="shared" si="76"/>
        <v>732983</v>
      </c>
      <c r="H1237" s="40" t="s">
        <v>9001</v>
      </c>
      <c r="I1237" s="40" t="s">
        <v>9002</v>
      </c>
      <c r="J1237" s="45">
        <f t="shared" si="77"/>
        <v>3935</v>
      </c>
      <c r="K1237" s="47">
        <f t="shared" si="78"/>
        <v>732983</v>
      </c>
      <c r="L1237">
        <f>+VLOOKUP(J1237,'Thanh toán '!Q$6:R$3244,2,0)</f>
        <v>732983</v>
      </c>
      <c r="M1237" s="47">
        <f t="shared" si="79"/>
        <v>0</v>
      </c>
    </row>
    <row r="1238" spans="1:13" x14ac:dyDescent="0.25">
      <c r="A1238" s="43">
        <v>44969</v>
      </c>
      <c r="B1238" s="40" t="s">
        <v>11823</v>
      </c>
      <c r="C1238" s="40" t="s">
        <v>11824</v>
      </c>
      <c r="D1238" s="38">
        <v>507744</v>
      </c>
      <c r="E1238" s="42" t="s">
        <v>8998</v>
      </c>
      <c r="F1238" s="38">
        <v>50774</v>
      </c>
      <c r="G1238" s="38">
        <f t="shared" si="76"/>
        <v>558518</v>
      </c>
      <c r="H1238" s="40" t="s">
        <v>9001</v>
      </c>
      <c r="I1238" s="40" t="s">
        <v>9002</v>
      </c>
      <c r="J1238" s="45">
        <f t="shared" si="77"/>
        <v>3937</v>
      </c>
      <c r="K1238" s="47">
        <f t="shared" si="78"/>
        <v>558518</v>
      </c>
      <c r="L1238">
        <f>+VLOOKUP(J1238,'Thanh toán '!Q$6:R$3244,2,0)</f>
        <v>558518</v>
      </c>
      <c r="M1238" s="47">
        <f t="shared" si="79"/>
        <v>0</v>
      </c>
    </row>
    <row r="1239" spans="1:13" x14ac:dyDescent="0.25">
      <c r="A1239" s="43">
        <v>44969</v>
      </c>
      <c r="B1239" s="40" t="s">
        <v>11825</v>
      </c>
      <c r="C1239" s="40" t="s">
        <v>11826</v>
      </c>
      <c r="D1239" s="38">
        <v>250910</v>
      </c>
      <c r="E1239" s="42" t="s">
        <v>8998</v>
      </c>
      <c r="F1239" s="38">
        <v>25091</v>
      </c>
      <c r="G1239" s="38">
        <f t="shared" si="76"/>
        <v>276001</v>
      </c>
      <c r="H1239" s="40" t="s">
        <v>9001</v>
      </c>
      <c r="I1239" s="40" t="s">
        <v>9002</v>
      </c>
      <c r="J1239" s="45">
        <f t="shared" si="77"/>
        <v>3938</v>
      </c>
      <c r="K1239" s="47">
        <f t="shared" si="78"/>
        <v>276001</v>
      </c>
      <c r="L1239">
        <f>+VLOOKUP(J1239,'Thanh toán '!Q$6:R$3244,2,0)</f>
        <v>276001</v>
      </c>
      <c r="M1239" s="47">
        <f t="shared" si="79"/>
        <v>0</v>
      </c>
    </row>
    <row r="1240" spans="1:13" x14ac:dyDescent="0.25">
      <c r="A1240" s="43">
        <v>44969</v>
      </c>
      <c r="B1240" s="40" t="s">
        <v>11827</v>
      </c>
      <c r="C1240" s="40" t="s">
        <v>11828</v>
      </c>
      <c r="D1240" s="38">
        <v>922445</v>
      </c>
      <c r="E1240" s="42" t="s">
        <v>8998</v>
      </c>
      <c r="F1240" s="38">
        <v>92245</v>
      </c>
      <c r="G1240" s="38">
        <f t="shared" si="76"/>
        <v>1014690</v>
      </c>
      <c r="H1240" s="40" t="s">
        <v>9001</v>
      </c>
      <c r="I1240" s="40" t="s">
        <v>9002</v>
      </c>
      <c r="J1240" s="45">
        <f t="shared" si="77"/>
        <v>3939</v>
      </c>
      <c r="K1240" s="47">
        <f t="shared" si="78"/>
        <v>1014690</v>
      </c>
      <c r="L1240">
        <f>+VLOOKUP(J1240,'Thanh toán '!Q$6:R$3244,2,0)</f>
        <v>1014690</v>
      </c>
      <c r="M1240" s="47">
        <f t="shared" si="79"/>
        <v>0</v>
      </c>
    </row>
    <row r="1241" spans="1:13" x14ac:dyDescent="0.25">
      <c r="A1241" s="43">
        <v>44969</v>
      </c>
      <c r="B1241" s="40" t="s">
        <v>11829</v>
      </c>
      <c r="C1241" s="40" t="s">
        <v>11830</v>
      </c>
      <c r="D1241" s="38">
        <v>2074317</v>
      </c>
      <c r="E1241" s="42" t="s">
        <v>8998</v>
      </c>
      <c r="F1241" s="38">
        <v>207432</v>
      </c>
      <c r="G1241" s="38">
        <f t="shared" si="76"/>
        <v>2281749</v>
      </c>
      <c r="H1241" s="40" t="s">
        <v>9001</v>
      </c>
      <c r="I1241" s="40" t="s">
        <v>9002</v>
      </c>
      <c r="J1241" s="45">
        <f t="shared" si="77"/>
        <v>3942</v>
      </c>
      <c r="K1241" s="47">
        <f t="shared" si="78"/>
        <v>2281749</v>
      </c>
      <c r="L1241">
        <f>+VLOOKUP(J1241,'Thanh toán '!Q$6:R$3244,2,0)</f>
        <v>2281749</v>
      </c>
      <c r="M1241" s="47">
        <f t="shared" si="79"/>
        <v>0</v>
      </c>
    </row>
    <row r="1242" spans="1:13" x14ac:dyDescent="0.25">
      <c r="A1242" s="43">
        <v>44969</v>
      </c>
      <c r="B1242" s="40" t="s">
        <v>11831</v>
      </c>
      <c r="C1242" s="40" t="s">
        <v>11832</v>
      </c>
      <c r="D1242" s="38">
        <v>501830</v>
      </c>
      <c r="E1242" s="42" t="s">
        <v>8998</v>
      </c>
      <c r="F1242" s="38">
        <v>50183</v>
      </c>
      <c r="G1242" s="38">
        <f t="shared" si="76"/>
        <v>552013</v>
      </c>
      <c r="H1242" s="40" t="s">
        <v>9001</v>
      </c>
      <c r="I1242" s="40" t="s">
        <v>9002</v>
      </c>
      <c r="J1242" s="45">
        <f t="shared" si="77"/>
        <v>3943</v>
      </c>
      <c r="K1242" s="47">
        <f t="shared" si="78"/>
        <v>552013</v>
      </c>
      <c r="L1242">
        <f>+VLOOKUP(J1242,'Thanh toán '!Q$6:R$3244,2,0)</f>
        <v>552013</v>
      </c>
      <c r="M1242" s="47">
        <f t="shared" si="79"/>
        <v>0</v>
      </c>
    </row>
    <row r="1243" spans="1:13" x14ac:dyDescent="0.25">
      <c r="A1243" s="43">
        <v>44969</v>
      </c>
      <c r="B1243" s="40" t="s">
        <v>11833</v>
      </c>
      <c r="C1243" s="40" t="s">
        <v>11834</v>
      </c>
      <c r="D1243" s="38">
        <v>1662102</v>
      </c>
      <c r="E1243" s="42" t="s">
        <v>8998</v>
      </c>
      <c r="F1243" s="38">
        <v>166210</v>
      </c>
      <c r="G1243" s="38">
        <f t="shared" si="76"/>
        <v>1828312</v>
      </c>
      <c r="H1243" s="40" t="s">
        <v>9001</v>
      </c>
      <c r="I1243" s="40" t="s">
        <v>9002</v>
      </c>
      <c r="J1243" s="45">
        <f t="shared" si="77"/>
        <v>3944</v>
      </c>
      <c r="K1243" s="47">
        <f t="shared" si="78"/>
        <v>1828312</v>
      </c>
      <c r="L1243">
        <f>+VLOOKUP(J1243,'Thanh toán '!Q$6:R$3244,2,0)</f>
        <v>1828312</v>
      </c>
      <c r="M1243" s="47">
        <f t="shared" si="79"/>
        <v>0</v>
      </c>
    </row>
    <row r="1244" spans="1:13" x14ac:dyDescent="0.25">
      <c r="A1244" s="43">
        <v>44969</v>
      </c>
      <c r="B1244" s="40" t="s">
        <v>11835</v>
      </c>
      <c r="C1244" s="40" t="s">
        <v>11836</v>
      </c>
      <c r="D1244" s="38">
        <v>738405</v>
      </c>
      <c r="E1244" s="42" t="s">
        <v>8998</v>
      </c>
      <c r="F1244" s="38">
        <v>73841</v>
      </c>
      <c r="G1244" s="38">
        <f t="shared" si="76"/>
        <v>812246</v>
      </c>
      <c r="H1244" s="40" t="s">
        <v>9001</v>
      </c>
      <c r="I1244" s="40" t="s">
        <v>9002</v>
      </c>
      <c r="J1244" s="45">
        <f t="shared" si="77"/>
        <v>3945</v>
      </c>
      <c r="K1244" s="47">
        <f t="shared" si="78"/>
        <v>812246</v>
      </c>
      <c r="L1244">
        <f>+VLOOKUP(J1244,'Thanh toán '!Q$6:R$3244,2,0)</f>
        <v>812246</v>
      </c>
      <c r="M1244" s="47">
        <f t="shared" si="79"/>
        <v>0</v>
      </c>
    </row>
    <row r="1245" spans="1:13" x14ac:dyDescent="0.25">
      <c r="A1245" s="43">
        <v>44969</v>
      </c>
      <c r="B1245" s="40" t="s">
        <v>11837</v>
      </c>
      <c r="C1245" s="40" t="s">
        <v>11838</v>
      </c>
      <c r="D1245" s="38">
        <v>501820</v>
      </c>
      <c r="E1245" s="42" t="s">
        <v>8998</v>
      </c>
      <c r="F1245" s="38">
        <v>50182</v>
      </c>
      <c r="G1245" s="38">
        <f t="shared" si="76"/>
        <v>552002</v>
      </c>
      <c r="H1245" s="40" t="s">
        <v>9001</v>
      </c>
      <c r="I1245" s="40" t="s">
        <v>9002</v>
      </c>
      <c r="J1245" s="45">
        <f t="shared" si="77"/>
        <v>3946</v>
      </c>
      <c r="K1245" s="47">
        <f t="shared" si="78"/>
        <v>552002</v>
      </c>
      <c r="L1245">
        <f>+VLOOKUP(J1245,'Thanh toán '!Q$6:R$3244,2,0)</f>
        <v>552002</v>
      </c>
      <c r="M1245" s="47">
        <f t="shared" si="79"/>
        <v>0</v>
      </c>
    </row>
    <row r="1246" spans="1:13" x14ac:dyDescent="0.25">
      <c r="A1246" s="43">
        <v>44969</v>
      </c>
      <c r="B1246" s="40" t="s">
        <v>11839</v>
      </c>
      <c r="C1246" s="40" t="s">
        <v>11840</v>
      </c>
      <c r="D1246" s="38">
        <v>301092</v>
      </c>
      <c r="E1246" s="42" t="s">
        <v>8998</v>
      </c>
      <c r="F1246" s="38">
        <v>30109</v>
      </c>
      <c r="G1246" s="38">
        <f t="shared" si="76"/>
        <v>331201</v>
      </c>
      <c r="H1246" s="40" t="s">
        <v>9001</v>
      </c>
      <c r="I1246" s="40" t="s">
        <v>9002</v>
      </c>
      <c r="J1246" s="45">
        <f t="shared" si="77"/>
        <v>3947</v>
      </c>
      <c r="K1246" s="47">
        <f t="shared" si="78"/>
        <v>331201</v>
      </c>
      <c r="L1246" t="e">
        <f>+VLOOKUP(J1246,'Thanh toán '!Q$6:R$3244,2,0)</f>
        <v>#N/A</v>
      </c>
      <c r="M1246" s="47" t="e">
        <f t="shared" si="79"/>
        <v>#N/A</v>
      </c>
    </row>
    <row r="1247" spans="1:13" x14ac:dyDescent="0.25">
      <c r="A1247" s="43">
        <v>44969</v>
      </c>
      <c r="B1247" s="40" t="s">
        <v>11841</v>
      </c>
      <c r="C1247" s="40" t="s">
        <v>11842</v>
      </c>
      <c r="D1247" s="38">
        <v>922445</v>
      </c>
      <c r="E1247" s="42" t="s">
        <v>8998</v>
      </c>
      <c r="F1247" s="38">
        <v>92245</v>
      </c>
      <c r="G1247" s="38">
        <f t="shared" si="76"/>
        <v>1014690</v>
      </c>
      <c r="H1247" s="40" t="s">
        <v>9001</v>
      </c>
      <c r="I1247" s="40" t="s">
        <v>9002</v>
      </c>
      <c r="J1247" s="45">
        <f t="shared" si="77"/>
        <v>3948</v>
      </c>
      <c r="K1247" s="47">
        <f t="shared" si="78"/>
        <v>1014690</v>
      </c>
      <c r="L1247">
        <f>+VLOOKUP(J1247,'Thanh toán '!Q$6:R$3244,2,0)</f>
        <v>1014690</v>
      </c>
      <c r="M1247" s="47">
        <f t="shared" si="79"/>
        <v>0</v>
      </c>
    </row>
    <row r="1248" spans="1:13" x14ac:dyDescent="0.25">
      <c r="A1248" s="43">
        <v>44969</v>
      </c>
      <c r="B1248" s="40" t="s">
        <v>11843</v>
      </c>
      <c r="C1248" s="40" t="s">
        <v>11844</v>
      </c>
      <c r="D1248" s="38">
        <v>704013</v>
      </c>
      <c r="E1248" s="42" t="s">
        <v>8998</v>
      </c>
      <c r="F1248" s="38">
        <v>70401</v>
      </c>
      <c r="G1248" s="38">
        <f t="shared" si="76"/>
        <v>774414</v>
      </c>
      <c r="H1248" s="40" t="s">
        <v>9001</v>
      </c>
      <c r="I1248" s="40" t="s">
        <v>9002</v>
      </c>
      <c r="J1248" s="45">
        <f t="shared" si="77"/>
        <v>3949</v>
      </c>
      <c r="K1248" s="47">
        <f t="shared" si="78"/>
        <v>774414</v>
      </c>
      <c r="L1248">
        <f>+VLOOKUP(J1248,'Thanh toán '!Q$6:R$3244,2,0)</f>
        <v>774414</v>
      </c>
      <c r="M1248" s="47">
        <f t="shared" si="79"/>
        <v>0</v>
      </c>
    </row>
    <row r="1249" spans="1:13" x14ac:dyDescent="0.25">
      <c r="A1249" s="43">
        <v>44969</v>
      </c>
      <c r="B1249" s="40" t="s">
        <v>11845</v>
      </c>
      <c r="C1249" s="40" t="s">
        <v>11846</v>
      </c>
      <c r="D1249" s="38">
        <v>1192192</v>
      </c>
      <c r="E1249" s="42" t="s">
        <v>8998</v>
      </c>
      <c r="F1249" s="38">
        <v>119219</v>
      </c>
      <c r="G1249" s="38">
        <f t="shared" si="76"/>
        <v>1311411</v>
      </c>
      <c r="H1249" s="40" t="s">
        <v>9001</v>
      </c>
      <c r="I1249" s="40" t="s">
        <v>9002</v>
      </c>
      <c r="J1249" s="45">
        <f t="shared" si="77"/>
        <v>3950</v>
      </c>
      <c r="K1249" s="47">
        <f t="shared" si="78"/>
        <v>1311411</v>
      </c>
      <c r="L1249">
        <f>+VLOOKUP(J1249,'Thanh toán '!Q$6:R$3244,2,0)</f>
        <v>1311411</v>
      </c>
      <c r="M1249" s="47">
        <f t="shared" si="79"/>
        <v>0</v>
      </c>
    </row>
    <row r="1250" spans="1:13" x14ac:dyDescent="0.25">
      <c r="A1250" s="43">
        <v>44969</v>
      </c>
      <c r="B1250" s="40" t="s">
        <v>11848</v>
      </c>
      <c r="C1250" s="40" t="s">
        <v>11849</v>
      </c>
      <c r="D1250" s="38">
        <v>1296968</v>
      </c>
      <c r="E1250" s="42" t="s">
        <v>8998</v>
      </c>
      <c r="F1250" s="38">
        <v>129697</v>
      </c>
      <c r="G1250" s="38">
        <f t="shared" si="76"/>
        <v>1426665</v>
      </c>
      <c r="H1250" s="40" t="s">
        <v>9001</v>
      </c>
      <c r="I1250" s="40" t="s">
        <v>9002</v>
      </c>
      <c r="J1250" s="45">
        <f t="shared" si="77"/>
        <v>3952</v>
      </c>
      <c r="K1250" s="47">
        <f t="shared" si="78"/>
        <v>1426665</v>
      </c>
      <c r="L1250">
        <f>+VLOOKUP(J1250,'Thanh toán '!Q$6:R$3244,2,0)</f>
        <v>1426665</v>
      </c>
      <c r="M1250" s="47">
        <f t="shared" si="79"/>
        <v>0</v>
      </c>
    </row>
    <row r="1251" spans="1:13" x14ac:dyDescent="0.25">
      <c r="A1251" s="43">
        <v>44969</v>
      </c>
      <c r="B1251" s="40" t="s">
        <v>11850</v>
      </c>
      <c r="C1251" s="40" t="s">
        <v>11851</v>
      </c>
      <c r="D1251" s="38">
        <v>618065</v>
      </c>
      <c r="E1251" s="42" t="s">
        <v>8998</v>
      </c>
      <c r="F1251" s="38">
        <v>61807</v>
      </c>
      <c r="G1251" s="38">
        <f t="shared" si="76"/>
        <v>679872</v>
      </c>
      <c r="H1251" s="40" t="s">
        <v>9001</v>
      </c>
      <c r="I1251" s="40" t="s">
        <v>9002</v>
      </c>
      <c r="J1251" s="45">
        <f t="shared" si="77"/>
        <v>3953</v>
      </c>
      <c r="K1251" s="47">
        <f t="shared" si="78"/>
        <v>679872</v>
      </c>
      <c r="L1251">
        <f>+VLOOKUP(J1251,'Thanh toán '!Q$6:R$3244,2,0)</f>
        <v>679872</v>
      </c>
      <c r="M1251" s="47">
        <f t="shared" si="79"/>
        <v>0</v>
      </c>
    </row>
    <row r="1252" spans="1:13" x14ac:dyDescent="0.25">
      <c r="A1252" s="43">
        <v>44970</v>
      </c>
      <c r="B1252" s="40" t="s">
        <v>11857</v>
      </c>
      <c r="C1252" s="40" t="s">
        <v>11858</v>
      </c>
      <c r="D1252" s="38">
        <v>595330</v>
      </c>
      <c r="E1252" s="42" t="s">
        <v>8998</v>
      </c>
      <c r="F1252" s="38">
        <v>59533</v>
      </c>
      <c r="G1252" s="38">
        <f t="shared" si="76"/>
        <v>654863</v>
      </c>
      <c r="H1252" s="40" t="s">
        <v>9001</v>
      </c>
      <c r="I1252" s="40" t="s">
        <v>9002</v>
      </c>
      <c r="J1252" s="45">
        <f t="shared" si="77"/>
        <v>3954</v>
      </c>
      <c r="K1252" s="47">
        <f t="shared" si="78"/>
        <v>654863</v>
      </c>
      <c r="L1252">
        <f>+VLOOKUP(J1252,'Thanh toán '!Q$6:R$3244,2,0)</f>
        <v>654863</v>
      </c>
      <c r="M1252" s="47">
        <f t="shared" si="79"/>
        <v>0</v>
      </c>
    </row>
    <row r="1253" spans="1:13" x14ac:dyDescent="0.25">
      <c r="A1253" s="43">
        <v>44970</v>
      </c>
      <c r="B1253" s="40" t="s">
        <v>11859</v>
      </c>
      <c r="C1253" s="40" t="s">
        <v>11860</v>
      </c>
      <c r="D1253" s="38">
        <v>3393590</v>
      </c>
      <c r="E1253" s="42" t="s">
        <v>8998</v>
      </c>
      <c r="F1253" s="38">
        <v>339359</v>
      </c>
      <c r="G1253" s="38">
        <f t="shared" si="76"/>
        <v>3732949</v>
      </c>
      <c r="H1253" s="40" t="s">
        <v>9343</v>
      </c>
      <c r="I1253" s="40" t="s">
        <v>9344</v>
      </c>
      <c r="J1253" s="45">
        <f t="shared" si="77"/>
        <v>3955</v>
      </c>
      <c r="K1253" s="47">
        <f t="shared" si="78"/>
        <v>3732949</v>
      </c>
      <c r="L1253">
        <f>+VLOOKUP(J1253,'Thanh toán '!Q$6:R$3244,2,0)</f>
        <v>3732949</v>
      </c>
      <c r="M1253" s="47">
        <f t="shared" si="79"/>
        <v>0</v>
      </c>
    </row>
    <row r="1254" spans="1:13" x14ac:dyDescent="0.25">
      <c r="A1254" s="43">
        <v>44970</v>
      </c>
      <c r="B1254" s="40" t="s">
        <v>11861</v>
      </c>
      <c r="C1254" s="40" t="s">
        <v>11862</v>
      </c>
      <c r="D1254" s="38">
        <v>1611750</v>
      </c>
      <c r="E1254" s="42" t="s">
        <v>8998</v>
      </c>
      <c r="F1254" s="38">
        <v>161175</v>
      </c>
      <c r="G1254" s="38">
        <f t="shared" si="76"/>
        <v>1772925</v>
      </c>
      <c r="H1254" s="40" t="s">
        <v>9635</v>
      </c>
      <c r="I1254" s="40" t="s">
        <v>9636</v>
      </c>
      <c r="J1254" s="45">
        <f t="shared" si="77"/>
        <v>3956</v>
      </c>
      <c r="K1254" s="47">
        <f t="shared" si="78"/>
        <v>1772925</v>
      </c>
      <c r="L1254">
        <f>+VLOOKUP(J1254,'Thanh toán '!Q$6:R$3244,2,0)</f>
        <v>1772925</v>
      </c>
      <c r="M1254" s="47">
        <f t="shared" si="79"/>
        <v>0</v>
      </c>
    </row>
    <row r="1255" spans="1:13" x14ac:dyDescent="0.25">
      <c r="A1255" s="43">
        <v>44970</v>
      </c>
      <c r="B1255" s="40" t="s">
        <v>11863</v>
      </c>
      <c r="C1255" s="40" t="s">
        <v>11864</v>
      </c>
      <c r="D1255" s="38">
        <v>2035950</v>
      </c>
      <c r="E1255" s="42" t="s">
        <v>8998</v>
      </c>
      <c r="F1255" s="38">
        <v>203595</v>
      </c>
      <c r="G1255" s="38">
        <f t="shared" si="76"/>
        <v>2239545</v>
      </c>
      <c r="H1255" s="40" t="s">
        <v>10324</v>
      </c>
      <c r="I1255" s="40" t="s">
        <v>10325</v>
      </c>
      <c r="J1255" s="45">
        <f t="shared" si="77"/>
        <v>3957</v>
      </c>
      <c r="K1255" s="47">
        <f t="shared" si="78"/>
        <v>2239545</v>
      </c>
      <c r="L1255">
        <f>+VLOOKUP(J1255,'Thanh toán '!Q$6:R$3244,2,0)</f>
        <v>2239545</v>
      </c>
      <c r="M1255" s="47">
        <f t="shared" si="79"/>
        <v>0</v>
      </c>
    </row>
    <row r="1256" spans="1:13" x14ac:dyDescent="0.25">
      <c r="A1256" s="43">
        <v>44970</v>
      </c>
      <c r="B1256" s="40" t="s">
        <v>11865</v>
      </c>
      <c r="C1256" s="40" t="s">
        <v>11866</v>
      </c>
      <c r="D1256" s="38">
        <v>1081500</v>
      </c>
      <c r="E1256" s="42" t="s">
        <v>8998</v>
      </c>
      <c r="F1256" s="38">
        <v>108150</v>
      </c>
      <c r="G1256" s="38">
        <f t="shared" si="76"/>
        <v>1189650</v>
      </c>
      <c r="H1256" s="40" t="s">
        <v>9639</v>
      </c>
      <c r="I1256" s="40" t="s">
        <v>9640</v>
      </c>
      <c r="J1256" s="45">
        <f t="shared" si="77"/>
        <v>3958</v>
      </c>
      <c r="K1256" s="47">
        <f t="shared" si="78"/>
        <v>1189650</v>
      </c>
      <c r="L1256">
        <f>+VLOOKUP(J1256,'Thanh toán '!Q$6:R$3244,2,0)</f>
        <v>1189650</v>
      </c>
      <c r="M1256" s="47">
        <f t="shared" si="79"/>
        <v>0</v>
      </c>
    </row>
    <row r="1257" spans="1:13" x14ac:dyDescent="0.25">
      <c r="A1257" s="43">
        <v>44970</v>
      </c>
      <c r="B1257" s="40" t="s">
        <v>11867</v>
      </c>
      <c r="C1257" s="40" t="s">
        <v>11868</v>
      </c>
      <c r="D1257" s="38">
        <v>1150620</v>
      </c>
      <c r="E1257" s="42" t="s">
        <v>8998</v>
      </c>
      <c r="F1257" s="38">
        <v>115062</v>
      </c>
      <c r="G1257" s="38">
        <f t="shared" si="76"/>
        <v>1265682</v>
      </c>
      <c r="H1257" s="40" t="s">
        <v>9001</v>
      </c>
      <c r="I1257" s="40" t="s">
        <v>9002</v>
      </c>
      <c r="J1257" s="45">
        <f t="shared" si="77"/>
        <v>3959</v>
      </c>
      <c r="K1257" s="47">
        <f t="shared" si="78"/>
        <v>1265682</v>
      </c>
      <c r="L1257">
        <f>+VLOOKUP(J1257,'Thanh toán '!Q$6:R$3244,2,0)</f>
        <v>1265682</v>
      </c>
      <c r="M1257" s="47">
        <f t="shared" si="79"/>
        <v>0</v>
      </c>
    </row>
    <row r="1258" spans="1:13" x14ac:dyDescent="0.25">
      <c r="A1258" s="43">
        <v>44970</v>
      </c>
      <c r="B1258" s="40" t="s">
        <v>11869</v>
      </c>
      <c r="C1258" s="40" t="s">
        <v>11870</v>
      </c>
      <c r="D1258" s="38">
        <v>1844890</v>
      </c>
      <c r="E1258" s="42" t="s">
        <v>8998</v>
      </c>
      <c r="F1258" s="38">
        <v>184489</v>
      </c>
      <c r="G1258" s="38">
        <f t="shared" si="76"/>
        <v>2029379</v>
      </c>
      <c r="H1258" s="40" t="s">
        <v>9001</v>
      </c>
      <c r="I1258" s="40" t="s">
        <v>9002</v>
      </c>
      <c r="J1258" s="45">
        <f t="shared" si="77"/>
        <v>3960</v>
      </c>
      <c r="K1258" s="47">
        <f t="shared" si="78"/>
        <v>2029379</v>
      </c>
      <c r="L1258">
        <f>+VLOOKUP(J1258,'Thanh toán '!Q$6:R$3244,2,0)</f>
        <v>2029379</v>
      </c>
      <c r="M1258" s="47">
        <f t="shared" si="79"/>
        <v>0</v>
      </c>
    </row>
    <row r="1259" spans="1:13" x14ac:dyDescent="0.25">
      <c r="A1259" s="43">
        <v>44970</v>
      </c>
      <c r="B1259" s="40" t="s">
        <v>11871</v>
      </c>
      <c r="C1259" s="40" t="s">
        <v>11872</v>
      </c>
      <c r="D1259" s="38">
        <v>2427696</v>
      </c>
      <c r="E1259" s="42" t="s">
        <v>8998</v>
      </c>
      <c r="F1259" s="38">
        <v>242770</v>
      </c>
      <c r="G1259" s="38">
        <f t="shared" si="76"/>
        <v>2670466</v>
      </c>
      <c r="H1259" s="40" t="s">
        <v>9001</v>
      </c>
      <c r="I1259" s="40" t="s">
        <v>9002</v>
      </c>
      <c r="J1259" s="45">
        <f t="shared" si="77"/>
        <v>3961</v>
      </c>
      <c r="K1259" s="47">
        <f t="shared" si="78"/>
        <v>2670466</v>
      </c>
      <c r="L1259">
        <f>+VLOOKUP(J1259,'Thanh toán '!Q$6:R$3244,2,0)</f>
        <v>2670466</v>
      </c>
      <c r="M1259" s="47">
        <f t="shared" si="79"/>
        <v>0</v>
      </c>
    </row>
    <row r="1260" spans="1:13" x14ac:dyDescent="0.25">
      <c r="A1260" s="43">
        <v>44970</v>
      </c>
      <c r="B1260" s="40" t="s">
        <v>11873</v>
      </c>
      <c r="C1260" s="40" t="s">
        <v>11874</v>
      </c>
      <c r="D1260" s="38">
        <v>921784</v>
      </c>
      <c r="E1260" s="42" t="s">
        <v>8998</v>
      </c>
      <c r="F1260" s="38">
        <v>92178</v>
      </c>
      <c r="G1260" s="38">
        <f t="shared" si="76"/>
        <v>1013962</v>
      </c>
      <c r="H1260" s="40" t="s">
        <v>9001</v>
      </c>
      <c r="I1260" s="40" t="s">
        <v>9002</v>
      </c>
      <c r="J1260" s="45">
        <f t="shared" si="77"/>
        <v>3962</v>
      </c>
      <c r="K1260" s="47">
        <f t="shared" si="78"/>
        <v>1013962</v>
      </c>
      <c r="L1260">
        <f>+VLOOKUP(J1260,'Thanh toán '!Q$6:R$3244,2,0)</f>
        <v>1013962</v>
      </c>
      <c r="M1260" s="47">
        <f t="shared" si="79"/>
        <v>0</v>
      </c>
    </row>
    <row r="1261" spans="1:13" x14ac:dyDescent="0.25">
      <c r="A1261" s="43">
        <v>44970</v>
      </c>
      <c r="B1261" s="40" t="s">
        <v>11875</v>
      </c>
      <c r="C1261" s="40" t="s">
        <v>11876</v>
      </c>
      <c r="D1261" s="38">
        <v>921373</v>
      </c>
      <c r="E1261" s="42" t="s">
        <v>8998</v>
      </c>
      <c r="F1261" s="38">
        <v>92137</v>
      </c>
      <c r="G1261" s="38">
        <f t="shared" si="76"/>
        <v>1013510</v>
      </c>
      <c r="H1261" s="40" t="s">
        <v>9001</v>
      </c>
      <c r="I1261" s="40" t="s">
        <v>9002</v>
      </c>
      <c r="J1261" s="45">
        <f t="shared" si="77"/>
        <v>3964</v>
      </c>
      <c r="K1261" s="47">
        <f t="shared" si="78"/>
        <v>1013510</v>
      </c>
      <c r="L1261">
        <f>+VLOOKUP(J1261,'Thanh toán '!Q$6:R$3244,2,0)</f>
        <v>1013510</v>
      </c>
      <c r="M1261" s="47">
        <f t="shared" si="79"/>
        <v>0</v>
      </c>
    </row>
    <row r="1262" spans="1:13" x14ac:dyDescent="0.25">
      <c r="A1262" s="43">
        <v>44970</v>
      </c>
      <c r="B1262" s="40" t="s">
        <v>11877</v>
      </c>
      <c r="C1262" s="40" t="s">
        <v>11878</v>
      </c>
      <c r="D1262" s="38">
        <v>3738010</v>
      </c>
      <c r="E1262" s="42" t="s">
        <v>8998</v>
      </c>
      <c r="F1262" s="38">
        <v>373801</v>
      </c>
      <c r="G1262" s="38">
        <f t="shared" si="76"/>
        <v>4111811</v>
      </c>
      <c r="H1262" s="40" t="s">
        <v>9498</v>
      </c>
      <c r="I1262" s="40" t="s">
        <v>9499</v>
      </c>
      <c r="J1262" s="45">
        <f t="shared" si="77"/>
        <v>3966</v>
      </c>
      <c r="K1262" s="47">
        <f t="shared" si="78"/>
        <v>4111811</v>
      </c>
      <c r="L1262">
        <f>+VLOOKUP(J1262,'Thanh toán '!Q$6:R$3244,2,0)</f>
        <v>4111811</v>
      </c>
      <c r="M1262" s="47">
        <f t="shared" si="79"/>
        <v>0</v>
      </c>
    </row>
    <row r="1263" spans="1:13" x14ac:dyDescent="0.25">
      <c r="A1263" s="43">
        <v>44970</v>
      </c>
      <c r="B1263" s="40" t="s">
        <v>11879</v>
      </c>
      <c r="C1263" s="40" t="s">
        <v>11880</v>
      </c>
      <c r="D1263" s="38">
        <v>2163000</v>
      </c>
      <c r="E1263" s="42" t="s">
        <v>8998</v>
      </c>
      <c r="F1263" s="38">
        <v>216300</v>
      </c>
      <c r="G1263" s="38">
        <f t="shared" si="76"/>
        <v>2379300</v>
      </c>
      <c r="H1263" s="40" t="s">
        <v>9498</v>
      </c>
      <c r="I1263" s="40" t="s">
        <v>9499</v>
      </c>
      <c r="J1263" s="45">
        <f t="shared" si="77"/>
        <v>3967</v>
      </c>
      <c r="K1263" s="47">
        <f t="shared" si="78"/>
        <v>2379300</v>
      </c>
      <c r="L1263">
        <f>+VLOOKUP(J1263,'Thanh toán '!Q$6:R$3244,2,0)</f>
        <v>2379300</v>
      </c>
      <c r="M1263" s="47">
        <f t="shared" si="79"/>
        <v>0</v>
      </c>
    </row>
    <row r="1264" spans="1:13" x14ac:dyDescent="0.25">
      <c r="A1264" s="43">
        <v>44970</v>
      </c>
      <c r="B1264" s="40" t="s">
        <v>11881</v>
      </c>
      <c r="C1264" s="40" t="s">
        <v>11882</v>
      </c>
      <c r="D1264" s="38">
        <v>813210</v>
      </c>
      <c r="E1264" s="42" t="s">
        <v>8998</v>
      </c>
      <c r="F1264" s="38">
        <v>81321</v>
      </c>
      <c r="G1264" s="38">
        <f t="shared" si="76"/>
        <v>894531</v>
      </c>
      <c r="H1264" s="40" t="s">
        <v>9001</v>
      </c>
      <c r="I1264" s="40" t="s">
        <v>9002</v>
      </c>
      <c r="J1264" s="45">
        <f t="shared" si="77"/>
        <v>3968</v>
      </c>
      <c r="K1264" s="47">
        <f t="shared" si="78"/>
        <v>894531</v>
      </c>
      <c r="L1264">
        <f>+VLOOKUP(J1264,'Thanh toán '!Q$6:R$3244,2,0)</f>
        <v>894531</v>
      </c>
      <c r="M1264" s="47">
        <f t="shared" si="79"/>
        <v>0</v>
      </c>
    </row>
    <row r="1265" spans="1:13" x14ac:dyDescent="0.25">
      <c r="A1265" s="43">
        <v>44970</v>
      </c>
      <c r="B1265" s="40" t="s">
        <v>11883</v>
      </c>
      <c r="C1265" s="40" t="s">
        <v>11884</v>
      </c>
      <c r="D1265" s="38">
        <v>718429</v>
      </c>
      <c r="E1265" s="42" t="s">
        <v>8998</v>
      </c>
      <c r="F1265" s="38">
        <v>71843</v>
      </c>
      <c r="G1265" s="38">
        <f t="shared" si="76"/>
        <v>790272</v>
      </c>
      <c r="H1265" s="40" t="s">
        <v>9001</v>
      </c>
      <c r="I1265" s="40" t="s">
        <v>9002</v>
      </c>
      <c r="J1265" s="45">
        <f t="shared" si="77"/>
        <v>3969</v>
      </c>
      <c r="K1265" s="47">
        <f t="shared" si="78"/>
        <v>790272</v>
      </c>
      <c r="L1265">
        <f>+VLOOKUP(J1265,'Thanh toán '!Q$6:R$3244,2,0)</f>
        <v>790272</v>
      </c>
      <c r="M1265" s="47">
        <f t="shared" si="79"/>
        <v>0</v>
      </c>
    </row>
    <row r="1266" spans="1:13" x14ac:dyDescent="0.25">
      <c r="A1266" s="43">
        <v>44970</v>
      </c>
      <c r="B1266" s="40" t="s">
        <v>11885</v>
      </c>
      <c r="C1266" s="40" t="s">
        <v>11886</v>
      </c>
      <c r="D1266" s="38">
        <v>1167763</v>
      </c>
      <c r="E1266" s="42" t="s">
        <v>8998</v>
      </c>
      <c r="F1266" s="38">
        <v>116776</v>
      </c>
      <c r="G1266" s="38">
        <f t="shared" si="76"/>
        <v>1284539</v>
      </c>
      <c r="H1266" s="40" t="s">
        <v>9183</v>
      </c>
      <c r="I1266" s="40" t="s">
        <v>9184</v>
      </c>
      <c r="J1266" s="45">
        <f t="shared" si="77"/>
        <v>3970</v>
      </c>
      <c r="K1266" s="47">
        <f t="shared" si="78"/>
        <v>1284539</v>
      </c>
      <c r="L1266">
        <f>+VLOOKUP(J1266,'Thanh toán '!Q$6:R$3244,2,0)</f>
        <v>1284539</v>
      </c>
      <c r="M1266" s="47">
        <f t="shared" si="79"/>
        <v>0</v>
      </c>
    </row>
    <row r="1267" spans="1:13" x14ac:dyDescent="0.25">
      <c r="A1267" s="43">
        <v>44970</v>
      </c>
      <c r="B1267" s="40" t="s">
        <v>11887</v>
      </c>
      <c r="C1267" s="40" t="s">
        <v>11888</v>
      </c>
      <c r="D1267" s="38">
        <v>1081500</v>
      </c>
      <c r="E1267" s="42" t="s">
        <v>8998</v>
      </c>
      <c r="F1267" s="38">
        <v>108150</v>
      </c>
      <c r="G1267" s="38">
        <f t="shared" si="76"/>
        <v>1189650</v>
      </c>
      <c r="H1267" s="40" t="s">
        <v>9183</v>
      </c>
      <c r="I1267" s="40" t="s">
        <v>9184</v>
      </c>
      <c r="J1267" s="45">
        <f t="shared" si="77"/>
        <v>3971</v>
      </c>
      <c r="K1267" s="47">
        <f t="shared" si="78"/>
        <v>1189650</v>
      </c>
      <c r="L1267">
        <f>+VLOOKUP(J1267,'Thanh toán '!Q$6:R$3244,2,0)</f>
        <v>1189650</v>
      </c>
      <c r="M1267" s="47">
        <f t="shared" si="79"/>
        <v>0</v>
      </c>
    </row>
    <row r="1268" spans="1:13" x14ac:dyDescent="0.25">
      <c r="A1268" s="43">
        <v>44970</v>
      </c>
      <c r="B1268" s="40" t="s">
        <v>11889</v>
      </c>
      <c r="C1268" s="40" t="s">
        <v>11890</v>
      </c>
      <c r="D1268" s="38">
        <v>1081500</v>
      </c>
      <c r="E1268" s="42" t="s">
        <v>8998</v>
      </c>
      <c r="F1268" s="38">
        <v>108150</v>
      </c>
      <c r="G1268" s="38">
        <f t="shared" si="76"/>
        <v>1189650</v>
      </c>
      <c r="H1268" s="40" t="s">
        <v>9183</v>
      </c>
      <c r="I1268" s="40" t="s">
        <v>9184</v>
      </c>
      <c r="J1268" s="45">
        <f t="shared" si="77"/>
        <v>3972</v>
      </c>
      <c r="K1268" s="47">
        <f t="shared" si="78"/>
        <v>1189650</v>
      </c>
      <c r="L1268">
        <f>+VLOOKUP(J1268,'Thanh toán '!Q$6:R$3244,2,0)</f>
        <v>1189650</v>
      </c>
      <c r="M1268" s="47">
        <f t="shared" si="79"/>
        <v>0</v>
      </c>
    </row>
    <row r="1269" spans="1:13" x14ac:dyDescent="0.25">
      <c r="A1269" s="43">
        <v>44970</v>
      </c>
      <c r="B1269" s="40" t="s">
        <v>11891</v>
      </c>
      <c r="C1269" s="40" t="s">
        <v>11892</v>
      </c>
      <c r="D1269" s="38">
        <v>690372</v>
      </c>
      <c r="E1269" s="42" t="s">
        <v>8998</v>
      </c>
      <c r="F1269" s="38">
        <v>69037</v>
      </c>
      <c r="G1269" s="38">
        <f t="shared" si="76"/>
        <v>759409</v>
      </c>
      <c r="H1269" s="40" t="s">
        <v>9001</v>
      </c>
      <c r="I1269" s="40" t="s">
        <v>9002</v>
      </c>
      <c r="J1269" s="45">
        <f t="shared" si="77"/>
        <v>3973</v>
      </c>
      <c r="K1269" s="47">
        <f t="shared" si="78"/>
        <v>759409</v>
      </c>
      <c r="L1269">
        <f>+VLOOKUP(J1269,'Thanh toán '!Q$6:R$3244,2,0)</f>
        <v>759409</v>
      </c>
      <c r="M1269" s="47">
        <f t="shared" si="79"/>
        <v>0</v>
      </c>
    </row>
    <row r="1270" spans="1:13" x14ac:dyDescent="0.25">
      <c r="A1270" s="43">
        <v>44970</v>
      </c>
      <c r="B1270" s="40" t="s">
        <v>11893</v>
      </c>
      <c r="C1270" s="40" t="s">
        <v>11894</v>
      </c>
      <c r="D1270" s="38">
        <v>1081500</v>
      </c>
      <c r="E1270" s="42" t="s">
        <v>8998</v>
      </c>
      <c r="F1270" s="38">
        <v>108150</v>
      </c>
      <c r="G1270" s="38">
        <f t="shared" si="76"/>
        <v>1189650</v>
      </c>
      <c r="H1270" s="40" t="s">
        <v>9001</v>
      </c>
      <c r="I1270" s="40" t="s">
        <v>9002</v>
      </c>
      <c r="J1270" s="45">
        <f t="shared" si="77"/>
        <v>3974</v>
      </c>
      <c r="K1270" s="47">
        <f t="shared" si="78"/>
        <v>1189650</v>
      </c>
      <c r="L1270">
        <f>+VLOOKUP(J1270,'Thanh toán '!Q$6:R$3244,2,0)</f>
        <v>1189650</v>
      </c>
      <c r="M1270" s="47">
        <f t="shared" si="79"/>
        <v>0</v>
      </c>
    </row>
    <row r="1271" spans="1:13" x14ac:dyDescent="0.25">
      <c r="A1271" s="43">
        <v>44970</v>
      </c>
      <c r="B1271" s="40" t="s">
        <v>11895</v>
      </c>
      <c r="C1271" s="40" t="s">
        <v>11896</v>
      </c>
      <c r="D1271" s="38">
        <v>367155</v>
      </c>
      <c r="E1271" s="42" t="s">
        <v>8998</v>
      </c>
      <c r="F1271" s="38">
        <v>36716</v>
      </c>
      <c r="G1271" s="38">
        <f t="shared" si="76"/>
        <v>403871</v>
      </c>
      <c r="H1271" s="40" t="s">
        <v>9001</v>
      </c>
      <c r="I1271" s="40" t="s">
        <v>9002</v>
      </c>
      <c r="J1271" s="45">
        <f t="shared" si="77"/>
        <v>3975</v>
      </c>
      <c r="K1271" s="47">
        <f t="shared" si="78"/>
        <v>403871</v>
      </c>
      <c r="L1271">
        <f>+VLOOKUP(J1271,'Thanh toán '!Q$6:R$3244,2,0)</f>
        <v>403871</v>
      </c>
      <c r="M1271" s="47">
        <f t="shared" si="79"/>
        <v>0</v>
      </c>
    </row>
    <row r="1272" spans="1:13" x14ac:dyDescent="0.25">
      <c r="A1272" s="43">
        <v>44970</v>
      </c>
      <c r="B1272" s="40" t="s">
        <v>11897</v>
      </c>
      <c r="C1272" s="40" t="s">
        <v>11898</v>
      </c>
      <c r="D1272" s="38">
        <v>946686</v>
      </c>
      <c r="E1272" s="42" t="s">
        <v>8998</v>
      </c>
      <c r="F1272" s="38">
        <v>94669</v>
      </c>
      <c r="G1272" s="38">
        <f t="shared" si="76"/>
        <v>1041355</v>
      </c>
      <c r="H1272" s="40" t="s">
        <v>9001</v>
      </c>
      <c r="I1272" s="40" t="s">
        <v>9002</v>
      </c>
      <c r="J1272" s="45">
        <f t="shared" si="77"/>
        <v>3976</v>
      </c>
      <c r="K1272" s="47">
        <f t="shared" si="78"/>
        <v>1041355</v>
      </c>
      <c r="L1272">
        <f>+VLOOKUP(J1272,'Thanh toán '!Q$6:R$3244,2,0)</f>
        <v>1041355</v>
      </c>
      <c r="M1272" s="47">
        <f t="shared" si="79"/>
        <v>0</v>
      </c>
    </row>
    <row r="1273" spans="1:13" x14ac:dyDescent="0.25">
      <c r="A1273" s="43">
        <v>44970</v>
      </c>
      <c r="B1273" s="40" t="s">
        <v>11899</v>
      </c>
      <c r="C1273" s="40" t="s">
        <v>11900</v>
      </c>
      <c r="D1273" s="38">
        <v>318150</v>
      </c>
      <c r="E1273" s="42" t="s">
        <v>8998</v>
      </c>
      <c r="F1273" s="38">
        <v>31815</v>
      </c>
      <c r="G1273" s="38">
        <f t="shared" si="76"/>
        <v>349965</v>
      </c>
      <c r="H1273" s="40" t="s">
        <v>9001</v>
      </c>
      <c r="I1273" s="40" t="s">
        <v>9002</v>
      </c>
      <c r="J1273" s="45">
        <f t="shared" si="77"/>
        <v>3977</v>
      </c>
      <c r="K1273" s="47">
        <f t="shared" si="78"/>
        <v>349965</v>
      </c>
      <c r="L1273">
        <f>+VLOOKUP(J1273,'Thanh toán '!Q$6:R$3244,2,0)</f>
        <v>349965</v>
      </c>
      <c r="M1273" s="47">
        <f t="shared" si="79"/>
        <v>0</v>
      </c>
    </row>
    <row r="1274" spans="1:13" x14ac:dyDescent="0.25">
      <c r="A1274" s="43">
        <v>44970</v>
      </c>
      <c r="B1274" s="40" t="s">
        <v>11901</v>
      </c>
      <c r="C1274" s="40" t="s">
        <v>11902</v>
      </c>
      <c r="D1274" s="38">
        <v>1295659</v>
      </c>
      <c r="E1274" s="42" t="s">
        <v>8998</v>
      </c>
      <c r="F1274" s="38">
        <v>129566</v>
      </c>
      <c r="G1274" s="38">
        <f t="shared" si="76"/>
        <v>1425225</v>
      </c>
      <c r="H1274" s="40" t="s">
        <v>9406</v>
      </c>
      <c r="I1274" s="40" t="s">
        <v>9407</v>
      </c>
      <c r="J1274" s="45">
        <f t="shared" si="77"/>
        <v>3978</v>
      </c>
      <c r="K1274" s="47">
        <f t="shared" si="78"/>
        <v>1425225</v>
      </c>
      <c r="L1274">
        <f>+VLOOKUP(J1274,'Thanh toán '!Q$6:R$3244,2,0)</f>
        <v>1425225</v>
      </c>
      <c r="M1274" s="47">
        <f t="shared" si="79"/>
        <v>0</v>
      </c>
    </row>
    <row r="1275" spans="1:13" x14ac:dyDescent="0.25">
      <c r="A1275" s="43">
        <v>44970</v>
      </c>
      <c r="B1275" s="40" t="s">
        <v>11903</v>
      </c>
      <c r="C1275" s="40" t="s">
        <v>11904</v>
      </c>
      <c r="D1275" s="38">
        <v>1110580</v>
      </c>
      <c r="E1275" s="42" t="s">
        <v>8998</v>
      </c>
      <c r="F1275" s="38">
        <v>111058</v>
      </c>
      <c r="G1275" s="38">
        <f t="shared" si="76"/>
        <v>1221638</v>
      </c>
      <c r="H1275" s="40" t="s">
        <v>9183</v>
      </c>
      <c r="I1275" s="40" t="s">
        <v>9184</v>
      </c>
      <c r="J1275" s="45">
        <f t="shared" si="77"/>
        <v>3979</v>
      </c>
      <c r="K1275" s="47">
        <f t="shared" si="78"/>
        <v>1221638</v>
      </c>
      <c r="L1275">
        <f>+VLOOKUP(J1275,'Thanh toán '!Q$6:R$3244,2,0)</f>
        <v>1221638</v>
      </c>
      <c r="M1275" s="47">
        <f t="shared" si="79"/>
        <v>0</v>
      </c>
    </row>
    <row r="1276" spans="1:13" x14ac:dyDescent="0.25">
      <c r="A1276" s="43">
        <v>44970</v>
      </c>
      <c r="B1276" s="40" t="s">
        <v>11905</v>
      </c>
      <c r="C1276" s="40" t="s">
        <v>11906</v>
      </c>
      <c r="D1276" s="38">
        <v>1743000</v>
      </c>
      <c r="E1276" s="42" t="s">
        <v>8998</v>
      </c>
      <c r="F1276" s="38">
        <v>174300</v>
      </c>
      <c r="G1276" s="38">
        <f t="shared" si="76"/>
        <v>1917300</v>
      </c>
      <c r="H1276" s="40" t="s">
        <v>10376</v>
      </c>
      <c r="I1276" s="40" t="s">
        <v>10377</v>
      </c>
      <c r="J1276" s="45">
        <f t="shared" si="77"/>
        <v>3980</v>
      </c>
      <c r="K1276" s="47">
        <f t="shared" si="78"/>
        <v>1917300</v>
      </c>
      <c r="L1276">
        <f>+VLOOKUP(J1276,'Thanh toán '!Q$6:R$3244,2,0)</f>
        <v>1917300</v>
      </c>
      <c r="M1276" s="47">
        <f t="shared" si="79"/>
        <v>0</v>
      </c>
    </row>
    <row r="1277" spans="1:13" x14ac:dyDescent="0.25">
      <c r="A1277" s="43">
        <v>44970</v>
      </c>
      <c r="B1277" s="40" t="s">
        <v>11907</v>
      </c>
      <c r="C1277" s="40" t="s">
        <v>11908</v>
      </c>
      <c r="D1277" s="38">
        <v>1245700</v>
      </c>
      <c r="E1277" s="42" t="s">
        <v>8998</v>
      </c>
      <c r="F1277" s="38">
        <v>124570</v>
      </c>
      <c r="G1277" s="38">
        <f t="shared" si="76"/>
        <v>1370270</v>
      </c>
      <c r="H1277" s="40" t="s">
        <v>9001</v>
      </c>
      <c r="I1277" s="40" t="s">
        <v>9002</v>
      </c>
      <c r="J1277" s="45">
        <f t="shared" si="77"/>
        <v>3982</v>
      </c>
      <c r="K1277" s="47">
        <f t="shared" si="78"/>
        <v>1370270</v>
      </c>
      <c r="L1277">
        <f>+VLOOKUP(J1277,'Thanh toán '!Q$6:R$3244,2,0)</f>
        <v>1370270</v>
      </c>
      <c r="M1277" s="47">
        <f t="shared" si="79"/>
        <v>0</v>
      </c>
    </row>
    <row r="1278" spans="1:13" x14ac:dyDescent="0.25">
      <c r="A1278" s="43">
        <v>44970</v>
      </c>
      <c r="B1278" s="40" t="s">
        <v>11909</v>
      </c>
      <c r="C1278" s="40" t="s">
        <v>11910</v>
      </c>
      <c r="D1278" s="38">
        <v>593589</v>
      </c>
      <c r="E1278" s="42" t="s">
        <v>8998</v>
      </c>
      <c r="F1278" s="38">
        <v>59359</v>
      </c>
      <c r="G1278" s="38">
        <f t="shared" si="76"/>
        <v>652948</v>
      </c>
      <c r="H1278" s="40" t="s">
        <v>9001</v>
      </c>
      <c r="I1278" s="40" t="s">
        <v>9002</v>
      </c>
      <c r="J1278" s="45">
        <f t="shared" si="77"/>
        <v>3984</v>
      </c>
      <c r="K1278" s="47">
        <f t="shared" si="78"/>
        <v>652948</v>
      </c>
      <c r="L1278">
        <f>+VLOOKUP(J1278,'Thanh toán '!Q$6:R$3244,2,0)</f>
        <v>652948</v>
      </c>
      <c r="M1278" s="47">
        <f t="shared" si="79"/>
        <v>0</v>
      </c>
    </row>
    <row r="1279" spans="1:13" x14ac:dyDescent="0.25">
      <c r="A1279" s="43">
        <v>44970</v>
      </c>
      <c r="B1279" s="40" t="s">
        <v>11911</v>
      </c>
      <c r="C1279" s="40" t="s">
        <v>11912</v>
      </c>
      <c r="D1279" s="38">
        <v>2122422</v>
      </c>
      <c r="E1279" s="42" t="s">
        <v>8998</v>
      </c>
      <c r="F1279" s="38">
        <v>212242</v>
      </c>
      <c r="G1279" s="38">
        <f t="shared" si="76"/>
        <v>2334664</v>
      </c>
      <c r="H1279" s="40" t="s">
        <v>9406</v>
      </c>
      <c r="I1279" s="40" t="s">
        <v>9407</v>
      </c>
      <c r="J1279" s="45">
        <f t="shared" si="77"/>
        <v>3986</v>
      </c>
      <c r="K1279" s="47">
        <f t="shared" si="78"/>
        <v>2334664</v>
      </c>
      <c r="L1279">
        <f>+VLOOKUP(J1279,'Thanh toán '!Q$6:R$3244,2,0)</f>
        <v>2334664</v>
      </c>
      <c r="M1279" s="47">
        <f t="shared" si="79"/>
        <v>0</v>
      </c>
    </row>
    <row r="1280" spans="1:13" x14ac:dyDescent="0.25">
      <c r="A1280" s="43">
        <v>44970</v>
      </c>
      <c r="B1280" s="40" t="s">
        <v>11913</v>
      </c>
      <c r="C1280" s="40" t="s">
        <v>11914</v>
      </c>
      <c r="D1280" s="38">
        <v>965024</v>
      </c>
      <c r="E1280" s="42" t="s">
        <v>8998</v>
      </c>
      <c r="F1280" s="38">
        <v>96502</v>
      </c>
      <c r="G1280" s="38">
        <f t="shared" si="76"/>
        <v>1061526</v>
      </c>
      <c r="H1280" s="40" t="s">
        <v>9001</v>
      </c>
      <c r="I1280" s="40" t="s">
        <v>9002</v>
      </c>
      <c r="J1280" s="45">
        <f t="shared" si="77"/>
        <v>3987</v>
      </c>
      <c r="K1280" s="47">
        <f t="shared" si="78"/>
        <v>1061526</v>
      </c>
      <c r="L1280" t="e">
        <f>+VLOOKUP(J1280,'Thanh toán '!Q$6:R$3244,2,0)</f>
        <v>#N/A</v>
      </c>
      <c r="M1280" s="47" t="e">
        <f t="shared" si="79"/>
        <v>#N/A</v>
      </c>
    </row>
    <row r="1281" spans="1:13" x14ac:dyDescent="0.25">
      <c r="A1281" s="43">
        <v>44970</v>
      </c>
      <c r="B1281" s="40" t="s">
        <v>11915</v>
      </c>
      <c r="C1281" s="40" t="s">
        <v>11916</v>
      </c>
      <c r="D1281" s="38">
        <v>2166765</v>
      </c>
      <c r="E1281" s="42" t="s">
        <v>8998</v>
      </c>
      <c r="F1281" s="38">
        <v>216677</v>
      </c>
      <c r="G1281" s="38">
        <f t="shared" si="76"/>
        <v>2383442</v>
      </c>
      <c r="H1281" s="40" t="s">
        <v>9234</v>
      </c>
      <c r="I1281" s="40" t="s">
        <v>9235</v>
      </c>
      <c r="J1281" s="45">
        <f t="shared" si="77"/>
        <v>3990</v>
      </c>
      <c r="K1281" s="47">
        <f t="shared" si="78"/>
        <v>2383442</v>
      </c>
      <c r="L1281">
        <f>+VLOOKUP(J1281,'Thanh toán '!Q$6:R$3244,2,0)</f>
        <v>2383442</v>
      </c>
      <c r="M1281" s="47">
        <f t="shared" si="79"/>
        <v>0</v>
      </c>
    </row>
    <row r="1282" spans="1:13" x14ac:dyDescent="0.25">
      <c r="A1282" s="43">
        <v>44970</v>
      </c>
      <c r="B1282" s="40" t="s">
        <v>11917</v>
      </c>
      <c r="C1282" s="40" t="s">
        <v>11918</v>
      </c>
      <c r="D1282" s="38">
        <v>1546410</v>
      </c>
      <c r="E1282" s="42" t="s">
        <v>8998</v>
      </c>
      <c r="F1282" s="38">
        <v>154641</v>
      </c>
      <c r="G1282" s="38">
        <f t="shared" si="76"/>
        <v>1701051</v>
      </c>
      <c r="H1282" s="40" t="s">
        <v>9284</v>
      </c>
      <c r="I1282" s="40" t="s">
        <v>9285</v>
      </c>
      <c r="J1282" s="45">
        <f t="shared" si="77"/>
        <v>3994</v>
      </c>
      <c r="K1282" s="47">
        <f t="shared" si="78"/>
        <v>1701051</v>
      </c>
      <c r="L1282">
        <f>+VLOOKUP(J1282,'Thanh toán '!Q$6:R$3244,2,0)</f>
        <v>1701051</v>
      </c>
      <c r="M1282" s="47">
        <f t="shared" si="79"/>
        <v>0</v>
      </c>
    </row>
    <row r="1283" spans="1:13" x14ac:dyDescent="0.25">
      <c r="A1283" s="43">
        <v>44970</v>
      </c>
      <c r="B1283" s="40" t="s">
        <v>11919</v>
      </c>
      <c r="C1283" s="40" t="s">
        <v>11920</v>
      </c>
      <c r="D1283" s="38">
        <v>3406800</v>
      </c>
      <c r="E1283" s="42" t="s">
        <v>8998</v>
      </c>
      <c r="F1283" s="38">
        <v>340680</v>
      </c>
      <c r="G1283" s="38">
        <f t="shared" si="76"/>
        <v>3747480</v>
      </c>
      <c r="H1283" s="40" t="s">
        <v>9141</v>
      </c>
      <c r="I1283" s="40" t="s">
        <v>9142</v>
      </c>
      <c r="J1283" s="45">
        <f t="shared" si="77"/>
        <v>3996</v>
      </c>
      <c r="K1283" s="47">
        <f t="shared" si="78"/>
        <v>3747480</v>
      </c>
      <c r="L1283">
        <f>+VLOOKUP(J1283,'Thanh toán '!Q$6:R$3244,2,0)</f>
        <v>3747480</v>
      </c>
      <c r="M1283" s="47">
        <f t="shared" si="79"/>
        <v>0</v>
      </c>
    </row>
    <row r="1284" spans="1:13" x14ac:dyDescent="0.25">
      <c r="A1284" s="43">
        <v>44970</v>
      </c>
      <c r="B1284" s="40" t="s">
        <v>11921</v>
      </c>
      <c r="C1284" s="40" t="s">
        <v>11922</v>
      </c>
      <c r="D1284" s="38">
        <v>431832</v>
      </c>
      <c r="E1284" s="42" t="s">
        <v>8998</v>
      </c>
      <c r="F1284" s="38">
        <v>43183</v>
      </c>
      <c r="G1284" s="38">
        <f t="shared" si="76"/>
        <v>475015</v>
      </c>
      <c r="H1284" s="40" t="s">
        <v>9001</v>
      </c>
      <c r="I1284" s="40" t="s">
        <v>9002</v>
      </c>
      <c r="J1284" s="45">
        <f t="shared" si="77"/>
        <v>4003</v>
      </c>
      <c r="K1284" s="47">
        <f t="shared" si="78"/>
        <v>475015</v>
      </c>
      <c r="L1284">
        <f>+VLOOKUP(J1284,'Thanh toán '!Q$6:R$3244,2,0)</f>
        <v>475015</v>
      </c>
      <c r="M1284" s="47">
        <f t="shared" si="79"/>
        <v>0</v>
      </c>
    </row>
    <row r="1285" spans="1:13" x14ac:dyDescent="0.25">
      <c r="A1285" s="43">
        <v>44970</v>
      </c>
      <c r="B1285" s="40" t="s">
        <v>11923</v>
      </c>
      <c r="C1285" s="40" t="s">
        <v>11924</v>
      </c>
      <c r="D1285" s="38">
        <v>2323975</v>
      </c>
      <c r="E1285" s="42" t="s">
        <v>8998</v>
      </c>
      <c r="F1285" s="38">
        <v>232398</v>
      </c>
      <c r="G1285" s="38">
        <f t="shared" si="76"/>
        <v>2556373</v>
      </c>
      <c r="H1285" s="40" t="s">
        <v>9406</v>
      </c>
      <c r="I1285" s="40" t="s">
        <v>9407</v>
      </c>
      <c r="J1285" s="45">
        <f t="shared" si="77"/>
        <v>4005</v>
      </c>
      <c r="K1285" s="47">
        <f t="shared" si="78"/>
        <v>2556373</v>
      </c>
      <c r="L1285">
        <f>+VLOOKUP(J1285,'Thanh toán '!Q$6:R$3244,2,0)</f>
        <v>2556373</v>
      </c>
      <c r="M1285" s="47">
        <f t="shared" si="79"/>
        <v>0</v>
      </c>
    </row>
    <row r="1286" spans="1:13" x14ac:dyDescent="0.25">
      <c r="A1286" s="43">
        <v>44970</v>
      </c>
      <c r="B1286" s="40" t="s">
        <v>11925</v>
      </c>
      <c r="C1286" s="40" t="s">
        <v>11926</v>
      </c>
      <c r="D1286" s="38">
        <v>551250</v>
      </c>
      <c r="E1286" s="42" t="s">
        <v>8998</v>
      </c>
      <c r="F1286" s="38">
        <v>55125</v>
      </c>
      <c r="G1286" s="38">
        <f t="shared" ref="G1286:G1349" si="80">+D1286+F1286</f>
        <v>606375</v>
      </c>
      <c r="H1286" s="40" t="s">
        <v>9183</v>
      </c>
      <c r="I1286" s="40" t="s">
        <v>9184</v>
      </c>
      <c r="J1286" s="45">
        <f t="shared" ref="J1286:J1349" si="81">+B1286*1</f>
        <v>4006</v>
      </c>
      <c r="K1286" s="47">
        <f t="shared" ref="K1286:K1349" si="82">+G1286</f>
        <v>606375</v>
      </c>
      <c r="L1286">
        <f>+VLOOKUP(J1286,'Thanh toán '!Q$6:R$3244,2,0)</f>
        <v>606375</v>
      </c>
      <c r="M1286" s="47">
        <f t="shared" ref="M1286:M1349" si="83">+L1286-K1286</f>
        <v>0</v>
      </c>
    </row>
    <row r="1287" spans="1:13" x14ac:dyDescent="0.25">
      <c r="A1287" s="43">
        <v>44970</v>
      </c>
      <c r="B1287" s="40" t="s">
        <v>11927</v>
      </c>
      <c r="C1287" s="40" t="s">
        <v>11928</v>
      </c>
      <c r="D1287" s="38">
        <v>1060500</v>
      </c>
      <c r="E1287" s="42" t="s">
        <v>8998</v>
      </c>
      <c r="F1287" s="38">
        <v>106050</v>
      </c>
      <c r="G1287" s="38">
        <f t="shared" si="80"/>
        <v>1166550</v>
      </c>
      <c r="H1287" s="40" t="s">
        <v>9183</v>
      </c>
      <c r="I1287" s="40" t="s">
        <v>9184</v>
      </c>
      <c r="J1287" s="45">
        <f t="shared" si="81"/>
        <v>4007</v>
      </c>
      <c r="K1287" s="47">
        <f t="shared" si="82"/>
        <v>1166550</v>
      </c>
      <c r="L1287">
        <f>+VLOOKUP(J1287,'Thanh toán '!Q$6:R$3244,2,0)</f>
        <v>1166550</v>
      </c>
      <c r="M1287" s="47">
        <f t="shared" si="83"/>
        <v>0</v>
      </c>
    </row>
    <row r="1288" spans="1:13" x14ac:dyDescent="0.25">
      <c r="A1288" s="43">
        <v>44970</v>
      </c>
      <c r="B1288" s="40" t="s">
        <v>11929</v>
      </c>
      <c r="C1288" s="40" t="s">
        <v>11930</v>
      </c>
      <c r="D1288" s="38">
        <v>1105560</v>
      </c>
      <c r="E1288" s="42" t="s">
        <v>8998</v>
      </c>
      <c r="F1288" s="38">
        <v>110556</v>
      </c>
      <c r="G1288" s="38">
        <f t="shared" si="80"/>
        <v>1216116</v>
      </c>
      <c r="H1288" s="40" t="s">
        <v>9183</v>
      </c>
      <c r="I1288" s="40" t="s">
        <v>9184</v>
      </c>
      <c r="J1288" s="45">
        <f t="shared" si="81"/>
        <v>4008</v>
      </c>
      <c r="K1288" s="47">
        <f t="shared" si="82"/>
        <v>1216116</v>
      </c>
      <c r="L1288">
        <f>+VLOOKUP(J1288,'Thanh toán '!Q$6:R$3244,2,0)</f>
        <v>1216116</v>
      </c>
      <c r="M1288" s="47">
        <f t="shared" si="83"/>
        <v>0</v>
      </c>
    </row>
    <row r="1289" spans="1:13" x14ac:dyDescent="0.25">
      <c r="A1289" s="43">
        <v>44970</v>
      </c>
      <c r="B1289" s="40" t="s">
        <v>11931</v>
      </c>
      <c r="C1289" s="40" t="s">
        <v>11932</v>
      </c>
      <c r="D1289" s="38">
        <v>1060500</v>
      </c>
      <c r="E1289" s="42" t="s">
        <v>8998</v>
      </c>
      <c r="F1289" s="38">
        <v>106050</v>
      </c>
      <c r="G1289" s="38">
        <f t="shared" si="80"/>
        <v>1166550</v>
      </c>
      <c r="H1289" s="40" t="s">
        <v>9044</v>
      </c>
      <c r="I1289" s="40" t="s">
        <v>9045</v>
      </c>
      <c r="J1289" s="45">
        <f t="shared" si="81"/>
        <v>4012</v>
      </c>
      <c r="K1289" s="47">
        <f t="shared" si="82"/>
        <v>1166550</v>
      </c>
      <c r="L1289" t="e">
        <f>+VLOOKUP(J1289,'Thanh toán '!Q$6:R$3244,2,0)</f>
        <v>#N/A</v>
      </c>
      <c r="M1289" s="47" t="e">
        <f t="shared" si="83"/>
        <v>#N/A</v>
      </c>
    </row>
    <row r="1290" spans="1:13" x14ac:dyDescent="0.25">
      <c r="A1290" s="43">
        <v>44970</v>
      </c>
      <c r="B1290" s="40" t="s">
        <v>11933</v>
      </c>
      <c r="C1290" s="40" t="s">
        <v>11934</v>
      </c>
      <c r="D1290" s="38">
        <v>1611750</v>
      </c>
      <c r="E1290" s="42" t="s">
        <v>8998</v>
      </c>
      <c r="F1290" s="38">
        <v>161175</v>
      </c>
      <c r="G1290" s="38">
        <f t="shared" si="80"/>
        <v>1772925</v>
      </c>
      <c r="H1290" s="40" t="s">
        <v>9044</v>
      </c>
      <c r="I1290" s="40" t="s">
        <v>9045</v>
      </c>
      <c r="J1290" s="45">
        <f t="shared" si="81"/>
        <v>4013</v>
      </c>
      <c r="K1290" s="47">
        <f t="shared" si="82"/>
        <v>1772925</v>
      </c>
      <c r="L1290" t="e">
        <f>+VLOOKUP(J1290,'Thanh toán '!Q$6:R$3244,2,0)</f>
        <v>#N/A</v>
      </c>
      <c r="M1290" s="47" t="e">
        <f t="shared" si="83"/>
        <v>#N/A</v>
      </c>
    </row>
    <row r="1291" spans="1:13" x14ac:dyDescent="0.25">
      <c r="A1291" s="43">
        <v>44970</v>
      </c>
      <c r="B1291" s="40" t="s">
        <v>11935</v>
      </c>
      <c r="C1291" s="40" t="s">
        <v>11936</v>
      </c>
      <c r="D1291" s="38">
        <v>2163000</v>
      </c>
      <c r="E1291" s="42" t="s">
        <v>8998</v>
      </c>
      <c r="F1291" s="38">
        <v>216300</v>
      </c>
      <c r="G1291" s="38">
        <f t="shared" si="80"/>
        <v>2379300</v>
      </c>
      <c r="H1291" s="40" t="s">
        <v>9439</v>
      </c>
      <c r="I1291" s="40" t="s">
        <v>9440</v>
      </c>
      <c r="J1291" s="45">
        <f t="shared" si="81"/>
        <v>4014</v>
      </c>
      <c r="K1291" s="47">
        <f t="shared" si="82"/>
        <v>2379300</v>
      </c>
      <c r="L1291" t="e">
        <f>+VLOOKUP(J1291,'Thanh toán '!Q$6:R$3244,2,0)</f>
        <v>#N/A</v>
      </c>
      <c r="M1291" s="47" t="e">
        <f t="shared" si="83"/>
        <v>#N/A</v>
      </c>
    </row>
    <row r="1292" spans="1:13" x14ac:dyDescent="0.25">
      <c r="A1292" s="43">
        <v>44970</v>
      </c>
      <c r="B1292" s="40" t="s">
        <v>11937</v>
      </c>
      <c r="C1292" s="40" t="s">
        <v>11938</v>
      </c>
      <c r="D1292" s="38">
        <v>1081500</v>
      </c>
      <c r="E1292" s="42" t="s">
        <v>8998</v>
      </c>
      <c r="F1292" s="38">
        <v>108150</v>
      </c>
      <c r="G1292" s="38">
        <f t="shared" si="80"/>
        <v>1189650</v>
      </c>
      <c r="H1292" s="40" t="s">
        <v>9439</v>
      </c>
      <c r="I1292" s="40" t="s">
        <v>9440</v>
      </c>
      <c r="J1292" s="45">
        <f t="shared" si="81"/>
        <v>4015</v>
      </c>
      <c r="K1292" s="47">
        <f t="shared" si="82"/>
        <v>1189650</v>
      </c>
      <c r="L1292" t="e">
        <f>+VLOOKUP(J1292,'Thanh toán '!Q$6:R$3244,2,0)</f>
        <v>#N/A</v>
      </c>
      <c r="M1292" s="47" t="e">
        <f t="shared" si="83"/>
        <v>#N/A</v>
      </c>
    </row>
    <row r="1293" spans="1:13" x14ac:dyDescent="0.25">
      <c r="A1293" s="43">
        <v>44970</v>
      </c>
      <c r="B1293" s="40" t="s">
        <v>11939</v>
      </c>
      <c r="C1293" s="40" t="s">
        <v>11940</v>
      </c>
      <c r="D1293" s="38">
        <v>1102500</v>
      </c>
      <c r="E1293" s="42" t="s">
        <v>8998</v>
      </c>
      <c r="F1293" s="38">
        <v>110250</v>
      </c>
      <c r="G1293" s="38">
        <f t="shared" si="80"/>
        <v>1212750</v>
      </c>
      <c r="H1293" s="40" t="s">
        <v>9024</v>
      </c>
      <c r="I1293" s="40" t="s">
        <v>9025</v>
      </c>
      <c r="J1293" s="45">
        <f t="shared" si="81"/>
        <v>4016</v>
      </c>
      <c r="K1293" s="47">
        <f t="shared" si="82"/>
        <v>1212750</v>
      </c>
      <c r="L1293" t="e">
        <f>+VLOOKUP(J1293,'Thanh toán '!Q$6:R$3244,2,0)</f>
        <v>#N/A</v>
      </c>
      <c r="M1293" s="47" t="e">
        <f t="shared" si="83"/>
        <v>#N/A</v>
      </c>
    </row>
    <row r="1294" spans="1:13" x14ac:dyDescent="0.25">
      <c r="A1294" s="43">
        <v>44970</v>
      </c>
      <c r="B1294" s="40" t="s">
        <v>11941</v>
      </c>
      <c r="C1294" s="40" t="s">
        <v>11942</v>
      </c>
      <c r="D1294" s="38">
        <v>1722000</v>
      </c>
      <c r="E1294" s="42" t="s">
        <v>8998</v>
      </c>
      <c r="F1294" s="38">
        <v>172200</v>
      </c>
      <c r="G1294" s="38">
        <f t="shared" si="80"/>
        <v>1894200</v>
      </c>
      <c r="H1294" s="40" t="s">
        <v>9814</v>
      </c>
      <c r="I1294" s="40" t="s">
        <v>9815</v>
      </c>
      <c r="J1294" s="45">
        <f t="shared" si="81"/>
        <v>4017</v>
      </c>
      <c r="K1294" s="47">
        <f t="shared" si="82"/>
        <v>1894200</v>
      </c>
      <c r="L1294" t="e">
        <f>+VLOOKUP(J1294,'Thanh toán '!Q$6:R$3244,2,0)</f>
        <v>#N/A</v>
      </c>
      <c r="M1294" s="47" t="e">
        <f t="shared" si="83"/>
        <v>#N/A</v>
      </c>
    </row>
    <row r="1295" spans="1:13" x14ac:dyDescent="0.25">
      <c r="A1295" s="43">
        <v>44970</v>
      </c>
      <c r="B1295" s="40" t="s">
        <v>11943</v>
      </c>
      <c r="C1295" s="40" t="s">
        <v>11944</v>
      </c>
      <c r="D1295" s="38">
        <v>530250</v>
      </c>
      <c r="E1295" s="42" t="s">
        <v>8998</v>
      </c>
      <c r="F1295" s="38">
        <v>53025</v>
      </c>
      <c r="G1295" s="38">
        <f t="shared" si="80"/>
        <v>583275</v>
      </c>
      <c r="H1295" s="40" t="s">
        <v>9814</v>
      </c>
      <c r="I1295" s="40" t="s">
        <v>9815</v>
      </c>
      <c r="J1295" s="45">
        <f t="shared" si="81"/>
        <v>4018</v>
      </c>
      <c r="K1295" s="47">
        <f t="shared" si="82"/>
        <v>583275</v>
      </c>
      <c r="L1295" t="e">
        <f>+VLOOKUP(J1295,'Thanh toán '!Q$6:R$3244,2,0)</f>
        <v>#N/A</v>
      </c>
      <c r="M1295" s="47" t="e">
        <f t="shared" si="83"/>
        <v>#N/A</v>
      </c>
    </row>
    <row r="1296" spans="1:13" x14ac:dyDescent="0.25">
      <c r="A1296" s="43">
        <v>44970</v>
      </c>
      <c r="B1296" s="40" t="s">
        <v>11945</v>
      </c>
      <c r="C1296" s="40" t="s">
        <v>11946</v>
      </c>
      <c r="D1296" s="38">
        <v>1632750</v>
      </c>
      <c r="E1296" s="42" t="s">
        <v>8998</v>
      </c>
      <c r="F1296" s="38">
        <v>163275</v>
      </c>
      <c r="G1296" s="38">
        <f t="shared" si="80"/>
        <v>1796025</v>
      </c>
      <c r="H1296" s="40" t="s">
        <v>10844</v>
      </c>
      <c r="I1296" s="40" t="s">
        <v>10845</v>
      </c>
      <c r="J1296" s="45">
        <f t="shared" si="81"/>
        <v>4019</v>
      </c>
      <c r="K1296" s="47">
        <f t="shared" si="82"/>
        <v>1796025</v>
      </c>
      <c r="L1296" t="e">
        <f>+VLOOKUP(J1296,'Thanh toán '!Q$6:R$3244,2,0)</f>
        <v>#N/A</v>
      </c>
      <c r="M1296" s="47" t="e">
        <f t="shared" si="83"/>
        <v>#N/A</v>
      </c>
    </row>
    <row r="1297" spans="1:13" x14ac:dyDescent="0.25">
      <c r="A1297" s="43">
        <v>44970</v>
      </c>
      <c r="B1297" s="40" t="s">
        <v>11947</v>
      </c>
      <c r="C1297" s="40" t="s">
        <v>11948</v>
      </c>
      <c r="D1297" s="38">
        <v>1081500</v>
      </c>
      <c r="E1297" s="42" t="s">
        <v>8998</v>
      </c>
      <c r="F1297" s="38">
        <v>108150</v>
      </c>
      <c r="G1297" s="38">
        <f t="shared" si="80"/>
        <v>1189650</v>
      </c>
      <c r="H1297" s="40" t="s">
        <v>9050</v>
      </c>
      <c r="I1297" s="40" t="s">
        <v>9051</v>
      </c>
      <c r="J1297" s="45">
        <f t="shared" si="81"/>
        <v>4020</v>
      </c>
      <c r="K1297" s="47">
        <f t="shared" si="82"/>
        <v>1189650</v>
      </c>
      <c r="L1297" t="e">
        <f>+VLOOKUP(J1297,'Thanh toán '!Q$6:R$3244,2,0)</f>
        <v>#N/A</v>
      </c>
      <c r="M1297" s="47" t="e">
        <f t="shared" si="83"/>
        <v>#N/A</v>
      </c>
    </row>
    <row r="1298" spans="1:13" x14ac:dyDescent="0.25">
      <c r="A1298" s="43">
        <v>44970</v>
      </c>
      <c r="B1298" s="40" t="s">
        <v>11949</v>
      </c>
      <c r="C1298" s="40" t="s">
        <v>11950</v>
      </c>
      <c r="D1298" s="38">
        <v>1102500</v>
      </c>
      <c r="E1298" s="42" t="s">
        <v>8998</v>
      </c>
      <c r="F1298" s="38">
        <v>110250</v>
      </c>
      <c r="G1298" s="38">
        <f t="shared" si="80"/>
        <v>1212750</v>
      </c>
      <c r="H1298" s="40" t="s">
        <v>11951</v>
      </c>
      <c r="I1298" s="40" t="s">
        <v>11952</v>
      </c>
      <c r="J1298" s="45">
        <f t="shared" si="81"/>
        <v>4021</v>
      </c>
      <c r="K1298" s="47">
        <f t="shared" si="82"/>
        <v>1212750</v>
      </c>
      <c r="L1298" t="e">
        <f>+VLOOKUP(J1298,'Thanh toán '!Q$6:R$3244,2,0)</f>
        <v>#N/A</v>
      </c>
      <c r="M1298" s="47" t="e">
        <f t="shared" si="83"/>
        <v>#N/A</v>
      </c>
    </row>
    <row r="1299" spans="1:13" x14ac:dyDescent="0.25">
      <c r="A1299" s="43">
        <v>44970</v>
      </c>
      <c r="B1299" s="40" t="s">
        <v>11953</v>
      </c>
      <c r="C1299" s="40" t="s">
        <v>11954</v>
      </c>
      <c r="D1299" s="38">
        <v>530250</v>
      </c>
      <c r="E1299" s="42" t="s">
        <v>8998</v>
      </c>
      <c r="F1299" s="38">
        <v>53025</v>
      </c>
      <c r="G1299" s="38">
        <f t="shared" si="80"/>
        <v>583275</v>
      </c>
      <c r="H1299" s="40" t="s">
        <v>11955</v>
      </c>
      <c r="I1299" s="40" t="s">
        <v>11956</v>
      </c>
      <c r="J1299" s="45">
        <f t="shared" si="81"/>
        <v>4022</v>
      </c>
      <c r="K1299" s="47">
        <f t="shared" si="82"/>
        <v>583275</v>
      </c>
      <c r="L1299" t="e">
        <f>+VLOOKUP(J1299,'Thanh toán '!Q$6:R$3244,2,0)</f>
        <v>#N/A</v>
      </c>
      <c r="M1299" s="47" t="e">
        <f t="shared" si="83"/>
        <v>#N/A</v>
      </c>
    </row>
    <row r="1300" spans="1:13" x14ac:dyDescent="0.25">
      <c r="A1300" s="43">
        <v>44970</v>
      </c>
      <c r="B1300" s="40" t="s">
        <v>11957</v>
      </c>
      <c r="C1300" s="40" t="s">
        <v>11958</v>
      </c>
      <c r="D1300" s="38">
        <v>2163000</v>
      </c>
      <c r="E1300" s="42" t="s">
        <v>8998</v>
      </c>
      <c r="F1300" s="38">
        <v>216300</v>
      </c>
      <c r="G1300" s="38">
        <f t="shared" si="80"/>
        <v>2379300</v>
      </c>
      <c r="H1300" s="40" t="s">
        <v>11959</v>
      </c>
      <c r="I1300" s="40" t="s">
        <v>11960</v>
      </c>
      <c r="J1300" s="45">
        <f t="shared" si="81"/>
        <v>4023</v>
      </c>
      <c r="K1300" s="47">
        <f t="shared" si="82"/>
        <v>2379300</v>
      </c>
      <c r="L1300">
        <f>+VLOOKUP(J1300,'Thanh toán '!Q$6:R$3244,2,0)</f>
        <v>2379300</v>
      </c>
      <c r="M1300" s="47">
        <f t="shared" si="83"/>
        <v>0</v>
      </c>
    </row>
    <row r="1301" spans="1:13" x14ac:dyDescent="0.25">
      <c r="A1301" s="43">
        <v>44970</v>
      </c>
      <c r="B1301" s="40" t="s">
        <v>11961</v>
      </c>
      <c r="C1301" s="40" t="s">
        <v>11962</v>
      </c>
      <c r="D1301" s="38">
        <v>648900</v>
      </c>
      <c r="E1301" s="42" t="s">
        <v>8998</v>
      </c>
      <c r="F1301" s="38">
        <v>64890</v>
      </c>
      <c r="G1301" s="38">
        <f t="shared" si="80"/>
        <v>713790</v>
      </c>
      <c r="H1301" s="40" t="s">
        <v>11963</v>
      </c>
      <c r="I1301" s="40" t="s">
        <v>9059</v>
      </c>
      <c r="J1301" s="45">
        <f t="shared" si="81"/>
        <v>4024</v>
      </c>
      <c r="K1301" s="47">
        <f t="shared" si="82"/>
        <v>713790</v>
      </c>
      <c r="L1301">
        <f>+VLOOKUP(J1301,'Thanh toán '!Q$6:R$3244,2,0)</f>
        <v>713790</v>
      </c>
      <c r="M1301" s="47">
        <f t="shared" si="83"/>
        <v>0</v>
      </c>
    </row>
    <row r="1302" spans="1:13" x14ac:dyDescent="0.25">
      <c r="A1302" s="43">
        <v>44970</v>
      </c>
      <c r="B1302" s="40" t="s">
        <v>11964</v>
      </c>
      <c r="C1302" s="40" t="s">
        <v>11965</v>
      </c>
      <c r="D1302" s="38">
        <v>551250</v>
      </c>
      <c r="E1302" s="42" t="s">
        <v>8998</v>
      </c>
      <c r="F1302" s="38">
        <v>55125</v>
      </c>
      <c r="G1302" s="38">
        <f t="shared" si="80"/>
        <v>606375</v>
      </c>
      <c r="H1302" s="40" t="s">
        <v>9034</v>
      </c>
      <c r="I1302" s="40" t="s">
        <v>9035</v>
      </c>
      <c r="J1302" s="45">
        <f t="shared" si="81"/>
        <v>4025</v>
      </c>
      <c r="K1302" s="47">
        <f t="shared" si="82"/>
        <v>606375</v>
      </c>
      <c r="L1302" t="e">
        <f>+VLOOKUP(J1302,'Thanh toán '!Q$6:R$3244,2,0)</f>
        <v>#N/A</v>
      </c>
      <c r="M1302" s="47" t="e">
        <f t="shared" si="83"/>
        <v>#N/A</v>
      </c>
    </row>
    <row r="1303" spans="1:13" x14ac:dyDescent="0.25">
      <c r="A1303" s="43">
        <v>44970</v>
      </c>
      <c r="B1303" s="40" t="s">
        <v>11966</v>
      </c>
      <c r="C1303" s="40" t="s">
        <v>11967</v>
      </c>
      <c r="D1303" s="38">
        <v>1081500</v>
      </c>
      <c r="E1303" s="42" t="s">
        <v>8998</v>
      </c>
      <c r="F1303" s="38">
        <v>108150</v>
      </c>
      <c r="G1303" s="38">
        <f t="shared" si="80"/>
        <v>1189650</v>
      </c>
      <c r="H1303" s="40" t="s">
        <v>9034</v>
      </c>
      <c r="I1303" s="40" t="s">
        <v>9035</v>
      </c>
      <c r="J1303" s="45">
        <f t="shared" si="81"/>
        <v>4026</v>
      </c>
      <c r="K1303" s="47">
        <f t="shared" si="82"/>
        <v>1189650</v>
      </c>
      <c r="L1303" t="e">
        <f>+VLOOKUP(J1303,'Thanh toán '!Q$6:R$3244,2,0)</f>
        <v>#N/A</v>
      </c>
      <c r="M1303" s="47" t="e">
        <f t="shared" si="83"/>
        <v>#N/A</v>
      </c>
    </row>
    <row r="1304" spans="1:13" x14ac:dyDescent="0.25">
      <c r="A1304" s="43">
        <v>44970</v>
      </c>
      <c r="B1304" s="40" t="s">
        <v>11968</v>
      </c>
      <c r="C1304" s="40" t="s">
        <v>11969</v>
      </c>
      <c r="D1304" s="38">
        <v>1477735</v>
      </c>
      <c r="E1304" s="42" t="s">
        <v>8998</v>
      </c>
      <c r="F1304" s="38">
        <v>147774</v>
      </c>
      <c r="G1304" s="38">
        <f t="shared" si="80"/>
        <v>1625509</v>
      </c>
      <c r="H1304" s="40" t="s">
        <v>9439</v>
      </c>
      <c r="I1304" s="40" t="s">
        <v>9440</v>
      </c>
      <c r="J1304" s="45">
        <f t="shared" si="81"/>
        <v>4027</v>
      </c>
      <c r="K1304" s="47">
        <f t="shared" si="82"/>
        <v>1625509</v>
      </c>
      <c r="L1304">
        <f>+VLOOKUP(J1304,'Thanh toán '!Q$6:R$3244,2,0)</f>
        <v>1625509</v>
      </c>
      <c r="M1304" s="47">
        <f t="shared" si="83"/>
        <v>0</v>
      </c>
    </row>
    <row r="1305" spans="1:13" x14ac:dyDescent="0.25">
      <c r="A1305" s="43">
        <v>44970</v>
      </c>
      <c r="B1305" s="40" t="s">
        <v>11970</v>
      </c>
      <c r="C1305" s="40" t="s">
        <v>11971</v>
      </c>
      <c r="D1305" s="38">
        <v>1768685</v>
      </c>
      <c r="E1305" s="42" t="s">
        <v>8998</v>
      </c>
      <c r="F1305" s="38">
        <v>176869</v>
      </c>
      <c r="G1305" s="38">
        <f t="shared" si="80"/>
        <v>1945554</v>
      </c>
      <c r="H1305" s="40" t="s">
        <v>9024</v>
      </c>
      <c r="I1305" s="40" t="s">
        <v>9025</v>
      </c>
      <c r="J1305" s="45">
        <f t="shared" si="81"/>
        <v>4028</v>
      </c>
      <c r="K1305" s="47">
        <f t="shared" si="82"/>
        <v>1945554</v>
      </c>
      <c r="L1305">
        <f>+VLOOKUP(J1305,'Thanh toán '!Q$6:R$3244,2,0)</f>
        <v>1945554</v>
      </c>
      <c r="M1305" s="47">
        <f t="shared" si="83"/>
        <v>0</v>
      </c>
    </row>
    <row r="1306" spans="1:13" x14ac:dyDescent="0.25">
      <c r="A1306" s="43">
        <v>44970</v>
      </c>
      <c r="B1306" s="40" t="s">
        <v>11972</v>
      </c>
      <c r="C1306" s="40" t="s">
        <v>11973</v>
      </c>
      <c r="D1306" s="38">
        <v>2579200</v>
      </c>
      <c r="E1306" s="42" t="s">
        <v>8998</v>
      </c>
      <c r="F1306" s="38">
        <v>257920</v>
      </c>
      <c r="G1306" s="38">
        <f t="shared" si="80"/>
        <v>2837120</v>
      </c>
      <c r="H1306" s="40" t="s">
        <v>9820</v>
      </c>
      <c r="I1306" s="40" t="s">
        <v>9821</v>
      </c>
      <c r="J1306" s="45">
        <f t="shared" si="81"/>
        <v>4029</v>
      </c>
      <c r="K1306" s="47">
        <f t="shared" si="82"/>
        <v>2837120</v>
      </c>
      <c r="L1306">
        <f>+VLOOKUP(J1306,'Thanh toán '!Q$6:R$3244,2,0)</f>
        <v>2837120</v>
      </c>
      <c r="M1306" s="47">
        <f t="shared" si="83"/>
        <v>0</v>
      </c>
    </row>
    <row r="1307" spans="1:13" x14ac:dyDescent="0.25">
      <c r="A1307" s="43">
        <v>44970</v>
      </c>
      <c r="B1307" s="40" t="s">
        <v>11974</v>
      </c>
      <c r="C1307" s="40" t="s">
        <v>11975</v>
      </c>
      <c r="D1307" s="38">
        <v>501820</v>
      </c>
      <c r="E1307" s="42" t="s">
        <v>8998</v>
      </c>
      <c r="F1307" s="38">
        <v>50182</v>
      </c>
      <c r="G1307" s="38">
        <f t="shared" si="80"/>
        <v>552002</v>
      </c>
      <c r="H1307" s="40" t="s">
        <v>9820</v>
      </c>
      <c r="I1307" s="40" t="s">
        <v>9821</v>
      </c>
      <c r="J1307" s="45">
        <f t="shared" si="81"/>
        <v>4030</v>
      </c>
      <c r="K1307" s="47">
        <f t="shared" si="82"/>
        <v>552002</v>
      </c>
      <c r="L1307">
        <f>+VLOOKUP(J1307,'Thanh toán '!Q$6:R$3244,2,0)</f>
        <v>552002</v>
      </c>
      <c r="M1307" s="47">
        <f t="shared" si="83"/>
        <v>0</v>
      </c>
    </row>
    <row r="1308" spans="1:13" x14ac:dyDescent="0.25">
      <c r="A1308" s="43">
        <v>44970</v>
      </c>
      <c r="B1308" s="40" t="s">
        <v>11976</v>
      </c>
      <c r="C1308" s="40" t="s">
        <v>11977</v>
      </c>
      <c r="D1308" s="38">
        <v>333174</v>
      </c>
      <c r="E1308" s="42" t="s">
        <v>8998</v>
      </c>
      <c r="F1308" s="38">
        <v>33317</v>
      </c>
      <c r="G1308" s="38">
        <f t="shared" si="80"/>
        <v>366491</v>
      </c>
      <c r="H1308" s="40" t="s">
        <v>9034</v>
      </c>
      <c r="I1308" s="40" t="s">
        <v>9035</v>
      </c>
      <c r="J1308" s="45">
        <f t="shared" si="81"/>
        <v>4031</v>
      </c>
      <c r="K1308" s="47">
        <f t="shared" si="82"/>
        <v>366491</v>
      </c>
      <c r="L1308">
        <f>+VLOOKUP(J1308,'Thanh toán '!Q$6:R$3244,2,0)</f>
        <v>366491</v>
      </c>
      <c r="M1308" s="47">
        <f t="shared" si="83"/>
        <v>0</v>
      </c>
    </row>
    <row r="1309" spans="1:13" x14ac:dyDescent="0.25">
      <c r="A1309" s="43">
        <v>44970</v>
      </c>
      <c r="B1309" s="40" t="s">
        <v>11978</v>
      </c>
      <c r="C1309" s="40" t="s">
        <v>11979</v>
      </c>
      <c r="D1309" s="38">
        <v>530250</v>
      </c>
      <c r="E1309" s="42" t="s">
        <v>8998</v>
      </c>
      <c r="F1309" s="38">
        <v>53025</v>
      </c>
      <c r="G1309" s="38">
        <f t="shared" si="80"/>
        <v>583275</v>
      </c>
      <c r="H1309" s="40" t="s">
        <v>9820</v>
      </c>
      <c r="I1309" s="40" t="s">
        <v>9821</v>
      </c>
      <c r="J1309" s="45">
        <f t="shared" si="81"/>
        <v>4032</v>
      </c>
      <c r="K1309" s="47">
        <f t="shared" si="82"/>
        <v>583275</v>
      </c>
      <c r="L1309">
        <f>+VLOOKUP(J1309,'Thanh toán '!Q$6:R$3244,2,0)</f>
        <v>583275</v>
      </c>
      <c r="M1309" s="47">
        <f t="shared" si="83"/>
        <v>0</v>
      </c>
    </row>
    <row r="1310" spans="1:13" x14ac:dyDescent="0.25">
      <c r="A1310" s="43">
        <v>44970</v>
      </c>
      <c r="B1310" s="40" t="s">
        <v>11980</v>
      </c>
      <c r="C1310" s="40" t="s">
        <v>11981</v>
      </c>
      <c r="D1310" s="38">
        <v>212100</v>
      </c>
      <c r="E1310" s="42" t="s">
        <v>8998</v>
      </c>
      <c r="F1310" s="38">
        <v>21210</v>
      </c>
      <c r="G1310" s="38">
        <f t="shared" si="80"/>
        <v>233310</v>
      </c>
      <c r="H1310" s="40" t="s">
        <v>9030</v>
      </c>
      <c r="I1310" s="40" t="s">
        <v>9031</v>
      </c>
      <c r="J1310" s="45">
        <f t="shared" si="81"/>
        <v>4033</v>
      </c>
      <c r="K1310" s="47">
        <f t="shared" si="82"/>
        <v>233310</v>
      </c>
      <c r="L1310" t="e">
        <f>+VLOOKUP(J1310,'Thanh toán '!Q$6:R$3244,2,0)</f>
        <v>#N/A</v>
      </c>
      <c r="M1310" s="47" t="e">
        <f t="shared" si="83"/>
        <v>#N/A</v>
      </c>
    </row>
    <row r="1311" spans="1:13" x14ac:dyDescent="0.25">
      <c r="A1311" s="43">
        <v>44970</v>
      </c>
      <c r="B1311" s="40" t="s">
        <v>11982</v>
      </c>
      <c r="C1311" s="40" t="s">
        <v>11983</v>
      </c>
      <c r="D1311" s="38">
        <v>926540</v>
      </c>
      <c r="E1311" s="42" t="s">
        <v>8998</v>
      </c>
      <c r="F1311" s="38">
        <v>92654</v>
      </c>
      <c r="G1311" s="38">
        <f t="shared" si="80"/>
        <v>1019194</v>
      </c>
      <c r="H1311" s="40" t="s">
        <v>9034</v>
      </c>
      <c r="I1311" s="40" t="s">
        <v>9035</v>
      </c>
      <c r="J1311" s="45">
        <f t="shared" si="81"/>
        <v>4034</v>
      </c>
      <c r="K1311" s="47">
        <f t="shared" si="82"/>
        <v>1019194</v>
      </c>
      <c r="L1311">
        <f>+VLOOKUP(J1311,'Thanh toán '!Q$6:R$3244,2,0)</f>
        <v>1019194</v>
      </c>
      <c r="M1311" s="47">
        <f t="shared" si="83"/>
        <v>0</v>
      </c>
    </row>
    <row r="1312" spans="1:13" x14ac:dyDescent="0.25">
      <c r="A1312" s="43">
        <v>44970</v>
      </c>
      <c r="B1312" s="40" t="s">
        <v>11984</v>
      </c>
      <c r="C1312" s="40" t="s">
        <v>11985</v>
      </c>
      <c r="D1312" s="38">
        <v>700329</v>
      </c>
      <c r="E1312" s="42" t="s">
        <v>8998</v>
      </c>
      <c r="F1312" s="38">
        <v>70033</v>
      </c>
      <c r="G1312" s="38">
        <f t="shared" si="80"/>
        <v>770362</v>
      </c>
      <c r="H1312" s="40" t="s">
        <v>9034</v>
      </c>
      <c r="I1312" s="40" t="s">
        <v>9035</v>
      </c>
      <c r="J1312" s="45">
        <f t="shared" si="81"/>
        <v>4035</v>
      </c>
      <c r="K1312" s="47">
        <f t="shared" si="82"/>
        <v>770362</v>
      </c>
      <c r="L1312">
        <f>+VLOOKUP(J1312,'Thanh toán '!Q$6:R$3244,2,0)</f>
        <v>770362</v>
      </c>
      <c r="M1312" s="47">
        <f t="shared" si="83"/>
        <v>0</v>
      </c>
    </row>
    <row r="1313" spans="1:13" x14ac:dyDescent="0.25">
      <c r="A1313" s="43">
        <v>44970</v>
      </c>
      <c r="B1313" s="40" t="s">
        <v>11986</v>
      </c>
      <c r="C1313" s="40" t="s">
        <v>11987</v>
      </c>
      <c r="D1313" s="38">
        <v>1015538</v>
      </c>
      <c r="E1313" s="42" t="s">
        <v>8998</v>
      </c>
      <c r="F1313" s="38">
        <v>101554</v>
      </c>
      <c r="G1313" s="38">
        <f t="shared" si="80"/>
        <v>1117092</v>
      </c>
      <c r="H1313" s="40" t="s">
        <v>10844</v>
      </c>
      <c r="I1313" s="40" t="s">
        <v>10845</v>
      </c>
      <c r="J1313" s="45">
        <f t="shared" si="81"/>
        <v>4036</v>
      </c>
      <c r="K1313" s="47">
        <f t="shared" si="82"/>
        <v>1117092</v>
      </c>
      <c r="L1313">
        <f>+VLOOKUP(J1313,'Thanh toán '!Q$6:R$3244,2,0)</f>
        <v>1117092</v>
      </c>
      <c r="M1313" s="47">
        <f t="shared" si="83"/>
        <v>0</v>
      </c>
    </row>
    <row r="1314" spans="1:13" x14ac:dyDescent="0.25">
      <c r="A1314" s="43">
        <v>44970</v>
      </c>
      <c r="B1314" s="40" t="s">
        <v>11988</v>
      </c>
      <c r="C1314" s="40" t="s">
        <v>11989</v>
      </c>
      <c r="D1314" s="38">
        <v>2346710</v>
      </c>
      <c r="E1314" s="42" t="s">
        <v>8998</v>
      </c>
      <c r="F1314" s="38">
        <v>234671</v>
      </c>
      <c r="G1314" s="38">
        <f t="shared" si="80"/>
        <v>2581381</v>
      </c>
      <c r="H1314" s="40" t="s">
        <v>9814</v>
      </c>
      <c r="I1314" s="40" t="s">
        <v>9815</v>
      </c>
      <c r="J1314" s="45">
        <f t="shared" si="81"/>
        <v>4037</v>
      </c>
      <c r="K1314" s="47">
        <f t="shared" si="82"/>
        <v>2581381</v>
      </c>
      <c r="L1314">
        <f>+VLOOKUP(J1314,'Thanh toán '!Q$6:R$3244,2,0)</f>
        <v>2581381</v>
      </c>
      <c r="M1314" s="47">
        <f t="shared" si="83"/>
        <v>0</v>
      </c>
    </row>
    <row r="1315" spans="1:13" x14ac:dyDescent="0.25">
      <c r="A1315" s="43">
        <v>44970</v>
      </c>
      <c r="B1315" s="40" t="s">
        <v>11990</v>
      </c>
      <c r="C1315" s="40" t="s">
        <v>11991</v>
      </c>
      <c r="D1315" s="38">
        <v>704013</v>
      </c>
      <c r="E1315" s="42" t="s">
        <v>8998</v>
      </c>
      <c r="F1315" s="38">
        <v>70401</v>
      </c>
      <c r="G1315" s="38">
        <f t="shared" si="80"/>
        <v>774414</v>
      </c>
      <c r="H1315" s="40" t="s">
        <v>9030</v>
      </c>
      <c r="I1315" s="40" t="s">
        <v>9031</v>
      </c>
      <c r="J1315" s="45">
        <f t="shared" si="81"/>
        <v>4038</v>
      </c>
      <c r="K1315" s="47">
        <f t="shared" si="82"/>
        <v>774414</v>
      </c>
      <c r="L1315">
        <f>+VLOOKUP(J1315,'Thanh toán '!Q$6:R$3244,2,0)</f>
        <v>774414</v>
      </c>
      <c r="M1315" s="47">
        <f t="shared" si="83"/>
        <v>0</v>
      </c>
    </row>
    <row r="1316" spans="1:13" x14ac:dyDescent="0.25">
      <c r="A1316" s="43">
        <v>44970</v>
      </c>
      <c r="B1316" s="40" t="s">
        <v>11992</v>
      </c>
      <c r="C1316" s="40" t="s">
        <v>11993</v>
      </c>
      <c r="D1316" s="38">
        <v>4504170</v>
      </c>
      <c r="E1316" s="42" t="s">
        <v>8998</v>
      </c>
      <c r="F1316" s="38">
        <v>450417</v>
      </c>
      <c r="G1316" s="38">
        <f t="shared" si="80"/>
        <v>4954587</v>
      </c>
      <c r="H1316" s="40" t="s">
        <v>9082</v>
      </c>
      <c r="I1316" s="40" t="s">
        <v>9083</v>
      </c>
      <c r="J1316" s="45">
        <f t="shared" si="81"/>
        <v>4052</v>
      </c>
      <c r="K1316" s="47">
        <f t="shared" si="82"/>
        <v>4954587</v>
      </c>
      <c r="L1316">
        <f>+VLOOKUP(J1316,'Thanh toán '!Q$6:R$3244,2,0)</f>
        <v>4954587</v>
      </c>
      <c r="M1316" s="47">
        <f t="shared" si="83"/>
        <v>0</v>
      </c>
    </row>
    <row r="1317" spans="1:13" x14ac:dyDescent="0.25">
      <c r="A1317" s="43">
        <v>44970</v>
      </c>
      <c r="B1317" s="40" t="s">
        <v>11994</v>
      </c>
      <c r="C1317" s="40" t="s">
        <v>11995</v>
      </c>
      <c r="D1317" s="38">
        <v>1140008</v>
      </c>
      <c r="E1317" s="42" t="s">
        <v>8998</v>
      </c>
      <c r="F1317" s="38">
        <v>114001</v>
      </c>
      <c r="G1317" s="38">
        <f t="shared" si="80"/>
        <v>1254009</v>
      </c>
      <c r="H1317" s="40" t="s">
        <v>9284</v>
      </c>
      <c r="I1317" s="40" t="s">
        <v>9285</v>
      </c>
      <c r="J1317" s="45">
        <f t="shared" si="81"/>
        <v>4053</v>
      </c>
      <c r="K1317" s="47">
        <f t="shared" si="82"/>
        <v>1254009</v>
      </c>
      <c r="L1317">
        <f>+VLOOKUP(J1317,'Thanh toán '!Q$6:R$3244,2,0)</f>
        <v>1254009</v>
      </c>
      <c r="M1317" s="47">
        <f t="shared" si="83"/>
        <v>0</v>
      </c>
    </row>
    <row r="1318" spans="1:13" x14ac:dyDescent="0.25">
      <c r="A1318" s="43">
        <v>44971</v>
      </c>
      <c r="B1318" s="40" t="s">
        <v>12006</v>
      </c>
      <c r="C1318" s="40" t="s">
        <v>12007</v>
      </c>
      <c r="D1318" s="38">
        <v>1452366</v>
      </c>
      <c r="E1318" s="42" t="s">
        <v>8998</v>
      </c>
      <c r="F1318" s="38">
        <v>145237</v>
      </c>
      <c r="G1318" s="38">
        <f t="shared" si="80"/>
        <v>1597603</v>
      </c>
      <c r="H1318" s="40" t="s">
        <v>9725</v>
      </c>
      <c r="I1318" s="40" t="s">
        <v>9726</v>
      </c>
      <c r="J1318" s="45">
        <f t="shared" si="81"/>
        <v>4067</v>
      </c>
      <c r="K1318" s="47">
        <f t="shared" si="82"/>
        <v>1597603</v>
      </c>
      <c r="L1318">
        <f>+VLOOKUP(J1318,'Thanh toán '!Q$6:R$3244,2,0)</f>
        <v>1597603</v>
      </c>
      <c r="M1318" s="47">
        <f t="shared" si="83"/>
        <v>0</v>
      </c>
    </row>
    <row r="1319" spans="1:13" x14ac:dyDescent="0.25">
      <c r="A1319" s="43">
        <v>44971</v>
      </c>
      <c r="B1319" s="40" t="s">
        <v>12008</v>
      </c>
      <c r="C1319" s="40" t="s">
        <v>12009</v>
      </c>
      <c r="D1319" s="38">
        <v>1630776</v>
      </c>
      <c r="E1319" s="42" t="s">
        <v>8998</v>
      </c>
      <c r="F1319" s="38">
        <v>163078</v>
      </c>
      <c r="G1319" s="38">
        <f t="shared" si="80"/>
        <v>1793854</v>
      </c>
      <c r="H1319" s="40" t="s">
        <v>9159</v>
      </c>
      <c r="I1319" s="40" t="s">
        <v>9160</v>
      </c>
      <c r="J1319" s="45">
        <f t="shared" si="81"/>
        <v>4068</v>
      </c>
      <c r="K1319" s="47">
        <f t="shared" si="82"/>
        <v>1793854</v>
      </c>
      <c r="L1319">
        <f>+VLOOKUP(J1319,'Thanh toán '!Q$6:R$3244,2,0)</f>
        <v>1793854</v>
      </c>
      <c r="M1319" s="47">
        <f t="shared" si="83"/>
        <v>0</v>
      </c>
    </row>
    <row r="1320" spans="1:13" x14ac:dyDescent="0.25">
      <c r="A1320" s="43">
        <v>44971</v>
      </c>
      <c r="B1320" s="40" t="s">
        <v>12010</v>
      </c>
      <c r="C1320" s="40" t="s">
        <v>12011</v>
      </c>
      <c r="D1320" s="38">
        <v>987756</v>
      </c>
      <c r="E1320" s="42" t="s">
        <v>8998</v>
      </c>
      <c r="F1320" s="38">
        <v>98776</v>
      </c>
      <c r="G1320" s="38">
        <f t="shared" si="80"/>
        <v>1086532</v>
      </c>
      <c r="H1320" s="40" t="s">
        <v>9159</v>
      </c>
      <c r="I1320" s="40" t="s">
        <v>9160</v>
      </c>
      <c r="J1320" s="45">
        <f t="shared" si="81"/>
        <v>4069</v>
      </c>
      <c r="K1320" s="47">
        <f t="shared" si="82"/>
        <v>1086532</v>
      </c>
      <c r="L1320" t="e">
        <f>+VLOOKUP(J1320,'Thanh toán '!Q$6:R$3244,2,0)</f>
        <v>#N/A</v>
      </c>
      <c r="M1320" s="47" t="e">
        <f t="shared" si="83"/>
        <v>#N/A</v>
      </c>
    </row>
    <row r="1321" spans="1:13" x14ac:dyDescent="0.25">
      <c r="A1321" s="43">
        <v>44971</v>
      </c>
      <c r="B1321" s="40" t="s">
        <v>12012</v>
      </c>
      <c r="C1321" s="40" t="s">
        <v>12013</v>
      </c>
      <c r="D1321" s="38">
        <v>1060500</v>
      </c>
      <c r="E1321" s="42" t="s">
        <v>8998</v>
      </c>
      <c r="F1321" s="38">
        <v>106050</v>
      </c>
      <c r="G1321" s="38">
        <f t="shared" si="80"/>
        <v>1166550</v>
      </c>
      <c r="H1321" s="40" t="s">
        <v>9197</v>
      </c>
      <c r="I1321" s="40" t="s">
        <v>9198</v>
      </c>
      <c r="J1321" s="45">
        <f t="shared" si="81"/>
        <v>4070</v>
      </c>
      <c r="K1321" s="47">
        <f t="shared" si="82"/>
        <v>1166550</v>
      </c>
      <c r="L1321">
        <f>+VLOOKUP(J1321,'Thanh toán '!Q$6:R$3244,2,0)</f>
        <v>1166550</v>
      </c>
      <c r="M1321" s="47">
        <f t="shared" si="83"/>
        <v>0</v>
      </c>
    </row>
    <row r="1322" spans="1:13" x14ac:dyDescent="0.25">
      <c r="A1322" s="43">
        <v>44971</v>
      </c>
      <c r="B1322" s="40" t="s">
        <v>12014</v>
      </c>
      <c r="C1322" s="40" t="s">
        <v>12015</v>
      </c>
      <c r="D1322" s="38">
        <v>1060500</v>
      </c>
      <c r="E1322" s="42" t="s">
        <v>8998</v>
      </c>
      <c r="F1322" s="38">
        <v>106050</v>
      </c>
      <c r="G1322" s="38">
        <f t="shared" si="80"/>
        <v>1166550</v>
      </c>
      <c r="H1322" s="40" t="s">
        <v>9212</v>
      </c>
      <c r="I1322" s="40" t="s">
        <v>9213</v>
      </c>
      <c r="J1322" s="45">
        <f t="shared" si="81"/>
        <v>4074</v>
      </c>
      <c r="K1322" s="47">
        <f t="shared" si="82"/>
        <v>1166550</v>
      </c>
      <c r="L1322" t="e">
        <f>+VLOOKUP(J1322,'Thanh toán '!Q$6:R$3244,2,0)</f>
        <v>#N/A</v>
      </c>
      <c r="M1322" s="47" t="e">
        <f t="shared" si="83"/>
        <v>#N/A</v>
      </c>
    </row>
    <row r="1323" spans="1:13" x14ac:dyDescent="0.25">
      <c r="A1323" s="43">
        <v>44971</v>
      </c>
      <c r="B1323" s="40" t="s">
        <v>12016</v>
      </c>
      <c r="C1323" s="40" t="s">
        <v>12017</v>
      </c>
      <c r="D1323" s="38">
        <v>2888927</v>
      </c>
      <c r="E1323" s="42" t="s">
        <v>8998</v>
      </c>
      <c r="F1323" s="38">
        <v>288893</v>
      </c>
      <c r="G1323" s="38">
        <f t="shared" si="80"/>
        <v>3177820</v>
      </c>
      <c r="H1323" s="40" t="s">
        <v>9212</v>
      </c>
      <c r="I1323" s="40" t="s">
        <v>9213</v>
      </c>
      <c r="J1323" s="45">
        <f t="shared" si="81"/>
        <v>4075</v>
      </c>
      <c r="K1323" s="47">
        <f t="shared" si="82"/>
        <v>3177820</v>
      </c>
      <c r="L1323">
        <f>+VLOOKUP(J1323,'Thanh toán '!Q$6:R$3244,2,0)</f>
        <v>3177820</v>
      </c>
      <c r="M1323" s="47">
        <f t="shared" si="83"/>
        <v>0</v>
      </c>
    </row>
    <row r="1324" spans="1:13" x14ac:dyDescent="0.25">
      <c r="A1324" s="43">
        <v>44971</v>
      </c>
      <c r="B1324" s="40" t="s">
        <v>12018</v>
      </c>
      <c r="C1324" s="40" t="s">
        <v>12019</v>
      </c>
      <c r="D1324" s="38">
        <v>1299754</v>
      </c>
      <c r="E1324" s="42" t="s">
        <v>8998</v>
      </c>
      <c r="F1324" s="38">
        <v>129975</v>
      </c>
      <c r="G1324" s="38">
        <f t="shared" si="80"/>
        <v>1429729</v>
      </c>
      <c r="H1324" s="40" t="s">
        <v>9001</v>
      </c>
      <c r="I1324" s="40" t="s">
        <v>9002</v>
      </c>
      <c r="J1324" s="45">
        <f t="shared" si="81"/>
        <v>4076</v>
      </c>
      <c r="K1324" s="47">
        <f t="shared" si="82"/>
        <v>1429729</v>
      </c>
      <c r="L1324">
        <f>+VLOOKUP(J1324,'Thanh toán '!Q$6:R$3244,2,0)</f>
        <v>1429729</v>
      </c>
      <c r="M1324" s="47">
        <f t="shared" si="83"/>
        <v>0</v>
      </c>
    </row>
    <row r="1325" spans="1:13" x14ac:dyDescent="0.25">
      <c r="A1325" s="43">
        <v>44971</v>
      </c>
      <c r="B1325" s="40" t="s">
        <v>12020</v>
      </c>
      <c r="C1325" s="40" t="s">
        <v>12021</v>
      </c>
      <c r="D1325" s="38">
        <v>1577027</v>
      </c>
      <c r="E1325" s="42" t="s">
        <v>8998</v>
      </c>
      <c r="F1325" s="38">
        <v>157703</v>
      </c>
      <c r="G1325" s="38">
        <f t="shared" si="80"/>
        <v>1734730</v>
      </c>
      <c r="H1325" s="40" t="s">
        <v>9159</v>
      </c>
      <c r="I1325" s="40" t="s">
        <v>9160</v>
      </c>
      <c r="J1325" s="45">
        <f t="shared" si="81"/>
        <v>4079</v>
      </c>
      <c r="K1325" s="47">
        <f t="shared" si="82"/>
        <v>1734730</v>
      </c>
      <c r="L1325">
        <f>+VLOOKUP(J1325,'Thanh toán '!Q$6:R$3244,2,0)</f>
        <v>1734730</v>
      </c>
      <c r="M1325" s="47">
        <f t="shared" si="83"/>
        <v>0</v>
      </c>
    </row>
    <row r="1326" spans="1:13" x14ac:dyDescent="0.25">
      <c r="A1326" s="43">
        <v>44971</v>
      </c>
      <c r="B1326" s="40" t="s">
        <v>12022</v>
      </c>
      <c r="C1326" s="40" t="s">
        <v>12023</v>
      </c>
      <c r="D1326" s="38">
        <v>2207730</v>
      </c>
      <c r="E1326" s="42" t="s">
        <v>8998</v>
      </c>
      <c r="F1326" s="38">
        <v>220773</v>
      </c>
      <c r="G1326" s="38">
        <f t="shared" si="80"/>
        <v>2428503</v>
      </c>
      <c r="H1326" s="40" t="s">
        <v>9206</v>
      </c>
      <c r="I1326" s="40" t="s">
        <v>9207</v>
      </c>
      <c r="J1326" s="45">
        <f t="shared" si="81"/>
        <v>4080</v>
      </c>
      <c r="K1326" s="47">
        <f t="shared" si="82"/>
        <v>2428503</v>
      </c>
      <c r="L1326">
        <f>+VLOOKUP(J1326,'Thanh toán '!Q$6:R$3244,2,0)</f>
        <v>2428503</v>
      </c>
      <c r="M1326" s="47">
        <f t="shared" si="83"/>
        <v>0</v>
      </c>
    </row>
    <row r="1327" spans="1:13" x14ac:dyDescent="0.25">
      <c r="A1327" s="43">
        <v>44971</v>
      </c>
      <c r="B1327" s="40" t="s">
        <v>12025</v>
      </c>
      <c r="C1327" s="40" t="s">
        <v>12026</v>
      </c>
      <c r="D1327" s="38">
        <v>2067640</v>
      </c>
      <c r="E1327" s="42" t="s">
        <v>8998</v>
      </c>
      <c r="F1327" s="38">
        <v>206764</v>
      </c>
      <c r="G1327" s="38">
        <f t="shared" si="80"/>
        <v>2274404</v>
      </c>
      <c r="H1327" s="40" t="s">
        <v>9284</v>
      </c>
      <c r="I1327" s="40" t="s">
        <v>9285</v>
      </c>
      <c r="J1327" s="45">
        <f t="shared" si="81"/>
        <v>4098</v>
      </c>
      <c r="K1327" s="47">
        <f t="shared" si="82"/>
        <v>2274404</v>
      </c>
      <c r="L1327">
        <f>+VLOOKUP(J1327,'Thanh toán '!Q$6:R$3244,2,0)</f>
        <v>2274404</v>
      </c>
      <c r="M1327" s="47">
        <f t="shared" si="83"/>
        <v>0</v>
      </c>
    </row>
    <row r="1328" spans="1:13" x14ac:dyDescent="0.25">
      <c r="A1328" s="43">
        <v>44971</v>
      </c>
      <c r="B1328" s="40" t="s">
        <v>12027</v>
      </c>
      <c r="C1328" s="40" t="s">
        <v>12028</v>
      </c>
      <c r="D1328" s="38">
        <v>1293695</v>
      </c>
      <c r="E1328" s="42" t="s">
        <v>8998</v>
      </c>
      <c r="F1328" s="38">
        <v>129370</v>
      </c>
      <c r="G1328" s="38">
        <f t="shared" si="80"/>
        <v>1423065</v>
      </c>
      <c r="H1328" s="40" t="s">
        <v>9284</v>
      </c>
      <c r="I1328" s="40" t="s">
        <v>9285</v>
      </c>
      <c r="J1328" s="45">
        <f t="shared" si="81"/>
        <v>4099</v>
      </c>
      <c r="K1328" s="47">
        <f t="shared" si="82"/>
        <v>1423065</v>
      </c>
      <c r="L1328">
        <f>+VLOOKUP(J1328,'Thanh toán '!Q$6:R$3244,2,0)</f>
        <v>1423065</v>
      </c>
      <c r="M1328" s="47">
        <f t="shared" si="83"/>
        <v>0</v>
      </c>
    </row>
    <row r="1329" spans="1:13" x14ac:dyDescent="0.25">
      <c r="A1329" s="43">
        <v>44971</v>
      </c>
      <c r="B1329" s="40" t="s">
        <v>12029</v>
      </c>
      <c r="C1329" s="40" t="s">
        <v>12030</v>
      </c>
      <c r="D1329" s="38">
        <v>1279643</v>
      </c>
      <c r="E1329" s="42" t="s">
        <v>8998</v>
      </c>
      <c r="F1329" s="38">
        <v>127964</v>
      </c>
      <c r="G1329" s="38">
        <f t="shared" si="80"/>
        <v>1407607</v>
      </c>
      <c r="H1329" s="40" t="s">
        <v>9284</v>
      </c>
      <c r="I1329" s="40" t="s">
        <v>9285</v>
      </c>
      <c r="J1329" s="45">
        <f t="shared" si="81"/>
        <v>4100</v>
      </c>
      <c r="K1329" s="47">
        <f t="shared" si="82"/>
        <v>1407607</v>
      </c>
      <c r="L1329">
        <f>+VLOOKUP(J1329,'Thanh toán '!Q$6:R$3244,2,0)</f>
        <v>1407607</v>
      </c>
      <c r="M1329" s="47">
        <f t="shared" si="83"/>
        <v>0</v>
      </c>
    </row>
    <row r="1330" spans="1:13" x14ac:dyDescent="0.25">
      <c r="A1330" s="43">
        <v>44971</v>
      </c>
      <c r="B1330" s="40" t="s">
        <v>12031</v>
      </c>
      <c r="C1330" s="40" t="s">
        <v>12032</v>
      </c>
      <c r="D1330" s="38">
        <v>5140170</v>
      </c>
      <c r="E1330" s="42" t="s">
        <v>8998</v>
      </c>
      <c r="F1330" s="38">
        <v>514017</v>
      </c>
      <c r="G1330" s="38">
        <f t="shared" si="80"/>
        <v>5654187</v>
      </c>
      <c r="H1330" s="40" t="s">
        <v>10320</v>
      </c>
      <c r="I1330" s="40" t="s">
        <v>10321</v>
      </c>
      <c r="J1330" s="45">
        <f t="shared" si="81"/>
        <v>4103</v>
      </c>
      <c r="K1330" s="47">
        <f t="shared" si="82"/>
        <v>5654187</v>
      </c>
      <c r="L1330">
        <f>+VLOOKUP(J1330,'Thanh toán '!Q$6:R$3244,2,0)</f>
        <v>5654187</v>
      </c>
      <c r="M1330" s="47">
        <f t="shared" si="83"/>
        <v>0</v>
      </c>
    </row>
    <row r="1331" spans="1:13" x14ac:dyDescent="0.25">
      <c r="A1331" s="43">
        <v>44971</v>
      </c>
      <c r="B1331" s="40" t="s">
        <v>12033</v>
      </c>
      <c r="C1331" s="40" t="s">
        <v>12034</v>
      </c>
      <c r="D1331" s="38">
        <v>621508</v>
      </c>
      <c r="E1331" s="42" t="s">
        <v>8998</v>
      </c>
      <c r="F1331" s="38">
        <v>62151</v>
      </c>
      <c r="G1331" s="38">
        <f t="shared" si="80"/>
        <v>683659</v>
      </c>
      <c r="H1331" s="40" t="s">
        <v>9001</v>
      </c>
      <c r="I1331" s="40" t="s">
        <v>9002</v>
      </c>
      <c r="J1331" s="45">
        <f t="shared" si="81"/>
        <v>4105</v>
      </c>
      <c r="K1331" s="47">
        <f t="shared" si="82"/>
        <v>683659</v>
      </c>
      <c r="L1331">
        <f>+VLOOKUP(J1331,'Thanh toán '!Q$6:R$3244,2,0)</f>
        <v>683659</v>
      </c>
      <c r="M1331" s="47">
        <f t="shared" si="83"/>
        <v>0</v>
      </c>
    </row>
    <row r="1332" spans="1:13" x14ac:dyDescent="0.25">
      <c r="A1332" s="43">
        <v>44971</v>
      </c>
      <c r="B1332" s="40" t="s">
        <v>12035</v>
      </c>
      <c r="C1332" s="40" t="s">
        <v>12036</v>
      </c>
      <c r="D1332" s="38">
        <v>2129781</v>
      </c>
      <c r="E1332" s="42" t="s">
        <v>8998</v>
      </c>
      <c r="F1332" s="38">
        <v>212978</v>
      </c>
      <c r="G1332" s="38">
        <f t="shared" si="80"/>
        <v>2342759</v>
      </c>
      <c r="H1332" s="40" t="s">
        <v>9315</v>
      </c>
      <c r="I1332" s="40" t="s">
        <v>9316</v>
      </c>
      <c r="J1332" s="45">
        <f t="shared" si="81"/>
        <v>4106</v>
      </c>
      <c r="K1332" s="47">
        <f t="shared" si="82"/>
        <v>2342759</v>
      </c>
      <c r="L1332">
        <f>+VLOOKUP(J1332,'Thanh toán '!Q$6:R$3244,2,0)</f>
        <v>2342759</v>
      </c>
      <c r="M1332" s="47">
        <f t="shared" si="83"/>
        <v>0</v>
      </c>
    </row>
    <row r="1333" spans="1:13" x14ac:dyDescent="0.25">
      <c r="A1333" s="43">
        <v>44971</v>
      </c>
      <c r="B1333" s="40" t="s">
        <v>12037</v>
      </c>
      <c r="C1333" s="40" t="s">
        <v>12038</v>
      </c>
      <c r="D1333" s="38">
        <v>6071100</v>
      </c>
      <c r="E1333" s="42" t="s">
        <v>8998</v>
      </c>
      <c r="F1333" s="38">
        <v>607110</v>
      </c>
      <c r="G1333" s="38">
        <f t="shared" si="80"/>
        <v>6678210</v>
      </c>
      <c r="H1333" s="40" t="s">
        <v>9327</v>
      </c>
      <c r="I1333" s="40" t="s">
        <v>9328</v>
      </c>
      <c r="J1333" s="45">
        <f t="shared" si="81"/>
        <v>4107</v>
      </c>
      <c r="K1333" s="47">
        <f t="shared" si="82"/>
        <v>6678210</v>
      </c>
      <c r="L1333">
        <f>+VLOOKUP(J1333,'Thanh toán '!Q$6:R$3244,2,0)</f>
        <v>6678210</v>
      </c>
      <c r="M1333" s="47">
        <f t="shared" si="83"/>
        <v>0</v>
      </c>
    </row>
    <row r="1334" spans="1:13" x14ac:dyDescent="0.25">
      <c r="A1334" s="43">
        <v>44971</v>
      </c>
      <c r="B1334" s="40" t="s">
        <v>12039</v>
      </c>
      <c r="C1334" s="40" t="s">
        <v>12040</v>
      </c>
      <c r="D1334" s="38">
        <v>2218317</v>
      </c>
      <c r="E1334" s="42" t="s">
        <v>8998</v>
      </c>
      <c r="F1334" s="38">
        <v>221832</v>
      </c>
      <c r="G1334" s="38">
        <f t="shared" si="80"/>
        <v>2440149</v>
      </c>
      <c r="H1334" s="40" t="s">
        <v>9311</v>
      </c>
      <c r="I1334" s="40" t="s">
        <v>9312</v>
      </c>
      <c r="J1334" s="45">
        <f t="shared" si="81"/>
        <v>4108</v>
      </c>
      <c r="K1334" s="47">
        <f t="shared" si="82"/>
        <v>2440149</v>
      </c>
      <c r="L1334">
        <f>+VLOOKUP(J1334,'Thanh toán '!Q$6:R$3244,2,0)</f>
        <v>2440149</v>
      </c>
      <c r="M1334" s="47">
        <f t="shared" si="83"/>
        <v>0</v>
      </c>
    </row>
    <row r="1335" spans="1:13" x14ac:dyDescent="0.25">
      <c r="A1335" s="43">
        <v>44971</v>
      </c>
      <c r="B1335" s="40" t="s">
        <v>12041</v>
      </c>
      <c r="C1335" s="40" t="s">
        <v>12042</v>
      </c>
      <c r="D1335" s="38">
        <v>1612400</v>
      </c>
      <c r="E1335" s="42" t="s">
        <v>8998</v>
      </c>
      <c r="F1335" s="38">
        <v>161240</v>
      </c>
      <c r="G1335" s="38">
        <f t="shared" si="80"/>
        <v>1773640</v>
      </c>
      <c r="H1335" s="40" t="s">
        <v>9295</v>
      </c>
      <c r="I1335" s="40" t="s">
        <v>9296</v>
      </c>
      <c r="J1335" s="45">
        <f t="shared" si="81"/>
        <v>4109</v>
      </c>
      <c r="K1335" s="47">
        <f t="shared" si="82"/>
        <v>1773640</v>
      </c>
      <c r="L1335">
        <f>+VLOOKUP(J1335,'Thanh toán '!Q$6:R$3244,2,0)</f>
        <v>1773640</v>
      </c>
      <c r="M1335" s="47">
        <f t="shared" si="83"/>
        <v>0</v>
      </c>
    </row>
    <row r="1336" spans="1:13" x14ac:dyDescent="0.25">
      <c r="A1336" s="43">
        <v>44971</v>
      </c>
      <c r="B1336" s="40" t="s">
        <v>12043</v>
      </c>
      <c r="C1336" s="40" t="s">
        <v>12044</v>
      </c>
      <c r="D1336" s="38">
        <v>2044153</v>
      </c>
      <c r="E1336" s="42" t="s">
        <v>8998</v>
      </c>
      <c r="F1336" s="38">
        <v>204415</v>
      </c>
      <c r="G1336" s="38">
        <f t="shared" si="80"/>
        <v>2248568</v>
      </c>
      <c r="H1336" s="40" t="s">
        <v>10546</v>
      </c>
      <c r="I1336" s="40" t="s">
        <v>10547</v>
      </c>
      <c r="J1336" s="45">
        <f t="shared" si="81"/>
        <v>4110</v>
      </c>
      <c r="K1336" s="47">
        <f t="shared" si="82"/>
        <v>2248568</v>
      </c>
      <c r="L1336">
        <f>+VLOOKUP(J1336,'Thanh toán '!Q$6:R$3244,2,0)</f>
        <v>2248568</v>
      </c>
      <c r="M1336" s="47">
        <f t="shared" si="83"/>
        <v>0</v>
      </c>
    </row>
    <row r="1337" spans="1:13" x14ac:dyDescent="0.25">
      <c r="A1337" s="43">
        <v>44971</v>
      </c>
      <c r="B1337" s="40" t="s">
        <v>12045</v>
      </c>
      <c r="C1337" s="40" t="s">
        <v>12046</v>
      </c>
      <c r="D1337" s="38">
        <v>3772339</v>
      </c>
      <c r="E1337" s="42" t="s">
        <v>8998</v>
      </c>
      <c r="F1337" s="38">
        <v>377234</v>
      </c>
      <c r="G1337" s="38">
        <f t="shared" si="80"/>
        <v>4149573</v>
      </c>
      <c r="H1337" s="40" t="s">
        <v>9289</v>
      </c>
      <c r="I1337" s="40" t="s">
        <v>9290</v>
      </c>
      <c r="J1337" s="45">
        <f t="shared" si="81"/>
        <v>4111</v>
      </c>
      <c r="K1337" s="47">
        <f t="shared" si="82"/>
        <v>4149573</v>
      </c>
      <c r="L1337">
        <f>+VLOOKUP(J1337,'Thanh toán '!Q$6:R$3244,2,0)</f>
        <v>4149573</v>
      </c>
      <c r="M1337" s="47">
        <f t="shared" si="83"/>
        <v>0</v>
      </c>
    </row>
    <row r="1338" spans="1:13" x14ac:dyDescent="0.25">
      <c r="A1338" s="43">
        <v>44971</v>
      </c>
      <c r="B1338" s="40" t="s">
        <v>12047</v>
      </c>
      <c r="C1338" s="40" t="s">
        <v>12048</v>
      </c>
      <c r="D1338" s="38">
        <v>6930960</v>
      </c>
      <c r="E1338" s="42" t="s">
        <v>8998</v>
      </c>
      <c r="F1338" s="38">
        <v>693096</v>
      </c>
      <c r="G1338" s="38">
        <f t="shared" si="80"/>
        <v>7624056</v>
      </c>
      <c r="H1338" s="40" t="s">
        <v>9321</v>
      </c>
      <c r="I1338" s="40" t="s">
        <v>9322</v>
      </c>
      <c r="J1338" s="45">
        <f t="shared" si="81"/>
        <v>4112</v>
      </c>
      <c r="K1338" s="47">
        <f t="shared" si="82"/>
        <v>7624056</v>
      </c>
      <c r="L1338">
        <f>+VLOOKUP(J1338,'Thanh toán '!Q$6:R$3244,2,0)</f>
        <v>7624056</v>
      </c>
      <c r="M1338" s="47">
        <f t="shared" si="83"/>
        <v>0</v>
      </c>
    </row>
    <row r="1339" spans="1:13" x14ac:dyDescent="0.25">
      <c r="A1339" s="43">
        <v>44972</v>
      </c>
      <c r="B1339" s="40" t="s">
        <v>12052</v>
      </c>
      <c r="C1339" s="40" t="s">
        <v>12053</v>
      </c>
      <c r="D1339" s="38">
        <v>2714250</v>
      </c>
      <c r="E1339" s="42" t="s">
        <v>8998</v>
      </c>
      <c r="F1339" s="38">
        <v>271425</v>
      </c>
      <c r="G1339" s="38">
        <f t="shared" si="80"/>
        <v>2985675</v>
      </c>
      <c r="H1339" s="40" t="s">
        <v>9355</v>
      </c>
      <c r="I1339" s="40" t="s">
        <v>9356</v>
      </c>
      <c r="J1339" s="45">
        <f t="shared" si="81"/>
        <v>4114</v>
      </c>
      <c r="K1339" s="47">
        <f t="shared" si="82"/>
        <v>2985675</v>
      </c>
      <c r="L1339" t="e">
        <f>+VLOOKUP(J1339,'Thanh toán '!Q$6:R$3244,2,0)</f>
        <v>#N/A</v>
      </c>
      <c r="M1339" s="47" t="e">
        <f t="shared" si="83"/>
        <v>#N/A</v>
      </c>
    </row>
    <row r="1340" spans="1:13" x14ac:dyDescent="0.25">
      <c r="A1340" s="43">
        <v>44972</v>
      </c>
      <c r="B1340" s="40" t="s">
        <v>12054</v>
      </c>
      <c r="C1340" s="40" t="s">
        <v>12055</v>
      </c>
      <c r="D1340" s="38">
        <v>424200</v>
      </c>
      <c r="E1340" s="42" t="s">
        <v>8998</v>
      </c>
      <c r="F1340" s="38">
        <v>42420</v>
      </c>
      <c r="G1340" s="38">
        <f t="shared" si="80"/>
        <v>466620</v>
      </c>
      <c r="H1340" s="40" t="s">
        <v>10546</v>
      </c>
      <c r="I1340" s="40" t="s">
        <v>10547</v>
      </c>
      <c r="J1340" s="45">
        <f t="shared" si="81"/>
        <v>4115</v>
      </c>
      <c r="K1340" s="47">
        <f t="shared" si="82"/>
        <v>466620</v>
      </c>
      <c r="L1340">
        <f>+VLOOKUP(J1340,'Thanh toán '!Q$6:R$3244,2,0)</f>
        <v>466620</v>
      </c>
      <c r="M1340" s="47">
        <f t="shared" si="83"/>
        <v>0</v>
      </c>
    </row>
    <row r="1341" spans="1:13" x14ac:dyDescent="0.25">
      <c r="A1341" s="43">
        <v>44972</v>
      </c>
      <c r="B1341" s="40" t="s">
        <v>12056</v>
      </c>
      <c r="C1341" s="40" t="s">
        <v>12057</v>
      </c>
      <c r="D1341" s="38">
        <v>1102500</v>
      </c>
      <c r="E1341" s="42" t="s">
        <v>8998</v>
      </c>
      <c r="F1341" s="38">
        <v>110250</v>
      </c>
      <c r="G1341" s="38">
        <f t="shared" si="80"/>
        <v>1212750</v>
      </c>
      <c r="H1341" s="40" t="s">
        <v>9289</v>
      </c>
      <c r="I1341" s="40" t="s">
        <v>9290</v>
      </c>
      <c r="J1341" s="45">
        <f t="shared" si="81"/>
        <v>4116</v>
      </c>
      <c r="K1341" s="47">
        <f t="shared" si="82"/>
        <v>1212750</v>
      </c>
      <c r="L1341">
        <f>+VLOOKUP(J1341,'Thanh toán '!Q$6:R$3244,2,0)</f>
        <v>1212750</v>
      </c>
      <c r="M1341" s="47">
        <f t="shared" si="83"/>
        <v>0</v>
      </c>
    </row>
    <row r="1342" spans="1:13" x14ac:dyDescent="0.25">
      <c r="A1342" s="43">
        <v>44972</v>
      </c>
      <c r="B1342" s="40" t="s">
        <v>12058</v>
      </c>
      <c r="C1342" s="40" t="s">
        <v>12059</v>
      </c>
      <c r="D1342" s="38">
        <v>1632750</v>
      </c>
      <c r="E1342" s="42" t="s">
        <v>8998</v>
      </c>
      <c r="F1342" s="38">
        <v>163275</v>
      </c>
      <c r="G1342" s="38">
        <f t="shared" si="80"/>
        <v>1796025</v>
      </c>
      <c r="H1342" s="40" t="s">
        <v>10522</v>
      </c>
      <c r="I1342" s="40" t="s">
        <v>10523</v>
      </c>
      <c r="J1342" s="45">
        <f t="shared" si="81"/>
        <v>4117</v>
      </c>
      <c r="K1342" s="47">
        <f t="shared" si="82"/>
        <v>1796025</v>
      </c>
      <c r="L1342">
        <f>+VLOOKUP(J1342,'Thanh toán '!Q$6:R$3244,2,0)</f>
        <v>1796025</v>
      </c>
      <c r="M1342" s="47">
        <f t="shared" si="83"/>
        <v>0</v>
      </c>
    </row>
    <row r="1343" spans="1:13" x14ac:dyDescent="0.25">
      <c r="A1343" s="43">
        <v>44972</v>
      </c>
      <c r="B1343" s="40" t="s">
        <v>12060</v>
      </c>
      <c r="C1343" s="40" t="s">
        <v>12061</v>
      </c>
      <c r="D1343" s="38">
        <v>3550800</v>
      </c>
      <c r="E1343" s="42" t="s">
        <v>8998</v>
      </c>
      <c r="F1343" s="38">
        <v>355080</v>
      </c>
      <c r="G1343" s="38">
        <f t="shared" si="80"/>
        <v>3905880</v>
      </c>
      <c r="H1343" s="40" t="s">
        <v>9498</v>
      </c>
      <c r="I1343" s="40" t="s">
        <v>9499</v>
      </c>
      <c r="J1343" s="45">
        <f t="shared" si="81"/>
        <v>4118</v>
      </c>
      <c r="K1343" s="47">
        <f t="shared" si="82"/>
        <v>3905880</v>
      </c>
      <c r="L1343">
        <f>+VLOOKUP(J1343,'Thanh toán '!Q$6:R$3244,2,0)</f>
        <v>3905880</v>
      </c>
      <c r="M1343" s="47">
        <f t="shared" si="83"/>
        <v>0</v>
      </c>
    </row>
    <row r="1344" spans="1:13" x14ac:dyDescent="0.25">
      <c r="A1344" s="43">
        <v>44972</v>
      </c>
      <c r="B1344" s="40" t="s">
        <v>12062</v>
      </c>
      <c r="C1344" s="40" t="s">
        <v>12063</v>
      </c>
      <c r="D1344" s="38">
        <v>1506983</v>
      </c>
      <c r="E1344" s="42" t="s">
        <v>8998</v>
      </c>
      <c r="F1344" s="38">
        <v>150698</v>
      </c>
      <c r="G1344" s="38">
        <f t="shared" si="80"/>
        <v>1657681</v>
      </c>
      <c r="H1344" s="40" t="s">
        <v>9001</v>
      </c>
      <c r="I1344" s="40" t="s">
        <v>9002</v>
      </c>
      <c r="J1344" s="45">
        <f t="shared" si="81"/>
        <v>4119</v>
      </c>
      <c r="K1344" s="47">
        <f t="shared" si="82"/>
        <v>1657681</v>
      </c>
      <c r="L1344">
        <f>+VLOOKUP(J1344,'Thanh toán '!Q$6:R$3244,2,0)</f>
        <v>1657681</v>
      </c>
      <c r="M1344" s="47">
        <f t="shared" si="83"/>
        <v>0</v>
      </c>
    </row>
    <row r="1345" spans="1:13" x14ac:dyDescent="0.25">
      <c r="A1345" s="43">
        <v>44972</v>
      </c>
      <c r="B1345" s="40" t="s">
        <v>12064</v>
      </c>
      <c r="C1345" s="40" t="s">
        <v>12065</v>
      </c>
      <c r="D1345" s="38">
        <v>557313</v>
      </c>
      <c r="E1345" s="42" t="s">
        <v>8998</v>
      </c>
      <c r="F1345" s="38">
        <v>55731</v>
      </c>
      <c r="G1345" s="38">
        <f t="shared" si="80"/>
        <v>613044</v>
      </c>
      <c r="H1345" s="40" t="s">
        <v>9001</v>
      </c>
      <c r="I1345" s="40" t="s">
        <v>9002</v>
      </c>
      <c r="J1345" s="45">
        <f t="shared" si="81"/>
        <v>4120</v>
      </c>
      <c r="K1345" s="47">
        <f t="shared" si="82"/>
        <v>613044</v>
      </c>
      <c r="L1345">
        <f>+VLOOKUP(J1345,'Thanh toán '!Q$6:R$3244,2,0)</f>
        <v>613044</v>
      </c>
      <c r="M1345" s="47">
        <f t="shared" si="83"/>
        <v>0</v>
      </c>
    </row>
    <row r="1346" spans="1:13" x14ac:dyDescent="0.25">
      <c r="A1346" s="43">
        <v>44972</v>
      </c>
      <c r="B1346" s="40" t="s">
        <v>12066</v>
      </c>
      <c r="C1346" s="40" t="s">
        <v>12067</v>
      </c>
      <c r="D1346" s="38">
        <v>501820</v>
      </c>
      <c r="E1346" s="42" t="s">
        <v>8998</v>
      </c>
      <c r="F1346" s="38">
        <v>50182</v>
      </c>
      <c r="G1346" s="38">
        <f t="shared" si="80"/>
        <v>552002</v>
      </c>
      <c r="H1346" s="40" t="s">
        <v>9001</v>
      </c>
      <c r="I1346" s="40" t="s">
        <v>9002</v>
      </c>
      <c r="J1346" s="45">
        <f t="shared" si="81"/>
        <v>4122</v>
      </c>
      <c r="K1346" s="47">
        <f t="shared" si="82"/>
        <v>552002</v>
      </c>
      <c r="L1346">
        <f>+VLOOKUP(J1346,'Thanh toán '!Q$6:R$3244,2,0)</f>
        <v>552002</v>
      </c>
      <c r="M1346" s="47">
        <f t="shared" si="83"/>
        <v>0</v>
      </c>
    </row>
    <row r="1347" spans="1:13" x14ac:dyDescent="0.25">
      <c r="A1347" s="43">
        <v>44972</v>
      </c>
      <c r="B1347" s="40" t="s">
        <v>12068</v>
      </c>
      <c r="C1347" s="40" t="s">
        <v>12069</v>
      </c>
      <c r="D1347" s="38">
        <v>250910</v>
      </c>
      <c r="E1347" s="42" t="s">
        <v>8998</v>
      </c>
      <c r="F1347" s="38">
        <v>25091</v>
      </c>
      <c r="G1347" s="38">
        <f t="shared" si="80"/>
        <v>276001</v>
      </c>
      <c r="H1347" s="40" t="s">
        <v>9001</v>
      </c>
      <c r="I1347" s="40" t="s">
        <v>9002</v>
      </c>
      <c r="J1347" s="45">
        <f t="shared" si="81"/>
        <v>4123</v>
      </c>
      <c r="K1347" s="47">
        <f t="shared" si="82"/>
        <v>276001</v>
      </c>
      <c r="L1347">
        <f>+VLOOKUP(J1347,'Thanh toán '!Q$6:R$3244,2,0)</f>
        <v>276001</v>
      </c>
      <c r="M1347" s="47">
        <f t="shared" si="83"/>
        <v>0</v>
      </c>
    </row>
    <row r="1348" spans="1:13" x14ac:dyDescent="0.25">
      <c r="A1348" s="43">
        <v>44972</v>
      </c>
      <c r="B1348" s="40" t="s">
        <v>12070</v>
      </c>
      <c r="C1348" s="40" t="s">
        <v>12071</v>
      </c>
      <c r="D1348" s="38">
        <v>996679</v>
      </c>
      <c r="E1348" s="42" t="s">
        <v>8998</v>
      </c>
      <c r="F1348" s="38">
        <v>99668</v>
      </c>
      <c r="G1348" s="38">
        <f t="shared" si="80"/>
        <v>1096347</v>
      </c>
      <c r="H1348" s="40" t="s">
        <v>9001</v>
      </c>
      <c r="I1348" s="40" t="s">
        <v>9002</v>
      </c>
      <c r="J1348" s="45">
        <f t="shared" si="81"/>
        <v>4124</v>
      </c>
      <c r="K1348" s="47">
        <f t="shared" si="82"/>
        <v>1096347</v>
      </c>
      <c r="L1348">
        <f>+VLOOKUP(J1348,'Thanh toán '!Q$6:R$3244,2,0)</f>
        <v>1096347</v>
      </c>
      <c r="M1348" s="47">
        <f t="shared" si="83"/>
        <v>0</v>
      </c>
    </row>
    <row r="1349" spans="1:13" x14ac:dyDescent="0.25">
      <c r="A1349" s="43">
        <v>44972</v>
      </c>
      <c r="B1349" s="40" t="s">
        <v>12072</v>
      </c>
      <c r="C1349" s="40" t="s">
        <v>12073</v>
      </c>
      <c r="D1349" s="38">
        <v>806200</v>
      </c>
      <c r="E1349" s="42" t="s">
        <v>8998</v>
      </c>
      <c r="F1349" s="38">
        <v>80620</v>
      </c>
      <c r="G1349" s="38">
        <f t="shared" si="80"/>
        <v>886820</v>
      </c>
      <c r="H1349" s="40" t="s">
        <v>9001</v>
      </c>
      <c r="I1349" s="40" t="s">
        <v>9002</v>
      </c>
      <c r="J1349" s="45">
        <f t="shared" si="81"/>
        <v>4125</v>
      </c>
      <c r="K1349" s="47">
        <f t="shared" si="82"/>
        <v>886820</v>
      </c>
      <c r="L1349">
        <f>+VLOOKUP(J1349,'Thanh toán '!Q$6:R$3244,2,0)</f>
        <v>886820</v>
      </c>
      <c r="M1349" s="47">
        <f t="shared" si="83"/>
        <v>0</v>
      </c>
    </row>
    <row r="1350" spans="1:13" x14ac:dyDescent="0.25">
      <c r="A1350" s="43">
        <v>44972</v>
      </c>
      <c r="B1350" s="40" t="s">
        <v>12074</v>
      </c>
      <c r="C1350" s="40" t="s">
        <v>12075</v>
      </c>
      <c r="D1350" s="38">
        <v>507744</v>
      </c>
      <c r="E1350" s="42" t="s">
        <v>8998</v>
      </c>
      <c r="F1350" s="38">
        <v>50774</v>
      </c>
      <c r="G1350" s="38">
        <f t="shared" ref="G1350:G1413" si="84">+D1350+F1350</f>
        <v>558518</v>
      </c>
      <c r="H1350" s="40" t="s">
        <v>9001</v>
      </c>
      <c r="I1350" s="40" t="s">
        <v>9002</v>
      </c>
      <c r="J1350" s="45">
        <f t="shared" ref="J1350:J1413" si="85">+B1350*1</f>
        <v>4126</v>
      </c>
      <c r="K1350" s="47">
        <f t="shared" ref="K1350:K1413" si="86">+G1350</f>
        <v>558518</v>
      </c>
      <c r="L1350">
        <f>+VLOOKUP(J1350,'Thanh toán '!Q$6:R$3244,2,0)</f>
        <v>558518</v>
      </c>
      <c r="M1350" s="47">
        <f t="shared" ref="M1350:M1413" si="87">+L1350-K1350</f>
        <v>0</v>
      </c>
    </row>
    <row r="1351" spans="1:13" x14ac:dyDescent="0.25">
      <c r="A1351" s="43">
        <v>44972</v>
      </c>
      <c r="B1351" s="40" t="s">
        <v>12076</v>
      </c>
      <c r="C1351" s="40" t="s">
        <v>12077</v>
      </c>
      <c r="D1351" s="38">
        <v>610794</v>
      </c>
      <c r="E1351" s="42" t="s">
        <v>8998</v>
      </c>
      <c r="F1351" s="38">
        <v>61079</v>
      </c>
      <c r="G1351" s="38">
        <f t="shared" si="84"/>
        <v>671873</v>
      </c>
      <c r="H1351" s="40" t="s">
        <v>9001</v>
      </c>
      <c r="I1351" s="40" t="s">
        <v>9002</v>
      </c>
      <c r="J1351" s="45">
        <f t="shared" si="85"/>
        <v>4127</v>
      </c>
      <c r="K1351" s="47">
        <f t="shared" si="86"/>
        <v>671873</v>
      </c>
      <c r="L1351">
        <f>+VLOOKUP(J1351,'Thanh toán '!Q$6:R$3244,2,0)</f>
        <v>671873</v>
      </c>
      <c r="M1351" s="47">
        <f t="shared" si="87"/>
        <v>0</v>
      </c>
    </row>
    <row r="1352" spans="1:13" x14ac:dyDescent="0.25">
      <c r="A1352" s="43">
        <v>44972</v>
      </c>
      <c r="B1352" s="40" t="s">
        <v>12078</v>
      </c>
      <c r="C1352" s="40" t="s">
        <v>12079</v>
      </c>
      <c r="D1352" s="38">
        <v>3081020</v>
      </c>
      <c r="E1352" s="42" t="s">
        <v>8998</v>
      </c>
      <c r="F1352" s="38">
        <v>308102</v>
      </c>
      <c r="G1352" s="38">
        <f t="shared" si="84"/>
        <v>3389122</v>
      </c>
      <c r="H1352" s="40" t="s">
        <v>9558</v>
      </c>
      <c r="I1352" s="40" t="s">
        <v>9559</v>
      </c>
      <c r="J1352" s="45">
        <f t="shared" si="85"/>
        <v>4128</v>
      </c>
      <c r="K1352" s="47">
        <f t="shared" si="86"/>
        <v>3389122</v>
      </c>
      <c r="L1352">
        <f>+VLOOKUP(J1352,'Thanh toán '!Q$6:R$3244,2,0)</f>
        <v>3389122</v>
      </c>
      <c r="M1352" s="47">
        <f t="shared" si="87"/>
        <v>0</v>
      </c>
    </row>
    <row r="1353" spans="1:13" x14ac:dyDescent="0.25">
      <c r="A1353" s="43">
        <v>44972</v>
      </c>
      <c r="B1353" s="40" t="s">
        <v>12080</v>
      </c>
      <c r="C1353" s="40" t="s">
        <v>12081</v>
      </c>
      <c r="D1353" s="38">
        <v>501820</v>
      </c>
      <c r="E1353" s="42" t="s">
        <v>8998</v>
      </c>
      <c r="F1353" s="38">
        <v>50182</v>
      </c>
      <c r="G1353" s="38">
        <f t="shared" si="84"/>
        <v>552002</v>
      </c>
      <c r="H1353" s="40" t="s">
        <v>9398</v>
      </c>
      <c r="I1353" s="40" t="s">
        <v>9399</v>
      </c>
      <c r="J1353" s="45">
        <f t="shared" si="85"/>
        <v>4133</v>
      </c>
      <c r="K1353" s="47">
        <f t="shared" si="86"/>
        <v>552002</v>
      </c>
      <c r="L1353">
        <f>+VLOOKUP(J1353,'Thanh toán '!Q$6:R$3244,2,0)</f>
        <v>552002</v>
      </c>
      <c r="M1353" s="47">
        <f t="shared" si="87"/>
        <v>0</v>
      </c>
    </row>
    <row r="1354" spans="1:13" x14ac:dyDescent="0.25">
      <c r="A1354" s="43">
        <v>44972</v>
      </c>
      <c r="B1354" s="40" t="s">
        <v>12082</v>
      </c>
      <c r="C1354" s="40" t="s">
        <v>12083</v>
      </c>
      <c r="D1354" s="38">
        <v>1110580</v>
      </c>
      <c r="E1354" s="42" t="s">
        <v>8998</v>
      </c>
      <c r="F1354" s="38">
        <v>111058</v>
      </c>
      <c r="G1354" s="38">
        <f t="shared" si="84"/>
        <v>1221638</v>
      </c>
      <c r="H1354" s="40" t="s">
        <v>9398</v>
      </c>
      <c r="I1354" s="40" t="s">
        <v>9399</v>
      </c>
      <c r="J1354" s="45">
        <f t="shared" si="85"/>
        <v>4134</v>
      </c>
      <c r="K1354" s="47">
        <f t="shared" si="86"/>
        <v>1221638</v>
      </c>
      <c r="L1354">
        <f>+VLOOKUP(J1354,'Thanh toán '!Q$6:R$3244,2,0)</f>
        <v>1221638</v>
      </c>
      <c r="M1354" s="47">
        <f t="shared" si="87"/>
        <v>0</v>
      </c>
    </row>
    <row r="1355" spans="1:13" x14ac:dyDescent="0.25">
      <c r="A1355" s="43">
        <v>44972</v>
      </c>
      <c r="B1355" s="40" t="s">
        <v>12084</v>
      </c>
      <c r="C1355" s="40" t="s">
        <v>12085</v>
      </c>
      <c r="D1355" s="38">
        <v>584084</v>
      </c>
      <c r="E1355" s="42" t="s">
        <v>8998</v>
      </c>
      <c r="F1355" s="38">
        <v>58408</v>
      </c>
      <c r="G1355" s="38">
        <f t="shared" si="84"/>
        <v>642492</v>
      </c>
      <c r="H1355" s="40" t="s">
        <v>9001</v>
      </c>
      <c r="I1355" s="40" t="s">
        <v>9002</v>
      </c>
      <c r="J1355" s="45">
        <f t="shared" si="85"/>
        <v>4135</v>
      </c>
      <c r="K1355" s="47">
        <f t="shared" si="86"/>
        <v>642492</v>
      </c>
      <c r="L1355">
        <f>+VLOOKUP(J1355,'Thanh toán '!Q$6:R$3244,2,0)</f>
        <v>642492</v>
      </c>
      <c r="M1355" s="47">
        <f t="shared" si="87"/>
        <v>0</v>
      </c>
    </row>
    <row r="1356" spans="1:13" x14ac:dyDescent="0.25">
      <c r="A1356" s="43">
        <v>44972</v>
      </c>
      <c r="B1356" s="40" t="s">
        <v>12086</v>
      </c>
      <c r="C1356" s="40" t="s">
        <v>12087</v>
      </c>
      <c r="D1356" s="38">
        <v>555290</v>
      </c>
      <c r="E1356" s="42" t="s">
        <v>8998</v>
      </c>
      <c r="F1356" s="38">
        <v>55529</v>
      </c>
      <c r="G1356" s="38">
        <f t="shared" si="84"/>
        <v>610819</v>
      </c>
      <c r="H1356" s="40" t="s">
        <v>9001</v>
      </c>
      <c r="I1356" s="40" t="s">
        <v>9002</v>
      </c>
      <c r="J1356" s="45">
        <f t="shared" si="85"/>
        <v>4136</v>
      </c>
      <c r="K1356" s="47">
        <f t="shared" si="86"/>
        <v>610819</v>
      </c>
      <c r="L1356">
        <f>+VLOOKUP(J1356,'Thanh toán '!Q$6:R$3244,2,0)</f>
        <v>610819</v>
      </c>
      <c r="M1356" s="47">
        <f t="shared" si="87"/>
        <v>0</v>
      </c>
    </row>
    <row r="1357" spans="1:13" x14ac:dyDescent="0.25">
      <c r="A1357" s="43">
        <v>44972</v>
      </c>
      <c r="B1357" s="40" t="s">
        <v>12088</v>
      </c>
      <c r="C1357" s="40" t="s">
        <v>9783</v>
      </c>
      <c r="D1357" s="38">
        <v>1665870</v>
      </c>
      <c r="E1357" s="42" t="s">
        <v>8998</v>
      </c>
      <c r="F1357" s="38">
        <v>166587</v>
      </c>
      <c r="G1357" s="38">
        <f t="shared" si="84"/>
        <v>1832457</v>
      </c>
      <c r="H1357" s="40" t="s">
        <v>9068</v>
      </c>
      <c r="I1357" s="40" t="s">
        <v>9069</v>
      </c>
      <c r="J1357" s="45">
        <f t="shared" si="85"/>
        <v>4141</v>
      </c>
      <c r="K1357" s="47">
        <f t="shared" si="86"/>
        <v>1832457</v>
      </c>
      <c r="L1357">
        <f>+VLOOKUP(J1357,'Thanh toán '!Q$6:R$3244,2,0)</f>
        <v>1832457</v>
      </c>
      <c r="M1357" s="47">
        <f t="shared" si="87"/>
        <v>0</v>
      </c>
    </row>
    <row r="1358" spans="1:13" x14ac:dyDescent="0.25">
      <c r="A1358" s="43">
        <v>44972</v>
      </c>
      <c r="B1358" s="40" t="s">
        <v>12089</v>
      </c>
      <c r="C1358" s="40" t="s">
        <v>12090</v>
      </c>
      <c r="D1358" s="38">
        <v>989315</v>
      </c>
      <c r="E1358" s="42" t="s">
        <v>8998</v>
      </c>
      <c r="F1358" s="38">
        <v>98932</v>
      </c>
      <c r="G1358" s="38">
        <f t="shared" si="84"/>
        <v>1088247</v>
      </c>
      <c r="H1358" s="40" t="s">
        <v>9001</v>
      </c>
      <c r="I1358" s="40" t="s">
        <v>9002</v>
      </c>
      <c r="J1358" s="45">
        <f t="shared" si="85"/>
        <v>4143</v>
      </c>
      <c r="K1358" s="47">
        <f t="shared" si="86"/>
        <v>1088247</v>
      </c>
      <c r="L1358">
        <f>+VLOOKUP(J1358,'Thanh toán '!Q$6:R$3244,2,0)</f>
        <v>1088247</v>
      </c>
      <c r="M1358" s="47">
        <f t="shared" si="87"/>
        <v>0</v>
      </c>
    </row>
    <row r="1359" spans="1:13" x14ac:dyDescent="0.25">
      <c r="A1359" s="43">
        <v>44972</v>
      </c>
      <c r="B1359" s="40" t="s">
        <v>12091</v>
      </c>
      <c r="C1359" s="40" t="s">
        <v>12092</v>
      </c>
      <c r="D1359" s="38">
        <v>555290</v>
      </c>
      <c r="E1359" s="42" t="s">
        <v>8998</v>
      </c>
      <c r="F1359" s="38">
        <v>55529</v>
      </c>
      <c r="G1359" s="38">
        <f t="shared" si="84"/>
        <v>610819</v>
      </c>
      <c r="H1359" s="40" t="s">
        <v>9001</v>
      </c>
      <c r="I1359" s="40" t="s">
        <v>9002</v>
      </c>
      <c r="J1359" s="45">
        <f t="shared" si="85"/>
        <v>4144</v>
      </c>
      <c r="K1359" s="47">
        <f t="shared" si="86"/>
        <v>610819</v>
      </c>
      <c r="L1359" t="e">
        <f>+VLOOKUP(J1359,'Thanh toán '!Q$6:R$3244,2,0)</f>
        <v>#N/A</v>
      </c>
      <c r="M1359" s="47" t="e">
        <f t="shared" si="87"/>
        <v>#N/A</v>
      </c>
    </row>
    <row r="1360" spans="1:13" x14ac:dyDescent="0.25">
      <c r="A1360" s="43">
        <v>44972</v>
      </c>
      <c r="B1360" s="40" t="s">
        <v>12093</v>
      </c>
      <c r="C1360" s="40" t="s">
        <v>12094</v>
      </c>
      <c r="D1360" s="38">
        <v>951239</v>
      </c>
      <c r="E1360" s="42" t="s">
        <v>8998</v>
      </c>
      <c r="F1360" s="38">
        <v>95124</v>
      </c>
      <c r="G1360" s="38">
        <f t="shared" si="84"/>
        <v>1046363</v>
      </c>
      <c r="H1360" s="40" t="s">
        <v>9001</v>
      </c>
      <c r="I1360" s="40" t="s">
        <v>9002</v>
      </c>
      <c r="J1360" s="45">
        <f t="shared" si="85"/>
        <v>4145</v>
      </c>
      <c r="K1360" s="47">
        <f t="shared" si="86"/>
        <v>1046363</v>
      </c>
      <c r="L1360">
        <f>+VLOOKUP(J1360,'Thanh toán '!Q$6:R$3244,2,0)</f>
        <v>1046363</v>
      </c>
      <c r="M1360" s="47">
        <f t="shared" si="87"/>
        <v>0</v>
      </c>
    </row>
    <row r="1361" spans="1:13" x14ac:dyDescent="0.25">
      <c r="A1361" s="43">
        <v>44972</v>
      </c>
      <c r="B1361" s="40" t="s">
        <v>11275</v>
      </c>
      <c r="C1361" s="40" t="s">
        <v>12096</v>
      </c>
      <c r="D1361" s="38">
        <v>260072</v>
      </c>
      <c r="E1361" s="42" t="s">
        <v>8998</v>
      </c>
      <c r="F1361" s="38">
        <v>26007</v>
      </c>
      <c r="G1361" s="38">
        <f t="shared" si="84"/>
        <v>286079</v>
      </c>
      <c r="H1361" s="40" t="s">
        <v>9284</v>
      </c>
      <c r="I1361" s="40" t="s">
        <v>9285</v>
      </c>
      <c r="J1361" s="45">
        <f t="shared" si="85"/>
        <v>4188</v>
      </c>
      <c r="K1361" s="47">
        <f t="shared" si="86"/>
        <v>286079</v>
      </c>
      <c r="L1361">
        <f>+VLOOKUP(J1361,'Thanh toán '!Q$6:R$3244,2,0)</f>
        <v>286079</v>
      </c>
      <c r="M1361" s="47">
        <f t="shared" si="87"/>
        <v>0</v>
      </c>
    </row>
    <row r="1362" spans="1:13" x14ac:dyDescent="0.25">
      <c r="A1362" s="43">
        <v>44972</v>
      </c>
      <c r="B1362" s="40" t="s">
        <v>11276</v>
      </c>
      <c r="C1362" s="40" t="s">
        <v>12097</v>
      </c>
      <c r="D1362" s="38">
        <v>1477735</v>
      </c>
      <c r="E1362" s="42" t="s">
        <v>8998</v>
      </c>
      <c r="F1362" s="38">
        <v>147774</v>
      </c>
      <c r="G1362" s="38">
        <f t="shared" si="84"/>
        <v>1625509</v>
      </c>
      <c r="H1362" s="40" t="s">
        <v>9116</v>
      </c>
      <c r="I1362" s="40" t="s">
        <v>9117</v>
      </c>
      <c r="J1362" s="45">
        <f t="shared" si="85"/>
        <v>4190</v>
      </c>
      <c r="K1362" s="47">
        <f t="shared" si="86"/>
        <v>1625509</v>
      </c>
      <c r="L1362">
        <f>+VLOOKUP(J1362,'Thanh toán '!Q$6:R$3244,2,0)</f>
        <v>1625509</v>
      </c>
      <c r="M1362" s="47">
        <f t="shared" si="87"/>
        <v>0</v>
      </c>
    </row>
    <row r="1363" spans="1:13" x14ac:dyDescent="0.25">
      <c r="A1363" s="43">
        <v>44972</v>
      </c>
      <c r="B1363" s="40" t="s">
        <v>12098</v>
      </c>
      <c r="C1363" s="40" t="s">
        <v>12099</v>
      </c>
      <c r="D1363" s="38">
        <v>2722980</v>
      </c>
      <c r="E1363" s="42" t="s">
        <v>8998</v>
      </c>
      <c r="F1363" s="38">
        <v>272298</v>
      </c>
      <c r="G1363" s="38">
        <f t="shared" si="84"/>
        <v>2995278</v>
      </c>
      <c r="H1363" s="40" t="s">
        <v>9625</v>
      </c>
      <c r="I1363" s="40" t="s">
        <v>9626</v>
      </c>
      <c r="J1363" s="45">
        <f t="shared" si="85"/>
        <v>4191</v>
      </c>
      <c r="K1363" s="47">
        <f t="shared" si="86"/>
        <v>2995278</v>
      </c>
      <c r="L1363">
        <f>+VLOOKUP(J1363,'Thanh toán '!Q$6:R$3244,2,0)</f>
        <v>2995278</v>
      </c>
      <c r="M1363" s="47">
        <f t="shared" si="87"/>
        <v>0</v>
      </c>
    </row>
    <row r="1364" spans="1:13" x14ac:dyDescent="0.25">
      <c r="A1364" s="43">
        <v>44972</v>
      </c>
      <c r="B1364" s="40" t="s">
        <v>11277</v>
      </c>
      <c r="C1364" s="40" t="s">
        <v>12100</v>
      </c>
      <c r="D1364" s="38">
        <v>922445</v>
      </c>
      <c r="E1364" s="42" t="s">
        <v>8998</v>
      </c>
      <c r="F1364" s="38">
        <v>92245</v>
      </c>
      <c r="G1364" s="38">
        <f t="shared" si="84"/>
        <v>1014690</v>
      </c>
      <c r="H1364" s="40" t="s">
        <v>9607</v>
      </c>
      <c r="I1364" s="40" t="s">
        <v>9608</v>
      </c>
      <c r="J1364" s="45">
        <f t="shared" si="85"/>
        <v>4192</v>
      </c>
      <c r="K1364" s="47">
        <f t="shared" si="86"/>
        <v>1014690</v>
      </c>
      <c r="L1364">
        <f>+VLOOKUP(J1364,'Thanh toán '!Q$6:R$3244,2,0)</f>
        <v>1014690</v>
      </c>
      <c r="M1364" s="47">
        <f t="shared" si="87"/>
        <v>0</v>
      </c>
    </row>
    <row r="1365" spans="1:13" x14ac:dyDescent="0.25">
      <c r="A1365" s="43">
        <v>44972</v>
      </c>
      <c r="B1365" s="40" t="s">
        <v>11278</v>
      </c>
      <c r="C1365" s="40" t="s">
        <v>12101</v>
      </c>
      <c r="D1365" s="38">
        <v>1251581</v>
      </c>
      <c r="E1365" s="42" t="s">
        <v>8998</v>
      </c>
      <c r="F1365" s="38">
        <v>125158</v>
      </c>
      <c r="G1365" s="38">
        <f t="shared" si="84"/>
        <v>1376739</v>
      </c>
      <c r="H1365" s="40" t="s">
        <v>11446</v>
      </c>
      <c r="I1365" s="40" t="s">
        <v>11447</v>
      </c>
      <c r="J1365" s="45">
        <f t="shared" si="85"/>
        <v>4193</v>
      </c>
      <c r="K1365" s="47">
        <f t="shared" si="86"/>
        <v>1376739</v>
      </c>
      <c r="L1365">
        <f>+VLOOKUP(J1365,'Thanh toán '!Q$6:R$3244,2,0)</f>
        <v>1376739</v>
      </c>
      <c r="M1365" s="47">
        <f t="shared" si="87"/>
        <v>0</v>
      </c>
    </row>
    <row r="1366" spans="1:13" x14ac:dyDescent="0.25">
      <c r="A1366" s="43">
        <v>44972</v>
      </c>
      <c r="B1366" s="40" t="s">
        <v>12102</v>
      </c>
      <c r="C1366" s="40" t="s">
        <v>12103</v>
      </c>
      <c r="D1366" s="38">
        <v>1477735</v>
      </c>
      <c r="E1366" s="42" t="s">
        <v>8998</v>
      </c>
      <c r="F1366" s="38">
        <v>147774</v>
      </c>
      <c r="G1366" s="38">
        <f t="shared" si="84"/>
        <v>1625509</v>
      </c>
      <c r="H1366" s="40" t="s">
        <v>9639</v>
      </c>
      <c r="I1366" s="40" t="s">
        <v>9640</v>
      </c>
      <c r="J1366" s="45">
        <f t="shared" si="85"/>
        <v>4194</v>
      </c>
      <c r="K1366" s="47">
        <f t="shared" si="86"/>
        <v>1625509</v>
      </c>
      <c r="L1366">
        <f>+VLOOKUP(J1366,'Thanh toán '!Q$6:R$3244,2,0)</f>
        <v>1625509</v>
      </c>
      <c r="M1366" s="47">
        <f t="shared" si="87"/>
        <v>0</v>
      </c>
    </row>
    <row r="1367" spans="1:13" x14ac:dyDescent="0.25">
      <c r="A1367" s="43">
        <v>44972</v>
      </c>
      <c r="B1367" s="40" t="s">
        <v>11279</v>
      </c>
      <c r="C1367" s="40" t="s">
        <v>12104</v>
      </c>
      <c r="D1367" s="38">
        <v>1521870</v>
      </c>
      <c r="E1367" s="42" t="s">
        <v>8998</v>
      </c>
      <c r="F1367" s="38">
        <v>152187</v>
      </c>
      <c r="G1367" s="38">
        <f t="shared" si="84"/>
        <v>1674057</v>
      </c>
      <c r="H1367" s="40" t="s">
        <v>9631</v>
      </c>
      <c r="I1367" s="40" t="s">
        <v>9632</v>
      </c>
      <c r="J1367" s="45">
        <f t="shared" si="85"/>
        <v>4195</v>
      </c>
      <c r="K1367" s="47">
        <f t="shared" si="86"/>
        <v>1674057</v>
      </c>
      <c r="L1367">
        <f>+VLOOKUP(J1367,'Thanh toán '!Q$6:R$3244,2,0)</f>
        <v>1674057</v>
      </c>
      <c r="M1367" s="47">
        <f t="shared" si="87"/>
        <v>0</v>
      </c>
    </row>
    <row r="1368" spans="1:13" x14ac:dyDescent="0.25">
      <c r="A1368" s="43">
        <v>44972</v>
      </c>
      <c r="B1368" s="40" t="s">
        <v>12105</v>
      </c>
      <c r="C1368" s="40" t="s">
        <v>12106</v>
      </c>
      <c r="D1368" s="38">
        <v>3035550</v>
      </c>
      <c r="E1368" s="42" t="s">
        <v>8998</v>
      </c>
      <c r="F1368" s="38">
        <v>303555</v>
      </c>
      <c r="G1368" s="38">
        <f t="shared" si="84"/>
        <v>3339105</v>
      </c>
      <c r="H1368" s="40" t="s">
        <v>9649</v>
      </c>
      <c r="I1368" s="40" t="s">
        <v>9650</v>
      </c>
      <c r="J1368" s="45">
        <f t="shared" si="85"/>
        <v>4196</v>
      </c>
      <c r="K1368" s="47">
        <f t="shared" si="86"/>
        <v>3339105</v>
      </c>
      <c r="L1368">
        <f>+VLOOKUP(J1368,'Thanh toán '!Q$6:R$3244,2,0)</f>
        <v>3339105</v>
      </c>
      <c r="M1368" s="47">
        <f t="shared" si="87"/>
        <v>0</v>
      </c>
    </row>
    <row r="1369" spans="1:13" x14ac:dyDescent="0.25">
      <c r="A1369" s="43">
        <v>44972</v>
      </c>
      <c r="B1369" s="40" t="s">
        <v>12107</v>
      </c>
      <c r="C1369" s="40" t="s">
        <v>12108</v>
      </c>
      <c r="D1369" s="38">
        <v>15741420</v>
      </c>
      <c r="E1369" s="42" t="s">
        <v>8998</v>
      </c>
      <c r="F1369" s="38">
        <v>1574142</v>
      </c>
      <c r="G1369" s="38">
        <f t="shared" si="84"/>
        <v>17315562</v>
      </c>
      <c r="H1369" s="40" t="s">
        <v>9601</v>
      </c>
      <c r="I1369" s="40" t="s">
        <v>9602</v>
      </c>
      <c r="J1369" s="45">
        <f t="shared" si="85"/>
        <v>4197</v>
      </c>
      <c r="K1369" s="47">
        <f t="shared" si="86"/>
        <v>17315562</v>
      </c>
      <c r="L1369">
        <f>+VLOOKUP(J1369,'Thanh toán '!Q$6:R$3244,2,0)</f>
        <v>17315562</v>
      </c>
      <c r="M1369" s="47">
        <f t="shared" si="87"/>
        <v>0</v>
      </c>
    </row>
    <row r="1370" spans="1:13" x14ac:dyDescent="0.25">
      <c r="A1370" s="43">
        <v>44972</v>
      </c>
      <c r="B1370" s="40" t="s">
        <v>12109</v>
      </c>
      <c r="C1370" s="40" t="s">
        <v>12110</v>
      </c>
      <c r="D1370" s="38">
        <v>3537370</v>
      </c>
      <c r="E1370" s="42" t="s">
        <v>8998</v>
      </c>
      <c r="F1370" s="38">
        <v>353737</v>
      </c>
      <c r="G1370" s="38">
        <f t="shared" si="84"/>
        <v>3891107</v>
      </c>
      <c r="H1370" s="40" t="s">
        <v>9595</v>
      </c>
      <c r="I1370" s="40" t="s">
        <v>9596</v>
      </c>
      <c r="J1370" s="45">
        <f t="shared" si="85"/>
        <v>4198</v>
      </c>
      <c r="K1370" s="47">
        <f t="shared" si="86"/>
        <v>3891107</v>
      </c>
      <c r="L1370">
        <f>+VLOOKUP(J1370,'Thanh toán '!Q$6:R$3244,2,0)</f>
        <v>3891107</v>
      </c>
      <c r="M1370" s="47">
        <f t="shared" si="87"/>
        <v>0</v>
      </c>
    </row>
    <row r="1371" spans="1:13" x14ac:dyDescent="0.25">
      <c r="A1371" s="43">
        <v>44972</v>
      </c>
      <c r="B1371" s="40" t="s">
        <v>12111</v>
      </c>
      <c r="C1371" s="40" t="s">
        <v>12112</v>
      </c>
      <c r="D1371" s="38">
        <v>1924970</v>
      </c>
      <c r="E1371" s="42" t="s">
        <v>8998</v>
      </c>
      <c r="F1371" s="38">
        <v>192497</v>
      </c>
      <c r="G1371" s="38">
        <f t="shared" si="84"/>
        <v>2117467</v>
      </c>
      <c r="H1371" s="40" t="s">
        <v>9613</v>
      </c>
      <c r="I1371" s="40" t="s">
        <v>9614</v>
      </c>
      <c r="J1371" s="45">
        <f t="shared" si="85"/>
        <v>4199</v>
      </c>
      <c r="K1371" s="47">
        <f t="shared" si="86"/>
        <v>2117467</v>
      </c>
      <c r="L1371">
        <f>+VLOOKUP(J1371,'Thanh toán '!Q$6:R$3244,2,0)</f>
        <v>2117467</v>
      </c>
      <c r="M1371" s="47">
        <f t="shared" si="87"/>
        <v>0</v>
      </c>
    </row>
    <row r="1372" spans="1:13" x14ac:dyDescent="0.25">
      <c r="A1372" s="43">
        <v>44972</v>
      </c>
      <c r="B1372" s="40" t="s">
        <v>11280</v>
      </c>
      <c r="C1372" s="40" t="s">
        <v>12113</v>
      </c>
      <c r="D1372" s="38">
        <v>551250</v>
      </c>
      <c r="E1372" s="42" t="s">
        <v>8998</v>
      </c>
      <c r="F1372" s="38">
        <v>55125</v>
      </c>
      <c r="G1372" s="38">
        <f t="shared" si="84"/>
        <v>606375</v>
      </c>
      <c r="H1372" s="40" t="s">
        <v>9607</v>
      </c>
      <c r="I1372" s="40" t="s">
        <v>9608</v>
      </c>
      <c r="J1372" s="45">
        <f t="shared" si="85"/>
        <v>4200</v>
      </c>
      <c r="K1372" s="47">
        <f t="shared" si="86"/>
        <v>606375</v>
      </c>
      <c r="L1372">
        <f>+VLOOKUP(J1372,'Thanh toán '!Q$6:R$3244,2,0)</f>
        <v>606375</v>
      </c>
      <c r="M1372" s="47">
        <f t="shared" si="87"/>
        <v>0</v>
      </c>
    </row>
    <row r="1373" spans="1:13" x14ac:dyDescent="0.25">
      <c r="A1373" s="43">
        <v>44972</v>
      </c>
      <c r="B1373" s="40" t="s">
        <v>12114</v>
      </c>
      <c r="C1373" s="40" t="s">
        <v>12115</v>
      </c>
      <c r="D1373" s="38">
        <v>2163000</v>
      </c>
      <c r="E1373" s="42" t="s">
        <v>8998</v>
      </c>
      <c r="F1373" s="38">
        <v>216300</v>
      </c>
      <c r="G1373" s="38">
        <f t="shared" si="84"/>
        <v>2379300</v>
      </c>
      <c r="H1373" s="40" t="s">
        <v>9625</v>
      </c>
      <c r="I1373" s="40" t="s">
        <v>9626</v>
      </c>
      <c r="J1373" s="45">
        <f t="shared" si="85"/>
        <v>4201</v>
      </c>
      <c r="K1373" s="47">
        <f t="shared" si="86"/>
        <v>2379300</v>
      </c>
      <c r="L1373">
        <f>+VLOOKUP(J1373,'Thanh toán '!Q$6:R$3244,2,0)</f>
        <v>2379300</v>
      </c>
      <c r="M1373" s="47">
        <f t="shared" si="87"/>
        <v>0</v>
      </c>
    </row>
    <row r="1374" spans="1:13" x14ac:dyDescent="0.25">
      <c r="A1374" s="43">
        <v>44972</v>
      </c>
      <c r="B1374" s="40" t="s">
        <v>12116</v>
      </c>
      <c r="C1374" s="40" t="s">
        <v>12117</v>
      </c>
      <c r="D1374" s="38">
        <v>1081500</v>
      </c>
      <c r="E1374" s="42" t="s">
        <v>8998</v>
      </c>
      <c r="F1374" s="38">
        <v>108150</v>
      </c>
      <c r="G1374" s="38">
        <f t="shared" si="84"/>
        <v>1189650</v>
      </c>
      <c r="H1374" s="40" t="s">
        <v>9643</v>
      </c>
      <c r="I1374" s="40" t="s">
        <v>9644</v>
      </c>
      <c r="J1374" s="45">
        <f t="shared" si="85"/>
        <v>4202</v>
      </c>
      <c r="K1374" s="47">
        <f t="shared" si="86"/>
        <v>1189650</v>
      </c>
      <c r="L1374">
        <f>+VLOOKUP(J1374,'Thanh toán '!Q$6:R$3244,2,0)</f>
        <v>1189650</v>
      </c>
      <c r="M1374" s="47">
        <f t="shared" si="87"/>
        <v>0</v>
      </c>
    </row>
    <row r="1375" spans="1:13" x14ac:dyDescent="0.25">
      <c r="A1375" s="43">
        <v>44972</v>
      </c>
      <c r="B1375" s="40" t="s">
        <v>11281</v>
      </c>
      <c r="C1375" s="40" t="s">
        <v>12118</v>
      </c>
      <c r="D1375" s="38">
        <v>2163000</v>
      </c>
      <c r="E1375" s="42" t="s">
        <v>8998</v>
      </c>
      <c r="F1375" s="38">
        <v>216300</v>
      </c>
      <c r="G1375" s="38">
        <f t="shared" si="84"/>
        <v>2379300</v>
      </c>
      <c r="H1375" s="40" t="s">
        <v>9619</v>
      </c>
      <c r="I1375" s="40" t="s">
        <v>9620</v>
      </c>
      <c r="J1375" s="45">
        <f t="shared" si="85"/>
        <v>4203</v>
      </c>
      <c r="K1375" s="47">
        <f t="shared" si="86"/>
        <v>2379300</v>
      </c>
      <c r="L1375" t="e">
        <f>+VLOOKUP(J1375,'Thanh toán '!Q$6:R$3244,2,0)</f>
        <v>#N/A</v>
      </c>
      <c r="M1375" s="47" t="e">
        <f t="shared" si="87"/>
        <v>#N/A</v>
      </c>
    </row>
    <row r="1376" spans="1:13" x14ac:dyDescent="0.25">
      <c r="A1376" s="43">
        <v>44972</v>
      </c>
      <c r="B1376" s="40" t="s">
        <v>11282</v>
      </c>
      <c r="C1376" s="40" t="s">
        <v>12119</v>
      </c>
      <c r="D1376" s="38">
        <v>1505700</v>
      </c>
      <c r="E1376" s="42" t="s">
        <v>8998</v>
      </c>
      <c r="F1376" s="38">
        <v>150570</v>
      </c>
      <c r="G1376" s="38">
        <f t="shared" si="84"/>
        <v>1656270</v>
      </c>
      <c r="H1376" s="40" t="s">
        <v>12120</v>
      </c>
      <c r="I1376" s="40" t="s">
        <v>12121</v>
      </c>
      <c r="J1376" s="45">
        <f t="shared" si="85"/>
        <v>4204</v>
      </c>
      <c r="K1376" s="47">
        <f t="shared" si="86"/>
        <v>1656270</v>
      </c>
      <c r="L1376">
        <f>+VLOOKUP(J1376,'Thanh toán '!Q$6:R$3244,2,0)</f>
        <v>1656270</v>
      </c>
      <c r="M1376" s="47">
        <f t="shared" si="87"/>
        <v>0</v>
      </c>
    </row>
    <row r="1377" spans="1:13" x14ac:dyDescent="0.25">
      <c r="A1377" s="43">
        <v>44972</v>
      </c>
      <c r="B1377" s="40" t="s">
        <v>12122</v>
      </c>
      <c r="C1377" s="40" t="s">
        <v>12123</v>
      </c>
      <c r="D1377" s="38">
        <v>1081500</v>
      </c>
      <c r="E1377" s="42" t="s">
        <v>8998</v>
      </c>
      <c r="F1377" s="38">
        <v>108150</v>
      </c>
      <c r="G1377" s="38">
        <f t="shared" si="84"/>
        <v>1189650</v>
      </c>
      <c r="H1377" s="40" t="s">
        <v>9116</v>
      </c>
      <c r="I1377" s="40" t="s">
        <v>9117</v>
      </c>
      <c r="J1377" s="45">
        <f t="shared" si="85"/>
        <v>4205</v>
      </c>
      <c r="K1377" s="47">
        <f t="shared" si="86"/>
        <v>1189650</v>
      </c>
      <c r="L1377" t="e">
        <f>+VLOOKUP(J1377,'Thanh toán '!Q$6:R$3244,2,0)</f>
        <v>#N/A</v>
      </c>
      <c r="M1377" s="47" t="e">
        <f t="shared" si="87"/>
        <v>#N/A</v>
      </c>
    </row>
    <row r="1378" spans="1:13" x14ac:dyDescent="0.25">
      <c r="A1378" s="43">
        <v>44972</v>
      </c>
      <c r="B1378" s="40" t="s">
        <v>12124</v>
      </c>
      <c r="C1378" s="40" t="s">
        <v>9685</v>
      </c>
      <c r="D1378" s="38">
        <v>1827367</v>
      </c>
      <c r="E1378" s="42" t="s">
        <v>8998</v>
      </c>
      <c r="F1378" s="38">
        <v>182737</v>
      </c>
      <c r="G1378" s="38">
        <f t="shared" si="84"/>
        <v>2010104</v>
      </c>
      <c r="H1378" s="40" t="s">
        <v>9284</v>
      </c>
      <c r="I1378" s="40" t="s">
        <v>9285</v>
      </c>
      <c r="J1378" s="45">
        <f t="shared" si="85"/>
        <v>4207</v>
      </c>
      <c r="K1378" s="47">
        <f t="shared" si="86"/>
        <v>2010104</v>
      </c>
      <c r="L1378">
        <f>+VLOOKUP(J1378,'Thanh toán '!Q$6:R$3244,2,0)</f>
        <v>2010104</v>
      </c>
      <c r="M1378" s="47">
        <f t="shared" si="87"/>
        <v>0</v>
      </c>
    </row>
    <row r="1379" spans="1:13" x14ac:dyDescent="0.25">
      <c r="A1379" s="43">
        <v>44973</v>
      </c>
      <c r="B1379" s="40" t="s">
        <v>12133</v>
      </c>
      <c r="C1379" s="40" t="s">
        <v>12134</v>
      </c>
      <c r="D1379" s="38">
        <v>1844890</v>
      </c>
      <c r="E1379" s="42" t="s">
        <v>8998</v>
      </c>
      <c r="F1379" s="38">
        <v>184489</v>
      </c>
      <c r="G1379" s="38">
        <f t="shared" si="84"/>
        <v>2029379</v>
      </c>
      <c r="H1379" s="40" t="s">
        <v>9284</v>
      </c>
      <c r="I1379" s="40" t="s">
        <v>9285</v>
      </c>
      <c r="J1379" s="45">
        <f t="shared" si="85"/>
        <v>4209</v>
      </c>
      <c r="K1379" s="47">
        <f t="shared" si="86"/>
        <v>2029379</v>
      </c>
      <c r="L1379">
        <f>+VLOOKUP(J1379,'Thanh toán '!Q$6:R$3244,2,0)</f>
        <v>2029379</v>
      </c>
      <c r="M1379" s="47">
        <f t="shared" si="87"/>
        <v>0</v>
      </c>
    </row>
    <row r="1380" spans="1:13" x14ac:dyDescent="0.25">
      <c r="A1380" s="43">
        <v>44973</v>
      </c>
      <c r="B1380" s="40" t="s">
        <v>12137</v>
      </c>
      <c r="C1380" s="40" t="s">
        <v>12138</v>
      </c>
      <c r="D1380" s="38">
        <v>530250</v>
      </c>
      <c r="E1380" s="42" t="s">
        <v>8998</v>
      </c>
      <c r="F1380" s="38">
        <v>53025</v>
      </c>
      <c r="G1380" s="38">
        <f t="shared" si="84"/>
        <v>583275</v>
      </c>
      <c r="H1380" s="40" t="s">
        <v>9766</v>
      </c>
      <c r="I1380" s="40" t="s">
        <v>9767</v>
      </c>
      <c r="J1380" s="45">
        <f t="shared" si="85"/>
        <v>4336</v>
      </c>
      <c r="K1380" s="47">
        <f t="shared" si="86"/>
        <v>583275</v>
      </c>
      <c r="L1380">
        <f>+VLOOKUP(J1380,'Thanh toán '!Q$6:R$3244,2,0)</f>
        <v>583275</v>
      </c>
      <c r="M1380" s="47">
        <f t="shared" si="87"/>
        <v>0</v>
      </c>
    </row>
    <row r="1381" spans="1:13" x14ac:dyDescent="0.25">
      <c r="A1381" s="43">
        <v>44973</v>
      </c>
      <c r="B1381" s="40" t="s">
        <v>12143</v>
      </c>
      <c r="C1381" s="40" t="s">
        <v>12144</v>
      </c>
      <c r="D1381" s="38">
        <v>1173355</v>
      </c>
      <c r="E1381" s="42" t="s">
        <v>8998</v>
      </c>
      <c r="F1381" s="38">
        <v>117336</v>
      </c>
      <c r="G1381" s="38">
        <f t="shared" si="84"/>
        <v>1290691</v>
      </c>
      <c r="H1381" s="40" t="s">
        <v>9001</v>
      </c>
      <c r="I1381" s="40" t="s">
        <v>9002</v>
      </c>
      <c r="J1381" s="45">
        <f t="shared" si="85"/>
        <v>4658</v>
      </c>
      <c r="K1381" s="47">
        <f t="shared" si="86"/>
        <v>1290691</v>
      </c>
      <c r="L1381">
        <f>+VLOOKUP(J1381,'Thanh toán '!Q$6:R$3244,2,0)</f>
        <v>1290691</v>
      </c>
      <c r="M1381" s="47">
        <f t="shared" si="87"/>
        <v>0</v>
      </c>
    </row>
    <row r="1382" spans="1:13" x14ac:dyDescent="0.25">
      <c r="A1382" s="43">
        <v>44973</v>
      </c>
      <c r="B1382" s="40" t="s">
        <v>11013</v>
      </c>
      <c r="C1382" s="40" t="s">
        <v>12145</v>
      </c>
      <c r="D1382" s="38">
        <v>2391445</v>
      </c>
      <c r="E1382" s="42" t="s">
        <v>8998</v>
      </c>
      <c r="F1382" s="38">
        <v>239145</v>
      </c>
      <c r="G1382" s="38">
        <f t="shared" si="84"/>
        <v>2630590</v>
      </c>
      <c r="H1382" s="40" t="s">
        <v>9001</v>
      </c>
      <c r="I1382" s="40" t="s">
        <v>9002</v>
      </c>
      <c r="J1382" s="45">
        <f t="shared" si="85"/>
        <v>4687</v>
      </c>
      <c r="K1382" s="47">
        <f t="shared" si="86"/>
        <v>2630590</v>
      </c>
      <c r="L1382">
        <f>+VLOOKUP(J1382,'Thanh toán '!Q$6:R$3244,2,0)</f>
        <v>2630590</v>
      </c>
      <c r="M1382" s="47">
        <f t="shared" si="87"/>
        <v>0</v>
      </c>
    </row>
    <row r="1383" spans="1:13" x14ac:dyDescent="0.25">
      <c r="A1383" s="43">
        <v>44973</v>
      </c>
      <c r="B1383" s="40" t="s">
        <v>12149</v>
      </c>
      <c r="C1383" s="40" t="s">
        <v>12150</v>
      </c>
      <c r="D1383" s="38">
        <v>1186201</v>
      </c>
      <c r="E1383" s="42" t="s">
        <v>8998</v>
      </c>
      <c r="F1383" s="38">
        <v>118620</v>
      </c>
      <c r="G1383" s="38">
        <f t="shared" si="84"/>
        <v>1304821</v>
      </c>
      <c r="H1383" s="40" t="s">
        <v>9001</v>
      </c>
      <c r="I1383" s="40" t="s">
        <v>9002</v>
      </c>
      <c r="J1383" s="45">
        <f t="shared" si="85"/>
        <v>4882</v>
      </c>
      <c r="K1383" s="47">
        <f t="shared" si="86"/>
        <v>1304821</v>
      </c>
      <c r="L1383">
        <f>+VLOOKUP(J1383,'Thanh toán '!Q$6:R$3244,2,0)</f>
        <v>1304821</v>
      </c>
      <c r="M1383" s="47">
        <f t="shared" si="87"/>
        <v>0</v>
      </c>
    </row>
    <row r="1384" spans="1:13" x14ac:dyDescent="0.25">
      <c r="A1384" s="43">
        <v>44973</v>
      </c>
      <c r="B1384" s="40" t="s">
        <v>12151</v>
      </c>
      <c r="C1384" s="40" t="s">
        <v>12152</v>
      </c>
      <c r="D1384" s="38">
        <v>1081500</v>
      </c>
      <c r="E1384" s="42" t="s">
        <v>8998</v>
      </c>
      <c r="F1384" s="38">
        <v>108150</v>
      </c>
      <c r="G1384" s="38">
        <f t="shared" si="84"/>
        <v>1189650</v>
      </c>
      <c r="H1384" s="40" t="s">
        <v>9221</v>
      </c>
      <c r="I1384" s="40" t="s">
        <v>9222</v>
      </c>
      <c r="J1384" s="45">
        <f t="shared" si="85"/>
        <v>4924</v>
      </c>
      <c r="K1384" s="47">
        <f t="shared" si="86"/>
        <v>1189650</v>
      </c>
      <c r="L1384" t="e">
        <f>+VLOOKUP(J1384,'Thanh toán '!Q$6:R$3244,2,0)</f>
        <v>#N/A</v>
      </c>
      <c r="M1384" s="47" t="e">
        <f t="shared" si="87"/>
        <v>#N/A</v>
      </c>
    </row>
    <row r="1385" spans="1:13" x14ac:dyDescent="0.25">
      <c r="A1385" s="43">
        <v>44973</v>
      </c>
      <c r="B1385" s="40" t="s">
        <v>12153</v>
      </c>
      <c r="C1385" s="40" t="s">
        <v>12154</v>
      </c>
      <c r="D1385" s="38">
        <v>555290</v>
      </c>
      <c r="E1385" s="42" t="s">
        <v>8998</v>
      </c>
      <c r="F1385" s="38">
        <v>55529</v>
      </c>
      <c r="G1385" s="38">
        <f t="shared" si="84"/>
        <v>610819</v>
      </c>
      <c r="H1385" s="40" t="s">
        <v>9221</v>
      </c>
      <c r="I1385" s="40" t="s">
        <v>9222</v>
      </c>
      <c r="J1385" s="45">
        <f t="shared" si="85"/>
        <v>4925</v>
      </c>
      <c r="K1385" s="47">
        <f t="shared" si="86"/>
        <v>610819</v>
      </c>
      <c r="L1385">
        <f>+VLOOKUP(J1385,'Thanh toán '!Q$6:R$3244,2,0)</f>
        <v>610819</v>
      </c>
      <c r="M1385" s="47">
        <f t="shared" si="87"/>
        <v>0</v>
      </c>
    </row>
    <row r="1386" spans="1:13" x14ac:dyDescent="0.25">
      <c r="A1386" s="43">
        <v>44973</v>
      </c>
      <c r="B1386" s="40" t="s">
        <v>12155</v>
      </c>
      <c r="C1386" s="40" t="s">
        <v>12156</v>
      </c>
      <c r="D1386" s="38">
        <v>741678</v>
      </c>
      <c r="E1386" s="42" t="s">
        <v>8998</v>
      </c>
      <c r="F1386" s="38">
        <v>74168</v>
      </c>
      <c r="G1386" s="38">
        <f t="shared" si="84"/>
        <v>815846</v>
      </c>
      <c r="H1386" s="40" t="s">
        <v>9001</v>
      </c>
      <c r="I1386" s="40" t="s">
        <v>9002</v>
      </c>
      <c r="J1386" s="45">
        <f t="shared" si="85"/>
        <v>4999</v>
      </c>
      <c r="K1386" s="47">
        <f t="shared" si="86"/>
        <v>815846</v>
      </c>
      <c r="L1386" t="e">
        <f>+VLOOKUP(J1386,'Thanh toán '!Q$6:R$3244,2,0)</f>
        <v>#N/A</v>
      </c>
      <c r="M1386" s="47" t="e">
        <f t="shared" si="87"/>
        <v>#N/A</v>
      </c>
    </row>
    <row r="1387" spans="1:13" x14ac:dyDescent="0.25">
      <c r="A1387" s="43">
        <v>44973</v>
      </c>
      <c r="B1387" s="40" t="s">
        <v>12157</v>
      </c>
      <c r="C1387" s="40" t="s">
        <v>12158</v>
      </c>
      <c r="D1387" s="38">
        <v>1212783</v>
      </c>
      <c r="E1387" s="42" t="s">
        <v>8998</v>
      </c>
      <c r="F1387" s="38">
        <v>121278</v>
      </c>
      <c r="G1387" s="38">
        <f t="shared" si="84"/>
        <v>1334061</v>
      </c>
      <c r="H1387" s="40" t="s">
        <v>9001</v>
      </c>
      <c r="I1387" s="40" t="s">
        <v>9002</v>
      </c>
      <c r="J1387" s="45">
        <f t="shared" si="85"/>
        <v>5008</v>
      </c>
      <c r="K1387" s="47">
        <f t="shared" si="86"/>
        <v>1334061</v>
      </c>
      <c r="L1387">
        <f>+VLOOKUP(J1387,'Thanh toán '!Q$6:R$3244,2,0)</f>
        <v>1334061</v>
      </c>
      <c r="M1387" s="47">
        <f t="shared" si="87"/>
        <v>0</v>
      </c>
    </row>
    <row r="1388" spans="1:13" x14ac:dyDescent="0.25">
      <c r="A1388" s="43">
        <v>44973</v>
      </c>
      <c r="B1388" s="40" t="s">
        <v>12159</v>
      </c>
      <c r="C1388" s="40" t="s">
        <v>12160</v>
      </c>
      <c r="D1388" s="38">
        <v>250910</v>
      </c>
      <c r="E1388" s="42" t="s">
        <v>8998</v>
      </c>
      <c r="F1388" s="38">
        <v>25091</v>
      </c>
      <c r="G1388" s="38">
        <f t="shared" si="84"/>
        <v>276001</v>
      </c>
      <c r="H1388" s="40" t="s">
        <v>9001</v>
      </c>
      <c r="I1388" s="40" t="s">
        <v>9002</v>
      </c>
      <c r="J1388" s="45">
        <f t="shared" si="85"/>
        <v>5009</v>
      </c>
      <c r="K1388" s="47">
        <f t="shared" si="86"/>
        <v>276001</v>
      </c>
      <c r="L1388">
        <f>+VLOOKUP(J1388,'Thanh toán '!Q$6:R$3244,2,0)</f>
        <v>276001</v>
      </c>
      <c r="M1388" s="47">
        <f t="shared" si="87"/>
        <v>0</v>
      </c>
    </row>
    <row r="1389" spans="1:13" x14ac:dyDescent="0.25">
      <c r="A1389" s="43">
        <v>44973</v>
      </c>
      <c r="B1389" s="40" t="s">
        <v>12161</v>
      </c>
      <c r="C1389" s="40" t="s">
        <v>12162</v>
      </c>
      <c r="D1389" s="38">
        <v>3634339</v>
      </c>
      <c r="E1389" s="42" t="s">
        <v>8998</v>
      </c>
      <c r="F1389" s="38">
        <v>363434</v>
      </c>
      <c r="G1389" s="38">
        <f t="shared" si="84"/>
        <v>3997773</v>
      </c>
      <c r="H1389" s="40" t="s">
        <v>9078</v>
      </c>
      <c r="I1389" s="40" t="s">
        <v>9079</v>
      </c>
      <c r="J1389" s="45">
        <f t="shared" si="85"/>
        <v>5010</v>
      </c>
      <c r="K1389" s="47">
        <f t="shared" si="86"/>
        <v>3997773</v>
      </c>
      <c r="L1389">
        <f>+VLOOKUP(J1389,'Thanh toán '!Q$6:R$3244,2,0)</f>
        <v>3997773</v>
      </c>
      <c r="M1389" s="47">
        <f t="shared" si="87"/>
        <v>0</v>
      </c>
    </row>
    <row r="1390" spans="1:13" x14ac:dyDescent="0.25">
      <c r="A1390" s="43">
        <v>44973</v>
      </c>
      <c r="B1390" s="40" t="s">
        <v>11015</v>
      </c>
      <c r="C1390" s="40" t="s">
        <v>12164</v>
      </c>
      <c r="D1390" s="38">
        <v>754195</v>
      </c>
      <c r="E1390" s="42" t="s">
        <v>8998</v>
      </c>
      <c r="F1390" s="38">
        <v>75420</v>
      </c>
      <c r="G1390" s="38">
        <f t="shared" si="84"/>
        <v>829615</v>
      </c>
      <c r="H1390" s="40" t="s">
        <v>9001</v>
      </c>
      <c r="I1390" s="40" t="s">
        <v>9002</v>
      </c>
      <c r="J1390" s="45">
        <f t="shared" si="85"/>
        <v>5112</v>
      </c>
      <c r="K1390" s="47">
        <f t="shared" si="86"/>
        <v>829615</v>
      </c>
      <c r="L1390">
        <f>+VLOOKUP(J1390,'Thanh toán '!Q$6:R$3244,2,0)</f>
        <v>829615</v>
      </c>
      <c r="M1390" s="47">
        <f t="shared" si="87"/>
        <v>0</v>
      </c>
    </row>
    <row r="1391" spans="1:13" x14ac:dyDescent="0.25">
      <c r="A1391" s="43">
        <v>44973</v>
      </c>
      <c r="B1391" s="40" t="s">
        <v>12167</v>
      </c>
      <c r="C1391" s="40" t="s">
        <v>11400</v>
      </c>
      <c r="D1391" s="38">
        <v>1131212</v>
      </c>
      <c r="E1391" s="42" t="s">
        <v>8998</v>
      </c>
      <c r="F1391" s="38">
        <v>113121</v>
      </c>
      <c r="G1391" s="38">
        <f t="shared" si="84"/>
        <v>1244333</v>
      </c>
      <c r="H1391" s="40" t="s">
        <v>9001</v>
      </c>
      <c r="I1391" s="40" t="s">
        <v>9002</v>
      </c>
      <c r="J1391" s="45">
        <f t="shared" si="85"/>
        <v>5481</v>
      </c>
      <c r="K1391" s="47">
        <f t="shared" si="86"/>
        <v>1244333</v>
      </c>
      <c r="L1391" t="e">
        <f>+VLOOKUP(J1391,'Thanh toán '!Q$6:R$3244,2,0)</f>
        <v>#N/A</v>
      </c>
      <c r="M1391" s="47" t="e">
        <f t="shared" si="87"/>
        <v>#N/A</v>
      </c>
    </row>
    <row r="1392" spans="1:13" x14ac:dyDescent="0.25">
      <c r="A1392" s="43">
        <v>44973</v>
      </c>
      <c r="B1392" s="40" t="s">
        <v>12168</v>
      </c>
      <c r="C1392" s="40" t="s">
        <v>12169</v>
      </c>
      <c r="D1392" s="38">
        <v>1341480</v>
      </c>
      <c r="E1392" s="42" t="s">
        <v>8998</v>
      </c>
      <c r="F1392" s="38">
        <v>134148</v>
      </c>
      <c r="G1392" s="38">
        <f t="shared" si="84"/>
        <v>1475628</v>
      </c>
      <c r="H1392" s="40" t="s">
        <v>9268</v>
      </c>
      <c r="I1392" s="40" t="s">
        <v>9269</v>
      </c>
      <c r="J1392" s="45">
        <f t="shared" si="85"/>
        <v>5487</v>
      </c>
      <c r="K1392" s="47">
        <f t="shared" si="86"/>
        <v>1475628</v>
      </c>
      <c r="L1392">
        <f>+VLOOKUP(J1392,'Thanh toán '!Q$6:R$3244,2,0)</f>
        <v>1475628</v>
      </c>
      <c r="M1392" s="47">
        <f t="shared" si="87"/>
        <v>0</v>
      </c>
    </row>
    <row r="1393" spans="1:13" x14ac:dyDescent="0.25">
      <c r="A1393" s="43">
        <v>44973</v>
      </c>
      <c r="B1393" s="40" t="s">
        <v>12170</v>
      </c>
      <c r="C1393" s="40" t="s">
        <v>12171</v>
      </c>
      <c r="D1393" s="38">
        <v>372662</v>
      </c>
      <c r="E1393" s="42" t="s">
        <v>8998</v>
      </c>
      <c r="F1393" s="38">
        <v>37266</v>
      </c>
      <c r="G1393" s="38">
        <f t="shared" si="84"/>
        <v>409928</v>
      </c>
      <c r="H1393" s="40" t="s">
        <v>9001</v>
      </c>
      <c r="I1393" s="40" t="s">
        <v>9002</v>
      </c>
      <c r="J1393" s="45">
        <f t="shared" si="85"/>
        <v>5493</v>
      </c>
      <c r="K1393" s="47">
        <f t="shared" si="86"/>
        <v>409928</v>
      </c>
      <c r="L1393">
        <f>+VLOOKUP(J1393,'Thanh toán '!Q$6:R$3244,2,0)</f>
        <v>409928</v>
      </c>
      <c r="M1393" s="47">
        <f t="shared" si="87"/>
        <v>0</v>
      </c>
    </row>
    <row r="1394" spans="1:13" x14ac:dyDescent="0.25">
      <c r="A1394" s="43">
        <v>44973</v>
      </c>
      <c r="B1394" s="40" t="s">
        <v>12172</v>
      </c>
      <c r="C1394" s="40" t="s">
        <v>12173</v>
      </c>
      <c r="D1394" s="38">
        <v>1173355</v>
      </c>
      <c r="E1394" s="42" t="s">
        <v>8998</v>
      </c>
      <c r="F1394" s="38">
        <v>117336</v>
      </c>
      <c r="G1394" s="38">
        <f t="shared" si="84"/>
        <v>1290691</v>
      </c>
      <c r="H1394" s="40" t="s">
        <v>9001</v>
      </c>
      <c r="I1394" s="40" t="s">
        <v>9002</v>
      </c>
      <c r="J1394" s="45">
        <f t="shared" si="85"/>
        <v>5494</v>
      </c>
      <c r="K1394" s="47">
        <f t="shared" si="86"/>
        <v>1290691</v>
      </c>
      <c r="L1394">
        <f>+VLOOKUP(J1394,'Thanh toán '!Q$6:R$3244,2,0)</f>
        <v>1290691</v>
      </c>
      <c r="M1394" s="47">
        <f t="shared" si="87"/>
        <v>0</v>
      </c>
    </row>
    <row r="1395" spans="1:13" x14ac:dyDescent="0.25">
      <c r="A1395" s="43">
        <v>44973</v>
      </c>
      <c r="B1395" s="40" t="s">
        <v>12174</v>
      </c>
      <c r="C1395" s="40" t="s">
        <v>12175</v>
      </c>
      <c r="D1395" s="38">
        <v>530250</v>
      </c>
      <c r="E1395" s="42" t="s">
        <v>8998</v>
      </c>
      <c r="F1395" s="38">
        <v>53025</v>
      </c>
      <c r="G1395" s="38">
        <f t="shared" si="84"/>
        <v>583275</v>
      </c>
      <c r="H1395" s="40" t="s">
        <v>9001</v>
      </c>
      <c r="I1395" s="40" t="s">
        <v>9002</v>
      </c>
      <c r="J1395" s="45">
        <f t="shared" si="85"/>
        <v>5495</v>
      </c>
      <c r="K1395" s="47">
        <f t="shared" si="86"/>
        <v>583275</v>
      </c>
      <c r="L1395" t="e">
        <f>+VLOOKUP(J1395,'Thanh toán '!Q$6:R$3244,2,0)</f>
        <v>#N/A</v>
      </c>
      <c r="M1395" s="47" t="e">
        <f t="shared" si="87"/>
        <v>#N/A</v>
      </c>
    </row>
    <row r="1396" spans="1:13" x14ac:dyDescent="0.25">
      <c r="A1396" s="43">
        <v>44973</v>
      </c>
      <c r="B1396" s="40" t="s">
        <v>12176</v>
      </c>
      <c r="C1396" s="40" t="s">
        <v>12177</v>
      </c>
      <c r="D1396" s="38">
        <v>1540510</v>
      </c>
      <c r="E1396" s="42" t="s">
        <v>8998</v>
      </c>
      <c r="F1396" s="38">
        <v>154051</v>
      </c>
      <c r="G1396" s="38">
        <f t="shared" si="84"/>
        <v>1694561</v>
      </c>
      <c r="H1396" s="40" t="s">
        <v>9001</v>
      </c>
      <c r="I1396" s="40" t="s">
        <v>9002</v>
      </c>
      <c r="J1396" s="45">
        <f t="shared" si="85"/>
        <v>5496</v>
      </c>
      <c r="K1396" s="47">
        <f t="shared" si="86"/>
        <v>1694561</v>
      </c>
      <c r="L1396">
        <f>+VLOOKUP(J1396,'Thanh toán '!Q$6:R$3244,2,0)</f>
        <v>1694561</v>
      </c>
      <c r="M1396" s="47">
        <f t="shared" si="87"/>
        <v>0</v>
      </c>
    </row>
    <row r="1397" spans="1:13" x14ac:dyDescent="0.25">
      <c r="A1397" s="43">
        <v>44973</v>
      </c>
      <c r="B1397" s="40" t="s">
        <v>12178</v>
      </c>
      <c r="C1397" s="40" t="s">
        <v>12179</v>
      </c>
      <c r="D1397" s="38">
        <v>551250</v>
      </c>
      <c r="E1397" s="42" t="s">
        <v>8998</v>
      </c>
      <c r="F1397" s="38">
        <v>55125</v>
      </c>
      <c r="G1397" s="38">
        <f t="shared" si="84"/>
        <v>606375</v>
      </c>
      <c r="H1397" s="40" t="s">
        <v>9001</v>
      </c>
      <c r="I1397" s="40" t="s">
        <v>9002</v>
      </c>
      <c r="J1397" s="45">
        <f t="shared" si="85"/>
        <v>5497</v>
      </c>
      <c r="K1397" s="47">
        <f t="shared" si="86"/>
        <v>606375</v>
      </c>
      <c r="L1397" t="e">
        <f>+VLOOKUP(J1397,'Thanh toán '!Q$6:R$3244,2,0)</f>
        <v>#N/A</v>
      </c>
      <c r="M1397" s="47" t="e">
        <f t="shared" si="87"/>
        <v>#N/A</v>
      </c>
    </row>
    <row r="1398" spans="1:13" x14ac:dyDescent="0.25">
      <c r="A1398" s="43">
        <v>44973</v>
      </c>
      <c r="B1398" s="40" t="s">
        <v>12180</v>
      </c>
      <c r="C1398" s="40" t="s">
        <v>12181</v>
      </c>
      <c r="D1398" s="38">
        <v>1081500</v>
      </c>
      <c r="E1398" s="42" t="s">
        <v>8998</v>
      </c>
      <c r="F1398" s="38">
        <v>108150</v>
      </c>
      <c r="G1398" s="38">
        <f t="shared" si="84"/>
        <v>1189650</v>
      </c>
      <c r="H1398" s="40" t="s">
        <v>9398</v>
      </c>
      <c r="I1398" s="40" t="s">
        <v>9399</v>
      </c>
      <c r="J1398" s="45">
        <f t="shared" si="85"/>
        <v>5498</v>
      </c>
      <c r="K1398" s="47">
        <f t="shared" si="86"/>
        <v>1189650</v>
      </c>
      <c r="L1398" t="e">
        <f>+VLOOKUP(J1398,'Thanh toán '!Q$6:R$3244,2,0)</f>
        <v>#N/A</v>
      </c>
      <c r="M1398" s="47" t="e">
        <f t="shared" si="87"/>
        <v>#N/A</v>
      </c>
    </row>
    <row r="1399" spans="1:13" x14ac:dyDescent="0.25">
      <c r="A1399" s="43">
        <v>44973</v>
      </c>
      <c r="B1399" s="40" t="s">
        <v>12182</v>
      </c>
      <c r="C1399" s="40" t="s">
        <v>12183</v>
      </c>
      <c r="D1399" s="38">
        <v>1063034</v>
      </c>
      <c r="E1399" s="42" t="s">
        <v>8998</v>
      </c>
      <c r="F1399" s="38">
        <v>106303</v>
      </c>
      <c r="G1399" s="38">
        <f t="shared" si="84"/>
        <v>1169337</v>
      </c>
      <c r="H1399" s="40" t="s">
        <v>9001</v>
      </c>
      <c r="I1399" s="40" t="s">
        <v>9002</v>
      </c>
      <c r="J1399" s="45">
        <f t="shared" si="85"/>
        <v>5499</v>
      </c>
      <c r="K1399" s="47">
        <f t="shared" si="86"/>
        <v>1169337</v>
      </c>
      <c r="L1399">
        <f>+VLOOKUP(J1399,'Thanh toán '!Q$6:R$3244,2,0)</f>
        <v>1169337</v>
      </c>
      <c r="M1399" s="47">
        <f t="shared" si="87"/>
        <v>0</v>
      </c>
    </row>
    <row r="1400" spans="1:13" x14ac:dyDescent="0.25">
      <c r="A1400" s="43">
        <v>44973</v>
      </c>
      <c r="B1400" s="40" t="s">
        <v>12184</v>
      </c>
      <c r="C1400" s="40" t="s">
        <v>10222</v>
      </c>
      <c r="D1400" s="38">
        <v>483720</v>
      </c>
      <c r="E1400" s="42" t="s">
        <v>8998</v>
      </c>
      <c r="F1400" s="38">
        <v>48372</v>
      </c>
      <c r="G1400" s="38">
        <f t="shared" si="84"/>
        <v>532092</v>
      </c>
      <c r="H1400" s="40" t="s">
        <v>9001</v>
      </c>
      <c r="I1400" s="40" t="s">
        <v>9002</v>
      </c>
      <c r="J1400" s="45">
        <f t="shared" si="85"/>
        <v>5500</v>
      </c>
      <c r="K1400" s="47">
        <f t="shared" si="86"/>
        <v>532092</v>
      </c>
      <c r="L1400">
        <f>+VLOOKUP(J1400,'Thanh toán '!Q$6:R$3244,2,0)</f>
        <v>532092</v>
      </c>
      <c r="M1400" s="47">
        <f t="shared" si="87"/>
        <v>0</v>
      </c>
    </row>
    <row r="1401" spans="1:13" x14ac:dyDescent="0.25">
      <c r="A1401" s="43">
        <v>44973</v>
      </c>
      <c r="B1401" s="40" t="s">
        <v>12185</v>
      </c>
      <c r="C1401" s="40" t="s">
        <v>12186</v>
      </c>
      <c r="D1401" s="38">
        <v>5892270</v>
      </c>
      <c r="E1401" s="42" t="s">
        <v>8998</v>
      </c>
      <c r="F1401" s="38">
        <v>589227</v>
      </c>
      <c r="G1401" s="38">
        <f t="shared" si="84"/>
        <v>6481497</v>
      </c>
      <c r="H1401" s="40" t="s">
        <v>9183</v>
      </c>
      <c r="I1401" s="40" t="s">
        <v>9184</v>
      </c>
      <c r="J1401" s="45">
        <f t="shared" si="85"/>
        <v>5502</v>
      </c>
      <c r="K1401" s="47">
        <f t="shared" si="86"/>
        <v>6481497</v>
      </c>
      <c r="L1401">
        <f>+VLOOKUP(J1401,'Thanh toán '!Q$6:R$3244,2,0)</f>
        <v>6481497</v>
      </c>
      <c r="M1401" s="47">
        <f t="shared" si="87"/>
        <v>0</v>
      </c>
    </row>
    <row r="1402" spans="1:13" x14ac:dyDescent="0.25">
      <c r="A1402" s="43">
        <v>44973</v>
      </c>
      <c r="B1402" s="40" t="s">
        <v>12188</v>
      </c>
      <c r="C1402" s="40" t="s">
        <v>12189</v>
      </c>
      <c r="D1402" s="38">
        <v>804377</v>
      </c>
      <c r="E1402" s="42" t="s">
        <v>8998</v>
      </c>
      <c r="F1402" s="38">
        <v>80438</v>
      </c>
      <c r="G1402" s="38">
        <f t="shared" si="84"/>
        <v>884815</v>
      </c>
      <c r="H1402" s="40" t="s">
        <v>9001</v>
      </c>
      <c r="I1402" s="40" t="s">
        <v>9002</v>
      </c>
      <c r="J1402" s="45">
        <f t="shared" si="85"/>
        <v>5511</v>
      </c>
      <c r="K1402" s="47">
        <f t="shared" si="86"/>
        <v>884815</v>
      </c>
      <c r="L1402">
        <f>+VLOOKUP(J1402,'Thanh toán '!Q$6:R$3244,2,0)</f>
        <v>884815</v>
      </c>
      <c r="M1402" s="47">
        <f t="shared" si="87"/>
        <v>0</v>
      </c>
    </row>
    <row r="1403" spans="1:13" x14ac:dyDescent="0.25">
      <c r="A1403" s="43">
        <v>44973</v>
      </c>
      <c r="B1403" s="40" t="s">
        <v>12191</v>
      </c>
      <c r="C1403" s="40" t="s">
        <v>12192</v>
      </c>
      <c r="D1403" s="38">
        <v>3957070</v>
      </c>
      <c r="E1403" s="42" t="s">
        <v>8998</v>
      </c>
      <c r="F1403" s="38">
        <v>395707</v>
      </c>
      <c r="G1403" s="38">
        <f t="shared" si="84"/>
        <v>4352777</v>
      </c>
      <c r="H1403" s="40" t="s">
        <v>9343</v>
      </c>
      <c r="I1403" s="40" t="s">
        <v>9344</v>
      </c>
      <c r="J1403" s="45">
        <f t="shared" si="85"/>
        <v>5686</v>
      </c>
      <c r="K1403" s="47">
        <f t="shared" si="86"/>
        <v>4352777</v>
      </c>
      <c r="L1403">
        <f>+VLOOKUP(J1403,'Thanh toán '!Q$6:R$3244,2,0)</f>
        <v>4352777</v>
      </c>
      <c r="M1403" s="47">
        <f t="shared" si="87"/>
        <v>0</v>
      </c>
    </row>
    <row r="1404" spans="1:13" x14ac:dyDescent="0.25">
      <c r="A1404" s="43">
        <v>44974</v>
      </c>
      <c r="B1404" s="40" t="s">
        <v>12206</v>
      </c>
      <c r="C1404" s="40" t="s">
        <v>12207</v>
      </c>
      <c r="D1404" s="38">
        <v>2505816</v>
      </c>
      <c r="E1404" s="42" t="s">
        <v>8998</v>
      </c>
      <c r="F1404" s="38">
        <v>250582</v>
      </c>
      <c r="G1404" s="38">
        <f t="shared" si="84"/>
        <v>2756398</v>
      </c>
      <c r="H1404" s="40" t="s">
        <v>10376</v>
      </c>
      <c r="I1404" s="40" t="s">
        <v>10377</v>
      </c>
      <c r="J1404" s="45">
        <f t="shared" si="85"/>
        <v>6375</v>
      </c>
      <c r="K1404" s="47">
        <f t="shared" si="86"/>
        <v>2756398</v>
      </c>
      <c r="L1404">
        <f>+VLOOKUP(J1404,'Thanh toán '!Q$6:R$3244,2,0)</f>
        <v>2756398</v>
      </c>
      <c r="M1404" s="47">
        <f t="shared" si="87"/>
        <v>0</v>
      </c>
    </row>
    <row r="1405" spans="1:13" x14ac:dyDescent="0.25">
      <c r="A1405" s="43">
        <v>44974</v>
      </c>
      <c r="B1405" s="40" t="s">
        <v>12208</v>
      </c>
      <c r="C1405" s="40" t="s">
        <v>12209</v>
      </c>
      <c r="D1405" s="38">
        <v>555290</v>
      </c>
      <c r="E1405" s="42" t="s">
        <v>8998</v>
      </c>
      <c r="F1405" s="38">
        <v>55529</v>
      </c>
      <c r="G1405" s="38">
        <f t="shared" si="84"/>
        <v>610819</v>
      </c>
      <c r="H1405" s="40" t="s">
        <v>9001</v>
      </c>
      <c r="I1405" s="40" t="s">
        <v>9002</v>
      </c>
      <c r="J1405" s="45">
        <f t="shared" si="85"/>
        <v>6376</v>
      </c>
      <c r="K1405" s="47">
        <f t="shared" si="86"/>
        <v>610819</v>
      </c>
      <c r="L1405">
        <f>+VLOOKUP(J1405,'Thanh toán '!Q$6:R$3244,2,0)</f>
        <v>610819</v>
      </c>
      <c r="M1405" s="47">
        <f t="shared" si="87"/>
        <v>0</v>
      </c>
    </row>
    <row r="1406" spans="1:13" x14ac:dyDescent="0.25">
      <c r="A1406" s="43">
        <v>44974</v>
      </c>
      <c r="B1406" s="40" t="s">
        <v>12210</v>
      </c>
      <c r="C1406" s="40" t="s">
        <v>12211</v>
      </c>
      <c r="D1406" s="38">
        <v>1530553</v>
      </c>
      <c r="E1406" s="42" t="s">
        <v>8998</v>
      </c>
      <c r="F1406" s="38">
        <v>153055</v>
      </c>
      <c r="G1406" s="38">
        <f t="shared" si="84"/>
        <v>1683608</v>
      </c>
      <c r="H1406" s="40" t="s">
        <v>9001</v>
      </c>
      <c r="I1406" s="40" t="s">
        <v>9002</v>
      </c>
      <c r="J1406" s="45">
        <f t="shared" si="85"/>
        <v>6377</v>
      </c>
      <c r="K1406" s="47">
        <f t="shared" si="86"/>
        <v>1683608</v>
      </c>
      <c r="L1406">
        <f>+VLOOKUP(J1406,'Thanh toán '!Q$6:R$3244,2,0)</f>
        <v>1683608</v>
      </c>
      <c r="M1406" s="47">
        <f t="shared" si="87"/>
        <v>0</v>
      </c>
    </row>
    <row r="1407" spans="1:13" x14ac:dyDescent="0.25">
      <c r="A1407" s="43">
        <v>44974</v>
      </c>
      <c r="B1407" s="40" t="s">
        <v>12212</v>
      </c>
      <c r="C1407" s="40" t="s">
        <v>12213</v>
      </c>
      <c r="D1407" s="38">
        <v>318150</v>
      </c>
      <c r="E1407" s="42" t="s">
        <v>8998</v>
      </c>
      <c r="F1407" s="38">
        <v>31815</v>
      </c>
      <c r="G1407" s="38">
        <f t="shared" si="84"/>
        <v>349965</v>
      </c>
      <c r="H1407" s="40" t="s">
        <v>9001</v>
      </c>
      <c r="I1407" s="40" t="s">
        <v>9002</v>
      </c>
      <c r="J1407" s="45">
        <f t="shared" si="85"/>
        <v>6378</v>
      </c>
      <c r="K1407" s="47">
        <f t="shared" si="86"/>
        <v>349965</v>
      </c>
      <c r="L1407">
        <f>+VLOOKUP(J1407,'Thanh toán '!Q$6:R$3244,2,0)</f>
        <v>349965</v>
      </c>
      <c r="M1407" s="47">
        <f t="shared" si="87"/>
        <v>0</v>
      </c>
    </row>
    <row r="1408" spans="1:13" x14ac:dyDescent="0.25">
      <c r="A1408" s="43">
        <v>44974</v>
      </c>
      <c r="B1408" s="40" t="s">
        <v>12214</v>
      </c>
      <c r="C1408" s="40" t="s">
        <v>12215</v>
      </c>
      <c r="D1408" s="38">
        <v>333174</v>
      </c>
      <c r="E1408" s="42" t="s">
        <v>8998</v>
      </c>
      <c r="F1408" s="38">
        <v>33317</v>
      </c>
      <c r="G1408" s="38">
        <f t="shared" si="84"/>
        <v>366491</v>
      </c>
      <c r="H1408" s="40" t="s">
        <v>9001</v>
      </c>
      <c r="I1408" s="40" t="s">
        <v>9002</v>
      </c>
      <c r="J1408" s="45">
        <f t="shared" si="85"/>
        <v>6384</v>
      </c>
      <c r="K1408" s="47">
        <f t="shared" si="86"/>
        <v>366491</v>
      </c>
      <c r="L1408">
        <f>+VLOOKUP(J1408,'Thanh toán '!Q$6:R$3244,2,0)</f>
        <v>366491</v>
      </c>
      <c r="M1408" s="47">
        <f t="shared" si="87"/>
        <v>0</v>
      </c>
    </row>
    <row r="1409" spans="1:13" x14ac:dyDescent="0.25">
      <c r="A1409" s="43">
        <v>44974</v>
      </c>
      <c r="B1409" s="40" t="s">
        <v>12216</v>
      </c>
      <c r="C1409" s="40" t="s">
        <v>12217</v>
      </c>
      <c r="D1409" s="38">
        <v>1927114</v>
      </c>
      <c r="E1409" s="42" t="s">
        <v>8998</v>
      </c>
      <c r="F1409" s="38">
        <v>192711</v>
      </c>
      <c r="G1409" s="38">
        <f t="shared" si="84"/>
        <v>2119825</v>
      </c>
      <c r="H1409" s="40" t="s">
        <v>9001</v>
      </c>
      <c r="I1409" s="40" t="s">
        <v>9002</v>
      </c>
      <c r="J1409" s="45">
        <f t="shared" si="85"/>
        <v>6386</v>
      </c>
      <c r="K1409" s="47">
        <f t="shared" si="86"/>
        <v>2119825</v>
      </c>
      <c r="L1409">
        <f>+VLOOKUP(J1409,'Thanh toán '!Q$6:R$3244,2,0)</f>
        <v>2119825</v>
      </c>
      <c r="M1409" s="47">
        <f t="shared" si="87"/>
        <v>0</v>
      </c>
    </row>
    <row r="1410" spans="1:13" x14ac:dyDescent="0.25">
      <c r="A1410" s="43">
        <v>44974</v>
      </c>
      <c r="B1410" s="40" t="s">
        <v>12218</v>
      </c>
      <c r="C1410" s="40" t="s">
        <v>12219</v>
      </c>
      <c r="D1410" s="38">
        <v>664525</v>
      </c>
      <c r="E1410" s="42" t="s">
        <v>8998</v>
      </c>
      <c r="F1410" s="38">
        <v>66453</v>
      </c>
      <c r="G1410" s="38">
        <f t="shared" si="84"/>
        <v>730978</v>
      </c>
      <c r="H1410" s="40" t="s">
        <v>9001</v>
      </c>
      <c r="I1410" s="40" t="s">
        <v>9002</v>
      </c>
      <c r="J1410" s="45">
        <f t="shared" si="85"/>
        <v>6387</v>
      </c>
      <c r="K1410" s="47">
        <f t="shared" si="86"/>
        <v>730978</v>
      </c>
      <c r="L1410">
        <f>+VLOOKUP(J1410,'Thanh toán '!Q$6:R$3244,2,0)</f>
        <v>730978</v>
      </c>
      <c r="M1410" s="47">
        <f t="shared" si="87"/>
        <v>0</v>
      </c>
    </row>
    <row r="1411" spans="1:13" x14ac:dyDescent="0.25">
      <c r="A1411" s="43">
        <v>44974</v>
      </c>
      <c r="B1411" s="40" t="s">
        <v>12220</v>
      </c>
      <c r="C1411" s="40" t="s">
        <v>12221</v>
      </c>
      <c r="D1411" s="38">
        <v>1380744</v>
      </c>
      <c r="E1411" s="42" t="s">
        <v>8998</v>
      </c>
      <c r="F1411" s="38">
        <v>138074</v>
      </c>
      <c r="G1411" s="38">
        <f t="shared" si="84"/>
        <v>1518818</v>
      </c>
      <c r="H1411" s="40" t="s">
        <v>9001</v>
      </c>
      <c r="I1411" s="40" t="s">
        <v>9002</v>
      </c>
      <c r="J1411" s="45">
        <f t="shared" si="85"/>
        <v>6389</v>
      </c>
      <c r="K1411" s="47">
        <f t="shared" si="86"/>
        <v>1518818</v>
      </c>
      <c r="L1411">
        <f>+VLOOKUP(J1411,'Thanh toán '!Q$6:R$3244,2,0)</f>
        <v>1518818</v>
      </c>
      <c r="M1411" s="47">
        <f t="shared" si="87"/>
        <v>0</v>
      </c>
    </row>
    <row r="1412" spans="1:13" x14ac:dyDescent="0.25">
      <c r="A1412" s="43">
        <v>44974</v>
      </c>
      <c r="B1412" s="40" t="s">
        <v>12222</v>
      </c>
      <c r="C1412" s="40" t="s">
        <v>12223</v>
      </c>
      <c r="D1412" s="38">
        <v>1474892</v>
      </c>
      <c r="E1412" s="42" t="s">
        <v>8998</v>
      </c>
      <c r="F1412" s="38">
        <v>147489</v>
      </c>
      <c r="G1412" s="38">
        <f t="shared" si="84"/>
        <v>1622381</v>
      </c>
      <c r="H1412" s="40" t="s">
        <v>9001</v>
      </c>
      <c r="I1412" s="40" t="s">
        <v>9002</v>
      </c>
      <c r="J1412" s="45">
        <f t="shared" si="85"/>
        <v>6391</v>
      </c>
      <c r="K1412" s="47">
        <f t="shared" si="86"/>
        <v>1622381</v>
      </c>
      <c r="L1412">
        <f>+VLOOKUP(J1412,'Thanh toán '!Q$6:R$3244,2,0)</f>
        <v>1622381</v>
      </c>
      <c r="M1412" s="47">
        <f t="shared" si="87"/>
        <v>0</v>
      </c>
    </row>
    <row r="1413" spans="1:13" x14ac:dyDescent="0.25">
      <c r="A1413" s="43">
        <v>44974</v>
      </c>
      <c r="B1413" s="40" t="s">
        <v>12224</v>
      </c>
      <c r="C1413" s="40" t="s">
        <v>12225</v>
      </c>
      <c r="D1413" s="38">
        <v>4204590</v>
      </c>
      <c r="E1413" s="42" t="s">
        <v>8998</v>
      </c>
      <c r="F1413" s="38">
        <v>420459</v>
      </c>
      <c r="G1413" s="38">
        <f t="shared" si="84"/>
        <v>4625049</v>
      </c>
      <c r="H1413" s="40" t="s">
        <v>9091</v>
      </c>
      <c r="I1413" s="40" t="s">
        <v>9092</v>
      </c>
      <c r="J1413" s="45">
        <f t="shared" si="85"/>
        <v>6394</v>
      </c>
      <c r="K1413" s="47">
        <f t="shared" si="86"/>
        <v>4625049</v>
      </c>
      <c r="L1413">
        <f>+VLOOKUP(J1413,'Thanh toán '!Q$6:R$3244,2,0)</f>
        <v>4625049</v>
      </c>
      <c r="M1413" s="47">
        <f t="shared" si="87"/>
        <v>0</v>
      </c>
    </row>
    <row r="1414" spans="1:13" x14ac:dyDescent="0.25">
      <c r="A1414" s="43">
        <v>44974</v>
      </c>
      <c r="B1414" s="40" t="s">
        <v>12226</v>
      </c>
      <c r="C1414" s="40" t="s">
        <v>12227</v>
      </c>
      <c r="D1414" s="38">
        <v>1081500</v>
      </c>
      <c r="E1414" s="42" t="s">
        <v>8998</v>
      </c>
      <c r="F1414" s="38">
        <v>108150</v>
      </c>
      <c r="G1414" s="38">
        <f t="shared" ref="G1414:G1477" si="88">+D1414+F1414</f>
        <v>1189650</v>
      </c>
      <c r="H1414" s="40" t="s">
        <v>9091</v>
      </c>
      <c r="I1414" s="40" t="s">
        <v>9092</v>
      </c>
      <c r="J1414" s="45">
        <f t="shared" ref="J1414:J1477" si="89">+B1414*1</f>
        <v>6395</v>
      </c>
      <c r="K1414" s="47">
        <f t="shared" ref="K1414:K1477" si="90">+G1414</f>
        <v>1189650</v>
      </c>
      <c r="L1414">
        <f>+VLOOKUP(J1414,'Thanh toán '!Q$6:R$3244,2,0)</f>
        <v>1189650</v>
      </c>
      <c r="M1414" s="47">
        <f t="shared" ref="M1414:M1477" si="91">+L1414-K1414</f>
        <v>0</v>
      </c>
    </row>
    <row r="1415" spans="1:13" x14ac:dyDescent="0.25">
      <c r="A1415" s="43">
        <v>44974</v>
      </c>
      <c r="B1415" s="40" t="s">
        <v>12228</v>
      </c>
      <c r="C1415" s="40" t="s">
        <v>12229</v>
      </c>
      <c r="D1415" s="38">
        <v>1255619</v>
      </c>
      <c r="E1415" s="42" t="s">
        <v>8998</v>
      </c>
      <c r="F1415" s="38">
        <v>125562</v>
      </c>
      <c r="G1415" s="38">
        <f t="shared" si="88"/>
        <v>1381181</v>
      </c>
      <c r="H1415" s="40" t="s">
        <v>9725</v>
      </c>
      <c r="I1415" s="40" t="s">
        <v>9726</v>
      </c>
      <c r="J1415" s="45">
        <f t="shared" si="89"/>
        <v>6396</v>
      </c>
      <c r="K1415" s="47">
        <f t="shared" si="90"/>
        <v>1381181</v>
      </c>
      <c r="L1415">
        <f>+VLOOKUP(J1415,'Thanh toán '!Q$6:R$3244,2,0)</f>
        <v>1381181</v>
      </c>
      <c r="M1415" s="47">
        <f t="shared" si="91"/>
        <v>0</v>
      </c>
    </row>
    <row r="1416" spans="1:13" x14ac:dyDescent="0.25">
      <c r="A1416" s="43">
        <v>44974</v>
      </c>
      <c r="B1416" s="40" t="s">
        <v>12230</v>
      </c>
      <c r="C1416" s="40" t="s">
        <v>12231</v>
      </c>
      <c r="D1416" s="38">
        <v>756018</v>
      </c>
      <c r="E1416" s="42" t="s">
        <v>8998</v>
      </c>
      <c r="F1416" s="38">
        <v>75602</v>
      </c>
      <c r="G1416" s="38">
        <f t="shared" si="88"/>
        <v>831620</v>
      </c>
      <c r="H1416" s="40" t="s">
        <v>9001</v>
      </c>
      <c r="I1416" s="40" t="s">
        <v>9002</v>
      </c>
      <c r="J1416" s="45">
        <f t="shared" si="89"/>
        <v>6402</v>
      </c>
      <c r="K1416" s="47">
        <f t="shared" si="90"/>
        <v>831620</v>
      </c>
      <c r="L1416">
        <f>+VLOOKUP(J1416,'Thanh toán '!Q$6:R$3244,2,0)</f>
        <v>831620</v>
      </c>
      <c r="M1416" s="47">
        <f t="shared" si="91"/>
        <v>0</v>
      </c>
    </row>
    <row r="1417" spans="1:13" x14ac:dyDescent="0.25">
      <c r="A1417" s="43">
        <v>44974</v>
      </c>
      <c r="B1417" s="40" t="s">
        <v>12232</v>
      </c>
      <c r="C1417" s="40" t="s">
        <v>12233</v>
      </c>
      <c r="D1417" s="38">
        <v>763066</v>
      </c>
      <c r="E1417" s="42" t="s">
        <v>8998</v>
      </c>
      <c r="F1417" s="38">
        <v>76307</v>
      </c>
      <c r="G1417" s="38">
        <f t="shared" si="88"/>
        <v>839373</v>
      </c>
      <c r="H1417" s="40" t="s">
        <v>9001</v>
      </c>
      <c r="I1417" s="40" t="s">
        <v>9002</v>
      </c>
      <c r="J1417" s="45">
        <f t="shared" si="89"/>
        <v>6403</v>
      </c>
      <c r="K1417" s="47">
        <f t="shared" si="90"/>
        <v>839373</v>
      </c>
      <c r="L1417">
        <f>+VLOOKUP(J1417,'Thanh toán '!Q$6:R$3244,2,0)</f>
        <v>839373</v>
      </c>
      <c r="M1417" s="47">
        <f t="shared" si="91"/>
        <v>0</v>
      </c>
    </row>
    <row r="1418" spans="1:13" x14ac:dyDescent="0.25">
      <c r="A1418" s="43">
        <v>44974</v>
      </c>
      <c r="B1418" s="40" t="s">
        <v>12234</v>
      </c>
      <c r="C1418" s="40" t="s">
        <v>12235</v>
      </c>
      <c r="D1418" s="38">
        <v>150546</v>
      </c>
      <c r="E1418" s="42" t="s">
        <v>8998</v>
      </c>
      <c r="F1418" s="38">
        <v>15055</v>
      </c>
      <c r="G1418" s="38">
        <f t="shared" si="88"/>
        <v>165601</v>
      </c>
      <c r="H1418" s="40" t="s">
        <v>9001</v>
      </c>
      <c r="I1418" s="40" t="s">
        <v>9002</v>
      </c>
      <c r="J1418" s="45">
        <f t="shared" si="89"/>
        <v>6405</v>
      </c>
      <c r="K1418" s="47">
        <f t="shared" si="90"/>
        <v>165601</v>
      </c>
      <c r="L1418">
        <f>+VLOOKUP(J1418,'Thanh toán '!Q$6:R$3244,2,0)</f>
        <v>165601</v>
      </c>
      <c r="M1418" s="47">
        <f t="shared" si="91"/>
        <v>0</v>
      </c>
    </row>
    <row r="1419" spans="1:13" x14ac:dyDescent="0.25">
      <c r="A1419" s="43">
        <v>44974</v>
      </c>
      <c r="B1419" s="40" t="s">
        <v>12237</v>
      </c>
      <c r="C1419" s="40" t="s">
        <v>12238</v>
      </c>
      <c r="D1419" s="38">
        <v>584084</v>
      </c>
      <c r="E1419" s="42" t="s">
        <v>8998</v>
      </c>
      <c r="F1419" s="38">
        <v>58408</v>
      </c>
      <c r="G1419" s="38">
        <f t="shared" si="88"/>
        <v>642492</v>
      </c>
      <c r="H1419" s="40" t="s">
        <v>9001</v>
      </c>
      <c r="I1419" s="40" t="s">
        <v>9002</v>
      </c>
      <c r="J1419" s="45">
        <f t="shared" si="89"/>
        <v>6435</v>
      </c>
      <c r="K1419" s="47">
        <f t="shared" si="90"/>
        <v>642492</v>
      </c>
      <c r="L1419">
        <f>+VLOOKUP(J1419,'Thanh toán '!Q$6:R$3244,2,0)</f>
        <v>642492</v>
      </c>
      <c r="M1419" s="47">
        <f t="shared" si="91"/>
        <v>0</v>
      </c>
    </row>
    <row r="1420" spans="1:13" x14ac:dyDescent="0.25">
      <c r="A1420" s="43">
        <v>44974</v>
      </c>
      <c r="B1420" s="40" t="s">
        <v>12241</v>
      </c>
      <c r="C1420" s="40" t="s">
        <v>12242</v>
      </c>
      <c r="D1420" s="38">
        <v>301092</v>
      </c>
      <c r="E1420" s="42" t="s">
        <v>8998</v>
      </c>
      <c r="F1420" s="38">
        <v>30109</v>
      </c>
      <c r="G1420" s="38">
        <f t="shared" si="88"/>
        <v>331201</v>
      </c>
      <c r="H1420" s="40" t="s">
        <v>9001</v>
      </c>
      <c r="I1420" s="40" t="s">
        <v>9002</v>
      </c>
      <c r="J1420" s="45">
        <f t="shared" si="89"/>
        <v>6464</v>
      </c>
      <c r="K1420" s="47">
        <f t="shared" si="90"/>
        <v>331201</v>
      </c>
      <c r="L1420">
        <f>+VLOOKUP(J1420,'Thanh toán '!Q$6:R$3244,2,0)</f>
        <v>331201</v>
      </c>
      <c r="M1420" s="47">
        <f t="shared" si="91"/>
        <v>0</v>
      </c>
    </row>
    <row r="1421" spans="1:13" x14ac:dyDescent="0.25">
      <c r="A1421" s="43">
        <v>44974</v>
      </c>
      <c r="B1421" s="40" t="s">
        <v>12243</v>
      </c>
      <c r="C1421" s="40" t="s">
        <v>12244</v>
      </c>
      <c r="D1421" s="38">
        <v>491865</v>
      </c>
      <c r="E1421" s="42" t="s">
        <v>8998</v>
      </c>
      <c r="F1421" s="38">
        <v>49187</v>
      </c>
      <c r="G1421" s="38">
        <f t="shared" si="88"/>
        <v>541052</v>
      </c>
      <c r="H1421" s="40" t="s">
        <v>9001</v>
      </c>
      <c r="I1421" s="40" t="s">
        <v>9002</v>
      </c>
      <c r="J1421" s="45">
        <f t="shared" si="89"/>
        <v>6467</v>
      </c>
      <c r="K1421" s="47">
        <f t="shared" si="90"/>
        <v>541052</v>
      </c>
      <c r="L1421">
        <f>+VLOOKUP(J1421,'Thanh toán '!Q$6:R$3244,2,0)</f>
        <v>541052</v>
      </c>
      <c r="M1421" s="47">
        <f t="shared" si="91"/>
        <v>0</v>
      </c>
    </row>
    <row r="1422" spans="1:13" x14ac:dyDescent="0.25">
      <c r="A1422" s="43">
        <v>44974</v>
      </c>
      <c r="B1422" s="40" t="s">
        <v>12245</v>
      </c>
      <c r="C1422" s="40" t="s">
        <v>12246</v>
      </c>
      <c r="D1422" s="38">
        <v>1195500</v>
      </c>
      <c r="E1422" s="42" t="s">
        <v>8998</v>
      </c>
      <c r="F1422" s="38">
        <v>119550</v>
      </c>
      <c r="G1422" s="38">
        <f t="shared" si="88"/>
        <v>1315050</v>
      </c>
      <c r="H1422" s="40" t="s">
        <v>9001</v>
      </c>
      <c r="I1422" s="40" t="s">
        <v>9002</v>
      </c>
      <c r="J1422" s="45">
        <f t="shared" si="89"/>
        <v>6469</v>
      </c>
      <c r="K1422" s="47">
        <f t="shared" si="90"/>
        <v>1315050</v>
      </c>
      <c r="L1422">
        <f>+VLOOKUP(J1422,'Thanh toán '!Q$6:R$3244,2,0)</f>
        <v>1315050</v>
      </c>
      <c r="M1422" s="47">
        <f t="shared" si="91"/>
        <v>0</v>
      </c>
    </row>
    <row r="1423" spans="1:13" x14ac:dyDescent="0.25">
      <c r="A1423" s="43">
        <v>44974</v>
      </c>
      <c r="B1423" s="40" t="s">
        <v>12247</v>
      </c>
      <c r="C1423" s="40" t="s">
        <v>12248</v>
      </c>
      <c r="D1423" s="38">
        <v>1081500</v>
      </c>
      <c r="E1423" s="42" t="s">
        <v>8998</v>
      </c>
      <c r="F1423" s="38">
        <v>108150</v>
      </c>
      <c r="G1423" s="38">
        <f t="shared" si="88"/>
        <v>1189650</v>
      </c>
      <c r="H1423" s="40" t="s">
        <v>9159</v>
      </c>
      <c r="I1423" s="40" t="s">
        <v>9160</v>
      </c>
      <c r="J1423" s="45">
        <f t="shared" si="89"/>
        <v>6569</v>
      </c>
      <c r="K1423" s="47">
        <f t="shared" si="90"/>
        <v>1189650</v>
      </c>
      <c r="L1423">
        <f>+VLOOKUP(J1423,'Thanh toán '!Q$6:R$3244,2,0)</f>
        <v>1189650</v>
      </c>
      <c r="M1423" s="47">
        <f t="shared" si="91"/>
        <v>0</v>
      </c>
    </row>
    <row r="1424" spans="1:13" x14ac:dyDescent="0.25">
      <c r="A1424" s="43">
        <v>44974</v>
      </c>
      <c r="B1424" s="40" t="s">
        <v>12249</v>
      </c>
      <c r="C1424" s="40" t="s">
        <v>12250</v>
      </c>
      <c r="D1424" s="38">
        <v>1081500</v>
      </c>
      <c r="E1424" s="42" t="s">
        <v>8998</v>
      </c>
      <c r="F1424" s="38">
        <v>108150</v>
      </c>
      <c r="G1424" s="38">
        <f t="shared" si="88"/>
        <v>1189650</v>
      </c>
      <c r="H1424" s="40" t="s">
        <v>9539</v>
      </c>
      <c r="I1424" s="40" t="s">
        <v>9540</v>
      </c>
      <c r="J1424" s="45">
        <f t="shared" si="89"/>
        <v>6571</v>
      </c>
      <c r="K1424" s="47">
        <f t="shared" si="90"/>
        <v>1189650</v>
      </c>
      <c r="L1424" t="e">
        <f>+VLOOKUP(J1424,'Thanh toán '!Q$6:R$3244,2,0)</f>
        <v>#N/A</v>
      </c>
      <c r="M1424" s="47" t="e">
        <f t="shared" si="91"/>
        <v>#N/A</v>
      </c>
    </row>
    <row r="1425" spans="1:13" x14ac:dyDescent="0.25">
      <c r="A1425" s="43">
        <v>44974</v>
      </c>
      <c r="B1425" s="40" t="s">
        <v>12252</v>
      </c>
      <c r="C1425" s="40" t="s">
        <v>9672</v>
      </c>
      <c r="D1425" s="38">
        <v>2794970</v>
      </c>
      <c r="E1425" s="42" t="s">
        <v>8998</v>
      </c>
      <c r="F1425" s="38">
        <v>279497</v>
      </c>
      <c r="G1425" s="38">
        <f t="shared" si="88"/>
        <v>3074467</v>
      </c>
      <c r="H1425" s="40" t="s">
        <v>9284</v>
      </c>
      <c r="I1425" s="40" t="s">
        <v>9285</v>
      </c>
      <c r="J1425" s="45">
        <f t="shared" si="89"/>
        <v>6652</v>
      </c>
      <c r="K1425" s="47">
        <f t="shared" si="90"/>
        <v>3074467</v>
      </c>
      <c r="L1425">
        <f>+VLOOKUP(J1425,'Thanh toán '!Q$6:R$3244,2,0)</f>
        <v>3074467</v>
      </c>
      <c r="M1425" s="47">
        <f t="shared" si="91"/>
        <v>0</v>
      </c>
    </row>
    <row r="1426" spans="1:13" x14ac:dyDescent="0.25">
      <c r="A1426" s="43">
        <v>44974</v>
      </c>
      <c r="B1426" s="40" t="s">
        <v>12253</v>
      </c>
      <c r="C1426" s="40" t="s">
        <v>12254</v>
      </c>
      <c r="D1426" s="38">
        <v>1924970</v>
      </c>
      <c r="E1426" s="42" t="s">
        <v>8998</v>
      </c>
      <c r="F1426" s="38">
        <v>192497</v>
      </c>
      <c r="G1426" s="38">
        <f t="shared" si="88"/>
        <v>2117467</v>
      </c>
      <c r="H1426" s="40" t="s">
        <v>9347</v>
      </c>
      <c r="I1426" s="40" t="s">
        <v>9348</v>
      </c>
      <c r="J1426" s="45">
        <f t="shared" si="89"/>
        <v>6654</v>
      </c>
      <c r="K1426" s="47">
        <f t="shared" si="90"/>
        <v>2117467</v>
      </c>
      <c r="L1426">
        <f>+VLOOKUP(J1426,'Thanh toán '!Q$6:R$3244,2,0)</f>
        <v>2117467</v>
      </c>
      <c r="M1426" s="47">
        <f t="shared" si="91"/>
        <v>0</v>
      </c>
    </row>
    <row r="1427" spans="1:13" x14ac:dyDescent="0.25">
      <c r="A1427" s="43">
        <v>44974</v>
      </c>
      <c r="B1427" s="40" t="s">
        <v>12255</v>
      </c>
      <c r="C1427" s="40" t="s">
        <v>12256</v>
      </c>
      <c r="D1427" s="38">
        <v>2597300</v>
      </c>
      <c r="E1427" s="42" t="s">
        <v>8998</v>
      </c>
      <c r="F1427" s="38">
        <v>259730</v>
      </c>
      <c r="G1427" s="38">
        <f t="shared" si="88"/>
        <v>2857030</v>
      </c>
      <c r="H1427" s="40" t="s">
        <v>9315</v>
      </c>
      <c r="I1427" s="40" t="s">
        <v>9316</v>
      </c>
      <c r="J1427" s="45">
        <f t="shared" si="89"/>
        <v>6655</v>
      </c>
      <c r="K1427" s="47">
        <f t="shared" si="90"/>
        <v>2857030</v>
      </c>
      <c r="L1427">
        <f>+VLOOKUP(J1427,'Thanh toán '!Q$6:R$3244,2,0)</f>
        <v>2857030</v>
      </c>
      <c r="M1427" s="47">
        <f t="shared" si="91"/>
        <v>0</v>
      </c>
    </row>
    <row r="1428" spans="1:13" x14ac:dyDescent="0.25">
      <c r="A1428" s="43">
        <v>44974</v>
      </c>
      <c r="B1428" s="40" t="s">
        <v>12257</v>
      </c>
      <c r="C1428" s="40" t="s">
        <v>12258</v>
      </c>
      <c r="D1428" s="38">
        <v>734310</v>
      </c>
      <c r="E1428" s="42" t="s">
        <v>8998</v>
      </c>
      <c r="F1428" s="38">
        <v>73431</v>
      </c>
      <c r="G1428" s="38">
        <f t="shared" si="88"/>
        <v>807741</v>
      </c>
      <c r="H1428" s="40" t="s">
        <v>9242</v>
      </c>
      <c r="I1428" s="40" t="s">
        <v>9243</v>
      </c>
      <c r="J1428" s="45">
        <f t="shared" si="89"/>
        <v>6659</v>
      </c>
      <c r="K1428" s="47">
        <f t="shared" si="90"/>
        <v>807741</v>
      </c>
      <c r="L1428">
        <f>+VLOOKUP(J1428,'Thanh toán '!Q$6:R$3244,2,0)</f>
        <v>807741</v>
      </c>
      <c r="M1428" s="47">
        <f t="shared" si="91"/>
        <v>0</v>
      </c>
    </row>
    <row r="1429" spans="1:13" x14ac:dyDescent="0.25">
      <c r="A1429" s="43">
        <v>44974</v>
      </c>
      <c r="B1429" s="40" t="s">
        <v>12259</v>
      </c>
      <c r="C1429" s="40" t="s">
        <v>12260</v>
      </c>
      <c r="D1429" s="38">
        <v>1110580</v>
      </c>
      <c r="E1429" s="42" t="s">
        <v>8998</v>
      </c>
      <c r="F1429" s="38">
        <v>111058</v>
      </c>
      <c r="G1429" s="38">
        <f t="shared" si="88"/>
        <v>1221638</v>
      </c>
      <c r="H1429" s="40" t="s">
        <v>10376</v>
      </c>
      <c r="I1429" s="40" t="s">
        <v>10377</v>
      </c>
      <c r="J1429" s="45">
        <f t="shared" si="89"/>
        <v>6660</v>
      </c>
      <c r="K1429" s="47">
        <f t="shared" si="90"/>
        <v>1221638</v>
      </c>
      <c r="L1429">
        <f>+VLOOKUP(J1429,'Thanh toán '!Q$6:R$3244,2,0)</f>
        <v>1221638</v>
      </c>
      <c r="M1429" s="47">
        <f t="shared" si="91"/>
        <v>0</v>
      </c>
    </row>
    <row r="1430" spans="1:13" x14ac:dyDescent="0.25">
      <c r="A1430" s="43">
        <v>44975</v>
      </c>
      <c r="B1430" s="40" t="s">
        <v>12267</v>
      </c>
      <c r="C1430" s="40" t="s">
        <v>12268</v>
      </c>
      <c r="D1430" s="38">
        <v>1093413</v>
      </c>
      <c r="E1430" s="42" t="s">
        <v>8998</v>
      </c>
      <c r="F1430" s="38">
        <v>109341</v>
      </c>
      <c r="G1430" s="38">
        <f t="shared" si="88"/>
        <v>1202754</v>
      </c>
      <c r="H1430" s="40" t="s">
        <v>9001</v>
      </c>
      <c r="I1430" s="40" t="s">
        <v>9002</v>
      </c>
      <c r="J1430" s="45">
        <f t="shared" si="89"/>
        <v>6664</v>
      </c>
      <c r="K1430" s="47">
        <f t="shared" si="90"/>
        <v>1202754</v>
      </c>
      <c r="L1430">
        <f>+VLOOKUP(J1430,'Thanh toán '!Q$6:R$3244,2,0)</f>
        <v>1202754</v>
      </c>
      <c r="M1430" s="47">
        <f t="shared" si="91"/>
        <v>0</v>
      </c>
    </row>
    <row r="1431" spans="1:13" x14ac:dyDescent="0.25">
      <c r="A1431" s="43">
        <v>44975</v>
      </c>
      <c r="B1431" s="40" t="s">
        <v>12270</v>
      </c>
      <c r="C1431" s="40" t="s">
        <v>12271</v>
      </c>
      <c r="D1431" s="38">
        <v>530250</v>
      </c>
      <c r="E1431" s="42" t="s">
        <v>8998</v>
      </c>
      <c r="F1431" s="38">
        <v>53025</v>
      </c>
      <c r="G1431" s="38">
        <f t="shared" si="88"/>
        <v>583275</v>
      </c>
      <c r="H1431" s="40" t="s">
        <v>9001</v>
      </c>
      <c r="I1431" s="40" t="s">
        <v>9002</v>
      </c>
      <c r="J1431" s="45">
        <f t="shared" si="89"/>
        <v>6667</v>
      </c>
      <c r="K1431" s="47">
        <f t="shared" si="90"/>
        <v>583275</v>
      </c>
      <c r="L1431">
        <f>+VLOOKUP(J1431,'Thanh toán '!Q$6:R$3244,2,0)</f>
        <v>583275</v>
      </c>
      <c r="M1431" s="47">
        <f t="shared" si="91"/>
        <v>0</v>
      </c>
    </row>
    <row r="1432" spans="1:13" x14ac:dyDescent="0.25">
      <c r="A1432" s="43">
        <v>44975</v>
      </c>
      <c r="B1432" s="40" t="s">
        <v>12272</v>
      </c>
      <c r="C1432" s="40" t="s">
        <v>12273</v>
      </c>
      <c r="D1432" s="38">
        <v>1129217</v>
      </c>
      <c r="E1432" s="42" t="s">
        <v>8998</v>
      </c>
      <c r="F1432" s="38">
        <v>112922</v>
      </c>
      <c r="G1432" s="38">
        <f t="shared" si="88"/>
        <v>1242139</v>
      </c>
      <c r="H1432" s="40" t="s">
        <v>9001</v>
      </c>
      <c r="I1432" s="40" t="s">
        <v>9002</v>
      </c>
      <c r="J1432" s="45">
        <f t="shared" si="89"/>
        <v>6668</v>
      </c>
      <c r="K1432" s="47">
        <f t="shared" si="90"/>
        <v>1242139</v>
      </c>
      <c r="L1432">
        <f>+VLOOKUP(J1432,'Thanh toán '!Q$6:R$3244,2,0)</f>
        <v>1242139</v>
      </c>
      <c r="M1432" s="47">
        <f t="shared" si="91"/>
        <v>0</v>
      </c>
    </row>
    <row r="1433" spans="1:13" x14ac:dyDescent="0.25">
      <c r="A1433" s="43">
        <v>44975</v>
      </c>
      <c r="B1433" s="40" t="s">
        <v>12274</v>
      </c>
      <c r="C1433" s="40" t="s">
        <v>12275</v>
      </c>
      <c r="D1433" s="38">
        <v>530250</v>
      </c>
      <c r="E1433" s="42" t="s">
        <v>8998</v>
      </c>
      <c r="F1433" s="38">
        <v>53025</v>
      </c>
      <c r="G1433" s="38">
        <f t="shared" si="88"/>
        <v>583275</v>
      </c>
      <c r="H1433" s="40" t="s">
        <v>9001</v>
      </c>
      <c r="I1433" s="40" t="s">
        <v>9002</v>
      </c>
      <c r="J1433" s="45">
        <f t="shared" si="89"/>
        <v>6669</v>
      </c>
      <c r="K1433" s="47">
        <f t="shared" si="90"/>
        <v>583275</v>
      </c>
      <c r="L1433">
        <f>+VLOOKUP(J1433,'Thanh toán '!Q$6:R$3244,2,0)</f>
        <v>583275</v>
      </c>
      <c r="M1433" s="47">
        <f t="shared" si="91"/>
        <v>0</v>
      </c>
    </row>
    <row r="1434" spans="1:13" x14ac:dyDescent="0.25">
      <c r="A1434" s="43">
        <v>44975</v>
      </c>
      <c r="B1434" s="40" t="s">
        <v>12276</v>
      </c>
      <c r="C1434" s="40" t="s">
        <v>12277</v>
      </c>
      <c r="D1434" s="38">
        <v>1517775</v>
      </c>
      <c r="E1434" s="42" t="s">
        <v>8998</v>
      </c>
      <c r="F1434" s="38">
        <v>151778</v>
      </c>
      <c r="G1434" s="38">
        <f t="shared" si="88"/>
        <v>1669553</v>
      </c>
      <c r="H1434" s="40" t="s">
        <v>9001</v>
      </c>
      <c r="I1434" s="40" t="s">
        <v>9002</v>
      </c>
      <c r="J1434" s="45">
        <f t="shared" si="89"/>
        <v>6670</v>
      </c>
      <c r="K1434" s="47">
        <f t="shared" si="90"/>
        <v>1669553</v>
      </c>
      <c r="L1434">
        <f>+VLOOKUP(J1434,'Thanh toán '!Q$6:R$3244,2,0)</f>
        <v>1669553</v>
      </c>
      <c r="M1434" s="47">
        <f t="shared" si="91"/>
        <v>0</v>
      </c>
    </row>
    <row r="1435" spans="1:13" x14ac:dyDescent="0.25">
      <c r="A1435" s="43">
        <v>44975</v>
      </c>
      <c r="B1435" s="40" t="s">
        <v>12278</v>
      </c>
      <c r="C1435" s="40" t="s">
        <v>12279</v>
      </c>
      <c r="D1435" s="38">
        <v>318150</v>
      </c>
      <c r="E1435" s="42" t="s">
        <v>8998</v>
      </c>
      <c r="F1435" s="38">
        <v>31815</v>
      </c>
      <c r="G1435" s="38">
        <f t="shared" si="88"/>
        <v>349965</v>
      </c>
      <c r="H1435" s="40" t="s">
        <v>9001</v>
      </c>
      <c r="I1435" s="40" t="s">
        <v>9002</v>
      </c>
      <c r="J1435" s="45">
        <f t="shared" si="89"/>
        <v>6671</v>
      </c>
      <c r="K1435" s="47">
        <f t="shared" si="90"/>
        <v>349965</v>
      </c>
      <c r="L1435">
        <f>+VLOOKUP(J1435,'Thanh toán '!Q$6:R$3244,2,0)</f>
        <v>349965</v>
      </c>
      <c r="M1435" s="47">
        <f t="shared" si="91"/>
        <v>0</v>
      </c>
    </row>
    <row r="1436" spans="1:13" x14ac:dyDescent="0.25">
      <c r="A1436" s="43">
        <v>44975</v>
      </c>
      <c r="B1436" s="40" t="s">
        <v>12280</v>
      </c>
      <c r="C1436" s="40" t="s">
        <v>12281</v>
      </c>
      <c r="D1436" s="38">
        <v>1047100</v>
      </c>
      <c r="E1436" s="42" t="s">
        <v>8998</v>
      </c>
      <c r="F1436" s="38">
        <v>104710</v>
      </c>
      <c r="G1436" s="38">
        <f t="shared" si="88"/>
        <v>1151810</v>
      </c>
      <c r="H1436" s="40" t="s">
        <v>9001</v>
      </c>
      <c r="I1436" s="40" t="s">
        <v>9002</v>
      </c>
      <c r="J1436" s="45">
        <f t="shared" si="89"/>
        <v>6672</v>
      </c>
      <c r="K1436" s="47">
        <f t="shared" si="90"/>
        <v>1151810</v>
      </c>
      <c r="L1436">
        <f>+VLOOKUP(J1436,'Thanh toán '!Q$6:R$3244,2,0)</f>
        <v>1151810</v>
      </c>
      <c r="M1436" s="47">
        <f t="shared" si="91"/>
        <v>0</v>
      </c>
    </row>
    <row r="1437" spans="1:13" x14ac:dyDescent="0.25">
      <c r="A1437" s="43">
        <v>44975</v>
      </c>
      <c r="B1437" s="40" t="s">
        <v>12282</v>
      </c>
      <c r="C1437" s="40" t="s">
        <v>12283</v>
      </c>
      <c r="D1437" s="38">
        <v>530250</v>
      </c>
      <c r="E1437" s="42" t="s">
        <v>8998</v>
      </c>
      <c r="F1437" s="38">
        <v>53025</v>
      </c>
      <c r="G1437" s="38">
        <f t="shared" si="88"/>
        <v>583275</v>
      </c>
      <c r="H1437" s="40" t="s">
        <v>9001</v>
      </c>
      <c r="I1437" s="40" t="s">
        <v>9002</v>
      </c>
      <c r="J1437" s="45">
        <f t="shared" si="89"/>
        <v>6673</v>
      </c>
      <c r="K1437" s="47">
        <f t="shared" si="90"/>
        <v>583275</v>
      </c>
      <c r="L1437">
        <f>+VLOOKUP(J1437,'Thanh toán '!Q$6:R$3244,2,0)</f>
        <v>583275</v>
      </c>
      <c r="M1437" s="47">
        <f t="shared" si="91"/>
        <v>0</v>
      </c>
    </row>
    <row r="1438" spans="1:13" x14ac:dyDescent="0.25">
      <c r="A1438" s="43">
        <v>44975</v>
      </c>
      <c r="B1438" s="40" t="s">
        <v>12284</v>
      </c>
      <c r="C1438" s="40" t="s">
        <v>12285</v>
      </c>
      <c r="D1438" s="38">
        <v>1236130</v>
      </c>
      <c r="E1438" s="42" t="s">
        <v>8998</v>
      </c>
      <c r="F1438" s="38">
        <v>123613</v>
      </c>
      <c r="G1438" s="38">
        <f t="shared" si="88"/>
        <v>1359743</v>
      </c>
      <c r="H1438" s="40" t="s">
        <v>9001</v>
      </c>
      <c r="I1438" s="40" t="s">
        <v>9002</v>
      </c>
      <c r="J1438" s="45">
        <f t="shared" si="89"/>
        <v>6674</v>
      </c>
      <c r="K1438" s="47">
        <f t="shared" si="90"/>
        <v>1359743</v>
      </c>
      <c r="L1438">
        <f>+VLOOKUP(J1438,'Thanh toán '!Q$6:R$3244,2,0)</f>
        <v>1359743</v>
      </c>
      <c r="M1438" s="47">
        <f t="shared" si="91"/>
        <v>0</v>
      </c>
    </row>
    <row r="1439" spans="1:13" x14ac:dyDescent="0.25">
      <c r="A1439" s="43">
        <v>44975</v>
      </c>
      <c r="B1439" s="40" t="s">
        <v>12286</v>
      </c>
      <c r="C1439" s="40" t="s">
        <v>12287</v>
      </c>
      <c r="D1439" s="38">
        <v>2772120</v>
      </c>
      <c r="E1439" s="42" t="s">
        <v>8998</v>
      </c>
      <c r="F1439" s="38">
        <v>277212</v>
      </c>
      <c r="G1439" s="38">
        <f t="shared" si="88"/>
        <v>3049332</v>
      </c>
      <c r="H1439" s="40" t="s">
        <v>9212</v>
      </c>
      <c r="I1439" s="40" t="s">
        <v>9213</v>
      </c>
      <c r="J1439" s="45">
        <f t="shared" si="89"/>
        <v>6675</v>
      </c>
      <c r="K1439" s="47">
        <f t="shared" si="90"/>
        <v>3049332</v>
      </c>
      <c r="L1439">
        <f>+VLOOKUP(J1439,'Thanh toán '!Q$6:R$3244,2,0)</f>
        <v>3049332</v>
      </c>
      <c r="M1439" s="47">
        <f t="shared" si="91"/>
        <v>0</v>
      </c>
    </row>
    <row r="1440" spans="1:13" x14ac:dyDescent="0.25">
      <c r="A1440" s="43">
        <v>44975</v>
      </c>
      <c r="B1440" s="40" t="s">
        <v>12288</v>
      </c>
      <c r="C1440" s="40" t="s">
        <v>12289</v>
      </c>
      <c r="D1440" s="38">
        <v>530250</v>
      </c>
      <c r="E1440" s="42" t="s">
        <v>8998</v>
      </c>
      <c r="F1440" s="38">
        <v>53025</v>
      </c>
      <c r="G1440" s="38">
        <f t="shared" si="88"/>
        <v>583275</v>
      </c>
      <c r="H1440" s="40" t="s">
        <v>12290</v>
      </c>
      <c r="I1440" s="40" t="s">
        <v>12291</v>
      </c>
      <c r="J1440" s="45">
        <f t="shared" si="89"/>
        <v>6681</v>
      </c>
      <c r="K1440" s="47">
        <f t="shared" si="90"/>
        <v>583275</v>
      </c>
      <c r="L1440">
        <f>+VLOOKUP(J1440,'Thanh toán '!Q$6:R$3244,2,0)</f>
        <v>583275</v>
      </c>
      <c r="M1440" s="47">
        <f t="shared" si="91"/>
        <v>0</v>
      </c>
    </row>
    <row r="1441" spans="1:13" x14ac:dyDescent="0.25">
      <c r="A1441" s="43">
        <v>44975</v>
      </c>
      <c r="B1441" s="40" t="s">
        <v>12292</v>
      </c>
      <c r="C1441" s="40" t="s">
        <v>12293</v>
      </c>
      <c r="D1441" s="38">
        <v>483720</v>
      </c>
      <c r="E1441" s="42" t="s">
        <v>8998</v>
      </c>
      <c r="F1441" s="38">
        <v>48372</v>
      </c>
      <c r="G1441" s="38">
        <f t="shared" si="88"/>
        <v>532092</v>
      </c>
      <c r="H1441" s="40" t="s">
        <v>9001</v>
      </c>
      <c r="I1441" s="40" t="s">
        <v>9002</v>
      </c>
      <c r="J1441" s="45">
        <f t="shared" si="89"/>
        <v>6689</v>
      </c>
      <c r="K1441" s="47">
        <f t="shared" si="90"/>
        <v>532092</v>
      </c>
      <c r="L1441">
        <f>+VLOOKUP(J1441,'Thanh toán '!Q$6:R$3244,2,0)</f>
        <v>532092</v>
      </c>
      <c r="M1441" s="47">
        <f t="shared" si="91"/>
        <v>0</v>
      </c>
    </row>
    <row r="1442" spans="1:13" x14ac:dyDescent="0.25">
      <c r="A1442" s="43">
        <v>44975</v>
      </c>
      <c r="B1442" s="40" t="s">
        <v>12294</v>
      </c>
      <c r="C1442" s="40" t="s">
        <v>12295</v>
      </c>
      <c r="D1442" s="38">
        <v>1173355</v>
      </c>
      <c r="E1442" s="42" t="s">
        <v>8998</v>
      </c>
      <c r="F1442" s="38">
        <v>117336</v>
      </c>
      <c r="G1442" s="38">
        <f t="shared" si="88"/>
        <v>1290691</v>
      </c>
      <c r="H1442" s="40" t="s">
        <v>9001</v>
      </c>
      <c r="I1442" s="40" t="s">
        <v>9002</v>
      </c>
      <c r="J1442" s="45">
        <f t="shared" si="89"/>
        <v>6693</v>
      </c>
      <c r="K1442" s="47">
        <f t="shared" si="90"/>
        <v>1290691</v>
      </c>
      <c r="L1442">
        <f>+VLOOKUP(J1442,'Thanh toán '!Q$6:R$3244,2,0)</f>
        <v>1290691</v>
      </c>
      <c r="M1442" s="47">
        <f t="shared" si="91"/>
        <v>0</v>
      </c>
    </row>
    <row r="1443" spans="1:13" x14ac:dyDescent="0.25">
      <c r="A1443" s="43">
        <v>44975</v>
      </c>
      <c r="B1443" s="40" t="s">
        <v>12296</v>
      </c>
      <c r="C1443" s="40" t="s">
        <v>12297</v>
      </c>
      <c r="D1443" s="38">
        <v>318150</v>
      </c>
      <c r="E1443" s="42" t="s">
        <v>8998</v>
      </c>
      <c r="F1443" s="38">
        <v>31815</v>
      </c>
      <c r="G1443" s="38">
        <f t="shared" si="88"/>
        <v>349965</v>
      </c>
      <c r="H1443" s="40" t="s">
        <v>9001</v>
      </c>
      <c r="I1443" s="40" t="s">
        <v>9002</v>
      </c>
      <c r="J1443" s="45">
        <f t="shared" si="89"/>
        <v>6695</v>
      </c>
      <c r="K1443" s="47">
        <f t="shared" si="90"/>
        <v>349965</v>
      </c>
      <c r="L1443">
        <f>+VLOOKUP(J1443,'Thanh toán '!Q$6:R$3244,2,0)</f>
        <v>349965</v>
      </c>
      <c r="M1443" s="47">
        <f t="shared" si="91"/>
        <v>0</v>
      </c>
    </row>
    <row r="1444" spans="1:13" x14ac:dyDescent="0.25">
      <c r="A1444" s="43">
        <v>44975</v>
      </c>
      <c r="B1444" s="40" t="s">
        <v>12298</v>
      </c>
      <c r="C1444" s="40" t="s">
        <v>12299</v>
      </c>
      <c r="D1444" s="38">
        <v>519116</v>
      </c>
      <c r="E1444" s="42" t="s">
        <v>8998</v>
      </c>
      <c r="F1444" s="38">
        <v>51912</v>
      </c>
      <c r="G1444" s="38">
        <f t="shared" si="88"/>
        <v>571028</v>
      </c>
      <c r="H1444" s="40" t="s">
        <v>9001</v>
      </c>
      <c r="I1444" s="40" t="s">
        <v>9002</v>
      </c>
      <c r="J1444" s="45">
        <f t="shared" si="89"/>
        <v>6696</v>
      </c>
      <c r="K1444" s="47">
        <f t="shared" si="90"/>
        <v>571028</v>
      </c>
      <c r="L1444">
        <f>+VLOOKUP(J1444,'Thanh toán '!Q$6:R$3244,2,0)</f>
        <v>571028</v>
      </c>
      <c r="M1444" s="47">
        <f t="shared" si="91"/>
        <v>0</v>
      </c>
    </row>
    <row r="1445" spans="1:13" x14ac:dyDescent="0.25">
      <c r="A1445" s="43">
        <v>44975</v>
      </c>
      <c r="B1445" s="40" t="s">
        <v>12300</v>
      </c>
      <c r="C1445" s="40" t="s">
        <v>12301</v>
      </c>
      <c r="D1445" s="38">
        <v>2440220</v>
      </c>
      <c r="E1445" s="42" t="s">
        <v>8998</v>
      </c>
      <c r="F1445" s="38">
        <v>244022</v>
      </c>
      <c r="G1445" s="38">
        <f t="shared" si="88"/>
        <v>2684242</v>
      </c>
      <c r="H1445" s="40" t="s">
        <v>9755</v>
      </c>
      <c r="I1445" s="40" t="s">
        <v>9756</v>
      </c>
      <c r="J1445" s="45">
        <f t="shared" si="89"/>
        <v>6697</v>
      </c>
      <c r="K1445" s="47">
        <f t="shared" si="90"/>
        <v>2684242</v>
      </c>
      <c r="L1445">
        <f>+VLOOKUP(J1445,'Thanh toán '!Q$6:R$3244,2,0)</f>
        <v>2684242</v>
      </c>
      <c r="M1445" s="47">
        <f t="shared" si="91"/>
        <v>0</v>
      </c>
    </row>
    <row r="1446" spans="1:13" x14ac:dyDescent="0.25">
      <c r="A1446" s="43">
        <v>44975</v>
      </c>
      <c r="B1446" s="40" t="s">
        <v>12302</v>
      </c>
      <c r="C1446" s="40" t="s">
        <v>12303</v>
      </c>
      <c r="D1446" s="38">
        <v>704660</v>
      </c>
      <c r="E1446" s="42" t="s">
        <v>8998</v>
      </c>
      <c r="F1446" s="38">
        <v>70466</v>
      </c>
      <c r="G1446" s="38">
        <f t="shared" si="88"/>
        <v>775126</v>
      </c>
      <c r="H1446" s="40" t="s">
        <v>9001</v>
      </c>
      <c r="I1446" s="40" t="s">
        <v>9002</v>
      </c>
      <c r="J1446" s="45">
        <f t="shared" si="89"/>
        <v>6700</v>
      </c>
      <c r="K1446" s="47">
        <f t="shared" si="90"/>
        <v>775126</v>
      </c>
      <c r="L1446">
        <f>+VLOOKUP(J1446,'Thanh toán '!Q$6:R$3244,2,0)</f>
        <v>775126</v>
      </c>
      <c r="M1446" s="47">
        <f t="shared" si="91"/>
        <v>0</v>
      </c>
    </row>
    <row r="1447" spans="1:13" x14ac:dyDescent="0.25">
      <c r="A1447" s="43">
        <v>44975</v>
      </c>
      <c r="B1447" s="40" t="s">
        <v>12304</v>
      </c>
      <c r="C1447" s="40" t="s">
        <v>12305</v>
      </c>
      <c r="D1447" s="38">
        <v>2135840</v>
      </c>
      <c r="E1447" s="42" t="s">
        <v>8998</v>
      </c>
      <c r="F1447" s="38">
        <v>213584</v>
      </c>
      <c r="G1447" s="38">
        <f t="shared" si="88"/>
        <v>2349424</v>
      </c>
      <c r="H1447" s="40" t="s">
        <v>9001</v>
      </c>
      <c r="I1447" s="40" t="s">
        <v>9002</v>
      </c>
      <c r="J1447" s="45">
        <f t="shared" si="89"/>
        <v>6701</v>
      </c>
      <c r="K1447" s="47">
        <f t="shared" si="90"/>
        <v>2349424</v>
      </c>
      <c r="L1447">
        <f>+VLOOKUP(J1447,'Thanh toán '!Q$6:R$3244,2,0)</f>
        <v>2349424</v>
      </c>
      <c r="M1447" s="47">
        <f t="shared" si="91"/>
        <v>0</v>
      </c>
    </row>
    <row r="1448" spans="1:13" x14ac:dyDescent="0.25">
      <c r="A1448" s="43">
        <v>44975</v>
      </c>
      <c r="B1448" s="40" t="s">
        <v>12306</v>
      </c>
      <c r="C1448" s="40" t="s">
        <v>12307</v>
      </c>
      <c r="D1448" s="38">
        <v>1846630</v>
      </c>
      <c r="E1448" s="42" t="s">
        <v>8998</v>
      </c>
      <c r="F1448" s="38">
        <v>184663</v>
      </c>
      <c r="G1448" s="38">
        <f t="shared" si="88"/>
        <v>2031293</v>
      </c>
      <c r="H1448" s="40" t="s">
        <v>9278</v>
      </c>
      <c r="I1448" s="40" t="s">
        <v>9279</v>
      </c>
      <c r="J1448" s="45">
        <f t="shared" si="89"/>
        <v>6706</v>
      </c>
      <c r="K1448" s="47">
        <f t="shared" si="90"/>
        <v>2031293</v>
      </c>
      <c r="L1448">
        <f>+VLOOKUP(J1448,'Thanh toán '!Q$6:R$3244,2,0)</f>
        <v>2031293</v>
      </c>
      <c r="M1448" s="47">
        <f t="shared" si="91"/>
        <v>0</v>
      </c>
    </row>
    <row r="1449" spans="1:13" x14ac:dyDescent="0.25">
      <c r="A1449" s="43">
        <v>44975</v>
      </c>
      <c r="B1449" s="40" t="s">
        <v>12308</v>
      </c>
      <c r="C1449" s="40" t="s">
        <v>12309</v>
      </c>
      <c r="D1449" s="38">
        <v>618065</v>
      </c>
      <c r="E1449" s="42" t="s">
        <v>8998</v>
      </c>
      <c r="F1449" s="38">
        <v>61807</v>
      </c>
      <c r="G1449" s="38">
        <f t="shared" si="88"/>
        <v>679872</v>
      </c>
      <c r="H1449" s="40" t="s">
        <v>9725</v>
      </c>
      <c r="I1449" s="40" t="s">
        <v>9726</v>
      </c>
      <c r="J1449" s="45">
        <f t="shared" si="89"/>
        <v>6708</v>
      </c>
      <c r="K1449" s="47">
        <f t="shared" si="90"/>
        <v>679872</v>
      </c>
      <c r="L1449">
        <f>+VLOOKUP(J1449,'Thanh toán '!Q$6:R$3244,2,0)</f>
        <v>679872</v>
      </c>
      <c r="M1449" s="47">
        <f t="shared" si="91"/>
        <v>0</v>
      </c>
    </row>
    <row r="1450" spans="1:13" x14ac:dyDescent="0.25">
      <c r="A1450" s="43">
        <v>44975</v>
      </c>
      <c r="B1450" s="40" t="s">
        <v>12310</v>
      </c>
      <c r="C1450" s="40" t="s">
        <v>9071</v>
      </c>
      <c r="D1450" s="38">
        <v>734310</v>
      </c>
      <c r="E1450" s="42" t="s">
        <v>8998</v>
      </c>
      <c r="F1450" s="38">
        <v>73431</v>
      </c>
      <c r="G1450" s="38">
        <f t="shared" si="88"/>
        <v>807741</v>
      </c>
      <c r="H1450" s="40" t="s">
        <v>9072</v>
      </c>
      <c r="I1450" s="40" t="s">
        <v>9073</v>
      </c>
      <c r="J1450" s="45">
        <f t="shared" si="89"/>
        <v>6709</v>
      </c>
      <c r="K1450" s="47">
        <f t="shared" si="90"/>
        <v>807741</v>
      </c>
      <c r="L1450">
        <f>+VLOOKUP(J1450,'Thanh toán '!Q$6:R$3244,2,0)</f>
        <v>807741</v>
      </c>
      <c r="M1450" s="47">
        <f t="shared" si="91"/>
        <v>0</v>
      </c>
    </row>
    <row r="1451" spans="1:13" x14ac:dyDescent="0.25">
      <c r="A1451" s="43">
        <v>44975</v>
      </c>
      <c r="B1451" s="40" t="s">
        <v>12311</v>
      </c>
      <c r="C1451" s="40" t="s">
        <v>12312</v>
      </c>
      <c r="D1451" s="38">
        <v>2023910</v>
      </c>
      <c r="E1451" s="42" t="s">
        <v>8998</v>
      </c>
      <c r="F1451" s="38">
        <v>202391</v>
      </c>
      <c r="G1451" s="38">
        <f t="shared" si="88"/>
        <v>2226301</v>
      </c>
      <c r="H1451" s="40" t="s">
        <v>9853</v>
      </c>
      <c r="I1451" s="40" t="s">
        <v>9854</v>
      </c>
      <c r="J1451" s="45">
        <f t="shared" si="89"/>
        <v>6711</v>
      </c>
      <c r="K1451" s="47">
        <f t="shared" si="90"/>
        <v>2226301</v>
      </c>
      <c r="L1451">
        <f>+VLOOKUP(J1451,'Thanh toán '!Q$6:R$3244,2,0)</f>
        <v>2226301</v>
      </c>
      <c r="M1451" s="47">
        <f t="shared" si="91"/>
        <v>0</v>
      </c>
    </row>
    <row r="1452" spans="1:13" x14ac:dyDescent="0.25">
      <c r="A1452" s="43">
        <v>44975</v>
      </c>
      <c r="B1452" s="40" t="s">
        <v>12313</v>
      </c>
      <c r="C1452" s="40" t="s">
        <v>12314</v>
      </c>
      <c r="D1452" s="38">
        <v>1612400</v>
      </c>
      <c r="E1452" s="42" t="s">
        <v>8998</v>
      </c>
      <c r="F1452" s="38">
        <v>161240</v>
      </c>
      <c r="G1452" s="38">
        <f t="shared" si="88"/>
        <v>1773640</v>
      </c>
      <c r="H1452" s="40" t="s">
        <v>10324</v>
      </c>
      <c r="I1452" s="40" t="s">
        <v>10325</v>
      </c>
      <c r="J1452" s="45">
        <f t="shared" si="89"/>
        <v>6712</v>
      </c>
      <c r="K1452" s="47">
        <f t="shared" si="90"/>
        <v>1773640</v>
      </c>
      <c r="L1452">
        <f>+VLOOKUP(J1452,'Thanh toán '!Q$6:R$3244,2,0)</f>
        <v>1773640</v>
      </c>
      <c r="M1452" s="47">
        <f t="shared" si="91"/>
        <v>0</v>
      </c>
    </row>
    <row r="1453" spans="1:13" x14ac:dyDescent="0.25">
      <c r="A1453" s="43">
        <v>44977</v>
      </c>
      <c r="B1453" s="40" t="s">
        <v>12324</v>
      </c>
      <c r="C1453" s="40" t="s">
        <v>12325</v>
      </c>
      <c r="D1453" s="38">
        <v>515840</v>
      </c>
      <c r="E1453" s="42" t="s">
        <v>8998</v>
      </c>
      <c r="F1453" s="38">
        <v>51584</v>
      </c>
      <c r="G1453" s="38">
        <f t="shared" si="88"/>
        <v>567424</v>
      </c>
      <c r="H1453" s="40" t="s">
        <v>9001</v>
      </c>
      <c r="I1453" s="40" t="s">
        <v>9002</v>
      </c>
      <c r="J1453" s="45">
        <f t="shared" si="89"/>
        <v>6713</v>
      </c>
      <c r="K1453" s="47">
        <f t="shared" si="90"/>
        <v>567424</v>
      </c>
      <c r="L1453">
        <f>+VLOOKUP(J1453,'Thanh toán '!Q$6:R$3244,2,0)</f>
        <v>567424</v>
      </c>
      <c r="M1453" s="47">
        <f t="shared" si="91"/>
        <v>0</v>
      </c>
    </row>
    <row r="1454" spans="1:13" x14ac:dyDescent="0.25">
      <c r="A1454" s="43">
        <v>44977</v>
      </c>
      <c r="B1454" s="40" t="s">
        <v>12326</v>
      </c>
      <c r="C1454" s="40" t="s">
        <v>12327</v>
      </c>
      <c r="D1454" s="38">
        <v>553467</v>
      </c>
      <c r="E1454" s="42" t="s">
        <v>8998</v>
      </c>
      <c r="F1454" s="38">
        <v>55347</v>
      </c>
      <c r="G1454" s="38">
        <f t="shared" si="88"/>
        <v>608814</v>
      </c>
      <c r="H1454" s="40" t="s">
        <v>9001</v>
      </c>
      <c r="I1454" s="40" t="s">
        <v>9002</v>
      </c>
      <c r="J1454" s="45">
        <f t="shared" si="89"/>
        <v>6714</v>
      </c>
      <c r="K1454" s="47">
        <f t="shared" si="90"/>
        <v>608814</v>
      </c>
      <c r="L1454">
        <f>+VLOOKUP(J1454,'Thanh toán '!Q$6:R$3244,2,0)</f>
        <v>608814</v>
      </c>
      <c r="M1454" s="47">
        <f t="shared" si="91"/>
        <v>0</v>
      </c>
    </row>
    <row r="1455" spans="1:13" x14ac:dyDescent="0.25">
      <c r="A1455" s="43">
        <v>44977</v>
      </c>
      <c r="B1455" s="40" t="s">
        <v>12328</v>
      </c>
      <c r="C1455" s="40" t="s">
        <v>12329</v>
      </c>
      <c r="D1455" s="38">
        <v>1743350</v>
      </c>
      <c r="E1455" s="42" t="s">
        <v>8998</v>
      </c>
      <c r="F1455" s="38">
        <v>174335</v>
      </c>
      <c r="G1455" s="38">
        <f t="shared" si="88"/>
        <v>1917685</v>
      </c>
      <c r="H1455" s="40" t="s">
        <v>9183</v>
      </c>
      <c r="I1455" s="40" t="s">
        <v>9184</v>
      </c>
      <c r="J1455" s="45">
        <f t="shared" si="89"/>
        <v>6717</v>
      </c>
      <c r="K1455" s="47">
        <f t="shared" si="90"/>
        <v>1917685</v>
      </c>
      <c r="L1455">
        <f>+VLOOKUP(J1455,'Thanh toán '!Q$6:R$3244,2,0)</f>
        <v>1917685</v>
      </c>
      <c r="M1455" s="47">
        <f t="shared" si="91"/>
        <v>0</v>
      </c>
    </row>
    <row r="1456" spans="1:13" x14ac:dyDescent="0.25">
      <c r="A1456" s="43">
        <v>44977</v>
      </c>
      <c r="B1456" s="40" t="s">
        <v>12330</v>
      </c>
      <c r="C1456" s="40" t="s">
        <v>12331</v>
      </c>
      <c r="D1456" s="38">
        <v>530250</v>
      </c>
      <c r="E1456" s="42" t="s">
        <v>8998</v>
      </c>
      <c r="F1456" s="38">
        <v>53025</v>
      </c>
      <c r="G1456" s="38">
        <f t="shared" si="88"/>
        <v>583275</v>
      </c>
      <c r="H1456" s="40" t="s">
        <v>9001</v>
      </c>
      <c r="I1456" s="40" t="s">
        <v>9002</v>
      </c>
      <c r="J1456" s="45">
        <f t="shared" si="89"/>
        <v>6718</v>
      </c>
      <c r="K1456" s="47">
        <f t="shared" si="90"/>
        <v>583275</v>
      </c>
      <c r="L1456">
        <f>+VLOOKUP(J1456,'Thanh toán '!Q$6:R$3244,2,0)</f>
        <v>583275</v>
      </c>
      <c r="M1456" s="47">
        <f t="shared" si="91"/>
        <v>0</v>
      </c>
    </row>
    <row r="1457" spans="1:13" x14ac:dyDescent="0.25">
      <c r="A1457" s="43">
        <v>44977</v>
      </c>
      <c r="B1457" s="40" t="s">
        <v>12332</v>
      </c>
      <c r="C1457" s="40" t="s">
        <v>12333</v>
      </c>
      <c r="D1457" s="38">
        <v>776217</v>
      </c>
      <c r="E1457" s="42" t="s">
        <v>8998</v>
      </c>
      <c r="F1457" s="38">
        <v>77622</v>
      </c>
      <c r="G1457" s="38">
        <f t="shared" si="88"/>
        <v>853839</v>
      </c>
      <c r="H1457" s="40" t="s">
        <v>9001</v>
      </c>
      <c r="I1457" s="40" t="s">
        <v>9002</v>
      </c>
      <c r="J1457" s="45">
        <f t="shared" si="89"/>
        <v>6719</v>
      </c>
      <c r="K1457" s="47">
        <f t="shared" si="90"/>
        <v>853839</v>
      </c>
      <c r="L1457">
        <f>+VLOOKUP(J1457,'Thanh toán '!Q$6:R$3244,2,0)</f>
        <v>853839</v>
      </c>
      <c r="M1457" s="47">
        <f t="shared" si="91"/>
        <v>0</v>
      </c>
    </row>
    <row r="1458" spans="1:13" x14ac:dyDescent="0.25">
      <c r="A1458" s="43">
        <v>44977</v>
      </c>
      <c r="B1458" s="40" t="s">
        <v>12334</v>
      </c>
      <c r="C1458" s="40" t="s">
        <v>12335</v>
      </c>
      <c r="D1458" s="38">
        <v>318150</v>
      </c>
      <c r="E1458" s="42" t="s">
        <v>8998</v>
      </c>
      <c r="F1458" s="38">
        <v>31815</v>
      </c>
      <c r="G1458" s="38">
        <f t="shared" si="88"/>
        <v>349965</v>
      </c>
      <c r="H1458" s="40" t="s">
        <v>9001</v>
      </c>
      <c r="I1458" s="40" t="s">
        <v>9002</v>
      </c>
      <c r="J1458" s="45">
        <f t="shared" si="89"/>
        <v>6720</v>
      </c>
      <c r="K1458" s="47">
        <f t="shared" si="90"/>
        <v>349965</v>
      </c>
      <c r="L1458">
        <f>+VLOOKUP(J1458,'Thanh toán '!Q$6:R$3244,2,0)</f>
        <v>349965</v>
      </c>
      <c r="M1458" s="47">
        <f t="shared" si="91"/>
        <v>0</v>
      </c>
    </row>
    <row r="1459" spans="1:13" x14ac:dyDescent="0.25">
      <c r="A1459" s="43">
        <v>44977</v>
      </c>
      <c r="B1459" s="40" t="s">
        <v>12336</v>
      </c>
      <c r="C1459" s="40" t="s">
        <v>12337</v>
      </c>
      <c r="D1459" s="38">
        <v>3062380</v>
      </c>
      <c r="E1459" s="42" t="s">
        <v>8998</v>
      </c>
      <c r="F1459" s="38">
        <v>306238</v>
      </c>
      <c r="G1459" s="38">
        <f t="shared" si="88"/>
        <v>3368618</v>
      </c>
      <c r="H1459" s="40" t="s">
        <v>9183</v>
      </c>
      <c r="I1459" s="40" t="s">
        <v>9184</v>
      </c>
      <c r="J1459" s="45">
        <f t="shared" si="89"/>
        <v>6723</v>
      </c>
      <c r="K1459" s="47">
        <f t="shared" si="90"/>
        <v>3368618</v>
      </c>
      <c r="L1459">
        <f>+VLOOKUP(J1459,'Thanh toán '!Q$6:R$3244,2,0)</f>
        <v>3368618</v>
      </c>
      <c r="M1459" s="47">
        <f t="shared" si="91"/>
        <v>0</v>
      </c>
    </row>
    <row r="1460" spans="1:13" x14ac:dyDescent="0.25">
      <c r="A1460" s="43">
        <v>44977</v>
      </c>
      <c r="B1460" s="40" t="s">
        <v>12338</v>
      </c>
      <c r="C1460" s="40" t="s">
        <v>12339</v>
      </c>
      <c r="D1460" s="38">
        <v>530250</v>
      </c>
      <c r="E1460" s="42" t="s">
        <v>8998</v>
      </c>
      <c r="F1460" s="38">
        <v>53025</v>
      </c>
      <c r="G1460" s="38">
        <f t="shared" si="88"/>
        <v>583275</v>
      </c>
      <c r="H1460" s="40" t="s">
        <v>11955</v>
      </c>
      <c r="I1460" s="40" t="s">
        <v>11956</v>
      </c>
      <c r="J1460" s="45">
        <f t="shared" si="89"/>
        <v>6724</v>
      </c>
      <c r="K1460" s="47">
        <f t="shared" si="90"/>
        <v>583275</v>
      </c>
      <c r="L1460" t="e">
        <f>+VLOOKUP(J1460,'Thanh toán '!Q$6:R$3244,2,0)</f>
        <v>#N/A</v>
      </c>
      <c r="M1460" s="47" t="e">
        <f t="shared" si="91"/>
        <v>#N/A</v>
      </c>
    </row>
    <row r="1461" spans="1:13" x14ac:dyDescent="0.25">
      <c r="A1461" s="43">
        <v>44977</v>
      </c>
      <c r="B1461" s="40" t="s">
        <v>12340</v>
      </c>
      <c r="C1461" s="40" t="s">
        <v>12341</v>
      </c>
      <c r="D1461" s="38">
        <v>551250</v>
      </c>
      <c r="E1461" s="42" t="s">
        <v>8998</v>
      </c>
      <c r="F1461" s="38">
        <v>55125</v>
      </c>
      <c r="G1461" s="38">
        <f t="shared" si="88"/>
        <v>606375</v>
      </c>
      <c r="H1461" s="40" t="s">
        <v>9050</v>
      </c>
      <c r="I1461" s="40" t="s">
        <v>9051</v>
      </c>
      <c r="J1461" s="45">
        <f t="shared" si="89"/>
        <v>6725</v>
      </c>
      <c r="K1461" s="47">
        <f t="shared" si="90"/>
        <v>606375</v>
      </c>
      <c r="L1461" t="e">
        <f>+VLOOKUP(J1461,'Thanh toán '!Q$6:R$3244,2,0)</f>
        <v>#N/A</v>
      </c>
      <c r="M1461" s="47" t="e">
        <f t="shared" si="91"/>
        <v>#N/A</v>
      </c>
    </row>
    <row r="1462" spans="1:13" x14ac:dyDescent="0.25">
      <c r="A1462" s="43">
        <v>44977</v>
      </c>
      <c r="B1462" s="40" t="s">
        <v>12342</v>
      </c>
      <c r="C1462" s="40" t="s">
        <v>12343</v>
      </c>
      <c r="D1462" s="38">
        <v>1884930</v>
      </c>
      <c r="E1462" s="42" t="s">
        <v>8998</v>
      </c>
      <c r="F1462" s="38">
        <v>188493</v>
      </c>
      <c r="G1462" s="38">
        <f t="shared" si="88"/>
        <v>2073423</v>
      </c>
      <c r="H1462" s="40" t="s">
        <v>9024</v>
      </c>
      <c r="I1462" s="40" t="s">
        <v>9025</v>
      </c>
      <c r="J1462" s="45">
        <f t="shared" si="89"/>
        <v>6726</v>
      </c>
      <c r="K1462" s="47">
        <f t="shared" si="90"/>
        <v>2073423</v>
      </c>
      <c r="L1462">
        <f>+VLOOKUP(J1462,'Thanh toán '!Q$6:R$3244,2,0)</f>
        <v>2073423</v>
      </c>
      <c r="M1462" s="47">
        <f t="shared" si="91"/>
        <v>0</v>
      </c>
    </row>
    <row r="1463" spans="1:13" x14ac:dyDescent="0.25">
      <c r="A1463" s="43">
        <v>44977</v>
      </c>
      <c r="B1463" s="40" t="s">
        <v>12344</v>
      </c>
      <c r="C1463" s="40" t="s">
        <v>12345</v>
      </c>
      <c r="D1463" s="38">
        <v>1361082</v>
      </c>
      <c r="E1463" s="42" t="s">
        <v>8998</v>
      </c>
      <c r="F1463" s="38">
        <v>136108</v>
      </c>
      <c r="G1463" s="38">
        <f t="shared" si="88"/>
        <v>1497190</v>
      </c>
      <c r="H1463" s="40" t="s">
        <v>9814</v>
      </c>
      <c r="I1463" s="40" t="s">
        <v>9815</v>
      </c>
      <c r="J1463" s="45">
        <f t="shared" si="89"/>
        <v>6727</v>
      </c>
      <c r="K1463" s="47">
        <f t="shared" si="90"/>
        <v>1497190</v>
      </c>
      <c r="L1463">
        <f>+VLOOKUP(J1463,'Thanh toán '!Q$6:R$3244,2,0)</f>
        <v>1497190</v>
      </c>
      <c r="M1463" s="47">
        <f t="shared" si="91"/>
        <v>0</v>
      </c>
    </row>
    <row r="1464" spans="1:13" x14ac:dyDescent="0.25">
      <c r="A1464" s="43">
        <v>44977</v>
      </c>
      <c r="B1464" s="40" t="s">
        <v>12346</v>
      </c>
      <c r="C1464" s="40" t="s">
        <v>12347</v>
      </c>
      <c r="D1464" s="38">
        <v>827540</v>
      </c>
      <c r="E1464" s="42" t="s">
        <v>8998</v>
      </c>
      <c r="F1464" s="38">
        <v>82754</v>
      </c>
      <c r="G1464" s="38">
        <f t="shared" si="88"/>
        <v>910294</v>
      </c>
      <c r="H1464" s="40" t="s">
        <v>9034</v>
      </c>
      <c r="I1464" s="40" t="s">
        <v>9035</v>
      </c>
      <c r="J1464" s="45">
        <f t="shared" si="89"/>
        <v>6728</v>
      </c>
      <c r="K1464" s="47">
        <f t="shared" si="90"/>
        <v>910294</v>
      </c>
      <c r="L1464">
        <f>+VLOOKUP(J1464,'Thanh toán '!Q$6:R$3244,2,0)</f>
        <v>910294</v>
      </c>
      <c r="M1464" s="47">
        <f t="shared" si="91"/>
        <v>0</v>
      </c>
    </row>
    <row r="1465" spans="1:13" x14ac:dyDescent="0.25">
      <c r="A1465" s="43">
        <v>44977</v>
      </c>
      <c r="B1465" s="40" t="s">
        <v>12348</v>
      </c>
      <c r="C1465" s="40" t="s">
        <v>12349</v>
      </c>
      <c r="D1465" s="38">
        <v>659378</v>
      </c>
      <c r="E1465" s="42" t="s">
        <v>8998</v>
      </c>
      <c r="F1465" s="38">
        <v>65938</v>
      </c>
      <c r="G1465" s="38">
        <f t="shared" si="88"/>
        <v>725316</v>
      </c>
      <c r="H1465" s="40" t="s">
        <v>9034</v>
      </c>
      <c r="I1465" s="40" t="s">
        <v>9035</v>
      </c>
      <c r="J1465" s="45">
        <f t="shared" si="89"/>
        <v>6729</v>
      </c>
      <c r="K1465" s="47">
        <f t="shared" si="90"/>
        <v>725316</v>
      </c>
      <c r="L1465">
        <f>+VLOOKUP(J1465,'Thanh toán '!Q$6:R$3244,2,0)</f>
        <v>725316</v>
      </c>
      <c r="M1465" s="47">
        <f t="shared" si="91"/>
        <v>0</v>
      </c>
    </row>
    <row r="1466" spans="1:13" x14ac:dyDescent="0.25">
      <c r="A1466" s="43">
        <v>44977</v>
      </c>
      <c r="B1466" s="40" t="s">
        <v>12350</v>
      </c>
      <c r="C1466" s="40" t="s">
        <v>12351</v>
      </c>
      <c r="D1466" s="38">
        <v>1801135</v>
      </c>
      <c r="E1466" s="42" t="s">
        <v>8998</v>
      </c>
      <c r="F1466" s="38">
        <v>180114</v>
      </c>
      <c r="G1466" s="38">
        <f t="shared" si="88"/>
        <v>1981249</v>
      </c>
      <c r="H1466" s="40" t="s">
        <v>9034</v>
      </c>
      <c r="I1466" s="40" t="s">
        <v>9035</v>
      </c>
      <c r="J1466" s="45">
        <f t="shared" si="89"/>
        <v>6730</v>
      </c>
      <c r="K1466" s="47">
        <f t="shared" si="90"/>
        <v>1981249</v>
      </c>
      <c r="L1466">
        <f>+VLOOKUP(J1466,'Thanh toán '!Q$6:R$3244,2,0)</f>
        <v>1981249</v>
      </c>
      <c r="M1466" s="47">
        <f t="shared" si="91"/>
        <v>0</v>
      </c>
    </row>
    <row r="1467" spans="1:13" x14ac:dyDescent="0.25">
      <c r="A1467" s="43">
        <v>44977</v>
      </c>
      <c r="B1467" s="40" t="s">
        <v>12352</v>
      </c>
      <c r="C1467" s="40" t="s">
        <v>12353</v>
      </c>
      <c r="D1467" s="38">
        <v>741270</v>
      </c>
      <c r="E1467" s="42" t="s">
        <v>8998</v>
      </c>
      <c r="F1467" s="38">
        <v>74127</v>
      </c>
      <c r="G1467" s="38">
        <f t="shared" si="88"/>
        <v>815397</v>
      </c>
      <c r="H1467" s="40" t="s">
        <v>9034</v>
      </c>
      <c r="I1467" s="40" t="s">
        <v>9035</v>
      </c>
      <c r="J1467" s="45">
        <f t="shared" si="89"/>
        <v>6731</v>
      </c>
      <c r="K1467" s="47">
        <f t="shared" si="90"/>
        <v>815397</v>
      </c>
      <c r="L1467">
        <f>+VLOOKUP(J1467,'Thanh toán '!Q$6:R$3244,2,0)</f>
        <v>815397</v>
      </c>
      <c r="M1467" s="47">
        <f t="shared" si="91"/>
        <v>0</v>
      </c>
    </row>
    <row r="1468" spans="1:13" x14ac:dyDescent="0.25">
      <c r="A1468" s="43">
        <v>44977</v>
      </c>
      <c r="B1468" s="40" t="s">
        <v>12354</v>
      </c>
      <c r="C1468" s="40" t="s">
        <v>12355</v>
      </c>
      <c r="D1468" s="38">
        <v>551250</v>
      </c>
      <c r="E1468" s="42" t="s">
        <v>8998</v>
      </c>
      <c r="F1468" s="38">
        <v>55125</v>
      </c>
      <c r="G1468" s="38">
        <f t="shared" si="88"/>
        <v>606375</v>
      </c>
      <c r="H1468" s="40" t="s">
        <v>9044</v>
      </c>
      <c r="I1468" s="40" t="s">
        <v>9045</v>
      </c>
      <c r="J1468" s="45">
        <f t="shared" si="89"/>
        <v>6732</v>
      </c>
      <c r="K1468" s="47">
        <f t="shared" si="90"/>
        <v>606375</v>
      </c>
      <c r="L1468" t="e">
        <f>+VLOOKUP(J1468,'Thanh toán '!Q$6:R$3244,2,0)</f>
        <v>#N/A</v>
      </c>
      <c r="M1468" s="47" t="e">
        <f t="shared" si="91"/>
        <v>#N/A</v>
      </c>
    </row>
    <row r="1469" spans="1:13" x14ac:dyDescent="0.25">
      <c r="A1469" s="43">
        <v>44977</v>
      </c>
      <c r="B1469" s="40" t="s">
        <v>12356</v>
      </c>
      <c r="C1469" s="40" t="s">
        <v>12357</v>
      </c>
      <c r="D1469" s="38">
        <v>3402705</v>
      </c>
      <c r="E1469" s="42" t="s">
        <v>8998</v>
      </c>
      <c r="F1469" s="38">
        <v>340271</v>
      </c>
      <c r="G1469" s="38">
        <f t="shared" si="88"/>
        <v>3742976</v>
      </c>
      <c r="H1469" s="40" t="s">
        <v>9082</v>
      </c>
      <c r="I1469" s="40" t="s">
        <v>9083</v>
      </c>
      <c r="J1469" s="45">
        <f t="shared" si="89"/>
        <v>6734</v>
      </c>
      <c r="K1469" s="47">
        <f t="shared" si="90"/>
        <v>3742976</v>
      </c>
      <c r="L1469">
        <f>+VLOOKUP(J1469,'Thanh toán '!Q$6:R$3244,2,0)</f>
        <v>3742976</v>
      </c>
      <c r="M1469" s="47">
        <f t="shared" si="91"/>
        <v>0</v>
      </c>
    </row>
    <row r="1470" spans="1:13" x14ac:dyDescent="0.25">
      <c r="A1470" s="43">
        <v>44978</v>
      </c>
      <c r="B1470" s="40" t="s">
        <v>12362</v>
      </c>
      <c r="C1470" s="40" t="s">
        <v>12363</v>
      </c>
      <c r="D1470" s="38">
        <v>1396105</v>
      </c>
      <c r="E1470" s="42" t="s">
        <v>8998</v>
      </c>
      <c r="F1470" s="38">
        <v>139611</v>
      </c>
      <c r="G1470" s="38">
        <f t="shared" si="88"/>
        <v>1535716</v>
      </c>
      <c r="H1470" s="40" t="s">
        <v>9001</v>
      </c>
      <c r="I1470" s="40" t="s">
        <v>9002</v>
      </c>
      <c r="J1470" s="45">
        <f t="shared" si="89"/>
        <v>6763</v>
      </c>
      <c r="K1470" s="47">
        <f t="shared" si="90"/>
        <v>1535716</v>
      </c>
      <c r="L1470">
        <f>+VLOOKUP(J1470,'Thanh toán '!Q$6:R$3244,2,0)</f>
        <v>1535716</v>
      </c>
      <c r="M1470" s="47">
        <f t="shared" si="91"/>
        <v>0</v>
      </c>
    </row>
    <row r="1471" spans="1:13" x14ac:dyDescent="0.25">
      <c r="A1471" s="43">
        <v>44978</v>
      </c>
      <c r="B1471" s="40" t="s">
        <v>12364</v>
      </c>
      <c r="C1471" s="40" t="s">
        <v>12365</v>
      </c>
      <c r="D1471" s="38">
        <v>530250</v>
      </c>
      <c r="E1471" s="42" t="s">
        <v>8998</v>
      </c>
      <c r="F1471" s="38">
        <v>53025</v>
      </c>
      <c r="G1471" s="38">
        <f t="shared" si="88"/>
        <v>583275</v>
      </c>
      <c r="H1471" s="40" t="s">
        <v>9001</v>
      </c>
      <c r="I1471" s="40" t="s">
        <v>9002</v>
      </c>
      <c r="J1471" s="45">
        <f t="shared" si="89"/>
        <v>6764</v>
      </c>
      <c r="K1471" s="47">
        <f t="shared" si="90"/>
        <v>583275</v>
      </c>
      <c r="L1471" t="e">
        <f>+VLOOKUP(J1471,'Thanh toán '!Q$6:R$3244,2,0)</f>
        <v>#N/A</v>
      </c>
      <c r="M1471" s="47" t="e">
        <f t="shared" si="91"/>
        <v>#N/A</v>
      </c>
    </row>
    <row r="1472" spans="1:13" x14ac:dyDescent="0.25">
      <c r="A1472" s="43">
        <v>44978</v>
      </c>
      <c r="B1472" s="40" t="s">
        <v>12366</v>
      </c>
      <c r="C1472" s="40" t="s">
        <v>12367</v>
      </c>
      <c r="D1472" s="38">
        <v>734310</v>
      </c>
      <c r="E1472" s="42" t="s">
        <v>8998</v>
      </c>
      <c r="F1472" s="38">
        <v>73431</v>
      </c>
      <c r="G1472" s="38">
        <f t="shared" si="88"/>
        <v>807741</v>
      </c>
      <c r="H1472" s="40" t="s">
        <v>9486</v>
      </c>
      <c r="I1472" s="40" t="s">
        <v>9487</v>
      </c>
      <c r="J1472" s="45">
        <f t="shared" si="89"/>
        <v>6766</v>
      </c>
      <c r="K1472" s="47">
        <f t="shared" si="90"/>
        <v>807741</v>
      </c>
      <c r="L1472">
        <f>+VLOOKUP(J1472,'Thanh toán '!Q$6:R$3244,2,0)</f>
        <v>807741</v>
      </c>
      <c r="M1472" s="47">
        <f t="shared" si="91"/>
        <v>0</v>
      </c>
    </row>
    <row r="1473" spans="1:13" x14ac:dyDescent="0.25">
      <c r="A1473" s="43">
        <v>44978</v>
      </c>
      <c r="B1473" s="40" t="s">
        <v>12368</v>
      </c>
      <c r="C1473" s="40" t="s">
        <v>12369</v>
      </c>
      <c r="D1473" s="38">
        <v>1102500</v>
      </c>
      <c r="E1473" s="42" t="s">
        <v>8998</v>
      </c>
      <c r="F1473" s="38">
        <v>110250</v>
      </c>
      <c r="G1473" s="38">
        <f t="shared" si="88"/>
        <v>1212750</v>
      </c>
      <c r="H1473" s="40" t="s">
        <v>9486</v>
      </c>
      <c r="I1473" s="40" t="s">
        <v>9487</v>
      </c>
      <c r="J1473" s="45">
        <f t="shared" si="89"/>
        <v>6767</v>
      </c>
      <c r="K1473" s="47">
        <f t="shared" si="90"/>
        <v>1212750</v>
      </c>
      <c r="L1473" t="e">
        <f>+VLOOKUP(J1473,'Thanh toán '!Q$6:R$3244,2,0)</f>
        <v>#N/A</v>
      </c>
      <c r="M1473" s="47" t="e">
        <f t="shared" si="91"/>
        <v>#N/A</v>
      </c>
    </row>
    <row r="1474" spans="1:13" x14ac:dyDescent="0.25">
      <c r="A1474" s="43">
        <v>44978</v>
      </c>
      <c r="B1474" s="40" t="s">
        <v>12370</v>
      </c>
      <c r="C1474" s="40" t="s">
        <v>12371</v>
      </c>
      <c r="D1474" s="38">
        <v>1632750</v>
      </c>
      <c r="E1474" s="42" t="s">
        <v>8998</v>
      </c>
      <c r="F1474" s="38">
        <v>163275</v>
      </c>
      <c r="G1474" s="38">
        <f t="shared" si="88"/>
        <v>1796025</v>
      </c>
      <c r="H1474" s="40" t="s">
        <v>9206</v>
      </c>
      <c r="I1474" s="40" t="s">
        <v>9207</v>
      </c>
      <c r="J1474" s="45">
        <f t="shared" si="89"/>
        <v>6770</v>
      </c>
      <c r="K1474" s="47">
        <f t="shared" si="90"/>
        <v>1796025</v>
      </c>
      <c r="L1474">
        <f>+VLOOKUP(J1474,'Thanh toán '!Q$6:R$3244,2,0)</f>
        <v>1796025</v>
      </c>
      <c r="M1474" s="47">
        <f t="shared" si="91"/>
        <v>0</v>
      </c>
    </row>
    <row r="1475" spans="1:13" x14ac:dyDescent="0.25">
      <c r="A1475" s="43">
        <v>44978</v>
      </c>
      <c r="B1475" s="40" t="s">
        <v>12372</v>
      </c>
      <c r="C1475" s="40" t="s">
        <v>12373</v>
      </c>
      <c r="D1475" s="38">
        <v>2565770</v>
      </c>
      <c r="E1475" s="42" t="s">
        <v>8998</v>
      </c>
      <c r="F1475" s="38">
        <v>256577</v>
      </c>
      <c r="G1475" s="38">
        <f t="shared" si="88"/>
        <v>2822347</v>
      </c>
      <c r="H1475" s="40" t="s">
        <v>9206</v>
      </c>
      <c r="I1475" s="40" t="s">
        <v>9207</v>
      </c>
      <c r="J1475" s="45">
        <f t="shared" si="89"/>
        <v>6771</v>
      </c>
      <c r="K1475" s="47">
        <f t="shared" si="90"/>
        <v>2822347</v>
      </c>
      <c r="L1475">
        <f>+VLOOKUP(J1475,'Thanh toán '!Q$6:R$3244,2,0)</f>
        <v>2822347</v>
      </c>
      <c r="M1475" s="47">
        <f t="shared" si="91"/>
        <v>0</v>
      </c>
    </row>
    <row r="1476" spans="1:13" x14ac:dyDescent="0.25">
      <c r="A1476" s="43">
        <v>44978</v>
      </c>
      <c r="B1476" s="40" t="s">
        <v>12374</v>
      </c>
      <c r="C1476" s="40" t="s">
        <v>12375</v>
      </c>
      <c r="D1476" s="38">
        <v>2705370</v>
      </c>
      <c r="E1476" s="42" t="s">
        <v>8998</v>
      </c>
      <c r="F1476" s="38">
        <v>270537</v>
      </c>
      <c r="G1476" s="38">
        <f t="shared" si="88"/>
        <v>2975907</v>
      </c>
      <c r="H1476" s="40" t="s">
        <v>9242</v>
      </c>
      <c r="I1476" s="40" t="s">
        <v>9243</v>
      </c>
      <c r="J1476" s="45">
        <f t="shared" si="89"/>
        <v>6772</v>
      </c>
      <c r="K1476" s="47">
        <f t="shared" si="90"/>
        <v>2975907</v>
      </c>
      <c r="L1476">
        <f>+VLOOKUP(J1476,'Thanh toán '!Q$6:R$3244,2,0)</f>
        <v>2975907</v>
      </c>
      <c r="M1476" s="47">
        <f t="shared" si="91"/>
        <v>0</v>
      </c>
    </row>
    <row r="1477" spans="1:13" x14ac:dyDescent="0.25">
      <c r="A1477" s="43">
        <v>44978</v>
      </c>
      <c r="B1477" s="40" t="s">
        <v>12376</v>
      </c>
      <c r="C1477" s="40" t="s">
        <v>12377</v>
      </c>
      <c r="D1477" s="38">
        <v>2163000</v>
      </c>
      <c r="E1477" s="42" t="s">
        <v>8998</v>
      </c>
      <c r="F1477" s="38">
        <v>216300</v>
      </c>
      <c r="G1477" s="38">
        <f t="shared" si="88"/>
        <v>2379300</v>
      </c>
      <c r="H1477" s="40" t="s">
        <v>9242</v>
      </c>
      <c r="I1477" s="40" t="s">
        <v>9243</v>
      </c>
      <c r="J1477" s="45">
        <f t="shared" si="89"/>
        <v>6773</v>
      </c>
      <c r="K1477" s="47">
        <f t="shared" si="90"/>
        <v>2379300</v>
      </c>
      <c r="L1477">
        <f>+VLOOKUP(J1477,'Thanh toán '!Q$6:R$3244,2,0)</f>
        <v>2379300</v>
      </c>
      <c r="M1477" s="47">
        <f t="shared" si="91"/>
        <v>0</v>
      </c>
    </row>
    <row r="1478" spans="1:13" x14ac:dyDescent="0.25">
      <c r="A1478" s="43">
        <v>44978</v>
      </c>
      <c r="B1478" s="40" t="s">
        <v>12378</v>
      </c>
      <c r="C1478" s="40" t="s">
        <v>12379</v>
      </c>
      <c r="D1478" s="38">
        <v>483720</v>
      </c>
      <c r="E1478" s="42" t="s">
        <v>8998</v>
      </c>
      <c r="F1478" s="38">
        <v>48372</v>
      </c>
      <c r="G1478" s="38">
        <f t="shared" ref="G1478:G1541" si="92">+D1478+F1478</f>
        <v>532092</v>
      </c>
      <c r="H1478" s="40" t="s">
        <v>9001</v>
      </c>
      <c r="I1478" s="40" t="s">
        <v>9002</v>
      </c>
      <c r="J1478" s="45">
        <f t="shared" ref="J1478:J1541" si="93">+B1478*1</f>
        <v>6774</v>
      </c>
      <c r="K1478" s="47">
        <f t="shared" ref="K1478:K1541" si="94">+G1478</f>
        <v>532092</v>
      </c>
      <c r="L1478">
        <f>+VLOOKUP(J1478,'Thanh toán '!Q$6:R$3244,2,0)</f>
        <v>532092</v>
      </c>
      <c r="M1478" s="47">
        <f t="shared" ref="M1478:M1541" si="95">+L1478-K1478</f>
        <v>0</v>
      </c>
    </row>
    <row r="1479" spans="1:13" x14ac:dyDescent="0.25">
      <c r="A1479" s="43">
        <v>44978</v>
      </c>
      <c r="B1479" s="40" t="s">
        <v>12380</v>
      </c>
      <c r="C1479" s="40" t="s">
        <v>12381</v>
      </c>
      <c r="D1479" s="38">
        <v>1429452</v>
      </c>
      <c r="E1479" s="42" t="s">
        <v>8998</v>
      </c>
      <c r="F1479" s="38">
        <v>142945</v>
      </c>
      <c r="G1479" s="38">
        <f t="shared" si="92"/>
        <v>1572397</v>
      </c>
      <c r="H1479" s="40" t="s">
        <v>9159</v>
      </c>
      <c r="I1479" s="40" t="s">
        <v>9160</v>
      </c>
      <c r="J1479" s="45">
        <f t="shared" si="93"/>
        <v>6775</v>
      </c>
      <c r="K1479" s="47">
        <f t="shared" si="94"/>
        <v>1572397</v>
      </c>
      <c r="L1479">
        <f>+VLOOKUP(J1479,'Thanh toán '!Q$6:R$3244,2,0)</f>
        <v>1572397</v>
      </c>
      <c r="M1479" s="47">
        <f t="shared" si="95"/>
        <v>0</v>
      </c>
    </row>
    <row r="1480" spans="1:13" x14ac:dyDescent="0.25">
      <c r="A1480" s="43">
        <v>44978</v>
      </c>
      <c r="B1480" s="40" t="s">
        <v>12382</v>
      </c>
      <c r="C1480" s="40" t="s">
        <v>12383</v>
      </c>
      <c r="D1480" s="38">
        <v>2961810</v>
      </c>
      <c r="E1480" s="42" t="s">
        <v>8998</v>
      </c>
      <c r="F1480" s="38">
        <v>296181</v>
      </c>
      <c r="G1480" s="38">
        <f t="shared" si="92"/>
        <v>3257991</v>
      </c>
      <c r="H1480" s="40" t="s">
        <v>9179</v>
      </c>
      <c r="I1480" s="40" t="s">
        <v>9180</v>
      </c>
      <c r="J1480" s="45">
        <f t="shared" si="93"/>
        <v>6776</v>
      </c>
      <c r="K1480" s="47">
        <f t="shared" si="94"/>
        <v>3257991</v>
      </c>
      <c r="L1480">
        <f>+VLOOKUP(J1480,'Thanh toán '!Q$6:R$3244,2,0)</f>
        <v>3257991</v>
      </c>
      <c r="M1480" s="47">
        <f t="shared" si="95"/>
        <v>0</v>
      </c>
    </row>
    <row r="1481" spans="1:13" x14ac:dyDescent="0.25">
      <c r="A1481" s="43">
        <v>44978</v>
      </c>
      <c r="B1481" s="40" t="s">
        <v>12384</v>
      </c>
      <c r="C1481" s="40" t="s">
        <v>12385</v>
      </c>
      <c r="D1481" s="38">
        <v>1611750</v>
      </c>
      <c r="E1481" s="42" t="s">
        <v>8998</v>
      </c>
      <c r="F1481" s="38">
        <v>161175</v>
      </c>
      <c r="G1481" s="38">
        <f t="shared" si="92"/>
        <v>1772925</v>
      </c>
      <c r="H1481" s="40" t="s">
        <v>9179</v>
      </c>
      <c r="I1481" s="40" t="s">
        <v>9180</v>
      </c>
      <c r="J1481" s="45">
        <f t="shared" si="93"/>
        <v>6777</v>
      </c>
      <c r="K1481" s="47">
        <f t="shared" si="94"/>
        <v>1772925</v>
      </c>
      <c r="L1481" t="e">
        <f>+VLOOKUP(J1481,'Thanh toán '!Q$6:R$3244,2,0)</f>
        <v>#N/A</v>
      </c>
      <c r="M1481" s="47" t="e">
        <f t="shared" si="95"/>
        <v>#N/A</v>
      </c>
    </row>
    <row r="1482" spans="1:13" x14ac:dyDescent="0.25">
      <c r="A1482" s="43">
        <v>44978</v>
      </c>
      <c r="B1482" s="40" t="s">
        <v>12386</v>
      </c>
      <c r="C1482" s="40" t="s">
        <v>12387</v>
      </c>
      <c r="D1482" s="38">
        <v>804377</v>
      </c>
      <c r="E1482" s="42" t="s">
        <v>8998</v>
      </c>
      <c r="F1482" s="38">
        <v>80438</v>
      </c>
      <c r="G1482" s="38">
        <f t="shared" si="92"/>
        <v>884815</v>
      </c>
      <c r="H1482" s="40" t="s">
        <v>9001</v>
      </c>
      <c r="I1482" s="40" t="s">
        <v>9002</v>
      </c>
      <c r="J1482" s="45">
        <f t="shared" si="93"/>
        <v>6779</v>
      </c>
      <c r="K1482" s="47">
        <f t="shared" si="94"/>
        <v>884815</v>
      </c>
      <c r="L1482">
        <f>+VLOOKUP(J1482,'Thanh toán '!Q$6:R$3244,2,0)</f>
        <v>884815</v>
      </c>
      <c r="M1482" s="47">
        <f t="shared" si="95"/>
        <v>0</v>
      </c>
    </row>
    <row r="1483" spans="1:13" x14ac:dyDescent="0.25">
      <c r="A1483" s="43">
        <v>44978</v>
      </c>
      <c r="B1483" s="40" t="s">
        <v>12388</v>
      </c>
      <c r="C1483" s="40" t="s">
        <v>12389</v>
      </c>
      <c r="D1483" s="38">
        <v>530250</v>
      </c>
      <c r="E1483" s="42" t="s">
        <v>8998</v>
      </c>
      <c r="F1483" s="38">
        <v>53025</v>
      </c>
      <c r="G1483" s="38">
        <f t="shared" si="92"/>
        <v>583275</v>
      </c>
      <c r="H1483" s="40" t="s">
        <v>9001</v>
      </c>
      <c r="I1483" s="40" t="s">
        <v>9002</v>
      </c>
      <c r="J1483" s="45">
        <f t="shared" si="93"/>
        <v>6780</v>
      </c>
      <c r="K1483" s="47">
        <f t="shared" si="94"/>
        <v>583275</v>
      </c>
      <c r="L1483">
        <f>+VLOOKUP(J1483,'Thanh toán '!Q$6:R$3244,2,0)</f>
        <v>583275</v>
      </c>
      <c r="M1483" s="47">
        <f t="shared" si="95"/>
        <v>0</v>
      </c>
    </row>
    <row r="1484" spans="1:13" x14ac:dyDescent="0.25">
      <c r="A1484" s="43">
        <v>44978</v>
      </c>
      <c r="B1484" s="40" t="s">
        <v>12390</v>
      </c>
      <c r="C1484" s="40" t="s">
        <v>12391</v>
      </c>
      <c r="D1484" s="38">
        <v>2659280</v>
      </c>
      <c r="E1484" s="42" t="s">
        <v>8998</v>
      </c>
      <c r="F1484" s="38">
        <v>265928</v>
      </c>
      <c r="G1484" s="38">
        <f t="shared" si="92"/>
        <v>2925208</v>
      </c>
      <c r="H1484" s="40" t="s">
        <v>10339</v>
      </c>
      <c r="I1484" s="40" t="s">
        <v>10340</v>
      </c>
      <c r="J1484" s="45">
        <f t="shared" si="93"/>
        <v>6781</v>
      </c>
      <c r="K1484" s="47">
        <f t="shared" si="94"/>
        <v>2925208</v>
      </c>
      <c r="L1484">
        <f>+VLOOKUP(J1484,'Thanh toán '!Q$6:R$3244,2,0)</f>
        <v>2925208</v>
      </c>
      <c r="M1484" s="47">
        <f t="shared" si="95"/>
        <v>0</v>
      </c>
    </row>
    <row r="1485" spans="1:13" x14ac:dyDescent="0.25">
      <c r="A1485" s="43">
        <v>44978</v>
      </c>
      <c r="B1485" s="40" t="s">
        <v>12392</v>
      </c>
      <c r="C1485" s="40" t="s">
        <v>12393</v>
      </c>
      <c r="D1485" s="38">
        <v>587448</v>
      </c>
      <c r="E1485" s="42" t="s">
        <v>8998</v>
      </c>
      <c r="F1485" s="38">
        <v>58745</v>
      </c>
      <c r="G1485" s="38">
        <f t="shared" si="92"/>
        <v>646193</v>
      </c>
      <c r="H1485" s="40" t="s">
        <v>9001</v>
      </c>
      <c r="I1485" s="40" t="s">
        <v>9002</v>
      </c>
      <c r="J1485" s="45">
        <f t="shared" si="93"/>
        <v>6784</v>
      </c>
      <c r="K1485" s="47">
        <f t="shared" si="94"/>
        <v>646193</v>
      </c>
      <c r="L1485">
        <f>+VLOOKUP(J1485,'Thanh toán '!Q$6:R$3244,2,0)</f>
        <v>646193</v>
      </c>
      <c r="M1485" s="47">
        <f t="shared" si="95"/>
        <v>0</v>
      </c>
    </row>
    <row r="1486" spans="1:13" x14ac:dyDescent="0.25">
      <c r="A1486" s="43">
        <v>44978</v>
      </c>
      <c r="B1486" s="40" t="s">
        <v>12394</v>
      </c>
      <c r="C1486" s="40" t="s">
        <v>10726</v>
      </c>
      <c r="D1486" s="38">
        <v>1924970</v>
      </c>
      <c r="E1486" s="42" t="s">
        <v>8998</v>
      </c>
      <c r="F1486" s="38">
        <v>192497</v>
      </c>
      <c r="G1486" s="38">
        <f t="shared" si="92"/>
        <v>2117467</v>
      </c>
      <c r="H1486" s="40" t="s">
        <v>9558</v>
      </c>
      <c r="I1486" s="40" t="s">
        <v>9559</v>
      </c>
      <c r="J1486" s="45">
        <f t="shared" si="93"/>
        <v>6786</v>
      </c>
      <c r="K1486" s="47">
        <f t="shared" si="94"/>
        <v>2117467</v>
      </c>
      <c r="L1486">
        <f>+VLOOKUP(J1486,'Thanh toán '!Q$6:R$3244,2,0)</f>
        <v>2117467</v>
      </c>
      <c r="M1486" s="47">
        <f t="shared" si="95"/>
        <v>0</v>
      </c>
    </row>
    <row r="1487" spans="1:13" x14ac:dyDescent="0.25">
      <c r="A1487" s="43">
        <v>44978</v>
      </c>
      <c r="B1487" s="40" t="s">
        <v>12395</v>
      </c>
      <c r="C1487" s="40" t="s">
        <v>12396</v>
      </c>
      <c r="D1487" s="38">
        <v>530250</v>
      </c>
      <c r="E1487" s="42" t="s">
        <v>8998</v>
      </c>
      <c r="F1487" s="38">
        <v>53025</v>
      </c>
      <c r="G1487" s="38">
        <f t="shared" si="92"/>
        <v>583275</v>
      </c>
      <c r="H1487" s="40" t="s">
        <v>9001</v>
      </c>
      <c r="I1487" s="40" t="s">
        <v>9002</v>
      </c>
      <c r="J1487" s="45">
        <f t="shared" si="93"/>
        <v>6791</v>
      </c>
      <c r="K1487" s="47">
        <f t="shared" si="94"/>
        <v>583275</v>
      </c>
      <c r="L1487">
        <f>+VLOOKUP(J1487,'Thanh toán '!Q$6:R$3244,2,0)</f>
        <v>583275</v>
      </c>
      <c r="M1487" s="47">
        <f t="shared" si="95"/>
        <v>0</v>
      </c>
    </row>
    <row r="1488" spans="1:13" x14ac:dyDescent="0.25">
      <c r="A1488" s="43">
        <v>44978</v>
      </c>
      <c r="B1488" s="40" t="s">
        <v>12397</v>
      </c>
      <c r="C1488" s="40" t="s">
        <v>12398</v>
      </c>
      <c r="D1488" s="38">
        <v>530250</v>
      </c>
      <c r="E1488" s="42" t="s">
        <v>8998</v>
      </c>
      <c r="F1488" s="38">
        <v>53025</v>
      </c>
      <c r="G1488" s="38">
        <f t="shared" si="92"/>
        <v>583275</v>
      </c>
      <c r="H1488" s="40" t="s">
        <v>9289</v>
      </c>
      <c r="I1488" s="40" t="s">
        <v>9290</v>
      </c>
      <c r="J1488" s="45">
        <f t="shared" si="93"/>
        <v>6794</v>
      </c>
      <c r="K1488" s="47">
        <f t="shared" si="94"/>
        <v>583275</v>
      </c>
      <c r="L1488">
        <f>+VLOOKUP(J1488,'Thanh toán '!Q$6:R$3244,2,0)</f>
        <v>583275</v>
      </c>
      <c r="M1488" s="47">
        <f t="shared" si="95"/>
        <v>0</v>
      </c>
    </row>
    <row r="1489" spans="1:13" x14ac:dyDescent="0.25">
      <c r="A1489" s="43">
        <v>44978</v>
      </c>
      <c r="B1489" s="40" t="s">
        <v>12399</v>
      </c>
      <c r="C1489" s="40" t="s">
        <v>12400</v>
      </c>
      <c r="D1489" s="38">
        <v>551250</v>
      </c>
      <c r="E1489" s="42" t="s">
        <v>8998</v>
      </c>
      <c r="F1489" s="38">
        <v>55125</v>
      </c>
      <c r="G1489" s="38">
        <f t="shared" si="92"/>
        <v>606375</v>
      </c>
      <c r="H1489" s="40" t="s">
        <v>9331</v>
      </c>
      <c r="I1489" s="40" t="s">
        <v>9332</v>
      </c>
      <c r="J1489" s="45">
        <f t="shared" si="93"/>
        <v>6795</v>
      </c>
      <c r="K1489" s="47">
        <f t="shared" si="94"/>
        <v>606375</v>
      </c>
      <c r="L1489">
        <f>+VLOOKUP(J1489,'Thanh toán '!Q$6:R$3244,2,0)</f>
        <v>606375</v>
      </c>
      <c r="M1489" s="47">
        <f t="shared" si="95"/>
        <v>0</v>
      </c>
    </row>
    <row r="1490" spans="1:13" x14ac:dyDescent="0.25">
      <c r="A1490" s="43">
        <v>44978</v>
      </c>
      <c r="B1490" s="40" t="s">
        <v>12401</v>
      </c>
      <c r="C1490" s="40" t="s">
        <v>12402</v>
      </c>
      <c r="D1490" s="38">
        <v>1060500</v>
      </c>
      <c r="E1490" s="42" t="s">
        <v>8998</v>
      </c>
      <c r="F1490" s="38">
        <v>106050</v>
      </c>
      <c r="G1490" s="38">
        <f t="shared" si="92"/>
        <v>1166550</v>
      </c>
      <c r="H1490" s="40" t="s">
        <v>9321</v>
      </c>
      <c r="I1490" s="40" t="s">
        <v>9322</v>
      </c>
      <c r="J1490" s="45">
        <f t="shared" si="93"/>
        <v>6796</v>
      </c>
      <c r="K1490" s="47">
        <f t="shared" si="94"/>
        <v>1166550</v>
      </c>
      <c r="L1490">
        <f>+VLOOKUP(J1490,'Thanh toán '!Q$6:R$3244,2,0)</f>
        <v>1166550</v>
      </c>
      <c r="M1490" s="47">
        <f t="shared" si="95"/>
        <v>0</v>
      </c>
    </row>
    <row r="1491" spans="1:13" x14ac:dyDescent="0.25">
      <c r="A1491" s="43">
        <v>44978</v>
      </c>
      <c r="B1491" s="40" t="s">
        <v>12403</v>
      </c>
      <c r="C1491" s="40" t="s">
        <v>12404</v>
      </c>
      <c r="D1491" s="38">
        <v>530250</v>
      </c>
      <c r="E1491" s="42" t="s">
        <v>8998</v>
      </c>
      <c r="F1491" s="38">
        <v>53025</v>
      </c>
      <c r="G1491" s="38">
        <f t="shared" si="92"/>
        <v>583275</v>
      </c>
      <c r="H1491" s="40" t="s">
        <v>9327</v>
      </c>
      <c r="I1491" s="40" t="s">
        <v>9328</v>
      </c>
      <c r="J1491" s="45">
        <f t="shared" si="93"/>
        <v>6797</v>
      </c>
      <c r="K1491" s="47">
        <f t="shared" si="94"/>
        <v>583275</v>
      </c>
      <c r="L1491" t="e">
        <f>+VLOOKUP(J1491,'Thanh toán '!Q$6:R$3244,2,0)</f>
        <v>#N/A</v>
      </c>
      <c r="M1491" s="47" t="e">
        <f t="shared" si="95"/>
        <v>#N/A</v>
      </c>
    </row>
    <row r="1492" spans="1:13" x14ac:dyDescent="0.25">
      <c r="A1492" s="43">
        <v>44978</v>
      </c>
      <c r="B1492" s="40" t="s">
        <v>12405</v>
      </c>
      <c r="C1492" s="40" t="s">
        <v>12406</v>
      </c>
      <c r="D1492" s="38">
        <v>3115630</v>
      </c>
      <c r="E1492" s="42" t="s">
        <v>8998</v>
      </c>
      <c r="F1492" s="38">
        <v>311563</v>
      </c>
      <c r="G1492" s="38">
        <f t="shared" si="92"/>
        <v>3427193</v>
      </c>
      <c r="H1492" s="40" t="s">
        <v>9327</v>
      </c>
      <c r="I1492" s="40" t="s">
        <v>9328</v>
      </c>
      <c r="J1492" s="45">
        <f t="shared" si="93"/>
        <v>6798</v>
      </c>
      <c r="K1492" s="47">
        <f t="shared" si="94"/>
        <v>3427193</v>
      </c>
      <c r="L1492">
        <f>+VLOOKUP(J1492,'Thanh toán '!Q$6:R$3244,2,0)</f>
        <v>3427193</v>
      </c>
      <c r="M1492" s="47">
        <f t="shared" si="95"/>
        <v>0</v>
      </c>
    </row>
    <row r="1493" spans="1:13" x14ac:dyDescent="0.25">
      <c r="A1493" s="43">
        <v>44978</v>
      </c>
      <c r="B1493" s="40" t="s">
        <v>12407</v>
      </c>
      <c r="C1493" s="40" t="s">
        <v>12408</v>
      </c>
      <c r="D1493" s="38">
        <v>1844890</v>
      </c>
      <c r="E1493" s="42" t="s">
        <v>8998</v>
      </c>
      <c r="F1493" s="38">
        <v>184489</v>
      </c>
      <c r="G1493" s="38">
        <f t="shared" si="92"/>
        <v>2029379</v>
      </c>
      <c r="H1493" s="40" t="s">
        <v>9331</v>
      </c>
      <c r="I1493" s="40" t="s">
        <v>9332</v>
      </c>
      <c r="J1493" s="45">
        <f t="shared" si="93"/>
        <v>6799</v>
      </c>
      <c r="K1493" s="47">
        <f t="shared" si="94"/>
        <v>2029379</v>
      </c>
      <c r="L1493">
        <f>+VLOOKUP(J1493,'Thanh toán '!Q$6:R$3244,2,0)</f>
        <v>2029379</v>
      </c>
      <c r="M1493" s="47">
        <f t="shared" si="95"/>
        <v>0</v>
      </c>
    </row>
    <row r="1494" spans="1:13" x14ac:dyDescent="0.25">
      <c r="A1494" s="43">
        <v>44978</v>
      </c>
      <c r="B1494" s="40" t="s">
        <v>12409</v>
      </c>
      <c r="C1494" s="40" t="s">
        <v>12410</v>
      </c>
      <c r="D1494" s="38">
        <v>1150620</v>
      </c>
      <c r="E1494" s="42" t="s">
        <v>8998</v>
      </c>
      <c r="F1494" s="38">
        <v>115062</v>
      </c>
      <c r="G1494" s="38">
        <f t="shared" si="92"/>
        <v>1265682</v>
      </c>
      <c r="H1494" s="40" t="s">
        <v>9295</v>
      </c>
      <c r="I1494" s="40" t="s">
        <v>9296</v>
      </c>
      <c r="J1494" s="45">
        <f t="shared" si="93"/>
        <v>6800</v>
      </c>
      <c r="K1494" s="47">
        <f t="shared" si="94"/>
        <v>1265682</v>
      </c>
      <c r="L1494">
        <f>+VLOOKUP(J1494,'Thanh toán '!Q$6:R$3244,2,0)</f>
        <v>1265682</v>
      </c>
      <c r="M1494" s="47">
        <f t="shared" si="95"/>
        <v>0</v>
      </c>
    </row>
    <row r="1495" spans="1:13" x14ac:dyDescent="0.25">
      <c r="A1495" s="43">
        <v>44978</v>
      </c>
      <c r="B1495" s="40" t="s">
        <v>12411</v>
      </c>
      <c r="C1495" s="40" t="s">
        <v>12412</v>
      </c>
      <c r="D1495" s="38">
        <v>4939236</v>
      </c>
      <c r="E1495" s="42" t="s">
        <v>8998</v>
      </c>
      <c r="F1495" s="38">
        <v>493924</v>
      </c>
      <c r="G1495" s="38">
        <f t="shared" si="92"/>
        <v>5433160</v>
      </c>
      <c r="H1495" s="40" t="s">
        <v>9289</v>
      </c>
      <c r="I1495" s="40" t="s">
        <v>9290</v>
      </c>
      <c r="J1495" s="45">
        <f t="shared" si="93"/>
        <v>6801</v>
      </c>
      <c r="K1495" s="47">
        <f t="shared" si="94"/>
        <v>5433160</v>
      </c>
      <c r="L1495">
        <f>+VLOOKUP(J1495,'Thanh toán '!Q$6:R$3244,2,0)</f>
        <v>5433160</v>
      </c>
      <c r="M1495" s="47">
        <f t="shared" si="95"/>
        <v>0</v>
      </c>
    </row>
    <row r="1496" spans="1:13" x14ac:dyDescent="0.25">
      <c r="A1496" s="43">
        <v>44978</v>
      </c>
      <c r="B1496" s="40" t="s">
        <v>12413</v>
      </c>
      <c r="C1496" s="40" t="s">
        <v>12414</v>
      </c>
      <c r="D1496" s="38">
        <v>3172455</v>
      </c>
      <c r="E1496" s="42" t="s">
        <v>8998</v>
      </c>
      <c r="F1496" s="38">
        <v>317246</v>
      </c>
      <c r="G1496" s="38">
        <f t="shared" si="92"/>
        <v>3489701</v>
      </c>
      <c r="H1496" s="40" t="s">
        <v>9311</v>
      </c>
      <c r="I1496" s="40" t="s">
        <v>9312</v>
      </c>
      <c r="J1496" s="45">
        <f t="shared" si="93"/>
        <v>6802</v>
      </c>
      <c r="K1496" s="47">
        <f t="shared" si="94"/>
        <v>3489701</v>
      </c>
      <c r="L1496">
        <f>+VLOOKUP(J1496,'Thanh toán '!Q$6:R$3244,2,0)</f>
        <v>3489701</v>
      </c>
      <c r="M1496" s="47">
        <f t="shared" si="95"/>
        <v>0</v>
      </c>
    </row>
    <row r="1497" spans="1:13" x14ac:dyDescent="0.25">
      <c r="A1497" s="43">
        <v>44978</v>
      </c>
      <c r="B1497" s="40" t="s">
        <v>12415</v>
      </c>
      <c r="C1497" s="40" t="s">
        <v>12416</v>
      </c>
      <c r="D1497" s="38">
        <v>1612400</v>
      </c>
      <c r="E1497" s="42" t="s">
        <v>8998</v>
      </c>
      <c r="F1497" s="38">
        <v>161240</v>
      </c>
      <c r="G1497" s="38">
        <f t="shared" si="92"/>
        <v>1773640</v>
      </c>
      <c r="H1497" s="40" t="s">
        <v>9295</v>
      </c>
      <c r="I1497" s="40" t="s">
        <v>9296</v>
      </c>
      <c r="J1497" s="45">
        <f t="shared" si="93"/>
        <v>6803</v>
      </c>
      <c r="K1497" s="47">
        <f t="shared" si="94"/>
        <v>1773640</v>
      </c>
      <c r="L1497">
        <f>+VLOOKUP(J1497,'Thanh toán '!Q$6:R$3244,2,0)</f>
        <v>1773640</v>
      </c>
      <c r="M1497" s="47">
        <f t="shared" si="95"/>
        <v>0</v>
      </c>
    </row>
    <row r="1498" spans="1:13" x14ac:dyDescent="0.25">
      <c r="A1498" s="43">
        <v>44978</v>
      </c>
      <c r="B1498" s="40" t="s">
        <v>12417</v>
      </c>
      <c r="C1498" s="40" t="s">
        <v>12418</v>
      </c>
      <c r="D1498" s="38">
        <v>2202930</v>
      </c>
      <c r="E1498" s="42" t="s">
        <v>8998</v>
      </c>
      <c r="F1498" s="38">
        <v>220293</v>
      </c>
      <c r="G1498" s="38">
        <f t="shared" si="92"/>
        <v>2423223</v>
      </c>
      <c r="H1498" s="40" t="s">
        <v>9321</v>
      </c>
      <c r="I1498" s="40" t="s">
        <v>9322</v>
      </c>
      <c r="J1498" s="45">
        <f t="shared" si="93"/>
        <v>6804</v>
      </c>
      <c r="K1498" s="47">
        <f t="shared" si="94"/>
        <v>2423223</v>
      </c>
      <c r="L1498">
        <f>+VLOOKUP(J1498,'Thanh toán '!Q$6:R$3244,2,0)</f>
        <v>2423223</v>
      </c>
      <c r="M1498" s="47">
        <f t="shared" si="95"/>
        <v>0</v>
      </c>
    </row>
    <row r="1499" spans="1:13" x14ac:dyDescent="0.25">
      <c r="A1499" s="43">
        <v>44978</v>
      </c>
      <c r="B1499" s="40" t="s">
        <v>12419</v>
      </c>
      <c r="C1499" s="40" t="s">
        <v>12420</v>
      </c>
      <c r="D1499" s="38">
        <v>3671550</v>
      </c>
      <c r="E1499" s="42" t="s">
        <v>8998</v>
      </c>
      <c r="F1499" s="38">
        <v>367155</v>
      </c>
      <c r="G1499" s="38">
        <f t="shared" si="92"/>
        <v>4038705</v>
      </c>
      <c r="H1499" s="40" t="s">
        <v>9315</v>
      </c>
      <c r="I1499" s="40" t="s">
        <v>9316</v>
      </c>
      <c r="J1499" s="45">
        <f t="shared" si="93"/>
        <v>6805</v>
      </c>
      <c r="K1499" s="47">
        <f t="shared" si="94"/>
        <v>4038705</v>
      </c>
      <c r="L1499">
        <f>+VLOOKUP(J1499,'Thanh toán '!Q$6:R$3244,2,0)</f>
        <v>4038705</v>
      </c>
      <c r="M1499" s="47">
        <f t="shared" si="95"/>
        <v>0</v>
      </c>
    </row>
    <row r="1500" spans="1:13" x14ac:dyDescent="0.25">
      <c r="A1500" s="43">
        <v>44978</v>
      </c>
      <c r="B1500" s="40" t="s">
        <v>12421</v>
      </c>
      <c r="C1500" s="40" t="s">
        <v>12422</v>
      </c>
      <c r="D1500" s="38">
        <v>3026602</v>
      </c>
      <c r="E1500" s="42" t="s">
        <v>8998</v>
      </c>
      <c r="F1500" s="38">
        <v>302660</v>
      </c>
      <c r="G1500" s="38">
        <f t="shared" si="92"/>
        <v>3329262</v>
      </c>
      <c r="H1500" s="40" t="s">
        <v>9315</v>
      </c>
      <c r="I1500" s="40" t="s">
        <v>9316</v>
      </c>
      <c r="J1500" s="45">
        <f t="shared" si="93"/>
        <v>6806</v>
      </c>
      <c r="K1500" s="47">
        <f t="shared" si="94"/>
        <v>3329262</v>
      </c>
      <c r="L1500">
        <f>+VLOOKUP(J1500,'Thanh toán '!Q$6:R$3244,2,0)</f>
        <v>3329262</v>
      </c>
      <c r="M1500" s="47">
        <f t="shared" si="95"/>
        <v>0</v>
      </c>
    </row>
    <row r="1501" spans="1:13" x14ac:dyDescent="0.25">
      <c r="A1501" s="43">
        <v>44978</v>
      </c>
      <c r="B1501" s="40" t="s">
        <v>12423</v>
      </c>
      <c r="C1501" s="40" t="s">
        <v>12424</v>
      </c>
      <c r="D1501" s="38">
        <v>1242054</v>
      </c>
      <c r="E1501" s="42" t="s">
        <v>8998</v>
      </c>
      <c r="F1501" s="38">
        <v>124205</v>
      </c>
      <c r="G1501" s="38">
        <f t="shared" si="92"/>
        <v>1366259</v>
      </c>
      <c r="H1501" s="40" t="s">
        <v>9284</v>
      </c>
      <c r="I1501" s="40" t="s">
        <v>9285</v>
      </c>
      <c r="J1501" s="45">
        <f t="shared" si="93"/>
        <v>6807</v>
      </c>
      <c r="K1501" s="47">
        <f t="shared" si="94"/>
        <v>1366259</v>
      </c>
      <c r="L1501">
        <f>+VLOOKUP(J1501,'Thanh toán '!Q$6:R$3244,2,0)</f>
        <v>1366259</v>
      </c>
      <c r="M1501" s="47">
        <f t="shared" si="95"/>
        <v>0</v>
      </c>
    </row>
    <row r="1502" spans="1:13" x14ac:dyDescent="0.25">
      <c r="A1502" s="43">
        <v>44978</v>
      </c>
      <c r="B1502" s="40" t="s">
        <v>12425</v>
      </c>
      <c r="C1502" s="40" t="s">
        <v>9656</v>
      </c>
      <c r="D1502" s="38">
        <v>3469610</v>
      </c>
      <c r="E1502" s="42" t="s">
        <v>8998</v>
      </c>
      <c r="F1502" s="38">
        <v>346961</v>
      </c>
      <c r="G1502" s="38">
        <f t="shared" si="92"/>
        <v>3816571</v>
      </c>
      <c r="H1502" s="40" t="s">
        <v>9284</v>
      </c>
      <c r="I1502" s="40" t="s">
        <v>9285</v>
      </c>
      <c r="J1502" s="45">
        <f t="shared" si="93"/>
        <v>6808</v>
      </c>
      <c r="K1502" s="47">
        <f t="shared" si="94"/>
        <v>3816571</v>
      </c>
      <c r="L1502">
        <f>+VLOOKUP(J1502,'Thanh toán '!Q$6:R$3244,2,0)</f>
        <v>3816571</v>
      </c>
      <c r="M1502" s="47">
        <f t="shared" si="95"/>
        <v>0</v>
      </c>
    </row>
    <row r="1503" spans="1:13" x14ac:dyDescent="0.25">
      <c r="A1503" s="43">
        <v>44978</v>
      </c>
      <c r="B1503" s="40" t="s">
        <v>12426</v>
      </c>
      <c r="C1503" s="40" t="s">
        <v>9670</v>
      </c>
      <c r="D1503" s="38">
        <v>1684390</v>
      </c>
      <c r="E1503" s="42" t="s">
        <v>8998</v>
      </c>
      <c r="F1503" s="38">
        <v>168439</v>
      </c>
      <c r="G1503" s="38">
        <f t="shared" si="92"/>
        <v>1852829</v>
      </c>
      <c r="H1503" s="40" t="s">
        <v>9284</v>
      </c>
      <c r="I1503" s="40" t="s">
        <v>9285</v>
      </c>
      <c r="J1503" s="45">
        <f t="shared" si="93"/>
        <v>6809</v>
      </c>
      <c r="K1503" s="47">
        <f t="shared" si="94"/>
        <v>1852829</v>
      </c>
      <c r="L1503">
        <f>+VLOOKUP(J1503,'Thanh toán '!Q$6:R$3244,2,0)</f>
        <v>1852829</v>
      </c>
      <c r="M1503" s="47">
        <f t="shared" si="95"/>
        <v>0</v>
      </c>
    </row>
    <row r="1504" spans="1:13" x14ac:dyDescent="0.25">
      <c r="A1504" s="43">
        <v>44978</v>
      </c>
      <c r="B1504" s="40" t="s">
        <v>12427</v>
      </c>
      <c r="C1504" s="40" t="s">
        <v>10504</v>
      </c>
      <c r="D1504" s="38">
        <v>3102842</v>
      </c>
      <c r="E1504" s="42" t="s">
        <v>8998</v>
      </c>
      <c r="F1504" s="38">
        <v>310284</v>
      </c>
      <c r="G1504" s="38">
        <f t="shared" si="92"/>
        <v>3413126</v>
      </c>
      <c r="H1504" s="40" t="s">
        <v>9072</v>
      </c>
      <c r="I1504" s="40" t="s">
        <v>9073</v>
      </c>
      <c r="J1504" s="45">
        <f t="shared" si="93"/>
        <v>6810</v>
      </c>
      <c r="K1504" s="47">
        <f t="shared" si="94"/>
        <v>3413126</v>
      </c>
      <c r="L1504">
        <f>+VLOOKUP(J1504,'Thanh toán '!Q$6:R$3244,2,0)</f>
        <v>3413126</v>
      </c>
      <c r="M1504" s="47">
        <f t="shared" si="95"/>
        <v>0</v>
      </c>
    </row>
    <row r="1505" spans="1:13" x14ac:dyDescent="0.25">
      <c r="A1505" s="43">
        <v>44978</v>
      </c>
      <c r="B1505" s="40" t="s">
        <v>12429</v>
      </c>
      <c r="C1505" s="40" t="s">
        <v>12430</v>
      </c>
      <c r="D1505" s="38">
        <v>2065685</v>
      </c>
      <c r="E1505" s="42" t="s">
        <v>8998</v>
      </c>
      <c r="F1505" s="38">
        <v>206569</v>
      </c>
      <c r="G1505" s="38">
        <f t="shared" si="92"/>
        <v>2272254</v>
      </c>
      <c r="H1505" s="40" t="s">
        <v>10921</v>
      </c>
      <c r="I1505" s="40" t="s">
        <v>10922</v>
      </c>
      <c r="J1505" s="45">
        <f t="shared" si="93"/>
        <v>6819</v>
      </c>
      <c r="K1505" s="47">
        <f t="shared" si="94"/>
        <v>2272254</v>
      </c>
      <c r="L1505">
        <f>+VLOOKUP(J1505,'Thanh toán '!Q$6:R$3244,2,0)</f>
        <v>2272254</v>
      </c>
      <c r="M1505" s="47">
        <f t="shared" si="95"/>
        <v>0</v>
      </c>
    </row>
    <row r="1506" spans="1:13" x14ac:dyDescent="0.25">
      <c r="A1506" s="43">
        <v>44978</v>
      </c>
      <c r="B1506" s="40" t="s">
        <v>12431</v>
      </c>
      <c r="C1506" s="40" t="s">
        <v>12432</v>
      </c>
      <c r="D1506" s="38">
        <v>1060500</v>
      </c>
      <c r="E1506" s="42" t="s">
        <v>8998</v>
      </c>
      <c r="F1506" s="38">
        <v>106050</v>
      </c>
      <c r="G1506" s="38">
        <f t="shared" si="92"/>
        <v>1166550</v>
      </c>
      <c r="H1506" s="40" t="s">
        <v>9001</v>
      </c>
      <c r="I1506" s="40" t="s">
        <v>9002</v>
      </c>
      <c r="J1506" s="45">
        <f t="shared" si="93"/>
        <v>6822</v>
      </c>
      <c r="K1506" s="47">
        <f t="shared" si="94"/>
        <v>1166550</v>
      </c>
      <c r="L1506">
        <f>+VLOOKUP(J1506,'Thanh toán '!Q$6:R$3244,2,0)</f>
        <v>1166550</v>
      </c>
      <c r="M1506" s="47">
        <f t="shared" si="95"/>
        <v>0</v>
      </c>
    </row>
    <row r="1507" spans="1:13" x14ac:dyDescent="0.25">
      <c r="A1507" s="43">
        <v>44978</v>
      </c>
      <c r="B1507" s="40" t="s">
        <v>12433</v>
      </c>
      <c r="C1507" s="40" t="s">
        <v>12434</v>
      </c>
      <c r="D1507" s="38">
        <v>962485</v>
      </c>
      <c r="E1507" s="42" t="s">
        <v>8998</v>
      </c>
      <c r="F1507" s="38">
        <v>96249</v>
      </c>
      <c r="G1507" s="38">
        <f t="shared" si="92"/>
        <v>1058734</v>
      </c>
      <c r="H1507" s="40" t="s">
        <v>9001</v>
      </c>
      <c r="I1507" s="40" t="s">
        <v>9002</v>
      </c>
      <c r="J1507" s="45">
        <f t="shared" si="93"/>
        <v>6823</v>
      </c>
      <c r="K1507" s="47">
        <f t="shared" si="94"/>
        <v>1058734</v>
      </c>
      <c r="L1507">
        <f>+VLOOKUP(J1507,'Thanh toán '!Q$6:R$3244,2,0)</f>
        <v>1058734</v>
      </c>
      <c r="M1507" s="47">
        <f t="shared" si="95"/>
        <v>0</v>
      </c>
    </row>
    <row r="1508" spans="1:13" x14ac:dyDescent="0.25">
      <c r="A1508" s="43">
        <v>44978</v>
      </c>
      <c r="B1508" s="40" t="s">
        <v>12435</v>
      </c>
      <c r="C1508" s="40" t="s">
        <v>12436</v>
      </c>
      <c r="D1508" s="38">
        <v>868975</v>
      </c>
      <c r="E1508" s="42" t="s">
        <v>8998</v>
      </c>
      <c r="F1508" s="38">
        <v>86898</v>
      </c>
      <c r="G1508" s="38">
        <f t="shared" si="92"/>
        <v>955873</v>
      </c>
      <c r="H1508" s="40" t="s">
        <v>9001</v>
      </c>
      <c r="I1508" s="40" t="s">
        <v>9002</v>
      </c>
      <c r="J1508" s="45">
        <f t="shared" si="93"/>
        <v>6824</v>
      </c>
      <c r="K1508" s="47">
        <f t="shared" si="94"/>
        <v>955873</v>
      </c>
      <c r="L1508">
        <f>+VLOOKUP(J1508,'Thanh toán '!Q$6:R$3244,2,0)</f>
        <v>955873</v>
      </c>
      <c r="M1508" s="47">
        <f t="shared" si="95"/>
        <v>0</v>
      </c>
    </row>
    <row r="1509" spans="1:13" x14ac:dyDescent="0.25">
      <c r="A1509" s="43">
        <v>44978</v>
      </c>
      <c r="B1509" s="40" t="s">
        <v>12437</v>
      </c>
      <c r="C1509" s="40" t="s">
        <v>12438</v>
      </c>
      <c r="D1509" s="38">
        <v>517701</v>
      </c>
      <c r="E1509" s="42" t="s">
        <v>8998</v>
      </c>
      <c r="F1509" s="38">
        <v>51770</v>
      </c>
      <c r="G1509" s="38">
        <f t="shared" si="92"/>
        <v>569471</v>
      </c>
      <c r="H1509" s="40" t="s">
        <v>9001</v>
      </c>
      <c r="I1509" s="40" t="s">
        <v>9002</v>
      </c>
      <c r="J1509" s="45">
        <f t="shared" si="93"/>
        <v>6828</v>
      </c>
      <c r="K1509" s="47">
        <f t="shared" si="94"/>
        <v>569471</v>
      </c>
      <c r="L1509">
        <f>+VLOOKUP(J1509,'Thanh toán '!Q$6:R$3244,2,0)</f>
        <v>569471</v>
      </c>
      <c r="M1509" s="47">
        <f t="shared" si="95"/>
        <v>0</v>
      </c>
    </row>
    <row r="1510" spans="1:13" x14ac:dyDescent="0.25">
      <c r="A1510" s="43">
        <v>44978</v>
      </c>
      <c r="B1510" s="40" t="s">
        <v>12439</v>
      </c>
      <c r="C1510" s="40" t="s">
        <v>12440</v>
      </c>
      <c r="D1510" s="38">
        <v>618065</v>
      </c>
      <c r="E1510" s="42" t="s">
        <v>8998</v>
      </c>
      <c r="F1510" s="38">
        <v>61807</v>
      </c>
      <c r="G1510" s="38">
        <f t="shared" si="92"/>
        <v>679872</v>
      </c>
      <c r="H1510" s="40" t="s">
        <v>9001</v>
      </c>
      <c r="I1510" s="40" t="s">
        <v>9002</v>
      </c>
      <c r="J1510" s="45">
        <f t="shared" si="93"/>
        <v>6829</v>
      </c>
      <c r="K1510" s="47">
        <f t="shared" si="94"/>
        <v>679872</v>
      </c>
      <c r="L1510">
        <f>+VLOOKUP(J1510,'Thanh toán '!Q$6:R$3244,2,0)</f>
        <v>679872</v>
      </c>
      <c r="M1510" s="47">
        <f t="shared" si="95"/>
        <v>0</v>
      </c>
    </row>
    <row r="1511" spans="1:13" x14ac:dyDescent="0.25">
      <c r="A1511" s="43">
        <v>44978</v>
      </c>
      <c r="B1511" s="40" t="s">
        <v>12441</v>
      </c>
      <c r="C1511" s="40" t="s">
        <v>12442</v>
      </c>
      <c r="D1511" s="38">
        <v>1173355</v>
      </c>
      <c r="E1511" s="42" t="s">
        <v>8998</v>
      </c>
      <c r="F1511" s="38">
        <v>117336</v>
      </c>
      <c r="G1511" s="38">
        <f t="shared" si="92"/>
        <v>1290691</v>
      </c>
      <c r="H1511" s="40" t="s">
        <v>9001</v>
      </c>
      <c r="I1511" s="40" t="s">
        <v>9002</v>
      </c>
      <c r="J1511" s="45">
        <f t="shared" si="93"/>
        <v>6830</v>
      </c>
      <c r="K1511" s="47">
        <f t="shared" si="94"/>
        <v>1290691</v>
      </c>
      <c r="L1511">
        <f>+VLOOKUP(J1511,'Thanh toán '!Q$6:R$3244,2,0)</f>
        <v>1290691</v>
      </c>
      <c r="M1511" s="47">
        <f t="shared" si="95"/>
        <v>0</v>
      </c>
    </row>
    <row r="1512" spans="1:13" x14ac:dyDescent="0.25">
      <c r="A1512" s="43">
        <v>44979</v>
      </c>
      <c r="B1512" s="40" t="s">
        <v>12452</v>
      </c>
      <c r="C1512" s="40" t="s">
        <v>12453</v>
      </c>
      <c r="D1512" s="38">
        <v>1924970</v>
      </c>
      <c r="E1512" s="42" t="s">
        <v>8998</v>
      </c>
      <c r="F1512" s="38">
        <v>192497</v>
      </c>
      <c r="G1512" s="38">
        <f t="shared" si="92"/>
        <v>2117467</v>
      </c>
      <c r="H1512" s="40" t="s">
        <v>9398</v>
      </c>
      <c r="I1512" s="40" t="s">
        <v>9399</v>
      </c>
      <c r="J1512" s="45">
        <f t="shared" si="93"/>
        <v>6831</v>
      </c>
      <c r="K1512" s="47">
        <f t="shared" si="94"/>
        <v>2117467</v>
      </c>
      <c r="L1512">
        <f>+VLOOKUP(J1512,'Thanh toán '!Q$6:R$3244,2,0)</f>
        <v>2117467</v>
      </c>
      <c r="M1512" s="47">
        <f t="shared" si="95"/>
        <v>0</v>
      </c>
    </row>
    <row r="1513" spans="1:13" x14ac:dyDescent="0.25">
      <c r="A1513" s="43">
        <v>44979</v>
      </c>
      <c r="B1513" s="40" t="s">
        <v>12454</v>
      </c>
      <c r="C1513" s="40" t="s">
        <v>12455</v>
      </c>
      <c r="D1513" s="38">
        <v>222116</v>
      </c>
      <c r="E1513" s="42" t="s">
        <v>8998</v>
      </c>
      <c r="F1513" s="38">
        <v>22212</v>
      </c>
      <c r="G1513" s="38">
        <f t="shared" si="92"/>
        <v>244328</v>
      </c>
      <c r="H1513" s="40" t="s">
        <v>9001</v>
      </c>
      <c r="I1513" s="40" t="s">
        <v>9002</v>
      </c>
      <c r="J1513" s="45">
        <f t="shared" si="93"/>
        <v>6833</v>
      </c>
      <c r="K1513" s="47">
        <f t="shared" si="94"/>
        <v>244328</v>
      </c>
      <c r="L1513">
        <f>+VLOOKUP(J1513,'Thanh toán '!Q$6:R$3244,2,0)</f>
        <v>244328</v>
      </c>
      <c r="M1513" s="47">
        <f t="shared" si="95"/>
        <v>0</v>
      </c>
    </row>
    <row r="1514" spans="1:13" x14ac:dyDescent="0.25">
      <c r="A1514" s="43">
        <v>44979</v>
      </c>
      <c r="B1514" s="40" t="s">
        <v>12456</v>
      </c>
      <c r="C1514" s="40" t="s">
        <v>12457</v>
      </c>
      <c r="D1514" s="38">
        <v>1109206</v>
      </c>
      <c r="E1514" s="42" t="s">
        <v>8998</v>
      </c>
      <c r="F1514" s="38">
        <v>110921</v>
      </c>
      <c r="G1514" s="38">
        <f t="shared" si="92"/>
        <v>1220127</v>
      </c>
      <c r="H1514" s="40" t="s">
        <v>9001</v>
      </c>
      <c r="I1514" s="40" t="s">
        <v>9002</v>
      </c>
      <c r="J1514" s="45">
        <f t="shared" si="93"/>
        <v>6834</v>
      </c>
      <c r="K1514" s="47">
        <f t="shared" si="94"/>
        <v>1220127</v>
      </c>
      <c r="L1514">
        <f>+VLOOKUP(J1514,'Thanh toán '!Q$6:R$3244,2,0)</f>
        <v>1220127</v>
      </c>
      <c r="M1514" s="47">
        <f t="shared" si="95"/>
        <v>0</v>
      </c>
    </row>
    <row r="1515" spans="1:13" x14ac:dyDescent="0.25">
      <c r="A1515" s="43">
        <v>44979</v>
      </c>
      <c r="B1515" s="40" t="s">
        <v>12458</v>
      </c>
      <c r="C1515" s="40" t="s">
        <v>12459</v>
      </c>
      <c r="D1515" s="38">
        <v>3376970</v>
      </c>
      <c r="E1515" s="42" t="s">
        <v>8998</v>
      </c>
      <c r="F1515" s="38">
        <v>337697</v>
      </c>
      <c r="G1515" s="38">
        <f t="shared" si="92"/>
        <v>3714667</v>
      </c>
      <c r="H1515" s="40" t="s">
        <v>9394</v>
      </c>
      <c r="I1515" s="40" t="s">
        <v>9395</v>
      </c>
      <c r="J1515" s="45">
        <f t="shared" si="93"/>
        <v>6835</v>
      </c>
      <c r="K1515" s="47">
        <f t="shared" si="94"/>
        <v>3714667</v>
      </c>
      <c r="L1515">
        <f>+VLOOKUP(J1515,'Thanh toán '!Q$6:R$3244,2,0)</f>
        <v>3714667</v>
      </c>
      <c r="M1515" s="47">
        <f t="shared" si="95"/>
        <v>0</v>
      </c>
    </row>
    <row r="1516" spans="1:13" x14ac:dyDescent="0.25">
      <c r="A1516" s="43">
        <v>44979</v>
      </c>
      <c r="B1516" s="40" t="s">
        <v>12460</v>
      </c>
      <c r="C1516" s="40" t="s">
        <v>12461</v>
      </c>
      <c r="D1516" s="38">
        <v>704013</v>
      </c>
      <c r="E1516" s="42" t="s">
        <v>8998</v>
      </c>
      <c r="F1516" s="38">
        <v>70401</v>
      </c>
      <c r="G1516" s="38">
        <f t="shared" si="92"/>
        <v>774414</v>
      </c>
      <c r="H1516" s="40" t="s">
        <v>9001</v>
      </c>
      <c r="I1516" s="40" t="s">
        <v>9002</v>
      </c>
      <c r="J1516" s="45">
        <f t="shared" si="93"/>
        <v>6836</v>
      </c>
      <c r="K1516" s="47">
        <f t="shared" si="94"/>
        <v>774414</v>
      </c>
      <c r="L1516">
        <f>+VLOOKUP(J1516,'Thanh toán '!Q$6:R$3244,2,0)</f>
        <v>774414</v>
      </c>
      <c r="M1516" s="47">
        <f t="shared" si="95"/>
        <v>0</v>
      </c>
    </row>
    <row r="1517" spans="1:13" x14ac:dyDescent="0.25">
      <c r="A1517" s="43">
        <v>44979</v>
      </c>
      <c r="B1517" s="40" t="s">
        <v>12462</v>
      </c>
      <c r="C1517" s="40" t="s">
        <v>12463</v>
      </c>
      <c r="D1517" s="38">
        <v>2745820</v>
      </c>
      <c r="E1517" s="42" t="s">
        <v>8998</v>
      </c>
      <c r="F1517" s="38">
        <v>274582</v>
      </c>
      <c r="G1517" s="38">
        <f t="shared" si="92"/>
        <v>3020402</v>
      </c>
      <c r="H1517" s="40" t="s">
        <v>9747</v>
      </c>
      <c r="I1517" s="40" t="s">
        <v>9748</v>
      </c>
      <c r="J1517" s="45">
        <f t="shared" si="93"/>
        <v>6839</v>
      </c>
      <c r="K1517" s="47">
        <f t="shared" si="94"/>
        <v>3020402</v>
      </c>
      <c r="L1517">
        <f>+VLOOKUP(J1517,'Thanh toán '!Q$6:R$3244,2,0)</f>
        <v>3020402</v>
      </c>
      <c r="M1517" s="47">
        <f t="shared" si="95"/>
        <v>0</v>
      </c>
    </row>
    <row r="1518" spans="1:13" x14ac:dyDescent="0.25">
      <c r="A1518" s="43">
        <v>44979</v>
      </c>
      <c r="B1518" s="40" t="s">
        <v>12464</v>
      </c>
      <c r="C1518" s="40" t="s">
        <v>12465</v>
      </c>
      <c r="D1518" s="38">
        <v>1279643</v>
      </c>
      <c r="E1518" s="42" t="s">
        <v>8998</v>
      </c>
      <c r="F1518" s="38">
        <v>127964</v>
      </c>
      <c r="G1518" s="38">
        <f t="shared" si="92"/>
        <v>1407607</v>
      </c>
      <c r="H1518" s="40" t="s">
        <v>9001</v>
      </c>
      <c r="I1518" s="40" t="s">
        <v>9002</v>
      </c>
      <c r="J1518" s="45">
        <f t="shared" si="93"/>
        <v>6840</v>
      </c>
      <c r="K1518" s="47">
        <f t="shared" si="94"/>
        <v>1407607</v>
      </c>
      <c r="L1518">
        <f>+VLOOKUP(J1518,'Thanh toán '!Q$6:R$3244,2,0)</f>
        <v>1407607</v>
      </c>
      <c r="M1518" s="47">
        <f t="shared" si="95"/>
        <v>0</v>
      </c>
    </row>
    <row r="1519" spans="1:13" x14ac:dyDescent="0.25">
      <c r="A1519" s="43">
        <v>44979</v>
      </c>
      <c r="B1519" s="40" t="s">
        <v>12466</v>
      </c>
      <c r="C1519" s="40" t="s">
        <v>12467</v>
      </c>
      <c r="D1519" s="38">
        <v>1530553</v>
      </c>
      <c r="E1519" s="42" t="s">
        <v>8998</v>
      </c>
      <c r="F1519" s="38">
        <v>153055</v>
      </c>
      <c r="G1519" s="38">
        <f t="shared" si="92"/>
        <v>1683608</v>
      </c>
      <c r="H1519" s="40" t="s">
        <v>9001</v>
      </c>
      <c r="I1519" s="40" t="s">
        <v>9002</v>
      </c>
      <c r="J1519" s="45">
        <f t="shared" si="93"/>
        <v>6843</v>
      </c>
      <c r="K1519" s="47">
        <f t="shared" si="94"/>
        <v>1683608</v>
      </c>
      <c r="L1519">
        <f>+VLOOKUP(J1519,'Thanh toán '!Q$6:R$3244,2,0)</f>
        <v>1683608</v>
      </c>
      <c r="M1519" s="47">
        <f t="shared" si="95"/>
        <v>0</v>
      </c>
    </row>
    <row r="1520" spans="1:13" x14ac:dyDescent="0.25">
      <c r="A1520" s="43">
        <v>44979</v>
      </c>
      <c r="B1520" s="40" t="s">
        <v>12468</v>
      </c>
      <c r="C1520" s="40" t="s">
        <v>12469</v>
      </c>
      <c r="D1520" s="38">
        <v>553467</v>
      </c>
      <c r="E1520" s="42" t="s">
        <v>8998</v>
      </c>
      <c r="F1520" s="38">
        <v>55347</v>
      </c>
      <c r="G1520" s="38">
        <f t="shared" si="92"/>
        <v>608814</v>
      </c>
      <c r="H1520" s="40" t="s">
        <v>9001</v>
      </c>
      <c r="I1520" s="40" t="s">
        <v>9002</v>
      </c>
      <c r="J1520" s="45">
        <f t="shared" si="93"/>
        <v>6844</v>
      </c>
      <c r="K1520" s="47">
        <f t="shared" si="94"/>
        <v>608814</v>
      </c>
      <c r="L1520">
        <f>+VLOOKUP(J1520,'Thanh toán '!Q$6:R$3244,2,0)</f>
        <v>608814</v>
      </c>
      <c r="M1520" s="47">
        <f t="shared" si="95"/>
        <v>0</v>
      </c>
    </row>
    <row r="1521" spans="1:13" x14ac:dyDescent="0.25">
      <c r="A1521" s="43">
        <v>44979</v>
      </c>
      <c r="B1521" s="40" t="s">
        <v>12470</v>
      </c>
      <c r="C1521" s="40" t="s">
        <v>12471</v>
      </c>
      <c r="D1521" s="38">
        <v>951239</v>
      </c>
      <c r="E1521" s="42" t="s">
        <v>8998</v>
      </c>
      <c r="F1521" s="38">
        <v>95124</v>
      </c>
      <c r="G1521" s="38">
        <f t="shared" si="92"/>
        <v>1046363</v>
      </c>
      <c r="H1521" s="40" t="s">
        <v>9001</v>
      </c>
      <c r="I1521" s="40" t="s">
        <v>9002</v>
      </c>
      <c r="J1521" s="45">
        <f t="shared" si="93"/>
        <v>6846</v>
      </c>
      <c r="K1521" s="47">
        <f t="shared" si="94"/>
        <v>1046363</v>
      </c>
      <c r="L1521">
        <f>+VLOOKUP(J1521,'Thanh toán '!Q$6:R$3244,2,0)</f>
        <v>1046363</v>
      </c>
      <c r="M1521" s="47">
        <f t="shared" si="95"/>
        <v>0</v>
      </c>
    </row>
    <row r="1522" spans="1:13" x14ac:dyDescent="0.25">
      <c r="A1522" s="43">
        <v>44979</v>
      </c>
      <c r="B1522" s="40" t="s">
        <v>12472</v>
      </c>
      <c r="C1522" s="40" t="s">
        <v>12473</v>
      </c>
      <c r="D1522" s="38">
        <v>928504</v>
      </c>
      <c r="E1522" s="42" t="s">
        <v>8998</v>
      </c>
      <c r="F1522" s="38">
        <v>92850</v>
      </c>
      <c r="G1522" s="38">
        <f t="shared" si="92"/>
        <v>1021354</v>
      </c>
      <c r="H1522" s="40" t="s">
        <v>9001</v>
      </c>
      <c r="I1522" s="40" t="s">
        <v>9002</v>
      </c>
      <c r="J1522" s="45">
        <f t="shared" si="93"/>
        <v>6847</v>
      </c>
      <c r="K1522" s="47">
        <f t="shared" si="94"/>
        <v>1021354</v>
      </c>
      <c r="L1522">
        <f>+VLOOKUP(J1522,'Thanh toán '!Q$6:R$3244,2,0)</f>
        <v>1021354</v>
      </c>
      <c r="M1522" s="47">
        <f t="shared" si="95"/>
        <v>0</v>
      </c>
    </row>
    <row r="1523" spans="1:13" x14ac:dyDescent="0.25">
      <c r="A1523" s="43">
        <v>44979</v>
      </c>
      <c r="B1523" s="40" t="s">
        <v>12474</v>
      </c>
      <c r="C1523" s="40" t="s">
        <v>12475</v>
      </c>
      <c r="D1523" s="38">
        <v>555290</v>
      </c>
      <c r="E1523" s="42" t="s">
        <v>8998</v>
      </c>
      <c r="F1523" s="38">
        <v>55529</v>
      </c>
      <c r="G1523" s="38">
        <f t="shared" si="92"/>
        <v>610819</v>
      </c>
      <c r="H1523" s="40" t="s">
        <v>9001</v>
      </c>
      <c r="I1523" s="40" t="s">
        <v>9002</v>
      </c>
      <c r="J1523" s="45">
        <f t="shared" si="93"/>
        <v>6850</v>
      </c>
      <c r="K1523" s="47">
        <f t="shared" si="94"/>
        <v>610819</v>
      </c>
      <c r="L1523">
        <f>+VLOOKUP(J1523,'Thanh toán '!Q$6:R$3244,2,0)</f>
        <v>610819</v>
      </c>
      <c r="M1523" s="47">
        <f t="shared" si="95"/>
        <v>0</v>
      </c>
    </row>
    <row r="1524" spans="1:13" x14ac:dyDescent="0.25">
      <c r="A1524" s="43">
        <v>44979</v>
      </c>
      <c r="B1524" s="40" t="s">
        <v>12476</v>
      </c>
      <c r="C1524" s="40" t="s">
        <v>12477</v>
      </c>
      <c r="D1524" s="38">
        <v>1322489</v>
      </c>
      <c r="E1524" s="42" t="s">
        <v>8998</v>
      </c>
      <c r="F1524" s="38">
        <v>132249</v>
      </c>
      <c r="G1524" s="38">
        <f t="shared" si="92"/>
        <v>1454738</v>
      </c>
      <c r="H1524" s="40" t="s">
        <v>9001</v>
      </c>
      <c r="I1524" s="40" t="s">
        <v>9002</v>
      </c>
      <c r="J1524" s="45">
        <f t="shared" si="93"/>
        <v>6851</v>
      </c>
      <c r="K1524" s="47">
        <f t="shared" si="94"/>
        <v>1454738</v>
      </c>
      <c r="L1524">
        <f>+VLOOKUP(J1524,'Thanh toán '!Q$6:R$3244,2,0)</f>
        <v>1454738</v>
      </c>
      <c r="M1524" s="47">
        <f t="shared" si="95"/>
        <v>0</v>
      </c>
    </row>
    <row r="1525" spans="1:13" x14ac:dyDescent="0.25">
      <c r="A1525" s="43">
        <v>44979</v>
      </c>
      <c r="B1525" s="40" t="s">
        <v>12478</v>
      </c>
      <c r="C1525" s="40" t="s">
        <v>12479</v>
      </c>
      <c r="D1525" s="38">
        <v>648900</v>
      </c>
      <c r="E1525" s="42" t="s">
        <v>8998</v>
      </c>
      <c r="F1525" s="38">
        <v>64890</v>
      </c>
      <c r="G1525" s="38">
        <f t="shared" si="92"/>
        <v>713790</v>
      </c>
      <c r="H1525" s="40" t="s">
        <v>9001</v>
      </c>
      <c r="I1525" s="40" t="s">
        <v>9002</v>
      </c>
      <c r="J1525" s="45">
        <f t="shared" si="93"/>
        <v>6852</v>
      </c>
      <c r="K1525" s="47">
        <f t="shared" si="94"/>
        <v>713790</v>
      </c>
      <c r="L1525">
        <f>+VLOOKUP(J1525,'Thanh toán '!Q$6:R$3244,2,0)</f>
        <v>713790</v>
      </c>
      <c r="M1525" s="47">
        <f t="shared" si="95"/>
        <v>0</v>
      </c>
    </row>
    <row r="1526" spans="1:13" x14ac:dyDescent="0.25">
      <c r="A1526" s="43">
        <v>44979</v>
      </c>
      <c r="B1526" s="40" t="s">
        <v>12480</v>
      </c>
      <c r="C1526" s="40" t="s">
        <v>12481</v>
      </c>
      <c r="D1526" s="38">
        <v>1696405</v>
      </c>
      <c r="E1526" s="42" t="s">
        <v>8998</v>
      </c>
      <c r="F1526" s="38">
        <v>169641</v>
      </c>
      <c r="G1526" s="38">
        <f t="shared" si="92"/>
        <v>1866046</v>
      </c>
      <c r="H1526" s="40" t="s">
        <v>9001</v>
      </c>
      <c r="I1526" s="40" t="s">
        <v>9002</v>
      </c>
      <c r="J1526" s="45">
        <f t="shared" si="93"/>
        <v>6853</v>
      </c>
      <c r="K1526" s="47">
        <f t="shared" si="94"/>
        <v>1866046</v>
      </c>
      <c r="L1526">
        <f>+VLOOKUP(J1526,'Thanh toán '!Q$6:R$3244,2,0)</f>
        <v>1866046</v>
      </c>
      <c r="M1526" s="47">
        <f t="shared" si="95"/>
        <v>0</v>
      </c>
    </row>
    <row r="1527" spans="1:13" x14ac:dyDescent="0.25">
      <c r="A1527" s="43">
        <v>44979</v>
      </c>
      <c r="B1527" s="40" t="s">
        <v>12482</v>
      </c>
      <c r="C1527" s="40" t="s">
        <v>12483</v>
      </c>
      <c r="D1527" s="38">
        <v>648900</v>
      </c>
      <c r="E1527" s="42" t="s">
        <v>8998</v>
      </c>
      <c r="F1527" s="38">
        <v>64890</v>
      </c>
      <c r="G1527" s="38">
        <f t="shared" si="92"/>
        <v>713790</v>
      </c>
      <c r="H1527" s="40" t="s">
        <v>9001</v>
      </c>
      <c r="I1527" s="40" t="s">
        <v>9002</v>
      </c>
      <c r="J1527" s="45">
        <f t="shared" si="93"/>
        <v>6854</v>
      </c>
      <c r="K1527" s="47">
        <f t="shared" si="94"/>
        <v>713790</v>
      </c>
      <c r="L1527" t="e">
        <f>+VLOOKUP(J1527,'Thanh toán '!Q$6:R$3244,2,0)</f>
        <v>#N/A</v>
      </c>
      <c r="M1527" s="47" t="e">
        <f t="shared" si="95"/>
        <v>#N/A</v>
      </c>
    </row>
    <row r="1528" spans="1:13" x14ac:dyDescent="0.25">
      <c r="A1528" s="43">
        <v>44979</v>
      </c>
      <c r="B1528" s="40" t="s">
        <v>12484</v>
      </c>
      <c r="C1528" s="40" t="s">
        <v>12485</v>
      </c>
      <c r="D1528" s="38">
        <v>521385</v>
      </c>
      <c r="E1528" s="42" t="s">
        <v>8998</v>
      </c>
      <c r="F1528" s="38">
        <v>52139</v>
      </c>
      <c r="G1528" s="38">
        <f t="shared" si="92"/>
        <v>573524</v>
      </c>
      <c r="H1528" s="40" t="s">
        <v>9001</v>
      </c>
      <c r="I1528" s="40" t="s">
        <v>9002</v>
      </c>
      <c r="J1528" s="45">
        <f t="shared" si="93"/>
        <v>6855</v>
      </c>
      <c r="K1528" s="47">
        <f t="shared" si="94"/>
        <v>573524</v>
      </c>
      <c r="L1528">
        <f>+VLOOKUP(J1528,'Thanh toán '!Q$6:R$3244,2,0)</f>
        <v>573524</v>
      </c>
      <c r="M1528" s="47">
        <f t="shared" si="95"/>
        <v>0</v>
      </c>
    </row>
    <row r="1529" spans="1:13" x14ac:dyDescent="0.25">
      <c r="A1529" s="43">
        <v>44979</v>
      </c>
      <c r="B1529" s="40" t="s">
        <v>12486</v>
      </c>
      <c r="C1529" s="40" t="s">
        <v>12487</v>
      </c>
      <c r="D1529" s="38">
        <v>951239</v>
      </c>
      <c r="E1529" s="42" t="s">
        <v>8998</v>
      </c>
      <c r="F1529" s="38">
        <v>95124</v>
      </c>
      <c r="G1529" s="38">
        <f t="shared" si="92"/>
        <v>1046363</v>
      </c>
      <c r="H1529" s="40" t="s">
        <v>9001</v>
      </c>
      <c r="I1529" s="40" t="s">
        <v>9002</v>
      </c>
      <c r="J1529" s="45">
        <f t="shared" si="93"/>
        <v>6858</v>
      </c>
      <c r="K1529" s="47">
        <f t="shared" si="94"/>
        <v>1046363</v>
      </c>
      <c r="L1529">
        <f>+VLOOKUP(J1529,'Thanh toán '!Q$6:R$3244,2,0)</f>
        <v>1046363</v>
      </c>
      <c r="M1529" s="47">
        <f t="shared" si="95"/>
        <v>0</v>
      </c>
    </row>
    <row r="1530" spans="1:13" x14ac:dyDescent="0.25">
      <c r="A1530" s="43">
        <v>44979</v>
      </c>
      <c r="B1530" s="40" t="s">
        <v>12488</v>
      </c>
      <c r="C1530" s="40" t="s">
        <v>9658</v>
      </c>
      <c r="D1530" s="38">
        <v>1869548</v>
      </c>
      <c r="E1530" s="42" t="s">
        <v>8998</v>
      </c>
      <c r="F1530" s="38">
        <v>186955</v>
      </c>
      <c r="G1530" s="38">
        <f t="shared" si="92"/>
        <v>2056503</v>
      </c>
      <c r="H1530" s="40" t="s">
        <v>9284</v>
      </c>
      <c r="I1530" s="40" t="s">
        <v>9285</v>
      </c>
      <c r="J1530" s="45">
        <f t="shared" si="93"/>
        <v>6862</v>
      </c>
      <c r="K1530" s="47">
        <f t="shared" si="94"/>
        <v>2056503</v>
      </c>
      <c r="L1530">
        <f>+VLOOKUP(J1530,'Thanh toán '!Q$6:R$3244,2,0)</f>
        <v>2056503</v>
      </c>
      <c r="M1530" s="47">
        <f t="shared" si="95"/>
        <v>0</v>
      </c>
    </row>
    <row r="1531" spans="1:13" x14ac:dyDescent="0.25">
      <c r="A1531" s="43">
        <v>44979</v>
      </c>
      <c r="B1531" s="40" t="s">
        <v>12489</v>
      </c>
      <c r="C1531" s="40" t="s">
        <v>12490</v>
      </c>
      <c r="D1531" s="38">
        <v>2628355</v>
      </c>
      <c r="E1531" s="42" t="s">
        <v>8998</v>
      </c>
      <c r="F1531" s="38">
        <v>262836</v>
      </c>
      <c r="G1531" s="38">
        <f t="shared" si="92"/>
        <v>2891191</v>
      </c>
      <c r="H1531" s="40" t="s">
        <v>9619</v>
      </c>
      <c r="I1531" s="40" t="s">
        <v>9620</v>
      </c>
      <c r="J1531" s="45">
        <f t="shared" si="93"/>
        <v>6863</v>
      </c>
      <c r="K1531" s="47">
        <f t="shared" si="94"/>
        <v>2891191</v>
      </c>
      <c r="L1531">
        <f>+VLOOKUP(J1531,'Thanh toán '!Q$6:R$3244,2,0)</f>
        <v>2891191</v>
      </c>
      <c r="M1531" s="47">
        <f t="shared" si="95"/>
        <v>0</v>
      </c>
    </row>
    <row r="1532" spans="1:13" x14ac:dyDescent="0.25">
      <c r="A1532" s="43">
        <v>44979</v>
      </c>
      <c r="B1532" s="40" t="s">
        <v>12491</v>
      </c>
      <c r="C1532" s="40" t="s">
        <v>12492</v>
      </c>
      <c r="D1532" s="38">
        <v>1924970</v>
      </c>
      <c r="E1532" s="42" t="s">
        <v>8998</v>
      </c>
      <c r="F1532" s="38">
        <v>192497</v>
      </c>
      <c r="G1532" s="38">
        <f t="shared" si="92"/>
        <v>2117467</v>
      </c>
      <c r="H1532" s="40" t="s">
        <v>9613</v>
      </c>
      <c r="I1532" s="40" t="s">
        <v>9614</v>
      </c>
      <c r="J1532" s="45">
        <f t="shared" si="93"/>
        <v>6864</v>
      </c>
      <c r="K1532" s="47">
        <f t="shared" si="94"/>
        <v>2117467</v>
      </c>
      <c r="L1532">
        <f>+VLOOKUP(J1532,'Thanh toán '!Q$6:R$3244,2,0)</f>
        <v>2117467</v>
      </c>
      <c r="M1532" s="47">
        <f t="shared" si="95"/>
        <v>0</v>
      </c>
    </row>
    <row r="1533" spans="1:13" x14ac:dyDescent="0.25">
      <c r="A1533" s="43">
        <v>44979</v>
      </c>
      <c r="B1533" s="40" t="s">
        <v>12493</v>
      </c>
      <c r="C1533" s="40" t="s">
        <v>12494</v>
      </c>
      <c r="D1533" s="38">
        <v>2023910</v>
      </c>
      <c r="E1533" s="42" t="s">
        <v>8998</v>
      </c>
      <c r="F1533" s="38">
        <v>202391</v>
      </c>
      <c r="G1533" s="38">
        <f t="shared" si="92"/>
        <v>2226301</v>
      </c>
      <c r="H1533" s="40" t="s">
        <v>10320</v>
      </c>
      <c r="I1533" s="40" t="s">
        <v>10321</v>
      </c>
      <c r="J1533" s="45">
        <f t="shared" si="93"/>
        <v>6865</v>
      </c>
      <c r="K1533" s="47">
        <f t="shared" si="94"/>
        <v>2226301</v>
      </c>
      <c r="L1533">
        <f>+VLOOKUP(J1533,'Thanh toán '!Q$6:R$3244,2,0)</f>
        <v>2226301</v>
      </c>
      <c r="M1533" s="47">
        <f t="shared" si="95"/>
        <v>0</v>
      </c>
    </row>
    <row r="1534" spans="1:13" x14ac:dyDescent="0.25">
      <c r="A1534" s="43">
        <v>44979</v>
      </c>
      <c r="B1534" s="40" t="s">
        <v>12495</v>
      </c>
      <c r="C1534" s="40" t="s">
        <v>12496</v>
      </c>
      <c r="D1534" s="38">
        <v>415676</v>
      </c>
      <c r="E1534" s="42" t="s">
        <v>8998</v>
      </c>
      <c r="F1534" s="38">
        <v>41568</v>
      </c>
      <c r="G1534" s="38">
        <f t="shared" si="92"/>
        <v>457244</v>
      </c>
      <c r="H1534" s="40" t="s">
        <v>11446</v>
      </c>
      <c r="I1534" s="40" t="s">
        <v>11447</v>
      </c>
      <c r="J1534" s="45">
        <f t="shared" si="93"/>
        <v>6866</v>
      </c>
      <c r="K1534" s="47">
        <f t="shared" si="94"/>
        <v>457244</v>
      </c>
      <c r="L1534">
        <f>+VLOOKUP(J1534,'Thanh toán '!Q$6:R$3244,2,0)</f>
        <v>457244</v>
      </c>
      <c r="M1534" s="47">
        <f t="shared" si="95"/>
        <v>0</v>
      </c>
    </row>
    <row r="1535" spans="1:13" x14ac:dyDescent="0.25">
      <c r="A1535" s="43">
        <v>44979</v>
      </c>
      <c r="B1535" s="40" t="s">
        <v>12497</v>
      </c>
      <c r="C1535" s="40" t="s">
        <v>12498</v>
      </c>
      <c r="D1535" s="38">
        <v>1329640</v>
      </c>
      <c r="E1535" s="42" t="s">
        <v>8998</v>
      </c>
      <c r="F1535" s="38">
        <v>132964</v>
      </c>
      <c r="G1535" s="38">
        <f t="shared" si="92"/>
        <v>1462604</v>
      </c>
      <c r="H1535" s="40" t="s">
        <v>10324</v>
      </c>
      <c r="I1535" s="40" t="s">
        <v>10325</v>
      </c>
      <c r="J1535" s="45">
        <f t="shared" si="93"/>
        <v>6867</v>
      </c>
      <c r="K1535" s="47">
        <f t="shared" si="94"/>
        <v>1462604</v>
      </c>
      <c r="L1535">
        <f>+VLOOKUP(J1535,'Thanh toán '!Q$6:R$3244,2,0)</f>
        <v>1462604</v>
      </c>
      <c r="M1535" s="47">
        <f t="shared" si="95"/>
        <v>0</v>
      </c>
    </row>
    <row r="1536" spans="1:13" x14ac:dyDescent="0.25">
      <c r="A1536" s="43">
        <v>44979</v>
      </c>
      <c r="B1536" s="40" t="s">
        <v>12499</v>
      </c>
      <c r="C1536" s="40" t="s">
        <v>12500</v>
      </c>
      <c r="D1536" s="38">
        <v>1044332</v>
      </c>
      <c r="E1536" s="42" t="s">
        <v>8998</v>
      </c>
      <c r="F1536" s="38">
        <v>104433</v>
      </c>
      <c r="G1536" s="38">
        <f t="shared" si="92"/>
        <v>1148765</v>
      </c>
      <c r="H1536" s="40" t="s">
        <v>9116</v>
      </c>
      <c r="I1536" s="40" t="s">
        <v>9117</v>
      </c>
      <c r="J1536" s="45">
        <f t="shared" si="93"/>
        <v>6868</v>
      </c>
      <c r="K1536" s="47">
        <f t="shared" si="94"/>
        <v>1148765</v>
      </c>
      <c r="L1536">
        <f>+VLOOKUP(J1536,'Thanh toán '!Q$6:R$3244,2,0)</f>
        <v>1148765</v>
      </c>
      <c r="M1536" s="47">
        <f t="shared" si="95"/>
        <v>0</v>
      </c>
    </row>
    <row r="1537" spans="1:13" x14ac:dyDescent="0.25">
      <c r="A1537" s="43">
        <v>44979</v>
      </c>
      <c r="B1537" s="40" t="s">
        <v>12501</v>
      </c>
      <c r="C1537" s="40" t="s">
        <v>12502</v>
      </c>
      <c r="D1537" s="38">
        <v>3537370</v>
      </c>
      <c r="E1537" s="42" t="s">
        <v>8998</v>
      </c>
      <c r="F1537" s="38">
        <v>353737</v>
      </c>
      <c r="G1537" s="38">
        <f t="shared" si="92"/>
        <v>3891107</v>
      </c>
      <c r="H1537" s="40" t="s">
        <v>9595</v>
      </c>
      <c r="I1537" s="40" t="s">
        <v>9596</v>
      </c>
      <c r="J1537" s="45">
        <f t="shared" si="93"/>
        <v>6869</v>
      </c>
      <c r="K1537" s="47">
        <f t="shared" si="94"/>
        <v>3891107</v>
      </c>
      <c r="L1537">
        <f>+VLOOKUP(J1537,'Thanh toán '!Q$6:R$3244,2,0)</f>
        <v>3891107</v>
      </c>
      <c r="M1537" s="47">
        <f t="shared" si="95"/>
        <v>0</v>
      </c>
    </row>
    <row r="1538" spans="1:13" x14ac:dyDescent="0.25">
      <c r="A1538" s="43">
        <v>44979</v>
      </c>
      <c r="B1538" s="40" t="s">
        <v>12503</v>
      </c>
      <c r="C1538" s="40" t="s">
        <v>12504</v>
      </c>
      <c r="D1538" s="38">
        <v>1289600</v>
      </c>
      <c r="E1538" s="42" t="s">
        <v>8998</v>
      </c>
      <c r="F1538" s="38">
        <v>128960</v>
      </c>
      <c r="G1538" s="38">
        <f t="shared" si="92"/>
        <v>1418560</v>
      </c>
      <c r="H1538" s="40" t="s">
        <v>9631</v>
      </c>
      <c r="I1538" s="40" t="s">
        <v>9632</v>
      </c>
      <c r="J1538" s="45">
        <f t="shared" si="93"/>
        <v>6870</v>
      </c>
      <c r="K1538" s="47">
        <f t="shared" si="94"/>
        <v>1418560</v>
      </c>
      <c r="L1538">
        <f>+VLOOKUP(J1538,'Thanh toán '!Q$6:R$3244,2,0)</f>
        <v>1418560</v>
      </c>
      <c r="M1538" s="47">
        <f t="shared" si="95"/>
        <v>0</v>
      </c>
    </row>
    <row r="1539" spans="1:13" x14ac:dyDescent="0.25">
      <c r="A1539" s="43">
        <v>44979</v>
      </c>
      <c r="B1539" s="40" t="s">
        <v>12505</v>
      </c>
      <c r="C1539" s="40" t="s">
        <v>12506</v>
      </c>
      <c r="D1539" s="38">
        <v>5198000</v>
      </c>
      <c r="E1539" s="42" t="s">
        <v>8998</v>
      </c>
      <c r="F1539" s="38">
        <v>519800</v>
      </c>
      <c r="G1539" s="38">
        <f t="shared" si="92"/>
        <v>5717800</v>
      </c>
      <c r="H1539" s="40" t="s">
        <v>9649</v>
      </c>
      <c r="I1539" s="40" t="s">
        <v>9650</v>
      </c>
      <c r="J1539" s="45">
        <f t="shared" si="93"/>
        <v>6871</v>
      </c>
      <c r="K1539" s="47">
        <f t="shared" si="94"/>
        <v>5717800</v>
      </c>
      <c r="L1539">
        <f>+VLOOKUP(J1539,'Thanh toán '!Q$6:R$3244,2,0)</f>
        <v>5717800</v>
      </c>
      <c r="M1539" s="47">
        <f t="shared" si="95"/>
        <v>0</v>
      </c>
    </row>
    <row r="1540" spans="1:13" x14ac:dyDescent="0.25">
      <c r="A1540" s="43">
        <v>44979</v>
      </c>
      <c r="B1540" s="40" t="s">
        <v>12507</v>
      </c>
      <c r="C1540" s="40" t="s">
        <v>12508</v>
      </c>
      <c r="D1540" s="38">
        <v>3778975</v>
      </c>
      <c r="E1540" s="42" t="s">
        <v>8998</v>
      </c>
      <c r="F1540" s="38">
        <v>377898</v>
      </c>
      <c r="G1540" s="38">
        <f t="shared" si="92"/>
        <v>4156873</v>
      </c>
      <c r="H1540" s="40" t="s">
        <v>9728</v>
      </c>
      <c r="I1540" s="40" t="s">
        <v>9729</v>
      </c>
      <c r="J1540" s="45">
        <f t="shared" si="93"/>
        <v>6872</v>
      </c>
      <c r="K1540" s="47">
        <f t="shared" si="94"/>
        <v>4156873</v>
      </c>
      <c r="L1540">
        <f>+VLOOKUP(J1540,'Thanh toán '!Q$6:R$3244,2,0)</f>
        <v>4156873</v>
      </c>
      <c r="M1540" s="47">
        <f t="shared" si="95"/>
        <v>0</v>
      </c>
    </row>
    <row r="1541" spans="1:13" x14ac:dyDescent="0.25">
      <c r="A1541" s="43">
        <v>44979</v>
      </c>
      <c r="B1541" s="40" t="s">
        <v>12509</v>
      </c>
      <c r="C1541" s="40" t="s">
        <v>12510</v>
      </c>
      <c r="D1541" s="38">
        <v>530250</v>
      </c>
      <c r="E1541" s="42" t="s">
        <v>8998</v>
      </c>
      <c r="F1541" s="38">
        <v>53025</v>
      </c>
      <c r="G1541" s="38">
        <f t="shared" si="92"/>
        <v>583275</v>
      </c>
      <c r="H1541" s="40" t="s">
        <v>9607</v>
      </c>
      <c r="I1541" s="40" t="s">
        <v>9608</v>
      </c>
      <c r="J1541" s="45">
        <f t="shared" si="93"/>
        <v>6873</v>
      </c>
      <c r="K1541" s="47">
        <f t="shared" si="94"/>
        <v>583275</v>
      </c>
      <c r="L1541">
        <f>+VLOOKUP(J1541,'Thanh toán '!Q$6:R$3244,2,0)</f>
        <v>583275</v>
      </c>
      <c r="M1541" s="47">
        <f t="shared" si="95"/>
        <v>0</v>
      </c>
    </row>
    <row r="1542" spans="1:13" x14ac:dyDescent="0.25">
      <c r="A1542" s="43">
        <v>44979</v>
      </c>
      <c r="B1542" s="40" t="s">
        <v>12511</v>
      </c>
      <c r="C1542" s="40" t="s">
        <v>12512</v>
      </c>
      <c r="D1542" s="38">
        <v>1102500</v>
      </c>
      <c r="E1542" s="42" t="s">
        <v>8998</v>
      </c>
      <c r="F1542" s="38">
        <v>110250</v>
      </c>
      <c r="G1542" s="38">
        <f t="shared" ref="G1542:G1605" si="96">+D1542+F1542</f>
        <v>1212750</v>
      </c>
      <c r="H1542" s="40" t="s">
        <v>9625</v>
      </c>
      <c r="I1542" s="40" t="s">
        <v>9626</v>
      </c>
      <c r="J1542" s="45">
        <f t="shared" ref="J1542:J1605" si="97">+B1542*1</f>
        <v>6874</v>
      </c>
      <c r="K1542" s="47">
        <f t="shared" ref="K1542:K1605" si="98">+G1542</f>
        <v>1212750</v>
      </c>
      <c r="L1542">
        <f>+VLOOKUP(J1542,'Thanh toán '!Q$6:R$3244,2,0)</f>
        <v>1212750</v>
      </c>
      <c r="M1542" s="47">
        <f t="shared" ref="M1542:M1605" si="99">+L1542-K1542</f>
        <v>0</v>
      </c>
    </row>
    <row r="1543" spans="1:13" x14ac:dyDescent="0.25">
      <c r="A1543" s="43">
        <v>44979</v>
      </c>
      <c r="B1543" s="40" t="s">
        <v>12513</v>
      </c>
      <c r="C1543" s="40" t="s">
        <v>12514</v>
      </c>
      <c r="D1543" s="38">
        <v>1632750</v>
      </c>
      <c r="E1543" s="42" t="s">
        <v>8998</v>
      </c>
      <c r="F1543" s="38">
        <v>163275</v>
      </c>
      <c r="G1543" s="38">
        <f t="shared" si="96"/>
        <v>1796025</v>
      </c>
      <c r="H1543" s="40" t="s">
        <v>9583</v>
      </c>
      <c r="I1543" s="40" t="s">
        <v>9584</v>
      </c>
      <c r="J1543" s="45">
        <f t="shared" si="97"/>
        <v>6875</v>
      </c>
      <c r="K1543" s="47">
        <f t="shared" si="98"/>
        <v>1796025</v>
      </c>
      <c r="L1543" t="e">
        <f>+VLOOKUP(J1543,'Thanh toán '!Q$6:R$3244,2,0)</f>
        <v>#N/A</v>
      </c>
      <c r="M1543" s="47" t="e">
        <f t="shared" si="99"/>
        <v>#N/A</v>
      </c>
    </row>
    <row r="1544" spans="1:13" x14ac:dyDescent="0.25">
      <c r="A1544" s="43">
        <v>44979</v>
      </c>
      <c r="B1544" s="40" t="s">
        <v>12515</v>
      </c>
      <c r="C1544" s="40" t="s">
        <v>12516</v>
      </c>
      <c r="D1544" s="38">
        <v>1632750</v>
      </c>
      <c r="E1544" s="42" t="s">
        <v>8998</v>
      </c>
      <c r="F1544" s="38">
        <v>163275</v>
      </c>
      <c r="G1544" s="38">
        <f t="shared" si="96"/>
        <v>1796025</v>
      </c>
      <c r="H1544" s="40" t="s">
        <v>9619</v>
      </c>
      <c r="I1544" s="40" t="s">
        <v>9620</v>
      </c>
      <c r="J1544" s="45">
        <f t="shared" si="97"/>
        <v>6876</v>
      </c>
      <c r="K1544" s="47">
        <f t="shared" si="98"/>
        <v>1796025</v>
      </c>
      <c r="L1544" t="e">
        <f>+VLOOKUP(J1544,'Thanh toán '!Q$6:R$3244,2,0)</f>
        <v>#N/A</v>
      </c>
      <c r="M1544" s="47" t="e">
        <f t="shared" si="99"/>
        <v>#N/A</v>
      </c>
    </row>
    <row r="1545" spans="1:13" x14ac:dyDescent="0.25">
      <c r="A1545" s="43">
        <v>44980</v>
      </c>
      <c r="B1545" s="40" t="s">
        <v>12528</v>
      </c>
      <c r="C1545" s="40"/>
      <c r="D1545" s="38">
        <v>0</v>
      </c>
      <c r="E1545" s="42" t="s">
        <v>8998</v>
      </c>
      <c r="F1545" s="38">
        <v>0</v>
      </c>
      <c r="G1545" s="38">
        <f t="shared" si="96"/>
        <v>0</v>
      </c>
      <c r="H1545" s="40" t="s">
        <v>9001</v>
      </c>
      <c r="I1545" s="40" t="s">
        <v>9002</v>
      </c>
      <c r="J1545" s="45">
        <f t="shared" si="97"/>
        <v>6954</v>
      </c>
      <c r="K1545" s="47">
        <f t="shared" si="98"/>
        <v>0</v>
      </c>
      <c r="L1545" t="e">
        <f>+VLOOKUP(J1545,'Thanh toán '!Q$6:R$3244,2,0)</f>
        <v>#N/A</v>
      </c>
      <c r="M1545" s="47" t="e">
        <f t="shared" si="99"/>
        <v>#N/A</v>
      </c>
    </row>
    <row r="1546" spans="1:13" x14ac:dyDescent="0.25">
      <c r="A1546" s="43">
        <v>44980</v>
      </c>
      <c r="B1546" s="40" t="s">
        <v>12529</v>
      </c>
      <c r="C1546" s="40" t="s">
        <v>12530</v>
      </c>
      <c r="D1546" s="38">
        <v>1169043</v>
      </c>
      <c r="E1546" s="42" t="s">
        <v>8998</v>
      </c>
      <c r="F1546" s="38">
        <v>116904</v>
      </c>
      <c r="G1546" s="38">
        <f t="shared" si="96"/>
        <v>1285947</v>
      </c>
      <c r="H1546" s="40" t="s">
        <v>9001</v>
      </c>
      <c r="I1546" s="40" t="s">
        <v>9002</v>
      </c>
      <c r="J1546" s="45">
        <f t="shared" si="97"/>
        <v>6967</v>
      </c>
      <c r="K1546" s="47">
        <f t="shared" si="98"/>
        <v>1285947</v>
      </c>
      <c r="L1546" t="e">
        <f>+VLOOKUP(J1546,'Thanh toán '!Q$6:R$3244,2,0)</f>
        <v>#N/A</v>
      </c>
      <c r="M1546" s="47" t="e">
        <f t="shared" si="99"/>
        <v>#N/A</v>
      </c>
    </row>
    <row r="1547" spans="1:13" x14ac:dyDescent="0.25">
      <c r="A1547" s="43">
        <v>44980</v>
      </c>
      <c r="B1547" s="40" t="s">
        <v>12532</v>
      </c>
      <c r="C1547" s="40" t="s">
        <v>12533</v>
      </c>
      <c r="D1547" s="38">
        <v>2937240</v>
      </c>
      <c r="E1547" s="42" t="s">
        <v>8998</v>
      </c>
      <c r="F1547" s="38">
        <v>293724</v>
      </c>
      <c r="G1547" s="38">
        <f t="shared" si="96"/>
        <v>3230964</v>
      </c>
      <c r="H1547" s="40" t="s">
        <v>9853</v>
      </c>
      <c r="I1547" s="40" t="s">
        <v>9854</v>
      </c>
      <c r="J1547" s="45">
        <f t="shared" si="97"/>
        <v>7081</v>
      </c>
      <c r="K1547" s="47">
        <f t="shared" si="98"/>
        <v>3230964</v>
      </c>
      <c r="L1547">
        <f>+VLOOKUP(J1547,'Thanh toán '!Q$6:R$3244,2,0)</f>
        <v>3230964</v>
      </c>
      <c r="M1547" s="47">
        <f t="shared" si="99"/>
        <v>0</v>
      </c>
    </row>
    <row r="1548" spans="1:13" x14ac:dyDescent="0.25">
      <c r="A1548" s="43">
        <v>44980</v>
      </c>
      <c r="B1548" s="40" t="s">
        <v>12534</v>
      </c>
      <c r="C1548" s="40" t="s">
        <v>12535</v>
      </c>
      <c r="D1548" s="38">
        <v>447546</v>
      </c>
      <c r="E1548" s="42" t="s">
        <v>8998</v>
      </c>
      <c r="F1548" s="38">
        <v>44755</v>
      </c>
      <c r="G1548" s="38">
        <f t="shared" si="96"/>
        <v>492301</v>
      </c>
      <c r="H1548" s="40" t="s">
        <v>9001</v>
      </c>
      <c r="I1548" s="40" t="s">
        <v>9002</v>
      </c>
      <c r="J1548" s="45">
        <f t="shared" si="97"/>
        <v>7097</v>
      </c>
      <c r="K1548" s="47">
        <f t="shared" si="98"/>
        <v>492301</v>
      </c>
      <c r="L1548">
        <f>+VLOOKUP(J1548,'Thanh toán '!Q$6:R$3244,2,0)</f>
        <v>492301</v>
      </c>
      <c r="M1548" s="47">
        <f t="shared" si="99"/>
        <v>0</v>
      </c>
    </row>
    <row r="1549" spans="1:13" x14ac:dyDescent="0.25">
      <c r="A1549" s="43">
        <v>44980</v>
      </c>
      <c r="B1549" s="40" t="s">
        <v>11127</v>
      </c>
      <c r="C1549" s="40" t="s">
        <v>12536</v>
      </c>
      <c r="D1549" s="38">
        <v>730946</v>
      </c>
      <c r="E1549" s="42" t="s">
        <v>8998</v>
      </c>
      <c r="F1549" s="38">
        <v>73095</v>
      </c>
      <c r="G1549" s="38">
        <f t="shared" si="96"/>
        <v>804041</v>
      </c>
      <c r="H1549" s="40" t="s">
        <v>9001</v>
      </c>
      <c r="I1549" s="40" t="s">
        <v>9002</v>
      </c>
      <c r="J1549" s="45">
        <f t="shared" si="97"/>
        <v>7204</v>
      </c>
      <c r="K1549" s="47">
        <f t="shared" si="98"/>
        <v>804041</v>
      </c>
      <c r="L1549">
        <f>+VLOOKUP(J1549,'Thanh toán '!Q$6:R$3244,2,0)</f>
        <v>804041</v>
      </c>
      <c r="M1549" s="47">
        <f t="shared" si="99"/>
        <v>0</v>
      </c>
    </row>
    <row r="1550" spans="1:13" x14ac:dyDescent="0.25">
      <c r="A1550" s="43">
        <v>44980</v>
      </c>
      <c r="B1550" s="40" t="s">
        <v>12537</v>
      </c>
      <c r="C1550" s="40" t="s">
        <v>12538</v>
      </c>
      <c r="D1550" s="38">
        <v>1031637</v>
      </c>
      <c r="E1550" s="42" t="s">
        <v>8998</v>
      </c>
      <c r="F1550" s="38">
        <v>103164</v>
      </c>
      <c r="G1550" s="38">
        <f t="shared" si="96"/>
        <v>1134801</v>
      </c>
      <c r="H1550" s="40" t="s">
        <v>9001</v>
      </c>
      <c r="I1550" s="40" t="s">
        <v>9002</v>
      </c>
      <c r="J1550" s="45">
        <f t="shared" si="97"/>
        <v>7206</v>
      </c>
      <c r="K1550" s="47">
        <f t="shared" si="98"/>
        <v>1134801</v>
      </c>
      <c r="L1550" t="e">
        <f>+VLOOKUP(J1550,'Thanh toán '!Q$6:R$3244,2,0)</f>
        <v>#N/A</v>
      </c>
      <c r="M1550" s="47" t="e">
        <f t="shared" si="99"/>
        <v>#N/A</v>
      </c>
    </row>
    <row r="1551" spans="1:13" x14ac:dyDescent="0.25">
      <c r="A1551" s="43">
        <v>44980</v>
      </c>
      <c r="B1551" s="40" t="s">
        <v>12540</v>
      </c>
      <c r="C1551" s="40" t="s">
        <v>12541</v>
      </c>
      <c r="D1551" s="38">
        <v>618065</v>
      </c>
      <c r="E1551" s="42" t="s">
        <v>8998</v>
      </c>
      <c r="F1551" s="38">
        <v>61807</v>
      </c>
      <c r="G1551" s="38">
        <f t="shared" si="96"/>
        <v>679872</v>
      </c>
      <c r="H1551" s="40" t="s">
        <v>9406</v>
      </c>
      <c r="I1551" s="40" t="s">
        <v>9407</v>
      </c>
      <c r="J1551" s="45">
        <f t="shared" si="97"/>
        <v>7236</v>
      </c>
      <c r="K1551" s="47">
        <f t="shared" si="98"/>
        <v>679872</v>
      </c>
      <c r="L1551">
        <f>+VLOOKUP(J1551,'Thanh toán '!Q$6:R$3244,2,0)</f>
        <v>679872</v>
      </c>
      <c r="M1551" s="47">
        <f t="shared" si="99"/>
        <v>0</v>
      </c>
    </row>
    <row r="1552" spans="1:13" x14ac:dyDescent="0.25">
      <c r="A1552" s="43">
        <v>44980</v>
      </c>
      <c r="B1552" s="40" t="s">
        <v>12542</v>
      </c>
      <c r="C1552" s="40" t="s">
        <v>12543</v>
      </c>
      <c r="D1552" s="38">
        <v>1665870</v>
      </c>
      <c r="E1552" s="42" t="s">
        <v>8998</v>
      </c>
      <c r="F1552" s="38">
        <v>166587</v>
      </c>
      <c r="G1552" s="38">
        <f t="shared" si="96"/>
        <v>1832457</v>
      </c>
      <c r="H1552" s="40" t="s">
        <v>9197</v>
      </c>
      <c r="I1552" s="40" t="s">
        <v>9198</v>
      </c>
      <c r="J1552" s="45">
        <f t="shared" si="97"/>
        <v>7238</v>
      </c>
      <c r="K1552" s="47">
        <f t="shared" si="98"/>
        <v>1832457</v>
      </c>
      <c r="L1552">
        <f>+VLOOKUP(J1552,'Thanh toán '!Q$6:R$3244,2,0)</f>
        <v>1832457</v>
      </c>
      <c r="M1552" s="47">
        <f t="shared" si="99"/>
        <v>0</v>
      </c>
    </row>
    <row r="1553" spans="1:13" x14ac:dyDescent="0.25">
      <c r="A1553" s="43">
        <v>44980</v>
      </c>
      <c r="B1553" s="40" t="s">
        <v>11128</v>
      </c>
      <c r="C1553" s="40" t="s">
        <v>12545</v>
      </c>
      <c r="D1553" s="38">
        <v>922445</v>
      </c>
      <c r="E1553" s="42" t="s">
        <v>8998</v>
      </c>
      <c r="F1553" s="38">
        <v>92245</v>
      </c>
      <c r="G1553" s="38">
        <f t="shared" si="96"/>
        <v>1014690</v>
      </c>
      <c r="H1553" s="40" t="s">
        <v>9001</v>
      </c>
      <c r="I1553" s="40" t="s">
        <v>9002</v>
      </c>
      <c r="J1553" s="45">
        <f t="shared" si="97"/>
        <v>7323</v>
      </c>
      <c r="K1553" s="47">
        <f t="shared" si="98"/>
        <v>1014690</v>
      </c>
      <c r="L1553">
        <f>+VLOOKUP(J1553,'Thanh toán '!Q$6:R$3244,2,0)</f>
        <v>1014690</v>
      </c>
      <c r="M1553" s="47">
        <f t="shared" si="99"/>
        <v>0</v>
      </c>
    </row>
    <row r="1554" spans="1:13" x14ac:dyDescent="0.25">
      <c r="A1554" s="43">
        <v>44980</v>
      </c>
      <c r="B1554" s="40" t="s">
        <v>12546</v>
      </c>
      <c r="C1554" s="40" t="s">
        <v>12547</v>
      </c>
      <c r="D1554" s="38">
        <v>220293</v>
      </c>
      <c r="E1554" s="42" t="s">
        <v>8998</v>
      </c>
      <c r="F1554" s="38">
        <v>22029</v>
      </c>
      <c r="G1554" s="38">
        <f t="shared" si="96"/>
        <v>242322</v>
      </c>
      <c r="H1554" s="40" t="s">
        <v>9001</v>
      </c>
      <c r="I1554" s="40" t="s">
        <v>9002</v>
      </c>
      <c r="J1554" s="45">
        <f t="shared" si="97"/>
        <v>7324</v>
      </c>
      <c r="K1554" s="47">
        <f t="shared" si="98"/>
        <v>242322</v>
      </c>
      <c r="L1554">
        <f>+VLOOKUP(J1554,'Thanh toán '!Q$6:R$3244,2,0)</f>
        <v>242322</v>
      </c>
      <c r="M1554" s="47">
        <f t="shared" si="99"/>
        <v>0</v>
      </c>
    </row>
    <row r="1555" spans="1:13" x14ac:dyDescent="0.25">
      <c r="A1555" s="43">
        <v>44980</v>
      </c>
      <c r="B1555" s="40" t="s">
        <v>12548</v>
      </c>
      <c r="C1555" s="40" t="s">
        <v>12549</v>
      </c>
      <c r="D1555" s="38">
        <v>2480260</v>
      </c>
      <c r="E1555" s="42" t="s">
        <v>8998</v>
      </c>
      <c r="F1555" s="38">
        <v>248026</v>
      </c>
      <c r="G1555" s="38">
        <f t="shared" si="96"/>
        <v>2728286</v>
      </c>
      <c r="H1555" s="40" t="s">
        <v>10031</v>
      </c>
      <c r="I1555" s="40" t="s">
        <v>10032</v>
      </c>
      <c r="J1555" s="45">
        <f t="shared" si="97"/>
        <v>7354</v>
      </c>
      <c r="K1555" s="47">
        <f t="shared" si="98"/>
        <v>2728286</v>
      </c>
      <c r="L1555">
        <f>+VLOOKUP(J1555,'Thanh toán '!Q$6:R$3244,2,0)</f>
        <v>2728286</v>
      </c>
      <c r="M1555" s="47">
        <f t="shared" si="99"/>
        <v>0</v>
      </c>
    </row>
    <row r="1556" spans="1:13" x14ac:dyDescent="0.25">
      <c r="A1556" s="43">
        <v>44980</v>
      </c>
      <c r="B1556" s="40" t="s">
        <v>12553</v>
      </c>
      <c r="C1556" s="40" t="s">
        <v>12554</v>
      </c>
      <c r="D1556" s="38">
        <v>1210277</v>
      </c>
      <c r="E1556" s="42" t="s">
        <v>8998</v>
      </c>
      <c r="F1556" s="38">
        <v>121028</v>
      </c>
      <c r="G1556" s="38">
        <f t="shared" si="96"/>
        <v>1331305</v>
      </c>
      <c r="H1556" s="40" t="s">
        <v>9001</v>
      </c>
      <c r="I1556" s="40" t="s">
        <v>9002</v>
      </c>
      <c r="J1556" s="45">
        <f t="shared" si="97"/>
        <v>7409</v>
      </c>
      <c r="K1556" s="47">
        <f t="shared" si="98"/>
        <v>1331305</v>
      </c>
      <c r="L1556">
        <f>+VLOOKUP(J1556,'Thanh toán '!Q$6:R$3244,2,0)</f>
        <v>1331305</v>
      </c>
      <c r="M1556" s="47">
        <f t="shared" si="99"/>
        <v>0</v>
      </c>
    </row>
    <row r="1557" spans="1:13" x14ac:dyDescent="0.25">
      <c r="A1557" s="43">
        <v>44980</v>
      </c>
      <c r="B1557" s="40" t="s">
        <v>12555</v>
      </c>
      <c r="C1557" s="40" t="s">
        <v>12556</v>
      </c>
      <c r="D1557" s="38">
        <v>884670</v>
      </c>
      <c r="E1557" s="42" t="s">
        <v>8998</v>
      </c>
      <c r="F1557" s="38">
        <v>88467</v>
      </c>
      <c r="G1557" s="38">
        <f t="shared" si="96"/>
        <v>973137</v>
      </c>
      <c r="H1557" s="40" t="s">
        <v>9001</v>
      </c>
      <c r="I1557" s="40" t="s">
        <v>9002</v>
      </c>
      <c r="J1557" s="45">
        <f t="shared" si="97"/>
        <v>7424</v>
      </c>
      <c r="K1557" s="47">
        <f t="shared" si="98"/>
        <v>973137</v>
      </c>
      <c r="L1557">
        <f>+VLOOKUP(J1557,'Thanh toán '!Q$6:R$3244,2,0)</f>
        <v>973137</v>
      </c>
      <c r="M1557" s="47">
        <f t="shared" si="99"/>
        <v>0</v>
      </c>
    </row>
    <row r="1558" spans="1:13" x14ac:dyDescent="0.25">
      <c r="A1558" s="43">
        <v>44980</v>
      </c>
      <c r="B1558" s="40" t="s">
        <v>12557</v>
      </c>
      <c r="C1558" s="40" t="s">
        <v>12558</v>
      </c>
      <c r="D1558" s="38">
        <v>553467</v>
      </c>
      <c r="E1558" s="42" t="s">
        <v>8998</v>
      </c>
      <c r="F1558" s="38">
        <v>55347</v>
      </c>
      <c r="G1558" s="38">
        <f t="shared" si="96"/>
        <v>608814</v>
      </c>
      <c r="H1558" s="40" t="s">
        <v>9001</v>
      </c>
      <c r="I1558" s="40" t="s">
        <v>9002</v>
      </c>
      <c r="J1558" s="45">
        <f t="shared" si="97"/>
        <v>7426</v>
      </c>
      <c r="K1558" s="47">
        <f t="shared" si="98"/>
        <v>608814</v>
      </c>
      <c r="L1558">
        <f>+VLOOKUP(J1558,'Thanh toán '!Q$6:R$3244,2,0)</f>
        <v>608814</v>
      </c>
      <c r="M1558" s="47">
        <f t="shared" si="99"/>
        <v>0</v>
      </c>
    </row>
    <row r="1559" spans="1:13" x14ac:dyDescent="0.25">
      <c r="A1559" s="43">
        <v>44980</v>
      </c>
      <c r="B1559" s="40" t="s">
        <v>12559</v>
      </c>
      <c r="C1559" s="40" t="s">
        <v>12560</v>
      </c>
      <c r="D1559" s="38">
        <v>1478011</v>
      </c>
      <c r="E1559" s="42" t="s">
        <v>8998</v>
      </c>
      <c r="F1559" s="38">
        <v>147801</v>
      </c>
      <c r="G1559" s="38">
        <f t="shared" si="96"/>
        <v>1625812</v>
      </c>
      <c r="H1559" s="40" t="s">
        <v>9159</v>
      </c>
      <c r="I1559" s="40" t="s">
        <v>9160</v>
      </c>
      <c r="J1559" s="45">
        <f t="shared" si="97"/>
        <v>7451</v>
      </c>
      <c r="K1559" s="47">
        <f t="shared" si="98"/>
        <v>1625812</v>
      </c>
      <c r="L1559">
        <f>+VLOOKUP(J1559,'Thanh toán '!Q$6:R$3244,2,0)</f>
        <v>1625812</v>
      </c>
      <c r="M1559" s="47">
        <f t="shared" si="99"/>
        <v>0</v>
      </c>
    </row>
    <row r="1560" spans="1:13" x14ac:dyDescent="0.25">
      <c r="A1560" s="43">
        <v>44980</v>
      </c>
      <c r="B1560" s="40" t="s">
        <v>12561</v>
      </c>
      <c r="C1560" s="40" t="s">
        <v>12562</v>
      </c>
      <c r="D1560" s="38">
        <v>1708753</v>
      </c>
      <c r="E1560" s="42" t="s">
        <v>8998</v>
      </c>
      <c r="F1560" s="38">
        <v>170875</v>
      </c>
      <c r="G1560" s="38">
        <f t="shared" si="96"/>
        <v>1879628</v>
      </c>
      <c r="H1560" s="40" t="s">
        <v>9159</v>
      </c>
      <c r="I1560" s="40" t="s">
        <v>9160</v>
      </c>
      <c r="J1560" s="45">
        <f t="shared" si="97"/>
        <v>7472</v>
      </c>
      <c r="K1560" s="47">
        <f t="shared" si="98"/>
        <v>1879628</v>
      </c>
      <c r="L1560">
        <f>+VLOOKUP(J1560,'Thanh toán '!Q$6:R$3244,2,0)</f>
        <v>1879628</v>
      </c>
      <c r="M1560" s="47">
        <f t="shared" si="99"/>
        <v>0</v>
      </c>
    </row>
    <row r="1561" spans="1:13" x14ac:dyDescent="0.25">
      <c r="A1561" s="43">
        <v>44980</v>
      </c>
      <c r="B1561" s="40" t="s">
        <v>12565</v>
      </c>
      <c r="C1561" s="40" t="s">
        <v>12566</v>
      </c>
      <c r="D1561" s="38">
        <v>1889612</v>
      </c>
      <c r="E1561" s="42" t="s">
        <v>8998</v>
      </c>
      <c r="F1561" s="38">
        <v>188961</v>
      </c>
      <c r="G1561" s="38">
        <f t="shared" si="96"/>
        <v>2078573</v>
      </c>
      <c r="H1561" s="40" t="s">
        <v>9001</v>
      </c>
      <c r="I1561" s="40" t="s">
        <v>9002</v>
      </c>
      <c r="J1561" s="45">
        <f t="shared" si="97"/>
        <v>7505</v>
      </c>
      <c r="K1561" s="47">
        <f t="shared" si="98"/>
        <v>2078573</v>
      </c>
      <c r="L1561">
        <f>+VLOOKUP(J1561,'Thanh toán '!Q$6:R$3244,2,0)</f>
        <v>2078573</v>
      </c>
      <c r="M1561" s="47">
        <f t="shared" si="99"/>
        <v>0</v>
      </c>
    </row>
    <row r="1562" spans="1:13" x14ac:dyDescent="0.25">
      <c r="A1562" s="43">
        <v>44980</v>
      </c>
      <c r="B1562" s="40" t="s">
        <v>12568</v>
      </c>
      <c r="C1562" s="40" t="s">
        <v>12569</v>
      </c>
      <c r="D1562" s="38">
        <v>2440220</v>
      </c>
      <c r="E1562" s="42" t="s">
        <v>8998</v>
      </c>
      <c r="F1562" s="38">
        <v>244022</v>
      </c>
      <c r="G1562" s="38">
        <f t="shared" si="96"/>
        <v>2684242</v>
      </c>
      <c r="H1562" s="40" t="s">
        <v>9755</v>
      </c>
      <c r="I1562" s="40" t="s">
        <v>9756</v>
      </c>
      <c r="J1562" s="45">
        <f t="shared" si="97"/>
        <v>7507</v>
      </c>
      <c r="K1562" s="47">
        <f t="shared" si="98"/>
        <v>2684242</v>
      </c>
      <c r="L1562">
        <f>+VLOOKUP(J1562,'Thanh toán '!Q$6:R$3244,2,0)</f>
        <v>2684242</v>
      </c>
      <c r="M1562" s="47">
        <f t="shared" si="99"/>
        <v>0</v>
      </c>
    </row>
    <row r="1563" spans="1:13" x14ac:dyDescent="0.25">
      <c r="A1563" s="43">
        <v>44980</v>
      </c>
      <c r="B1563" s="40" t="s">
        <v>11129</v>
      </c>
      <c r="C1563" s="40" t="s">
        <v>12570</v>
      </c>
      <c r="D1563" s="38">
        <v>1110580</v>
      </c>
      <c r="E1563" s="42" t="s">
        <v>8998</v>
      </c>
      <c r="F1563" s="38">
        <v>111058</v>
      </c>
      <c r="G1563" s="38">
        <f t="shared" si="96"/>
        <v>1221638</v>
      </c>
      <c r="H1563" s="40" t="s">
        <v>9558</v>
      </c>
      <c r="I1563" s="40" t="s">
        <v>9559</v>
      </c>
      <c r="J1563" s="45">
        <f t="shared" si="97"/>
        <v>7508</v>
      </c>
      <c r="K1563" s="47">
        <f t="shared" si="98"/>
        <v>1221638</v>
      </c>
      <c r="L1563">
        <f>+VLOOKUP(J1563,'Thanh toán '!Q$6:R$3244,2,0)</f>
        <v>1221638</v>
      </c>
      <c r="M1563" s="47">
        <f t="shared" si="99"/>
        <v>0</v>
      </c>
    </row>
    <row r="1564" spans="1:13" x14ac:dyDescent="0.25">
      <c r="A1564" s="43">
        <v>44980</v>
      </c>
      <c r="B1564" s="40" t="s">
        <v>12571</v>
      </c>
      <c r="C1564" s="40" t="s">
        <v>12572</v>
      </c>
      <c r="D1564" s="38">
        <v>367155</v>
      </c>
      <c r="E1564" s="42" t="s">
        <v>8998</v>
      </c>
      <c r="F1564" s="38">
        <v>36716</v>
      </c>
      <c r="G1564" s="38">
        <f t="shared" si="96"/>
        <v>403871</v>
      </c>
      <c r="H1564" s="40" t="s">
        <v>9001</v>
      </c>
      <c r="I1564" s="40" t="s">
        <v>9002</v>
      </c>
      <c r="J1564" s="45">
        <f t="shared" si="97"/>
        <v>7523</v>
      </c>
      <c r="K1564" s="47">
        <f t="shared" si="98"/>
        <v>403871</v>
      </c>
      <c r="L1564">
        <f>+VLOOKUP(J1564,'Thanh toán '!Q$6:R$3244,2,0)</f>
        <v>403871</v>
      </c>
      <c r="M1564" s="47">
        <f t="shared" si="99"/>
        <v>0</v>
      </c>
    </row>
    <row r="1565" spans="1:13" x14ac:dyDescent="0.25">
      <c r="A1565" s="43">
        <v>44980</v>
      </c>
      <c r="B1565" s="40" t="s">
        <v>12573</v>
      </c>
      <c r="C1565" s="40" t="s">
        <v>12574</v>
      </c>
      <c r="D1565" s="38">
        <v>700329</v>
      </c>
      <c r="E1565" s="42" t="s">
        <v>8998</v>
      </c>
      <c r="F1565" s="38">
        <v>70033</v>
      </c>
      <c r="G1565" s="38">
        <f t="shared" si="96"/>
        <v>770362</v>
      </c>
      <c r="H1565" s="40" t="s">
        <v>9001</v>
      </c>
      <c r="I1565" s="40" t="s">
        <v>9002</v>
      </c>
      <c r="J1565" s="45">
        <f t="shared" si="97"/>
        <v>7524</v>
      </c>
      <c r="K1565" s="47">
        <f t="shared" si="98"/>
        <v>770362</v>
      </c>
      <c r="L1565">
        <f>+VLOOKUP(J1565,'Thanh toán '!Q$6:R$3244,2,0)</f>
        <v>770362</v>
      </c>
      <c r="M1565" s="47">
        <f t="shared" si="99"/>
        <v>0</v>
      </c>
    </row>
    <row r="1566" spans="1:13" x14ac:dyDescent="0.25">
      <c r="A1566" s="43">
        <v>44980</v>
      </c>
      <c r="B1566" s="40" t="s">
        <v>12576</v>
      </c>
      <c r="C1566" s="40" t="s">
        <v>12577</v>
      </c>
      <c r="D1566" s="38">
        <v>555290</v>
      </c>
      <c r="E1566" s="42" t="s">
        <v>8998</v>
      </c>
      <c r="F1566" s="38">
        <v>55529</v>
      </c>
      <c r="G1566" s="38">
        <f t="shared" si="96"/>
        <v>610819</v>
      </c>
      <c r="H1566" s="40" t="s">
        <v>9406</v>
      </c>
      <c r="I1566" s="40" t="s">
        <v>9407</v>
      </c>
      <c r="J1566" s="45">
        <f t="shared" si="97"/>
        <v>7642</v>
      </c>
      <c r="K1566" s="47">
        <f t="shared" si="98"/>
        <v>610819</v>
      </c>
      <c r="L1566">
        <f>+VLOOKUP(J1566,'Thanh toán '!Q$6:R$3244,2,0)</f>
        <v>610819</v>
      </c>
      <c r="M1566" s="47">
        <f t="shared" si="99"/>
        <v>0</v>
      </c>
    </row>
    <row r="1567" spans="1:13" x14ac:dyDescent="0.25">
      <c r="A1567" s="43">
        <v>44980</v>
      </c>
      <c r="B1567" s="40" t="s">
        <v>12578</v>
      </c>
      <c r="C1567" s="40" t="s">
        <v>12579</v>
      </c>
      <c r="D1567" s="38">
        <v>618065</v>
      </c>
      <c r="E1567" s="42" t="s">
        <v>8998</v>
      </c>
      <c r="F1567" s="38">
        <v>61807</v>
      </c>
      <c r="G1567" s="38">
        <f t="shared" si="96"/>
        <v>679872</v>
      </c>
      <c r="H1567" s="40" t="s">
        <v>9001</v>
      </c>
      <c r="I1567" s="40" t="s">
        <v>9002</v>
      </c>
      <c r="J1567" s="45">
        <f t="shared" si="97"/>
        <v>7644</v>
      </c>
      <c r="K1567" s="47">
        <f t="shared" si="98"/>
        <v>679872</v>
      </c>
      <c r="L1567">
        <f>+VLOOKUP(J1567,'Thanh toán '!Q$6:R$3244,2,0)</f>
        <v>679872</v>
      </c>
      <c r="M1567" s="47">
        <f t="shared" si="99"/>
        <v>0</v>
      </c>
    </row>
    <row r="1568" spans="1:13" x14ac:dyDescent="0.25">
      <c r="A1568" s="43">
        <v>44980</v>
      </c>
      <c r="B1568" s="40" t="s">
        <v>12580</v>
      </c>
      <c r="C1568" s="40" t="s">
        <v>12581</v>
      </c>
      <c r="D1568" s="38">
        <v>1313891</v>
      </c>
      <c r="E1568" s="42" t="s">
        <v>8998</v>
      </c>
      <c r="F1568" s="38">
        <v>131389</v>
      </c>
      <c r="G1568" s="38">
        <f t="shared" si="96"/>
        <v>1445280</v>
      </c>
      <c r="H1568" s="40" t="s">
        <v>9001</v>
      </c>
      <c r="I1568" s="40" t="s">
        <v>9002</v>
      </c>
      <c r="J1568" s="45">
        <f t="shared" si="97"/>
        <v>7659</v>
      </c>
      <c r="K1568" s="47">
        <f t="shared" si="98"/>
        <v>1445280</v>
      </c>
      <c r="L1568">
        <f>+VLOOKUP(J1568,'Thanh toán '!Q$6:R$3244,2,0)</f>
        <v>1445280</v>
      </c>
      <c r="M1568" s="47">
        <f t="shared" si="99"/>
        <v>0</v>
      </c>
    </row>
    <row r="1569" spans="1:13" x14ac:dyDescent="0.25">
      <c r="A1569" s="43">
        <v>44980</v>
      </c>
      <c r="B1569" s="40" t="s">
        <v>12589</v>
      </c>
      <c r="C1569" s="40" t="s">
        <v>12590</v>
      </c>
      <c r="D1569" s="38">
        <v>370839</v>
      </c>
      <c r="E1569" s="42" t="s">
        <v>8998</v>
      </c>
      <c r="F1569" s="38">
        <v>37084</v>
      </c>
      <c r="G1569" s="38">
        <f t="shared" si="96"/>
        <v>407923</v>
      </c>
      <c r="H1569" s="40" t="s">
        <v>9159</v>
      </c>
      <c r="I1569" s="40" t="s">
        <v>9160</v>
      </c>
      <c r="J1569" s="45">
        <f t="shared" si="97"/>
        <v>7948</v>
      </c>
      <c r="K1569" s="47">
        <f t="shared" si="98"/>
        <v>407923</v>
      </c>
      <c r="L1569">
        <f>+VLOOKUP(J1569,'Thanh toán '!Q$6:R$3244,2,0)</f>
        <v>407923</v>
      </c>
      <c r="M1569" s="47">
        <f t="shared" si="99"/>
        <v>0</v>
      </c>
    </row>
    <row r="1570" spans="1:13" x14ac:dyDescent="0.25">
      <c r="A1570" s="43">
        <v>44980</v>
      </c>
      <c r="B1570" s="40" t="s">
        <v>12591</v>
      </c>
      <c r="C1570" s="40" t="s">
        <v>12592</v>
      </c>
      <c r="D1570" s="38">
        <v>1988550</v>
      </c>
      <c r="E1570" s="42" t="s">
        <v>8998</v>
      </c>
      <c r="F1570" s="38">
        <v>198855</v>
      </c>
      <c r="G1570" s="38">
        <f t="shared" si="96"/>
        <v>2187405</v>
      </c>
      <c r="H1570" s="40" t="s">
        <v>9159</v>
      </c>
      <c r="I1570" s="40" t="s">
        <v>9160</v>
      </c>
      <c r="J1570" s="45">
        <f t="shared" si="97"/>
        <v>7964</v>
      </c>
      <c r="K1570" s="47">
        <f t="shared" si="98"/>
        <v>2187405</v>
      </c>
      <c r="L1570">
        <f>+VLOOKUP(J1570,'Thanh toán '!Q$6:R$3244,2,0)</f>
        <v>2187405</v>
      </c>
      <c r="M1570" s="47">
        <f t="shared" si="99"/>
        <v>0</v>
      </c>
    </row>
    <row r="1571" spans="1:13" x14ac:dyDescent="0.25">
      <c r="A1571" s="43">
        <v>44980</v>
      </c>
      <c r="B1571" s="40" t="s">
        <v>12600</v>
      </c>
      <c r="C1571" s="40" t="s">
        <v>12601</v>
      </c>
      <c r="D1571" s="38">
        <v>1844890</v>
      </c>
      <c r="E1571" s="42" t="s">
        <v>8998</v>
      </c>
      <c r="F1571" s="38">
        <v>184489</v>
      </c>
      <c r="G1571" s="38">
        <f t="shared" si="96"/>
        <v>2029379</v>
      </c>
      <c r="H1571" s="40" t="s">
        <v>9820</v>
      </c>
      <c r="I1571" s="40" t="s">
        <v>9821</v>
      </c>
      <c r="J1571" s="45">
        <f t="shared" si="97"/>
        <v>8583</v>
      </c>
      <c r="K1571" s="47">
        <f t="shared" si="98"/>
        <v>2029379</v>
      </c>
      <c r="L1571">
        <f>+VLOOKUP(J1571,'Thanh toán '!Q$6:R$3244,2,0)</f>
        <v>2029379</v>
      </c>
      <c r="M1571" s="47">
        <f t="shared" si="99"/>
        <v>0</v>
      </c>
    </row>
    <row r="1572" spans="1:13" x14ac:dyDescent="0.25">
      <c r="A1572" s="43">
        <v>44980</v>
      </c>
      <c r="B1572" s="40" t="s">
        <v>11167</v>
      </c>
      <c r="C1572" s="40" t="s">
        <v>12603</v>
      </c>
      <c r="D1572" s="38">
        <v>3243599</v>
      </c>
      <c r="E1572" s="42" t="s">
        <v>8998</v>
      </c>
      <c r="F1572" s="38">
        <v>324360</v>
      </c>
      <c r="G1572" s="38">
        <f t="shared" si="96"/>
        <v>3567959</v>
      </c>
      <c r="H1572" s="40" t="s">
        <v>9814</v>
      </c>
      <c r="I1572" s="40" t="s">
        <v>9815</v>
      </c>
      <c r="J1572" s="45">
        <f t="shared" si="97"/>
        <v>8597</v>
      </c>
      <c r="K1572" s="47">
        <f t="shared" si="98"/>
        <v>3567959</v>
      </c>
      <c r="L1572">
        <f>+VLOOKUP(J1572,'Thanh toán '!Q$6:R$3244,2,0)</f>
        <v>3567959</v>
      </c>
      <c r="M1572" s="47">
        <f t="shared" si="99"/>
        <v>0</v>
      </c>
    </row>
    <row r="1573" spans="1:13" x14ac:dyDescent="0.25">
      <c r="A1573" s="43">
        <v>44980</v>
      </c>
      <c r="B1573" s="40" t="s">
        <v>11168</v>
      </c>
      <c r="C1573" s="40" t="s">
        <v>12604</v>
      </c>
      <c r="D1573" s="38">
        <v>2073065</v>
      </c>
      <c r="E1573" s="42" t="s">
        <v>8998</v>
      </c>
      <c r="F1573" s="38">
        <v>207307</v>
      </c>
      <c r="G1573" s="38">
        <f t="shared" si="96"/>
        <v>2280372</v>
      </c>
      <c r="H1573" s="40" t="s">
        <v>10308</v>
      </c>
      <c r="I1573" s="40" t="s">
        <v>10309</v>
      </c>
      <c r="J1573" s="45">
        <f t="shared" si="97"/>
        <v>8598</v>
      </c>
      <c r="K1573" s="47">
        <f t="shared" si="98"/>
        <v>2280372</v>
      </c>
      <c r="L1573">
        <f>+VLOOKUP(J1573,'Thanh toán '!Q$6:R$3244,2,0)</f>
        <v>2280372</v>
      </c>
      <c r="M1573" s="47">
        <f t="shared" si="99"/>
        <v>0</v>
      </c>
    </row>
    <row r="1574" spans="1:13" x14ac:dyDescent="0.25">
      <c r="A1574" s="43">
        <v>44980</v>
      </c>
      <c r="B1574" s="40" t="s">
        <v>12605</v>
      </c>
      <c r="C1574" s="40" t="s">
        <v>12606</v>
      </c>
      <c r="D1574" s="38">
        <v>1632750</v>
      </c>
      <c r="E1574" s="42" t="s">
        <v>8998</v>
      </c>
      <c r="F1574" s="38">
        <v>163275</v>
      </c>
      <c r="G1574" s="38">
        <f t="shared" si="96"/>
        <v>1796025</v>
      </c>
      <c r="H1574" s="40" t="s">
        <v>10308</v>
      </c>
      <c r="I1574" s="40" t="s">
        <v>10309</v>
      </c>
      <c r="J1574" s="45">
        <f t="shared" si="97"/>
        <v>8599</v>
      </c>
      <c r="K1574" s="47">
        <f t="shared" si="98"/>
        <v>1796025</v>
      </c>
      <c r="L1574" t="e">
        <f>+VLOOKUP(J1574,'Thanh toán '!Q$6:R$3244,2,0)</f>
        <v>#N/A</v>
      </c>
      <c r="M1574" s="47" t="e">
        <f t="shared" si="99"/>
        <v>#N/A</v>
      </c>
    </row>
    <row r="1575" spans="1:13" x14ac:dyDescent="0.25">
      <c r="A1575" s="43">
        <v>44981</v>
      </c>
      <c r="B1575" s="40" t="s">
        <v>12619</v>
      </c>
      <c r="C1575" s="40" t="s">
        <v>10053</v>
      </c>
      <c r="D1575" s="38">
        <v>798982</v>
      </c>
      <c r="E1575" s="42" t="s">
        <v>8998</v>
      </c>
      <c r="F1575" s="38">
        <v>79898</v>
      </c>
      <c r="G1575" s="38">
        <f t="shared" si="96"/>
        <v>878880</v>
      </c>
      <c r="H1575" s="40" t="s">
        <v>9001</v>
      </c>
      <c r="I1575" s="40" t="s">
        <v>9002</v>
      </c>
      <c r="J1575" s="45">
        <f t="shared" si="97"/>
        <v>8614</v>
      </c>
      <c r="K1575" s="47">
        <f t="shared" si="98"/>
        <v>878880</v>
      </c>
      <c r="L1575">
        <f>+VLOOKUP(J1575,'Thanh toán '!Q$6:R$3244,2,0)</f>
        <v>878880</v>
      </c>
      <c r="M1575" s="47">
        <f t="shared" si="99"/>
        <v>0</v>
      </c>
    </row>
    <row r="1576" spans="1:13" x14ac:dyDescent="0.25">
      <c r="A1576" s="43">
        <v>44981</v>
      </c>
      <c r="B1576" s="40" t="s">
        <v>11233</v>
      </c>
      <c r="C1576" s="40" t="s">
        <v>12620</v>
      </c>
      <c r="D1576" s="38">
        <v>555290</v>
      </c>
      <c r="E1576" s="42" t="s">
        <v>8998</v>
      </c>
      <c r="F1576" s="38">
        <v>55529</v>
      </c>
      <c r="G1576" s="38">
        <f t="shared" si="96"/>
        <v>610819</v>
      </c>
      <c r="H1576" s="40" t="s">
        <v>9725</v>
      </c>
      <c r="I1576" s="40" t="s">
        <v>9726</v>
      </c>
      <c r="J1576" s="45">
        <f t="shared" si="97"/>
        <v>8615</v>
      </c>
      <c r="K1576" s="47">
        <f t="shared" si="98"/>
        <v>610819</v>
      </c>
      <c r="L1576">
        <f>+VLOOKUP(J1576,'Thanh toán '!Q$6:R$3244,2,0)</f>
        <v>610819</v>
      </c>
      <c r="M1576" s="47">
        <f t="shared" si="99"/>
        <v>0</v>
      </c>
    </row>
    <row r="1577" spans="1:13" x14ac:dyDescent="0.25">
      <c r="A1577" s="43">
        <v>44981</v>
      </c>
      <c r="B1577" s="40" t="s">
        <v>12621</v>
      </c>
      <c r="C1577" s="40" t="s">
        <v>12622</v>
      </c>
      <c r="D1577" s="38">
        <v>704013</v>
      </c>
      <c r="E1577" s="42" t="s">
        <v>8998</v>
      </c>
      <c r="F1577" s="38">
        <v>70401</v>
      </c>
      <c r="G1577" s="38">
        <f t="shared" si="96"/>
        <v>774414</v>
      </c>
      <c r="H1577" s="40" t="s">
        <v>9725</v>
      </c>
      <c r="I1577" s="40" t="s">
        <v>9726</v>
      </c>
      <c r="J1577" s="45">
        <f t="shared" si="97"/>
        <v>8616</v>
      </c>
      <c r="K1577" s="47">
        <f t="shared" si="98"/>
        <v>774414</v>
      </c>
      <c r="L1577">
        <f>+VLOOKUP(J1577,'Thanh toán '!Q$6:R$3244,2,0)</f>
        <v>774414</v>
      </c>
      <c r="M1577" s="47">
        <f t="shared" si="99"/>
        <v>0</v>
      </c>
    </row>
    <row r="1578" spans="1:13" x14ac:dyDescent="0.25">
      <c r="A1578" s="43">
        <v>44981</v>
      </c>
      <c r="B1578" s="40" t="s">
        <v>12623</v>
      </c>
      <c r="C1578" s="40" t="s">
        <v>12624</v>
      </c>
      <c r="D1578" s="38">
        <v>930871</v>
      </c>
      <c r="E1578" s="42" t="s">
        <v>8998</v>
      </c>
      <c r="F1578" s="38">
        <v>93087</v>
      </c>
      <c r="G1578" s="38">
        <f t="shared" si="96"/>
        <v>1023958</v>
      </c>
      <c r="H1578" s="40" t="s">
        <v>9725</v>
      </c>
      <c r="I1578" s="40" t="s">
        <v>9726</v>
      </c>
      <c r="J1578" s="45">
        <f t="shared" si="97"/>
        <v>8617</v>
      </c>
      <c r="K1578" s="47">
        <f t="shared" si="98"/>
        <v>1023958</v>
      </c>
      <c r="L1578">
        <f>+VLOOKUP(J1578,'Thanh toán '!Q$6:R$3244,2,0)</f>
        <v>1023958</v>
      </c>
      <c r="M1578" s="47">
        <f t="shared" si="99"/>
        <v>0</v>
      </c>
    </row>
    <row r="1579" spans="1:13" x14ac:dyDescent="0.25">
      <c r="A1579" s="43">
        <v>44981</v>
      </c>
      <c r="B1579" s="40" t="s">
        <v>11234</v>
      </c>
      <c r="C1579" s="40" t="s">
        <v>12625</v>
      </c>
      <c r="D1579" s="38">
        <v>1037598</v>
      </c>
      <c r="E1579" s="42" t="s">
        <v>8998</v>
      </c>
      <c r="F1579" s="38">
        <v>103760</v>
      </c>
      <c r="G1579" s="38">
        <f t="shared" si="96"/>
        <v>1141358</v>
      </c>
      <c r="H1579" s="40" t="s">
        <v>9725</v>
      </c>
      <c r="I1579" s="40" t="s">
        <v>9726</v>
      </c>
      <c r="J1579" s="45">
        <f t="shared" si="97"/>
        <v>8618</v>
      </c>
      <c r="K1579" s="47">
        <f t="shared" si="98"/>
        <v>1141358</v>
      </c>
      <c r="L1579">
        <f>+VLOOKUP(J1579,'Thanh toán '!Q$6:R$3244,2,0)</f>
        <v>1141358</v>
      </c>
      <c r="M1579" s="47">
        <f t="shared" si="99"/>
        <v>0</v>
      </c>
    </row>
    <row r="1580" spans="1:13" x14ac:dyDescent="0.25">
      <c r="A1580" s="43">
        <v>44981</v>
      </c>
      <c r="B1580" s="40" t="s">
        <v>12626</v>
      </c>
      <c r="C1580" s="40" t="s">
        <v>12627</v>
      </c>
      <c r="D1580" s="38">
        <v>1839650</v>
      </c>
      <c r="E1580" s="42" t="s">
        <v>8998</v>
      </c>
      <c r="F1580" s="38">
        <v>183965</v>
      </c>
      <c r="G1580" s="38">
        <f t="shared" si="96"/>
        <v>2023615</v>
      </c>
      <c r="H1580" s="40" t="s">
        <v>9212</v>
      </c>
      <c r="I1580" s="40" t="s">
        <v>9213</v>
      </c>
      <c r="J1580" s="45">
        <f t="shared" si="97"/>
        <v>8619</v>
      </c>
      <c r="K1580" s="47">
        <f t="shared" si="98"/>
        <v>2023615</v>
      </c>
      <c r="L1580">
        <f>+VLOOKUP(J1580,'Thanh toán '!Q$6:R$3244,2,0)</f>
        <v>2023615</v>
      </c>
      <c r="M1580" s="47">
        <f t="shared" si="99"/>
        <v>0</v>
      </c>
    </row>
    <row r="1581" spans="1:13" x14ac:dyDescent="0.25">
      <c r="A1581" s="43">
        <v>44981</v>
      </c>
      <c r="B1581" s="40" t="s">
        <v>11235</v>
      </c>
      <c r="C1581" s="40" t="s">
        <v>10727</v>
      </c>
      <c r="D1581" s="38">
        <v>483720</v>
      </c>
      <c r="E1581" s="42" t="s">
        <v>8998</v>
      </c>
      <c r="F1581" s="38">
        <v>48372</v>
      </c>
      <c r="G1581" s="38">
        <f t="shared" si="96"/>
        <v>532092</v>
      </c>
      <c r="H1581" s="40" t="s">
        <v>9001</v>
      </c>
      <c r="I1581" s="40" t="s">
        <v>9002</v>
      </c>
      <c r="J1581" s="45">
        <f t="shared" si="97"/>
        <v>8623</v>
      </c>
      <c r="K1581" s="47">
        <f t="shared" si="98"/>
        <v>532092</v>
      </c>
      <c r="L1581" t="e">
        <f>+VLOOKUP(J1581,'Thanh toán '!Q$6:R$3244,2,0)</f>
        <v>#N/A</v>
      </c>
      <c r="M1581" s="47" t="e">
        <f t="shared" si="99"/>
        <v>#N/A</v>
      </c>
    </row>
    <row r="1582" spans="1:13" x14ac:dyDescent="0.25">
      <c r="A1582" s="43">
        <v>44981</v>
      </c>
      <c r="B1582" s="40" t="s">
        <v>12628</v>
      </c>
      <c r="C1582" s="40" t="s">
        <v>9146</v>
      </c>
      <c r="D1582" s="38">
        <v>1097250</v>
      </c>
      <c r="E1582" s="42" t="s">
        <v>8998</v>
      </c>
      <c r="F1582" s="38">
        <v>109725</v>
      </c>
      <c r="G1582" s="38">
        <f t="shared" si="96"/>
        <v>1206975</v>
      </c>
      <c r="H1582" s="40" t="s">
        <v>9001</v>
      </c>
      <c r="I1582" s="40" t="s">
        <v>9002</v>
      </c>
      <c r="J1582" s="45">
        <f t="shared" si="97"/>
        <v>8624</v>
      </c>
      <c r="K1582" s="47">
        <f t="shared" si="98"/>
        <v>1206975</v>
      </c>
      <c r="L1582">
        <f>+VLOOKUP(J1582,'Thanh toán '!Q$6:R$3244,2,0)</f>
        <v>1206975</v>
      </c>
      <c r="M1582" s="47">
        <f t="shared" si="99"/>
        <v>0</v>
      </c>
    </row>
    <row r="1583" spans="1:13" x14ac:dyDescent="0.25">
      <c r="A1583" s="43">
        <v>44981</v>
      </c>
      <c r="B1583" s="40" t="s">
        <v>12629</v>
      </c>
      <c r="C1583" s="40" t="s">
        <v>10028</v>
      </c>
      <c r="D1583" s="38">
        <v>1150620</v>
      </c>
      <c r="E1583" s="42" t="s">
        <v>8998</v>
      </c>
      <c r="F1583" s="38">
        <v>115062</v>
      </c>
      <c r="G1583" s="38">
        <f t="shared" si="96"/>
        <v>1265682</v>
      </c>
      <c r="H1583" s="40" t="s">
        <v>9001</v>
      </c>
      <c r="I1583" s="40" t="s">
        <v>9002</v>
      </c>
      <c r="J1583" s="45">
        <f t="shared" si="97"/>
        <v>8625</v>
      </c>
      <c r="K1583" s="47">
        <f t="shared" si="98"/>
        <v>1265682</v>
      </c>
      <c r="L1583">
        <f>+VLOOKUP(J1583,'Thanh toán '!Q$6:R$3244,2,0)</f>
        <v>1265682</v>
      </c>
      <c r="M1583" s="47">
        <f t="shared" si="99"/>
        <v>0</v>
      </c>
    </row>
    <row r="1584" spans="1:13" x14ac:dyDescent="0.25">
      <c r="A1584" s="43">
        <v>44981</v>
      </c>
      <c r="B1584" s="40" t="s">
        <v>12630</v>
      </c>
      <c r="C1584" s="40" t="s">
        <v>10196</v>
      </c>
      <c r="D1584" s="38">
        <v>1408026</v>
      </c>
      <c r="E1584" s="42" t="s">
        <v>8998</v>
      </c>
      <c r="F1584" s="38">
        <v>140803</v>
      </c>
      <c r="G1584" s="38">
        <f t="shared" si="96"/>
        <v>1548829</v>
      </c>
      <c r="H1584" s="40" t="s">
        <v>9001</v>
      </c>
      <c r="I1584" s="40" t="s">
        <v>9002</v>
      </c>
      <c r="J1584" s="45">
        <f t="shared" si="97"/>
        <v>8626</v>
      </c>
      <c r="K1584" s="47">
        <f t="shared" si="98"/>
        <v>1548829</v>
      </c>
      <c r="L1584">
        <f>+VLOOKUP(J1584,'Thanh toán '!Q$6:R$3244,2,0)</f>
        <v>1548829</v>
      </c>
      <c r="M1584" s="47">
        <f t="shared" si="99"/>
        <v>0</v>
      </c>
    </row>
    <row r="1585" spans="1:13" x14ac:dyDescent="0.25">
      <c r="A1585" s="43">
        <v>44981</v>
      </c>
      <c r="B1585" s="40" t="s">
        <v>11236</v>
      </c>
      <c r="C1585" s="40" t="s">
        <v>11397</v>
      </c>
      <c r="D1585" s="38">
        <v>806200</v>
      </c>
      <c r="E1585" s="42" t="s">
        <v>8998</v>
      </c>
      <c r="F1585" s="38">
        <v>80620</v>
      </c>
      <c r="G1585" s="38">
        <f t="shared" si="96"/>
        <v>886820</v>
      </c>
      <c r="H1585" s="40" t="s">
        <v>9001</v>
      </c>
      <c r="I1585" s="40" t="s">
        <v>9002</v>
      </c>
      <c r="J1585" s="45">
        <f t="shared" si="97"/>
        <v>8628</v>
      </c>
      <c r="K1585" s="47">
        <f t="shared" si="98"/>
        <v>886820</v>
      </c>
      <c r="L1585">
        <f>+VLOOKUP(J1585,'Thanh toán '!Q$6:R$3244,2,0)</f>
        <v>886820</v>
      </c>
      <c r="M1585" s="47">
        <f t="shared" si="99"/>
        <v>0</v>
      </c>
    </row>
    <row r="1586" spans="1:13" x14ac:dyDescent="0.25">
      <c r="A1586" s="43">
        <v>44981</v>
      </c>
      <c r="B1586" s="40" t="s">
        <v>12631</v>
      </c>
      <c r="C1586" s="40" t="s">
        <v>12632</v>
      </c>
      <c r="D1586" s="38">
        <v>4758310</v>
      </c>
      <c r="E1586" s="42" t="s">
        <v>8998</v>
      </c>
      <c r="F1586" s="38">
        <v>475831</v>
      </c>
      <c r="G1586" s="38">
        <f t="shared" si="96"/>
        <v>5234141</v>
      </c>
      <c r="H1586" s="40" t="s">
        <v>9234</v>
      </c>
      <c r="I1586" s="40" t="s">
        <v>9235</v>
      </c>
      <c r="J1586" s="45">
        <f t="shared" si="97"/>
        <v>8630</v>
      </c>
      <c r="K1586" s="47">
        <f t="shared" si="98"/>
        <v>5234141</v>
      </c>
      <c r="L1586">
        <f>+VLOOKUP(J1586,'Thanh toán '!Q$6:R$3244,2,0)</f>
        <v>5234141</v>
      </c>
      <c r="M1586" s="47">
        <f t="shared" si="99"/>
        <v>0</v>
      </c>
    </row>
    <row r="1587" spans="1:13" x14ac:dyDescent="0.25">
      <c r="A1587" s="43">
        <v>44981</v>
      </c>
      <c r="B1587" s="40" t="s">
        <v>12633</v>
      </c>
      <c r="C1587" s="40" t="s">
        <v>10691</v>
      </c>
      <c r="D1587" s="38">
        <v>1607380</v>
      </c>
      <c r="E1587" s="42" t="s">
        <v>8998</v>
      </c>
      <c r="F1587" s="38">
        <v>160738</v>
      </c>
      <c r="G1587" s="38">
        <f t="shared" si="96"/>
        <v>1768118</v>
      </c>
      <c r="H1587" s="40" t="s">
        <v>9183</v>
      </c>
      <c r="I1587" s="40" t="s">
        <v>9184</v>
      </c>
      <c r="J1587" s="45">
        <f t="shared" si="97"/>
        <v>8634</v>
      </c>
      <c r="K1587" s="47">
        <f t="shared" si="98"/>
        <v>1768118</v>
      </c>
      <c r="L1587">
        <f>+VLOOKUP(J1587,'Thanh toán '!Q$6:R$3244,2,0)</f>
        <v>1768118</v>
      </c>
      <c r="M1587" s="47">
        <f t="shared" si="99"/>
        <v>0</v>
      </c>
    </row>
    <row r="1588" spans="1:13" x14ac:dyDescent="0.25">
      <c r="A1588" s="43">
        <v>44981</v>
      </c>
      <c r="B1588" s="40" t="s">
        <v>12634</v>
      </c>
      <c r="C1588" s="40" t="s">
        <v>10258</v>
      </c>
      <c r="D1588" s="38">
        <v>469342</v>
      </c>
      <c r="E1588" s="42" t="s">
        <v>8998</v>
      </c>
      <c r="F1588" s="38">
        <v>46934</v>
      </c>
      <c r="G1588" s="38">
        <f t="shared" si="96"/>
        <v>516276</v>
      </c>
      <c r="H1588" s="40" t="s">
        <v>9001</v>
      </c>
      <c r="I1588" s="40" t="s">
        <v>9002</v>
      </c>
      <c r="J1588" s="45">
        <f t="shared" si="97"/>
        <v>8635</v>
      </c>
      <c r="K1588" s="47">
        <f t="shared" si="98"/>
        <v>516276</v>
      </c>
      <c r="L1588">
        <f>+VLOOKUP(J1588,'Thanh toán '!Q$6:R$3244,2,0)</f>
        <v>516276</v>
      </c>
      <c r="M1588" s="47">
        <f t="shared" si="99"/>
        <v>0</v>
      </c>
    </row>
    <row r="1589" spans="1:13" x14ac:dyDescent="0.25">
      <c r="A1589" s="43">
        <v>44981</v>
      </c>
      <c r="B1589" s="40" t="s">
        <v>12635</v>
      </c>
      <c r="C1589" s="40" t="s">
        <v>10226</v>
      </c>
      <c r="D1589" s="38">
        <v>553467</v>
      </c>
      <c r="E1589" s="42" t="s">
        <v>8998</v>
      </c>
      <c r="F1589" s="38">
        <v>55347</v>
      </c>
      <c r="G1589" s="38">
        <f t="shared" si="96"/>
        <v>608814</v>
      </c>
      <c r="H1589" s="40" t="s">
        <v>9001</v>
      </c>
      <c r="I1589" s="40" t="s">
        <v>9002</v>
      </c>
      <c r="J1589" s="45">
        <f t="shared" si="97"/>
        <v>8636</v>
      </c>
      <c r="K1589" s="47">
        <f t="shared" si="98"/>
        <v>608814</v>
      </c>
      <c r="L1589">
        <f>+VLOOKUP(J1589,'Thanh toán '!Q$6:R$3244,2,0)</f>
        <v>608814</v>
      </c>
      <c r="M1589" s="47">
        <f t="shared" si="99"/>
        <v>0</v>
      </c>
    </row>
    <row r="1590" spans="1:13" x14ac:dyDescent="0.25">
      <c r="A1590" s="43">
        <v>44981</v>
      </c>
      <c r="B1590" s="40" t="s">
        <v>12636</v>
      </c>
      <c r="C1590" s="40" t="s">
        <v>10266</v>
      </c>
      <c r="D1590" s="38">
        <v>333174</v>
      </c>
      <c r="E1590" s="42" t="s">
        <v>8998</v>
      </c>
      <c r="F1590" s="38">
        <v>33317</v>
      </c>
      <c r="G1590" s="38">
        <f t="shared" si="96"/>
        <v>366491</v>
      </c>
      <c r="H1590" s="40" t="s">
        <v>9001</v>
      </c>
      <c r="I1590" s="40" t="s">
        <v>9002</v>
      </c>
      <c r="J1590" s="45">
        <f t="shared" si="97"/>
        <v>8637</v>
      </c>
      <c r="K1590" s="47">
        <f t="shared" si="98"/>
        <v>366491</v>
      </c>
      <c r="L1590">
        <f>+VLOOKUP(J1590,'Thanh toán '!Q$6:R$3244,2,0)</f>
        <v>366491</v>
      </c>
      <c r="M1590" s="47">
        <f t="shared" si="99"/>
        <v>0</v>
      </c>
    </row>
    <row r="1591" spans="1:13" x14ac:dyDescent="0.25">
      <c r="A1591" s="43">
        <v>44981</v>
      </c>
      <c r="B1591" s="40" t="s">
        <v>12643</v>
      </c>
      <c r="C1591" s="40" t="s">
        <v>9129</v>
      </c>
      <c r="D1591" s="38">
        <v>922445</v>
      </c>
      <c r="E1591" s="42" t="s">
        <v>8998</v>
      </c>
      <c r="F1591" s="38">
        <v>92245</v>
      </c>
      <c r="G1591" s="38">
        <f t="shared" si="96"/>
        <v>1014690</v>
      </c>
      <c r="H1591" s="40" t="s">
        <v>9001</v>
      </c>
      <c r="I1591" s="40" t="s">
        <v>9002</v>
      </c>
      <c r="J1591" s="45">
        <f t="shared" si="97"/>
        <v>8810</v>
      </c>
      <c r="K1591" s="47">
        <f t="shared" si="98"/>
        <v>1014690</v>
      </c>
      <c r="L1591">
        <f>+VLOOKUP(J1591,'Thanh toán '!Q$6:R$3244,2,0)</f>
        <v>1014690</v>
      </c>
      <c r="M1591" s="47">
        <f t="shared" si="99"/>
        <v>0</v>
      </c>
    </row>
    <row r="1592" spans="1:13" x14ac:dyDescent="0.25">
      <c r="A1592" s="43">
        <v>44981</v>
      </c>
      <c r="B1592" s="40" t="s">
        <v>12644</v>
      </c>
      <c r="C1592" s="40" t="s">
        <v>10013</v>
      </c>
      <c r="D1592" s="38">
        <v>666348</v>
      </c>
      <c r="E1592" s="42" t="s">
        <v>8998</v>
      </c>
      <c r="F1592" s="38">
        <v>66635</v>
      </c>
      <c r="G1592" s="38">
        <f t="shared" si="96"/>
        <v>732983</v>
      </c>
      <c r="H1592" s="40" t="s">
        <v>9001</v>
      </c>
      <c r="I1592" s="40" t="s">
        <v>9002</v>
      </c>
      <c r="J1592" s="45">
        <f t="shared" si="97"/>
        <v>8811</v>
      </c>
      <c r="K1592" s="47">
        <f t="shared" si="98"/>
        <v>732983</v>
      </c>
      <c r="L1592">
        <f>+VLOOKUP(J1592,'Thanh toán '!Q$6:R$3244,2,0)</f>
        <v>732983</v>
      </c>
      <c r="M1592" s="47">
        <f t="shared" si="99"/>
        <v>0</v>
      </c>
    </row>
    <row r="1593" spans="1:13" x14ac:dyDescent="0.25">
      <c r="A1593" s="43">
        <v>44981</v>
      </c>
      <c r="B1593" s="40" t="s">
        <v>12645</v>
      </c>
      <c r="C1593" s="40" t="s">
        <v>10726</v>
      </c>
      <c r="D1593" s="38">
        <v>1924970</v>
      </c>
      <c r="E1593" s="42" t="s">
        <v>8998</v>
      </c>
      <c r="F1593" s="38">
        <v>192497</v>
      </c>
      <c r="G1593" s="38">
        <f t="shared" si="96"/>
        <v>2117467</v>
      </c>
      <c r="H1593" s="40" t="s">
        <v>9558</v>
      </c>
      <c r="I1593" s="40" t="s">
        <v>9559</v>
      </c>
      <c r="J1593" s="45">
        <f t="shared" si="97"/>
        <v>8812</v>
      </c>
      <c r="K1593" s="47">
        <f t="shared" si="98"/>
        <v>2117467</v>
      </c>
      <c r="L1593">
        <f>+VLOOKUP(J1593,'Thanh toán '!Q$6:R$3244,2,0)</f>
        <v>2117467</v>
      </c>
      <c r="M1593" s="47">
        <f t="shared" si="99"/>
        <v>0</v>
      </c>
    </row>
    <row r="1594" spans="1:13" x14ac:dyDescent="0.25">
      <c r="A1594" s="43">
        <v>44981</v>
      </c>
      <c r="B1594" s="40" t="s">
        <v>11273</v>
      </c>
      <c r="C1594" s="40" t="s">
        <v>10305</v>
      </c>
      <c r="D1594" s="38">
        <v>1773282</v>
      </c>
      <c r="E1594" s="42" t="s">
        <v>8998</v>
      </c>
      <c r="F1594" s="38">
        <v>177328</v>
      </c>
      <c r="G1594" s="38">
        <f t="shared" si="96"/>
        <v>1950610</v>
      </c>
      <c r="H1594" s="40" t="s">
        <v>9001</v>
      </c>
      <c r="I1594" s="40" t="s">
        <v>9002</v>
      </c>
      <c r="J1594" s="45">
        <f t="shared" si="97"/>
        <v>8849</v>
      </c>
      <c r="K1594" s="47">
        <f t="shared" si="98"/>
        <v>1950610</v>
      </c>
      <c r="L1594">
        <f>+VLOOKUP(J1594,'Thanh toán '!Q$6:R$3244,2,0)</f>
        <v>1950610</v>
      </c>
      <c r="M1594" s="47">
        <f t="shared" si="99"/>
        <v>0</v>
      </c>
    </row>
    <row r="1595" spans="1:13" x14ac:dyDescent="0.25">
      <c r="A1595" s="43">
        <v>44981</v>
      </c>
      <c r="B1595" s="40" t="s">
        <v>12647</v>
      </c>
      <c r="C1595" s="40" t="s">
        <v>10072</v>
      </c>
      <c r="D1595" s="38">
        <v>1105595</v>
      </c>
      <c r="E1595" s="42" t="s">
        <v>8998</v>
      </c>
      <c r="F1595" s="38">
        <v>110560</v>
      </c>
      <c r="G1595" s="38">
        <f t="shared" si="96"/>
        <v>1216155</v>
      </c>
      <c r="H1595" s="40" t="s">
        <v>9001</v>
      </c>
      <c r="I1595" s="40" t="s">
        <v>9002</v>
      </c>
      <c r="J1595" s="45">
        <f t="shared" si="97"/>
        <v>8850</v>
      </c>
      <c r="K1595" s="47">
        <f t="shared" si="98"/>
        <v>1216155</v>
      </c>
      <c r="L1595">
        <f>+VLOOKUP(J1595,'Thanh toán '!Q$6:R$3244,2,0)</f>
        <v>1216155</v>
      </c>
      <c r="M1595" s="47">
        <f t="shared" si="99"/>
        <v>0</v>
      </c>
    </row>
    <row r="1596" spans="1:13" x14ac:dyDescent="0.25">
      <c r="A1596" s="43">
        <v>44981</v>
      </c>
      <c r="B1596" s="40" t="s">
        <v>12651</v>
      </c>
      <c r="C1596" s="40" t="s">
        <v>12652</v>
      </c>
      <c r="D1596" s="38">
        <v>618065</v>
      </c>
      <c r="E1596" s="42" t="s">
        <v>8998</v>
      </c>
      <c r="F1596" s="38">
        <v>61807</v>
      </c>
      <c r="G1596" s="38">
        <f t="shared" si="96"/>
        <v>679872</v>
      </c>
      <c r="H1596" s="40" t="s">
        <v>9001</v>
      </c>
      <c r="I1596" s="40" t="s">
        <v>9002</v>
      </c>
      <c r="J1596" s="45">
        <f t="shared" si="97"/>
        <v>8867</v>
      </c>
      <c r="K1596" s="47">
        <f t="shared" si="98"/>
        <v>679872</v>
      </c>
      <c r="L1596">
        <f>+VLOOKUP(J1596,'Thanh toán '!Q$6:R$3244,2,0)</f>
        <v>679872</v>
      </c>
      <c r="M1596" s="47">
        <f t="shared" si="99"/>
        <v>0</v>
      </c>
    </row>
    <row r="1597" spans="1:13" x14ac:dyDescent="0.25">
      <c r="A1597" s="43">
        <v>44981</v>
      </c>
      <c r="B1597" s="40" t="s">
        <v>12654</v>
      </c>
      <c r="C1597" s="40" t="s">
        <v>12655</v>
      </c>
      <c r="D1597" s="38">
        <v>1665870</v>
      </c>
      <c r="E1597" s="42" t="s">
        <v>8998</v>
      </c>
      <c r="F1597" s="38">
        <v>166587</v>
      </c>
      <c r="G1597" s="38">
        <f t="shared" si="96"/>
        <v>1832457</v>
      </c>
      <c r="H1597" s="40" t="s">
        <v>9206</v>
      </c>
      <c r="I1597" s="40" t="s">
        <v>9207</v>
      </c>
      <c r="J1597" s="45">
        <f t="shared" si="97"/>
        <v>8979</v>
      </c>
      <c r="K1597" s="47">
        <f t="shared" si="98"/>
        <v>1832457</v>
      </c>
      <c r="L1597">
        <f>+VLOOKUP(J1597,'Thanh toán '!Q$6:R$3244,2,0)</f>
        <v>1832457</v>
      </c>
      <c r="M1597" s="47">
        <f t="shared" si="99"/>
        <v>0</v>
      </c>
    </row>
    <row r="1598" spans="1:13" x14ac:dyDescent="0.25">
      <c r="A1598" s="43">
        <v>44981</v>
      </c>
      <c r="B1598" s="40" t="s">
        <v>12656</v>
      </c>
      <c r="C1598" s="40" t="s">
        <v>10655</v>
      </c>
      <c r="D1598" s="38">
        <v>1376248</v>
      </c>
      <c r="E1598" s="42" t="s">
        <v>8998</v>
      </c>
      <c r="F1598" s="38">
        <v>137625</v>
      </c>
      <c r="G1598" s="38">
        <f t="shared" si="96"/>
        <v>1513873</v>
      </c>
      <c r="H1598" s="40" t="s">
        <v>9001</v>
      </c>
      <c r="I1598" s="40" t="s">
        <v>9002</v>
      </c>
      <c r="J1598" s="45">
        <f t="shared" si="97"/>
        <v>8980</v>
      </c>
      <c r="K1598" s="47">
        <f t="shared" si="98"/>
        <v>1513873</v>
      </c>
      <c r="L1598">
        <f>+VLOOKUP(J1598,'Thanh toán '!Q$6:R$3244,2,0)</f>
        <v>1513873</v>
      </c>
      <c r="M1598" s="47">
        <f t="shared" si="99"/>
        <v>0</v>
      </c>
    </row>
    <row r="1599" spans="1:13" x14ac:dyDescent="0.25">
      <c r="A1599" s="43">
        <v>44981</v>
      </c>
      <c r="B1599" s="40" t="s">
        <v>12657</v>
      </c>
      <c r="C1599" s="40" t="s">
        <v>10353</v>
      </c>
      <c r="D1599" s="38">
        <v>648900</v>
      </c>
      <c r="E1599" s="42" t="s">
        <v>8998</v>
      </c>
      <c r="F1599" s="38">
        <v>64890</v>
      </c>
      <c r="G1599" s="38">
        <f t="shared" si="96"/>
        <v>713790</v>
      </c>
      <c r="H1599" s="40" t="s">
        <v>9001</v>
      </c>
      <c r="I1599" s="40" t="s">
        <v>9002</v>
      </c>
      <c r="J1599" s="45">
        <f t="shared" si="97"/>
        <v>8981</v>
      </c>
      <c r="K1599" s="47">
        <f t="shared" si="98"/>
        <v>713790</v>
      </c>
      <c r="L1599">
        <f>+VLOOKUP(J1599,'Thanh toán '!Q$6:R$3244,2,0)</f>
        <v>713790</v>
      </c>
      <c r="M1599" s="47">
        <f t="shared" si="99"/>
        <v>0</v>
      </c>
    </row>
    <row r="1600" spans="1:13" x14ac:dyDescent="0.25">
      <c r="A1600" s="43">
        <v>44981</v>
      </c>
      <c r="B1600" s="40" t="s">
        <v>12658</v>
      </c>
      <c r="C1600" s="40" t="s">
        <v>10363</v>
      </c>
      <c r="D1600" s="38">
        <v>1693739</v>
      </c>
      <c r="E1600" s="42" t="s">
        <v>8998</v>
      </c>
      <c r="F1600" s="38">
        <v>169374</v>
      </c>
      <c r="G1600" s="38">
        <f t="shared" si="96"/>
        <v>1863113</v>
      </c>
      <c r="H1600" s="40" t="s">
        <v>9001</v>
      </c>
      <c r="I1600" s="40" t="s">
        <v>9002</v>
      </c>
      <c r="J1600" s="45">
        <f t="shared" si="97"/>
        <v>8982</v>
      </c>
      <c r="K1600" s="47">
        <f t="shared" si="98"/>
        <v>1863113</v>
      </c>
      <c r="L1600">
        <f>+VLOOKUP(J1600,'Thanh toán '!Q$6:R$3244,2,0)</f>
        <v>1863113</v>
      </c>
      <c r="M1600" s="47">
        <f t="shared" si="99"/>
        <v>0</v>
      </c>
    </row>
    <row r="1601" spans="1:13" x14ac:dyDescent="0.25">
      <c r="A1601" s="43">
        <v>44981</v>
      </c>
      <c r="B1601" s="40" t="s">
        <v>12659</v>
      </c>
      <c r="C1601" s="40" t="s">
        <v>10363</v>
      </c>
      <c r="D1601" s="38">
        <v>318150</v>
      </c>
      <c r="E1601" s="42" t="s">
        <v>8998</v>
      </c>
      <c r="F1601" s="38">
        <v>31815</v>
      </c>
      <c r="G1601" s="38">
        <f t="shared" si="96"/>
        <v>349965</v>
      </c>
      <c r="H1601" s="40" t="s">
        <v>9001</v>
      </c>
      <c r="I1601" s="40" t="s">
        <v>9002</v>
      </c>
      <c r="J1601" s="45">
        <f t="shared" si="97"/>
        <v>8983</v>
      </c>
      <c r="K1601" s="47">
        <f t="shared" si="98"/>
        <v>349965</v>
      </c>
      <c r="L1601">
        <f>+VLOOKUP(J1601,'Thanh toán '!Q$6:R$3244,2,0)</f>
        <v>349965</v>
      </c>
      <c r="M1601" s="47">
        <f t="shared" si="99"/>
        <v>0</v>
      </c>
    </row>
    <row r="1602" spans="1:13" x14ac:dyDescent="0.25">
      <c r="A1602" s="43">
        <v>44981</v>
      </c>
      <c r="B1602" s="40" t="s">
        <v>12660</v>
      </c>
      <c r="C1602" s="40" t="s">
        <v>10337</v>
      </c>
      <c r="D1602" s="38">
        <v>2797888</v>
      </c>
      <c r="E1602" s="42" t="s">
        <v>8998</v>
      </c>
      <c r="F1602" s="38">
        <v>279789</v>
      </c>
      <c r="G1602" s="38">
        <f t="shared" si="96"/>
        <v>3077677</v>
      </c>
      <c r="H1602" s="40" t="s">
        <v>9001</v>
      </c>
      <c r="I1602" s="40" t="s">
        <v>9002</v>
      </c>
      <c r="J1602" s="45">
        <f t="shared" si="97"/>
        <v>8984</v>
      </c>
      <c r="K1602" s="47">
        <f t="shared" si="98"/>
        <v>3077677</v>
      </c>
      <c r="L1602" t="e">
        <f>+VLOOKUP(J1602,'Thanh toán '!Q$6:R$3244,2,0)</f>
        <v>#N/A</v>
      </c>
      <c r="M1602" s="47" t="e">
        <f t="shared" si="99"/>
        <v>#N/A</v>
      </c>
    </row>
    <row r="1603" spans="1:13" x14ac:dyDescent="0.25">
      <c r="A1603" s="43">
        <v>44981</v>
      </c>
      <c r="B1603" s="40" t="s">
        <v>12661</v>
      </c>
      <c r="C1603" s="40" t="s">
        <v>9249</v>
      </c>
      <c r="D1603" s="38">
        <v>605665</v>
      </c>
      <c r="E1603" s="42" t="s">
        <v>8998</v>
      </c>
      <c r="F1603" s="38">
        <v>60567</v>
      </c>
      <c r="G1603" s="38">
        <f t="shared" si="96"/>
        <v>666232</v>
      </c>
      <c r="H1603" s="40" t="s">
        <v>9001</v>
      </c>
      <c r="I1603" s="40" t="s">
        <v>9002</v>
      </c>
      <c r="J1603" s="45">
        <f t="shared" si="97"/>
        <v>8986</v>
      </c>
      <c r="K1603" s="47">
        <f t="shared" si="98"/>
        <v>666232</v>
      </c>
      <c r="L1603">
        <f>+VLOOKUP(J1603,'Thanh toán '!Q$6:R$3244,2,0)</f>
        <v>666232</v>
      </c>
      <c r="M1603" s="47">
        <f t="shared" si="99"/>
        <v>0</v>
      </c>
    </row>
    <row r="1604" spans="1:13" x14ac:dyDescent="0.25">
      <c r="A1604" s="43">
        <v>44981</v>
      </c>
      <c r="B1604" s="40" t="s">
        <v>12662</v>
      </c>
      <c r="C1604" s="40" t="s">
        <v>9255</v>
      </c>
      <c r="D1604" s="38">
        <v>690372</v>
      </c>
      <c r="E1604" s="42" t="s">
        <v>8998</v>
      </c>
      <c r="F1604" s="38">
        <v>69037</v>
      </c>
      <c r="G1604" s="38">
        <f t="shared" si="96"/>
        <v>759409</v>
      </c>
      <c r="H1604" s="40" t="s">
        <v>9001</v>
      </c>
      <c r="I1604" s="40" t="s">
        <v>9002</v>
      </c>
      <c r="J1604" s="45">
        <f t="shared" si="97"/>
        <v>8987</v>
      </c>
      <c r="K1604" s="47">
        <f t="shared" si="98"/>
        <v>759409</v>
      </c>
      <c r="L1604">
        <f>+VLOOKUP(J1604,'Thanh toán '!Q$6:R$3244,2,0)</f>
        <v>759409</v>
      </c>
      <c r="M1604" s="47">
        <f t="shared" si="99"/>
        <v>0</v>
      </c>
    </row>
    <row r="1605" spans="1:13" x14ac:dyDescent="0.25">
      <c r="A1605" s="43">
        <v>44981</v>
      </c>
      <c r="B1605" s="40" t="s">
        <v>12663</v>
      </c>
      <c r="C1605" s="40" t="s">
        <v>12664</v>
      </c>
      <c r="D1605" s="38">
        <v>1468620</v>
      </c>
      <c r="E1605" s="42" t="s">
        <v>8998</v>
      </c>
      <c r="F1605" s="38">
        <v>146862</v>
      </c>
      <c r="G1605" s="38">
        <f t="shared" si="96"/>
        <v>1615482</v>
      </c>
      <c r="H1605" s="40" t="s">
        <v>9315</v>
      </c>
      <c r="I1605" s="40" t="s">
        <v>9316</v>
      </c>
      <c r="J1605" s="45">
        <f t="shared" si="97"/>
        <v>8997</v>
      </c>
      <c r="K1605" s="47">
        <f t="shared" si="98"/>
        <v>1615482</v>
      </c>
      <c r="L1605">
        <f>+VLOOKUP(J1605,'Thanh toán '!Q$6:R$3244,2,0)</f>
        <v>1615482</v>
      </c>
      <c r="M1605" s="47">
        <f t="shared" si="99"/>
        <v>0</v>
      </c>
    </row>
    <row r="1606" spans="1:13" x14ac:dyDescent="0.25">
      <c r="A1606" s="43">
        <v>44981</v>
      </c>
      <c r="B1606" s="40" t="s">
        <v>12665</v>
      </c>
      <c r="C1606" s="40" t="s">
        <v>12666</v>
      </c>
      <c r="D1606" s="38">
        <v>2440220</v>
      </c>
      <c r="E1606" s="42" t="s">
        <v>8998</v>
      </c>
      <c r="F1606" s="38">
        <v>244022</v>
      </c>
      <c r="G1606" s="38">
        <f t="shared" ref="G1606:G1669" si="100">+D1606+F1606</f>
        <v>2684242</v>
      </c>
      <c r="H1606" s="40" t="s">
        <v>9242</v>
      </c>
      <c r="I1606" s="40" t="s">
        <v>9243</v>
      </c>
      <c r="J1606" s="45">
        <f t="shared" ref="J1606:J1669" si="101">+B1606*1</f>
        <v>8999</v>
      </c>
      <c r="K1606" s="47">
        <f t="shared" ref="K1606:K1669" si="102">+G1606</f>
        <v>2684242</v>
      </c>
      <c r="L1606">
        <f>+VLOOKUP(J1606,'Thanh toán '!Q$6:R$3244,2,0)</f>
        <v>2684242</v>
      </c>
      <c r="M1606" s="47">
        <f t="shared" ref="M1606:M1669" si="103">+L1606-K1606</f>
        <v>0</v>
      </c>
    </row>
    <row r="1607" spans="1:13" x14ac:dyDescent="0.25">
      <c r="A1607" s="43">
        <v>44982</v>
      </c>
      <c r="B1607" s="40" t="s">
        <v>12674</v>
      </c>
      <c r="C1607" s="40" t="s">
        <v>10178</v>
      </c>
      <c r="D1607" s="38">
        <v>1768685</v>
      </c>
      <c r="E1607" s="42" t="s">
        <v>8998</v>
      </c>
      <c r="F1607" s="38">
        <v>176869</v>
      </c>
      <c r="G1607" s="38">
        <f t="shared" si="100"/>
        <v>1945554</v>
      </c>
      <c r="H1607" s="40" t="s">
        <v>9001</v>
      </c>
      <c r="I1607" s="40" t="s">
        <v>9002</v>
      </c>
      <c r="J1607" s="45">
        <f t="shared" si="101"/>
        <v>9000</v>
      </c>
      <c r="K1607" s="47">
        <f t="shared" si="102"/>
        <v>1945554</v>
      </c>
      <c r="L1607">
        <f>+VLOOKUP(J1607,'Thanh toán '!Q$6:R$3244,2,0)</f>
        <v>1945554</v>
      </c>
      <c r="M1607" s="47">
        <f t="shared" si="103"/>
        <v>0</v>
      </c>
    </row>
    <row r="1608" spans="1:13" x14ac:dyDescent="0.25">
      <c r="A1608" s="43">
        <v>44982</v>
      </c>
      <c r="B1608" s="40" t="s">
        <v>12675</v>
      </c>
      <c r="C1608" s="40" t="s">
        <v>9150</v>
      </c>
      <c r="D1608" s="38">
        <v>593366</v>
      </c>
      <c r="E1608" s="42" t="s">
        <v>8998</v>
      </c>
      <c r="F1608" s="38">
        <v>59337</v>
      </c>
      <c r="G1608" s="38">
        <f t="shared" si="100"/>
        <v>652703</v>
      </c>
      <c r="H1608" s="40" t="s">
        <v>9001</v>
      </c>
      <c r="I1608" s="40" t="s">
        <v>9002</v>
      </c>
      <c r="J1608" s="45">
        <f t="shared" si="101"/>
        <v>9002</v>
      </c>
      <c r="K1608" s="47">
        <f t="shared" si="102"/>
        <v>652703</v>
      </c>
      <c r="L1608">
        <f>+VLOOKUP(J1608,'Thanh toán '!Q$6:R$3244,2,0)</f>
        <v>652703</v>
      </c>
      <c r="M1608" s="47">
        <f t="shared" si="103"/>
        <v>0</v>
      </c>
    </row>
    <row r="1609" spans="1:13" x14ac:dyDescent="0.25">
      <c r="A1609" s="43">
        <v>44982</v>
      </c>
      <c r="B1609" s="40" t="s">
        <v>12676</v>
      </c>
      <c r="C1609" s="40" t="s">
        <v>9152</v>
      </c>
      <c r="D1609" s="38">
        <v>555290</v>
      </c>
      <c r="E1609" s="42" t="s">
        <v>8998</v>
      </c>
      <c r="F1609" s="38">
        <v>55529</v>
      </c>
      <c r="G1609" s="38">
        <f t="shared" si="100"/>
        <v>610819</v>
      </c>
      <c r="H1609" s="40" t="s">
        <v>9001</v>
      </c>
      <c r="I1609" s="40" t="s">
        <v>9002</v>
      </c>
      <c r="J1609" s="45">
        <f t="shared" si="101"/>
        <v>9003</v>
      </c>
      <c r="K1609" s="47">
        <f t="shared" si="102"/>
        <v>610819</v>
      </c>
      <c r="L1609">
        <f>+VLOOKUP(J1609,'Thanh toán '!Q$6:R$3244,2,0)</f>
        <v>610819</v>
      </c>
      <c r="M1609" s="47">
        <f t="shared" si="103"/>
        <v>0</v>
      </c>
    </row>
    <row r="1610" spans="1:13" x14ac:dyDescent="0.25">
      <c r="A1610" s="43">
        <v>44982</v>
      </c>
      <c r="B1610" s="40" t="s">
        <v>12677</v>
      </c>
      <c r="C1610" s="40" t="s">
        <v>10127</v>
      </c>
      <c r="D1610" s="38">
        <v>1432390</v>
      </c>
      <c r="E1610" s="42" t="s">
        <v>8998</v>
      </c>
      <c r="F1610" s="38">
        <v>143239</v>
      </c>
      <c r="G1610" s="38">
        <f t="shared" si="100"/>
        <v>1575629</v>
      </c>
      <c r="H1610" s="40" t="s">
        <v>9001</v>
      </c>
      <c r="I1610" s="40" t="s">
        <v>9002</v>
      </c>
      <c r="J1610" s="45">
        <f t="shared" si="101"/>
        <v>9004</v>
      </c>
      <c r="K1610" s="47">
        <f t="shared" si="102"/>
        <v>1575629</v>
      </c>
      <c r="L1610">
        <f>+VLOOKUP(J1610,'Thanh toán '!Q$6:R$3244,2,0)</f>
        <v>1575629</v>
      </c>
      <c r="M1610" s="47">
        <f t="shared" si="103"/>
        <v>0</v>
      </c>
    </row>
    <row r="1611" spans="1:13" x14ac:dyDescent="0.25">
      <c r="A1611" s="43">
        <v>44982</v>
      </c>
      <c r="B1611" s="40" t="s">
        <v>12678</v>
      </c>
      <c r="C1611" s="40" t="s">
        <v>9186</v>
      </c>
      <c r="D1611" s="38">
        <v>605660</v>
      </c>
      <c r="E1611" s="42" t="s">
        <v>8998</v>
      </c>
      <c r="F1611" s="38">
        <v>60566</v>
      </c>
      <c r="G1611" s="38">
        <f t="shared" si="100"/>
        <v>666226</v>
      </c>
      <c r="H1611" s="40" t="s">
        <v>9001</v>
      </c>
      <c r="I1611" s="40" t="s">
        <v>9002</v>
      </c>
      <c r="J1611" s="45">
        <f t="shared" si="101"/>
        <v>9005</v>
      </c>
      <c r="K1611" s="47">
        <f t="shared" si="102"/>
        <v>666226</v>
      </c>
      <c r="L1611">
        <f>+VLOOKUP(J1611,'Thanh toán '!Q$6:R$3244,2,0)</f>
        <v>666226</v>
      </c>
      <c r="M1611" s="47">
        <f t="shared" si="103"/>
        <v>0</v>
      </c>
    </row>
    <row r="1612" spans="1:13" x14ac:dyDescent="0.25">
      <c r="A1612" s="43">
        <v>44982</v>
      </c>
      <c r="B1612" s="40" t="s">
        <v>12679</v>
      </c>
      <c r="C1612" s="40" t="s">
        <v>9281</v>
      </c>
      <c r="D1612" s="38">
        <v>1032388</v>
      </c>
      <c r="E1612" s="42" t="s">
        <v>8998</v>
      </c>
      <c r="F1612" s="38">
        <v>103239</v>
      </c>
      <c r="G1612" s="38">
        <f t="shared" si="100"/>
        <v>1135627</v>
      </c>
      <c r="H1612" s="40" t="s">
        <v>9001</v>
      </c>
      <c r="I1612" s="40" t="s">
        <v>9002</v>
      </c>
      <c r="J1612" s="45">
        <f t="shared" si="101"/>
        <v>9006</v>
      </c>
      <c r="K1612" s="47">
        <f t="shared" si="102"/>
        <v>1135627</v>
      </c>
      <c r="L1612">
        <f>+VLOOKUP(J1612,'Thanh toán '!Q$6:R$3244,2,0)</f>
        <v>1135627</v>
      </c>
      <c r="M1612" s="47">
        <f t="shared" si="103"/>
        <v>0</v>
      </c>
    </row>
    <row r="1613" spans="1:13" x14ac:dyDescent="0.25">
      <c r="A1613" s="43">
        <v>44982</v>
      </c>
      <c r="B1613" s="40" t="s">
        <v>12680</v>
      </c>
      <c r="C1613" s="40" t="s">
        <v>12681</v>
      </c>
      <c r="D1613" s="38">
        <v>1081500</v>
      </c>
      <c r="E1613" s="42" t="s">
        <v>8998</v>
      </c>
      <c r="F1613" s="38">
        <v>108150</v>
      </c>
      <c r="G1613" s="38">
        <f t="shared" si="100"/>
        <v>1189650</v>
      </c>
      <c r="H1613" s="40" t="s">
        <v>9278</v>
      </c>
      <c r="I1613" s="40" t="s">
        <v>9279</v>
      </c>
      <c r="J1613" s="45">
        <f t="shared" si="101"/>
        <v>9007</v>
      </c>
      <c r="K1613" s="47">
        <f t="shared" si="102"/>
        <v>1189650</v>
      </c>
      <c r="L1613" t="e">
        <f>+VLOOKUP(J1613,'Thanh toán '!Q$6:R$3244,2,0)</f>
        <v>#N/A</v>
      </c>
      <c r="M1613" s="47" t="e">
        <f t="shared" si="103"/>
        <v>#N/A</v>
      </c>
    </row>
    <row r="1614" spans="1:13" x14ac:dyDescent="0.25">
      <c r="A1614" s="43">
        <v>44982</v>
      </c>
      <c r="B1614" s="40" t="s">
        <v>12682</v>
      </c>
      <c r="C1614" s="40" t="s">
        <v>10101</v>
      </c>
      <c r="D1614" s="38">
        <v>859102</v>
      </c>
      <c r="E1614" s="42" t="s">
        <v>8998</v>
      </c>
      <c r="F1614" s="38">
        <v>85910</v>
      </c>
      <c r="G1614" s="38">
        <f t="shared" si="100"/>
        <v>945012</v>
      </c>
      <c r="H1614" s="40" t="s">
        <v>9001</v>
      </c>
      <c r="I1614" s="40" t="s">
        <v>9002</v>
      </c>
      <c r="J1614" s="45">
        <f t="shared" si="101"/>
        <v>9008</v>
      </c>
      <c r="K1614" s="47">
        <f t="shared" si="102"/>
        <v>945012</v>
      </c>
      <c r="L1614">
        <f>+VLOOKUP(J1614,'Thanh toán '!Q$6:R$3244,2,0)</f>
        <v>945012</v>
      </c>
      <c r="M1614" s="47">
        <f t="shared" si="103"/>
        <v>0</v>
      </c>
    </row>
    <row r="1615" spans="1:13" x14ac:dyDescent="0.25">
      <c r="A1615" s="43">
        <v>44982</v>
      </c>
      <c r="B1615" s="40" t="s">
        <v>12683</v>
      </c>
      <c r="C1615" s="40" t="s">
        <v>12684</v>
      </c>
      <c r="D1615" s="38">
        <v>555924</v>
      </c>
      <c r="E1615" s="42" t="s">
        <v>8998</v>
      </c>
      <c r="F1615" s="38">
        <v>55592</v>
      </c>
      <c r="G1615" s="38">
        <f t="shared" si="100"/>
        <v>611516</v>
      </c>
      <c r="H1615" s="40" t="s">
        <v>9001</v>
      </c>
      <c r="I1615" s="40" t="s">
        <v>9002</v>
      </c>
      <c r="J1615" s="45">
        <f t="shared" si="101"/>
        <v>9009</v>
      </c>
      <c r="K1615" s="47">
        <f t="shared" si="102"/>
        <v>611516</v>
      </c>
      <c r="L1615">
        <f>+VLOOKUP(J1615,'Thanh toán '!Q$6:R$3244,2,0)</f>
        <v>611516</v>
      </c>
      <c r="M1615" s="47">
        <f t="shared" si="103"/>
        <v>0</v>
      </c>
    </row>
    <row r="1616" spans="1:13" x14ac:dyDescent="0.25">
      <c r="A1616" s="43">
        <v>44982</v>
      </c>
      <c r="B1616" s="40" t="s">
        <v>12685</v>
      </c>
      <c r="C1616" s="40" t="s">
        <v>12686</v>
      </c>
      <c r="D1616" s="38">
        <v>806200</v>
      </c>
      <c r="E1616" s="42" t="s">
        <v>8998</v>
      </c>
      <c r="F1616" s="38">
        <v>80620</v>
      </c>
      <c r="G1616" s="38">
        <f t="shared" si="100"/>
        <v>886820</v>
      </c>
      <c r="H1616" s="40" t="s">
        <v>9001</v>
      </c>
      <c r="I1616" s="40" t="s">
        <v>9002</v>
      </c>
      <c r="J1616" s="45">
        <f t="shared" si="101"/>
        <v>9010</v>
      </c>
      <c r="K1616" s="47">
        <f t="shared" si="102"/>
        <v>886820</v>
      </c>
      <c r="L1616">
        <f>+VLOOKUP(J1616,'Thanh toán '!Q$6:R$3244,2,0)</f>
        <v>886820</v>
      </c>
      <c r="M1616" s="47">
        <f t="shared" si="103"/>
        <v>0</v>
      </c>
    </row>
    <row r="1617" spans="1:13" x14ac:dyDescent="0.25">
      <c r="A1617" s="43">
        <v>44982</v>
      </c>
      <c r="B1617" s="40" t="s">
        <v>12687</v>
      </c>
      <c r="C1617" s="40" t="s">
        <v>11357</v>
      </c>
      <c r="D1617" s="38">
        <v>545355</v>
      </c>
      <c r="E1617" s="42" t="s">
        <v>8998</v>
      </c>
      <c r="F1617" s="38">
        <v>54536</v>
      </c>
      <c r="G1617" s="38">
        <f t="shared" si="100"/>
        <v>599891</v>
      </c>
      <c r="H1617" s="40" t="s">
        <v>9001</v>
      </c>
      <c r="I1617" s="40" t="s">
        <v>9002</v>
      </c>
      <c r="J1617" s="45">
        <f t="shared" si="101"/>
        <v>9012</v>
      </c>
      <c r="K1617" s="47">
        <f t="shared" si="102"/>
        <v>599891</v>
      </c>
      <c r="L1617" t="e">
        <f>+VLOOKUP(J1617,'Thanh toán '!Q$6:R$3244,2,0)</f>
        <v>#N/A</v>
      </c>
      <c r="M1617" s="47" t="e">
        <f t="shared" si="103"/>
        <v>#N/A</v>
      </c>
    </row>
    <row r="1618" spans="1:13" x14ac:dyDescent="0.25">
      <c r="A1618" s="43">
        <v>44982</v>
      </c>
      <c r="B1618" s="40" t="s">
        <v>12688</v>
      </c>
      <c r="C1618" s="40" t="s">
        <v>12689</v>
      </c>
      <c r="D1618" s="38">
        <v>150546</v>
      </c>
      <c r="E1618" s="42" t="s">
        <v>8998</v>
      </c>
      <c r="F1618" s="38">
        <v>15055</v>
      </c>
      <c r="G1618" s="38">
        <f t="shared" si="100"/>
        <v>165601</v>
      </c>
      <c r="H1618" s="40" t="s">
        <v>9001</v>
      </c>
      <c r="I1618" s="40" t="s">
        <v>9002</v>
      </c>
      <c r="J1618" s="45">
        <f t="shared" si="101"/>
        <v>9013</v>
      </c>
      <c r="K1618" s="47">
        <f t="shared" si="102"/>
        <v>165601</v>
      </c>
      <c r="L1618">
        <f>+VLOOKUP(J1618,'Thanh toán '!Q$6:R$3244,2,0)</f>
        <v>165601</v>
      </c>
      <c r="M1618" s="47">
        <f t="shared" si="103"/>
        <v>0</v>
      </c>
    </row>
    <row r="1619" spans="1:13" x14ac:dyDescent="0.25">
      <c r="A1619" s="43">
        <v>44982</v>
      </c>
      <c r="B1619" s="40" t="s">
        <v>12690</v>
      </c>
      <c r="C1619" s="40" t="s">
        <v>9071</v>
      </c>
      <c r="D1619" s="38">
        <v>1110580</v>
      </c>
      <c r="E1619" s="42" t="s">
        <v>8998</v>
      </c>
      <c r="F1619" s="38">
        <v>111058</v>
      </c>
      <c r="G1619" s="38">
        <f t="shared" si="100"/>
        <v>1221638</v>
      </c>
      <c r="H1619" s="40" t="s">
        <v>9072</v>
      </c>
      <c r="I1619" s="40" t="s">
        <v>9073</v>
      </c>
      <c r="J1619" s="45">
        <f t="shared" si="101"/>
        <v>9017</v>
      </c>
      <c r="K1619" s="47">
        <f t="shared" si="102"/>
        <v>1221638</v>
      </c>
      <c r="L1619">
        <f>+VLOOKUP(J1619,'Thanh toán '!Q$6:R$3244,2,0)</f>
        <v>1221638</v>
      </c>
      <c r="M1619" s="47">
        <f t="shared" si="103"/>
        <v>0</v>
      </c>
    </row>
    <row r="1620" spans="1:13" x14ac:dyDescent="0.25">
      <c r="A1620" s="43">
        <v>44984</v>
      </c>
      <c r="B1620" s="40" t="s">
        <v>12710</v>
      </c>
      <c r="C1620" s="40" t="s">
        <v>10085</v>
      </c>
      <c r="D1620" s="38">
        <v>1281290</v>
      </c>
      <c r="E1620" s="42" t="s">
        <v>8998</v>
      </c>
      <c r="F1620" s="38">
        <v>128129</v>
      </c>
      <c r="G1620" s="38">
        <f t="shared" si="100"/>
        <v>1409419</v>
      </c>
      <c r="H1620" s="40" t="s">
        <v>9001</v>
      </c>
      <c r="I1620" s="40" t="s">
        <v>9002</v>
      </c>
      <c r="J1620" s="45">
        <f t="shared" si="101"/>
        <v>9030</v>
      </c>
      <c r="K1620" s="47">
        <f t="shared" si="102"/>
        <v>1409419</v>
      </c>
      <c r="L1620">
        <f>+VLOOKUP(J1620,'Thanh toán '!Q$6:R$3244,2,0)</f>
        <v>1409419</v>
      </c>
      <c r="M1620" s="47">
        <f t="shared" si="103"/>
        <v>0</v>
      </c>
    </row>
    <row r="1621" spans="1:13" x14ac:dyDescent="0.25">
      <c r="A1621" s="43">
        <v>44984</v>
      </c>
      <c r="B1621" s="40" t="s">
        <v>12711</v>
      </c>
      <c r="C1621" s="40" t="s">
        <v>12712</v>
      </c>
      <c r="D1621" s="38">
        <v>3089210</v>
      </c>
      <c r="E1621" s="42" t="s">
        <v>8998</v>
      </c>
      <c r="F1621" s="38">
        <v>308921</v>
      </c>
      <c r="G1621" s="38">
        <f t="shared" si="100"/>
        <v>3398131</v>
      </c>
      <c r="H1621" s="40" t="s">
        <v>9498</v>
      </c>
      <c r="I1621" s="40" t="s">
        <v>9499</v>
      </c>
      <c r="J1621" s="45">
        <f t="shared" si="101"/>
        <v>9032</v>
      </c>
      <c r="K1621" s="47">
        <f t="shared" si="102"/>
        <v>3398131</v>
      </c>
      <c r="L1621">
        <f>+VLOOKUP(J1621,'Thanh toán '!Q$6:R$3244,2,0)</f>
        <v>3398131</v>
      </c>
      <c r="M1621" s="47">
        <f t="shared" si="103"/>
        <v>0</v>
      </c>
    </row>
    <row r="1622" spans="1:13" x14ac:dyDescent="0.25">
      <c r="A1622" s="43">
        <v>44984</v>
      </c>
      <c r="B1622" s="40" t="s">
        <v>12713</v>
      </c>
      <c r="C1622" s="40" t="s">
        <v>12714</v>
      </c>
      <c r="D1622" s="38">
        <v>2163000</v>
      </c>
      <c r="E1622" s="42" t="s">
        <v>8998</v>
      </c>
      <c r="F1622" s="38">
        <v>216300</v>
      </c>
      <c r="G1622" s="38">
        <f t="shared" si="100"/>
        <v>2379300</v>
      </c>
      <c r="H1622" s="40" t="s">
        <v>9498</v>
      </c>
      <c r="I1622" s="40" t="s">
        <v>9499</v>
      </c>
      <c r="J1622" s="45">
        <f t="shared" si="101"/>
        <v>9033</v>
      </c>
      <c r="K1622" s="47">
        <f t="shared" si="102"/>
        <v>2379300</v>
      </c>
      <c r="L1622">
        <f>+VLOOKUP(J1622,'Thanh toán '!Q$6:R$3244,2,0)</f>
        <v>2379300</v>
      </c>
      <c r="M1622" s="47">
        <f t="shared" si="103"/>
        <v>0</v>
      </c>
    </row>
    <row r="1623" spans="1:13" x14ac:dyDescent="0.25">
      <c r="A1623" s="43">
        <v>44984</v>
      </c>
      <c r="B1623" s="40" t="s">
        <v>12715</v>
      </c>
      <c r="C1623" s="40" t="s">
        <v>10063</v>
      </c>
      <c r="D1623" s="38">
        <v>874524</v>
      </c>
      <c r="E1623" s="42" t="s">
        <v>8998</v>
      </c>
      <c r="F1623" s="38">
        <v>87452</v>
      </c>
      <c r="G1623" s="38">
        <f t="shared" si="100"/>
        <v>961976</v>
      </c>
      <c r="H1623" s="40" t="s">
        <v>9001</v>
      </c>
      <c r="I1623" s="40" t="s">
        <v>9002</v>
      </c>
      <c r="J1623" s="45">
        <f t="shared" si="101"/>
        <v>9036</v>
      </c>
      <c r="K1623" s="47">
        <f t="shared" si="102"/>
        <v>961976</v>
      </c>
      <c r="L1623">
        <f>+VLOOKUP(J1623,'Thanh toán '!Q$6:R$3244,2,0)</f>
        <v>961976</v>
      </c>
      <c r="M1623" s="47">
        <f t="shared" si="103"/>
        <v>0</v>
      </c>
    </row>
    <row r="1624" spans="1:13" x14ac:dyDescent="0.25">
      <c r="A1624" s="43">
        <v>44984</v>
      </c>
      <c r="B1624" s="40" t="s">
        <v>12716</v>
      </c>
      <c r="C1624" s="40" t="s">
        <v>12717</v>
      </c>
      <c r="D1624" s="38">
        <v>1289600</v>
      </c>
      <c r="E1624" s="42" t="s">
        <v>8998</v>
      </c>
      <c r="F1624" s="38">
        <v>128960</v>
      </c>
      <c r="G1624" s="38">
        <f t="shared" si="100"/>
        <v>1418560</v>
      </c>
      <c r="H1624" s="40" t="s">
        <v>9558</v>
      </c>
      <c r="I1624" s="40" t="s">
        <v>9559</v>
      </c>
      <c r="J1624" s="45">
        <f t="shared" si="101"/>
        <v>9037</v>
      </c>
      <c r="K1624" s="47">
        <f t="shared" si="102"/>
        <v>1418560</v>
      </c>
      <c r="L1624">
        <f>+VLOOKUP(J1624,'Thanh toán '!Q$6:R$3244,2,0)</f>
        <v>1418560</v>
      </c>
      <c r="M1624" s="47">
        <f t="shared" si="103"/>
        <v>0</v>
      </c>
    </row>
    <row r="1625" spans="1:13" x14ac:dyDescent="0.25">
      <c r="A1625" s="43">
        <v>44984</v>
      </c>
      <c r="B1625" s="40" t="s">
        <v>12718</v>
      </c>
      <c r="C1625" s="40" t="s">
        <v>11472</v>
      </c>
      <c r="D1625" s="38">
        <v>530250</v>
      </c>
      <c r="E1625" s="42" t="s">
        <v>8998</v>
      </c>
      <c r="F1625" s="38">
        <v>53025</v>
      </c>
      <c r="G1625" s="38">
        <f t="shared" si="100"/>
        <v>583275</v>
      </c>
      <c r="H1625" s="40" t="s">
        <v>9183</v>
      </c>
      <c r="I1625" s="40" t="s">
        <v>9184</v>
      </c>
      <c r="J1625" s="45">
        <f t="shared" si="101"/>
        <v>9038</v>
      </c>
      <c r="K1625" s="47">
        <f t="shared" si="102"/>
        <v>583275</v>
      </c>
      <c r="L1625">
        <f>+VLOOKUP(J1625,'Thanh toán '!Q$6:R$3244,2,0)</f>
        <v>583275</v>
      </c>
      <c r="M1625" s="47">
        <f t="shared" si="103"/>
        <v>0</v>
      </c>
    </row>
    <row r="1626" spans="1:13" x14ac:dyDescent="0.25">
      <c r="A1626" s="43">
        <v>44984</v>
      </c>
      <c r="B1626" s="40" t="s">
        <v>12719</v>
      </c>
      <c r="C1626" s="40" t="s">
        <v>11472</v>
      </c>
      <c r="D1626" s="38">
        <v>1477735</v>
      </c>
      <c r="E1626" s="42" t="s">
        <v>8998</v>
      </c>
      <c r="F1626" s="38">
        <v>147774</v>
      </c>
      <c r="G1626" s="38">
        <f t="shared" si="100"/>
        <v>1625509</v>
      </c>
      <c r="H1626" s="40" t="s">
        <v>9183</v>
      </c>
      <c r="I1626" s="40" t="s">
        <v>9184</v>
      </c>
      <c r="J1626" s="45">
        <f t="shared" si="101"/>
        <v>9039</v>
      </c>
      <c r="K1626" s="47">
        <f t="shared" si="102"/>
        <v>1625509</v>
      </c>
      <c r="L1626">
        <f>+VLOOKUP(J1626,'Thanh toán '!Q$6:R$3244,2,0)</f>
        <v>1625509</v>
      </c>
      <c r="M1626" s="47">
        <f t="shared" si="103"/>
        <v>0</v>
      </c>
    </row>
    <row r="1627" spans="1:13" x14ac:dyDescent="0.25">
      <c r="A1627" s="43">
        <v>44984</v>
      </c>
      <c r="B1627" s="40" t="s">
        <v>12720</v>
      </c>
      <c r="C1627" s="40" t="s">
        <v>9200</v>
      </c>
      <c r="D1627" s="38">
        <v>962485</v>
      </c>
      <c r="E1627" s="42" t="s">
        <v>8998</v>
      </c>
      <c r="F1627" s="38">
        <v>96249</v>
      </c>
      <c r="G1627" s="38">
        <f t="shared" si="100"/>
        <v>1058734</v>
      </c>
      <c r="H1627" s="40" t="s">
        <v>9001</v>
      </c>
      <c r="I1627" s="40" t="s">
        <v>9002</v>
      </c>
      <c r="J1627" s="45">
        <f t="shared" si="101"/>
        <v>9040</v>
      </c>
      <c r="K1627" s="47">
        <f t="shared" si="102"/>
        <v>1058734</v>
      </c>
      <c r="L1627">
        <f>+VLOOKUP(J1627,'Thanh toán '!Q$6:R$3244,2,0)</f>
        <v>1058734</v>
      </c>
      <c r="M1627" s="47">
        <f t="shared" si="103"/>
        <v>0</v>
      </c>
    </row>
    <row r="1628" spans="1:13" x14ac:dyDescent="0.25">
      <c r="A1628" s="43">
        <v>44984</v>
      </c>
      <c r="B1628" s="40" t="s">
        <v>12721</v>
      </c>
      <c r="C1628" s="40" t="s">
        <v>12722</v>
      </c>
      <c r="D1628" s="38">
        <v>985220</v>
      </c>
      <c r="E1628" s="42" t="s">
        <v>8998</v>
      </c>
      <c r="F1628" s="38">
        <v>98522</v>
      </c>
      <c r="G1628" s="38">
        <f t="shared" si="100"/>
        <v>1083742</v>
      </c>
      <c r="H1628" s="40" t="s">
        <v>10376</v>
      </c>
      <c r="I1628" s="40" t="s">
        <v>10377</v>
      </c>
      <c r="J1628" s="45">
        <f t="shared" si="101"/>
        <v>9041</v>
      </c>
      <c r="K1628" s="47">
        <f t="shared" si="102"/>
        <v>1083742</v>
      </c>
      <c r="L1628">
        <f>+VLOOKUP(J1628,'Thanh toán '!Q$6:R$3244,2,0)</f>
        <v>1083742</v>
      </c>
      <c r="M1628" s="47">
        <f t="shared" si="103"/>
        <v>0</v>
      </c>
    </row>
    <row r="1629" spans="1:13" x14ac:dyDescent="0.25">
      <c r="A1629" s="43">
        <v>44984</v>
      </c>
      <c r="B1629" s="40" t="s">
        <v>12723</v>
      </c>
      <c r="C1629" s="40" t="s">
        <v>9691</v>
      </c>
      <c r="D1629" s="38">
        <v>940284</v>
      </c>
      <c r="E1629" s="42" t="s">
        <v>8998</v>
      </c>
      <c r="F1629" s="38">
        <v>94028</v>
      </c>
      <c r="G1629" s="38">
        <f t="shared" si="100"/>
        <v>1034312</v>
      </c>
      <c r="H1629" s="40" t="s">
        <v>9284</v>
      </c>
      <c r="I1629" s="40" t="s">
        <v>9285</v>
      </c>
      <c r="J1629" s="45">
        <f t="shared" si="101"/>
        <v>9045</v>
      </c>
      <c r="K1629" s="47">
        <f t="shared" si="102"/>
        <v>1034312</v>
      </c>
      <c r="L1629">
        <f>+VLOOKUP(J1629,'Thanh toán '!Q$6:R$3244,2,0)</f>
        <v>1034312</v>
      </c>
      <c r="M1629" s="47">
        <f t="shared" si="103"/>
        <v>0</v>
      </c>
    </row>
    <row r="1630" spans="1:13" x14ac:dyDescent="0.25">
      <c r="A1630" s="43">
        <v>44984</v>
      </c>
      <c r="B1630" s="40" t="s">
        <v>12724</v>
      </c>
      <c r="C1630" s="40" t="s">
        <v>9689</v>
      </c>
      <c r="D1630" s="38">
        <v>1502393</v>
      </c>
      <c r="E1630" s="42" t="s">
        <v>8998</v>
      </c>
      <c r="F1630" s="38">
        <v>150239</v>
      </c>
      <c r="G1630" s="38">
        <f t="shared" si="100"/>
        <v>1652632</v>
      </c>
      <c r="H1630" s="40" t="s">
        <v>9284</v>
      </c>
      <c r="I1630" s="40" t="s">
        <v>9285</v>
      </c>
      <c r="J1630" s="45">
        <f t="shared" si="101"/>
        <v>9046</v>
      </c>
      <c r="K1630" s="47">
        <f t="shared" si="102"/>
        <v>1652632</v>
      </c>
      <c r="L1630">
        <f>+VLOOKUP(J1630,'Thanh toán '!Q$6:R$3244,2,0)</f>
        <v>1652632</v>
      </c>
      <c r="M1630" s="47">
        <f t="shared" si="103"/>
        <v>0</v>
      </c>
    </row>
    <row r="1631" spans="1:13" x14ac:dyDescent="0.25">
      <c r="A1631" s="43">
        <v>44984</v>
      </c>
      <c r="B1631" s="40" t="s">
        <v>12725</v>
      </c>
      <c r="C1631" s="40" t="s">
        <v>12726</v>
      </c>
      <c r="D1631" s="38">
        <v>1081500</v>
      </c>
      <c r="E1631" s="42" t="s">
        <v>8998</v>
      </c>
      <c r="F1631" s="38">
        <v>108150</v>
      </c>
      <c r="G1631" s="38">
        <f t="shared" si="100"/>
        <v>1189650</v>
      </c>
      <c r="H1631" s="40" t="s">
        <v>9398</v>
      </c>
      <c r="I1631" s="40" t="s">
        <v>9399</v>
      </c>
      <c r="J1631" s="45">
        <f t="shared" si="101"/>
        <v>9048</v>
      </c>
      <c r="K1631" s="47">
        <f t="shared" si="102"/>
        <v>1189650</v>
      </c>
      <c r="L1631" t="e">
        <f>+VLOOKUP(J1631,'Thanh toán '!Q$6:R$3244,2,0)</f>
        <v>#N/A</v>
      </c>
      <c r="M1631" s="47" t="e">
        <f t="shared" si="103"/>
        <v>#N/A</v>
      </c>
    </row>
    <row r="1632" spans="1:13" x14ac:dyDescent="0.25">
      <c r="A1632" s="43">
        <v>44984</v>
      </c>
      <c r="B1632" s="40" t="s">
        <v>12727</v>
      </c>
      <c r="C1632" s="40" t="s">
        <v>12728</v>
      </c>
      <c r="D1632" s="38">
        <v>4504170</v>
      </c>
      <c r="E1632" s="42" t="s">
        <v>8998</v>
      </c>
      <c r="F1632" s="38">
        <v>450417</v>
      </c>
      <c r="G1632" s="38">
        <f t="shared" si="100"/>
        <v>4954587</v>
      </c>
      <c r="H1632" s="40" t="s">
        <v>9082</v>
      </c>
      <c r="I1632" s="40" t="s">
        <v>9083</v>
      </c>
      <c r="J1632" s="45">
        <f t="shared" si="101"/>
        <v>9051</v>
      </c>
      <c r="K1632" s="47">
        <f t="shared" si="102"/>
        <v>4954587</v>
      </c>
      <c r="L1632">
        <f>+VLOOKUP(J1632,'Thanh toán '!Q$6:R$3244,2,0)</f>
        <v>4954587</v>
      </c>
      <c r="M1632" s="47">
        <f t="shared" si="103"/>
        <v>0</v>
      </c>
    </row>
    <row r="1633" spans="1:13" x14ac:dyDescent="0.25">
      <c r="A1633" s="43">
        <v>44984</v>
      </c>
      <c r="B1633" s="40" t="s">
        <v>12729</v>
      </c>
      <c r="C1633" s="40" t="s">
        <v>12730</v>
      </c>
      <c r="D1633" s="38">
        <v>1102500</v>
      </c>
      <c r="E1633" s="42" t="s">
        <v>8998</v>
      </c>
      <c r="F1633" s="38">
        <v>110250</v>
      </c>
      <c r="G1633" s="38">
        <f t="shared" si="100"/>
        <v>1212750</v>
      </c>
      <c r="H1633" s="40" t="s">
        <v>9044</v>
      </c>
      <c r="I1633" s="40" t="s">
        <v>9045</v>
      </c>
      <c r="J1633" s="45">
        <f t="shared" si="101"/>
        <v>9066</v>
      </c>
      <c r="K1633" s="47">
        <f t="shared" si="102"/>
        <v>1212750</v>
      </c>
      <c r="L1633" t="e">
        <f>+VLOOKUP(J1633,'Thanh toán '!Q$6:R$3244,2,0)</f>
        <v>#N/A</v>
      </c>
      <c r="M1633" s="47" t="e">
        <f t="shared" si="103"/>
        <v>#N/A</v>
      </c>
    </row>
    <row r="1634" spans="1:13" x14ac:dyDescent="0.25">
      <c r="A1634" s="43">
        <v>44984</v>
      </c>
      <c r="B1634" s="40" t="s">
        <v>12731</v>
      </c>
      <c r="C1634" s="40" t="s">
        <v>12732</v>
      </c>
      <c r="D1634" s="38">
        <v>1081500</v>
      </c>
      <c r="E1634" s="42" t="s">
        <v>8998</v>
      </c>
      <c r="F1634" s="38">
        <v>108150</v>
      </c>
      <c r="G1634" s="38">
        <f t="shared" si="100"/>
        <v>1189650</v>
      </c>
      <c r="H1634" s="40" t="s">
        <v>9050</v>
      </c>
      <c r="I1634" s="40" t="s">
        <v>9051</v>
      </c>
      <c r="J1634" s="45">
        <f t="shared" si="101"/>
        <v>9067</v>
      </c>
      <c r="K1634" s="47">
        <f t="shared" si="102"/>
        <v>1189650</v>
      </c>
      <c r="L1634" t="e">
        <f>+VLOOKUP(J1634,'Thanh toán '!Q$6:R$3244,2,0)</f>
        <v>#N/A</v>
      </c>
      <c r="M1634" s="47" t="e">
        <f t="shared" si="103"/>
        <v>#N/A</v>
      </c>
    </row>
    <row r="1635" spans="1:13" x14ac:dyDescent="0.25">
      <c r="A1635" s="43">
        <v>44984</v>
      </c>
      <c r="B1635" s="40" t="s">
        <v>12733</v>
      </c>
      <c r="C1635" s="40" t="s">
        <v>12734</v>
      </c>
      <c r="D1635" s="38">
        <v>1517775</v>
      </c>
      <c r="E1635" s="42" t="s">
        <v>8998</v>
      </c>
      <c r="F1635" s="38">
        <v>151778</v>
      </c>
      <c r="G1635" s="38">
        <f t="shared" si="100"/>
        <v>1669553</v>
      </c>
      <c r="H1635" s="40" t="s">
        <v>9024</v>
      </c>
      <c r="I1635" s="40" t="s">
        <v>9025</v>
      </c>
      <c r="J1635" s="45">
        <f t="shared" si="101"/>
        <v>9068</v>
      </c>
      <c r="K1635" s="47">
        <f t="shared" si="102"/>
        <v>1669553</v>
      </c>
      <c r="L1635">
        <f>+VLOOKUP(J1635,'Thanh toán '!Q$6:R$3244,2,0)</f>
        <v>1669553</v>
      </c>
      <c r="M1635" s="47">
        <f t="shared" si="103"/>
        <v>0</v>
      </c>
    </row>
    <row r="1636" spans="1:13" x14ac:dyDescent="0.25">
      <c r="A1636" s="43">
        <v>44984</v>
      </c>
      <c r="B1636" s="40" t="s">
        <v>12735</v>
      </c>
      <c r="C1636" s="40" t="s">
        <v>12736</v>
      </c>
      <c r="D1636" s="38">
        <v>704013</v>
      </c>
      <c r="E1636" s="42" t="s">
        <v>8998</v>
      </c>
      <c r="F1636" s="38">
        <v>70401</v>
      </c>
      <c r="G1636" s="38">
        <f t="shared" si="100"/>
        <v>774414</v>
      </c>
      <c r="H1636" s="40" t="s">
        <v>9030</v>
      </c>
      <c r="I1636" s="40" t="s">
        <v>9031</v>
      </c>
      <c r="J1636" s="45">
        <f t="shared" si="101"/>
        <v>9069</v>
      </c>
      <c r="K1636" s="47">
        <f t="shared" si="102"/>
        <v>774414</v>
      </c>
      <c r="L1636">
        <f>+VLOOKUP(J1636,'Thanh toán '!Q$6:R$3244,2,0)</f>
        <v>774414</v>
      </c>
      <c r="M1636" s="47">
        <f t="shared" si="103"/>
        <v>0</v>
      </c>
    </row>
    <row r="1637" spans="1:13" x14ac:dyDescent="0.25">
      <c r="A1637" s="43">
        <v>44984</v>
      </c>
      <c r="B1637" s="40" t="s">
        <v>12737</v>
      </c>
      <c r="C1637" s="40" t="s">
        <v>12738</v>
      </c>
      <c r="D1637" s="38">
        <v>521796</v>
      </c>
      <c r="E1637" s="42" t="s">
        <v>8998</v>
      </c>
      <c r="F1637" s="38">
        <v>52180</v>
      </c>
      <c r="G1637" s="38">
        <f t="shared" si="100"/>
        <v>573976</v>
      </c>
      <c r="H1637" s="40" t="s">
        <v>9034</v>
      </c>
      <c r="I1637" s="40" t="s">
        <v>9035</v>
      </c>
      <c r="J1637" s="45">
        <f t="shared" si="101"/>
        <v>9070</v>
      </c>
      <c r="K1637" s="47">
        <f t="shared" si="102"/>
        <v>573976</v>
      </c>
      <c r="L1637">
        <f>+VLOOKUP(J1637,'Thanh toán '!Q$6:R$3244,2,0)</f>
        <v>573976</v>
      </c>
      <c r="M1637" s="47">
        <f t="shared" si="103"/>
        <v>0</v>
      </c>
    </row>
    <row r="1638" spans="1:13" x14ac:dyDescent="0.25">
      <c r="A1638" s="43">
        <v>44984</v>
      </c>
      <c r="B1638" s="40" t="s">
        <v>12739</v>
      </c>
      <c r="C1638" s="40" t="s">
        <v>12740</v>
      </c>
      <c r="D1638" s="38">
        <v>618065</v>
      </c>
      <c r="E1638" s="42" t="s">
        <v>8998</v>
      </c>
      <c r="F1638" s="38">
        <v>61807</v>
      </c>
      <c r="G1638" s="38">
        <f t="shared" si="100"/>
        <v>679872</v>
      </c>
      <c r="H1638" s="40" t="s">
        <v>9034</v>
      </c>
      <c r="I1638" s="40" t="s">
        <v>9035</v>
      </c>
      <c r="J1638" s="45">
        <f t="shared" si="101"/>
        <v>9071</v>
      </c>
      <c r="K1638" s="47">
        <f t="shared" si="102"/>
        <v>679872</v>
      </c>
      <c r="L1638">
        <f>+VLOOKUP(J1638,'Thanh toán '!Q$6:R$3244,2,0)</f>
        <v>679872</v>
      </c>
      <c r="M1638" s="47">
        <f t="shared" si="103"/>
        <v>0</v>
      </c>
    </row>
    <row r="1639" spans="1:13" x14ac:dyDescent="0.25">
      <c r="A1639" s="43">
        <v>44984</v>
      </c>
      <c r="B1639" s="40" t="s">
        <v>12741</v>
      </c>
      <c r="C1639" s="40" t="s">
        <v>12742</v>
      </c>
      <c r="D1639" s="38">
        <v>618065</v>
      </c>
      <c r="E1639" s="42" t="s">
        <v>8998</v>
      </c>
      <c r="F1639" s="38">
        <v>61807</v>
      </c>
      <c r="G1639" s="38">
        <f t="shared" si="100"/>
        <v>679872</v>
      </c>
      <c r="H1639" s="40" t="s">
        <v>9034</v>
      </c>
      <c r="I1639" s="40" t="s">
        <v>9035</v>
      </c>
      <c r="J1639" s="45">
        <f t="shared" si="101"/>
        <v>9072</v>
      </c>
      <c r="K1639" s="47">
        <f t="shared" si="102"/>
        <v>679872</v>
      </c>
      <c r="L1639">
        <f>+VLOOKUP(J1639,'Thanh toán '!Q$6:R$3244,2,0)</f>
        <v>679872</v>
      </c>
      <c r="M1639" s="47">
        <f t="shared" si="103"/>
        <v>0</v>
      </c>
    </row>
    <row r="1640" spans="1:13" x14ac:dyDescent="0.25">
      <c r="A1640" s="43">
        <v>44984</v>
      </c>
      <c r="B1640" s="40" t="s">
        <v>12743</v>
      </c>
      <c r="C1640" s="40" t="s">
        <v>12744</v>
      </c>
      <c r="D1640" s="38">
        <v>73431</v>
      </c>
      <c r="E1640" s="42" t="s">
        <v>8998</v>
      </c>
      <c r="F1640" s="38">
        <v>7343</v>
      </c>
      <c r="G1640" s="38">
        <f t="shared" si="100"/>
        <v>80774</v>
      </c>
      <c r="H1640" s="40" t="s">
        <v>9814</v>
      </c>
      <c r="I1640" s="40" t="s">
        <v>9815</v>
      </c>
      <c r="J1640" s="45">
        <f t="shared" si="101"/>
        <v>9075</v>
      </c>
      <c r="K1640" s="47">
        <f t="shared" si="102"/>
        <v>80774</v>
      </c>
      <c r="L1640">
        <f>+VLOOKUP(J1640,'Thanh toán '!Q$6:R$3244,2,0)</f>
        <v>80774</v>
      </c>
      <c r="M1640" s="47">
        <f t="shared" si="103"/>
        <v>0</v>
      </c>
    </row>
    <row r="1641" spans="1:13" x14ac:dyDescent="0.25">
      <c r="A1641" s="43">
        <v>44984</v>
      </c>
      <c r="B1641" s="40" t="s">
        <v>12745</v>
      </c>
      <c r="C1641" s="40" t="s">
        <v>12746</v>
      </c>
      <c r="D1641" s="38">
        <v>3501645</v>
      </c>
      <c r="E1641" s="42" t="s">
        <v>8998</v>
      </c>
      <c r="F1641" s="38">
        <v>350165</v>
      </c>
      <c r="G1641" s="38">
        <f t="shared" si="100"/>
        <v>3851810</v>
      </c>
      <c r="H1641" s="40" t="s">
        <v>9853</v>
      </c>
      <c r="I1641" s="40" t="s">
        <v>9854</v>
      </c>
      <c r="J1641" s="45">
        <f t="shared" si="101"/>
        <v>9076</v>
      </c>
      <c r="K1641" s="47">
        <f t="shared" si="102"/>
        <v>3851810</v>
      </c>
      <c r="L1641">
        <f>+VLOOKUP(J1641,'Thanh toán '!Q$6:R$3244,2,0)</f>
        <v>3851810</v>
      </c>
      <c r="M1641" s="47">
        <f t="shared" si="103"/>
        <v>0</v>
      </c>
    </row>
    <row r="1642" spans="1:13" x14ac:dyDescent="0.25">
      <c r="A1642" s="43">
        <v>44985</v>
      </c>
      <c r="B1642" s="40" t="s">
        <v>12752</v>
      </c>
      <c r="C1642" s="40" t="s">
        <v>12753</v>
      </c>
      <c r="D1642" s="38">
        <v>3740683</v>
      </c>
      <c r="E1642" s="42" t="s">
        <v>8998</v>
      </c>
      <c r="F1642" s="38">
        <v>374068</v>
      </c>
      <c r="G1642" s="38">
        <f t="shared" si="100"/>
        <v>4114751</v>
      </c>
      <c r="H1642" s="40" t="s">
        <v>9159</v>
      </c>
      <c r="I1642" s="40" t="s">
        <v>9160</v>
      </c>
      <c r="J1642" s="45">
        <f t="shared" si="101"/>
        <v>9083</v>
      </c>
      <c r="K1642" s="47">
        <f t="shared" si="102"/>
        <v>4114751</v>
      </c>
      <c r="L1642">
        <f>+VLOOKUP(J1642,'Thanh toán '!Q$6:R$3244,2,0)</f>
        <v>4114751</v>
      </c>
      <c r="M1642" s="47">
        <f t="shared" si="103"/>
        <v>0</v>
      </c>
    </row>
    <row r="1643" spans="1:13" x14ac:dyDescent="0.25">
      <c r="A1643" s="43">
        <v>44985</v>
      </c>
      <c r="B1643" s="40" t="s">
        <v>12754</v>
      </c>
      <c r="C1643" s="40" t="s">
        <v>12755</v>
      </c>
      <c r="D1643" s="38">
        <v>2163000</v>
      </c>
      <c r="E1643" s="42" t="s">
        <v>8998</v>
      </c>
      <c r="F1643" s="38">
        <v>216300</v>
      </c>
      <c r="G1643" s="38">
        <f t="shared" si="100"/>
        <v>2379300</v>
      </c>
      <c r="H1643" s="40" t="s">
        <v>9179</v>
      </c>
      <c r="I1643" s="40" t="s">
        <v>9180</v>
      </c>
      <c r="J1643" s="45">
        <f t="shared" si="101"/>
        <v>9085</v>
      </c>
      <c r="K1643" s="47">
        <f t="shared" si="102"/>
        <v>2379300</v>
      </c>
      <c r="L1643" t="e">
        <f>+VLOOKUP(J1643,'Thanh toán '!Q$6:R$3244,2,0)</f>
        <v>#N/A</v>
      </c>
      <c r="M1643" s="47" t="e">
        <f t="shared" si="103"/>
        <v>#N/A</v>
      </c>
    </row>
    <row r="1644" spans="1:13" x14ac:dyDescent="0.25">
      <c r="A1644" s="43">
        <v>44985</v>
      </c>
      <c r="B1644" s="40" t="s">
        <v>12756</v>
      </c>
      <c r="C1644" s="40" t="s">
        <v>12757</v>
      </c>
      <c r="D1644" s="38">
        <v>2298580</v>
      </c>
      <c r="E1644" s="42" t="s">
        <v>8998</v>
      </c>
      <c r="F1644" s="38">
        <v>229858</v>
      </c>
      <c r="G1644" s="38">
        <f t="shared" si="100"/>
        <v>2528438</v>
      </c>
      <c r="H1644" s="40" t="s">
        <v>9179</v>
      </c>
      <c r="I1644" s="40" t="s">
        <v>9180</v>
      </c>
      <c r="J1644" s="45">
        <f t="shared" si="101"/>
        <v>9086</v>
      </c>
      <c r="K1644" s="47">
        <f t="shared" si="102"/>
        <v>2528438</v>
      </c>
      <c r="L1644">
        <f>+VLOOKUP(J1644,'Thanh toán '!Q$6:R$3244,2,0)</f>
        <v>2528438</v>
      </c>
      <c r="M1644" s="47">
        <f t="shared" si="103"/>
        <v>0</v>
      </c>
    </row>
    <row r="1645" spans="1:13" x14ac:dyDescent="0.25">
      <c r="A1645" s="43">
        <v>44985</v>
      </c>
      <c r="B1645" s="40" t="s">
        <v>12758</v>
      </c>
      <c r="C1645" s="40" t="s">
        <v>12759</v>
      </c>
      <c r="D1645" s="38">
        <v>2488206</v>
      </c>
      <c r="E1645" s="42" t="s">
        <v>8998</v>
      </c>
      <c r="F1645" s="38">
        <v>248821</v>
      </c>
      <c r="G1645" s="38">
        <f t="shared" si="100"/>
        <v>2737027</v>
      </c>
      <c r="H1645" s="40" t="s">
        <v>9406</v>
      </c>
      <c r="I1645" s="40" t="s">
        <v>9407</v>
      </c>
      <c r="J1645" s="45">
        <f t="shared" si="101"/>
        <v>9090</v>
      </c>
      <c r="K1645" s="47">
        <f t="shared" si="102"/>
        <v>2737027</v>
      </c>
      <c r="L1645">
        <f>+VLOOKUP(J1645,'Thanh toán '!Q$6:R$3244,2,0)</f>
        <v>2737027</v>
      </c>
      <c r="M1645" s="47">
        <f t="shared" si="103"/>
        <v>0</v>
      </c>
    </row>
    <row r="1646" spans="1:13" x14ac:dyDescent="0.25">
      <c r="A1646" s="43">
        <v>44985</v>
      </c>
      <c r="B1646" s="40" t="s">
        <v>12760</v>
      </c>
      <c r="C1646" s="40" t="s">
        <v>9136</v>
      </c>
      <c r="D1646" s="38">
        <v>690372</v>
      </c>
      <c r="E1646" s="42" t="s">
        <v>8998</v>
      </c>
      <c r="F1646" s="38">
        <v>69037</v>
      </c>
      <c r="G1646" s="38">
        <f t="shared" si="100"/>
        <v>759409</v>
      </c>
      <c r="H1646" s="40" t="s">
        <v>9001</v>
      </c>
      <c r="I1646" s="40" t="s">
        <v>9002</v>
      </c>
      <c r="J1646" s="45">
        <f t="shared" si="101"/>
        <v>9092</v>
      </c>
      <c r="K1646" s="47">
        <f t="shared" si="102"/>
        <v>759409</v>
      </c>
      <c r="L1646">
        <f>+VLOOKUP(J1646,'Thanh toán '!Q$6:R$3244,2,0)</f>
        <v>759409</v>
      </c>
      <c r="M1646" s="47">
        <f t="shared" si="103"/>
        <v>0</v>
      </c>
    </row>
    <row r="1647" spans="1:13" x14ac:dyDescent="0.25">
      <c r="A1647" s="43">
        <v>44985</v>
      </c>
      <c r="B1647" s="40" t="s">
        <v>12761</v>
      </c>
      <c r="C1647" s="40" t="s">
        <v>9133</v>
      </c>
      <c r="D1647" s="38">
        <v>737956</v>
      </c>
      <c r="E1647" s="42" t="s">
        <v>8998</v>
      </c>
      <c r="F1647" s="38">
        <v>73796</v>
      </c>
      <c r="G1647" s="38">
        <f t="shared" si="100"/>
        <v>811752</v>
      </c>
      <c r="H1647" s="40" t="s">
        <v>9001</v>
      </c>
      <c r="I1647" s="40" t="s">
        <v>9002</v>
      </c>
      <c r="J1647" s="45">
        <f t="shared" si="101"/>
        <v>9093</v>
      </c>
      <c r="K1647" s="47">
        <f t="shared" si="102"/>
        <v>811752</v>
      </c>
      <c r="L1647">
        <f>+VLOOKUP(J1647,'Thanh toán '!Q$6:R$3244,2,0)</f>
        <v>811752</v>
      </c>
      <c r="M1647" s="47">
        <f t="shared" si="103"/>
        <v>0</v>
      </c>
    </row>
    <row r="1648" spans="1:13" x14ac:dyDescent="0.25">
      <c r="A1648" s="43">
        <v>44985</v>
      </c>
      <c r="B1648" s="40" t="s">
        <v>11016</v>
      </c>
      <c r="C1648" s="40" t="s">
        <v>10262</v>
      </c>
      <c r="D1648" s="38">
        <v>622160</v>
      </c>
      <c r="E1648" s="42" t="s">
        <v>8998</v>
      </c>
      <c r="F1648" s="38">
        <v>62216</v>
      </c>
      <c r="G1648" s="38">
        <f t="shared" si="100"/>
        <v>684376</v>
      </c>
      <c r="H1648" s="40" t="s">
        <v>9001</v>
      </c>
      <c r="I1648" s="40" t="s">
        <v>9002</v>
      </c>
      <c r="J1648" s="45">
        <f t="shared" si="101"/>
        <v>9094</v>
      </c>
      <c r="K1648" s="47">
        <f t="shared" si="102"/>
        <v>684376</v>
      </c>
      <c r="L1648">
        <f>+VLOOKUP(J1648,'Thanh toán '!Q$6:R$3244,2,0)</f>
        <v>684376</v>
      </c>
      <c r="M1648" s="47">
        <f t="shared" si="103"/>
        <v>0</v>
      </c>
    </row>
    <row r="1649" spans="1:13" x14ac:dyDescent="0.25">
      <c r="A1649" s="43">
        <v>44985</v>
      </c>
      <c r="B1649" s="40" t="s">
        <v>12762</v>
      </c>
      <c r="C1649" s="40" t="s">
        <v>12763</v>
      </c>
      <c r="D1649" s="38">
        <v>501820</v>
      </c>
      <c r="E1649" s="42" t="s">
        <v>8998</v>
      </c>
      <c r="F1649" s="38">
        <v>50182</v>
      </c>
      <c r="G1649" s="38">
        <f t="shared" si="100"/>
        <v>552002</v>
      </c>
      <c r="H1649" s="40" t="s">
        <v>9398</v>
      </c>
      <c r="I1649" s="40" t="s">
        <v>9399</v>
      </c>
      <c r="J1649" s="45">
        <f t="shared" si="101"/>
        <v>9095</v>
      </c>
      <c r="K1649" s="47">
        <f t="shared" si="102"/>
        <v>552002</v>
      </c>
      <c r="L1649">
        <f>+VLOOKUP(J1649,'Thanh toán '!Q$6:R$3244,2,0)</f>
        <v>552002</v>
      </c>
      <c r="M1649" s="47">
        <f t="shared" si="103"/>
        <v>0</v>
      </c>
    </row>
    <row r="1650" spans="1:13" x14ac:dyDescent="0.25">
      <c r="A1650" s="43">
        <v>44985</v>
      </c>
      <c r="B1650" s="40" t="s">
        <v>12764</v>
      </c>
      <c r="C1650" s="40" t="s">
        <v>12765</v>
      </c>
      <c r="D1650" s="38">
        <v>3537370</v>
      </c>
      <c r="E1650" s="42" t="s">
        <v>8998</v>
      </c>
      <c r="F1650" s="38">
        <v>353737</v>
      </c>
      <c r="G1650" s="38">
        <f t="shared" si="100"/>
        <v>3891107</v>
      </c>
      <c r="H1650" s="40" t="s">
        <v>10776</v>
      </c>
      <c r="I1650" s="40" t="s">
        <v>10777</v>
      </c>
      <c r="J1650" s="45">
        <f t="shared" si="101"/>
        <v>9097</v>
      </c>
      <c r="K1650" s="47">
        <f t="shared" si="102"/>
        <v>3891107</v>
      </c>
      <c r="L1650">
        <f>+VLOOKUP(J1650,'Thanh toán '!Q$6:R$3244,2,0)</f>
        <v>3891107</v>
      </c>
      <c r="M1650" s="47">
        <f t="shared" si="103"/>
        <v>0</v>
      </c>
    </row>
    <row r="1651" spans="1:13" x14ac:dyDescent="0.25">
      <c r="A1651" s="43">
        <v>44986</v>
      </c>
      <c r="B1651" s="40" t="s">
        <v>12785</v>
      </c>
      <c r="C1651" s="40" t="s">
        <v>9261</v>
      </c>
      <c r="D1651" s="38">
        <v>584084</v>
      </c>
      <c r="E1651" s="42" t="s">
        <v>8998</v>
      </c>
      <c r="F1651" s="38">
        <v>58408</v>
      </c>
      <c r="G1651" s="38">
        <f t="shared" si="100"/>
        <v>642492</v>
      </c>
      <c r="H1651" s="40" t="s">
        <v>9001</v>
      </c>
      <c r="I1651" s="40" t="s">
        <v>9002</v>
      </c>
      <c r="J1651" s="45">
        <f t="shared" si="101"/>
        <v>9103</v>
      </c>
      <c r="K1651" s="47">
        <f t="shared" si="102"/>
        <v>642492</v>
      </c>
      <c r="L1651">
        <f>+VLOOKUP(J1651,'Thanh toán '!Q$6:R$3244,2,0)</f>
        <v>642492</v>
      </c>
      <c r="M1651" s="47">
        <f t="shared" si="103"/>
        <v>0</v>
      </c>
    </row>
    <row r="1652" spans="1:13" x14ac:dyDescent="0.25">
      <c r="A1652" s="43">
        <v>44986</v>
      </c>
      <c r="B1652" s="40" t="s">
        <v>12786</v>
      </c>
      <c r="C1652" s="40" t="s">
        <v>9382</v>
      </c>
      <c r="D1652" s="38">
        <v>798820</v>
      </c>
      <c r="E1652" s="42" t="s">
        <v>8998</v>
      </c>
      <c r="F1652" s="38">
        <v>79882</v>
      </c>
      <c r="G1652" s="38">
        <f t="shared" si="100"/>
        <v>878702</v>
      </c>
      <c r="H1652" s="40" t="s">
        <v>9001</v>
      </c>
      <c r="I1652" s="40" t="s">
        <v>9002</v>
      </c>
      <c r="J1652" s="45">
        <f t="shared" si="101"/>
        <v>9104</v>
      </c>
      <c r="K1652" s="47">
        <f t="shared" si="102"/>
        <v>878702</v>
      </c>
      <c r="L1652">
        <f>+VLOOKUP(J1652,'Thanh toán '!Q$6:R$3244,2,0)</f>
        <v>878702</v>
      </c>
      <c r="M1652" s="47">
        <f t="shared" si="103"/>
        <v>0</v>
      </c>
    </row>
    <row r="1653" spans="1:13" x14ac:dyDescent="0.25">
      <c r="A1653" s="43">
        <v>44986</v>
      </c>
      <c r="B1653" s="40" t="s">
        <v>11017</v>
      </c>
      <c r="C1653" s="40" t="s">
        <v>9376</v>
      </c>
      <c r="D1653" s="38">
        <v>2003780</v>
      </c>
      <c r="E1653" s="42" t="s">
        <v>8998</v>
      </c>
      <c r="F1653" s="38">
        <v>200378</v>
      </c>
      <c r="G1653" s="38">
        <f t="shared" si="100"/>
        <v>2204158</v>
      </c>
      <c r="H1653" s="40" t="s">
        <v>9001</v>
      </c>
      <c r="I1653" s="40" t="s">
        <v>9002</v>
      </c>
      <c r="J1653" s="45">
        <f t="shared" si="101"/>
        <v>9105</v>
      </c>
      <c r="K1653" s="47">
        <f t="shared" si="102"/>
        <v>2204158</v>
      </c>
      <c r="L1653">
        <f>+VLOOKUP(J1653,'Thanh toán '!Q$6:R$3244,2,0)</f>
        <v>2204158</v>
      </c>
      <c r="M1653" s="47">
        <f t="shared" si="103"/>
        <v>0</v>
      </c>
    </row>
    <row r="1654" spans="1:13" x14ac:dyDescent="0.25">
      <c r="A1654" s="43">
        <v>44986</v>
      </c>
      <c r="B1654" s="40" t="s">
        <v>12787</v>
      </c>
      <c r="C1654" s="40" t="s">
        <v>9370</v>
      </c>
      <c r="D1654" s="38">
        <v>404250</v>
      </c>
      <c r="E1654" s="42" t="s">
        <v>8998</v>
      </c>
      <c r="F1654" s="38">
        <v>40425</v>
      </c>
      <c r="G1654" s="38">
        <f t="shared" si="100"/>
        <v>444675</v>
      </c>
      <c r="H1654" s="40" t="s">
        <v>9001</v>
      </c>
      <c r="I1654" s="40" t="s">
        <v>9002</v>
      </c>
      <c r="J1654" s="45">
        <f t="shared" si="101"/>
        <v>9106</v>
      </c>
      <c r="K1654" s="47">
        <f t="shared" si="102"/>
        <v>444675</v>
      </c>
      <c r="L1654">
        <f>+VLOOKUP(J1654,'Thanh toán '!Q$6:R$3244,2,0)</f>
        <v>444675</v>
      </c>
      <c r="M1654" s="47">
        <f t="shared" si="103"/>
        <v>0</v>
      </c>
    </row>
    <row r="1655" spans="1:13" x14ac:dyDescent="0.25">
      <c r="A1655" s="43">
        <v>44986</v>
      </c>
      <c r="B1655" s="40" t="s">
        <v>12788</v>
      </c>
      <c r="C1655" s="40" t="s">
        <v>12789</v>
      </c>
      <c r="D1655" s="38">
        <v>2163000</v>
      </c>
      <c r="E1655" s="42" t="s">
        <v>8998</v>
      </c>
      <c r="F1655" s="38">
        <v>216300</v>
      </c>
      <c r="G1655" s="38">
        <f t="shared" si="100"/>
        <v>2379300</v>
      </c>
      <c r="H1655" s="40" t="s">
        <v>10376</v>
      </c>
      <c r="I1655" s="40" t="s">
        <v>10377</v>
      </c>
      <c r="J1655" s="45">
        <f t="shared" si="101"/>
        <v>9107</v>
      </c>
      <c r="K1655" s="47">
        <f t="shared" si="102"/>
        <v>2379300</v>
      </c>
      <c r="L1655" t="e">
        <f>+VLOOKUP(J1655,'Thanh toán '!Q$6:R$3244,2,0)</f>
        <v>#N/A</v>
      </c>
      <c r="M1655" s="47" t="e">
        <f t="shared" si="103"/>
        <v>#N/A</v>
      </c>
    </row>
    <row r="1656" spans="1:13" x14ac:dyDescent="0.25">
      <c r="A1656" s="43">
        <v>44986</v>
      </c>
      <c r="B1656" s="40" t="s">
        <v>12790</v>
      </c>
      <c r="C1656" s="40" t="s">
        <v>12791</v>
      </c>
      <c r="D1656" s="38">
        <v>1361490</v>
      </c>
      <c r="E1656" s="42" t="s">
        <v>8998</v>
      </c>
      <c r="F1656" s="38">
        <v>136149</v>
      </c>
      <c r="G1656" s="38">
        <f t="shared" si="100"/>
        <v>1497639</v>
      </c>
      <c r="H1656" s="40" t="s">
        <v>10376</v>
      </c>
      <c r="I1656" s="40" t="s">
        <v>10377</v>
      </c>
      <c r="J1656" s="45">
        <f t="shared" si="101"/>
        <v>9108</v>
      </c>
      <c r="K1656" s="47">
        <f t="shared" si="102"/>
        <v>1497639</v>
      </c>
      <c r="L1656">
        <f>+VLOOKUP(J1656,'Thanh toán '!Q$6:R$3244,2,0)</f>
        <v>1497639</v>
      </c>
      <c r="M1656" s="47">
        <f t="shared" si="103"/>
        <v>0</v>
      </c>
    </row>
    <row r="1657" spans="1:13" x14ac:dyDescent="0.25">
      <c r="A1657" s="43">
        <v>44986</v>
      </c>
      <c r="B1657" s="40" t="s">
        <v>12792</v>
      </c>
      <c r="C1657" s="40" t="s">
        <v>12793</v>
      </c>
      <c r="D1657" s="38">
        <v>1632750</v>
      </c>
      <c r="E1657" s="42" t="s">
        <v>8998</v>
      </c>
      <c r="F1657" s="38">
        <v>163275</v>
      </c>
      <c r="G1657" s="38">
        <f t="shared" si="100"/>
        <v>1796025</v>
      </c>
      <c r="H1657" s="40" t="s">
        <v>10522</v>
      </c>
      <c r="I1657" s="40" t="s">
        <v>10523</v>
      </c>
      <c r="J1657" s="45">
        <f t="shared" si="101"/>
        <v>9111</v>
      </c>
      <c r="K1657" s="47">
        <f t="shared" si="102"/>
        <v>1796025</v>
      </c>
      <c r="L1657" t="e">
        <f>+VLOOKUP(J1657,'Thanh toán '!Q$6:R$3244,2,0)</f>
        <v>#N/A</v>
      </c>
      <c r="M1657" s="47" t="e">
        <f t="shared" si="103"/>
        <v>#N/A</v>
      </c>
    </row>
    <row r="1658" spans="1:13" x14ac:dyDescent="0.25">
      <c r="A1658" s="43">
        <v>44986</v>
      </c>
      <c r="B1658" s="40" t="s">
        <v>12794</v>
      </c>
      <c r="C1658" s="40" t="s">
        <v>12795</v>
      </c>
      <c r="D1658" s="38">
        <v>1060500</v>
      </c>
      <c r="E1658" s="42" t="s">
        <v>8998</v>
      </c>
      <c r="F1658" s="38">
        <v>106050</v>
      </c>
      <c r="G1658" s="38">
        <f t="shared" si="100"/>
        <v>1166550</v>
      </c>
      <c r="H1658" s="40" t="s">
        <v>9321</v>
      </c>
      <c r="I1658" s="40" t="s">
        <v>9322</v>
      </c>
      <c r="J1658" s="45">
        <f t="shared" si="101"/>
        <v>9112</v>
      </c>
      <c r="K1658" s="47">
        <f t="shared" si="102"/>
        <v>1166550</v>
      </c>
      <c r="L1658" t="e">
        <f>+VLOOKUP(J1658,'Thanh toán '!Q$6:R$3244,2,0)</f>
        <v>#N/A</v>
      </c>
      <c r="M1658" s="47" t="e">
        <f t="shared" si="103"/>
        <v>#N/A</v>
      </c>
    </row>
    <row r="1659" spans="1:13" x14ac:dyDescent="0.25">
      <c r="A1659" s="43">
        <v>44986</v>
      </c>
      <c r="B1659" s="40" t="s">
        <v>12796</v>
      </c>
      <c r="C1659" s="40" t="s">
        <v>12797</v>
      </c>
      <c r="D1659" s="38">
        <v>530250</v>
      </c>
      <c r="E1659" s="42" t="s">
        <v>8998</v>
      </c>
      <c r="F1659" s="38">
        <v>53025</v>
      </c>
      <c r="G1659" s="38">
        <f t="shared" si="100"/>
        <v>583275</v>
      </c>
      <c r="H1659" s="40" t="s">
        <v>10546</v>
      </c>
      <c r="I1659" s="40" t="s">
        <v>10547</v>
      </c>
      <c r="J1659" s="45">
        <f t="shared" si="101"/>
        <v>9113</v>
      </c>
      <c r="K1659" s="47">
        <f t="shared" si="102"/>
        <v>583275</v>
      </c>
      <c r="L1659" t="e">
        <f>+VLOOKUP(J1659,'Thanh toán '!Q$6:R$3244,2,0)</f>
        <v>#N/A</v>
      </c>
      <c r="M1659" s="47" t="e">
        <f t="shared" si="103"/>
        <v>#N/A</v>
      </c>
    </row>
    <row r="1660" spans="1:13" x14ac:dyDescent="0.25">
      <c r="A1660" s="43">
        <v>44986</v>
      </c>
      <c r="B1660" s="40" t="s">
        <v>11018</v>
      </c>
      <c r="C1660" s="40" t="s">
        <v>12798</v>
      </c>
      <c r="D1660" s="38">
        <v>1656755</v>
      </c>
      <c r="E1660" s="42" t="s">
        <v>8998</v>
      </c>
      <c r="F1660" s="38">
        <v>165676</v>
      </c>
      <c r="G1660" s="38">
        <f t="shared" si="100"/>
        <v>1822431</v>
      </c>
      <c r="H1660" s="40" t="s">
        <v>9315</v>
      </c>
      <c r="I1660" s="40" t="s">
        <v>9316</v>
      </c>
      <c r="J1660" s="45">
        <f t="shared" si="101"/>
        <v>9114</v>
      </c>
      <c r="K1660" s="47">
        <f t="shared" si="102"/>
        <v>1822431</v>
      </c>
      <c r="L1660">
        <f>+VLOOKUP(J1660,'Thanh toán '!Q$6:R$3244,2,0)</f>
        <v>1822431</v>
      </c>
      <c r="M1660" s="47">
        <f t="shared" si="103"/>
        <v>0</v>
      </c>
    </row>
    <row r="1661" spans="1:13" x14ac:dyDescent="0.25">
      <c r="A1661" s="43">
        <v>44986</v>
      </c>
      <c r="B1661" s="40" t="s">
        <v>12799</v>
      </c>
      <c r="C1661" s="40" t="s">
        <v>12800</v>
      </c>
      <c r="D1661" s="38">
        <v>1612400</v>
      </c>
      <c r="E1661" s="42" t="s">
        <v>8998</v>
      </c>
      <c r="F1661" s="38">
        <v>161240</v>
      </c>
      <c r="G1661" s="38">
        <f t="shared" si="100"/>
        <v>1773640</v>
      </c>
      <c r="H1661" s="40" t="s">
        <v>9311</v>
      </c>
      <c r="I1661" s="40" t="s">
        <v>9312</v>
      </c>
      <c r="J1661" s="45">
        <f t="shared" si="101"/>
        <v>9115</v>
      </c>
      <c r="K1661" s="47">
        <f t="shared" si="102"/>
        <v>1773640</v>
      </c>
      <c r="L1661">
        <f>+VLOOKUP(J1661,'Thanh toán '!Q$6:R$3244,2,0)</f>
        <v>1773640</v>
      </c>
      <c r="M1661" s="47">
        <f t="shared" si="103"/>
        <v>0</v>
      </c>
    </row>
    <row r="1662" spans="1:13" x14ac:dyDescent="0.25">
      <c r="A1662" s="43">
        <v>44986</v>
      </c>
      <c r="B1662" s="40" t="s">
        <v>12801</v>
      </c>
      <c r="C1662" s="40" t="s">
        <v>12802</v>
      </c>
      <c r="D1662" s="38">
        <v>1924970</v>
      </c>
      <c r="E1662" s="42" t="s">
        <v>8998</v>
      </c>
      <c r="F1662" s="38">
        <v>192497</v>
      </c>
      <c r="G1662" s="38">
        <f t="shared" si="100"/>
        <v>2117467</v>
      </c>
      <c r="H1662" s="40" t="s">
        <v>9347</v>
      </c>
      <c r="I1662" s="40" t="s">
        <v>9348</v>
      </c>
      <c r="J1662" s="45">
        <f t="shared" si="101"/>
        <v>9116</v>
      </c>
      <c r="K1662" s="47">
        <f t="shared" si="102"/>
        <v>2117467</v>
      </c>
      <c r="L1662">
        <f>+VLOOKUP(J1662,'Thanh toán '!Q$6:R$3244,2,0)</f>
        <v>2117467</v>
      </c>
      <c r="M1662" s="47">
        <f t="shared" si="103"/>
        <v>0</v>
      </c>
    </row>
    <row r="1663" spans="1:13" x14ac:dyDescent="0.25">
      <c r="A1663" s="43">
        <v>44986</v>
      </c>
      <c r="B1663" s="40" t="s">
        <v>12803</v>
      </c>
      <c r="C1663" s="40" t="s">
        <v>12804</v>
      </c>
      <c r="D1663" s="38">
        <v>501820</v>
      </c>
      <c r="E1663" s="42" t="s">
        <v>8998</v>
      </c>
      <c r="F1663" s="38">
        <v>50182</v>
      </c>
      <c r="G1663" s="38">
        <f t="shared" si="100"/>
        <v>552002</v>
      </c>
      <c r="H1663" s="40" t="s">
        <v>10522</v>
      </c>
      <c r="I1663" s="40" t="s">
        <v>10523</v>
      </c>
      <c r="J1663" s="45">
        <f t="shared" si="101"/>
        <v>9117</v>
      </c>
      <c r="K1663" s="47">
        <f t="shared" si="102"/>
        <v>552002</v>
      </c>
      <c r="L1663">
        <f>+VLOOKUP(J1663,'Thanh toán '!Q$6:R$3244,2,0)</f>
        <v>552002</v>
      </c>
      <c r="M1663" s="47">
        <f t="shared" si="103"/>
        <v>0</v>
      </c>
    </row>
    <row r="1664" spans="1:13" x14ac:dyDescent="0.25">
      <c r="A1664" s="43">
        <v>44986</v>
      </c>
      <c r="B1664" s="40" t="s">
        <v>12805</v>
      </c>
      <c r="C1664" s="40" t="s">
        <v>12806</v>
      </c>
      <c r="D1664" s="38">
        <v>2722980</v>
      </c>
      <c r="E1664" s="42" t="s">
        <v>8998</v>
      </c>
      <c r="F1664" s="38">
        <v>272298</v>
      </c>
      <c r="G1664" s="38">
        <f t="shared" si="100"/>
        <v>2995278</v>
      </c>
      <c r="H1664" s="40" t="s">
        <v>9295</v>
      </c>
      <c r="I1664" s="40" t="s">
        <v>9296</v>
      </c>
      <c r="J1664" s="45">
        <f t="shared" si="101"/>
        <v>9118</v>
      </c>
      <c r="K1664" s="47">
        <f t="shared" si="102"/>
        <v>2995278</v>
      </c>
      <c r="L1664">
        <f>+VLOOKUP(J1664,'Thanh toán '!Q$6:R$3244,2,0)</f>
        <v>2995278</v>
      </c>
      <c r="M1664" s="47">
        <f t="shared" si="103"/>
        <v>0</v>
      </c>
    </row>
    <row r="1665" spans="1:13" x14ac:dyDescent="0.25">
      <c r="A1665" s="43">
        <v>44986</v>
      </c>
      <c r="B1665" s="40" t="s">
        <v>12807</v>
      </c>
      <c r="C1665" s="40" t="s">
        <v>12808</v>
      </c>
      <c r="D1665" s="38">
        <v>734310</v>
      </c>
      <c r="E1665" s="42" t="s">
        <v>8998</v>
      </c>
      <c r="F1665" s="38">
        <v>73431</v>
      </c>
      <c r="G1665" s="38">
        <f t="shared" si="100"/>
        <v>807741</v>
      </c>
      <c r="H1665" s="40" t="s">
        <v>9337</v>
      </c>
      <c r="I1665" s="40" t="s">
        <v>9338</v>
      </c>
      <c r="J1665" s="45">
        <f t="shared" si="101"/>
        <v>9119</v>
      </c>
      <c r="K1665" s="47">
        <f t="shared" si="102"/>
        <v>807741</v>
      </c>
      <c r="L1665">
        <f>+VLOOKUP(J1665,'Thanh toán '!Q$6:R$3244,2,0)</f>
        <v>807741</v>
      </c>
      <c r="M1665" s="47">
        <f t="shared" si="103"/>
        <v>0</v>
      </c>
    </row>
    <row r="1666" spans="1:13" x14ac:dyDescent="0.25">
      <c r="A1666" s="43">
        <v>44986</v>
      </c>
      <c r="B1666" s="40" t="s">
        <v>12809</v>
      </c>
      <c r="C1666" s="40" t="s">
        <v>12810</v>
      </c>
      <c r="D1666" s="38">
        <v>3457290</v>
      </c>
      <c r="E1666" s="42" t="s">
        <v>8998</v>
      </c>
      <c r="F1666" s="38">
        <v>345729</v>
      </c>
      <c r="G1666" s="38">
        <f t="shared" si="100"/>
        <v>3803019</v>
      </c>
      <c r="H1666" s="40" t="s">
        <v>9331</v>
      </c>
      <c r="I1666" s="40" t="s">
        <v>9332</v>
      </c>
      <c r="J1666" s="45">
        <f t="shared" si="101"/>
        <v>9120</v>
      </c>
      <c r="K1666" s="47">
        <f t="shared" si="102"/>
        <v>3803019</v>
      </c>
      <c r="L1666">
        <f>+VLOOKUP(J1666,'Thanh toán '!Q$6:R$3244,2,0)</f>
        <v>3803019</v>
      </c>
      <c r="M1666" s="47">
        <f t="shared" si="103"/>
        <v>0</v>
      </c>
    </row>
    <row r="1667" spans="1:13" x14ac:dyDescent="0.25">
      <c r="A1667" s="43">
        <v>44986</v>
      </c>
      <c r="B1667" s="40" t="s">
        <v>12811</v>
      </c>
      <c r="C1667" s="40" t="s">
        <v>12812</v>
      </c>
      <c r="D1667" s="38">
        <v>1831460</v>
      </c>
      <c r="E1667" s="42" t="s">
        <v>8998</v>
      </c>
      <c r="F1667" s="38">
        <v>183146</v>
      </c>
      <c r="G1667" s="38">
        <f t="shared" si="100"/>
        <v>2014606</v>
      </c>
      <c r="H1667" s="40" t="s">
        <v>10546</v>
      </c>
      <c r="I1667" s="40" t="s">
        <v>10547</v>
      </c>
      <c r="J1667" s="45">
        <f t="shared" si="101"/>
        <v>9121</v>
      </c>
      <c r="K1667" s="47">
        <f t="shared" si="102"/>
        <v>2014606</v>
      </c>
      <c r="L1667">
        <f>+VLOOKUP(J1667,'Thanh toán '!Q$6:R$3244,2,0)</f>
        <v>2014606</v>
      </c>
      <c r="M1667" s="47">
        <f t="shared" si="103"/>
        <v>0</v>
      </c>
    </row>
    <row r="1668" spans="1:13" x14ac:dyDescent="0.25">
      <c r="A1668" s="43">
        <v>44986</v>
      </c>
      <c r="B1668" s="40" t="s">
        <v>12813</v>
      </c>
      <c r="C1668" s="40" t="s">
        <v>12814</v>
      </c>
      <c r="D1668" s="38">
        <v>3895410</v>
      </c>
      <c r="E1668" s="42" t="s">
        <v>8998</v>
      </c>
      <c r="F1668" s="38">
        <v>389541</v>
      </c>
      <c r="G1668" s="38">
        <f t="shared" si="100"/>
        <v>4284951</v>
      </c>
      <c r="H1668" s="40" t="s">
        <v>9321</v>
      </c>
      <c r="I1668" s="40" t="s">
        <v>9322</v>
      </c>
      <c r="J1668" s="45">
        <f t="shared" si="101"/>
        <v>9122</v>
      </c>
      <c r="K1668" s="47">
        <f t="shared" si="102"/>
        <v>4284951</v>
      </c>
      <c r="L1668" t="e">
        <f>+VLOOKUP(J1668,'Thanh toán '!Q$6:R$3244,2,0)</f>
        <v>#N/A</v>
      </c>
      <c r="M1668" s="47" t="e">
        <f t="shared" si="103"/>
        <v>#N/A</v>
      </c>
    </row>
    <row r="1669" spans="1:13" x14ac:dyDescent="0.25">
      <c r="A1669" s="43">
        <v>44986</v>
      </c>
      <c r="B1669" s="40" t="s">
        <v>12815</v>
      </c>
      <c r="C1669" s="40" t="s">
        <v>9226</v>
      </c>
      <c r="D1669" s="38">
        <v>605660</v>
      </c>
      <c r="E1669" s="42" t="s">
        <v>8998</v>
      </c>
      <c r="F1669" s="38">
        <v>60566</v>
      </c>
      <c r="G1669" s="38">
        <f t="shared" si="100"/>
        <v>666226</v>
      </c>
      <c r="H1669" s="40" t="s">
        <v>9001</v>
      </c>
      <c r="I1669" s="40" t="s">
        <v>9002</v>
      </c>
      <c r="J1669" s="45">
        <f t="shared" si="101"/>
        <v>9127</v>
      </c>
      <c r="K1669" s="47">
        <f t="shared" si="102"/>
        <v>666226</v>
      </c>
      <c r="L1669">
        <f>+VLOOKUP(J1669,'Thanh toán '!Q$6:R$3244,2,0)</f>
        <v>666226</v>
      </c>
      <c r="M1669" s="47">
        <f t="shared" si="103"/>
        <v>0</v>
      </c>
    </row>
    <row r="1670" spans="1:13" x14ac:dyDescent="0.25">
      <c r="A1670" s="43">
        <v>44986</v>
      </c>
      <c r="B1670" s="40" t="s">
        <v>12816</v>
      </c>
      <c r="C1670" s="40" t="s">
        <v>9224</v>
      </c>
      <c r="D1670" s="38">
        <v>483720</v>
      </c>
      <c r="E1670" s="42" t="s">
        <v>8998</v>
      </c>
      <c r="F1670" s="38">
        <v>48372</v>
      </c>
      <c r="G1670" s="38">
        <f t="shared" ref="G1670:G1733" si="104">+D1670+F1670</f>
        <v>532092</v>
      </c>
      <c r="H1670" s="40" t="s">
        <v>9001</v>
      </c>
      <c r="I1670" s="40" t="s">
        <v>9002</v>
      </c>
      <c r="J1670" s="45">
        <f t="shared" ref="J1670:J1733" si="105">+B1670*1</f>
        <v>9128</v>
      </c>
      <c r="K1670" s="47">
        <f t="shared" ref="K1670:K1733" si="106">+G1670</f>
        <v>532092</v>
      </c>
      <c r="L1670">
        <f>+VLOOKUP(J1670,'Thanh toán '!Q$6:R$3244,2,0)</f>
        <v>532092</v>
      </c>
      <c r="M1670" s="47">
        <f t="shared" ref="M1670:M1733" si="107">+L1670-K1670</f>
        <v>0</v>
      </c>
    </row>
    <row r="1671" spans="1:13" x14ac:dyDescent="0.25">
      <c r="A1671" s="43">
        <v>44986</v>
      </c>
      <c r="B1671" s="40" t="s">
        <v>12817</v>
      </c>
      <c r="C1671" s="40" t="s">
        <v>9360</v>
      </c>
      <c r="D1671" s="38">
        <v>987353</v>
      </c>
      <c r="E1671" s="42" t="s">
        <v>8998</v>
      </c>
      <c r="F1671" s="38">
        <v>98735</v>
      </c>
      <c r="G1671" s="38">
        <f t="shared" si="104"/>
        <v>1086088</v>
      </c>
      <c r="H1671" s="40" t="s">
        <v>9001</v>
      </c>
      <c r="I1671" s="40" t="s">
        <v>9002</v>
      </c>
      <c r="J1671" s="45">
        <f t="shared" si="105"/>
        <v>9130</v>
      </c>
      <c r="K1671" s="47">
        <f t="shared" si="106"/>
        <v>1086088</v>
      </c>
      <c r="L1671">
        <f>+VLOOKUP(J1671,'Thanh toán '!Q$6:R$3244,2,0)</f>
        <v>1086088</v>
      </c>
      <c r="M1671" s="47">
        <f t="shared" si="107"/>
        <v>0</v>
      </c>
    </row>
    <row r="1672" spans="1:13" x14ac:dyDescent="0.25">
      <c r="A1672" s="43">
        <v>44986</v>
      </c>
      <c r="B1672" s="40" t="s">
        <v>11019</v>
      </c>
      <c r="C1672" s="40" t="s">
        <v>9742</v>
      </c>
      <c r="D1672" s="38">
        <v>726000</v>
      </c>
      <c r="E1672" s="42" t="s">
        <v>8998</v>
      </c>
      <c r="F1672" s="38">
        <v>72600</v>
      </c>
      <c r="G1672" s="38">
        <f t="shared" si="104"/>
        <v>798600</v>
      </c>
      <c r="H1672" s="40" t="s">
        <v>9001</v>
      </c>
      <c r="I1672" s="40" t="s">
        <v>9002</v>
      </c>
      <c r="J1672" s="45">
        <f t="shared" si="105"/>
        <v>9133</v>
      </c>
      <c r="K1672" s="47">
        <f t="shared" si="106"/>
        <v>798600</v>
      </c>
      <c r="L1672">
        <f>+VLOOKUP(J1672,'Thanh toán '!Q$6:R$3244,2,0)</f>
        <v>798600</v>
      </c>
      <c r="M1672" s="47">
        <f t="shared" si="107"/>
        <v>0</v>
      </c>
    </row>
    <row r="1673" spans="1:13" x14ac:dyDescent="0.25">
      <c r="A1673" s="43">
        <v>44986</v>
      </c>
      <c r="B1673" s="40" t="s">
        <v>12818</v>
      </c>
      <c r="C1673" s="40" t="s">
        <v>9740</v>
      </c>
      <c r="D1673" s="38">
        <v>1750855</v>
      </c>
      <c r="E1673" s="42" t="s">
        <v>8998</v>
      </c>
      <c r="F1673" s="38">
        <v>175086</v>
      </c>
      <c r="G1673" s="38">
        <f t="shared" si="104"/>
        <v>1925941</v>
      </c>
      <c r="H1673" s="40" t="s">
        <v>9001</v>
      </c>
      <c r="I1673" s="40" t="s">
        <v>9002</v>
      </c>
      <c r="J1673" s="45">
        <f t="shared" si="105"/>
        <v>9134</v>
      </c>
      <c r="K1673" s="47">
        <f t="shared" si="106"/>
        <v>1925941</v>
      </c>
      <c r="L1673">
        <f>+VLOOKUP(J1673,'Thanh toán '!Q$6:R$3244,2,0)</f>
        <v>1925941</v>
      </c>
      <c r="M1673" s="47">
        <f t="shared" si="107"/>
        <v>0</v>
      </c>
    </row>
    <row r="1674" spans="1:13" x14ac:dyDescent="0.25">
      <c r="A1674" s="43">
        <v>44986</v>
      </c>
      <c r="B1674" s="40" t="s">
        <v>12819</v>
      </c>
      <c r="C1674" s="40" t="s">
        <v>11349</v>
      </c>
      <c r="D1674" s="38">
        <v>555290</v>
      </c>
      <c r="E1674" s="42" t="s">
        <v>8998</v>
      </c>
      <c r="F1674" s="38">
        <v>55529</v>
      </c>
      <c r="G1674" s="38">
        <f t="shared" si="104"/>
        <v>610819</v>
      </c>
      <c r="H1674" s="40" t="s">
        <v>9001</v>
      </c>
      <c r="I1674" s="40" t="s">
        <v>9002</v>
      </c>
      <c r="J1674" s="45">
        <f t="shared" si="105"/>
        <v>9135</v>
      </c>
      <c r="K1674" s="47">
        <f t="shared" si="106"/>
        <v>610819</v>
      </c>
      <c r="L1674">
        <f>+VLOOKUP(J1674,'Thanh toán '!Q$6:R$3244,2,0)</f>
        <v>610819</v>
      </c>
      <c r="M1674" s="47">
        <f t="shared" si="107"/>
        <v>0</v>
      </c>
    </row>
    <row r="1675" spans="1:13" x14ac:dyDescent="0.25">
      <c r="A1675" s="43">
        <v>44986</v>
      </c>
      <c r="B1675" s="40" t="s">
        <v>12820</v>
      </c>
      <c r="C1675" s="40" t="s">
        <v>9775</v>
      </c>
      <c r="D1675" s="38">
        <v>555290</v>
      </c>
      <c r="E1675" s="42" t="s">
        <v>8998</v>
      </c>
      <c r="F1675" s="38">
        <v>55529</v>
      </c>
      <c r="G1675" s="38">
        <f t="shared" si="104"/>
        <v>610819</v>
      </c>
      <c r="H1675" s="40" t="s">
        <v>9001</v>
      </c>
      <c r="I1675" s="40" t="s">
        <v>9002</v>
      </c>
      <c r="J1675" s="45">
        <f t="shared" si="105"/>
        <v>9137</v>
      </c>
      <c r="K1675" s="47">
        <f t="shared" si="106"/>
        <v>610819</v>
      </c>
      <c r="L1675">
        <f>+VLOOKUP(J1675,'Thanh toán '!Q$6:R$3244,2,0)</f>
        <v>610819</v>
      </c>
      <c r="M1675" s="47">
        <f t="shared" si="107"/>
        <v>0</v>
      </c>
    </row>
    <row r="1676" spans="1:13" x14ac:dyDescent="0.25">
      <c r="A1676" s="43">
        <v>44986</v>
      </c>
      <c r="B1676" s="40" t="s">
        <v>12821</v>
      </c>
      <c r="C1676" s="40"/>
      <c r="D1676" s="38">
        <v>0</v>
      </c>
      <c r="E1676" s="42" t="s">
        <v>8998</v>
      </c>
      <c r="F1676" s="38">
        <v>0</v>
      </c>
      <c r="G1676" s="38">
        <f t="shared" si="104"/>
        <v>0</v>
      </c>
      <c r="H1676" s="40" t="s">
        <v>9091</v>
      </c>
      <c r="I1676" s="40" t="s">
        <v>9092</v>
      </c>
      <c r="J1676" s="45">
        <f t="shared" si="105"/>
        <v>9138</v>
      </c>
      <c r="K1676" s="47">
        <f t="shared" si="106"/>
        <v>0</v>
      </c>
      <c r="L1676" t="e">
        <f>+VLOOKUP(J1676,'Thanh toán '!Q$6:R$3244,2,0)</f>
        <v>#N/A</v>
      </c>
      <c r="M1676" s="47" t="e">
        <f t="shared" si="107"/>
        <v>#N/A</v>
      </c>
    </row>
    <row r="1677" spans="1:13" x14ac:dyDescent="0.25">
      <c r="A1677" s="43">
        <v>44986</v>
      </c>
      <c r="B1677" s="40" t="s">
        <v>12822</v>
      </c>
      <c r="C1677" s="40"/>
      <c r="D1677" s="38">
        <v>0</v>
      </c>
      <c r="E1677" s="42" t="s">
        <v>8998</v>
      </c>
      <c r="F1677" s="38">
        <v>0</v>
      </c>
      <c r="G1677" s="38">
        <f t="shared" si="104"/>
        <v>0</v>
      </c>
      <c r="H1677" s="40" t="s">
        <v>9091</v>
      </c>
      <c r="I1677" s="40" t="s">
        <v>9092</v>
      </c>
      <c r="J1677" s="45">
        <f t="shared" si="105"/>
        <v>9139</v>
      </c>
      <c r="K1677" s="47">
        <f t="shared" si="106"/>
        <v>0</v>
      </c>
      <c r="L1677" t="e">
        <f>+VLOOKUP(J1677,'Thanh toán '!Q$6:R$3244,2,0)</f>
        <v>#N/A</v>
      </c>
      <c r="M1677" s="47" t="e">
        <f t="shared" si="107"/>
        <v>#N/A</v>
      </c>
    </row>
    <row r="1678" spans="1:13" x14ac:dyDescent="0.25">
      <c r="A1678" s="43">
        <v>44986</v>
      </c>
      <c r="B1678" s="40" t="s">
        <v>11020</v>
      </c>
      <c r="C1678" s="40" t="s">
        <v>12823</v>
      </c>
      <c r="D1678" s="38">
        <v>1499486</v>
      </c>
      <c r="E1678" s="42" t="s">
        <v>8998</v>
      </c>
      <c r="F1678" s="38">
        <v>149949</v>
      </c>
      <c r="G1678" s="38">
        <f t="shared" si="104"/>
        <v>1649435</v>
      </c>
      <c r="H1678" s="40" t="s">
        <v>9159</v>
      </c>
      <c r="I1678" s="40" t="s">
        <v>9160</v>
      </c>
      <c r="J1678" s="45">
        <f t="shared" si="105"/>
        <v>9142</v>
      </c>
      <c r="K1678" s="47">
        <f t="shared" si="106"/>
        <v>1649435</v>
      </c>
      <c r="L1678">
        <f>+VLOOKUP(J1678,'Thanh toán '!Q$6:R$3244,2,0)</f>
        <v>1649435</v>
      </c>
      <c r="M1678" s="47">
        <f t="shared" si="107"/>
        <v>0</v>
      </c>
    </row>
    <row r="1679" spans="1:13" x14ac:dyDescent="0.25">
      <c r="A1679" s="43">
        <v>44986</v>
      </c>
      <c r="B1679" s="40" t="s">
        <v>12824</v>
      </c>
      <c r="C1679" s="40" t="s">
        <v>12825</v>
      </c>
      <c r="D1679" s="38">
        <v>2192601</v>
      </c>
      <c r="E1679" s="42" t="s">
        <v>8998</v>
      </c>
      <c r="F1679" s="38">
        <v>219260</v>
      </c>
      <c r="G1679" s="38">
        <f t="shared" si="104"/>
        <v>2411861</v>
      </c>
      <c r="H1679" s="40" t="s">
        <v>9159</v>
      </c>
      <c r="I1679" s="40" t="s">
        <v>9160</v>
      </c>
      <c r="J1679" s="45">
        <f t="shared" si="105"/>
        <v>9143</v>
      </c>
      <c r="K1679" s="47">
        <f t="shared" si="106"/>
        <v>2411861</v>
      </c>
      <c r="L1679">
        <f>+VLOOKUP(J1679,'Thanh toán '!Q$6:R$3244,2,0)</f>
        <v>2411861</v>
      </c>
      <c r="M1679" s="47">
        <f t="shared" si="107"/>
        <v>0</v>
      </c>
    </row>
    <row r="1680" spans="1:13" x14ac:dyDescent="0.25">
      <c r="A1680" s="43">
        <v>44986</v>
      </c>
      <c r="B1680" s="40" t="s">
        <v>12826</v>
      </c>
      <c r="C1680" s="40" t="s">
        <v>12827</v>
      </c>
      <c r="D1680" s="38">
        <v>1726873</v>
      </c>
      <c r="E1680" s="42" t="s">
        <v>8998</v>
      </c>
      <c r="F1680" s="38">
        <v>172687</v>
      </c>
      <c r="G1680" s="38">
        <f t="shared" si="104"/>
        <v>1899560</v>
      </c>
      <c r="H1680" s="40" t="s">
        <v>9725</v>
      </c>
      <c r="I1680" s="40" t="s">
        <v>9726</v>
      </c>
      <c r="J1680" s="45">
        <f t="shared" si="105"/>
        <v>9144</v>
      </c>
      <c r="K1680" s="47">
        <f t="shared" si="106"/>
        <v>1899560</v>
      </c>
      <c r="L1680">
        <f>+VLOOKUP(J1680,'Thanh toán '!Q$6:R$3244,2,0)</f>
        <v>1899560</v>
      </c>
      <c r="M1680" s="47">
        <f t="shared" si="107"/>
        <v>0</v>
      </c>
    </row>
    <row r="1681" spans="1:13" x14ac:dyDescent="0.25">
      <c r="A1681" s="43">
        <v>44986</v>
      </c>
      <c r="B1681" s="40" t="s">
        <v>11021</v>
      </c>
      <c r="C1681" s="40" t="s">
        <v>12828</v>
      </c>
      <c r="D1681" s="38">
        <v>1655916</v>
      </c>
      <c r="E1681" s="42" t="s">
        <v>8998</v>
      </c>
      <c r="F1681" s="38">
        <v>165592</v>
      </c>
      <c r="G1681" s="38">
        <f t="shared" si="104"/>
        <v>1821508</v>
      </c>
      <c r="H1681" s="40" t="s">
        <v>9725</v>
      </c>
      <c r="I1681" s="40" t="s">
        <v>9726</v>
      </c>
      <c r="J1681" s="45">
        <f t="shared" si="105"/>
        <v>9145</v>
      </c>
      <c r="K1681" s="47">
        <f t="shared" si="106"/>
        <v>1821508</v>
      </c>
      <c r="L1681">
        <f>+VLOOKUP(J1681,'Thanh toán '!Q$6:R$3244,2,0)</f>
        <v>1821508</v>
      </c>
      <c r="M1681" s="47">
        <f t="shared" si="107"/>
        <v>0</v>
      </c>
    </row>
    <row r="1682" spans="1:13" x14ac:dyDescent="0.25">
      <c r="A1682" s="43">
        <v>44986</v>
      </c>
      <c r="B1682" s="40" t="s">
        <v>12829</v>
      </c>
      <c r="C1682" s="40" t="s">
        <v>11355</v>
      </c>
      <c r="D1682" s="38">
        <v>2135840</v>
      </c>
      <c r="E1682" s="42" t="s">
        <v>8998</v>
      </c>
      <c r="F1682" s="38">
        <v>213584</v>
      </c>
      <c r="G1682" s="38">
        <f t="shared" si="104"/>
        <v>2349424</v>
      </c>
      <c r="H1682" s="40" t="s">
        <v>9406</v>
      </c>
      <c r="I1682" s="40" t="s">
        <v>9407</v>
      </c>
      <c r="J1682" s="45">
        <f t="shared" si="105"/>
        <v>9147</v>
      </c>
      <c r="K1682" s="47">
        <f t="shared" si="106"/>
        <v>2349424</v>
      </c>
      <c r="L1682">
        <f>+VLOOKUP(J1682,'Thanh toán '!Q$6:R$3244,2,0)</f>
        <v>2349424</v>
      </c>
      <c r="M1682" s="47">
        <f t="shared" si="107"/>
        <v>0</v>
      </c>
    </row>
    <row r="1683" spans="1:13" x14ac:dyDescent="0.25">
      <c r="A1683" s="43">
        <v>44986</v>
      </c>
      <c r="B1683" s="40" t="s">
        <v>11022</v>
      </c>
      <c r="C1683" s="40" t="s">
        <v>10738</v>
      </c>
      <c r="D1683" s="38">
        <v>1081500</v>
      </c>
      <c r="E1683" s="42" t="s">
        <v>8998</v>
      </c>
      <c r="F1683" s="38">
        <v>108150</v>
      </c>
      <c r="G1683" s="38">
        <f t="shared" si="104"/>
        <v>1189650</v>
      </c>
      <c r="H1683" s="40" t="s">
        <v>9221</v>
      </c>
      <c r="I1683" s="40" t="s">
        <v>9222</v>
      </c>
      <c r="J1683" s="45">
        <f t="shared" si="105"/>
        <v>9148</v>
      </c>
      <c r="K1683" s="47">
        <f t="shared" si="106"/>
        <v>1189650</v>
      </c>
      <c r="L1683" t="e">
        <f>+VLOOKUP(J1683,'Thanh toán '!Q$6:R$3244,2,0)</f>
        <v>#N/A</v>
      </c>
      <c r="M1683" s="47" t="e">
        <f t="shared" si="107"/>
        <v>#N/A</v>
      </c>
    </row>
    <row r="1684" spans="1:13" x14ac:dyDescent="0.25">
      <c r="A1684" s="43">
        <v>44986</v>
      </c>
      <c r="B1684" s="40" t="s">
        <v>12830</v>
      </c>
      <c r="C1684" s="40" t="s">
        <v>10738</v>
      </c>
      <c r="D1684" s="38">
        <v>4224945</v>
      </c>
      <c r="E1684" s="42" t="s">
        <v>8998</v>
      </c>
      <c r="F1684" s="38">
        <v>422495</v>
      </c>
      <c r="G1684" s="38">
        <f t="shared" si="104"/>
        <v>4647440</v>
      </c>
      <c r="H1684" s="40" t="s">
        <v>9221</v>
      </c>
      <c r="I1684" s="40" t="s">
        <v>9222</v>
      </c>
      <c r="J1684" s="45">
        <f t="shared" si="105"/>
        <v>9149</v>
      </c>
      <c r="K1684" s="47">
        <f t="shared" si="106"/>
        <v>4647440</v>
      </c>
      <c r="L1684">
        <f>+VLOOKUP(J1684,'Thanh toán '!Q$6:R$3244,2,0)</f>
        <v>4647440</v>
      </c>
      <c r="M1684" s="47">
        <f t="shared" si="107"/>
        <v>0</v>
      </c>
    </row>
    <row r="1685" spans="1:13" x14ac:dyDescent="0.25">
      <c r="A1685" s="43">
        <v>44986</v>
      </c>
      <c r="B1685" s="40" t="s">
        <v>12831</v>
      </c>
      <c r="C1685" s="40" t="s">
        <v>12832</v>
      </c>
      <c r="D1685" s="38">
        <v>551250</v>
      </c>
      <c r="E1685" s="42" t="s">
        <v>8998</v>
      </c>
      <c r="F1685" s="38">
        <v>55125</v>
      </c>
      <c r="G1685" s="38">
        <f t="shared" si="104"/>
        <v>606375</v>
      </c>
      <c r="H1685" s="40" t="s">
        <v>9212</v>
      </c>
      <c r="I1685" s="40" t="s">
        <v>9213</v>
      </c>
      <c r="J1685" s="45">
        <f t="shared" si="105"/>
        <v>9151</v>
      </c>
      <c r="K1685" s="47">
        <f t="shared" si="106"/>
        <v>606375</v>
      </c>
      <c r="L1685" t="e">
        <f>+VLOOKUP(J1685,'Thanh toán '!Q$6:R$3244,2,0)</f>
        <v>#N/A</v>
      </c>
      <c r="M1685" s="47" t="e">
        <f t="shared" si="107"/>
        <v>#N/A</v>
      </c>
    </row>
    <row r="1686" spans="1:13" x14ac:dyDescent="0.25">
      <c r="A1686" s="43">
        <v>44986</v>
      </c>
      <c r="B1686" s="40" t="s">
        <v>12833</v>
      </c>
      <c r="C1686" s="40" t="s">
        <v>12834</v>
      </c>
      <c r="D1686" s="38">
        <v>1853080</v>
      </c>
      <c r="E1686" s="42" t="s">
        <v>8998</v>
      </c>
      <c r="F1686" s="38">
        <v>185308</v>
      </c>
      <c r="G1686" s="38">
        <f t="shared" si="104"/>
        <v>2038388</v>
      </c>
      <c r="H1686" s="40" t="s">
        <v>9212</v>
      </c>
      <c r="I1686" s="40" t="s">
        <v>9213</v>
      </c>
      <c r="J1686" s="45">
        <f t="shared" si="105"/>
        <v>9152</v>
      </c>
      <c r="K1686" s="47">
        <f t="shared" si="106"/>
        <v>2038388</v>
      </c>
      <c r="L1686">
        <f>+VLOOKUP(J1686,'Thanh toán '!Q$6:R$3244,2,0)</f>
        <v>2038388</v>
      </c>
      <c r="M1686" s="47">
        <f t="shared" si="107"/>
        <v>0</v>
      </c>
    </row>
    <row r="1687" spans="1:13" x14ac:dyDescent="0.25">
      <c r="A1687" s="43">
        <v>44986</v>
      </c>
      <c r="B1687" s="40" t="s">
        <v>11023</v>
      </c>
      <c r="C1687" s="40" t="s">
        <v>10013</v>
      </c>
      <c r="D1687" s="38">
        <v>677230</v>
      </c>
      <c r="E1687" s="42" t="s">
        <v>8998</v>
      </c>
      <c r="F1687" s="38">
        <v>67723</v>
      </c>
      <c r="G1687" s="38">
        <f t="shared" si="104"/>
        <v>744953</v>
      </c>
      <c r="H1687" s="40" t="s">
        <v>9001</v>
      </c>
      <c r="I1687" s="40" t="s">
        <v>9002</v>
      </c>
      <c r="J1687" s="45">
        <f t="shared" si="105"/>
        <v>9154</v>
      </c>
      <c r="K1687" s="47">
        <f t="shared" si="106"/>
        <v>744953</v>
      </c>
      <c r="L1687">
        <f>+VLOOKUP(J1687,'Thanh toán '!Q$6:R$3244,2,0)</f>
        <v>744953</v>
      </c>
      <c r="M1687" s="47">
        <f t="shared" si="107"/>
        <v>0</v>
      </c>
    </row>
    <row r="1688" spans="1:13" x14ac:dyDescent="0.25">
      <c r="A1688" s="43">
        <v>44986</v>
      </c>
      <c r="B1688" s="40" t="s">
        <v>11024</v>
      </c>
      <c r="C1688" s="40" t="s">
        <v>10198</v>
      </c>
      <c r="D1688" s="38">
        <v>1533070</v>
      </c>
      <c r="E1688" s="42" t="s">
        <v>8998</v>
      </c>
      <c r="F1688" s="38">
        <v>153307</v>
      </c>
      <c r="G1688" s="38">
        <f t="shared" si="104"/>
        <v>1686377</v>
      </c>
      <c r="H1688" s="40" t="s">
        <v>9284</v>
      </c>
      <c r="I1688" s="40" t="s">
        <v>9285</v>
      </c>
      <c r="J1688" s="45">
        <f t="shared" si="105"/>
        <v>9162</v>
      </c>
      <c r="K1688" s="47">
        <f t="shared" si="106"/>
        <v>1686377</v>
      </c>
      <c r="L1688">
        <f>+VLOOKUP(J1688,'Thanh toán '!Q$6:R$3244,2,0)</f>
        <v>1686377</v>
      </c>
      <c r="M1688" s="47">
        <f t="shared" si="107"/>
        <v>0</v>
      </c>
    </row>
    <row r="1689" spans="1:13" x14ac:dyDescent="0.25">
      <c r="A1689" s="43">
        <v>44986</v>
      </c>
      <c r="B1689" s="40" t="s">
        <v>12835</v>
      </c>
      <c r="C1689" s="40" t="s">
        <v>9654</v>
      </c>
      <c r="D1689" s="38">
        <v>2440220</v>
      </c>
      <c r="E1689" s="42" t="s">
        <v>8998</v>
      </c>
      <c r="F1689" s="38">
        <v>244022</v>
      </c>
      <c r="G1689" s="38">
        <f t="shared" si="104"/>
        <v>2684242</v>
      </c>
      <c r="H1689" s="40" t="s">
        <v>9284</v>
      </c>
      <c r="I1689" s="40" t="s">
        <v>9285</v>
      </c>
      <c r="J1689" s="45">
        <f t="shared" si="105"/>
        <v>9163</v>
      </c>
      <c r="K1689" s="47">
        <f t="shared" si="106"/>
        <v>2684242</v>
      </c>
      <c r="L1689">
        <f>+VLOOKUP(J1689,'Thanh toán '!Q$6:R$3244,2,0)</f>
        <v>2684242</v>
      </c>
      <c r="M1689" s="47">
        <f t="shared" si="107"/>
        <v>0</v>
      </c>
    </row>
    <row r="1690" spans="1:13" x14ac:dyDescent="0.25">
      <c r="A1690" s="43">
        <v>44986</v>
      </c>
      <c r="B1690" s="40" t="s">
        <v>12836</v>
      </c>
      <c r="C1690" s="40" t="s">
        <v>9010</v>
      </c>
      <c r="D1690" s="38">
        <v>695142</v>
      </c>
      <c r="E1690" s="42" t="s">
        <v>8998</v>
      </c>
      <c r="F1690" s="38">
        <v>69514</v>
      </c>
      <c r="G1690" s="38">
        <f t="shared" si="104"/>
        <v>764656</v>
      </c>
      <c r="H1690" s="40" t="s">
        <v>9001</v>
      </c>
      <c r="I1690" s="40" t="s">
        <v>9002</v>
      </c>
      <c r="J1690" s="45">
        <f t="shared" si="105"/>
        <v>9169</v>
      </c>
      <c r="K1690" s="47">
        <f t="shared" si="106"/>
        <v>764656</v>
      </c>
      <c r="L1690">
        <f>+VLOOKUP(J1690,'Thanh toán '!Q$6:R$3244,2,0)</f>
        <v>764656</v>
      </c>
      <c r="M1690" s="47">
        <f t="shared" si="107"/>
        <v>0</v>
      </c>
    </row>
    <row r="1691" spans="1:13" x14ac:dyDescent="0.25">
      <c r="A1691" s="43">
        <v>44986</v>
      </c>
      <c r="B1691" s="40" t="s">
        <v>12837</v>
      </c>
      <c r="C1691" s="40" t="s">
        <v>12838</v>
      </c>
      <c r="D1691" s="38">
        <v>3035550</v>
      </c>
      <c r="E1691" s="42" t="s">
        <v>8998</v>
      </c>
      <c r="F1691" s="38">
        <v>303555</v>
      </c>
      <c r="G1691" s="38">
        <f t="shared" si="104"/>
        <v>3339105</v>
      </c>
      <c r="H1691" s="40" t="s">
        <v>9635</v>
      </c>
      <c r="I1691" s="40" t="s">
        <v>9636</v>
      </c>
      <c r="J1691" s="45">
        <f t="shared" si="105"/>
        <v>9171</v>
      </c>
      <c r="K1691" s="47">
        <f t="shared" si="106"/>
        <v>3339105</v>
      </c>
      <c r="L1691">
        <f>+VLOOKUP(J1691,'Thanh toán '!Q$6:R$3244,2,0)</f>
        <v>3339105</v>
      </c>
      <c r="M1691" s="47">
        <f t="shared" si="107"/>
        <v>0</v>
      </c>
    </row>
    <row r="1692" spans="1:13" x14ac:dyDescent="0.25">
      <c r="A1692" s="43">
        <v>44986</v>
      </c>
      <c r="B1692" s="40" t="s">
        <v>12839</v>
      </c>
      <c r="C1692" s="40" t="s">
        <v>12840</v>
      </c>
      <c r="D1692" s="38">
        <v>922445</v>
      </c>
      <c r="E1692" s="42" t="s">
        <v>8998</v>
      </c>
      <c r="F1692" s="38">
        <v>92245</v>
      </c>
      <c r="G1692" s="38">
        <f t="shared" si="104"/>
        <v>1014690</v>
      </c>
      <c r="H1692" s="40" t="s">
        <v>9607</v>
      </c>
      <c r="I1692" s="40" t="s">
        <v>9608</v>
      </c>
      <c r="J1692" s="45">
        <f t="shared" si="105"/>
        <v>9172</v>
      </c>
      <c r="K1692" s="47">
        <f t="shared" si="106"/>
        <v>1014690</v>
      </c>
      <c r="L1692">
        <f>+VLOOKUP(J1692,'Thanh toán '!Q$6:R$3244,2,0)</f>
        <v>1014690</v>
      </c>
      <c r="M1692" s="47">
        <f t="shared" si="107"/>
        <v>0</v>
      </c>
    </row>
    <row r="1693" spans="1:13" x14ac:dyDescent="0.25">
      <c r="A1693" s="43">
        <v>44986</v>
      </c>
      <c r="B1693" s="40" t="s">
        <v>12841</v>
      </c>
      <c r="C1693" s="40" t="s">
        <v>12842</v>
      </c>
      <c r="D1693" s="38">
        <v>758067</v>
      </c>
      <c r="E1693" s="42" t="s">
        <v>8998</v>
      </c>
      <c r="F1693" s="38">
        <v>75807</v>
      </c>
      <c r="G1693" s="38">
        <f t="shared" si="104"/>
        <v>833874</v>
      </c>
      <c r="H1693" s="40" t="s">
        <v>11446</v>
      </c>
      <c r="I1693" s="40" t="s">
        <v>11447</v>
      </c>
      <c r="J1693" s="45">
        <f t="shared" si="105"/>
        <v>9173</v>
      </c>
      <c r="K1693" s="47">
        <f t="shared" si="106"/>
        <v>833874</v>
      </c>
      <c r="L1693">
        <f>+VLOOKUP(J1693,'Thanh toán '!Q$6:R$3244,2,0)</f>
        <v>833874</v>
      </c>
      <c r="M1693" s="47">
        <f t="shared" si="107"/>
        <v>0</v>
      </c>
    </row>
    <row r="1694" spans="1:13" x14ac:dyDescent="0.25">
      <c r="A1694" s="43">
        <v>44986</v>
      </c>
      <c r="B1694" s="40" t="s">
        <v>12843</v>
      </c>
      <c r="C1694" s="40" t="s">
        <v>12844</v>
      </c>
      <c r="D1694" s="38">
        <v>3537370</v>
      </c>
      <c r="E1694" s="42" t="s">
        <v>8998</v>
      </c>
      <c r="F1694" s="38">
        <v>353737</v>
      </c>
      <c r="G1694" s="38">
        <f t="shared" si="104"/>
        <v>3891107</v>
      </c>
      <c r="H1694" s="40" t="s">
        <v>9595</v>
      </c>
      <c r="I1694" s="40" t="s">
        <v>9596</v>
      </c>
      <c r="J1694" s="45">
        <f t="shared" si="105"/>
        <v>9174</v>
      </c>
      <c r="K1694" s="47">
        <f t="shared" si="106"/>
        <v>3891107</v>
      </c>
      <c r="L1694">
        <f>+VLOOKUP(J1694,'Thanh toán '!Q$6:R$3244,2,0)</f>
        <v>3891107</v>
      </c>
      <c r="M1694" s="47">
        <f t="shared" si="107"/>
        <v>0</v>
      </c>
    </row>
    <row r="1695" spans="1:13" x14ac:dyDescent="0.25">
      <c r="A1695" s="43">
        <v>44986</v>
      </c>
      <c r="B1695" s="40" t="s">
        <v>11025</v>
      </c>
      <c r="C1695" s="40" t="s">
        <v>12845</v>
      </c>
      <c r="D1695" s="38">
        <v>1477735</v>
      </c>
      <c r="E1695" s="42" t="s">
        <v>8998</v>
      </c>
      <c r="F1695" s="38">
        <v>147774</v>
      </c>
      <c r="G1695" s="38">
        <f t="shared" si="104"/>
        <v>1625509</v>
      </c>
      <c r="H1695" s="40" t="s">
        <v>9625</v>
      </c>
      <c r="I1695" s="40" t="s">
        <v>9626</v>
      </c>
      <c r="J1695" s="45">
        <f t="shared" si="105"/>
        <v>9175</v>
      </c>
      <c r="K1695" s="47">
        <f t="shared" si="106"/>
        <v>1625509</v>
      </c>
      <c r="L1695">
        <f>+VLOOKUP(J1695,'Thanh toán '!Q$6:R$3244,2,0)</f>
        <v>1625509</v>
      </c>
      <c r="M1695" s="47">
        <f t="shared" si="107"/>
        <v>0</v>
      </c>
    </row>
    <row r="1696" spans="1:13" x14ac:dyDescent="0.25">
      <c r="A1696" s="43">
        <v>44986</v>
      </c>
      <c r="B1696" s="40" t="s">
        <v>12846</v>
      </c>
      <c r="C1696" s="40" t="s">
        <v>12847</v>
      </c>
      <c r="D1696" s="38">
        <v>16771920</v>
      </c>
      <c r="E1696" s="42" t="s">
        <v>8998</v>
      </c>
      <c r="F1696" s="38">
        <v>1677192</v>
      </c>
      <c r="G1696" s="38">
        <f t="shared" si="104"/>
        <v>18449112</v>
      </c>
      <c r="H1696" s="40" t="s">
        <v>9601</v>
      </c>
      <c r="I1696" s="40" t="s">
        <v>9602</v>
      </c>
      <c r="J1696" s="45">
        <f t="shared" si="105"/>
        <v>9176</v>
      </c>
      <c r="K1696" s="47">
        <f t="shared" si="106"/>
        <v>18449112</v>
      </c>
      <c r="L1696">
        <f>+VLOOKUP(J1696,'Thanh toán '!Q$6:R$3244,2,0)</f>
        <v>18449112</v>
      </c>
      <c r="M1696" s="47">
        <f t="shared" si="107"/>
        <v>0</v>
      </c>
    </row>
    <row r="1697" spans="1:13" x14ac:dyDescent="0.25">
      <c r="A1697" s="43">
        <v>44986</v>
      </c>
      <c r="B1697" s="40" t="s">
        <v>12848</v>
      </c>
      <c r="C1697" s="40" t="s">
        <v>12849</v>
      </c>
      <c r="D1697" s="38">
        <v>1209159</v>
      </c>
      <c r="E1697" s="42" t="s">
        <v>8998</v>
      </c>
      <c r="F1697" s="38">
        <v>120916</v>
      </c>
      <c r="G1697" s="38">
        <f t="shared" si="104"/>
        <v>1330075</v>
      </c>
      <c r="H1697" s="40" t="s">
        <v>9448</v>
      </c>
      <c r="I1697" s="40" t="s">
        <v>9449</v>
      </c>
      <c r="J1697" s="45">
        <f t="shared" si="105"/>
        <v>9177</v>
      </c>
      <c r="K1697" s="47">
        <f t="shared" si="106"/>
        <v>1330075</v>
      </c>
      <c r="L1697">
        <f>+VLOOKUP(J1697,'Thanh toán '!Q$6:R$3244,2,0)</f>
        <v>1330075</v>
      </c>
      <c r="M1697" s="47">
        <f t="shared" si="107"/>
        <v>0</v>
      </c>
    </row>
    <row r="1698" spans="1:13" x14ac:dyDescent="0.25">
      <c r="A1698" s="43">
        <v>44986</v>
      </c>
      <c r="B1698" s="40" t="s">
        <v>11026</v>
      </c>
      <c r="C1698" s="40" t="s">
        <v>12850</v>
      </c>
      <c r="D1698" s="38">
        <v>2435200</v>
      </c>
      <c r="E1698" s="42" t="s">
        <v>8998</v>
      </c>
      <c r="F1698" s="38">
        <v>243520</v>
      </c>
      <c r="G1698" s="38">
        <f t="shared" si="104"/>
        <v>2678720</v>
      </c>
      <c r="H1698" s="40" t="s">
        <v>10320</v>
      </c>
      <c r="I1698" s="40" t="s">
        <v>10321</v>
      </c>
      <c r="J1698" s="45">
        <f t="shared" si="105"/>
        <v>9178</v>
      </c>
      <c r="K1698" s="47">
        <f t="shared" si="106"/>
        <v>2678720</v>
      </c>
      <c r="L1698">
        <f>+VLOOKUP(J1698,'Thanh toán '!Q$6:R$3244,2,0)</f>
        <v>2678720</v>
      </c>
      <c r="M1698" s="47">
        <f t="shared" si="107"/>
        <v>0</v>
      </c>
    </row>
    <row r="1699" spans="1:13" x14ac:dyDescent="0.25">
      <c r="A1699" s="43">
        <v>44986</v>
      </c>
      <c r="B1699" s="40" t="s">
        <v>12851</v>
      </c>
      <c r="C1699" s="40" t="s">
        <v>12852</v>
      </c>
      <c r="D1699" s="38">
        <v>1477735</v>
      </c>
      <c r="E1699" s="42" t="s">
        <v>8998</v>
      </c>
      <c r="F1699" s="38">
        <v>147774</v>
      </c>
      <c r="G1699" s="38">
        <f t="shared" si="104"/>
        <v>1625509</v>
      </c>
      <c r="H1699" s="40" t="s">
        <v>9439</v>
      </c>
      <c r="I1699" s="40" t="s">
        <v>9440</v>
      </c>
      <c r="J1699" s="45">
        <f t="shared" si="105"/>
        <v>9179</v>
      </c>
      <c r="K1699" s="47">
        <f t="shared" si="106"/>
        <v>1625509</v>
      </c>
      <c r="L1699">
        <f>+VLOOKUP(J1699,'Thanh toán '!Q$6:R$3244,2,0)</f>
        <v>1625509</v>
      </c>
      <c r="M1699" s="47">
        <f t="shared" si="107"/>
        <v>0</v>
      </c>
    </row>
    <row r="1700" spans="1:13" x14ac:dyDescent="0.25">
      <c r="A1700" s="43">
        <v>44986</v>
      </c>
      <c r="B1700" s="40" t="s">
        <v>12853</v>
      </c>
      <c r="C1700" s="40" t="s">
        <v>12854</v>
      </c>
      <c r="D1700" s="38">
        <v>1293695</v>
      </c>
      <c r="E1700" s="42" t="s">
        <v>8998</v>
      </c>
      <c r="F1700" s="38">
        <v>129370</v>
      </c>
      <c r="G1700" s="38">
        <f t="shared" si="104"/>
        <v>1423065</v>
      </c>
      <c r="H1700" s="40" t="s">
        <v>9631</v>
      </c>
      <c r="I1700" s="40" t="s">
        <v>9632</v>
      </c>
      <c r="J1700" s="45">
        <f t="shared" si="105"/>
        <v>9180</v>
      </c>
      <c r="K1700" s="47">
        <f t="shared" si="106"/>
        <v>1423065</v>
      </c>
      <c r="L1700">
        <f>+VLOOKUP(J1700,'Thanh toán '!Q$6:R$3244,2,0)</f>
        <v>1423065</v>
      </c>
      <c r="M1700" s="47">
        <f t="shared" si="107"/>
        <v>0</v>
      </c>
    </row>
    <row r="1701" spans="1:13" x14ac:dyDescent="0.25">
      <c r="A1701" s="43">
        <v>44986</v>
      </c>
      <c r="B1701" s="40" t="s">
        <v>12855</v>
      </c>
      <c r="C1701" s="40" t="s">
        <v>12856</v>
      </c>
      <c r="D1701" s="38">
        <v>551250</v>
      </c>
      <c r="E1701" s="42" t="s">
        <v>8998</v>
      </c>
      <c r="F1701" s="38">
        <v>55125</v>
      </c>
      <c r="G1701" s="38">
        <f t="shared" si="104"/>
        <v>606375</v>
      </c>
      <c r="H1701" s="40" t="s">
        <v>9439</v>
      </c>
      <c r="I1701" s="40" t="s">
        <v>9440</v>
      </c>
      <c r="J1701" s="45">
        <f t="shared" si="105"/>
        <v>9181</v>
      </c>
      <c r="K1701" s="47">
        <f t="shared" si="106"/>
        <v>606375</v>
      </c>
      <c r="L1701" t="e">
        <f>+VLOOKUP(J1701,'Thanh toán '!Q$6:R$3244,2,0)</f>
        <v>#N/A</v>
      </c>
      <c r="M1701" s="47" t="e">
        <f t="shared" si="107"/>
        <v>#N/A</v>
      </c>
    </row>
    <row r="1702" spans="1:13" x14ac:dyDescent="0.25">
      <c r="A1702" s="43">
        <v>44986</v>
      </c>
      <c r="B1702" s="40" t="s">
        <v>12857</v>
      </c>
      <c r="C1702" s="40" t="s">
        <v>12858</v>
      </c>
      <c r="D1702" s="38">
        <v>1081500</v>
      </c>
      <c r="E1702" s="42" t="s">
        <v>8998</v>
      </c>
      <c r="F1702" s="38">
        <v>108150</v>
      </c>
      <c r="G1702" s="38">
        <f t="shared" si="104"/>
        <v>1189650</v>
      </c>
      <c r="H1702" s="40" t="s">
        <v>9625</v>
      </c>
      <c r="I1702" s="40" t="s">
        <v>9626</v>
      </c>
      <c r="J1702" s="45">
        <f t="shared" si="105"/>
        <v>9182</v>
      </c>
      <c r="K1702" s="47">
        <f t="shared" si="106"/>
        <v>1189650</v>
      </c>
      <c r="L1702" t="e">
        <f>+VLOOKUP(J1702,'Thanh toán '!Q$6:R$3244,2,0)</f>
        <v>#N/A</v>
      </c>
      <c r="M1702" s="47" t="e">
        <f t="shared" si="107"/>
        <v>#N/A</v>
      </c>
    </row>
    <row r="1703" spans="1:13" x14ac:dyDescent="0.25">
      <c r="A1703" s="43">
        <v>44986</v>
      </c>
      <c r="B1703" s="40" t="s">
        <v>12859</v>
      </c>
      <c r="C1703" s="40" t="s">
        <v>12860</v>
      </c>
      <c r="D1703" s="38">
        <v>212100</v>
      </c>
      <c r="E1703" s="42" t="s">
        <v>8998</v>
      </c>
      <c r="F1703" s="38">
        <v>21210</v>
      </c>
      <c r="G1703" s="38">
        <f t="shared" si="104"/>
        <v>233310</v>
      </c>
      <c r="H1703" s="40" t="s">
        <v>11446</v>
      </c>
      <c r="I1703" s="40" t="s">
        <v>11447</v>
      </c>
      <c r="J1703" s="45">
        <f t="shared" si="105"/>
        <v>9183</v>
      </c>
      <c r="K1703" s="47">
        <f t="shared" si="106"/>
        <v>233310</v>
      </c>
      <c r="L1703" t="e">
        <f>+VLOOKUP(J1703,'Thanh toán '!Q$6:R$3244,2,0)</f>
        <v>#N/A</v>
      </c>
      <c r="M1703" s="47" t="e">
        <f t="shared" si="107"/>
        <v>#N/A</v>
      </c>
    </row>
    <row r="1704" spans="1:13" x14ac:dyDescent="0.25">
      <c r="A1704" s="43">
        <v>44987</v>
      </c>
      <c r="B1704" s="40" t="s">
        <v>11027</v>
      </c>
      <c r="C1704" s="40" t="s">
        <v>9245</v>
      </c>
      <c r="D1704" s="38">
        <v>811387</v>
      </c>
      <c r="E1704" s="42" t="s">
        <v>8998</v>
      </c>
      <c r="F1704" s="38">
        <v>81139</v>
      </c>
      <c r="G1704" s="38">
        <f t="shared" si="104"/>
        <v>892526</v>
      </c>
      <c r="H1704" s="40" t="s">
        <v>9001</v>
      </c>
      <c r="I1704" s="40" t="s">
        <v>9002</v>
      </c>
      <c r="J1704" s="45">
        <f t="shared" si="105"/>
        <v>9208</v>
      </c>
      <c r="K1704" s="47">
        <f t="shared" si="106"/>
        <v>892526</v>
      </c>
      <c r="L1704">
        <f>+VLOOKUP(J1704,'Thanh toán '!Q$6:R$3244,2,0)</f>
        <v>892526</v>
      </c>
      <c r="M1704" s="47">
        <f t="shared" si="107"/>
        <v>0</v>
      </c>
    </row>
    <row r="1705" spans="1:13" x14ac:dyDescent="0.25">
      <c r="A1705" s="43">
        <v>44987</v>
      </c>
      <c r="B1705" s="40" t="s">
        <v>12865</v>
      </c>
      <c r="C1705" s="40" t="s">
        <v>9283</v>
      </c>
      <c r="D1705" s="38">
        <v>1596177</v>
      </c>
      <c r="E1705" s="42" t="s">
        <v>8998</v>
      </c>
      <c r="F1705" s="38">
        <v>159618</v>
      </c>
      <c r="G1705" s="38">
        <f t="shared" si="104"/>
        <v>1755795</v>
      </c>
      <c r="H1705" s="40" t="s">
        <v>9284</v>
      </c>
      <c r="I1705" s="40" t="s">
        <v>9285</v>
      </c>
      <c r="J1705" s="45">
        <f t="shared" si="105"/>
        <v>9218</v>
      </c>
      <c r="K1705" s="47">
        <f t="shared" si="106"/>
        <v>1755795</v>
      </c>
      <c r="L1705">
        <f>+VLOOKUP(J1705,'Thanh toán '!Q$6:R$3244,2,0)</f>
        <v>1755795</v>
      </c>
      <c r="M1705" s="47">
        <f t="shared" si="107"/>
        <v>0</v>
      </c>
    </row>
    <row r="1706" spans="1:13" x14ac:dyDescent="0.25">
      <c r="A1706" s="43">
        <v>44987</v>
      </c>
      <c r="B1706" s="40" t="s">
        <v>12876</v>
      </c>
      <c r="C1706" s="40" t="s">
        <v>10232</v>
      </c>
      <c r="D1706" s="38">
        <v>371250</v>
      </c>
      <c r="E1706" s="42" t="s">
        <v>8998</v>
      </c>
      <c r="F1706" s="38">
        <v>37125</v>
      </c>
      <c r="G1706" s="38">
        <f t="shared" si="104"/>
        <v>408375</v>
      </c>
      <c r="H1706" s="40" t="s">
        <v>9001</v>
      </c>
      <c r="I1706" s="40" t="s">
        <v>9002</v>
      </c>
      <c r="J1706" s="45">
        <f t="shared" si="105"/>
        <v>9752</v>
      </c>
      <c r="K1706" s="47">
        <f t="shared" si="106"/>
        <v>408375</v>
      </c>
      <c r="L1706">
        <f>+VLOOKUP(J1706,'Thanh toán '!Q$6:R$3244,2,0)</f>
        <v>408375</v>
      </c>
      <c r="M1706" s="47">
        <f t="shared" si="107"/>
        <v>0</v>
      </c>
    </row>
    <row r="1707" spans="1:13" x14ac:dyDescent="0.25">
      <c r="A1707" s="43">
        <v>44987</v>
      </c>
      <c r="B1707" s="40" t="s">
        <v>12877</v>
      </c>
      <c r="C1707" s="40" t="s">
        <v>10264</v>
      </c>
      <c r="D1707" s="38">
        <v>553467</v>
      </c>
      <c r="E1707" s="42" t="s">
        <v>8998</v>
      </c>
      <c r="F1707" s="38">
        <v>55347</v>
      </c>
      <c r="G1707" s="38">
        <f t="shared" si="104"/>
        <v>608814</v>
      </c>
      <c r="H1707" s="40" t="s">
        <v>9001</v>
      </c>
      <c r="I1707" s="40" t="s">
        <v>9002</v>
      </c>
      <c r="J1707" s="45">
        <f t="shared" si="105"/>
        <v>9772</v>
      </c>
      <c r="K1707" s="47">
        <f t="shared" si="106"/>
        <v>608814</v>
      </c>
      <c r="L1707">
        <f>+VLOOKUP(J1707,'Thanh toán '!Q$6:R$3244,2,0)</f>
        <v>608814</v>
      </c>
      <c r="M1707" s="47">
        <f t="shared" si="107"/>
        <v>0</v>
      </c>
    </row>
    <row r="1708" spans="1:13" x14ac:dyDescent="0.25">
      <c r="A1708" s="43">
        <v>44987</v>
      </c>
      <c r="B1708" s="40" t="s">
        <v>11030</v>
      </c>
      <c r="C1708" s="40" t="s">
        <v>10355</v>
      </c>
      <c r="D1708" s="38">
        <v>688050</v>
      </c>
      <c r="E1708" s="42" t="s">
        <v>8998</v>
      </c>
      <c r="F1708" s="38">
        <v>68805</v>
      </c>
      <c r="G1708" s="38">
        <f t="shared" si="104"/>
        <v>756855</v>
      </c>
      <c r="H1708" s="40" t="s">
        <v>9001</v>
      </c>
      <c r="I1708" s="40" t="s">
        <v>9002</v>
      </c>
      <c r="J1708" s="45">
        <f t="shared" si="105"/>
        <v>9788</v>
      </c>
      <c r="K1708" s="47">
        <f t="shared" si="106"/>
        <v>756855</v>
      </c>
      <c r="L1708">
        <f>+VLOOKUP(J1708,'Thanh toán '!Q$6:R$3244,2,0)</f>
        <v>756855</v>
      </c>
      <c r="M1708" s="47">
        <f t="shared" si="107"/>
        <v>0</v>
      </c>
    </row>
    <row r="1709" spans="1:13" x14ac:dyDescent="0.25">
      <c r="A1709" s="43">
        <v>44987</v>
      </c>
      <c r="B1709" s="40" t="s">
        <v>12878</v>
      </c>
      <c r="C1709" s="40" t="s">
        <v>10194</v>
      </c>
      <c r="D1709" s="38">
        <v>734310</v>
      </c>
      <c r="E1709" s="42" t="s">
        <v>8998</v>
      </c>
      <c r="F1709" s="38">
        <v>73431</v>
      </c>
      <c r="G1709" s="38">
        <f t="shared" si="104"/>
        <v>807741</v>
      </c>
      <c r="H1709" s="40" t="s">
        <v>9001</v>
      </c>
      <c r="I1709" s="40" t="s">
        <v>9002</v>
      </c>
      <c r="J1709" s="45">
        <f t="shared" si="105"/>
        <v>9789</v>
      </c>
      <c r="K1709" s="47">
        <f t="shared" si="106"/>
        <v>807741</v>
      </c>
      <c r="L1709">
        <f>+VLOOKUP(J1709,'Thanh toán '!Q$6:R$3244,2,0)</f>
        <v>807741</v>
      </c>
      <c r="M1709" s="47">
        <f t="shared" si="107"/>
        <v>0</v>
      </c>
    </row>
    <row r="1710" spans="1:13" x14ac:dyDescent="0.25">
      <c r="A1710" s="43">
        <v>44987</v>
      </c>
      <c r="B1710" s="40" t="s">
        <v>12879</v>
      </c>
      <c r="C1710" s="40" t="s">
        <v>11397</v>
      </c>
      <c r="D1710" s="38">
        <v>555290</v>
      </c>
      <c r="E1710" s="42" t="s">
        <v>8998</v>
      </c>
      <c r="F1710" s="38">
        <v>55529</v>
      </c>
      <c r="G1710" s="38">
        <f t="shared" si="104"/>
        <v>610819</v>
      </c>
      <c r="H1710" s="40" t="s">
        <v>9001</v>
      </c>
      <c r="I1710" s="40" t="s">
        <v>9002</v>
      </c>
      <c r="J1710" s="45">
        <f t="shared" si="105"/>
        <v>9790</v>
      </c>
      <c r="K1710" s="47">
        <f t="shared" si="106"/>
        <v>610819</v>
      </c>
      <c r="L1710">
        <f>+VLOOKUP(J1710,'Thanh toán '!Q$6:R$3244,2,0)</f>
        <v>610819</v>
      </c>
      <c r="M1710" s="47">
        <f t="shared" si="107"/>
        <v>0</v>
      </c>
    </row>
    <row r="1711" spans="1:13" x14ac:dyDescent="0.25">
      <c r="A1711" s="43">
        <v>44987</v>
      </c>
      <c r="B1711" s="40" t="s">
        <v>12881</v>
      </c>
      <c r="C1711" s="40" t="s">
        <v>12882</v>
      </c>
      <c r="D1711" s="38">
        <v>3166118</v>
      </c>
      <c r="E1711" s="42" t="s">
        <v>8998</v>
      </c>
      <c r="F1711" s="38">
        <v>316612</v>
      </c>
      <c r="G1711" s="38">
        <f t="shared" si="104"/>
        <v>3482730</v>
      </c>
      <c r="H1711" s="40" t="s">
        <v>9268</v>
      </c>
      <c r="I1711" s="40" t="s">
        <v>9269</v>
      </c>
      <c r="J1711" s="45">
        <f t="shared" si="105"/>
        <v>9893</v>
      </c>
      <c r="K1711" s="47">
        <f t="shared" si="106"/>
        <v>3482730</v>
      </c>
      <c r="L1711">
        <f>+VLOOKUP(J1711,'Thanh toán '!Q$6:R$3244,2,0)</f>
        <v>3482730</v>
      </c>
      <c r="M1711" s="47">
        <f t="shared" si="107"/>
        <v>0</v>
      </c>
    </row>
    <row r="1712" spans="1:13" x14ac:dyDescent="0.25">
      <c r="A1712" s="43">
        <v>44987</v>
      </c>
      <c r="B1712" s="40" t="s">
        <v>11519</v>
      </c>
      <c r="C1712" s="40" t="s">
        <v>12885</v>
      </c>
      <c r="D1712" s="38">
        <v>3644500</v>
      </c>
      <c r="E1712" s="42" t="s">
        <v>8998</v>
      </c>
      <c r="F1712" s="38">
        <v>364450</v>
      </c>
      <c r="G1712" s="38">
        <f t="shared" si="104"/>
        <v>4008950</v>
      </c>
      <c r="H1712" s="40" t="s">
        <v>9068</v>
      </c>
      <c r="I1712" s="40" t="s">
        <v>9069</v>
      </c>
      <c r="J1712" s="45">
        <f t="shared" si="105"/>
        <v>10158</v>
      </c>
      <c r="K1712" s="47">
        <f t="shared" si="106"/>
        <v>4008950</v>
      </c>
      <c r="L1712">
        <f>+VLOOKUP(J1712,'Thanh toán '!Q$6:R$3244,2,0)</f>
        <v>4008950</v>
      </c>
      <c r="M1712" s="47">
        <f t="shared" si="107"/>
        <v>0</v>
      </c>
    </row>
    <row r="1713" spans="1:13" x14ac:dyDescent="0.25">
      <c r="A1713" s="43">
        <v>44987</v>
      </c>
      <c r="B1713" s="40" t="s">
        <v>12896</v>
      </c>
      <c r="C1713" s="40" t="s">
        <v>12897</v>
      </c>
      <c r="D1713" s="38">
        <v>1110580</v>
      </c>
      <c r="E1713" s="42" t="s">
        <v>8998</v>
      </c>
      <c r="F1713" s="38">
        <v>111058</v>
      </c>
      <c r="G1713" s="38">
        <f t="shared" si="104"/>
        <v>1221638</v>
      </c>
      <c r="H1713" s="40" t="s">
        <v>9197</v>
      </c>
      <c r="I1713" s="40" t="s">
        <v>9198</v>
      </c>
      <c r="J1713" s="45">
        <f t="shared" si="105"/>
        <v>10532</v>
      </c>
      <c r="K1713" s="47">
        <f t="shared" si="106"/>
        <v>1221638</v>
      </c>
      <c r="L1713">
        <f>+VLOOKUP(J1713,'Thanh toán '!Q$6:R$3244,2,0)</f>
        <v>1221638</v>
      </c>
      <c r="M1713" s="47">
        <f t="shared" si="107"/>
        <v>0</v>
      </c>
    </row>
    <row r="1714" spans="1:13" x14ac:dyDescent="0.25">
      <c r="A1714" s="43">
        <v>44987</v>
      </c>
      <c r="B1714" s="40" t="s">
        <v>12898</v>
      </c>
      <c r="C1714" s="40" t="s">
        <v>12899</v>
      </c>
      <c r="D1714" s="38">
        <v>1102500</v>
      </c>
      <c r="E1714" s="42" t="s">
        <v>8998</v>
      </c>
      <c r="F1714" s="38">
        <v>110250</v>
      </c>
      <c r="G1714" s="38">
        <f t="shared" si="104"/>
        <v>1212750</v>
      </c>
      <c r="H1714" s="40" t="s">
        <v>9197</v>
      </c>
      <c r="I1714" s="40" t="s">
        <v>9198</v>
      </c>
      <c r="J1714" s="45">
        <f t="shared" si="105"/>
        <v>10533</v>
      </c>
      <c r="K1714" s="47">
        <f t="shared" si="106"/>
        <v>1212750</v>
      </c>
      <c r="L1714" t="e">
        <f>+VLOOKUP(J1714,'Thanh toán '!Q$6:R$3244,2,0)</f>
        <v>#N/A</v>
      </c>
      <c r="M1714" s="47" t="e">
        <f t="shared" si="107"/>
        <v>#N/A</v>
      </c>
    </row>
    <row r="1715" spans="1:13" x14ac:dyDescent="0.25">
      <c r="A1715" s="43">
        <v>44987</v>
      </c>
      <c r="B1715" s="40" t="s">
        <v>12900</v>
      </c>
      <c r="C1715" s="40" t="s">
        <v>12901</v>
      </c>
      <c r="D1715" s="38">
        <v>1003640</v>
      </c>
      <c r="E1715" s="42" t="s">
        <v>8998</v>
      </c>
      <c r="F1715" s="38">
        <v>100364</v>
      </c>
      <c r="G1715" s="38">
        <f t="shared" si="104"/>
        <v>1104004</v>
      </c>
      <c r="H1715" s="40" t="s">
        <v>9212</v>
      </c>
      <c r="I1715" s="40" t="s">
        <v>9213</v>
      </c>
      <c r="J1715" s="45">
        <f t="shared" si="105"/>
        <v>10570</v>
      </c>
      <c r="K1715" s="47">
        <f t="shared" si="106"/>
        <v>1104004</v>
      </c>
      <c r="L1715">
        <f>+VLOOKUP(J1715,'Thanh toán '!Q$6:R$3244,2,0)</f>
        <v>1104004</v>
      </c>
      <c r="M1715" s="47">
        <f t="shared" si="107"/>
        <v>0</v>
      </c>
    </row>
    <row r="1716" spans="1:13" x14ac:dyDescent="0.25">
      <c r="A1716" s="43">
        <v>44987</v>
      </c>
      <c r="B1716" s="40" t="s">
        <v>12902</v>
      </c>
      <c r="C1716" s="40" t="s">
        <v>10145</v>
      </c>
      <c r="D1716" s="38">
        <v>367155</v>
      </c>
      <c r="E1716" s="42" t="s">
        <v>8998</v>
      </c>
      <c r="F1716" s="38">
        <v>36716</v>
      </c>
      <c r="G1716" s="38">
        <f t="shared" si="104"/>
        <v>403871</v>
      </c>
      <c r="H1716" s="40" t="s">
        <v>9001</v>
      </c>
      <c r="I1716" s="40" t="s">
        <v>9002</v>
      </c>
      <c r="J1716" s="45">
        <f t="shared" si="105"/>
        <v>10571</v>
      </c>
      <c r="K1716" s="47">
        <f t="shared" si="106"/>
        <v>403871</v>
      </c>
      <c r="L1716">
        <f>+VLOOKUP(J1716,'Thanh toán '!Q$6:R$3244,2,0)</f>
        <v>403871</v>
      </c>
      <c r="M1716" s="47">
        <f t="shared" si="107"/>
        <v>0</v>
      </c>
    </row>
    <row r="1717" spans="1:13" x14ac:dyDescent="0.25">
      <c r="A1717" s="43">
        <v>44987</v>
      </c>
      <c r="B1717" s="40" t="s">
        <v>12903</v>
      </c>
      <c r="C1717" s="40" t="s">
        <v>9253</v>
      </c>
      <c r="D1717" s="38">
        <v>555290</v>
      </c>
      <c r="E1717" s="42" t="s">
        <v>8998</v>
      </c>
      <c r="F1717" s="38">
        <v>55529</v>
      </c>
      <c r="G1717" s="38">
        <f t="shared" si="104"/>
        <v>610819</v>
      </c>
      <c r="H1717" s="40" t="s">
        <v>9001</v>
      </c>
      <c r="I1717" s="40" t="s">
        <v>9002</v>
      </c>
      <c r="J1717" s="45">
        <f t="shared" si="105"/>
        <v>10590</v>
      </c>
      <c r="K1717" s="47">
        <f t="shared" si="106"/>
        <v>610819</v>
      </c>
      <c r="L1717">
        <f>+VLOOKUP(J1717,'Thanh toán '!Q$6:R$3244,2,0)</f>
        <v>610819</v>
      </c>
      <c r="M1717" s="47">
        <f t="shared" si="107"/>
        <v>0</v>
      </c>
    </row>
    <row r="1718" spans="1:13" x14ac:dyDescent="0.25">
      <c r="A1718" s="43">
        <v>44987</v>
      </c>
      <c r="B1718" s="40" t="s">
        <v>12906</v>
      </c>
      <c r="C1718" s="40" t="s">
        <v>10220</v>
      </c>
      <c r="D1718" s="38">
        <v>718168</v>
      </c>
      <c r="E1718" s="42" t="s">
        <v>8998</v>
      </c>
      <c r="F1718" s="38">
        <v>71817</v>
      </c>
      <c r="G1718" s="38">
        <f t="shared" si="104"/>
        <v>789985</v>
      </c>
      <c r="H1718" s="40" t="s">
        <v>9001</v>
      </c>
      <c r="I1718" s="40" t="s">
        <v>9002</v>
      </c>
      <c r="J1718" s="45">
        <f t="shared" si="105"/>
        <v>10630</v>
      </c>
      <c r="K1718" s="47">
        <f t="shared" si="106"/>
        <v>789985</v>
      </c>
      <c r="L1718">
        <f>+VLOOKUP(J1718,'Thanh toán '!Q$6:R$3244,2,0)</f>
        <v>789985</v>
      </c>
      <c r="M1718" s="47">
        <f t="shared" si="107"/>
        <v>0</v>
      </c>
    </row>
    <row r="1719" spans="1:13" x14ac:dyDescent="0.25">
      <c r="A1719" s="43">
        <v>44987</v>
      </c>
      <c r="B1719" s="40" t="s">
        <v>12907</v>
      </c>
      <c r="C1719" s="40" t="s">
        <v>10228</v>
      </c>
      <c r="D1719" s="38">
        <v>1111848</v>
      </c>
      <c r="E1719" s="42" t="s">
        <v>8998</v>
      </c>
      <c r="F1719" s="38">
        <v>111185</v>
      </c>
      <c r="G1719" s="38">
        <f t="shared" si="104"/>
        <v>1223033</v>
      </c>
      <c r="H1719" s="40" t="s">
        <v>9001</v>
      </c>
      <c r="I1719" s="40" t="s">
        <v>9002</v>
      </c>
      <c r="J1719" s="45">
        <f t="shared" si="105"/>
        <v>10631</v>
      </c>
      <c r="K1719" s="47">
        <f t="shared" si="106"/>
        <v>1223033</v>
      </c>
      <c r="L1719">
        <f>+VLOOKUP(J1719,'Thanh toán '!Q$6:R$3244,2,0)</f>
        <v>1223033</v>
      </c>
      <c r="M1719" s="47">
        <f t="shared" si="107"/>
        <v>0</v>
      </c>
    </row>
    <row r="1720" spans="1:13" x14ac:dyDescent="0.25">
      <c r="A1720" s="43">
        <v>44987</v>
      </c>
      <c r="B1720" s="40" t="s">
        <v>12908</v>
      </c>
      <c r="C1720" s="40" t="s">
        <v>10222</v>
      </c>
      <c r="D1720" s="38">
        <v>457562</v>
      </c>
      <c r="E1720" s="42" t="s">
        <v>8998</v>
      </c>
      <c r="F1720" s="38">
        <v>45756</v>
      </c>
      <c r="G1720" s="38">
        <f t="shared" si="104"/>
        <v>503318</v>
      </c>
      <c r="H1720" s="40" t="s">
        <v>9001</v>
      </c>
      <c r="I1720" s="40" t="s">
        <v>9002</v>
      </c>
      <c r="J1720" s="45">
        <f t="shared" si="105"/>
        <v>10632</v>
      </c>
      <c r="K1720" s="47">
        <f t="shared" si="106"/>
        <v>503318</v>
      </c>
      <c r="L1720">
        <f>+VLOOKUP(J1720,'Thanh toán '!Q$6:R$3244,2,0)</f>
        <v>503318</v>
      </c>
      <c r="M1720" s="47">
        <f t="shared" si="107"/>
        <v>0</v>
      </c>
    </row>
    <row r="1721" spans="1:13" x14ac:dyDescent="0.25">
      <c r="A1721" s="43">
        <v>44987</v>
      </c>
      <c r="B1721" s="40" t="s">
        <v>12911</v>
      </c>
      <c r="C1721" s="40" t="s">
        <v>10246</v>
      </c>
      <c r="D1721" s="38">
        <v>1106934</v>
      </c>
      <c r="E1721" s="42" t="s">
        <v>8998</v>
      </c>
      <c r="F1721" s="38">
        <v>110693</v>
      </c>
      <c r="G1721" s="38">
        <f t="shared" si="104"/>
        <v>1217627</v>
      </c>
      <c r="H1721" s="40" t="s">
        <v>9001</v>
      </c>
      <c r="I1721" s="40" t="s">
        <v>9002</v>
      </c>
      <c r="J1721" s="45">
        <f t="shared" si="105"/>
        <v>10651</v>
      </c>
      <c r="K1721" s="47">
        <f t="shared" si="106"/>
        <v>1217627</v>
      </c>
      <c r="L1721">
        <f>+VLOOKUP(J1721,'Thanh toán '!Q$6:R$3244,2,0)</f>
        <v>1217627</v>
      </c>
      <c r="M1721" s="47">
        <f t="shared" si="107"/>
        <v>0</v>
      </c>
    </row>
    <row r="1722" spans="1:13" x14ac:dyDescent="0.25">
      <c r="A1722" s="43">
        <v>44987</v>
      </c>
      <c r="B1722" s="40" t="s">
        <v>12918</v>
      </c>
      <c r="C1722" s="40" t="s">
        <v>12919</v>
      </c>
      <c r="D1722" s="38">
        <v>1844890</v>
      </c>
      <c r="E1722" s="42" t="s">
        <v>8998</v>
      </c>
      <c r="F1722" s="38">
        <v>184489</v>
      </c>
      <c r="G1722" s="38">
        <f t="shared" si="104"/>
        <v>2029379</v>
      </c>
      <c r="H1722" s="40" t="s">
        <v>9820</v>
      </c>
      <c r="I1722" s="40" t="s">
        <v>9821</v>
      </c>
      <c r="J1722" s="45">
        <f t="shared" si="105"/>
        <v>10811</v>
      </c>
      <c r="K1722" s="47">
        <f t="shared" si="106"/>
        <v>2029379</v>
      </c>
      <c r="L1722">
        <f>+VLOOKUP(J1722,'Thanh toán '!Q$6:R$3244,2,0)</f>
        <v>2029379</v>
      </c>
      <c r="M1722" s="47">
        <f t="shared" si="107"/>
        <v>0</v>
      </c>
    </row>
    <row r="1723" spans="1:13" x14ac:dyDescent="0.25">
      <c r="A1723" s="43">
        <v>44987</v>
      </c>
      <c r="B1723" s="40" t="s">
        <v>12920</v>
      </c>
      <c r="C1723" s="40" t="s">
        <v>12921</v>
      </c>
      <c r="D1723" s="38">
        <v>544596</v>
      </c>
      <c r="E1723" s="42" t="s">
        <v>8998</v>
      </c>
      <c r="F1723" s="38">
        <v>54460</v>
      </c>
      <c r="G1723" s="38">
        <f t="shared" si="104"/>
        <v>599056</v>
      </c>
      <c r="H1723" s="40" t="s">
        <v>9814</v>
      </c>
      <c r="I1723" s="40" t="s">
        <v>9815</v>
      </c>
      <c r="J1723" s="45">
        <f t="shared" si="105"/>
        <v>10812</v>
      </c>
      <c r="K1723" s="47">
        <f t="shared" si="106"/>
        <v>599056</v>
      </c>
      <c r="L1723">
        <f>+VLOOKUP(J1723,'Thanh toán '!Q$6:R$3244,2,0)</f>
        <v>599056</v>
      </c>
      <c r="M1723" s="47">
        <f t="shared" si="107"/>
        <v>0</v>
      </c>
    </row>
    <row r="1724" spans="1:13" x14ac:dyDescent="0.25">
      <c r="A1724" s="43">
        <v>44987</v>
      </c>
      <c r="B1724" s="40" t="s">
        <v>11038</v>
      </c>
      <c r="C1724" s="40" t="s">
        <v>9230</v>
      </c>
      <c r="D1724" s="38">
        <v>728037</v>
      </c>
      <c r="E1724" s="42" t="s">
        <v>8998</v>
      </c>
      <c r="F1724" s="38">
        <v>72804</v>
      </c>
      <c r="G1724" s="38">
        <f t="shared" si="104"/>
        <v>800841</v>
      </c>
      <c r="H1724" s="40" t="s">
        <v>9001</v>
      </c>
      <c r="I1724" s="40" t="s">
        <v>9002</v>
      </c>
      <c r="J1724" s="45">
        <f t="shared" si="105"/>
        <v>11011</v>
      </c>
      <c r="K1724" s="47">
        <f t="shared" si="106"/>
        <v>800841</v>
      </c>
      <c r="L1724">
        <f>+VLOOKUP(J1724,'Thanh toán '!Q$6:R$3244,2,0)</f>
        <v>800841</v>
      </c>
      <c r="M1724" s="47">
        <f t="shared" si="107"/>
        <v>0</v>
      </c>
    </row>
    <row r="1725" spans="1:13" x14ac:dyDescent="0.25">
      <c r="A1725" s="43">
        <v>44987</v>
      </c>
      <c r="B1725" s="40" t="s">
        <v>12935</v>
      </c>
      <c r="C1725" s="40" t="s">
        <v>12936</v>
      </c>
      <c r="D1725" s="38">
        <v>1442744</v>
      </c>
      <c r="E1725" s="42" t="s">
        <v>8998</v>
      </c>
      <c r="F1725" s="38">
        <v>144274</v>
      </c>
      <c r="G1725" s="38">
        <f t="shared" si="104"/>
        <v>1587018</v>
      </c>
      <c r="H1725" s="40" t="s">
        <v>9284</v>
      </c>
      <c r="I1725" s="40" t="s">
        <v>9285</v>
      </c>
      <c r="J1725" s="45">
        <f t="shared" si="105"/>
        <v>11229</v>
      </c>
      <c r="K1725" s="47">
        <f t="shared" si="106"/>
        <v>1587018</v>
      </c>
      <c r="L1725">
        <f>+VLOOKUP(J1725,'Thanh toán '!Q$6:R$3244,2,0)</f>
        <v>1587018</v>
      </c>
      <c r="M1725" s="47">
        <f t="shared" si="107"/>
        <v>0</v>
      </c>
    </row>
    <row r="1726" spans="1:13" x14ac:dyDescent="0.25">
      <c r="A1726" s="43">
        <v>44987</v>
      </c>
      <c r="B1726" s="40" t="s">
        <v>11041</v>
      </c>
      <c r="C1726" s="40" t="s">
        <v>9826</v>
      </c>
      <c r="D1726" s="38">
        <v>589905</v>
      </c>
      <c r="E1726" s="42" t="s">
        <v>8998</v>
      </c>
      <c r="F1726" s="38">
        <v>58991</v>
      </c>
      <c r="G1726" s="38">
        <f t="shared" si="104"/>
        <v>648896</v>
      </c>
      <c r="H1726" s="40" t="s">
        <v>9284</v>
      </c>
      <c r="I1726" s="40" t="s">
        <v>9285</v>
      </c>
      <c r="J1726" s="45">
        <f t="shared" si="105"/>
        <v>11230</v>
      </c>
      <c r="K1726" s="47">
        <f t="shared" si="106"/>
        <v>648896</v>
      </c>
      <c r="L1726">
        <f>+VLOOKUP(J1726,'Thanh toán '!Q$6:R$3244,2,0)</f>
        <v>648896</v>
      </c>
      <c r="M1726" s="47">
        <f t="shared" si="107"/>
        <v>0</v>
      </c>
    </row>
    <row r="1727" spans="1:13" x14ac:dyDescent="0.25">
      <c r="A1727" s="43">
        <v>44988</v>
      </c>
      <c r="B1727" s="40" t="s">
        <v>11042</v>
      </c>
      <c r="C1727" s="40" t="s">
        <v>10691</v>
      </c>
      <c r="D1727" s="38">
        <v>2955470</v>
      </c>
      <c r="E1727" s="42" t="s">
        <v>8998</v>
      </c>
      <c r="F1727" s="38">
        <v>295547</v>
      </c>
      <c r="G1727" s="38">
        <f t="shared" si="104"/>
        <v>3251017</v>
      </c>
      <c r="H1727" s="40" t="s">
        <v>9183</v>
      </c>
      <c r="I1727" s="40" t="s">
        <v>9184</v>
      </c>
      <c r="J1727" s="45">
        <f t="shared" si="105"/>
        <v>11232</v>
      </c>
      <c r="K1727" s="47">
        <f t="shared" si="106"/>
        <v>3251017</v>
      </c>
      <c r="L1727">
        <f>+VLOOKUP(J1727,'Thanh toán '!Q$6:R$3244,2,0)</f>
        <v>3251017</v>
      </c>
      <c r="M1727" s="47">
        <f t="shared" si="107"/>
        <v>0</v>
      </c>
    </row>
    <row r="1728" spans="1:13" x14ac:dyDescent="0.25">
      <c r="A1728" s="43">
        <v>44988</v>
      </c>
      <c r="B1728" s="40" t="s">
        <v>12940</v>
      </c>
      <c r="C1728" s="40" t="s">
        <v>12134</v>
      </c>
      <c r="D1728" s="38">
        <v>1274658</v>
      </c>
      <c r="E1728" s="42" t="s">
        <v>8998</v>
      </c>
      <c r="F1728" s="38">
        <v>127466</v>
      </c>
      <c r="G1728" s="38">
        <f t="shared" si="104"/>
        <v>1402124</v>
      </c>
      <c r="H1728" s="40" t="s">
        <v>9284</v>
      </c>
      <c r="I1728" s="40" t="s">
        <v>9285</v>
      </c>
      <c r="J1728" s="45">
        <f t="shared" si="105"/>
        <v>11233</v>
      </c>
      <c r="K1728" s="47">
        <f t="shared" si="106"/>
        <v>1402124</v>
      </c>
      <c r="L1728">
        <f>+VLOOKUP(J1728,'Thanh toán '!Q$6:R$3244,2,0)</f>
        <v>1402124</v>
      </c>
      <c r="M1728" s="47">
        <f t="shared" si="107"/>
        <v>0</v>
      </c>
    </row>
    <row r="1729" spans="1:13" x14ac:dyDescent="0.25">
      <c r="A1729" s="43">
        <v>44988</v>
      </c>
      <c r="B1729" s="40" t="s">
        <v>11043</v>
      </c>
      <c r="C1729" s="40" t="s">
        <v>9125</v>
      </c>
      <c r="D1729" s="38">
        <v>1243214</v>
      </c>
      <c r="E1729" s="42" t="s">
        <v>8998</v>
      </c>
      <c r="F1729" s="38">
        <v>124321</v>
      </c>
      <c r="G1729" s="38">
        <f t="shared" si="104"/>
        <v>1367535</v>
      </c>
      <c r="H1729" s="40" t="s">
        <v>9001</v>
      </c>
      <c r="I1729" s="40" t="s">
        <v>9002</v>
      </c>
      <c r="J1729" s="45">
        <f t="shared" si="105"/>
        <v>11234</v>
      </c>
      <c r="K1729" s="47">
        <f t="shared" si="106"/>
        <v>1367535</v>
      </c>
      <c r="L1729">
        <f>+VLOOKUP(J1729,'Thanh toán '!Q$6:R$3244,2,0)</f>
        <v>1367535</v>
      </c>
      <c r="M1729" s="47">
        <f t="shared" si="107"/>
        <v>0</v>
      </c>
    </row>
    <row r="1730" spans="1:13" x14ac:dyDescent="0.25">
      <c r="A1730" s="43">
        <v>44988</v>
      </c>
      <c r="B1730" s="40" t="s">
        <v>11044</v>
      </c>
      <c r="C1730" s="40" t="s">
        <v>9119</v>
      </c>
      <c r="D1730" s="38">
        <v>915435</v>
      </c>
      <c r="E1730" s="42" t="s">
        <v>8998</v>
      </c>
      <c r="F1730" s="38">
        <v>91544</v>
      </c>
      <c r="G1730" s="38">
        <f t="shared" si="104"/>
        <v>1006979</v>
      </c>
      <c r="H1730" s="40" t="s">
        <v>9001</v>
      </c>
      <c r="I1730" s="40" t="s">
        <v>9002</v>
      </c>
      <c r="J1730" s="45">
        <f t="shared" si="105"/>
        <v>11235</v>
      </c>
      <c r="K1730" s="47">
        <f t="shared" si="106"/>
        <v>1006979</v>
      </c>
      <c r="L1730">
        <f>+VLOOKUP(J1730,'Thanh toán '!Q$6:R$3244,2,0)</f>
        <v>1006979</v>
      </c>
      <c r="M1730" s="47">
        <f t="shared" si="107"/>
        <v>0</v>
      </c>
    </row>
    <row r="1731" spans="1:13" x14ac:dyDescent="0.25">
      <c r="A1731" s="43">
        <v>44988</v>
      </c>
      <c r="B1731" s="40" t="s">
        <v>11045</v>
      </c>
      <c r="C1731" s="40" t="s">
        <v>12941</v>
      </c>
      <c r="D1731" s="38">
        <v>626898</v>
      </c>
      <c r="E1731" s="42" t="s">
        <v>8998</v>
      </c>
      <c r="F1731" s="38">
        <v>62690</v>
      </c>
      <c r="G1731" s="38">
        <f t="shared" si="104"/>
        <v>689588</v>
      </c>
      <c r="H1731" s="40" t="s">
        <v>9001</v>
      </c>
      <c r="I1731" s="40" t="s">
        <v>9002</v>
      </c>
      <c r="J1731" s="45">
        <f t="shared" si="105"/>
        <v>11236</v>
      </c>
      <c r="K1731" s="47">
        <f t="shared" si="106"/>
        <v>689588</v>
      </c>
      <c r="L1731">
        <f>+VLOOKUP(J1731,'Thanh toán '!Q$6:R$3244,2,0)</f>
        <v>689588</v>
      </c>
      <c r="M1731" s="47">
        <f t="shared" si="107"/>
        <v>0</v>
      </c>
    </row>
    <row r="1732" spans="1:13" x14ac:dyDescent="0.25">
      <c r="A1732" s="43">
        <v>44988</v>
      </c>
      <c r="B1732" s="40" t="s">
        <v>12942</v>
      </c>
      <c r="C1732" s="40" t="s">
        <v>12684</v>
      </c>
      <c r="D1732" s="38">
        <v>290400</v>
      </c>
      <c r="E1732" s="42" t="s">
        <v>8998</v>
      </c>
      <c r="F1732" s="38">
        <v>29040</v>
      </c>
      <c r="G1732" s="38">
        <f t="shared" si="104"/>
        <v>319440</v>
      </c>
      <c r="H1732" s="40" t="s">
        <v>9001</v>
      </c>
      <c r="I1732" s="40" t="s">
        <v>9002</v>
      </c>
      <c r="J1732" s="45">
        <f t="shared" si="105"/>
        <v>11237</v>
      </c>
      <c r="K1732" s="47">
        <f t="shared" si="106"/>
        <v>319440</v>
      </c>
      <c r="L1732">
        <f>+VLOOKUP(J1732,'Thanh toán '!Q$6:R$3244,2,0)</f>
        <v>319440</v>
      </c>
      <c r="M1732" s="47">
        <f t="shared" si="107"/>
        <v>0</v>
      </c>
    </row>
    <row r="1733" spans="1:13" x14ac:dyDescent="0.25">
      <c r="A1733" s="43">
        <v>44988</v>
      </c>
      <c r="B1733" s="40" t="s">
        <v>12943</v>
      </c>
      <c r="C1733" s="40" t="s">
        <v>9873</v>
      </c>
      <c r="D1733" s="38">
        <v>584084</v>
      </c>
      <c r="E1733" s="42" t="s">
        <v>8998</v>
      </c>
      <c r="F1733" s="38">
        <v>58408</v>
      </c>
      <c r="G1733" s="38">
        <f t="shared" si="104"/>
        <v>642492</v>
      </c>
      <c r="H1733" s="40" t="s">
        <v>9001</v>
      </c>
      <c r="I1733" s="40" t="s">
        <v>9002</v>
      </c>
      <c r="J1733" s="45">
        <f t="shared" si="105"/>
        <v>11238</v>
      </c>
      <c r="K1733" s="47">
        <f t="shared" si="106"/>
        <v>642492</v>
      </c>
      <c r="L1733">
        <f>+VLOOKUP(J1733,'Thanh toán '!Q$6:R$3244,2,0)</f>
        <v>642492</v>
      </c>
      <c r="M1733" s="47">
        <f t="shared" si="107"/>
        <v>0</v>
      </c>
    </row>
    <row r="1734" spans="1:13" x14ac:dyDescent="0.25">
      <c r="A1734" s="43">
        <v>44988</v>
      </c>
      <c r="B1734" s="40" t="s">
        <v>12944</v>
      </c>
      <c r="C1734" s="40" t="s">
        <v>10210</v>
      </c>
      <c r="D1734" s="38">
        <v>2714250</v>
      </c>
      <c r="E1734" s="42" t="s">
        <v>8998</v>
      </c>
      <c r="F1734" s="38">
        <v>271425</v>
      </c>
      <c r="G1734" s="38">
        <f t="shared" ref="G1734:G1797" si="108">+D1734+F1734</f>
        <v>2985675</v>
      </c>
      <c r="H1734" s="40" t="s">
        <v>9183</v>
      </c>
      <c r="I1734" s="40" t="s">
        <v>9184</v>
      </c>
      <c r="J1734" s="45">
        <f t="shared" ref="J1734:J1797" si="109">+B1734*1</f>
        <v>11240</v>
      </c>
      <c r="K1734" s="47">
        <f t="shared" ref="K1734:K1797" si="110">+G1734</f>
        <v>2985675</v>
      </c>
      <c r="L1734" t="e">
        <f>+VLOOKUP(J1734,'Thanh toán '!Q$6:R$3244,2,0)</f>
        <v>#N/A</v>
      </c>
      <c r="M1734" s="47" t="e">
        <f t="shared" ref="M1734:M1797" si="111">+L1734-K1734</f>
        <v>#N/A</v>
      </c>
    </row>
    <row r="1735" spans="1:13" x14ac:dyDescent="0.25">
      <c r="A1735" s="43">
        <v>44988</v>
      </c>
      <c r="B1735" s="40" t="s">
        <v>11046</v>
      </c>
      <c r="C1735" s="40" t="s">
        <v>12945</v>
      </c>
      <c r="D1735" s="38">
        <v>3712050</v>
      </c>
      <c r="E1735" s="42" t="s">
        <v>8998</v>
      </c>
      <c r="F1735" s="38">
        <v>371205</v>
      </c>
      <c r="G1735" s="38">
        <f t="shared" si="108"/>
        <v>4083255</v>
      </c>
      <c r="H1735" s="40" t="s">
        <v>9141</v>
      </c>
      <c r="I1735" s="40" t="s">
        <v>9142</v>
      </c>
      <c r="J1735" s="45">
        <f t="shared" si="109"/>
        <v>11241</v>
      </c>
      <c r="K1735" s="47">
        <f t="shared" si="110"/>
        <v>4083255</v>
      </c>
      <c r="L1735">
        <f>+VLOOKUP(J1735,'Thanh toán '!Q$6:R$3244,2,0)</f>
        <v>4083255</v>
      </c>
      <c r="M1735" s="47">
        <f t="shared" si="111"/>
        <v>0</v>
      </c>
    </row>
    <row r="1736" spans="1:13" x14ac:dyDescent="0.25">
      <c r="A1736" s="43">
        <v>44988</v>
      </c>
      <c r="B1736" s="40" t="s">
        <v>12946</v>
      </c>
      <c r="C1736" s="40" t="s">
        <v>10089</v>
      </c>
      <c r="D1736" s="38">
        <v>1509595</v>
      </c>
      <c r="E1736" s="42" t="s">
        <v>8998</v>
      </c>
      <c r="F1736" s="38">
        <v>150960</v>
      </c>
      <c r="G1736" s="38">
        <f t="shared" si="108"/>
        <v>1660555</v>
      </c>
      <c r="H1736" s="40" t="s">
        <v>9001</v>
      </c>
      <c r="I1736" s="40" t="s">
        <v>9002</v>
      </c>
      <c r="J1736" s="45">
        <f t="shared" si="109"/>
        <v>11246</v>
      </c>
      <c r="K1736" s="47">
        <f t="shared" si="110"/>
        <v>1660555</v>
      </c>
      <c r="L1736">
        <f>+VLOOKUP(J1736,'Thanh toán '!Q$6:R$3244,2,0)</f>
        <v>1660555</v>
      </c>
      <c r="M1736" s="47">
        <f t="shared" si="111"/>
        <v>0</v>
      </c>
    </row>
    <row r="1737" spans="1:13" x14ac:dyDescent="0.25">
      <c r="A1737" s="43">
        <v>44988</v>
      </c>
      <c r="B1737" s="40" t="s">
        <v>12947</v>
      </c>
      <c r="C1737" s="40" t="s">
        <v>12948</v>
      </c>
      <c r="D1737" s="38">
        <v>1213395</v>
      </c>
      <c r="E1737" s="42" t="s">
        <v>8998</v>
      </c>
      <c r="F1737" s="38">
        <v>121340</v>
      </c>
      <c r="G1737" s="38">
        <f t="shared" si="108"/>
        <v>1334735</v>
      </c>
      <c r="H1737" s="40" t="s">
        <v>9159</v>
      </c>
      <c r="I1737" s="40" t="s">
        <v>9160</v>
      </c>
      <c r="J1737" s="45">
        <f t="shared" si="109"/>
        <v>11247</v>
      </c>
      <c r="K1737" s="47">
        <f t="shared" si="110"/>
        <v>1334735</v>
      </c>
      <c r="L1737">
        <f>+VLOOKUP(J1737,'Thanh toán '!Q$6:R$3244,2,0)</f>
        <v>1334735</v>
      </c>
      <c r="M1737" s="47">
        <f t="shared" si="111"/>
        <v>0</v>
      </c>
    </row>
    <row r="1738" spans="1:13" x14ac:dyDescent="0.25">
      <c r="A1738" s="43">
        <v>44988</v>
      </c>
      <c r="B1738" s="40" t="s">
        <v>12949</v>
      </c>
      <c r="C1738" s="40" t="s">
        <v>12950</v>
      </c>
      <c r="D1738" s="38">
        <v>1081500</v>
      </c>
      <c r="E1738" s="42" t="s">
        <v>8998</v>
      </c>
      <c r="F1738" s="38">
        <v>108150</v>
      </c>
      <c r="G1738" s="38">
        <f t="shared" si="108"/>
        <v>1189650</v>
      </c>
      <c r="H1738" s="40" t="s">
        <v>9206</v>
      </c>
      <c r="I1738" s="40" t="s">
        <v>9207</v>
      </c>
      <c r="J1738" s="45">
        <f t="shared" si="109"/>
        <v>11249</v>
      </c>
      <c r="K1738" s="47">
        <f t="shared" si="110"/>
        <v>1189650</v>
      </c>
      <c r="L1738" t="e">
        <f>+VLOOKUP(J1738,'Thanh toán '!Q$6:R$3244,2,0)</f>
        <v>#N/A</v>
      </c>
      <c r="M1738" s="47" t="e">
        <f t="shared" si="111"/>
        <v>#N/A</v>
      </c>
    </row>
    <row r="1739" spans="1:13" x14ac:dyDescent="0.25">
      <c r="A1739" s="43">
        <v>44988</v>
      </c>
      <c r="B1739" s="40" t="s">
        <v>12951</v>
      </c>
      <c r="C1739" s="40" t="s">
        <v>12952</v>
      </c>
      <c r="D1739" s="38">
        <v>3496405</v>
      </c>
      <c r="E1739" s="42" t="s">
        <v>8998</v>
      </c>
      <c r="F1739" s="38">
        <v>349641</v>
      </c>
      <c r="G1739" s="38">
        <f t="shared" si="108"/>
        <v>3846046</v>
      </c>
      <c r="H1739" s="40" t="s">
        <v>9206</v>
      </c>
      <c r="I1739" s="40" t="s">
        <v>9207</v>
      </c>
      <c r="J1739" s="45">
        <f t="shared" si="109"/>
        <v>11250</v>
      </c>
      <c r="K1739" s="47">
        <f t="shared" si="110"/>
        <v>3846046</v>
      </c>
      <c r="L1739">
        <f>+VLOOKUP(J1739,'Thanh toán '!Q$6:R$3244,2,0)</f>
        <v>3846046</v>
      </c>
      <c r="M1739" s="47">
        <f t="shared" si="111"/>
        <v>0</v>
      </c>
    </row>
    <row r="1740" spans="1:13" x14ac:dyDescent="0.25">
      <c r="A1740" s="43">
        <v>44988</v>
      </c>
      <c r="B1740" s="40" t="s">
        <v>12953</v>
      </c>
      <c r="C1740" s="40" t="s">
        <v>9374</v>
      </c>
      <c r="D1740" s="38">
        <v>250915</v>
      </c>
      <c r="E1740" s="42" t="s">
        <v>8998</v>
      </c>
      <c r="F1740" s="38">
        <v>25092</v>
      </c>
      <c r="G1740" s="38">
        <f t="shared" si="108"/>
        <v>276007</v>
      </c>
      <c r="H1740" s="40" t="s">
        <v>9001</v>
      </c>
      <c r="I1740" s="40" t="s">
        <v>9002</v>
      </c>
      <c r="J1740" s="45">
        <f t="shared" si="109"/>
        <v>11251</v>
      </c>
      <c r="K1740" s="47">
        <f t="shared" si="110"/>
        <v>276007</v>
      </c>
      <c r="L1740">
        <f>+VLOOKUP(J1740,'Thanh toán '!Q$6:R$3244,2,0)</f>
        <v>276007</v>
      </c>
      <c r="M1740" s="47">
        <f t="shared" si="111"/>
        <v>0</v>
      </c>
    </row>
    <row r="1741" spans="1:13" x14ac:dyDescent="0.25">
      <c r="A1741" s="43">
        <v>44988</v>
      </c>
      <c r="B1741" s="40" t="s">
        <v>12954</v>
      </c>
      <c r="C1741" s="40" t="s">
        <v>9378</v>
      </c>
      <c r="D1741" s="38">
        <v>883479</v>
      </c>
      <c r="E1741" s="42" t="s">
        <v>8998</v>
      </c>
      <c r="F1741" s="38">
        <v>88348</v>
      </c>
      <c r="G1741" s="38">
        <f t="shared" si="108"/>
        <v>971827</v>
      </c>
      <c r="H1741" s="40" t="s">
        <v>9001</v>
      </c>
      <c r="I1741" s="40" t="s">
        <v>9002</v>
      </c>
      <c r="J1741" s="45">
        <f t="shared" si="109"/>
        <v>11252</v>
      </c>
      <c r="K1741" s="47">
        <f t="shared" si="110"/>
        <v>971827</v>
      </c>
      <c r="L1741" t="e">
        <f>+VLOOKUP(J1741,'Thanh toán '!Q$6:R$3244,2,0)</f>
        <v>#N/A</v>
      </c>
      <c r="M1741" s="47" t="e">
        <f t="shared" si="111"/>
        <v>#N/A</v>
      </c>
    </row>
    <row r="1742" spans="1:13" x14ac:dyDescent="0.25">
      <c r="A1742" s="43">
        <v>44988</v>
      </c>
      <c r="B1742" s="40" t="s">
        <v>11047</v>
      </c>
      <c r="C1742" s="40" t="s">
        <v>9363</v>
      </c>
      <c r="D1742" s="38">
        <v>367155</v>
      </c>
      <c r="E1742" s="42" t="s">
        <v>8998</v>
      </c>
      <c r="F1742" s="38">
        <v>36716</v>
      </c>
      <c r="G1742" s="38">
        <f t="shared" si="108"/>
        <v>403871</v>
      </c>
      <c r="H1742" s="40" t="s">
        <v>9001</v>
      </c>
      <c r="I1742" s="40" t="s">
        <v>9002</v>
      </c>
      <c r="J1742" s="45">
        <f t="shared" si="109"/>
        <v>11253</v>
      </c>
      <c r="K1742" s="47">
        <f t="shared" si="110"/>
        <v>403871</v>
      </c>
      <c r="L1742">
        <f>+VLOOKUP(J1742,'Thanh toán '!Q$6:R$3244,2,0)</f>
        <v>403871</v>
      </c>
      <c r="M1742" s="47">
        <f t="shared" si="111"/>
        <v>0</v>
      </c>
    </row>
    <row r="1743" spans="1:13" x14ac:dyDescent="0.25">
      <c r="A1743" s="43">
        <v>44988</v>
      </c>
      <c r="B1743" s="40" t="s">
        <v>12955</v>
      </c>
      <c r="C1743" s="40" t="s">
        <v>12956</v>
      </c>
      <c r="D1743" s="38">
        <v>1101465</v>
      </c>
      <c r="E1743" s="42" t="s">
        <v>8998</v>
      </c>
      <c r="F1743" s="38">
        <v>110147</v>
      </c>
      <c r="G1743" s="38">
        <f t="shared" si="108"/>
        <v>1211612</v>
      </c>
      <c r="H1743" s="40" t="s">
        <v>9486</v>
      </c>
      <c r="I1743" s="40" t="s">
        <v>9487</v>
      </c>
      <c r="J1743" s="45">
        <f t="shared" si="109"/>
        <v>11254</v>
      </c>
      <c r="K1743" s="47">
        <f t="shared" si="110"/>
        <v>1211612</v>
      </c>
      <c r="L1743">
        <f>+VLOOKUP(J1743,'Thanh toán '!Q$6:R$3244,2,0)</f>
        <v>1211612</v>
      </c>
      <c r="M1743" s="47">
        <f t="shared" si="111"/>
        <v>0</v>
      </c>
    </row>
    <row r="1744" spans="1:13" x14ac:dyDescent="0.25">
      <c r="A1744" s="43">
        <v>44988</v>
      </c>
      <c r="B1744" s="40" t="s">
        <v>12957</v>
      </c>
      <c r="C1744" s="40" t="s">
        <v>9217</v>
      </c>
      <c r="D1744" s="38">
        <v>1096607</v>
      </c>
      <c r="E1744" s="42" t="s">
        <v>8998</v>
      </c>
      <c r="F1744" s="38">
        <v>109661</v>
      </c>
      <c r="G1744" s="38">
        <f t="shared" si="108"/>
        <v>1206268</v>
      </c>
      <c r="H1744" s="40" t="s">
        <v>9001</v>
      </c>
      <c r="I1744" s="40" t="s">
        <v>9002</v>
      </c>
      <c r="J1744" s="45">
        <f t="shared" si="109"/>
        <v>11255</v>
      </c>
      <c r="K1744" s="47">
        <f t="shared" si="110"/>
        <v>1206268</v>
      </c>
      <c r="L1744">
        <f>+VLOOKUP(J1744,'Thanh toán '!Q$6:R$3244,2,0)</f>
        <v>1206268</v>
      </c>
      <c r="M1744" s="47">
        <f t="shared" si="111"/>
        <v>0</v>
      </c>
    </row>
    <row r="1745" spans="1:13" x14ac:dyDescent="0.25">
      <c r="A1745" s="43">
        <v>44988</v>
      </c>
      <c r="B1745" s="40" t="s">
        <v>11048</v>
      </c>
      <c r="C1745" s="40" t="s">
        <v>11472</v>
      </c>
      <c r="D1745" s="38">
        <v>1102500</v>
      </c>
      <c r="E1745" s="42" t="s">
        <v>8998</v>
      </c>
      <c r="F1745" s="38">
        <v>110250</v>
      </c>
      <c r="G1745" s="38">
        <f t="shared" si="108"/>
        <v>1212750</v>
      </c>
      <c r="H1745" s="40" t="s">
        <v>9183</v>
      </c>
      <c r="I1745" s="40" t="s">
        <v>9184</v>
      </c>
      <c r="J1745" s="45">
        <f t="shared" si="109"/>
        <v>11256</v>
      </c>
      <c r="K1745" s="47">
        <f t="shared" si="110"/>
        <v>1212750</v>
      </c>
      <c r="L1745" t="e">
        <f>+VLOOKUP(J1745,'Thanh toán '!Q$6:R$3244,2,0)</f>
        <v>#N/A</v>
      </c>
      <c r="M1745" s="47" t="e">
        <f t="shared" si="111"/>
        <v>#N/A</v>
      </c>
    </row>
    <row r="1746" spans="1:13" x14ac:dyDescent="0.25">
      <c r="A1746" s="43">
        <v>44988</v>
      </c>
      <c r="B1746" s="40" t="s">
        <v>12958</v>
      </c>
      <c r="C1746" s="40" t="s">
        <v>10133</v>
      </c>
      <c r="D1746" s="38">
        <v>1103439</v>
      </c>
      <c r="E1746" s="42" t="s">
        <v>8998</v>
      </c>
      <c r="F1746" s="38">
        <v>110344</v>
      </c>
      <c r="G1746" s="38">
        <f t="shared" si="108"/>
        <v>1213783</v>
      </c>
      <c r="H1746" s="40" t="s">
        <v>9001</v>
      </c>
      <c r="I1746" s="40" t="s">
        <v>9002</v>
      </c>
      <c r="J1746" s="45">
        <f t="shared" si="109"/>
        <v>11257</v>
      </c>
      <c r="K1746" s="47">
        <f t="shared" si="110"/>
        <v>1213783</v>
      </c>
      <c r="L1746">
        <f>+VLOOKUP(J1746,'Thanh toán '!Q$6:R$3244,2,0)</f>
        <v>1213783</v>
      </c>
      <c r="M1746" s="47">
        <f t="shared" si="111"/>
        <v>0</v>
      </c>
    </row>
    <row r="1747" spans="1:13" x14ac:dyDescent="0.25">
      <c r="A1747" s="43">
        <v>44988</v>
      </c>
      <c r="B1747" s="40" t="s">
        <v>12959</v>
      </c>
      <c r="C1747" s="40" t="s">
        <v>12960</v>
      </c>
      <c r="D1747" s="38">
        <v>1003640</v>
      </c>
      <c r="E1747" s="42" t="s">
        <v>8998</v>
      </c>
      <c r="F1747" s="38">
        <v>100364</v>
      </c>
      <c r="G1747" s="38">
        <f t="shared" si="108"/>
        <v>1104004</v>
      </c>
      <c r="H1747" s="40" t="s">
        <v>9301</v>
      </c>
      <c r="I1747" s="40" t="s">
        <v>9302</v>
      </c>
      <c r="J1747" s="45">
        <f t="shared" si="109"/>
        <v>11261</v>
      </c>
      <c r="K1747" s="47">
        <f t="shared" si="110"/>
        <v>1104004</v>
      </c>
      <c r="L1747">
        <f>+VLOOKUP(J1747,'Thanh toán '!Q$6:R$3244,2,0)</f>
        <v>1104004</v>
      </c>
      <c r="M1747" s="47">
        <f t="shared" si="111"/>
        <v>0</v>
      </c>
    </row>
    <row r="1748" spans="1:13" x14ac:dyDescent="0.25">
      <c r="A1748" s="43">
        <v>44988</v>
      </c>
      <c r="B1748" s="40" t="s">
        <v>12961</v>
      </c>
      <c r="C1748" s="40" t="s">
        <v>12962</v>
      </c>
      <c r="D1748" s="38">
        <v>1511716</v>
      </c>
      <c r="E1748" s="42" t="s">
        <v>8998</v>
      </c>
      <c r="F1748" s="38">
        <v>151172</v>
      </c>
      <c r="G1748" s="38">
        <f t="shared" si="108"/>
        <v>1662888</v>
      </c>
      <c r="H1748" s="40" t="s">
        <v>9315</v>
      </c>
      <c r="I1748" s="40" t="s">
        <v>9316</v>
      </c>
      <c r="J1748" s="45">
        <f t="shared" si="109"/>
        <v>11262</v>
      </c>
      <c r="K1748" s="47">
        <f t="shared" si="110"/>
        <v>1662888</v>
      </c>
      <c r="L1748">
        <f>+VLOOKUP(J1748,'Thanh toán '!Q$6:R$3244,2,0)</f>
        <v>1662888</v>
      </c>
      <c r="M1748" s="47">
        <f t="shared" si="111"/>
        <v>0</v>
      </c>
    </row>
    <row r="1749" spans="1:13" x14ac:dyDescent="0.25">
      <c r="A1749" s="43">
        <v>44988</v>
      </c>
      <c r="B1749" s="40" t="s">
        <v>12963</v>
      </c>
      <c r="C1749" s="40" t="s">
        <v>12964</v>
      </c>
      <c r="D1749" s="38">
        <v>1632750</v>
      </c>
      <c r="E1749" s="42" t="s">
        <v>8998</v>
      </c>
      <c r="F1749" s="38">
        <v>163275</v>
      </c>
      <c r="G1749" s="38">
        <f t="shared" si="108"/>
        <v>1796025</v>
      </c>
      <c r="H1749" s="40" t="s">
        <v>9619</v>
      </c>
      <c r="I1749" s="40" t="s">
        <v>9620</v>
      </c>
      <c r="J1749" s="45">
        <f t="shared" si="109"/>
        <v>11263</v>
      </c>
      <c r="K1749" s="47">
        <f t="shared" si="110"/>
        <v>1796025</v>
      </c>
      <c r="L1749" t="e">
        <f>+VLOOKUP(J1749,'Thanh toán '!Q$6:R$3244,2,0)</f>
        <v>#N/A</v>
      </c>
      <c r="M1749" s="47" t="e">
        <f t="shared" si="111"/>
        <v>#N/A</v>
      </c>
    </row>
    <row r="1750" spans="1:13" x14ac:dyDescent="0.25">
      <c r="A1750" s="43">
        <v>44989</v>
      </c>
      <c r="B1750" s="40" t="s">
        <v>11052</v>
      </c>
      <c r="C1750" s="40" t="s">
        <v>12967</v>
      </c>
      <c r="D1750" s="38">
        <v>6805410</v>
      </c>
      <c r="E1750" s="42" t="s">
        <v>8998</v>
      </c>
      <c r="F1750" s="38">
        <v>680541</v>
      </c>
      <c r="G1750" s="38">
        <f t="shared" si="108"/>
        <v>7485951</v>
      </c>
      <c r="H1750" s="40" t="s">
        <v>10431</v>
      </c>
      <c r="I1750" s="40" t="s">
        <v>10432</v>
      </c>
      <c r="J1750" s="45">
        <f t="shared" si="109"/>
        <v>11299</v>
      </c>
      <c r="K1750" s="47">
        <f t="shared" si="110"/>
        <v>7485951</v>
      </c>
      <c r="L1750">
        <f>+VLOOKUP(J1750,'Thanh toán '!Q$6:R$3244,2,0)</f>
        <v>7485951</v>
      </c>
      <c r="M1750" s="47">
        <f t="shared" si="111"/>
        <v>0</v>
      </c>
    </row>
    <row r="1751" spans="1:13" x14ac:dyDescent="0.25">
      <c r="A1751" s="43">
        <v>44989</v>
      </c>
      <c r="B1751" s="40" t="s">
        <v>11053</v>
      </c>
      <c r="C1751" s="40" t="s">
        <v>10069</v>
      </c>
      <c r="D1751" s="38">
        <v>666348</v>
      </c>
      <c r="E1751" s="42" t="s">
        <v>8998</v>
      </c>
      <c r="F1751" s="38">
        <v>66635</v>
      </c>
      <c r="G1751" s="38">
        <f t="shared" si="108"/>
        <v>732983</v>
      </c>
      <c r="H1751" s="40" t="s">
        <v>9001</v>
      </c>
      <c r="I1751" s="40" t="s">
        <v>9002</v>
      </c>
      <c r="J1751" s="45">
        <f t="shared" si="109"/>
        <v>11300</v>
      </c>
      <c r="K1751" s="47">
        <f t="shared" si="110"/>
        <v>732983</v>
      </c>
      <c r="L1751">
        <f>+VLOOKUP(J1751,'Thanh toán '!Q$6:R$3244,2,0)</f>
        <v>732983</v>
      </c>
      <c r="M1751" s="47">
        <f t="shared" si="111"/>
        <v>0</v>
      </c>
    </row>
    <row r="1752" spans="1:13" x14ac:dyDescent="0.25">
      <c r="A1752" s="43">
        <v>44989</v>
      </c>
      <c r="B1752" s="40" t="s">
        <v>11054</v>
      </c>
      <c r="C1752" s="40" t="s">
        <v>10067</v>
      </c>
      <c r="D1752" s="38">
        <v>1889025</v>
      </c>
      <c r="E1752" s="42" t="s">
        <v>8998</v>
      </c>
      <c r="F1752" s="38">
        <v>188903</v>
      </c>
      <c r="G1752" s="38">
        <f t="shared" si="108"/>
        <v>2077928</v>
      </c>
      <c r="H1752" s="40" t="s">
        <v>9001</v>
      </c>
      <c r="I1752" s="40" t="s">
        <v>9002</v>
      </c>
      <c r="J1752" s="45">
        <f t="shared" si="109"/>
        <v>11301</v>
      </c>
      <c r="K1752" s="47">
        <f t="shared" si="110"/>
        <v>2077928</v>
      </c>
      <c r="L1752">
        <f>+VLOOKUP(J1752,'Thanh toán '!Q$6:R$3244,2,0)</f>
        <v>2077928</v>
      </c>
      <c r="M1752" s="47">
        <f t="shared" si="111"/>
        <v>0</v>
      </c>
    </row>
    <row r="1753" spans="1:13" x14ac:dyDescent="0.25">
      <c r="A1753" s="43">
        <v>44989</v>
      </c>
      <c r="B1753" s="40" t="s">
        <v>11055</v>
      </c>
      <c r="C1753" s="40" t="s">
        <v>12968</v>
      </c>
      <c r="D1753" s="38">
        <v>2103990</v>
      </c>
      <c r="E1753" s="42" t="s">
        <v>8998</v>
      </c>
      <c r="F1753" s="38">
        <v>210399</v>
      </c>
      <c r="G1753" s="38">
        <f t="shared" si="108"/>
        <v>2314389</v>
      </c>
      <c r="H1753" s="40" t="s">
        <v>9234</v>
      </c>
      <c r="I1753" s="40" t="s">
        <v>9235</v>
      </c>
      <c r="J1753" s="45">
        <f t="shared" si="109"/>
        <v>11304</v>
      </c>
      <c r="K1753" s="47">
        <f t="shared" si="110"/>
        <v>2314389</v>
      </c>
      <c r="L1753">
        <f>+VLOOKUP(J1753,'Thanh toán '!Q$6:R$3244,2,0)</f>
        <v>2314389</v>
      </c>
      <c r="M1753" s="47">
        <f t="shared" si="111"/>
        <v>0</v>
      </c>
    </row>
    <row r="1754" spans="1:13" x14ac:dyDescent="0.25">
      <c r="A1754" s="43">
        <v>44989</v>
      </c>
      <c r="B1754" s="40" t="s">
        <v>11056</v>
      </c>
      <c r="C1754" s="40" t="s">
        <v>10230</v>
      </c>
      <c r="D1754" s="38">
        <v>584084</v>
      </c>
      <c r="E1754" s="42" t="s">
        <v>8998</v>
      </c>
      <c r="F1754" s="38">
        <v>58408</v>
      </c>
      <c r="G1754" s="38">
        <f t="shared" si="108"/>
        <v>642492</v>
      </c>
      <c r="H1754" s="40" t="s">
        <v>9001</v>
      </c>
      <c r="I1754" s="40" t="s">
        <v>9002</v>
      </c>
      <c r="J1754" s="45">
        <f t="shared" si="109"/>
        <v>11306</v>
      </c>
      <c r="K1754" s="47">
        <f t="shared" si="110"/>
        <v>642492</v>
      </c>
      <c r="L1754">
        <f>+VLOOKUP(J1754,'Thanh toán '!Q$6:R$3244,2,0)</f>
        <v>642492</v>
      </c>
      <c r="M1754" s="47">
        <f t="shared" si="111"/>
        <v>0</v>
      </c>
    </row>
    <row r="1755" spans="1:13" x14ac:dyDescent="0.25">
      <c r="A1755" s="43">
        <v>44989</v>
      </c>
      <c r="B1755" s="40" t="s">
        <v>12969</v>
      </c>
      <c r="C1755" s="40" t="s">
        <v>10269</v>
      </c>
      <c r="D1755" s="38">
        <v>777444</v>
      </c>
      <c r="E1755" s="42" t="s">
        <v>8998</v>
      </c>
      <c r="F1755" s="38">
        <v>77744</v>
      </c>
      <c r="G1755" s="38">
        <f t="shared" si="108"/>
        <v>855188</v>
      </c>
      <c r="H1755" s="40" t="s">
        <v>9001</v>
      </c>
      <c r="I1755" s="40" t="s">
        <v>9002</v>
      </c>
      <c r="J1755" s="45">
        <f t="shared" si="109"/>
        <v>11307</v>
      </c>
      <c r="K1755" s="47">
        <f t="shared" si="110"/>
        <v>855188</v>
      </c>
      <c r="L1755">
        <f>+VLOOKUP(J1755,'Thanh toán '!Q$6:R$3244,2,0)</f>
        <v>855188</v>
      </c>
      <c r="M1755" s="47">
        <f t="shared" si="111"/>
        <v>0</v>
      </c>
    </row>
    <row r="1756" spans="1:13" x14ac:dyDescent="0.25">
      <c r="A1756" s="43">
        <v>44989</v>
      </c>
      <c r="B1756" s="40" t="s">
        <v>11057</v>
      </c>
      <c r="C1756" s="40" t="s">
        <v>12970</v>
      </c>
      <c r="D1756" s="38">
        <v>664950</v>
      </c>
      <c r="E1756" s="42" t="s">
        <v>8998</v>
      </c>
      <c r="F1756" s="38">
        <v>66495</v>
      </c>
      <c r="G1756" s="38">
        <f t="shared" si="108"/>
        <v>731445</v>
      </c>
      <c r="H1756" s="40" t="s">
        <v>9159</v>
      </c>
      <c r="I1756" s="40" t="s">
        <v>9160</v>
      </c>
      <c r="J1756" s="45">
        <f t="shared" si="109"/>
        <v>11310</v>
      </c>
      <c r="K1756" s="47">
        <f t="shared" si="110"/>
        <v>731445</v>
      </c>
      <c r="L1756" t="e">
        <f>+VLOOKUP(J1756,'Thanh toán '!Q$6:R$3244,2,0)</f>
        <v>#N/A</v>
      </c>
      <c r="M1756" s="47" t="e">
        <f t="shared" si="111"/>
        <v>#N/A</v>
      </c>
    </row>
    <row r="1757" spans="1:13" x14ac:dyDescent="0.25">
      <c r="A1757" s="43">
        <v>44989</v>
      </c>
      <c r="B1757" s="40" t="s">
        <v>11058</v>
      </c>
      <c r="C1757" s="40" t="s">
        <v>12971</v>
      </c>
      <c r="D1757" s="38">
        <v>648900</v>
      </c>
      <c r="E1757" s="42" t="s">
        <v>8998</v>
      </c>
      <c r="F1757" s="38">
        <v>64890</v>
      </c>
      <c r="G1757" s="38">
        <f t="shared" si="108"/>
        <v>713790</v>
      </c>
      <c r="H1757" s="40" t="s">
        <v>9159</v>
      </c>
      <c r="I1757" s="40" t="s">
        <v>9160</v>
      </c>
      <c r="J1757" s="45">
        <f t="shared" si="109"/>
        <v>11311</v>
      </c>
      <c r="K1757" s="47">
        <f t="shared" si="110"/>
        <v>713790</v>
      </c>
      <c r="L1757" t="e">
        <f>+VLOOKUP(J1757,'Thanh toán '!Q$6:R$3244,2,0)</f>
        <v>#N/A</v>
      </c>
      <c r="M1757" s="47" t="e">
        <f t="shared" si="111"/>
        <v>#N/A</v>
      </c>
    </row>
    <row r="1758" spans="1:13" x14ac:dyDescent="0.25">
      <c r="A1758" s="43">
        <v>44989</v>
      </c>
      <c r="B1758" s="40" t="s">
        <v>12972</v>
      </c>
      <c r="C1758" s="40" t="s">
        <v>12973</v>
      </c>
      <c r="D1758" s="38">
        <v>861000</v>
      </c>
      <c r="E1758" s="42" t="s">
        <v>8998</v>
      </c>
      <c r="F1758" s="38">
        <v>86100</v>
      </c>
      <c r="G1758" s="38">
        <f t="shared" si="108"/>
        <v>947100</v>
      </c>
      <c r="H1758" s="40" t="s">
        <v>9159</v>
      </c>
      <c r="I1758" s="40" t="s">
        <v>9160</v>
      </c>
      <c r="J1758" s="45">
        <f t="shared" si="109"/>
        <v>11312</v>
      </c>
      <c r="K1758" s="47">
        <f t="shared" si="110"/>
        <v>947100</v>
      </c>
      <c r="L1758" t="e">
        <f>+VLOOKUP(J1758,'Thanh toán '!Q$6:R$3244,2,0)</f>
        <v>#N/A</v>
      </c>
      <c r="M1758" s="47" t="e">
        <f t="shared" si="111"/>
        <v>#N/A</v>
      </c>
    </row>
    <row r="1759" spans="1:13" x14ac:dyDescent="0.25">
      <c r="A1759" s="43">
        <v>44989</v>
      </c>
      <c r="B1759" s="40" t="s">
        <v>12974</v>
      </c>
      <c r="C1759" s="40" t="s">
        <v>12975</v>
      </c>
      <c r="D1759" s="38">
        <v>738405</v>
      </c>
      <c r="E1759" s="42" t="s">
        <v>8998</v>
      </c>
      <c r="F1759" s="38">
        <v>73841</v>
      </c>
      <c r="G1759" s="38">
        <f t="shared" si="108"/>
        <v>812246</v>
      </c>
      <c r="H1759" s="40" t="s">
        <v>9159</v>
      </c>
      <c r="I1759" s="40" t="s">
        <v>9160</v>
      </c>
      <c r="J1759" s="45">
        <f t="shared" si="109"/>
        <v>11313</v>
      </c>
      <c r="K1759" s="47">
        <f t="shared" si="110"/>
        <v>812246</v>
      </c>
      <c r="L1759">
        <f>+VLOOKUP(J1759,'Thanh toán '!Q$6:R$3244,2,0)</f>
        <v>812246</v>
      </c>
      <c r="M1759" s="47">
        <f t="shared" si="111"/>
        <v>0</v>
      </c>
    </row>
    <row r="1760" spans="1:13" x14ac:dyDescent="0.25">
      <c r="A1760" s="43">
        <v>44989</v>
      </c>
      <c r="B1760" s="40" t="s">
        <v>12976</v>
      </c>
      <c r="C1760" s="40" t="s">
        <v>12977</v>
      </c>
      <c r="D1760" s="38">
        <v>1602342</v>
      </c>
      <c r="E1760" s="42" t="s">
        <v>8998</v>
      </c>
      <c r="F1760" s="38">
        <v>160234</v>
      </c>
      <c r="G1760" s="38">
        <f t="shared" si="108"/>
        <v>1762576</v>
      </c>
      <c r="H1760" s="40" t="s">
        <v>9159</v>
      </c>
      <c r="I1760" s="40" t="s">
        <v>9160</v>
      </c>
      <c r="J1760" s="45">
        <f t="shared" si="109"/>
        <v>11315</v>
      </c>
      <c r="K1760" s="47">
        <f t="shared" si="110"/>
        <v>1762576</v>
      </c>
      <c r="L1760">
        <f>+VLOOKUP(J1760,'Thanh toán '!Q$6:R$3244,2,0)</f>
        <v>1762576</v>
      </c>
      <c r="M1760" s="47">
        <f t="shared" si="111"/>
        <v>0</v>
      </c>
    </row>
    <row r="1761" spans="1:13" x14ac:dyDescent="0.25">
      <c r="A1761" s="43">
        <v>44989</v>
      </c>
      <c r="B1761" s="40" t="s">
        <v>12978</v>
      </c>
      <c r="C1761" s="40" t="s">
        <v>12979</v>
      </c>
      <c r="D1761" s="38">
        <v>538650</v>
      </c>
      <c r="E1761" s="42" t="s">
        <v>8998</v>
      </c>
      <c r="F1761" s="38">
        <v>53865</v>
      </c>
      <c r="G1761" s="38">
        <f t="shared" si="108"/>
        <v>592515</v>
      </c>
      <c r="H1761" s="40" t="s">
        <v>9159</v>
      </c>
      <c r="I1761" s="40" t="s">
        <v>9160</v>
      </c>
      <c r="J1761" s="45">
        <f t="shared" si="109"/>
        <v>11316</v>
      </c>
      <c r="K1761" s="47">
        <f t="shared" si="110"/>
        <v>592515</v>
      </c>
      <c r="L1761" t="e">
        <f>+VLOOKUP(J1761,'Thanh toán '!Q$6:R$3244,2,0)</f>
        <v>#N/A</v>
      </c>
      <c r="M1761" s="47" t="e">
        <f t="shared" si="111"/>
        <v>#N/A</v>
      </c>
    </row>
    <row r="1762" spans="1:13" x14ac:dyDescent="0.25">
      <c r="A1762" s="43">
        <v>44989</v>
      </c>
      <c r="B1762" s="40" t="s">
        <v>11059</v>
      </c>
      <c r="C1762" s="40" t="s">
        <v>10118</v>
      </c>
      <c r="D1762" s="38">
        <v>922445</v>
      </c>
      <c r="E1762" s="42" t="s">
        <v>8998</v>
      </c>
      <c r="F1762" s="38">
        <v>92245</v>
      </c>
      <c r="G1762" s="38">
        <f t="shared" si="108"/>
        <v>1014690</v>
      </c>
      <c r="H1762" s="40" t="s">
        <v>9001</v>
      </c>
      <c r="I1762" s="40" t="s">
        <v>9002</v>
      </c>
      <c r="J1762" s="45">
        <f t="shared" si="109"/>
        <v>11317</v>
      </c>
      <c r="K1762" s="47">
        <f t="shared" si="110"/>
        <v>1014690</v>
      </c>
      <c r="L1762">
        <f>+VLOOKUP(J1762,'Thanh toán '!Q$6:R$3244,2,0)</f>
        <v>1014690</v>
      </c>
      <c r="M1762" s="47">
        <f t="shared" si="111"/>
        <v>0</v>
      </c>
    </row>
    <row r="1763" spans="1:13" x14ac:dyDescent="0.25">
      <c r="A1763" s="43">
        <v>44989</v>
      </c>
      <c r="B1763" s="40" t="s">
        <v>11060</v>
      </c>
      <c r="C1763" s="40" t="s">
        <v>12980</v>
      </c>
      <c r="D1763" s="38">
        <v>0</v>
      </c>
      <c r="E1763" s="42" t="s">
        <v>8998</v>
      </c>
      <c r="F1763" s="38">
        <v>0</v>
      </c>
      <c r="G1763" s="38">
        <f t="shared" si="108"/>
        <v>0</v>
      </c>
      <c r="H1763" s="40" t="s">
        <v>9001</v>
      </c>
      <c r="I1763" s="40" t="s">
        <v>9002</v>
      </c>
      <c r="J1763" s="45">
        <f t="shared" si="109"/>
        <v>11318</v>
      </c>
      <c r="K1763" s="47">
        <f t="shared" si="110"/>
        <v>0</v>
      </c>
      <c r="L1763" t="e">
        <f>+VLOOKUP(J1763,'Thanh toán '!Q$6:R$3244,2,0)</f>
        <v>#N/A</v>
      </c>
      <c r="M1763" s="47" t="e">
        <f t="shared" si="111"/>
        <v>#N/A</v>
      </c>
    </row>
    <row r="1764" spans="1:13" x14ac:dyDescent="0.25">
      <c r="A1764" s="43">
        <v>44989</v>
      </c>
      <c r="B1764" s="40" t="s">
        <v>11061</v>
      </c>
      <c r="C1764" s="40" t="s">
        <v>12981</v>
      </c>
      <c r="D1764" s="38">
        <v>695142</v>
      </c>
      <c r="E1764" s="42" t="s">
        <v>8998</v>
      </c>
      <c r="F1764" s="38">
        <v>69514</v>
      </c>
      <c r="G1764" s="38">
        <f t="shared" si="108"/>
        <v>764656</v>
      </c>
      <c r="H1764" s="40" t="s">
        <v>9001</v>
      </c>
      <c r="I1764" s="40" t="s">
        <v>9002</v>
      </c>
      <c r="J1764" s="45">
        <f t="shared" si="109"/>
        <v>11323</v>
      </c>
      <c r="K1764" s="47">
        <f t="shared" si="110"/>
        <v>764656</v>
      </c>
      <c r="L1764" t="e">
        <f>+VLOOKUP(J1764,'Thanh toán '!Q$6:R$3244,2,0)</f>
        <v>#N/A</v>
      </c>
      <c r="M1764" s="47" t="e">
        <f t="shared" si="111"/>
        <v>#N/A</v>
      </c>
    </row>
    <row r="1765" spans="1:13" x14ac:dyDescent="0.25">
      <c r="A1765" s="43">
        <v>44989</v>
      </c>
      <c r="B1765" s="40" t="s">
        <v>11062</v>
      </c>
      <c r="C1765" s="40" t="s">
        <v>12982</v>
      </c>
      <c r="D1765" s="38">
        <v>1353074</v>
      </c>
      <c r="E1765" s="42" t="s">
        <v>8998</v>
      </c>
      <c r="F1765" s="38">
        <v>135307</v>
      </c>
      <c r="G1765" s="38">
        <f t="shared" si="108"/>
        <v>1488381</v>
      </c>
      <c r="H1765" s="40" t="s">
        <v>9078</v>
      </c>
      <c r="I1765" s="40" t="s">
        <v>9079</v>
      </c>
      <c r="J1765" s="45">
        <f t="shared" si="109"/>
        <v>11325</v>
      </c>
      <c r="K1765" s="47">
        <f t="shared" si="110"/>
        <v>1488381</v>
      </c>
      <c r="L1765">
        <f>+VLOOKUP(J1765,'Thanh toán '!Q$6:R$3244,2,0)</f>
        <v>1488381</v>
      </c>
      <c r="M1765" s="47">
        <f t="shared" si="111"/>
        <v>0</v>
      </c>
    </row>
    <row r="1766" spans="1:13" x14ac:dyDescent="0.25">
      <c r="A1766" s="43">
        <v>44989</v>
      </c>
      <c r="B1766" s="40" t="s">
        <v>12983</v>
      </c>
      <c r="C1766" s="40" t="s">
        <v>9077</v>
      </c>
      <c r="D1766" s="38">
        <v>2988130</v>
      </c>
      <c r="E1766" s="42" t="s">
        <v>8998</v>
      </c>
      <c r="F1766" s="38">
        <v>298813</v>
      </c>
      <c r="G1766" s="38">
        <f t="shared" si="108"/>
        <v>3286943</v>
      </c>
      <c r="H1766" s="40" t="s">
        <v>9078</v>
      </c>
      <c r="I1766" s="40" t="s">
        <v>9079</v>
      </c>
      <c r="J1766" s="45">
        <f t="shared" si="109"/>
        <v>11326</v>
      </c>
      <c r="K1766" s="47">
        <f t="shared" si="110"/>
        <v>3286943</v>
      </c>
      <c r="L1766">
        <f>+VLOOKUP(J1766,'Thanh toán '!Q$6:R$3244,2,0)</f>
        <v>3286943</v>
      </c>
      <c r="M1766" s="47">
        <f t="shared" si="111"/>
        <v>0</v>
      </c>
    </row>
    <row r="1767" spans="1:13" x14ac:dyDescent="0.25">
      <c r="A1767" s="43">
        <v>44989</v>
      </c>
      <c r="B1767" s="40" t="s">
        <v>11063</v>
      </c>
      <c r="C1767" s="40" t="s">
        <v>11603</v>
      </c>
      <c r="D1767" s="38">
        <v>951239</v>
      </c>
      <c r="E1767" s="42" t="s">
        <v>8998</v>
      </c>
      <c r="F1767" s="38">
        <v>95124</v>
      </c>
      <c r="G1767" s="38">
        <f t="shared" si="108"/>
        <v>1046363</v>
      </c>
      <c r="H1767" s="40" t="s">
        <v>9001</v>
      </c>
      <c r="I1767" s="40" t="s">
        <v>9002</v>
      </c>
      <c r="J1767" s="45">
        <f t="shared" si="109"/>
        <v>11327</v>
      </c>
      <c r="K1767" s="47">
        <f t="shared" si="110"/>
        <v>1046363</v>
      </c>
      <c r="L1767">
        <f>+VLOOKUP(J1767,'Thanh toán '!Q$6:R$3244,2,0)</f>
        <v>1046363</v>
      </c>
      <c r="M1767" s="47">
        <f t="shared" si="111"/>
        <v>0</v>
      </c>
    </row>
    <row r="1768" spans="1:13" x14ac:dyDescent="0.25">
      <c r="A1768" s="43">
        <v>44989</v>
      </c>
      <c r="B1768" s="40" t="s">
        <v>11064</v>
      </c>
      <c r="C1768" s="40" t="s">
        <v>11603</v>
      </c>
      <c r="D1768" s="38">
        <v>318150</v>
      </c>
      <c r="E1768" s="42" t="s">
        <v>8998</v>
      </c>
      <c r="F1768" s="38">
        <v>31815</v>
      </c>
      <c r="G1768" s="38">
        <f t="shared" si="108"/>
        <v>349965</v>
      </c>
      <c r="H1768" s="40" t="s">
        <v>9001</v>
      </c>
      <c r="I1768" s="40" t="s">
        <v>9002</v>
      </c>
      <c r="J1768" s="45">
        <f t="shared" si="109"/>
        <v>11328</v>
      </c>
      <c r="K1768" s="47">
        <f t="shared" si="110"/>
        <v>349965</v>
      </c>
      <c r="L1768" t="e">
        <f>+VLOOKUP(J1768,'Thanh toán '!Q$6:R$3244,2,0)</f>
        <v>#N/A</v>
      </c>
      <c r="M1768" s="47" t="e">
        <f t="shared" si="111"/>
        <v>#N/A</v>
      </c>
    </row>
    <row r="1769" spans="1:13" x14ac:dyDescent="0.25">
      <c r="A1769" s="43">
        <v>44989</v>
      </c>
      <c r="B1769" s="40" t="s">
        <v>11065</v>
      </c>
      <c r="C1769" s="40" t="s">
        <v>9201</v>
      </c>
      <c r="D1769" s="38">
        <v>1795515</v>
      </c>
      <c r="E1769" s="42" t="s">
        <v>8998</v>
      </c>
      <c r="F1769" s="38">
        <v>179552</v>
      </c>
      <c r="G1769" s="38">
        <f t="shared" si="108"/>
        <v>1975067</v>
      </c>
      <c r="H1769" s="40" t="s">
        <v>9001</v>
      </c>
      <c r="I1769" s="40" t="s">
        <v>9002</v>
      </c>
      <c r="J1769" s="45">
        <f t="shared" si="109"/>
        <v>11329</v>
      </c>
      <c r="K1769" s="47">
        <f t="shared" si="110"/>
        <v>1975067</v>
      </c>
      <c r="L1769">
        <f>+VLOOKUP(J1769,'Thanh toán '!Q$6:R$3244,2,0)</f>
        <v>1975067</v>
      </c>
      <c r="M1769" s="47">
        <f t="shared" si="111"/>
        <v>0</v>
      </c>
    </row>
    <row r="1770" spans="1:13" x14ac:dyDescent="0.25">
      <c r="A1770" s="43">
        <v>44989</v>
      </c>
      <c r="B1770" s="40" t="s">
        <v>11066</v>
      </c>
      <c r="C1770" s="40" t="s">
        <v>11606</v>
      </c>
      <c r="D1770" s="38">
        <v>704013</v>
      </c>
      <c r="E1770" s="42" t="s">
        <v>8998</v>
      </c>
      <c r="F1770" s="38">
        <v>70401</v>
      </c>
      <c r="G1770" s="38">
        <f t="shared" si="108"/>
        <v>774414</v>
      </c>
      <c r="H1770" s="40" t="s">
        <v>9001</v>
      </c>
      <c r="I1770" s="40" t="s">
        <v>9002</v>
      </c>
      <c r="J1770" s="45">
        <f t="shared" si="109"/>
        <v>11330</v>
      </c>
      <c r="K1770" s="47">
        <f t="shared" si="110"/>
        <v>774414</v>
      </c>
      <c r="L1770">
        <f>+VLOOKUP(J1770,'Thanh toán '!Q$6:R$3244,2,0)</f>
        <v>774414</v>
      </c>
      <c r="M1770" s="47">
        <f t="shared" si="111"/>
        <v>0</v>
      </c>
    </row>
    <row r="1771" spans="1:13" x14ac:dyDescent="0.25">
      <c r="A1771" s="43">
        <v>44989</v>
      </c>
      <c r="B1771" s="40" t="s">
        <v>11067</v>
      </c>
      <c r="C1771" s="40" t="s">
        <v>12984</v>
      </c>
      <c r="D1771" s="38">
        <v>2301240</v>
      </c>
      <c r="E1771" s="42" t="s">
        <v>8998</v>
      </c>
      <c r="F1771" s="38">
        <v>230124</v>
      </c>
      <c r="G1771" s="38">
        <f t="shared" si="108"/>
        <v>2531364</v>
      </c>
      <c r="H1771" s="40" t="s">
        <v>10339</v>
      </c>
      <c r="I1771" s="40" t="s">
        <v>10340</v>
      </c>
      <c r="J1771" s="45">
        <f t="shared" si="109"/>
        <v>11331</v>
      </c>
      <c r="K1771" s="47">
        <f t="shared" si="110"/>
        <v>2531364</v>
      </c>
      <c r="L1771">
        <f>+VLOOKUP(J1771,'Thanh toán '!Q$6:R$3244,2,0)</f>
        <v>2531364</v>
      </c>
      <c r="M1771" s="47">
        <f t="shared" si="111"/>
        <v>0</v>
      </c>
    </row>
    <row r="1772" spans="1:13" x14ac:dyDescent="0.25">
      <c r="A1772" s="43">
        <v>44989</v>
      </c>
      <c r="B1772" s="40" t="s">
        <v>12985</v>
      </c>
      <c r="C1772" s="40" t="s">
        <v>9858</v>
      </c>
      <c r="D1772" s="38">
        <v>815623</v>
      </c>
      <c r="E1772" s="42" t="s">
        <v>8998</v>
      </c>
      <c r="F1772" s="38">
        <v>81562</v>
      </c>
      <c r="G1772" s="38">
        <f t="shared" si="108"/>
        <v>897185</v>
      </c>
      <c r="H1772" s="40" t="s">
        <v>9001</v>
      </c>
      <c r="I1772" s="40" t="s">
        <v>9002</v>
      </c>
      <c r="J1772" s="45">
        <f t="shared" si="109"/>
        <v>11332</v>
      </c>
      <c r="K1772" s="47">
        <f t="shared" si="110"/>
        <v>897185</v>
      </c>
      <c r="L1772">
        <f>+VLOOKUP(J1772,'Thanh toán '!Q$6:R$3244,2,0)</f>
        <v>897185</v>
      </c>
      <c r="M1772" s="47">
        <f t="shared" si="111"/>
        <v>0</v>
      </c>
    </row>
    <row r="1773" spans="1:13" x14ac:dyDescent="0.25">
      <c r="A1773" s="43">
        <v>44989</v>
      </c>
      <c r="B1773" s="40" t="s">
        <v>12986</v>
      </c>
      <c r="C1773" s="40" t="s">
        <v>9263</v>
      </c>
      <c r="D1773" s="38">
        <v>649756</v>
      </c>
      <c r="E1773" s="42" t="s">
        <v>8998</v>
      </c>
      <c r="F1773" s="38">
        <v>64976</v>
      </c>
      <c r="G1773" s="38">
        <f t="shared" si="108"/>
        <v>714732</v>
      </c>
      <c r="H1773" s="40" t="s">
        <v>9001</v>
      </c>
      <c r="I1773" s="40" t="s">
        <v>9002</v>
      </c>
      <c r="J1773" s="45">
        <f t="shared" si="109"/>
        <v>11333</v>
      </c>
      <c r="K1773" s="47">
        <f t="shared" si="110"/>
        <v>714732</v>
      </c>
      <c r="L1773">
        <f>+VLOOKUP(J1773,'Thanh toán '!Q$6:R$3244,2,0)</f>
        <v>714732</v>
      </c>
      <c r="M1773" s="47">
        <f t="shared" si="111"/>
        <v>0</v>
      </c>
    </row>
    <row r="1774" spans="1:13" x14ac:dyDescent="0.25">
      <c r="A1774" s="43">
        <v>44989</v>
      </c>
      <c r="B1774" s="40" t="s">
        <v>11068</v>
      </c>
      <c r="C1774" s="40" t="s">
        <v>9925</v>
      </c>
      <c r="D1774" s="38">
        <v>825717</v>
      </c>
      <c r="E1774" s="42" t="s">
        <v>8998</v>
      </c>
      <c r="F1774" s="38">
        <v>82572</v>
      </c>
      <c r="G1774" s="38">
        <f t="shared" si="108"/>
        <v>908289</v>
      </c>
      <c r="H1774" s="40" t="s">
        <v>9001</v>
      </c>
      <c r="I1774" s="40" t="s">
        <v>9002</v>
      </c>
      <c r="J1774" s="45">
        <f t="shared" si="109"/>
        <v>11334</v>
      </c>
      <c r="K1774" s="47">
        <f t="shared" si="110"/>
        <v>908289</v>
      </c>
      <c r="L1774">
        <f>+VLOOKUP(J1774,'Thanh toán '!Q$6:R$3244,2,0)</f>
        <v>908289</v>
      </c>
      <c r="M1774" s="47">
        <f t="shared" si="111"/>
        <v>0</v>
      </c>
    </row>
    <row r="1775" spans="1:13" x14ac:dyDescent="0.25">
      <c r="A1775" s="43">
        <v>44989</v>
      </c>
      <c r="B1775" s="40" t="s">
        <v>11069</v>
      </c>
      <c r="C1775" s="40" t="s">
        <v>12987</v>
      </c>
      <c r="D1775" s="38">
        <v>1102500</v>
      </c>
      <c r="E1775" s="42" t="s">
        <v>8998</v>
      </c>
      <c r="F1775" s="38">
        <v>110250</v>
      </c>
      <c r="G1775" s="38">
        <f t="shared" si="108"/>
        <v>1212750</v>
      </c>
      <c r="H1775" s="40" t="s">
        <v>9212</v>
      </c>
      <c r="I1775" s="40" t="s">
        <v>9213</v>
      </c>
      <c r="J1775" s="45">
        <f t="shared" si="109"/>
        <v>11335</v>
      </c>
      <c r="K1775" s="47">
        <f t="shared" si="110"/>
        <v>1212750</v>
      </c>
      <c r="L1775" t="e">
        <f>+VLOOKUP(J1775,'Thanh toán '!Q$6:R$3244,2,0)</f>
        <v>#N/A</v>
      </c>
      <c r="M1775" s="47" t="e">
        <f t="shared" si="111"/>
        <v>#N/A</v>
      </c>
    </row>
    <row r="1776" spans="1:13" x14ac:dyDescent="0.25">
      <c r="A1776" s="43">
        <v>44989</v>
      </c>
      <c r="B1776" s="40" t="s">
        <v>11070</v>
      </c>
      <c r="C1776" s="40" t="s">
        <v>10149</v>
      </c>
      <c r="D1776" s="38">
        <v>704013</v>
      </c>
      <c r="E1776" s="42" t="s">
        <v>8998</v>
      </c>
      <c r="F1776" s="38">
        <v>70401</v>
      </c>
      <c r="G1776" s="38">
        <f t="shared" si="108"/>
        <v>774414</v>
      </c>
      <c r="H1776" s="40" t="s">
        <v>9001</v>
      </c>
      <c r="I1776" s="40" t="s">
        <v>9002</v>
      </c>
      <c r="J1776" s="45">
        <f t="shared" si="109"/>
        <v>11336</v>
      </c>
      <c r="K1776" s="47">
        <f t="shared" si="110"/>
        <v>774414</v>
      </c>
      <c r="L1776">
        <f>+VLOOKUP(J1776,'Thanh toán '!Q$6:R$3244,2,0)</f>
        <v>774414</v>
      </c>
      <c r="M1776" s="47">
        <f t="shared" si="111"/>
        <v>0</v>
      </c>
    </row>
    <row r="1777" spans="1:13" x14ac:dyDescent="0.25">
      <c r="A1777" s="43">
        <v>44989</v>
      </c>
      <c r="B1777" s="40" t="s">
        <v>11071</v>
      </c>
      <c r="C1777" s="40" t="s">
        <v>12988</v>
      </c>
      <c r="D1777" s="38">
        <v>3380380</v>
      </c>
      <c r="E1777" s="42" t="s">
        <v>8998</v>
      </c>
      <c r="F1777" s="38">
        <v>338038</v>
      </c>
      <c r="G1777" s="38">
        <f t="shared" si="108"/>
        <v>3718418</v>
      </c>
      <c r="H1777" s="40" t="s">
        <v>9343</v>
      </c>
      <c r="I1777" s="40" t="s">
        <v>9344</v>
      </c>
      <c r="J1777" s="45">
        <f t="shared" si="109"/>
        <v>11337</v>
      </c>
      <c r="K1777" s="47">
        <f t="shared" si="110"/>
        <v>3718418</v>
      </c>
      <c r="L1777">
        <f>+VLOOKUP(J1777,'Thanh toán '!Q$6:R$3244,2,0)</f>
        <v>3718418</v>
      </c>
      <c r="M1777" s="47">
        <f t="shared" si="111"/>
        <v>0</v>
      </c>
    </row>
    <row r="1778" spans="1:13" x14ac:dyDescent="0.25">
      <c r="A1778" s="43">
        <v>44989</v>
      </c>
      <c r="B1778" s="40" t="s">
        <v>11072</v>
      </c>
      <c r="C1778" s="40" t="s">
        <v>12989</v>
      </c>
      <c r="D1778" s="38">
        <v>1924970</v>
      </c>
      <c r="E1778" s="42" t="s">
        <v>8998</v>
      </c>
      <c r="F1778" s="38">
        <v>192497</v>
      </c>
      <c r="G1778" s="38">
        <f t="shared" si="108"/>
        <v>2117467</v>
      </c>
      <c r="H1778" s="40" t="s">
        <v>9613</v>
      </c>
      <c r="I1778" s="40" t="s">
        <v>9614</v>
      </c>
      <c r="J1778" s="45">
        <f t="shared" si="109"/>
        <v>11338</v>
      </c>
      <c r="K1778" s="47">
        <f t="shared" si="110"/>
        <v>2117467</v>
      </c>
      <c r="L1778">
        <f>+VLOOKUP(J1778,'Thanh toán '!Q$6:R$3244,2,0)</f>
        <v>2117467</v>
      </c>
      <c r="M1778" s="47">
        <f t="shared" si="111"/>
        <v>0</v>
      </c>
    </row>
    <row r="1779" spans="1:13" x14ac:dyDescent="0.25">
      <c r="A1779" s="43">
        <v>44989</v>
      </c>
      <c r="B1779" s="40" t="s">
        <v>12990</v>
      </c>
      <c r="C1779" s="40" t="s">
        <v>12991</v>
      </c>
      <c r="D1779" s="38">
        <v>997699</v>
      </c>
      <c r="E1779" s="42" t="s">
        <v>8998</v>
      </c>
      <c r="F1779" s="38">
        <v>99770</v>
      </c>
      <c r="G1779" s="38">
        <f t="shared" si="108"/>
        <v>1097469</v>
      </c>
      <c r="H1779" s="40" t="s">
        <v>9116</v>
      </c>
      <c r="I1779" s="40" t="s">
        <v>9117</v>
      </c>
      <c r="J1779" s="45">
        <f t="shared" si="109"/>
        <v>11339</v>
      </c>
      <c r="K1779" s="47">
        <f t="shared" si="110"/>
        <v>1097469</v>
      </c>
      <c r="L1779">
        <f>+VLOOKUP(J1779,'Thanh toán '!Q$6:R$3244,2,0)</f>
        <v>1097469</v>
      </c>
      <c r="M1779" s="47">
        <f t="shared" si="111"/>
        <v>0</v>
      </c>
    </row>
    <row r="1780" spans="1:13" x14ac:dyDescent="0.25">
      <c r="A1780" s="43">
        <v>44989</v>
      </c>
      <c r="B1780" s="40" t="s">
        <v>12992</v>
      </c>
      <c r="C1780" s="40" t="s">
        <v>12993</v>
      </c>
      <c r="D1780" s="38">
        <v>1612400</v>
      </c>
      <c r="E1780" s="42" t="s">
        <v>8998</v>
      </c>
      <c r="F1780" s="38">
        <v>161240</v>
      </c>
      <c r="G1780" s="38">
        <f t="shared" si="108"/>
        <v>1773640</v>
      </c>
      <c r="H1780" s="40" t="s">
        <v>10324</v>
      </c>
      <c r="I1780" s="40" t="s">
        <v>10325</v>
      </c>
      <c r="J1780" s="45">
        <f t="shared" si="109"/>
        <v>11340</v>
      </c>
      <c r="K1780" s="47">
        <f t="shared" si="110"/>
        <v>1773640</v>
      </c>
      <c r="L1780">
        <f>+VLOOKUP(J1780,'Thanh toán '!Q$6:R$3244,2,0)</f>
        <v>1773640</v>
      </c>
      <c r="M1780" s="47">
        <f t="shared" si="111"/>
        <v>0</v>
      </c>
    </row>
    <row r="1781" spans="1:13" x14ac:dyDescent="0.25">
      <c r="A1781" s="43">
        <v>44989</v>
      </c>
      <c r="B1781" s="40" t="s">
        <v>12994</v>
      </c>
      <c r="C1781" s="40" t="s">
        <v>10511</v>
      </c>
      <c r="D1781" s="38">
        <v>1223352</v>
      </c>
      <c r="E1781" s="42" t="s">
        <v>8998</v>
      </c>
      <c r="F1781" s="38">
        <v>122335</v>
      </c>
      <c r="G1781" s="38">
        <f t="shared" si="108"/>
        <v>1345687</v>
      </c>
      <c r="H1781" s="40" t="s">
        <v>9284</v>
      </c>
      <c r="I1781" s="40" t="s">
        <v>9285</v>
      </c>
      <c r="J1781" s="45">
        <f t="shared" si="109"/>
        <v>11341</v>
      </c>
      <c r="K1781" s="47">
        <f t="shared" si="110"/>
        <v>1345687</v>
      </c>
      <c r="L1781">
        <f>+VLOOKUP(J1781,'Thanh toán '!Q$6:R$3244,2,0)</f>
        <v>1345687</v>
      </c>
      <c r="M1781" s="47">
        <f t="shared" si="111"/>
        <v>0</v>
      </c>
    </row>
    <row r="1782" spans="1:13" x14ac:dyDescent="0.25">
      <c r="A1782" s="43">
        <v>44989</v>
      </c>
      <c r="B1782" s="40" t="s">
        <v>11073</v>
      </c>
      <c r="C1782" s="40" t="s">
        <v>12995</v>
      </c>
      <c r="D1782" s="38">
        <v>4405860</v>
      </c>
      <c r="E1782" s="42" t="s">
        <v>8998</v>
      </c>
      <c r="F1782" s="38">
        <v>440586</v>
      </c>
      <c r="G1782" s="38">
        <f t="shared" si="108"/>
        <v>4846446</v>
      </c>
      <c r="H1782" s="40" t="s">
        <v>10320</v>
      </c>
      <c r="I1782" s="40" t="s">
        <v>10321</v>
      </c>
      <c r="J1782" s="45">
        <f t="shared" si="109"/>
        <v>11343</v>
      </c>
      <c r="K1782" s="47">
        <f t="shared" si="110"/>
        <v>4846446</v>
      </c>
      <c r="L1782">
        <f>+VLOOKUP(J1782,'Thanh toán '!Q$6:R$3244,2,0)</f>
        <v>4846446</v>
      </c>
      <c r="M1782" s="47">
        <f t="shared" si="111"/>
        <v>0</v>
      </c>
    </row>
    <row r="1783" spans="1:13" x14ac:dyDescent="0.25">
      <c r="A1783" s="43">
        <v>44991</v>
      </c>
      <c r="B1783" s="40" t="s">
        <v>13010</v>
      </c>
      <c r="C1783" s="40" t="s">
        <v>11400</v>
      </c>
      <c r="D1783" s="38">
        <v>922445</v>
      </c>
      <c r="E1783" s="42" t="s">
        <v>8998</v>
      </c>
      <c r="F1783" s="38">
        <v>92245</v>
      </c>
      <c r="G1783" s="38">
        <f t="shared" si="108"/>
        <v>1014690</v>
      </c>
      <c r="H1783" s="40" t="s">
        <v>9001</v>
      </c>
      <c r="I1783" s="40" t="s">
        <v>9002</v>
      </c>
      <c r="J1783" s="45">
        <f t="shared" si="109"/>
        <v>11346</v>
      </c>
      <c r="K1783" s="47">
        <f t="shared" si="110"/>
        <v>1014690</v>
      </c>
      <c r="L1783" t="e">
        <f>+VLOOKUP(J1783,'Thanh toán '!Q$6:R$3244,2,0)</f>
        <v>#N/A</v>
      </c>
      <c r="M1783" s="47" t="e">
        <f t="shared" si="111"/>
        <v>#N/A</v>
      </c>
    </row>
    <row r="1784" spans="1:13" x14ac:dyDescent="0.25">
      <c r="A1784" s="43">
        <v>44991</v>
      </c>
      <c r="B1784" s="40" t="s">
        <v>13011</v>
      </c>
      <c r="C1784" s="40" t="s">
        <v>13012</v>
      </c>
      <c r="D1784" s="38">
        <v>686510</v>
      </c>
      <c r="E1784" s="42" t="s">
        <v>8998</v>
      </c>
      <c r="F1784" s="38">
        <v>68651</v>
      </c>
      <c r="G1784" s="38">
        <f t="shared" si="108"/>
        <v>755161</v>
      </c>
      <c r="H1784" s="40" t="s">
        <v>9001</v>
      </c>
      <c r="I1784" s="40" t="s">
        <v>9002</v>
      </c>
      <c r="J1784" s="45">
        <f t="shared" si="109"/>
        <v>11348</v>
      </c>
      <c r="K1784" s="47">
        <f t="shared" si="110"/>
        <v>755161</v>
      </c>
      <c r="L1784">
        <f>+VLOOKUP(J1784,'Thanh toán '!Q$6:R$3244,2,0)</f>
        <v>755161</v>
      </c>
      <c r="M1784" s="47">
        <f t="shared" si="111"/>
        <v>0</v>
      </c>
    </row>
    <row r="1785" spans="1:13" x14ac:dyDescent="0.25">
      <c r="A1785" s="43">
        <v>44991</v>
      </c>
      <c r="B1785" s="40" t="s">
        <v>13013</v>
      </c>
      <c r="C1785" s="40" t="s">
        <v>9877</v>
      </c>
      <c r="D1785" s="38">
        <v>367155</v>
      </c>
      <c r="E1785" s="42" t="s">
        <v>8998</v>
      </c>
      <c r="F1785" s="38">
        <v>36716</v>
      </c>
      <c r="G1785" s="38">
        <f t="shared" si="108"/>
        <v>403871</v>
      </c>
      <c r="H1785" s="40" t="s">
        <v>9001</v>
      </c>
      <c r="I1785" s="40" t="s">
        <v>9002</v>
      </c>
      <c r="J1785" s="45">
        <f t="shared" si="109"/>
        <v>11349</v>
      </c>
      <c r="K1785" s="47">
        <f t="shared" si="110"/>
        <v>403871</v>
      </c>
      <c r="L1785">
        <f>+VLOOKUP(J1785,'Thanh toán '!Q$6:R$3244,2,0)</f>
        <v>403871</v>
      </c>
      <c r="M1785" s="47">
        <f t="shared" si="111"/>
        <v>0</v>
      </c>
    </row>
    <row r="1786" spans="1:13" x14ac:dyDescent="0.25">
      <c r="A1786" s="43">
        <v>44991</v>
      </c>
      <c r="B1786" s="40" t="s">
        <v>13014</v>
      </c>
      <c r="C1786" s="40" t="s">
        <v>10135</v>
      </c>
      <c r="D1786" s="38">
        <v>1710610</v>
      </c>
      <c r="E1786" s="42" t="s">
        <v>8998</v>
      </c>
      <c r="F1786" s="38">
        <v>171061</v>
      </c>
      <c r="G1786" s="38">
        <f t="shared" si="108"/>
        <v>1881671</v>
      </c>
      <c r="H1786" s="40" t="s">
        <v>9001</v>
      </c>
      <c r="I1786" s="40" t="s">
        <v>9002</v>
      </c>
      <c r="J1786" s="45">
        <f t="shared" si="109"/>
        <v>11351</v>
      </c>
      <c r="K1786" s="47">
        <f t="shared" si="110"/>
        <v>1881671</v>
      </c>
      <c r="L1786">
        <f>+VLOOKUP(J1786,'Thanh toán '!Q$6:R$3244,2,0)</f>
        <v>1881671</v>
      </c>
      <c r="M1786" s="47">
        <f t="shared" si="111"/>
        <v>0</v>
      </c>
    </row>
    <row r="1787" spans="1:13" x14ac:dyDescent="0.25">
      <c r="A1787" s="43">
        <v>44991</v>
      </c>
      <c r="B1787" s="40" t="s">
        <v>11074</v>
      </c>
      <c r="C1787" s="40" t="s">
        <v>13015</v>
      </c>
      <c r="D1787" s="38">
        <v>1612400</v>
      </c>
      <c r="E1787" s="42" t="s">
        <v>8998</v>
      </c>
      <c r="F1787" s="38">
        <v>161240</v>
      </c>
      <c r="G1787" s="38">
        <f t="shared" si="108"/>
        <v>1773640</v>
      </c>
      <c r="H1787" s="40" t="s">
        <v>10376</v>
      </c>
      <c r="I1787" s="40" t="s">
        <v>10377</v>
      </c>
      <c r="J1787" s="45">
        <f t="shared" si="109"/>
        <v>11355</v>
      </c>
      <c r="K1787" s="47">
        <f t="shared" si="110"/>
        <v>1773640</v>
      </c>
      <c r="L1787">
        <f>+VLOOKUP(J1787,'Thanh toán '!Q$6:R$3244,2,0)</f>
        <v>1773640</v>
      </c>
      <c r="M1787" s="47">
        <f t="shared" si="111"/>
        <v>0</v>
      </c>
    </row>
    <row r="1788" spans="1:13" x14ac:dyDescent="0.25">
      <c r="A1788" s="43">
        <v>44991</v>
      </c>
      <c r="B1788" s="40" t="s">
        <v>13016</v>
      </c>
      <c r="C1788" s="40" t="s">
        <v>9259</v>
      </c>
      <c r="D1788" s="38">
        <v>995094</v>
      </c>
      <c r="E1788" s="42" t="s">
        <v>8998</v>
      </c>
      <c r="F1788" s="38">
        <v>99509</v>
      </c>
      <c r="G1788" s="38">
        <f t="shared" si="108"/>
        <v>1094603</v>
      </c>
      <c r="H1788" s="40" t="s">
        <v>9001</v>
      </c>
      <c r="I1788" s="40" t="s">
        <v>9002</v>
      </c>
      <c r="J1788" s="45">
        <f t="shared" si="109"/>
        <v>11357</v>
      </c>
      <c r="K1788" s="47">
        <f t="shared" si="110"/>
        <v>1094603</v>
      </c>
      <c r="L1788">
        <f>+VLOOKUP(J1788,'Thanh toán '!Q$6:R$3244,2,0)</f>
        <v>1094603</v>
      </c>
      <c r="M1788" s="47">
        <f t="shared" si="111"/>
        <v>0</v>
      </c>
    </row>
    <row r="1789" spans="1:13" x14ac:dyDescent="0.25">
      <c r="A1789" s="43">
        <v>44991</v>
      </c>
      <c r="B1789" s="40" t="s">
        <v>11075</v>
      </c>
      <c r="C1789" s="40" t="s">
        <v>9113</v>
      </c>
      <c r="D1789" s="38">
        <v>2196355</v>
      </c>
      <c r="E1789" s="42" t="s">
        <v>8998</v>
      </c>
      <c r="F1789" s="38">
        <v>219636</v>
      </c>
      <c r="G1789" s="38">
        <f t="shared" si="108"/>
        <v>2415991</v>
      </c>
      <c r="H1789" s="40" t="s">
        <v>9001</v>
      </c>
      <c r="I1789" s="40" t="s">
        <v>9002</v>
      </c>
      <c r="J1789" s="45">
        <f t="shared" si="109"/>
        <v>11364</v>
      </c>
      <c r="K1789" s="47">
        <f t="shared" si="110"/>
        <v>2415991</v>
      </c>
      <c r="L1789">
        <f>+VLOOKUP(J1789,'Thanh toán '!Q$6:R$3244,2,0)</f>
        <v>2415991</v>
      </c>
      <c r="M1789" s="47">
        <f t="shared" si="111"/>
        <v>0</v>
      </c>
    </row>
    <row r="1790" spans="1:13" x14ac:dyDescent="0.25">
      <c r="A1790" s="43">
        <v>44991</v>
      </c>
      <c r="B1790" s="40" t="s">
        <v>11077</v>
      </c>
      <c r="C1790" s="40" t="s">
        <v>12759</v>
      </c>
      <c r="D1790" s="38">
        <v>1465330</v>
      </c>
      <c r="E1790" s="42" t="s">
        <v>8998</v>
      </c>
      <c r="F1790" s="38">
        <v>146533</v>
      </c>
      <c r="G1790" s="38">
        <f t="shared" si="108"/>
        <v>1611863</v>
      </c>
      <c r="H1790" s="40" t="s">
        <v>9406</v>
      </c>
      <c r="I1790" s="40" t="s">
        <v>9407</v>
      </c>
      <c r="J1790" s="45">
        <f t="shared" si="109"/>
        <v>11381</v>
      </c>
      <c r="K1790" s="47">
        <f t="shared" si="110"/>
        <v>1611863</v>
      </c>
      <c r="L1790">
        <f>+VLOOKUP(J1790,'Thanh toán '!Q$6:R$3244,2,0)</f>
        <v>1611863</v>
      </c>
      <c r="M1790" s="47">
        <f t="shared" si="111"/>
        <v>0</v>
      </c>
    </row>
    <row r="1791" spans="1:13" x14ac:dyDescent="0.25">
      <c r="A1791" s="43">
        <v>44991</v>
      </c>
      <c r="B1791" s="40" t="s">
        <v>13018</v>
      </c>
      <c r="C1791" s="40" t="s">
        <v>13019</v>
      </c>
      <c r="D1791" s="38">
        <v>960521</v>
      </c>
      <c r="E1791" s="42" t="s">
        <v>8998</v>
      </c>
      <c r="F1791" s="38">
        <v>96052</v>
      </c>
      <c r="G1791" s="38">
        <f t="shared" si="108"/>
        <v>1056573</v>
      </c>
      <c r="H1791" s="40" t="s">
        <v>9284</v>
      </c>
      <c r="I1791" s="40" t="s">
        <v>9285</v>
      </c>
      <c r="J1791" s="45">
        <f t="shared" si="109"/>
        <v>11385</v>
      </c>
      <c r="K1791" s="47">
        <f t="shared" si="110"/>
        <v>1056573</v>
      </c>
      <c r="L1791">
        <f>+VLOOKUP(J1791,'Thanh toán '!Q$6:R$3244,2,0)</f>
        <v>1056573</v>
      </c>
      <c r="M1791" s="47">
        <f t="shared" si="111"/>
        <v>0</v>
      </c>
    </row>
    <row r="1792" spans="1:13" x14ac:dyDescent="0.25">
      <c r="A1792" s="43">
        <v>44991</v>
      </c>
      <c r="B1792" s="40" t="s">
        <v>13020</v>
      </c>
      <c r="C1792" s="40" t="s">
        <v>13021</v>
      </c>
      <c r="D1792" s="38">
        <v>1653750</v>
      </c>
      <c r="E1792" s="42" t="s">
        <v>8998</v>
      </c>
      <c r="F1792" s="38">
        <v>165375</v>
      </c>
      <c r="G1792" s="38">
        <f t="shared" si="108"/>
        <v>1819125</v>
      </c>
      <c r="H1792" s="40" t="s">
        <v>9498</v>
      </c>
      <c r="I1792" s="40" t="s">
        <v>9499</v>
      </c>
      <c r="J1792" s="45">
        <f t="shared" si="109"/>
        <v>11387</v>
      </c>
      <c r="K1792" s="47">
        <f t="shared" si="110"/>
        <v>1819125</v>
      </c>
      <c r="L1792" t="e">
        <f>+VLOOKUP(J1792,'Thanh toán '!Q$6:R$3244,2,0)</f>
        <v>#N/A</v>
      </c>
      <c r="M1792" s="47" t="e">
        <f t="shared" si="111"/>
        <v>#N/A</v>
      </c>
    </row>
    <row r="1793" spans="1:13" x14ac:dyDescent="0.25">
      <c r="A1793" s="43">
        <v>44991</v>
      </c>
      <c r="B1793" s="40" t="s">
        <v>13022</v>
      </c>
      <c r="C1793" s="40" t="s">
        <v>13023</v>
      </c>
      <c r="D1793" s="38">
        <v>1705910</v>
      </c>
      <c r="E1793" s="42" t="s">
        <v>8998</v>
      </c>
      <c r="F1793" s="38">
        <v>170591</v>
      </c>
      <c r="G1793" s="38">
        <f t="shared" si="108"/>
        <v>1876501</v>
      </c>
      <c r="H1793" s="40" t="s">
        <v>9498</v>
      </c>
      <c r="I1793" s="40" t="s">
        <v>9499</v>
      </c>
      <c r="J1793" s="45">
        <f t="shared" si="109"/>
        <v>11388</v>
      </c>
      <c r="K1793" s="47">
        <f t="shared" si="110"/>
        <v>1876501</v>
      </c>
      <c r="L1793">
        <f>+VLOOKUP(J1793,'Thanh toán '!Q$6:R$3244,2,0)</f>
        <v>1876501</v>
      </c>
      <c r="M1793" s="47">
        <f t="shared" si="111"/>
        <v>0</v>
      </c>
    </row>
    <row r="1794" spans="1:13" x14ac:dyDescent="0.25">
      <c r="A1794" s="43">
        <v>44991</v>
      </c>
      <c r="B1794" s="40" t="s">
        <v>13024</v>
      </c>
      <c r="C1794" s="40" t="s">
        <v>9123</v>
      </c>
      <c r="D1794" s="38">
        <v>926540</v>
      </c>
      <c r="E1794" s="42" t="s">
        <v>8998</v>
      </c>
      <c r="F1794" s="38">
        <v>92654</v>
      </c>
      <c r="G1794" s="38">
        <f t="shared" si="108"/>
        <v>1019194</v>
      </c>
      <c r="H1794" s="40" t="s">
        <v>9001</v>
      </c>
      <c r="I1794" s="40" t="s">
        <v>9002</v>
      </c>
      <c r="J1794" s="45">
        <f t="shared" si="109"/>
        <v>11390</v>
      </c>
      <c r="K1794" s="47">
        <f t="shared" si="110"/>
        <v>1019194</v>
      </c>
      <c r="L1794">
        <f>+VLOOKUP(J1794,'Thanh toán '!Q$6:R$3244,2,0)</f>
        <v>1019194</v>
      </c>
      <c r="M1794" s="47">
        <f t="shared" si="111"/>
        <v>0</v>
      </c>
    </row>
    <row r="1795" spans="1:13" x14ac:dyDescent="0.25">
      <c r="A1795" s="43">
        <v>44991</v>
      </c>
      <c r="B1795" s="40" t="s">
        <v>11078</v>
      </c>
      <c r="C1795" s="40" t="s">
        <v>13025</v>
      </c>
      <c r="D1795" s="38">
        <v>2942040</v>
      </c>
      <c r="E1795" s="42" t="s">
        <v>8998</v>
      </c>
      <c r="F1795" s="38">
        <v>294204</v>
      </c>
      <c r="G1795" s="38">
        <f t="shared" si="108"/>
        <v>3236244</v>
      </c>
      <c r="H1795" s="40" t="s">
        <v>9755</v>
      </c>
      <c r="I1795" s="40" t="s">
        <v>9756</v>
      </c>
      <c r="J1795" s="45">
        <f t="shared" si="109"/>
        <v>11391</v>
      </c>
      <c r="K1795" s="47">
        <f t="shared" si="110"/>
        <v>3236244</v>
      </c>
      <c r="L1795">
        <f>+VLOOKUP(J1795,'Thanh toán '!Q$6:R$3244,2,0)</f>
        <v>3236244</v>
      </c>
      <c r="M1795" s="47">
        <f t="shared" si="111"/>
        <v>0</v>
      </c>
    </row>
    <row r="1796" spans="1:13" x14ac:dyDescent="0.25">
      <c r="A1796" s="43">
        <v>44991</v>
      </c>
      <c r="B1796" s="40" t="s">
        <v>11079</v>
      </c>
      <c r="C1796" s="40" t="s">
        <v>9769</v>
      </c>
      <c r="D1796" s="38">
        <v>1173355</v>
      </c>
      <c r="E1796" s="42" t="s">
        <v>8998</v>
      </c>
      <c r="F1796" s="38">
        <v>117336</v>
      </c>
      <c r="G1796" s="38">
        <f t="shared" si="108"/>
        <v>1290691</v>
      </c>
      <c r="H1796" s="40" t="s">
        <v>9001</v>
      </c>
      <c r="I1796" s="40" t="s">
        <v>9002</v>
      </c>
      <c r="J1796" s="45">
        <f t="shared" si="109"/>
        <v>11392</v>
      </c>
      <c r="K1796" s="47">
        <f t="shared" si="110"/>
        <v>1290691</v>
      </c>
      <c r="L1796">
        <f>+VLOOKUP(J1796,'Thanh toán '!Q$6:R$3244,2,0)</f>
        <v>1290691</v>
      </c>
      <c r="M1796" s="47">
        <f t="shared" si="111"/>
        <v>0</v>
      </c>
    </row>
    <row r="1797" spans="1:13" x14ac:dyDescent="0.25">
      <c r="A1797" s="43">
        <v>44991</v>
      </c>
      <c r="B1797" s="40" t="s">
        <v>13026</v>
      </c>
      <c r="C1797" s="40" t="s">
        <v>13027</v>
      </c>
      <c r="D1797" s="38">
        <v>702152</v>
      </c>
      <c r="E1797" s="42" t="s">
        <v>8998</v>
      </c>
      <c r="F1797" s="38">
        <v>70215</v>
      </c>
      <c r="G1797" s="38">
        <f t="shared" si="108"/>
        <v>772367</v>
      </c>
      <c r="H1797" s="40" t="s">
        <v>9034</v>
      </c>
      <c r="I1797" s="40" t="s">
        <v>9035</v>
      </c>
      <c r="J1797" s="45">
        <f t="shared" si="109"/>
        <v>11412</v>
      </c>
      <c r="K1797" s="47">
        <f t="shared" si="110"/>
        <v>772367</v>
      </c>
      <c r="L1797">
        <f>+VLOOKUP(J1797,'Thanh toán '!Q$6:R$3244,2,0)</f>
        <v>772367</v>
      </c>
      <c r="M1797" s="47">
        <f t="shared" si="111"/>
        <v>0</v>
      </c>
    </row>
    <row r="1798" spans="1:13" x14ac:dyDescent="0.25">
      <c r="A1798" s="43">
        <v>44991</v>
      </c>
      <c r="B1798" s="40" t="s">
        <v>13028</v>
      </c>
      <c r="C1798" s="40" t="s">
        <v>13029</v>
      </c>
      <c r="D1798" s="38">
        <v>1381255</v>
      </c>
      <c r="E1798" s="42" t="s">
        <v>8998</v>
      </c>
      <c r="F1798" s="38">
        <v>138126</v>
      </c>
      <c r="G1798" s="38">
        <f t="shared" ref="G1798:G1861" si="112">+D1798+F1798</f>
        <v>1519381</v>
      </c>
      <c r="H1798" s="40" t="s">
        <v>9034</v>
      </c>
      <c r="I1798" s="40" t="s">
        <v>9035</v>
      </c>
      <c r="J1798" s="45">
        <f t="shared" ref="J1798:J1861" si="113">+B1798*1</f>
        <v>11413</v>
      </c>
      <c r="K1798" s="47">
        <f t="shared" ref="K1798:K1861" si="114">+G1798</f>
        <v>1519381</v>
      </c>
      <c r="L1798">
        <f>+VLOOKUP(J1798,'Thanh toán '!Q$6:R$3244,2,0)</f>
        <v>1519381</v>
      </c>
      <c r="M1798" s="47">
        <f t="shared" ref="M1798:M1861" si="115">+L1798-K1798</f>
        <v>0</v>
      </c>
    </row>
    <row r="1799" spans="1:13" x14ac:dyDescent="0.25">
      <c r="A1799" s="43">
        <v>44991</v>
      </c>
      <c r="B1799" s="40" t="s">
        <v>13030</v>
      </c>
      <c r="C1799" s="40" t="s">
        <v>13031</v>
      </c>
      <c r="D1799" s="38">
        <v>555290</v>
      </c>
      <c r="E1799" s="42" t="s">
        <v>8998</v>
      </c>
      <c r="F1799" s="38">
        <v>55529</v>
      </c>
      <c r="G1799" s="38">
        <f t="shared" si="112"/>
        <v>610819</v>
      </c>
      <c r="H1799" s="40" t="s">
        <v>9034</v>
      </c>
      <c r="I1799" s="40" t="s">
        <v>9035</v>
      </c>
      <c r="J1799" s="45">
        <f t="shared" si="113"/>
        <v>11414</v>
      </c>
      <c r="K1799" s="47">
        <f t="shared" si="114"/>
        <v>610819</v>
      </c>
      <c r="L1799">
        <f>+VLOOKUP(J1799,'Thanh toán '!Q$6:R$3244,2,0)</f>
        <v>610819</v>
      </c>
      <c r="M1799" s="47">
        <f t="shared" si="115"/>
        <v>0</v>
      </c>
    </row>
    <row r="1800" spans="1:13" x14ac:dyDescent="0.25">
      <c r="A1800" s="43">
        <v>44991</v>
      </c>
      <c r="B1800" s="40" t="s">
        <v>11080</v>
      </c>
      <c r="C1800" s="40" t="s">
        <v>13032</v>
      </c>
      <c r="D1800" s="38">
        <v>776217</v>
      </c>
      <c r="E1800" s="42" t="s">
        <v>8998</v>
      </c>
      <c r="F1800" s="38">
        <v>77622</v>
      </c>
      <c r="G1800" s="38">
        <f t="shared" si="112"/>
        <v>853839</v>
      </c>
      <c r="H1800" s="40" t="s">
        <v>9034</v>
      </c>
      <c r="I1800" s="40" t="s">
        <v>9035</v>
      </c>
      <c r="J1800" s="45">
        <f t="shared" si="113"/>
        <v>11415</v>
      </c>
      <c r="K1800" s="47">
        <f t="shared" si="114"/>
        <v>853839</v>
      </c>
      <c r="L1800">
        <f>+VLOOKUP(J1800,'Thanh toán '!Q$6:R$3244,2,0)</f>
        <v>853839</v>
      </c>
      <c r="M1800" s="47">
        <f t="shared" si="115"/>
        <v>0</v>
      </c>
    </row>
    <row r="1801" spans="1:13" x14ac:dyDescent="0.25">
      <c r="A1801" s="43">
        <v>44991</v>
      </c>
      <c r="B1801" s="40" t="s">
        <v>11081</v>
      </c>
      <c r="C1801" s="40" t="s">
        <v>13033</v>
      </c>
      <c r="D1801" s="38">
        <v>553467</v>
      </c>
      <c r="E1801" s="42" t="s">
        <v>8998</v>
      </c>
      <c r="F1801" s="38">
        <v>55347</v>
      </c>
      <c r="G1801" s="38">
        <f t="shared" si="112"/>
        <v>608814</v>
      </c>
      <c r="H1801" s="40" t="s">
        <v>9034</v>
      </c>
      <c r="I1801" s="40" t="s">
        <v>9035</v>
      </c>
      <c r="J1801" s="45">
        <f t="shared" si="113"/>
        <v>11416</v>
      </c>
      <c r="K1801" s="47">
        <f t="shared" si="114"/>
        <v>608814</v>
      </c>
      <c r="L1801">
        <f>+VLOOKUP(J1801,'Thanh toán '!Q$6:R$3244,2,0)</f>
        <v>608814</v>
      </c>
      <c r="M1801" s="47">
        <f t="shared" si="115"/>
        <v>0</v>
      </c>
    </row>
    <row r="1802" spans="1:13" x14ac:dyDescent="0.25">
      <c r="A1802" s="43">
        <v>44991</v>
      </c>
      <c r="B1802" s="40" t="s">
        <v>13034</v>
      </c>
      <c r="C1802" s="40" t="s">
        <v>13035</v>
      </c>
      <c r="D1802" s="38">
        <v>554920</v>
      </c>
      <c r="E1802" s="42" t="s">
        <v>8998</v>
      </c>
      <c r="F1802" s="38">
        <v>55492</v>
      </c>
      <c r="G1802" s="38">
        <f t="shared" si="112"/>
        <v>610412</v>
      </c>
      <c r="H1802" s="40" t="s">
        <v>9034</v>
      </c>
      <c r="I1802" s="40" t="s">
        <v>9035</v>
      </c>
      <c r="J1802" s="45">
        <f t="shared" si="113"/>
        <v>11417</v>
      </c>
      <c r="K1802" s="47">
        <f t="shared" si="114"/>
        <v>610412</v>
      </c>
      <c r="L1802">
        <f>+VLOOKUP(J1802,'Thanh toán '!Q$6:R$3244,2,0)</f>
        <v>610412</v>
      </c>
      <c r="M1802" s="47">
        <f t="shared" si="115"/>
        <v>0</v>
      </c>
    </row>
    <row r="1803" spans="1:13" x14ac:dyDescent="0.25">
      <c r="A1803" s="43">
        <v>44991</v>
      </c>
      <c r="B1803" s="40" t="s">
        <v>11082</v>
      </c>
      <c r="C1803" s="40" t="s">
        <v>13036</v>
      </c>
      <c r="D1803" s="38">
        <v>1844890</v>
      </c>
      <c r="E1803" s="42" t="s">
        <v>8998</v>
      </c>
      <c r="F1803" s="38">
        <v>184489</v>
      </c>
      <c r="G1803" s="38">
        <f t="shared" si="112"/>
        <v>2029379</v>
      </c>
      <c r="H1803" s="40" t="s">
        <v>10394</v>
      </c>
      <c r="I1803" s="40" t="s">
        <v>10395</v>
      </c>
      <c r="J1803" s="45">
        <f t="shared" si="113"/>
        <v>11418</v>
      </c>
      <c r="K1803" s="47">
        <f t="shared" si="114"/>
        <v>2029379</v>
      </c>
      <c r="L1803">
        <f>+VLOOKUP(J1803,'Thanh toán '!Q$6:R$3244,2,0)</f>
        <v>2029379</v>
      </c>
      <c r="M1803" s="47">
        <f t="shared" si="115"/>
        <v>0</v>
      </c>
    </row>
    <row r="1804" spans="1:13" x14ac:dyDescent="0.25">
      <c r="A1804" s="43">
        <v>44991</v>
      </c>
      <c r="B1804" s="40" t="s">
        <v>11083</v>
      </c>
      <c r="C1804" s="40" t="s">
        <v>13037</v>
      </c>
      <c r="D1804" s="38">
        <v>1477735</v>
      </c>
      <c r="E1804" s="42" t="s">
        <v>8998</v>
      </c>
      <c r="F1804" s="38">
        <v>147774</v>
      </c>
      <c r="G1804" s="38">
        <f t="shared" si="112"/>
        <v>1625509</v>
      </c>
      <c r="H1804" s="40" t="s">
        <v>9439</v>
      </c>
      <c r="I1804" s="40" t="s">
        <v>9440</v>
      </c>
      <c r="J1804" s="45">
        <f t="shared" si="113"/>
        <v>11419</v>
      </c>
      <c r="K1804" s="47">
        <f t="shared" si="114"/>
        <v>1625509</v>
      </c>
      <c r="L1804">
        <f>+VLOOKUP(J1804,'Thanh toán '!Q$6:R$3244,2,0)</f>
        <v>1625509</v>
      </c>
      <c r="M1804" s="47">
        <f t="shared" si="115"/>
        <v>0</v>
      </c>
    </row>
    <row r="1805" spans="1:13" x14ac:dyDescent="0.25">
      <c r="A1805" s="43">
        <v>44991</v>
      </c>
      <c r="B1805" s="40" t="s">
        <v>11084</v>
      </c>
      <c r="C1805" s="40" t="s">
        <v>13038</v>
      </c>
      <c r="D1805" s="38">
        <v>756018</v>
      </c>
      <c r="E1805" s="42" t="s">
        <v>8998</v>
      </c>
      <c r="F1805" s="38">
        <v>75602</v>
      </c>
      <c r="G1805" s="38">
        <f t="shared" si="112"/>
        <v>831620</v>
      </c>
      <c r="H1805" s="40" t="s">
        <v>9814</v>
      </c>
      <c r="I1805" s="40" t="s">
        <v>9815</v>
      </c>
      <c r="J1805" s="45">
        <f t="shared" si="113"/>
        <v>11420</v>
      </c>
      <c r="K1805" s="47">
        <f t="shared" si="114"/>
        <v>831620</v>
      </c>
      <c r="L1805">
        <f>+VLOOKUP(J1805,'Thanh toán '!Q$6:R$3244,2,0)</f>
        <v>831620</v>
      </c>
      <c r="M1805" s="47">
        <f t="shared" si="115"/>
        <v>0</v>
      </c>
    </row>
    <row r="1806" spans="1:13" x14ac:dyDescent="0.25">
      <c r="A1806" s="43">
        <v>44991</v>
      </c>
      <c r="B1806" s="40" t="s">
        <v>11085</v>
      </c>
      <c r="C1806" s="40" t="s">
        <v>13039</v>
      </c>
      <c r="D1806" s="38">
        <v>555924</v>
      </c>
      <c r="E1806" s="42" t="s">
        <v>8998</v>
      </c>
      <c r="F1806" s="38">
        <v>55592</v>
      </c>
      <c r="G1806" s="38">
        <f t="shared" si="112"/>
        <v>611516</v>
      </c>
      <c r="H1806" s="40" t="s">
        <v>9030</v>
      </c>
      <c r="I1806" s="40" t="s">
        <v>9031</v>
      </c>
      <c r="J1806" s="45">
        <f t="shared" si="113"/>
        <v>11421</v>
      </c>
      <c r="K1806" s="47">
        <f t="shared" si="114"/>
        <v>611516</v>
      </c>
      <c r="L1806">
        <f>+VLOOKUP(J1806,'Thanh toán '!Q$6:R$3244,2,0)</f>
        <v>611516</v>
      </c>
      <c r="M1806" s="47">
        <f t="shared" si="115"/>
        <v>0</v>
      </c>
    </row>
    <row r="1807" spans="1:13" x14ac:dyDescent="0.25">
      <c r="A1807" s="43">
        <v>44991</v>
      </c>
      <c r="B1807" s="40" t="s">
        <v>11086</v>
      </c>
      <c r="C1807" s="40" t="s">
        <v>13040</v>
      </c>
      <c r="D1807" s="38">
        <v>1728645</v>
      </c>
      <c r="E1807" s="42" t="s">
        <v>8998</v>
      </c>
      <c r="F1807" s="38">
        <v>172865</v>
      </c>
      <c r="G1807" s="38">
        <f t="shared" si="112"/>
        <v>1901510</v>
      </c>
      <c r="H1807" s="40" t="s">
        <v>9024</v>
      </c>
      <c r="I1807" s="40" t="s">
        <v>9025</v>
      </c>
      <c r="J1807" s="45">
        <f t="shared" si="113"/>
        <v>11422</v>
      </c>
      <c r="K1807" s="47">
        <f t="shared" si="114"/>
        <v>1901510</v>
      </c>
      <c r="L1807">
        <f>+VLOOKUP(J1807,'Thanh toán '!Q$6:R$3244,2,0)</f>
        <v>1901510</v>
      </c>
      <c r="M1807" s="47">
        <f t="shared" si="115"/>
        <v>0</v>
      </c>
    </row>
    <row r="1808" spans="1:13" x14ac:dyDescent="0.25">
      <c r="A1808" s="43">
        <v>44991</v>
      </c>
      <c r="B1808" s="40" t="s">
        <v>11087</v>
      </c>
      <c r="C1808" s="40" t="s">
        <v>13041</v>
      </c>
      <c r="D1808" s="38">
        <v>530250</v>
      </c>
      <c r="E1808" s="42" t="s">
        <v>8998</v>
      </c>
      <c r="F1808" s="38">
        <v>53025</v>
      </c>
      <c r="G1808" s="38">
        <f t="shared" si="112"/>
        <v>583275</v>
      </c>
      <c r="H1808" s="40" t="s">
        <v>11955</v>
      </c>
      <c r="I1808" s="40" t="s">
        <v>11956</v>
      </c>
      <c r="J1808" s="45">
        <f t="shared" si="113"/>
        <v>11423</v>
      </c>
      <c r="K1808" s="47">
        <f t="shared" si="114"/>
        <v>583275</v>
      </c>
      <c r="L1808" t="e">
        <f>+VLOOKUP(J1808,'Thanh toán '!Q$6:R$3244,2,0)</f>
        <v>#N/A</v>
      </c>
      <c r="M1808" s="47" t="e">
        <f t="shared" si="115"/>
        <v>#N/A</v>
      </c>
    </row>
    <row r="1809" spans="1:13" x14ac:dyDescent="0.25">
      <c r="A1809" s="43">
        <v>44992</v>
      </c>
      <c r="B1809" s="40" t="s">
        <v>11088</v>
      </c>
      <c r="C1809" s="40" t="s">
        <v>13048</v>
      </c>
      <c r="D1809" s="38">
        <v>1692480</v>
      </c>
      <c r="E1809" s="42" t="s">
        <v>8998</v>
      </c>
      <c r="F1809" s="38">
        <v>169248</v>
      </c>
      <c r="G1809" s="38">
        <f t="shared" si="112"/>
        <v>1861728</v>
      </c>
      <c r="H1809" s="40" t="s">
        <v>9402</v>
      </c>
      <c r="I1809" s="40" t="s">
        <v>9403</v>
      </c>
      <c r="J1809" s="45">
        <f t="shared" si="113"/>
        <v>11477</v>
      </c>
      <c r="K1809" s="47">
        <f t="shared" si="114"/>
        <v>1861728</v>
      </c>
      <c r="L1809">
        <f>+VLOOKUP(J1809,'Thanh toán '!Q$6:R$3244,2,0)</f>
        <v>1861728</v>
      </c>
      <c r="M1809" s="47">
        <f t="shared" si="115"/>
        <v>0</v>
      </c>
    </row>
    <row r="1810" spans="1:13" x14ac:dyDescent="0.25">
      <c r="A1810" s="43">
        <v>44992</v>
      </c>
      <c r="B1810" s="40" t="s">
        <v>13049</v>
      </c>
      <c r="C1810" s="40" t="s">
        <v>13050</v>
      </c>
      <c r="D1810" s="38">
        <v>1060500</v>
      </c>
      <c r="E1810" s="42" t="s">
        <v>8998</v>
      </c>
      <c r="F1810" s="38">
        <v>106050</v>
      </c>
      <c r="G1810" s="38">
        <f t="shared" si="112"/>
        <v>1166550</v>
      </c>
      <c r="H1810" s="40" t="s">
        <v>9091</v>
      </c>
      <c r="I1810" s="40" t="s">
        <v>9092</v>
      </c>
      <c r="J1810" s="45">
        <f t="shared" si="113"/>
        <v>11481</v>
      </c>
      <c r="K1810" s="47">
        <f t="shared" si="114"/>
        <v>1166550</v>
      </c>
      <c r="L1810" t="e">
        <f>+VLOOKUP(J1810,'Thanh toán '!Q$6:R$3244,2,0)</f>
        <v>#N/A</v>
      </c>
      <c r="M1810" s="47" t="e">
        <f t="shared" si="115"/>
        <v>#N/A</v>
      </c>
    </row>
    <row r="1811" spans="1:13" x14ac:dyDescent="0.25">
      <c r="A1811" s="43">
        <v>44992</v>
      </c>
      <c r="B1811" s="40" t="s">
        <v>13051</v>
      </c>
      <c r="C1811" s="40" t="s">
        <v>13052</v>
      </c>
      <c r="D1811" s="38">
        <v>1844890</v>
      </c>
      <c r="E1811" s="42" t="s">
        <v>8998</v>
      </c>
      <c r="F1811" s="38">
        <v>184489</v>
      </c>
      <c r="G1811" s="38">
        <f t="shared" si="112"/>
        <v>2029379</v>
      </c>
      <c r="H1811" s="40" t="s">
        <v>9091</v>
      </c>
      <c r="I1811" s="40" t="s">
        <v>9092</v>
      </c>
      <c r="J1811" s="45">
        <f t="shared" si="113"/>
        <v>11482</v>
      </c>
      <c r="K1811" s="47">
        <f t="shared" si="114"/>
        <v>2029379</v>
      </c>
      <c r="L1811">
        <f>+VLOOKUP(J1811,'Thanh toán '!Q$6:R$3244,2,0)</f>
        <v>2029379</v>
      </c>
      <c r="M1811" s="47">
        <f t="shared" si="115"/>
        <v>0</v>
      </c>
    </row>
    <row r="1812" spans="1:13" x14ac:dyDescent="0.25">
      <c r="A1812" s="43">
        <v>44992</v>
      </c>
      <c r="B1812" s="40" t="s">
        <v>11089</v>
      </c>
      <c r="C1812" s="40" t="s">
        <v>10048</v>
      </c>
      <c r="D1812" s="38">
        <v>773760</v>
      </c>
      <c r="E1812" s="42" t="s">
        <v>8998</v>
      </c>
      <c r="F1812" s="38">
        <v>77376</v>
      </c>
      <c r="G1812" s="38">
        <f t="shared" si="112"/>
        <v>851136</v>
      </c>
      <c r="H1812" s="40" t="s">
        <v>9001</v>
      </c>
      <c r="I1812" s="40" t="s">
        <v>9002</v>
      </c>
      <c r="J1812" s="45">
        <f t="shared" si="113"/>
        <v>11485</v>
      </c>
      <c r="K1812" s="47">
        <f t="shared" si="114"/>
        <v>851136</v>
      </c>
      <c r="L1812" t="e">
        <f>+VLOOKUP(J1812,'Thanh toán '!Q$6:R$3244,2,0)</f>
        <v>#N/A</v>
      </c>
      <c r="M1812" s="47" t="e">
        <f t="shared" si="115"/>
        <v>#N/A</v>
      </c>
    </row>
    <row r="1813" spans="1:13" x14ac:dyDescent="0.25">
      <c r="A1813" s="43">
        <v>44992</v>
      </c>
      <c r="B1813" s="40" t="s">
        <v>11090</v>
      </c>
      <c r="C1813" s="40" t="s">
        <v>9691</v>
      </c>
      <c r="D1813" s="38">
        <v>1928026</v>
      </c>
      <c r="E1813" s="42" t="s">
        <v>8998</v>
      </c>
      <c r="F1813" s="38">
        <v>192803</v>
      </c>
      <c r="G1813" s="38">
        <f t="shared" si="112"/>
        <v>2120829</v>
      </c>
      <c r="H1813" s="40" t="s">
        <v>9284</v>
      </c>
      <c r="I1813" s="40" t="s">
        <v>9285</v>
      </c>
      <c r="J1813" s="45">
        <f t="shared" si="113"/>
        <v>11489</v>
      </c>
      <c r="K1813" s="47">
        <f t="shared" si="114"/>
        <v>2120829</v>
      </c>
      <c r="L1813">
        <f>+VLOOKUP(J1813,'Thanh toán '!Q$6:R$3244,2,0)</f>
        <v>2120829</v>
      </c>
      <c r="M1813" s="47">
        <f t="shared" si="115"/>
        <v>0</v>
      </c>
    </row>
    <row r="1814" spans="1:13" x14ac:dyDescent="0.25">
      <c r="A1814" s="43">
        <v>44992</v>
      </c>
      <c r="B1814" s="40" t="s">
        <v>11091</v>
      </c>
      <c r="C1814" s="40" t="s">
        <v>13053</v>
      </c>
      <c r="D1814" s="38">
        <v>1297800</v>
      </c>
      <c r="E1814" s="42" t="s">
        <v>8998</v>
      </c>
      <c r="F1814" s="38">
        <v>129780</v>
      </c>
      <c r="G1814" s="38">
        <f t="shared" si="112"/>
        <v>1427580</v>
      </c>
      <c r="H1814" s="40" t="s">
        <v>10423</v>
      </c>
      <c r="I1814" s="40" t="s">
        <v>10424</v>
      </c>
      <c r="J1814" s="45">
        <f t="shared" si="113"/>
        <v>11491</v>
      </c>
      <c r="K1814" s="47">
        <f t="shared" si="114"/>
        <v>1427580</v>
      </c>
      <c r="L1814" t="e">
        <f>+VLOOKUP(J1814,'Thanh toán '!Q$6:R$3244,2,0)</f>
        <v>#N/A</v>
      </c>
      <c r="M1814" s="47" t="e">
        <f t="shared" si="115"/>
        <v>#N/A</v>
      </c>
    </row>
    <row r="1815" spans="1:13" x14ac:dyDescent="0.25">
      <c r="A1815" s="43">
        <v>44992</v>
      </c>
      <c r="B1815" s="40" t="s">
        <v>11092</v>
      </c>
      <c r="C1815" s="40" t="s">
        <v>13054</v>
      </c>
      <c r="D1815" s="38">
        <v>3861688</v>
      </c>
      <c r="E1815" s="42" t="s">
        <v>8998</v>
      </c>
      <c r="F1815" s="38">
        <v>386169</v>
      </c>
      <c r="G1815" s="38">
        <f t="shared" si="112"/>
        <v>4247857</v>
      </c>
      <c r="H1815" s="40" t="s">
        <v>10423</v>
      </c>
      <c r="I1815" s="40" t="s">
        <v>10424</v>
      </c>
      <c r="J1815" s="45">
        <f t="shared" si="113"/>
        <v>11492</v>
      </c>
      <c r="K1815" s="47">
        <f t="shared" si="114"/>
        <v>4247857</v>
      </c>
      <c r="L1815">
        <f>+VLOOKUP(J1815,'Thanh toán '!Q$6:R$3244,2,0)</f>
        <v>4247857</v>
      </c>
      <c r="M1815" s="47">
        <f t="shared" si="115"/>
        <v>0</v>
      </c>
    </row>
    <row r="1816" spans="1:13" x14ac:dyDescent="0.25">
      <c r="A1816" s="43">
        <v>44992</v>
      </c>
      <c r="B1816" s="40" t="s">
        <v>13055</v>
      </c>
      <c r="C1816" s="40" t="s">
        <v>13056</v>
      </c>
      <c r="D1816" s="38">
        <v>2964470</v>
      </c>
      <c r="E1816" s="42" t="s">
        <v>8998</v>
      </c>
      <c r="F1816" s="38">
        <v>296447</v>
      </c>
      <c r="G1816" s="38">
        <f t="shared" si="112"/>
        <v>3260917</v>
      </c>
      <c r="H1816" s="40" t="s">
        <v>9242</v>
      </c>
      <c r="I1816" s="40" t="s">
        <v>9243</v>
      </c>
      <c r="J1816" s="45">
        <f t="shared" si="113"/>
        <v>11494</v>
      </c>
      <c r="K1816" s="47">
        <f t="shared" si="114"/>
        <v>3260917</v>
      </c>
      <c r="L1816">
        <f>+VLOOKUP(J1816,'Thanh toán '!Q$6:R$3244,2,0)</f>
        <v>3260917</v>
      </c>
      <c r="M1816" s="47">
        <f t="shared" si="115"/>
        <v>0</v>
      </c>
    </row>
    <row r="1817" spans="1:13" x14ac:dyDescent="0.25">
      <c r="A1817" s="43">
        <v>44992</v>
      </c>
      <c r="B1817" s="40" t="s">
        <v>13057</v>
      </c>
      <c r="C1817" s="40" t="s">
        <v>13058</v>
      </c>
      <c r="D1817" s="38">
        <v>1102500</v>
      </c>
      <c r="E1817" s="42" t="s">
        <v>8998</v>
      </c>
      <c r="F1817" s="38">
        <v>110250</v>
      </c>
      <c r="G1817" s="38">
        <f t="shared" si="112"/>
        <v>1212750</v>
      </c>
      <c r="H1817" s="40" t="s">
        <v>9242</v>
      </c>
      <c r="I1817" s="40" t="s">
        <v>9243</v>
      </c>
      <c r="J1817" s="45">
        <f t="shared" si="113"/>
        <v>11495</v>
      </c>
      <c r="K1817" s="47">
        <f t="shared" si="114"/>
        <v>1212750</v>
      </c>
      <c r="L1817" t="e">
        <f>+VLOOKUP(J1817,'Thanh toán '!Q$6:R$3244,2,0)</f>
        <v>#N/A</v>
      </c>
      <c r="M1817" s="47" t="e">
        <f t="shared" si="115"/>
        <v>#N/A</v>
      </c>
    </row>
    <row r="1818" spans="1:13" x14ac:dyDescent="0.25">
      <c r="A1818" s="43">
        <v>44992</v>
      </c>
      <c r="B1818" s="40" t="s">
        <v>11093</v>
      </c>
      <c r="C1818" s="40" t="s">
        <v>10137</v>
      </c>
      <c r="D1818" s="38">
        <v>471203</v>
      </c>
      <c r="E1818" s="42" t="s">
        <v>8998</v>
      </c>
      <c r="F1818" s="38">
        <v>47120</v>
      </c>
      <c r="G1818" s="38">
        <f t="shared" si="112"/>
        <v>518323</v>
      </c>
      <c r="H1818" s="40" t="s">
        <v>9001</v>
      </c>
      <c r="I1818" s="40" t="s">
        <v>9002</v>
      </c>
      <c r="J1818" s="45">
        <f t="shared" si="113"/>
        <v>11497</v>
      </c>
      <c r="K1818" s="47">
        <f t="shared" si="114"/>
        <v>518323</v>
      </c>
      <c r="L1818">
        <f>+VLOOKUP(J1818,'Thanh toán '!Q$6:R$3244,2,0)</f>
        <v>518323</v>
      </c>
      <c r="M1818" s="47">
        <f t="shared" si="115"/>
        <v>0</v>
      </c>
    </row>
    <row r="1819" spans="1:13" x14ac:dyDescent="0.25">
      <c r="A1819" s="43">
        <v>44992</v>
      </c>
      <c r="B1819" s="40" t="s">
        <v>11094</v>
      </c>
      <c r="C1819" s="40" t="s">
        <v>13059</v>
      </c>
      <c r="D1819" s="38">
        <v>2346710</v>
      </c>
      <c r="E1819" s="42" t="s">
        <v>8998</v>
      </c>
      <c r="F1819" s="38">
        <v>234671</v>
      </c>
      <c r="G1819" s="38">
        <f t="shared" si="112"/>
        <v>2581381</v>
      </c>
      <c r="H1819" s="40" t="s">
        <v>10207</v>
      </c>
      <c r="I1819" s="40" t="s">
        <v>10208</v>
      </c>
      <c r="J1819" s="45">
        <f t="shared" si="113"/>
        <v>11498</v>
      </c>
      <c r="K1819" s="47">
        <f t="shared" si="114"/>
        <v>2581381</v>
      </c>
      <c r="L1819">
        <f>+VLOOKUP(J1819,'Thanh toán '!Q$6:R$3244,2,0)</f>
        <v>2581381</v>
      </c>
      <c r="M1819" s="47">
        <f t="shared" si="115"/>
        <v>0</v>
      </c>
    </row>
    <row r="1820" spans="1:13" x14ac:dyDescent="0.25">
      <c r="A1820" s="43">
        <v>44992</v>
      </c>
      <c r="B1820" s="40" t="s">
        <v>11095</v>
      </c>
      <c r="C1820" s="40" t="s">
        <v>13060</v>
      </c>
      <c r="D1820" s="38">
        <v>661500</v>
      </c>
      <c r="E1820" s="42" t="s">
        <v>8998</v>
      </c>
      <c r="F1820" s="38">
        <v>66150</v>
      </c>
      <c r="G1820" s="38">
        <f t="shared" si="112"/>
        <v>727650</v>
      </c>
      <c r="H1820" s="40" t="s">
        <v>10207</v>
      </c>
      <c r="I1820" s="40" t="s">
        <v>10208</v>
      </c>
      <c r="J1820" s="45">
        <f t="shared" si="113"/>
        <v>11499</v>
      </c>
      <c r="K1820" s="47">
        <f t="shared" si="114"/>
        <v>727650</v>
      </c>
      <c r="L1820" t="e">
        <f>+VLOOKUP(J1820,'Thanh toán '!Q$6:R$3244,2,0)</f>
        <v>#N/A</v>
      </c>
      <c r="M1820" s="47" t="e">
        <f t="shared" si="115"/>
        <v>#N/A</v>
      </c>
    </row>
    <row r="1821" spans="1:13" x14ac:dyDescent="0.25">
      <c r="A1821" s="43">
        <v>44992</v>
      </c>
      <c r="B1821" s="40" t="s">
        <v>11096</v>
      </c>
      <c r="C1821" s="40" t="s">
        <v>10288</v>
      </c>
      <c r="D1821" s="38">
        <v>4344186</v>
      </c>
      <c r="E1821" s="42" t="s">
        <v>8998</v>
      </c>
      <c r="F1821" s="38">
        <v>434419</v>
      </c>
      <c r="G1821" s="38">
        <f t="shared" si="112"/>
        <v>4778605</v>
      </c>
      <c r="H1821" s="40" t="s">
        <v>9183</v>
      </c>
      <c r="I1821" s="40" t="s">
        <v>9184</v>
      </c>
      <c r="J1821" s="45">
        <f t="shared" si="113"/>
        <v>11508</v>
      </c>
      <c r="K1821" s="47">
        <f t="shared" si="114"/>
        <v>4778605</v>
      </c>
      <c r="L1821">
        <f>+VLOOKUP(J1821,'Thanh toán '!Q$6:R$3244,2,0)</f>
        <v>4778605</v>
      </c>
      <c r="M1821" s="47">
        <f t="shared" si="115"/>
        <v>0</v>
      </c>
    </row>
    <row r="1822" spans="1:13" x14ac:dyDescent="0.25">
      <c r="A1822" s="43">
        <v>44992</v>
      </c>
      <c r="B1822" s="40" t="s">
        <v>13061</v>
      </c>
      <c r="C1822" s="40" t="s">
        <v>9226</v>
      </c>
      <c r="D1822" s="38">
        <v>444232</v>
      </c>
      <c r="E1822" s="42" t="s">
        <v>8998</v>
      </c>
      <c r="F1822" s="38">
        <v>44423</v>
      </c>
      <c r="G1822" s="38">
        <f t="shared" si="112"/>
        <v>488655</v>
      </c>
      <c r="H1822" s="40" t="s">
        <v>9001</v>
      </c>
      <c r="I1822" s="40" t="s">
        <v>9002</v>
      </c>
      <c r="J1822" s="45">
        <f t="shared" si="113"/>
        <v>11512</v>
      </c>
      <c r="K1822" s="47">
        <f t="shared" si="114"/>
        <v>488655</v>
      </c>
      <c r="L1822">
        <f>+VLOOKUP(J1822,'Thanh toán '!Q$6:R$3244,2,0)</f>
        <v>488655</v>
      </c>
      <c r="M1822" s="47">
        <f t="shared" si="115"/>
        <v>0</v>
      </c>
    </row>
    <row r="1823" spans="1:13" x14ac:dyDescent="0.25">
      <c r="A1823" s="43">
        <v>44992</v>
      </c>
      <c r="B1823" s="40" t="s">
        <v>13062</v>
      </c>
      <c r="C1823" s="40" t="s">
        <v>9237</v>
      </c>
      <c r="D1823" s="38">
        <v>644960</v>
      </c>
      <c r="E1823" s="42" t="s">
        <v>8998</v>
      </c>
      <c r="F1823" s="38">
        <v>64496</v>
      </c>
      <c r="G1823" s="38">
        <f t="shared" si="112"/>
        <v>709456</v>
      </c>
      <c r="H1823" s="40" t="s">
        <v>9001</v>
      </c>
      <c r="I1823" s="40" t="s">
        <v>9002</v>
      </c>
      <c r="J1823" s="45">
        <f t="shared" si="113"/>
        <v>11513</v>
      </c>
      <c r="K1823" s="47">
        <f t="shared" si="114"/>
        <v>709456</v>
      </c>
      <c r="L1823">
        <f>+VLOOKUP(J1823,'Thanh toán '!Q$6:R$3244,2,0)</f>
        <v>709456</v>
      </c>
      <c r="M1823" s="47">
        <f t="shared" si="115"/>
        <v>0</v>
      </c>
    </row>
    <row r="1824" spans="1:13" x14ac:dyDescent="0.25">
      <c r="A1824" s="43">
        <v>44992</v>
      </c>
      <c r="B1824" s="40" t="s">
        <v>11097</v>
      </c>
      <c r="C1824" s="40" t="s">
        <v>10020</v>
      </c>
      <c r="D1824" s="38">
        <v>630582</v>
      </c>
      <c r="E1824" s="42" t="s">
        <v>8998</v>
      </c>
      <c r="F1824" s="38">
        <v>63058</v>
      </c>
      <c r="G1824" s="38">
        <f t="shared" si="112"/>
        <v>693640</v>
      </c>
      <c r="H1824" s="40" t="s">
        <v>9001</v>
      </c>
      <c r="I1824" s="40" t="s">
        <v>9002</v>
      </c>
      <c r="J1824" s="45">
        <f t="shared" si="113"/>
        <v>11514</v>
      </c>
      <c r="K1824" s="47">
        <f t="shared" si="114"/>
        <v>693640</v>
      </c>
      <c r="L1824">
        <f>+VLOOKUP(J1824,'Thanh toán '!Q$6:R$3244,2,0)</f>
        <v>693640</v>
      </c>
      <c r="M1824" s="47">
        <f t="shared" si="115"/>
        <v>0</v>
      </c>
    </row>
    <row r="1825" spans="1:13" x14ac:dyDescent="0.25">
      <c r="A1825" s="43">
        <v>44992</v>
      </c>
      <c r="B1825" s="40" t="s">
        <v>11098</v>
      </c>
      <c r="C1825" s="40" t="s">
        <v>9150</v>
      </c>
      <c r="D1825" s="38">
        <v>738405</v>
      </c>
      <c r="E1825" s="42" t="s">
        <v>8998</v>
      </c>
      <c r="F1825" s="38">
        <v>73841</v>
      </c>
      <c r="G1825" s="38">
        <f t="shared" si="112"/>
        <v>812246</v>
      </c>
      <c r="H1825" s="40" t="s">
        <v>9001</v>
      </c>
      <c r="I1825" s="40" t="s">
        <v>9002</v>
      </c>
      <c r="J1825" s="45">
        <f t="shared" si="113"/>
        <v>11516</v>
      </c>
      <c r="K1825" s="47">
        <f t="shared" si="114"/>
        <v>812246</v>
      </c>
      <c r="L1825">
        <f>+VLOOKUP(J1825,'Thanh toán '!Q$6:R$3244,2,0)</f>
        <v>812246</v>
      </c>
      <c r="M1825" s="47">
        <f t="shared" si="115"/>
        <v>0</v>
      </c>
    </row>
    <row r="1826" spans="1:13" x14ac:dyDescent="0.25">
      <c r="A1826" s="43">
        <v>44992</v>
      </c>
      <c r="B1826" s="40" t="s">
        <v>11099</v>
      </c>
      <c r="C1826" s="40" t="s">
        <v>13063</v>
      </c>
      <c r="D1826" s="38">
        <v>2230145</v>
      </c>
      <c r="E1826" s="42" t="s">
        <v>8998</v>
      </c>
      <c r="F1826" s="38">
        <v>223015</v>
      </c>
      <c r="G1826" s="38">
        <f t="shared" si="112"/>
        <v>2453160</v>
      </c>
      <c r="H1826" s="40" t="s">
        <v>9315</v>
      </c>
      <c r="I1826" s="40" t="s">
        <v>9316</v>
      </c>
      <c r="J1826" s="45">
        <f t="shared" si="113"/>
        <v>11517</v>
      </c>
      <c r="K1826" s="47">
        <f t="shared" si="114"/>
        <v>2453160</v>
      </c>
      <c r="L1826">
        <f>+VLOOKUP(J1826,'Thanh toán '!Q$6:R$3244,2,0)</f>
        <v>2453160</v>
      </c>
      <c r="M1826" s="47">
        <f t="shared" si="115"/>
        <v>0</v>
      </c>
    </row>
    <row r="1827" spans="1:13" x14ac:dyDescent="0.25">
      <c r="A1827" s="43">
        <v>44992</v>
      </c>
      <c r="B1827" s="40" t="s">
        <v>11100</v>
      </c>
      <c r="C1827" s="40" t="s">
        <v>13064</v>
      </c>
      <c r="D1827" s="38">
        <v>1945630</v>
      </c>
      <c r="E1827" s="42" t="s">
        <v>8998</v>
      </c>
      <c r="F1827" s="38">
        <v>194563</v>
      </c>
      <c r="G1827" s="38">
        <f t="shared" si="112"/>
        <v>2140193</v>
      </c>
      <c r="H1827" s="40" t="s">
        <v>9311</v>
      </c>
      <c r="I1827" s="40" t="s">
        <v>9312</v>
      </c>
      <c r="J1827" s="45">
        <f t="shared" si="113"/>
        <v>11518</v>
      </c>
      <c r="K1827" s="47">
        <f t="shared" si="114"/>
        <v>2140193</v>
      </c>
      <c r="L1827">
        <f>+VLOOKUP(J1827,'Thanh toán '!Q$6:R$3244,2,0)</f>
        <v>2140193</v>
      </c>
      <c r="M1827" s="47">
        <f t="shared" si="115"/>
        <v>0</v>
      </c>
    </row>
    <row r="1828" spans="1:13" x14ac:dyDescent="0.25">
      <c r="A1828" s="43">
        <v>44992</v>
      </c>
      <c r="B1828" s="40" t="s">
        <v>13065</v>
      </c>
      <c r="C1828" s="40" t="s">
        <v>13066</v>
      </c>
      <c r="D1828" s="38">
        <v>9966510</v>
      </c>
      <c r="E1828" s="42" t="s">
        <v>8998</v>
      </c>
      <c r="F1828" s="38">
        <v>996651</v>
      </c>
      <c r="G1828" s="38">
        <f t="shared" si="112"/>
        <v>10963161</v>
      </c>
      <c r="H1828" s="40" t="s">
        <v>9295</v>
      </c>
      <c r="I1828" s="40" t="s">
        <v>9296</v>
      </c>
      <c r="J1828" s="45">
        <f t="shared" si="113"/>
        <v>11519</v>
      </c>
      <c r="K1828" s="47">
        <f t="shared" si="114"/>
        <v>10963161</v>
      </c>
      <c r="L1828">
        <f>+VLOOKUP(J1828,'Thanh toán '!Q$6:R$3244,2,0)</f>
        <v>10963161</v>
      </c>
      <c r="M1828" s="47">
        <f t="shared" si="115"/>
        <v>0</v>
      </c>
    </row>
    <row r="1829" spans="1:13" x14ac:dyDescent="0.25">
      <c r="A1829" s="43">
        <v>44992</v>
      </c>
      <c r="B1829" s="40" t="s">
        <v>13067</v>
      </c>
      <c r="C1829" s="40" t="s">
        <v>13068</v>
      </c>
      <c r="D1829" s="38">
        <v>3035550</v>
      </c>
      <c r="E1829" s="42" t="s">
        <v>8998</v>
      </c>
      <c r="F1829" s="38">
        <v>303555</v>
      </c>
      <c r="G1829" s="38">
        <f t="shared" si="112"/>
        <v>3339105</v>
      </c>
      <c r="H1829" s="40" t="s">
        <v>9331</v>
      </c>
      <c r="I1829" s="40" t="s">
        <v>9332</v>
      </c>
      <c r="J1829" s="45">
        <f t="shared" si="113"/>
        <v>11520</v>
      </c>
      <c r="K1829" s="47">
        <f t="shared" si="114"/>
        <v>3339105</v>
      </c>
      <c r="L1829">
        <f>+VLOOKUP(J1829,'Thanh toán '!Q$6:R$3244,2,0)</f>
        <v>3339105</v>
      </c>
      <c r="M1829" s="47">
        <f t="shared" si="115"/>
        <v>0</v>
      </c>
    </row>
    <row r="1830" spans="1:13" x14ac:dyDescent="0.25">
      <c r="A1830" s="43">
        <v>44992</v>
      </c>
      <c r="B1830" s="40" t="s">
        <v>11101</v>
      </c>
      <c r="C1830" s="40" t="s">
        <v>13069</v>
      </c>
      <c r="D1830" s="38">
        <v>1924970</v>
      </c>
      <c r="E1830" s="42" t="s">
        <v>8998</v>
      </c>
      <c r="F1830" s="38">
        <v>192497</v>
      </c>
      <c r="G1830" s="38">
        <f t="shared" si="112"/>
        <v>2117467</v>
      </c>
      <c r="H1830" s="40" t="s">
        <v>9347</v>
      </c>
      <c r="I1830" s="40" t="s">
        <v>9348</v>
      </c>
      <c r="J1830" s="45">
        <f t="shared" si="113"/>
        <v>11521</v>
      </c>
      <c r="K1830" s="47">
        <f t="shared" si="114"/>
        <v>2117467</v>
      </c>
      <c r="L1830">
        <f>+VLOOKUP(J1830,'Thanh toán '!Q$6:R$3244,2,0)</f>
        <v>2117467</v>
      </c>
      <c r="M1830" s="47">
        <f t="shared" si="115"/>
        <v>0</v>
      </c>
    </row>
    <row r="1831" spans="1:13" x14ac:dyDescent="0.25">
      <c r="A1831" s="43">
        <v>44992</v>
      </c>
      <c r="B1831" s="40" t="s">
        <v>13070</v>
      </c>
      <c r="C1831" s="40" t="s">
        <v>13071</v>
      </c>
      <c r="D1831" s="38">
        <v>5607435</v>
      </c>
      <c r="E1831" s="42" t="s">
        <v>8998</v>
      </c>
      <c r="F1831" s="38">
        <v>560744</v>
      </c>
      <c r="G1831" s="38">
        <f t="shared" si="112"/>
        <v>6168179</v>
      </c>
      <c r="H1831" s="40" t="s">
        <v>9289</v>
      </c>
      <c r="I1831" s="40" t="s">
        <v>9290</v>
      </c>
      <c r="J1831" s="45">
        <f t="shared" si="113"/>
        <v>11522</v>
      </c>
      <c r="K1831" s="47">
        <f t="shared" si="114"/>
        <v>6168179</v>
      </c>
      <c r="L1831">
        <f>+VLOOKUP(J1831,'Thanh toán '!Q$6:R$3244,2,0)</f>
        <v>6168179</v>
      </c>
      <c r="M1831" s="47">
        <f t="shared" si="115"/>
        <v>0</v>
      </c>
    </row>
    <row r="1832" spans="1:13" x14ac:dyDescent="0.25">
      <c r="A1832" s="43">
        <v>44992</v>
      </c>
      <c r="B1832" s="40" t="s">
        <v>11102</v>
      </c>
      <c r="C1832" s="40" t="s">
        <v>13072</v>
      </c>
      <c r="D1832" s="38">
        <v>1302000</v>
      </c>
      <c r="E1832" s="42" t="s">
        <v>8998</v>
      </c>
      <c r="F1832" s="38">
        <v>130200</v>
      </c>
      <c r="G1832" s="38">
        <f t="shared" si="112"/>
        <v>1432200</v>
      </c>
      <c r="H1832" s="40" t="s">
        <v>9289</v>
      </c>
      <c r="I1832" s="40" t="s">
        <v>9290</v>
      </c>
      <c r="J1832" s="45">
        <f t="shared" si="113"/>
        <v>11523</v>
      </c>
      <c r="K1832" s="47">
        <f t="shared" si="114"/>
        <v>1432200</v>
      </c>
      <c r="L1832" t="e">
        <f>+VLOOKUP(J1832,'Thanh toán '!Q$6:R$3244,2,0)</f>
        <v>#N/A</v>
      </c>
      <c r="M1832" s="47" t="e">
        <f t="shared" si="115"/>
        <v>#N/A</v>
      </c>
    </row>
    <row r="1833" spans="1:13" x14ac:dyDescent="0.25">
      <c r="A1833" s="43">
        <v>44992</v>
      </c>
      <c r="B1833" s="40" t="s">
        <v>11103</v>
      </c>
      <c r="C1833" s="40" t="s">
        <v>13073</v>
      </c>
      <c r="D1833" s="38">
        <v>1590750</v>
      </c>
      <c r="E1833" s="42" t="s">
        <v>8998</v>
      </c>
      <c r="F1833" s="38">
        <v>159075</v>
      </c>
      <c r="G1833" s="38">
        <f t="shared" si="112"/>
        <v>1749825</v>
      </c>
      <c r="H1833" s="40" t="s">
        <v>9331</v>
      </c>
      <c r="I1833" s="40" t="s">
        <v>9332</v>
      </c>
      <c r="J1833" s="45">
        <f t="shared" si="113"/>
        <v>11524</v>
      </c>
      <c r="K1833" s="47">
        <f t="shared" si="114"/>
        <v>1749825</v>
      </c>
      <c r="L1833" t="e">
        <f>+VLOOKUP(J1833,'Thanh toán '!Q$6:R$3244,2,0)</f>
        <v>#N/A</v>
      </c>
      <c r="M1833" s="47" t="e">
        <f t="shared" si="115"/>
        <v>#N/A</v>
      </c>
    </row>
    <row r="1834" spans="1:13" x14ac:dyDescent="0.25">
      <c r="A1834" s="43">
        <v>44992</v>
      </c>
      <c r="B1834" s="40" t="s">
        <v>13074</v>
      </c>
      <c r="C1834" s="40" t="s">
        <v>13075</v>
      </c>
      <c r="D1834" s="38">
        <v>530250</v>
      </c>
      <c r="E1834" s="42" t="s">
        <v>8998</v>
      </c>
      <c r="F1834" s="38">
        <v>53025</v>
      </c>
      <c r="G1834" s="38">
        <f t="shared" si="112"/>
        <v>583275</v>
      </c>
      <c r="H1834" s="40" t="s">
        <v>9315</v>
      </c>
      <c r="I1834" s="40" t="s">
        <v>9316</v>
      </c>
      <c r="J1834" s="45">
        <f t="shared" si="113"/>
        <v>11525</v>
      </c>
      <c r="K1834" s="47">
        <f t="shared" si="114"/>
        <v>583275</v>
      </c>
      <c r="L1834" t="e">
        <f>+VLOOKUP(J1834,'Thanh toán '!Q$6:R$3244,2,0)</f>
        <v>#N/A</v>
      </c>
      <c r="M1834" s="47" t="e">
        <f t="shared" si="115"/>
        <v>#N/A</v>
      </c>
    </row>
    <row r="1835" spans="1:13" x14ac:dyDescent="0.25">
      <c r="A1835" s="43">
        <v>44992</v>
      </c>
      <c r="B1835" s="40" t="s">
        <v>13076</v>
      </c>
      <c r="C1835" s="40" t="s">
        <v>10103</v>
      </c>
      <c r="D1835" s="38">
        <v>618065</v>
      </c>
      <c r="E1835" s="42" t="s">
        <v>8998</v>
      </c>
      <c r="F1835" s="38">
        <v>61807</v>
      </c>
      <c r="G1835" s="38">
        <f t="shared" si="112"/>
        <v>679872</v>
      </c>
      <c r="H1835" s="40" t="s">
        <v>9001</v>
      </c>
      <c r="I1835" s="40" t="s">
        <v>9002</v>
      </c>
      <c r="J1835" s="45">
        <f t="shared" si="113"/>
        <v>11526</v>
      </c>
      <c r="K1835" s="47">
        <f t="shared" si="114"/>
        <v>679872</v>
      </c>
      <c r="L1835">
        <f>+VLOOKUP(J1835,'Thanh toán '!Q$6:R$3244,2,0)</f>
        <v>679872</v>
      </c>
      <c r="M1835" s="47">
        <f t="shared" si="115"/>
        <v>0</v>
      </c>
    </row>
    <row r="1836" spans="1:13" x14ac:dyDescent="0.25">
      <c r="A1836" s="43">
        <v>44992</v>
      </c>
      <c r="B1836" s="40" t="s">
        <v>11104</v>
      </c>
      <c r="C1836" s="40" t="s">
        <v>10105</v>
      </c>
      <c r="D1836" s="38">
        <v>922445</v>
      </c>
      <c r="E1836" s="42" t="s">
        <v>8998</v>
      </c>
      <c r="F1836" s="38">
        <v>92245</v>
      </c>
      <c r="G1836" s="38">
        <f t="shared" si="112"/>
        <v>1014690</v>
      </c>
      <c r="H1836" s="40" t="s">
        <v>9001</v>
      </c>
      <c r="I1836" s="40" t="s">
        <v>9002</v>
      </c>
      <c r="J1836" s="45">
        <f t="shared" si="113"/>
        <v>11527</v>
      </c>
      <c r="K1836" s="47">
        <f t="shared" si="114"/>
        <v>1014690</v>
      </c>
      <c r="L1836">
        <f>+VLOOKUP(J1836,'Thanh toán '!Q$6:R$3244,2,0)</f>
        <v>1014690</v>
      </c>
      <c r="M1836" s="47">
        <f t="shared" si="115"/>
        <v>0</v>
      </c>
    </row>
    <row r="1837" spans="1:13" x14ac:dyDescent="0.25">
      <c r="A1837" s="43">
        <v>44992</v>
      </c>
      <c r="B1837" s="40" t="s">
        <v>11105</v>
      </c>
      <c r="C1837" s="40" t="s">
        <v>13077</v>
      </c>
      <c r="D1837" s="38">
        <v>1648445</v>
      </c>
      <c r="E1837" s="42" t="s">
        <v>8998</v>
      </c>
      <c r="F1837" s="38">
        <v>164845</v>
      </c>
      <c r="G1837" s="38">
        <f t="shared" si="112"/>
        <v>1813290</v>
      </c>
      <c r="H1837" s="40" t="s">
        <v>10921</v>
      </c>
      <c r="I1837" s="40" t="s">
        <v>10922</v>
      </c>
      <c r="J1837" s="45">
        <f t="shared" si="113"/>
        <v>11537</v>
      </c>
      <c r="K1837" s="47">
        <f t="shared" si="114"/>
        <v>1813290</v>
      </c>
      <c r="L1837">
        <f>+VLOOKUP(J1837,'Thanh toán '!Q$6:R$3244,2,0)</f>
        <v>1813290</v>
      </c>
      <c r="M1837" s="47">
        <f t="shared" si="115"/>
        <v>0</v>
      </c>
    </row>
    <row r="1838" spans="1:13" x14ac:dyDescent="0.25">
      <c r="A1838" s="43">
        <v>44992</v>
      </c>
      <c r="B1838" s="40" t="s">
        <v>13078</v>
      </c>
      <c r="C1838" s="40" t="s">
        <v>10168</v>
      </c>
      <c r="D1838" s="38">
        <v>1323430</v>
      </c>
      <c r="E1838" s="42" t="s">
        <v>8998</v>
      </c>
      <c r="F1838" s="38">
        <v>132343</v>
      </c>
      <c r="G1838" s="38">
        <f t="shared" si="112"/>
        <v>1455773</v>
      </c>
      <c r="H1838" s="40" t="s">
        <v>9001</v>
      </c>
      <c r="I1838" s="40" t="s">
        <v>9002</v>
      </c>
      <c r="J1838" s="45">
        <f t="shared" si="113"/>
        <v>11539</v>
      </c>
      <c r="K1838" s="47">
        <f t="shared" si="114"/>
        <v>1455773</v>
      </c>
      <c r="L1838">
        <f>+VLOOKUP(J1838,'Thanh toán '!Q$6:R$3244,2,0)</f>
        <v>1455773</v>
      </c>
      <c r="M1838" s="47">
        <f t="shared" si="115"/>
        <v>0</v>
      </c>
    </row>
    <row r="1839" spans="1:13" x14ac:dyDescent="0.25">
      <c r="A1839" s="43">
        <v>44992</v>
      </c>
      <c r="B1839" s="40" t="s">
        <v>13079</v>
      </c>
      <c r="C1839" s="40" t="s">
        <v>10168</v>
      </c>
      <c r="D1839" s="38">
        <v>530250</v>
      </c>
      <c r="E1839" s="42" t="s">
        <v>8998</v>
      </c>
      <c r="F1839" s="38">
        <v>53025</v>
      </c>
      <c r="G1839" s="38">
        <f t="shared" si="112"/>
        <v>583275</v>
      </c>
      <c r="H1839" s="40" t="s">
        <v>9001</v>
      </c>
      <c r="I1839" s="40" t="s">
        <v>9002</v>
      </c>
      <c r="J1839" s="45">
        <f t="shared" si="113"/>
        <v>11540</v>
      </c>
      <c r="K1839" s="47">
        <f t="shared" si="114"/>
        <v>583275</v>
      </c>
      <c r="L1839" t="e">
        <f>+VLOOKUP(J1839,'Thanh toán '!Q$6:R$3244,2,0)</f>
        <v>#N/A</v>
      </c>
      <c r="M1839" s="47" t="e">
        <f t="shared" si="115"/>
        <v>#N/A</v>
      </c>
    </row>
    <row r="1840" spans="1:13" x14ac:dyDescent="0.25">
      <c r="A1840" s="43">
        <v>44992</v>
      </c>
      <c r="B1840" s="40" t="s">
        <v>13080</v>
      </c>
      <c r="C1840" s="40" t="s">
        <v>13081</v>
      </c>
      <c r="D1840" s="38">
        <v>1110580</v>
      </c>
      <c r="E1840" s="42" t="s">
        <v>8998</v>
      </c>
      <c r="F1840" s="38">
        <v>111058</v>
      </c>
      <c r="G1840" s="38">
        <f t="shared" si="112"/>
        <v>1221638</v>
      </c>
      <c r="H1840" s="40" t="s">
        <v>9206</v>
      </c>
      <c r="I1840" s="40" t="s">
        <v>9207</v>
      </c>
      <c r="J1840" s="45">
        <f t="shared" si="113"/>
        <v>11541</v>
      </c>
      <c r="K1840" s="47">
        <f t="shared" si="114"/>
        <v>1221638</v>
      </c>
      <c r="L1840">
        <f>+VLOOKUP(J1840,'Thanh toán '!Q$6:R$3244,2,0)</f>
        <v>1221638</v>
      </c>
      <c r="M1840" s="47">
        <f t="shared" si="115"/>
        <v>0</v>
      </c>
    </row>
    <row r="1841" spans="1:13" x14ac:dyDescent="0.25">
      <c r="A1841" s="43">
        <v>44993</v>
      </c>
      <c r="B1841" s="40" t="s">
        <v>13091</v>
      </c>
      <c r="C1841" s="40" t="s">
        <v>10151</v>
      </c>
      <c r="D1841" s="38">
        <v>584084</v>
      </c>
      <c r="E1841" s="42" t="s">
        <v>8998</v>
      </c>
      <c r="F1841" s="38">
        <v>58408</v>
      </c>
      <c r="G1841" s="38">
        <f t="shared" si="112"/>
        <v>642492</v>
      </c>
      <c r="H1841" s="40" t="s">
        <v>9001</v>
      </c>
      <c r="I1841" s="40" t="s">
        <v>9002</v>
      </c>
      <c r="J1841" s="45">
        <f t="shared" si="113"/>
        <v>11542</v>
      </c>
      <c r="K1841" s="47">
        <f t="shared" si="114"/>
        <v>642492</v>
      </c>
      <c r="L1841">
        <f>+VLOOKUP(J1841,'Thanh toán '!Q$6:R$3244,2,0)</f>
        <v>642492</v>
      </c>
      <c r="M1841" s="47">
        <f t="shared" si="115"/>
        <v>0</v>
      </c>
    </row>
    <row r="1842" spans="1:13" x14ac:dyDescent="0.25">
      <c r="A1842" s="43">
        <v>44993</v>
      </c>
      <c r="B1842" s="40" t="s">
        <v>13092</v>
      </c>
      <c r="C1842" s="40" t="s">
        <v>10081</v>
      </c>
      <c r="D1842" s="38">
        <v>553467</v>
      </c>
      <c r="E1842" s="42" t="s">
        <v>8998</v>
      </c>
      <c r="F1842" s="38">
        <v>55347</v>
      </c>
      <c r="G1842" s="38">
        <f t="shared" si="112"/>
        <v>608814</v>
      </c>
      <c r="H1842" s="40" t="s">
        <v>9001</v>
      </c>
      <c r="I1842" s="40" t="s">
        <v>9002</v>
      </c>
      <c r="J1842" s="45">
        <f t="shared" si="113"/>
        <v>11544</v>
      </c>
      <c r="K1842" s="47">
        <f t="shared" si="114"/>
        <v>608814</v>
      </c>
      <c r="L1842">
        <f>+VLOOKUP(J1842,'Thanh toán '!Q$6:R$3244,2,0)</f>
        <v>608814</v>
      </c>
      <c r="M1842" s="47">
        <f t="shared" si="115"/>
        <v>0</v>
      </c>
    </row>
    <row r="1843" spans="1:13" x14ac:dyDescent="0.25">
      <c r="A1843" s="43">
        <v>44993</v>
      </c>
      <c r="B1843" s="40" t="s">
        <v>13093</v>
      </c>
      <c r="C1843" s="40" t="s">
        <v>10087</v>
      </c>
      <c r="D1843" s="38">
        <v>804393</v>
      </c>
      <c r="E1843" s="42" t="s">
        <v>8998</v>
      </c>
      <c r="F1843" s="38">
        <v>80439</v>
      </c>
      <c r="G1843" s="38">
        <f t="shared" si="112"/>
        <v>884832</v>
      </c>
      <c r="H1843" s="40" t="s">
        <v>9001</v>
      </c>
      <c r="I1843" s="40" t="s">
        <v>9002</v>
      </c>
      <c r="J1843" s="45">
        <f t="shared" si="113"/>
        <v>11546</v>
      </c>
      <c r="K1843" s="47">
        <f t="shared" si="114"/>
        <v>884832</v>
      </c>
      <c r="L1843">
        <f>+VLOOKUP(J1843,'Thanh toán '!Q$6:R$3244,2,0)</f>
        <v>884832</v>
      </c>
      <c r="M1843" s="47">
        <f t="shared" si="115"/>
        <v>0</v>
      </c>
    </row>
    <row r="1844" spans="1:13" x14ac:dyDescent="0.25">
      <c r="A1844" s="43">
        <v>44993</v>
      </c>
      <c r="B1844" s="40" t="s">
        <v>13094</v>
      </c>
      <c r="C1844" s="40" t="s">
        <v>10087</v>
      </c>
      <c r="D1844" s="38">
        <v>318150</v>
      </c>
      <c r="E1844" s="42" t="s">
        <v>8998</v>
      </c>
      <c r="F1844" s="38">
        <v>31815</v>
      </c>
      <c r="G1844" s="38">
        <f t="shared" si="112"/>
        <v>349965</v>
      </c>
      <c r="H1844" s="40" t="s">
        <v>9001</v>
      </c>
      <c r="I1844" s="40" t="s">
        <v>9002</v>
      </c>
      <c r="J1844" s="45">
        <f t="shared" si="113"/>
        <v>11547</v>
      </c>
      <c r="K1844" s="47">
        <f t="shared" si="114"/>
        <v>349965</v>
      </c>
      <c r="L1844" t="e">
        <f>+VLOOKUP(J1844,'Thanh toán '!Q$6:R$3244,2,0)</f>
        <v>#N/A</v>
      </c>
      <c r="M1844" s="47" t="e">
        <f t="shared" si="115"/>
        <v>#N/A</v>
      </c>
    </row>
    <row r="1845" spans="1:13" x14ac:dyDescent="0.25">
      <c r="A1845" s="43">
        <v>44993</v>
      </c>
      <c r="B1845" s="40" t="s">
        <v>13095</v>
      </c>
      <c r="C1845" s="40" t="s">
        <v>10365</v>
      </c>
      <c r="D1845" s="38">
        <v>922445</v>
      </c>
      <c r="E1845" s="42" t="s">
        <v>8998</v>
      </c>
      <c r="F1845" s="38">
        <v>92245</v>
      </c>
      <c r="G1845" s="38">
        <f t="shared" si="112"/>
        <v>1014690</v>
      </c>
      <c r="H1845" s="40" t="s">
        <v>9001</v>
      </c>
      <c r="I1845" s="40" t="s">
        <v>9002</v>
      </c>
      <c r="J1845" s="45">
        <f t="shared" si="113"/>
        <v>11549</v>
      </c>
      <c r="K1845" s="47">
        <f t="shared" si="114"/>
        <v>1014690</v>
      </c>
      <c r="L1845">
        <f>+VLOOKUP(J1845,'Thanh toán '!Q$6:R$3244,2,0)</f>
        <v>1014690</v>
      </c>
      <c r="M1845" s="47">
        <f t="shared" si="115"/>
        <v>0</v>
      </c>
    </row>
    <row r="1846" spans="1:13" x14ac:dyDescent="0.25">
      <c r="A1846" s="43">
        <v>44993</v>
      </c>
      <c r="B1846" s="40" t="s">
        <v>11106</v>
      </c>
      <c r="C1846" s="40" t="s">
        <v>10365</v>
      </c>
      <c r="D1846" s="38">
        <v>530250</v>
      </c>
      <c r="E1846" s="42" t="s">
        <v>8998</v>
      </c>
      <c r="F1846" s="38">
        <v>53025</v>
      </c>
      <c r="G1846" s="38">
        <f t="shared" si="112"/>
        <v>583275</v>
      </c>
      <c r="H1846" s="40" t="s">
        <v>9001</v>
      </c>
      <c r="I1846" s="40" t="s">
        <v>9002</v>
      </c>
      <c r="J1846" s="45">
        <f t="shared" si="113"/>
        <v>11550</v>
      </c>
      <c r="K1846" s="47">
        <f t="shared" si="114"/>
        <v>583275</v>
      </c>
      <c r="L1846" t="e">
        <f>+VLOOKUP(J1846,'Thanh toán '!Q$6:R$3244,2,0)</f>
        <v>#N/A</v>
      </c>
      <c r="M1846" s="47" t="e">
        <f t="shared" si="115"/>
        <v>#N/A</v>
      </c>
    </row>
    <row r="1847" spans="1:13" x14ac:dyDescent="0.25">
      <c r="A1847" s="43">
        <v>44993</v>
      </c>
      <c r="B1847" s="40" t="s">
        <v>11107</v>
      </c>
      <c r="C1847" s="40" t="s">
        <v>9148</v>
      </c>
      <c r="D1847" s="38">
        <v>1292155</v>
      </c>
      <c r="E1847" s="42" t="s">
        <v>8998</v>
      </c>
      <c r="F1847" s="38">
        <v>129216</v>
      </c>
      <c r="G1847" s="38">
        <f t="shared" si="112"/>
        <v>1421371</v>
      </c>
      <c r="H1847" s="40" t="s">
        <v>9001</v>
      </c>
      <c r="I1847" s="40" t="s">
        <v>9002</v>
      </c>
      <c r="J1847" s="45">
        <f t="shared" si="113"/>
        <v>11551</v>
      </c>
      <c r="K1847" s="47">
        <f t="shared" si="114"/>
        <v>1421371</v>
      </c>
      <c r="L1847">
        <f>+VLOOKUP(J1847,'Thanh toán '!Q$6:R$3244,2,0)</f>
        <v>1421371</v>
      </c>
      <c r="M1847" s="47">
        <f t="shared" si="115"/>
        <v>0</v>
      </c>
    </row>
    <row r="1848" spans="1:13" x14ac:dyDescent="0.25">
      <c r="A1848" s="43">
        <v>44993</v>
      </c>
      <c r="B1848" s="40" t="s">
        <v>11108</v>
      </c>
      <c r="C1848" s="40" t="s">
        <v>13096</v>
      </c>
      <c r="D1848" s="38">
        <v>724353</v>
      </c>
      <c r="E1848" s="42" t="s">
        <v>8998</v>
      </c>
      <c r="F1848" s="38">
        <v>72435</v>
      </c>
      <c r="G1848" s="38">
        <f t="shared" si="112"/>
        <v>796788</v>
      </c>
      <c r="H1848" s="40" t="s">
        <v>9001</v>
      </c>
      <c r="I1848" s="40" t="s">
        <v>9002</v>
      </c>
      <c r="J1848" s="45">
        <f t="shared" si="113"/>
        <v>11552</v>
      </c>
      <c r="K1848" s="47">
        <f t="shared" si="114"/>
        <v>796788</v>
      </c>
      <c r="L1848">
        <f>+VLOOKUP(J1848,'Thanh toán '!Q$6:R$3244,2,0)</f>
        <v>796788</v>
      </c>
      <c r="M1848" s="47">
        <f t="shared" si="115"/>
        <v>0</v>
      </c>
    </row>
    <row r="1849" spans="1:13" x14ac:dyDescent="0.25">
      <c r="A1849" s="43">
        <v>44993</v>
      </c>
      <c r="B1849" s="40" t="s">
        <v>11109</v>
      </c>
      <c r="C1849" s="40" t="s">
        <v>9154</v>
      </c>
      <c r="D1849" s="38">
        <v>1173355</v>
      </c>
      <c r="E1849" s="42" t="s">
        <v>8998</v>
      </c>
      <c r="F1849" s="38">
        <v>117336</v>
      </c>
      <c r="G1849" s="38">
        <f t="shared" si="112"/>
        <v>1290691</v>
      </c>
      <c r="H1849" s="40" t="s">
        <v>9001</v>
      </c>
      <c r="I1849" s="40" t="s">
        <v>9002</v>
      </c>
      <c r="J1849" s="45">
        <f t="shared" si="113"/>
        <v>11553</v>
      </c>
      <c r="K1849" s="47">
        <f t="shared" si="114"/>
        <v>1290691</v>
      </c>
      <c r="L1849">
        <f>+VLOOKUP(J1849,'Thanh toán '!Q$6:R$3244,2,0)</f>
        <v>1290691</v>
      </c>
      <c r="M1849" s="47">
        <f t="shared" si="115"/>
        <v>0</v>
      </c>
    </row>
    <row r="1850" spans="1:13" x14ac:dyDescent="0.25">
      <c r="A1850" s="43">
        <v>44993</v>
      </c>
      <c r="B1850" s="40" t="s">
        <v>13102</v>
      </c>
      <c r="C1850" s="40" t="s">
        <v>13103</v>
      </c>
      <c r="D1850" s="38">
        <v>1060500</v>
      </c>
      <c r="E1850" s="42" t="s">
        <v>8998</v>
      </c>
      <c r="F1850" s="38">
        <v>106050</v>
      </c>
      <c r="G1850" s="38">
        <f t="shared" si="112"/>
        <v>1166550</v>
      </c>
      <c r="H1850" s="40" t="s">
        <v>9766</v>
      </c>
      <c r="I1850" s="40" t="s">
        <v>9767</v>
      </c>
      <c r="J1850" s="45">
        <f t="shared" si="113"/>
        <v>11778</v>
      </c>
      <c r="K1850" s="47">
        <f t="shared" si="114"/>
        <v>1166550</v>
      </c>
      <c r="L1850" t="e">
        <f>+VLOOKUP(J1850,'Thanh toán '!Q$6:R$3244,2,0)</f>
        <v>#N/A</v>
      </c>
      <c r="M1850" s="47" t="e">
        <f t="shared" si="115"/>
        <v>#N/A</v>
      </c>
    </row>
    <row r="1851" spans="1:13" x14ac:dyDescent="0.25">
      <c r="A1851" s="43">
        <v>44993</v>
      </c>
      <c r="B1851" s="40" t="s">
        <v>13104</v>
      </c>
      <c r="C1851" s="40" t="s">
        <v>13105</v>
      </c>
      <c r="D1851" s="38">
        <v>1853080</v>
      </c>
      <c r="E1851" s="42" t="s">
        <v>8998</v>
      </c>
      <c r="F1851" s="38">
        <v>185308</v>
      </c>
      <c r="G1851" s="38">
        <f t="shared" si="112"/>
        <v>2038388</v>
      </c>
      <c r="H1851" s="40" t="s">
        <v>10031</v>
      </c>
      <c r="I1851" s="40" t="s">
        <v>10032</v>
      </c>
      <c r="J1851" s="45">
        <f t="shared" si="113"/>
        <v>11780</v>
      </c>
      <c r="K1851" s="47">
        <f t="shared" si="114"/>
        <v>2038388</v>
      </c>
      <c r="L1851">
        <f>+VLOOKUP(J1851,'Thanh toán '!Q$6:R$3244,2,0)</f>
        <v>2038388</v>
      </c>
      <c r="M1851" s="47">
        <f t="shared" si="115"/>
        <v>0</v>
      </c>
    </row>
    <row r="1852" spans="1:13" x14ac:dyDescent="0.25">
      <c r="A1852" s="43">
        <v>44993</v>
      </c>
      <c r="B1852" s="40" t="s">
        <v>13106</v>
      </c>
      <c r="C1852" s="40" t="s">
        <v>13107</v>
      </c>
      <c r="D1852" s="38">
        <v>584084</v>
      </c>
      <c r="E1852" s="42" t="s">
        <v>8998</v>
      </c>
      <c r="F1852" s="38">
        <v>58408</v>
      </c>
      <c r="G1852" s="38">
        <f t="shared" si="112"/>
        <v>642492</v>
      </c>
      <c r="H1852" s="40" t="s">
        <v>9001</v>
      </c>
      <c r="I1852" s="40" t="s">
        <v>9002</v>
      </c>
      <c r="J1852" s="45">
        <f t="shared" si="113"/>
        <v>11781</v>
      </c>
      <c r="K1852" s="47">
        <f t="shared" si="114"/>
        <v>642492</v>
      </c>
      <c r="L1852">
        <f>+VLOOKUP(J1852,'Thanh toán '!Q$6:R$3244,2,0)</f>
        <v>642492</v>
      </c>
      <c r="M1852" s="47">
        <f t="shared" si="115"/>
        <v>0</v>
      </c>
    </row>
    <row r="1853" spans="1:13" x14ac:dyDescent="0.25">
      <c r="A1853" s="43">
        <v>44993</v>
      </c>
      <c r="B1853" s="40" t="s">
        <v>13108</v>
      </c>
      <c r="C1853" s="40" t="s">
        <v>9973</v>
      </c>
      <c r="D1853" s="38">
        <v>1100049</v>
      </c>
      <c r="E1853" s="42" t="s">
        <v>8998</v>
      </c>
      <c r="F1853" s="38">
        <v>110005</v>
      </c>
      <c r="G1853" s="38">
        <f t="shared" si="112"/>
        <v>1210054</v>
      </c>
      <c r="H1853" s="40" t="s">
        <v>9001</v>
      </c>
      <c r="I1853" s="40" t="s">
        <v>9002</v>
      </c>
      <c r="J1853" s="45">
        <f t="shared" si="113"/>
        <v>11782</v>
      </c>
      <c r="K1853" s="47">
        <f t="shared" si="114"/>
        <v>1210054</v>
      </c>
      <c r="L1853">
        <f>+VLOOKUP(J1853,'Thanh toán '!Q$6:R$3244,2,0)</f>
        <v>1210054</v>
      </c>
      <c r="M1853" s="47">
        <f t="shared" si="115"/>
        <v>0</v>
      </c>
    </row>
    <row r="1854" spans="1:13" x14ac:dyDescent="0.25">
      <c r="A1854" s="43">
        <v>44993</v>
      </c>
      <c r="B1854" s="40" t="s">
        <v>13109</v>
      </c>
      <c r="C1854" s="40" t="s">
        <v>9125</v>
      </c>
      <c r="D1854" s="38">
        <v>1167378</v>
      </c>
      <c r="E1854" s="42" t="s">
        <v>8998</v>
      </c>
      <c r="F1854" s="38">
        <v>116738</v>
      </c>
      <c r="G1854" s="38">
        <f t="shared" si="112"/>
        <v>1284116</v>
      </c>
      <c r="H1854" s="40" t="s">
        <v>9001</v>
      </c>
      <c r="I1854" s="40" t="s">
        <v>9002</v>
      </c>
      <c r="J1854" s="45">
        <f t="shared" si="113"/>
        <v>11806</v>
      </c>
      <c r="K1854" s="47">
        <f t="shared" si="114"/>
        <v>1284116</v>
      </c>
      <c r="L1854">
        <f>+VLOOKUP(J1854,'Thanh toán '!Q$6:R$3244,2,0)</f>
        <v>1284116</v>
      </c>
      <c r="M1854" s="47">
        <f t="shared" si="115"/>
        <v>0</v>
      </c>
    </row>
    <row r="1855" spans="1:13" x14ac:dyDescent="0.25">
      <c r="A1855" s="43">
        <v>44993</v>
      </c>
      <c r="B1855" s="40" t="s">
        <v>13110</v>
      </c>
      <c r="C1855" s="40" t="s">
        <v>9127</v>
      </c>
      <c r="D1855" s="38">
        <v>1061211</v>
      </c>
      <c r="E1855" s="42" t="s">
        <v>8998</v>
      </c>
      <c r="F1855" s="38">
        <v>106121</v>
      </c>
      <c r="G1855" s="38">
        <f t="shared" si="112"/>
        <v>1167332</v>
      </c>
      <c r="H1855" s="40" t="s">
        <v>9001</v>
      </c>
      <c r="I1855" s="40" t="s">
        <v>9002</v>
      </c>
      <c r="J1855" s="45">
        <f t="shared" si="113"/>
        <v>11807</v>
      </c>
      <c r="K1855" s="47">
        <f t="shared" si="114"/>
        <v>1167332</v>
      </c>
      <c r="L1855">
        <f>+VLOOKUP(J1855,'Thanh toán '!Q$6:R$3244,2,0)</f>
        <v>1167332</v>
      </c>
      <c r="M1855" s="47">
        <f t="shared" si="115"/>
        <v>0</v>
      </c>
    </row>
    <row r="1856" spans="1:13" x14ac:dyDescent="0.25">
      <c r="A1856" s="43">
        <v>44993</v>
      </c>
      <c r="B1856" s="40" t="s">
        <v>13111</v>
      </c>
      <c r="C1856" s="40" t="s">
        <v>9758</v>
      </c>
      <c r="D1856" s="38">
        <v>2519900</v>
      </c>
      <c r="E1856" s="42" t="s">
        <v>8998</v>
      </c>
      <c r="F1856" s="38">
        <v>251990</v>
      </c>
      <c r="G1856" s="38">
        <f t="shared" si="112"/>
        <v>2771890</v>
      </c>
      <c r="H1856" s="40" t="s">
        <v>9558</v>
      </c>
      <c r="I1856" s="40" t="s">
        <v>9559</v>
      </c>
      <c r="J1856" s="45">
        <f t="shared" si="113"/>
        <v>11809</v>
      </c>
      <c r="K1856" s="47">
        <f t="shared" si="114"/>
        <v>2771890</v>
      </c>
      <c r="L1856">
        <f>+VLOOKUP(J1856,'Thanh toán '!Q$6:R$3244,2,0)</f>
        <v>2771890</v>
      </c>
      <c r="M1856" s="47">
        <f t="shared" si="115"/>
        <v>0</v>
      </c>
    </row>
    <row r="1857" spans="1:13" x14ac:dyDescent="0.25">
      <c r="A1857" s="43">
        <v>44993</v>
      </c>
      <c r="B1857" s="40" t="s">
        <v>13112</v>
      </c>
      <c r="C1857" s="40" t="s">
        <v>13113</v>
      </c>
      <c r="D1857" s="38">
        <v>333174</v>
      </c>
      <c r="E1857" s="42" t="s">
        <v>8998</v>
      </c>
      <c r="F1857" s="38">
        <v>33317</v>
      </c>
      <c r="G1857" s="38">
        <f t="shared" si="112"/>
        <v>366491</v>
      </c>
      <c r="H1857" s="40" t="s">
        <v>9001</v>
      </c>
      <c r="I1857" s="40" t="s">
        <v>9002</v>
      </c>
      <c r="J1857" s="45">
        <f t="shared" si="113"/>
        <v>11810</v>
      </c>
      <c r="K1857" s="47">
        <f t="shared" si="114"/>
        <v>366491</v>
      </c>
      <c r="L1857" t="e">
        <f>+VLOOKUP(J1857,'Thanh toán '!Q$6:R$3244,2,0)</f>
        <v>#N/A</v>
      </c>
      <c r="M1857" s="47" t="e">
        <f t="shared" si="115"/>
        <v>#N/A</v>
      </c>
    </row>
    <row r="1858" spans="1:13" x14ac:dyDescent="0.25">
      <c r="A1858" s="43">
        <v>44993</v>
      </c>
      <c r="B1858" s="40" t="s">
        <v>13114</v>
      </c>
      <c r="C1858" s="40" t="s">
        <v>9281</v>
      </c>
      <c r="D1858" s="38">
        <v>804393</v>
      </c>
      <c r="E1858" s="42" t="s">
        <v>8998</v>
      </c>
      <c r="F1858" s="38">
        <v>80439</v>
      </c>
      <c r="G1858" s="38">
        <f t="shared" si="112"/>
        <v>884832</v>
      </c>
      <c r="H1858" s="40" t="s">
        <v>9001</v>
      </c>
      <c r="I1858" s="40" t="s">
        <v>9002</v>
      </c>
      <c r="J1858" s="45">
        <f t="shared" si="113"/>
        <v>11825</v>
      </c>
      <c r="K1858" s="47">
        <f t="shared" si="114"/>
        <v>884832</v>
      </c>
      <c r="L1858">
        <f>+VLOOKUP(J1858,'Thanh toán '!Q$6:R$3244,2,0)</f>
        <v>884832</v>
      </c>
      <c r="M1858" s="47">
        <f t="shared" si="115"/>
        <v>0</v>
      </c>
    </row>
    <row r="1859" spans="1:13" x14ac:dyDescent="0.25">
      <c r="A1859" s="43">
        <v>44993</v>
      </c>
      <c r="B1859" s="40" t="s">
        <v>13115</v>
      </c>
      <c r="C1859" s="40" t="s">
        <v>13116</v>
      </c>
      <c r="D1859" s="38">
        <v>1289600</v>
      </c>
      <c r="E1859" s="42" t="s">
        <v>8998</v>
      </c>
      <c r="F1859" s="38">
        <v>128960</v>
      </c>
      <c r="G1859" s="38">
        <f t="shared" si="112"/>
        <v>1418560</v>
      </c>
      <c r="H1859" s="40" t="s">
        <v>9278</v>
      </c>
      <c r="I1859" s="40" t="s">
        <v>9279</v>
      </c>
      <c r="J1859" s="45">
        <f t="shared" si="113"/>
        <v>11826</v>
      </c>
      <c r="K1859" s="47">
        <f t="shared" si="114"/>
        <v>1418560</v>
      </c>
      <c r="L1859">
        <f>+VLOOKUP(J1859,'Thanh toán '!Q$6:R$3244,2,0)</f>
        <v>1418560</v>
      </c>
      <c r="M1859" s="47">
        <f t="shared" si="115"/>
        <v>0</v>
      </c>
    </row>
    <row r="1860" spans="1:13" x14ac:dyDescent="0.25">
      <c r="A1860" s="43">
        <v>44993</v>
      </c>
      <c r="B1860" s="40" t="s">
        <v>13117</v>
      </c>
      <c r="C1860" s="40" t="s">
        <v>13118</v>
      </c>
      <c r="D1860" s="38">
        <v>2579200</v>
      </c>
      <c r="E1860" s="42" t="s">
        <v>8998</v>
      </c>
      <c r="F1860" s="38">
        <v>257920</v>
      </c>
      <c r="G1860" s="38">
        <f t="shared" si="112"/>
        <v>2837120</v>
      </c>
      <c r="H1860" s="40" t="s">
        <v>9179</v>
      </c>
      <c r="I1860" s="40" t="s">
        <v>9180</v>
      </c>
      <c r="J1860" s="45">
        <f t="shared" si="113"/>
        <v>11828</v>
      </c>
      <c r="K1860" s="47">
        <f t="shared" si="114"/>
        <v>2837120</v>
      </c>
      <c r="L1860">
        <f>+VLOOKUP(J1860,'Thanh toán '!Q$6:R$3244,2,0)</f>
        <v>2837120</v>
      </c>
      <c r="M1860" s="47">
        <f t="shared" si="115"/>
        <v>0</v>
      </c>
    </row>
    <row r="1861" spans="1:13" x14ac:dyDescent="0.25">
      <c r="A1861" s="43">
        <v>44993</v>
      </c>
      <c r="B1861" s="40" t="s">
        <v>13119</v>
      </c>
      <c r="C1861" s="40" t="s">
        <v>9176</v>
      </c>
      <c r="D1861" s="38">
        <v>1392489</v>
      </c>
      <c r="E1861" s="42" t="s">
        <v>8998</v>
      </c>
      <c r="F1861" s="38">
        <v>139249</v>
      </c>
      <c r="G1861" s="38">
        <f t="shared" si="112"/>
        <v>1531738</v>
      </c>
      <c r="H1861" s="40" t="s">
        <v>9001</v>
      </c>
      <c r="I1861" s="40" t="s">
        <v>9002</v>
      </c>
      <c r="J1861" s="45">
        <f t="shared" si="113"/>
        <v>11829</v>
      </c>
      <c r="K1861" s="47">
        <f t="shared" si="114"/>
        <v>1531738</v>
      </c>
      <c r="L1861">
        <f>+VLOOKUP(J1861,'Thanh toán '!Q$6:R$3244,2,0)</f>
        <v>1531738</v>
      </c>
      <c r="M1861" s="47">
        <f t="shared" si="115"/>
        <v>0</v>
      </c>
    </row>
    <row r="1862" spans="1:13" x14ac:dyDescent="0.25">
      <c r="A1862" s="43">
        <v>44993</v>
      </c>
      <c r="B1862" s="40" t="s">
        <v>13120</v>
      </c>
      <c r="C1862" s="40" t="s">
        <v>13121</v>
      </c>
      <c r="D1862" s="38">
        <v>3043740</v>
      </c>
      <c r="E1862" s="42" t="s">
        <v>8998</v>
      </c>
      <c r="F1862" s="38">
        <v>304374</v>
      </c>
      <c r="G1862" s="38">
        <f t="shared" ref="G1862:G1925" si="116">+D1862+F1862</f>
        <v>3348114</v>
      </c>
      <c r="H1862" s="40" t="s">
        <v>9394</v>
      </c>
      <c r="I1862" s="40" t="s">
        <v>9395</v>
      </c>
      <c r="J1862" s="45">
        <f t="shared" ref="J1862:J1925" si="117">+B1862*1</f>
        <v>11830</v>
      </c>
      <c r="K1862" s="47">
        <f t="shared" ref="K1862:K1925" si="118">+G1862</f>
        <v>3348114</v>
      </c>
      <c r="L1862">
        <f>+VLOOKUP(J1862,'Thanh toán '!Q$6:R$3244,2,0)</f>
        <v>3348114</v>
      </c>
      <c r="M1862" s="47">
        <f t="shared" ref="M1862:M1925" si="119">+L1862-K1862</f>
        <v>0</v>
      </c>
    </row>
    <row r="1863" spans="1:13" x14ac:dyDescent="0.25">
      <c r="A1863" s="43">
        <v>44993</v>
      </c>
      <c r="B1863" s="40" t="s">
        <v>11852</v>
      </c>
      <c r="C1863" s="40" t="s">
        <v>13129</v>
      </c>
      <c r="D1863" s="38">
        <v>1081500</v>
      </c>
      <c r="E1863" s="42" t="s">
        <v>8998</v>
      </c>
      <c r="F1863" s="38">
        <v>108150</v>
      </c>
      <c r="G1863" s="38">
        <f t="shared" si="116"/>
        <v>1189650</v>
      </c>
      <c r="H1863" s="40" t="s">
        <v>9607</v>
      </c>
      <c r="I1863" s="40" t="s">
        <v>9608</v>
      </c>
      <c r="J1863" s="45">
        <f t="shared" si="117"/>
        <v>12337</v>
      </c>
      <c r="K1863" s="47">
        <f t="shared" si="118"/>
        <v>1189650</v>
      </c>
      <c r="L1863" t="e">
        <f>+VLOOKUP(J1863,'Thanh toán '!Q$6:R$3244,2,0)</f>
        <v>#N/A</v>
      </c>
      <c r="M1863" s="47" t="e">
        <f t="shared" si="119"/>
        <v>#N/A</v>
      </c>
    </row>
    <row r="1864" spans="1:13" x14ac:dyDescent="0.25">
      <c r="A1864" s="43">
        <v>44993</v>
      </c>
      <c r="B1864" s="40" t="s">
        <v>11114</v>
      </c>
      <c r="C1864" s="40" t="s">
        <v>9666</v>
      </c>
      <c r="D1864" s="38">
        <v>1441965</v>
      </c>
      <c r="E1864" s="42" t="s">
        <v>8998</v>
      </c>
      <c r="F1864" s="38">
        <v>144197</v>
      </c>
      <c r="G1864" s="38">
        <f t="shared" si="116"/>
        <v>1586162</v>
      </c>
      <c r="H1864" s="40" t="s">
        <v>9284</v>
      </c>
      <c r="I1864" s="40" t="s">
        <v>9285</v>
      </c>
      <c r="J1864" s="45">
        <f t="shared" si="117"/>
        <v>12340</v>
      </c>
      <c r="K1864" s="47">
        <f t="shared" si="118"/>
        <v>1586162</v>
      </c>
      <c r="L1864">
        <f>+VLOOKUP(J1864,'Thanh toán '!Q$6:R$3244,2,0)</f>
        <v>1586162</v>
      </c>
      <c r="M1864" s="47">
        <f t="shared" si="119"/>
        <v>0</v>
      </c>
    </row>
    <row r="1865" spans="1:13" x14ac:dyDescent="0.25">
      <c r="A1865" s="43">
        <v>44993</v>
      </c>
      <c r="B1865" s="40" t="s">
        <v>13130</v>
      </c>
      <c r="C1865" s="40" t="s">
        <v>13131</v>
      </c>
      <c r="D1865" s="38">
        <v>333174</v>
      </c>
      <c r="E1865" s="42" t="s">
        <v>8998</v>
      </c>
      <c r="F1865" s="38">
        <v>33317</v>
      </c>
      <c r="G1865" s="38">
        <f t="shared" si="116"/>
        <v>366491</v>
      </c>
      <c r="H1865" s="40" t="s">
        <v>11446</v>
      </c>
      <c r="I1865" s="40" t="s">
        <v>11447</v>
      </c>
      <c r="J1865" s="45">
        <f t="shared" si="117"/>
        <v>12346</v>
      </c>
      <c r="K1865" s="47">
        <f t="shared" si="118"/>
        <v>366491</v>
      </c>
      <c r="L1865">
        <f>+VLOOKUP(J1865,'Thanh toán '!Q$6:R$3244,2,0)</f>
        <v>366491</v>
      </c>
      <c r="M1865" s="47">
        <f t="shared" si="119"/>
        <v>0</v>
      </c>
    </row>
    <row r="1866" spans="1:13" x14ac:dyDescent="0.25">
      <c r="A1866" s="43">
        <v>44993</v>
      </c>
      <c r="B1866" s="40" t="s">
        <v>11115</v>
      </c>
      <c r="C1866" s="40" t="s">
        <v>13132</v>
      </c>
      <c r="D1866" s="38">
        <v>2073065</v>
      </c>
      <c r="E1866" s="42" t="s">
        <v>8998</v>
      </c>
      <c r="F1866" s="38">
        <v>207307</v>
      </c>
      <c r="G1866" s="38">
        <f t="shared" si="116"/>
        <v>2280372</v>
      </c>
      <c r="H1866" s="40" t="s">
        <v>9619</v>
      </c>
      <c r="I1866" s="40" t="s">
        <v>9620</v>
      </c>
      <c r="J1866" s="45">
        <f t="shared" si="117"/>
        <v>12347</v>
      </c>
      <c r="K1866" s="47">
        <f t="shared" si="118"/>
        <v>2280372</v>
      </c>
      <c r="L1866">
        <f>+VLOOKUP(J1866,'Thanh toán '!Q$6:R$3244,2,0)</f>
        <v>2280372</v>
      </c>
      <c r="M1866" s="47">
        <f t="shared" si="119"/>
        <v>0</v>
      </c>
    </row>
    <row r="1867" spans="1:13" x14ac:dyDescent="0.25">
      <c r="A1867" s="43">
        <v>44993</v>
      </c>
      <c r="B1867" s="40" t="s">
        <v>11853</v>
      </c>
      <c r="C1867" s="40" t="s">
        <v>13133</v>
      </c>
      <c r="D1867" s="38">
        <v>2619240</v>
      </c>
      <c r="E1867" s="42" t="s">
        <v>8998</v>
      </c>
      <c r="F1867" s="38">
        <v>261924</v>
      </c>
      <c r="G1867" s="38">
        <f t="shared" si="116"/>
        <v>2881164</v>
      </c>
      <c r="H1867" s="40" t="s">
        <v>10320</v>
      </c>
      <c r="I1867" s="40" t="s">
        <v>10321</v>
      </c>
      <c r="J1867" s="45">
        <f t="shared" si="117"/>
        <v>12348</v>
      </c>
      <c r="K1867" s="47">
        <f t="shared" si="118"/>
        <v>2881164</v>
      </c>
      <c r="L1867">
        <f>+VLOOKUP(J1867,'Thanh toán '!Q$6:R$3244,2,0)</f>
        <v>2881164</v>
      </c>
      <c r="M1867" s="47">
        <f t="shared" si="119"/>
        <v>0</v>
      </c>
    </row>
    <row r="1868" spans="1:13" x14ac:dyDescent="0.25">
      <c r="A1868" s="43">
        <v>44993</v>
      </c>
      <c r="B1868" s="40" t="s">
        <v>13134</v>
      </c>
      <c r="C1868" s="40" t="s">
        <v>13135</v>
      </c>
      <c r="D1868" s="38">
        <v>13158870</v>
      </c>
      <c r="E1868" s="42" t="s">
        <v>8998</v>
      </c>
      <c r="F1868" s="38">
        <v>1315887</v>
      </c>
      <c r="G1868" s="38">
        <f t="shared" si="116"/>
        <v>14474757</v>
      </c>
      <c r="H1868" s="40" t="s">
        <v>9601</v>
      </c>
      <c r="I1868" s="40" t="s">
        <v>9602</v>
      </c>
      <c r="J1868" s="45">
        <f t="shared" si="117"/>
        <v>12349</v>
      </c>
      <c r="K1868" s="47">
        <f t="shared" si="118"/>
        <v>14474757</v>
      </c>
      <c r="L1868">
        <f>+VLOOKUP(J1868,'Thanh toán '!Q$6:R$3244,2,0)</f>
        <v>14474757</v>
      </c>
      <c r="M1868" s="47">
        <f t="shared" si="119"/>
        <v>0</v>
      </c>
    </row>
    <row r="1869" spans="1:13" x14ac:dyDescent="0.25">
      <c r="A1869" s="43">
        <v>44993</v>
      </c>
      <c r="B1869" s="40" t="s">
        <v>13136</v>
      </c>
      <c r="C1869" s="40" t="s">
        <v>13137</v>
      </c>
      <c r="D1869" s="38">
        <v>3035550</v>
      </c>
      <c r="E1869" s="42" t="s">
        <v>8998</v>
      </c>
      <c r="F1869" s="38">
        <v>303555</v>
      </c>
      <c r="G1869" s="38">
        <f t="shared" si="116"/>
        <v>3339105</v>
      </c>
      <c r="H1869" s="40" t="s">
        <v>9635</v>
      </c>
      <c r="I1869" s="40" t="s">
        <v>9636</v>
      </c>
      <c r="J1869" s="45">
        <f t="shared" si="117"/>
        <v>12350</v>
      </c>
      <c r="K1869" s="47">
        <f t="shared" si="118"/>
        <v>3339105</v>
      </c>
      <c r="L1869">
        <f>+VLOOKUP(J1869,'Thanh toán '!Q$6:R$3244,2,0)</f>
        <v>3339105</v>
      </c>
      <c r="M1869" s="47">
        <f t="shared" si="119"/>
        <v>0</v>
      </c>
    </row>
    <row r="1870" spans="1:13" x14ac:dyDescent="0.25">
      <c r="A1870" s="43">
        <v>44993</v>
      </c>
      <c r="B1870" s="40" t="s">
        <v>13138</v>
      </c>
      <c r="C1870" s="40" t="s">
        <v>13139</v>
      </c>
      <c r="D1870" s="38">
        <v>555290</v>
      </c>
      <c r="E1870" s="42" t="s">
        <v>8998</v>
      </c>
      <c r="F1870" s="38">
        <v>55529</v>
      </c>
      <c r="G1870" s="38">
        <f t="shared" si="116"/>
        <v>610819</v>
      </c>
      <c r="H1870" s="40" t="s">
        <v>9631</v>
      </c>
      <c r="I1870" s="40" t="s">
        <v>9632</v>
      </c>
      <c r="J1870" s="45">
        <f t="shared" si="117"/>
        <v>12351</v>
      </c>
      <c r="K1870" s="47">
        <f t="shared" si="118"/>
        <v>610819</v>
      </c>
      <c r="L1870">
        <f>+VLOOKUP(J1870,'Thanh toán '!Q$6:R$3244,2,0)</f>
        <v>610819</v>
      </c>
      <c r="M1870" s="47">
        <f t="shared" si="119"/>
        <v>0</v>
      </c>
    </row>
    <row r="1871" spans="1:13" x14ac:dyDescent="0.25">
      <c r="A1871" s="43">
        <v>44993</v>
      </c>
      <c r="B1871" s="40" t="s">
        <v>13140</v>
      </c>
      <c r="C1871" s="40" t="s">
        <v>13141</v>
      </c>
      <c r="D1871" s="38">
        <v>6071100</v>
      </c>
      <c r="E1871" s="42" t="s">
        <v>8998</v>
      </c>
      <c r="F1871" s="38">
        <v>607110</v>
      </c>
      <c r="G1871" s="38">
        <f t="shared" si="116"/>
        <v>6678210</v>
      </c>
      <c r="H1871" s="40" t="s">
        <v>9649</v>
      </c>
      <c r="I1871" s="40" t="s">
        <v>9650</v>
      </c>
      <c r="J1871" s="45">
        <f t="shared" si="117"/>
        <v>12352</v>
      </c>
      <c r="K1871" s="47">
        <f t="shared" si="118"/>
        <v>6678210</v>
      </c>
      <c r="L1871">
        <f>+VLOOKUP(J1871,'Thanh toán '!Q$6:R$3244,2,0)</f>
        <v>6678210</v>
      </c>
      <c r="M1871" s="47">
        <f t="shared" si="119"/>
        <v>0</v>
      </c>
    </row>
    <row r="1872" spans="1:13" x14ac:dyDescent="0.25">
      <c r="A1872" s="43">
        <v>44993</v>
      </c>
      <c r="B1872" s="40" t="s">
        <v>13142</v>
      </c>
      <c r="C1872" s="40" t="s">
        <v>13143</v>
      </c>
      <c r="D1872" s="38">
        <v>1979555</v>
      </c>
      <c r="E1872" s="42" t="s">
        <v>8998</v>
      </c>
      <c r="F1872" s="38">
        <v>197956</v>
      </c>
      <c r="G1872" s="38">
        <f t="shared" si="116"/>
        <v>2177511</v>
      </c>
      <c r="H1872" s="40" t="s">
        <v>9625</v>
      </c>
      <c r="I1872" s="40" t="s">
        <v>9626</v>
      </c>
      <c r="J1872" s="45">
        <f t="shared" si="117"/>
        <v>12353</v>
      </c>
      <c r="K1872" s="47">
        <f t="shared" si="118"/>
        <v>2177511</v>
      </c>
      <c r="L1872">
        <f>+VLOOKUP(J1872,'Thanh toán '!Q$6:R$3244,2,0)</f>
        <v>2177511</v>
      </c>
      <c r="M1872" s="47">
        <f t="shared" si="119"/>
        <v>0</v>
      </c>
    </row>
    <row r="1873" spans="1:13" x14ac:dyDescent="0.25">
      <c r="A1873" s="43">
        <v>44993</v>
      </c>
      <c r="B1873" s="40" t="s">
        <v>13144</v>
      </c>
      <c r="C1873" s="40" t="s">
        <v>13145</v>
      </c>
      <c r="D1873" s="38">
        <v>922445</v>
      </c>
      <c r="E1873" s="42" t="s">
        <v>8998</v>
      </c>
      <c r="F1873" s="38">
        <v>92245</v>
      </c>
      <c r="G1873" s="38">
        <f t="shared" si="116"/>
        <v>1014690</v>
      </c>
      <c r="H1873" s="40" t="s">
        <v>9607</v>
      </c>
      <c r="I1873" s="40" t="s">
        <v>9608</v>
      </c>
      <c r="J1873" s="45">
        <f t="shared" si="117"/>
        <v>12354</v>
      </c>
      <c r="K1873" s="47">
        <f t="shared" si="118"/>
        <v>1014690</v>
      </c>
      <c r="L1873">
        <f>+VLOOKUP(J1873,'Thanh toán '!Q$6:R$3244,2,0)</f>
        <v>1014690</v>
      </c>
      <c r="M1873" s="47">
        <f t="shared" si="119"/>
        <v>0</v>
      </c>
    </row>
    <row r="1874" spans="1:13" x14ac:dyDescent="0.25">
      <c r="A1874" s="43">
        <v>44994</v>
      </c>
      <c r="B1874" s="40" t="s">
        <v>13152</v>
      </c>
      <c r="C1874" s="40" t="s">
        <v>13153</v>
      </c>
      <c r="D1874" s="38">
        <v>618065</v>
      </c>
      <c r="E1874" s="42" t="s">
        <v>8998</v>
      </c>
      <c r="F1874" s="38">
        <v>61807</v>
      </c>
      <c r="G1874" s="38">
        <f t="shared" si="116"/>
        <v>679872</v>
      </c>
      <c r="H1874" s="40" t="s">
        <v>9001</v>
      </c>
      <c r="I1874" s="40" t="s">
        <v>9002</v>
      </c>
      <c r="J1874" s="45">
        <f t="shared" si="117"/>
        <v>12538</v>
      </c>
      <c r="K1874" s="47">
        <f t="shared" si="118"/>
        <v>679872</v>
      </c>
      <c r="L1874">
        <f>+VLOOKUP(J1874,'Thanh toán '!Q$6:R$3244,2,0)</f>
        <v>679872</v>
      </c>
      <c r="M1874" s="47">
        <f t="shared" si="119"/>
        <v>0</v>
      </c>
    </row>
    <row r="1875" spans="1:13" x14ac:dyDescent="0.25">
      <c r="A1875" s="43">
        <v>44994</v>
      </c>
      <c r="B1875" s="40" t="s">
        <v>13155</v>
      </c>
      <c r="C1875" s="40" t="s">
        <v>10573</v>
      </c>
      <c r="D1875" s="38">
        <v>583689</v>
      </c>
      <c r="E1875" s="42" t="s">
        <v>8998</v>
      </c>
      <c r="F1875" s="38">
        <v>58369</v>
      </c>
      <c r="G1875" s="38">
        <f t="shared" si="116"/>
        <v>642058</v>
      </c>
      <c r="H1875" s="40" t="s">
        <v>9001</v>
      </c>
      <c r="I1875" s="40" t="s">
        <v>9002</v>
      </c>
      <c r="J1875" s="45">
        <f t="shared" si="117"/>
        <v>12621</v>
      </c>
      <c r="K1875" s="47">
        <f t="shared" si="118"/>
        <v>642058</v>
      </c>
      <c r="L1875">
        <f>+VLOOKUP(J1875,'Thanh toán '!Q$6:R$3244,2,0)</f>
        <v>642058</v>
      </c>
      <c r="M1875" s="47">
        <f t="shared" si="119"/>
        <v>0</v>
      </c>
    </row>
    <row r="1876" spans="1:13" x14ac:dyDescent="0.25">
      <c r="A1876" s="43">
        <v>44994</v>
      </c>
      <c r="B1876" s="40" t="s">
        <v>11997</v>
      </c>
      <c r="C1876" s="40" t="s">
        <v>9867</v>
      </c>
      <c r="D1876" s="38">
        <v>809438</v>
      </c>
      <c r="E1876" s="42" t="s">
        <v>8998</v>
      </c>
      <c r="F1876" s="38">
        <v>80944</v>
      </c>
      <c r="G1876" s="38">
        <f t="shared" si="116"/>
        <v>890382</v>
      </c>
      <c r="H1876" s="40" t="s">
        <v>9001</v>
      </c>
      <c r="I1876" s="40" t="s">
        <v>9002</v>
      </c>
      <c r="J1876" s="45">
        <f t="shared" si="117"/>
        <v>12622</v>
      </c>
      <c r="K1876" s="47">
        <f t="shared" si="118"/>
        <v>890382</v>
      </c>
      <c r="L1876">
        <f>+VLOOKUP(J1876,'Thanh toán '!Q$6:R$3244,2,0)</f>
        <v>890382</v>
      </c>
      <c r="M1876" s="47">
        <f t="shared" si="119"/>
        <v>0</v>
      </c>
    </row>
    <row r="1877" spans="1:13" x14ac:dyDescent="0.25">
      <c r="A1877" s="43">
        <v>44994</v>
      </c>
      <c r="B1877" s="40" t="s">
        <v>13156</v>
      </c>
      <c r="C1877" s="40" t="s">
        <v>9929</v>
      </c>
      <c r="D1877" s="38">
        <v>1289600</v>
      </c>
      <c r="E1877" s="42" t="s">
        <v>8998</v>
      </c>
      <c r="F1877" s="38">
        <v>128960</v>
      </c>
      <c r="G1877" s="38">
        <f t="shared" si="116"/>
        <v>1418560</v>
      </c>
      <c r="H1877" s="40" t="s">
        <v>9001</v>
      </c>
      <c r="I1877" s="40" t="s">
        <v>9002</v>
      </c>
      <c r="J1877" s="45">
        <f t="shared" si="117"/>
        <v>12696</v>
      </c>
      <c r="K1877" s="47">
        <f t="shared" si="118"/>
        <v>1418560</v>
      </c>
      <c r="L1877">
        <f>+VLOOKUP(J1877,'Thanh toán '!Q$6:R$3244,2,0)</f>
        <v>1418560</v>
      </c>
      <c r="M1877" s="47">
        <f t="shared" si="119"/>
        <v>0</v>
      </c>
    </row>
    <row r="1878" spans="1:13" x14ac:dyDescent="0.25">
      <c r="A1878" s="43">
        <v>44994</v>
      </c>
      <c r="B1878" s="40" t="s">
        <v>13157</v>
      </c>
      <c r="C1878" s="40" t="s">
        <v>11355</v>
      </c>
      <c r="D1878" s="38">
        <v>2209456</v>
      </c>
      <c r="E1878" s="42" t="s">
        <v>8998</v>
      </c>
      <c r="F1878" s="38">
        <v>220946</v>
      </c>
      <c r="G1878" s="38">
        <f t="shared" si="116"/>
        <v>2430402</v>
      </c>
      <c r="H1878" s="40" t="s">
        <v>9406</v>
      </c>
      <c r="I1878" s="40" t="s">
        <v>9407</v>
      </c>
      <c r="J1878" s="45">
        <f t="shared" si="117"/>
        <v>12698</v>
      </c>
      <c r="K1878" s="47">
        <f t="shared" si="118"/>
        <v>2430402</v>
      </c>
      <c r="L1878">
        <f>+VLOOKUP(J1878,'Thanh toán '!Q$6:R$3244,2,0)</f>
        <v>2430402</v>
      </c>
      <c r="M1878" s="47">
        <f t="shared" si="119"/>
        <v>0</v>
      </c>
    </row>
    <row r="1879" spans="1:13" x14ac:dyDescent="0.25">
      <c r="A1879" s="43">
        <v>44994</v>
      </c>
      <c r="B1879" s="40" t="s">
        <v>13158</v>
      </c>
      <c r="C1879" s="40" t="s">
        <v>13159</v>
      </c>
      <c r="D1879" s="38">
        <v>2426790</v>
      </c>
      <c r="E1879" s="42" t="s">
        <v>8998</v>
      </c>
      <c r="F1879" s="38">
        <v>242679</v>
      </c>
      <c r="G1879" s="38">
        <f t="shared" si="116"/>
        <v>2669469</v>
      </c>
      <c r="H1879" s="40" t="s">
        <v>9197</v>
      </c>
      <c r="I1879" s="40" t="s">
        <v>9198</v>
      </c>
      <c r="J1879" s="45">
        <f t="shared" si="117"/>
        <v>12699</v>
      </c>
      <c r="K1879" s="47">
        <f t="shared" si="118"/>
        <v>2669469</v>
      </c>
      <c r="L1879">
        <f>+VLOOKUP(J1879,'Thanh toán '!Q$6:R$3244,2,0)</f>
        <v>2669469</v>
      </c>
      <c r="M1879" s="47">
        <f t="shared" si="119"/>
        <v>0</v>
      </c>
    </row>
    <row r="1880" spans="1:13" x14ac:dyDescent="0.25">
      <c r="A1880" s="43">
        <v>44994</v>
      </c>
      <c r="B1880" s="40" t="s">
        <v>13160</v>
      </c>
      <c r="C1880" s="40" t="s">
        <v>11357</v>
      </c>
      <c r="D1880" s="38">
        <v>634266</v>
      </c>
      <c r="E1880" s="42" t="s">
        <v>8998</v>
      </c>
      <c r="F1880" s="38">
        <v>63427</v>
      </c>
      <c r="G1880" s="38">
        <f t="shared" si="116"/>
        <v>697693</v>
      </c>
      <c r="H1880" s="40" t="s">
        <v>9001</v>
      </c>
      <c r="I1880" s="40" t="s">
        <v>9002</v>
      </c>
      <c r="J1880" s="45">
        <f t="shared" si="117"/>
        <v>12717</v>
      </c>
      <c r="K1880" s="47">
        <f t="shared" si="118"/>
        <v>697693</v>
      </c>
      <c r="L1880" t="e">
        <f>+VLOOKUP(J1880,'Thanh toán '!Q$6:R$3244,2,0)</f>
        <v>#N/A</v>
      </c>
      <c r="M1880" s="47" t="e">
        <f t="shared" si="119"/>
        <v>#N/A</v>
      </c>
    </row>
    <row r="1881" spans="1:13" x14ac:dyDescent="0.25">
      <c r="A1881" s="43">
        <v>44994</v>
      </c>
      <c r="B1881" s="40" t="s">
        <v>13174</v>
      </c>
      <c r="C1881" s="40" t="s">
        <v>10355</v>
      </c>
      <c r="D1881" s="38">
        <v>318150</v>
      </c>
      <c r="E1881" s="42" t="s">
        <v>8998</v>
      </c>
      <c r="F1881" s="38">
        <v>31815</v>
      </c>
      <c r="G1881" s="38">
        <f t="shared" si="116"/>
        <v>349965</v>
      </c>
      <c r="H1881" s="40" t="s">
        <v>9001</v>
      </c>
      <c r="I1881" s="40" t="s">
        <v>9002</v>
      </c>
      <c r="J1881" s="45">
        <f t="shared" si="117"/>
        <v>13148</v>
      </c>
      <c r="K1881" s="47">
        <f t="shared" si="118"/>
        <v>349965</v>
      </c>
      <c r="L1881" t="e">
        <f>+VLOOKUP(J1881,'Thanh toán '!Q$6:R$3244,2,0)</f>
        <v>#N/A</v>
      </c>
      <c r="M1881" s="47" t="e">
        <f t="shared" si="119"/>
        <v>#N/A</v>
      </c>
    </row>
    <row r="1882" spans="1:13" x14ac:dyDescent="0.25">
      <c r="A1882" s="43">
        <v>44994</v>
      </c>
      <c r="B1882" s="40" t="s">
        <v>13175</v>
      </c>
      <c r="C1882" s="40" t="s">
        <v>10355</v>
      </c>
      <c r="D1882" s="38">
        <v>644960</v>
      </c>
      <c r="E1882" s="42" t="s">
        <v>8998</v>
      </c>
      <c r="F1882" s="38">
        <v>64496</v>
      </c>
      <c r="G1882" s="38">
        <f t="shared" si="116"/>
        <v>709456</v>
      </c>
      <c r="H1882" s="40" t="s">
        <v>9001</v>
      </c>
      <c r="I1882" s="40" t="s">
        <v>9002</v>
      </c>
      <c r="J1882" s="45">
        <f t="shared" si="117"/>
        <v>13149</v>
      </c>
      <c r="K1882" s="47">
        <f t="shared" si="118"/>
        <v>709456</v>
      </c>
      <c r="L1882">
        <f>+VLOOKUP(J1882,'Thanh toán '!Q$6:R$3244,2,0)</f>
        <v>709456</v>
      </c>
      <c r="M1882" s="47">
        <f t="shared" si="119"/>
        <v>0</v>
      </c>
    </row>
    <row r="1883" spans="1:13" x14ac:dyDescent="0.25">
      <c r="A1883" s="43">
        <v>44994</v>
      </c>
      <c r="B1883" s="40" t="s">
        <v>13176</v>
      </c>
      <c r="C1883" s="40" t="s">
        <v>10228</v>
      </c>
      <c r="D1883" s="38">
        <v>700329</v>
      </c>
      <c r="E1883" s="42" t="s">
        <v>8998</v>
      </c>
      <c r="F1883" s="38">
        <v>70033</v>
      </c>
      <c r="G1883" s="38">
        <f t="shared" si="116"/>
        <v>770362</v>
      </c>
      <c r="H1883" s="40" t="s">
        <v>9001</v>
      </c>
      <c r="I1883" s="40" t="s">
        <v>9002</v>
      </c>
      <c r="J1883" s="45">
        <f t="shared" si="117"/>
        <v>13150</v>
      </c>
      <c r="K1883" s="47">
        <f t="shared" si="118"/>
        <v>770362</v>
      </c>
      <c r="L1883">
        <f>+VLOOKUP(J1883,'Thanh toán '!Q$6:R$3244,2,0)</f>
        <v>770362</v>
      </c>
      <c r="M1883" s="47">
        <f t="shared" si="119"/>
        <v>0</v>
      </c>
    </row>
    <row r="1884" spans="1:13" x14ac:dyDescent="0.25">
      <c r="A1884" s="43">
        <v>44994</v>
      </c>
      <c r="B1884" s="40" t="s">
        <v>13177</v>
      </c>
      <c r="C1884" s="40" t="s">
        <v>10222</v>
      </c>
      <c r="D1884" s="38">
        <v>1009980</v>
      </c>
      <c r="E1884" s="42" t="s">
        <v>8998</v>
      </c>
      <c r="F1884" s="38">
        <v>100998</v>
      </c>
      <c r="G1884" s="38">
        <f t="shared" si="116"/>
        <v>1110978</v>
      </c>
      <c r="H1884" s="40" t="s">
        <v>9001</v>
      </c>
      <c r="I1884" s="40" t="s">
        <v>9002</v>
      </c>
      <c r="J1884" s="45">
        <f t="shared" si="117"/>
        <v>13151</v>
      </c>
      <c r="K1884" s="47">
        <f t="shared" si="118"/>
        <v>1110978</v>
      </c>
      <c r="L1884">
        <f>+VLOOKUP(J1884,'Thanh toán '!Q$6:R$3244,2,0)</f>
        <v>1110978</v>
      </c>
      <c r="M1884" s="47">
        <f t="shared" si="119"/>
        <v>0</v>
      </c>
    </row>
    <row r="1885" spans="1:13" x14ac:dyDescent="0.25">
      <c r="A1885" s="43">
        <v>44994</v>
      </c>
      <c r="B1885" s="40" t="s">
        <v>13178</v>
      </c>
      <c r="C1885" s="40" t="s">
        <v>10242</v>
      </c>
      <c r="D1885" s="38">
        <v>775583</v>
      </c>
      <c r="E1885" s="42" t="s">
        <v>8998</v>
      </c>
      <c r="F1885" s="38">
        <v>77558</v>
      </c>
      <c r="G1885" s="38">
        <f t="shared" si="116"/>
        <v>853141</v>
      </c>
      <c r="H1885" s="40" t="s">
        <v>9001</v>
      </c>
      <c r="I1885" s="40" t="s">
        <v>9002</v>
      </c>
      <c r="J1885" s="45">
        <f t="shared" si="117"/>
        <v>13152</v>
      </c>
      <c r="K1885" s="47">
        <f t="shared" si="118"/>
        <v>853141</v>
      </c>
      <c r="L1885">
        <f>+VLOOKUP(J1885,'Thanh toán '!Q$6:R$3244,2,0)</f>
        <v>853141</v>
      </c>
      <c r="M1885" s="47">
        <f t="shared" si="119"/>
        <v>0</v>
      </c>
    </row>
    <row r="1886" spans="1:13" x14ac:dyDescent="0.25">
      <c r="A1886" s="43">
        <v>44994</v>
      </c>
      <c r="B1886" s="40" t="s">
        <v>13179</v>
      </c>
      <c r="C1886" s="40" t="s">
        <v>10240</v>
      </c>
      <c r="D1886" s="38">
        <v>551250</v>
      </c>
      <c r="E1886" s="42" t="s">
        <v>8998</v>
      </c>
      <c r="F1886" s="38">
        <v>55125</v>
      </c>
      <c r="G1886" s="38">
        <f t="shared" si="116"/>
        <v>606375</v>
      </c>
      <c r="H1886" s="40" t="s">
        <v>9001</v>
      </c>
      <c r="I1886" s="40" t="s">
        <v>9002</v>
      </c>
      <c r="J1886" s="45">
        <f t="shared" si="117"/>
        <v>13153</v>
      </c>
      <c r="K1886" s="47">
        <f t="shared" si="118"/>
        <v>606375</v>
      </c>
      <c r="L1886" t="e">
        <f>+VLOOKUP(J1886,'Thanh toán '!Q$6:R$3244,2,0)</f>
        <v>#N/A</v>
      </c>
      <c r="M1886" s="47" t="e">
        <f t="shared" si="119"/>
        <v>#N/A</v>
      </c>
    </row>
    <row r="1887" spans="1:13" x14ac:dyDescent="0.25">
      <c r="A1887" s="43">
        <v>44994</v>
      </c>
      <c r="B1887" s="40" t="s">
        <v>13180</v>
      </c>
      <c r="C1887" s="40" t="s">
        <v>10244</v>
      </c>
      <c r="D1887" s="38">
        <v>619888</v>
      </c>
      <c r="E1887" s="42" t="s">
        <v>8998</v>
      </c>
      <c r="F1887" s="38">
        <v>61989</v>
      </c>
      <c r="G1887" s="38">
        <f t="shared" si="116"/>
        <v>681877</v>
      </c>
      <c r="H1887" s="40" t="s">
        <v>9001</v>
      </c>
      <c r="I1887" s="40" t="s">
        <v>9002</v>
      </c>
      <c r="J1887" s="45">
        <f t="shared" si="117"/>
        <v>13154</v>
      </c>
      <c r="K1887" s="47">
        <f t="shared" si="118"/>
        <v>681877</v>
      </c>
      <c r="L1887">
        <f>+VLOOKUP(J1887,'Thanh toán '!Q$6:R$3244,2,0)</f>
        <v>681877</v>
      </c>
      <c r="M1887" s="47">
        <f t="shared" si="119"/>
        <v>0</v>
      </c>
    </row>
    <row r="1888" spans="1:13" x14ac:dyDescent="0.25">
      <c r="A1888" s="43">
        <v>44994</v>
      </c>
      <c r="B1888" s="40" t="s">
        <v>13181</v>
      </c>
      <c r="C1888" s="40" t="s">
        <v>10691</v>
      </c>
      <c r="D1888" s="38">
        <v>1884930</v>
      </c>
      <c r="E1888" s="42" t="s">
        <v>8998</v>
      </c>
      <c r="F1888" s="38">
        <v>188493</v>
      </c>
      <c r="G1888" s="38">
        <f t="shared" si="116"/>
        <v>2073423</v>
      </c>
      <c r="H1888" s="40" t="s">
        <v>9183</v>
      </c>
      <c r="I1888" s="40" t="s">
        <v>9184</v>
      </c>
      <c r="J1888" s="45">
        <f t="shared" si="117"/>
        <v>13155</v>
      </c>
      <c r="K1888" s="47">
        <f t="shared" si="118"/>
        <v>2073423</v>
      </c>
      <c r="L1888">
        <f>+VLOOKUP(J1888,'Thanh toán '!Q$6:R$3244,2,0)</f>
        <v>2073423</v>
      </c>
      <c r="M1888" s="47">
        <f t="shared" si="119"/>
        <v>0</v>
      </c>
    </row>
    <row r="1889" spans="1:13" x14ac:dyDescent="0.25">
      <c r="A1889" s="43">
        <v>44994</v>
      </c>
      <c r="B1889" s="40" t="s">
        <v>13183</v>
      </c>
      <c r="C1889" s="40" t="s">
        <v>9016</v>
      </c>
      <c r="D1889" s="38">
        <v>1313207</v>
      </c>
      <c r="E1889" s="42" t="s">
        <v>8998</v>
      </c>
      <c r="F1889" s="38">
        <v>131321</v>
      </c>
      <c r="G1889" s="38">
        <f t="shared" si="116"/>
        <v>1444528</v>
      </c>
      <c r="H1889" s="40" t="s">
        <v>9001</v>
      </c>
      <c r="I1889" s="40" t="s">
        <v>9002</v>
      </c>
      <c r="J1889" s="45">
        <f t="shared" si="117"/>
        <v>13168</v>
      </c>
      <c r="K1889" s="47">
        <f t="shared" si="118"/>
        <v>1444528</v>
      </c>
      <c r="L1889">
        <f>+VLOOKUP(J1889,'Thanh toán '!Q$6:R$3244,2,0)</f>
        <v>1444528</v>
      </c>
      <c r="M1889" s="47">
        <f t="shared" si="119"/>
        <v>0</v>
      </c>
    </row>
    <row r="1890" spans="1:13" x14ac:dyDescent="0.25">
      <c r="A1890" s="43">
        <v>44994</v>
      </c>
      <c r="B1890" s="40" t="s">
        <v>13184</v>
      </c>
      <c r="C1890" s="40" t="s">
        <v>13185</v>
      </c>
      <c r="D1890" s="38">
        <v>1662516</v>
      </c>
      <c r="E1890" s="42" t="s">
        <v>8998</v>
      </c>
      <c r="F1890" s="38">
        <v>166252</v>
      </c>
      <c r="G1890" s="38">
        <f t="shared" si="116"/>
        <v>1828768</v>
      </c>
      <c r="H1890" s="40" t="s">
        <v>9001</v>
      </c>
      <c r="I1890" s="40" t="s">
        <v>9002</v>
      </c>
      <c r="J1890" s="45">
        <f t="shared" si="117"/>
        <v>13170</v>
      </c>
      <c r="K1890" s="47">
        <f t="shared" si="118"/>
        <v>1828768</v>
      </c>
      <c r="L1890">
        <f>+VLOOKUP(J1890,'Thanh toán '!Q$6:R$3244,2,0)</f>
        <v>1828768</v>
      </c>
      <c r="M1890" s="47">
        <f t="shared" si="119"/>
        <v>0</v>
      </c>
    </row>
    <row r="1891" spans="1:13" x14ac:dyDescent="0.25">
      <c r="A1891" s="43">
        <v>44994</v>
      </c>
      <c r="B1891" s="40" t="s">
        <v>13186</v>
      </c>
      <c r="C1891" s="40" t="s">
        <v>13185</v>
      </c>
      <c r="D1891" s="38">
        <v>861000</v>
      </c>
      <c r="E1891" s="42" t="s">
        <v>8998</v>
      </c>
      <c r="F1891" s="38">
        <v>86100</v>
      </c>
      <c r="G1891" s="38">
        <f t="shared" si="116"/>
        <v>947100</v>
      </c>
      <c r="H1891" s="40" t="s">
        <v>9001</v>
      </c>
      <c r="I1891" s="40" t="s">
        <v>9002</v>
      </c>
      <c r="J1891" s="45">
        <f t="shared" si="117"/>
        <v>13171</v>
      </c>
      <c r="K1891" s="47">
        <f t="shared" si="118"/>
        <v>947100</v>
      </c>
      <c r="L1891" t="e">
        <f>+VLOOKUP(J1891,'Thanh toán '!Q$6:R$3244,2,0)</f>
        <v>#N/A</v>
      </c>
      <c r="M1891" s="47" t="e">
        <f t="shared" si="119"/>
        <v>#N/A</v>
      </c>
    </row>
    <row r="1892" spans="1:13" x14ac:dyDescent="0.25">
      <c r="A1892" s="43">
        <v>44994</v>
      </c>
      <c r="B1892" s="40" t="s">
        <v>13187</v>
      </c>
      <c r="C1892" s="40" t="s">
        <v>13188</v>
      </c>
      <c r="D1892" s="38">
        <v>1924970</v>
      </c>
      <c r="E1892" s="42" t="s">
        <v>8998</v>
      </c>
      <c r="F1892" s="38">
        <v>192497</v>
      </c>
      <c r="G1892" s="38">
        <f t="shared" si="116"/>
        <v>2117467</v>
      </c>
      <c r="H1892" s="40" t="s">
        <v>10376</v>
      </c>
      <c r="I1892" s="40" t="s">
        <v>10377</v>
      </c>
      <c r="J1892" s="45">
        <f t="shared" si="117"/>
        <v>13173</v>
      </c>
      <c r="K1892" s="47">
        <f t="shared" si="118"/>
        <v>2117467</v>
      </c>
      <c r="L1892">
        <f>+VLOOKUP(J1892,'Thanh toán '!Q$6:R$3244,2,0)</f>
        <v>2117467</v>
      </c>
      <c r="M1892" s="47">
        <f t="shared" si="119"/>
        <v>0</v>
      </c>
    </row>
    <row r="1893" spans="1:13" x14ac:dyDescent="0.25">
      <c r="A1893" s="43">
        <v>44994</v>
      </c>
      <c r="B1893" s="40" t="s">
        <v>13189</v>
      </c>
      <c r="C1893" s="40" t="s">
        <v>13190</v>
      </c>
      <c r="D1893" s="38">
        <v>1632750</v>
      </c>
      <c r="E1893" s="42" t="s">
        <v>8998</v>
      </c>
      <c r="F1893" s="38">
        <v>163275</v>
      </c>
      <c r="G1893" s="38">
        <f t="shared" si="116"/>
        <v>1796025</v>
      </c>
      <c r="H1893" s="40" t="s">
        <v>10376</v>
      </c>
      <c r="I1893" s="40" t="s">
        <v>10377</v>
      </c>
      <c r="J1893" s="45">
        <f t="shared" si="117"/>
        <v>13174</v>
      </c>
      <c r="K1893" s="47">
        <f t="shared" si="118"/>
        <v>1796025</v>
      </c>
      <c r="L1893" t="e">
        <f>+VLOOKUP(J1893,'Thanh toán '!Q$6:R$3244,2,0)</f>
        <v>#N/A</v>
      </c>
      <c r="M1893" s="47" t="e">
        <f t="shared" si="119"/>
        <v>#N/A</v>
      </c>
    </row>
    <row r="1894" spans="1:13" x14ac:dyDescent="0.25">
      <c r="A1894" s="43">
        <v>44994</v>
      </c>
      <c r="B1894" s="40" t="s">
        <v>13191</v>
      </c>
      <c r="C1894" s="40" t="s">
        <v>10240</v>
      </c>
      <c r="D1894" s="38">
        <v>1407580</v>
      </c>
      <c r="E1894" s="42" t="s">
        <v>8998</v>
      </c>
      <c r="F1894" s="38">
        <v>140758</v>
      </c>
      <c r="G1894" s="38">
        <f t="shared" si="116"/>
        <v>1548338</v>
      </c>
      <c r="H1894" s="40" t="s">
        <v>9001</v>
      </c>
      <c r="I1894" s="40" t="s">
        <v>9002</v>
      </c>
      <c r="J1894" s="45">
        <f t="shared" si="117"/>
        <v>13175</v>
      </c>
      <c r="K1894" s="47">
        <f t="shared" si="118"/>
        <v>1548338</v>
      </c>
      <c r="L1894">
        <f>+VLOOKUP(J1894,'Thanh toán '!Q$6:R$3244,2,0)</f>
        <v>1548338</v>
      </c>
      <c r="M1894" s="47">
        <f t="shared" si="119"/>
        <v>0</v>
      </c>
    </row>
    <row r="1895" spans="1:13" x14ac:dyDescent="0.25">
      <c r="A1895" s="43">
        <v>44994</v>
      </c>
      <c r="B1895" s="40" t="s">
        <v>13192</v>
      </c>
      <c r="C1895" s="40" t="s">
        <v>10248</v>
      </c>
      <c r="D1895" s="38">
        <v>483720</v>
      </c>
      <c r="E1895" s="42" t="s">
        <v>8998</v>
      </c>
      <c r="F1895" s="38">
        <v>48372</v>
      </c>
      <c r="G1895" s="38">
        <f t="shared" si="116"/>
        <v>532092</v>
      </c>
      <c r="H1895" s="40" t="s">
        <v>9001</v>
      </c>
      <c r="I1895" s="40" t="s">
        <v>9002</v>
      </c>
      <c r="J1895" s="45">
        <f t="shared" si="117"/>
        <v>13176</v>
      </c>
      <c r="K1895" s="47">
        <f t="shared" si="118"/>
        <v>532092</v>
      </c>
      <c r="L1895">
        <f>+VLOOKUP(J1895,'Thanh toán '!Q$6:R$3244,2,0)</f>
        <v>532092</v>
      </c>
      <c r="M1895" s="47">
        <f t="shared" si="119"/>
        <v>0</v>
      </c>
    </row>
    <row r="1896" spans="1:13" x14ac:dyDescent="0.25">
      <c r="A1896" s="43">
        <v>44994</v>
      </c>
      <c r="B1896" s="40" t="s">
        <v>13193</v>
      </c>
      <c r="C1896" s="40" t="s">
        <v>10218</v>
      </c>
      <c r="D1896" s="38">
        <v>951239</v>
      </c>
      <c r="E1896" s="42" t="s">
        <v>8998</v>
      </c>
      <c r="F1896" s="38">
        <v>95124</v>
      </c>
      <c r="G1896" s="38">
        <f t="shared" si="116"/>
        <v>1046363</v>
      </c>
      <c r="H1896" s="40" t="s">
        <v>9001</v>
      </c>
      <c r="I1896" s="40" t="s">
        <v>9002</v>
      </c>
      <c r="J1896" s="45">
        <f t="shared" si="117"/>
        <v>13177</v>
      </c>
      <c r="K1896" s="47">
        <f t="shared" si="118"/>
        <v>1046363</v>
      </c>
      <c r="L1896">
        <f>+VLOOKUP(J1896,'Thanh toán '!Q$6:R$3244,2,0)</f>
        <v>1046363</v>
      </c>
      <c r="M1896" s="47">
        <f t="shared" si="119"/>
        <v>0</v>
      </c>
    </row>
    <row r="1897" spans="1:13" x14ac:dyDescent="0.25">
      <c r="A1897" s="43">
        <v>44994</v>
      </c>
      <c r="B1897" s="40" t="s">
        <v>13194</v>
      </c>
      <c r="C1897" s="40" t="s">
        <v>9190</v>
      </c>
      <c r="D1897" s="38">
        <v>951239</v>
      </c>
      <c r="E1897" s="42" t="s">
        <v>8998</v>
      </c>
      <c r="F1897" s="38">
        <v>95124</v>
      </c>
      <c r="G1897" s="38">
        <f t="shared" si="116"/>
        <v>1046363</v>
      </c>
      <c r="H1897" s="40" t="s">
        <v>9001</v>
      </c>
      <c r="I1897" s="40" t="s">
        <v>9002</v>
      </c>
      <c r="J1897" s="45">
        <f t="shared" si="117"/>
        <v>13179</v>
      </c>
      <c r="K1897" s="47">
        <f t="shared" si="118"/>
        <v>1046363</v>
      </c>
      <c r="L1897">
        <f>+VLOOKUP(J1897,'Thanh toán '!Q$6:R$3244,2,0)</f>
        <v>1046363</v>
      </c>
      <c r="M1897" s="47">
        <f t="shared" si="119"/>
        <v>0</v>
      </c>
    </row>
    <row r="1898" spans="1:13" x14ac:dyDescent="0.25">
      <c r="A1898" s="43">
        <v>44994</v>
      </c>
      <c r="B1898" s="40" t="s">
        <v>13195</v>
      </c>
      <c r="C1898" s="40" t="s">
        <v>13196</v>
      </c>
      <c r="D1898" s="38">
        <v>1289600</v>
      </c>
      <c r="E1898" s="42" t="s">
        <v>8998</v>
      </c>
      <c r="F1898" s="38">
        <v>128960</v>
      </c>
      <c r="G1898" s="38">
        <f t="shared" si="116"/>
        <v>1418560</v>
      </c>
      <c r="H1898" s="40" t="s">
        <v>9820</v>
      </c>
      <c r="I1898" s="40" t="s">
        <v>9821</v>
      </c>
      <c r="J1898" s="45">
        <f t="shared" si="117"/>
        <v>13183</v>
      </c>
      <c r="K1898" s="47">
        <f t="shared" si="118"/>
        <v>1418560</v>
      </c>
      <c r="L1898">
        <f>+VLOOKUP(J1898,'Thanh toán '!Q$6:R$3244,2,0)</f>
        <v>1418560</v>
      </c>
      <c r="M1898" s="47">
        <f t="shared" si="119"/>
        <v>0</v>
      </c>
    </row>
    <row r="1899" spans="1:13" x14ac:dyDescent="0.25">
      <c r="A1899" s="43">
        <v>44994</v>
      </c>
      <c r="B1899" s="40" t="s">
        <v>13197</v>
      </c>
      <c r="C1899" s="40" t="s">
        <v>13198</v>
      </c>
      <c r="D1899" s="38">
        <v>530250</v>
      </c>
      <c r="E1899" s="42" t="s">
        <v>8998</v>
      </c>
      <c r="F1899" s="38">
        <v>53025</v>
      </c>
      <c r="G1899" s="38">
        <f t="shared" si="116"/>
        <v>583275</v>
      </c>
      <c r="H1899" s="40" t="s">
        <v>9820</v>
      </c>
      <c r="I1899" s="40" t="s">
        <v>9821</v>
      </c>
      <c r="J1899" s="45">
        <f t="shared" si="117"/>
        <v>13184</v>
      </c>
      <c r="K1899" s="47">
        <f t="shared" si="118"/>
        <v>583275</v>
      </c>
      <c r="L1899" t="e">
        <f>+VLOOKUP(J1899,'Thanh toán '!Q$6:R$3244,2,0)</f>
        <v>#N/A</v>
      </c>
      <c r="M1899" s="47" t="e">
        <f t="shared" si="119"/>
        <v>#N/A</v>
      </c>
    </row>
    <row r="1900" spans="1:13" x14ac:dyDescent="0.25">
      <c r="A1900" s="43">
        <v>44995</v>
      </c>
      <c r="B1900" s="40" t="s">
        <v>13200</v>
      </c>
      <c r="C1900" s="40" t="s">
        <v>13201</v>
      </c>
      <c r="D1900" s="38">
        <v>1791420</v>
      </c>
      <c r="E1900" s="42" t="s">
        <v>8998</v>
      </c>
      <c r="F1900" s="38">
        <v>179142</v>
      </c>
      <c r="G1900" s="38">
        <f t="shared" si="116"/>
        <v>1970562</v>
      </c>
      <c r="H1900" s="40" t="s">
        <v>9558</v>
      </c>
      <c r="I1900" s="40" t="s">
        <v>9559</v>
      </c>
      <c r="J1900" s="45">
        <f t="shared" si="117"/>
        <v>13203</v>
      </c>
      <c r="K1900" s="47">
        <f t="shared" si="118"/>
        <v>1970562</v>
      </c>
      <c r="L1900">
        <f>+VLOOKUP(J1900,'Thanh toán '!Q$6:R$3244,2,0)</f>
        <v>1970562</v>
      </c>
      <c r="M1900" s="47">
        <f t="shared" si="119"/>
        <v>0</v>
      </c>
    </row>
    <row r="1901" spans="1:13" x14ac:dyDescent="0.25">
      <c r="A1901" s="43">
        <v>44995</v>
      </c>
      <c r="B1901" s="40" t="s">
        <v>13202</v>
      </c>
      <c r="C1901" s="40" t="s">
        <v>9961</v>
      </c>
      <c r="D1901" s="38">
        <v>922445</v>
      </c>
      <c r="E1901" s="42" t="s">
        <v>8998</v>
      </c>
      <c r="F1901" s="38">
        <v>92245</v>
      </c>
      <c r="G1901" s="38">
        <f t="shared" si="116"/>
        <v>1014690</v>
      </c>
      <c r="H1901" s="40" t="s">
        <v>9001</v>
      </c>
      <c r="I1901" s="40" t="s">
        <v>9002</v>
      </c>
      <c r="J1901" s="45">
        <f t="shared" si="117"/>
        <v>13205</v>
      </c>
      <c r="K1901" s="47">
        <f t="shared" si="118"/>
        <v>1014690</v>
      </c>
      <c r="L1901" t="e">
        <f>+VLOOKUP(J1901,'Thanh toán '!Q$6:R$3244,2,0)</f>
        <v>#N/A</v>
      </c>
      <c r="M1901" s="47" t="e">
        <f t="shared" si="119"/>
        <v>#N/A</v>
      </c>
    </row>
    <row r="1902" spans="1:13" x14ac:dyDescent="0.25">
      <c r="A1902" s="43">
        <v>44995</v>
      </c>
      <c r="B1902" s="40" t="s">
        <v>13203</v>
      </c>
      <c r="C1902" s="40" t="s">
        <v>9961</v>
      </c>
      <c r="D1902" s="38">
        <v>318150</v>
      </c>
      <c r="E1902" s="42" t="s">
        <v>8998</v>
      </c>
      <c r="F1902" s="38">
        <v>31815</v>
      </c>
      <c r="G1902" s="38">
        <f t="shared" si="116"/>
        <v>349965</v>
      </c>
      <c r="H1902" s="40" t="s">
        <v>9001</v>
      </c>
      <c r="I1902" s="40" t="s">
        <v>9002</v>
      </c>
      <c r="J1902" s="45">
        <f t="shared" si="117"/>
        <v>13206</v>
      </c>
      <c r="K1902" s="47">
        <f t="shared" si="118"/>
        <v>349965</v>
      </c>
      <c r="L1902" t="e">
        <f>+VLOOKUP(J1902,'Thanh toán '!Q$6:R$3244,2,0)</f>
        <v>#N/A</v>
      </c>
      <c r="M1902" s="47" t="e">
        <f t="shared" si="119"/>
        <v>#N/A</v>
      </c>
    </row>
    <row r="1903" spans="1:13" x14ac:dyDescent="0.25">
      <c r="A1903" s="43">
        <v>44995</v>
      </c>
      <c r="B1903" s="40" t="s">
        <v>13204</v>
      </c>
      <c r="C1903" s="40" t="s">
        <v>13205</v>
      </c>
      <c r="D1903" s="38">
        <v>3791450</v>
      </c>
      <c r="E1903" s="42" t="s">
        <v>8998</v>
      </c>
      <c r="F1903" s="38">
        <v>379145</v>
      </c>
      <c r="G1903" s="38">
        <f t="shared" si="116"/>
        <v>4170595</v>
      </c>
      <c r="H1903" s="40" t="s">
        <v>9747</v>
      </c>
      <c r="I1903" s="40" t="s">
        <v>9748</v>
      </c>
      <c r="J1903" s="45">
        <f t="shared" si="117"/>
        <v>13208</v>
      </c>
      <c r="K1903" s="47">
        <f t="shared" si="118"/>
        <v>4170595</v>
      </c>
      <c r="L1903">
        <f>+VLOOKUP(J1903,'Thanh toán '!Q$6:R$3244,2,0)</f>
        <v>4170595</v>
      </c>
      <c r="M1903" s="47">
        <f t="shared" si="119"/>
        <v>0</v>
      </c>
    </row>
    <row r="1904" spans="1:13" x14ac:dyDescent="0.25">
      <c r="A1904" s="43">
        <v>44995</v>
      </c>
      <c r="B1904" s="40" t="s">
        <v>13206</v>
      </c>
      <c r="C1904" s="40" t="s">
        <v>9742</v>
      </c>
      <c r="D1904" s="38">
        <v>806200</v>
      </c>
      <c r="E1904" s="42" t="s">
        <v>8998</v>
      </c>
      <c r="F1904" s="38">
        <v>80620</v>
      </c>
      <c r="G1904" s="38">
        <f t="shared" si="116"/>
        <v>886820</v>
      </c>
      <c r="H1904" s="40" t="s">
        <v>9001</v>
      </c>
      <c r="I1904" s="40" t="s">
        <v>9002</v>
      </c>
      <c r="J1904" s="45">
        <f t="shared" si="117"/>
        <v>13211</v>
      </c>
      <c r="K1904" s="47">
        <f t="shared" si="118"/>
        <v>886820</v>
      </c>
      <c r="L1904">
        <f>+VLOOKUP(J1904,'Thanh toán '!Q$6:R$3244,2,0)</f>
        <v>886820</v>
      </c>
      <c r="M1904" s="47">
        <f t="shared" si="119"/>
        <v>0</v>
      </c>
    </row>
    <row r="1905" spans="1:13" x14ac:dyDescent="0.25">
      <c r="A1905" s="43">
        <v>44995</v>
      </c>
      <c r="B1905" s="40" t="s">
        <v>13207</v>
      </c>
      <c r="C1905" s="40" t="s">
        <v>13208</v>
      </c>
      <c r="D1905" s="38">
        <v>2060643</v>
      </c>
      <c r="E1905" s="42" t="s">
        <v>8998</v>
      </c>
      <c r="F1905" s="38">
        <v>206064</v>
      </c>
      <c r="G1905" s="38">
        <f t="shared" si="116"/>
        <v>2266707</v>
      </c>
      <c r="H1905" s="40" t="s">
        <v>9268</v>
      </c>
      <c r="I1905" s="40" t="s">
        <v>9269</v>
      </c>
      <c r="J1905" s="45">
        <f t="shared" si="117"/>
        <v>13214</v>
      </c>
      <c r="K1905" s="47">
        <f t="shared" si="118"/>
        <v>2266707</v>
      </c>
      <c r="L1905">
        <f>+VLOOKUP(J1905,'Thanh toán '!Q$6:R$3244,2,0)</f>
        <v>2266707</v>
      </c>
      <c r="M1905" s="47">
        <f t="shared" si="119"/>
        <v>0</v>
      </c>
    </row>
    <row r="1906" spans="1:13" x14ac:dyDescent="0.25">
      <c r="A1906" s="43">
        <v>44995</v>
      </c>
      <c r="B1906" s="40" t="s">
        <v>13209</v>
      </c>
      <c r="C1906" s="40" t="s">
        <v>10646</v>
      </c>
      <c r="D1906" s="38">
        <v>850875</v>
      </c>
      <c r="E1906" s="42" t="s">
        <v>8998</v>
      </c>
      <c r="F1906" s="38">
        <v>85088</v>
      </c>
      <c r="G1906" s="38">
        <f t="shared" si="116"/>
        <v>935963</v>
      </c>
      <c r="H1906" s="40" t="s">
        <v>9001</v>
      </c>
      <c r="I1906" s="40" t="s">
        <v>9002</v>
      </c>
      <c r="J1906" s="45">
        <f t="shared" si="117"/>
        <v>13215</v>
      </c>
      <c r="K1906" s="47">
        <f t="shared" si="118"/>
        <v>935963</v>
      </c>
      <c r="L1906">
        <f>+VLOOKUP(J1906,'Thanh toán '!Q$6:R$3244,2,0)</f>
        <v>935963</v>
      </c>
      <c r="M1906" s="47">
        <f t="shared" si="119"/>
        <v>0</v>
      </c>
    </row>
    <row r="1907" spans="1:13" x14ac:dyDescent="0.25">
      <c r="A1907" s="43">
        <v>44995</v>
      </c>
      <c r="B1907" s="40" t="s">
        <v>13210</v>
      </c>
      <c r="C1907" s="40" t="s">
        <v>10646</v>
      </c>
      <c r="D1907" s="38">
        <v>330750</v>
      </c>
      <c r="E1907" s="42" t="s">
        <v>8998</v>
      </c>
      <c r="F1907" s="38">
        <v>33075</v>
      </c>
      <c r="G1907" s="38">
        <f t="shared" si="116"/>
        <v>363825</v>
      </c>
      <c r="H1907" s="40" t="s">
        <v>9001</v>
      </c>
      <c r="I1907" s="40" t="s">
        <v>9002</v>
      </c>
      <c r="J1907" s="45">
        <f t="shared" si="117"/>
        <v>13216</v>
      </c>
      <c r="K1907" s="47">
        <f t="shared" si="118"/>
        <v>363825</v>
      </c>
      <c r="L1907" t="e">
        <f>+VLOOKUP(J1907,'Thanh toán '!Q$6:R$3244,2,0)</f>
        <v>#N/A</v>
      </c>
      <c r="M1907" s="47" t="e">
        <f t="shared" si="119"/>
        <v>#N/A</v>
      </c>
    </row>
    <row r="1908" spans="1:13" x14ac:dyDescent="0.25">
      <c r="A1908" s="43">
        <v>44995</v>
      </c>
      <c r="B1908" s="40" t="s">
        <v>13211</v>
      </c>
      <c r="C1908" s="40" t="s">
        <v>13212</v>
      </c>
      <c r="D1908" s="38">
        <v>2163000</v>
      </c>
      <c r="E1908" s="42" t="s">
        <v>8998</v>
      </c>
      <c r="F1908" s="38">
        <v>216300</v>
      </c>
      <c r="G1908" s="38">
        <f t="shared" si="116"/>
        <v>2379300</v>
      </c>
      <c r="H1908" s="40" t="s">
        <v>9533</v>
      </c>
      <c r="I1908" s="40" t="s">
        <v>9534</v>
      </c>
      <c r="J1908" s="45">
        <f t="shared" si="117"/>
        <v>13217</v>
      </c>
      <c r="K1908" s="47">
        <f t="shared" si="118"/>
        <v>2379300</v>
      </c>
      <c r="L1908" t="e">
        <f>+VLOOKUP(J1908,'Thanh toán '!Q$6:R$3244,2,0)</f>
        <v>#N/A</v>
      </c>
      <c r="M1908" s="47" t="e">
        <f t="shared" si="119"/>
        <v>#N/A</v>
      </c>
    </row>
    <row r="1909" spans="1:13" x14ac:dyDescent="0.25">
      <c r="A1909" s="43">
        <v>44995</v>
      </c>
      <c r="B1909" s="40" t="s">
        <v>13213</v>
      </c>
      <c r="C1909" s="40" t="s">
        <v>9182</v>
      </c>
      <c r="D1909" s="38">
        <v>2220235</v>
      </c>
      <c r="E1909" s="42" t="s">
        <v>8998</v>
      </c>
      <c r="F1909" s="38">
        <v>222024</v>
      </c>
      <c r="G1909" s="38">
        <f t="shared" si="116"/>
        <v>2442259</v>
      </c>
      <c r="H1909" s="40" t="s">
        <v>9183</v>
      </c>
      <c r="I1909" s="40" t="s">
        <v>9184</v>
      </c>
      <c r="J1909" s="45">
        <f t="shared" si="117"/>
        <v>13270</v>
      </c>
      <c r="K1909" s="47">
        <f t="shared" si="118"/>
        <v>2442259</v>
      </c>
      <c r="L1909">
        <f>+VLOOKUP(J1909,'Thanh toán '!Q$6:R$3244,2,0)</f>
        <v>2442259</v>
      </c>
      <c r="M1909" s="47">
        <f t="shared" si="119"/>
        <v>0</v>
      </c>
    </row>
    <row r="1910" spans="1:13" x14ac:dyDescent="0.25">
      <c r="A1910" s="43">
        <v>44995</v>
      </c>
      <c r="B1910" s="40" t="s">
        <v>13214</v>
      </c>
      <c r="C1910" s="40" t="s">
        <v>9230</v>
      </c>
      <c r="D1910" s="38">
        <v>922445</v>
      </c>
      <c r="E1910" s="42" t="s">
        <v>8998</v>
      </c>
      <c r="F1910" s="38">
        <v>92245</v>
      </c>
      <c r="G1910" s="38">
        <f t="shared" si="116"/>
        <v>1014690</v>
      </c>
      <c r="H1910" s="40" t="s">
        <v>9001</v>
      </c>
      <c r="I1910" s="40" t="s">
        <v>9002</v>
      </c>
      <c r="J1910" s="45">
        <f t="shared" si="117"/>
        <v>13273</v>
      </c>
      <c r="K1910" s="47">
        <f t="shared" si="118"/>
        <v>1014690</v>
      </c>
      <c r="L1910">
        <f>+VLOOKUP(J1910,'Thanh toán '!Q$6:R$3244,2,0)</f>
        <v>1014690</v>
      </c>
      <c r="M1910" s="47">
        <f t="shared" si="119"/>
        <v>0</v>
      </c>
    </row>
    <row r="1911" spans="1:13" x14ac:dyDescent="0.25">
      <c r="A1911" s="43">
        <v>44995</v>
      </c>
      <c r="B1911" s="40" t="s">
        <v>13215</v>
      </c>
      <c r="C1911" s="40" t="s">
        <v>9226</v>
      </c>
      <c r="D1911" s="38">
        <v>444232</v>
      </c>
      <c r="E1911" s="42" t="s">
        <v>8998</v>
      </c>
      <c r="F1911" s="38">
        <v>44423</v>
      </c>
      <c r="G1911" s="38">
        <f t="shared" si="116"/>
        <v>488655</v>
      </c>
      <c r="H1911" s="40" t="s">
        <v>9001</v>
      </c>
      <c r="I1911" s="40" t="s">
        <v>9002</v>
      </c>
      <c r="J1911" s="45">
        <f t="shared" si="117"/>
        <v>13274</v>
      </c>
      <c r="K1911" s="47">
        <f t="shared" si="118"/>
        <v>488655</v>
      </c>
      <c r="L1911">
        <f>+VLOOKUP(J1911,'Thanh toán '!Q$6:R$3244,2,0)</f>
        <v>488655</v>
      </c>
      <c r="M1911" s="47">
        <f t="shared" si="119"/>
        <v>0</v>
      </c>
    </row>
    <row r="1912" spans="1:13" x14ac:dyDescent="0.25">
      <c r="A1912" s="43">
        <v>44995</v>
      </c>
      <c r="B1912" s="40" t="s">
        <v>13216</v>
      </c>
      <c r="C1912" s="40" t="s">
        <v>10101</v>
      </c>
      <c r="D1912" s="38">
        <v>434966</v>
      </c>
      <c r="E1912" s="42" t="s">
        <v>8998</v>
      </c>
      <c r="F1912" s="38">
        <v>43497</v>
      </c>
      <c r="G1912" s="38">
        <f t="shared" si="116"/>
        <v>478463</v>
      </c>
      <c r="H1912" s="40" t="s">
        <v>9001</v>
      </c>
      <c r="I1912" s="40" t="s">
        <v>9002</v>
      </c>
      <c r="J1912" s="45">
        <f t="shared" si="117"/>
        <v>13279</v>
      </c>
      <c r="K1912" s="47">
        <f t="shared" si="118"/>
        <v>478463</v>
      </c>
      <c r="L1912">
        <f>+VLOOKUP(J1912,'Thanh toán '!Q$6:R$3244,2,0)</f>
        <v>478463</v>
      </c>
      <c r="M1912" s="47">
        <f t="shared" si="119"/>
        <v>0</v>
      </c>
    </row>
    <row r="1913" spans="1:13" x14ac:dyDescent="0.25">
      <c r="A1913" s="43">
        <v>44995</v>
      </c>
      <c r="B1913" s="40" t="s">
        <v>13217</v>
      </c>
      <c r="C1913" s="40" t="s">
        <v>10118</v>
      </c>
      <c r="D1913" s="38">
        <v>999560</v>
      </c>
      <c r="E1913" s="42" t="s">
        <v>8998</v>
      </c>
      <c r="F1913" s="38">
        <v>99956</v>
      </c>
      <c r="G1913" s="38">
        <f t="shared" si="116"/>
        <v>1099516</v>
      </c>
      <c r="H1913" s="40" t="s">
        <v>9001</v>
      </c>
      <c r="I1913" s="40" t="s">
        <v>9002</v>
      </c>
      <c r="J1913" s="45">
        <f t="shared" si="117"/>
        <v>13280</v>
      </c>
      <c r="K1913" s="47">
        <f t="shared" si="118"/>
        <v>1099516</v>
      </c>
      <c r="L1913">
        <f>+VLOOKUP(J1913,'Thanh toán '!Q$6:R$3244,2,0)</f>
        <v>1099516</v>
      </c>
      <c r="M1913" s="47">
        <f t="shared" si="119"/>
        <v>0</v>
      </c>
    </row>
    <row r="1914" spans="1:13" x14ac:dyDescent="0.25">
      <c r="A1914" s="43">
        <v>44995</v>
      </c>
      <c r="B1914" s="40" t="s">
        <v>13218</v>
      </c>
      <c r="C1914" s="40" t="s">
        <v>10200</v>
      </c>
      <c r="D1914" s="38">
        <v>1253796</v>
      </c>
      <c r="E1914" s="42" t="s">
        <v>8998</v>
      </c>
      <c r="F1914" s="38">
        <v>125380</v>
      </c>
      <c r="G1914" s="38">
        <f t="shared" si="116"/>
        <v>1379176</v>
      </c>
      <c r="H1914" s="40" t="s">
        <v>9284</v>
      </c>
      <c r="I1914" s="40" t="s">
        <v>9285</v>
      </c>
      <c r="J1914" s="45">
        <f t="shared" si="117"/>
        <v>13285</v>
      </c>
      <c r="K1914" s="47">
        <f t="shared" si="118"/>
        <v>1379176</v>
      </c>
      <c r="L1914">
        <f>+VLOOKUP(J1914,'Thanh toán '!Q$6:R$3244,2,0)</f>
        <v>1379176</v>
      </c>
      <c r="M1914" s="47">
        <f t="shared" si="119"/>
        <v>0</v>
      </c>
    </row>
    <row r="1915" spans="1:13" x14ac:dyDescent="0.25">
      <c r="A1915" s="43">
        <v>44995</v>
      </c>
      <c r="B1915" s="40" t="s">
        <v>13219</v>
      </c>
      <c r="C1915" s="40" t="s">
        <v>9670</v>
      </c>
      <c r="D1915" s="38">
        <v>1646798</v>
      </c>
      <c r="E1915" s="42" t="s">
        <v>8998</v>
      </c>
      <c r="F1915" s="38">
        <v>164680</v>
      </c>
      <c r="G1915" s="38">
        <f t="shared" si="116"/>
        <v>1811478</v>
      </c>
      <c r="H1915" s="40" t="s">
        <v>9284</v>
      </c>
      <c r="I1915" s="40" t="s">
        <v>9285</v>
      </c>
      <c r="J1915" s="45">
        <f t="shared" si="117"/>
        <v>13286</v>
      </c>
      <c r="K1915" s="47">
        <f t="shared" si="118"/>
        <v>1811478</v>
      </c>
      <c r="L1915">
        <f>+VLOOKUP(J1915,'Thanh toán '!Q$6:R$3244,2,0)</f>
        <v>1811478</v>
      </c>
      <c r="M1915" s="47">
        <f t="shared" si="119"/>
        <v>0</v>
      </c>
    </row>
    <row r="1916" spans="1:13" x14ac:dyDescent="0.25">
      <c r="A1916" s="43">
        <v>44995</v>
      </c>
      <c r="B1916" s="40" t="s">
        <v>13220</v>
      </c>
      <c r="C1916" s="40" t="s">
        <v>9689</v>
      </c>
      <c r="D1916" s="38">
        <v>1357844</v>
      </c>
      <c r="E1916" s="42" t="s">
        <v>8998</v>
      </c>
      <c r="F1916" s="38">
        <v>135784</v>
      </c>
      <c r="G1916" s="38">
        <f t="shared" si="116"/>
        <v>1493628</v>
      </c>
      <c r="H1916" s="40" t="s">
        <v>9284</v>
      </c>
      <c r="I1916" s="40" t="s">
        <v>9285</v>
      </c>
      <c r="J1916" s="45">
        <f t="shared" si="117"/>
        <v>13287</v>
      </c>
      <c r="K1916" s="47">
        <f t="shared" si="118"/>
        <v>1493628</v>
      </c>
      <c r="L1916">
        <f>+VLOOKUP(J1916,'Thanh toán '!Q$6:R$3244,2,0)</f>
        <v>1493628</v>
      </c>
      <c r="M1916" s="47">
        <f t="shared" si="119"/>
        <v>0</v>
      </c>
    </row>
    <row r="1917" spans="1:13" x14ac:dyDescent="0.25">
      <c r="A1917" s="43">
        <v>44995</v>
      </c>
      <c r="B1917" s="40" t="s">
        <v>13221</v>
      </c>
      <c r="C1917" s="40" t="s">
        <v>9685</v>
      </c>
      <c r="D1917" s="38">
        <v>1926182</v>
      </c>
      <c r="E1917" s="42" t="s">
        <v>8998</v>
      </c>
      <c r="F1917" s="38">
        <v>192618</v>
      </c>
      <c r="G1917" s="38">
        <f t="shared" si="116"/>
        <v>2118800</v>
      </c>
      <c r="H1917" s="40" t="s">
        <v>9284</v>
      </c>
      <c r="I1917" s="40" t="s">
        <v>9285</v>
      </c>
      <c r="J1917" s="45">
        <f t="shared" si="117"/>
        <v>13288</v>
      </c>
      <c r="K1917" s="47">
        <f t="shared" si="118"/>
        <v>2118800</v>
      </c>
      <c r="L1917">
        <f>+VLOOKUP(J1917,'Thanh toán '!Q$6:R$3244,2,0)</f>
        <v>2118800</v>
      </c>
      <c r="M1917" s="47">
        <f t="shared" si="119"/>
        <v>0</v>
      </c>
    </row>
    <row r="1918" spans="1:13" x14ac:dyDescent="0.25">
      <c r="A1918" s="43">
        <v>44995</v>
      </c>
      <c r="B1918" s="40" t="s">
        <v>13222</v>
      </c>
      <c r="C1918" s="40" t="s">
        <v>9652</v>
      </c>
      <c r="D1918" s="38">
        <v>3542082</v>
      </c>
      <c r="E1918" s="42" t="s">
        <v>8998</v>
      </c>
      <c r="F1918" s="38">
        <v>354208</v>
      </c>
      <c r="G1918" s="38">
        <f t="shared" si="116"/>
        <v>3896290</v>
      </c>
      <c r="H1918" s="40" t="s">
        <v>9284</v>
      </c>
      <c r="I1918" s="40" t="s">
        <v>9285</v>
      </c>
      <c r="J1918" s="45">
        <f t="shared" si="117"/>
        <v>13289</v>
      </c>
      <c r="K1918" s="47">
        <f t="shared" si="118"/>
        <v>3896290</v>
      </c>
      <c r="L1918">
        <f>+VLOOKUP(J1918,'Thanh toán '!Q$6:R$3244,2,0)</f>
        <v>3896290</v>
      </c>
      <c r="M1918" s="47">
        <f t="shared" si="119"/>
        <v>0</v>
      </c>
    </row>
    <row r="1919" spans="1:13" x14ac:dyDescent="0.25">
      <c r="A1919" s="43">
        <v>44995</v>
      </c>
      <c r="B1919" s="40" t="s">
        <v>13223</v>
      </c>
      <c r="C1919" s="40" t="s">
        <v>13224</v>
      </c>
      <c r="D1919" s="38">
        <v>1102500</v>
      </c>
      <c r="E1919" s="42" t="s">
        <v>8998</v>
      </c>
      <c r="F1919" s="38">
        <v>110250</v>
      </c>
      <c r="G1919" s="38">
        <f t="shared" si="116"/>
        <v>1212750</v>
      </c>
      <c r="H1919" s="40" t="s">
        <v>9619</v>
      </c>
      <c r="I1919" s="40" t="s">
        <v>9620</v>
      </c>
      <c r="J1919" s="45">
        <f t="shared" si="117"/>
        <v>13299</v>
      </c>
      <c r="K1919" s="47">
        <f t="shared" si="118"/>
        <v>1212750</v>
      </c>
      <c r="L1919" t="e">
        <f>+VLOOKUP(J1919,'Thanh toán '!Q$6:R$3244,2,0)</f>
        <v>#N/A</v>
      </c>
      <c r="M1919" s="47" t="e">
        <f t="shared" si="119"/>
        <v>#N/A</v>
      </c>
    </row>
    <row r="1920" spans="1:13" x14ac:dyDescent="0.25">
      <c r="A1920" s="43">
        <v>44995</v>
      </c>
      <c r="B1920" s="40" t="s">
        <v>13225</v>
      </c>
      <c r="C1920" s="40" t="s">
        <v>13226</v>
      </c>
      <c r="D1920" s="38">
        <v>1110580</v>
      </c>
      <c r="E1920" s="42" t="s">
        <v>8998</v>
      </c>
      <c r="F1920" s="38">
        <v>111058</v>
      </c>
      <c r="G1920" s="38">
        <f t="shared" si="116"/>
        <v>1221638</v>
      </c>
      <c r="H1920" s="40" t="s">
        <v>9619</v>
      </c>
      <c r="I1920" s="40" t="s">
        <v>9620</v>
      </c>
      <c r="J1920" s="45">
        <f t="shared" si="117"/>
        <v>13300</v>
      </c>
      <c r="K1920" s="47">
        <f t="shared" si="118"/>
        <v>1221638</v>
      </c>
      <c r="L1920">
        <f>+VLOOKUP(J1920,'Thanh toán '!Q$6:R$3244,2,0)</f>
        <v>1221638</v>
      </c>
      <c r="M1920" s="47">
        <f t="shared" si="119"/>
        <v>0</v>
      </c>
    </row>
    <row r="1921" spans="1:13" x14ac:dyDescent="0.25">
      <c r="A1921" s="43">
        <v>44995</v>
      </c>
      <c r="B1921" s="40" t="s">
        <v>13227</v>
      </c>
      <c r="C1921" s="40" t="s">
        <v>13228</v>
      </c>
      <c r="D1921" s="38">
        <v>2230145</v>
      </c>
      <c r="E1921" s="42" t="s">
        <v>8998</v>
      </c>
      <c r="F1921" s="38">
        <v>223015</v>
      </c>
      <c r="G1921" s="38">
        <f t="shared" si="116"/>
        <v>2453160</v>
      </c>
      <c r="H1921" s="40" t="s">
        <v>9315</v>
      </c>
      <c r="I1921" s="40" t="s">
        <v>9316</v>
      </c>
      <c r="J1921" s="45">
        <f t="shared" si="117"/>
        <v>13301</v>
      </c>
      <c r="K1921" s="47">
        <f t="shared" si="118"/>
        <v>2453160</v>
      </c>
      <c r="L1921">
        <f>+VLOOKUP(J1921,'Thanh toán '!Q$6:R$3244,2,0)</f>
        <v>2453160</v>
      </c>
      <c r="M1921" s="47">
        <f t="shared" si="119"/>
        <v>0</v>
      </c>
    </row>
    <row r="1922" spans="1:13" x14ac:dyDescent="0.25">
      <c r="A1922" s="43">
        <v>44995</v>
      </c>
      <c r="B1922" s="40" t="s">
        <v>13229</v>
      </c>
      <c r="C1922" s="40" t="s">
        <v>13230</v>
      </c>
      <c r="D1922" s="38">
        <v>340315</v>
      </c>
      <c r="E1922" s="42" t="s">
        <v>8998</v>
      </c>
      <c r="F1922" s="38">
        <v>34032</v>
      </c>
      <c r="G1922" s="38">
        <f t="shared" si="116"/>
        <v>374347</v>
      </c>
      <c r="H1922" s="40" t="s">
        <v>9448</v>
      </c>
      <c r="I1922" s="40" t="s">
        <v>9449</v>
      </c>
      <c r="J1922" s="45">
        <f t="shared" si="117"/>
        <v>13311</v>
      </c>
      <c r="K1922" s="47">
        <f t="shared" si="118"/>
        <v>374347</v>
      </c>
      <c r="L1922">
        <f>+VLOOKUP(J1922,'Thanh toán '!Q$6:R$3244,2,0)</f>
        <v>374347</v>
      </c>
      <c r="M1922" s="47">
        <f t="shared" si="119"/>
        <v>0</v>
      </c>
    </row>
    <row r="1923" spans="1:13" x14ac:dyDescent="0.25">
      <c r="A1923" s="43">
        <v>44995</v>
      </c>
      <c r="B1923" s="40" t="s">
        <v>13231</v>
      </c>
      <c r="C1923" s="40" t="s">
        <v>10168</v>
      </c>
      <c r="D1923" s="38">
        <v>340315</v>
      </c>
      <c r="E1923" s="42" t="s">
        <v>8998</v>
      </c>
      <c r="F1923" s="38">
        <v>34032</v>
      </c>
      <c r="G1923" s="38">
        <f t="shared" si="116"/>
        <v>374347</v>
      </c>
      <c r="H1923" s="40" t="s">
        <v>9001</v>
      </c>
      <c r="I1923" s="40" t="s">
        <v>9002</v>
      </c>
      <c r="J1923" s="45">
        <f t="shared" si="117"/>
        <v>13312</v>
      </c>
      <c r="K1923" s="47">
        <f t="shared" si="118"/>
        <v>374347</v>
      </c>
      <c r="L1923">
        <f>+VLOOKUP(J1923,'Thanh toán '!Q$6:R$3244,2,0)</f>
        <v>374347</v>
      </c>
      <c r="M1923" s="47">
        <f t="shared" si="119"/>
        <v>0</v>
      </c>
    </row>
    <row r="1924" spans="1:13" x14ac:dyDescent="0.25">
      <c r="A1924" s="43">
        <v>44996</v>
      </c>
      <c r="B1924" s="40" t="s">
        <v>13239</v>
      </c>
      <c r="C1924" s="40" t="s">
        <v>13240</v>
      </c>
      <c r="D1924" s="38">
        <v>2032100</v>
      </c>
      <c r="E1924" s="42" t="s">
        <v>8998</v>
      </c>
      <c r="F1924" s="38">
        <v>203210</v>
      </c>
      <c r="G1924" s="38">
        <f t="shared" si="116"/>
        <v>2235310</v>
      </c>
      <c r="H1924" s="40" t="s">
        <v>9242</v>
      </c>
      <c r="I1924" s="40" t="s">
        <v>9243</v>
      </c>
      <c r="J1924" s="45">
        <f t="shared" si="117"/>
        <v>13313</v>
      </c>
      <c r="K1924" s="47">
        <f t="shared" si="118"/>
        <v>2235310</v>
      </c>
      <c r="L1924">
        <f>+VLOOKUP(J1924,'Thanh toán '!Q$6:R$3244,2,0)</f>
        <v>2235310</v>
      </c>
      <c r="M1924" s="47">
        <f t="shared" si="119"/>
        <v>0</v>
      </c>
    </row>
    <row r="1925" spans="1:13" x14ac:dyDescent="0.25">
      <c r="A1925" s="43">
        <v>44996</v>
      </c>
      <c r="B1925" s="40" t="s">
        <v>13241</v>
      </c>
      <c r="C1925" s="40" t="s">
        <v>9166</v>
      </c>
      <c r="D1925" s="38">
        <v>340315</v>
      </c>
      <c r="E1925" s="42" t="s">
        <v>8998</v>
      </c>
      <c r="F1925" s="38">
        <v>34032</v>
      </c>
      <c r="G1925" s="38">
        <f t="shared" si="116"/>
        <v>374347</v>
      </c>
      <c r="H1925" s="40" t="s">
        <v>9001</v>
      </c>
      <c r="I1925" s="40" t="s">
        <v>9002</v>
      </c>
      <c r="J1925" s="45">
        <f t="shared" si="117"/>
        <v>13315</v>
      </c>
      <c r="K1925" s="47">
        <f t="shared" si="118"/>
        <v>374347</v>
      </c>
      <c r="L1925">
        <f>+VLOOKUP(J1925,'Thanh toán '!Q$6:R$3244,2,0)</f>
        <v>374347</v>
      </c>
      <c r="M1925" s="47">
        <f t="shared" si="119"/>
        <v>0</v>
      </c>
    </row>
    <row r="1926" spans="1:13" x14ac:dyDescent="0.25">
      <c r="A1926" s="43">
        <v>44996</v>
      </c>
      <c r="B1926" s="40" t="s">
        <v>13242</v>
      </c>
      <c r="C1926" s="40" t="s">
        <v>9168</v>
      </c>
      <c r="D1926" s="38">
        <v>340315</v>
      </c>
      <c r="E1926" s="42" t="s">
        <v>8998</v>
      </c>
      <c r="F1926" s="38">
        <v>34032</v>
      </c>
      <c r="G1926" s="38">
        <f t="shared" ref="G1926:G1989" si="120">+D1926+F1926</f>
        <v>374347</v>
      </c>
      <c r="H1926" s="40" t="s">
        <v>9001</v>
      </c>
      <c r="I1926" s="40" t="s">
        <v>9002</v>
      </c>
      <c r="J1926" s="45">
        <f t="shared" ref="J1926:J1989" si="121">+B1926*1</f>
        <v>13316</v>
      </c>
      <c r="K1926" s="47">
        <f t="shared" ref="K1926:K1989" si="122">+G1926</f>
        <v>374347</v>
      </c>
      <c r="L1926">
        <f>+VLOOKUP(J1926,'Thanh toán '!Q$6:R$3244,2,0)</f>
        <v>374347</v>
      </c>
      <c r="M1926" s="47">
        <f t="shared" ref="M1926:M1989" si="123">+L1926-K1926</f>
        <v>0</v>
      </c>
    </row>
    <row r="1927" spans="1:13" x14ac:dyDescent="0.25">
      <c r="A1927" s="43">
        <v>44996</v>
      </c>
      <c r="B1927" s="40" t="s">
        <v>13243</v>
      </c>
      <c r="C1927" s="40"/>
      <c r="D1927" s="38">
        <v>0</v>
      </c>
      <c r="E1927" s="42" t="s">
        <v>8998</v>
      </c>
      <c r="F1927" s="38">
        <v>0</v>
      </c>
      <c r="G1927" s="38">
        <f t="shared" si="120"/>
        <v>0</v>
      </c>
      <c r="H1927" s="40" t="s">
        <v>9001</v>
      </c>
      <c r="I1927" s="40" t="s">
        <v>9002</v>
      </c>
      <c r="J1927" s="45">
        <f t="shared" si="121"/>
        <v>13317</v>
      </c>
      <c r="K1927" s="47">
        <f t="shared" si="122"/>
        <v>0</v>
      </c>
      <c r="L1927" t="e">
        <f>+VLOOKUP(J1927,'Thanh toán '!Q$6:R$3244,2,0)</f>
        <v>#N/A</v>
      </c>
      <c r="M1927" s="47" t="e">
        <f t="shared" si="123"/>
        <v>#N/A</v>
      </c>
    </row>
    <row r="1928" spans="1:13" x14ac:dyDescent="0.25">
      <c r="A1928" s="43">
        <v>44996</v>
      </c>
      <c r="B1928" s="40" t="s">
        <v>13244</v>
      </c>
      <c r="C1928" s="40"/>
      <c r="D1928" s="38">
        <v>0</v>
      </c>
      <c r="E1928" s="42" t="s">
        <v>8998</v>
      </c>
      <c r="F1928" s="38">
        <v>0</v>
      </c>
      <c r="G1928" s="38">
        <f t="shared" si="120"/>
        <v>0</v>
      </c>
      <c r="H1928" s="40" t="s">
        <v>9001</v>
      </c>
      <c r="I1928" s="40" t="s">
        <v>9002</v>
      </c>
      <c r="J1928" s="45">
        <f t="shared" si="121"/>
        <v>13318</v>
      </c>
      <c r="K1928" s="47">
        <f t="shared" si="122"/>
        <v>0</v>
      </c>
      <c r="L1928" t="e">
        <f>+VLOOKUP(J1928,'Thanh toán '!Q$6:R$3244,2,0)</f>
        <v>#N/A</v>
      </c>
      <c r="M1928" s="47" t="e">
        <f t="shared" si="123"/>
        <v>#N/A</v>
      </c>
    </row>
    <row r="1929" spans="1:13" x14ac:dyDescent="0.25">
      <c r="A1929" s="43">
        <v>44996</v>
      </c>
      <c r="B1929" s="40" t="s">
        <v>13245</v>
      </c>
      <c r="C1929" s="40"/>
      <c r="D1929" s="38">
        <v>0</v>
      </c>
      <c r="E1929" s="42" t="s">
        <v>8998</v>
      </c>
      <c r="F1929" s="38">
        <v>0</v>
      </c>
      <c r="G1929" s="38">
        <f t="shared" si="120"/>
        <v>0</v>
      </c>
      <c r="H1929" s="40" t="s">
        <v>9001</v>
      </c>
      <c r="I1929" s="40" t="s">
        <v>9002</v>
      </c>
      <c r="J1929" s="45">
        <f t="shared" si="121"/>
        <v>13319</v>
      </c>
      <c r="K1929" s="47">
        <f t="shared" si="122"/>
        <v>0</v>
      </c>
      <c r="L1929" t="e">
        <f>+VLOOKUP(J1929,'Thanh toán '!Q$6:R$3244,2,0)</f>
        <v>#N/A</v>
      </c>
      <c r="M1929" s="47" t="e">
        <f t="shared" si="123"/>
        <v>#N/A</v>
      </c>
    </row>
    <row r="1930" spans="1:13" x14ac:dyDescent="0.25">
      <c r="A1930" s="43">
        <v>44996</v>
      </c>
      <c r="B1930" s="40" t="s">
        <v>13246</v>
      </c>
      <c r="C1930" s="40"/>
      <c r="D1930" s="38">
        <v>0</v>
      </c>
      <c r="E1930" s="42" t="s">
        <v>8998</v>
      </c>
      <c r="F1930" s="38">
        <v>0</v>
      </c>
      <c r="G1930" s="38">
        <f t="shared" si="120"/>
        <v>0</v>
      </c>
      <c r="H1930" s="40" t="s">
        <v>9001</v>
      </c>
      <c r="I1930" s="40" t="s">
        <v>9002</v>
      </c>
      <c r="J1930" s="45">
        <f t="shared" si="121"/>
        <v>13320</v>
      </c>
      <c r="K1930" s="47">
        <f t="shared" si="122"/>
        <v>0</v>
      </c>
      <c r="L1930" t="e">
        <f>+VLOOKUP(J1930,'Thanh toán '!Q$6:R$3244,2,0)</f>
        <v>#N/A</v>
      </c>
      <c r="M1930" s="47" t="e">
        <f t="shared" si="123"/>
        <v>#N/A</v>
      </c>
    </row>
    <row r="1931" spans="1:13" x14ac:dyDescent="0.25">
      <c r="A1931" s="43">
        <v>44996</v>
      </c>
      <c r="B1931" s="40" t="s">
        <v>13247</v>
      </c>
      <c r="C1931" s="40" t="s">
        <v>9700</v>
      </c>
      <c r="D1931" s="38">
        <v>340315</v>
      </c>
      <c r="E1931" s="42" t="s">
        <v>8998</v>
      </c>
      <c r="F1931" s="38">
        <v>34032</v>
      </c>
      <c r="G1931" s="38">
        <f t="shared" si="120"/>
        <v>374347</v>
      </c>
      <c r="H1931" s="40" t="s">
        <v>9001</v>
      </c>
      <c r="I1931" s="40" t="s">
        <v>9002</v>
      </c>
      <c r="J1931" s="45">
        <f t="shared" si="121"/>
        <v>13321</v>
      </c>
      <c r="K1931" s="47">
        <f t="shared" si="122"/>
        <v>374347</v>
      </c>
      <c r="L1931">
        <f>+VLOOKUP(J1931,'Thanh toán '!Q$6:R$3244,2,0)</f>
        <v>374347</v>
      </c>
      <c r="M1931" s="47">
        <f t="shared" si="123"/>
        <v>0</v>
      </c>
    </row>
    <row r="1932" spans="1:13" x14ac:dyDescent="0.25">
      <c r="A1932" s="43">
        <v>44996</v>
      </c>
      <c r="B1932" s="40" t="s">
        <v>13248</v>
      </c>
      <c r="C1932" s="40" t="s">
        <v>10174</v>
      </c>
      <c r="D1932" s="38">
        <v>340315</v>
      </c>
      <c r="E1932" s="42" t="s">
        <v>8998</v>
      </c>
      <c r="F1932" s="38">
        <v>34032</v>
      </c>
      <c r="G1932" s="38">
        <f t="shared" si="120"/>
        <v>374347</v>
      </c>
      <c r="H1932" s="40" t="s">
        <v>9001</v>
      </c>
      <c r="I1932" s="40" t="s">
        <v>9002</v>
      </c>
      <c r="J1932" s="45">
        <f t="shared" si="121"/>
        <v>13322</v>
      </c>
      <c r="K1932" s="47">
        <f t="shared" si="122"/>
        <v>374347</v>
      </c>
      <c r="L1932">
        <f>+VLOOKUP(J1932,'Thanh toán '!Q$6:R$3244,2,0)</f>
        <v>374347</v>
      </c>
      <c r="M1932" s="47">
        <f t="shared" si="123"/>
        <v>0</v>
      </c>
    </row>
    <row r="1933" spans="1:13" x14ac:dyDescent="0.25">
      <c r="A1933" s="43">
        <v>44996</v>
      </c>
      <c r="B1933" s="40" t="s">
        <v>13249</v>
      </c>
      <c r="C1933" s="40" t="s">
        <v>9113</v>
      </c>
      <c r="D1933" s="38">
        <v>340315</v>
      </c>
      <c r="E1933" s="42" t="s">
        <v>8998</v>
      </c>
      <c r="F1933" s="38">
        <v>34032</v>
      </c>
      <c r="G1933" s="38">
        <f t="shared" si="120"/>
        <v>374347</v>
      </c>
      <c r="H1933" s="40" t="s">
        <v>9001</v>
      </c>
      <c r="I1933" s="40" t="s">
        <v>9002</v>
      </c>
      <c r="J1933" s="45">
        <f t="shared" si="121"/>
        <v>13323</v>
      </c>
      <c r="K1933" s="47">
        <f t="shared" si="122"/>
        <v>374347</v>
      </c>
      <c r="L1933" t="e">
        <f>+VLOOKUP(J1933,'Thanh toán '!Q$6:R$3244,2,0)</f>
        <v>#N/A</v>
      </c>
      <c r="M1933" s="47" t="e">
        <f t="shared" si="123"/>
        <v>#N/A</v>
      </c>
    </row>
    <row r="1934" spans="1:13" x14ac:dyDescent="0.25">
      <c r="A1934" s="43">
        <v>44996</v>
      </c>
      <c r="B1934" s="40" t="s">
        <v>13250</v>
      </c>
      <c r="C1934" s="40" t="s">
        <v>9190</v>
      </c>
      <c r="D1934" s="38">
        <v>340315</v>
      </c>
      <c r="E1934" s="42" t="s">
        <v>8998</v>
      </c>
      <c r="F1934" s="38">
        <v>34032</v>
      </c>
      <c r="G1934" s="38">
        <f t="shared" si="120"/>
        <v>374347</v>
      </c>
      <c r="H1934" s="40" t="s">
        <v>9001</v>
      </c>
      <c r="I1934" s="40" t="s">
        <v>9002</v>
      </c>
      <c r="J1934" s="45">
        <f t="shared" si="121"/>
        <v>13324</v>
      </c>
      <c r="K1934" s="47">
        <f t="shared" si="122"/>
        <v>374347</v>
      </c>
      <c r="L1934">
        <f>+VLOOKUP(J1934,'Thanh toán '!Q$6:R$3244,2,0)</f>
        <v>374347</v>
      </c>
      <c r="M1934" s="47">
        <f t="shared" si="123"/>
        <v>0</v>
      </c>
    </row>
    <row r="1935" spans="1:13" x14ac:dyDescent="0.25">
      <c r="A1935" s="43">
        <v>44996</v>
      </c>
      <c r="B1935" s="40" t="s">
        <v>13251</v>
      </c>
      <c r="C1935" s="40" t="s">
        <v>11480</v>
      </c>
      <c r="D1935" s="38">
        <v>340315</v>
      </c>
      <c r="E1935" s="42" t="s">
        <v>8998</v>
      </c>
      <c r="F1935" s="38">
        <v>34032</v>
      </c>
      <c r="G1935" s="38">
        <f t="shared" si="120"/>
        <v>374347</v>
      </c>
      <c r="H1935" s="40" t="s">
        <v>9001</v>
      </c>
      <c r="I1935" s="40" t="s">
        <v>9002</v>
      </c>
      <c r="J1935" s="45">
        <f t="shared" si="121"/>
        <v>13325</v>
      </c>
      <c r="K1935" s="47">
        <f t="shared" si="122"/>
        <v>374347</v>
      </c>
      <c r="L1935">
        <f>+VLOOKUP(J1935,'Thanh toán '!Q$6:R$3244,2,0)</f>
        <v>374347</v>
      </c>
      <c r="M1935" s="47">
        <f t="shared" si="123"/>
        <v>0</v>
      </c>
    </row>
    <row r="1936" spans="1:13" x14ac:dyDescent="0.25">
      <c r="A1936" s="43">
        <v>44996</v>
      </c>
      <c r="B1936" s="40" t="s">
        <v>13252</v>
      </c>
      <c r="C1936" s="40" t="s">
        <v>10131</v>
      </c>
      <c r="D1936" s="38">
        <v>340315</v>
      </c>
      <c r="E1936" s="42" t="s">
        <v>8998</v>
      </c>
      <c r="F1936" s="38">
        <v>34032</v>
      </c>
      <c r="G1936" s="38">
        <f t="shared" si="120"/>
        <v>374347</v>
      </c>
      <c r="H1936" s="40" t="s">
        <v>9001</v>
      </c>
      <c r="I1936" s="40" t="s">
        <v>9002</v>
      </c>
      <c r="J1936" s="45">
        <f t="shared" si="121"/>
        <v>13326</v>
      </c>
      <c r="K1936" s="47">
        <f t="shared" si="122"/>
        <v>374347</v>
      </c>
      <c r="L1936">
        <f>+VLOOKUP(J1936,'Thanh toán '!Q$6:R$3244,2,0)</f>
        <v>374347</v>
      </c>
      <c r="M1936" s="47">
        <f t="shared" si="123"/>
        <v>0</v>
      </c>
    </row>
    <row r="1937" spans="1:13" x14ac:dyDescent="0.25">
      <c r="A1937" s="43">
        <v>44996</v>
      </c>
      <c r="B1937" s="40" t="s">
        <v>13253</v>
      </c>
      <c r="C1937" s="40" t="s">
        <v>10133</v>
      </c>
      <c r="D1937" s="38">
        <v>340315</v>
      </c>
      <c r="E1937" s="42" t="s">
        <v>8998</v>
      </c>
      <c r="F1937" s="38">
        <v>34032</v>
      </c>
      <c r="G1937" s="38">
        <f t="shared" si="120"/>
        <v>374347</v>
      </c>
      <c r="H1937" s="40" t="s">
        <v>9001</v>
      </c>
      <c r="I1937" s="40" t="s">
        <v>9002</v>
      </c>
      <c r="J1937" s="45">
        <f t="shared" si="121"/>
        <v>13327</v>
      </c>
      <c r="K1937" s="47">
        <f t="shared" si="122"/>
        <v>374347</v>
      </c>
      <c r="L1937">
        <f>+VLOOKUP(J1937,'Thanh toán '!Q$6:R$3244,2,0)</f>
        <v>374347</v>
      </c>
      <c r="M1937" s="47">
        <f t="shared" si="123"/>
        <v>0</v>
      </c>
    </row>
    <row r="1938" spans="1:13" x14ac:dyDescent="0.25">
      <c r="A1938" s="43">
        <v>44996</v>
      </c>
      <c r="B1938" s="40" t="s">
        <v>13254</v>
      </c>
      <c r="C1938" s="40" t="s">
        <v>13255</v>
      </c>
      <c r="D1938" s="38">
        <v>768140</v>
      </c>
      <c r="E1938" s="42" t="s">
        <v>8998</v>
      </c>
      <c r="F1938" s="38">
        <v>76814</v>
      </c>
      <c r="G1938" s="38">
        <f t="shared" si="120"/>
        <v>844954</v>
      </c>
      <c r="H1938" s="40" t="s">
        <v>9725</v>
      </c>
      <c r="I1938" s="40" t="s">
        <v>9726</v>
      </c>
      <c r="J1938" s="45">
        <f t="shared" si="121"/>
        <v>13328</v>
      </c>
      <c r="K1938" s="47">
        <f t="shared" si="122"/>
        <v>844954</v>
      </c>
      <c r="L1938">
        <f>+VLOOKUP(J1938,'Thanh toán '!Q$6:R$3244,2,0)</f>
        <v>844954</v>
      </c>
      <c r="M1938" s="47">
        <f t="shared" si="123"/>
        <v>0</v>
      </c>
    </row>
    <row r="1939" spans="1:13" x14ac:dyDescent="0.25">
      <c r="A1939" s="43">
        <v>44996</v>
      </c>
      <c r="B1939" s="40" t="s">
        <v>13256</v>
      </c>
      <c r="C1939" s="40" t="s">
        <v>13257</v>
      </c>
      <c r="D1939" s="38">
        <v>340315</v>
      </c>
      <c r="E1939" s="42" t="s">
        <v>8998</v>
      </c>
      <c r="F1939" s="38">
        <v>34032</v>
      </c>
      <c r="G1939" s="38">
        <f t="shared" si="120"/>
        <v>374347</v>
      </c>
      <c r="H1939" s="40" t="s">
        <v>9725</v>
      </c>
      <c r="I1939" s="40" t="s">
        <v>9726</v>
      </c>
      <c r="J1939" s="45">
        <f t="shared" si="121"/>
        <v>13329</v>
      </c>
      <c r="K1939" s="47">
        <f t="shared" si="122"/>
        <v>374347</v>
      </c>
      <c r="L1939">
        <f>+VLOOKUP(J1939,'Thanh toán '!Q$6:R$3244,2,0)</f>
        <v>374347</v>
      </c>
      <c r="M1939" s="47">
        <f t="shared" si="123"/>
        <v>0</v>
      </c>
    </row>
    <row r="1940" spans="1:13" x14ac:dyDescent="0.25">
      <c r="A1940" s="43">
        <v>44996</v>
      </c>
      <c r="B1940" s="40" t="s">
        <v>13258</v>
      </c>
      <c r="C1940" s="40" t="s">
        <v>13259</v>
      </c>
      <c r="D1940" s="38">
        <v>340315</v>
      </c>
      <c r="E1940" s="42" t="s">
        <v>8998</v>
      </c>
      <c r="F1940" s="38">
        <v>34032</v>
      </c>
      <c r="G1940" s="38">
        <f t="shared" si="120"/>
        <v>374347</v>
      </c>
      <c r="H1940" s="40" t="s">
        <v>9725</v>
      </c>
      <c r="I1940" s="40" t="s">
        <v>9726</v>
      </c>
      <c r="J1940" s="45">
        <f t="shared" si="121"/>
        <v>13330</v>
      </c>
      <c r="K1940" s="47">
        <f t="shared" si="122"/>
        <v>374347</v>
      </c>
      <c r="L1940">
        <f>+VLOOKUP(J1940,'Thanh toán '!Q$6:R$3244,2,0)</f>
        <v>374347</v>
      </c>
      <c r="M1940" s="47">
        <f t="shared" si="123"/>
        <v>0</v>
      </c>
    </row>
    <row r="1941" spans="1:13" x14ac:dyDescent="0.25">
      <c r="A1941" s="43">
        <v>44996</v>
      </c>
      <c r="B1941" s="40" t="s">
        <v>13260</v>
      </c>
      <c r="C1941" s="40" t="s">
        <v>13261</v>
      </c>
      <c r="D1941" s="38">
        <v>1532200</v>
      </c>
      <c r="E1941" s="42" t="s">
        <v>8998</v>
      </c>
      <c r="F1941" s="38">
        <v>153220</v>
      </c>
      <c r="G1941" s="38">
        <f t="shared" si="120"/>
        <v>1685420</v>
      </c>
      <c r="H1941" s="40" t="s">
        <v>9725</v>
      </c>
      <c r="I1941" s="40" t="s">
        <v>9726</v>
      </c>
      <c r="J1941" s="45">
        <f t="shared" si="121"/>
        <v>13331</v>
      </c>
      <c r="K1941" s="47">
        <f t="shared" si="122"/>
        <v>1685420</v>
      </c>
      <c r="L1941">
        <f>+VLOOKUP(J1941,'Thanh toán '!Q$6:R$3244,2,0)</f>
        <v>1685420</v>
      </c>
      <c r="M1941" s="47">
        <f t="shared" si="123"/>
        <v>0</v>
      </c>
    </row>
    <row r="1942" spans="1:13" x14ac:dyDescent="0.25">
      <c r="A1942" s="43">
        <v>44996</v>
      </c>
      <c r="B1942" s="40" t="s">
        <v>13262</v>
      </c>
      <c r="C1942" s="40" t="s">
        <v>13263</v>
      </c>
      <c r="D1942" s="38">
        <v>1171583</v>
      </c>
      <c r="E1942" s="42" t="s">
        <v>8998</v>
      </c>
      <c r="F1942" s="38">
        <v>117158</v>
      </c>
      <c r="G1942" s="38">
        <f t="shared" si="120"/>
        <v>1288741</v>
      </c>
      <c r="H1942" s="40" t="s">
        <v>9725</v>
      </c>
      <c r="I1942" s="40" t="s">
        <v>9726</v>
      </c>
      <c r="J1942" s="45">
        <f t="shared" si="121"/>
        <v>13332</v>
      </c>
      <c r="K1942" s="47">
        <f t="shared" si="122"/>
        <v>1288741</v>
      </c>
      <c r="L1942">
        <f>+VLOOKUP(J1942,'Thanh toán '!Q$6:R$3244,2,0)</f>
        <v>1288741</v>
      </c>
      <c r="M1942" s="47">
        <f t="shared" si="123"/>
        <v>0</v>
      </c>
    </row>
    <row r="1943" spans="1:13" x14ac:dyDescent="0.25">
      <c r="A1943" s="43">
        <v>44996</v>
      </c>
      <c r="B1943" s="40" t="s">
        <v>13264</v>
      </c>
      <c r="C1943" s="40" t="s">
        <v>13265</v>
      </c>
      <c r="D1943" s="38">
        <v>340315</v>
      </c>
      <c r="E1943" s="42" t="s">
        <v>8998</v>
      </c>
      <c r="F1943" s="38">
        <v>34032</v>
      </c>
      <c r="G1943" s="38">
        <f t="shared" si="120"/>
        <v>374347</v>
      </c>
      <c r="H1943" s="40" t="s">
        <v>9001</v>
      </c>
      <c r="I1943" s="40" t="s">
        <v>9002</v>
      </c>
      <c r="J1943" s="45">
        <f t="shared" si="121"/>
        <v>13333</v>
      </c>
      <c r="K1943" s="47">
        <f t="shared" si="122"/>
        <v>374347</v>
      </c>
      <c r="L1943">
        <f>+VLOOKUP(J1943,'Thanh toán '!Q$6:R$3244,2,0)</f>
        <v>374347</v>
      </c>
      <c r="M1943" s="47">
        <f t="shared" si="123"/>
        <v>0</v>
      </c>
    </row>
    <row r="1944" spans="1:13" x14ac:dyDescent="0.25">
      <c r="A1944" s="43">
        <v>44996</v>
      </c>
      <c r="B1944" s="40" t="s">
        <v>13266</v>
      </c>
      <c r="C1944" s="40" t="s">
        <v>13267</v>
      </c>
      <c r="D1944" s="38">
        <v>340315</v>
      </c>
      <c r="E1944" s="42" t="s">
        <v>8998</v>
      </c>
      <c r="F1944" s="38">
        <v>34032</v>
      </c>
      <c r="G1944" s="38">
        <f t="shared" si="120"/>
        <v>374347</v>
      </c>
      <c r="H1944" s="40" t="s">
        <v>9001</v>
      </c>
      <c r="I1944" s="40" t="s">
        <v>9002</v>
      </c>
      <c r="J1944" s="45">
        <f t="shared" si="121"/>
        <v>13334</v>
      </c>
      <c r="K1944" s="47">
        <f t="shared" si="122"/>
        <v>374347</v>
      </c>
      <c r="L1944">
        <f>+VLOOKUP(J1944,'Thanh toán '!Q$6:R$3244,2,0)</f>
        <v>374347</v>
      </c>
      <c r="M1944" s="47">
        <f t="shared" si="123"/>
        <v>0</v>
      </c>
    </row>
    <row r="1945" spans="1:13" x14ac:dyDescent="0.25">
      <c r="A1945" s="43">
        <v>44996</v>
      </c>
      <c r="B1945" s="40" t="s">
        <v>13268</v>
      </c>
      <c r="C1945" s="40"/>
      <c r="D1945" s="38">
        <v>0</v>
      </c>
      <c r="E1945" s="42" t="s">
        <v>8998</v>
      </c>
      <c r="F1945" s="38">
        <v>0</v>
      </c>
      <c r="G1945" s="38">
        <f t="shared" si="120"/>
        <v>0</v>
      </c>
      <c r="H1945" s="40" t="s">
        <v>9001</v>
      </c>
      <c r="I1945" s="40" t="s">
        <v>9002</v>
      </c>
      <c r="J1945" s="45">
        <f t="shared" si="121"/>
        <v>13335</v>
      </c>
      <c r="K1945" s="47">
        <f t="shared" si="122"/>
        <v>0</v>
      </c>
      <c r="L1945" t="e">
        <f>+VLOOKUP(J1945,'Thanh toán '!Q$6:R$3244,2,0)</f>
        <v>#N/A</v>
      </c>
      <c r="M1945" s="47" t="e">
        <f t="shared" si="123"/>
        <v>#N/A</v>
      </c>
    </row>
    <row r="1946" spans="1:13" x14ac:dyDescent="0.25">
      <c r="A1946" s="43">
        <v>44996</v>
      </c>
      <c r="B1946" s="40" t="s">
        <v>13269</v>
      </c>
      <c r="C1946" s="40" t="s">
        <v>13270</v>
      </c>
      <c r="D1946" s="38">
        <v>340315</v>
      </c>
      <c r="E1946" s="42" t="s">
        <v>8998</v>
      </c>
      <c r="F1946" s="38">
        <v>34032</v>
      </c>
      <c r="G1946" s="38">
        <f t="shared" si="120"/>
        <v>374347</v>
      </c>
      <c r="H1946" s="40" t="s">
        <v>9001</v>
      </c>
      <c r="I1946" s="40" t="s">
        <v>9002</v>
      </c>
      <c r="J1946" s="45">
        <f t="shared" si="121"/>
        <v>13336</v>
      </c>
      <c r="K1946" s="47">
        <f t="shared" si="122"/>
        <v>374347</v>
      </c>
      <c r="L1946">
        <f>+VLOOKUP(J1946,'Thanh toán '!Q$6:R$3244,2,0)</f>
        <v>374347</v>
      </c>
      <c r="M1946" s="47">
        <f t="shared" si="123"/>
        <v>0</v>
      </c>
    </row>
    <row r="1947" spans="1:13" x14ac:dyDescent="0.25">
      <c r="A1947" s="43">
        <v>44996</v>
      </c>
      <c r="B1947" s="40" t="s">
        <v>13271</v>
      </c>
      <c r="C1947" s="40" t="s">
        <v>10059</v>
      </c>
      <c r="D1947" s="38">
        <v>340315</v>
      </c>
      <c r="E1947" s="42" t="s">
        <v>8998</v>
      </c>
      <c r="F1947" s="38">
        <v>34032</v>
      </c>
      <c r="G1947" s="38">
        <f t="shared" si="120"/>
        <v>374347</v>
      </c>
      <c r="H1947" s="40" t="s">
        <v>9001</v>
      </c>
      <c r="I1947" s="40" t="s">
        <v>9002</v>
      </c>
      <c r="J1947" s="45">
        <f t="shared" si="121"/>
        <v>13337</v>
      </c>
      <c r="K1947" s="47">
        <f t="shared" si="122"/>
        <v>374347</v>
      </c>
      <c r="L1947" t="e">
        <f>+VLOOKUP(J1947,'Thanh toán '!Q$6:R$3244,2,0)</f>
        <v>#N/A</v>
      </c>
      <c r="M1947" s="47" t="e">
        <f t="shared" si="123"/>
        <v>#N/A</v>
      </c>
    </row>
    <row r="1948" spans="1:13" x14ac:dyDescent="0.25">
      <c r="A1948" s="43">
        <v>44996</v>
      </c>
      <c r="B1948" s="40" t="s">
        <v>13272</v>
      </c>
      <c r="C1948" s="40" t="s">
        <v>10061</v>
      </c>
      <c r="D1948" s="38">
        <v>340315</v>
      </c>
      <c r="E1948" s="42" t="s">
        <v>8998</v>
      </c>
      <c r="F1948" s="38">
        <v>34032</v>
      </c>
      <c r="G1948" s="38">
        <f t="shared" si="120"/>
        <v>374347</v>
      </c>
      <c r="H1948" s="40" t="s">
        <v>9001</v>
      </c>
      <c r="I1948" s="40" t="s">
        <v>9002</v>
      </c>
      <c r="J1948" s="45">
        <f t="shared" si="121"/>
        <v>13338</v>
      </c>
      <c r="K1948" s="47">
        <f t="shared" si="122"/>
        <v>374347</v>
      </c>
      <c r="L1948">
        <f>+VLOOKUP(J1948,'Thanh toán '!Q$6:R$3244,2,0)</f>
        <v>374347</v>
      </c>
      <c r="M1948" s="47">
        <f t="shared" si="123"/>
        <v>0</v>
      </c>
    </row>
    <row r="1949" spans="1:13" x14ac:dyDescent="0.25">
      <c r="A1949" s="43">
        <v>44996</v>
      </c>
      <c r="B1949" s="40" t="s">
        <v>13273</v>
      </c>
      <c r="C1949" s="40" t="s">
        <v>10063</v>
      </c>
      <c r="D1949" s="38">
        <v>340315</v>
      </c>
      <c r="E1949" s="42" t="s">
        <v>8998</v>
      </c>
      <c r="F1949" s="38">
        <v>34032</v>
      </c>
      <c r="G1949" s="38">
        <f t="shared" si="120"/>
        <v>374347</v>
      </c>
      <c r="H1949" s="40" t="s">
        <v>9001</v>
      </c>
      <c r="I1949" s="40" t="s">
        <v>9002</v>
      </c>
      <c r="J1949" s="45">
        <f t="shared" si="121"/>
        <v>13339</v>
      </c>
      <c r="K1949" s="47">
        <f t="shared" si="122"/>
        <v>374347</v>
      </c>
      <c r="L1949">
        <f>+VLOOKUP(J1949,'Thanh toán '!Q$6:R$3244,2,0)</f>
        <v>374347</v>
      </c>
      <c r="M1949" s="47">
        <f t="shared" si="123"/>
        <v>0</v>
      </c>
    </row>
    <row r="1950" spans="1:13" x14ac:dyDescent="0.25">
      <c r="A1950" s="43">
        <v>44996</v>
      </c>
      <c r="B1950" s="40" t="s">
        <v>13274</v>
      </c>
      <c r="C1950" s="40" t="s">
        <v>10069</v>
      </c>
      <c r="D1950" s="38">
        <v>340315</v>
      </c>
      <c r="E1950" s="42" t="s">
        <v>8998</v>
      </c>
      <c r="F1950" s="38">
        <v>34032</v>
      </c>
      <c r="G1950" s="38">
        <f t="shared" si="120"/>
        <v>374347</v>
      </c>
      <c r="H1950" s="40" t="s">
        <v>9001</v>
      </c>
      <c r="I1950" s="40" t="s">
        <v>9002</v>
      </c>
      <c r="J1950" s="45">
        <f t="shared" si="121"/>
        <v>13340</v>
      </c>
      <c r="K1950" s="47">
        <f t="shared" si="122"/>
        <v>374347</v>
      </c>
      <c r="L1950">
        <f>+VLOOKUP(J1950,'Thanh toán '!Q$6:R$3244,2,0)</f>
        <v>374347</v>
      </c>
      <c r="M1950" s="47">
        <f t="shared" si="123"/>
        <v>0</v>
      </c>
    </row>
    <row r="1951" spans="1:13" x14ac:dyDescent="0.25">
      <c r="A1951" s="43">
        <v>44996</v>
      </c>
      <c r="B1951" s="40" t="s">
        <v>13275</v>
      </c>
      <c r="C1951" s="40" t="s">
        <v>10072</v>
      </c>
      <c r="D1951" s="38">
        <v>340315</v>
      </c>
      <c r="E1951" s="42" t="s">
        <v>8998</v>
      </c>
      <c r="F1951" s="38">
        <v>34032</v>
      </c>
      <c r="G1951" s="38">
        <f t="shared" si="120"/>
        <v>374347</v>
      </c>
      <c r="H1951" s="40" t="s">
        <v>9001</v>
      </c>
      <c r="I1951" s="40" t="s">
        <v>9002</v>
      </c>
      <c r="J1951" s="45">
        <f t="shared" si="121"/>
        <v>13341</v>
      </c>
      <c r="K1951" s="47">
        <f t="shared" si="122"/>
        <v>374347</v>
      </c>
      <c r="L1951">
        <f>+VLOOKUP(J1951,'Thanh toán '!Q$6:R$3244,2,0)</f>
        <v>374347</v>
      </c>
      <c r="M1951" s="47">
        <f t="shared" si="123"/>
        <v>0</v>
      </c>
    </row>
    <row r="1952" spans="1:13" x14ac:dyDescent="0.25">
      <c r="A1952" s="43">
        <v>44996</v>
      </c>
      <c r="B1952" s="40" t="s">
        <v>13276</v>
      </c>
      <c r="C1952" s="40" t="s">
        <v>10074</v>
      </c>
      <c r="D1952" s="38">
        <v>340315</v>
      </c>
      <c r="E1952" s="42" t="s">
        <v>8998</v>
      </c>
      <c r="F1952" s="38">
        <v>34032</v>
      </c>
      <c r="G1952" s="38">
        <f t="shared" si="120"/>
        <v>374347</v>
      </c>
      <c r="H1952" s="40" t="s">
        <v>9001</v>
      </c>
      <c r="I1952" s="40" t="s">
        <v>9002</v>
      </c>
      <c r="J1952" s="45">
        <f t="shared" si="121"/>
        <v>13342</v>
      </c>
      <c r="K1952" s="47">
        <f t="shared" si="122"/>
        <v>374347</v>
      </c>
      <c r="L1952">
        <f>+VLOOKUP(J1952,'Thanh toán '!Q$6:R$3244,2,0)</f>
        <v>374347</v>
      </c>
      <c r="M1952" s="47">
        <f t="shared" si="123"/>
        <v>0</v>
      </c>
    </row>
    <row r="1953" spans="1:13" x14ac:dyDescent="0.25">
      <c r="A1953" s="43">
        <v>44996</v>
      </c>
      <c r="B1953" s="40" t="s">
        <v>13277</v>
      </c>
      <c r="C1953" s="40" t="s">
        <v>10067</v>
      </c>
      <c r="D1953" s="38">
        <v>340315</v>
      </c>
      <c r="E1953" s="42" t="s">
        <v>8998</v>
      </c>
      <c r="F1953" s="38">
        <v>34032</v>
      </c>
      <c r="G1953" s="38">
        <f t="shared" si="120"/>
        <v>374347</v>
      </c>
      <c r="H1953" s="40" t="s">
        <v>9001</v>
      </c>
      <c r="I1953" s="40" t="s">
        <v>9002</v>
      </c>
      <c r="J1953" s="45">
        <f t="shared" si="121"/>
        <v>13343</v>
      </c>
      <c r="K1953" s="47">
        <f t="shared" si="122"/>
        <v>374347</v>
      </c>
      <c r="L1953">
        <f>+VLOOKUP(J1953,'Thanh toán '!Q$6:R$3244,2,0)</f>
        <v>374347</v>
      </c>
      <c r="M1953" s="47">
        <f t="shared" si="123"/>
        <v>0</v>
      </c>
    </row>
    <row r="1954" spans="1:13" x14ac:dyDescent="0.25">
      <c r="A1954" s="43">
        <v>44996</v>
      </c>
      <c r="B1954" s="40" t="s">
        <v>13278</v>
      </c>
      <c r="C1954" s="40" t="s">
        <v>10081</v>
      </c>
      <c r="D1954" s="38">
        <v>340315</v>
      </c>
      <c r="E1954" s="42" t="s">
        <v>8998</v>
      </c>
      <c r="F1954" s="38">
        <v>34032</v>
      </c>
      <c r="G1954" s="38">
        <f t="shared" si="120"/>
        <v>374347</v>
      </c>
      <c r="H1954" s="40" t="s">
        <v>9001</v>
      </c>
      <c r="I1954" s="40" t="s">
        <v>9002</v>
      </c>
      <c r="J1954" s="45">
        <f t="shared" si="121"/>
        <v>13344</v>
      </c>
      <c r="K1954" s="47">
        <f t="shared" si="122"/>
        <v>374347</v>
      </c>
      <c r="L1954">
        <f>+VLOOKUP(J1954,'Thanh toán '!Q$6:R$3244,2,0)</f>
        <v>374347</v>
      </c>
      <c r="M1954" s="47">
        <f t="shared" si="123"/>
        <v>0</v>
      </c>
    </row>
    <row r="1955" spans="1:13" x14ac:dyDescent="0.25">
      <c r="A1955" s="43">
        <v>44996</v>
      </c>
      <c r="B1955" s="40" t="s">
        <v>13279</v>
      </c>
      <c r="C1955" s="40" t="s">
        <v>12652</v>
      </c>
      <c r="D1955" s="38">
        <v>333174</v>
      </c>
      <c r="E1955" s="42" t="s">
        <v>8998</v>
      </c>
      <c r="F1955" s="38">
        <v>33317</v>
      </c>
      <c r="G1955" s="38">
        <f t="shared" si="120"/>
        <v>366491</v>
      </c>
      <c r="H1955" s="40" t="s">
        <v>9001</v>
      </c>
      <c r="I1955" s="40" t="s">
        <v>9002</v>
      </c>
      <c r="J1955" s="45">
        <f t="shared" si="121"/>
        <v>13345</v>
      </c>
      <c r="K1955" s="47">
        <f t="shared" si="122"/>
        <v>366491</v>
      </c>
      <c r="L1955">
        <f>+VLOOKUP(J1955,'Thanh toán '!Q$6:R$3244,2,0)</f>
        <v>366491</v>
      </c>
      <c r="M1955" s="47">
        <f t="shared" si="123"/>
        <v>0</v>
      </c>
    </row>
    <row r="1956" spans="1:13" x14ac:dyDescent="0.25">
      <c r="A1956" s="43">
        <v>44996</v>
      </c>
      <c r="B1956" s="40" t="s">
        <v>13280</v>
      </c>
      <c r="C1956" s="40" t="s">
        <v>13281</v>
      </c>
      <c r="D1956" s="38">
        <v>551250</v>
      </c>
      <c r="E1956" s="42" t="s">
        <v>8998</v>
      </c>
      <c r="F1956" s="38">
        <v>55125</v>
      </c>
      <c r="G1956" s="38">
        <f t="shared" si="120"/>
        <v>606375</v>
      </c>
      <c r="H1956" s="40" t="s">
        <v>9398</v>
      </c>
      <c r="I1956" s="40" t="s">
        <v>9399</v>
      </c>
      <c r="J1956" s="45">
        <f t="shared" si="121"/>
        <v>13346</v>
      </c>
      <c r="K1956" s="47">
        <f t="shared" si="122"/>
        <v>606375</v>
      </c>
      <c r="L1956" t="e">
        <f>+VLOOKUP(J1956,'Thanh toán '!Q$6:R$3244,2,0)</f>
        <v>#N/A</v>
      </c>
      <c r="M1956" s="47" t="e">
        <f t="shared" si="123"/>
        <v>#N/A</v>
      </c>
    </row>
    <row r="1957" spans="1:13" x14ac:dyDescent="0.25">
      <c r="A1957" s="43">
        <v>44996</v>
      </c>
      <c r="B1957" s="40" t="s">
        <v>13282</v>
      </c>
      <c r="C1957" s="40" t="s">
        <v>10266</v>
      </c>
      <c r="D1957" s="38">
        <v>322480</v>
      </c>
      <c r="E1957" s="42" t="s">
        <v>8998</v>
      </c>
      <c r="F1957" s="38">
        <v>32248</v>
      </c>
      <c r="G1957" s="38">
        <f t="shared" si="120"/>
        <v>354728</v>
      </c>
      <c r="H1957" s="40" t="s">
        <v>9001</v>
      </c>
      <c r="I1957" s="40" t="s">
        <v>9002</v>
      </c>
      <c r="J1957" s="45">
        <f t="shared" si="121"/>
        <v>13347</v>
      </c>
      <c r="K1957" s="47">
        <f t="shared" si="122"/>
        <v>354728</v>
      </c>
      <c r="L1957">
        <f>+VLOOKUP(J1957,'Thanh toán '!Q$6:R$3244,2,0)</f>
        <v>354728</v>
      </c>
      <c r="M1957" s="47">
        <f t="shared" si="123"/>
        <v>0</v>
      </c>
    </row>
    <row r="1958" spans="1:13" x14ac:dyDescent="0.25">
      <c r="A1958" s="43">
        <v>44996</v>
      </c>
      <c r="B1958" s="40" t="s">
        <v>13283</v>
      </c>
      <c r="C1958" s="40" t="s">
        <v>13284</v>
      </c>
      <c r="D1958" s="38">
        <v>1289600</v>
      </c>
      <c r="E1958" s="42" t="s">
        <v>8998</v>
      </c>
      <c r="F1958" s="38">
        <v>128960</v>
      </c>
      <c r="G1958" s="38">
        <f t="shared" si="120"/>
        <v>1418560</v>
      </c>
      <c r="H1958" s="40" t="s">
        <v>9072</v>
      </c>
      <c r="I1958" s="40" t="s">
        <v>9073</v>
      </c>
      <c r="J1958" s="45">
        <f t="shared" si="121"/>
        <v>13348</v>
      </c>
      <c r="K1958" s="47">
        <f t="shared" si="122"/>
        <v>1418560</v>
      </c>
      <c r="L1958">
        <f>+VLOOKUP(J1958,'Thanh toán '!Q$6:R$3244,2,0)</f>
        <v>1418560</v>
      </c>
      <c r="M1958" s="47">
        <f t="shared" si="123"/>
        <v>0</v>
      </c>
    </row>
    <row r="1959" spans="1:13" x14ac:dyDescent="0.25">
      <c r="A1959" s="43">
        <v>44996</v>
      </c>
      <c r="B1959" s="40" t="s">
        <v>13285</v>
      </c>
      <c r="C1959" s="40" t="s">
        <v>9374</v>
      </c>
      <c r="D1959" s="38">
        <v>340315</v>
      </c>
      <c r="E1959" s="42" t="s">
        <v>8998</v>
      </c>
      <c r="F1959" s="38">
        <v>34032</v>
      </c>
      <c r="G1959" s="38">
        <f t="shared" si="120"/>
        <v>374347</v>
      </c>
      <c r="H1959" s="40" t="s">
        <v>9001</v>
      </c>
      <c r="I1959" s="40" t="s">
        <v>9002</v>
      </c>
      <c r="J1959" s="45">
        <f t="shared" si="121"/>
        <v>13350</v>
      </c>
      <c r="K1959" s="47">
        <f t="shared" si="122"/>
        <v>374347</v>
      </c>
      <c r="L1959">
        <f>+VLOOKUP(J1959,'Thanh toán '!Q$6:R$3244,2,0)</f>
        <v>374347</v>
      </c>
      <c r="M1959" s="47">
        <f t="shared" si="123"/>
        <v>0</v>
      </c>
    </row>
    <row r="1960" spans="1:13" x14ac:dyDescent="0.25">
      <c r="A1960" s="43">
        <v>44996</v>
      </c>
      <c r="B1960" s="40" t="s">
        <v>13286</v>
      </c>
      <c r="C1960" s="40" t="s">
        <v>10355</v>
      </c>
      <c r="D1960" s="38">
        <v>297000</v>
      </c>
      <c r="E1960" s="42" t="s">
        <v>8998</v>
      </c>
      <c r="F1960" s="38">
        <v>29700</v>
      </c>
      <c r="G1960" s="38">
        <f t="shared" si="120"/>
        <v>326700</v>
      </c>
      <c r="H1960" s="40" t="s">
        <v>9001</v>
      </c>
      <c r="I1960" s="40" t="s">
        <v>9002</v>
      </c>
      <c r="J1960" s="45">
        <f t="shared" si="121"/>
        <v>13351</v>
      </c>
      <c r="K1960" s="47">
        <f t="shared" si="122"/>
        <v>326700</v>
      </c>
      <c r="L1960">
        <f>+VLOOKUP(J1960,'Thanh toán '!Q$6:R$3244,2,0)</f>
        <v>326700</v>
      </c>
      <c r="M1960" s="47">
        <f t="shared" si="123"/>
        <v>0</v>
      </c>
    </row>
    <row r="1961" spans="1:13" x14ac:dyDescent="0.25">
      <c r="A1961" s="43">
        <v>44996</v>
      </c>
      <c r="B1961" s="40" t="s">
        <v>13287</v>
      </c>
      <c r="C1961" s="40" t="s">
        <v>10355</v>
      </c>
      <c r="D1961" s="38">
        <v>340315</v>
      </c>
      <c r="E1961" s="42" t="s">
        <v>8998</v>
      </c>
      <c r="F1961" s="38">
        <v>34032</v>
      </c>
      <c r="G1961" s="38">
        <f t="shared" si="120"/>
        <v>374347</v>
      </c>
      <c r="H1961" s="40" t="s">
        <v>9001</v>
      </c>
      <c r="I1961" s="40" t="s">
        <v>9002</v>
      </c>
      <c r="J1961" s="45">
        <f t="shared" si="121"/>
        <v>13352</v>
      </c>
      <c r="K1961" s="47">
        <f t="shared" si="122"/>
        <v>374347</v>
      </c>
      <c r="L1961">
        <f>+VLOOKUP(J1961,'Thanh toán '!Q$6:R$3244,2,0)</f>
        <v>374347</v>
      </c>
      <c r="M1961" s="47">
        <f t="shared" si="123"/>
        <v>0</v>
      </c>
    </row>
    <row r="1962" spans="1:13" x14ac:dyDescent="0.25">
      <c r="A1962" s="43">
        <v>44996</v>
      </c>
      <c r="B1962" s="40" t="s">
        <v>13288</v>
      </c>
      <c r="C1962" s="40" t="s">
        <v>10360</v>
      </c>
      <c r="D1962" s="38">
        <v>584084</v>
      </c>
      <c r="E1962" s="42" t="s">
        <v>8998</v>
      </c>
      <c r="F1962" s="38">
        <v>58408</v>
      </c>
      <c r="G1962" s="38">
        <f t="shared" si="120"/>
        <v>642492</v>
      </c>
      <c r="H1962" s="40" t="s">
        <v>9001</v>
      </c>
      <c r="I1962" s="40" t="s">
        <v>9002</v>
      </c>
      <c r="J1962" s="45">
        <f t="shared" si="121"/>
        <v>13353</v>
      </c>
      <c r="K1962" s="47">
        <f t="shared" si="122"/>
        <v>642492</v>
      </c>
      <c r="L1962" t="e">
        <f>+VLOOKUP(J1962,'Thanh toán '!Q$6:R$3244,2,0)</f>
        <v>#N/A</v>
      </c>
      <c r="M1962" s="47" t="e">
        <f t="shared" si="123"/>
        <v>#N/A</v>
      </c>
    </row>
    <row r="1963" spans="1:13" x14ac:dyDescent="0.25">
      <c r="A1963" s="43">
        <v>44996</v>
      </c>
      <c r="B1963" s="40" t="s">
        <v>13289</v>
      </c>
      <c r="C1963" s="40" t="s">
        <v>10360</v>
      </c>
      <c r="D1963" s="38">
        <v>340315</v>
      </c>
      <c r="E1963" s="42" t="s">
        <v>8998</v>
      </c>
      <c r="F1963" s="38">
        <v>34032</v>
      </c>
      <c r="G1963" s="38">
        <f t="shared" si="120"/>
        <v>374347</v>
      </c>
      <c r="H1963" s="40" t="s">
        <v>9001</v>
      </c>
      <c r="I1963" s="40" t="s">
        <v>9002</v>
      </c>
      <c r="J1963" s="45">
        <f t="shared" si="121"/>
        <v>13354</v>
      </c>
      <c r="K1963" s="47">
        <f t="shared" si="122"/>
        <v>374347</v>
      </c>
      <c r="L1963" t="e">
        <f>+VLOOKUP(J1963,'Thanh toán '!Q$6:R$3244,2,0)</f>
        <v>#N/A</v>
      </c>
      <c r="M1963" s="47" t="e">
        <f t="shared" si="123"/>
        <v>#N/A</v>
      </c>
    </row>
    <row r="1964" spans="1:13" x14ac:dyDescent="0.25">
      <c r="A1964" s="43">
        <v>44996</v>
      </c>
      <c r="B1964" s="40" t="s">
        <v>13290</v>
      </c>
      <c r="C1964" s="40" t="s">
        <v>10363</v>
      </c>
      <c r="D1964" s="38">
        <v>340315</v>
      </c>
      <c r="E1964" s="42" t="s">
        <v>8998</v>
      </c>
      <c r="F1964" s="38">
        <v>34032</v>
      </c>
      <c r="G1964" s="38">
        <f t="shared" si="120"/>
        <v>374347</v>
      </c>
      <c r="H1964" s="40" t="s">
        <v>9001</v>
      </c>
      <c r="I1964" s="40" t="s">
        <v>9002</v>
      </c>
      <c r="J1964" s="45">
        <f t="shared" si="121"/>
        <v>13355</v>
      </c>
      <c r="K1964" s="47">
        <f t="shared" si="122"/>
        <v>374347</v>
      </c>
      <c r="L1964">
        <f>+VLOOKUP(J1964,'Thanh toán '!Q$6:R$3244,2,0)</f>
        <v>374347</v>
      </c>
      <c r="M1964" s="47">
        <f t="shared" si="123"/>
        <v>0</v>
      </c>
    </row>
    <row r="1965" spans="1:13" x14ac:dyDescent="0.25">
      <c r="A1965" s="43">
        <v>44996</v>
      </c>
      <c r="B1965" s="40" t="s">
        <v>13291</v>
      </c>
      <c r="C1965" s="40" t="s">
        <v>10365</v>
      </c>
      <c r="D1965" s="38">
        <v>340315</v>
      </c>
      <c r="E1965" s="42" t="s">
        <v>8998</v>
      </c>
      <c r="F1965" s="38">
        <v>34032</v>
      </c>
      <c r="G1965" s="38">
        <f t="shared" si="120"/>
        <v>374347</v>
      </c>
      <c r="H1965" s="40" t="s">
        <v>9001</v>
      </c>
      <c r="I1965" s="40" t="s">
        <v>9002</v>
      </c>
      <c r="J1965" s="45">
        <f t="shared" si="121"/>
        <v>13356</v>
      </c>
      <c r="K1965" s="47">
        <f t="shared" si="122"/>
        <v>374347</v>
      </c>
      <c r="L1965">
        <f>+VLOOKUP(J1965,'Thanh toán '!Q$6:R$3244,2,0)</f>
        <v>374347</v>
      </c>
      <c r="M1965" s="47">
        <f t="shared" si="123"/>
        <v>0</v>
      </c>
    </row>
    <row r="1966" spans="1:13" x14ac:dyDescent="0.25">
      <c r="A1966" s="43">
        <v>44996</v>
      </c>
      <c r="B1966" s="40" t="s">
        <v>13292</v>
      </c>
      <c r="C1966" s="40" t="s">
        <v>10089</v>
      </c>
      <c r="D1966" s="38">
        <v>340315</v>
      </c>
      <c r="E1966" s="42" t="s">
        <v>8998</v>
      </c>
      <c r="F1966" s="38">
        <v>34032</v>
      </c>
      <c r="G1966" s="38">
        <f t="shared" si="120"/>
        <v>374347</v>
      </c>
      <c r="H1966" s="40" t="s">
        <v>9001</v>
      </c>
      <c r="I1966" s="40" t="s">
        <v>9002</v>
      </c>
      <c r="J1966" s="45">
        <f t="shared" si="121"/>
        <v>13357</v>
      </c>
      <c r="K1966" s="47">
        <f t="shared" si="122"/>
        <v>374347</v>
      </c>
      <c r="L1966">
        <f>+VLOOKUP(J1966,'Thanh toán '!Q$6:R$3244,2,0)</f>
        <v>374347</v>
      </c>
      <c r="M1966" s="47">
        <f t="shared" si="123"/>
        <v>0</v>
      </c>
    </row>
    <row r="1967" spans="1:13" x14ac:dyDescent="0.25">
      <c r="A1967" s="43">
        <v>44996</v>
      </c>
      <c r="B1967" s="40" t="s">
        <v>13296</v>
      </c>
      <c r="C1967" s="40" t="s">
        <v>13297</v>
      </c>
      <c r="D1967" s="38">
        <v>3673160</v>
      </c>
      <c r="E1967" s="42" t="s">
        <v>8998</v>
      </c>
      <c r="F1967" s="38">
        <v>367316</v>
      </c>
      <c r="G1967" s="38">
        <f t="shared" si="120"/>
        <v>4040476</v>
      </c>
      <c r="H1967" s="40" t="s">
        <v>9183</v>
      </c>
      <c r="I1967" s="40" t="s">
        <v>9184</v>
      </c>
      <c r="J1967" s="45">
        <f t="shared" si="121"/>
        <v>13380</v>
      </c>
      <c r="K1967" s="47">
        <f t="shared" si="122"/>
        <v>4040476</v>
      </c>
      <c r="L1967">
        <f>+VLOOKUP(J1967,'Thanh toán '!Q$6:R$3244,2,0)</f>
        <v>4040476</v>
      </c>
      <c r="M1967" s="47">
        <f t="shared" si="123"/>
        <v>0</v>
      </c>
    </row>
    <row r="1968" spans="1:13" x14ac:dyDescent="0.25">
      <c r="A1968" s="43">
        <v>44996</v>
      </c>
      <c r="B1968" s="40" t="s">
        <v>13298</v>
      </c>
      <c r="C1968" s="40" t="s">
        <v>13299</v>
      </c>
      <c r="D1968" s="38">
        <v>2216140</v>
      </c>
      <c r="E1968" s="42" t="s">
        <v>8998</v>
      </c>
      <c r="F1968" s="38">
        <v>221614</v>
      </c>
      <c r="G1968" s="38">
        <f t="shared" si="120"/>
        <v>2437754</v>
      </c>
      <c r="H1968" s="40" t="s">
        <v>9183</v>
      </c>
      <c r="I1968" s="40" t="s">
        <v>9184</v>
      </c>
      <c r="J1968" s="45">
        <f t="shared" si="121"/>
        <v>13391</v>
      </c>
      <c r="K1968" s="47">
        <f t="shared" si="122"/>
        <v>2437754</v>
      </c>
      <c r="L1968">
        <f>+VLOOKUP(J1968,'Thanh toán '!Q$6:R$3244,2,0)</f>
        <v>2437754</v>
      </c>
      <c r="M1968" s="47">
        <f t="shared" si="123"/>
        <v>0</v>
      </c>
    </row>
    <row r="1969" spans="1:13" x14ac:dyDescent="0.25">
      <c r="A1969" s="43">
        <v>44996</v>
      </c>
      <c r="B1969" s="40" t="s">
        <v>13300</v>
      </c>
      <c r="C1969" s="40" t="s">
        <v>13299</v>
      </c>
      <c r="D1969" s="38">
        <v>1081500</v>
      </c>
      <c r="E1969" s="42" t="s">
        <v>8998</v>
      </c>
      <c r="F1969" s="38">
        <v>108150</v>
      </c>
      <c r="G1969" s="38">
        <f t="shared" si="120"/>
        <v>1189650</v>
      </c>
      <c r="H1969" s="40" t="s">
        <v>9183</v>
      </c>
      <c r="I1969" s="40" t="s">
        <v>9184</v>
      </c>
      <c r="J1969" s="45">
        <f t="shared" si="121"/>
        <v>13397</v>
      </c>
      <c r="K1969" s="47">
        <f t="shared" si="122"/>
        <v>1189650</v>
      </c>
      <c r="L1969" t="e">
        <f>+VLOOKUP(J1969,'Thanh toán '!Q$6:R$3244,2,0)</f>
        <v>#N/A</v>
      </c>
      <c r="M1969" s="47" t="e">
        <f t="shared" si="123"/>
        <v>#N/A</v>
      </c>
    </row>
    <row r="1970" spans="1:13" x14ac:dyDescent="0.25">
      <c r="A1970" s="43">
        <v>44996</v>
      </c>
      <c r="B1970" s="40" t="s">
        <v>13301</v>
      </c>
      <c r="C1970" s="40" t="s">
        <v>10232</v>
      </c>
      <c r="D1970" s="38">
        <v>924717</v>
      </c>
      <c r="E1970" s="42" t="s">
        <v>8998</v>
      </c>
      <c r="F1970" s="38">
        <v>92472</v>
      </c>
      <c r="G1970" s="38">
        <f t="shared" si="120"/>
        <v>1017189</v>
      </c>
      <c r="H1970" s="40" t="s">
        <v>9001</v>
      </c>
      <c r="I1970" s="40" t="s">
        <v>9002</v>
      </c>
      <c r="J1970" s="45">
        <f t="shared" si="121"/>
        <v>13401</v>
      </c>
      <c r="K1970" s="47">
        <f t="shared" si="122"/>
        <v>1017189</v>
      </c>
      <c r="L1970">
        <f>+VLOOKUP(J1970,'Thanh toán '!Q$6:R$3244,2,0)</f>
        <v>1017189</v>
      </c>
      <c r="M1970" s="47">
        <f t="shared" si="123"/>
        <v>0</v>
      </c>
    </row>
    <row r="1971" spans="1:13" x14ac:dyDescent="0.25">
      <c r="A1971" s="43">
        <v>44996</v>
      </c>
      <c r="B1971" s="40" t="s">
        <v>13302</v>
      </c>
      <c r="C1971" s="40" t="s">
        <v>9251</v>
      </c>
      <c r="D1971" s="38">
        <v>1544605</v>
      </c>
      <c r="E1971" s="42" t="s">
        <v>8998</v>
      </c>
      <c r="F1971" s="38">
        <v>154461</v>
      </c>
      <c r="G1971" s="38">
        <f t="shared" si="120"/>
        <v>1699066</v>
      </c>
      <c r="H1971" s="40" t="s">
        <v>9001</v>
      </c>
      <c r="I1971" s="40" t="s">
        <v>9002</v>
      </c>
      <c r="J1971" s="45">
        <f t="shared" si="121"/>
        <v>13408</v>
      </c>
      <c r="K1971" s="47">
        <f t="shared" si="122"/>
        <v>1699066</v>
      </c>
      <c r="L1971">
        <f>+VLOOKUP(J1971,'Thanh toán '!Q$6:R$3244,2,0)</f>
        <v>1699066</v>
      </c>
      <c r="M1971" s="47">
        <f t="shared" si="123"/>
        <v>0</v>
      </c>
    </row>
    <row r="1972" spans="1:13" x14ac:dyDescent="0.25">
      <c r="A1972" s="43">
        <v>44996</v>
      </c>
      <c r="B1972" s="40" t="s">
        <v>13303</v>
      </c>
      <c r="C1972" s="40" t="s">
        <v>9261</v>
      </c>
      <c r="D1972" s="38">
        <v>555290</v>
      </c>
      <c r="E1972" s="42" t="s">
        <v>8998</v>
      </c>
      <c r="F1972" s="38">
        <v>55529</v>
      </c>
      <c r="G1972" s="38">
        <f t="shared" si="120"/>
        <v>610819</v>
      </c>
      <c r="H1972" s="40" t="s">
        <v>9001</v>
      </c>
      <c r="I1972" s="40" t="s">
        <v>9002</v>
      </c>
      <c r="J1972" s="45">
        <f t="shared" si="121"/>
        <v>13409</v>
      </c>
      <c r="K1972" s="47">
        <f t="shared" si="122"/>
        <v>610819</v>
      </c>
      <c r="L1972">
        <f>+VLOOKUP(J1972,'Thanh toán '!Q$6:R$3244,2,0)</f>
        <v>610819</v>
      </c>
      <c r="M1972" s="47">
        <f t="shared" si="123"/>
        <v>0</v>
      </c>
    </row>
    <row r="1973" spans="1:13" x14ac:dyDescent="0.25">
      <c r="A1973" s="43">
        <v>44996</v>
      </c>
      <c r="B1973" s="40" t="s">
        <v>13304</v>
      </c>
      <c r="C1973" s="40" t="s">
        <v>10118</v>
      </c>
      <c r="D1973" s="38">
        <v>340315</v>
      </c>
      <c r="E1973" s="42" t="s">
        <v>8998</v>
      </c>
      <c r="F1973" s="38">
        <v>34032</v>
      </c>
      <c r="G1973" s="38">
        <f t="shared" si="120"/>
        <v>374347</v>
      </c>
      <c r="H1973" s="40" t="s">
        <v>9001</v>
      </c>
      <c r="I1973" s="40" t="s">
        <v>9002</v>
      </c>
      <c r="J1973" s="45">
        <f t="shared" si="121"/>
        <v>13410</v>
      </c>
      <c r="K1973" s="47">
        <f t="shared" si="122"/>
        <v>374347</v>
      </c>
      <c r="L1973">
        <f>+VLOOKUP(J1973,'Thanh toán '!Q$6:R$3244,2,0)</f>
        <v>374347</v>
      </c>
      <c r="M1973" s="47">
        <f t="shared" si="123"/>
        <v>0</v>
      </c>
    </row>
    <row r="1974" spans="1:13" x14ac:dyDescent="0.25">
      <c r="A1974" s="43">
        <v>44996</v>
      </c>
      <c r="B1974" s="40" t="s">
        <v>13305</v>
      </c>
      <c r="C1974" s="40" t="s">
        <v>10116</v>
      </c>
      <c r="D1974" s="38">
        <v>340315</v>
      </c>
      <c r="E1974" s="42" t="s">
        <v>8998</v>
      </c>
      <c r="F1974" s="38">
        <v>34032</v>
      </c>
      <c r="G1974" s="38">
        <f t="shared" si="120"/>
        <v>374347</v>
      </c>
      <c r="H1974" s="40" t="s">
        <v>9001</v>
      </c>
      <c r="I1974" s="40" t="s">
        <v>9002</v>
      </c>
      <c r="J1974" s="45">
        <f t="shared" si="121"/>
        <v>13411</v>
      </c>
      <c r="K1974" s="47">
        <f t="shared" si="122"/>
        <v>374347</v>
      </c>
      <c r="L1974">
        <f>+VLOOKUP(J1974,'Thanh toán '!Q$6:R$3244,2,0)</f>
        <v>374347</v>
      </c>
      <c r="M1974" s="47">
        <f t="shared" si="123"/>
        <v>0</v>
      </c>
    </row>
    <row r="1975" spans="1:13" x14ac:dyDescent="0.25">
      <c r="A1975" s="43">
        <v>44996</v>
      </c>
      <c r="B1975" s="40" t="s">
        <v>13306</v>
      </c>
      <c r="C1975" s="40" t="s">
        <v>10107</v>
      </c>
      <c r="D1975" s="38">
        <v>884818</v>
      </c>
      <c r="E1975" s="42" t="s">
        <v>8998</v>
      </c>
      <c r="F1975" s="38">
        <v>88482</v>
      </c>
      <c r="G1975" s="38">
        <f t="shared" si="120"/>
        <v>973300</v>
      </c>
      <c r="H1975" s="40" t="s">
        <v>9001</v>
      </c>
      <c r="I1975" s="40" t="s">
        <v>9002</v>
      </c>
      <c r="J1975" s="45">
        <f t="shared" si="121"/>
        <v>13412</v>
      </c>
      <c r="K1975" s="47">
        <f t="shared" si="122"/>
        <v>973300</v>
      </c>
      <c r="L1975">
        <f>+VLOOKUP(J1975,'Thanh toán '!Q$6:R$3244,2,0)</f>
        <v>973300</v>
      </c>
      <c r="M1975" s="47">
        <f t="shared" si="123"/>
        <v>0</v>
      </c>
    </row>
    <row r="1976" spans="1:13" x14ac:dyDescent="0.25">
      <c r="A1976" s="43">
        <v>44996</v>
      </c>
      <c r="B1976" s="40" t="s">
        <v>13307</v>
      </c>
      <c r="C1976" s="40" t="s">
        <v>10105</v>
      </c>
      <c r="D1976" s="38">
        <v>340315</v>
      </c>
      <c r="E1976" s="42" t="s">
        <v>8998</v>
      </c>
      <c r="F1976" s="38">
        <v>34032</v>
      </c>
      <c r="G1976" s="38">
        <f t="shared" si="120"/>
        <v>374347</v>
      </c>
      <c r="H1976" s="40" t="s">
        <v>9001</v>
      </c>
      <c r="I1976" s="40" t="s">
        <v>9002</v>
      </c>
      <c r="J1976" s="45">
        <f t="shared" si="121"/>
        <v>13413</v>
      </c>
      <c r="K1976" s="47">
        <f t="shared" si="122"/>
        <v>374347</v>
      </c>
      <c r="L1976">
        <f>+VLOOKUP(J1976,'Thanh toán '!Q$6:R$3244,2,0)</f>
        <v>374347</v>
      </c>
      <c r="M1976" s="47">
        <f t="shared" si="123"/>
        <v>0</v>
      </c>
    </row>
    <row r="1977" spans="1:13" x14ac:dyDescent="0.25">
      <c r="A1977" s="43">
        <v>44996</v>
      </c>
      <c r="B1977" s="40" t="s">
        <v>13308</v>
      </c>
      <c r="C1977" s="40" t="s">
        <v>10103</v>
      </c>
      <c r="D1977" s="38">
        <v>340315</v>
      </c>
      <c r="E1977" s="42" t="s">
        <v>8998</v>
      </c>
      <c r="F1977" s="38">
        <v>34032</v>
      </c>
      <c r="G1977" s="38">
        <f t="shared" si="120"/>
        <v>374347</v>
      </c>
      <c r="H1977" s="40" t="s">
        <v>9001</v>
      </c>
      <c r="I1977" s="40" t="s">
        <v>9002</v>
      </c>
      <c r="J1977" s="45">
        <f t="shared" si="121"/>
        <v>13414</v>
      </c>
      <c r="K1977" s="47">
        <f t="shared" si="122"/>
        <v>374347</v>
      </c>
      <c r="L1977">
        <f>+VLOOKUP(J1977,'Thanh toán '!Q$6:R$3244,2,0)</f>
        <v>374347</v>
      </c>
      <c r="M1977" s="47">
        <f t="shared" si="123"/>
        <v>0</v>
      </c>
    </row>
    <row r="1978" spans="1:13" x14ac:dyDescent="0.25">
      <c r="A1978" s="43">
        <v>44996</v>
      </c>
      <c r="B1978" s="40" t="s">
        <v>13309</v>
      </c>
      <c r="C1978" s="40" t="s">
        <v>10101</v>
      </c>
      <c r="D1978" s="38">
        <v>340315</v>
      </c>
      <c r="E1978" s="42" t="s">
        <v>8998</v>
      </c>
      <c r="F1978" s="38">
        <v>34032</v>
      </c>
      <c r="G1978" s="38">
        <f t="shared" si="120"/>
        <v>374347</v>
      </c>
      <c r="H1978" s="40" t="s">
        <v>9001</v>
      </c>
      <c r="I1978" s="40" t="s">
        <v>9002</v>
      </c>
      <c r="J1978" s="45">
        <f t="shared" si="121"/>
        <v>13415</v>
      </c>
      <c r="K1978" s="47">
        <f t="shared" si="122"/>
        <v>374347</v>
      </c>
      <c r="L1978">
        <f>+VLOOKUP(J1978,'Thanh toán '!Q$6:R$3244,2,0)</f>
        <v>374347</v>
      </c>
      <c r="M1978" s="47">
        <f t="shared" si="123"/>
        <v>0</v>
      </c>
    </row>
    <row r="1979" spans="1:13" x14ac:dyDescent="0.25">
      <c r="A1979" s="43">
        <v>44996</v>
      </c>
      <c r="B1979" s="40" t="s">
        <v>13310</v>
      </c>
      <c r="C1979" s="40" t="s">
        <v>10096</v>
      </c>
      <c r="D1979" s="38">
        <v>367155</v>
      </c>
      <c r="E1979" s="42" t="s">
        <v>8998</v>
      </c>
      <c r="F1979" s="38">
        <v>36716</v>
      </c>
      <c r="G1979" s="38">
        <f t="shared" si="120"/>
        <v>403871</v>
      </c>
      <c r="H1979" s="40" t="s">
        <v>9001</v>
      </c>
      <c r="I1979" s="40" t="s">
        <v>9002</v>
      </c>
      <c r="J1979" s="45">
        <f t="shared" si="121"/>
        <v>13416</v>
      </c>
      <c r="K1979" s="47">
        <f t="shared" si="122"/>
        <v>403871</v>
      </c>
      <c r="L1979" t="e">
        <f>+VLOOKUP(J1979,'Thanh toán '!Q$6:R$3244,2,0)</f>
        <v>#N/A</v>
      </c>
      <c r="M1979" s="47" t="e">
        <f t="shared" si="123"/>
        <v>#N/A</v>
      </c>
    </row>
    <row r="1980" spans="1:13" x14ac:dyDescent="0.25">
      <c r="A1980" s="43">
        <v>44996</v>
      </c>
      <c r="B1980" s="40" t="s">
        <v>13311</v>
      </c>
      <c r="C1980" s="40" t="s">
        <v>9983</v>
      </c>
      <c r="D1980" s="38">
        <v>1061211</v>
      </c>
      <c r="E1980" s="42" t="s">
        <v>8998</v>
      </c>
      <c r="F1980" s="38">
        <v>106121</v>
      </c>
      <c r="G1980" s="38">
        <f t="shared" si="120"/>
        <v>1167332</v>
      </c>
      <c r="H1980" s="40" t="s">
        <v>9001</v>
      </c>
      <c r="I1980" s="40" t="s">
        <v>9002</v>
      </c>
      <c r="J1980" s="45">
        <f t="shared" si="121"/>
        <v>13417</v>
      </c>
      <c r="K1980" s="47">
        <f t="shared" si="122"/>
        <v>1167332</v>
      </c>
      <c r="L1980">
        <f>+VLOOKUP(J1980,'Thanh toán '!Q$6:R$3244,2,0)</f>
        <v>1167332</v>
      </c>
      <c r="M1980" s="47">
        <f t="shared" si="123"/>
        <v>0</v>
      </c>
    </row>
    <row r="1981" spans="1:13" x14ac:dyDescent="0.25">
      <c r="A1981" s="43">
        <v>44996</v>
      </c>
      <c r="B1981" s="40" t="s">
        <v>13312</v>
      </c>
      <c r="C1981" s="40" t="s">
        <v>9931</v>
      </c>
      <c r="D1981" s="38">
        <v>340315</v>
      </c>
      <c r="E1981" s="42" t="s">
        <v>8998</v>
      </c>
      <c r="F1981" s="38">
        <v>34032</v>
      </c>
      <c r="G1981" s="38">
        <f t="shared" si="120"/>
        <v>374347</v>
      </c>
      <c r="H1981" s="40" t="s">
        <v>9001</v>
      </c>
      <c r="I1981" s="40" t="s">
        <v>9002</v>
      </c>
      <c r="J1981" s="45">
        <f t="shared" si="121"/>
        <v>13418</v>
      </c>
      <c r="K1981" s="47">
        <f t="shared" si="122"/>
        <v>374347</v>
      </c>
      <c r="L1981">
        <f>+VLOOKUP(J1981,'Thanh toán '!Q$6:R$3244,2,0)</f>
        <v>374347</v>
      </c>
      <c r="M1981" s="47">
        <f t="shared" si="123"/>
        <v>0</v>
      </c>
    </row>
    <row r="1982" spans="1:13" x14ac:dyDescent="0.25">
      <c r="A1982" s="43">
        <v>44996</v>
      </c>
      <c r="B1982" s="40" t="s">
        <v>13313</v>
      </c>
      <c r="C1982" s="40" t="s">
        <v>9010</v>
      </c>
      <c r="D1982" s="38">
        <v>340315</v>
      </c>
      <c r="E1982" s="42" t="s">
        <v>8998</v>
      </c>
      <c r="F1982" s="38">
        <v>34032</v>
      </c>
      <c r="G1982" s="38">
        <f t="shared" si="120"/>
        <v>374347</v>
      </c>
      <c r="H1982" s="40" t="s">
        <v>9001</v>
      </c>
      <c r="I1982" s="40" t="s">
        <v>9002</v>
      </c>
      <c r="J1982" s="45">
        <f t="shared" si="121"/>
        <v>13419</v>
      </c>
      <c r="K1982" s="47">
        <f t="shared" si="122"/>
        <v>374347</v>
      </c>
      <c r="L1982">
        <f>+VLOOKUP(J1982,'Thanh toán '!Q$6:R$3244,2,0)</f>
        <v>374347</v>
      </c>
      <c r="M1982" s="47">
        <f t="shared" si="123"/>
        <v>0</v>
      </c>
    </row>
    <row r="1983" spans="1:13" x14ac:dyDescent="0.25">
      <c r="A1983" s="43">
        <v>44996</v>
      </c>
      <c r="B1983" s="40" t="s">
        <v>13314</v>
      </c>
      <c r="C1983" s="40" t="s">
        <v>9929</v>
      </c>
      <c r="D1983" s="38">
        <v>680630</v>
      </c>
      <c r="E1983" s="42" t="s">
        <v>8998</v>
      </c>
      <c r="F1983" s="38">
        <v>68063</v>
      </c>
      <c r="G1983" s="38">
        <f t="shared" si="120"/>
        <v>748693</v>
      </c>
      <c r="H1983" s="40" t="s">
        <v>9001</v>
      </c>
      <c r="I1983" s="40" t="s">
        <v>9002</v>
      </c>
      <c r="J1983" s="45">
        <f t="shared" si="121"/>
        <v>13420</v>
      </c>
      <c r="K1983" s="47">
        <f t="shared" si="122"/>
        <v>748693</v>
      </c>
      <c r="L1983">
        <f>+VLOOKUP(J1983,'Thanh toán '!Q$6:R$3244,2,0)</f>
        <v>748693</v>
      </c>
      <c r="M1983" s="47">
        <f t="shared" si="123"/>
        <v>0</v>
      </c>
    </row>
    <row r="1984" spans="1:13" x14ac:dyDescent="0.25">
      <c r="A1984" s="43">
        <v>44996</v>
      </c>
      <c r="B1984" s="40" t="s">
        <v>13315</v>
      </c>
      <c r="C1984" s="40" t="s">
        <v>10147</v>
      </c>
      <c r="D1984" s="38">
        <v>1399782</v>
      </c>
      <c r="E1984" s="42" t="s">
        <v>8998</v>
      </c>
      <c r="F1984" s="38">
        <v>139978</v>
      </c>
      <c r="G1984" s="38">
        <f t="shared" si="120"/>
        <v>1539760</v>
      </c>
      <c r="H1984" s="40" t="s">
        <v>9001</v>
      </c>
      <c r="I1984" s="40" t="s">
        <v>9002</v>
      </c>
      <c r="J1984" s="45">
        <f t="shared" si="121"/>
        <v>13421</v>
      </c>
      <c r="K1984" s="47">
        <f t="shared" si="122"/>
        <v>1539760</v>
      </c>
      <c r="L1984">
        <f>+VLOOKUP(J1984,'Thanh toán '!Q$6:R$3244,2,0)</f>
        <v>1539760</v>
      </c>
      <c r="M1984" s="47">
        <f t="shared" si="123"/>
        <v>0</v>
      </c>
    </row>
    <row r="1985" spans="1:13" x14ac:dyDescent="0.25">
      <c r="A1985" s="43">
        <v>44996</v>
      </c>
      <c r="B1985" s="40" t="s">
        <v>13316</v>
      </c>
      <c r="C1985" s="40"/>
      <c r="D1985" s="38">
        <v>0</v>
      </c>
      <c r="E1985" s="42" t="s">
        <v>8998</v>
      </c>
      <c r="F1985" s="38">
        <v>0</v>
      </c>
      <c r="G1985" s="38">
        <f t="shared" si="120"/>
        <v>0</v>
      </c>
      <c r="H1985" s="40" t="s">
        <v>9001</v>
      </c>
      <c r="I1985" s="40" t="s">
        <v>9002</v>
      </c>
      <c r="J1985" s="45">
        <f t="shared" si="121"/>
        <v>13422</v>
      </c>
      <c r="K1985" s="47">
        <f t="shared" si="122"/>
        <v>0</v>
      </c>
      <c r="L1985" t="e">
        <f>+VLOOKUP(J1985,'Thanh toán '!Q$6:R$3244,2,0)</f>
        <v>#N/A</v>
      </c>
      <c r="M1985" s="47" t="e">
        <f t="shared" si="123"/>
        <v>#N/A</v>
      </c>
    </row>
    <row r="1986" spans="1:13" x14ac:dyDescent="0.25">
      <c r="A1986" s="43">
        <v>44996</v>
      </c>
      <c r="B1986" s="40" t="s">
        <v>13317</v>
      </c>
      <c r="C1986" s="40" t="s">
        <v>13318</v>
      </c>
      <c r="D1986" s="38">
        <v>340315</v>
      </c>
      <c r="E1986" s="42" t="s">
        <v>8998</v>
      </c>
      <c r="F1986" s="38">
        <v>34032</v>
      </c>
      <c r="G1986" s="38">
        <f t="shared" si="120"/>
        <v>374347</v>
      </c>
      <c r="H1986" s="40" t="s">
        <v>9001</v>
      </c>
      <c r="I1986" s="40" t="s">
        <v>9002</v>
      </c>
      <c r="J1986" s="45">
        <f t="shared" si="121"/>
        <v>13423</v>
      </c>
      <c r="K1986" s="47">
        <f t="shared" si="122"/>
        <v>374347</v>
      </c>
      <c r="L1986">
        <f>+VLOOKUP(J1986,'Thanh toán '!Q$6:R$3244,2,0)</f>
        <v>374347</v>
      </c>
      <c r="M1986" s="47">
        <f t="shared" si="123"/>
        <v>0</v>
      </c>
    </row>
    <row r="1987" spans="1:13" x14ac:dyDescent="0.25">
      <c r="A1987" s="43">
        <v>44996</v>
      </c>
      <c r="B1987" s="40" t="s">
        <v>13319</v>
      </c>
      <c r="C1987" s="40" t="s">
        <v>10145</v>
      </c>
      <c r="D1987" s="38">
        <v>340315</v>
      </c>
      <c r="E1987" s="42" t="s">
        <v>8998</v>
      </c>
      <c r="F1987" s="38">
        <v>34032</v>
      </c>
      <c r="G1987" s="38">
        <f t="shared" si="120"/>
        <v>374347</v>
      </c>
      <c r="H1987" s="40" t="s">
        <v>9001</v>
      </c>
      <c r="I1987" s="40" t="s">
        <v>9002</v>
      </c>
      <c r="J1987" s="45">
        <f t="shared" si="121"/>
        <v>13424</v>
      </c>
      <c r="K1987" s="47">
        <f t="shared" si="122"/>
        <v>374347</v>
      </c>
      <c r="L1987" t="e">
        <f>+VLOOKUP(J1987,'Thanh toán '!Q$6:R$3244,2,0)</f>
        <v>#N/A</v>
      </c>
      <c r="M1987" s="47" t="e">
        <f t="shared" si="123"/>
        <v>#N/A</v>
      </c>
    </row>
    <row r="1988" spans="1:13" x14ac:dyDescent="0.25">
      <c r="A1988" s="43">
        <v>44996</v>
      </c>
      <c r="B1988" s="40" t="s">
        <v>13320</v>
      </c>
      <c r="C1988" s="40" t="s">
        <v>10141</v>
      </c>
      <c r="D1988" s="38">
        <v>340315</v>
      </c>
      <c r="E1988" s="42" t="s">
        <v>8998</v>
      </c>
      <c r="F1988" s="38">
        <v>34032</v>
      </c>
      <c r="G1988" s="38">
        <f t="shared" si="120"/>
        <v>374347</v>
      </c>
      <c r="H1988" s="40" t="s">
        <v>9001</v>
      </c>
      <c r="I1988" s="40" t="s">
        <v>9002</v>
      </c>
      <c r="J1988" s="45">
        <f t="shared" si="121"/>
        <v>13425</v>
      </c>
      <c r="K1988" s="47">
        <f t="shared" si="122"/>
        <v>374347</v>
      </c>
      <c r="L1988">
        <f>+VLOOKUP(J1988,'Thanh toán '!Q$6:R$3244,2,0)</f>
        <v>374347</v>
      </c>
      <c r="M1988" s="47">
        <f t="shared" si="123"/>
        <v>0</v>
      </c>
    </row>
    <row r="1989" spans="1:13" x14ac:dyDescent="0.25">
      <c r="A1989" s="43">
        <v>44996</v>
      </c>
      <c r="B1989" s="40" t="s">
        <v>13321</v>
      </c>
      <c r="C1989" s="40" t="s">
        <v>10149</v>
      </c>
      <c r="D1989" s="38">
        <v>340315</v>
      </c>
      <c r="E1989" s="42" t="s">
        <v>8998</v>
      </c>
      <c r="F1989" s="38">
        <v>34032</v>
      </c>
      <c r="G1989" s="38">
        <f t="shared" si="120"/>
        <v>374347</v>
      </c>
      <c r="H1989" s="40" t="s">
        <v>9001</v>
      </c>
      <c r="I1989" s="40" t="s">
        <v>9002</v>
      </c>
      <c r="J1989" s="45">
        <f t="shared" si="121"/>
        <v>13426</v>
      </c>
      <c r="K1989" s="47">
        <f t="shared" si="122"/>
        <v>374347</v>
      </c>
      <c r="L1989">
        <f>+VLOOKUP(J1989,'Thanh toán '!Q$6:R$3244,2,0)</f>
        <v>374347</v>
      </c>
      <c r="M1989" s="47">
        <f t="shared" si="123"/>
        <v>0</v>
      </c>
    </row>
    <row r="1990" spans="1:13" x14ac:dyDescent="0.25">
      <c r="A1990" s="43">
        <v>44996</v>
      </c>
      <c r="B1990" s="40" t="s">
        <v>13322</v>
      </c>
      <c r="C1990" s="40" t="s">
        <v>10135</v>
      </c>
      <c r="D1990" s="38">
        <v>340315</v>
      </c>
      <c r="E1990" s="42" t="s">
        <v>8998</v>
      </c>
      <c r="F1990" s="38">
        <v>34032</v>
      </c>
      <c r="G1990" s="38">
        <f t="shared" ref="G1990:G2053" si="124">+D1990+F1990</f>
        <v>374347</v>
      </c>
      <c r="H1990" s="40" t="s">
        <v>9001</v>
      </c>
      <c r="I1990" s="40" t="s">
        <v>9002</v>
      </c>
      <c r="J1990" s="45">
        <f t="shared" ref="J1990:J2053" si="125">+B1990*1</f>
        <v>13427</v>
      </c>
      <c r="K1990" s="47">
        <f t="shared" ref="K1990:K2053" si="126">+G1990</f>
        <v>374347</v>
      </c>
      <c r="L1990">
        <f>+VLOOKUP(J1990,'Thanh toán '!Q$6:R$3244,2,0)</f>
        <v>374347</v>
      </c>
      <c r="M1990" s="47">
        <f t="shared" ref="M1990:M2053" si="127">+L1990-K1990</f>
        <v>0</v>
      </c>
    </row>
    <row r="1991" spans="1:13" x14ac:dyDescent="0.25">
      <c r="A1991" s="43">
        <v>44996</v>
      </c>
      <c r="B1991" s="40" t="s">
        <v>13323</v>
      </c>
      <c r="C1991" s="40" t="s">
        <v>10143</v>
      </c>
      <c r="D1991" s="38">
        <v>340315</v>
      </c>
      <c r="E1991" s="42" t="s">
        <v>8998</v>
      </c>
      <c r="F1991" s="38">
        <v>34032</v>
      </c>
      <c r="G1991" s="38">
        <f t="shared" si="124"/>
        <v>374347</v>
      </c>
      <c r="H1991" s="40" t="s">
        <v>9001</v>
      </c>
      <c r="I1991" s="40" t="s">
        <v>9002</v>
      </c>
      <c r="J1991" s="45">
        <f t="shared" si="125"/>
        <v>13428</v>
      </c>
      <c r="K1991" s="47">
        <f t="shared" si="126"/>
        <v>374347</v>
      </c>
      <c r="L1991">
        <f>+VLOOKUP(J1991,'Thanh toán '!Q$6:R$3244,2,0)</f>
        <v>374347</v>
      </c>
      <c r="M1991" s="47">
        <f t="shared" si="127"/>
        <v>0</v>
      </c>
    </row>
    <row r="1992" spans="1:13" x14ac:dyDescent="0.25">
      <c r="A1992" s="43">
        <v>44996</v>
      </c>
      <c r="B1992" s="40" t="s">
        <v>13324</v>
      </c>
      <c r="C1992" s="40" t="s">
        <v>13325</v>
      </c>
      <c r="D1992" s="38">
        <v>6397070</v>
      </c>
      <c r="E1992" s="42" t="s">
        <v>8998</v>
      </c>
      <c r="F1992" s="38">
        <v>639707</v>
      </c>
      <c r="G1992" s="38">
        <f t="shared" si="124"/>
        <v>7036777</v>
      </c>
      <c r="H1992" s="40" t="s">
        <v>9343</v>
      </c>
      <c r="I1992" s="40" t="s">
        <v>9344</v>
      </c>
      <c r="J1992" s="45">
        <f t="shared" si="125"/>
        <v>13429</v>
      </c>
      <c r="K1992" s="47">
        <f t="shared" si="126"/>
        <v>7036777</v>
      </c>
      <c r="L1992">
        <f>+VLOOKUP(J1992,'Thanh toán '!Q$6:R$3244,2,0)</f>
        <v>7036777</v>
      </c>
      <c r="M1992" s="47">
        <f t="shared" si="127"/>
        <v>0</v>
      </c>
    </row>
    <row r="1993" spans="1:13" x14ac:dyDescent="0.25">
      <c r="A1993" s="43">
        <v>44996</v>
      </c>
      <c r="B1993" s="40" t="s">
        <v>13326</v>
      </c>
      <c r="C1993" s="40" t="s">
        <v>13327</v>
      </c>
      <c r="D1993" s="38">
        <v>3035550</v>
      </c>
      <c r="E1993" s="42" t="s">
        <v>8998</v>
      </c>
      <c r="F1993" s="38">
        <v>303555</v>
      </c>
      <c r="G1993" s="38">
        <f t="shared" si="124"/>
        <v>3339105</v>
      </c>
      <c r="H1993" s="40" t="s">
        <v>9613</v>
      </c>
      <c r="I1993" s="40" t="s">
        <v>9614</v>
      </c>
      <c r="J1993" s="45">
        <f t="shared" si="125"/>
        <v>13430</v>
      </c>
      <c r="K1993" s="47">
        <f t="shared" si="126"/>
        <v>3339105</v>
      </c>
      <c r="L1993">
        <f>+VLOOKUP(J1993,'Thanh toán '!Q$6:R$3244,2,0)</f>
        <v>3339105</v>
      </c>
      <c r="M1993" s="47">
        <f t="shared" si="127"/>
        <v>0</v>
      </c>
    </row>
    <row r="1994" spans="1:13" x14ac:dyDescent="0.25">
      <c r="A1994" s="43">
        <v>44996</v>
      </c>
      <c r="B1994" s="40" t="s">
        <v>13328</v>
      </c>
      <c r="C1994" s="40"/>
      <c r="D1994" s="38">
        <v>0</v>
      </c>
      <c r="E1994" s="42" t="s">
        <v>8998</v>
      </c>
      <c r="F1994" s="38">
        <v>0</v>
      </c>
      <c r="G1994" s="38">
        <f t="shared" si="124"/>
        <v>0</v>
      </c>
      <c r="H1994" s="40" t="s">
        <v>10324</v>
      </c>
      <c r="I1994" s="40" t="s">
        <v>10325</v>
      </c>
      <c r="J1994" s="45">
        <f t="shared" si="125"/>
        <v>13431</v>
      </c>
      <c r="K1994" s="47">
        <f t="shared" si="126"/>
        <v>0</v>
      </c>
      <c r="L1994" t="e">
        <f>+VLOOKUP(J1994,'Thanh toán '!Q$6:R$3244,2,0)</f>
        <v>#N/A</v>
      </c>
      <c r="M1994" s="47" t="e">
        <f t="shared" si="127"/>
        <v>#N/A</v>
      </c>
    </row>
    <row r="1995" spans="1:13" x14ac:dyDescent="0.25">
      <c r="A1995" s="43">
        <v>44996</v>
      </c>
      <c r="B1995" s="40" t="s">
        <v>13329</v>
      </c>
      <c r="C1995" s="40" t="s">
        <v>13330</v>
      </c>
      <c r="D1995" s="38">
        <v>974922</v>
      </c>
      <c r="E1995" s="42" t="s">
        <v>8998</v>
      </c>
      <c r="F1995" s="38">
        <v>97492</v>
      </c>
      <c r="G1995" s="38">
        <f t="shared" si="124"/>
        <v>1072414</v>
      </c>
      <c r="H1995" s="40" t="s">
        <v>9116</v>
      </c>
      <c r="I1995" s="40" t="s">
        <v>9117</v>
      </c>
      <c r="J1995" s="45">
        <f t="shared" si="125"/>
        <v>13432</v>
      </c>
      <c r="K1995" s="47">
        <f t="shared" si="126"/>
        <v>1072414</v>
      </c>
      <c r="L1995">
        <f>+VLOOKUP(J1995,'Thanh toán '!Q$6:R$3244,2,0)</f>
        <v>1072414</v>
      </c>
      <c r="M1995" s="47">
        <f t="shared" si="127"/>
        <v>0</v>
      </c>
    </row>
    <row r="1996" spans="1:13" x14ac:dyDescent="0.25">
      <c r="A1996" s="43">
        <v>44996</v>
      </c>
      <c r="B1996" s="40" t="s">
        <v>13331</v>
      </c>
      <c r="C1996" s="40" t="s">
        <v>13332</v>
      </c>
      <c r="D1996" s="38">
        <v>3035550</v>
      </c>
      <c r="E1996" s="42" t="s">
        <v>8998</v>
      </c>
      <c r="F1996" s="38">
        <v>303555</v>
      </c>
      <c r="G1996" s="38">
        <f t="shared" si="124"/>
        <v>3339105</v>
      </c>
      <c r="H1996" s="40" t="s">
        <v>10324</v>
      </c>
      <c r="I1996" s="40" t="s">
        <v>10325</v>
      </c>
      <c r="J1996" s="45">
        <f t="shared" si="125"/>
        <v>13433</v>
      </c>
      <c r="K1996" s="47">
        <f t="shared" si="126"/>
        <v>3339105</v>
      </c>
      <c r="L1996">
        <f>+VLOOKUP(J1996,'Thanh toán '!Q$6:R$3244,2,0)</f>
        <v>3339105</v>
      </c>
      <c r="M1996" s="47">
        <f t="shared" si="127"/>
        <v>0</v>
      </c>
    </row>
    <row r="1997" spans="1:13" x14ac:dyDescent="0.25">
      <c r="A1997" s="43">
        <v>44996</v>
      </c>
      <c r="B1997" s="40" t="s">
        <v>13333</v>
      </c>
      <c r="C1997" s="40" t="s">
        <v>13334</v>
      </c>
      <c r="D1997" s="38">
        <v>553989</v>
      </c>
      <c r="E1997" s="42" t="s">
        <v>8998</v>
      </c>
      <c r="F1997" s="38">
        <v>55399</v>
      </c>
      <c r="G1997" s="38">
        <f t="shared" si="124"/>
        <v>609388</v>
      </c>
      <c r="H1997" s="40" t="s">
        <v>9001</v>
      </c>
      <c r="I1997" s="40" t="s">
        <v>9002</v>
      </c>
      <c r="J1997" s="45">
        <f t="shared" si="125"/>
        <v>13434</v>
      </c>
      <c r="K1997" s="47">
        <f t="shared" si="126"/>
        <v>609388</v>
      </c>
      <c r="L1997">
        <f>+VLOOKUP(J1997,'Thanh toán '!Q$6:R$3244,2,0)</f>
        <v>609388</v>
      </c>
      <c r="M1997" s="47">
        <f t="shared" si="127"/>
        <v>0</v>
      </c>
    </row>
    <row r="1998" spans="1:13" x14ac:dyDescent="0.25">
      <c r="A1998" s="43">
        <v>44998</v>
      </c>
      <c r="B1998" s="40" t="s">
        <v>13347</v>
      </c>
      <c r="C1998" s="40" t="s">
        <v>9148</v>
      </c>
      <c r="D1998" s="38">
        <v>340315</v>
      </c>
      <c r="E1998" s="42" t="s">
        <v>8998</v>
      </c>
      <c r="F1998" s="38">
        <v>34032</v>
      </c>
      <c r="G1998" s="38">
        <f t="shared" si="124"/>
        <v>374347</v>
      </c>
      <c r="H1998" s="40" t="s">
        <v>9001</v>
      </c>
      <c r="I1998" s="40" t="s">
        <v>9002</v>
      </c>
      <c r="J1998" s="45">
        <f t="shared" si="125"/>
        <v>13436</v>
      </c>
      <c r="K1998" s="47">
        <f t="shared" si="126"/>
        <v>374347</v>
      </c>
      <c r="L1998">
        <f>+VLOOKUP(J1998,'Thanh toán '!Q$6:R$3244,2,0)</f>
        <v>374347</v>
      </c>
      <c r="M1998" s="47">
        <f t="shared" si="127"/>
        <v>0</v>
      </c>
    </row>
    <row r="1999" spans="1:13" x14ac:dyDescent="0.25">
      <c r="A1999" s="43">
        <v>44998</v>
      </c>
      <c r="B1999" s="40" t="s">
        <v>13348</v>
      </c>
      <c r="C1999" s="40" t="s">
        <v>9154</v>
      </c>
      <c r="D1999" s="38">
        <v>340315</v>
      </c>
      <c r="E1999" s="42" t="s">
        <v>8998</v>
      </c>
      <c r="F1999" s="38">
        <v>34032</v>
      </c>
      <c r="G1999" s="38">
        <f t="shared" si="124"/>
        <v>374347</v>
      </c>
      <c r="H1999" s="40" t="s">
        <v>9001</v>
      </c>
      <c r="I1999" s="40" t="s">
        <v>9002</v>
      </c>
      <c r="J1999" s="45">
        <f t="shared" si="125"/>
        <v>13437</v>
      </c>
      <c r="K1999" s="47">
        <f t="shared" si="126"/>
        <v>374347</v>
      </c>
      <c r="L1999">
        <f>+VLOOKUP(J1999,'Thanh toán '!Q$6:R$3244,2,0)</f>
        <v>374347</v>
      </c>
      <c r="M1999" s="47">
        <f t="shared" si="127"/>
        <v>0</v>
      </c>
    </row>
    <row r="2000" spans="1:13" x14ac:dyDescent="0.25">
      <c r="A2000" s="43">
        <v>44998</v>
      </c>
      <c r="B2000" s="40" t="s">
        <v>13349</v>
      </c>
      <c r="C2000" s="40" t="s">
        <v>9136</v>
      </c>
      <c r="D2000" s="38">
        <v>340315</v>
      </c>
      <c r="E2000" s="42" t="s">
        <v>8998</v>
      </c>
      <c r="F2000" s="38">
        <v>34032</v>
      </c>
      <c r="G2000" s="38">
        <f t="shared" si="124"/>
        <v>374347</v>
      </c>
      <c r="H2000" s="40" t="s">
        <v>9001</v>
      </c>
      <c r="I2000" s="40" t="s">
        <v>9002</v>
      </c>
      <c r="J2000" s="45">
        <f t="shared" si="125"/>
        <v>13438</v>
      </c>
      <c r="K2000" s="47">
        <f t="shared" si="126"/>
        <v>374347</v>
      </c>
      <c r="L2000">
        <f>+VLOOKUP(J2000,'Thanh toán '!Q$6:R$3244,2,0)</f>
        <v>374347</v>
      </c>
      <c r="M2000" s="47">
        <f t="shared" si="127"/>
        <v>0</v>
      </c>
    </row>
    <row r="2001" spans="1:13" x14ac:dyDescent="0.25">
      <c r="A2001" s="43">
        <v>44998</v>
      </c>
      <c r="B2001" s="40" t="s">
        <v>13350</v>
      </c>
      <c r="C2001" s="40" t="s">
        <v>9144</v>
      </c>
      <c r="D2001" s="38">
        <v>340315</v>
      </c>
      <c r="E2001" s="42" t="s">
        <v>8998</v>
      </c>
      <c r="F2001" s="38">
        <v>34032</v>
      </c>
      <c r="G2001" s="38">
        <f t="shared" si="124"/>
        <v>374347</v>
      </c>
      <c r="H2001" s="40" t="s">
        <v>9001</v>
      </c>
      <c r="I2001" s="40" t="s">
        <v>9002</v>
      </c>
      <c r="J2001" s="45">
        <f t="shared" si="125"/>
        <v>13439</v>
      </c>
      <c r="K2001" s="47">
        <f t="shared" si="126"/>
        <v>374347</v>
      </c>
      <c r="L2001">
        <f>+VLOOKUP(J2001,'Thanh toán '!Q$6:R$3244,2,0)</f>
        <v>374347</v>
      </c>
      <c r="M2001" s="47">
        <f t="shared" si="127"/>
        <v>0</v>
      </c>
    </row>
    <row r="2002" spans="1:13" x14ac:dyDescent="0.25">
      <c r="A2002" s="43">
        <v>44998</v>
      </c>
      <c r="B2002" s="40" t="s">
        <v>13351</v>
      </c>
      <c r="C2002" s="40" t="s">
        <v>9138</v>
      </c>
      <c r="D2002" s="38">
        <v>340315</v>
      </c>
      <c r="E2002" s="42" t="s">
        <v>8998</v>
      </c>
      <c r="F2002" s="38">
        <v>34032</v>
      </c>
      <c r="G2002" s="38">
        <f t="shared" si="124"/>
        <v>374347</v>
      </c>
      <c r="H2002" s="40" t="s">
        <v>9001</v>
      </c>
      <c r="I2002" s="40" t="s">
        <v>9002</v>
      </c>
      <c r="J2002" s="45">
        <f t="shared" si="125"/>
        <v>13440</v>
      </c>
      <c r="K2002" s="47">
        <f t="shared" si="126"/>
        <v>374347</v>
      </c>
      <c r="L2002">
        <f>+VLOOKUP(J2002,'Thanh toán '!Q$6:R$3244,2,0)</f>
        <v>374347</v>
      </c>
      <c r="M2002" s="47">
        <f t="shared" si="127"/>
        <v>0</v>
      </c>
    </row>
    <row r="2003" spans="1:13" x14ac:dyDescent="0.25">
      <c r="A2003" s="43">
        <v>44998</v>
      </c>
      <c r="B2003" s="40" t="s">
        <v>13352</v>
      </c>
      <c r="C2003" s="40" t="s">
        <v>9152</v>
      </c>
      <c r="D2003" s="38">
        <v>340315</v>
      </c>
      <c r="E2003" s="42" t="s">
        <v>8998</v>
      </c>
      <c r="F2003" s="38">
        <v>34032</v>
      </c>
      <c r="G2003" s="38">
        <f t="shared" si="124"/>
        <v>374347</v>
      </c>
      <c r="H2003" s="40" t="s">
        <v>9001</v>
      </c>
      <c r="I2003" s="40" t="s">
        <v>9002</v>
      </c>
      <c r="J2003" s="45">
        <f t="shared" si="125"/>
        <v>13441</v>
      </c>
      <c r="K2003" s="47">
        <f t="shared" si="126"/>
        <v>374347</v>
      </c>
      <c r="L2003">
        <f>+VLOOKUP(J2003,'Thanh toán '!Q$6:R$3244,2,0)</f>
        <v>374347</v>
      </c>
      <c r="M2003" s="47">
        <f t="shared" si="127"/>
        <v>0</v>
      </c>
    </row>
    <row r="2004" spans="1:13" x14ac:dyDescent="0.25">
      <c r="A2004" s="43">
        <v>44998</v>
      </c>
      <c r="B2004" s="40" t="s">
        <v>13353</v>
      </c>
      <c r="C2004" s="40" t="s">
        <v>9146</v>
      </c>
      <c r="D2004" s="38">
        <v>340315</v>
      </c>
      <c r="E2004" s="42" t="s">
        <v>8998</v>
      </c>
      <c r="F2004" s="38">
        <v>34032</v>
      </c>
      <c r="G2004" s="38">
        <f t="shared" si="124"/>
        <v>374347</v>
      </c>
      <c r="H2004" s="40" t="s">
        <v>9001</v>
      </c>
      <c r="I2004" s="40" t="s">
        <v>9002</v>
      </c>
      <c r="J2004" s="45">
        <f t="shared" si="125"/>
        <v>13442</v>
      </c>
      <c r="K2004" s="47">
        <f t="shared" si="126"/>
        <v>374347</v>
      </c>
      <c r="L2004">
        <f>+VLOOKUP(J2004,'Thanh toán '!Q$6:R$3244,2,0)</f>
        <v>374347</v>
      </c>
      <c r="M2004" s="47">
        <f t="shared" si="127"/>
        <v>0</v>
      </c>
    </row>
    <row r="2005" spans="1:13" x14ac:dyDescent="0.25">
      <c r="A2005" s="43">
        <v>44998</v>
      </c>
      <c r="B2005" s="40" t="s">
        <v>13354</v>
      </c>
      <c r="C2005" s="40" t="s">
        <v>9131</v>
      </c>
      <c r="D2005" s="38">
        <v>340315</v>
      </c>
      <c r="E2005" s="42" t="s">
        <v>8998</v>
      </c>
      <c r="F2005" s="38">
        <v>34032</v>
      </c>
      <c r="G2005" s="38">
        <f t="shared" si="124"/>
        <v>374347</v>
      </c>
      <c r="H2005" s="40" t="s">
        <v>9001</v>
      </c>
      <c r="I2005" s="40" t="s">
        <v>9002</v>
      </c>
      <c r="J2005" s="45">
        <f t="shared" si="125"/>
        <v>13443</v>
      </c>
      <c r="K2005" s="47">
        <f t="shared" si="126"/>
        <v>374347</v>
      </c>
      <c r="L2005">
        <f>+VLOOKUP(J2005,'Thanh toán '!Q$6:R$3244,2,0)</f>
        <v>374347</v>
      </c>
      <c r="M2005" s="47">
        <f t="shared" si="127"/>
        <v>0</v>
      </c>
    </row>
    <row r="2006" spans="1:13" x14ac:dyDescent="0.25">
      <c r="A2006" s="43">
        <v>44998</v>
      </c>
      <c r="B2006" s="40" t="s">
        <v>13355</v>
      </c>
      <c r="C2006" s="40" t="s">
        <v>10727</v>
      </c>
      <c r="D2006" s="38">
        <v>340315</v>
      </c>
      <c r="E2006" s="42" t="s">
        <v>8998</v>
      </c>
      <c r="F2006" s="38">
        <v>34032</v>
      </c>
      <c r="G2006" s="38">
        <f t="shared" si="124"/>
        <v>374347</v>
      </c>
      <c r="H2006" s="40" t="s">
        <v>9001</v>
      </c>
      <c r="I2006" s="40" t="s">
        <v>9002</v>
      </c>
      <c r="J2006" s="45">
        <f t="shared" si="125"/>
        <v>13444</v>
      </c>
      <c r="K2006" s="47">
        <f t="shared" si="126"/>
        <v>374347</v>
      </c>
      <c r="L2006">
        <f>+VLOOKUP(J2006,'Thanh toán '!Q$6:R$3244,2,0)</f>
        <v>374347</v>
      </c>
      <c r="M2006" s="47">
        <f t="shared" si="127"/>
        <v>0</v>
      </c>
    </row>
    <row r="2007" spans="1:13" x14ac:dyDescent="0.25">
      <c r="A2007" s="43">
        <v>44998</v>
      </c>
      <c r="B2007" s="40" t="s">
        <v>13356</v>
      </c>
      <c r="C2007" s="40" t="s">
        <v>9150</v>
      </c>
      <c r="D2007" s="38">
        <v>340315</v>
      </c>
      <c r="E2007" s="42" t="s">
        <v>8998</v>
      </c>
      <c r="F2007" s="38">
        <v>34032</v>
      </c>
      <c r="G2007" s="38">
        <f t="shared" si="124"/>
        <v>374347</v>
      </c>
      <c r="H2007" s="40" t="s">
        <v>9001</v>
      </c>
      <c r="I2007" s="40" t="s">
        <v>9002</v>
      </c>
      <c r="J2007" s="45">
        <f t="shared" si="125"/>
        <v>13445</v>
      </c>
      <c r="K2007" s="47">
        <f t="shared" si="126"/>
        <v>374347</v>
      </c>
      <c r="L2007">
        <f>+VLOOKUP(J2007,'Thanh toán '!Q$6:R$3244,2,0)</f>
        <v>374347</v>
      </c>
      <c r="M2007" s="47">
        <f t="shared" si="127"/>
        <v>0</v>
      </c>
    </row>
    <row r="2008" spans="1:13" x14ac:dyDescent="0.25">
      <c r="A2008" s="43">
        <v>44998</v>
      </c>
      <c r="B2008" s="40" t="s">
        <v>13357</v>
      </c>
      <c r="C2008" s="40" t="s">
        <v>9775</v>
      </c>
      <c r="D2008" s="38">
        <v>473026</v>
      </c>
      <c r="E2008" s="42" t="s">
        <v>8998</v>
      </c>
      <c r="F2008" s="38">
        <v>47303</v>
      </c>
      <c r="G2008" s="38">
        <f t="shared" si="124"/>
        <v>520329</v>
      </c>
      <c r="H2008" s="40" t="s">
        <v>9001</v>
      </c>
      <c r="I2008" s="40" t="s">
        <v>9002</v>
      </c>
      <c r="J2008" s="45">
        <f t="shared" si="125"/>
        <v>13446</v>
      </c>
      <c r="K2008" s="47">
        <f t="shared" si="126"/>
        <v>520329</v>
      </c>
      <c r="L2008">
        <f>+VLOOKUP(J2008,'Thanh toán '!Q$6:R$3244,2,0)</f>
        <v>520329</v>
      </c>
      <c r="M2008" s="47">
        <f t="shared" si="127"/>
        <v>0</v>
      </c>
    </row>
    <row r="2009" spans="1:13" x14ac:dyDescent="0.25">
      <c r="A2009" s="43">
        <v>44998</v>
      </c>
      <c r="B2009" s="40" t="s">
        <v>13358</v>
      </c>
      <c r="C2009" s="40" t="s">
        <v>9119</v>
      </c>
      <c r="D2009" s="38">
        <v>340315</v>
      </c>
      <c r="E2009" s="42" t="s">
        <v>8998</v>
      </c>
      <c r="F2009" s="38">
        <v>34032</v>
      </c>
      <c r="G2009" s="38">
        <f t="shared" si="124"/>
        <v>374347</v>
      </c>
      <c r="H2009" s="40" t="s">
        <v>9001</v>
      </c>
      <c r="I2009" s="40" t="s">
        <v>9002</v>
      </c>
      <c r="J2009" s="45">
        <f t="shared" si="125"/>
        <v>13447</v>
      </c>
      <c r="K2009" s="47">
        <f t="shared" si="126"/>
        <v>374347</v>
      </c>
      <c r="L2009">
        <f>+VLOOKUP(J2009,'Thanh toán '!Q$6:R$3244,2,0)</f>
        <v>374347</v>
      </c>
      <c r="M2009" s="47">
        <f t="shared" si="127"/>
        <v>0</v>
      </c>
    </row>
    <row r="2010" spans="1:13" x14ac:dyDescent="0.25">
      <c r="A2010" s="43">
        <v>44998</v>
      </c>
      <c r="B2010" s="40" t="s">
        <v>13359</v>
      </c>
      <c r="C2010" s="40" t="s">
        <v>9858</v>
      </c>
      <c r="D2010" s="38">
        <v>655654</v>
      </c>
      <c r="E2010" s="42" t="s">
        <v>8998</v>
      </c>
      <c r="F2010" s="38">
        <v>65565</v>
      </c>
      <c r="G2010" s="38">
        <f t="shared" si="124"/>
        <v>721219</v>
      </c>
      <c r="H2010" s="40" t="s">
        <v>9001</v>
      </c>
      <c r="I2010" s="40" t="s">
        <v>9002</v>
      </c>
      <c r="J2010" s="45">
        <f t="shared" si="125"/>
        <v>13449</v>
      </c>
      <c r="K2010" s="47">
        <f t="shared" si="126"/>
        <v>721219</v>
      </c>
      <c r="L2010">
        <f>+VLOOKUP(J2010,'Thanh toán '!Q$6:R$3244,2,0)</f>
        <v>721219</v>
      </c>
      <c r="M2010" s="47">
        <f t="shared" si="127"/>
        <v>0</v>
      </c>
    </row>
    <row r="2011" spans="1:13" x14ac:dyDescent="0.25">
      <c r="A2011" s="43">
        <v>44998</v>
      </c>
      <c r="B2011" s="40" t="s">
        <v>13360</v>
      </c>
      <c r="C2011" s="40" t="s">
        <v>10042</v>
      </c>
      <c r="D2011" s="38">
        <v>700329</v>
      </c>
      <c r="E2011" s="42" t="s">
        <v>8998</v>
      </c>
      <c r="F2011" s="38">
        <v>70033</v>
      </c>
      <c r="G2011" s="38">
        <f t="shared" si="124"/>
        <v>770362</v>
      </c>
      <c r="H2011" s="40" t="s">
        <v>9001</v>
      </c>
      <c r="I2011" s="40" t="s">
        <v>9002</v>
      </c>
      <c r="J2011" s="45">
        <f t="shared" si="125"/>
        <v>13450</v>
      </c>
      <c r="K2011" s="47">
        <f t="shared" si="126"/>
        <v>770362</v>
      </c>
      <c r="L2011">
        <f>+VLOOKUP(J2011,'Thanh toán '!Q$6:R$3244,2,0)</f>
        <v>770362</v>
      </c>
      <c r="M2011" s="47">
        <f t="shared" si="127"/>
        <v>0</v>
      </c>
    </row>
    <row r="2012" spans="1:13" x14ac:dyDescent="0.25">
      <c r="A2012" s="43">
        <v>44998</v>
      </c>
      <c r="B2012" s="40" t="s">
        <v>13361</v>
      </c>
      <c r="C2012" s="40" t="s">
        <v>13362</v>
      </c>
      <c r="D2012" s="38">
        <v>2511185</v>
      </c>
      <c r="E2012" s="42" t="s">
        <v>8998</v>
      </c>
      <c r="F2012" s="38">
        <v>251119</v>
      </c>
      <c r="G2012" s="38">
        <f t="shared" si="124"/>
        <v>2762304</v>
      </c>
      <c r="H2012" s="40" t="s">
        <v>9766</v>
      </c>
      <c r="I2012" s="40" t="s">
        <v>9767</v>
      </c>
      <c r="J2012" s="45">
        <f t="shared" si="125"/>
        <v>13453</v>
      </c>
      <c r="K2012" s="47">
        <f t="shared" si="126"/>
        <v>2762304</v>
      </c>
      <c r="L2012">
        <f>+VLOOKUP(J2012,'Thanh toán '!Q$6:R$3244,2,0)</f>
        <v>2762304</v>
      </c>
      <c r="M2012" s="47">
        <f t="shared" si="127"/>
        <v>0</v>
      </c>
    </row>
    <row r="2013" spans="1:13" x14ac:dyDescent="0.25">
      <c r="A2013" s="43">
        <v>44998</v>
      </c>
      <c r="B2013" s="40" t="s">
        <v>13363</v>
      </c>
      <c r="C2013" s="40" t="s">
        <v>10172</v>
      </c>
      <c r="D2013" s="38">
        <v>553467</v>
      </c>
      <c r="E2013" s="42" t="s">
        <v>8998</v>
      </c>
      <c r="F2013" s="38">
        <v>55347</v>
      </c>
      <c r="G2013" s="38">
        <f t="shared" si="124"/>
        <v>608814</v>
      </c>
      <c r="H2013" s="40" t="s">
        <v>9001</v>
      </c>
      <c r="I2013" s="40" t="s">
        <v>9002</v>
      </c>
      <c r="J2013" s="45">
        <f t="shared" si="125"/>
        <v>13454</v>
      </c>
      <c r="K2013" s="47">
        <f t="shared" si="126"/>
        <v>608814</v>
      </c>
      <c r="L2013">
        <f>+VLOOKUP(J2013,'Thanh toán '!Q$6:R$3244,2,0)</f>
        <v>608814</v>
      </c>
      <c r="M2013" s="47">
        <f t="shared" si="127"/>
        <v>0</v>
      </c>
    </row>
    <row r="2014" spans="1:13" x14ac:dyDescent="0.25">
      <c r="A2014" s="43">
        <v>44998</v>
      </c>
      <c r="B2014" s="40" t="s">
        <v>13364</v>
      </c>
      <c r="C2014" s="40" t="s">
        <v>9194</v>
      </c>
      <c r="D2014" s="38">
        <v>1552763</v>
      </c>
      <c r="E2014" s="42" t="s">
        <v>8998</v>
      </c>
      <c r="F2014" s="38">
        <v>155276</v>
      </c>
      <c r="G2014" s="38">
        <f t="shared" si="124"/>
        <v>1708039</v>
      </c>
      <c r="H2014" s="40" t="s">
        <v>9001</v>
      </c>
      <c r="I2014" s="40" t="s">
        <v>9002</v>
      </c>
      <c r="J2014" s="45">
        <f t="shared" si="125"/>
        <v>13455</v>
      </c>
      <c r="K2014" s="47">
        <f t="shared" si="126"/>
        <v>1708039</v>
      </c>
      <c r="L2014">
        <f>+VLOOKUP(J2014,'Thanh toán '!Q$6:R$3244,2,0)</f>
        <v>1708039</v>
      </c>
      <c r="M2014" s="47">
        <f t="shared" si="127"/>
        <v>0</v>
      </c>
    </row>
    <row r="2015" spans="1:13" x14ac:dyDescent="0.25">
      <c r="A2015" s="43">
        <v>44998</v>
      </c>
      <c r="B2015" s="40" t="s">
        <v>13365</v>
      </c>
      <c r="C2015" s="40" t="s">
        <v>9931</v>
      </c>
      <c r="D2015" s="38">
        <v>444232</v>
      </c>
      <c r="E2015" s="42" t="s">
        <v>8998</v>
      </c>
      <c r="F2015" s="38">
        <v>44423</v>
      </c>
      <c r="G2015" s="38">
        <f t="shared" si="124"/>
        <v>488655</v>
      </c>
      <c r="H2015" s="40" t="s">
        <v>9001</v>
      </c>
      <c r="I2015" s="40" t="s">
        <v>9002</v>
      </c>
      <c r="J2015" s="45">
        <f t="shared" si="125"/>
        <v>13456</v>
      </c>
      <c r="K2015" s="47">
        <f t="shared" si="126"/>
        <v>488655</v>
      </c>
      <c r="L2015">
        <f>+VLOOKUP(J2015,'Thanh toán '!Q$6:R$3244,2,0)</f>
        <v>488655</v>
      </c>
      <c r="M2015" s="47">
        <f t="shared" si="127"/>
        <v>0</v>
      </c>
    </row>
    <row r="2016" spans="1:13" x14ac:dyDescent="0.25">
      <c r="A2016" s="43">
        <v>44998</v>
      </c>
      <c r="B2016" s="40" t="s">
        <v>13366</v>
      </c>
      <c r="C2016" s="40" t="s">
        <v>9283</v>
      </c>
      <c r="D2016" s="38">
        <v>2593870</v>
      </c>
      <c r="E2016" s="42" t="s">
        <v>8998</v>
      </c>
      <c r="F2016" s="38">
        <v>259387</v>
      </c>
      <c r="G2016" s="38">
        <f t="shared" si="124"/>
        <v>2853257</v>
      </c>
      <c r="H2016" s="40" t="s">
        <v>9284</v>
      </c>
      <c r="I2016" s="40" t="s">
        <v>9285</v>
      </c>
      <c r="J2016" s="45">
        <f t="shared" si="125"/>
        <v>13459</v>
      </c>
      <c r="K2016" s="47">
        <f t="shared" si="126"/>
        <v>2853257</v>
      </c>
      <c r="L2016">
        <f>+VLOOKUP(J2016,'Thanh toán '!Q$6:R$3244,2,0)</f>
        <v>2853257</v>
      </c>
      <c r="M2016" s="47">
        <f t="shared" si="127"/>
        <v>0</v>
      </c>
    </row>
    <row r="2017" spans="1:13" x14ac:dyDescent="0.25">
      <c r="A2017" s="43">
        <v>44998</v>
      </c>
      <c r="B2017" s="40" t="s">
        <v>13367</v>
      </c>
      <c r="C2017" s="40" t="s">
        <v>9201</v>
      </c>
      <c r="D2017" s="38">
        <v>340315</v>
      </c>
      <c r="E2017" s="42" t="s">
        <v>8998</v>
      </c>
      <c r="F2017" s="38">
        <v>34032</v>
      </c>
      <c r="G2017" s="38">
        <f t="shared" si="124"/>
        <v>374347</v>
      </c>
      <c r="H2017" s="40" t="s">
        <v>9001</v>
      </c>
      <c r="I2017" s="40" t="s">
        <v>9002</v>
      </c>
      <c r="J2017" s="45">
        <f t="shared" si="125"/>
        <v>13460</v>
      </c>
      <c r="K2017" s="47">
        <f t="shared" si="126"/>
        <v>374347</v>
      </c>
      <c r="L2017">
        <f>+VLOOKUP(J2017,'Thanh toán '!Q$6:R$3244,2,0)</f>
        <v>374347</v>
      </c>
      <c r="M2017" s="47">
        <f t="shared" si="127"/>
        <v>0</v>
      </c>
    </row>
    <row r="2018" spans="1:13" x14ac:dyDescent="0.25">
      <c r="A2018" s="43">
        <v>44998</v>
      </c>
      <c r="B2018" s="40" t="s">
        <v>13368</v>
      </c>
      <c r="C2018" s="40" t="s">
        <v>9203</v>
      </c>
      <c r="D2018" s="38">
        <v>340315</v>
      </c>
      <c r="E2018" s="42" t="s">
        <v>8998</v>
      </c>
      <c r="F2018" s="38">
        <v>34032</v>
      </c>
      <c r="G2018" s="38">
        <f t="shared" si="124"/>
        <v>374347</v>
      </c>
      <c r="H2018" s="40" t="s">
        <v>9001</v>
      </c>
      <c r="I2018" s="40" t="s">
        <v>9002</v>
      </c>
      <c r="J2018" s="45">
        <f t="shared" si="125"/>
        <v>13461</v>
      </c>
      <c r="K2018" s="47">
        <f t="shared" si="126"/>
        <v>374347</v>
      </c>
      <c r="L2018">
        <f>+VLOOKUP(J2018,'Thanh toán '!Q$6:R$3244,2,0)</f>
        <v>374347</v>
      </c>
      <c r="M2018" s="47">
        <f t="shared" si="127"/>
        <v>0</v>
      </c>
    </row>
    <row r="2019" spans="1:13" x14ac:dyDescent="0.25">
      <c r="A2019" s="43">
        <v>44998</v>
      </c>
      <c r="B2019" s="40" t="s">
        <v>13369</v>
      </c>
      <c r="C2019" s="40" t="s">
        <v>9245</v>
      </c>
      <c r="D2019" s="38">
        <v>340315</v>
      </c>
      <c r="E2019" s="42" t="s">
        <v>8998</v>
      </c>
      <c r="F2019" s="38">
        <v>34032</v>
      </c>
      <c r="G2019" s="38">
        <f t="shared" si="124"/>
        <v>374347</v>
      </c>
      <c r="H2019" s="40" t="s">
        <v>9001</v>
      </c>
      <c r="I2019" s="40" t="s">
        <v>9002</v>
      </c>
      <c r="J2019" s="45">
        <f t="shared" si="125"/>
        <v>13464</v>
      </c>
      <c r="K2019" s="47">
        <f t="shared" si="126"/>
        <v>374347</v>
      </c>
      <c r="L2019">
        <f>+VLOOKUP(J2019,'Thanh toán '!Q$6:R$3244,2,0)</f>
        <v>374347</v>
      </c>
      <c r="M2019" s="47">
        <f t="shared" si="127"/>
        <v>0</v>
      </c>
    </row>
    <row r="2020" spans="1:13" x14ac:dyDescent="0.25">
      <c r="A2020" s="43">
        <v>44998</v>
      </c>
      <c r="B2020" s="40" t="s">
        <v>13370</v>
      </c>
      <c r="C2020" s="40" t="s">
        <v>9247</v>
      </c>
      <c r="D2020" s="38">
        <v>340315</v>
      </c>
      <c r="E2020" s="42" t="s">
        <v>8998</v>
      </c>
      <c r="F2020" s="38">
        <v>34032</v>
      </c>
      <c r="G2020" s="38">
        <f t="shared" si="124"/>
        <v>374347</v>
      </c>
      <c r="H2020" s="40" t="s">
        <v>9001</v>
      </c>
      <c r="I2020" s="40" t="s">
        <v>9002</v>
      </c>
      <c r="J2020" s="45">
        <f t="shared" si="125"/>
        <v>13465</v>
      </c>
      <c r="K2020" s="47">
        <f t="shared" si="126"/>
        <v>374347</v>
      </c>
      <c r="L2020">
        <f>+VLOOKUP(J2020,'Thanh toán '!Q$6:R$3244,2,0)</f>
        <v>374347</v>
      </c>
      <c r="M2020" s="47">
        <f t="shared" si="127"/>
        <v>0</v>
      </c>
    </row>
    <row r="2021" spans="1:13" x14ac:dyDescent="0.25">
      <c r="A2021" s="43">
        <v>44998</v>
      </c>
      <c r="B2021" s="40" t="s">
        <v>13371</v>
      </c>
      <c r="C2021" s="40" t="s">
        <v>9261</v>
      </c>
      <c r="D2021" s="38">
        <v>340315</v>
      </c>
      <c r="E2021" s="42" t="s">
        <v>8998</v>
      </c>
      <c r="F2021" s="38">
        <v>34032</v>
      </c>
      <c r="G2021" s="38">
        <f t="shared" si="124"/>
        <v>374347</v>
      </c>
      <c r="H2021" s="40" t="s">
        <v>9001</v>
      </c>
      <c r="I2021" s="40" t="s">
        <v>9002</v>
      </c>
      <c r="J2021" s="45">
        <f t="shared" si="125"/>
        <v>13466</v>
      </c>
      <c r="K2021" s="47">
        <f t="shared" si="126"/>
        <v>374347</v>
      </c>
      <c r="L2021">
        <f>+VLOOKUP(J2021,'Thanh toán '!Q$6:R$3244,2,0)</f>
        <v>374347</v>
      </c>
      <c r="M2021" s="47">
        <f t="shared" si="127"/>
        <v>0</v>
      </c>
    </row>
    <row r="2022" spans="1:13" x14ac:dyDescent="0.25">
      <c r="A2022" s="43">
        <v>44998</v>
      </c>
      <c r="B2022" s="40" t="s">
        <v>13372</v>
      </c>
      <c r="C2022" s="40" t="s">
        <v>9249</v>
      </c>
      <c r="D2022" s="38">
        <v>340315</v>
      </c>
      <c r="E2022" s="42" t="s">
        <v>8998</v>
      </c>
      <c r="F2022" s="38">
        <v>34032</v>
      </c>
      <c r="G2022" s="38">
        <f t="shared" si="124"/>
        <v>374347</v>
      </c>
      <c r="H2022" s="40" t="s">
        <v>9001</v>
      </c>
      <c r="I2022" s="40" t="s">
        <v>9002</v>
      </c>
      <c r="J2022" s="45">
        <f t="shared" si="125"/>
        <v>13467</v>
      </c>
      <c r="K2022" s="47">
        <f t="shared" si="126"/>
        <v>374347</v>
      </c>
      <c r="L2022">
        <f>+VLOOKUP(J2022,'Thanh toán '!Q$6:R$3244,2,0)</f>
        <v>374347</v>
      </c>
      <c r="M2022" s="47">
        <f t="shared" si="127"/>
        <v>0</v>
      </c>
    </row>
    <row r="2023" spans="1:13" x14ac:dyDescent="0.25">
      <c r="A2023" s="43">
        <v>44998</v>
      </c>
      <c r="B2023" s="40" t="s">
        <v>13373</v>
      </c>
      <c r="C2023" s="40" t="s">
        <v>9259</v>
      </c>
      <c r="D2023" s="38">
        <v>340315</v>
      </c>
      <c r="E2023" s="42" t="s">
        <v>8998</v>
      </c>
      <c r="F2023" s="38">
        <v>34032</v>
      </c>
      <c r="G2023" s="38">
        <f t="shared" si="124"/>
        <v>374347</v>
      </c>
      <c r="H2023" s="40" t="s">
        <v>9001</v>
      </c>
      <c r="I2023" s="40" t="s">
        <v>9002</v>
      </c>
      <c r="J2023" s="45">
        <f t="shared" si="125"/>
        <v>13468</v>
      </c>
      <c r="K2023" s="47">
        <f t="shared" si="126"/>
        <v>374347</v>
      </c>
      <c r="L2023">
        <f>+VLOOKUP(J2023,'Thanh toán '!Q$6:R$3244,2,0)</f>
        <v>374347</v>
      </c>
      <c r="M2023" s="47">
        <f t="shared" si="127"/>
        <v>0</v>
      </c>
    </row>
    <row r="2024" spans="1:13" x14ac:dyDescent="0.25">
      <c r="A2024" s="43">
        <v>44998</v>
      </c>
      <c r="B2024" s="40" t="s">
        <v>13374</v>
      </c>
      <c r="C2024" s="40" t="s">
        <v>9251</v>
      </c>
      <c r="D2024" s="38">
        <v>340315</v>
      </c>
      <c r="E2024" s="42" t="s">
        <v>8998</v>
      </c>
      <c r="F2024" s="38">
        <v>34032</v>
      </c>
      <c r="G2024" s="38">
        <f t="shared" si="124"/>
        <v>374347</v>
      </c>
      <c r="H2024" s="40" t="s">
        <v>9001</v>
      </c>
      <c r="I2024" s="40" t="s">
        <v>9002</v>
      </c>
      <c r="J2024" s="45">
        <f t="shared" si="125"/>
        <v>13469</v>
      </c>
      <c r="K2024" s="47">
        <f t="shared" si="126"/>
        <v>374347</v>
      </c>
      <c r="L2024">
        <f>+VLOOKUP(J2024,'Thanh toán '!Q$6:R$3244,2,0)</f>
        <v>374347</v>
      </c>
      <c r="M2024" s="47">
        <f t="shared" si="127"/>
        <v>0</v>
      </c>
    </row>
    <row r="2025" spans="1:13" x14ac:dyDescent="0.25">
      <c r="A2025" s="43">
        <v>44998</v>
      </c>
      <c r="B2025" s="40" t="s">
        <v>13375</v>
      </c>
      <c r="C2025" s="40" t="s">
        <v>9380</v>
      </c>
      <c r="D2025" s="38">
        <v>340315</v>
      </c>
      <c r="E2025" s="42" t="s">
        <v>8998</v>
      </c>
      <c r="F2025" s="38">
        <v>34032</v>
      </c>
      <c r="G2025" s="38">
        <f t="shared" si="124"/>
        <v>374347</v>
      </c>
      <c r="H2025" s="40" t="s">
        <v>9001</v>
      </c>
      <c r="I2025" s="40" t="s">
        <v>9002</v>
      </c>
      <c r="J2025" s="45">
        <f t="shared" si="125"/>
        <v>13470</v>
      </c>
      <c r="K2025" s="47">
        <f t="shared" si="126"/>
        <v>374347</v>
      </c>
      <c r="L2025">
        <f>+VLOOKUP(J2025,'Thanh toán '!Q$6:R$3244,2,0)</f>
        <v>374347</v>
      </c>
      <c r="M2025" s="47">
        <f t="shared" si="127"/>
        <v>0</v>
      </c>
    </row>
    <row r="2026" spans="1:13" x14ac:dyDescent="0.25">
      <c r="A2026" s="43">
        <v>44998</v>
      </c>
      <c r="B2026" s="40" t="s">
        <v>13376</v>
      </c>
      <c r="C2026" s="40" t="s">
        <v>9372</v>
      </c>
      <c r="D2026" s="38">
        <v>902553</v>
      </c>
      <c r="E2026" s="42" t="s">
        <v>8998</v>
      </c>
      <c r="F2026" s="38">
        <v>90255</v>
      </c>
      <c r="G2026" s="38">
        <f t="shared" si="124"/>
        <v>992808</v>
      </c>
      <c r="H2026" s="40" t="s">
        <v>9001</v>
      </c>
      <c r="I2026" s="40" t="s">
        <v>9002</v>
      </c>
      <c r="J2026" s="45">
        <f t="shared" si="125"/>
        <v>13471</v>
      </c>
      <c r="K2026" s="47">
        <f t="shared" si="126"/>
        <v>992808</v>
      </c>
      <c r="L2026">
        <f>+VLOOKUP(J2026,'Thanh toán '!Q$6:R$3244,2,0)</f>
        <v>992808</v>
      </c>
      <c r="M2026" s="47">
        <f t="shared" si="127"/>
        <v>0</v>
      </c>
    </row>
    <row r="2027" spans="1:13" x14ac:dyDescent="0.25">
      <c r="A2027" s="43">
        <v>44998</v>
      </c>
      <c r="B2027" s="40" t="s">
        <v>13377</v>
      </c>
      <c r="C2027" s="40" t="s">
        <v>9372</v>
      </c>
      <c r="D2027" s="38">
        <v>340315</v>
      </c>
      <c r="E2027" s="42" t="s">
        <v>8998</v>
      </c>
      <c r="F2027" s="38">
        <v>34032</v>
      </c>
      <c r="G2027" s="38">
        <f t="shared" si="124"/>
        <v>374347</v>
      </c>
      <c r="H2027" s="40" t="s">
        <v>9001</v>
      </c>
      <c r="I2027" s="40" t="s">
        <v>9002</v>
      </c>
      <c r="J2027" s="45">
        <f t="shared" si="125"/>
        <v>13472</v>
      </c>
      <c r="K2027" s="47">
        <f t="shared" si="126"/>
        <v>374347</v>
      </c>
      <c r="L2027">
        <f>+VLOOKUP(J2027,'Thanh toán '!Q$6:R$3244,2,0)</f>
        <v>374347</v>
      </c>
      <c r="M2027" s="47">
        <f t="shared" si="127"/>
        <v>0</v>
      </c>
    </row>
    <row r="2028" spans="1:13" x14ac:dyDescent="0.25">
      <c r="A2028" s="43">
        <v>44998</v>
      </c>
      <c r="B2028" s="40" t="s">
        <v>13378</v>
      </c>
      <c r="C2028" s="40" t="s">
        <v>9370</v>
      </c>
      <c r="D2028" s="38">
        <v>340315</v>
      </c>
      <c r="E2028" s="42" t="s">
        <v>8998</v>
      </c>
      <c r="F2028" s="38">
        <v>34032</v>
      </c>
      <c r="G2028" s="38">
        <f t="shared" si="124"/>
        <v>374347</v>
      </c>
      <c r="H2028" s="40" t="s">
        <v>9001</v>
      </c>
      <c r="I2028" s="40" t="s">
        <v>9002</v>
      </c>
      <c r="J2028" s="45">
        <f t="shared" si="125"/>
        <v>13473</v>
      </c>
      <c r="K2028" s="47">
        <f t="shared" si="126"/>
        <v>374347</v>
      </c>
      <c r="L2028">
        <f>+VLOOKUP(J2028,'Thanh toán '!Q$6:R$3244,2,0)</f>
        <v>374347</v>
      </c>
      <c r="M2028" s="47">
        <f t="shared" si="127"/>
        <v>0</v>
      </c>
    </row>
    <row r="2029" spans="1:13" x14ac:dyDescent="0.25">
      <c r="A2029" s="43">
        <v>44998</v>
      </c>
      <c r="B2029" s="40" t="s">
        <v>13379</v>
      </c>
      <c r="C2029" s="40" t="s">
        <v>9382</v>
      </c>
      <c r="D2029" s="38">
        <v>340315</v>
      </c>
      <c r="E2029" s="42" t="s">
        <v>8998</v>
      </c>
      <c r="F2029" s="38">
        <v>34032</v>
      </c>
      <c r="G2029" s="38">
        <f t="shared" si="124"/>
        <v>374347</v>
      </c>
      <c r="H2029" s="40" t="s">
        <v>9001</v>
      </c>
      <c r="I2029" s="40" t="s">
        <v>9002</v>
      </c>
      <c r="J2029" s="45">
        <f t="shared" si="125"/>
        <v>13474</v>
      </c>
      <c r="K2029" s="47">
        <f t="shared" si="126"/>
        <v>374347</v>
      </c>
      <c r="L2029">
        <f>+VLOOKUP(J2029,'Thanh toán '!Q$6:R$3244,2,0)</f>
        <v>374347</v>
      </c>
      <c r="M2029" s="47">
        <f t="shared" si="127"/>
        <v>0</v>
      </c>
    </row>
    <row r="2030" spans="1:13" x14ac:dyDescent="0.25">
      <c r="A2030" s="43">
        <v>44998</v>
      </c>
      <c r="B2030" s="40" t="s">
        <v>13380</v>
      </c>
      <c r="C2030" s="40" t="s">
        <v>13381</v>
      </c>
      <c r="D2030" s="38">
        <v>2942040</v>
      </c>
      <c r="E2030" s="42" t="s">
        <v>8998</v>
      </c>
      <c r="F2030" s="38">
        <v>294204</v>
      </c>
      <c r="G2030" s="38">
        <f t="shared" si="124"/>
        <v>3236244</v>
      </c>
      <c r="H2030" s="40" t="s">
        <v>9755</v>
      </c>
      <c r="I2030" s="40" t="s">
        <v>9756</v>
      </c>
      <c r="J2030" s="45">
        <f t="shared" si="125"/>
        <v>13475</v>
      </c>
      <c r="K2030" s="47">
        <f t="shared" si="126"/>
        <v>3236244</v>
      </c>
      <c r="L2030">
        <f>+VLOOKUP(J2030,'Thanh toán '!Q$6:R$3244,2,0)</f>
        <v>3236244</v>
      </c>
      <c r="M2030" s="47">
        <f t="shared" si="127"/>
        <v>0</v>
      </c>
    </row>
    <row r="2031" spans="1:13" x14ac:dyDescent="0.25">
      <c r="A2031" s="43">
        <v>44998</v>
      </c>
      <c r="B2031" s="40" t="s">
        <v>13382</v>
      </c>
      <c r="C2031" s="40" t="s">
        <v>9111</v>
      </c>
      <c r="D2031" s="38">
        <v>2065685</v>
      </c>
      <c r="E2031" s="42" t="s">
        <v>8998</v>
      </c>
      <c r="F2031" s="38">
        <v>206569</v>
      </c>
      <c r="G2031" s="38">
        <f t="shared" si="124"/>
        <v>2272254</v>
      </c>
      <c r="H2031" s="40" t="s">
        <v>9001</v>
      </c>
      <c r="I2031" s="40" t="s">
        <v>9002</v>
      </c>
      <c r="J2031" s="45">
        <f t="shared" si="125"/>
        <v>13476</v>
      </c>
      <c r="K2031" s="47">
        <f t="shared" si="126"/>
        <v>2272254</v>
      </c>
      <c r="L2031">
        <f>+VLOOKUP(J2031,'Thanh toán '!Q$6:R$3244,2,0)</f>
        <v>2272254</v>
      </c>
      <c r="M2031" s="47">
        <f t="shared" si="127"/>
        <v>0</v>
      </c>
    </row>
    <row r="2032" spans="1:13" x14ac:dyDescent="0.25">
      <c r="A2032" s="43">
        <v>44998</v>
      </c>
      <c r="B2032" s="40" t="s">
        <v>13383</v>
      </c>
      <c r="C2032" s="40" t="s">
        <v>9220</v>
      </c>
      <c r="D2032" s="38">
        <v>869400</v>
      </c>
      <c r="E2032" s="42" t="s">
        <v>8998</v>
      </c>
      <c r="F2032" s="38">
        <v>86940</v>
      </c>
      <c r="G2032" s="38">
        <f t="shared" si="124"/>
        <v>956340</v>
      </c>
      <c r="H2032" s="40" t="s">
        <v>9221</v>
      </c>
      <c r="I2032" s="40" t="s">
        <v>9222</v>
      </c>
      <c r="J2032" s="45">
        <f t="shared" si="125"/>
        <v>13477</v>
      </c>
      <c r="K2032" s="47">
        <f t="shared" si="126"/>
        <v>956340</v>
      </c>
      <c r="L2032" t="e">
        <f>+VLOOKUP(J2032,'Thanh toán '!Q$6:R$3244,2,0)</f>
        <v>#N/A</v>
      </c>
      <c r="M2032" s="47" t="e">
        <f t="shared" si="127"/>
        <v>#N/A</v>
      </c>
    </row>
    <row r="2033" spans="1:13" x14ac:dyDescent="0.25">
      <c r="A2033" s="43">
        <v>44998</v>
      </c>
      <c r="B2033" s="40" t="s">
        <v>13384</v>
      </c>
      <c r="C2033" s="40" t="s">
        <v>9220</v>
      </c>
      <c r="D2033" s="38">
        <v>1784531</v>
      </c>
      <c r="E2033" s="42" t="s">
        <v>8998</v>
      </c>
      <c r="F2033" s="38">
        <v>178453</v>
      </c>
      <c r="G2033" s="38">
        <f t="shared" si="124"/>
        <v>1962984</v>
      </c>
      <c r="H2033" s="40" t="s">
        <v>9221</v>
      </c>
      <c r="I2033" s="40" t="s">
        <v>9222</v>
      </c>
      <c r="J2033" s="45">
        <f t="shared" si="125"/>
        <v>13478</v>
      </c>
      <c r="K2033" s="47">
        <f t="shared" si="126"/>
        <v>1962984</v>
      </c>
      <c r="L2033">
        <f>+VLOOKUP(J2033,'Thanh toán '!Q$6:R$3244,2,0)</f>
        <v>1962984</v>
      </c>
      <c r="M2033" s="47">
        <f t="shared" si="127"/>
        <v>0</v>
      </c>
    </row>
    <row r="2034" spans="1:13" x14ac:dyDescent="0.25">
      <c r="A2034" s="43">
        <v>44998</v>
      </c>
      <c r="B2034" s="40" t="s">
        <v>13385</v>
      </c>
      <c r="C2034" s="40" t="s">
        <v>13386</v>
      </c>
      <c r="D2034" s="38">
        <v>1656755</v>
      </c>
      <c r="E2034" s="42" t="s">
        <v>8998</v>
      </c>
      <c r="F2034" s="38">
        <v>165676</v>
      </c>
      <c r="G2034" s="38">
        <f t="shared" si="124"/>
        <v>1822431</v>
      </c>
      <c r="H2034" s="40" t="s">
        <v>9284</v>
      </c>
      <c r="I2034" s="40" t="s">
        <v>9285</v>
      </c>
      <c r="J2034" s="45">
        <f t="shared" si="125"/>
        <v>13479</v>
      </c>
      <c r="K2034" s="47">
        <f t="shared" si="126"/>
        <v>1822431</v>
      </c>
      <c r="L2034">
        <f>+VLOOKUP(J2034,'Thanh toán '!Q$6:R$3244,2,0)</f>
        <v>1822431</v>
      </c>
      <c r="M2034" s="47">
        <f t="shared" si="127"/>
        <v>0</v>
      </c>
    </row>
    <row r="2035" spans="1:13" x14ac:dyDescent="0.25">
      <c r="A2035" s="43">
        <v>44998</v>
      </c>
      <c r="B2035" s="40" t="s">
        <v>13387</v>
      </c>
      <c r="C2035" s="40" t="s">
        <v>9082</v>
      </c>
      <c r="D2035" s="38">
        <v>3769860</v>
      </c>
      <c r="E2035" s="42" t="s">
        <v>8998</v>
      </c>
      <c r="F2035" s="38">
        <v>376986</v>
      </c>
      <c r="G2035" s="38">
        <f t="shared" si="124"/>
        <v>4146846</v>
      </c>
      <c r="H2035" s="40" t="s">
        <v>9082</v>
      </c>
      <c r="I2035" s="40" t="s">
        <v>9083</v>
      </c>
      <c r="J2035" s="45">
        <f t="shared" si="125"/>
        <v>13480</v>
      </c>
      <c r="K2035" s="47">
        <f t="shared" si="126"/>
        <v>4146846</v>
      </c>
      <c r="L2035">
        <f>+VLOOKUP(J2035,'Thanh toán '!Q$6:R$3244,2,0)</f>
        <v>4146846</v>
      </c>
      <c r="M2035" s="47">
        <f t="shared" si="127"/>
        <v>0</v>
      </c>
    </row>
    <row r="2036" spans="1:13" x14ac:dyDescent="0.25">
      <c r="A2036" s="43">
        <v>44998</v>
      </c>
      <c r="B2036" s="40" t="s">
        <v>13388</v>
      </c>
      <c r="C2036" s="40" t="s">
        <v>10511</v>
      </c>
      <c r="D2036" s="38">
        <v>1274130</v>
      </c>
      <c r="E2036" s="42" t="s">
        <v>8998</v>
      </c>
      <c r="F2036" s="38">
        <v>127413</v>
      </c>
      <c r="G2036" s="38">
        <f t="shared" si="124"/>
        <v>1401543</v>
      </c>
      <c r="H2036" s="40" t="s">
        <v>9284</v>
      </c>
      <c r="I2036" s="40" t="s">
        <v>9285</v>
      </c>
      <c r="J2036" s="45">
        <f t="shared" si="125"/>
        <v>13481</v>
      </c>
      <c r="K2036" s="47">
        <f t="shared" si="126"/>
        <v>1401543</v>
      </c>
      <c r="L2036">
        <f>+VLOOKUP(J2036,'Thanh toán '!Q$6:R$3244,2,0)</f>
        <v>1401543</v>
      </c>
      <c r="M2036" s="47">
        <f t="shared" si="127"/>
        <v>0</v>
      </c>
    </row>
    <row r="2037" spans="1:13" x14ac:dyDescent="0.25">
      <c r="A2037" s="43">
        <v>44998</v>
      </c>
      <c r="B2037" s="40" t="s">
        <v>13389</v>
      </c>
      <c r="C2037" s="40" t="s">
        <v>9188</v>
      </c>
      <c r="D2037" s="38">
        <v>704013</v>
      </c>
      <c r="E2037" s="42" t="s">
        <v>8998</v>
      </c>
      <c r="F2037" s="38">
        <v>70401</v>
      </c>
      <c r="G2037" s="38">
        <f t="shared" si="124"/>
        <v>774414</v>
      </c>
      <c r="H2037" s="40" t="s">
        <v>9001</v>
      </c>
      <c r="I2037" s="40" t="s">
        <v>9002</v>
      </c>
      <c r="J2037" s="45">
        <f t="shared" si="125"/>
        <v>13482</v>
      </c>
      <c r="K2037" s="47">
        <f t="shared" si="126"/>
        <v>774414</v>
      </c>
      <c r="L2037" t="e">
        <f>+VLOOKUP(J2037,'Thanh toán '!Q$6:R$3244,2,0)</f>
        <v>#N/A</v>
      </c>
      <c r="M2037" s="47" t="e">
        <f t="shared" si="127"/>
        <v>#N/A</v>
      </c>
    </row>
    <row r="2038" spans="1:13" x14ac:dyDescent="0.25">
      <c r="A2038" s="43">
        <v>44998</v>
      </c>
      <c r="B2038" s="40" t="s">
        <v>13390</v>
      </c>
      <c r="C2038" s="40" t="s">
        <v>13391</v>
      </c>
      <c r="D2038" s="38">
        <v>555290</v>
      </c>
      <c r="E2038" s="42" t="s">
        <v>8998</v>
      </c>
      <c r="F2038" s="38">
        <v>55529</v>
      </c>
      <c r="G2038" s="38">
        <f t="shared" si="124"/>
        <v>610819</v>
      </c>
      <c r="H2038" s="40" t="s">
        <v>9034</v>
      </c>
      <c r="I2038" s="40" t="s">
        <v>9035</v>
      </c>
      <c r="J2038" s="45">
        <f t="shared" si="125"/>
        <v>13505</v>
      </c>
      <c r="K2038" s="47">
        <f t="shared" si="126"/>
        <v>610819</v>
      </c>
      <c r="L2038">
        <f>+VLOOKUP(J2038,'Thanh toán '!Q$6:R$3244,2,0)</f>
        <v>610819</v>
      </c>
      <c r="M2038" s="47">
        <f t="shared" si="127"/>
        <v>0</v>
      </c>
    </row>
    <row r="2039" spans="1:13" x14ac:dyDescent="0.25">
      <c r="A2039" s="43">
        <v>44998</v>
      </c>
      <c r="B2039" s="40" t="s">
        <v>13392</v>
      </c>
      <c r="C2039" s="40" t="s">
        <v>13393</v>
      </c>
      <c r="D2039" s="38">
        <v>775583</v>
      </c>
      <c r="E2039" s="42" t="s">
        <v>8998</v>
      </c>
      <c r="F2039" s="38">
        <v>77558</v>
      </c>
      <c r="G2039" s="38">
        <f t="shared" si="124"/>
        <v>853141</v>
      </c>
      <c r="H2039" s="40" t="s">
        <v>9034</v>
      </c>
      <c r="I2039" s="40" t="s">
        <v>9035</v>
      </c>
      <c r="J2039" s="45">
        <f t="shared" si="125"/>
        <v>13506</v>
      </c>
      <c r="K2039" s="47">
        <f t="shared" si="126"/>
        <v>853141</v>
      </c>
      <c r="L2039">
        <f>+VLOOKUP(J2039,'Thanh toán '!Q$6:R$3244,2,0)</f>
        <v>853141</v>
      </c>
      <c r="M2039" s="47">
        <f t="shared" si="127"/>
        <v>0</v>
      </c>
    </row>
    <row r="2040" spans="1:13" x14ac:dyDescent="0.25">
      <c r="A2040" s="43">
        <v>44998</v>
      </c>
      <c r="B2040" s="40" t="s">
        <v>13394</v>
      </c>
      <c r="C2040" s="40" t="s">
        <v>13395</v>
      </c>
      <c r="D2040" s="38">
        <v>1110580</v>
      </c>
      <c r="E2040" s="42" t="s">
        <v>8998</v>
      </c>
      <c r="F2040" s="38">
        <v>111058</v>
      </c>
      <c r="G2040" s="38">
        <f t="shared" si="124"/>
        <v>1221638</v>
      </c>
      <c r="H2040" s="40" t="s">
        <v>9439</v>
      </c>
      <c r="I2040" s="40" t="s">
        <v>9440</v>
      </c>
      <c r="J2040" s="45">
        <f t="shared" si="125"/>
        <v>13507</v>
      </c>
      <c r="K2040" s="47">
        <f t="shared" si="126"/>
        <v>1221638</v>
      </c>
      <c r="L2040">
        <f>+VLOOKUP(J2040,'Thanh toán '!Q$6:R$3244,2,0)</f>
        <v>1221638</v>
      </c>
      <c r="M2040" s="47">
        <f t="shared" si="127"/>
        <v>0</v>
      </c>
    </row>
    <row r="2041" spans="1:13" x14ac:dyDescent="0.25">
      <c r="A2041" s="43">
        <v>44998</v>
      </c>
      <c r="B2041" s="40" t="s">
        <v>13396</v>
      </c>
      <c r="C2041" s="40" t="s">
        <v>13397</v>
      </c>
      <c r="D2041" s="38">
        <v>778040</v>
      </c>
      <c r="E2041" s="42" t="s">
        <v>8998</v>
      </c>
      <c r="F2041" s="38">
        <v>77804</v>
      </c>
      <c r="G2041" s="38">
        <f t="shared" si="124"/>
        <v>855844</v>
      </c>
      <c r="H2041" s="40" t="s">
        <v>9030</v>
      </c>
      <c r="I2041" s="40" t="s">
        <v>9031</v>
      </c>
      <c r="J2041" s="45">
        <f t="shared" si="125"/>
        <v>13508</v>
      </c>
      <c r="K2041" s="47">
        <f t="shared" si="126"/>
        <v>855844</v>
      </c>
      <c r="L2041">
        <f>+VLOOKUP(J2041,'Thanh toán '!Q$6:R$3244,2,0)</f>
        <v>855844</v>
      </c>
      <c r="M2041" s="47">
        <f t="shared" si="127"/>
        <v>0</v>
      </c>
    </row>
    <row r="2042" spans="1:13" x14ac:dyDescent="0.25">
      <c r="A2042" s="43">
        <v>44998</v>
      </c>
      <c r="B2042" s="40" t="s">
        <v>13398</v>
      </c>
      <c r="C2042" s="40" t="s">
        <v>13399</v>
      </c>
      <c r="D2042" s="38">
        <v>1517775</v>
      </c>
      <c r="E2042" s="42" t="s">
        <v>8998</v>
      </c>
      <c r="F2042" s="38">
        <v>151778</v>
      </c>
      <c r="G2042" s="38">
        <f t="shared" si="124"/>
        <v>1669553</v>
      </c>
      <c r="H2042" s="40" t="s">
        <v>9024</v>
      </c>
      <c r="I2042" s="40" t="s">
        <v>9025</v>
      </c>
      <c r="J2042" s="45">
        <f t="shared" si="125"/>
        <v>13509</v>
      </c>
      <c r="K2042" s="47">
        <f t="shared" si="126"/>
        <v>1669553</v>
      </c>
      <c r="L2042">
        <f>+VLOOKUP(J2042,'Thanh toán '!Q$6:R$3244,2,0)</f>
        <v>1669553</v>
      </c>
      <c r="M2042" s="47">
        <f t="shared" si="127"/>
        <v>0</v>
      </c>
    </row>
    <row r="2043" spans="1:13" x14ac:dyDescent="0.25">
      <c r="A2043" s="43">
        <v>44998</v>
      </c>
      <c r="B2043" s="40" t="s">
        <v>13400</v>
      </c>
      <c r="C2043" s="40" t="s">
        <v>13401</v>
      </c>
      <c r="D2043" s="38">
        <v>1110580</v>
      </c>
      <c r="E2043" s="42" t="s">
        <v>8998</v>
      </c>
      <c r="F2043" s="38">
        <v>111058</v>
      </c>
      <c r="G2043" s="38">
        <f t="shared" si="124"/>
        <v>1221638</v>
      </c>
      <c r="H2043" s="40" t="s">
        <v>9814</v>
      </c>
      <c r="I2043" s="40" t="s">
        <v>9815</v>
      </c>
      <c r="J2043" s="45">
        <f t="shared" si="125"/>
        <v>13510</v>
      </c>
      <c r="K2043" s="47">
        <f t="shared" si="126"/>
        <v>1221638</v>
      </c>
      <c r="L2043">
        <f>+VLOOKUP(J2043,'Thanh toán '!Q$6:R$3244,2,0)</f>
        <v>1221638</v>
      </c>
      <c r="M2043" s="47">
        <f t="shared" si="127"/>
        <v>0</v>
      </c>
    </row>
    <row r="2044" spans="1:13" x14ac:dyDescent="0.25">
      <c r="A2044" s="43">
        <v>44998</v>
      </c>
      <c r="B2044" s="40" t="s">
        <v>13402</v>
      </c>
      <c r="C2044" s="40" t="s">
        <v>13403</v>
      </c>
      <c r="D2044" s="38">
        <v>424050</v>
      </c>
      <c r="E2044" s="42" t="s">
        <v>8998</v>
      </c>
      <c r="F2044" s="38">
        <v>42405</v>
      </c>
      <c r="G2044" s="38">
        <f t="shared" si="124"/>
        <v>466455</v>
      </c>
      <c r="H2044" s="40" t="s">
        <v>10844</v>
      </c>
      <c r="I2044" s="40" t="s">
        <v>10845</v>
      </c>
      <c r="J2044" s="45">
        <f t="shared" si="125"/>
        <v>13511</v>
      </c>
      <c r="K2044" s="47">
        <f t="shared" si="126"/>
        <v>466455</v>
      </c>
      <c r="L2044">
        <f>+VLOOKUP(J2044,'Thanh toán '!Q$6:R$3244,2,0)</f>
        <v>466455</v>
      </c>
      <c r="M2044" s="47">
        <f t="shared" si="127"/>
        <v>0</v>
      </c>
    </row>
    <row r="2045" spans="1:13" x14ac:dyDescent="0.25">
      <c r="A2045" s="43">
        <v>44998</v>
      </c>
      <c r="B2045" s="40" t="s">
        <v>13404</v>
      </c>
      <c r="C2045" s="40" t="s">
        <v>13405</v>
      </c>
      <c r="D2045" s="38">
        <v>1102500</v>
      </c>
      <c r="E2045" s="42" t="s">
        <v>8998</v>
      </c>
      <c r="F2045" s="38">
        <v>110250</v>
      </c>
      <c r="G2045" s="38">
        <f t="shared" si="124"/>
        <v>1212750</v>
      </c>
      <c r="H2045" s="40" t="s">
        <v>9439</v>
      </c>
      <c r="I2045" s="40" t="s">
        <v>9440</v>
      </c>
      <c r="J2045" s="45">
        <f t="shared" si="125"/>
        <v>13512</v>
      </c>
      <c r="K2045" s="47">
        <f t="shared" si="126"/>
        <v>1212750</v>
      </c>
      <c r="L2045" t="e">
        <f>+VLOOKUP(J2045,'Thanh toán '!Q$6:R$3244,2,0)</f>
        <v>#N/A</v>
      </c>
      <c r="M2045" s="47" t="e">
        <f t="shared" si="127"/>
        <v>#N/A</v>
      </c>
    </row>
    <row r="2046" spans="1:13" x14ac:dyDescent="0.25">
      <c r="A2046" s="43">
        <v>44998</v>
      </c>
      <c r="B2046" s="40" t="s">
        <v>13406</v>
      </c>
      <c r="C2046" s="40" t="s">
        <v>13407</v>
      </c>
      <c r="D2046" s="38">
        <v>551250</v>
      </c>
      <c r="E2046" s="42" t="s">
        <v>8998</v>
      </c>
      <c r="F2046" s="38">
        <v>55125</v>
      </c>
      <c r="G2046" s="38">
        <f t="shared" si="124"/>
        <v>606375</v>
      </c>
      <c r="H2046" s="40" t="s">
        <v>9044</v>
      </c>
      <c r="I2046" s="40" t="s">
        <v>9045</v>
      </c>
      <c r="J2046" s="45">
        <f t="shared" si="125"/>
        <v>13513</v>
      </c>
      <c r="K2046" s="47">
        <f t="shared" si="126"/>
        <v>606375</v>
      </c>
      <c r="L2046" t="e">
        <f>+VLOOKUP(J2046,'Thanh toán '!Q$6:R$3244,2,0)</f>
        <v>#N/A</v>
      </c>
      <c r="M2046" s="47" t="e">
        <f t="shared" si="127"/>
        <v>#N/A</v>
      </c>
    </row>
    <row r="2047" spans="1:13" x14ac:dyDescent="0.25">
      <c r="A2047" s="43">
        <v>44998</v>
      </c>
      <c r="B2047" s="40" t="s">
        <v>13408</v>
      </c>
      <c r="C2047" s="40" t="s">
        <v>13409</v>
      </c>
      <c r="D2047" s="38">
        <v>3849940</v>
      </c>
      <c r="E2047" s="42" t="s">
        <v>8998</v>
      </c>
      <c r="F2047" s="38">
        <v>384994</v>
      </c>
      <c r="G2047" s="38">
        <f t="shared" si="124"/>
        <v>4234934</v>
      </c>
      <c r="H2047" s="40" t="s">
        <v>9853</v>
      </c>
      <c r="I2047" s="40" t="s">
        <v>9854</v>
      </c>
      <c r="J2047" s="45">
        <f t="shared" si="125"/>
        <v>13524</v>
      </c>
      <c r="K2047" s="47">
        <f t="shared" si="126"/>
        <v>4234934</v>
      </c>
      <c r="L2047">
        <f>+VLOOKUP(J2047,'Thanh toán '!Q$6:R$3244,2,0)</f>
        <v>4234934</v>
      </c>
      <c r="M2047" s="47">
        <f t="shared" si="127"/>
        <v>0</v>
      </c>
    </row>
    <row r="2048" spans="1:13" x14ac:dyDescent="0.25">
      <c r="A2048" s="43">
        <v>44999</v>
      </c>
      <c r="B2048" s="40" t="s">
        <v>13424</v>
      </c>
      <c r="C2048" s="40" t="s">
        <v>13425</v>
      </c>
      <c r="D2048" s="38">
        <v>2095800</v>
      </c>
      <c r="E2048" s="42" t="s">
        <v>8998</v>
      </c>
      <c r="F2048" s="38">
        <v>209580</v>
      </c>
      <c r="G2048" s="38">
        <f t="shared" si="124"/>
        <v>2305380</v>
      </c>
      <c r="H2048" s="40" t="s">
        <v>9398</v>
      </c>
      <c r="I2048" s="40" t="s">
        <v>9399</v>
      </c>
      <c r="J2048" s="45">
        <f t="shared" si="125"/>
        <v>13536</v>
      </c>
      <c r="K2048" s="47">
        <f t="shared" si="126"/>
        <v>2305380</v>
      </c>
      <c r="L2048">
        <f>+VLOOKUP(J2048,'Thanh toán '!Q$6:R$3244,2,0)</f>
        <v>2305380</v>
      </c>
      <c r="M2048" s="47">
        <f t="shared" si="127"/>
        <v>0</v>
      </c>
    </row>
    <row r="2049" spans="1:13" x14ac:dyDescent="0.25">
      <c r="A2049" s="43">
        <v>44999</v>
      </c>
      <c r="B2049" s="40" t="s">
        <v>13426</v>
      </c>
      <c r="C2049" s="40" t="s">
        <v>10220</v>
      </c>
      <c r="D2049" s="38">
        <v>222116</v>
      </c>
      <c r="E2049" s="42" t="s">
        <v>8998</v>
      </c>
      <c r="F2049" s="38">
        <v>22212</v>
      </c>
      <c r="G2049" s="38">
        <f t="shared" si="124"/>
        <v>244328</v>
      </c>
      <c r="H2049" s="40" t="s">
        <v>9001</v>
      </c>
      <c r="I2049" s="40" t="s">
        <v>9002</v>
      </c>
      <c r="J2049" s="45">
        <f t="shared" si="125"/>
        <v>13537</v>
      </c>
      <c r="K2049" s="47">
        <f t="shared" si="126"/>
        <v>244328</v>
      </c>
      <c r="L2049">
        <f>+VLOOKUP(J2049,'Thanh toán '!Q$6:R$3244,2,0)</f>
        <v>244328</v>
      </c>
      <c r="M2049" s="47">
        <f t="shared" si="127"/>
        <v>0</v>
      </c>
    </row>
    <row r="2050" spans="1:13" x14ac:dyDescent="0.25">
      <c r="A2050" s="43">
        <v>44999</v>
      </c>
      <c r="B2050" s="40" t="s">
        <v>13427</v>
      </c>
      <c r="C2050" s="40" t="s">
        <v>13428</v>
      </c>
      <c r="D2050" s="38">
        <v>2163000</v>
      </c>
      <c r="E2050" s="42" t="s">
        <v>8998</v>
      </c>
      <c r="F2050" s="38">
        <v>216300</v>
      </c>
      <c r="G2050" s="38">
        <f t="shared" si="124"/>
        <v>2379300</v>
      </c>
      <c r="H2050" s="40" t="s">
        <v>9539</v>
      </c>
      <c r="I2050" s="40" t="s">
        <v>9540</v>
      </c>
      <c r="J2050" s="45">
        <f t="shared" si="125"/>
        <v>13542</v>
      </c>
      <c r="K2050" s="47">
        <f t="shared" si="126"/>
        <v>2379300</v>
      </c>
      <c r="L2050" t="e">
        <f>+VLOOKUP(J2050,'Thanh toán '!Q$6:R$3244,2,0)</f>
        <v>#N/A</v>
      </c>
      <c r="M2050" s="47" t="e">
        <f t="shared" si="127"/>
        <v>#N/A</v>
      </c>
    </row>
    <row r="2051" spans="1:13" x14ac:dyDescent="0.25">
      <c r="A2051" s="43">
        <v>44999</v>
      </c>
      <c r="B2051" s="40" t="s">
        <v>13429</v>
      </c>
      <c r="C2051" s="40" t="s">
        <v>13430</v>
      </c>
      <c r="D2051" s="38">
        <v>530250</v>
      </c>
      <c r="E2051" s="42" t="s">
        <v>8998</v>
      </c>
      <c r="F2051" s="38">
        <v>53025</v>
      </c>
      <c r="G2051" s="38">
        <f t="shared" si="124"/>
        <v>583275</v>
      </c>
      <c r="H2051" s="40" t="s">
        <v>9212</v>
      </c>
      <c r="I2051" s="40" t="s">
        <v>9213</v>
      </c>
      <c r="J2051" s="45">
        <f t="shared" si="125"/>
        <v>13544</v>
      </c>
      <c r="K2051" s="47">
        <f t="shared" si="126"/>
        <v>583275</v>
      </c>
      <c r="L2051" t="e">
        <f>+VLOOKUP(J2051,'Thanh toán '!Q$6:R$3244,2,0)</f>
        <v>#N/A</v>
      </c>
      <c r="M2051" s="47" t="e">
        <f t="shared" si="127"/>
        <v>#N/A</v>
      </c>
    </row>
    <row r="2052" spans="1:13" x14ac:dyDescent="0.25">
      <c r="A2052" s="43">
        <v>44999</v>
      </c>
      <c r="B2052" s="40" t="s">
        <v>13431</v>
      </c>
      <c r="C2052" s="40" t="s">
        <v>13432</v>
      </c>
      <c r="D2052" s="38">
        <v>1893120</v>
      </c>
      <c r="E2052" s="42" t="s">
        <v>8998</v>
      </c>
      <c r="F2052" s="38">
        <v>189312</v>
      </c>
      <c r="G2052" s="38">
        <f t="shared" si="124"/>
        <v>2082432</v>
      </c>
      <c r="H2052" s="40" t="s">
        <v>9212</v>
      </c>
      <c r="I2052" s="40" t="s">
        <v>9213</v>
      </c>
      <c r="J2052" s="45">
        <f t="shared" si="125"/>
        <v>13545</v>
      </c>
      <c r="K2052" s="47">
        <f t="shared" si="126"/>
        <v>2082432</v>
      </c>
      <c r="L2052">
        <f>+VLOOKUP(J2052,'Thanh toán '!Q$6:R$3244,2,0)</f>
        <v>2082432</v>
      </c>
      <c r="M2052" s="47">
        <f t="shared" si="127"/>
        <v>0</v>
      </c>
    </row>
    <row r="2053" spans="1:13" x14ac:dyDescent="0.25">
      <c r="A2053" s="43">
        <v>44999</v>
      </c>
      <c r="B2053" s="40" t="s">
        <v>13433</v>
      </c>
      <c r="C2053" s="40" t="s">
        <v>9182</v>
      </c>
      <c r="D2053" s="38">
        <v>501820</v>
      </c>
      <c r="E2053" s="42" t="s">
        <v>8998</v>
      </c>
      <c r="F2053" s="38">
        <v>50182</v>
      </c>
      <c r="G2053" s="38">
        <f t="shared" si="124"/>
        <v>552002</v>
      </c>
      <c r="H2053" s="40" t="s">
        <v>9183</v>
      </c>
      <c r="I2053" s="40" t="s">
        <v>9184</v>
      </c>
      <c r="J2053" s="45">
        <f t="shared" si="125"/>
        <v>13546</v>
      </c>
      <c r="K2053" s="47">
        <f t="shared" si="126"/>
        <v>552002</v>
      </c>
      <c r="L2053">
        <f>+VLOOKUP(J2053,'Thanh toán '!Q$6:R$3244,2,0)</f>
        <v>552002</v>
      </c>
      <c r="M2053" s="47">
        <f t="shared" si="127"/>
        <v>0</v>
      </c>
    </row>
    <row r="2054" spans="1:13" x14ac:dyDescent="0.25">
      <c r="A2054" s="43">
        <v>44999</v>
      </c>
      <c r="B2054" s="40" t="s">
        <v>13434</v>
      </c>
      <c r="C2054" s="40" t="s">
        <v>9182</v>
      </c>
      <c r="D2054" s="38">
        <v>1060500</v>
      </c>
      <c r="E2054" s="42" t="s">
        <v>8998</v>
      </c>
      <c r="F2054" s="38">
        <v>106050</v>
      </c>
      <c r="G2054" s="38">
        <f t="shared" ref="G2054:G2117" si="128">+D2054+F2054</f>
        <v>1166550</v>
      </c>
      <c r="H2054" s="40" t="s">
        <v>9183</v>
      </c>
      <c r="I2054" s="40" t="s">
        <v>9184</v>
      </c>
      <c r="J2054" s="45">
        <f t="shared" ref="J2054:J2117" si="129">+B2054*1</f>
        <v>13547</v>
      </c>
      <c r="K2054" s="47">
        <f t="shared" ref="K2054:K2117" si="130">+G2054</f>
        <v>1166550</v>
      </c>
      <c r="L2054" t="e">
        <f>+VLOOKUP(J2054,'Thanh toán '!Q$6:R$3244,2,0)</f>
        <v>#N/A</v>
      </c>
      <c r="M2054" s="47" t="e">
        <f t="shared" ref="M2054:M2117" si="131">+L2054-K2054</f>
        <v>#N/A</v>
      </c>
    </row>
    <row r="2055" spans="1:13" x14ac:dyDescent="0.25">
      <c r="A2055" s="43">
        <v>44999</v>
      </c>
      <c r="B2055" s="40" t="s">
        <v>13435</v>
      </c>
      <c r="C2055" s="40" t="s">
        <v>10174</v>
      </c>
      <c r="D2055" s="38">
        <v>1110530</v>
      </c>
      <c r="E2055" s="42" t="s">
        <v>8998</v>
      </c>
      <c r="F2055" s="38">
        <v>111053</v>
      </c>
      <c r="G2055" s="38">
        <f t="shared" si="128"/>
        <v>1221583</v>
      </c>
      <c r="H2055" s="40" t="s">
        <v>9001</v>
      </c>
      <c r="I2055" s="40" t="s">
        <v>9002</v>
      </c>
      <c r="J2055" s="45">
        <f t="shared" si="129"/>
        <v>13549</v>
      </c>
      <c r="K2055" s="47">
        <f t="shared" si="130"/>
        <v>1221583</v>
      </c>
      <c r="L2055">
        <f>+VLOOKUP(J2055,'Thanh toán '!Q$6:R$3244,2,0)</f>
        <v>1221583</v>
      </c>
      <c r="M2055" s="47">
        <f t="shared" si="131"/>
        <v>0</v>
      </c>
    </row>
    <row r="2056" spans="1:13" x14ac:dyDescent="0.25">
      <c r="A2056" s="43">
        <v>44999</v>
      </c>
      <c r="B2056" s="40" t="s">
        <v>13436</v>
      </c>
      <c r="C2056" s="40" t="s">
        <v>9975</v>
      </c>
      <c r="D2056" s="38">
        <v>515840</v>
      </c>
      <c r="E2056" s="42" t="s">
        <v>8998</v>
      </c>
      <c r="F2056" s="38">
        <v>51584</v>
      </c>
      <c r="G2056" s="38">
        <f t="shared" si="128"/>
        <v>567424</v>
      </c>
      <c r="H2056" s="40" t="s">
        <v>9001</v>
      </c>
      <c r="I2056" s="40" t="s">
        <v>9002</v>
      </c>
      <c r="J2056" s="45">
        <f t="shared" si="129"/>
        <v>13555</v>
      </c>
      <c r="K2056" s="47">
        <f t="shared" si="130"/>
        <v>567424</v>
      </c>
      <c r="L2056">
        <f>+VLOOKUP(J2056,'Thanh toán '!Q$6:R$3244,2,0)</f>
        <v>567424</v>
      </c>
      <c r="M2056" s="47">
        <f t="shared" si="131"/>
        <v>0</v>
      </c>
    </row>
    <row r="2057" spans="1:13" x14ac:dyDescent="0.25">
      <c r="A2057" s="43">
        <v>44999</v>
      </c>
      <c r="B2057" s="40" t="s">
        <v>13437</v>
      </c>
      <c r="C2057" s="40" t="s">
        <v>10573</v>
      </c>
      <c r="D2057" s="38">
        <v>222750</v>
      </c>
      <c r="E2057" s="42" t="s">
        <v>8998</v>
      </c>
      <c r="F2057" s="38">
        <v>22275</v>
      </c>
      <c r="G2057" s="38">
        <f t="shared" si="128"/>
        <v>245025</v>
      </c>
      <c r="H2057" s="40" t="s">
        <v>9001</v>
      </c>
      <c r="I2057" s="40" t="s">
        <v>9002</v>
      </c>
      <c r="J2057" s="45">
        <f t="shared" si="129"/>
        <v>13556</v>
      </c>
      <c r="K2057" s="47">
        <f t="shared" si="130"/>
        <v>245025</v>
      </c>
      <c r="L2057">
        <f>+VLOOKUP(J2057,'Thanh toán '!Q$6:R$3244,2,0)</f>
        <v>245025</v>
      </c>
      <c r="M2057" s="47">
        <f t="shared" si="131"/>
        <v>0</v>
      </c>
    </row>
    <row r="2058" spans="1:13" x14ac:dyDescent="0.25">
      <c r="A2058" s="43">
        <v>44999</v>
      </c>
      <c r="B2058" s="40" t="s">
        <v>13438</v>
      </c>
      <c r="C2058" s="40" t="s">
        <v>10083</v>
      </c>
      <c r="D2058" s="38">
        <v>1110580</v>
      </c>
      <c r="E2058" s="42" t="s">
        <v>8998</v>
      </c>
      <c r="F2058" s="38">
        <v>111058</v>
      </c>
      <c r="G2058" s="38">
        <f t="shared" si="128"/>
        <v>1221638</v>
      </c>
      <c r="H2058" s="40" t="s">
        <v>9001</v>
      </c>
      <c r="I2058" s="40" t="s">
        <v>9002</v>
      </c>
      <c r="J2058" s="45">
        <f t="shared" si="129"/>
        <v>13559</v>
      </c>
      <c r="K2058" s="47">
        <f t="shared" si="130"/>
        <v>1221638</v>
      </c>
      <c r="L2058">
        <f>+VLOOKUP(J2058,'Thanh toán '!Q$6:R$3244,2,0)</f>
        <v>1221638</v>
      </c>
      <c r="M2058" s="47">
        <f t="shared" si="131"/>
        <v>0</v>
      </c>
    </row>
    <row r="2059" spans="1:13" x14ac:dyDescent="0.25">
      <c r="A2059" s="43">
        <v>44999</v>
      </c>
      <c r="B2059" s="40" t="s">
        <v>13439</v>
      </c>
      <c r="C2059" s="40" t="s">
        <v>13440</v>
      </c>
      <c r="D2059" s="38">
        <v>837234</v>
      </c>
      <c r="E2059" s="42" t="s">
        <v>8998</v>
      </c>
      <c r="F2059" s="38">
        <v>83723</v>
      </c>
      <c r="G2059" s="38">
        <f t="shared" si="128"/>
        <v>920957</v>
      </c>
      <c r="H2059" s="40" t="s">
        <v>9001</v>
      </c>
      <c r="I2059" s="40" t="s">
        <v>9002</v>
      </c>
      <c r="J2059" s="45">
        <f t="shared" si="129"/>
        <v>13560</v>
      </c>
      <c r="K2059" s="47">
        <f t="shared" si="130"/>
        <v>920957</v>
      </c>
      <c r="L2059" t="e">
        <f>+VLOOKUP(J2059,'Thanh toán '!Q$6:R$3244,2,0)</f>
        <v>#N/A</v>
      </c>
      <c r="M2059" s="47" t="e">
        <f t="shared" si="131"/>
        <v>#N/A</v>
      </c>
    </row>
    <row r="2060" spans="1:13" x14ac:dyDescent="0.25">
      <c r="A2060" s="43">
        <v>44999</v>
      </c>
      <c r="B2060" s="40" t="s">
        <v>13441</v>
      </c>
      <c r="C2060" s="40" t="s">
        <v>13442</v>
      </c>
      <c r="D2060" s="38">
        <v>3536445</v>
      </c>
      <c r="E2060" s="42" t="s">
        <v>8998</v>
      </c>
      <c r="F2060" s="38">
        <v>353645</v>
      </c>
      <c r="G2060" s="38">
        <f t="shared" si="128"/>
        <v>3890090</v>
      </c>
      <c r="H2060" s="40" t="s">
        <v>9498</v>
      </c>
      <c r="I2060" s="40" t="s">
        <v>9499</v>
      </c>
      <c r="J2060" s="45">
        <f t="shared" si="129"/>
        <v>13561</v>
      </c>
      <c r="K2060" s="47">
        <f t="shared" si="130"/>
        <v>3890090</v>
      </c>
      <c r="L2060">
        <f>+VLOOKUP(J2060,'Thanh toán '!Q$6:R$3244,2,0)</f>
        <v>3890090</v>
      </c>
      <c r="M2060" s="47">
        <f t="shared" si="131"/>
        <v>0</v>
      </c>
    </row>
    <row r="2061" spans="1:13" x14ac:dyDescent="0.25">
      <c r="A2061" s="43">
        <v>44999</v>
      </c>
      <c r="B2061" s="40" t="s">
        <v>13443</v>
      </c>
      <c r="C2061" s="40" t="s">
        <v>10072</v>
      </c>
      <c r="D2061" s="38">
        <v>871215</v>
      </c>
      <c r="E2061" s="42" t="s">
        <v>8998</v>
      </c>
      <c r="F2061" s="38">
        <v>87122</v>
      </c>
      <c r="G2061" s="38">
        <f t="shared" si="128"/>
        <v>958337</v>
      </c>
      <c r="H2061" s="40" t="s">
        <v>9001</v>
      </c>
      <c r="I2061" s="40" t="s">
        <v>9002</v>
      </c>
      <c r="J2061" s="45">
        <f t="shared" si="129"/>
        <v>13563</v>
      </c>
      <c r="K2061" s="47">
        <f t="shared" si="130"/>
        <v>958337</v>
      </c>
      <c r="L2061">
        <f>+VLOOKUP(J2061,'Thanh toán '!Q$6:R$3244,2,0)</f>
        <v>958337</v>
      </c>
      <c r="M2061" s="47">
        <f t="shared" si="131"/>
        <v>0</v>
      </c>
    </row>
    <row r="2062" spans="1:13" x14ac:dyDescent="0.25">
      <c r="A2062" s="43">
        <v>44999</v>
      </c>
      <c r="B2062" s="40" t="s">
        <v>13444</v>
      </c>
      <c r="C2062" s="40" t="s">
        <v>10081</v>
      </c>
      <c r="D2062" s="38">
        <v>517478</v>
      </c>
      <c r="E2062" s="42" t="s">
        <v>8998</v>
      </c>
      <c r="F2062" s="38">
        <v>51748</v>
      </c>
      <c r="G2062" s="38">
        <f t="shared" si="128"/>
        <v>569226</v>
      </c>
      <c r="H2062" s="40" t="s">
        <v>9001</v>
      </c>
      <c r="I2062" s="40" t="s">
        <v>9002</v>
      </c>
      <c r="J2062" s="45">
        <f t="shared" si="129"/>
        <v>13564</v>
      </c>
      <c r="K2062" s="47">
        <f t="shared" si="130"/>
        <v>569226</v>
      </c>
      <c r="L2062">
        <f>+VLOOKUP(J2062,'Thanh toán '!Q$6:R$3244,2,0)</f>
        <v>569226</v>
      </c>
      <c r="M2062" s="47">
        <f t="shared" si="131"/>
        <v>0</v>
      </c>
    </row>
    <row r="2063" spans="1:13" x14ac:dyDescent="0.25">
      <c r="A2063" s="43">
        <v>44999</v>
      </c>
      <c r="B2063" s="40" t="s">
        <v>13445</v>
      </c>
      <c r="C2063" s="40" t="s">
        <v>10059</v>
      </c>
      <c r="D2063" s="38">
        <v>891408</v>
      </c>
      <c r="E2063" s="42" t="s">
        <v>8998</v>
      </c>
      <c r="F2063" s="38">
        <v>89141</v>
      </c>
      <c r="G2063" s="38">
        <f t="shared" si="128"/>
        <v>980549</v>
      </c>
      <c r="H2063" s="40" t="s">
        <v>9001</v>
      </c>
      <c r="I2063" s="40" t="s">
        <v>9002</v>
      </c>
      <c r="J2063" s="45">
        <f t="shared" si="129"/>
        <v>13566</v>
      </c>
      <c r="K2063" s="47">
        <f t="shared" si="130"/>
        <v>980549</v>
      </c>
      <c r="L2063" t="e">
        <f>+VLOOKUP(J2063,'Thanh toán '!Q$6:R$3244,2,0)</f>
        <v>#N/A</v>
      </c>
      <c r="M2063" s="47" t="e">
        <f t="shared" si="131"/>
        <v>#N/A</v>
      </c>
    </row>
    <row r="2064" spans="1:13" x14ac:dyDescent="0.25">
      <c r="A2064" s="43">
        <v>44999</v>
      </c>
      <c r="B2064" s="40" t="s">
        <v>13446</v>
      </c>
      <c r="C2064" s="40" t="s">
        <v>10069</v>
      </c>
      <c r="D2064" s="38">
        <v>734310</v>
      </c>
      <c r="E2064" s="42" t="s">
        <v>8998</v>
      </c>
      <c r="F2064" s="38">
        <v>73431</v>
      </c>
      <c r="G2064" s="38">
        <f t="shared" si="128"/>
        <v>807741</v>
      </c>
      <c r="H2064" s="40" t="s">
        <v>9001</v>
      </c>
      <c r="I2064" s="40" t="s">
        <v>9002</v>
      </c>
      <c r="J2064" s="45">
        <f t="shared" si="129"/>
        <v>13567</v>
      </c>
      <c r="K2064" s="47">
        <f t="shared" si="130"/>
        <v>807741</v>
      </c>
      <c r="L2064">
        <f>+VLOOKUP(J2064,'Thanh toán '!Q$6:R$3244,2,0)</f>
        <v>807741</v>
      </c>
      <c r="M2064" s="47">
        <f t="shared" si="131"/>
        <v>0</v>
      </c>
    </row>
    <row r="2065" spans="1:13" x14ac:dyDescent="0.25">
      <c r="A2065" s="43">
        <v>44999</v>
      </c>
      <c r="B2065" s="40" t="s">
        <v>13447</v>
      </c>
      <c r="C2065" s="40" t="s">
        <v>13448</v>
      </c>
      <c r="D2065" s="38">
        <v>1847087</v>
      </c>
      <c r="E2065" s="42" t="s">
        <v>8998</v>
      </c>
      <c r="F2065" s="38">
        <v>184709</v>
      </c>
      <c r="G2065" s="38">
        <f t="shared" si="128"/>
        <v>2031796</v>
      </c>
      <c r="H2065" s="40" t="s">
        <v>9159</v>
      </c>
      <c r="I2065" s="40" t="s">
        <v>9160</v>
      </c>
      <c r="J2065" s="45">
        <f t="shared" si="129"/>
        <v>13569</v>
      </c>
      <c r="K2065" s="47">
        <f t="shared" si="130"/>
        <v>2031796</v>
      </c>
      <c r="L2065">
        <f>+VLOOKUP(J2065,'Thanh toán '!Q$6:R$3244,2,0)</f>
        <v>2031796</v>
      </c>
      <c r="M2065" s="47">
        <f t="shared" si="131"/>
        <v>0</v>
      </c>
    </row>
    <row r="2066" spans="1:13" x14ac:dyDescent="0.25">
      <c r="A2066" s="43">
        <v>44999</v>
      </c>
      <c r="B2066" s="40" t="s">
        <v>13449</v>
      </c>
      <c r="C2066" s="40" t="s">
        <v>13450</v>
      </c>
      <c r="D2066" s="38">
        <v>1450692</v>
      </c>
      <c r="E2066" s="42" t="s">
        <v>8998</v>
      </c>
      <c r="F2066" s="38">
        <v>145069</v>
      </c>
      <c r="G2066" s="38">
        <f t="shared" si="128"/>
        <v>1595761</v>
      </c>
      <c r="H2066" s="40" t="s">
        <v>9159</v>
      </c>
      <c r="I2066" s="40" t="s">
        <v>9160</v>
      </c>
      <c r="J2066" s="45">
        <f t="shared" si="129"/>
        <v>13570</v>
      </c>
      <c r="K2066" s="47">
        <f t="shared" si="130"/>
        <v>1595761</v>
      </c>
      <c r="L2066">
        <f>+VLOOKUP(J2066,'Thanh toán '!Q$6:R$3244,2,0)</f>
        <v>1595761</v>
      </c>
      <c r="M2066" s="47">
        <f t="shared" si="131"/>
        <v>0</v>
      </c>
    </row>
    <row r="2067" spans="1:13" x14ac:dyDescent="0.25">
      <c r="A2067" s="43">
        <v>44999</v>
      </c>
      <c r="B2067" s="40" t="s">
        <v>13451</v>
      </c>
      <c r="C2067" s="40" t="s">
        <v>13452</v>
      </c>
      <c r="D2067" s="38">
        <v>839043</v>
      </c>
      <c r="E2067" s="42" t="s">
        <v>8998</v>
      </c>
      <c r="F2067" s="38">
        <v>83904</v>
      </c>
      <c r="G2067" s="38">
        <f t="shared" si="128"/>
        <v>922947</v>
      </c>
      <c r="H2067" s="40" t="s">
        <v>9001</v>
      </c>
      <c r="I2067" s="40" t="s">
        <v>9002</v>
      </c>
      <c r="J2067" s="45">
        <f t="shared" si="129"/>
        <v>13572</v>
      </c>
      <c r="K2067" s="47">
        <f t="shared" si="130"/>
        <v>922947</v>
      </c>
      <c r="L2067">
        <f>+VLOOKUP(J2067,'Thanh toán '!Q$6:R$3244,2,0)</f>
        <v>922947</v>
      </c>
      <c r="M2067" s="47">
        <f t="shared" si="131"/>
        <v>0</v>
      </c>
    </row>
    <row r="2068" spans="1:13" x14ac:dyDescent="0.25">
      <c r="A2068" s="43">
        <v>44999</v>
      </c>
      <c r="B2068" s="40" t="s">
        <v>13453</v>
      </c>
      <c r="C2068" s="40" t="s">
        <v>10252</v>
      </c>
      <c r="D2068" s="38">
        <v>1202834</v>
      </c>
      <c r="E2068" s="42" t="s">
        <v>8998</v>
      </c>
      <c r="F2068" s="38">
        <v>120283</v>
      </c>
      <c r="G2068" s="38">
        <f t="shared" si="128"/>
        <v>1323117</v>
      </c>
      <c r="H2068" s="40" t="s">
        <v>9001</v>
      </c>
      <c r="I2068" s="40" t="s">
        <v>9002</v>
      </c>
      <c r="J2068" s="45">
        <f t="shared" si="129"/>
        <v>13573</v>
      </c>
      <c r="K2068" s="47">
        <f t="shared" si="130"/>
        <v>1323117</v>
      </c>
      <c r="L2068">
        <f>+VLOOKUP(J2068,'Thanh toán '!Q$6:R$3244,2,0)</f>
        <v>1323117</v>
      </c>
      <c r="M2068" s="47">
        <f t="shared" si="131"/>
        <v>0</v>
      </c>
    </row>
    <row r="2069" spans="1:13" x14ac:dyDescent="0.25">
      <c r="A2069" s="43">
        <v>44999</v>
      </c>
      <c r="B2069" s="40" t="s">
        <v>13454</v>
      </c>
      <c r="C2069" s="40" t="s">
        <v>13455</v>
      </c>
      <c r="D2069" s="38">
        <v>2686330</v>
      </c>
      <c r="E2069" s="42" t="s">
        <v>8998</v>
      </c>
      <c r="F2069" s="38">
        <v>268633</v>
      </c>
      <c r="G2069" s="38">
        <f t="shared" si="128"/>
        <v>2954963</v>
      </c>
      <c r="H2069" s="40" t="s">
        <v>9327</v>
      </c>
      <c r="I2069" s="40" t="s">
        <v>9328</v>
      </c>
      <c r="J2069" s="45">
        <f t="shared" si="129"/>
        <v>13574</v>
      </c>
      <c r="K2069" s="47">
        <f t="shared" si="130"/>
        <v>2954963</v>
      </c>
      <c r="L2069">
        <f>+VLOOKUP(J2069,'Thanh toán '!Q$6:R$3244,2,0)</f>
        <v>2954963</v>
      </c>
      <c r="M2069" s="47">
        <f t="shared" si="131"/>
        <v>0</v>
      </c>
    </row>
    <row r="2070" spans="1:13" x14ac:dyDescent="0.25">
      <c r="A2070" s="43">
        <v>44999</v>
      </c>
      <c r="B2070" s="40" t="s">
        <v>13456</v>
      </c>
      <c r="C2070" s="40" t="s">
        <v>13457</v>
      </c>
      <c r="D2070" s="38">
        <v>3423365</v>
      </c>
      <c r="E2070" s="42" t="s">
        <v>8998</v>
      </c>
      <c r="F2070" s="38">
        <v>342337</v>
      </c>
      <c r="G2070" s="38">
        <f t="shared" si="128"/>
        <v>3765702</v>
      </c>
      <c r="H2070" s="40" t="s">
        <v>9311</v>
      </c>
      <c r="I2070" s="40" t="s">
        <v>9312</v>
      </c>
      <c r="J2070" s="45">
        <f t="shared" si="129"/>
        <v>13575</v>
      </c>
      <c r="K2070" s="47">
        <f t="shared" si="130"/>
        <v>3765702</v>
      </c>
      <c r="L2070">
        <f>+VLOOKUP(J2070,'Thanh toán '!Q$6:R$3244,2,0)</f>
        <v>3765702</v>
      </c>
      <c r="M2070" s="47">
        <f t="shared" si="131"/>
        <v>0</v>
      </c>
    </row>
    <row r="2071" spans="1:13" x14ac:dyDescent="0.25">
      <c r="A2071" s="43">
        <v>44999</v>
      </c>
      <c r="B2071" s="40" t="s">
        <v>13458</v>
      </c>
      <c r="C2071" s="40" t="s">
        <v>13459</v>
      </c>
      <c r="D2071" s="38">
        <v>4020770</v>
      </c>
      <c r="E2071" s="42" t="s">
        <v>8998</v>
      </c>
      <c r="F2071" s="38">
        <v>402077</v>
      </c>
      <c r="G2071" s="38">
        <f t="shared" si="128"/>
        <v>4422847</v>
      </c>
      <c r="H2071" s="40" t="s">
        <v>9343</v>
      </c>
      <c r="I2071" s="40" t="s">
        <v>9344</v>
      </c>
      <c r="J2071" s="45">
        <f t="shared" si="129"/>
        <v>13576</v>
      </c>
      <c r="K2071" s="47">
        <f t="shared" si="130"/>
        <v>4422847</v>
      </c>
      <c r="L2071">
        <f>+VLOOKUP(J2071,'Thanh toán '!Q$6:R$3244,2,0)</f>
        <v>4422847</v>
      </c>
      <c r="M2071" s="47">
        <f t="shared" si="131"/>
        <v>0</v>
      </c>
    </row>
    <row r="2072" spans="1:13" x14ac:dyDescent="0.25">
      <c r="A2072" s="43">
        <v>44999</v>
      </c>
      <c r="B2072" s="40" t="s">
        <v>13460</v>
      </c>
      <c r="C2072" s="40" t="s">
        <v>13461</v>
      </c>
      <c r="D2072" s="38">
        <v>4178170</v>
      </c>
      <c r="E2072" s="42" t="s">
        <v>8998</v>
      </c>
      <c r="F2072" s="38">
        <v>417817</v>
      </c>
      <c r="G2072" s="38">
        <f t="shared" si="128"/>
        <v>4595987</v>
      </c>
      <c r="H2072" s="40" t="s">
        <v>9289</v>
      </c>
      <c r="I2072" s="40" t="s">
        <v>9290</v>
      </c>
      <c r="J2072" s="45">
        <f t="shared" si="129"/>
        <v>13577</v>
      </c>
      <c r="K2072" s="47">
        <f t="shared" si="130"/>
        <v>4595987</v>
      </c>
      <c r="L2072">
        <f>+VLOOKUP(J2072,'Thanh toán '!Q$6:R$3244,2,0)</f>
        <v>4595987</v>
      </c>
      <c r="M2072" s="47">
        <f t="shared" si="131"/>
        <v>0</v>
      </c>
    </row>
    <row r="2073" spans="1:13" x14ac:dyDescent="0.25">
      <c r="A2073" s="43">
        <v>44999</v>
      </c>
      <c r="B2073" s="40" t="s">
        <v>13462</v>
      </c>
      <c r="C2073" s="40" t="s">
        <v>13463</v>
      </c>
      <c r="D2073" s="38">
        <v>1924970</v>
      </c>
      <c r="E2073" s="42" t="s">
        <v>8998</v>
      </c>
      <c r="F2073" s="38">
        <v>192497</v>
      </c>
      <c r="G2073" s="38">
        <f t="shared" si="128"/>
        <v>2117467</v>
      </c>
      <c r="H2073" s="40" t="s">
        <v>9347</v>
      </c>
      <c r="I2073" s="40" t="s">
        <v>9348</v>
      </c>
      <c r="J2073" s="45">
        <f t="shared" si="129"/>
        <v>13578</v>
      </c>
      <c r="K2073" s="47">
        <f t="shared" si="130"/>
        <v>2117467</v>
      </c>
      <c r="L2073">
        <f>+VLOOKUP(J2073,'Thanh toán '!Q$6:R$3244,2,0)</f>
        <v>2117467</v>
      </c>
      <c r="M2073" s="47">
        <f t="shared" si="131"/>
        <v>0</v>
      </c>
    </row>
    <row r="2074" spans="1:13" x14ac:dyDescent="0.25">
      <c r="A2074" s="43">
        <v>44999</v>
      </c>
      <c r="B2074" s="40" t="s">
        <v>13464</v>
      </c>
      <c r="C2074" s="40" t="s">
        <v>13465</v>
      </c>
      <c r="D2074" s="38">
        <v>8775850</v>
      </c>
      <c r="E2074" s="42" t="s">
        <v>8998</v>
      </c>
      <c r="F2074" s="38">
        <v>877585</v>
      </c>
      <c r="G2074" s="38">
        <f t="shared" si="128"/>
        <v>9653435</v>
      </c>
      <c r="H2074" s="40" t="s">
        <v>9295</v>
      </c>
      <c r="I2074" s="40" t="s">
        <v>9296</v>
      </c>
      <c r="J2074" s="45">
        <f t="shared" si="129"/>
        <v>13579</v>
      </c>
      <c r="K2074" s="47">
        <f t="shared" si="130"/>
        <v>9653435</v>
      </c>
      <c r="L2074">
        <f>+VLOOKUP(J2074,'Thanh toán '!Q$6:R$3244,2,0)</f>
        <v>9653435</v>
      </c>
      <c r="M2074" s="47">
        <f t="shared" si="131"/>
        <v>0</v>
      </c>
    </row>
    <row r="2075" spans="1:13" x14ac:dyDescent="0.25">
      <c r="A2075" s="43">
        <v>44999</v>
      </c>
      <c r="B2075" s="40" t="s">
        <v>13466</v>
      </c>
      <c r="C2075" s="40" t="s">
        <v>13467</v>
      </c>
      <c r="D2075" s="38">
        <v>922445</v>
      </c>
      <c r="E2075" s="42" t="s">
        <v>8998</v>
      </c>
      <c r="F2075" s="38">
        <v>92245</v>
      </c>
      <c r="G2075" s="38">
        <f t="shared" si="128"/>
        <v>1014690</v>
      </c>
      <c r="H2075" s="40" t="s">
        <v>9295</v>
      </c>
      <c r="I2075" s="40" t="s">
        <v>9296</v>
      </c>
      <c r="J2075" s="45">
        <f t="shared" si="129"/>
        <v>13580</v>
      </c>
      <c r="K2075" s="47">
        <f t="shared" si="130"/>
        <v>1014690</v>
      </c>
      <c r="L2075">
        <f>+VLOOKUP(J2075,'Thanh toán '!Q$6:R$3244,2,0)</f>
        <v>1014690</v>
      </c>
      <c r="M2075" s="47">
        <f t="shared" si="131"/>
        <v>0</v>
      </c>
    </row>
    <row r="2076" spans="1:13" x14ac:dyDescent="0.25">
      <c r="A2076" s="43">
        <v>44999</v>
      </c>
      <c r="B2076" s="40" t="s">
        <v>13468</v>
      </c>
      <c r="C2076" s="40" t="s">
        <v>13469</v>
      </c>
      <c r="D2076" s="38">
        <v>4370620</v>
      </c>
      <c r="E2076" s="42" t="s">
        <v>8998</v>
      </c>
      <c r="F2076" s="38">
        <v>437062</v>
      </c>
      <c r="G2076" s="38">
        <f t="shared" si="128"/>
        <v>4807682</v>
      </c>
      <c r="H2076" s="40" t="s">
        <v>9321</v>
      </c>
      <c r="I2076" s="40" t="s">
        <v>9322</v>
      </c>
      <c r="J2076" s="45">
        <f t="shared" si="129"/>
        <v>13581</v>
      </c>
      <c r="K2076" s="47">
        <f t="shared" si="130"/>
        <v>4807682</v>
      </c>
      <c r="L2076" t="e">
        <f>+VLOOKUP(J2076,'Thanh toán '!Q$6:R$3244,2,0)</f>
        <v>#N/A</v>
      </c>
      <c r="M2076" s="47" t="e">
        <f t="shared" si="131"/>
        <v>#N/A</v>
      </c>
    </row>
    <row r="2077" spans="1:13" x14ac:dyDescent="0.25">
      <c r="A2077" s="43">
        <v>44999</v>
      </c>
      <c r="B2077" s="40" t="s">
        <v>13470</v>
      </c>
      <c r="C2077" s="40" t="s">
        <v>13471</v>
      </c>
      <c r="D2077" s="38">
        <v>1907665</v>
      </c>
      <c r="E2077" s="42" t="s">
        <v>8998</v>
      </c>
      <c r="F2077" s="38">
        <v>190767</v>
      </c>
      <c r="G2077" s="38">
        <f t="shared" si="128"/>
        <v>2098432</v>
      </c>
      <c r="H2077" s="40" t="s">
        <v>9315</v>
      </c>
      <c r="I2077" s="40" t="s">
        <v>9316</v>
      </c>
      <c r="J2077" s="45">
        <f t="shared" si="129"/>
        <v>13582</v>
      </c>
      <c r="K2077" s="47">
        <f t="shared" si="130"/>
        <v>2098432</v>
      </c>
      <c r="L2077">
        <f>+VLOOKUP(J2077,'Thanh toán '!Q$6:R$3244,2,0)</f>
        <v>2098432</v>
      </c>
      <c r="M2077" s="47">
        <f t="shared" si="131"/>
        <v>0</v>
      </c>
    </row>
    <row r="2078" spans="1:13" x14ac:dyDescent="0.25">
      <c r="A2078" s="43">
        <v>44999</v>
      </c>
      <c r="B2078" s="40" t="s">
        <v>13472</v>
      </c>
      <c r="C2078" s="40" t="s">
        <v>13473</v>
      </c>
      <c r="D2078" s="38">
        <v>1081500</v>
      </c>
      <c r="E2078" s="42" t="s">
        <v>8998</v>
      </c>
      <c r="F2078" s="38">
        <v>108150</v>
      </c>
      <c r="G2078" s="38">
        <f t="shared" si="128"/>
        <v>1189650</v>
      </c>
      <c r="H2078" s="40" t="s">
        <v>9289</v>
      </c>
      <c r="I2078" s="40" t="s">
        <v>9290</v>
      </c>
      <c r="J2078" s="45">
        <f t="shared" si="129"/>
        <v>13583</v>
      </c>
      <c r="K2078" s="47">
        <f t="shared" si="130"/>
        <v>1189650</v>
      </c>
      <c r="L2078" t="e">
        <f>+VLOOKUP(J2078,'Thanh toán '!Q$6:R$3244,2,0)</f>
        <v>#N/A</v>
      </c>
      <c r="M2078" s="47" t="e">
        <f t="shared" si="131"/>
        <v>#N/A</v>
      </c>
    </row>
    <row r="2079" spans="1:13" x14ac:dyDescent="0.25">
      <c r="A2079" s="43">
        <v>44999</v>
      </c>
      <c r="B2079" s="40" t="s">
        <v>13474</v>
      </c>
      <c r="C2079" s="40" t="s">
        <v>13475</v>
      </c>
      <c r="D2079" s="38">
        <v>1060500</v>
      </c>
      <c r="E2079" s="42" t="s">
        <v>8998</v>
      </c>
      <c r="F2079" s="38">
        <v>106050</v>
      </c>
      <c r="G2079" s="38">
        <f t="shared" si="128"/>
        <v>1166550</v>
      </c>
      <c r="H2079" s="40" t="s">
        <v>9321</v>
      </c>
      <c r="I2079" s="40" t="s">
        <v>9322</v>
      </c>
      <c r="J2079" s="45">
        <f t="shared" si="129"/>
        <v>13584</v>
      </c>
      <c r="K2079" s="47">
        <f t="shared" si="130"/>
        <v>1166550</v>
      </c>
      <c r="L2079" t="e">
        <f>+VLOOKUP(J2079,'Thanh toán '!Q$6:R$3244,2,0)</f>
        <v>#N/A</v>
      </c>
      <c r="M2079" s="47" t="e">
        <f t="shared" si="131"/>
        <v>#N/A</v>
      </c>
    </row>
    <row r="2080" spans="1:13" x14ac:dyDescent="0.25">
      <c r="A2080" s="43">
        <v>44999</v>
      </c>
      <c r="B2080" s="40" t="s">
        <v>13476</v>
      </c>
      <c r="C2080" s="40" t="s">
        <v>13477</v>
      </c>
      <c r="D2080" s="38">
        <v>441000</v>
      </c>
      <c r="E2080" s="42" t="s">
        <v>8998</v>
      </c>
      <c r="F2080" s="38">
        <v>44100</v>
      </c>
      <c r="G2080" s="38">
        <f t="shared" si="128"/>
        <v>485100</v>
      </c>
      <c r="H2080" s="40" t="s">
        <v>10522</v>
      </c>
      <c r="I2080" s="40" t="s">
        <v>10523</v>
      </c>
      <c r="J2080" s="45">
        <f t="shared" si="129"/>
        <v>13585</v>
      </c>
      <c r="K2080" s="47">
        <f t="shared" si="130"/>
        <v>485100</v>
      </c>
      <c r="L2080" t="e">
        <f>+VLOOKUP(J2080,'Thanh toán '!Q$6:R$3244,2,0)</f>
        <v>#N/A</v>
      </c>
      <c r="M2080" s="47" t="e">
        <f t="shared" si="131"/>
        <v>#N/A</v>
      </c>
    </row>
    <row r="2081" spans="1:13" x14ac:dyDescent="0.25">
      <c r="A2081" s="43">
        <v>44999</v>
      </c>
      <c r="B2081" s="40" t="s">
        <v>13478</v>
      </c>
      <c r="C2081" s="40" t="s">
        <v>9257</v>
      </c>
      <c r="D2081" s="38">
        <v>840181</v>
      </c>
      <c r="E2081" s="42" t="s">
        <v>8998</v>
      </c>
      <c r="F2081" s="38">
        <v>84018</v>
      </c>
      <c r="G2081" s="38">
        <f t="shared" si="128"/>
        <v>924199</v>
      </c>
      <c r="H2081" s="40" t="s">
        <v>9001</v>
      </c>
      <c r="I2081" s="40" t="s">
        <v>9002</v>
      </c>
      <c r="J2081" s="45">
        <f t="shared" si="129"/>
        <v>13592</v>
      </c>
      <c r="K2081" s="47">
        <f t="shared" si="130"/>
        <v>924199</v>
      </c>
      <c r="L2081">
        <f>+VLOOKUP(J2081,'Thanh toán '!Q$6:R$3244,2,0)</f>
        <v>924199</v>
      </c>
      <c r="M2081" s="47">
        <f t="shared" si="131"/>
        <v>0</v>
      </c>
    </row>
    <row r="2082" spans="1:13" x14ac:dyDescent="0.25">
      <c r="A2082" s="43">
        <v>44999</v>
      </c>
      <c r="B2082" s="40" t="s">
        <v>13479</v>
      </c>
      <c r="C2082" s="40" t="s">
        <v>9257</v>
      </c>
      <c r="D2082" s="38">
        <v>340315</v>
      </c>
      <c r="E2082" s="42" t="s">
        <v>8998</v>
      </c>
      <c r="F2082" s="38">
        <v>34032</v>
      </c>
      <c r="G2082" s="38">
        <f t="shared" si="128"/>
        <v>374347</v>
      </c>
      <c r="H2082" s="40" t="s">
        <v>9001</v>
      </c>
      <c r="I2082" s="40" t="s">
        <v>9002</v>
      </c>
      <c r="J2082" s="45">
        <f t="shared" si="129"/>
        <v>13593</v>
      </c>
      <c r="K2082" s="47">
        <f t="shared" si="130"/>
        <v>374347</v>
      </c>
      <c r="L2082">
        <f>+VLOOKUP(J2082,'Thanh toán '!Q$6:R$3244,2,0)</f>
        <v>374347</v>
      </c>
      <c r="M2082" s="47">
        <f t="shared" si="131"/>
        <v>0</v>
      </c>
    </row>
    <row r="2083" spans="1:13" x14ac:dyDescent="0.25">
      <c r="A2083" s="43">
        <v>44999</v>
      </c>
      <c r="B2083" s="40" t="s">
        <v>13480</v>
      </c>
      <c r="C2083" s="40" t="s">
        <v>9255</v>
      </c>
      <c r="D2083" s="38">
        <v>340315</v>
      </c>
      <c r="E2083" s="42" t="s">
        <v>8998</v>
      </c>
      <c r="F2083" s="38">
        <v>34032</v>
      </c>
      <c r="G2083" s="38">
        <f t="shared" si="128"/>
        <v>374347</v>
      </c>
      <c r="H2083" s="40" t="s">
        <v>9001</v>
      </c>
      <c r="I2083" s="40" t="s">
        <v>9002</v>
      </c>
      <c r="J2083" s="45">
        <f t="shared" si="129"/>
        <v>13594</v>
      </c>
      <c r="K2083" s="47">
        <f t="shared" si="130"/>
        <v>374347</v>
      </c>
      <c r="L2083">
        <f>+VLOOKUP(J2083,'Thanh toán '!Q$6:R$3244,2,0)</f>
        <v>374347</v>
      </c>
      <c r="M2083" s="47">
        <f t="shared" si="131"/>
        <v>0</v>
      </c>
    </row>
    <row r="2084" spans="1:13" x14ac:dyDescent="0.25">
      <c r="A2084" s="43">
        <v>44999</v>
      </c>
      <c r="B2084" s="40" t="s">
        <v>13481</v>
      </c>
      <c r="C2084" s="40" t="s">
        <v>9255</v>
      </c>
      <c r="D2084" s="38">
        <v>1517775</v>
      </c>
      <c r="E2084" s="42" t="s">
        <v>8998</v>
      </c>
      <c r="F2084" s="38">
        <v>151778</v>
      </c>
      <c r="G2084" s="38">
        <f t="shared" si="128"/>
        <v>1669553</v>
      </c>
      <c r="H2084" s="40" t="s">
        <v>9001</v>
      </c>
      <c r="I2084" s="40" t="s">
        <v>9002</v>
      </c>
      <c r="J2084" s="45">
        <f t="shared" si="129"/>
        <v>13595</v>
      </c>
      <c r="K2084" s="47">
        <f t="shared" si="130"/>
        <v>1669553</v>
      </c>
      <c r="L2084">
        <f>+VLOOKUP(J2084,'Thanh toán '!Q$6:R$3244,2,0)</f>
        <v>1669553</v>
      </c>
      <c r="M2084" s="47">
        <f t="shared" si="131"/>
        <v>0</v>
      </c>
    </row>
    <row r="2085" spans="1:13" x14ac:dyDescent="0.25">
      <c r="A2085" s="43">
        <v>44999</v>
      </c>
      <c r="B2085" s="40" t="s">
        <v>13482</v>
      </c>
      <c r="C2085" s="40" t="s">
        <v>9253</v>
      </c>
      <c r="D2085" s="38">
        <v>340315</v>
      </c>
      <c r="E2085" s="42" t="s">
        <v>8998</v>
      </c>
      <c r="F2085" s="38">
        <v>34032</v>
      </c>
      <c r="G2085" s="38">
        <f t="shared" si="128"/>
        <v>374347</v>
      </c>
      <c r="H2085" s="40" t="s">
        <v>9001</v>
      </c>
      <c r="I2085" s="40" t="s">
        <v>9002</v>
      </c>
      <c r="J2085" s="45">
        <f t="shared" si="129"/>
        <v>13596</v>
      </c>
      <c r="K2085" s="47">
        <f t="shared" si="130"/>
        <v>374347</v>
      </c>
      <c r="L2085">
        <f>+VLOOKUP(J2085,'Thanh toán '!Q$6:R$3244,2,0)</f>
        <v>374347</v>
      </c>
      <c r="M2085" s="47">
        <f t="shared" si="131"/>
        <v>0</v>
      </c>
    </row>
    <row r="2086" spans="1:13" x14ac:dyDescent="0.25">
      <c r="A2086" s="43">
        <v>44999</v>
      </c>
      <c r="B2086" s="40" t="s">
        <v>13483</v>
      </c>
      <c r="C2086" s="40" t="s">
        <v>9217</v>
      </c>
      <c r="D2086" s="38">
        <v>340315</v>
      </c>
      <c r="E2086" s="42" t="s">
        <v>8998</v>
      </c>
      <c r="F2086" s="38">
        <v>34032</v>
      </c>
      <c r="G2086" s="38">
        <f t="shared" si="128"/>
        <v>374347</v>
      </c>
      <c r="H2086" s="40" t="s">
        <v>9001</v>
      </c>
      <c r="I2086" s="40" t="s">
        <v>9002</v>
      </c>
      <c r="J2086" s="45">
        <f t="shared" si="129"/>
        <v>13597</v>
      </c>
      <c r="K2086" s="47">
        <f t="shared" si="130"/>
        <v>374347</v>
      </c>
      <c r="L2086">
        <f>+VLOOKUP(J2086,'Thanh toán '!Q$6:R$3244,2,0)</f>
        <v>374347</v>
      </c>
      <c r="M2086" s="47">
        <f t="shared" si="131"/>
        <v>0</v>
      </c>
    </row>
    <row r="2087" spans="1:13" x14ac:dyDescent="0.25">
      <c r="A2087" s="43">
        <v>44999</v>
      </c>
      <c r="B2087" s="40" t="s">
        <v>13484</v>
      </c>
      <c r="C2087" s="40" t="s">
        <v>10168</v>
      </c>
      <c r="D2087" s="38">
        <v>848400</v>
      </c>
      <c r="E2087" s="42" t="s">
        <v>8998</v>
      </c>
      <c r="F2087" s="38">
        <v>84840</v>
      </c>
      <c r="G2087" s="38">
        <f t="shared" si="128"/>
        <v>933240</v>
      </c>
      <c r="H2087" s="40" t="s">
        <v>9001</v>
      </c>
      <c r="I2087" s="40" t="s">
        <v>9002</v>
      </c>
      <c r="J2087" s="45">
        <f t="shared" si="129"/>
        <v>13598</v>
      </c>
      <c r="K2087" s="47">
        <f t="shared" si="130"/>
        <v>933240</v>
      </c>
      <c r="L2087" t="e">
        <f>+VLOOKUP(J2087,'Thanh toán '!Q$6:R$3244,2,0)</f>
        <v>#N/A</v>
      </c>
      <c r="M2087" s="47" t="e">
        <f t="shared" si="131"/>
        <v>#N/A</v>
      </c>
    </row>
    <row r="2088" spans="1:13" x14ac:dyDescent="0.25">
      <c r="A2088" s="43">
        <v>44999</v>
      </c>
      <c r="B2088" s="40" t="s">
        <v>13485</v>
      </c>
      <c r="C2088" s="40" t="s">
        <v>10198</v>
      </c>
      <c r="D2088" s="38">
        <v>1782253</v>
      </c>
      <c r="E2088" s="42" t="s">
        <v>8998</v>
      </c>
      <c r="F2088" s="38">
        <v>178225</v>
      </c>
      <c r="G2088" s="38">
        <f t="shared" si="128"/>
        <v>1960478</v>
      </c>
      <c r="H2088" s="40" t="s">
        <v>9001</v>
      </c>
      <c r="I2088" s="40" t="s">
        <v>9002</v>
      </c>
      <c r="J2088" s="45">
        <f t="shared" si="129"/>
        <v>13601</v>
      </c>
      <c r="K2088" s="47">
        <f t="shared" si="130"/>
        <v>1960478</v>
      </c>
      <c r="L2088">
        <f>+VLOOKUP(J2088,'Thanh toán '!Q$6:R$3244,2,0)</f>
        <v>1960478</v>
      </c>
      <c r="M2088" s="47">
        <f t="shared" si="131"/>
        <v>0</v>
      </c>
    </row>
    <row r="2089" spans="1:13" x14ac:dyDescent="0.25">
      <c r="A2089" s="43">
        <v>45000</v>
      </c>
      <c r="B2089" s="40" t="s">
        <v>13489</v>
      </c>
      <c r="C2089" s="40" t="s">
        <v>9382</v>
      </c>
      <c r="D2089" s="38">
        <v>1585610</v>
      </c>
      <c r="E2089" s="42" t="s">
        <v>8998</v>
      </c>
      <c r="F2089" s="38">
        <v>158561</v>
      </c>
      <c r="G2089" s="38">
        <f t="shared" si="128"/>
        <v>1744171</v>
      </c>
      <c r="H2089" s="40" t="s">
        <v>9001</v>
      </c>
      <c r="I2089" s="40" t="s">
        <v>9002</v>
      </c>
      <c r="J2089" s="45">
        <f t="shared" si="129"/>
        <v>13614</v>
      </c>
      <c r="K2089" s="47">
        <f t="shared" si="130"/>
        <v>1744171</v>
      </c>
      <c r="L2089">
        <f>+VLOOKUP(J2089,'Thanh toán '!Q$6:R$3244,2,0)</f>
        <v>1744171</v>
      </c>
      <c r="M2089" s="47">
        <f t="shared" si="131"/>
        <v>0</v>
      </c>
    </row>
    <row r="2090" spans="1:13" x14ac:dyDescent="0.25">
      <c r="A2090" s="43">
        <v>45000</v>
      </c>
      <c r="B2090" s="40" t="s">
        <v>13490</v>
      </c>
      <c r="C2090" s="40" t="s">
        <v>10508</v>
      </c>
      <c r="D2090" s="38">
        <v>592955</v>
      </c>
      <c r="E2090" s="42" t="s">
        <v>8998</v>
      </c>
      <c r="F2090" s="38">
        <v>59296</v>
      </c>
      <c r="G2090" s="38">
        <f t="shared" si="128"/>
        <v>652251</v>
      </c>
      <c r="H2090" s="40" t="s">
        <v>9001</v>
      </c>
      <c r="I2090" s="40" t="s">
        <v>9002</v>
      </c>
      <c r="J2090" s="45">
        <f t="shared" si="129"/>
        <v>13615</v>
      </c>
      <c r="K2090" s="47">
        <f t="shared" si="130"/>
        <v>652251</v>
      </c>
      <c r="L2090">
        <f>+VLOOKUP(J2090,'Thanh toán '!Q$6:R$3244,2,0)</f>
        <v>652251</v>
      </c>
      <c r="M2090" s="47">
        <f t="shared" si="131"/>
        <v>0</v>
      </c>
    </row>
    <row r="2091" spans="1:13" x14ac:dyDescent="0.25">
      <c r="A2091" s="43">
        <v>45000</v>
      </c>
      <c r="B2091" s="40" t="s">
        <v>13491</v>
      </c>
      <c r="C2091" s="40" t="s">
        <v>9247</v>
      </c>
      <c r="D2091" s="38">
        <v>555290</v>
      </c>
      <c r="E2091" s="42" t="s">
        <v>8998</v>
      </c>
      <c r="F2091" s="38">
        <v>55529</v>
      </c>
      <c r="G2091" s="38">
        <f t="shared" si="128"/>
        <v>610819</v>
      </c>
      <c r="H2091" s="40" t="s">
        <v>9001</v>
      </c>
      <c r="I2091" s="40" t="s">
        <v>9002</v>
      </c>
      <c r="J2091" s="45">
        <f t="shared" si="129"/>
        <v>13616</v>
      </c>
      <c r="K2091" s="47">
        <f t="shared" si="130"/>
        <v>610819</v>
      </c>
      <c r="L2091">
        <f>+VLOOKUP(J2091,'Thanh toán '!Q$6:R$3244,2,0)</f>
        <v>610819</v>
      </c>
      <c r="M2091" s="47">
        <f t="shared" si="131"/>
        <v>0</v>
      </c>
    </row>
    <row r="2092" spans="1:13" x14ac:dyDescent="0.25">
      <c r="A2092" s="43">
        <v>45000</v>
      </c>
      <c r="B2092" s="40" t="s">
        <v>13492</v>
      </c>
      <c r="C2092" s="40" t="s">
        <v>10226</v>
      </c>
      <c r="D2092" s="38">
        <v>340315</v>
      </c>
      <c r="E2092" s="42" t="s">
        <v>8998</v>
      </c>
      <c r="F2092" s="38">
        <v>34032</v>
      </c>
      <c r="G2092" s="38">
        <f t="shared" si="128"/>
        <v>374347</v>
      </c>
      <c r="H2092" s="40" t="s">
        <v>9001</v>
      </c>
      <c r="I2092" s="40" t="s">
        <v>9002</v>
      </c>
      <c r="J2092" s="45">
        <f t="shared" si="129"/>
        <v>13617</v>
      </c>
      <c r="K2092" s="47">
        <f t="shared" si="130"/>
        <v>374347</v>
      </c>
      <c r="L2092">
        <f>+VLOOKUP(J2092,'Thanh toán '!Q$6:R$3244,2,0)</f>
        <v>374347</v>
      </c>
      <c r="M2092" s="47">
        <f t="shared" si="131"/>
        <v>0</v>
      </c>
    </row>
    <row r="2093" spans="1:13" x14ac:dyDescent="0.25">
      <c r="A2093" s="43">
        <v>45000</v>
      </c>
      <c r="B2093" s="40" t="s">
        <v>13493</v>
      </c>
      <c r="C2093" s="40" t="s">
        <v>10248</v>
      </c>
      <c r="D2093" s="38">
        <v>368978</v>
      </c>
      <c r="E2093" s="42" t="s">
        <v>8998</v>
      </c>
      <c r="F2093" s="38">
        <v>36898</v>
      </c>
      <c r="G2093" s="38">
        <f t="shared" si="128"/>
        <v>405876</v>
      </c>
      <c r="H2093" s="40" t="s">
        <v>9001</v>
      </c>
      <c r="I2093" s="40" t="s">
        <v>9002</v>
      </c>
      <c r="J2093" s="45">
        <f t="shared" si="129"/>
        <v>13618</v>
      </c>
      <c r="K2093" s="47">
        <f t="shared" si="130"/>
        <v>405876</v>
      </c>
      <c r="L2093">
        <f>+VLOOKUP(J2093,'Thanh toán '!Q$6:R$3244,2,0)</f>
        <v>405876</v>
      </c>
      <c r="M2093" s="47">
        <f t="shared" si="131"/>
        <v>0</v>
      </c>
    </row>
    <row r="2094" spans="1:13" x14ac:dyDescent="0.25">
      <c r="A2094" s="43">
        <v>45000</v>
      </c>
      <c r="B2094" s="40" t="s">
        <v>13494</v>
      </c>
      <c r="C2094" s="40" t="s">
        <v>10224</v>
      </c>
      <c r="D2094" s="38">
        <v>333174</v>
      </c>
      <c r="E2094" s="42" t="s">
        <v>8998</v>
      </c>
      <c r="F2094" s="38">
        <v>33317</v>
      </c>
      <c r="G2094" s="38">
        <f t="shared" si="128"/>
        <v>366491</v>
      </c>
      <c r="H2094" s="40" t="s">
        <v>9001</v>
      </c>
      <c r="I2094" s="40" t="s">
        <v>9002</v>
      </c>
      <c r="J2094" s="45">
        <f t="shared" si="129"/>
        <v>13619</v>
      </c>
      <c r="K2094" s="47">
        <f t="shared" si="130"/>
        <v>366491</v>
      </c>
      <c r="L2094">
        <f>+VLOOKUP(J2094,'Thanh toán '!Q$6:R$3244,2,0)</f>
        <v>366491</v>
      </c>
      <c r="M2094" s="47">
        <f t="shared" si="131"/>
        <v>0</v>
      </c>
    </row>
    <row r="2095" spans="1:13" x14ac:dyDescent="0.25">
      <c r="A2095" s="43">
        <v>45000</v>
      </c>
      <c r="B2095" s="40" t="s">
        <v>13495</v>
      </c>
      <c r="C2095" s="40" t="s">
        <v>10246</v>
      </c>
      <c r="D2095" s="38">
        <v>340315</v>
      </c>
      <c r="E2095" s="42" t="s">
        <v>8998</v>
      </c>
      <c r="F2095" s="38">
        <v>34032</v>
      </c>
      <c r="G2095" s="38">
        <f t="shared" si="128"/>
        <v>374347</v>
      </c>
      <c r="H2095" s="40" t="s">
        <v>9001</v>
      </c>
      <c r="I2095" s="40" t="s">
        <v>9002</v>
      </c>
      <c r="J2095" s="45">
        <f t="shared" si="129"/>
        <v>13620</v>
      </c>
      <c r="K2095" s="47">
        <f t="shared" si="130"/>
        <v>374347</v>
      </c>
      <c r="L2095">
        <f>+VLOOKUP(J2095,'Thanh toán '!Q$6:R$3244,2,0)</f>
        <v>374347</v>
      </c>
      <c r="M2095" s="47">
        <f t="shared" si="131"/>
        <v>0</v>
      </c>
    </row>
    <row r="2096" spans="1:13" x14ac:dyDescent="0.25">
      <c r="A2096" s="43">
        <v>45000</v>
      </c>
      <c r="B2096" s="40" t="s">
        <v>13496</v>
      </c>
      <c r="C2096" s="40" t="s">
        <v>10228</v>
      </c>
      <c r="D2096" s="38">
        <v>340315</v>
      </c>
      <c r="E2096" s="42" t="s">
        <v>8998</v>
      </c>
      <c r="F2096" s="38">
        <v>34032</v>
      </c>
      <c r="G2096" s="38">
        <f t="shared" si="128"/>
        <v>374347</v>
      </c>
      <c r="H2096" s="40" t="s">
        <v>9001</v>
      </c>
      <c r="I2096" s="40" t="s">
        <v>9002</v>
      </c>
      <c r="J2096" s="45">
        <f t="shared" si="129"/>
        <v>13621</v>
      </c>
      <c r="K2096" s="47">
        <f t="shared" si="130"/>
        <v>374347</v>
      </c>
      <c r="L2096">
        <f>+VLOOKUP(J2096,'Thanh toán '!Q$6:R$3244,2,0)</f>
        <v>374347</v>
      </c>
      <c r="M2096" s="47">
        <f t="shared" si="131"/>
        <v>0</v>
      </c>
    </row>
    <row r="2097" spans="1:13" x14ac:dyDescent="0.25">
      <c r="A2097" s="43">
        <v>45000</v>
      </c>
      <c r="B2097" s="40" t="s">
        <v>13497</v>
      </c>
      <c r="C2097" s="40" t="s">
        <v>10228</v>
      </c>
      <c r="D2097" s="38">
        <v>962793</v>
      </c>
      <c r="E2097" s="42" t="s">
        <v>8998</v>
      </c>
      <c r="F2097" s="38">
        <v>96279</v>
      </c>
      <c r="G2097" s="38">
        <f t="shared" si="128"/>
        <v>1059072</v>
      </c>
      <c r="H2097" s="40" t="s">
        <v>9001</v>
      </c>
      <c r="I2097" s="40" t="s">
        <v>9002</v>
      </c>
      <c r="J2097" s="45">
        <f t="shared" si="129"/>
        <v>13622</v>
      </c>
      <c r="K2097" s="47">
        <f t="shared" si="130"/>
        <v>1059072</v>
      </c>
      <c r="L2097">
        <f>+VLOOKUP(J2097,'Thanh toán '!Q$6:R$3244,2,0)</f>
        <v>1059072</v>
      </c>
      <c r="M2097" s="47">
        <f t="shared" si="131"/>
        <v>0</v>
      </c>
    </row>
    <row r="2098" spans="1:13" x14ac:dyDescent="0.25">
      <c r="A2098" s="43">
        <v>45000</v>
      </c>
      <c r="B2098" s="40" t="s">
        <v>13498</v>
      </c>
      <c r="C2098" s="40" t="s">
        <v>9111</v>
      </c>
      <c r="D2098" s="38">
        <v>340315</v>
      </c>
      <c r="E2098" s="42" t="s">
        <v>8998</v>
      </c>
      <c r="F2098" s="38">
        <v>34032</v>
      </c>
      <c r="G2098" s="38">
        <f t="shared" si="128"/>
        <v>374347</v>
      </c>
      <c r="H2098" s="40" t="s">
        <v>9001</v>
      </c>
      <c r="I2098" s="40" t="s">
        <v>9002</v>
      </c>
      <c r="J2098" s="45">
        <f t="shared" si="129"/>
        <v>13623</v>
      </c>
      <c r="K2098" s="47">
        <f t="shared" si="130"/>
        <v>374347</v>
      </c>
      <c r="L2098" t="e">
        <f>+VLOOKUP(J2098,'Thanh toán '!Q$6:R$3244,2,0)</f>
        <v>#N/A</v>
      </c>
      <c r="M2098" s="47" t="e">
        <f t="shared" si="131"/>
        <v>#N/A</v>
      </c>
    </row>
    <row r="2099" spans="1:13" x14ac:dyDescent="0.25">
      <c r="A2099" s="43">
        <v>45000</v>
      </c>
      <c r="B2099" s="40" t="s">
        <v>13499</v>
      </c>
      <c r="C2099" s="40" t="s">
        <v>9172</v>
      </c>
      <c r="D2099" s="38">
        <v>775583</v>
      </c>
      <c r="E2099" s="42" t="s">
        <v>8998</v>
      </c>
      <c r="F2099" s="38">
        <v>77558</v>
      </c>
      <c r="G2099" s="38">
        <f t="shared" si="128"/>
        <v>853141</v>
      </c>
      <c r="H2099" s="40" t="s">
        <v>9001</v>
      </c>
      <c r="I2099" s="40" t="s">
        <v>9002</v>
      </c>
      <c r="J2099" s="45">
        <f t="shared" si="129"/>
        <v>13624</v>
      </c>
      <c r="K2099" s="47">
        <f t="shared" si="130"/>
        <v>853141</v>
      </c>
      <c r="L2099">
        <f>+VLOOKUP(J2099,'Thanh toán '!Q$6:R$3244,2,0)</f>
        <v>853141</v>
      </c>
      <c r="M2099" s="47">
        <f t="shared" si="131"/>
        <v>0</v>
      </c>
    </row>
    <row r="2100" spans="1:13" x14ac:dyDescent="0.25">
      <c r="A2100" s="43">
        <v>45000</v>
      </c>
      <c r="B2100" s="40" t="s">
        <v>13500</v>
      </c>
      <c r="C2100" s="40" t="s">
        <v>9271</v>
      </c>
      <c r="D2100" s="38">
        <v>340315</v>
      </c>
      <c r="E2100" s="42" t="s">
        <v>8998</v>
      </c>
      <c r="F2100" s="38">
        <v>34032</v>
      </c>
      <c r="G2100" s="38">
        <f t="shared" si="128"/>
        <v>374347</v>
      </c>
      <c r="H2100" s="40" t="s">
        <v>9001</v>
      </c>
      <c r="I2100" s="40" t="s">
        <v>9002</v>
      </c>
      <c r="J2100" s="45">
        <f t="shared" si="129"/>
        <v>13625</v>
      </c>
      <c r="K2100" s="47">
        <f t="shared" si="130"/>
        <v>374347</v>
      </c>
      <c r="L2100">
        <f>+VLOOKUP(J2100,'Thanh toán '!Q$6:R$3244,2,0)</f>
        <v>374347</v>
      </c>
      <c r="M2100" s="47">
        <f t="shared" si="131"/>
        <v>0</v>
      </c>
    </row>
    <row r="2101" spans="1:13" x14ac:dyDescent="0.25">
      <c r="A2101" s="43">
        <v>45000</v>
      </c>
      <c r="B2101" s="40" t="s">
        <v>13502</v>
      </c>
      <c r="C2101" s="40" t="s">
        <v>9224</v>
      </c>
      <c r="D2101" s="38">
        <v>340315</v>
      </c>
      <c r="E2101" s="42" t="s">
        <v>8998</v>
      </c>
      <c r="F2101" s="38">
        <v>34032</v>
      </c>
      <c r="G2101" s="38">
        <f t="shared" si="128"/>
        <v>374347</v>
      </c>
      <c r="H2101" s="40" t="s">
        <v>9001</v>
      </c>
      <c r="I2101" s="40" t="s">
        <v>9002</v>
      </c>
      <c r="J2101" s="45">
        <f t="shared" si="129"/>
        <v>13629</v>
      </c>
      <c r="K2101" s="47">
        <f t="shared" si="130"/>
        <v>374347</v>
      </c>
      <c r="L2101">
        <f>+VLOOKUP(J2101,'Thanh toán '!Q$6:R$3244,2,0)</f>
        <v>374347</v>
      </c>
      <c r="M2101" s="47">
        <f t="shared" si="131"/>
        <v>0</v>
      </c>
    </row>
    <row r="2102" spans="1:13" x14ac:dyDescent="0.25">
      <c r="A2102" s="43">
        <v>45000</v>
      </c>
      <c r="B2102" s="40" t="s">
        <v>13503</v>
      </c>
      <c r="C2102" s="40" t="s">
        <v>9226</v>
      </c>
      <c r="D2102" s="38">
        <v>340315</v>
      </c>
      <c r="E2102" s="42" t="s">
        <v>8998</v>
      </c>
      <c r="F2102" s="38">
        <v>34032</v>
      </c>
      <c r="G2102" s="38">
        <f t="shared" si="128"/>
        <v>374347</v>
      </c>
      <c r="H2102" s="40" t="s">
        <v>9001</v>
      </c>
      <c r="I2102" s="40" t="s">
        <v>9002</v>
      </c>
      <c r="J2102" s="45">
        <f t="shared" si="129"/>
        <v>13630</v>
      </c>
      <c r="K2102" s="47">
        <f t="shared" si="130"/>
        <v>374347</v>
      </c>
      <c r="L2102">
        <f>+VLOOKUP(J2102,'Thanh toán '!Q$6:R$3244,2,0)</f>
        <v>374347</v>
      </c>
      <c r="M2102" s="47">
        <f t="shared" si="131"/>
        <v>0</v>
      </c>
    </row>
    <row r="2103" spans="1:13" x14ac:dyDescent="0.25">
      <c r="A2103" s="43">
        <v>45000</v>
      </c>
      <c r="B2103" s="40" t="s">
        <v>13504</v>
      </c>
      <c r="C2103" s="40" t="s">
        <v>9228</v>
      </c>
      <c r="D2103" s="38">
        <v>1109636</v>
      </c>
      <c r="E2103" s="42" t="s">
        <v>8998</v>
      </c>
      <c r="F2103" s="38">
        <v>110964</v>
      </c>
      <c r="G2103" s="38">
        <f t="shared" si="128"/>
        <v>1220600</v>
      </c>
      <c r="H2103" s="40" t="s">
        <v>9001</v>
      </c>
      <c r="I2103" s="40" t="s">
        <v>9002</v>
      </c>
      <c r="J2103" s="45">
        <f t="shared" si="129"/>
        <v>13631</v>
      </c>
      <c r="K2103" s="47">
        <f t="shared" si="130"/>
        <v>1220600</v>
      </c>
      <c r="L2103">
        <f>+VLOOKUP(J2103,'Thanh toán '!Q$6:R$3244,2,0)</f>
        <v>1220600</v>
      </c>
      <c r="M2103" s="47">
        <f t="shared" si="131"/>
        <v>0</v>
      </c>
    </row>
    <row r="2104" spans="1:13" x14ac:dyDescent="0.25">
      <c r="A2104" s="43">
        <v>45000</v>
      </c>
      <c r="B2104" s="40" t="s">
        <v>13505</v>
      </c>
      <c r="C2104" s="40" t="s">
        <v>9228</v>
      </c>
      <c r="D2104" s="38">
        <v>340315</v>
      </c>
      <c r="E2104" s="42" t="s">
        <v>8998</v>
      </c>
      <c r="F2104" s="38">
        <v>34032</v>
      </c>
      <c r="G2104" s="38">
        <f t="shared" si="128"/>
        <v>374347</v>
      </c>
      <c r="H2104" s="40" t="s">
        <v>9001</v>
      </c>
      <c r="I2104" s="40" t="s">
        <v>9002</v>
      </c>
      <c r="J2104" s="45">
        <f t="shared" si="129"/>
        <v>13632</v>
      </c>
      <c r="K2104" s="47">
        <f t="shared" si="130"/>
        <v>374347</v>
      </c>
      <c r="L2104">
        <f>+VLOOKUP(J2104,'Thanh toán '!Q$6:R$3244,2,0)</f>
        <v>374347</v>
      </c>
      <c r="M2104" s="47">
        <f t="shared" si="131"/>
        <v>0</v>
      </c>
    </row>
    <row r="2105" spans="1:13" x14ac:dyDescent="0.25">
      <c r="A2105" s="43">
        <v>45000</v>
      </c>
      <c r="B2105" s="40" t="s">
        <v>13506</v>
      </c>
      <c r="C2105" s="40" t="s">
        <v>9237</v>
      </c>
      <c r="D2105" s="38">
        <v>340315</v>
      </c>
      <c r="E2105" s="42" t="s">
        <v>8998</v>
      </c>
      <c r="F2105" s="38">
        <v>34032</v>
      </c>
      <c r="G2105" s="38">
        <f t="shared" si="128"/>
        <v>374347</v>
      </c>
      <c r="H2105" s="40" t="s">
        <v>9001</v>
      </c>
      <c r="I2105" s="40" t="s">
        <v>9002</v>
      </c>
      <c r="J2105" s="45">
        <f t="shared" si="129"/>
        <v>13633</v>
      </c>
      <c r="K2105" s="47">
        <f t="shared" si="130"/>
        <v>374347</v>
      </c>
      <c r="L2105">
        <f>+VLOOKUP(J2105,'Thanh toán '!Q$6:R$3244,2,0)</f>
        <v>374347</v>
      </c>
      <c r="M2105" s="47">
        <f t="shared" si="131"/>
        <v>0</v>
      </c>
    </row>
    <row r="2106" spans="1:13" x14ac:dyDescent="0.25">
      <c r="A2106" s="43">
        <v>45000</v>
      </c>
      <c r="B2106" s="40" t="s">
        <v>13507</v>
      </c>
      <c r="C2106" s="40" t="s">
        <v>11397</v>
      </c>
      <c r="D2106" s="38">
        <v>340315</v>
      </c>
      <c r="E2106" s="42" t="s">
        <v>8998</v>
      </c>
      <c r="F2106" s="38">
        <v>34032</v>
      </c>
      <c r="G2106" s="38">
        <f t="shared" si="128"/>
        <v>374347</v>
      </c>
      <c r="H2106" s="40" t="s">
        <v>9001</v>
      </c>
      <c r="I2106" s="40" t="s">
        <v>9002</v>
      </c>
      <c r="J2106" s="45">
        <f t="shared" si="129"/>
        <v>13634</v>
      </c>
      <c r="K2106" s="47">
        <f t="shared" si="130"/>
        <v>374347</v>
      </c>
      <c r="L2106">
        <f>+VLOOKUP(J2106,'Thanh toán '!Q$6:R$3244,2,0)</f>
        <v>374347</v>
      </c>
      <c r="M2106" s="47">
        <f t="shared" si="131"/>
        <v>0</v>
      </c>
    </row>
    <row r="2107" spans="1:13" x14ac:dyDescent="0.25">
      <c r="A2107" s="43">
        <v>45000</v>
      </c>
      <c r="B2107" s="40" t="s">
        <v>13508</v>
      </c>
      <c r="C2107" s="40" t="s">
        <v>10192</v>
      </c>
      <c r="D2107" s="38">
        <v>340315</v>
      </c>
      <c r="E2107" s="42" t="s">
        <v>8998</v>
      </c>
      <c r="F2107" s="38">
        <v>34032</v>
      </c>
      <c r="G2107" s="38">
        <f t="shared" si="128"/>
        <v>374347</v>
      </c>
      <c r="H2107" s="40" t="s">
        <v>9001</v>
      </c>
      <c r="I2107" s="40" t="s">
        <v>9002</v>
      </c>
      <c r="J2107" s="45">
        <f t="shared" si="129"/>
        <v>13635</v>
      </c>
      <c r="K2107" s="47">
        <f t="shared" si="130"/>
        <v>374347</v>
      </c>
      <c r="L2107">
        <f>+VLOOKUP(J2107,'Thanh toán '!Q$6:R$3244,2,0)</f>
        <v>374347</v>
      </c>
      <c r="M2107" s="47">
        <f t="shared" si="131"/>
        <v>0</v>
      </c>
    </row>
    <row r="2108" spans="1:13" x14ac:dyDescent="0.25">
      <c r="A2108" s="43">
        <v>45000</v>
      </c>
      <c r="B2108" s="40" t="s">
        <v>13509</v>
      </c>
      <c r="C2108" s="40" t="s">
        <v>10013</v>
      </c>
      <c r="D2108" s="38">
        <v>340315</v>
      </c>
      <c r="E2108" s="42" t="s">
        <v>8998</v>
      </c>
      <c r="F2108" s="38">
        <v>34032</v>
      </c>
      <c r="G2108" s="38">
        <f t="shared" si="128"/>
        <v>374347</v>
      </c>
      <c r="H2108" s="40" t="s">
        <v>9001</v>
      </c>
      <c r="I2108" s="40" t="s">
        <v>9002</v>
      </c>
      <c r="J2108" s="45">
        <f t="shared" si="129"/>
        <v>13636</v>
      </c>
      <c r="K2108" s="47">
        <f t="shared" si="130"/>
        <v>374347</v>
      </c>
      <c r="L2108">
        <f>+VLOOKUP(J2108,'Thanh toán '!Q$6:R$3244,2,0)</f>
        <v>374347</v>
      </c>
      <c r="M2108" s="47">
        <f t="shared" si="131"/>
        <v>0</v>
      </c>
    </row>
    <row r="2109" spans="1:13" x14ac:dyDescent="0.25">
      <c r="A2109" s="43">
        <v>45000</v>
      </c>
      <c r="B2109" s="40" t="s">
        <v>13510</v>
      </c>
      <c r="C2109" s="40" t="s">
        <v>10178</v>
      </c>
      <c r="D2109" s="38">
        <v>340315</v>
      </c>
      <c r="E2109" s="42" t="s">
        <v>8998</v>
      </c>
      <c r="F2109" s="38">
        <v>34032</v>
      </c>
      <c r="G2109" s="38">
        <f t="shared" si="128"/>
        <v>374347</v>
      </c>
      <c r="H2109" s="40" t="s">
        <v>9001</v>
      </c>
      <c r="I2109" s="40" t="s">
        <v>9002</v>
      </c>
      <c r="J2109" s="45">
        <f t="shared" si="129"/>
        <v>13637</v>
      </c>
      <c r="K2109" s="47">
        <f t="shared" si="130"/>
        <v>374347</v>
      </c>
      <c r="L2109">
        <f>+VLOOKUP(J2109,'Thanh toán '!Q$6:R$3244,2,0)</f>
        <v>374347</v>
      </c>
      <c r="M2109" s="47">
        <f t="shared" si="131"/>
        <v>0</v>
      </c>
    </row>
    <row r="2110" spans="1:13" x14ac:dyDescent="0.25">
      <c r="A2110" s="43">
        <v>45000</v>
      </c>
      <c r="B2110" s="40" t="s">
        <v>13511</v>
      </c>
      <c r="C2110" s="40" t="s">
        <v>9016</v>
      </c>
      <c r="D2110" s="38">
        <v>340315</v>
      </c>
      <c r="E2110" s="42" t="s">
        <v>8998</v>
      </c>
      <c r="F2110" s="38">
        <v>34032</v>
      </c>
      <c r="G2110" s="38">
        <f t="shared" si="128"/>
        <v>374347</v>
      </c>
      <c r="H2110" s="40" t="s">
        <v>9001</v>
      </c>
      <c r="I2110" s="40" t="s">
        <v>9002</v>
      </c>
      <c r="J2110" s="45">
        <f t="shared" si="129"/>
        <v>13638</v>
      </c>
      <c r="K2110" s="47">
        <f t="shared" si="130"/>
        <v>374347</v>
      </c>
      <c r="L2110">
        <f>+VLOOKUP(J2110,'Thanh toán '!Q$6:R$3244,2,0)</f>
        <v>374347</v>
      </c>
      <c r="M2110" s="47">
        <f t="shared" si="131"/>
        <v>0</v>
      </c>
    </row>
    <row r="2111" spans="1:13" x14ac:dyDescent="0.25">
      <c r="A2111" s="43">
        <v>45000</v>
      </c>
      <c r="B2111" s="40" t="s">
        <v>13512</v>
      </c>
      <c r="C2111" s="40" t="s">
        <v>9239</v>
      </c>
      <c r="D2111" s="38">
        <v>340315</v>
      </c>
      <c r="E2111" s="42" t="s">
        <v>8998</v>
      </c>
      <c r="F2111" s="38">
        <v>34032</v>
      </c>
      <c r="G2111" s="38">
        <f t="shared" si="128"/>
        <v>374347</v>
      </c>
      <c r="H2111" s="40" t="s">
        <v>9001</v>
      </c>
      <c r="I2111" s="40" t="s">
        <v>9002</v>
      </c>
      <c r="J2111" s="45">
        <f t="shared" si="129"/>
        <v>13639</v>
      </c>
      <c r="K2111" s="47">
        <f t="shared" si="130"/>
        <v>374347</v>
      </c>
      <c r="L2111">
        <f>+VLOOKUP(J2111,'Thanh toán '!Q$6:R$3244,2,0)</f>
        <v>374347</v>
      </c>
      <c r="M2111" s="47">
        <f t="shared" si="131"/>
        <v>0</v>
      </c>
    </row>
    <row r="2112" spans="1:13" x14ac:dyDescent="0.25">
      <c r="A2112" s="43">
        <v>45000</v>
      </c>
      <c r="B2112" s="40" t="s">
        <v>13513</v>
      </c>
      <c r="C2112" s="40" t="s">
        <v>13514</v>
      </c>
      <c r="D2112" s="38">
        <v>618065</v>
      </c>
      <c r="E2112" s="42" t="s">
        <v>8998</v>
      </c>
      <c r="F2112" s="38">
        <v>61807</v>
      </c>
      <c r="G2112" s="38">
        <f t="shared" si="128"/>
        <v>679872</v>
      </c>
      <c r="H2112" s="40" t="s">
        <v>9001</v>
      </c>
      <c r="I2112" s="40" t="s">
        <v>9002</v>
      </c>
      <c r="J2112" s="45">
        <f t="shared" si="129"/>
        <v>13640</v>
      </c>
      <c r="K2112" s="47">
        <f t="shared" si="130"/>
        <v>679872</v>
      </c>
      <c r="L2112">
        <f>+VLOOKUP(J2112,'Thanh toán '!Q$6:R$3244,2,0)</f>
        <v>679872</v>
      </c>
      <c r="M2112" s="47">
        <f t="shared" si="131"/>
        <v>0</v>
      </c>
    </row>
    <row r="2113" spans="1:13" x14ac:dyDescent="0.25">
      <c r="A2113" s="43">
        <v>45000</v>
      </c>
      <c r="B2113" s="40" t="s">
        <v>13515</v>
      </c>
      <c r="C2113" s="40" t="s">
        <v>10194</v>
      </c>
      <c r="D2113" s="38">
        <v>340315</v>
      </c>
      <c r="E2113" s="42" t="s">
        <v>8998</v>
      </c>
      <c r="F2113" s="38">
        <v>34032</v>
      </c>
      <c r="G2113" s="38">
        <f t="shared" si="128"/>
        <v>374347</v>
      </c>
      <c r="H2113" s="40" t="s">
        <v>9001</v>
      </c>
      <c r="I2113" s="40" t="s">
        <v>9002</v>
      </c>
      <c r="J2113" s="45">
        <f t="shared" si="129"/>
        <v>13641</v>
      </c>
      <c r="K2113" s="47">
        <f t="shared" si="130"/>
        <v>374347</v>
      </c>
      <c r="L2113">
        <f>+VLOOKUP(J2113,'Thanh toán '!Q$6:R$3244,2,0)</f>
        <v>374347</v>
      </c>
      <c r="M2113" s="47">
        <f t="shared" si="131"/>
        <v>0</v>
      </c>
    </row>
    <row r="2114" spans="1:13" x14ac:dyDescent="0.25">
      <c r="A2114" s="43">
        <v>45000</v>
      </c>
      <c r="B2114" s="40" t="s">
        <v>13516</v>
      </c>
      <c r="C2114" s="40" t="s">
        <v>10180</v>
      </c>
      <c r="D2114" s="38">
        <v>340315</v>
      </c>
      <c r="E2114" s="42" t="s">
        <v>8998</v>
      </c>
      <c r="F2114" s="38">
        <v>34032</v>
      </c>
      <c r="G2114" s="38">
        <f t="shared" si="128"/>
        <v>374347</v>
      </c>
      <c r="H2114" s="40" t="s">
        <v>9001</v>
      </c>
      <c r="I2114" s="40" t="s">
        <v>9002</v>
      </c>
      <c r="J2114" s="45">
        <f t="shared" si="129"/>
        <v>13642</v>
      </c>
      <c r="K2114" s="47">
        <f t="shared" si="130"/>
        <v>374347</v>
      </c>
      <c r="L2114">
        <f>+VLOOKUP(J2114,'Thanh toán '!Q$6:R$3244,2,0)</f>
        <v>374347</v>
      </c>
      <c r="M2114" s="47">
        <f t="shared" si="131"/>
        <v>0</v>
      </c>
    </row>
    <row r="2115" spans="1:13" x14ac:dyDescent="0.25">
      <c r="A2115" s="43">
        <v>45000</v>
      </c>
      <c r="B2115" s="40" t="s">
        <v>13517</v>
      </c>
      <c r="C2115" s="40" t="s">
        <v>11400</v>
      </c>
      <c r="D2115" s="38">
        <v>1783110</v>
      </c>
      <c r="E2115" s="42" t="s">
        <v>8998</v>
      </c>
      <c r="F2115" s="38">
        <v>178311</v>
      </c>
      <c r="G2115" s="38">
        <f t="shared" si="128"/>
        <v>1961421</v>
      </c>
      <c r="H2115" s="40" t="s">
        <v>9001</v>
      </c>
      <c r="I2115" s="40" t="s">
        <v>9002</v>
      </c>
      <c r="J2115" s="45">
        <f t="shared" si="129"/>
        <v>13643</v>
      </c>
      <c r="K2115" s="47">
        <f t="shared" si="130"/>
        <v>1961421</v>
      </c>
      <c r="L2115" t="e">
        <f>+VLOOKUP(J2115,'Thanh toán '!Q$6:R$3244,2,0)</f>
        <v>#N/A</v>
      </c>
      <c r="M2115" s="47" t="e">
        <f t="shared" si="131"/>
        <v>#N/A</v>
      </c>
    </row>
    <row r="2116" spans="1:13" x14ac:dyDescent="0.25">
      <c r="A2116" s="43">
        <v>45000</v>
      </c>
      <c r="B2116" s="40" t="s">
        <v>13518</v>
      </c>
      <c r="C2116" s="40" t="s">
        <v>10187</v>
      </c>
      <c r="D2116" s="38">
        <v>340315</v>
      </c>
      <c r="E2116" s="42" t="s">
        <v>8998</v>
      </c>
      <c r="F2116" s="38">
        <v>34032</v>
      </c>
      <c r="G2116" s="38">
        <f t="shared" si="128"/>
        <v>374347</v>
      </c>
      <c r="H2116" s="40" t="s">
        <v>9001</v>
      </c>
      <c r="I2116" s="40" t="s">
        <v>9002</v>
      </c>
      <c r="J2116" s="45">
        <f t="shared" si="129"/>
        <v>13644</v>
      </c>
      <c r="K2116" s="47">
        <f t="shared" si="130"/>
        <v>374347</v>
      </c>
      <c r="L2116">
        <f>+VLOOKUP(J2116,'Thanh toán '!Q$6:R$3244,2,0)</f>
        <v>374347</v>
      </c>
      <c r="M2116" s="47">
        <f t="shared" si="131"/>
        <v>0</v>
      </c>
    </row>
    <row r="2117" spans="1:13" x14ac:dyDescent="0.25">
      <c r="A2117" s="43">
        <v>45000</v>
      </c>
      <c r="B2117" s="40" t="s">
        <v>13519</v>
      </c>
      <c r="C2117" s="40" t="s">
        <v>9259</v>
      </c>
      <c r="D2117" s="38">
        <v>367155</v>
      </c>
      <c r="E2117" s="42" t="s">
        <v>8998</v>
      </c>
      <c r="F2117" s="38">
        <v>36716</v>
      </c>
      <c r="G2117" s="38">
        <f t="shared" si="128"/>
        <v>403871</v>
      </c>
      <c r="H2117" s="40" t="s">
        <v>9001</v>
      </c>
      <c r="I2117" s="40" t="s">
        <v>9002</v>
      </c>
      <c r="J2117" s="45">
        <f t="shared" si="129"/>
        <v>13645</v>
      </c>
      <c r="K2117" s="47">
        <f t="shared" si="130"/>
        <v>403871</v>
      </c>
      <c r="L2117">
        <f>+VLOOKUP(J2117,'Thanh toán '!Q$6:R$3244,2,0)</f>
        <v>403871</v>
      </c>
      <c r="M2117" s="47">
        <f t="shared" si="131"/>
        <v>0</v>
      </c>
    </row>
    <row r="2118" spans="1:13" x14ac:dyDescent="0.25">
      <c r="A2118" s="43">
        <v>45000</v>
      </c>
      <c r="B2118" s="40" t="s">
        <v>13520</v>
      </c>
      <c r="C2118" s="40" t="s">
        <v>9363</v>
      </c>
      <c r="D2118" s="38">
        <v>340315</v>
      </c>
      <c r="E2118" s="42" t="s">
        <v>8998</v>
      </c>
      <c r="F2118" s="38">
        <v>34032</v>
      </c>
      <c r="G2118" s="38">
        <f t="shared" ref="G2118:G2181" si="132">+D2118+F2118</f>
        <v>374347</v>
      </c>
      <c r="H2118" s="40" t="s">
        <v>9001</v>
      </c>
      <c r="I2118" s="40" t="s">
        <v>9002</v>
      </c>
      <c r="J2118" s="45">
        <f t="shared" ref="J2118:J2181" si="133">+B2118*1</f>
        <v>13646</v>
      </c>
      <c r="K2118" s="47">
        <f t="shared" ref="K2118:K2181" si="134">+G2118</f>
        <v>374347</v>
      </c>
      <c r="L2118">
        <f>+VLOOKUP(J2118,'Thanh toán '!Q$6:R$3244,2,0)</f>
        <v>374347</v>
      </c>
      <c r="M2118" s="47">
        <f t="shared" ref="M2118:M2181" si="135">+L2118-K2118</f>
        <v>0</v>
      </c>
    </row>
    <row r="2119" spans="1:13" x14ac:dyDescent="0.25">
      <c r="A2119" s="43">
        <v>45000</v>
      </c>
      <c r="B2119" s="40" t="s">
        <v>13521</v>
      </c>
      <c r="C2119" s="40" t="s">
        <v>9378</v>
      </c>
      <c r="D2119" s="38">
        <v>1110580</v>
      </c>
      <c r="E2119" s="42" t="s">
        <v>8998</v>
      </c>
      <c r="F2119" s="38">
        <v>111058</v>
      </c>
      <c r="G2119" s="38">
        <f t="shared" si="132"/>
        <v>1221638</v>
      </c>
      <c r="H2119" s="40" t="s">
        <v>9001</v>
      </c>
      <c r="I2119" s="40" t="s">
        <v>9002</v>
      </c>
      <c r="J2119" s="45">
        <f t="shared" si="133"/>
        <v>13647</v>
      </c>
      <c r="K2119" s="47">
        <f t="shared" si="134"/>
        <v>1221638</v>
      </c>
      <c r="L2119" t="e">
        <f>+VLOOKUP(J2119,'Thanh toán '!Q$6:R$3244,2,0)</f>
        <v>#N/A</v>
      </c>
      <c r="M2119" s="47" t="e">
        <f t="shared" si="135"/>
        <v>#N/A</v>
      </c>
    </row>
    <row r="2120" spans="1:13" x14ac:dyDescent="0.25">
      <c r="A2120" s="43">
        <v>45000</v>
      </c>
      <c r="B2120" s="40" t="s">
        <v>13522</v>
      </c>
      <c r="C2120" s="40" t="s">
        <v>9378</v>
      </c>
      <c r="D2120" s="38">
        <v>340315</v>
      </c>
      <c r="E2120" s="42" t="s">
        <v>8998</v>
      </c>
      <c r="F2120" s="38">
        <v>34032</v>
      </c>
      <c r="G2120" s="38">
        <f t="shared" si="132"/>
        <v>374347</v>
      </c>
      <c r="H2120" s="40" t="s">
        <v>9001</v>
      </c>
      <c r="I2120" s="40" t="s">
        <v>9002</v>
      </c>
      <c r="J2120" s="45">
        <f t="shared" si="133"/>
        <v>13648</v>
      </c>
      <c r="K2120" s="47">
        <f t="shared" si="134"/>
        <v>374347</v>
      </c>
      <c r="L2120" t="e">
        <f>+VLOOKUP(J2120,'Thanh toán '!Q$6:R$3244,2,0)</f>
        <v>#N/A</v>
      </c>
      <c r="M2120" s="47" t="e">
        <f t="shared" si="135"/>
        <v>#N/A</v>
      </c>
    </row>
    <row r="2121" spans="1:13" x14ac:dyDescent="0.25">
      <c r="A2121" s="43">
        <v>45000</v>
      </c>
      <c r="B2121" s="40" t="s">
        <v>13523</v>
      </c>
      <c r="C2121" s="40" t="s">
        <v>9365</v>
      </c>
      <c r="D2121" s="38">
        <v>340315</v>
      </c>
      <c r="E2121" s="42" t="s">
        <v>8998</v>
      </c>
      <c r="F2121" s="38">
        <v>34032</v>
      </c>
      <c r="G2121" s="38">
        <f t="shared" si="132"/>
        <v>374347</v>
      </c>
      <c r="H2121" s="40" t="s">
        <v>9001</v>
      </c>
      <c r="I2121" s="40" t="s">
        <v>9002</v>
      </c>
      <c r="J2121" s="45">
        <f t="shared" si="133"/>
        <v>13649</v>
      </c>
      <c r="K2121" s="47">
        <f t="shared" si="134"/>
        <v>374347</v>
      </c>
      <c r="L2121">
        <f>+VLOOKUP(J2121,'Thanh toán '!Q$6:R$3244,2,0)</f>
        <v>374347</v>
      </c>
      <c r="M2121" s="47">
        <f t="shared" si="135"/>
        <v>0</v>
      </c>
    </row>
    <row r="2122" spans="1:13" x14ac:dyDescent="0.25">
      <c r="A2122" s="43">
        <v>45000</v>
      </c>
      <c r="B2122" s="40" t="s">
        <v>13524</v>
      </c>
      <c r="C2122" s="40" t="s">
        <v>13525</v>
      </c>
      <c r="D2122" s="38">
        <v>2234560</v>
      </c>
      <c r="E2122" s="42" t="s">
        <v>8998</v>
      </c>
      <c r="F2122" s="38">
        <v>223456</v>
      </c>
      <c r="G2122" s="38">
        <f t="shared" si="132"/>
        <v>2458016</v>
      </c>
      <c r="H2122" s="40" t="s">
        <v>9206</v>
      </c>
      <c r="I2122" s="40" t="s">
        <v>9207</v>
      </c>
      <c r="J2122" s="45">
        <f t="shared" si="133"/>
        <v>13651</v>
      </c>
      <c r="K2122" s="47">
        <f t="shared" si="134"/>
        <v>2458016</v>
      </c>
      <c r="L2122">
        <f>+VLOOKUP(J2122,'Thanh toán '!Q$6:R$3244,2,0)</f>
        <v>2458016</v>
      </c>
      <c r="M2122" s="47">
        <f t="shared" si="135"/>
        <v>0</v>
      </c>
    </row>
    <row r="2123" spans="1:13" x14ac:dyDescent="0.25">
      <c r="A2123" s="43">
        <v>45000</v>
      </c>
      <c r="B2123" s="40" t="s">
        <v>13526</v>
      </c>
      <c r="C2123" s="40" t="s">
        <v>9203</v>
      </c>
      <c r="D2123" s="38">
        <v>553467</v>
      </c>
      <c r="E2123" s="42" t="s">
        <v>8998</v>
      </c>
      <c r="F2123" s="38">
        <v>55347</v>
      </c>
      <c r="G2123" s="38">
        <f t="shared" si="132"/>
        <v>608814</v>
      </c>
      <c r="H2123" s="40" t="s">
        <v>9001</v>
      </c>
      <c r="I2123" s="40" t="s">
        <v>9002</v>
      </c>
      <c r="J2123" s="45">
        <f t="shared" si="133"/>
        <v>13652</v>
      </c>
      <c r="K2123" s="47">
        <f t="shared" si="134"/>
        <v>608814</v>
      </c>
      <c r="L2123">
        <f>+VLOOKUP(J2123,'Thanh toán '!Q$6:R$3244,2,0)</f>
        <v>608814</v>
      </c>
      <c r="M2123" s="47">
        <f t="shared" si="135"/>
        <v>0</v>
      </c>
    </row>
    <row r="2124" spans="1:13" x14ac:dyDescent="0.25">
      <c r="A2124" s="43">
        <v>45000</v>
      </c>
      <c r="B2124" s="40" t="s">
        <v>13527</v>
      </c>
      <c r="C2124" s="40" t="s">
        <v>11606</v>
      </c>
      <c r="D2124" s="38">
        <v>340315</v>
      </c>
      <c r="E2124" s="42" t="s">
        <v>8998</v>
      </c>
      <c r="F2124" s="38">
        <v>34032</v>
      </c>
      <c r="G2124" s="38">
        <f t="shared" si="132"/>
        <v>374347</v>
      </c>
      <c r="H2124" s="40" t="s">
        <v>9001</v>
      </c>
      <c r="I2124" s="40" t="s">
        <v>9002</v>
      </c>
      <c r="J2124" s="45">
        <f t="shared" si="133"/>
        <v>13653</v>
      </c>
      <c r="K2124" s="47">
        <f t="shared" si="134"/>
        <v>374347</v>
      </c>
      <c r="L2124">
        <f>+VLOOKUP(J2124,'Thanh toán '!Q$6:R$3244,2,0)</f>
        <v>374347</v>
      </c>
      <c r="M2124" s="47">
        <f t="shared" si="135"/>
        <v>0</v>
      </c>
    </row>
    <row r="2125" spans="1:13" x14ac:dyDescent="0.25">
      <c r="A2125" s="43">
        <v>45000</v>
      </c>
      <c r="B2125" s="40" t="s">
        <v>13528</v>
      </c>
      <c r="C2125" s="40" t="s">
        <v>9365</v>
      </c>
      <c r="D2125" s="38">
        <v>1173355</v>
      </c>
      <c r="E2125" s="42" t="s">
        <v>8998</v>
      </c>
      <c r="F2125" s="38">
        <v>117336</v>
      </c>
      <c r="G2125" s="38">
        <f t="shared" si="132"/>
        <v>1290691</v>
      </c>
      <c r="H2125" s="40" t="s">
        <v>9001</v>
      </c>
      <c r="I2125" s="40" t="s">
        <v>9002</v>
      </c>
      <c r="J2125" s="45">
        <f t="shared" si="133"/>
        <v>13654</v>
      </c>
      <c r="K2125" s="47">
        <f t="shared" si="134"/>
        <v>1290691</v>
      </c>
      <c r="L2125">
        <f>+VLOOKUP(J2125,'Thanh toán '!Q$6:R$3244,2,0)</f>
        <v>1290691</v>
      </c>
      <c r="M2125" s="47">
        <f t="shared" si="135"/>
        <v>0</v>
      </c>
    </row>
    <row r="2126" spans="1:13" x14ac:dyDescent="0.25">
      <c r="A2126" s="43">
        <v>45000</v>
      </c>
      <c r="B2126" s="40" t="s">
        <v>13529</v>
      </c>
      <c r="C2126" s="40" t="s">
        <v>9365</v>
      </c>
      <c r="D2126" s="38">
        <v>254520</v>
      </c>
      <c r="E2126" s="42" t="s">
        <v>8998</v>
      </c>
      <c r="F2126" s="38">
        <v>25452</v>
      </c>
      <c r="G2126" s="38">
        <f t="shared" si="132"/>
        <v>279972</v>
      </c>
      <c r="H2126" s="40" t="s">
        <v>9001</v>
      </c>
      <c r="I2126" s="40" t="s">
        <v>9002</v>
      </c>
      <c r="J2126" s="45">
        <f t="shared" si="133"/>
        <v>13655</v>
      </c>
      <c r="K2126" s="47">
        <f t="shared" si="134"/>
        <v>279972</v>
      </c>
      <c r="L2126" t="e">
        <f>+VLOOKUP(J2126,'Thanh toán '!Q$6:R$3244,2,0)</f>
        <v>#N/A</v>
      </c>
      <c r="M2126" s="47" t="e">
        <f t="shared" si="135"/>
        <v>#N/A</v>
      </c>
    </row>
    <row r="2127" spans="1:13" x14ac:dyDescent="0.25">
      <c r="A2127" s="43">
        <v>45000</v>
      </c>
      <c r="B2127" s="40" t="s">
        <v>13530</v>
      </c>
      <c r="C2127" s="40" t="s">
        <v>13531</v>
      </c>
      <c r="D2127" s="38">
        <v>586146</v>
      </c>
      <c r="E2127" s="42" t="s">
        <v>8998</v>
      </c>
      <c r="F2127" s="38">
        <v>58615</v>
      </c>
      <c r="G2127" s="38">
        <f t="shared" si="132"/>
        <v>644761</v>
      </c>
      <c r="H2127" s="40" t="s">
        <v>9001</v>
      </c>
      <c r="I2127" s="40" t="s">
        <v>9002</v>
      </c>
      <c r="J2127" s="45">
        <f t="shared" si="133"/>
        <v>13656</v>
      </c>
      <c r="K2127" s="47">
        <f t="shared" si="134"/>
        <v>644761</v>
      </c>
      <c r="L2127">
        <f>+VLOOKUP(J2127,'Thanh toán '!Q$6:R$3244,2,0)</f>
        <v>644761</v>
      </c>
      <c r="M2127" s="47">
        <f t="shared" si="135"/>
        <v>0</v>
      </c>
    </row>
    <row r="2128" spans="1:13" x14ac:dyDescent="0.25">
      <c r="A2128" s="43">
        <v>45000</v>
      </c>
      <c r="B2128" s="40" t="s">
        <v>13532</v>
      </c>
      <c r="C2128" s="40" t="s">
        <v>9192</v>
      </c>
      <c r="D2128" s="38">
        <v>340315</v>
      </c>
      <c r="E2128" s="42" t="s">
        <v>8998</v>
      </c>
      <c r="F2128" s="38">
        <v>34032</v>
      </c>
      <c r="G2128" s="38">
        <f t="shared" si="132"/>
        <v>374347</v>
      </c>
      <c r="H2128" s="40" t="s">
        <v>9001</v>
      </c>
      <c r="I2128" s="40" t="s">
        <v>9002</v>
      </c>
      <c r="J2128" s="45">
        <f t="shared" si="133"/>
        <v>13657</v>
      </c>
      <c r="K2128" s="47">
        <f t="shared" si="134"/>
        <v>374347</v>
      </c>
      <c r="L2128">
        <f>+VLOOKUP(J2128,'Thanh toán '!Q$6:R$3244,2,0)</f>
        <v>374347</v>
      </c>
      <c r="M2128" s="47">
        <f t="shared" si="135"/>
        <v>0</v>
      </c>
    </row>
    <row r="2129" spans="1:13" x14ac:dyDescent="0.25">
      <c r="A2129" s="43">
        <v>45000</v>
      </c>
      <c r="B2129" s="40" t="s">
        <v>13533</v>
      </c>
      <c r="C2129" s="40" t="s">
        <v>10127</v>
      </c>
      <c r="D2129" s="38">
        <v>340315</v>
      </c>
      <c r="E2129" s="42" t="s">
        <v>8998</v>
      </c>
      <c r="F2129" s="38">
        <v>34032</v>
      </c>
      <c r="G2129" s="38">
        <f t="shared" si="132"/>
        <v>374347</v>
      </c>
      <c r="H2129" s="40" t="s">
        <v>9001</v>
      </c>
      <c r="I2129" s="40" t="s">
        <v>9002</v>
      </c>
      <c r="J2129" s="45">
        <f t="shared" si="133"/>
        <v>13658</v>
      </c>
      <c r="K2129" s="47">
        <f t="shared" si="134"/>
        <v>374347</v>
      </c>
      <c r="L2129">
        <f>+VLOOKUP(J2129,'Thanh toán '!Q$6:R$3244,2,0)</f>
        <v>374347</v>
      </c>
      <c r="M2129" s="47">
        <f t="shared" si="135"/>
        <v>0</v>
      </c>
    </row>
    <row r="2130" spans="1:13" x14ac:dyDescent="0.25">
      <c r="A2130" s="43">
        <v>45000</v>
      </c>
      <c r="B2130" s="40" t="s">
        <v>13534</v>
      </c>
      <c r="C2130" s="40" t="s">
        <v>9186</v>
      </c>
      <c r="D2130" s="38">
        <v>726000</v>
      </c>
      <c r="E2130" s="42" t="s">
        <v>8998</v>
      </c>
      <c r="F2130" s="38">
        <v>72600</v>
      </c>
      <c r="G2130" s="38">
        <f t="shared" si="132"/>
        <v>798600</v>
      </c>
      <c r="H2130" s="40" t="s">
        <v>9001</v>
      </c>
      <c r="I2130" s="40" t="s">
        <v>9002</v>
      </c>
      <c r="J2130" s="45">
        <f t="shared" si="133"/>
        <v>13659</v>
      </c>
      <c r="K2130" s="47">
        <f t="shared" si="134"/>
        <v>798600</v>
      </c>
      <c r="L2130">
        <f>+VLOOKUP(J2130,'Thanh toán '!Q$6:R$3244,2,0)</f>
        <v>798600</v>
      </c>
      <c r="M2130" s="47">
        <f t="shared" si="135"/>
        <v>0</v>
      </c>
    </row>
    <row r="2131" spans="1:13" x14ac:dyDescent="0.25">
      <c r="A2131" s="43">
        <v>45000</v>
      </c>
      <c r="B2131" s="40" t="s">
        <v>13535</v>
      </c>
      <c r="C2131" s="40" t="s">
        <v>9186</v>
      </c>
      <c r="D2131" s="38">
        <v>340315</v>
      </c>
      <c r="E2131" s="42" t="s">
        <v>8998</v>
      </c>
      <c r="F2131" s="38">
        <v>34032</v>
      </c>
      <c r="G2131" s="38">
        <f t="shared" si="132"/>
        <v>374347</v>
      </c>
      <c r="H2131" s="40" t="s">
        <v>9001</v>
      </c>
      <c r="I2131" s="40" t="s">
        <v>9002</v>
      </c>
      <c r="J2131" s="45">
        <f t="shared" si="133"/>
        <v>13660</v>
      </c>
      <c r="K2131" s="47">
        <f t="shared" si="134"/>
        <v>374347</v>
      </c>
      <c r="L2131">
        <f>+VLOOKUP(J2131,'Thanh toán '!Q$6:R$3244,2,0)</f>
        <v>374347</v>
      </c>
      <c r="M2131" s="47">
        <f t="shared" si="135"/>
        <v>0</v>
      </c>
    </row>
    <row r="2132" spans="1:13" x14ac:dyDescent="0.25">
      <c r="A2132" s="43">
        <v>45000</v>
      </c>
      <c r="B2132" s="40" t="s">
        <v>13536</v>
      </c>
      <c r="C2132" s="40" t="s">
        <v>9188</v>
      </c>
      <c r="D2132" s="38">
        <v>340315</v>
      </c>
      <c r="E2132" s="42" t="s">
        <v>8998</v>
      </c>
      <c r="F2132" s="38">
        <v>34032</v>
      </c>
      <c r="G2132" s="38">
        <f t="shared" si="132"/>
        <v>374347</v>
      </c>
      <c r="H2132" s="40" t="s">
        <v>9001</v>
      </c>
      <c r="I2132" s="40" t="s">
        <v>9002</v>
      </c>
      <c r="J2132" s="45">
        <f t="shared" si="133"/>
        <v>13661</v>
      </c>
      <c r="K2132" s="47">
        <f t="shared" si="134"/>
        <v>374347</v>
      </c>
      <c r="L2132" t="e">
        <f>+VLOOKUP(J2132,'Thanh toán '!Q$6:R$3244,2,0)</f>
        <v>#N/A</v>
      </c>
      <c r="M2132" s="47" t="e">
        <f t="shared" si="135"/>
        <v>#N/A</v>
      </c>
    </row>
    <row r="2133" spans="1:13" x14ac:dyDescent="0.25">
      <c r="A2133" s="43">
        <v>45000</v>
      </c>
      <c r="B2133" s="40" t="s">
        <v>13537</v>
      </c>
      <c r="C2133" s="40" t="s">
        <v>13538</v>
      </c>
      <c r="D2133" s="38">
        <v>3457290</v>
      </c>
      <c r="E2133" s="42" t="s">
        <v>8998</v>
      </c>
      <c r="F2133" s="38">
        <v>345729</v>
      </c>
      <c r="G2133" s="38">
        <f t="shared" si="132"/>
        <v>3803019</v>
      </c>
      <c r="H2133" s="40" t="s">
        <v>9197</v>
      </c>
      <c r="I2133" s="40" t="s">
        <v>9198</v>
      </c>
      <c r="J2133" s="45">
        <f t="shared" si="133"/>
        <v>13663</v>
      </c>
      <c r="K2133" s="47">
        <f t="shared" si="134"/>
        <v>3803019</v>
      </c>
      <c r="L2133">
        <f>+VLOOKUP(J2133,'Thanh toán '!Q$6:R$3244,2,0)</f>
        <v>3803019</v>
      </c>
      <c r="M2133" s="47">
        <f t="shared" si="135"/>
        <v>0</v>
      </c>
    </row>
    <row r="2134" spans="1:13" x14ac:dyDescent="0.25">
      <c r="A2134" s="43">
        <v>45000</v>
      </c>
      <c r="B2134" s="40" t="s">
        <v>13539</v>
      </c>
      <c r="C2134" s="40" t="s">
        <v>9922</v>
      </c>
      <c r="D2134" s="38">
        <v>370839</v>
      </c>
      <c r="E2134" s="42" t="s">
        <v>8998</v>
      </c>
      <c r="F2134" s="38">
        <v>37084</v>
      </c>
      <c r="G2134" s="38">
        <f t="shared" si="132"/>
        <v>407923</v>
      </c>
      <c r="H2134" s="40" t="s">
        <v>9001</v>
      </c>
      <c r="I2134" s="40" t="s">
        <v>9002</v>
      </c>
      <c r="J2134" s="45">
        <f t="shared" si="133"/>
        <v>13664</v>
      </c>
      <c r="K2134" s="47">
        <f t="shared" si="134"/>
        <v>407923</v>
      </c>
      <c r="L2134">
        <f>+VLOOKUP(J2134,'Thanh toán '!Q$6:R$3244,2,0)</f>
        <v>407923</v>
      </c>
      <c r="M2134" s="47">
        <f t="shared" si="135"/>
        <v>0</v>
      </c>
    </row>
    <row r="2135" spans="1:13" x14ac:dyDescent="0.25">
      <c r="A2135" s="43">
        <v>45000</v>
      </c>
      <c r="B2135" s="40" t="s">
        <v>13540</v>
      </c>
      <c r="C2135" s="40" t="s">
        <v>9922</v>
      </c>
      <c r="D2135" s="38">
        <v>340315</v>
      </c>
      <c r="E2135" s="42" t="s">
        <v>8998</v>
      </c>
      <c r="F2135" s="38">
        <v>34032</v>
      </c>
      <c r="G2135" s="38">
        <f t="shared" si="132"/>
        <v>374347</v>
      </c>
      <c r="H2135" s="40" t="s">
        <v>9001</v>
      </c>
      <c r="I2135" s="40" t="s">
        <v>9002</v>
      </c>
      <c r="J2135" s="45">
        <f t="shared" si="133"/>
        <v>13665</v>
      </c>
      <c r="K2135" s="47">
        <f t="shared" si="134"/>
        <v>374347</v>
      </c>
      <c r="L2135">
        <f>+VLOOKUP(J2135,'Thanh toán '!Q$6:R$3244,2,0)</f>
        <v>374347</v>
      </c>
      <c r="M2135" s="47">
        <f t="shared" si="135"/>
        <v>0</v>
      </c>
    </row>
    <row r="2136" spans="1:13" x14ac:dyDescent="0.25">
      <c r="A2136" s="43">
        <v>45000</v>
      </c>
      <c r="B2136" s="40" t="s">
        <v>13541</v>
      </c>
      <c r="C2136" s="40" t="s">
        <v>9194</v>
      </c>
      <c r="D2136" s="38">
        <v>340315</v>
      </c>
      <c r="E2136" s="42" t="s">
        <v>8998</v>
      </c>
      <c r="F2136" s="38">
        <v>34032</v>
      </c>
      <c r="G2136" s="38">
        <f t="shared" si="132"/>
        <v>374347</v>
      </c>
      <c r="H2136" s="40" t="s">
        <v>9001</v>
      </c>
      <c r="I2136" s="40" t="s">
        <v>9002</v>
      </c>
      <c r="J2136" s="45">
        <f t="shared" si="133"/>
        <v>13666</v>
      </c>
      <c r="K2136" s="47">
        <f t="shared" si="134"/>
        <v>374347</v>
      </c>
      <c r="L2136">
        <f>+VLOOKUP(J2136,'Thanh toán '!Q$6:R$3244,2,0)</f>
        <v>374347</v>
      </c>
      <c r="M2136" s="47">
        <f t="shared" si="135"/>
        <v>0</v>
      </c>
    </row>
    <row r="2137" spans="1:13" x14ac:dyDescent="0.25">
      <c r="A2137" s="43">
        <v>45000</v>
      </c>
      <c r="B2137" s="40" t="s">
        <v>13542</v>
      </c>
      <c r="C2137" s="40" t="s">
        <v>10131</v>
      </c>
      <c r="D2137" s="38">
        <v>951239</v>
      </c>
      <c r="E2137" s="42" t="s">
        <v>8998</v>
      </c>
      <c r="F2137" s="38">
        <v>95124</v>
      </c>
      <c r="G2137" s="38">
        <f t="shared" si="132"/>
        <v>1046363</v>
      </c>
      <c r="H2137" s="40" t="s">
        <v>9001</v>
      </c>
      <c r="I2137" s="40" t="s">
        <v>9002</v>
      </c>
      <c r="J2137" s="45">
        <f t="shared" si="133"/>
        <v>13667</v>
      </c>
      <c r="K2137" s="47">
        <f t="shared" si="134"/>
        <v>1046363</v>
      </c>
      <c r="L2137">
        <f>+VLOOKUP(J2137,'Thanh toán '!Q$6:R$3244,2,0)</f>
        <v>1046363</v>
      </c>
      <c r="M2137" s="47">
        <f t="shared" si="135"/>
        <v>0</v>
      </c>
    </row>
    <row r="2138" spans="1:13" x14ac:dyDescent="0.25">
      <c r="A2138" s="43">
        <v>45000</v>
      </c>
      <c r="B2138" s="40" t="s">
        <v>13543</v>
      </c>
      <c r="C2138" s="40" t="s">
        <v>10091</v>
      </c>
      <c r="D2138" s="38">
        <v>333174</v>
      </c>
      <c r="E2138" s="42" t="s">
        <v>8998</v>
      </c>
      <c r="F2138" s="38">
        <v>33317</v>
      </c>
      <c r="G2138" s="38">
        <f t="shared" si="132"/>
        <v>366491</v>
      </c>
      <c r="H2138" s="40" t="s">
        <v>9001</v>
      </c>
      <c r="I2138" s="40" t="s">
        <v>9002</v>
      </c>
      <c r="J2138" s="45">
        <f t="shared" si="133"/>
        <v>13668</v>
      </c>
      <c r="K2138" s="47">
        <f t="shared" si="134"/>
        <v>366491</v>
      </c>
      <c r="L2138">
        <f>+VLOOKUP(J2138,'Thanh toán '!Q$6:R$3244,2,0)</f>
        <v>366491</v>
      </c>
      <c r="M2138" s="47">
        <f t="shared" si="135"/>
        <v>0</v>
      </c>
    </row>
    <row r="2139" spans="1:13" x14ac:dyDescent="0.25">
      <c r="A2139" s="43">
        <v>45000</v>
      </c>
      <c r="B2139" s="40" t="s">
        <v>13544</v>
      </c>
      <c r="C2139" s="40" t="s">
        <v>10363</v>
      </c>
      <c r="D2139" s="38">
        <v>181500</v>
      </c>
      <c r="E2139" s="42" t="s">
        <v>8998</v>
      </c>
      <c r="F2139" s="38">
        <v>18150</v>
      </c>
      <c r="G2139" s="38">
        <f t="shared" si="132"/>
        <v>199650</v>
      </c>
      <c r="H2139" s="40" t="s">
        <v>9001</v>
      </c>
      <c r="I2139" s="40" t="s">
        <v>9002</v>
      </c>
      <c r="J2139" s="45">
        <f t="shared" si="133"/>
        <v>13669</v>
      </c>
      <c r="K2139" s="47">
        <f t="shared" si="134"/>
        <v>199650</v>
      </c>
      <c r="L2139">
        <f>+VLOOKUP(J2139,'Thanh toán '!Q$6:R$3244,2,0)</f>
        <v>199650</v>
      </c>
      <c r="M2139" s="47">
        <f t="shared" si="135"/>
        <v>0</v>
      </c>
    </row>
    <row r="2140" spans="1:13" x14ac:dyDescent="0.25">
      <c r="A2140" s="43">
        <v>45000</v>
      </c>
      <c r="B2140" s="40" t="s">
        <v>13545</v>
      </c>
      <c r="C2140" s="40" t="s">
        <v>10083</v>
      </c>
      <c r="D2140" s="38">
        <v>340315</v>
      </c>
      <c r="E2140" s="42" t="s">
        <v>8998</v>
      </c>
      <c r="F2140" s="38">
        <v>34032</v>
      </c>
      <c r="G2140" s="38">
        <f t="shared" si="132"/>
        <v>374347</v>
      </c>
      <c r="H2140" s="40" t="s">
        <v>9001</v>
      </c>
      <c r="I2140" s="40" t="s">
        <v>9002</v>
      </c>
      <c r="J2140" s="45">
        <f t="shared" si="133"/>
        <v>13671</v>
      </c>
      <c r="K2140" s="47">
        <f t="shared" si="134"/>
        <v>374347</v>
      </c>
      <c r="L2140">
        <f>+VLOOKUP(J2140,'Thanh toán '!Q$6:R$3244,2,0)</f>
        <v>374347</v>
      </c>
      <c r="M2140" s="47">
        <f t="shared" si="135"/>
        <v>0</v>
      </c>
    </row>
    <row r="2141" spans="1:13" x14ac:dyDescent="0.25">
      <c r="A2141" s="43">
        <v>45000</v>
      </c>
      <c r="B2141" s="40" t="s">
        <v>13546</v>
      </c>
      <c r="C2141" s="40" t="s">
        <v>9769</v>
      </c>
      <c r="D2141" s="38">
        <v>340315</v>
      </c>
      <c r="E2141" s="42" t="s">
        <v>8998</v>
      </c>
      <c r="F2141" s="38">
        <v>34032</v>
      </c>
      <c r="G2141" s="38">
        <f t="shared" si="132"/>
        <v>374347</v>
      </c>
      <c r="H2141" s="40" t="s">
        <v>9001</v>
      </c>
      <c r="I2141" s="40" t="s">
        <v>9002</v>
      </c>
      <c r="J2141" s="45">
        <f t="shared" si="133"/>
        <v>13672</v>
      </c>
      <c r="K2141" s="47">
        <f t="shared" si="134"/>
        <v>374347</v>
      </c>
      <c r="L2141">
        <f>+VLOOKUP(J2141,'Thanh toán '!Q$6:R$3244,2,0)</f>
        <v>374347</v>
      </c>
      <c r="M2141" s="47">
        <f t="shared" si="135"/>
        <v>0</v>
      </c>
    </row>
    <row r="2142" spans="1:13" x14ac:dyDescent="0.25">
      <c r="A2142" s="43">
        <v>45000</v>
      </c>
      <c r="B2142" s="40" t="s">
        <v>13547</v>
      </c>
      <c r="C2142" s="40" t="s">
        <v>10038</v>
      </c>
      <c r="D2142" s="38">
        <v>340315</v>
      </c>
      <c r="E2142" s="42" t="s">
        <v>8998</v>
      </c>
      <c r="F2142" s="38">
        <v>34032</v>
      </c>
      <c r="G2142" s="38">
        <f t="shared" si="132"/>
        <v>374347</v>
      </c>
      <c r="H2142" s="40" t="s">
        <v>9001</v>
      </c>
      <c r="I2142" s="40" t="s">
        <v>9002</v>
      </c>
      <c r="J2142" s="45">
        <f t="shared" si="133"/>
        <v>13673</v>
      </c>
      <c r="K2142" s="47">
        <f t="shared" si="134"/>
        <v>374347</v>
      </c>
      <c r="L2142">
        <f>+VLOOKUP(J2142,'Thanh toán '!Q$6:R$3244,2,0)</f>
        <v>374347</v>
      </c>
      <c r="M2142" s="47">
        <f t="shared" si="135"/>
        <v>0</v>
      </c>
    </row>
    <row r="2143" spans="1:13" x14ac:dyDescent="0.25">
      <c r="A2143" s="43">
        <v>45000</v>
      </c>
      <c r="B2143" s="40" t="s">
        <v>12766</v>
      </c>
      <c r="C2143" s="40" t="s">
        <v>9386</v>
      </c>
      <c r="D2143" s="38">
        <v>340315</v>
      </c>
      <c r="E2143" s="42" t="s">
        <v>8998</v>
      </c>
      <c r="F2143" s="38">
        <v>34032</v>
      </c>
      <c r="G2143" s="38">
        <f t="shared" si="132"/>
        <v>374347</v>
      </c>
      <c r="H2143" s="40" t="s">
        <v>9001</v>
      </c>
      <c r="I2143" s="40" t="s">
        <v>9002</v>
      </c>
      <c r="J2143" s="45">
        <f t="shared" si="133"/>
        <v>13674</v>
      </c>
      <c r="K2143" s="47">
        <f t="shared" si="134"/>
        <v>374347</v>
      </c>
      <c r="L2143" t="e">
        <f>+VLOOKUP(J2143,'Thanh toán '!Q$6:R$3244,2,0)</f>
        <v>#N/A</v>
      </c>
      <c r="M2143" s="47" t="e">
        <f t="shared" si="135"/>
        <v>#N/A</v>
      </c>
    </row>
    <row r="2144" spans="1:13" x14ac:dyDescent="0.25">
      <c r="A2144" s="43">
        <v>45000</v>
      </c>
      <c r="B2144" s="40" t="s">
        <v>13548</v>
      </c>
      <c r="C2144" s="40" t="s">
        <v>9773</v>
      </c>
      <c r="D2144" s="38">
        <v>340315</v>
      </c>
      <c r="E2144" s="42" t="s">
        <v>8998</v>
      </c>
      <c r="F2144" s="38">
        <v>34032</v>
      </c>
      <c r="G2144" s="38">
        <f t="shared" si="132"/>
        <v>374347</v>
      </c>
      <c r="H2144" s="40" t="s">
        <v>9001</v>
      </c>
      <c r="I2144" s="40" t="s">
        <v>9002</v>
      </c>
      <c r="J2144" s="45">
        <f t="shared" si="133"/>
        <v>13675</v>
      </c>
      <c r="K2144" s="47">
        <f t="shared" si="134"/>
        <v>374347</v>
      </c>
      <c r="L2144">
        <f>+VLOOKUP(J2144,'Thanh toán '!Q$6:R$3244,2,0)</f>
        <v>374347</v>
      </c>
      <c r="M2144" s="47">
        <f t="shared" si="135"/>
        <v>0</v>
      </c>
    </row>
    <row r="2145" spans="1:13" x14ac:dyDescent="0.25">
      <c r="A2145" s="43">
        <v>45000</v>
      </c>
      <c r="B2145" s="40" t="s">
        <v>13549</v>
      </c>
      <c r="C2145" s="40" t="s">
        <v>9773</v>
      </c>
      <c r="D2145" s="38">
        <v>1289600</v>
      </c>
      <c r="E2145" s="42" t="s">
        <v>8998</v>
      </c>
      <c r="F2145" s="38">
        <v>128960</v>
      </c>
      <c r="G2145" s="38">
        <f t="shared" si="132"/>
        <v>1418560</v>
      </c>
      <c r="H2145" s="40" t="s">
        <v>9001</v>
      </c>
      <c r="I2145" s="40" t="s">
        <v>9002</v>
      </c>
      <c r="J2145" s="45">
        <f t="shared" si="133"/>
        <v>13676</v>
      </c>
      <c r="K2145" s="47">
        <f t="shared" si="134"/>
        <v>1418560</v>
      </c>
      <c r="L2145">
        <f>+VLOOKUP(J2145,'Thanh toán '!Q$6:R$3244,2,0)</f>
        <v>1418560</v>
      </c>
      <c r="M2145" s="47">
        <f t="shared" si="135"/>
        <v>0</v>
      </c>
    </row>
    <row r="2146" spans="1:13" x14ac:dyDescent="0.25">
      <c r="A2146" s="43">
        <v>45000</v>
      </c>
      <c r="B2146" s="40" t="s">
        <v>13550</v>
      </c>
      <c r="C2146" s="40" t="s">
        <v>9775</v>
      </c>
      <c r="D2146" s="38">
        <v>340315</v>
      </c>
      <c r="E2146" s="42" t="s">
        <v>8998</v>
      </c>
      <c r="F2146" s="38">
        <v>34032</v>
      </c>
      <c r="G2146" s="38">
        <f t="shared" si="132"/>
        <v>374347</v>
      </c>
      <c r="H2146" s="40" t="s">
        <v>9001</v>
      </c>
      <c r="I2146" s="40" t="s">
        <v>9002</v>
      </c>
      <c r="J2146" s="45">
        <f t="shared" si="133"/>
        <v>13677</v>
      </c>
      <c r="K2146" s="47">
        <f t="shared" si="134"/>
        <v>374347</v>
      </c>
      <c r="L2146">
        <f>+VLOOKUP(J2146,'Thanh toán '!Q$6:R$3244,2,0)</f>
        <v>374347</v>
      </c>
      <c r="M2146" s="47">
        <f t="shared" si="135"/>
        <v>0</v>
      </c>
    </row>
    <row r="2147" spans="1:13" x14ac:dyDescent="0.25">
      <c r="A2147" s="43">
        <v>45000</v>
      </c>
      <c r="B2147" s="40" t="s">
        <v>13551</v>
      </c>
      <c r="C2147" s="40" t="s">
        <v>9971</v>
      </c>
      <c r="D2147" s="38">
        <v>340315</v>
      </c>
      <c r="E2147" s="42" t="s">
        <v>8998</v>
      </c>
      <c r="F2147" s="38">
        <v>34032</v>
      </c>
      <c r="G2147" s="38">
        <f t="shared" si="132"/>
        <v>374347</v>
      </c>
      <c r="H2147" s="40" t="s">
        <v>9001</v>
      </c>
      <c r="I2147" s="40" t="s">
        <v>9002</v>
      </c>
      <c r="J2147" s="45">
        <f t="shared" si="133"/>
        <v>13678</v>
      </c>
      <c r="K2147" s="47">
        <f t="shared" si="134"/>
        <v>374347</v>
      </c>
      <c r="L2147">
        <f>+VLOOKUP(J2147,'Thanh toán '!Q$6:R$3244,2,0)</f>
        <v>374347</v>
      </c>
      <c r="M2147" s="47">
        <f t="shared" si="135"/>
        <v>0</v>
      </c>
    </row>
    <row r="2148" spans="1:13" x14ac:dyDescent="0.25">
      <c r="A2148" s="43">
        <v>45000</v>
      </c>
      <c r="B2148" s="40" t="s">
        <v>13552</v>
      </c>
      <c r="C2148" s="40" t="s">
        <v>9973</v>
      </c>
      <c r="D2148" s="38">
        <v>340315</v>
      </c>
      <c r="E2148" s="42" t="s">
        <v>8998</v>
      </c>
      <c r="F2148" s="38">
        <v>34032</v>
      </c>
      <c r="G2148" s="38">
        <f t="shared" si="132"/>
        <v>374347</v>
      </c>
      <c r="H2148" s="40" t="s">
        <v>9001</v>
      </c>
      <c r="I2148" s="40" t="s">
        <v>9002</v>
      </c>
      <c r="J2148" s="45">
        <f t="shared" si="133"/>
        <v>13679</v>
      </c>
      <c r="K2148" s="47">
        <f t="shared" si="134"/>
        <v>374347</v>
      </c>
      <c r="L2148">
        <f>+VLOOKUP(J2148,'Thanh toán '!Q$6:R$3244,2,0)</f>
        <v>374347</v>
      </c>
      <c r="M2148" s="47">
        <f t="shared" si="135"/>
        <v>0</v>
      </c>
    </row>
    <row r="2149" spans="1:13" x14ac:dyDescent="0.25">
      <c r="A2149" s="43">
        <v>45000</v>
      </c>
      <c r="B2149" s="40" t="s">
        <v>13553</v>
      </c>
      <c r="C2149" s="40" t="s">
        <v>10048</v>
      </c>
      <c r="D2149" s="38">
        <v>340315</v>
      </c>
      <c r="E2149" s="42" t="s">
        <v>8998</v>
      </c>
      <c r="F2149" s="38">
        <v>34032</v>
      </c>
      <c r="G2149" s="38">
        <f t="shared" si="132"/>
        <v>374347</v>
      </c>
      <c r="H2149" s="40" t="s">
        <v>9001</v>
      </c>
      <c r="I2149" s="40" t="s">
        <v>9002</v>
      </c>
      <c r="J2149" s="45">
        <f t="shared" si="133"/>
        <v>13680</v>
      </c>
      <c r="K2149" s="47">
        <f t="shared" si="134"/>
        <v>374347</v>
      </c>
      <c r="L2149">
        <f>+VLOOKUP(J2149,'Thanh toán '!Q$6:R$3244,2,0)</f>
        <v>374347</v>
      </c>
      <c r="M2149" s="47">
        <f t="shared" si="135"/>
        <v>0</v>
      </c>
    </row>
    <row r="2150" spans="1:13" x14ac:dyDescent="0.25">
      <c r="A2150" s="43">
        <v>45000</v>
      </c>
      <c r="B2150" s="40" t="s">
        <v>13554</v>
      </c>
      <c r="C2150" s="40" t="s">
        <v>9771</v>
      </c>
      <c r="D2150" s="38">
        <v>340315</v>
      </c>
      <c r="E2150" s="42" t="s">
        <v>8998</v>
      </c>
      <c r="F2150" s="38">
        <v>34032</v>
      </c>
      <c r="G2150" s="38">
        <f t="shared" si="132"/>
        <v>374347</v>
      </c>
      <c r="H2150" s="40" t="s">
        <v>9001</v>
      </c>
      <c r="I2150" s="40" t="s">
        <v>9002</v>
      </c>
      <c r="J2150" s="45">
        <f t="shared" si="133"/>
        <v>13681</v>
      </c>
      <c r="K2150" s="47">
        <f t="shared" si="134"/>
        <v>374347</v>
      </c>
      <c r="L2150">
        <f>+VLOOKUP(J2150,'Thanh toán '!Q$6:R$3244,2,0)</f>
        <v>374347</v>
      </c>
      <c r="M2150" s="47">
        <f t="shared" si="135"/>
        <v>0</v>
      </c>
    </row>
    <row r="2151" spans="1:13" x14ac:dyDescent="0.25">
      <c r="A2151" s="43">
        <v>45000</v>
      </c>
      <c r="B2151" s="40" t="s">
        <v>13555</v>
      </c>
      <c r="C2151" s="40" t="s">
        <v>10026</v>
      </c>
      <c r="D2151" s="38">
        <v>340315</v>
      </c>
      <c r="E2151" s="42" t="s">
        <v>8998</v>
      </c>
      <c r="F2151" s="38">
        <v>34032</v>
      </c>
      <c r="G2151" s="38">
        <f t="shared" si="132"/>
        <v>374347</v>
      </c>
      <c r="H2151" s="40" t="s">
        <v>9001</v>
      </c>
      <c r="I2151" s="40" t="s">
        <v>9002</v>
      </c>
      <c r="J2151" s="45">
        <f t="shared" si="133"/>
        <v>13682</v>
      </c>
      <c r="K2151" s="47">
        <f t="shared" si="134"/>
        <v>374347</v>
      </c>
      <c r="L2151">
        <f>+VLOOKUP(J2151,'Thanh toán '!Q$6:R$3244,2,0)</f>
        <v>374347</v>
      </c>
      <c r="M2151" s="47">
        <f t="shared" si="135"/>
        <v>0</v>
      </c>
    </row>
    <row r="2152" spans="1:13" x14ac:dyDescent="0.25">
      <c r="A2152" s="43">
        <v>45000</v>
      </c>
      <c r="B2152" s="40" t="s">
        <v>13556</v>
      </c>
      <c r="C2152" s="40" t="s">
        <v>9777</v>
      </c>
      <c r="D2152" s="38">
        <v>340315</v>
      </c>
      <c r="E2152" s="42" t="s">
        <v>8998</v>
      </c>
      <c r="F2152" s="38">
        <v>34032</v>
      </c>
      <c r="G2152" s="38">
        <f t="shared" si="132"/>
        <v>374347</v>
      </c>
      <c r="H2152" s="40" t="s">
        <v>9001</v>
      </c>
      <c r="I2152" s="40" t="s">
        <v>9002</v>
      </c>
      <c r="J2152" s="45">
        <f t="shared" si="133"/>
        <v>13683</v>
      </c>
      <c r="K2152" s="47">
        <f t="shared" si="134"/>
        <v>374347</v>
      </c>
      <c r="L2152">
        <f>+VLOOKUP(J2152,'Thanh toán '!Q$6:R$3244,2,0)</f>
        <v>374347</v>
      </c>
      <c r="M2152" s="47">
        <f t="shared" si="135"/>
        <v>0</v>
      </c>
    </row>
    <row r="2153" spans="1:13" x14ac:dyDescent="0.25">
      <c r="A2153" s="43">
        <v>45000</v>
      </c>
      <c r="B2153" s="40" t="s">
        <v>13557</v>
      </c>
      <c r="C2153" s="40" t="s">
        <v>13558</v>
      </c>
      <c r="D2153" s="38">
        <v>2525730</v>
      </c>
      <c r="E2153" s="42" t="s">
        <v>8998</v>
      </c>
      <c r="F2153" s="38">
        <v>252573</v>
      </c>
      <c r="G2153" s="38">
        <f t="shared" si="132"/>
        <v>2778303</v>
      </c>
      <c r="H2153" s="40" t="s">
        <v>10339</v>
      </c>
      <c r="I2153" s="40" t="s">
        <v>10340</v>
      </c>
      <c r="J2153" s="45">
        <f t="shared" si="133"/>
        <v>13684</v>
      </c>
      <c r="K2153" s="47">
        <f t="shared" si="134"/>
        <v>2778303</v>
      </c>
      <c r="L2153">
        <f>+VLOOKUP(J2153,'Thanh toán '!Q$6:R$3244,2,0)</f>
        <v>2778303</v>
      </c>
      <c r="M2153" s="47">
        <f t="shared" si="135"/>
        <v>0</v>
      </c>
    </row>
    <row r="2154" spans="1:13" x14ac:dyDescent="0.25">
      <c r="A2154" s="43">
        <v>45000</v>
      </c>
      <c r="B2154" s="40" t="s">
        <v>13559</v>
      </c>
      <c r="C2154" s="40" t="s">
        <v>9360</v>
      </c>
      <c r="D2154" s="38">
        <v>340315</v>
      </c>
      <c r="E2154" s="42" t="s">
        <v>8998</v>
      </c>
      <c r="F2154" s="38">
        <v>34032</v>
      </c>
      <c r="G2154" s="38">
        <f t="shared" si="132"/>
        <v>374347</v>
      </c>
      <c r="H2154" s="40" t="s">
        <v>9001</v>
      </c>
      <c r="I2154" s="40" t="s">
        <v>9002</v>
      </c>
      <c r="J2154" s="45">
        <f t="shared" si="133"/>
        <v>13686</v>
      </c>
      <c r="K2154" s="47">
        <f t="shared" si="134"/>
        <v>374347</v>
      </c>
      <c r="L2154">
        <f>+VLOOKUP(J2154,'Thanh toán '!Q$6:R$3244,2,0)</f>
        <v>374347</v>
      </c>
      <c r="M2154" s="47">
        <f t="shared" si="135"/>
        <v>0</v>
      </c>
    </row>
    <row r="2155" spans="1:13" x14ac:dyDescent="0.25">
      <c r="A2155" s="43">
        <v>45000</v>
      </c>
      <c r="B2155" s="40" t="s">
        <v>13560</v>
      </c>
      <c r="C2155" s="40" t="s">
        <v>10337</v>
      </c>
      <c r="D2155" s="38">
        <v>1911760</v>
      </c>
      <c r="E2155" s="42" t="s">
        <v>8998</v>
      </c>
      <c r="F2155" s="38">
        <v>191176</v>
      </c>
      <c r="G2155" s="38">
        <f t="shared" si="132"/>
        <v>2102936</v>
      </c>
      <c r="H2155" s="40" t="s">
        <v>9001</v>
      </c>
      <c r="I2155" s="40" t="s">
        <v>9002</v>
      </c>
      <c r="J2155" s="45">
        <f t="shared" si="133"/>
        <v>13687</v>
      </c>
      <c r="K2155" s="47">
        <f t="shared" si="134"/>
        <v>2102936</v>
      </c>
      <c r="L2155" t="e">
        <f>+VLOOKUP(J2155,'Thanh toán '!Q$6:R$3244,2,0)</f>
        <v>#N/A</v>
      </c>
      <c r="M2155" s="47" t="e">
        <f t="shared" si="135"/>
        <v>#N/A</v>
      </c>
    </row>
    <row r="2156" spans="1:13" x14ac:dyDescent="0.25">
      <c r="A2156" s="43">
        <v>45000</v>
      </c>
      <c r="B2156" s="40" t="s">
        <v>13561</v>
      </c>
      <c r="C2156" s="40" t="s">
        <v>13562</v>
      </c>
      <c r="D2156" s="38">
        <v>340315</v>
      </c>
      <c r="E2156" s="42" t="s">
        <v>8998</v>
      </c>
      <c r="F2156" s="38">
        <v>34032</v>
      </c>
      <c r="G2156" s="38">
        <f t="shared" si="132"/>
        <v>374347</v>
      </c>
      <c r="H2156" s="40" t="s">
        <v>9159</v>
      </c>
      <c r="I2156" s="40" t="s">
        <v>9160</v>
      </c>
      <c r="J2156" s="45">
        <f t="shared" si="133"/>
        <v>13689</v>
      </c>
      <c r="K2156" s="47">
        <f t="shared" si="134"/>
        <v>374347</v>
      </c>
      <c r="L2156">
        <f>+VLOOKUP(J2156,'Thanh toán '!Q$6:R$3244,2,0)</f>
        <v>374347</v>
      </c>
      <c r="M2156" s="47">
        <f t="shared" si="135"/>
        <v>0</v>
      </c>
    </row>
    <row r="2157" spans="1:13" x14ac:dyDescent="0.25">
      <c r="A2157" s="43">
        <v>45000</v>
      </c>
      <c r="B2157" s="40" t="s">
        <v>13563</v>
      </c>
      <c r="C2157" s="40" t="s">
        <v>13564</v>
      </c>
      <c r="D2157" s="38">
        <v>519120</v>
      </c>
      <c r="E2157" s="42" t="s">
        <v>8998</v>
      </c>
      <c r="F2157" s="38">
        <v>51912</v>
      </c>
      <c r="G2157" s="38">
        <f t="shared" si="132"/>
        <v>571032</v>
      </c>
      <c r="H2157" s="40" t="s">
        <v>9159</v>
      </c>
      <c r="I2157" s="40" t="s">
        <v>9160</v>
      </c>
      <c r="J2157" s="45">
        <f t="shared" si="133"/>
        <v>13690</v>
      </c>
      <c r="K2157" s="47">
        <f t="shared" si="134"/>
        <v>571032</v>
      </c>
      <c r="L2157" t="e">
        <f>+VLOOKUP(J2157,'Thanh toán '!Q$6:R$3244,2,0)</f>
        <v>#N/A</v>
      </c>
      <c r="M2157" s="47" t="e">
        <f t="shared" si="135"/>
        <v>#N/A</v>
      </c>
    </row>
    <row r="2158" spans="1:13" x14ac:dyDescent="0.25">
      <c r="A2158" s="43">
        <v>45000</v>
      </c>
      <c r="B2158" s="40" t="s">
        <v>13565</v>
      </c>
      <c r="C2158" s="40" t="s">
        <v>13566</v>
      </c>
      <c r="D2158" s="38">
        <v>340315</v>
      </c>
      <c r="E2158" s="42" t="s">
        <v>8998</v>
      </c>
      <c r="F2158" s="38">
        <v>34032</v>
      </c>
      <c r="G2158" s="38">
        <f t="shared" si="132"/>
        <v>374347</v>
      </c>
      <c r="H2158" s="40" t="s">
        <v>9159</v>
      </c>
      <c r="I2158" s="40" t="s">
        <v>9160</v>
      </c>
      <c r="J2158" s="45">
        <f t="shared" si="133"/>
        <v>13691</v>
      </c>
      <c r="K2158" s="47">
        <f t="shared" si="134"/>
        <v>374347</v>
      </c>
      <c r="L2158">
        <f>+VLOOKUP(J2158,'Thanh toán '!Q$6:R$3244,2,0)</f>
        <v>374347</v>
      </c>
      <c r="M2158" s="47">
        <f t="shared" si="135"/>
        <v>0</v>
      </c>
    </row>
    <row r="2159" spans="1:13" x14ac:dyDescent="0.25">
      <c r="A2159" s="43">
        <v>45000</v>
      </c>
      <c r="B2159" s="40" t="s">
        <v>13567</v>
      </c>
      <c r="C2159" s="40" t="s">
        <v>13568</v>
      </c>
      <c r="D2159" s="38">
        <v>340315</v>
      </c>
      <c r="E2159" s="42" t="s">
        <v>8998</v>
      </c>
      <c r="F2159" s="38">
        <v>34032</v>
      </c>
      <c r="G2159" s="38">
        <f t="shared" si="132"/>
        <v>374347</v>
      </c>
      <c r="H2159" s="40" t="s">
        <v>9159</v>
      </c>
      <c r="I2159" s="40" t="s">
        <v>9160</v>
      </c>
      <c r="J2159" s="45">
        <f t="shared" si="133"/>
        <v>13692</v>
      </c>
      <c r="K2159" s="47">
        <f t="shared" si="134"/>
        <v>374347</v>
      </c>
      <c r="L2159">
        <f>+VLOOKUP(J2159,'Thanh toán '!Q$6:R$3244,2,0)</f>
        <v>374347</v>
      </c>
      <c r="M2159" s="47">
        <f t="shared" si="135"/>
        <v>0</v>
      </c>
    </row>
    <row r="2160" spans="1:13" x14ac:dyDescent="0.25">
      <c r="A2160" s="43">
        <v>45000</v>
      </c>
      <c r="B2160" s="40" t="s">
        <v>13569</v>
      </c>
      <c r="C2160" s="40" t="s">
        <v>13570</v>
      </c>
      <c r="D2160" s="38">
        <v>1451288</v>
      </c>
      <c r="E2160" s="42" t="s">
        <v>8998</v>
      </c>
      <c r="F2160" s="38">
        <v>145129</v>
      </c>
      <c r="G2160" s="38">
        <f t="shared" si="132"/>
        <v>1596417</v>
      </c>
      <c r="H2160" s="40" t="s">
        <v>9159</v>
      </c>
      <c r="I2160" s="40" t="s">
        <v>9160</v>
      </c>
      <c r="J2160" s="45">
        <f t="shared" si="133"/>
        <v>13693</v>
      </c>
      <c r="K2160" s="47">
        <f t="shared" si="134"/>
        <v>1596417</v>
      </c>
      <c r="L2160">
        <f>+VLOOKUP(J2160,'Thanh toán '!Q$6:R$3244,2,0)</f>
        <v>1596417</v>
      </c>
      <c r="M2160" s="47">
        <f t="shared" si="135"/>
        <v>0</v>
      </c>
    </row>
    <row r="2161" spans="1:13" x14ac:dyDescent="0.25">
      <c r="A2161" s="43">
        <v>45000</v>
      </c>
      <c r="B2161" s="40" t="s">
        <v>13571</v>
      </c>
      <c r="C2161" s="40" t="s">
        <v>13572</v>
      </c>
      <c r="D2161" s="38">
        <v>1228092</v>
      </c>
      <c r="E2161" s="42" t="s">
        <v>8998</v>
      </c>
      <c r="F2161" s="38">
        <v>122809</v>
      </c>
      <c r="G2161" s="38">
        <f t="shared" si="132"/>
        <v>1350901</v>
      </c>
      <c r="H2161" s="40" t="s">
        <v>9159</v>
      </c>
      <c r="I2161" s="40" t="s">
        <v>9160</v>
      </c>
      <c r="J2161" s="45">
        <f t="shared" si="133"/>
        <v>13694</v>
      </c>
      <c r="K2161" s="47">
        <f t="shared" si="134"/>
        <v>1350901</v>
      </c>
      <c r="L2161">
        <f>+VLOOKUP(J2161,'Thanh toán '!Q$6:R$3244,2,0)</f>
        <v>1350901</v>
      </c>
      <c r="M2161" s="47">
        <f t="shared" si="135"/>
        <v>0</v>
      </c>
    </row>
    <row r="2162" spans="1:13" x14ac:dyDescent="0.25">
      <c r="A2162" s="43">
        <v>45000</v>
      </c>
      <c r="B2162" s="40" t="s">
        <v>13573</v>
      </c>
      <c r="C2162" s="40" t="s">
        <v>13574</v>
      </c>
      <c r="D2162" s="38">
        <v>340315</v>
      </c>
      <c r="E2162" s="42" t="s">
        <v>8998</v>
      </c>
      <c r="F2162" s="38">
        <v>34032</v>
      </c>
      <c r="G2162" s="38">
        <f t="shared" si="132"/>
        <v>374347</v>
      </c>
      <c r="H2162" s="40" t="s">
        <v>9159</v>
      </c>
      <c r="I2162" s="40" t="s">
        <v>9160</v>
      </c>
      <c r="J2162" s="45">
        <f t="shared" si="133"/>
        <v>13695</v>
      </c>
      <c r="K2162" s="47">
        <f t="shared" si="134"/>
        <v>374347</v>
      </c>
      <c r="L2162">
        <f>+VLOOKUP(J2162,'Thanh toán '!Q$6:R$3244,2,0)</f>
        <v>374347</v>
      </c>
      <c r="M2162" s="47">
        <f t="shared" si="135"/>
        <v>0</v>
      </c>
    </row>
    <row r="2163" spans="1:13" x14ac:dyDescent="0.25">
      <c r="A2163" s="43">
        <v>45000</v>
      </c>
      <c r="B2163" s="40" t="s">
        <v>13575</v>
      </c>
      <c r="C2163" s="40" t="s">
        <v>13576</v>
      </c>
      <c r="D2163" s="38">
        <v>340315</v>
      </c>
      <c r="E2163" s="42" t="s">
        <v>8998</v>
      </c>
      <c r="F2163" s="38">
        <v>34032</v>
      </c>
      <c r="G2163" s="38">
        <f t="shared" si="132"/>
        <v>374347</v>
      </c>
      <c r="H2163" s="40" t="s">
        <v>9159</v>
      </c>
      <c r="I2163" s="40" t="s">
        <v>9160</v>
      </c>
      <c r="J2163" s="45">
        <f t="shared" si="133"/>
        <v>13696</v>
      </c>
      <c r="K2163" s="47">
        <f t="shared" si="134"/>
        <v>374347</v>
      </c>
      <c r="L2163">
        <f>+VLOOKUP(J2163,'Thanh toán '!Q$6:R$3244,2,0)</f>
        <v>374347</v>
      </c>
      <c r="M2163" s="47">
        <f t="shared" si="135"/>
        <v>0</v>
      </c>
    </row>
    <row r="2164" spans="1:13" x14ac:dyDescent="0.25">
      <c r="A2164" s="43">
        <v>45000</v>
      </c>
      <c r="B2164" s="40" t="s">
        <v>13577</v>
      </c>
      <c r="C2164" s="40" t="s">
        <v>13578</v>
      </c>
      <c r="D2164" s="38">
        <v>1632750</v>
      </c>
      <c r="E2164" s="42" t="s">
        <v>8998</v>
      </c>
      <c r="F2164" s="38">
        <v>163275</v>
      </c>
      <c r="G2164" s="38">
        <f t="shared" si="132"/>
        <v>1796025</v>
      </c>
      <c r="H2164" s="40" t="s">
        <v>9619</v>
      </c>
      <c r="I2164" s="40" t="s">
        <v>9620</v>
      </c>
      <c r="J2164" s="45">
        <f t="shared" si="133"/>
        <v>13697</v>
      </c>
      <c r="K2164" s="47">
        <f t="shared" si="134"/>
        <v>1796025</v>
      </c>
      <c r="L2164" t="e">
        <f>+VLOOKUP(J2164,'Thanh toán '!Q$6:R$3244,2,0)</f>
        <v>#N/A</v>
      </c>
      <c r="M2164" s="47" t="e">
        <f t="shared" si="135"/>
        <v>#N/A</v>
      </c>
    </row>
    <row r="2165" spans="1:13" x14ac:dyDescent="0.25">
      <c r="A2165" s="43">
        <v>45000</v>
      </c>
      <c r="B2165" s="40" t="s">
        <v>13579</v>
      </c>
      <c r="C2165" s="40" t="s">
        <v>13580</v>
      </c>
      <c r="D2165" s="38">
        <v>1102500</v>
      </c>
      <c r="E2165" s="42" t="s">
        <v>8998</v>
      </c>
      <c r="F2165" s="38">
        <v>110250</v>
      </c>
      <c r="G2165" s="38">
        <f t="shared" si="132"/>
        <v>1212750</v>
      </c>
      <c r="H2165" s="40" t="s">
        <v>9583</v>
      </c>
      <c r="I2165" s="40" t="s">
        <v>9584</v>
      </c>
      <c r="J2165" s="45">
        <f t="shared" si="133"/>
        <v>13698</v>
      </c>
      <c r="K2165" s="47">
        <f t="shared" si="134"/>
        <v>1212750</v>
      </c>
      <c r="L2165" t="e">
        <f>+VLOOKUP(J2165,'Thanh toán '!Q$6:R$3244,2,0)</f>
        <v>#N/A</v>
      </c>
      <c r="M2165" s="47" t="e">
        <f t="shared" si="135"/>
        <v>#N/A</v>
      </c>
    </row>
    <row r="2166" spans="1:13" x14ac:dyDescent="0.25">
      <c r="A2166" s="43">
        <v>45000</v>
      </c>
      <c r="B2166" s="40" t="s">
        <v>13581</v>
      </c>
      <c r="C2166" s="40" t="s">
        <v>13582</v>
      </c>
      <c r="D2166" s="38">
        <v>2592410</v>
      </c>
      <c r="E2166" s="42" t="s">
        <v>8998</v>
      </c>
      <c r="F2166" s="38">
        <v>259241</v>
      </c>
      <c r="G2166" s="38">
        <f t="shared" si="132"/>
        <v>2851651</v>
      </c>
      <c r="H2166" s="40" t="s">
        <v>9625</v>
      </c>
      <c r="I2166" s="40" t="s">
        <v>9626</v>
      </c>
      <c r="J2166" s="45">
        <f t="shared" si="133"/>
        <v>13699</v>
      </c>
      <c r="K2166" s="47">
        <f t="shared" si="134"/>
        <v>2851651</v>
      </c>
      <c r="L2166">
        <f>+VLOOKUP(J2166,'Thanh toán '!Q$6:R$3244,2,0)</f>
        <v>2851651</v>
      </c>
      <c r="M2166" s="47">
        <f t="shared" si="135"/>
        <v>0</v>
      </c>
    </row>
    <row r="2167" spans="1:13" x14ac:dyDescent="0.25">
      <c r="A2167" s="43">
        <v>45000</v>
      </c>
      <c r="B2167" s="40" t="s">
        <v>13583</v>
      </c>
      <c r="C2167" s="40" t="s">
        <v>13584</v>
      </c>
      <c r="D2167" s="38">
        <v>512516</v>
      </c>
      <c r="E2167" s="42" t="s">
        <v>8998</v>
      </c>
      <c r="F2167" s="38">
        <v>51252</v>
      </c>
      <c r="G2167" s="38">
        <f t="shared" si="132"/>
        <v>563768</v>
      </c>
      <c r="H2167" s="40" t="s">
        <v>11446</v>
      </c>
      <c r="I2167" s="40" t="s">
        <v>11447</v>
      </c>
      <c r="J2167" s="45">
        <f t="shared" si="133"/>
        <v>13700</v>
      </c>
      <c r="K2167" s="47">
        <f t="shared" si="134"/>
        <v>563768</v>
      </c>
      <c r="L2167">
        <f>+VLOOKUP(J2167,'Thanh toán '!Q$6:R$3244,2,0)</f>
        <v>563768</v>
      </c>
      <c r="M2167" s="47">
        <f t="shared" si="135"/>
        <v>0</v>
      </c>
    </row>
    <row r="2168" spans="1:13" x14ac:dyDescent="0.25">
      <c r="A2168" s="43">
        <v>45000</v>
      </c>
      <c r="B2168" s="40" t="s">
        <v>13585</v>
      </c>
      <c r="C2168" s="40" t="s">
        <v>13586</v>
      </c>
      <c r="D2168" s="38">
        <v>340315</v>
      </c>
      <c r="E2168" s="42" t="s">
        <v>8998</v>
      </c>
      <c r="F2168" s="38">
        <v>34032</v>
      </c>
      <c r="G2168" s="38">
        <f t="shared" si="132"/>
        <v>374347</v>
      </c>
      <c r="H2168" s="40" t="s">
        <v>9448</v>
      </c>
      <c r="I2168" s="40" t="s">
        <v>9449</v>
      </c>
      <c r="J2168" s="45">
        <f t="shared" si="133"/>
        <v>13701</v>
      </c>
      <c r="K2168" s="47">
        <f t="shared" si="134"/>
        <v>374347</v>
      </c>
      <c r="L2168">
        <f>+VLOOKUP(J2168,'Thanh toán '!Q$6:R$3244,2,0)</f>
        <v>374347</v>
      </c>
      <c r="M2168" s="47">
        <f t="shared" si="135"/>
        <v>0</v>
      </c>
    </row>
    <row r="2169" spans="1:13" x14ac:dyDescent="0.25">
      <c r="A2169" s="43">
        <v>45000</v>
      </c>
      <c r="B2169" s="40" t="s">
        <v>13587</v>
      </c>
      <c r="C2169" s="40" t="s">
        <v>13588</v>
      </c>
      <c r="D2169" s="38">
        <v>2811470</v>
      </c>
      <c r="E2169" s="42" t="s">
        <v>8998</v>
      </c>
      <c r="F2169" s="38">
        <v>281147</v>
      </c>
      <c r="G2169" s="38">
        <f t="shared" si="132"/>
        <v>3092617</v>
      </c>
      <c r="H2169" s="40" t="s">
        <v>9631</v>
      </c>
      <c r="I2169" s="40" t="s">
        <v>9632</v>
      </c>
      <c r="J2169" s="45">
        <f t="shared" si="133"/>
        <v>13702</v>
      </c>
      <c r="K2169" s="47">
        <f t="shared" si="134"/>
        <v>3092617</v>
      </c>
      <c r="L2169">
        <f>+VLOOKUP(J2169,'Thanh toán '!Q$6:R$3244,2,0)</f>
        <v>3092617</v>
      </c>
      <c r="M2169" s="47">
        <f t="shared" si="135"/>
        <v>0</v>
      </c>
    </row>
    <row r="2170" spans="1:13" x14ac:dyDescent="0.25">
      <c r="A2170" s="43">
        <v>45000</v>
      </c>
      <c r="B2170" s="40" t="s">
        <v>13589</v>
      </c>
      <c r="C2170" s="40" t="s">
        <v>13590</v>
      </c>
      <c r="D2170" s="38">
        <v>3035550</v>
      </c>
      <c r="E2170" s="42" t="s">
        <v>8998</v>
      </c>
      <c r="F2170" s="38">
        <v>303555</v>
      </c>
      <c r="G2170" s="38">
        <f t="shared" si="132"/>
        <v>3339105</v>
      </c>
      <c r="H2170" s="40" t="s">
        <v>9595</v>
      </c>
      <c r="I2170" s="40" t="s">
        <v>9596</v>
      </c>
      <c r="J2170" s="45">
        <f t="shared" si="133"/>
        <v>13703</v>
      </c>
      <c r="K2170" s="47">
        <f t="shared" si="134"/>
        <v>3339105</v>
      </c>
      <c r="L2170">
        <f>+VLOOKUP(J2170,'Thanh toán '!Q$6:R$3244,2,0)</f>
        <v>3339105</v>
      </c>
      <c r="M2170" s="47">
        <f t="shared" si="135"/>
        <v>0</v>
      </c>
    </row>
    <row r="2171" spans="1:13" x14ac:dyDescent="0.25">
      <c r="A2171" s="43">
        <v>45000</v>
      </c>
      <c r="B2171" s="40" t="s">
        <v>13591</v>
      </c>
      <c r="C2171" s="40" t="s">
        <v>13592</v>
      </c>
      <c r="D2171" s="38">
        <v>7184850</v>
      </c>
      <c r="E2171" s="42" t="s">
        <v>8998</v>
      </c>
      <c r="F2171" s="38">
        <v>718485</v>
      </c>
      <c r="G2171" s="38">
        <f t="shared" si="132"/>
        <v>7903335</v>
      </c>
      <c r="H2171" s="40" t="s">
        <v>9649</v>
      </c>
      <c r="I2171" s="40" t="s">
        <v>9650</v>
      </c>
      <c r="J2171" s="45">
        <f t="shared" si="133"/>
        <v>13704</v>
      </c>
      <c r="K2171" s="47">
        <f t="shared" si="134"/>
        <v>7903335</v>
      </c>
      <c r="L2171">
        <f>+VLOOKUP(J2171,'Thanh toán '!Q$6:R$3244,2,0)</f>
        <v>7903335</v>
      </c>
      <c r="M2171" s="47">
        <f t="shared" si="135"/>
        <v>0</v>
      </c>
    </row>
    <row r="2172" spans="1:13" x14ac:dyDescent="0.25">
      <c r="A2172" s="43">
        <v>45000</v>
      </c>
      <c r="B2172" s="40" t="s">
        <v>13593</v>
      </c>
      <c r="C2172" s="40" t="s">
        <v>13594</v>
      </c>
      <c r="D2172" s="38">
        <v>3948880</v>
      </c>
      <c r="E2172" s="42" t="s">
        <v>8998</v>
      </c>
      <c r="F2172" s="38">
        <v>394888</v>
      </c>
      <c r="G2172" s="38">
        <f t="shared" si="132"/>
        <v>4343768</v>
      </c>
      <c r="H2172" s="40" t="s">
        <v>10320</v>
      </c>
      <c r="I2172" s="40" t="s">
        <v>10321</v>
      </c>
      <c r="J2172" s="45">
        <f t="shared" si="133"/>
        <v>13705</v>
      </c>
      <c r="K2172" s="47">
        <f t="shared" si="134"/>
        <v>4343768</v>
      </c>
      <c r="L2172">
        <f>+VLOOKUP(J2172,'Thanh toán '!Q$6:R$3244,2,0)</f>
        <v>4343768</v>
      </c>
      <c r="M2172" s="47">
        <f t="shared" si="135"/>
        <v>0</v>
      </c>
    </row>
    <row r="2173" spans="1:13" x14ac:dyDescent="0.25">
      <c r="A2173" s="43">
        <v>45000</v>
      </c>
      <c r="B2173" s="40" t="s">
        <v>13595</v>
      </c>
      <c r="C2173" s="40" t="s">
        <v>13596</v>
      </c>
      <c r="D2173" s="38">
        <v>2220235</v>
      </c>
      <c r="E2173" s="42" t="s">
        <v>8998</v>
      </c>
      <c r="F2173" s="38">
        <v>222024</v>
      </c>
      <c r="G2173" s="38">
        <f t="shared" si="132"/>
        <v>2442259</v>
      </c>
      <c r="H2173" s="40" t="s">
        <v>9639</v>
      </c>
      <c r="I2173" s="40" t="s">
        <v>9640</v>
      </c>
      <c r="J2173" s="45">
        <f t="shared" si="133"/>
        <v>13706</v>
      </c>
      <c r="K2173" s="47">
        <f t="shared" si="134"/>
        <v>2442259</v>
      </c>
      <c r="L2173">
        <f>+VLOOKUP(J2173,'Thanh toán '!Q$6:R$3244,2,0)</f>
        <v>2442259</v>
      </c>
      <c r="M2173" s="47">
        <f t="shared" si="135"/>
        <v>0</v>
      </c>
    </row>
    <row r="2174" spans="1:13" x14ac:dyDescent="0.25">
      <c r="A2174" s="43">
        <v>45000</v>
      </c>
      <c r="B2174" s="40" t="s">
        <v>13597</v>
      </c>
      <c r="C2174" s="40" t="s">
        <v>13598</v>
      </c>
      <c r="D2174" s="38">
        <v>4279870</v>
      </c>
      <c r="E2174" s="42" t="s">
        <v>8998</v>
      </c>
      <c r="F2174" s="38">
        <v>427987</v>
      </c>
      <c r="G2174" s="38">
        <f t="shared" si="132"/>
        <v>4707857</v>
      </c>
      <c r="H2174" s="40" t="s">
        <v>9728</v>
      </c>
      <c r="I2174" s="40" t="s">
        <v>9729</v>
      </c>
      <c r="J2174" s="45">
        <f t="shared" si="133"/>
        <v>13707</v>
      </c>
      <c r="K2174" s="47">
        <f t="shared" si="134"/>
        <v>4707857</v>
      </c>
      <c r="L2174">
        <f>+VLOOKUP(J2174,'Thanh toán '!Q$6:R$3244,2,0)</f>
        <v>4707857</v>
      </c>
      <c r="M2174" s="47">
        <f t="shared" si="135"/>
        <v>0</v>
      </c>
    </row>
    <row r="2175" spans="1:13" x14ac:dyDescent="0.25">
      <c r="A2175" s="43">
        <v>45000</v>
      </c>
      <c r="B2175" s="40" t="s">
        <v>13599</v>
      </c>
      <c r="C2175" s="40" t="s">
        <v>13600</v>
      </c>
      <c r="D2175" s="38">
        <v>1705910</v>
      </c>
      <c r="E2175" s="42" t="s">
        <v>8998</v>
      </c>
      <c r="F2175" s="38">
        <v>170591</v>
      </c>
      <c r="G2175" s="38">
        <f t="shared" si="132"/>
        <v>1876501</v>
      </c>
      <c r="H2175" s="40" t="s">
        <v>9619</v>
      </c>
      <c r="I2175" s="40" t="s">
        <v>9620</v>
      </c>
      <c r="J2175" s="45">
        <f t="shared" si="133"/>
        <v>13708</v>
      </c>
      <c r="K2175" s="47">
        <f t="shared" si="134"/>
        <v>1876501</v>
      </c>
      <c r="L2175">
        <f>+VLOOKUP(J2175,'Thanh toán '!Q$6:R$3244,2,0)</f>
        <v>1876501</v>
      </c>
      <c r="M2175" s="47">
        <f t="shared" si="135"/>
        <v>0</v>
      </c>
    </row>
    <row r="2176" spans="1:13" x14ac:dyDescent="0.25">
      <c r="A2176" s="43">
        <v>45000</v>
      </c>
      <c r="B2176" s="40" t="s">
        <v>13601</v>
      </c>
      <c r="C2176" s="40" t="s">
        <v>10135</v>
      </c>
      <c r="D2176" s="38">
        <v>352800</v>
      </c>
      <c r="E2176" s="42" t="s">
        <v>8998</v>
      </c>
      <c r="F2176" s="38">
        <v>35280</v>
      </c>
      <c r="G2176" s="38">
        <f t="shared" si="132"/>
        <v>388080</v>
      </c>
      <c r="H2176" s="40" t="s">
        <v>9001</v>
      </c>
      <c r="I2176" s="40" t="s">
        <v>9002</v>
      </c>
      <c r="J2176" s="45">
        <f t="shared" si="133"/>
        <v>13710</v>
      </c>
      <c r="K2176" s="47">
        <f t="shared" si="134"/>
        <v>388080</v>
      </c>
      <c r="L2176" t="e">
        <f>+VLOOKUP(J2176,'Thanh toán '!Q$6:R$3244,2,0)</f>
        <v>#N/A</v>
      </c>
      <c r="M2176" s="47" t="e">
        <f t="shared" si="135"/>
        <v>#N/A</v>
      </c>
    </row>
    <row r="2177" spans="1:13" x14ac:dyDescent="0.25">
      <c r="A2177" s="43">
        <v>45000</v>
      </c>
      <c r="B2177" s="40" t="s">
        <v>13602</v>
      </c>
      <c r="C2177" s="40" t="s">
        <v>10135</v>
      </c>
      <c r="D2177" s="38">
        <v>538230</v>
      </c>
      <c r="E2177" s="42" t="s">
        <v>8998</v>
      </c>
      <c r="F2177" s="38">
        <v>53823</v>
      </c>
      <c r="G2177" s="38">
        <f t="shared" si="132"/>
        <v>592053</v>
      </c>
      <c r="H2177" s="40" t="s">
        <v>9001</v>
      </c>
      <c r="I2177" s="40" t="s">
        <v>9002</v>
      </c>
      <c r="J2177" s="45">
        <f t="shared" si="133"/>
        <v>13711</v>
      </c>
      <c r="K2177" s="47">
        <f t="shared" si="134"/>
        <v>592053</v>
      </c>
      <c r="L2177">
        <f>+VLOOKUP(J2177,'Thanh toán '!Q$6:R$3244,2,0)</f>
        <v>592053</v>
      </c>
      <c r="M2177" s="47">
        <f t="shared" si="135"/>
        <v>0</v>
      </c>
    </row>
    <row r="2178" spans="1:13" x14ac:dyDescent="0.25">
      <c r="A2178" s="43">
        <v>45000</v>
      </c>
      <c r="B2178" s="40" t="s">
        <v>13603</v>
      </c>
      <c r="C2178" s="40" t="s">
        <v>13604</v>
      </c>
      <c r="D2178" s="38">
        <v>367155</v>
      </c>
      <c r="E2178" s="42" t="s">
        <v>8998</v>
      </c>
      <c r="F2178" s="38">
        <v>36716</v>
      </c>
      <c r="G2178" s="38">
        <f t="shared" si="132"/>
        <v>403871</v>
      </c>
      <c r="H2178" s="40" t="s">
        <v>9619</v>
      </c>
      <c r="I2178" s="40" t="s">
        <v>9620</v>
      </c>
      <c r="J2178" s="45">
        <f t="shared" si="133"/>
        <v>13723</v>
      </c>
      <c r="K2178" s="47">
        <f t="shared" si="134"/>
        <v>403871</v>
      </c>
      <c r="L2178">
        <f>+VLOOKUP(J2178,'Thanh toán '!Q$6:R$3244,2,0)</f>
        <v>403871</v>
      </c>
      <c r="M2178" s="47">
        <f t="shared" si="135"/>
        <v>0</v>
      </c>
    </row>
    <row r="2179" spans="1:13" x14ac:dyDescent="0.25">
      <c r="A2179" s="43">
        <v>45001</v>
      </c>
      <c r="B2179" s="40" t="s">
        <v>13631</v>
      </c>
      <c r="C2179" s="40" t="s">
        <v>9677</v>
      </c>
      <c r="D2179" s="38">
        <v>1390516</v>
      </c>
      <c r="E2179" s="42" t="s">
        <v>8998</v>
      </c>
      <c r="F2179" s="38">
        <v>139052</v>
      </c>
      <c r="G2179" s="38">
        <f t="shared" si="132"/>
        <v>1529568</v>
      </c>
      <c r="H2179" s="40" t="s">
        <v>9284</v>
      </c>
      <c r="I2179" s="40" t="s">
        <v>9285</v>
      </c>
      <c r="J2179" s="45">
        <f t="shared" si="133"/>
        <v>13733</v>
      </c>
      <c r="K2179" s="47">
        <f t="shared" si="134"/>
        <v>1529568</v>
      </c>
      <c r="L2179" t="e">
        <f>+VLOOKUP(J2179,'Thanh toán '!Q$6:R$3244,2,0)</f>
        <v>#N/A</v>
      </c>
      <c r="M2179" s="47" t="e">
        <f t="shared" si="135"/>
        <v>#N/A</v>
      </c>
    </row>
    <row r="2180" spans="1:13" x14ac:dyDescent="0.25">
      <c r="A2180" s="43">
        <v>45001</v>
      </c>
      <c r="B2180" s="40" t="s">
        <v>13632</v>
      </c>
      <c r="C2180" s="40" t="s">
        <v>13633</v>
      </c>
      <c r="D2180" s="38">
        <v>2525545</v>
      </c>
      <c r="E2180" s="42" t="s">
        <v>8998</v>
      </c>
      <c r="F2180" s="38">
        <v>252555</v>
      </c>
      <c r="G2180" s="38">
        <f t="shared" si="132"/>
        <v>2778100</v>
      </c>
      <c r="H2180" s="40" t="s">
        <v>9072</v>
      </c>
      <c r="I2180" s="40" t="s">
        <v>9073</v>
      </c>
      <c r="J2180" s="45">
        <f t="shared" si="133"/>
        <v>13735</v>
      </c>
      <c r="K2180" s="47">
        <f t="shared" si="134"/>
        <v>2778100</v>
      </c>
      <c r="L2180">
        <f>+VLOOKUP(J2180,'Thanh toán '!Q$6:R$3244,2,0)</f>
        <v>2778100</v>
      </c>
      <c r="M2180" s="47">
        <f t="shared" si="135"/>
        <v>0</v>
      </c>
    </row>
    <row r="2181" spans="1:13" x14ac:dyDescent="0.25">
      <c r="A2181" s="43">
        <v>45001</v>
      </c>
      <c r="B2181" s="40" t="s">
        <v>13634</v>
      </c>
      <c r="C2181" s="40" t="s">
        <v>9865</v>
      </c>
      <c r="D2181" s="38">
        <v>340315</v>
      </c>
      <c r="E2181" s="42" t="s">
        <v>8998</v>
      </c>
      <c r="F2181" s="38">
        <v>34032</v>
      </c>
      <c r="G2181" s="38">
        <f t="shared" si="132"/>
        <v>374347</v>
      </c>
      <c r="H2181" s="40" t="s">
        <v>9001</v>
      </c>
      <c r="I2181" s="40" t="s">
        <v>9002</v>
      </c>
      <c r="J2181" s="45">
        <f t="shared" si="133"/>
        <v>13753</v>
      </c>
      <c r="K2181" s="47">
        <f t="shared" si="134"/>
        <v>374347</v>
      </c>
      <c r="L2181">
        <f>+VLOOKUP(J2181,'Thanh toán '!Q$6:R$3244,2,0)</f>
        <v>374347</v>
      </c>
      <c r="M2181" s="47">
        <f t="shared" si="135"/>
        <v>0</v>
      </c>
    </row>
    <row r="2182" spans="1:13" x14ac:dyDescent="0.25">
      <c r="A2182" s="43">
        <v>45001</v>
      </c>
      <c r="B2182" s="40" t="s">
        <v>13635</v>
      </c>
      <c r="C2182" s="40" t="s">
        <v>9867</v>
      </c>
      <c r="D2182" s="38">
        <v>926129</v>
      </c>
      <c r="E2182" s="42" t="s">
        <v>8998</v>
      </c>
      <c r="F2182" s="38">
        <v>92613</v>
      </c>
      <c r="G2182" s="38">
        <f t="shared" ref="G2182:G2245" si="136">+D2182+F2182</f>
        <v>1018742</v>
      </c>
      <c r="H2182" s="40" t="s">
        <v>9001</v>
      </c>
      <c r="I2182" s="40" t="s">
        <v>9002</v>
      </c>
      <c r="J2182" s="45">
        <f t="shared" ref="J2182:J2245" si="137">+B2182*1</f>
        <v>13757</v>
      </c>
      <c r="K2182" s="47">
        <f t="shared" ref="K2182:K2245" si="138">+G2182</f>
        <v>1018742</v>
      </c>
      <c r="L2182">
        <f>+VLOOKUP(J2182,'Thanh toán '!Q$6:R$3244,2,0)</f>
        <v>1018742</v>
      </c>
      <c r="M2182" s="47">
        <f t="shared" ref="M2182:M2245" si="139">+L2182-K2182</f>
        <v>0</v>
      </c>
    </row>
    <row r="2183" spans="1:13" x14ac:dyDescent="0.25">
      <c r="A2183" s="43">
        <v>45001</v>
      </c>
      <c r="B2183" s="40" t="s">
        <v>13636</v>
      </c>
      <c r="C2183" s="40" t="s">
        <v>10573</v>
      </c>
      <c r="D2183" s="38">
        <v>340315</v>
      </c>
      <c r="E2183" s="42" t="s">
        <v>8998</v>
      </c>
      <c r="F2183" s="38">
        <v>34032</v>
      </c>
      <c r="G2183" s="38">
        <f t="shared" si="136"/>
        <v>374347</v>
      </c>
      <c r="H2183" s="40" t="s">
        <v>9001</v>
      </c>
      <c r="I2183" s="40" t="s">
        <v>9002</v>
      </c>
      <c r="J2183" s="45">
        <f t="shared" si="137"/>
        <v>13759</v>
      </c>
      <c r="K2183" s="47">
        <f t="shared" si="138"/>
        <v>374347</v>
      </c>
      <c r="L2183">
        <f>+VLOOKUP(J2183,'Thanh toán '!Q$6:R$3244,2,0)</f>
        <v>374347</v>
      </c>
      <c r="M2183" s="47">
        <f t="shared" si="139"/>
        <v>0</v>
      </c>
    </row>
    <row r="2184" spans="1:13" x14ac:dyDescent="0.25">
      <c r="A2184" s="43">
        <v>45001</v>
      </c>
      <c r="B2184" s="40" t="s">
        <v>13637</v>
      </c>
      <c r="C2184" s="40" t="s">
        <v>11343</v>
      </c>
      <c r="D2184" s="38">
        <v>340315</v>
      </c>
      <c r="E2184" s="42" t="s">
        <v>8998</v>
      </c>
      <c r="F2184" s="38">
        <v>34032</v>
      </c>
      <c r="G2184" s="38">
        <f t="shared" si="136"/>
        <v>374347</v>
      </c>
      <c r="H2184" s="40" t="s">
        <v>9001</v>
      </c>
      <c r="I2184" s="40" t="s">
        <v>9002</v>
      </c>
      <c r="J2184" s="45">
        <f t="shared" si="137"/>
        <v>13776</v>
      </c>
      <c r="K2184" s="47">
        <f t="shared" si="138"/>
        <v>374347</v>
      </c>
      <c r="L2184">
        <f>+VLOOKUP(J2184,'Thanh toán '!Q$6:R$3244,2,0)</f>
        <v>374347</v>
      </c>
      <c r="M2184" s="47">
        <f t="shared" si="139"/>
        <v>0</v>
      </c>
    </row>
    <row r="2185" spans="1:13" x14ac:dyDescent="0.25">
      <c r="A2185" s="43">
        <v>45001</v>
      </c>
      <c r="B2185" s="40" t="s">
        <v>13638</v>
      </c>
      <c r="C2185" s="40" t="s">
        <v>10347</v>
      </c>
      <c r="D2185" s="38">
        <v>333174</v>
      </c>
      <c r="E2185" s="42" t="s">
        <v>8998</v>
      </c>
      <c r="F2185" s="38">
        <v>33317</v>
      </c>
      <c r="G2185" s="38">
        <f t="shared" si="136"/>
        <v>366491</v>
      </c>
      <c r="H2185" s="40" t="s">
        <v>9001</v>
      </c>
      <c r="I2185" s="40" t="s">
        <v>9002</v>
      </c>
      <c r="J2185" s="45">
        <f t="shared" si="137"/>
        <v>13790</v>
      </c>
      <c r="K2185" s="47">
        <f t="shared" si="138"/>
        <v>366491</v>
      </c>
      <c r="L2185">
        <f>+VLOOKUP(J2185,'Thanh toán '!Q$6:R$3244,2,0)</f>
        <v>366491</v>
      </c>
      <c r="M2185" s="47">
        <f t="shared" si="139"/>
        <v>0</v>
      </c>
    </row>
    <row r="2186" spans="1:13" x14ac:dyDescent="0.25">
      <c r="A2186" s="43">
        <v>45001</v>
      </c>
      <c r="B2186" s="40" t="s">
        <v>13639</v>
      </c>
      <c r="C2186" s="40" t="s">
        <v>9742</v>
      </c>
      <c r="D2186" s="38">
        <v>340315</v>
      </c>
      <c r="E2186" s="42" t="s">
        <v>8998</v>
      </c>
      <c r="F2186" s="38">
        <v>34032</v>
      </c>
      <c r="G2186" s="38">
        <f t="shared" si="136"/>
        <v>374347</v>
      </c>
      <c r="H2186" s="40" t="s">
        <v>9001</v>
      </c>
      <c r="I2186" s="40" t="s">
        <v>9002</v>
      </c>
      <c r="J2186" s="45">
        <f t="shared" si="137"/>
        <v>13791</v>
      </c>
      <c r="K2186" s="47">
        <f t="shared" si="138"/>
        <v>374347</v>
      </c>
      <c r="L2186">
        <f>+VLOOKUP(J2186,'Thanh toán '!Q$6:R$3244,2,0)</f>
        <v>374347</v>
      </c>
      <c r="M2186" s="47">
        <f t="shared" si="139"/>
        <v>0</v>
      </c>
    </row>
    <row r="2187" spans="1:13" x14ac:dyDescent="0.25">
      <c r="A2187" s="43">
        <v>45001</v>
      </c>
      <c r="B2187" s="40" t="s">
        <v>13640</v>
      </c>
      <c r="C2187" s="40" t="s">
        <v>9738</v>
      </c>
      <c r="D2187" s="38">
        <v>340315</v>
      </c>
      <c r="E2187" s="42" t="s">
        <v>8998</v>
      </c>
      <c r="F2187" s="38">
        <v>34032</v>
      </c>
      <c r="G2187" s="38">
        <f t="shared" si="136"/>
        <v>374347</v>
      </c>
      <c r="H2187" s="40" t="s">
        <v>9001</v>
      </c>
      <c r="I2187" s="40" t="s">
        <v>9002</v>
      </c>
      <c r="J2187" s="45">
        <f t="shared" si="137"/>
        <v>13803</v>
      </c>
      <c r="K2187" s="47">
        <f t="shared" si="138"/>
        <v>374347</v>
      </c>
      <c r="L2187">
        <f>+VLOOKUP(J2187,'Thanh toán '!Q$6:R$3244,2,0)</f>
        <v>374347</v>
      </c>
      <c r="M2187" s="47">
        <f t="shared" si="139"/>
        <v>0</v>
      </c>
    </row>
    <row r="2188" spans="1:13" x14ac:dyDescent="0.25">
      <c r="A2188" s="43">
        <v>45001</v>
      </c>
      <c r="B2188" s="40" t="s">
        <v>13641</v>
      </c>
      <c r="C2188" s="40" t="s">
        <v>9873</v>
      </c>
      <c r="D2188" s="38">
        <v>700329</v>
      </c>
      <c r="E2188" s="42" t="s">
        <v>8998</v>
      </c>
      <c r="F2188" s="38">
        <v>70033</v>
      </c>
      <c r="G2188" s="38">
        <f t="shared" si="136"/>
        <v>770362</v>
      </c>
      <c r="H2188" s="40" t="s">
        <v>9001</v>
      </c>
      <c r="I2188" s="40" t="s">
        <v>9002</v>
      </c>
      <c r="J2188" s="45">
        <f t="shared" si="137"/>
        <v>13805</v>
      </c>
      <c r="K2188" s="47">
        <f t="shared" si="138"/>
        <v>770362</v>
      </c>
      <c r="L2188">
        <f>+VLOOKUP(J2188,'Thanh toán '!Q$6:R$3244,2,0)</f>
        <v>770362</v>
      </c>
      <c r="M2188" s="47">
        <f t="shared" si="139"/>
        <v>0</v>
      </c>
    </row>
    <row r="2189" spans="1:13" x14ac:dyDescent="0.25">
      <c r="A2189" s="43">
        <v>45001</v>
      </c>
      <c r="B2189" s="40" t="s">
        <v>13642</v>
      </c>
      <c r="C2189" s="40" t="s">
        <v>9873</v>
      </c>
      <c r="D2189" s="38">
        <v>340315</v>
      </c>
      <c r="E2189" s="42" t="s">
        <v>8998</v>
      </c>
      <c r="F2189" s="38">
        <v>34032</v>
      </c>
      <c r="G2189" s="38">
        <f t="shared" si="136"/>
        <v>374347</v>
      </c>
      <c r="H2189" s="40" t="s">
        <v>9001</v>
      </c>
      <c r="I2189" s="40" t="s">
        <v>9002</v>
      </c>
      <c r="J2189" s="45">
        <f t="shared" si="137"/>
        <v>13806</v>
      </c>
      <c r="K2189" s="47">
        <f t="shared" si="138"/>
        <v>374347</v>
      </c>
      <c r="L2189">
        <f>+VLOOKUP(J2189,'Thanh toán '!Q$6:R$3244,2,0)</f>
        <v>374347</v>
      </c>
      <c r="M2189" s="47">
        <f t="shared" si="139"/>
        <v>0</v>
      </c>
    </row>
    <row r="2190" spans="1:13" x14ac:dyDescent="0.25">
      <c r="A2190" s="43">
        <v>45001</v>
      </c>
      <c r="B2190" s="40" t="s">
        <v>13643</v>
      </c>
      <c r="C2190" s="40" t="s">
        <v>10137</v>
      </c>
      <c r="D2190" s="38">
        <v>922445</v>
      </c>
      <c r="E2190" s="42" t="s">
        <v>8998</v>
      </c>
      <c r="F2190" s="38">
        <v>92245</v>
      </c>
      <c r="G2190" s="38">
        <f t="shared" si="136"/>
        <v>1014690</v>
      </c>
      <c r="H2190" s="40" t="s">
        <v>9001</v>
      </c>
      <c r="I2190" s="40" t="s">
        <v>9002</v>
      </c>
      <c r="J2190" s="45">
        <f t="shared" si="137"/>
        <v>13824</v>
      </c>
      <c r="K2190" s="47">
        <f t="shared" si="138"/>
        <v>1014690</v>
      </c>
      <c r="L2190">
        <f>+VLOOKUP(J2190,'Thanh toán '!Q$6:R$3244,2,0)</f>
        <v>1014690</v>
      </c>
      <c r="M2190" s="47">
        <f t="shared" si="139"/>
        <v>0</v>
      </c>
    </row>
    <row r="2191" spans="1:13" x14ac:dyDescent="0.25">
      <c r="A2191" s="43">
        <v>45001</v>
      </c>
      <c r="B2191" s="40" t="s">
        <v>13651</v>
      </c>
      <c r="C2191" s="40" t="s">
        <v>9146</v>
      </c>
      <c r="D2191" s="38">
        <v>1938065</v>
      </c>
      <c r="E2191" s="42" t="s">
        <v>8998</v>
      </c>
      <c r="F2191" s="38">
        <v>193807</v>
      </c>
      <c r="G2191" s="38">
        <f t="shared" si="136"/>
        <v>2131872</v>
      </c>
      <c r="H2191" s="40" t="s">
        <v>9001</v>
      </c>
      <c r="I2191" s="40" t="s">
        <v>9002</v>
      </c>
      <c r="J2191" s="45">
        <f t="shared" si="137"/>
        <v>14110</v>
      </c>
      <c r="K2191" s="47">
        <f t="shared" si="138"/>
        <v>2131872</v>
      </c>
      <c r="L2191">
        <f>+VLOOKUP(J2191,'Thanh toán '!Q$6:R$3244,2,0)</f>
        <v>2131872</v>
      </c>
      <c r="M2191" s="47">
        <f t="shared" si="139"/>
        <v>0</v>
      </c>
    </row>
    <row r="2192" spans="1:13" x14ac:dyDescent="0.25">
      <c r="A2192" s="43">
        <v>45001</v>
      </c>
      <c r="B2192" s="40" t="s">
        <v>13654</v>
      </c>
      <c r="C2192" s="40" t="s">
        <v>10353</v>
      </c>
      <c r="D2192" s="38">
        <v>734310</v>
      </c>
      <c r="E2192" s="42" t="s">
        <v>8998</v>
      </c>
      <c r="F2192" s="38">
        <v>73431</v>
      </c>
      <c r="G2192" s="38">
        <f t="shared" si="136"/>
        <v>807741</v>
      </c>
      <c r="H2192" s="40" t="s">
        <v>9001</v>
      </c>
      <c r="I2192" s="40" t="s">
        <v>9002</v>
      </c>
      <c r="J2192" s="45">
        <f t="shared" si="137"/>
        <v>14166</v>
      </c>
      <c r="K2192" s="47">
        <f t="shared" si="138"/>
        <v>807741</v>
      </c>
      <c r="L2192">
        <f>+VLOOKUP(J2192,'Thanh toán '!Q$6:R$3244,2,0)</f>
        <v>807741</v>
      </c>
      <c r="M2192" s="47">
        <f t="shared" si="139"/>
        <v>0</v>
      </c>
    </row>
    <row r="2193" spans="1:13" x14ac:dyDescent="0.25">
      <c r="A2193" s="43">
        <v>45001</v>
      </c>
      <c r="B2193" s="40" t="s">
        <v>13656</v>
      </c>
      <c r="C2193" s="40" t="s">
        <v>13657</v>
      </c>
      <c r="D2193" s="38">
        <v>755833</v>
      </c>
      <c r="E2193" s="42" t="s">
        <v>8998</v>
      </c>
      <c r="F2193" s="38">
        <v>75583</v>
      </c>
      <c r="G2193" s="38">
        <f t="shared" si="136"/>
        <v>831416</v>
      </c>
      <c r="H2193" s="40" t="s">
        <v>9001</v>
      </c>
      <c r="I2193" s="40" t="s">
        <v>9002</v>
      </c>
      <c r="J2193" s="45">
        <f t="shared" si="137"/>
        <v>14180</v>
      </c>
      <c r="K2193" s="47">
        <f t="shared" si="138"/>
        <v>831416</v>
      </c>
      <c r="L2193">
        <f>+VLOOKUP(J2193,'Thanh toán '!Q$6:R$3244,2,0)</f>
        <v>831416</v>
      </c>
      <c r="M2193" s="47">
        <f t="shared" si="139"/>
        <v>0</v>
      </c>
    </row>
    <row r="2194" spans="1:13" x14ac:dyDescent="0.25">
      <c r="A2194" s="43">
        <v>45001</v>
      </c>
      <c r="B2194" s="40" t="s">
        <v>13658</v>
      </c>
      <c r="C2194" s="40" t="s">
        <v>13659</v>
      </c>
      <c r="D2194" s="38">
        <v>2552150</v>
      </c>
      <c r="E2194" s="42" t="s">
        <v>8998</v>
      </c>
      <c r="F2194" s="38">
        <v>255215</v>
      </c>
      <c r="G2194" s="38">
        <f t="shared" si="136"/>
        <v>2807365</v>
      </c>
      <c r="H2194" s="40" t="s">
        <v>9402</v>
      </c>
      <c r="I2194" s="40" t="s">
        <v>9403</v>
      </c>
      <c r="J2194" s="45">
        <f t="shared" si="137"/>
        <v>14194</v>
      </c>
      <c r="K2194" s="47">
        <f t="shared" si="138"/>
        <v>2807365</v>
      </c>
      <c r="L2194">
        <f>+VLOOKUP(J2194,'Thanh toán '!Q$6:R$3244,2,0)</f>
        <v>2807365</v>
      </c>
      <c r="M2194" s="47">
        <f t="shared" si="139"/>
        <v>0</v>
      </c>
    </row>
    <row r="2195" spans="1:13" x14ac:dyDescent="0.25">
      <c r="A2195" s="43">
        <v>45001</v>
      </c>
      <c r="B2195" s="40" t="s">
        <v>13660</v>
      </c>
      <c r="C2195" s="40" t="s">
        <v>10250</v>
      </c>
      <c r="D2195" s="38">
        <v>1177450</v>
      </c>
      <c r="E2195" s="42" t="s">
        <v>8998</v>
      </c>
      <c r="F2195" s="38">
        <v>117745</v>
      </c>
      <c r="G2195" s="38">
        <f t="shared" si="136"/>
        <v>1295195</v>
      </c>
      <c r="H2195" s="40" t="s">
        <v>9001</v>
      </c>
      <c r="I2195" s="40" t="s">
        <v>9002</v>
      </c>
      <c r="J2195" s="45">
        <f t="shared" si="137"/>
        <v>14196</v>
      </c>
      <c r="K2195" s="47">
        <f t="shared" si="138"/>
        <v>1295195</v>
      </c>
      <c r="L2195">
        <f>+VLOOKUP(J2195,'Thanh toán '!Q$6:R$3244,2,0)</f>
        <v>1295195</v>
      </c>
      <c r="M2195" s="47">
        <f t="shared" si="139"/>
        <v>0</v>
      </c>
    </row>
    <row r="2196" spans="1:13" x14ac:dyDescent="0.25">
      <c r="A2196" s="43">
        <v>45001</v>
      </c>
      <c r="B2196" s="40" t="s">
        <v>13661</v>
      </c>
      <c r="C2196" s="40" t="s">
        <v>10244</v>
      </c>
      <c r="D2196" s="38">
        <v>333174</v>
      </c>
      <c r="E2196" s="42" t="s">
        <v>8998</v>
      </c>
      <c r="F2196" s="38">
        <v>33317</v>
      </c>
      <c r="G2196" s="38">
        <f t="shared" si="136"/>
        <v>366491</v>
      </c>
      <c r="H2196" s="40" t="s">
        <v>9001</v>
      </c>
      <c r="I2196" s="40" t="s">
        <v>9002</v>
      </c>
      <c r="J2196" s="45">
        <f t="shared" si="137"/>
        <v>14197</v>
      </c>
      <c r="K2196" s="47">
        <f t="shared" si="138"/>
        <v>366491</v>
      </c>
      <c r="L2196">
        <f>+VLOOKUP(J2196,'Thanh toán '!Q$6:R$3244,2,0)</f>
        <v>366491</v>
      </c>
      <c r="M2196" s="47">
        <f t="shared" si="139"/>
        <v>0</v>
      </c>
    </row>
    <row r="2197" spans="1:13" x14ac:dyDescent="0.25">
      <c r="A2197" s="43">
        <v>45001</v>
      </c>
      <c r="B2197" s="40" t="s">
        <v>12262</v>
      </c>
      <c r="C2197" s="40" t="s">
        <v>10262</v>
      </c>
      <c r="D2197" s="38">
        <v>645565</v>
      </c>
      <c r="E2197" s="42" t="s">
        <v>8998</v>
      </c>
      <c r="F2197" s="38">
        <v>64557</v>
      </c>
      <c r="G2197" s="38">
        <f t="shared" si="136"/>
        <v>710122</v>
      </c>
      <c r="H2197" s="40" t="s">
        <v>9001</v>
      </c>
      <c r="I2197" s="40" t="s">
        <v>9002</v>
      </c>
      <c r="J2197" s="45">
        <f t="shared" si="137"/>
        <v>14198</v>
      </c>
      <c r="K2197" s="47">
        <f t="shared" si="138"/>
        <v>710122</v>
      </c>
      <c r="L2197">
        <f>+VLOOKUP(J2197,'Thanh toán '!Q$6:R$3244,2,0)</f>
        <v>710122</v>
      </c>
      <c r="M2197" s="47">
        <f t="shared" si="139"/>
        <v>0</v>
      </c>
    </row>
    <row r="2198" spans="1:13" x14ac:dyDescent="0.25">
      <c r="A2198" s="43">
        <v>45001</v>
      </c>
      <c r="B2198" s="40" t="s">
        <v>13662</v>
      </c>
      <c r="C2198" s="40" t="s">
        <v>10240</v>
      </c>
      <c r="D2198" s="38">
        <v>989315</v>
      </c>
      <c r="E2198" s="42" t="s">
        <v>8998</v>
      </c>
      <c r="F2198" s="38">
        <v>98932</v>
      </c>
      <c r="G2198" s="38">
        <f t="shared" si="136"/>
        <v>1088247</v>
      </c>
      <c r="H2198" s="40" t="s">
        <v>9001</v>
      </c>
      <c r="I2198" s="40" t="s">
        <v>9002</v>
      </c>
      <c r="J2198" s="45">
        <f t="shared" si="137"/>
        <v>14199</v>
      </c>
      <c r="K2198" s="47">
        <f t="shared" si="138"/>
        <v>1088247</v>
      </c>
      <c r="L2198">
        <f>+VLOOKUP(J2198,'Thanh toán '!Q$6:R$3244,2,0)</f>
        <v>1088247</v>
      </c>
      <c r="M2198" s="47">
        <f t="shared" si="139"/>
        <v>0</v>
      </c>
    </row>
    <row r="2199" spans="1:13" x14ac:dyDescent="0.25">
      <c r="A2199" s="43">
        <v>45001</v>
      </c>
      <c r="B2199" s="40" t="s">
        <v>13663</v>
      </c>
      <c r="C2199" s="40" t="s">
        <v>10053</v>
      </c>
      <c r="D2199" s="38">
        <v>290400</v>
      </c>
      <c r="E2199" s="42" t="s">
        <v>8998</v>
      </c>
      <c r="F2199" s="38">
        <v>29040</v>
      </c>
      <c r="G2199" s="38">
        <f t="shared" si="136"/>
        <v>319440</v>
      </c>
      <c r="H2199" s="40" t="s">
        <v>9001</v>
      </c>
      <c r="I2199" s="40" t="s">
        <v>9002</v>
      </c>
      <c r="J2199" s="45">
        <f t="shared" si="137"/>
        <v>14200</v>
      </c>
      <c r="K2199" s="47">
        <f t="shared" si="138"/>
        <v>319440</v>
      </c>
      <c r="L2199">
        <f>+VLOOKUP(J2199,'Thanh toán '!Q$6:R$3244,2,0)</f>
        <v>319440</v>
      </c>
      <c r="M2199" s="47">
        <f t="shared" si="139"/>
        <v>0</v>
      </c>
    </row>
    <row r="2200" spans="1:13" x14ac:dyDescent="0.25">
      <c r="A2200" s="43">
        <v>45001</v>
      </c>
      <c r="B2200" s="40" t="s">
        <v>13664</v>
      </c>
      <c r="C2200" s="40" t="s">
        <v>10254</v>
      </c>
      <c r="D2200" s="38">
        <v>1176533</v>
      </c>
      <c r="E2200" s="42" t="s">
        <v>8998</v>
      </c>
      <c r="F2200" s="38">
        <v>117653</v>
      </c>
      <c r="G2200" s="38">
        <f t="shared" si="136"/>
        <v>1294186</v>
      </c>
      <c r="H2200" s="40" t="s">
        <v>9001</v>
      </c>
      <c r="I2200" s="40" t="s">
        <v>9002</v>
      </c>
      <c r="J2200" s="45">
        <f t="shared" si="137"/>
        <v>14201</v>
      </c>
      <c r="K2200" s="47">
        <f t="shared" si="138"/>
        <v>1294186</v>
      </c>
      <c r="L2200">
        <f>+VLOOKUP(J2200,'Thanh toán '!Q$6:R$3244,2,0)</f>
        <v>1294186</v>
      </c>
      <c r="M2200" s="47">
        <f t="shared" si="139"/>
        <v>0</v>
      </c>
    </row>
    <row r="2201" spans="1:13" x14ac:dyDescent="0.25">
      <c r="A2201" s="43">
        <v>45001</v>
      </c>
      <c r="B2201" s="40" t="s">
        <v>12263</v>
      </c>
      <c r="C2201" s="40" t="s">
        <v>13665</v>
      </c>
      <c r="D2201" s="38">
        <v>755970</v>
      </c>
      <c r="E2201" s="42" t="s">
        <v>8998</v>
      </c>
      <c r="F2201" s="38">
        <v>75597</v>
      </c>
      <c r="G2201" s="38">
        <f t="shared" si="136"/>
        <v>831567</v>
      </c>
      <c r="H2201" s="40" t="s">
        <v>9001</v>
      </c>
      <c r="I2201" s="40" t="s">
        <v>9002</v>
      </c>
      <c r="J2201" s="45">
        <f t="shared" si="137"/>
        <v>14202</v>
      </c>
      <c r="K2201" s="47">
        <f t="shared" si="138"/>
        <v>831567</v>
      </c>
      <c r="L2201">
        <f>+VLOOKUP(J2201,'Thanh toán '!Q$6:R$3244,2,0)</f>
        <v>831567</v>
      </c>
      <c r="M2201" s="47">
        <f t="shared" si="139"/>
        <v>0</v>
      </c>
    </row>
    <row r="2202" spans="1:13" x14ac:dyDescent="0.25">
      <c r="A2202" s="43">
        <v>45001</v>
      </c>
      <c r="B2202" s="40" t="s">
        <v>13680</v>
      </c>
      <c r="C2202" s="40" t="s">
        <v>13681</v>
      </c>
      <c r="D2202" s="38">
        <v>840181</v>
      </c>
      <c r="E2202" s="42" t="s">
        <v>8998</v>
      </c>
      <c r="F2202" s="38">
        <v>84018</v>
      </c>
      <c r="G2202" s="38">
        <f t="shared" si="136"/>
        <v>924199</v>
      </c>
      <c r="H2202" s="40" t="s">
        <v>9001</v>
      </c>
      <c r="I2202" s="40" t="s">
        <v>9002</v>
      </c>
      <c r="J2202" s="45">
        <f t="shared" si="137"/>
        <v>14835</v>
      </c>
      <c r="K2202" s="47">
        <f t="shared" si="138"/>
        <v>924199</v>
      </c>
      <c r="L2202">
        <f>+VLOOKUP(J2202,'Thanh toán '!Q$6:R$3244,2,0)</f>
        <v>924199</v>
      </c>
      <c r="M2202" s="47">
        <f t="shared" si="139"/>
        <v>0</v>
      </c>
    </row>
    <row r="2203" spans="1:13" x14ac:dyDescent="0.25">
      <c r="A2203" s="43">
        <v>45001</v>
      </c>
      <c r="B2203" s="40" t="s">
        <v>13682</v>
      </c>
      <c r="C2203" s="40" t="s">
        <v>13683</v>
      </c>
      <c r="D2203" s="38">
        <v>3802740</v>
      </c>
      <c r="E2203" s="42" t="s">
        <v>8998</v>
      </c>
      <c r="F2203" s="38">
        <v>380274</v>
      </c>
      <c r="G2203" s="38">
        <f t="shared" si="136"/>
        <v>4183014</v>
      </c>
      <c r="H2203" s="40" t="s">
        <v>9078</v>
      </c>
      <c r="I2203" s="40" t="s">
        <v>9079</v>
      </c>
      <c r="J2203" s="45">
        <f t="shared" si="137"/>
        <v>14836</v>
      </c>
      <c r="K2203" s="47">
        <f t="shared" si="138"/>
        <v>4183014</v>
      </c>
      <c r="L2203">
        <f>+VLOOKUP(J2203,'Thanh toán '!Q$6:R$3244,2,0)</f>
        <v>4183014</v>
      </c>
      <c r="M2203" s="47">
        <f t="shared" si="139"/>
        <v>0</v>
      </c>
    </row>
    <row r="2204" spans="1:13" x14ac:dyDescent="0.25">
      <c r="A2204" s="43">
        <v>45001</v>
      </c>
      <c r="B2204" s="40" t="s">
        <v>11130</v>
      </c>
      <c r="C2204" s="40" t="s">
        <v>10013</v>
      </c>
      <c r="D2204" s="38">
        <v>721905</v>
      </c>
      <c r="E2204" s="42" t="s">
        <v>8998</v>
      </c>
      <c r="F2204" s="38">
        <v>72191</v>
      </c>
      <c r="G2204" s="38">
        <f t="shared" si="136"/>
        <v>794096</v>
      </c>
      <c r="H2204" s="40" t="s">
        <v>9001</v>
      </c>
      <c r="I2204" s="40" t="s">
        <v>9002</v>
      </c>
      <c r="J2204" s="45">
        <f t="shared" si="137"/>
        <v>14837</v>
      </c>
      <c r="K2204" s="47">
        <f t="shared" si="138"/>
        <v>794096</v>
      </c>
      <c r="L2204">
        <f>+VLOOKUP(J2204,'Thanh toán '!Q$6:R$3244,2,0)</f>
        <v>794096</v>
      </c>
      <c r="M2204" s="47">
        <f t="shared" si="139"/>
        <v>0</v>
      </c>
    </row>
    <row r="2205" spans="1:13" x14ac:dyDescent="0.25">
      <c r="A2205" s="43">
        <v>45001</v>
      </c>
      <c r="B2205" s="40" t="s">
        <v>13685</v>
      </c>
      <c r="C2205" s="40" t="s">
        <v>9814</v>
      </c>
      <c r="D2205" s="38">
        <v>1110580</v>
      </c>
      <c r="E2205" s="42" t="s">
        <v>8998</v>
      </c>
      <c r="F2205" s="38">
        <v>111058</v>
      </c>
      <c r="G2205" s="38">
        <f t="shared" si="136"/>
        <v>1221638</v>
      </c>
      <c r="H2205" s="40" t="s">
        <v>9814</v>
      </c>
      <c r="I2205" s="40" t="s">
        <v>9815</v>
      </c>
      <c r="J2205" s="45">
        <f t="shared" si="137"/>
        <v>14959</v>
      </c>
      <c r="K2205" s="47">
        <f t="shared" si="138"/>
        <v>1221638</v>
      </c>
      <c r="L2205">
        <f>+VLOOKUP(J2205,'Thanh toán '!Q$6:R$3244,2,0)</f>
        <v>1221638</v>
      </c>
      <c r="M2205" s="47">
        <f t="shared" si="139"/>
        <v>0</v>
      </c>
    </row>
    <row r="2206" spans="1:13" x14ac:dyDescent="0.25">
      <c r="A2206" s="43">
        <v>45001</v>
      </c>
      <c r="B2206" s="40" t="s">
        <v>13686</v>
      </c>
      <c r="C2206" s="40" t="s">
        <v>9820</v>
      </c>
      <c r="D2206" s="38">
        <v>1110580</v>
      </c>
      <c r="E2206" s="42" t="s">
        <v>8998</v>
      </c>
      <c r="F2206" s="38">
        <v>111058</v>
      </c>
      <c r="G2206" s="38">
        <f t="shared" si="136"/>
        <v>1221638</v>
      </c>
      <c r="H2206" s="40" t="s">
        <v>9820</v>
      </c>
      <c r="I2206" s="40" t="s">
        <v>9821</v>
      </c>
      <c r="J2206" s="45">
        <f t="shared" si="137"/>
        <v>14960</v>
      </c>
      <c r="K2206" s="47">
        <f t="shared" si="138"/>
        <v>1221638</v>
      </c>
      <c r="L2206">
        <f>+VLOOKUP(J2206,'Thanh toán '!Q$6:R$3244,2,0)</f>
        <v>1221638</v>
      </c>
      <c r="M2206" s="47">
        <f t="shared" si="139"/>
        <v>0</v>
      </c>
    </row>
    <row r="2207" spans="1:13" x14ac:dyDescent="0.25">
      <c r="A2207" s="43">
        <v>45001</v>
      </c>
      <c r="B2207" s="40" t="s">
        <v>13687</v>
      </c>
      <c r="C2207" s="40" t="s">
        <v>9820</v>
      </c>
      <c r="D2207" s="38">
        <v>424200</v>
      </c>
      <c r="E2207" s="42" t="s">
        <v>8998</v>
      </c>
      <c r="F2207" s="38">
        <v>42420</v>
      </c>
      <c r="G2207" s="38">
        <f t="shared" si="136"/>
        <v>466620</v>
      </c>
      <c r="H2207" s="40" t="s">
        <v>9820</v>
      </c>
      <c r="I2207" s="40" t="s">
        <v>9821</v>
      </c>
      <c r="J2207" s="45">
        <f t="shared" si="137"/>
        <v>15031</v>
      </c>
      <c r="K2207" s="47">
        <f t="shared" si="138"/>
        <v>466620</v>
      </c>
      <c r="L2207" t="e">
        <f>+VLOOKUP(J2207,'Thanh toán '!Q$6:R$3244,2,0)</f>
        <v>#N/A</v>
      </c>
      <c r="M2207" s="47" t="e">
        <f t="shared" si="139"/>
        <v>#N/A</v>
      </c>
    </row>
    <row r="2208" spans="1:13" x14ac:dyDescent="0.25">
      <c r="A2208" s="43">
        <v>45002</v>
      </c>
      <c r="B2208" s="40" t="s">
        <v>13691</v>
      </c>
      <c r="C2208" s="40" t="s">
        <v>10266</v>
      </c>
      <c r="D2208" s="38">
        <v>340315</v>
      </c>
      <c r="E2208" s="42" t="s">
        <v>8998</v>
      </c>
      <c r="F2208" s="38">
        <v>34032</v>
      </c>
      <c r="G2208" s="38">
        <f t="shared" si="136"/>
        <v>374347</v>
      </c>
      <c r="H2208" s="40" t="s">
        <v>9001</v>
      </c>
      <c r="I2208" s="40" t="s">
        <v>9002</v>
      </c>
      <c r="J2208" s="45">
        <f t="shared" si="137"/>
        <v>15583</v>
      </c>
      <c r="K2208" s="47">
        <f t="shared" si="138"/>
        <v>374347</v>
      </c>
      <c r="L2208">
        <f>+VLOOKUP(J2208,'Thanh toán '!Q$6:R$3244,2,0)</f>
        <v>374347</v>
      </c>
      <c r="M2208" s="47">
        <f t="shared" si="139"/>
        <v>0</v>
      </c>
    </row>
    <row r="2209" spans="1:13" x14ac:dyDescent="0.25">
      <c r="A2209" s="43">
        <v>45002</v>
      </c>
      <c r="B2209" s="40" t="s">
        <v>13692</v>
      </c>
      <c r="C2209" s="40" t="s">
        <v>10266</v>
      </c>
      <c r="D2209" s="38">
        <v>738590</v>
      </c>
      <c r="E2209" s="42" t="s">
        <v>8998</v>
      </c>
      <c r="F2209" s="38">
        <v>73859</v>
      </c>
      <c r="G2209" s="38">
        <f t="shared" si="136"/>
        <v>812449</v>
      </c>
      <c r="H2209" s="40" t="s">
        <v>9001</v>
      </c>
      <c r="I2209" s="40" t="s">
        <v>9002</v>
      </c>
      <c r="J2209" s="45">
        <f t="shared" si="137"/>
        <v>15584</v>
      </c>
      <c r="K2209" s="47">
        <f t="shared" si="138"/>
        <v>812449</v>
      </c>
      <c r="L2209">
        <f>+VLOOKUP(J2209,'Thanh toán '!Q$6:R$3244,2,0)</f>
        <v>812449</v>
      </c>
      <c r="M2209" s="47">
        <f t="shared" si="139"/>
        <v>0</v>
      </c>
    </row>
    <row r="2210" spans="1:13" x14ac:dyDescent="0.25">
      <c r="A2210" s="43">
        <v>45002</v>
      </c>
      <c r="B2210" s="40" t="s">
        <v>13693</v>
      </c>
      <c r="C2210" s="40" t="s">
        <v>10222</v>
      </c>
      <c r="D2210" s="38">
        <v>340315</v>
      </c>
      <c r="E2210" s="42" t="s">
        <v>8998</v>
      </c>
      <c r="F2210" s="38">
        <v>34032</v>
      </c>
      <c r="G2210" s="38">
        <f t="shared" si="136"/>
        <v>374347</v>
      </c>
      <c r="H2210" s="40" t="s">
        <v>9001</v>
      </c>
      <c r="I2210" s="40" t="s">
        <v>9002</v>
      </c>
      <c r="J2210" s="45">
        <f t="shared" si="137"/>
        <v>15585</v>
      </c>
      <c r="K2210" s="47">
        <f t="shared" si="138"/>
        <v>374347</v>
      </c>
      <c r="L2210">
        <f>+VLOOKUP(J2210,'Thanh toán '!Q$6:R$3244,2,0)</f>
        <v>374347</v>
      </c>
      <c r="M2210" s="47">
        <f t="shared" si="139"/>
        <v>0</v>
      </c>
    </row>
    <row r="2211" spans="1:13" x14ac:dyDescent="0.25">
      <c r="A2211" s="43">
        <v>45002</v>
      </c>
      <c r="B2211" s="40" t="s">
        <v>13694</v>
      </c>
      <c r="C2211" s="40" t="s">
        <v>10250</v>
      </c>
      <c r="D2211" s="38">
        <v>340315</v>
      </c>
      <c r="E2211" s="42" t="s">
        <v>8998</v>
      </c>
      <c r="F2211" s="38">
        <v>34032</v>
      </c>
      <c r="G2211" s="38">
        <f t="shared" si="136"/>
        <v>374347</v>
      </c>
      <c r="H2211" s="40" t="s">
        <v>9001</v>
      </c>
      <c r="I2211" s="40" t="s">
        <v>9002</v>
      </c>
      <c r="J2211" s="45">
        <f t="shared" si="137"/>
        <v>15586</v>
      </c>
      <c r="K2211" s="47">
        <f t="shared" si="138"/>
        <v>374347</v>
      </c>
      <c r="L2211">
        <f>+VLOOKUP(J2211,'Thanh toán '!Q$6:R$3244,2,0)</f>
        <v>374347</v>
      </c>
      <c r="M2211" s="47">
        <f t="shared" si="139"/>
        <v>0</v>
      </c>
    </row>
    <row r="2212" spans="1:13" x14ac:dyDescent="0.25">
      <c r="A2212" s="43">
        <v>45002</v>
      </c>
      <c r="B2212" s="40" t="s">
        <v>13695</v>
      </c>
      <c r="C2212" s="40" t="s">
        <v>10264</v>
      </c>
      <c r="D2212" s="38">
        <v>340315</v>
      </c>
      <c r="E2212" s="42" t="s">
        <v>8998</v>
      </c>
      <c r="F2212" s="38">
        <v>34032</v>
      </c>
      <c r="G2212" s="38">
        <f t="shared" si="136"/>
        <v>374347</v>
      </c>
      <c r="H2212" s="40" t="s">
        <v>9001</v>
      </c>
      <c r="I2212" s="40" t="s">
        <v>9002</v>
      </c>
      <c r="J2212" s="45">
        <f t="shared" si="137"/>
        <v>15587</v>
      </c>
      <c r="K2212" s="47">
        <f t="shared" si="138"/>
        <v>374347</v>
      </c>
      <c r="L2212" t="e">
        <f>+VLOOKUP(J2212,'Thanh toán '!Q$6:R$3244,2,0)</f>
        <v>#N/A</v>
      </c>
      <c r="M2212" s="47" t="e">
        <f t="shared" si="139"/>
        <v>#N/A</v>
      </c>
    </row>
    <row r="2213" spans="1:13" x14ac:dyDescent="0.25">
      <c r="A2213" s="43">
        <v>45002</v>
      </c>
      <c r="B2213" s="40" t="s">
        <v>13696</v>
      </c>
      <c r="C2213" s="40" t="s">
        <v>10242</v>
      </c>
      <c r="D2213" s="38">
        <v>340315</v>
      </c>
      <c r="E2213" s="42" t="s">
        <v>8998</v>
      </c>
      <c r="F2213" s="38">
        <v>34032</v>
      </c>
      <c r="G2213" s="38">
        <f t="shared" si="136"/>
        <v>374347</v>
      </c>
      <c r="H2213" s="40" t="s">
        <v>9001</v>
      </c>
      <c r="I2213" s="40" t="s">
        <v>9002</v>
      </c>
      <c r="J2213" s="45">
        <f t="shared" si="137"/>
        <v>15588</v>
      </c>
      <c r="K2213" s="47">
        <f t="shared" si="138"/>
        <v>374347</v>
      </c>
      <c r="L2213">
        <f>+VLOOKUP(J2213,'Thanh toán '!Q$6:R$3244,2,0)</f>
        <v>374347</v>
      </c>
      <c r="M2213" s="47">
        <f t="shared" si="139"/>
        <v>0</v>
      </c>
    </row>
    <row r="2214" spans="1:13" x14ac:dyDescent="0.25">
      <c r="A2214" s="43">
        <v>45002</v>
      </c>
      <c r="B2214" s="40" t="s">
        <v>13697</v>
      </c>
      <c r="C2214" s="40" t="s">
        <v>10244</v>
      </c>
      <c r="D2214" s="38">
        <v>340315</v>
      </c>
      <c r="E2214" s="42" t="s">
        <v>8998</v>
      </c>
      <c r="F2214" s="38">
        <v>34032</v>
      </c>
      <c r="G2214" s="38">
        <f t="shared" si="136"/>
        <v>374347</v>
      </c>
      <c r="H2214" s="40" t="s">
        <v>9001</v>
      </c>
      <c r="I2214" s="40" t="s">
        <v>9002</v>
      </c>
      <c r="J2214" s="45">
        <f t="shared" si="137"/>
        <v>15589</v>
      </c>
      <c r="K2214" s="47">
        <f t="shared" si="138"/>
        <v>374347</v>
      </c>
      <c r="L2214">
        <f>+VLOOKUP(J2214,'Thanh toán '!Q$6:R$3244,2,0)</f>
        <v>374347</v>
      </c>
      <c r="M2214" s="47">
        <f t="shared" si="139"/>
        <v>0</v>
      </c>
    </row>
    <row r="2215" spans="1:13" x14ac:dyDescent="0.25">
      <c r="A2215" s="43">
        <v>45002</v>
      </c>
      <c r="B2215" s="40" t="s">
        <v>13698</v>
      </c>
      <c r="C2215" s="40" t="s">
        <v>10240</v>
      </c>
      <c r="D2215" s="38">
        <v>340315</v>
      </c>
      <c r="E2215" s="42" t="s">
        <v>8998</v>
      </c>
      <c r="F2215" s="38">
        <v>34032</v>
      </c>
      <c r="G2215" s="38">
        <f t="shared" si="136"/>
        <v>374347</v>
      </c>
      <c r="H2215" s="40" t="s">
        <v>9001</v>
      </c>
      <c r="I2215" s="40" t="s">
        <v>9002</v>
      </c>
      <c r="J2215" s="45">
        <f t="shared" si="137"/>
        <v>15590</v>
      </c>
      <c r="K2215" s="47">
        <f t="shared" si="138"/>
        <v>374347</v>
      </c>
      <c r="L2215">
        <f>+VLOOKUP(J2215,'Thanh toán '!Q$6:R$3244,2,0)</f>
        <v>374347</v>
      </c>
      <c r="M2215" s="47">
        <f t="shared" si="139"/>
        <v>0</v>
      </c>
    </row>
    <row r="2216" spans="1:13" x14ac:dyDescent="0.25">
      <c r="A2216" s="43">
        <v>45002</v>
      </c>
      <c r="B2216" s="40" t="s">
        <v>13699</v>
      </c>
      <c r="C2216" s="40" t="s">
        <v>10262</v>
      </c>
      <c r="D2216" s="38">
        <v>340315</v>
      </c>
      <c r="E2216" s="42" t="s">
        <v>8998</v>
      </c>
      <c r="F2216" s="38">
        <v>34032</v>
      </c>
      <c r="G2216" s="38">
        <f t="shared" si="136"/>
        <v>374347</v>
      </c>
      <c r="H2216" s="40" t="s">
        <v>9001</v>
      </c>
      <c r="I2216" s="40" t="s">
        <v>9002</v>
      </c>
      <c r="J2216" s="45">
        <f t="shared" si="137"/>
        <v>15591</v>
      </c>
      <c r="K2216" s="47">
        <f t="shared" si="138"/>
        <v>374347</v>
      </c>
      <c r="L2216">
        <f>+VLOOKUP(J2216,'Thanh toán '!Q$6:R$3244,2,0)</f>
        <v>374347</v>
      </c>
      <c r="M2216" s="47">
        <f t="shared" si="139"/>
        <v>0</v>
      </c>
    </row>
    <row r="2217" spans="1:13" x14ac:dyDescent="0.25">
      <c r="A2217" s="43">
        <v>45002</v>
      </c>
      <c r="B2217" s="40" t="s">
        <v>13700</v>
      </c>
      <c r="C2217" s="40" t="s">
        <v>10232</v>
      </c>
      <c r="D2217" s="38">
        <v>340315</v>
      </c>
      <c r="E2217" s="42" t="s">
        <v>8998</v>
      </c>
      <c r="F2217" s="38">
        <v>34032</v>
      </c>
      <c r="G2217" s="38">
        <f t="shared" si="136"/>
        <v>374347</v>
      </c>
      <c r="H2217" s="40" t="s">
        <v>9001</v>
      </c>
      <c r="I2217" s="40" t="s">
        <v>9002</v>
      </c>
      <c r="J2217" s="45">
        <f t="shared" si="137"/>
        <v>15592</v>
      </c>
      <c r="K2217" s="47">
        <f t="shared" si="138"/>
        <v>374347</v>
      </c>
      <c r="L2217" t="e">
        <f>+VLOOKUP(J2217,'Thanh toán '!Q$6:R$3244,2,0)</f>
        <v>#N/A</v>
      </c>
      <c r="M2217" s="47" t="e">
        <f t="shared" si="139"/>
        <v>#N/A</v>
      </c>
    </row>
    <row r="2218" spans="1:13" x14ac:dyDescent="0.25">
      <c r="A2218" s="43">
        <v>45002</v>
      </c>
      <c r="B2218" s="40" t="s">
        <v>13701</v>
      </c>
      <c r="C2218" s="40" t="s">
        <v>10234</v>
      </c>
      <c r="D2218" s="38">
        <v>340315</v>
      </c>
      <c r="E2218" s="42" t="s">
        <v>8998</v>
      </c>
      <c r="F2218" s="38">
        <v>34032</v>
      </c>
      <c r="G2218" s="38">
        <f t="shared" si="136"/>
        <v>374347</v>
      </c>
      <c r="H2218" s="40" t="s">
        <v>9001</v>
      </c>
      <c r="I2218" s="40" t="s">
        <v>9002</v>
      </c>
      <c r="J2218" s="45">
        <f t="shared" si="137"/>
        <v>15593</v>
      </c>
      <c r="K2218" s="47">
        <f t="shared" si="138"/>
        <v>374347</v>
      </c>
      <c r="L2218">
        <f>+VLOOKUP(J2218,'Thanh toán '!Q$6:R$3244,2,0)</f>
        <v>374347</v>
      </c>
      <c r="M2218" s="47">
        <f t="shared" si="139"/>
        <v>0</v>
      </c>
    </row>
    <row r="2219" spans="1:13" x14ac:dyDescent="0.25">
      <c r="A2219" s="43">
        <v>45002</v>
      </c>
      <c r="B2219" s="40" t="s">
        <v>13702</v>
      </c>
      <c r="C2219" s="40" t="s">
        <v>11331</v>
      </c>
      <c r="D2219" s="38">
        <v>340315</v>
      </c>
      <c r="E2219" s="42" t="s">
        <v>8998</v>
      </c>
      <c r="F2219" s="38">
        <v>34032</v>
      </c>
      <c r="G2219" s="38">
        <f t="shared" si="136"/>
        <v>374347</v>
      </c>
      <c r="H2219" s="40" t="s">
        <v>9001</v>
      </c>
      <c r="I2219" s="40" t="s">
        <v>9002</v>
      </c>
      <c r="J2219" s="45">
        <f t="shared" si="137"/>
        <v>15595</v>
      </c>
      <c r="K2219" s="47">
        <f t="shared" si="138"/>
        <v>374347</v>
      </c>
      <c r="L2219">
        <f>+VLOOKUP(J2219,'Thanh toán '!Q$6:R$3244,2,0)</f>
        <v>374347</v>
      </c>
      <c r="M2219" s="47">
        <f t="shared" si="139"/>
        <v>0</v>
      </c>
    </row>
    <row r="2220" spans="1:13" x14ac:dyDescent="0.25">
      <c r="A2220" s="43">
        <v>45002</v>
      </c>
      <c r="B2220" s="40" t="s">
        <v>13703</v>
      </c>
      <c r="C2220" s="40" t="s">
        <v>10238</v>
      </c>
      <c r="D2220" s="38">
        <v>340315</v>
      </c>
      <c r="E2220" s="42" t="s">
        <v>8998</v>
      </c>
      <c r="F2220" s="38">
        <v>34032</v>
      </c>
      <c r="G2220" s="38">
        <f t="shared" si="136"/>
        <v>374347</v>
      </c>
      <c r="H2220" s="40" t="s">
        <v>9001</v>
      </c>
      <c r="I2220" s="40" t="s">
        <v>9002</v>
      </c>
      <c r="J2220" s="45">
        <f t="shared" si="137"/>
        <v>15596</v>
      </c>
      <c r="K2220" s="47">
        <f t="shared" si="138"/>
        <v>374347</v>
      </c>
      <c r="L2220">
        <f>+VLOOKUP(J2220,'Thanh toán '!Q$6:R$3244,2,0)</f>
        <v>374347</v>
      </c>
      <c r="M2220" s="47">
        <f t="shared" si="139"/>
        <v>0</v>
      </c>
    </row>
    <row r="2221" spans="1:13" x14ac:dyDescent="0.25">
      <c r="A2221" s="43">
        <v>45002</v>
      </c>
      <c r="B2221" s="40" t="s">
        <v>13704</v>
      </c>
      <c r="C2221" s="40" t="s">
        <v>10254</v>
      </c>
      <c r="D2221" s="38">
        <v>340315</v>
      </c>
      <c r="E2221" s="42" t="s">
        <v>8998</v>
      </c>
      <c r="F2221" s="38">
        <v>34032</v>
      </c>
      <c r="G2221" s="38">
        <f t="shared" si="136"/>
        <v>374347</v>
      </c>
      <c r="H2221" s="40" t="s">
        <v>9001</v>
      </c>
      <c r="I2221" s="40" t="s">
        <v>9002</v>
      </c>
      <c r="J2221" s="45">
        <f t="shared" si="137"/>
        <v>15597</v>
      </c>
      <c r="K2221" s="47">
        <f t="shared" si="138"/>
        <v>374347</v>
      </c>
      <c r="L2221">
        <f>+VLOOKUP(J2221,'Thanh toán '!Q$6:R$3244,2,0)</f>
        <v>374347</v>
      </c>
      <c r="M2221" s="47">
        <f t="shared" si="139"/>
        <v>0</v>
      </c>
    </row>
    <row r="2222" spans="1:13" x14ac:dyDescent="0.25">
      <c r="A2222" s="43">
        <v>45002</v>
      </c>
      <c r="B2222" s="40" t="s">
        <v>13705</v>
      </c>
      <c r="C2222" s="40" t="s">
        <v>10230</v>
      </c>
      <c r="D2222" s="38">
        <v>340315</v>
      </c>
      <c r="E2222" s="42" t="s">
        <v>8998</v>
      </c>
      <c r="F2222" s="38">
        <v>34032</v>
      </c>
      <c r="G2222" s="38">
        <f t="shared" si="136"/>
        <v>374347</v>
      </c>
      <c r="H2222" s="40" t="s">
        <v>9001</v>
      </c>
      <c r="I2222" s="40" t="s">
        <v>9002</v>
      </c>
      <c r="J2222" s="45">
        <f t="shared" si="137"/>
        <v>15598</v>
      </c>
      <c r="K2222" s="47">
        <f t="shared" si="138"/>
        <v>374347</v>
      </c>
      <c r="L2222" t="e">
        <f>+VLOOKUP(J2222,'Thanh toán '!Q$6:R$3244,2,0)</f>
        <v>#N/A</v>
      </c>
      <c r="M2222" s="47" t="e">
        <f t="shared" si="139"/>
        <v>#N/A</v>
      </c>
    </row>
    <row r="2223" spans="1:13" x14ac:dyDescent="0.25">
      <c r="A2223" s="43">
        <v>45002</v>
      </c>
      <c r="B2223" s="40" t="s">
        <v>13706</v>
      </c>
      <c r="C2223" s="40" t="s">
        <v>10218</v>
      </c>
      <c r="D2223" s="38">
        <v>340315</v>
      </c>
      <c r="E2223" s="42" t="s">
        <v>8998</v>
      </c>
      <c r="F2223" s="38">
        <v>34032</v>
      </c>
      <c r="G2223" s="38">
        <f t="shared" si="136"/>
        <v>374347</v>
      </c>
      <c r="H2223" s="40" t="s">
        <v>9001</v>
      </c>
      <c r="I2223" s="40" t="s">
        <v>9002</v>
      </c>
      <c r="J2223" s="45">
        <f t="shared" si="137"/>
        <v>15599</v>
      </c>
      <c r="K2223" s="47">
        <f t="shared" si="138"/>
        <v>374347</v>
      </c>
      <c r="L2223">
        <f>+VLOOKUP(J2223,'Thanh toán '!Q$6:R$3244,2,0)</f>
        <v>374347</v>
      </c>
      <c r="M2223" s="47">
        <f t="shared" si="139"/>
        <v>0</v>
      </c>
    </row>
    <row r="2224" spans="1:13" x14ac:dyDescent="0.25">
      <c r="A2224" s="43">
        <v>45002</v>
      </c>
      <c r="B2224" s="40" t="s">
        <v>13707</v>
      </c>
      <c r="C2224" s="40" t="s">
        <v>10256</v>
      </c>
      <c r="D2224" s="38">
        <v>340315</v>
      </c>
      <c r="E2224" s="42" t="s">
        <v>8998</v>
      </c>
      <c r="F2224" s="38">
        <v>34032</v>
      </c>
      <c r="G2224" s="38">
        <f t="shared" si="136"/>
        <v>374347</v>
      </c>
      <c r="H2224" s="40" t="s">
        <v>9001</v>
      </c>
      <c r="I2224" s="40" t="s">
        <v>9002</v>
      </c>
      <c r="J2224" s="45">
        <f t="shared" si="137"/>
        <v>15600</v>
      </c>
      <c r="K2224" s="47">
        <f t="shared" si="138"/>
        <v>374347</v>
      </c>
      <c r="L2224">
        <f>+VLOOKUP(J2224,'Thanh toán '!Q$6:R$3244,2,0)</f>
        <v>374347</v>
      </c>
      <c r="M2224" s="47">
        <f t="shared" si="139"/>
        <v>0</v>
      </c>
    </row>
    <row r="2225" spans="1:13" x14ac:dyDescent="0.25">
      <c r="A2225" s="43">
        <v>45002</v>
      </c>
      <c r="B2225" s="40" t="s">
        <v>13708</v>
      </c>
      <c r="C2225" s="40" t="s">
        <v>10220</v>
      </c>
      <c r="D2225" s="38">
        <v>340315</v>
      </c>
      <c r="E2225" s="42" t="s">
        <v>8998</v>
      </c>
      <c r="F2225" s="38">
        <v>34032</v>
      </c>
      <c r="G2225" s="38">
        <f t="shared" si="136"/>
        <v>374347</v>
      </c>
      <c r="H2225" s="40" t="s">
        <v>9001</v>
      </c>
      <c r="I2225" s="40" t="s">
        <v>9002</v>
      </c>
      <c r="J2225" s="45">
        <f t="shared" si="137"/>
        <v>15601</v>
      </c>
      <c r="K2225" s="47">
        <f t="shared" si="138"/>
        <v>374347</v>
      </c>
      <c r="L2225">
        <f>+VLOOKUP(J2225,'Thanh toán '!Q$6:R$3244,2,0)</f>
        <v>374347</v>
      </c>
      <c r="M2225" s="47">
        <f t="shared" si="139"/>
        <v>0</v>
      </c>
    </row>
    <row r="2226" spans="1:13" x14ac:dyDescent="0.25">
      <c r="A2226" s="43">
        <v>45002</v>
      </c>
      <c r="B2226" s="40" t="s">
        <v>13709</v>
      </c>
      <c r="C2226" s="40" t="s">
        <v>13297</v>
      </c>
      <c r="D2226" s="38">
        <v>2700435</v>
      </c>
      <c r="E2226" s="42" t="s">
        <v>8998</v>
      </c>
      <c r="F2226" s="38">
        <v>270044</v>
      </c>
      <c r="G2226" s="38">
        <f t="shared" si="136"/>
        <v>2970479</v>
      </c>
      <c r="H2226" s="40" t="s">
        <v>9183</v>
      </c>
      <c r="I2226" s="40" t="s">
        <v>9184</v>
      </c>
      <c r="J2226" s="45">
        <f t="shared" si="137"/>
        <v>15602</v>
      </c>
      <c r="K2226" s="47">
        <f t="shared" si="138"/>
        <v>2970479</v>
      </c>
      <c r="L2226">
        <f>+VLOOKUP(J2226,'Thanh toán '!Q$6:R$3244,2,0)</f>
        <v>2970479</v>
      </c>
      <c r="M2226" s="47">
        <f t="shared" si="139"/>
        <v>0</v>
      </c>
    </row>
    <row r="2227" spans="1:13" x14ac:dyDescent="0.25">
      <c r="A2227" s="43">
        <v>45002</v>
      </c>
      <c r="B2227" s="40" t="s">
        <v>13710</v>
      </c>
      <c r="C2227" s="40" t="s">
        <v>9245</v>
      </c>
      <c r="D2227" s="38">
        <v>922445</v>
      </c>
      <c r="E2227" s="42" t="s">
        <v>8998</v>
      </c>
      <c r="F2227" s="38">
        <v>92245</v>
      </c>
      <c r="G2227" s="38">
        <f t="shared" si="136"/>
        <v>1014690</v>
      </c>
      <c r="H2227" s="40" t="s">
        <v>9001</v>
      </c>
      <c r="I2227" s="40" t="s">
        <v>9002</v>
      </c>
      <c r="J2227" s="45">
        <f t="shared" si="137"/>
        <v>15603</v>
      </c>
      <c r="K2227" s="47">
        <f t="shared" si="138"/>
        <v>1014690</v>
      </c>
      <c r="L2227">
        <f>+VLOOKUP(J2227,'Thanh toán '!Q$6:R$3244,2,0)</f>
        <v>1014690</v>
      </c>
      <c r="M2227" s="47">
        <f t="shared" si="139"/>
        <v>0</v>
      </c>
    </row>
    <row r="2228" spans="1:13" x14ac:dyDescent="0.25">
      <c r="A2228" s="43">
        <v>45002</v>
      </c>
      <c r="B2228" s="40" t="s">
        <v>13711</v>
      </c>
      <c r="C2228" s="40" t="s">
        <v>13712</v>
      </c>
      <c r="D2228" s="38">
        <v>2346710</v>
      </c>
      <c r="E2228" s="42" t="s">
        <v>8998</v>
      </c>
      <c r="F2228" s="38">
        <v>234671</v>
      </c>
      <c r="G2228" s="38">
        <f t="shared" si="136"/>
        <v>2581381</v>
      </c>
      <c r="H2228" s="40" t="s">
        <v>9242</v>
      </c>
      <c r="I2228" s="40" t="s">
        <v>9243</v>
      </c>
      <c r="J2228" s="45">
        <f t="shared" si="137"/>
        <v>15605</v>
      </c>
      <c r="K2228" s="47">
        <f t="shared" si="138"/>
        <v>2581381</v>
      </c>
      <c r="L2228">
        <f>+VLOOKUP(J2228,'Thanh toán '!Q$6:R$3244,2,0)</f>
        <v>2581381</v>
      </c>
      <c r="M2228" s="47">
        <f t="shared" si="139"/>
        <v>0</v>
      </c>
    </row>
    <row r="2229" spans="1:13" x14ac:dyDescent="0.25">
      <c r="A2229" s="43">
        <v>45002</v>
      </c>
      <c r="B2229" s="40" t="s">
        <v>13713</v>
      </c>
      <c r="C2229" s="40" t="s">
        <v>13714</v>
      </c>
      <c r="D2229" s="38">
        <v>848400</v>
      </c>
      <c r="E2229" s="42" t="s">
        <v>8998</v>
      </c>
      <c r="F2229" s="38">
        <v>84840</v>
      </c>
      <c r="G2229" s="38">
        <f t="shared" si="136"/>
        <v>933240</v>
      </c>
      <c r="H2229" s="40" t="s">
        <v>9242</v>
      </c>
      <c r="I2229" s="40" t="s">
        <v>9243</v>
      </c>
      <c r="J2229" s="45">
        <f t="shared" si="137"/>
        <v>15606</v>
      </c>
      <c r="K2229" s="47">
        <f t="shared" si="138"/>
        <v>933240</v>
      </c>
      <c r="L2229" t="e">
        <f>+VLOOKUP(J2229,'Thanh toán '!Q$6:R$3244,2,0)</f>
        <v>#N/A</v>
      </c>
      <c r="M2229" s="47" t="e">
        <f t="shared" si="139"/>
        <v>#N/A</v>
      </c>
    </row>
    <row r="2230" spans="1:13" x14ac:dyDescent="0.25">
      <c r="A2230" s="43">
        <v>45002</v>
      </c>
      <c r="B2230" s="40" t="s">
        <v>13715</v>
      </c>
      <c r="C2230" s="40" t="s">
        <v>13716</v>
      </c>
      <c r="D2230" s="38">
        <v>340315</v>
      </c>
      <c r="E2230" s="42" t="s">
        <v>8998</v>
      </c>
      <c r="F2230" s="38">
        <v>34032</v>
      </c>
      <c r="G2230" s="38">
        <f t="shared" si="136"/>
        <v>374347</v>
      </c>
      <c r="H2230" s="40" t="s">
        <v>9159</v>
      </c>
      <c r="I2230" s="40" t="s">
        <v>9160</v>
      </c>
      <c r="J2230" s="45">
        <f t="shared" si="137"/>
        <v>15608</v>
      </c>
      <c r="K2230" s="47">
        <f t="shared" si="138"/>
        <v>374347</v>
      </c>
      <c r="L2230">
        <f>+VLOOKUP(J2230,'Thanh toán '!Q$6:R$3244,2,0)</f>
        <v>374347</v>
      </c>
      <c r="M2230" s="47">
        <f t="shared" si="139"/>
        <v>0</v>
      </c>
    </row>
    <row r="2231" spans="1:13" x14ac:dyDescent="0.25">
      <c r="A2231" s="43">
        <v>45002</v>
      </c>
      <c r="B2231" s="40" t="s">
        <v>13717</v>
      </c>
      <c r="C2231" s="40" t="s">
        <v>13718</v>
      </c>
      <c r="D2231" s="38">
        <v>340315</v>
      </c>
      <c r="E2231" s="42" t="s">
        <v>8998</v>
      </c>
      <c r="F2231" s="38">
        <v>34032</v>
      </c>
      <c r="G2231" s="38">
        <f t="shared" si="136"/>
        <v>374347</v>
      </c>
      <c r="H2231" s="40" t="s">
        <v>9159</v>
      </c>
      <c r="I2231" s="40" t="s">
        <v>9160</v>
      </c>
      <c r="J2231" s="45">
        <f t="shared" si="137"/>
        <v>15609</v>
      </c>
      <c r="K2231" s="47">
        <f t="shared" si="138"/>
        <v>374347</v>
      </c>
      <c r="L2231">
        <f>+VLOOKUP(J2231,'Thanh toán '!Q$6:R$3244,2,0)</f>
        <v>374347</v>
      </c>
      <c r="M2231" s="47">
        <f t="shared" si="139"/>
        <v>0</v>
      </c>
    </row>
    <row r="2232" spans="1:13" x14ac:dyDescent="0.25">
      <c r="A2232" s="43">
        <v>45002</v>
      </c>
      <c r="B2232" s="40" t="s">
        <v>13719</v>
      </c>
      <c r="C2232" s="40" t="s">
        <v>13720</v>
      </c>
      <c r="D2232" s="38">
        <v>553467</v>
      </c>
      <c r="E2232" s="42" t="s">
        <v>8998</v>
      </c>
      <c r="F2232" s="38">
        <v>55347</v>
      </c>
      <c r="G2232" s="38">
        <f t="shared" si="136"/>
        <v>608814</v>
      </c>
      <c r="H2232" s="40" t="s">
        <v>9159</v>
      </c>
      <c r="I2232" s="40" t="s">
        <v>9160</v>
      </c>
      <c r="J2232" s="45">
        <f t="shared" si="137"/>
        <v>15610</v>
      </c>
      <c r="K2232" s="47">
        <f t="shared" si="138"/>
        <v>608814</v>
      </c>
      <c r="L2232">
        <f>+VLOOKUP(J2232,'Thanh toán '!Q$6:R$3244,2,0)</f>
        <v>608814</v>
      </c>
      <c r="M2232" s="47">
        <f t="shared" si="139"/>
        <v>0</v>
      </c>
    </row>
    <row r="2233" spans="1:13" x14ac:dyDescent="0.25">
      <c r="A2233" s="43">
        <v>45002</v>
      </c>
      <c r="B2233" s="40" t="s">
        <v>13721</v>
      </c>
      <c r="C2233" s="40" t="s">
        <v>13722</v>
      </c>
      <c r="D2233" s="38">
        <v>340315</v>
      </c>
      <c r="E2233" s="42" t="s">
        <v>8998</v>
      </c>
      <c r="F2233" s="38">
        <v>34032</v>
      </c>
      <c r="G2233" s="38">
        <f t="shared" si="136"/>
        <v>374347</v>
      </c>
      <c r="H2233" s="40" t="s">
        <v>9159</v>
      </c>
      <c r="I2233" s="40" t="s">
        <v>9160</v>
      </c>
      <c r="J2233" s="45">
        <f t="shared" si="137"/>
        <v>15611</v>
      </c>
      <c r="K2233" s="47">
        <f t="shared" si="138"/>
        <v>374347</v>
      </c>
      <c r="L2233">
        <f>+VLOOKUP(J2233,'Thanh toán '!Q$6:R$3244,2,0)</f>
        <v>374347</v>
      </c>
      <c r="M2233" s="47">
        <f t="shared" si="139"/>
        <v>0</v>
      </c>
    </row>
    <row r="2234" spans="1:13" x14ac:dyDescent="0.25">
      <c r="A2234" s="43">
        <v>45002</v>
      </c>
      <c r="B2234" s="40" t="s">
        <v>13723</v>
      </c>
      <c r="C2234" s="40" t="s">
        <v>13724</v>
      </c>
      <c r="D2234" s="38">
        <v>1182376</v>
      </c>
      <c r="E2234" s="42" t="s">
        <v>8998</v>
      </c>
      <c r="F2234" s="38">
        <v>118238</v>
      </c>
      <c r="G2234" s="38">
        <f t="shared" si="136"/>
        <v>1300614</v>
      </c>
      <c r="H2234" s="40" t="s">
        <v>9159</v>
      </c>
      <c r="I2234" s="40" t="s">
        <v>9160</v>
      </c>
      <c r="J2234" s="45">
        <f t="shared" si="137"/>
        <v>15612</v>
      </c>
      <c r="K2234" s="47">
        <f t="shared" si="138"/>
        <v>1300614</v>
      </c>
      <c r="L2234">
        <f>+VLOOKUP(J2234,'Thanh toán '!Q$6:R$3244,2,0)</f>
        <v>1300614</v>
      </c>
      <c r="M2234" s="47">
        <f t="shared" si="139"/>
        <v>0</v>
      </c>
    </row>
    <row r="2235" spans="1:13" x14ac:dyDescent="0.25">
      <c r="A2235" s="43">
        <v>45002</v>
      </c>
      <c r="B2235" s="40" t="s">
        <v>13725</v>
      </c>
      <c r="C2235" s="40" t="s">
        <v>13726</v>
      </c>
      <c r="D2235" s="38">
        <v>945450</v>
      </c>
      <c r="E2235" s="42" t="s">
        <v>8998</v>
      </c>
      <c r="F2235" s="38">
        <v>94545</v>
      </c>
      <c r="G2235" s="38">
        <f t="shared" si="136"/>
        <v>1039995</v>
      </c>
      <c r="H2235" s="40" t="s">
        <v>9159</v>
      </c>
      <c r="I2235" s="40" t="s">
        <v>9160</v>
      </c>
      <c r="J2235" s="45">
        <f t="shared" si="137"/>
        <v>15613</v>
      </c>
      <c r="K2235" s="47">
        <f t="shared" si="138"/>
        <v>1039995</v>
      </c>
      <c r="L2235">
        <f>+VLOOKUP(J2235,'Thanh toán '!Q$6:R$3244,2,0)</f>
        <v>1039995</v>
      </c>
      <c r="M2235" s="47">
        <f t="shared" si="139"/>
        <v>0</v>
      </c>
    </row>
    <row r="2236" spans="1:13" x14ac:dyDescent="0.25">
      <c r="A2236" s="43">
        <v>45002</v>
      </c>
      <c r="B2236" s="40" t="s">
        <v>13727</v>
      </c>
      <c r="C2236" s="40" t="s">
        <v>9230</v>
      </c>
      <c r="D2236" s="38">
        <v>555290</v>
      </c>
      <c r="E2236" s="42" t="s">
        <v>8998</v>
      </c>
      <c r="F2236" s="38">
        <v>55529</v>
      </c>
      <c r="G2236" s="38">
        <f t="shared" si="136"/>
        <v>610819</v>
      </c>
      <c r="H2236" s="40" t="s">
        <v>9001</v>
      </c>
      <c r="I2236" s="40" t="s">
        <v>9002</v>
      </c>
      <c r="J2236" s="45">
        <f t="shared" si="137"/>
        <v>15615</v>
      </c>
      <c r="K2236" s="47">
        <f t="shared" si="138"/>
        <v>610819</v>
      </c>
      <c r="L2236">
        <f>+VLOOKUP(J2236,'Thanh toán '!Q$6:R$3244,2,0)</f>
        <v>610819</v>
      </c>
      <c r="M2236" s="47">
        <f t="shared" si="139"/>
        <v>0</v>
      </c>
    </row>
    <row r="2237" spans="1:13" x14ac:dyDescent="0.25">
      <c r="A2237" s="43">
        <v>45002</v>
      </c>
      <c r="B2237" s="40" t="s">
        <v>13728</v>
      </c>
      <c r="C2237" s="40" t="s">
        <v>9230</v>
      </c>
      <c r="D2237" s="38">
        <v>340315</v>
      </c>
      <c r="E2237" s="42" t="s">
        <v>8998</v>
      </c>
      <c r="F2237" s="38">
        <v>34032</v>
      </c>
      <c r="G2237" s="38">
        <f t="shared" si="136"/>
        <v>374347</v>
      </c>
      <c r="H2237" s="40" t="s">
        <v>9001</v>
      </c>
      <c r="I2237" s="40" t="s">
        <v>9002</v>
      </c>
      <c r="J2237" s="45">
        <f t="shared" si="137"/>
        <v>15616</v>
      </c>
      <c r="K2237" s="47">
        <f t="shared" si="138"/>
        <v>374347</v>
      </c>
      <c r="L2237">
        <f>+VLOOKUP(J2237,'Thanh toán '!Q$6:R$3244,2,0)</f>
        <v>374347</v>
      </c>
      <c r="M2237" s="47">
        <f t="shared" si="139"/>
        <v>0</v>
      </c>
    </row>
    <row r="2238" spans="1:13" x14ac:dyDescent="0.25">
      <c r="A2238" s="43">
        <v>45002</v>
      </c>
      <c r="B2238" s="40" t="s">
        <v>13729</v>
      </c>
      <c r="C2238" s="40" t="s">
        <v>13730</v>
      </c>
      <c r="D2238" s="38">
        <v>1648914</v>
      </c>
      <c r="E2238" s="42" t="s">
        <v>8998</v>
      </c>
      <c r="F2238" s="38">
        <v>164891</v>
      </c>
      <c r="G2238" s="38">
        <f t="shared" si="136"/>
        <v>1813805</v>
      </c>
      <c r="H2238" s="40" t="s">
        <v>9159</v>
      </c>
      <c r="I2238" s="40" t="s">
        <v>9160</v>
      </c>
      <c r="J2238" s="45">
        <f t="shared" si="137"/>
        <v>15617</v>
      </c>
      <c r="K2238" s="47">
        <f t="shared" si="138"/>
        <v>1813805</v>
      </c>
      <c r="L2238">
        <f>+VLOOKUP(J2238,'Thanh toán '!Q$6:R$3244,2,0)</f>
        <v>1813805</v>
      </c>
      <c r="M2238" s="47">
        <f t="shared" si="139"/>
        <v>0</v>
      </c>
    </row>
    <row r="2239" spans="1:13" x14ac:dyDescent="0.25">
      <c r="A2239" s="43">
        <v>45002</v>
      </c>
      <c r="B2239" s="40" t="s">
        <v>13731</v>
      </c>
      <c r="C2239" s="40" t="s">
        <v>9121</v>
      </c>
      <c r="D2239" s="38">
        <v>340315</v>
      </c>
      <c r="E2239" s="42" t="s">
        <v>8998</v>
      </c>
      <c r="F2239" s="38">
        <v>34032</v>
      </c>
      <c r="G2239" s="38">
        <f t="shared" si="136"/>
        <v>374347</v>
      </c>
      <c r="H2239" s="40" t="s">
        <v>9001</v>
      </c>
      <c r="I2239" s="40" t="s">
        <v>9002</v>
      </c>
      <c r="J2239" s="45">
        <f t="shared" si="137"/>
        <v>15619</v>
      </c>
      <c r="K2239" s="47">
        <f t="shared" si="138"/>
        <v>374347</v>
      </c>
      <c r="L2239">
        <f>+VLOOKUP(J2239,'Thanh toán '!Q$6:R$3244,2,0)</f>
        <v>374347</v>
      </c>
      <c r="M2239" s="47">
        <f t="shared" si="139"/>
        <v>0</v>
      </c>
    </row>
    <row r="2240" spans="1:13" x14ac:dyDescent="0.25">
      <c r="A2240" s="43">
        <v>45002</v>
      </c>
      <c r="B2240" s="40" t="s">
        <v>13732</v>
      </c>
      <c r="C2240" s="40" t="s">
        <v>9125</v>
      </c>
      <c r="D2240" s="38">
        <v>340315</v>
      </c>
      <c r="E2240" s="42" t="s">
        <v>8998</v>
      </c>
      <c r="F2240" s="38">
        <v>34032</v>
      </c>
      <c r="G2240" s="38">
        <f t="shared" si="136"/>
        <v>374347</v>
      </c>
      <c r="H2240" s="40" t="s">
        <v>9001</v>
      </c>
      <c r="I2240" s="40" t="s">
        <v>9002</v>
      </c>
      <c r="J2240" s="45">
        <f t="shared" si="137"/>
        <v>15620</v>
      </c>
      <c r="K2240" s="47">
        <f t="shared" si="138"/>
        <v>374347</v>
      </c>
      <c r="L2240">
        <f>+VLOOKUP(J2240,'Thanh toán '!Q$6:R$3244,2,0)</f>
        <v>374347</v>
      </c>
      <c r="M2240" s="47">
        <f t="shared" si="139"/>
        <v>0</v>
      </c>
    </row>
    <row r="2241" spans="1:13" x14ac:dyDescent="0.25">
      <c r="A2241" s="43">
        <v>45002</v>
      </c>
      <c r="B2241" s="40" t="s">
        <v>13733</v>
      </c>
      <c r="C2241" s="40" t="s">
        <v>9125</v>
      </c>
      <c r="D2241" s="38">
        <v>1339970</v>
      </c>
      <c r="E2241" s="42" t="s">
        <v>8998</v>
      </c>
      <c r="F2241" s="38">
        <v>133997</v>
      </c>
      <c r="G2241" s="38">
        <f t="shared" si="136"/>
        <v>1473967</v>
      </c>
      <c r="H2241" s="40" t="s">
        <v>9001</v>
      </c>
      <c r="I2241" s="40" t="s">
        <v>9002</v>
      </c>
      <c r="J2241" s="45">
        <f t="shared" si="137"/>
        <v>15621</v>
      </c>
      <c r="K2241" s="47">
        <f t="shared" si="138"/>
        <v>1473967</v>
      </c>
      <c r="L2241">
        <f>+VLOOKUP(J2241,'Thanh toán '!Q$6:R$3244,2,0)</f>
        <v>1473967</v>
      </c>
      <c r="M2241" s="47">
        <f t="shared" si="139"/>
        <v>0</v>
      </c>
    </row>
    <row r="2242" spans="1:13" x14ac:dyDescent="0.25">
      <c r="A2242" s="43">
        <v>45002</v>
      </c>
      <c r="B2242" s="40" t="s">
        <v>13734</v>
      </c>
      <c r="C2242" s="40" t="s">
        <v>9129</v>
      </c>
      <c r="D2242" s="38">
        <v>340315</v>
      </c>
      <c r="E2242" s="42" t="s">
        <v>8998</v>
      </c>
      <c r="F2242" s="38">
        <v>34032</v>
      </c>
      <c r="G2242" s="38">
        <f t="shared" si="136"/>
        <v>374347</v>
      </c>
      <c r="H2242" s="40" t="s">
        <v>9001</v>
      </c>
      <c r="I2242" s="40" t="s">
        <v>9002</v>
      </c>
      <c r="J2242" s="45">
        <f t="shared" si="137"/>
        <v>15622</v>
      </c>
      <c r="K2242" s="47">
        <f t="shared" si="138"/>
        <v>374347</v>
      </c>
      <c r="L2242">
        <f>+VLOOKUP(J2242,'Thanh toán '!Q$6:R$3244,2,0)</f>
        <v>374347</v>
      </c>
      <c r="M2242" s="47">
        <f t="shared" si="139"/>
        <v>0</v>
      </c>
    </row>
    <row r="2243" spans="1:13" x14ac:dyDescent="0.25">
      <c r="A2243" s="43">
        <v>45002</v>
      </c>
      <c r="B2243" s="40" t="s">
        <v>13735</v>
      </c>
      <c r="C2243" s="40" t="s">
        <v>9127</v>
      </c>
      <c r="D2243" s="38">
        <v>340315</v>
      </c>
      <c r="E2243" s="42" t="s">
        <v>8998</v>
      </c>
      <c r="F2243" s="38">
        <v>34032</v>
      </c>
      <c r="G2243" s="38">
        <f t="shared" si="136"/>
        <v>374347</v>
      </c>
      <c r="H2243" s="40" t="s">
        <v>9001</v>
      </c>
      <c r="I2243" s="40" t="s">
        <v>9002</v>
      </c>
      <c r="J2243" s="45">
        <f t="shared" si="137"/>
        <v>15624</v>
      </c>
      <c r="K2243" s="47">
        <f t="shared" si="138"/>
        <v>374347</v>
      </c>
      <c r="L2243">
        <f>+VLOOKUP(J2243,'Thanh toán '!Q$6:R$3244,2,0)</f>
        <v>374347</v>
      </c>
      <c r="M2243" s="47">
        <f t="shared" si="139"/>
        <v>0</v>
      </c>
    </row>
    <row r="2244" spans="1:13" x14ac:dyDescent="0.25">
      <c r="A2244" s="43">
        <v>45002</v>
      </c>
      <c r="B2244" s="40" t="s">
        <v>13737</v>
      </c>
      <c r="C2244" s="40" t="s">
        <v>13738</v>
      </c>
      <c r="D2244" s="38">
        <v>1696795</v>
      </c>
      <c r="E2244" s="42" t="s">
        <v>8998</v>
      </c>
      <c r="F2244" s="38">
        <v>169680</v>
      </c>
      <c r="G2244" s="38">
        <f t="shared" si="136"/>
        <v>1866475</v>
      </c>
      <c r="H2244" s="40" t="s">
        <v>9212</v>
      </c>
      <c r="I2244" s="40" t="s">
        <v>9213</v>
      </c>
      <c r="J2244" s="45">
        <f t="shared" si="137"/>
        <v>15628</v>
      </c>
      <c r="K2244" s="47">
        <f t="shared" si="138"/>
        <v>1866475</v>
      </c>
      <c r="L2244">
        <f>+VLOOKUP(J2244,'Thanh toán '!Q$6:R$3244,2,0)</f>
        <v>1866475</v>
      </c>
      <c r="M2244" s="47">
        <f t="shared" si="139"/>
        <v>0</v>
      </c>
    </row>
    <row r="2245" spans="1:13" x14ac:dyDescent="0.25">
      <c r="A2245" s="43">
        <v>45002</v>
      </c>
      <c r="B2245" s="40" t="s">
        <v>13739</v>
      </c>
      <c r="C2245" s="40" t="s">
        <v>13740</v>
      </c>
      <c r="D2245" s="38">
        <v>3549875</v>
      </c>
      <c r="E2245" s="42" t="s">
        <v>8998</v>
      </c>
      <c r="F2245" s="38">
        <v>354988</v>
      </c>
      <c r="G2245" s="38">
        <f t="shared" si="136"/>
        <v>3904863</v>
      </c>
      <c r="H2245" s="40" t="s">
        <v>9183</v>
      </c>
      <c r="I2245" s="40" t="s">
        <v>9184</v>
      </c>
      <c r="J2245" s="45">
        <f t="shared" si="137"/>
        <v>15630</v>
      </c>
      <c r="K2245" s="47">
        <f t="shared" si="138"/>
        <v>3904863</v>
      </c>
      <c r="L2245">
        <f>+VLOOKUP(J2245,'Thanh toán '!Q$6:R$3244,2,0)</f>
        <v>3904863</v>
      </c>
      <c r="M2245" s="47">
        <f t="shared" si="139"/>
        <v>0</v>
      </c>
    </row>
    <row r="2246" spans="1:13" x14ac:dyDescent="0.25">
      <c r="A2246" s="43">
        <v>45002</v>
      </c>
      <c r="B2246" s="40" t="s">
        <v>13742</v>
      </c>
      <c r="C2246" s="40" t="s">
        <v>13743</v>
      </c>
      <c r="D2246" s="38">
        <v>441000</v>
      </c>
      <c r="E2246" s="42" t="s">
        <v>8998</v>
      </c>
      <c r="F2246" s="38">
        <v>44100</v>
      </c>
      <c r="G2246" s="38">
        <f t="shared" ref="G2246:G2309" si="140">+D2246+F2246</f>
        <v>485100</v>
      </c>
      <c r="H2246" s="40" t="s">
        <v>9206</v>
      </c>
      <c r="I2246" s="40" t="s">
        <v>9207</v>
      </c>
      <c r="J2246" s="45">
        <f t="shared" ref="J2246:J2309" si="141">+B2246*1</f>
        <v>15633</v>
      </c>
      <c r="K2246" s="47">
        <f t="shared" ref="K2246:K2309" si="142">+G2246</f>
        <v>485100</v>
      </c>
      <c r="L2246" t="e">
        <f>+VLOOKUP(J2246,'Thanh toán '!Q$6:R$3244,2,0)</f>
        <v>#N/A</v>
      </c>
      <c r="M2246" s="47" t="e">
        <f t="shared" ref="M2246:M2309" si="143">+L2246-K2246</f>
        <v>#N/A</v>
      </c>
    </row>
    <row r="2247" spans="1:13" x14ac:dyDescent="0.25">
      <c r="A2247" s="43">
        <v>45002</v>
      </c>
      <c r="B2247" s="40" t="s">
        <v>13744</v>
      </c>
      <c r="C2247" s="40" t="s">
        <v>13745</v>
      </c>
      <c r="D2247" s="38">
        <v>1696795</v>
      </c>
      <c r="E2247" s="42" t="s">
        <v>8998</v>
      </c>
      <c r="F2247" s="38">
        <v>169680</v>
      </c>
      <c r="G2247" s="38">
        <f t="shared" si="140"/>
        <v>1866475</v>
      </c>
      <c r="H2247" s="40" t="s">
        <v>9206</v>
      </c>
      <c r="I2247" s="40" t="s">
        <v>9207</v>
      </c>
      <c r="J2247" s="45">
        <f t="shared" si="141"/>
        <v>15634</v>
      </c>
      <c r="K2247" s="47">
        <f t="shared" si="142"/>
        <v>1866475</v>
      </c>
      <c r="L2247">
        <f>+VLOOKUP(J2247,'Thanh toán '!Q$6:R$3244,2,0)</f>
        <v>1866475</v>
      </c>
      <c r="M2247" s="47">
        <f t="shared" si="143"/>
        <v>0</v>
      </c>
    </row>
    <row r="2248" spans="1:13" x14ac:dyDescent="0.25">
      <c r="A2248" s="43">
        <v>45002</v>
      </c>
      <c r="B2248" s="40" t="s">
        <v>13746</v>
      </c>
      <c r="C2248" s="40" t="s">
        <v>10178</v>
      </c>
      <c r="D2248" s="38">
        <v>367155</v>
      </c>
      <c r="E2248" s="42" t="s">
        <v>8998</v>
      </c>
      <c r="F2248" s="38">
        <v>36716</v>
      </c>
      <c r="G2248" s="38">
        <f t="shared" si="140"/>
        <v>403871</v>
      </c>
      <c r="H2248" s="40" t="s">
        <v>9001</v>
      </c>
      <c r="I2248" s="40" t="s">
        <v>9002</v>
      </c>
      <c r="J2248" s="45">
        <f t="shared" si="141"/>
        <v>15636</v>
      </c>
      <c r="K2248" s="47">
        <f t="shared" si="142"/>
        <v>403871</v>
      </c>
      <c r="L2248">
        <f>+VLOOKUP(J2248,'Thanh toán '!Q$6:R$3244,2,0)</f>
        <v>403871</v>
      </c>
      <c r="M2248" s="47">
        <f t="shared" si="143"/>
        <v>0</v>
      </c>
    </row>
    <row r="2249" spans="1:13" x14ac:dyDescent="0.25">
      <c r="A2249" s="43">
        <v>45002</v>
      </c>
      <c r="B2249" s="40" t="s">
        <v>13747</v>
      </c>
      <c r="C2249" s="40" t="s">
        <v>10647</v>
      </c>
      <c r="D2249" s="38">
        <v>553467</v>
      </c>
      <c r="E2249" s="42" t="s">
        <v>8998</v>
      </c>
      <c r="F2249" s="38">
        <v>55347</v>
      </c>
      <c r="G2249" s="38">
        <f t="shared" si="140"/>
        <v>608814</v>
      </c>
      <c r="H2249" s="40" t="s">
        <v>9001</v>
      </c>
      <c r="I2249" s="40" t="s">
        <v>9002</v>
      </c>
      <c r="J2249" s="45">
        <f t="shared" si="141"/>
        <v>15637</v>
      </c>
      <c r="K2249" s="47">
        <f t="shared" si="142"/>
        <v>608814</v>
      </c>
      <c r="L2249">
        <f>+VLOOKUP(J2249,'Thanh toán '!Q$6:R$3244,2,0)</f>
        <v>608814</v>
      </c>
      <c r="M2249" s="47">
        <f t="shared" si="143"/>
        <v>0</v>
      </c>
    </row>
    <row r="2250" spans="1:13" x14ac:dyDescent="0.25">
      <c r="A2250" s="43">
        <v>45002</v>
      </c>
      <c r="B2250" s="40" t="s">
        <v>13748</v>
      </c>
      <c r="C2250" s="40" t="s">
        <v>9992</v>
      </c>
      <c r="D2250" s="38">
        <v>322480</v>
      </c>
      <c r="E2250" s="42" t="s">
        <v>8998</v>
      </c>
      <c r="F2250" s="38">
        <v>32248</v>
      </c>
      <c r="G2250" s="38">
        <f t="shared" si="140"/>
        <v>354728</v>
      </c>
      <c r="H2250" s="40" t="s">
        <v>9001</v>
      </c>
      <c r="I2250" s="40" t="s">
        <v>9002</v>
      </c>
      <c r="J2250" s="45">
        <f t="shared" si="141"/>
        <v>15638</v>
      </c>
      <c r="K2250" s="47">
        <f t="shared" si="142"/>
        <v>354728</v>
      </c>
      <c r="L2250">
        <f>+VLOOKUP(J2250,'Thanh toán '!Q$6:R$3244,2,0)</f>
        <v>354728</v>
      </c>
      <c r="M2250" s="47">
        <f t="shared" si="143"/>
        <v>0</v>
      </c>
    </row>
    <row r="2251" spans="1:13" x14ac:dyDescent="0.25">
      <c r="A2251" s="43">
        <v>45002</v>
      </c>
      <c r="B2251" s="40" t="s">
        <v>13749</v>
      </c>
      <c r="C2251" s="40" t="s">
        <v>9166</v>
      </c>
      <c r="D2251" s="38">
        <v>333174</v>
      </c>
      <c r="E2251" s="42" t="s">
        <v>8998</v>
      </c>
      <c r="F2251" s="38">
        <v>33317</v>
      </c>
      <c r="G2251" s="38">
        <f t="shared" si="140"/>
        <v>366491</v>
      </c>
      <c r="H2251" s="40" t="s">
        <v>9001</v>
      </c>
      <c r="I2251" s="40" t="s">
        <v>9002</v>
      </c>
      <c r="J2251" s="45">
        <f t="shared" si="141"/>
        <v>15639</v>
      </c>
      <c r="K2251" s="47">
        <f t="shared" si="142"/>
        <v>366491</v>
      </c>
      <c r="L2251">
        <f>+VLOOKUP(J2251,'Thanh toán '!Q$6:R$3244,2,0)</f>
        <v>366491</v>
      </c>
      <c r="M2251" s="47">
        <f t="shared" si="143"/>
        <v>0</v>
      </c>
    </row>
    <row r="2252" spans="1:13" x14ac:dyDescent="0.25">
      <c r="A2252" s="43">
        <v>45002</v>
      </c>
      <c r="B2252" s="40" t="s">
        <v>13750</v>
      </c>
      <c r="C2252" s="40" t="s">
        <v>9265</v>
      </c>
      <c r="D2252" s="38">
        <v>951239</v>
      </c>
      <c r="E2252" s="42" t="s">
        <v>8998</v>
      </c>
      <c r="F2252" s="38">
        <v>95124</v>
      </c>
      <c r="G2252" s="38">
        <f t="shared" si="140"/>
        <v>1046363</v>
      </c>
      <c r="H2252" s="40" t="s">
        <v>9001</v>
      </c>
      <c r="I2252" s="40" t="s">
        <v>9002</v>
      </c>
      <c r="J2252" s="45">
        <f t="shared" si="141"/>
        <v>15640</v>
      </c>
      <c r="K2252" s="47">
        <f t="shared" si="142"/>
        <v>1046363</v>
      </c>
      <c r="L2252">
        <f>+VLOOKUP(J2252,'Thanh toán '!Q$6:R$3244,2,0)</f>
        <v>1046363</v>
      </c>
      <c r="M2252" s="47">
        <f t="shared" si="143"/>
        <v>0</v>
      </c>
    </row>
    <row r="2253" spans="1:13" x14ac:dyDescent="0.25">
      <c r="A2253" s="43">
        <v>45002</v>
      </c>
      <c r="B2253" s="40" t="s">
        <v>13751</v>
      </c>
      <c r="C2253" s="40" t="s">
        <v>9985</v>
      </c>
      <c r="D2253" s="38">
        <v>618065</v>
      </c>
      <c r="E2253" s="42" t="s">
        <v>8998</v>
      </c>
      <c r="F2253" s="38">
        <v>61807</v>
      </c>
      <c r="G2253" s="38">
        <f t="shared" si="140"/>
        <v>679872</v>
      </c>
      <c r="H2253" s="40" t="s">
        <v>9001</v>
      </c>
      <c r="I2253" s="40" t="s">
        <v>9002</v>
      </c>
      <c r="J2253" s="45">
        <f t="shared" si="141"/>
        <v>15641</v>
      </c>
      <c r="K2253" s="47">
        <f t="shared" si="142"/>
        <v>679872</v>
      </c>
      <c r="L2253">
        <f>+VLOOKUP(J2253,'Thanh toán '!Q$6:R$3244,2,0)</f>
        <v>679872</v>
      </c>
      <c r="M2253" s="47">
        <f t="shared" si="143"/>
        <v>0</v>
      </c>
    </row>
    <row r="2254" spans="1:13" x14ac:dyDescent="0.25">
      <c r="A2254" s="43">
        <v>45002</v>
      </c>
      <c r="B2254" s="40" t="s">
        <v>13752</v>
      </c>
      <c r="C2254" s="40" t="s">
        <v>13753</v>
      </c>
      <c r="D2254" s="38">
        <v>848400</v>
      </c>
      <c r="E2254" s="42" t="s">
        <v>8998</v>
      </c>
      <c r="F2254" s="38">
        <v>84840</v>
      </c>
      <c r="G2254" s="38">
        <f t="shared" si="140"/>
        <v>933240</v>
      </c>
      <c r="H2254" s="40" t="s">
        <v>9212</v>
      </c>
      <c r="I2254" s="40" t="s">
        <v>9213</v>
      </c>
      <c r="J2254" s="45">
        <f t="shared" si="141"/>
        <v>15649</v>
      </c>
      <c r="K2254" s="47">
        <f t="shared" si="142"/>
        <v>933240</v>
      </c>
      <c r="L2254" t="e">
        <f>+VLOOKUP(J2254,'Thanh toán '!Q$6:R$3244,2,0)</f>
        <v>#N/A</v>
      </c>
      <c r="M2254" s="47" t="e">
        <f t="shared" si="143"/>
        <v>#N/A</v>
      </c>
    </row>
    <row r="2255" spans="1:13" x14ac:dyDescent="0.25">
      <c r="A2255" s="43">
        <v>45002</v>
      </c>
      <c r="B2255" s="40" t="s">
        <v>13754</v>
      </c>
      <c r="C2255" s="40" t="s">
        <v>13755</v>
      </c>
      <c r="D2255" s="38">
        <v>1844890</v>
      </c>
      <c r="E2255" s="42" t="s">
        <v>8998</v>
      </c>
      <c r="F2255" s="38">
        <v>184489</v>
      </c>
      <c r="G2255" s="38">
        <f t="shared" si="140"/>
        <v>2029379</v>
      </c>
      <c r="H2255" s="40" t="s">
        <v>9331</v>
      </c>
      <c r="I2255" s="40" t="s">
        <v>9332</v>
      </c>
      <c r="J2255" s="45">
        <f t="shared" si="141"/>
        <v>15655</v>
      </c>
      <c r="K2255" s="47">
        <f t="shared" si="142"/>
        <v>2029379</v>
      </c>
      <c r="L2255">
        <f>+VLOOKUP(J2255,'Thanh toán '!Q$6:R$3244,2,0)</f>
        <v>2029379</v>
      </c>
      <c r="M2255" s="47">
        <f t="shared" si="143"/>
        <v>0</v>
      </c>
    </row>
    <row r="2256" spans="1:13" x14ac:dyDescent="0.25">
      <c r="A2256" s="43">
        <v>45002</v>
      </c>
      <c r="B2256" s="40" t="s">
        <v>13756</v>
      </c>
      <c r="C2256" s="40" t="s">
        <v>13757</v>
      </c>
      <c r="D2256" s="38">
        <v>3035550</v>
      </c>
      <c r="E2256" s="42" t="s">
        <v>8998</v>
      </c>
      <c r="F2256" s="38">
        <v>303555</v>
      </c>
      <c r="G2256" s="38">
        <f t="shared" si="140"/>
        <v>3339105</v>
      </c>
      <c r="H2256" s="40" t="s">
        <v>9331</v>
      </c>
      <c r="I2256" s="40" t="s">
        <v>9332</v>
      </c>
      <c r="J2256" s="45">
        <f t="shared" si="141"/>
        <v>15656</v>
      </c>
      <c r="K2256" s="47">
        <f t="shared" si="142"/>
        <v>3339105</v>
      </c>
      <c r="L2256">
        <f>+VLOOKUP(J2256,'Thanh toán '!Q$6:R$3244,2,0)</f>
        <v>3339105</v>
      </c>
      <c r="M2256" s="47">
        <f t="shared" si="143"/>
        <v>0</v>
      </c>
    </row>
    <row r="2257" spans="1:13" x14ac:dyDescent="0.25">
      <c r="A2257" s="43">
        <v>45002</v>
      </c>
      <c r="B2257" s="40" t="s">
        <v>13758</v>
      </c>
      <c r="C2257" s="40" t="s">
        <v>13759</v>
      </c>
      <c r="D2257" s="38">
        <v>2008029</v>
      </c>
      <c r="E2257" s="42" t="s">
        <v>8998</v>
      </c>
      <c r="F2257" s="38">
        <v>200803</v>
      </c>
      <c r="G2257" s="38">
        <f t="shared" si="140"/>
        <v>2208832</v>
      </c>
      <c r="H2257" s="40" t="s">
        <v>9315</v>
      </c>
      <c r="I2257" s="40" t="s">
        <v>9316</v>
      </c>
      <c r="J2257" s="45">
        <f t="shared" si="141"/>
        <v>15657</v>
      </c>
      <c r="K2257" s="47">
        <f t="shared" si="142"/>
        <v>2208832</v>
      </c>
      <c r="L2257">
        <f>+VLOOKUP(J2257,'Thanh toán '!Q$6:R$3244,2,0)</f>
        <v>2208832</v>
      </c>
      <c r="M2257" s="47">
        <f t="shared" si="143"/>
        <v>0</v>
      </c>
    </row>
    <row r="2258" spans="1:13" x14ac:dyDescent="0.25">
      <c r="A2258" s="43">
        <v>45002</v>
      </c>
      <c r="B2258" s="40" t="s">
        <v>13760</v>
      </c>
      <c r="C2258" s="40" t="s">
        <v>9376</v>
      </c>
      <c r="D2258" s="38">
        <v>340315</v>
      </c>
      <c r="E2258" s="42" t="s">
        <v>8998</v>
      </c>
      <c r="F2258" s="38">
        <v>34032</v>
      </c>
      <c r="G2258" s="38">
        <f t="shared" si="140"/>
        <v>374347</v>
      </c>
      <c r="H2258" s="40" t="s">
        <v>9001</v>
      </c>
      <c r="I2258" s="40" t="s">
        <v>9002</v>
      </c>
      <c r="J2258" s="45">
        <f t="shared" si="141"/>
        <v>15664</v>
      </c>
      <c r="K2258" s="47">
        <f t="shared" si="142"/>
        <v>374347</v>
      </c>
      <c r="L2258" t="e">
        <f>+VLOOKUP(J2258,'Thanh toán '!Q$6:R$3244,2,0)</f>
        <v>#N/A</v>
      </c>
      <c r="M2258" s="47" t="e">
        <f t="shared" si="143"/>
        <v>#N/A</v>
      </c>
    </row>
    <row r="2259" spans="1:13" x14ac:dyDescent="0.25">
      <c r="A2259" s="43">
        <v>45002</v>
      </c>
      <c r="B2259" s="40" t="s">
        <v>13761</v>
      </c>
      <c r="C2259" s="40" t="s">
        <v>10168</v>
      </c>
      <c r="D2259" s="38">
        <v>1323430</v>
      </c>
      <c r="E2259" s="42" t="s">
        <v>8998</v>
      </c>
      <c r="F2259" s="38">
        <v>132343</v>
      </c>
      <c r="G2259" s="38">
        <f t="shared" si="140"/>
        <v>1455773</v>
      </c>
      <c r="H2259" s="40" t="s">
        <v>9001</v>
      </c>
      <c r="I2259" s="40" t="s">
        <v>9002</v>
      </c>
      <c r="J2259" s="45">
        <f t="shared" si="141"/>
        <v>15665</v>
      </c>
      <c r="K2259" s="47">
        <f t="shared" si="142"/>
        <v>1455773</v>
      </c>
      <c r="L2259">
        <f>+VLOOKUP(J2259,'Thanh toán '!Q$6:R$3244,2,0)</f>
        <v>1455773</v>
      </c>
      <c r="M2259" s="47">
        <f t="shared" si="143"/>
        <v>0</v>
      </c>
    </row>
    <row r="2260" spans="1:13" x14ac:dyDescent="0.25">
      <c r="A2260" s="43">
        <v>45002</v>
      </c>
      <c r="B2260" s="40" t="s">
        <v>13762</v>
      </c>
      <c r="C2260" s="40" t="s">
        <v>9558</v>
      </c>
      <c r="D2260" s="38">
        <v>1844890</v>
      </c>
      <c r="E2260" s="42" t="s">
        <v>8998</v>
      </c>
      <c r="F2260" s="38">
        <v>184489</v>
      </c>
      <c r="G2260" s="38">
        <f t="shared" si="140"/>
        <v>2029379</v>
      </c>
      <c r="H2260" s="40" t="s">
        <v>9558</v>
      </c>
      <c r="I2260" s="40" t="s">
        <v>9559</v>
      </c>
      <c r="J2260" s="45">
        <f t="shared" si="141"/>
        <v>15668</v>
      </c>
      <c r="K2260" s="47">
        <f t="shared" si="142"/>
        <v>2029379</v>
      </c>
      <c r="L2260">
        <f>+VLOOKUP(J2260,'Thanh toán '!Q$6:R$3244,2,0)</f>
        <v>2029379</v>
      </c>
      <c r="M2260" s="47">
        <f t="shared" si="143"/>
        <v>0</v>
      </c>
    </row>
    <row r="2261" spans="1:13" x14ac:dyDescent="0.25">
      <c r="A2261" s="43">
        <v>45003</v>
      </c>
      <c r="B2261" s="40" t="s">
        <v>13772</v>
      </c>
      <c r="C2261" s="40" t="s">
        <v>10074</v>
      </c>
      <c r="D2261" s="38">
        <v>844276</v>
      </c>
      <c r="E2261" s="42" t="s">
        <v>8998</v>
      </c>
      <c r="F2261" s="38">
        <v>84428</v>
      </c>
      <c r="G2261" s="38">
        <f t="shared" si="140"/>
        <v>928704</v>
      </c>
      <c r="H2261" s="40" t="s">
        <v>9001</v>
      </c>
      <c r="I2261" s="40" t="s">
        <v>9002</v>
      </c>
      <c r="J2261" s="45">
        <f t="shared" si="141"/>
        <v>15670</v>
      </c>
      <c r="K2261" s="47">
        <f t="shared" si="142"/>
        <v>928704</v>
      </c>
      <c r="L2261">
        <f>+VLOOKUP(J2261,'Thanh toán '!Q$6:R$3244,2,0)</f>
        <v>928704</v>
      </c>
      <c r="M2261" s="47">
        <f t="shared" si="143"/>
        <v>0</v>
      </c>
    </row>
    <row r="2262" spans="1:13" x14ac:dyDescent="0.25">
      <c r="A2262" s="43">
        <v>45003</v>
      </c>
      <c r="B2262" s="40" t="s">
        <v>13773</v>
      </c>
      <c r="C2262" s="40" t="s">
        <v>10078</v>
      </c>
      <c r="D2262" s="38">
        <v>555290</v>
      </c>
      <c r="E2262" s="42" t="s">
        <v>8998</v>
      </c>
      <c r="F2262" s="38">
        <v>55529</v>
      </c>
      <c r="G2262" s="38">
        <f t="shared" si="140"/>
        <v>610819</v>
      </c>
      <c r="H2262" s="40" t="s">
        <v>9001</v>
      </c>
      <c r="I2262" s="40" t="s">
        <v>9002</v>
      </c>
      <c r="J2262" s="45">
        <f t="shared" si="141"/>
        <v>15671</v>
      </c>
      <c r="K2262" s="47">
        <f t="shared" si="142"/>
        <v>610819</v>
      </c>
      <c r="L2262">
        <f>+VLOOKUP(J2262,'Thanh toán '!Q$6:R$3244,2,0)</f>
        <v>610819</v>
      </c>
      <c r="M2262" s="47">
        <f t="shared" si="143"/>
        <v>0</v>
      </c>
    </row>
    <row r="2263" spans="1:13" x14ac:dyDescent="0.25">
      <c r="A2263" s="43">
        <v>45003</v>
      </c>
      <c r="B2263" s="40" t="s">
        <v>13774</v>
      </c>
      <c r="C2263" s="40" t="s">
        <v>10363</v>
      </c>
      <c r="D2263" s="38">
        <v>622160</v>
      </c>
      <c r="E2263" s="42" t="s">
        <v>8998</v>
      </c>
      <c r="F2263" s="38">
        <v>62216</v>
      </c>
      <c r="G2263" s="38">
        <f t="shared" si="140"/>
        <v>684376</v>
      </c>
      <c r="H2263" s="40" t="s">
        <v>9001</v>
      </c>
      <c r="I2263" s="40" t="s">
        <v>9002</v>
      </c>
      <c r="J2263" s="45">
        <f t="shared" si="141"/>
        <v>15672</v>
      </c>
      <c r="K2263" s="47">
        <f t="shared" si="142"/>
        <v>684376</v>
      </c>
      <c r="L2263">
        <f>+VLOOKUP(J2263,'Thanh toán '!Q$6:R$3244,2,0)</f>
        <v>684376</v>
      </c>
      <c r="M2263" s="47">
        <f t="shared" si="143"/>
        <v>0</v>
      </c>
    </row>
    <row r="2264" spans="1:13" x14ac:dyDescent="0.25">
      <c r="A2264" s="43">
        <v>45003</v>
      </c>
      <c r="B2264" s="40" t="s">
        <v>13775</v>
      </c>
      <c r="C2264" s="40" t="s">
        <v>10087</v>
      </c>
      <c r="D2264" s="38">
        <v>555290</v>
      </c>
      <c r="E2264" s="42" t="s">
        <v>8998</v>
      </c>
      <c r="F2264" s="38">
        <v>55529</v>
      </c>
      <c r="G2264" s="38">
        <f t="shared" si="140"/>
        <v>610819</v>
      </c>
      <c r="H2264" s="40" t="s">
        <v>9001</v>
      </c>
      <c r="I2264" s="40" t="s">
        <v>9002</v>
      </c>
      <c r="J2264" s="45">
        <f t="shared" si="141"/>
        <v>15675</v>
      </c>
      <c r="K2264" s="47">
        <f t="shared" si="142"/>
        <v>610819</v>
      </c>
      <c r="L2264">
        <f>+VLOOKUP(J2264,'Thanh toán '!Q$6:R$3244,2,0)</f>
        <v>610819</v>
      </c>
      <c r="M2264" s="47">
        <f t="shared" si="143"/>
        <v>0</v>
      </c>
    </row>
    <row r="2265" spans="1:13" x14ac:dyDescent="0.25">
      <c r="A2265" s="43">
        <v>45003</v>
      </c>
      <c r="B2265" s="40" t="s">
        <v>13776</v>
      </c>
      <c r="C2265" s="40" t="s">
        <v>10691</v>
      </c>
      <c r="D2265" s="38">
        <v>1732740</v>
      </c>
      <c r="E2265" s="42" t="s">
        <v>8998</v>
      </c>
      <c r="F2265" s="38">
        <v>173274</v>
      </c>
      <c r="G2265" s="38">
        <f t="shared" si="140"/>
        <v>1906014</v>
      </c>
      <c r="H2265" s="40" t="s">
        <v>9183</v>
      </c>
      <c r="I2265" s="40" t="s">
        <v>9184</v>
      </c>
      <c r="J2265" s="45">
        <f t="shared" si="141"/>
        <v>15676</v>
      </c>
      <c r="K2265" s="47">
        <f t="shared" si="142"/>
        <v>1906014</v>
      </c>
      <c r="L2265">
        <f>+VLOOKUP(J2265,'Thanh toán '!Q$6:R$3244,2,0)</f>
        <v>1906014</v>
      </c>
      <c r="M2265" s="47">
        <f t="shared" si="143"/>
        <v>0</v>
      </c>
    </row>
    <row r="2266" spans="1:13" x14ac:dyDescent="0.25">
      <c r="A2266" s="43">
        <v>45003</v>
      </c>
      <c r="B2266" s="40" t="s">
        <v>13777</v>
      </c>
      <c r="C2266" s="40" t="s">
        <v>10038</v>
      </c>
      <c r="D2266" s="38">
        <v>734310</v>
      </c>
      <c r="E2266" s="42" t="s">
        <v>8998</v>
      </c>
      <c r="F2266" s="38">
        <v>73431</v>
      </c>
      <c r="G2266" s="38">
        <f t="shared" si="140"/>
        <v>807741</v>
      </c>
      <c r="H2266" s="40" t="s">
        <v>9001</v>
      </c>
      <c r="I2266" s="40" t="s">
        <v>9002</v>
      </c>
      <c r="J2266" s="45">
        <f t="shared" si="141"/>
        <v>15677</v>
      </c>
      <c r="K2266" s="47">
        <f t="shared" si="142"/>
        <v>807741</v>
      </c>
      <c r="L2266">
        <f>+VLOOKUP(J2266,'Thanh toán '!Q$6:R$3244,2,0)</f>
        <v>807741</v>
      </c>
      <c r="M2266" s="47">
        <f t="shared" si="143"/>
        <v>0</v>
      </c>
    </row>
    <row r="2267" spans="1:13" x14ac:dyDescent="0.25">
      <c r="A2267" s="43">
        <v>45003</v>
      </c>
      <c r="B2267" s="40" t="s">
        <v>13778</v>
      </c>
      <c r="C2267" s="40" t="s">
        <v>10040</v>
      </c>
      <c r="D2267" s="38">
        <v>846240</v>
      </c>
      <c r="E2267" s="42" t="s">
        <v>8998</v>
      </c>
      <c r="F2267" s="38">
        <v>84624</v>
      </c>
      <c r="G2267" s="38">
        <f t="shared" si="140"/>
        <v>930864</v>
      </c>
      <c r="H2267" s="40" t="s">
        <v>9001</v>
      </c>
      <c r="I2267" s="40" t="s">
        <v>9002</v>
      </c>
      <c r="J2267" s="45">
        <f t="shared" si="141"/>
        <v>15678</v>
      </c>
      <c r="K2267" s="47">
        <f t="shared" si="142"/>
        <v>930864</v>
      </c>
      <c r="L2267">
        <f>+VLOOKUP(J2267,'Thanh toán '!Q$6:R$3244,2,0)</f>
        <v>930864</v>
      </c>
      <c r="M2267" s="47">
        <f t="shared" si="143"/>
        <v>0</v>
      </c>
    </row>
    <row r="2268" spans="1:13" x14ac:dyDescent="0.25">
      <c r="A2268" s="43">
        <v>45003</v>
      </c>
      <c r="B2268" s="40" t="s">
        <v>13779</v>
      </c>
      <c r="C2268" s="40" t="s">
        <v>10031</v>
      </c>
      <c r="D2268" s="38">
        <v>1844890</v>
      </c>
      <c r="E2268" s="42" t="s">
        <v>8998</v>
      </c>
      <c r="F2268" s="38">
        <v>184489</v>
      </c>
      <c r="G2268" s="38">
        <f t="shared" si="140"/>
        <v>2029379</v>
      </c>
      <c r="H2268" s="40" t="s">
        <v>10031</v>
      </c>
      <c r="I2268" s="40" t="s">
        <v>10032</v>
      </c>
      <c r="J2268" s="45">
        <f t="shared" si="141"/>
        <v>15680</v>
      </c>
      <c r="K2268" s="47">
        <f t="shared" si="142"/>
        <v>2029379</v>
      </c>
      <c r="L2268">
        <f>+VLOOKUP(J2268,'Thanh toán '!Q$6:R$3244,2,0)</f>
        <v>2029379</v>
      </c>
      <c r="M2268" s="47">
        <f t="shared" si="143"/>
        <v>0</v>
      </c>
    </row>
    <row r="2269" spans="1:13" x14ac:dyDescent="0.25">
      <c r="A2269" s="43">
        <v>45003</v>
      </c>
      <c r="B2269" s="40" t="s">
        <v>13781</v>
      </c>
      <c r="C2269" s="40" t="s">
        <v>9751</v>
      </c>
      <c r="D2269" s="38">
        <v>2882928</v>
      </c>
      <c r="E2269" s="42" t="s">
        <v>8998</v>
      </c>
      <c r="F2269" s="38">
        <v>288293</v>
      </c>
      <c r="G2269" s="38">
        <f t="shared" si="140"/>
        <v>3171221</v>
      </c>
      <c r="H2269" s="40" t="s">
        <v>9751</v>
      </c>
      <c r="I2269" s="40" t="s">
        <v>9752</v>
      </c>
      <c r="J2269" s="45">
        <f t="shared" si="141"/>
        <v>15683</v>
      </c>
      <c r="K2269" s="47">
        <f t="shared" si="142"/>
        <v>3171221</v>
      </c>
      <c r="L2269">
        <f>+VLOOKUP(J2269,'Thanh toán '!Q$6:R$3244,2,0)</f>
        <v>3171221</v>
      </c>
      <c r="M2269" s="47">
        <f t="shared" si="143"/>
        <v>0</v>
      </c>
    </row>
    <row r="2270" spans="1:13" x14ac:dyDescent="0.25">
      <c r="A2270" s="43">
        <v>45003</v>
      </c>
      <c r="B2270" s="40" t="s">
        <v>13782</v>
      </c>
      <c r="C2270" s="40" t="s">
        <v>12684</v>
      </c>
      <c r="D2270" s="38">
        <v>502152</v>
      </c>
      <c r="E2270" s="42" t="s">
        <v>8998</v>
      </c>
      <c r="F2270" s="38">
        <v>50215</v>
      </c>
      <c r="G2270" s="38">
        <f t="shared" si="140"/>
        <v>552367</v>
      </c>
      <c r="H2270" s="40" t="s">
        <v>9001</v>
      </c>
      <c r="I2270" s="40" t="s">
        <v>9002</v>
      </c>
      <c r="J2270" s="45">
        <f t="shared" si="141"/>
        <v>15684</v>
      </c>
      <c r="K2270" s="47">
        <f t="shared" si="142"/>
        <v>552367</v>
      </c>
      <c r="L2270">
        <f>+VLOOKUP(J2270,'Thanh toán '!Q$6:R$3244,2,0)</f>
        <v>552367</v>
      </c>
      <c r="M2270" s="47">
        <f t="shared" si="143"/>
        <v>0</v>
      </c>
    </row>
    <row r="2271" spans="1:13" x14ac:dyDescent="0.25">
      <c r="A2271" s="43">
        <v>45003</v>
      </c>
      <c r="B2271" s="40" t="s">
        <v>13783</v>
      </c>
      <c r="C2271" s="40" t="s">
        <v>9856</v>
      </c>
      <c r="D2271" s="38">
        <v>367155</v>
      </c>
      <c r="E2271" s="42" t="s">
        <v>8998</v>
      </c>
      <c r="F2271" s="38">
        <v>36716</v>
      </c>
      <c r="G2271" s="38">
        <f t="shared" si="140"/>
        <v>403871</v>
      </c>
      <c r="H2271" s="40" t="s">
        <v>9001</v>
      </c>
      <c r="I2271" s="40" t="s">
        <v>9002</v>
      </c>
      <c r="J2271" s="45">
        <f t="shared" si="141"/>
        <v>15685</v>
      </c>
      <c r="K2271" s="47">
        <f t="shared" si="142"/>
        <v>403871</v>
      </c>
      <c r="L2271">
        <f>+VLOOKUP(J2271,'Thanh toán '!Q$6:R$3244,2,0)</f>
        <v>403871</v>
      </c>
      <c r="M2271" s="47">
        <f t="shared" si="143"/>
        <v>0</v>
      </c>
    </row>
    <row r="2272" spans="1:13" x14ac:dyDescent="0.25">
      <c r="A2272" s="43">
        <v>45003</v>
      </c>
      <c r="B2272" s="40" t="s">
        <v>13784</v>
      </c>
      <c r="C2272" s="40" t="s">
        <v>12941</v>
      </c>
      <c r="D2272" s="38">
        <v>704013</v>
      </c>
      <c r="E2272" s="42" t="s">
        <v>8998</v>
      </c>
      <c r="F2272" s="38">
        <v>70401</v>
      </c>
      <c r="G2272" s="38">
        <f t="shared" si="140"/>
        <v>774414</v>
      </c>
      <c r="H2272" s="40" t="s">
        <v>9001</v>
      </c>
      <c r="I2272" s="40" t="s">
        <v>9002</v>
      </c>
      <c r="J2272" s="45">
        <f t="shared" si="141"/>
        <v>15686</v>
      </c>
      <c r="K2272" s="47">
        <f t="shared" si="142"/>
        <v>774414</v>
      </c>
      <c r="L2272">
        <f>+VLOOKUP(J2272,'Thanh toán '!Q$6:R$3244,2,0)</f>
        <v>774414</v>
      </c>
      <c r="M2272" s="47">
        <f t="shared" si="143"/>
        <v>0</v>
      </c>
    </row>
    <row r="2273" spans="1:13" x14ac:dyDescent="0.25">
      <c r="A2273" s="43">
        <v>45003</v>
      </c>
      <c r="B2273" s="40" t="s">
        <v>13785</v>
      </c>
      <c r="C2273" s="40" t="s">
        <v>9725</v>
      </c>
      <c r="D2273" s="38">
        <v>979561</v>
      </c>
      <c r="E2273" s="42" t="s">
        <v>8998</v>
      </c>
      <c r="F2273" s="38">
        <v>97956</v>
      </c>
      <c r="G2273" s="38">
        <f t="shared" si="140"/>
        <v>1077517</v>
      </c>
      <c r="H2273" s="40" t="s">
        <v>9725</v>
      </c>
      <c r="I2273" s="40" t="s">
        <v>9726</v>
      </c>
      <c r="J2273" s="45">
        <f t="shared" si="141"/>
        <v>15692</v>
      </c>
      <c r="K2273" s="47">
        <f t="shared" si="142"/>
        <v>1077517</v>
      </c>
      <c r="L2273">
        <f>+VLOOKUP(J2273,'Thanh toán '!Q$6:R$3244,2,0)</f>
        <v>1077517</v>
      </c>
      <c r="M2273" s="47">
        <f t="shared" si="143"/>
        <v>0</v>
      </c>
    </row>
    <row r="2274" spans="1:13" x14ac:dyDescent="0.25">
      <c r="A2274" s="43">
        <v>45003</v>
      </c>
      <c r="B2274" s="40" t="s">
        <v>13786</v>
      </c>
      <c r="C2274" s="40" t="s">
        <v>9091</v>
      </c>
      <c r="D2274" s="38">
        <v>2346710</v>
      </c>
      <c r="E2274" s="42" t="s">
        <v>8998</v>
      </c>
      <c r="F2274" s="38">
        <v>234671</v>
      </c>
      <c r="G2274" s="38">
        <f t="shared" si="140"/>
        <v>2581381</v>
      </c>
      <c r="H2274" s="40" t="s">
        <v>9091</v>
      </c>
      <c r="I2274" s="40" t="s">
        <v>9092</v>
      </c>
      <c r="J2274" s="45">
        <f t="shared" si="141"/>
        <v>15693</v>
      </c>
      <c r="K2274" s="47">
        <f t="shared" si="142"/>
        <v>2581381</v>
      </c>
      <c r="L2274">
        <f>+VLOOKUP(J2274,'Thanh toán '!Q$6:R$3244,2,0)</f>
        <v>2581381</v>
      </c>
      <c r="M2274" s="47">
        <f t="shared" si="143"/>
        <v>0</v>
      </c>
    </row>
    <row r="2275" spans="1:13" x14ac:dyDescent="0.25">
      <c r="A2275" s="43">
        <v>45003</v>
      </c>
      <c r="B2275" s="40" t="s">
        <v>13787</v>
      </c>
      <c r="C2275" s="40" t="s">
        <v>9394</v>
      </c>
      <c r="D2275" s="38">
        <v>1476810</v>
      </c>
      <c r="E2275" s="42" t="s">
        <v>8998</v>
      </c>
      <c r="F2275" s="38">
        <v>147681</v>
      </c>
      <c r="G2275" s="38">
        <f t="shared" si="140"/>
        <v>1624491</v>
      </c>
      <c r="H2275" s="40" t="s">
        <v>9394</v>
      </c>
      <c r="I2275" s="40" t="s">
        <v>9395</v>
      </c>
      <c r="J2275" s="45">
        <f t="shared" si="141"/>
        <v>15694</v>
      </c>
      <c r="K2275" s="47">
        <f t="shared" si="142"/>
        <v>1624491</v>
      </c>
      <c r="L2275">
        <f>+VLOOKUP(J2275,'Thanh toán '!Q$6:R$3244,2,0)</f>
        <v>1624491</v>
      </c>
      <c r="M2275" s="47">
        <f t="shared" si="143"/>
        <v>0</v>
      </c>
    </row>
    <row r="2276" spans="1:13" x14ac:dyDescent="0.25">
      <c r="A2276" s="43">
        <v>45003</v>
      </c>
      <c r="B2276" s="40" t="s">
        <v>13788</v>
      </c>
      <c r="C2276" s="40" t="s">
        <v>10026</v>
      </c>
      <c r="D2276" s="38">
        <v>806200</v>
      </c>
      <c r="E2276" s="42" t="s">
        <v>8998</v>
      </c>
      <c r="F2276" s="38">
        <v>80620</v>
      </c>
      <c r="G2276" s="38">
        <f t="shared" si="140"/>
        <v>886820</v>
      </c>
      <c r="H2276" s="40" t="s">
        <v>9001</v>
      </c>
      <c r="I2276" s="40" t="s">
        <v>9002</v>
      </c>
      <c r="J2276" s="45">
        <f t="shared" si="141"/>
        <v>15695</v>
      </c>
      <c r="K2276" s="47">
        <f t="shared" si="142"/>
        <v>886820</v>
      </c>
      <c r="L2276">
        <f>+VLOOKUP(J2276,'Thanh toán '!Q$6:R$3244,2,0)</f>
        <v>886820</v>
      </c>
      <c r="M2276" s="47">
        <f t="shared" si="143"/>
        <v>0</v>
      </c>
    </row>
    <row r="2277" spans="1:13" x14ac:dyDescent="0.25">
      <c r="A2277" s="43">
        <v>45003</v>
      </c>
      <c r="B2277" s="40" t="s">
        <v>13789</v>
      </c>
      <c r="C2277" s="40" t="s">
        <v>11397</v>
      </c>
      <c r="D2277" s="38">
        <v>951239</v>
      </c>
      <c r="E2277" s="42" t="s">
        <v>8998</v>
      </c>
      <c r="F2277" s="38">
        <v>95124</v>
      </c>
      <c r="G2277" s="38">
        <f t="shared" si="140"/>
        <v>1046363</v>
      </c>
      <c r="H2277" s="40" t="s">
        <v>9001</v>
      </c>
      <c r="I2277" s="40" t="s">
        <v>9002</v>
      </c>
      <c r="J2277" s="45">
        <f t="shared" si="141"/>
        <v>15697</v>
      </c>
      <c r="K2277" s="47">
        <f t="shared" si="142"/>
        <v>1046363</v>
      </c>
      <c r="L2277">
        <f>+VLOOKUP(J2277,'Thanh toán '!Q$6:R$3244,2,0)</f>
        <v>1046363</v>
      </c>
      <c r="M2277" s="47">
        <f t="shared" si="143"/>
        <v>0</v>
      </c>
    </row>
    <row r="2278" spans="1:13" x14ac:dyDescent="0.25">
      <c r="A2278" s="43">
        <v>45003</v>
      </c>
      <c r="B2278" s="40" t="s">
        <v>13790</v>
      </c>
      <c r="C2278" s="40" t="s">
        <v>10020</v>
      </c>
      <c r="D2278" s="38">
        <v>704013</v>
      </c>
      <c r="E2278" s="42" t="s">
        <v>8998</v>
      </c>
      <c r="F2278" s="38">
        <v>70401</v>
      </c>
      <c r="G2278" s="38">
        <f t="shared" si="140"/>
        <v>774414</v>
      </c>
      <c r="H2278" s="40" t="s">
        <v>9001</v>
      </c>
      <c r="I2278" s="40" t="s">
        <v>9002</v>
      </c>
      <c r="J2278" s="45">
        <f t="shared" si="141"/>
        <v>15698</v>
      </c>
      <c r="K2278" s="47">
        <f t="shared" si="142"/>
        <v>774414</v>
      </c>
      <c r="L2278">
        <f>+VLOOKUP(J2278,'Thanh toán '!Q$6:R$3244,2,0)</f>
        <v>774414</v>
      </c>
      <c r="M2278" s="47">
        <f t="shared" si="143"/>
        <v>0</v>
      </c>
    </row>
    <row r="2279" spans="1:13" x14ac:dyDescent="0.25">
      <c r="A2279" s="43">
        <v>45003</v>
      </c>
      <c r="B2279" s="40" t="s">
        <v>13791</v>
      </c>
      <c r="C2279" s="40" t="s">
        <v>9278</v>
      </c>
      <c r="D2279" s="38">
        <v>1477735</v>
      </c>
      <c r="E2279" s="42" t="s">
        <v>8998</v>
      </c>
      <c r="F2279" s="38">
        <v>147774</v>
      </c>
      <c r="G2279" s="38">
        <f t="shared" si="140"/>
        <v>1625509</v>
      </c>
      <c r="H2279" s="40" t="s">
        <v>9278</v>
      </c>
      <c r="I2279" s="40" t="s">
        <v>9279</v>
      </c>
      <c r="J2279" s="45">
        <f t="shared" si="141"/>
        <v>15699</v>
      </c>
      <c r="K2279" s="47">
        <f t="shared" si="142"/>
        <v>1625509</v>
      </c>
      <c r="L2279">
        <f>+VLOOKUP(J2279,'Thanh toán '!Q$6:R$3244,2,0)</f>
        <v>1625509</v>
      </c>
      <c r="M2279" s="47">
        <f t="shared" si="143"/>
        <v>0</v>
      </c>
    </row>
    <row r="2280" spans="1:13" x14ac:dyDescent="0.25">
      <c r="A2280" s="43">
        <v>45003</v>
      </c>
      <c r="B2280" s="40" t="s">
        <v>13792</v>
      </c>
      <c r="C2280" s="40" t="s">
        <v>9141</v>
      </c>
      <c r="D2280" s="38">
        <v>1848985</v>
      </c>
      <c r="E2280" s="42" t="s">
        <v>8998</v>
      </c>
      <c r="F2280" s="38">
        <v>184899</v>
      </c>
      <c r="G2280" s="38">
        <f t="shared" si="140"/>
        <v>2033884</v>
      </c>
      <c r="H2280" s="40" t="s">
        <v>9141</v>
      </c>
      <c r="I2280" s="40" t="s">
        <v>9142</v>
      </c>
      <c r="J2280" s="45">
        <f t="shared" si="141"/>
        <v>15702</v>
      </c>
      <c r="K2280" s="47">
        <f t="shared" si="142"/>
        <v>2033884</v>
      </c>
      <c r="L2280">
        <f>+VLOOKUP(J2280,'Thanh toán '!Q$6:R$3244,2,0)</f>
        <v>2033884</v>
      </c>
      <c r="M2280" s="47">
        <f t="shared" si="143"/>
        <v>0</v>
      </c>
    </row>
    <row r="2281" spans="1:13" x14ac:dyDescent="0.25">
      <c r="A2281" s="43">
        <v>45003</v>
      </c>
      <c r="B2281" s="40" t="s">
        <v>13793</v>
      </c>
      <c r="C2281" s="40" t="s">
        <v>13794</v>
      </c>
      <c r="D2281" s="38">
        <v>704013</v>
      </c>
      <c r="E2281" s="42" t="s">
        <v>8998</v>
      </c>
      <c r="F2281" s="38">
        <v>70401</v>
      </c>
      <c r="G2281" s="38">
        <f t="shared" si="140"/>
        <v>774414</v>
      </c>
      <c r="H2281" s="40" t="s">
        <v>9001</v>
      </c>
      <c r="I2281" s="40" t="s">
        <v>9002</v>
      </c>
      <c r="J2281" s="45">
        <f t="shared" si="141"/>
        <v>15703</v>
      </c>
      <c r="K2281" s="47">
        <f t="shared" si="142"/>
        <v>774414</v>
      </c>
      <c r="L2281">
        <f>+VLOOKUP(J2281,'Thanh toán '!Q$6:R$3244,2,0)</f>
        <v>774414</v>
      </c>
      <c r="M2281" s="47">
        <f t="shared" si="143"/>
        <v>0</v>
      </c>
    </row>
    <row r="2282" spans="1:13" x14ac:dyDescent="0.25">
      <c r="A2282" s="43">
        <v>45003</v>
      </c>
      <c r="B2282" s="40" t="s">
        <v>13795</v>
      </c>
      <c r="C2282" s="40" t="s">
        <v>9212</v>
      </c>
      <c r="D2282" s="38">
        <v>2136810</v>
      </c>
      <c r="E2282" s="42" t="s">
        <v>8998</v>
      </c>
      <c r="F2282" s="38">
        <v>213681</v>
      </c>
      <c r="G2282" s="38">
        <f t="shared" si="140"/>
        <v>2350491</v>
      </c>
      <c r="H2282" s="40" t="s">
        <v>9212</v>
      </c>
      <c r="I2282" s="40" t="s">
        <v>9213</v>
      </c>
      <c r="J2282" s="45">
        <f t="shared" si="141"/>
        <v>15704</v>
      </c>
      <c r="K2282" s="47">
        <f t="shared" si="142"/>
        <v>2350491</v>
      </c>
      <c r="L2282">
        <f>+VLOOKUP(J2282,'Thanh toán '!Q$6:R$3244,2,0)</f>
        <v>2350491</v>
      </c>
      <c r="M2282" s="47">
        <f t="shared" si="143"/>
        <v>0</v>
      </c>
    </row>
    <row r="2283" spans="1:13" x14ac:dyDescent="0.25">
      <c r="A2283" s="43">
        <v>45003</v>
      </c>
      <c r="B2283" s="40" t="s">
        <v>13796</v>
      </c>
      <c r="C2283" s="40" t="s">
        <v>13797</v>
      </c>
      <c r="D2283" s="38">
        <v>1110580</v>
      </c>
      <c r="E2283" s="42" t="s">
        <v>8998</v>
      </c>
      <c r="F2283" s="38">
        <v>111058</v>
      </c>
      <c r="G2283" s="38">
        <f t="shared" si="140"/>
        <v>1221638</v>
      </c>
      <c r="H2283" s="40" t="s">
        <v>9635</v>
      </c>
      <c r="I2283" s="40" t="s">
        <v>9636</v>
      </c>
      <c r="J2283" s="45">
        <f t="shared" si="141"/>
        <v>15725</v>
      </c>
      <c r="K2283" s="47">
        <f t="shared" si="142"/>
        <v>1221638</v>
      </c>
      <c r="L2283">
        <f>+VLOOKUP(J2283,'Thanh toán '!Q$6:R$3244,2,0)</f>
        <v>1221638</v>
      </c>
      <c r="M2283" s="47">
        <f t="shared" si="143"/>
        <v>0</v>
      </c>
    </row>
    <row r="2284" spans="1:13" x14ac:dyDescent="0.25">
      <c r="A2284" s="43">
        <v>45003</v>
      </c>
      <c r="B2284" s="40" t="s">
        <v>13798</v>
      </c>
      <c r="C2284" s="40" t="s">
        <v>13799</v>
      </c>
      <c r="D2284" s="38">
        <v>3035550</v>
      </c>
      <c r="E2284" s="42" t="s">
        <v>8998</v>
      </c>
      <c r="F2284" s="38">
        <v>303555</v>
      </c>
      <c r="G2284" s="38">
        <f t="shared" si="140"/>
        <v>3339105</v>
      </c>
      <c r="H2284" s="40" t="s">
        <v>9635</v>
      </c>
      <c r="I2284" s="40" t="s">
        <v>9636</v>
      </c>
      <c r="J2284" s="45">
        <f t="shared" si="141"/>
        <v>15726</v>
      </c>
      <c r="K2284" s="47">
        <f t="shared" si="142"/>
        <v>3339105</v>
      </c>
      <c r="L2284">
        <f>+VLOOKUP(J2284,'Thanh toán '!Q$6:R$3244,2,0)</f>
        <v>3339105</v>
      </c>
      <c r="M2284" s="47">
        <f t="shared" si="143"/>
        <v>0</v>
      </c>
    </row>
    <row r="2285" spans="1:13" x14ac:dyDescent="0.25">
      <c r="A2285" s="43">
        <v>45003</v>
      </c>
      <c r="B2285" s="40" t="s">
        <v>13800</v>
      </c>
      <c r="C2285" s="40" t="s">
        <v>13801</v>
      </c>
      <c r="D2285" s="38">
        <v>1884930</v>
      </c>
      <c r="E2285" s="42" t="s">
        <v>8998</v>
      </c>
      <c r="F2285" s="38">
        <v>188493</v>
      </c>
      <c r="G2285" s="38">
        <f t="shared" si="140"/>
        <v>2073423</v>
      </c>
      <c r="H2285" s="40" t="s">
        <v>10308</v>
      </c>
      <c r="I2285" s="40" t="s">
        <v>10309</v>
      </c>
      <c r="J2285" s="45">
        <f t="shared" si="141"/>
        <v>15727</v>
      </c>
      <c r="K2285" s="47">
        <f t="shared" si="142"/>
        <v>2073423</v>
      </c>
      <c r="L2285">
        <f>+VLOOKUP(J2285,'Thanh toán '!Q$6:R$3244,2,0)</f>
        <v>2073423</v>
      </c>
      <c r="M2285" s="47">
        <f t="shared" si="143"/>
        <v>0</v>
      </c>
    </row>
    <row r="2286" spans="1:13" x14ac:dyDescent="0.25">
      <c r="A2286" s="43">
        <v>45003</v>
      </c>
      <c r="B2286" s="40" t="s">
        <v>13802</v>
      </c>
      <c r="C2286" s="40" t="s">
        <v>13803</v>
      </c>
      <c r="D2286" s="38">
        <v>1974288</v>
      </c>
      <c r="E2286" s="42" t="s">
        <v>8998</v>
      </c>
      <c r="F2286" s="38">
        <v>197429</v>
      </c>
      <c r="G2286" s="38">
        <f t="shared" si="140"/>
        <v>2171717</v>
      </c>
      <c r="H2286" s="40" t="s">
        <v>9116</v>
      </c>
      <c r="I2286" s="40" t="s">
        <v>9117</v>
      </c>
      <c r="J2286" s="45">
        <f t="shared" si="141"/>
        <v>15728</v>
      </c>
      <c r="K2286" s="47">
        <f t="shared" si="142"/>
        <v>2171717</v>
      </c>
      <c r="L2286">
        <f>+VLOOKUP(J2286,'Thanh toán '!Q$6:R$3244,2,0)</f>
        <v>2171717</v>
      </c>
      <c r="M2286" s="47">
        <f t="shared" si="143"/>
        <v>0</v>
      </c>
    </row>
    <row r="2287" spans="1:13" x14ac:dyDescent="0.25">
      <c r="A2287" s="43">
        <v>45003</v>
      </c>
      <c r="B2287" s="40" t="s">
        <v>13804</v>
      </c>
      <c r="C2287" s="40" t="s">
        <v>13805</v>
      </c>
      <c r="D2287" s="38">
        <v>848400</v>
      </c>
      <c r="E2287" s="42" t="s">
        <v>8998</v>
      </c>
      <c r="F2287" s="38">
        <v>84840</v>
      </c>
      <c r="G2287" s="38">
        <f t="shared" si="140"/>
        <v>933240</v>
      </c>
      <c r="H2287" s="40" t="s">
        <v>10308</v>
      </c>
      <c r="I2287" s="40" t="s">
        <v>10309</v>
      </c>
      <c r="J2287" s="45">
        <f t="shared" si="141"/>
        <v>15729</v>
      </c>
      <c r="K2287" s="47">
        <f t="shared" si="142"/>
        <v>933240</v>
      </c>
      <c r="L2287" t="e">
        <f>+VLOOKUP(J2287,'Thanh toán '!Q$6:R$3244,2,0)</f>
        <v>#N/A</v>
      </c>
      <c r="M2287" s="47" t="e">
        <f t="shared" si="143"/>
        <v>#N/A</v>
      </c>
    </row>
    <row r="2288" spans="1:13" x14ac:dyDescent="0.25">
      <c r="A2288" s="43">
        <v>45005</v>
      </c>
      <c r="B2288" s="40" t="s">
        <v>13811</v>
      </c>
      <c r="C2288" s="40" t="s">
        <v>13440</v>
      </c>
      <c r="D2288" s="38">
        <v>775583</v>
      </c>
      <c r="E2288" s="42" t="s">
        <v>8998</v>
      </c>
      <c r="F2288" s="38">
        <v>77558</v>
      </c>
      <c r="G2288" s="38">
        <f t="shared" si="140"/>
        <v>853141</v>
      </c>
      <c r="H2288" s="40" t="s">
        <v>9001</v>
      </c>
      <c r="I2288" s="40" t="s">
        <v>9002</v>
      </c>
      <c r="J2288" s="45">
        <f t="shared" si="141"/>
        <v>15736</v>
      </c>
      <c r="K2288" s="47">
        <f t="shared" si="142"/>
        <v>853141</v>
      </c>
      <c r="L2288" t="e">
        <f>+VLOOKUP(J2288,'Thanh toán '!Q$6:R$3244,2,0)</f>
        <v>#N/A</v>
      </c>
      <c r="M2288" s="47" t="e">
        <f t="shared" si="143"/>
        <v>#N/A</v>
      </c>
    </row>
    <row r="2289" spans="1:13" x14ac:dyDescent="0.25">
      <c r="A2289" s="43">
        <v>45005</v>
      </c>
      <c r="B2289" s="40" t="s">
        <v>13812</v>
      </c>
      <c r="C2289" s="40" t="s">
        <v>13813</v>
      </c>
      <c r="D2289" s="38">
        <v>1756134</v>
      </c>
      <c r="E2289" s="42" t="s">
        <v>8998</v>
      </c>
      <c r="F2289" s="38">
        <v>175613</v>
      </c>
      <c r="G2289" s="38">
        <f t="shared" si="140"/>
        <v>1931747</v>
      </c>
      <c r="H2289" s="40" t="s">
        <v>9078</v>
      </c>
      <c r="I2289" s="40" t="s">
        <v>9079</v>
      </c>
      <c r="J2289" s="45">
        <f t="shared" si="141"/>
        <v>15738</v>
      </c>
      <c r="K2289" s="47">
        <f t="shared" si="142"/>
        <v>1931747</v>
      </c>
      <c r="L2289">
        <f>+VLOOKUP(J2289,'Thanh toán '!Q$6:R$3244,2,0)</f>
        <v>1931747</v>
      </c>
      <c r="M2289" s="47">
        <f t="shared" si="143"/>
        <v>0</v>
      </c>
    </row>
    <row r="2290" spans="1:13" x14ac:dyDescent="0.25">
      <c r="A2290" s="43">
        <v>45005</v>
      </c>
      <c r="B2290" s="40" t="s">
        <v>13814</v>
      </c>
      <c r="C2290" s="40" t="s">
        <v>9077</v>
      </c>
      <c r="D2290" s="38">
        <v>2244934</v>
      </c>
      <c r="E2290" s="42" t="s">
        <v>8998</v>
      </c>
      <c r="F2290" s="38">
        <v>224493</v>
      </c>
      <c r="G2290" s="38">
        <f t="shared" si="140"/>
        <v>2469427</v>
      </c>
      <c r="H2290" s="40" t="s">
        <v>9078</v>
      </c>
      <c r="I2290" s="40" t="s">
        <v>9079</v>
      </c>
      <c r="J2290" s="45">
        <f t="shared" si="141"/>
        <v>15739</v>
      </c>
      <c r="K2290" s="47">
        <f t="shared" si="142"/>
        <v>2469427</v>
      </c>
      <c r="L2290">
        <f>+VLOOKUP(J2290,'Thanh toán '!Q$6:R$3244,2,0)</f>
        <v>2469427</v>
      </c>
      <c r="M2290" s="47">
        <f t="shared" si="143"/>
        <v>0</v>
      </c>
    </row>
    <row r="2291" spans="1:13" x14ac:dyDescent="0.25">
      <c r="A2291" s="43">
        <v>45005</v>
      </c>
      <c r="B2291" s="40" t="s">
        <v>13815</v>
      </c>
      <c r="C2291" s="40" t="s">
        <v>10135</v>
      </c>
      <c r="D2291" s="38">
        <v>1025032</v>
      </c>
      <c r="E2291" s="42" t="s">
        <v>8998</v>
      </c>
      <c r="F2291" s="38">
        <v>102503</v>
      </c>
      <c r="G2291" s="38">
        <f t="shared" si="140"/>
        <v>1127535</v>
      </c>
      <c r="H2291" s="40" t="s">
        <v>9001</v>
      </c>
      <c r="I2291" s="40" t="s">
        <v>9002</v>
      </c>
      <c r="J2291" s="45">
        <f t="shared" si="141"/>
        <v>15740</v>
      </c>
      <c r="K2291" s="47">
        <f t="shared" si="142"/>
        <v>1127535</v>
      </c>
      <c r="L2291">
        <f>+VLOOKUP(J2291,'Thanh toán '!Q$6:R$3244,2,0)</f>
        <v>1127535</v>
      </c>
      <c r="M2291" s="47">
        <f t="shared" si="143"/>
        <v>0</v>
      </c>
    </row>
    <row r="2292" spans="1:13" x14ac:dyDescent="0.25">
      <c r="A2292" s="43">
        <v>45005</v>
      </c>
      <c r="B2292" s="40" t="s">
        <v>13816</v>
      </c>
      <c r="C2292" s="40" t="s">
        <v>10685</v>
      </c>
      <c r="D2292" s="38">
        <v>553467</v>
      </c>
      <c r="E2292" s="42" t="s">
        <v>8998</v>
      </c>
      <c r="F2292" s="38">
        <v>55347</v>
      </c>
      <c r="G2292" s="38">
        <f t="shared" si="140"/>
        <v>608814</v>
      </c>
      <c r="H2292" s="40" t="s">
        <v>9001</v>
      </c>
      <c r="I2292" s="40" t="s">
        <v>9002</v>
      </c>
      <c r="J2292" s="45">
        <f t="shared" si="141"/>
        <v>15741</v>
      </c>
      <c r="K2292" s="47">
        <f t="shared" si="142"/>
        <v>608814</v>
      </c>
      <c r="L2292">
        <f>+VLOOKUP(J2292,'Thanh toán '!Q$6:R$3244,2,0)</f>
        <v>608814</v>
      </c>
      <c r="M2292" s="47">
        <f t="shared" si="143"/>
        <v>0</v>
      </c>
    </row>
    <row r="2293" spans="1:13" x14ac:dyDescent="0.25">
      <c r="A2293" s="43">
        <v>45005</v>
      </c>
      <c r="B2293" s="40" t="s">
        <v>13817</v>
      </c>
      <c r="C2293" s="40" t="s">
        <v>9370</v>
      </c>
      <c r="D2293" s="38">
        <v>435600</v>
      </c>
      <c r="E2293" s="42" t="s">
        <v>8998</v>
      </c>
      <c r="F2293" s="38">
        <v>43560</v>
      </c>
      <c r="G2293" s="38">
        <f t="shared" si="140"/>
        <v>479160</v>
      </c>
      <c r="H2293" s="40" t="s">
        <v>9001</v>
      </c>
      <c r="I2293" s="40" t="s">
        <v>9002</v>
      </c>
      <c r="J2293" s="45">
        <f t="shared" si="141"/>
        <v>15744</v>
      </c>
      <c r="K2293" s="47">
        <f t="shared" si="142"/>
        <v>479160</v>
      </c>
      <c r="L2293">
        <f>+VLOOKUP(J2293,'Thanh toán '!Q$6:R$3244,2,0)</f>
        <v>479160</v>
      </c>
      <c r="M2293" s="47">
        <f t="shared" si="143"/>
        <v>0</v>
      </c>
    </row>
    <row r="2294" spans="1:13" x14ac:dyDescent="0.25">
      <c r="A2294" s="43">
        <v>45005</v>
      </c>
      <c r="B2294" s="40" t="s">
        <v>13818</v>
      </c>
      <c r="C2294" s="40" t="s">
        <v>9368</v>
      </c>
      <c r="D2294" s="38">
        <v>555924</v>
      </c>
      <c r="E2294" s="42" t="s">
        <v>8998</v>
      </c>
      <c r="F2294" s="38">
        <v>55592</v>
      </c>
      <c r="G2294" s="38">
        <f t="shared" si="140"/>
        <v>611516</v>
      </c>
      <c r="H2294" s="40" t="s">
        <v>9001</v>
      </c>
      <c r="I2294" s="40" t="s">
        <v>9002</v>
      </c>
      <c r="J2294" s="45">
        <f t="shared" si="141"/>
        <v>15745</v>
      </c>
      <c r="K2294" s="47">
        <f t="shared" si="142"/>
        <v>611516</v>
      </c>
      <c r="L2294">
        <f>+VLOOKUP(J2294,'Thanh toán '!Q$6:R$3244,2,0)</f>
        <v>611516</v>
      </c>
      <c r="M2294" s="47">
        <f t="shared" si="143"/>
        <v>0</v>
      </c>
    </row>
    <row r="2295" spans="1:13" x14ac:dyDescent="0.25">
      <c r="A2295" s="43">
        <v>45005</v>
      </c>
      <c r="B2295" s="40" t="s">
        <v>13819</v>
      </c>
      <c r="C2295" s="40" t="s">
        <v>13820</v>
      </c>
      <c r="D2295" s="38">
        <v>1612400</v>
      </c>
      <c r="E2295" s="42" t="s">
        <v>8998</v>
      </c>
      <c r="F2295" s="38">
        <v>161240</v>
      </c>
      <c r="G2295" s="38">
        <f t="shared" si="140"/>
        <v>1773640</v>
      </c>
      <c r="H2295" s="40" t="s">
        <v>9394</v>
      </c>
      <c r="I2295" s="40" t="s">
        <v>9395</v>
      </c>
      <c r="J2295" s="45">
        <f t="shared" si="141"/>
        <v>15746</v>
      </c>
      <c r="K2295" s="47">
        <f t="shared" si="142"/>
        <v>1773640</v>
      </c>
      <c r="L2295">
        <f>+VLOOKUP(J2295,'Thanh toán '!Q$6:R$3244,2,0)</f>
        <v>1773640</v>
      </c>
      <c r="M2295" s="47">
        <f t="shared" si="143"/>
        <v>0</v>
      </c>
    </row>
    <row r="2296" spans="1:13" x14ac:dyDescent="0.25">
      <c r="A2296" s="43">
        <v>45005</v>
      </c>
      <c r="B2296" s="40" t="s">
        <v>13821</v>
      </c>
      <c r="C2296" s="40" t="s">
        <v>9217</v>
      </c>
      <c r="D2296" s="38">
        <v>1404373</v>
      </c>
      <c r="E2296" s="42" t="s">
        <v>8998</v>
      </c>
      <c r="F2296" s="38">
        <v>140437</v>
      </c>
      <c r="G2296" s="38">
        <f t="shared" si="140"/>
        <v>1544810</v>
      </c>
      <c r="H2296" s="40" t="s">
        <v>9001</v>
      </c>
      <c r="I2296" s="40" t="s">
        <v>9002</v>
      </c>
      <c r="J2296" s="45">
        <f t="shared" si="141"/>
        <v>15747</v>
      </c>
      <c r="K2296" s="47">
        <f t="shared" si="142"/>
        <v>1544810</v>
      </c>
      <c r="L2296">
        <f>+VLOOKUP(J2296,'Thanh toán '!Q$6:R$3244,2,0)</f>
        <v>1544810</v>
      </c>
      <c r="M2296" s="47">
        <f t="shared" si="143"/>
        <v>0</v>
      </c>
    </row>
    <row r="2297" spans="1:13" x14ac:dyDescent="0.25">
      <c r="A2297" s="43">
        <v>45005</v>
      </c>
      <c r="B2297" s="40" t="s">
        <v>13822</v>
      </c>
      <c r="C2297" s="40" t="s">
        <v>13823</v>
      </c>
      <c r="D2297" s="38">
        <v>1303906</v>
      </c>
      <c r="E2297" s="42" t="s">
        <v>8998</v>
      </c>
      <c r="F2297" s="38">
        <v>130391</v>
      </c>
      <c r="G2297" s="38">
        <f t="shared" si="140"/>
        <v>1434297</v>
      </c>
      <c r="H2297" s="40" t="s">
        <v>9159</v>
      </c>
      <c r="I2297" s="40" t="s">
        <v>9160</v>
      </c>
      <c r="J2297" s="45">
        <f t="shared" si="141"/>
        <v>15749</v>
      </c>
      <c r="K2297" s="47">
        <f t="shared" si="142"/>
        <v>1434297</v>
      </c>
      <c r="L2297">
        <f>+VLOOKUP(J2297,'Thanh toán '!Q$6:R$3244,2,0)</f>
        <v>1434297</v>
      </c>
      <c r="M2297" s="47">
        <f t="shared" si="143"/>
        <v>0</v>
      </c>
    </row>
    <row r="2298" spans="1:13" x14ac:dyDescent="0.25">
      <c r="A2298" s="43">
        <v>45005</v>
      </c>
      <c r="B2298" s="40" t="s">
        <v>13824</v>
      </c>
      <c r="C2298" s="40" t="s">
        <v>13825</v>
      </c>
      <c r="D2298" s="38">
        <v>1871789</v>
      </c>
      <c r="E2298" s="42" t="s">
        <v>8998</v>
      </c>
      <c r="F2298" s="38">
        <v>187179</v>
      </c>
      <c r="G2298" s="38">
        <f t="shared" si="140"/>
        <v>2058968</v>
      </c>
      <c r="H2298" s="40" t="s">
        <v>9159</v>
      </c>
      <c r="I2298" s="40" t="s">
        <v>9160</v>
      </c>
      <c r="J2298" s="45">
        <f t="shared" si="141"/>
        <v>15750</v>
      </c>
      <c r="K2298" s="47">
        <f t="shared" si="142"/>
        <v>2058968</v>
      </c>
      <c r="L2298" t="e">
        <f>+VLOOKUP(J2298,'Thanh toán '!Q$6:R$3244,2,0)</f>
        <v>#N/A</v>
      </c>
      <c r="M2298" s="47" t="e">
        <f t="shared" si="143"/>
        <v>#N/A</v>
      </c>
    </row>
    <row r="2299" spans="1:13" x14ac:dyDescent="0.25">
      <c r="A2299" s="43">
        <v>45005</v>
      </c>
      <c r="B2299" s="40" t="s">
        <v>13826</v>
      </c>
      <c r="C2299" s="40" t="s">
        <v>9077</v>
      </c>
      <c r="D2299" s="38">
        <v>424200</v>
      </c>
      <c r="E2299" s="42" t="s">
        <v>8998</v>
      </c>
      <c r="F2299" s="38">
        <v>42420</v>
      </c>
      <c r="G2299" s="38">
        <f t="shared" si="140"/>
        <v>466620</v>
      </c>
      <c r="H2299" s="40" t="s">
        <v>9078</v>
      </c>
      <c r="I2299" s="40" t="s">
        <v>9079</v>
      </c>
      <c r="J2299" s="45">
        <f t="shared" si="141"/>
        <v>15751</v>
      </c>
      <c r="K2299" s="47">
        <f t="shared" si="142"/>
        <v>466620</v>
      </c>
      <c r="L2299" t="e">
        <f>+VLOOKUP(J2299,'Thanh toán '!Q$6:R$3244,2,0)</f>
        <v>#N/A</v>
      </c>
      <c r="M2299" s="47" t="e">
        <f t="shared" si="143"/>
        <v>#N/A</v>
      </c>
    </row>
    <row r="2300" spans="1:13" x14ac:dyDescent="0.25">
      <c r="A2300" s="43">
        <v>45005</v>
      </c>
      <c r="B2300" s="40" t="s">
        <v>13828</v>
      </c>
      <c r="C2300" s="40" t="s">
        <v>11603</v>
      </c>
      <c r="D2300" s="38">
        <v>922445</v>
      </c>
      <c r="E2300" s="42" t="s">
        <v>8998</v>
      </c>
      <c r="F2300" s="38">
        <v>92245</v>
      </c>
      <c r="G2300" s="38">
        <f t="shared" si="140"/>
        <v>1014690</v>
      </c>
      <c r="H2300" s="40" t="s">
        <v>9001</v>
      </c>
      <c r="I2300" s="40" t="s">
        <v>9002</v>
      </c>
      <c r="J2300" s="45">
        <f t="shared" si="141"/>
        <v>15756</v>
      </c>
      <c r="K2300" s="47">
        <f t="shared" si="142"/>
        <v>1014690</v>
      </c>
      <c r="L2300">
        <f>+VLOOKUP(J2300,'Thanh toán '!Q$6:R$3244,2,0)</f>
        <v>1014690</v>
      </c>
      <c r="M2300" s="47">
        <f t="shared" si="143"/>
        <v>0</v>
      </c>
    </row>
    <row r="2301" spans="1:13" x14ac:dyDescent="0.25">
      <c r="A2301" s="43">
        <v>45005</v>
      </c>
      <c r="B2301" s="40" t="s">
        <v>13829</v>
      </c>
      <c r="C2301" s="40" t="s">
        <v>11603</v>
      </c>
      <c r="D2301" s="38">
        <v>254520</v>
      </c>
      <c r="E2301" s="42" t="s">
        <v>8998</v>
      </c>
      <c r="F2301" s="38">
        <v>25452</v>
      </c>
      <c r="G2301" s="38">
        <f t="shared" si="140"/>
        <v>279972</v>
      </c>
      <c r="H2301" s="40" t="s">
        <v>9001</v>
      </c>
      <c r="I2301" s="40" t="s">
        <v>9002</v>
      </c>
      <c r="J2301" s="45">
        <f t="shared" si="141"/>
        <v>15757</v>
      </c>
      <c r="K2301" s="47">
        <f t="shared" si="142"/>
        <v>279972</v>
      </c>
      <c r="L2301" t="e">
        <f>+VLOOKUP(J2301,'Thanh toán '!Q$6:R$3244,2,0)</f>
        <v>#N/A</v>
      </c>
      <c r="M2301" s="47" t="e">
        <f t="shared" si="143"/>
        <v>#N/A</v>
      </c>
    </row>
    <row r="2302" spans="1:13" x14ac:dyDescent="0.25">
      <c r="A2302" s="43">
        <v>45005</v>
      </c>
      <c r="B2302" s="40" t="s">
        <v>13830</v>
      </c>
      <c r="C2302" s="40" t="s">
        <v>9201</v>
      </c>
      <c r="D2302" s="38">
        <v>1105560</v>
      </c>
      <c r="E2302" s="42" t="s">
        <v>8998</v>
      </c>
      <c r="F2302" s="38">
        <v>110556</v>
      </c>
      <c r="G2302" s="38">
        <f t="shared" si="140"/>
        <v>1216116</v>
      </c>
      <c r="H2302" s="40" t="s">
        <v>9001</v>
      </c>
      <c r="I2302" s="40" t="s">
        <v>9002</v>
      </c>
      <c r="J2302" s="45">
        <f t="shared" si="141"/>
        <v>15758</v>
      </c>
      <c r="K2302" s="47">
        <f t="shared" si="142"/>
        <v>1216116</v>
      </c>
      <c r="L2302">
        <f>+VLOOKUP(J2302,'Thanh toán '!Q$6:R$3244,2,0)</f>
        <v>1216116</v>
      </c>
      <c r="M2302" s="47">
        <f t="shared" si="143"/>
        <v>0</v>
      </c>
    </row>
    <row r="2303" spans="1:13" x14ac:dyDescent="0.25">
      <c r="A2303" s="43">
        <v>45005</v>
      </c>
      <c r="B2303" s="40" t="s">
        <v>13831</v>
      </c>
      <c r="C2303" s="40" t="s">
        <v>11606</v>
      </c>
      <c r="D2303" s="38">
        <v>776739</v>
      </c>
      <c r="E2303" s="42" t="s">
        <v>8998</v>
      </c>
      <c r="F2303" s="38">
        <v>77674</v>
      </c>
      <c r="G2303" s="38">
        <f t="shared" si="140"/>
        <v>854413</v>
      </c>
      <c r="H2303" s="40" t="s">
        <v>9001</v>
      </c>
      <c r="I2303" s="40" t="s">
        <v>9002</v>
      </c>
      <c r="J2303" s="45">
        <f t="shared" si="141"/>
        <v>15759</v>
      </c>
      <c r="K2303" s="47">
        <f t="shared" si="142"/>
        <v>854413</v>
      </c>
      <c r="L2303">
        <f>+VLOOKUP(J2303,'Thanh toán '!Q$6:R$3244,2,0)</f>
        <v>854413</v>
      </c>
      <c r="M2303" s="47">
        <f t="shared" si="143"/>
        <v>0</v>
      </c>
    </row>
    <row r="2304" spans="1:13" x14ac:dyDescent="0.25">
      <c r="A2304" s="43">
        <v>45005</v>
      </c>
      <c r="B2304" s="40" t="s">
        <v>13832</v>
      </c>
      <c r="C2304" s="40" t="s">
        <v>10101</v>
      </c>
      <c r="D2304" s="38">
        <v>726000</v>
      </c>
      <c r="E2304" s="42" t="s">
        <v>8998</v>
      </c>
      <c r="F2304" s="38">
        <v>72600</v>
      </c>
      <c r="G2304" s="38">
        <f t="shared" si="140"/>
        <v>798600</v>
      </c>
      <c r="H2304" s="40" t="s">
        <v>9001</v>
      </c>
      <c r="I2304" s="40" t="s">
        <v>9002</v>
      </c>
      <c r="J2304" s="45">
        <f t="shared" si="141"/>
        <v>15760</v>
      </c>
      <c r="K2304" s="47">
        <f t="shared" si="142"/>
        <v>798600</v>
      </c>
      <c r="L2304">
        <f>+VLOOKUP(J2304,'Thanh toán '!Q$6:R$3244,2,0)</f>
        <v>798600</v>
      </c>
      <c r="M2304" s="47">
        <f t="shared" si="143"/>
        <v>0</v>
      </c>
    </row>
    <row r="2305" spans="1:13" x14ac:dyDescent="0.25">
      <c r="A2305" s="43">
        <v>45005</v>
      </c>
      <c r="B2305" s="40" t="s">
        <v>13833</v>
      </c>
      <c r="C2305" s="40" t="s">
        <v>9179</v>
      </c>
      <c r="D2305" s="38">
        <v>3128660</v>
      </c>
      <c r="E2305" s="42" t="s">
        <v>8998</v>
      </c>
      <c r="F2305" s="38">
        <v>312866</v>
      </c>
      <c r="G2305" s="38">
        <f t="shared" si="140"/>
        <v>3441526</v>
      </c>
      <c r="H2305" s="40" t="s">
        <v>9179</v>
      </c>
      <c r="I2305" s="40" t="s">
        <v>9180</v>
      </c>
      <c r="J2305" s="45">
        <f t="shared" si="141"/>
        <v>15766</v>
      </c>
      <c r="K2305" s="47">
        <f t="shared" si="142"/>
        <v>3441526</v>
      </c>
      <c r="L2305">
        <f>+VLOOKUP(J2305,'Thanh toán '!Q$6:R$3244,2,0)</f>
        <v>3441526</v>
      </c>
      <c r="M2305" s="47">
        <f t="shared" si="143"/>
        <v>0</v>
      </c>
    </row>
    <row r="2306" spans="1:13" x14ac:dyDescent="0.25">
      <c r="A2306" s="43">
        <v>45005</v>
      </c>
      <c r="B2306" s="40" t="s">
        <v>13834</v>
      </c>
      <c r="C2306" s="40" t="s">
        <v>9558</v>
      </c>
      <c r="D2306" s="38">
        <v>1110580</v>
      </c>
      <c r="E2306" s="42" t="s">
        <v>8998</v>
      </c>
      <c r="F2306" s="38">
        <v>111058</v>
      </c>
      <c r="G2306" s="38">
        <f t="shared" si="140"/>
        <v>1221638</v>
      </c>
      <c r="H2306" s="40" t="s">
        <v>9558</v>
      </c>
      <c r="I2306" s="40" t="s">
        <v>9559</v>
      </c>
      <c r="J2306" s="45">
        <f t="shared" si="141"/>
        <v>15767</v>
      </c>
      <c r="K2306" s="47">
        <f t="shared" si="142"/>
        <v>1221638</v>
      </c>
      <c r="L2306">
        <f>+VLOOKUP(J2306,'Thanh toán '!Q$6:R$3244,2,0)</f>
        <v>1221638</v>
      </c>
      <c r="M2306" s="47">
        <f t="shared" si="143"/>
        <v>0</v>
      </c>
    </row>
    <row r="2307" spans="1:13" x14ac:dyDescent="0.25">
      <c r="A2307" s="43">
        <v>45005</v>
      </c>
      <c r="B2307" s="40" t="s">
        <v>13835</v>
      </c>
      <c r="C2307" s="40" t="s">
        <v>9656</v>
      </c>
      <c r="D2307" s="38">
        <v>3469610</v>
      </c>
      <c r="E2307" s="42" t="s">
        <v>8998</v>
      </c>
      <c r="F2307" s="38">
        <v>346961</v>
      </c>
      <c r="G2307" s="38">
        <f t="shared" si="140"/>
        <v>3816571</v>
      </c>
      <c r="H2307" s="40" t="s">
        <v>9284</v>
      </c>
      <c r="I2307" s="40" t="s">
        <v>9285</v>
      </c>
      <c r="J2307" s="45">
        <f t="shared" si="141"/>
        <v>15768</v>
      </c>
      <c r="K2307" s="47">
        <f t="shared" si="142"/>
        <v>3816571</v>
      </c>
      <c r="L2307">
        <f>+VLOOKUP(J2307,'Thanh toán '!Q$6:R$3244,2,0)</f>
        <v>3816571</v>
      </c>
      <c r="M2307" s="47">
        <f t="shared" si="143"/>
        <v>0</v>
      </c>
    </row>
    <row r="2308" spans="1:13" x14ac:dyDescent="0.25">
      <c r="A2308" s="43">
        <v>45005</v>
      </c>
      <c r="B2308" s="40" t="s">
        <v>13836</v>
      </c>
      <c r="C2308" s="40" t="s">
        <v>13837</v>
      </c>
      <c r="D2308" s="38">
        <v>3769860</v>
      </c>
      <c r="E2308" s="42" t="s">
        <v>8998</v>
      </c>
      <c r="F2308" s="38">
        <v>376986</v>
      </c>
      <c r="G2308" s="38">
        <f t="shared" si="140"/>
        <v>4146846</v>
      </c>
      <c r="H2308" s="40" t="s">
        <v>9082</v>
      </c>
      <c r="I2308" s="40" t="s">
        <v>9083</v>
      </c>
      <c r="J2308" s="45">
        <f t="shared" si="141"/>
        <v>15769</v>
      </c>
      <c r="K2308" s="47">
        <f t="shared" si="142"/>
        <v>4146846</v>
      </c>
      <c r="L2308">
        <f>+VLOOKUP(J2308,'Thanh toán '!Q$6:R$3244,2,0)</f>
        <v>4146846</v>
      </c>
      <c r="M2308" s="47">
        <f t="shared" si="143"/>
        <v>0</v>
      </c>
    </row>
    <row r="2309" spans="1:13" x14ac:dyDescent="0.25">
      <c r="A2309" s="43">
        <v>45005</v>
      </c>
      <c r="B2309" s="40" t="s">
        <v>13838</v>
      </c>
      <c r="C2309" s="40" t="s">
        <v>9654</v>
      </c>
      <c r="D2309" s="38">
        <v>2096434</v>
      </c>
      <c r="E2309" s="42" t="s">
        <v>8998</v>
      </c>
      <c r="F2309" s="38">
        <v>209643</v>
      </c>
      <c r="G2309" s="38">
        <f t="shared" si="140"/>
        <v>2306077</v>
      </c>
      <c r="H2309" s="40" t="s">
        <v>9284</v>
      </c>
      <c r="I2309" s="40" t="s">
        <v>9285</v>
      </c>
      <c r="J2309" s="45">
        <f t="shared" si="141"/>
        <v>15773</v>
      </c>
      <c r="K2309" s="47">
        <f t="shared" si="142"/>
        <v>2306077</v>
      </c>
      <c r="L2309">
        <f>+VLOOKUP(J2309,'Thanh toán '!Q$6:R$3244,2,0)</f>
        <v>2306077</v>
      </c>
      <c r="M2309" s="47">
        <f t="shared" si="143"/>
        <v>0</v>
      </c>
    </row>
    <row r="2310" spans="1:13" x14ac:dyDescent="0.25">
      <c r="A2310" s="43">
        <v>45005</v>
      </c>
      <c r="B2310" s="40" t="s">
        <v>13839</v>
      </c>
      <c r="C2310" s="40" t="s">
        <v>13840</v>
      </c>
      <c r="D2310" s="38">
        <v>424200</v>
      </c>
      <c r="E2310" s="42" t="s">
        <v>8998</v>
      </c>
      <c r="F2310" s="38">
        <v>42420</v>
      </c>
      <c r="G2310" s="38">
        <f t="shared" ref="G2310:G2373" si="144">+D2310+F2310</f>
        <v>466620</v>
      </c>
      <c r="H2310" s="40" t="s">
        <v>11955</v>
      </c>
      <c r="I2310" s="40" t="s">
        <v>11956</v>
      </c>
      <c r="J2310" s="45">
        <f t="shared" ref="J2310:J2373" si="145">+B2310*1</f>
        <v>15786</v>
      </c>
      <c r="K2310" s="47">
        <f t="shared" ref="K2310:K2373" si="146">+G2310</f>
        <v>466620</v>
      </c>
      <c r="L2310" t="e">
        <f>+VLOOKUP(J2310,'Thanh toán '!Q$6:R$3244,2,0)</f>
        <v>#N/A</v>
      </c>
      <c r="M2310" s="47" t="e">
        <f t="shared" ref="M2310:M2373" si="147">+L2310-K2310</f>
        <v>#N/A</v>
      </c>
    </row>
    <row r="2311" spans="1:13" x14ac:dyDescent="0.25">
      <c r="A2311" s="43">
        <v>45005</v>
      </c>
      <c r="B2311" s="40" t="s">
        <v>13841</v>
      </c>
      <c r="C2311" s="40" t="s">
        <v>13842</v>
      </c>
      <c r="D2311" s="38">
        <v>1844890</v>
      </c>
      <c r="E2311" s="42" t="s">
        <v>8998</v>
      </c>
      <c r="F2311" s="38">
        <v>184489</v>
      </c>
      <c r="G2311" s="38">
        <f t="shared" si="144"/>
        <v>2029379</v>
      </c>
      <c r="H2311" s="40" t="s">
        <v>10394</v>
      </c>
      <c r="I2311" s="40" t="s">
        <v>10395</v>
      </c>
      <c r="J2311" s="45">
        <f t="shared" si="145"/>
        <v>15787</v>
      </c>
      <c r="K2311" s="47">
        <f t="shared" si="146"/>
        <v>2029379</v>
      </c>
      <c r="L2311">
        <f>+VLOOKUP(J2311,'Thanh toán '!Q$6:R$3244,2,0)</f>
        <v>2029379</v>
      </c>
      <c r="M2311" s="47">
        <f t="shared" si="147"/>
        <v>0</v>
      </c>
    </row>
    <row r="2312" spans="1:13" x14ac:dyDescent="0.25">
      <c r="A2312" s="43">
        <v>45005</v>
      </c>
      <c r="B2312" s="40" t="s">
        <v>13843</v>
      </c>
      <c r="C2312" s="40" t="s">
        <v>13844</v>
      </c>
      <c r="D2312" s="38">
        <v>1665870</v>
      </c>
      <c r="E2312" s="42" t="s">
        <v>8998</v>
      </c>
      <c r="F2312" s="38">
        <v>166587</v>
      </c>
      <c r="G2312" s="38">
        <f t="shared" si="144"/>
        <v>1832457</v>
      </c>
      <c r="H2312" s="40" t="s">
        <v>9814</v>
      </c>
      <c r="I2312" s="40" t="s">
        <v>9815</v>
      </c>
      <c r="J2312" s="45">
        <f t="shared" si="145"/>
        <v>15788</v>
      </c>
      <c r="K2312" s="47">
        <f t="shared" si="146"/>
        <v>1832457</v>
      </c>
      <c r="L2312">
        <f>+VLOOKUP(J2312,'Thanh toán '!Q$6:R$3244,2,0)</f>
        <v>1832457</v>
      </c>
      <c r="M2312" s="47">
        <f t="shared" si="147"/>
        <v>0</v>
      </c>
    </row>
    <row r="2313" spans="1:13" x14ac:dyDescent="0.25">
      <c r="A2313" s="43">
        <v>45005</v>
      </c>
      <c r="B2313" s="40" t="s">
        <v>13845</v>
      </c>
      <c r="C2313" s="40" t="s">
        <v>13846</v>
      </c>
      <c r="D2313" s="38">
        <v>1173355</v>
      </c>
      <c r="E2313" s="42" t="s">
        <v>8998</v>
      </c>
      <c r="F2313" s="38">
        <v>117336</v>
      </c>
      <c r="G2313" s="38">
        <f t="shared" si="144"/>
        <v>1290691</v>
      </c>
      <c r="H2313" s="40" t="s">
        <v>9024</v>
      </c>
      <c r="I2313" s="40" t="s">
        <v>9025</v>
      </c>
      <c r="J2313" s="45">
        <f t="shared" si="145"/>
        <v>15789</v>
      </c>
      <c r="K2313" s="47">
        <f t="shared" si="146"/>
        <v>1290691</v>
      </c>
      <c r="L2313">
        <f>+VLOOKUP(J2313,'Thanh toán '!Q$6:R$3244,2,0)</f>
        <v>1290691</v>
      </c>
      <c r="M2313" s="47">
        <f t="shared" si="147"/>
        <v>0</v>
      </c>
    </row>
    <row r="2314" spans="1:13" x14ac:dyDescent="0.25">
      <c r="A2314" s="43">
        <v>45005</v>
      </c>
      <c r="B2314" s="40" t="s">
        <v>13847</v>
      </c>
      <c r="C2314" s="40" t="s">
        <v>13848</v>
      </c>
      <c r="D2314" s="38">
        <v>2588315</v>
      </c>
      <c r="E2314" s="42" t="s">
        <v>8998</v>
      </c>
      <c r="F2314" s="38">
        <v>258832</v>
      </c>
      <c r="G2314" s="38">
        <f t="shared" si="144"/>
        <v>2847147</v>
      </c>
      <c r="H2314" s="40" t="s">
        <v>9439</v>
      </c>
      <c r="I2314" s="40" t="s">
        <v>9440</v>
      </c>
      <c r="J2314" s="45">
        <f t="shared" si="145"/>
        <v>15790</v>
      </c>
      <c r="K2314" s="47">
        <f t="shared" si="146"/>
        <v>2847147</v>
      </c>
      <c r="L2314">
        <f>+VLOOKUP(J2314,'Thanh toán '!Q$6:R$3244,2,0)</f>
        <v>2847147</v>
      </c>
      <c r="M2314" s="47">
        <f t="shared" si="147"/>
        <v>0</v>
      </c>
    </row>
    <row r="2315" spans="1:13" x14ac:dyDescent="0.25">
      <c r="A2315" s="43">
        <v>45005</v>
      </c>
      <c r="B2315" s="40" t="s">
        <v>13849</v>
      </c>
      <c r="C2315" s="40" t="s">
        <v>13850</v>
      </c>
      <c r="D2315" s="38">
        <v>1293695</v>
      </c>
      <c r="E2315" s="42" t="s">
        <v>8998</v>
      </c>
      <c r="F2315" s="38">
        <v>129370</v>
      </c>
      <c r="G2315" s="38">
        <f t="shared" si="144"/>
        <v>1423065</v>
      </c>
      <c r="H2315" s="40" t="s">
        <v>9030</v>
      </c>
      <c r="I2315" s="40" t="s">
        <v>9031</v>
      </c>
      <c r="J2315" s="45">
        <f t="shared" si="145"/>
        <v>15791</v>
      </c>
      <c r="K2315" s="47">
        <f t="shared" si="146"/>
        <v>1423065</v>
      </c>
      <c r="L2315">
        <f>+VLOOKUP(J2315,'Thanh toán '!Q$6:R$3244,2,0)</f>
        <v>1423065</v>
      </c>
      <c r="M2315" s="47">
        <f t="shared" si="147"/>
        <v>0</v>
      </c>
    </row>
    <row r="2316" spans="1:13" x14ac:dyDescent="0.25">
      <c r="A2316" s="43">
        <v>45005</v>
      </c>
      <c r="B2316" s="40" t="s">
        <v>13851</v>
      </c>
      <c r="C2316" s="40" t="s">
        <v>13852</v>
      </c>
      <c r="D2316" s="38">
        <v>340315</v>
      </c>
      <c r="E2316" s="42" t="s">
        <v>8998</v>
      </c>
      <c r="F2316" s="38">
        <v>34032</v>
      </c>
      <c r="G2316" s="38">
        <f t="shared" si="144"/>
        <v>374347</v>
      </c>
      <c r="H2316" s="40" t="s">
        <v>9034</v>
      </c>
      <c r="I2316" s="40" t="s">
        <v>9035</v>
      </c>
      <c r="J2316" s="45">
        <f t="shared" si="145"/>
        <v>15792</v>
      </c>
      <c r="K2316" s="47">
        <f t="shared" si="146"/>
        <v>374347</v>
      </c>
      <c r="L2316">
        <f>+VLOOKUP(J2316,'Thanh toán '!Q$6:R$3244,2,0)</f>
        <v>374347</v>
      </c>
      <c r="M2316" s="47">
        <f t="shared" si="147"/>
        <v>0</v>
      </c>
    </row>
    <row r="2317" spans="1:13" x14ac:dyDescent="0.25">
      <c r="A2317" s="43">
        <v>45005</v>
      </c>
      <c r="B2317" s="40" t="s">
        <v>13853</v>
      </c>
      <c r="C2317" s="40" t="s">
        <v>13854</v>
      </c>
      <c r="D2317" s="38">
        <v>340315</v>
      </c>
      <c r="E2317" s="42" t="s">
        <v>8998</v>
      </c>
      <c r="F2317" s="38">
        <v>34032</v>
      </c>
      <c r="G2317" s="38">
        <f t="shared" si="144"/>
        <v>374347</v>
      </c>
      <c r="H2317" s="40" t="s">
        <v>9034</v>
      </c>
      <c r="I2317" s="40" t="s">
        <v>9035</v>
      </c>
      <c r="J2317" s="45">
        <f t="shared" si="145"/>
        <v>15793</v>
      </c>
      <c r="K2317" s="47">
        <f t="shared" si="146"/>
        <v>374347</v>
      </c>
      <c r="L2317">
        <f>+VLOOKUP(J2317,'Thanh toán '!Q$6:R$3244,2,0)</f>
        <v>374347</v>
      </c>
      <c r="M2317" s="47">
        <f t="shared" si="147"/>
        <v>0</v>
      </c>
    </row>
    <row r="2318" spans="1:13" x14ac:dyDescent="0.25">
      <c r="A2318" s="43">
        <v>45005</v>
      </c>
      <c r="B2318" s="40" t="s">
        <v>13855</v>
      </c>
      <c r="C2318" s="40" t="s">
        <v>13856</v>
      </c>
      <c r="D2318" s="38">
        <v>340315</v>
      </c>
      <c r="E2318" s="42" t="s">
        <v>8998</v>
      </c>
      <c r="F2318" s="38">
        <v>34032</v>
      </c>
      <c r="G2318" s="38">
        <f t="shared" si="144"/>
        <v>374347</v>
      </c>
      <c r="H2318" s="40" t="s">
        <v>9034</v>
      </c>
      <c r="I2318" s="40" t="s">
        <v>9035</v>
      </c>
      <c r="J2318" s="45">
        <f t="shared" si="145"/>
        <v>15794</v>
      </c>
      <c r="K2318" s="47">
        <f t="shared" si="146"/>
        <v>374347</v>
      </c>
      <c r="L2318">
        <f>+VLOOKUP(J2318,'Thanh toán '!Q$6:R$3244,2,0)</f>
        <v>374347</v>
      </c>
      <c r="M2318" s="47">
        <f t="shared" si="147"/>
        <v>0</v>
      </c>
    </row>
    <row r="2319" spans="1:13" x14ac:dyDescent="0.25">
      <c r="A2319" s="43">
        <v>45005</v>
      </c>
      <c r="B2319" s="40" t="s">
        <v>13857</v>
      </c>
      <c r="C2319" s="40" t="s">
        <v>13858</v>
      </c>
      <c r="D2319" s="38">
        <v>340315</v>
      </c>
      <c r="E2319" s="42" t="s">
        <v>8998</v>
      </c>
      <c r="F2319" s="38">
        <v>34032</v>
      </c>
      <c r="G2319" s="38">
        <f t="shared" si="144"/>
        <v>374347</v>
      </c>
      <c r="H2319" s="40" t="s">
        <v>9034</v>
      </c>
      <c r="I2319" s="40" t="s">
        <v>9035</v>
      </c>
      <c r="J2319" s="45">
        <f t="shared" si="145"/>
        <v>15795</v>
      </c>
      <c r="K2319" s="47">
        <f t="shared" si="146"/>
        <v>374347</v>
      </c>
      <c r="L2319">
        <f>+VLOOKUP(J2319,'Thanh toán '!Q$6:R$3244,2,0)</f>
        <v>374347</v>
      </c>
      <c r="M2319" s="47">
        <f t="shared" si="147"/>
        <v>0</v>
      </c>
    </row>
    <row r="2320" spans="1:13" x14ac:dyDescent="0.25">
      <c r="A2320" s="43">
        <v>45005</v>
      </c>
      <c r="B2320" s="40" t="s">
        <v>13859</v>
      </c>
      <c r="C2320" s="40" t="s">
        <v>13860</v>
      </c>
      <c r="D2320" s="38">
        <v>340315</v>
      </c>
      <c r="E2320" s="42" t="s">
        <v>8998</v>
      </c>
      <c r="F2320" s="38">
        <v>34032</v>
      </c>
      <c r="G2320" s="38">
        <f t="shared" si="144"/>
        <v>374347</v>
      </c>
      <c r="H2320" s="40" t="s">
        <v>9034</v>
      </c>
      <c r="I2320" s="40" t="s">
        <v>9035</v>
      </c>
      <c r="J2320" s="45">
        <f t="shared" si="145"/>
        <v>15796</v>
      </c>
      <c r="K2320" s="47">
        <f t="shared" si="146"/>
        <v>374347</v>
      </c>
      <c r="L2320">
        <f>+VLOOKUP(J2320,'Thanh toán '!Q$6:R$3244,2,0)</f>
        <v>374347</v>
      </c>
      <c r="M2320" s="47">
        <f t="shared" si="147"/>
        <v>0</v>
      </c>
    </row>
    <row r="2321" spans="1:13" x14ac:dyDescent="0.25">
      <c r="A2321" s="43">
        <v>45005</v>
      </c>
      <c r="B2321" s="40" t="s">
        <v>13861</v>
      </c>
      <c r="C2321" s="40" t="s">
        <v>13862</v>
      </c>
      <c r="D2321" s="38">
        <v>999522</v>
      </c>
      <c r="E2321" s="42" t="s">
        <v>8998</v>
      </c>
      <c r="F2321" s="38">
        <v>99952</v>
      </c>
      <c r="G2321" s="38">
        <f t="shared" si="144"/>
        <v>1099474</v>
      </c>
      <c r="H2321" s="40" t="s">
        <v>9034</v>
      </c>
      <c r="I2321" s="40" t="s">
        <v>9035</v>
      </c>
      <c r="J2321" s="45">
        <f t="shared" si="145"/>
        <v>15797</v>
      </c>
      <c r="K2321" s="47">
        <f t="shared" si="146"/>
        <v>1099474</v>
      </c>
      <c r="L2321">
        <f>+VLOOKUP(J2321,'Thanh toán '!Q$6:R$3244,2,0)</f>
        <v>1099474</v>
      </c>
      <c r="M2321" s="47">
        <f t="shared" si="147"/>
        <v>0</v>
      </c>
    </row>
    <row r="2322" spans="1:13" x14ac:dyDescent="0.25">
      <c r="A2322" s="43">
        <v>45005</v>
      </c>
      <c r="B2322" s="40" t="s">
        <v>13863</v>
      </c>
      <c r="C2322" s="40" t="s">
        <v>13864</v>
      </c>
      <c r="D2322" s="38">
        <v>1293695</v>
      </c>
      <c r="E2322" s="42" t="s">
        <v>8998</v>
      </c>
      <c r="F2322" s="38">
        <v>129370</v>
      </c>
      <c r="G2322" s="38">
        <f t="shared" si="144"/>
        <v>1423065</v>
      </c>
      <c r="H2322" s="40" t="s">
        <v>9034</v>
      </c>
      <c r="I2322" s="40" t="s">
        <v>9035</v>
      </c>
      <c r="J2322" s="45">
        <f t="shared" si="145"/>
        <v>15798</v>
      </c>
      <c r="K2322" s="47">
        <f t="shared" si="146"/>
        <v>1423065</v>
      </c>
      <c r="L2322">
        <f>+VLOOKUP(J2322,'Thanh toán '!Q$6:R$3244,2,0)</f>
        <v>1423065</v>
      </c>
      <c r="M2322" s="47">
        <f t="shared" si="147"/>
        <v>0</v>
      </c>
    </row>
    <row r="2323" spans="1:13" x14ac:dyDescent="0.25">
      <c r="A2323" s="43">
        <v>45005</v>
      </c>
      <c r="B2323" s="40" t="s">
        <v>13865</v>
      </c>
      <c r="C2323" s="40" t="s">
        <v>13866</v>
      </c>
      <c r="D2323" s="38">
        <v>971622</v>
      </c>
      <c r="E2323" s="42" t="s">
        <v>8998</v>
      </c>
      <c r="F2323" s="38">
        <v>97162</v>
      </c>
      <c r="G2323" s="38">
        <f t="shared" si="144"/>
        <v>1068784</v>
      </c>
      <c r="H2323" s="40" t="s">
        <v>10844</v>
      </c>
      <c r="I2323" s="40" t="s">
        <v>10845</v>
      </c>
      <c r="J2323" s="45">
        <f t="shared" si="145"/>
        <v>15799</v>
      </c>
      <c r="K2323" s="47">
        <f t="shared" si="146"/>
        <v>1068784</v>
      </c>
      <c r="L2323">
        <f>+VLOOKUP(J2323,'Thanh toán '!Q$6:R$3244,2,0)</f>
        <v>1068784</v>
      </c>
      <c r="M2323" s="47">
        <f t="shared" si="147"/>
        <v>0</v>
      </c>
    </row>
    <row r="2324" spans="1:13" x14ac:dyDescent="0.25">
      <c r="A2324" s="43">
        <v>45006</v>
      </c>
      <c r="B2324" s="40" t="s">
        <v>13875</v>
      </c>
      <c r="C2324" s="40" t="s">
        <v>10571</v>
      </c>
      <c r="D2324" s="38">
        <v>222116</v>
      </c>
      <c r="E2324" s="42" t="s">
        <v>8998</v>
      </c>
      <c r="F2324" s="38">
        <v>22212</v>
      </c>
      <c r="G2324" s="38">
        <f t="shared" si="144"/>
        <v>244328</v>
      </c>
      <c r="H2324" s="40" t="s">
        <v>9001</v>
      </c>
      <c r="I2324" s="40" t="s">
        <v>9002</v>
      </c>
      <c r="J2324" s="45">
        <f t="shared" si="145"/>
        <v>15811</v>
      </c>
      <c r="K2324" s="47">
        <f t="shared" si="146"/>
        <v>244328</v>
      </c>
      <c r="L2324">
        <f>+VLOOKUP(J2324,'Thanh toán '!Q$6:R$3244,2,0)</f>
        <v>244328</v>
      </c>
      <c r="M2324" s="47">
        <f t="shared" si="147"/>
        <v>0</v>
      </c>
    </row>
    <row r="2325" spans="1:13" x14ac:dyDescent="0.25">
      <c r="A2325" s="43">
        <v>45006</v>
      </c>
      <c r="B2325" s="40" t="s">
        <v>13876</v>
      </c>
      <c r="C2325" s="40" t="s">
        <v>9740</v>
      </c>
      <c r="D2325" s="38">
        <v>1110580</v>
      </c>
      <c r="E2325" s="42" t="s">
        <v>8998</v>
      </c>
      <c r="F2325" s="38">
        <v>111058</v>
      </c>
      <c r="G2325" s="38">
        <f t="shared" si="144"/>
        <v>1221638</v>
      </c>
      <c r="H2325" s="40" t="s">
        <v>9001</v>
      </c>
      <c r="I2325" s="40" t="s">
        <v>9002</v>
      </c>
      <c r="J2325" s="45">
        <f t="shared" si="145"/>
        <v>15812</v>
      </c>
      <c r="K2325" s="47">
        <f t="shared" si="146"/>
        <v>1221638</v>
      </c>
      <c r="L2325">
        <f>+VLOOKUP(J2325,'Thanh toán '!Q$6:R$3244,2,0)</f>
        <v>1221638</v>
      </c>
      <c r="M2325" s="47">
        <f t="shared" si="147"/>
        <v>0</v>
      </c>
    </row>
    <row r="2326" spans="1:13" x14ac:dyDescent="0.25">
      <c r="A2326" s="43">
        <v>45006</v>
      </c>
      <c r="B2326" s="40" t="s">
        <v>13877</v>
      </c>
      <c r="C2326" s="40" t="s">
        <v>11343</v>
      </c>
      <c r="D2326" s="38">
        <v>222116</v>
      </c>
      <c r="E2326" s="42" t="s">
        <v>8998</v>
      </c>
      <c r="F2326" s="38">
        <v>22212</v>
      </c>
      <c r="G2326" s="38">
        <f t="shared" si="144"/>
        <v>244328</v>
      </c>
      <c r="H2326" s="40" t="s">
        <v>9001</v>
      </c>
      <c r="I2326" s="40" t="s">
        <v>9002</v>
      </c>
      <c r="J2326" s="45">
        <f t="shared" si="145"/>
        <v>15813</v>
      </c>
      <c r="K2326" s="47">
        <f t="shared" si="146"/>
        <v>244328</v>
      </c>
      <c r="L2326">
        <f>+VLOOKUP(J2326,'Thanh toán '!Q$6:R$3244,2,0)</f>
        <v>244328</v>
      </c>
      <c r="M2326" s="47">
        <f t="shared" si="147"/>
        <v>0</v>
      </c>
    </row>
    <row r="2327" spans="1:13" x14ac:dyDescent="0.25">
      <c r="A2327" s="43">
        <v>45006</v>
      </c>
      <c r="B2327" s="40" t="s">
        <v>13878</v>
      </c>
      <c r="C2327" s="40" t="s">
        <v>13879</v>
      </c>
      <c r="D2327" s="38">
        <v>922445</v>
      </c>
      <c r="E2327" s="42" t="s">
        <v>8998</v>
      </c>
      <c r="F2327" s="38">
        <v>92245</v>
      </c>
      <c r="G2327" s="38">
        <f t="shared" si="144"/>
        <v>1014690</v>
      </c>
      <c r="H2327" s="40" t="s">
        <v>9001</v>
      </c>
      <c r="I2327" s="40" t="s">
        <v>9002</v>
      </c>
      <c r="J2327" s="45">
        <f t="shared" si="145"/>
        <v>15814</v>
      </c>
      <c r="K2327" s="47">
        <f t="shared" si="146"/>
        <v>1014690</v>
      </c>
      <c r="L2327">
        <f>+VLOOKUP(J2327,'Thanh toán '!Q$6:R$3244,2,0)</f>
        <v>1014690</v>
      </c>
      <c r="M2327" s="47">
        <f t="shared" si="147"/>
        <v>0</v>
      </c>
    </row>
    <row r="2328" spans="1:13" x14ac:dyDescent="0.25">
      <c r="A2328" s="43">
        <v>45006</v>
      </c>
      <c r="B2328" s="40" t="s">
        <v>13880</v>
      </c>
      <c r="C2328" s="40" t="s">
        <v>9747</v>
      </c>
      <c r="D2328" s="38">
        <v>3334910</v>
      </c>
      <c r="E2328" s="42" t="s">
        <v>8998</v>
      </c>
      <c r="F2328" s="38">
        <v>333491</v>
      </c>
      <c r="G2328" s="38">
        <f t="shared" si="144"/>
        <v>3668401</v>
      </c>
      <c r="H2328" s="40" t="s">
        <v>9747</v>
      </c>
      <c r="I2328" s="40" t="s">
        <v>9748</v>
      </c>
      <c r="J2328" s="45">
        <f t="shared" si="145"/>
        <v>15816</v>
      </c>
      <c r="K2328" s="47">
        <f t="shared" si="146"/>
        <v>3668401</v>
      </c>
      <c r="L2328">
        <f>+VLOOKUP(J2328,'Thanh toán '!Q$6:R$3244,2,0)</f>
        <v>3668401</v>
      </c>
      <c r="M2328" s="47">
        <f t="shared" si="147"/>
        <v>0</v>
      </c>
    </row>
    <row r="2329" spans="1:13" x14ac:dyDescent="0.25">
      <c r="A2329" s="43">
        <v>45006</v>
      </c>
      <c r="B2329" s="40" t="s">
        <v>13881</v>
      </c>
      <c r="C2329" s="40" t="s">
        <v>9398</v>
      </c>
      <c r="D2329" s="38">
        <v>424200</v>
      </c>
      <c r="E2329" s="42" t="s">
        <v>8998</v>
      </c>
      <c r="F2329" s="38">
        <v>42420</v>
      </c>
      <c r="G2329" s="38">
        <f t="shared" si="144"/>
        <v>466620</v>
      </c>
      <c r="H2329" s="40" t="s">
        <v>9398</v>
      </c>
      <c r="I2329" s="40" t="s">
        <v>9399</v>
      </c>
      <c r="J2329" s="45">
        <f t="shared" si="145"/>
        <v>15818</v>
      </c>
      <c r="K2329" s="47">
        <f t="shared" si="146"/>
        <v>466620</v>
      </c>
      <c r="L2329" t="e">
        <f>+VLOOKUP(J2329,'Thanh toán '!Q$6:R$3244,2,0)</f>
        <v>#N/A</v>
      </c>
      <c r="M2329" s="47" t="e">
        <f t="shared" si="147"/>
        <v>#N/A</v>
      </c>
    </row>
    <row r="2330" spans="1:13" x14ac:dyDescent="0.25">
      <c r="A2330" s="43">
        <v>45006</v>
      </c>
      <c r="B2330" s="40" t="s">
        <v>13882</v>
      </c>
      <c r="C2330" s="40" t="s">
        <v>10081</v>
      </c>
      <c r="D2330" s="38">
        <v>438900</v>
      </c>
      <c r="E2330" s="42" t="s">
        <v>8998</v>
      </c>
      <c r="F2330" s="38">
        <v>43890</v>
      </c>
      <c r="G2330" s="38">
        <f t="shared" si="144"/>
        <v>482790</v>
      </c>
      <c r="H2330" s="40" t="s">
        <v>9001</v>
      </c>
      <c r="I2330" s="40" t="s">
        <v>9002</v>
      </c>
      <c r="J2330" s="45">
        <f t="shared" si="145"/>
        <v>15820</v>
      </c>
      <c r="K2330" s="47">
        <f t="shared" si="146"/>
        <v>482790</v>
      </c>
      <c r="L2330">
        <f>+VLOOKUP(J2330,'Thanh toán '!Q$6:R$3244,2,0)</f>
        <v>482790</v>
      </c>
      <c r="M2330" s="47">
        <f t="shared" si="147"/>
        <v>0</v>
      </c>
    </row>
    <row r="2331" spans="1:13" x14ac:dyDescent="0.25">
      <c r="A2331" s="43">
        <v>45006</v>
      </c>
      <c r="B2331" s="40" t="s">
        <v>13883</v>
      </c>
      <c r="C2331" s="40" t="s">
        <v>10305</v>
      </c>
      <c r="D2331" s="38">
        <v>1634422</v>
      </c>
      <c r="E2331" s="42" t="s">
        <v>8998</v>
      </c>
      <c r="F2331" s="38">
        <v>163442</v>
      </c>
      <c r="G2331" s="38">
        <f t="shared" si="144"/>
        <v>1797864</v>
      </c>
      <c r="H2331" s="40" t="s">
        <v>9001</v>
      </c>
      <c r="I2331" s="40" t="s">
        <v>9002</v>
      </c>
      <c r="J2331" s="45">
        <f t="shared" si="145"/>
        <v>15822</v>
      </c>
      <c r="K2331" s="47">
        <f t="shared" si="146"/>
        <v>1797864</v>
      </c>
      <c r="L2331">
        <f>+VLOOKUP(J2331,'Thanh toán '!Q$6:R$3244,2,0)</f>
        <v>1797864</v>
      </c>
      <c r="M2331" s="47">
        <f t="shared" si="147"/>
        <v>0</v>
      </c>
    </row>
    <row r="2332" spans="1:13" x14ac:dyDescent="0.25">
      <c r="A2332" s="43">
        <v>45006</v>
      </c>
      <c r="B2332" s="40" t="s">
        <v>13884</v>
      </c>
      <c r="C2332" s="40" t="s">
        <v>9498</v>
      </c>
      <c r="D2332" s="38">
        <v>2587390</v>
      </c>
      <c r="E2332" s="42" t="s">
        <v>8998</v>
      </c>
      <c r="F2332" s="38">
        <v>258739</v>
      </c>
      <c r="G2332" s="38">
        <f t="shared" si="144"/>
        <v>2846129</v>
      </c>
      <c r="H2332" s="40" t="s">
        <v>9498</v>
      </c>
      <c r="I2332" s="40" t="s">
        <v>9499</v>
      </c>
      <c r="J2332" s="45">
        <f t="shared" si="145"/>
        <v>15823</v>
      </c>
      <c r="K2332" s="47">
        <f t="shared" si="146"/>
        <v>2846129</v>
      </c>
      <c r="L2332">
        <f>+VLOOKUP(J2332,'Thanh toán '!Q$6:R$3244,2,0)</f>
        <v>2846129</v>
      </c>
      <c r="M2332" s="47">
        <f t="shared" si="147"/>
        <v>0</v>
      </c>
    </row>
    <row r="2333" spans="1:13" x14ac:dyDescent="0.25">
      <c r="A2333" s="43">
        <v>45006</v>
      </c>
      <c r="B2333" s="40" t="s">
        <v>13885</v>
      </c>
      <c r="C2333" s="40" t="s">
        <v>9380</v>
      </c>
      <c r="D2333" s="38">
        <v>1173355</v>
      </c>
      <c r="E2333" s="42" t="s">
        <v>8998</v>
      </c>
      <c r="F2333" s="38">
        <v>117336</v>
      </c>
      <c r="G2333" s="38">
        <f t="shared" si="144"/>
        <v>1290691</v>
      </c>
      <c r="H2333" s="40" t="s">
        <v>9001</v>
      </c>
      <c r="I2333" s="40" t="s">
        <v>9002</v>
      </c>
      <c r="J2333" s="45">
        <f t="shared" si="145"/>
        <v>15824</v>
      </c>
      <c r="K2333" s="47">
        <f t="shared" si="146"/>
        <v>1290691</v>
      </c>
      <c r="L2333">
        <f>+VLOOKUP(J2333,'Thanh toán '!Q$6:R$3244,2,0)</f>
        <v>1290691</v>
      </c>
      <c r="M2333" s="47">
        <f t="shared" si="147"/>
        <v>0</v>
      </c>
    </row>
    <row r="2334" spans="1:13" x14ac:dyDescent="0.25">
      <c r="A2334" s="43">
        <v>45006</v>
      </c>
      <c r="B2334" s="40" t="s">
        <v>13886</v>
      </c>
      <c r="C2334" s="40" t="s">
        <v>13887</v>
      </c>
      <c r="D2334" s="38">
        <v>881172</v>
      </c>
      <c r="E2334" s="42" t="s">
        <v>8998</v>
      </c>
      <c r="F2334" s="38">
        <v>88117</v>
      </c>
      <c r="G2334" s="38">
        <f t="shared" si="144"/>
        <v>969289</v>
      </c>
      <c r="H2334" s="40" t="s">
        <v>9486</v>
      </c>
      <c r="I2334" s="40" t="s">
        <v>9487</v>
      </c>
      <c r="J2334" s="45">
        <f t="shared" si="145"/>
        <v>15828</v>
      </c>
      <c r="K2334" s="47">
        <f t="shared" si="146"/>
        <v>969289</v>
      </c>
      <c r="L2334">
        <f>+VLOOKUP(J2334,'Thanh toán '!Q$6:R$3244,2,0)</f>
        <v>969289</v>
      </c>
      <c r="M2334" s="47">
        <f t="shared" si="147"/>
        <v>0</v>
      </c>
    </row>
    <row r="2335" spans="1:13" x14ac:dyDescent="0.25">
      <c r="A2335" s="43">
        <v>45006</v>
      </c>
      <c r="B2335" s="40" t="s">
        <v>13888</v>
      </c>
      <c r="C2335" s="40" t="s">
        <v>10200</v>
      </c>
      <c r="D2335" s="38">
        <v>734310</v>
      </c>
      <c r="E2335" s="42" t="s">
        <v>8998</v>
      </c>
      <c r="F2335" s="38">
        <v>73431</v>
      </c>
      <c r="G2335" s="38">
        <f t="shared" si="144"/>
        <v>807741</v>
      </c>
      <c r="H2335" s="40" t="s">
        <v>9284</v>
      </c>
      <c r="I2335" s="40" t="s">
        <v>9285</v>
      </c>
      <c r="J2335" s="45">
        <f t="shared" si="145"/>
        <v>15831</v>
      </c>
      <c r="K2335" s="47">
        <f t="shared" si="146"/>
        <v>807741</v>
      </c>
      <c r="L2335">
        <f>+VLOOKUP(J2335,'Thanh toán '!Q$6:R$3244,2,0)</f>
        <v>807741</v>
      </c>
      <c r="M2335" s="47">
        <f t="shared" si="147"/>
        <v>0</v>
      </c>
    </row>
    <row r="2336" spans="1:13" x14ac:dyDescent="0.25">
      <c r="A2336" s="43">
        <v>45006</v>
      </c>
      <c r="B2336" s="40" t="s">
        <v>13889</v>
      </c>
      <c r="C2336" s="40" t="s">
        <v>13890</v>
      </c>
      <c r="D2336" s="38">
        <v>951960</v>
      </c>
      <c r="E2336" s="42" t="s">
        <v>8998</v>
      </c>
      <c r="F2336" s="38">
        <v>95196</v>
      </c>
      <c r="G2336" s="38">
        <f t="shared" si="144"/>
        <v>1047156</v>
      </c>
      <c r="H2336" s="40" t="s">
        <v>9284</v>
      </c>
      <c r="I2336" s="40" t="s">
        <v>9285</v>
      </c>
      <c r="J2336" s="45">
        <f t="shared" si="145"/>
        <v>15832</v>
      </c>
      <c r="K2336" s="47">
        <f t="shared" si="146"/>
        <v>1047156</v>
      </c>
      <c r="L2336" t="e">
        <f>+VLOOKUP(J2336,'Thanh toán '!Q$6:R$3244,2,0)</f>
        <v>#N/A</v>
      </c>
      <c r="M2336" s="47" t="e">
        <f t="shared" si="147"/>
        <v>#N/A</v>
      </c>
    </row>
    <row r="2337" spans="1:13" x14ac:dyDescent="0.25">
      <c r="A2337" s="43">
        <v>45006</v>
      </c>
      <c r="B2337" s="40" t="s">
        <v>13891</v>
      </c>
      <c r="C2337" s="40" t="s">
        <v>9382</v>
      </c>
      <c r="D2337" s="38">
        <v>664155</v>
      </c>
      <c r="E2337" s="42" t="s">
        <v>8998</v>
      </c>
      <c r="F2337" s="38">
        <v>66416</v>
      </c>
      <c r="G2337" s="38">
        <f t="shared" si="144"/>
        <v>730571</v>
      </c>
      <c r="H2337" s="40" t="s">
        <v>9001</v>
      </c>
      <c r="I2337" s="40" t="s">
        <v>9002</v>
      </c>
      <c r="J2337" s="45">
        <f t="shared" si="145"/>
        <v>15834</v>
      </c>
      <c r="K2337" s="47">
        <f t="shared" si="146"/>
        <v>730571</v>
      </c>
      <c r="L2337">
        <f>+VLOOKUP(J2337,'Thanh toán '!Q$6:R$3244,2,0)</f>
        <v>730571</v>
      </c>
      <c r="M2337" s="47">
        <f t="shared" si="147"/>
        <v>0</v>
      </c>
    </row>
    <row r="2338" spans="1:13" x14ac:dyDescent="0.25">
      <c r="A2338" s="43">
        <v>45006</v>
      </c>
      <c r="B2338" s="40" t="s">
        <v>13892</v>
      </c>
      <c r="C2338" s="40" t="s">
        <v>10218</v>
      </c>
      <c r="D2338" s="38">
        <v>589271</v>
      </c>
      <c r="E2338" s="42" t="s">
        <v>8998</v>
      </c>
      <c r="F2338" s="38">
        <v>58927</v>
      </c>
      <c r="G2338" s="38">
        <f t="shared" si="144"/>
        <v>648198</v>
      </c>
      <c r="H2338" s="40" t="s">
        <v>9001</v>
      </c>
      <c r="I2338" s="40" t="s">
        <v>9002</v>
      </c>
      <c r="J2338" s="45">
        <f t="shared" si="145"/>
        <v>15835</v>
      </c>
      <c r="K2338" s="47">
        <f t="shared" si="146"/>
        <v>648198</v>
      </c>
      <c r="L2338">
        <f>+VLOOKUP(J2338,'Thanh toán '!Q$6:R$3244,2,0)</f>
        <v>648198</v>
      </c>
      <c r="M2338" s="47">
        <f t="shared" si="147"/>
        <v>0</v>
      </c>
    </row>
    <row r="2339" spans="1:13" x14ac:dyDescent="0.25">
      <c r="A2339" s="43">
        <v>45006</v>
      </c>
      <c r="B2339" s="40" t="s">
        <v>13893</v>
      </c>
      <c r="C2339" s="40" t="s">
        <v>10248</v>
      </c>
      <c r="D2339" s="38">
        <v>333174</v>
      </c>
      <c r="E2339" s="42" t="s">
        <v>8998</v>
      </c>
      <c r="F2339" s="38">
        <v>33317</v>
      </c>
      <c r="G2339" s="38">
        <f t="shared" si="144"/>
        <v>366491</v>
      </c>
      <c r="H2339" s="40" t="s">
        <v>9001</v>
      </c>
      <c r="I2339" s="40" t="s">
        <v>9002</v>
      </c>
      <c r="J2339" s="45">
        <f t="shared" si="145"/>
        <v>15836</v>
      </c>
      <c r="K2339" s="47">
        <f t="shared" si="146"/>
        <v>366491</v>
      </c>
      <c r="L2339">
        <f>+VLOOKUP(J2339,'Thanh toán '!Q$6:R$3244,2,0)</f>
        <v>366491</v>
      </c>
      <c r="M2339" s="47">
        <f t="shared" si="147"/>
        <v>0</v>
      </c>
    </row>
    <row r="2340" spans="1:13" x14ac:dyDescent="0.25">
      <c r="A2340" s="43">
        <v>45006</v>
      </c>
      <c r="B2340" s="40" t="s">
        <v>13894</v>
      </c>
      <c r="C2340" s="40" t="s">
        <v>10269</v>
      </c>
      <c r="D2340" s="38">
        <v>517701</v>
      </c>
      <c r="E2340" s="42" t="s">
        <v>8998</v>
      </c>
      <c r="F2340" s="38">
        <v>51770</v>
      </c>
      <c r="G2340" s="38">
        <f t="shared" si="144"/>
        <v>569471</v>
      </c>
      <c r="H2340" s="40" t="s">
        <v>9001</v>
      </c>
      <c r="I2340" s="40" t="s">
        <v>9002</v>
      </c>
      <c r="J2340" s="45">
        <f t="shared" si="145"/>
        <v>15837</v>
      </c>
      <c r="K2340" s="47">
        <f t="shared" si="146"/>
        <v>569471</v>
      </c>
      <c r="L2340">
        <f>+VLOOKUP(J2340,'Thanh toán '!Q$6:R$3244,2,0)</f>
        <v>569471</v>
      </c>
      <c r="M2340" s="47">
        <f t="shared" si="147"/>
        <v>0</v>
      </c>
    </row>
    <row r="2341" spans="1:13" x14ac:dyDescent="0.25">
      <c r="A2341" s="43">
        <v>45006</v>
      </c>
      <c r="B2341" s="40" t="s">
        <v>13895</v>
      </c>
      <c r="C2341" s="40" t="s">
        <v>10246</v>
      </c>
      <c r="D2341" s="38">
        <v>1110580</v>
      </c>
      <c r="E2341" s="42" t="s">
        <v>8998</v>
      </c>
      <c r="F2341" s="38">
        <v>111058</v>
      </c>
      <c r="G2341" s="38">
        <f t="shared" si="144"/>
        <v>1221638</v>
      </c>
      <c r="H2341" s="40" t="s">
        <v>9001</v>
      </c>
      <c r="I2341" s="40" t="s">
        <v>9002</v>
      </c>
      <c r="J2341" s="45">
        <f t="shared" si="145"/>
        <v>15838</v>
      </c>
      <c r="K2341" s="47">
        <f t="shared" si="146"/>
        <v>1221638</v>
      </c>
      <c r="L2341">
        <f>+VLOOKUP(J2341,'Thanh toán '!Q$6:R$3244,2,0)</f>
        <v>1221638</v>
      </c>
      <c r="M2341" s="47">
        <f t="shared" si="147"/>
        <v>0</v>
      </c>
    </row>
    <row r="2342" spans="1:13" x14ac:dyDescent="0.25">
      <c r="A2342" s="43">
        <v>45006</v>
      </c>
      <c r="B2342" s="40" t="s">
        <v>13896</v>
      </c>
      <c r="C2342" s="40" t="s">
        <v>10222</v>
      </c>
      <c r="D2342" s="38">
        <v>809438</v>
      </c>
      <c r="E2342" s="42" t="s">
        <v>8998</v>
      </c>
      <c r="F2342" s="38">
        <v>80944</v>
      </c>
      <c r="G2342" s="38">
        <f t="shared" si="144"/>
        <v>890382</v>
      </c>
      <c r="H2342" s="40" t="s">
        <v>9001</v>
      </c>
      <c r="I2342" s="40" t="s">
        <v>9002</v>
      </c>
      <c r="J2342" s="45">
        <f t="shared" si="145"/>
        <v>15839</v>
      </c>
      <c r="K2342" s="47">
        <f t="shared" si="146"/>
        <v>890382</v>
      </c>
      <c r="L2342">
        <f>+VLOOKUP(J2342,'Thanh toán '!Q$6:R$3244,2,0)</f>
        <v>890382</v>
      </c>
      <c r="M2342" s="47">
        <f t="shared" si="147"/>
        <v>0</v>
      </c>
    </row>
    <row r="2343" spans="1:13" x14ac:dyDescent="0.25">
      <c r="A2343" s="43">
        <v>45006</v>
      </c>
      <c r="B2343" s="40" t="s">
        <v>13897</v>
      </c>
      <c r="C2343" s="40" t="s">
        <v>10244</v>
      </c>
      <c r="D2343" s="38">
        <v>778040</v>
      </c>
      <c r="E2343" s="42" t="s">
        <v>8998</v>
      </c>
      <c r="F2343" s="38">
        <v>77804</v>
      </c>
      <c r="G2343" s="38">
        <f t="shared" si="144"/>
        <v>855844</v>
      </c>
      <c r="H2343" s="40" t="s">
        <v>9001</v>
      </c>
      <c r="I2343" s="40" t="s">
        <v>9002</v>
      </c>
      <c r="J2343" s="45">
        <f t="shared" si="145"/>
        <v>15840</v>
      </c>
      <c r="K2343" s="47">
        <f t="shared" si="146"/>
        <v>855844</v>
      </c>
      <c r="L2343">
        <f>+VLOOKUP(J2343,'Thanh toán '!Q$6:R$3244,2,0)</f>
        <v>855844</v>
      </c>
      <c r="M2343" s="47">
        <f t="shared" si="147"/>
        <v>0</v>
      </c>
    </row>
    <row r="2344" spans="1:13" x14ac:dyDescent="0.25">
      <c r="A2344" s="43">
        <v>45006</v>
      </c>
      <c r="B2344" s="40" t="s">
        <v>13898</v>
      </c>
      <c r="C2344" s="40" t="s">
        <v>13899</v>
      </c>
      <c r="D2344" s="38">
        <v>1225748</v>
      </c>
      <c r="E2344" s="42" t="s">
        <v>8998</v>
      </c>
      <c r="F2344" s="38">
        <v>122575</v>
      </c>
      <c r="G2344" s="38">
        <f t="shared" si="144"/>
        <v>1348323</v>
      </c>
      <c r="H2344" s="40" t="s">
        <v>9284</v>
      </c>
      <c r="I2344" s="40" t="s">
        <v>9285</v>
      </c>
      <c r="J2344" s="45">
        <f t="shared" si="145"/>
        <v>15841</v>
      </c>
      <c r="K2344" s="47">
        <f t="shared" si="146"/>
        <v>1348323</v>
      </c>
      <c r="L2344" t="e">
        <f>+VLOOKUP(J2344,'Thanh toán '!Q$6:R$3244,2,0)</f>
        <v>#N/A</v>
      </c>
      <c r="M2344" s="47" t="e">
        <f t="shared" si="147"/>
        <v>#N/A</v>
      </c>
    </row>
    <row r="2345" spans="1:13" x14ac:dyDescent="0.25">
      <c r="A2345" s="43">
        <v>45006</v>
      </c>
      <c r="B2345" s="40" t="s">
        <v>13900</v>
      </c>
      <c r="C2345" s="40" t="s">
        <v>13899</v>
      </c>
      <c r="D2345" s="38">
        <v>264600</v>
      </c>
      <c r="E2345" s="42" t="s">
        <v>8998</v>
      </c>
      <c r="F2345" s="38">
        <v>26460</v>
      </c>
      <c r="G2345" s="38">
        <f t="shared" si="144"/>
        <v>291060</v>
      </c>
      <c r="H2345" s="40" t="s">
        <v>9284</v>
      </c>
      <c r="I2345" s="40" t="s">
        <v>9285</v>
      </c>
      <c r="J2345" s="45">
        <f t="shared" si="145"/>
        <v>15842</v>
      </c>
      <c r="K2345" s="47">
        <f t="shared" si="146"/>
        <v>291060</v>
      </c>
      <c r="L2345" t="e">
        <f>+VLOOKUP(J2345,'Thanh toán '!Q$6:R$3244,2,0)</f>
        <v>#N/A</v>
      </c>
      <c r="M2345" s="47" t="e">
        <f t="shared" si="147"/>
        <v>#N/A</v>
      </c>
    </row>
    <row r="2346" spans="1:13" x14ac:dyDescent="0.25">
      <c r="A2346" s="43">
        <v>45006</v>
      </c>
      <c r="B2346" s="40" t="s">
        <v>13901</v>
      </c>
      <c r="C2346" s="40" t="s">
        <v>13902</v>
      </c>
      <c r="D2346" s="38">
        <v>3945590</v>
      </c>
      <c r="E2346" s="42" t="s">
        <v>8998</v>
      </c>
      <c r="F2346" s="38">
        <v>394559</v>
      </c>
      <c r="G2346" s="38">
        <f t="shared" si="144"/>
        <v>4340149</v>
      </c>
      <c r="H2346" s="40" t="s">
        <v>9242</v>
      </c>
      <c r="I2346" s="40" t="s">
        <v>9243</v>
      </c>
      <c r="J2346" s="45">
        <f t="shared" si="145"/>
        <v>15843</v>
      </c>
      <c r="K2346" s="47">
        <f t="shared" si="146"/>
        <v>4340149</v>
      </c>
      <c r="L2346">
        <f>+VLOOKUP(J2346,'Thanh toán '!Q$6:R$3244,2,0)</f>
        <v>4340149</v>
      </c>
      <c r="M2346" s="47">
        <f t="shared" si="147"/>
        <v>0</v>
      </c>
    </row>
    <row r="2347" spans="1:13" x14ac:dyDescent="0.25">
      <c r="A2347" s="43">
        <v>45006</v>
      </c>
      <c r="B2347" s="40" t="s">
        <v>13903</v>
      </c>
      <c r="C2347" s="40" t="s">
        <v>10691</v>
      </c>
      <c r="D2347" s="38">
        <v>882000</v>
      </c>
      <c r="E2347" s="42" t="s">
        <v>8998</v>
      </c>
      <c r="F2347" s="38">
        <v>88200</v>
      </c>
      <c r="G2347" s="38">
        <f t="shared" si="144"/>
        <v>970200</v>
      </c>
      <c r="H2347" s="40" t="s">
        <v>9183</v>
      </c>
      <c r="I2347" s="40" t="s">
        <v>9184</v>
      </c>
      <c r="J2347" s="45">
        <f t="shared" si="145"/>
        <v>15844</v>
      </c>
      <c r="K2347" s="47">
        <f t="shared" si="146"/>
        <v>970200</v>
      </c>
      <c r="L2347" t="e">
        <f>+VLOOKUP(J2347,'Thanh toán '!Q$6:R$3244,2,0)</f>
        <v>#N/A</v>
      </c>
      <c r="M2347" s="47" t="e">
        <f t="shared" si="147"/>
        <v>#N/A</v>
      </c>
    </row>
    <row r="2348" spans="1:13" x14ac:dyDescent="0.25">
      <c r="A2348" s="43">
        <v>45006</v>
      </c>
      <c r="B2348" s="40" t="s">
        <v>13904</v>
      </c>
      <c r="C2348" s="40" t="s">
        <v>10262</v>
      </c>
      <c r="D2348" s="38">
        <v>555290</v>
      </c>
      <c r="E2348" s="42" t="s">
        <v>8998</v>
      </c>
      <c r="F2348" s="38">
        <v>55529</v>
      </c>
      <c r="G2348" s="38">
        <f t="shared" si="144"/>
        <v>610819</v>
      </c>
      <c r="H2348" s="40" t="s">
        <v>9001</v>
      </c>
      <c r="I2348" s="40" t="s">
        <v>9002</v>
      </c>
      <c r="J2348" s="45">
        <f t="shared" si="145"/>
        <v>15845</v>
      </c>
      <c r="K2348" s="47">
        <f t="shared" si="146"/>
        <v>610819</v>
      </c>
      <c r="L2348">
        <f>+VLOOKUP(J2348,'Thanh toán '!Q$6:R$3244,2,0)</f>
        <v>610819</v>
      </c>
      <c r="M2348" s="47">
        <f t="shared" si="147"/>
        <v>0</v>
      </c>
    </row>
    <row r="2349" spans="1:13" x14ac:dyDescent="0.25">
      <c r="A2349" s="43">
        <v>45006</v>
      </c>
      <c r="B2349" s="40" t="s">
        <v>13905</v>
      </c>
      <c r="C2349" s="40" t="s">
        <v>13906</v>
      </c>
      <c r="D2349" s="38">
        <v>4629720</v>
      </c>
      <c r="E2349" s="42" t="s">
        <v>8998</v>
      </c>
      <c r="F2349" s="38">
        <v>462972</v>
      </c>
      <c r="G2349" s="38">
        <f t="shared" si="144"/>
        <v>5092692</v>
      </c>
      <c r="H2349" s="40" t="s">
        <v>9321</v>
      </c>
      <c r="I2349" s="40" t="s">
        <v>9322</v>
      </c>
      <c r="J2349" s="45">
        <f t="shared" si="145"/>
        <v>15846</v>
      </c>
      <c r="K2349" s="47">
        <f t="shared" si="146"/>
        <v>5092692</v>
      </c>
      <c r="L2349" t="e">
        <f>+VLOOKUP(J2349,'Thanh toán '!Q$6:R$3244,2,0)</f>
        <v>#N/A</v>
      </c>
      <c r="M2349" s="47" t="e">
        <f t="shared" si="147"/>
        <v>#N/A</v>
      </c>
    </row>
    <row r="2350" spans="1:13" x14ac:dyDescent="0.25">
      <c r="A2350" s="43">
        <v>45006</v>
      </c>
      <c r="B2350" s="40" t="s">
        <v>13907</v>
      </c>
      <c r="C2350" s="40" t="s">
        <v>13908</v>
      </c>
      <c r="D2350" s="38">
        <v>2410906</v>
      </c>
      <c r="E2350" s="42" t="s">
        <v>8998</v>
      </c>
      <c r="F2350" s="38">
        <v>241091</v>
      </c>
      <c r="G2350" s="38">
        <f t="shared" si="144"/>
        <v>2651997</v>
      </c>
      <c r="H2350" s="40" t="s">
        <v>9289</v>
      </c>
      <c r="I2350" s="40" t="s">
        <v>9290</v>
      </c>
      <c r="J2350" s="45">
        <f t="shared" si="145"/>
        <v>15847</v>
      </c>
      <c r="K2350" s="47">
        <f t="shared" si="146"/>
        <v>2651997</v>
      </c>
      <c r="L2350">
        <v>2651997</v>
      </c>
      <c r="M2350" s="47">
        <f t="shared" si="147"/>
        <v>0</v>
      </c>
    </row>
    <row r="2351" spans="1:13" x14ac:dyDescent="0.25">
      <c r="A2351" s="43">
        <v>45006</v>
      </c>
      <c r="B2351" s="40" t="s">
        <v>13909</v>
      </c>
      <c r="C2351" s="40" t="s">
        <v>13910</v>
      </c>
      <c r="D2351" s="38">
        <v>2408370</v>
      </c>
      <c r="E2351" s="42" t="s">
        <v>8998</v>
      </c>
      <c r="F2351" s="38">
        <v>240837</v>
      </c>
      <c r="G2351" s="38">
        <f t="shared" si="144"/>
        <v>2649207</v>
      </c>
      <c r="H2351" s="40" t="s">
        <v>9343</v>
      </c>
      <c r="I2351" s="40" t="s">
        <v>9344</v>
      </c>
      <c r="J2351" s="45">
        <f t="shared" si="145"/>
        <v>15848</v>
      </c>
      <c r="K2351" s="47">
        <f t="shared" si="146"/>
        <v>2649207</v>
      </c>
      <c r="L2351">
        <f>+VLOOKUP(J2351,'Thanh toán '!Q$6:R$3244,2,0)</f>
        <v>2649207</v>
      </c>
      <c r="M2351" s="47">
        <f t="shared" si="147"/>
        <v>0</v>
      </c>
    </row>
    <row r="2352" spans="1:13" x14ac:dyDescent="0.25">
      <c r="A2352" s="43">
        <v>45006</v>
      </c>
      <c r="B2352" s="40" t="s">
        <v>13911</v>
      </c>
      <c r="C2352" s="40" t="s">
        <v>13912</v>
      </c>
      <c r="D2352" s="38">
        <v>3035550</v>
      </c>
      <c r="E2352" s="42" t="s">
        <v>8998</v>
      </c>
      <c r="F2352" s="38">
        <v>303555</v>
      </c>
      <c r="G2352" s="38">
        <f t="shared" si="144"/>
        <v>3339105</v>
      </c>
      <c r="H2352" s="40" t="s">
        <v>9327</v>
      </c>
      <c r="I2352" s="40" t="s">
        <v>9328</v>
      </c>
      <c r="J2352" s="45">
        <f t="shared" si="145"/>
        <v>15849</v>
      </c>
      <c r="K2352" s="47">
        <f t="shared" si="146"/>
        <v>3339105</v>
      </c>
      <c r="L2352">
        <f>+VLOOKUP(J2352,'Thanh toán '!Q$6:R$3244,2,0)</f>
        <v>3339105</v>
      </c>
      <c r="M2352" s="47">
        <f t="shared" si="147"/>
        <v>0</v>
      </c>
    </row>
    <row r="2353" spans="1:13" x14ac:dyDescent="0.25">
      <c r="A2353" s="43">
        <v>45006</v>
      </c>
      <c r="B2353" s="40" t="s">
        <v>13913</v>
      </c>
      <c r="C2353" s="40" t="s">
        <v>13914</v>
      </c>
      <c r="D2353" s="38">
        <v>2805300</v>
      </c>
      <c r="E2353" s="42" t="s">
        <v>8998</v>
      </c>
      <c r="F2353" s="38">
        <v>280530</v>
      </c>
      <c r="G2353" s="38">
        <f t="shared" si="144"/>
        <v>3085830</v>
      </c>
      <c r="H2353" s="40" t="s">
        <v>9311</v>
      </c>
      <c r="I2353" s="40" t="s">
        <v>9312</v>
      </c>
      <c r="J2353" s="45">
        <f t="shared" si="145"/>
        <v>15850</v>
      </c>
      <c r="K2353" s="47">
        <f t="shared" si="146"/>
        <v>3085830</v>
      </c>
      <c r="L2353">
        <f>+VLOOKUP(J2353,'Thanh toán '!Q$6:R$3244,2,0)</f>
        <v>3085830</v>
      </c>
      <c r="M2353" s="47">
        <f t="shared" si="147"/>
        <v>0</v>
      </c>
    </row>
    <row r="2354" spans="1:13" x14ac:dyDescent="0.25">
      <c r="A2354" s="43">
        <v>45006</v>
      </c>
      <c r="B2354" s="40" t="s">
        <v>13915</v>
      </c>
      <c r="C2354" s="40" t="s">
        <v>13916</v>
      </c>
      <c r="D2354" s="38">
        <v>1896971</v>
      </c>
      <c r="E2354" s="42" t="s">
        <v>8998</v>
      </c>
      <c r="F2354" s="38">
        <v>189697</v>
      </c>
      <c r="G2354" s="38">
        <f t="shared" si="144"/>
        <v>2086668</v>
      </c>
      <c r="H2354" s="40" t="s">
        <v>9315</v>
      </c>
      <c r="I2354" s="40" t="s">
        <v>9316</v>
      </c>
      <c r="J2354" s="45">
        <f t="shared" si="145"/>
        <v>15851</v>
      </c>
      <c r="K2354" s="47">
        <f t="shared" si="146"/>
        <v>2086668</v>
      </c>
      <c r="L2354">
        <f>+VLOOKUP(J2354,'Thanh toán '!Q$6:R$3244,2,0)</f>
        <v>2086668</v>
      </c>
      <c r="M2354" s="47">
        <f t="shared" si="147"/>
        <v>0</v>
      </c>
    </row>
    <row r="2355" spans="1:13" x14ac:dyDescent="0.25">
      <c r="A2355" s="43">
        <v>45006</v>
      </c>
      <c r="B2355" s="40" t="s">
        <v>13917</v>
      </c>
      <c r="C2355" s="40" t="s">
        <v>13918</v>
      </c>
      <c r="D2355" s="38">
        <v>6944390</v>
      </c>
      <c r="E2355" s="42" t="s">
        <v>8998</v>
      </c>
      <c r="F2355" s="38">
        <v>694439</v>
      </c>
      <c r="G2355" s="38">
        <f t="shared" si="144"/>
        <v>7638829</v>
      </c>
      <c r="H2355" s="40" t="s">
        <v>9295</v>
      </c>
      <c r="I2355" s="40" t="s">
        <v>9296</v>
      </c>
      <c r="J2355" s="45">
        <f t="shared" si="145"/>
        <v>15852</v>
      </c>
      <c r="K2355" s="47">
        <f t="shared" si="146"/>
        <v>7638829</v>
      </c>
      <c r="L2355">
        <f>+VLOOKUP(J2355,'Thanh toán '!Q$6:R$3244,2,0)</f>
        <v>7638829</v>
      </c>
      <c r="M2355" s="47">
        <f t="shared" si="147"/>
        <v>0</v>
      </c>
    </row>
    <row r="2356" spans="1:13" x14ac:dyDescent="0.25">
      <c r="A2356" s="43">
        <v>45006</v>
      </c>
      <c r="B2356" s="40" t="s">
        <v>13919</v>
      </c>
      <c r="C2356" s="40" t="s">
        <v>10011</v>
      </c>
      <c r="D2356" s="38">
        <v>555290</v>
      </c>
      <c r="E2356" s="42" t="s">
        <v>8998</v>
      </c>
      <c r="F2356" s="38">
        <v>55529</v>
      </c>
      <c r="G2356" s="38">
        <f t="shared" si="144"/>
        <v>610819</v>
      </c>
      <c r="H2356" s="40" t="s">
        <v>9001</v>
      </c>
      <c r="I2356" s="40" t="s">
        <v>9002</v>
      </c>
      <c r="J2356" s="45">
        <f t="shared" si="145"/>
        <v>15853</v>
      </c>
      <c r="K2356" s="47">
        <f t="shared" si="146"/>
        <v>610819</v>
      </c>
      <c r="L2356">
        <f>+VLOOKUP(J2356,'Thanh toán '!Q$6:R$3244,2,0)</f>
        <v>610819</v>
      </c>
      <c r="M2356" s="47">
        <f t="shared" si="147"/>
        <v>0</v>
      </c>
    </row>
    <row r="2357" spans="1:13" x14ac:dyDescent="0.25">
      <c r="A2357" s="43">
        <v>45006</v>
      </c>
      <c r="B2357" s="40" t="s">
        <v>13920</v>
      </c>
      <c r="C2357" s="40" t="s">
        <v>9261</v>
      </c>
      <c r="D2357" s="38">
        <v>584084</v>
      </c>
      <c r="E2357" s="42" t="s">
        <v>8998</v>
      </c>
      <c r="F2357" s="38">
        <v>58408</v>
      </c>
      <c r="G2357" s="38">
        <f t="shared" si="144"/>
        <v>642492</v>
      </c>
      <c r="H2357" s="40" t="s">
        <v>9001</v>
      </c>
      <c r="I2357" s="40" t="s">
        <v>9002</v>
      </c>
      <c r="J2357" s="45">
        <f t="shared" si="145"/>
        <v>15854</v>
      </c>
      <c r="K2357" s="47">
        <f t="shared" si="146"/>
        <v>642492</v>
      </c>
      <c r="L2357">
        <f>+VLOOKUP(J2357,'Thanh toán '!Q$6:R$3244,2,0)</f>
        <v>642492</v>
      </c>
      <c r="M2357" s="47">
        <f t="shared" si="147"/>
        <v>0</v>
      </c>
    </row>
    <row r="2358" spans="1:13" x14ac:dyDescent="0.25">
      <c r="A2358" s="43">
        <v>45006</v>
      </c>
      <c r="B2358" s="40" t="s">
        <v>13921</v>
      </c>
      <c r="C2358" s="40" t="s">
        <v>9687</v>
      </c>
      <c r="D2358" s="38">
        <v>1329640</v>
      </c>
      <c r="E2358" s="42" t="s">
        <v>8998</v>
      </c>
      <c r="F2358" s="38">
        <v>132964</v>
      </c>
      <c r="G2358" s="38">
        <f t="shared" si="144"/>
        <v>1462604</v>
      </c>
      <c r="H2358" s="40" t="s">
        <v>9284</v>
      </c>
      <c r="I2358" s="40" t="s">
        <v>9285</v>
      </c>
      <c r="J2358" s="45">
        <f t="shared" si="145"/>
        <v>15861</v>
      </c>
      <c r="K2358" s="47">
        <f t="shared" si="146"/>
        <v>1462604</v>
      </c>
      <c r="L2358">
        <f>+VLOOKUP(J2358,'Thanh toán '!Q$6:R$3244,2,0)</f>
        <v>1462604</v>
      </c>
      <c r="M2358" s="47">
        <f t="shared" si="147"/>
        <v>0</v>
      </c>
    </row>
    <row r="2359" spans="1:13" x14ac:dyDescent="0.25">
      <c r="A2359" s="43">
        <v>45006</v>
      </c>
      <c r="B2359" s="40" t="s">
        <v>13922</v>
      </c>
      <c r="C2359" s="40" t="s">
        <v>13923</v>
      </c>
      <c r="D2359" s="38">
        <v>6725330</v>
      </c>
      <c r="E2359" s="42" t="s">
        <v>8998</v>
      </c>
      <c r="F2359" s="38">
        <v>672533</v>
      </c>
      <c r="G2359" s="38">
        <f t="shared" si="144"/>
        <v>7397863</v>
      </c>
      <c r="H2359" s="40" t="s">
        <v>10431</v>
      </c>
      <c r="I2359" s="40" t="s">
        <v>10432</v>
      </c>
      <c r="J2359" s="45">
        <f t="shared" si="145"/>
        <v>15863</v>
      </c>
      <c r="K2359" s="47">
        <f t="shared" si="146"/>
        <v>7397863</v>
      </c>
      <c r="L2359">
        <f>+VLOOKUP(J2359,'Thanh toán '!Q$6:R$3244,2,0)</f>
        <v>7397863</v>
      </c>
      <c r="M2359" s="47">
        <f t="shared" si="147"/>
        <v>0</v>
      </c>
    </row>
    <row r="2360" spans="1:13" x14ac:dyDescent="0.25">
      <c r="A2360" s="43">
        <v>45006</v>
      </c>
      <c r="B2360" s="40" t="s">
        <v>13924</v>
      </c>
      <c r="C2360" s="40" t="s">
        <v>13925</v>
      </c>
      <c r="D2360" s="38">
        <v>1322489</v>
      </c>
      <c r="E2360" s="42" t="s">
        <v>8998</v>
      </c>
      <c r="F2360" s="38">
        <v>132249</v>
      </c>
      <c r="G2360" s="38">
        <f t="shared" si="144"/>
        <v>1454738</v>
      </c>
      <c r="H2360" s="40" t="s">
        <v>9448</v>
      </c>
      <c r="I2360" s="40" t="s">
        <v>9449</v>
      </c>
      <c r="J2360" s="45">
        <f t="shared" si="145"/>
        <v>15867</v>
      </c>
      <c r="K2360" s="47">
        <f t="shared" si="146"/>
        <v>1454738</v>
      </c>
      <c r="L2360">
        <f>+VLOOKUP(J2360,'Thanh toán '!Q$6:R$3244,2,0)</f>
        <v>1454738</v>
      </c>
      <c r="M2360" s="47">
        <f t="shared" si="147"/>
        <v>0</v>
      </c>
    </row>
    <row r="2361" spans="1:13" x14ac:dyDescent="0.25">
      <c r="A2361" s="43">
        <v>45006</v>
      </c>
      <c r="B2361" s="40" t="s">
        <v>13926</v>
      </c>
      <c r="C2361" s="40" t="s">
        <v>13927</v>
      </c>
      <c r="D2361" s="38">
        <v>1590695</v>
      </c>
      <c r="E2361" s="42" t="s">
        <v>8998</v>
      </c>
      <c r="F2361" s="38">
        <v>159070</v>
      </c>
      <c r="G2361" s="38">
        <f t="shared" si="144"/>
        <v>1749765</v>
      </c>
      <c r="H2361" s="40" t="s">
        <v>10921</v>
      </c>
      <c r="I2361" s="40" t="s">
        <v>10922</v>
      </c>
      <c r="J2361" s="45">
        <f t="shared" si="145"/>
        <v>15868</v>
      </c>
      <c r="K2361" s="47">
        <f t="shared" si="146"/>
        <v>1749765</v>
      </c>
      <c r="L2361">
        <f>+VLOOKUP(J2361,'Thanh toán '!Q$6:R$3244,2,0)</f>
        <v>1749765</v>
      </c>
      <c r="M2361" s="47">
        <f t="shared" si="147"/>
        <v>0</v>
      </c>
    </row>
    <row r="2362" spans="1:13" x14ac:dyDescent="0.25">
      <c r="A2362" s="43">
        <v>45007</v>
      </c>
      <c r="B2362" s="40" t="s">
        <v>13932</v>
      </c>
      <c r="C2362" s="40" t="s">
        <v>9172</v>
      </c>
      <c r="D2362" s="38">
        <v>301092</v>
      </c>
      <c r="E2362" s="42" t="s">
        <v>8998</v>
      </c>
      <c r="F2362" s="38">
        <v>30109</v>
      </c>
      <c r="G2362" s="38">
        <f t="shared" si="144"/>
        <v>331201</v>
      </c>
      <c r="H2362" s="40" t="s">
        <v>9001</v>
      </c>
      <c r="I2362" s="40" t="s">
        <v>9002</v>
      </c>
      <c r="J2362" s="45">
        <f t="shared" si="145"/>
        <v>15873</v>
      </c>
      <c r="K2362" s="47">
        <f t="shared" si="146"/>
        <v>331201</v>
      </c>
      <c r="L2362">
        <f>+VLOOKUP(J2362,'Thanh toán '!Q$6:R$3244,2,0)</f>
        <v>331201</v>
      </c>
      <c r="M2362" s="47">
        <f t="shared" si="147"/>
        <v>0</v>
      </c>
    </row>
    <row r="2363" spans="1:13" x14ac:dyDescent="0.25">
      <c r="A2363" s="43">
        <v>45007</v>
      </c>
      <c r="B2363" s="40" t="s">
        <v>13933</v>
      </c>
      <c r="C2363" s="40" t="s">
        <v>10003</v>
      </c>
      <c r="D2363" s="38">
        <v>519524</v>
      </c>
      <c r="E2363" s="42" t="s">
        <v>8998</v>
      </c>
      <c r="F2363" s="38">
        <v>51952</v>
      </c>
      <c r="G2363" s="38">
        <f t="shared" si="144"/>
        <v>571476</v>
      </c>
      <c r="H2363" s="40" t="s">
        <v>9001</v>
      </c>
      <c r="I2363" s="40" t="s">
        <v>9002</v>
      </c>
      <c r="J2363" s="45">
        <f t="shared" si="145"/>
        <v>15874</v>
      </c>
      <c r="K2363" s="47">
        <f t="shared" si="146"/>
        <v>571476</v>
      </c>
      <c r="L2363">
        <f>+VLOOKUP(J2363,'Thanh toán '!Q$6:R$3244,2,0)</f>
        <v>571476</v>
      </c>
      <c r="M2363" s="47">
        <f t="shared" si="147"/>
        <v>0</v>
      </c>
    </row>
    <row r="2364" spans="1:13" x14ac:dyDescent="0.25">
      <c r="A2364" s="43">
        <v>45007</v>
      </c>
      <c r="B2364" s="40" t="s">
        <v>13934</v>
      </c>
      <c r="C2364" s="40" t="s">
        <v>10000</v>
      </c>
      <c r="D2364" s="38">
        <v>481674</v>
      </c>
      <c r="E2364" s="42" t="s">
        <v>8998</v>
      </c>
      <c r="F2364" s="38">
        <v>48167</v>
      </c>
      <c r="G2364" s="38">
        <f t="shared" si="144"/>
        <v>529841</v>
      </c>
      <c r="H2364" s="40" t="s">
        <v>9001</v>
      </c>
      <c r="I2364" s="40" t="s">
        <v>9002</v>
      </c>
      <c r="J2364" s="45">
        <f t="shared" si="145"/>
        <v>15875</v>
      </c>
      <c r="K2364" s="47">
        <f t="shared" si="146"/>
        <v>529841</v>
      </c>
      <c r="L2364">
        <f>+VLOOKUP(J2364,'Thanh toán '!Q$6:R$3244,2,0)</f>
        <v>529841</v>
      </c>
      <c r="M2364" s="47">
        <f t="shared" si="147"/>
        <v>0</v>
      </c>
    </row>
    <row r="2365" spans="1:13" x14ac:dyDescent="0.25">
      <c r="A2365" s="43">
        <v>45007</v>
      </c>
      <c r="B2365" s="40" t="s">
        <v>13935</v>
      </c>
      <c r="C2365" s="40" t="s">
        <v>13936</v>
      </c>
      <c r="D2365" s="38">
        <v>1477735</v>
      </c>
      <c r="E2365" s="42" t="s">
        <v>8998</v>
      </c>
      <c r="F2365" s="38">
        <v>147774</v>
      </c>
      <c r="G2365" s="38">
        <f t="shared" si="144"/>
        <v>1625509</v>
      </c>
      <c r="H2365" s="40" t="s">
        <v>9278</v>
      </c>
      <c r="I2365" s="40" t="s">
        <v>9279</v>
      </c>
      <c r="J2365" s="45">
        <f t="shared" si="145"/>
        <v>15876</v>
      </c>
      <c r="K2365" s="47">
        <f t="shared" si="146"/>
        <v>1625509</v>
      </c>
      <c r="L2365">
        <f>+VLOOKUP(J2365,'Thanh toán '!Q$6:R$3244,2,0)</f>
        <v>1625509</v>
      </c>
      <c r="M2365" s="47">
        <f t="shared" si="147"/>
        <v>0</v>
      </c>
    </row>
    <row r="2366" spans="1:13" x14ac:dyDescent="0.25">
      <c r="A2366" s="43">
        <v>45007</v>
      </c>
      <c r="B2366" s="40" t="s">
        <v>13937</v>
      </c>
      <c r="C2366" s="40" t="s">
        <v>9271</v>
      </c>
      <c r="D2366" s="38">
        <v>951239</v>
      </c>
      <c r="E2366" s="42" t="s">
        <v>8998</v>
      </c>
      <c r="F2366" s="38">
        <v>95124</v>
      </c>
      <c r="G2366" s="38">
        <f t="shared" si="144"/>
        <v>1046363</v>
      </c>
      <c r="H2366" s="40" t="s">
        <v>9001</v>
      </c>
      <c r="I2366" s="40" t="s">
        <v>9002</v>
      </c>
      <c r="J2366" s="45">
        <f t="shared" si="145"/>
        <v>15877</v>
      </c>
      <c r="K2366" s="47">
        <f t="shared" si="146"/>
        <v>1046363</v>
      </c>
      <c r="L2366">
        <f>+VLOOKUP(J2366,'Thanh toán '!Q$6:R$3244,2,0)</f>
        <v>1046363</v>
      </c>
      <c r="M2366" s="47">
        <f t="shared" si="147"/>
        <v>0</v>
      </c>
    </row>
    <row r="2367" spans="1:13" x14ac:dyDescent="0.25">
      <c r="A2367" s="43">
        <v>45007</v>
      </c>
      <c r="B2367" s="40" t="s">
        <v>13938</v>
      </c>
      <c r="C2367" s="40" t="s">
        <v>13939</v>
      </c>
      <c r="D2367" s="38">
        <v>1691150</v>
      </c>
      <c r="E2367" s="42" t="s">
        <v>8998</v>
      </c>
      <c r="F2367" s="38">
        <v>169115</v>
      </c>
      <c r="G2367" s="38">
        <f t="shared" si="144"/>
        <v>1860265</v>
      </c>
      <c r="H2367" s="40" t="s">
        <v>9212</v>
      </c>
      <c r="I2367" s="40" t="s">
        <v>9213</v>
      </c>
      <c r="J2367" s="45">
        <f t="shared" si="145"/>
        <v>15879</v>
      </c>
      <c r="K2367" s="47">
        <f t="shared" si="146"/>
        <v>1860265</v>
      </c>
      <c r="L2367">
        <f>+VLOOKUP(J2367,'Thanh toán '!Q$6:R$3244,2,0)</f>
        <v>1860265</v>
      </c>
      <c r="M2367" s="47">
        <f t="shared" si="147"/>
        <v>0</v>
      </c>
    </row>
    <row r="2368" spans="1:13" x14ac:dyDescent="0.25">
      <c r="A2368" s="43">
        <v>45007</v>
      </c>
      <c r="B2368" s="40" t="s">
        <v>13940</v>
      </c>
      <c r="C2368" s="40" t="s">
        <v>9700</v>
      </c>
      <c r="D2368" s="38">
        <v>257920</v>
      </c>
      <c r="E2368" s="42" t="s">
        <v>8998</v>
      </c>
      <c r="F2368" s="38">
        <v>25792</v>
      </c>
      <c r="G2368" s="38">
        <f t="shared" si="144"/>
        <v>283712</v>
      </c>
      <c r="H2368" s="40" t="s">
        <v>9001</v>
      </c>
      <c r="I2368" s="40" t="s">
        <v>9002</v>
      </c>
      <c r="J2368" s="45">
        <f t="shared" si="145"/>
        <v>15883</v>
      </c>
      <c r="K2368" s="47">
        <f t="shared" si="146"/>
        <v>283712</v>
      </c>
      <c r="L2368">
        <f>+VLOOKUP(J2368,'Thanh toán '!Q$6:R$3244,2,0)</f>
        <v>283712</v>
      </c>
      <c r="M2368" s="47">
        <f t="shared" si="147"/>
        <v>0</v>
      </c>
    </row>
    <row r="2369" spans="1:13" x14ac:dyDescent="0.25">
      <c r="A2369" s="43">
        <v>45007</v>
      </c>
      <c r="B2369" s="40" t="s">
        <v>13941</v>
      </c>
      <c r="C2369" s="40" t="s">
        <v>9186</v>
      </c>
      <c r="D2369" s="38">
        <v>778674</v>
      </c>
      <c r="E2369" s="42" t="s">
        <v>8998</v>
      </c>
      <c r="F2369" s="38">
        <v>77867</v>
      </c>
      <c r="G2369" s="38">
        <f t="shared" si="144"/>
        <v>856541</v>
      </c>
      <c r="H2369" s="40" t="s">
        <v>9001</v>
      </c>
      <c r="I2369" s="40" t="s">
        <v>9002</v>
      </c>
      <c r="J2369" s="45">
        <f t="shared" si="145"/>
        <v>15886</v>
      </c>
      <c r="K2369" s="47">
        <f t="shared" si="146"/>
        <v>856541</v>
      </c>
      <c r="L2369">
        <f>+VLOOKUP(J2369,'Thanh toán '!Q$6:R$3244,2,0)</f>
        <v>856541</v>
      </c>
      <c r="M2369" s="47">
        <f t="shared" si="147"/>
        <v>0</v>
      </c>
    </row>
    <row r="2370" spans="1:13" x14ac:dyDescent="0.25">
      <c r="A2370" s="43">
        <v>45007</v>
      </c>
      <c r="B2370" s="40" t="s">
        <v>13942</v>
      </c>
      <c r="C2370" s="40" t="s">
        <v>13943</v>
      </c>
      <c r="D2370" s="38">
        <v>340315</v>
      </c>
      <c r="E2370" s="42" t="s">
        <v>8998</v>
      </c>
      <c r="F2370" s="38">
        <v>34032</v>
      </c>
      <c r="G2370" s="38">
        <f t="shared" si="144"/>
        <v>374347</v>
      </c>
      <c r="H2370" s="40" t="s">
        <v>9001</v>
      </c>
      <c r="I2370" s="40" t="s">
        <v>9002</v>
      </c>
      <c r="J2370" s="45">
        <f t="shared" si="145"/>
        <v>15887</v>
      </c>
      <c r="K2370" s="47">
        <f t="shared" si="146"/>
        <v>374347</v>
      </c>
      <c r="L2370">
        <f>+VLOOKUP(J2370,'Thanh toán '!Q$6:R$3244,2,0)</f>
        <v>374347</v>
      </c>
      <c r="M2370" s="47">
        <f t="shared" si="147"/>
        <v>0</v>
      </c>
    </row>
    <row r="2371" spans="1:13" x14ac:dyDescent="0.25">
      <c r="A2371" s="43">
        <v>45007</v>
      </c>
      <c r="B2371" s="40" t="s">
        <v>13944</v>
      </c>
      <c r="C2371" s="40" t="s">
        <v>13945</v>
      </c>
      <c r="D2371" s="38">
        <v>1278524</v>
      </c>
      <c r="E2371" s="42" t="s">
        <v>8998</v>
      </c>
      <c r="F2371" s="38">
        <v>127852</v>
      </c>
      <c r="G2371" s="38">
        <f t="shared" si="144"/>
        <v>1406376</v>
      </c>
      <c r="H2371" s="40" t="s">
        <v>9001</v>
      </c>
      <c r="I2371" s="40" t="s">
        <v>9002</v>
      </c>
      <c r="J2371" s="45">
        <f t="shared" si="145"/>
        <v>15888</v>
      </c>
      <c r="K2371" s="47">
        <f t="shared" si="146"/>
        <v>1406376</v>
      </c>
      <c r="L2371">
        <f>+VLOOKUP(J2371,'Thanh toán '!Q$6:R$3244,2,0)</f>
        <v>1406376</v>
      </c>
      <c r="M2371" s="47">
        <f t="shared" si="147"/>
        <v>0</v>
      </c>
    </row>
    <row r="2372" spans="1:13" x14ac:dyDescent="0.25">
      <c r="A2372" s="43">
        <v>45007</v>
      </c>
      <c r="B2372" s="40" t="s">
        <v>13946</v>
      </c>
      <c r="C2372" s="40" t="s">
        <v>9983</v>
      </c>
      <c r="D2372" s="38">
        <v>644960</v>
      </c>
      <c r="E2372" s="42" t="s">
        <v>8998</v>
      </c>
      <c r="F2372" s="38">
        <v>64496</v>
      </c>
      <c r="G2372" s="38">
        <f t="shared" si="144"/>
        <v>709456</v>
      </c>
      <c r="H2372" s="40" t="s">
        <v>9001</v>
      </c>
      <c r="I2372" s="40" t="s">
        <v>9002</v>
      </c>
      <c r="J2372" s="45">
        <f t="shared" si="145"/>
        <v>15890</v>
      </c>
      <c r="K2372" s="47">
        <f t="shared" si="146"/>
        <v>709456</v>
      </c>
      <c r="L2372">
        <f>+VLOOKUP(J2372,'Thanh toán '!Q$6:R$3244,2,0)</f>
        <v>709456</v>
      </c>
      <c r="M2372" s="47">
        <f t="shared" si="147"/>
        <v>0</v>
      </c>
    </row>
    <row r="2373" spans="1:13" x14ac:dyDescent="0.25">
      <c r="A2373" s="43">
        <v>45007</v>
      </c>
      <c r="B2373" s="40" t="s">
        <v>13947</v>
      </c>
      <c r="C2373" s="40" t="s">
        <v>13113</v>
      </c>
      <c r="D2373" s="38">
        <v>333174</v>
      </c>
      <c r="E2373" s="42" t="s">
        <v>8998</v>
      </c>
      <c r="F2373" s="38">
        <v>33317</v>
      </c>
      <c r="G2373" s="38">
        <f t="shared" si="144"/>
        <v>366491</v>
      </c>
      <c r="H2373" s="40" t="s">
        <v>9001</v>
      </c>
      <c r="I2373" s="40" t="s">
        <v>9002</v>
      </c>
      <c r="J2373" s="45">
        <f t="shared" si="145"/>
        <v>15894</v>
      </c>
      <c r="K2373" s="47">
        <f t="shared" si="146"/>
        <v>366491</v>
      </c>
      <c r="L2373">
        <f>+VLOOKUP(J2373,'Thanh toán '!Q$6:R$3244,2,0)</f>
        <v>366491</v>
      </c>
      <c r="M2373" s="47">
        <f t="shared" si="147"/>
        <v>0</v>
      </c>
    </row>
    <row r="2374" spans="1:13" x14ac:dyDescent="0.25">
      <c r="A2374" s="43">
        <v>45007</v>
      </c>
      <c r="B2374" s="40" t="s">
        <v>13948</v>
      </c>
      <c r="C2374" s="40" t="s">
        <v>9275</v>
      </c>
      <c r="D2374" s="38">
        <v>1184601</v>
      </c>
      <c r="E2374" s="42" t="s">
        <v>8998</v>
      </c>
      <c r="F2374" s="38">
        <v>118460</v>
      </c>
      <c r="G2374" s="38">
        <f t="shared" ref="G2374:G2437" si="148">+D2374+F2374</f>
        <v>1303061</v>
      </c>
      <c r="H2374" s="40" t="s">
        <v>9001</v>
      </c>
      <c r="I2374" s="40" t="s">
        <v>9002</v>
      </c>
      <c r="J2374" s="45">
        <f t="shared" ref="J2374:J2437" si="149">+B2374*1</f>
        <v>15896</v>
      </c>
      <c r="K2374" s="47">
        <f t="shared" ref="K2374:K2437" si="150">+G2374</f>
        <v>1303061</v>
      </c>
      <c r="L2374">
        <f>+VLOOKUP(J2374,'Thanh toán '!Q$6:R$3244,2,0)</f>
        <v>1303061</v>
      </c>
      <c r="M2374" s="47">
        <f t="shared" ref="M2374:M2437" si="151">+L2374-K2374</f>
        <v>0</v>
      </c>
    </row>
    <row r="2375" spans="1:13" x14ac:dyDescent="0.25">
      <c r="A2375" s="43">
        <v>45007</v>
      </c>
      <c r="B2375" s="40" t="s">
        <v>13949</v>
      </c>
      <c r="C2375" s="40" t="s">
        <v>9119</v>
      </c>
      <c r="D2375" s="38">
        <v>1419495</v>
      </c>
      <c r="E2375" s="42" t="s">
        <v>8998</v>
      </c>
      <c r="F2375" s="38">
        <v>141950</v>
      </c>
      <c r="G2375" s="38">
        <f t="shared" si="148"/>
        <v>1561445</v>
      </c>
      <c r="H2375" s="40" t="s">
        <v>9001</v>
      </c>
      <c r="I2375" s="40" t="s">
        <v>9002</v>
      </c>
      <c r="J2375" s="45">
        <f t="shared" si="149"/>
        <v>15898</v>
      </c>
      <c r="K2375" s="47">
        <f t="shared" si="150"/>
        <v>1561445</v>
      </c>
      <c r="L2375">
        <f>+VLOOKUP(J2375,'Thanh toán '!Q$6:R$3244,2,0)</f>
        <v>1561445</v>
      </c>
      <c r="M2375" s="47">
        <f t="shared" si="151"/>
        <v>0</v>
      </c>
    </row>
    <row r="2376" spans="1:13" x14ac:dyDescent="0.25">
      <c r="A2376" s="43">
        <v>45007</v>
      </c>
      <c r="B2376" s="40" t="s">
        <v>13950</v>
      </c>
      <c r="C2376" s="40" t="s">
        <v>9959</v>
      </c>
      <c r="D2376" s="38">
        <v>442409</v>
      </c>
      <c r="E2376" s="42" t="s">
        <v>8998</v>
      </c>
      <c r="F2376" s="38">
        <v>44241</v>
      </c>
      <c r="G2376" s="38">
        <f t="shared" si="148"/>
        <v>486650</v>
      </c>
      <c r="H2376" s="40" t="s">
        <v>9001</v>
      </c>
      <c r="I2376" s="40" t="s">
        <v>9002</v>
      </c>
      <c r="J2376" s="45">
        <f t="shared" si="149"/>
        <v>15901</v>
      </c>
      <c r="K2376" s="47">
        <f t="shared" si="150"/>
        <v>486650</v>
      </c>
      <c r="L2376">
        <f>+VLOOKUP(J2376,'Thanh toán '!Q$6:R$3244,2,0)</f>
        <v>486650</v>
      </c>
      <c r="M2376" s="47">
        <f t="shared" si="151"/>
        <v>0</v>
      </c>
    </row>
    <row r="2377" spans="1:13" x14ac:dyDescent="0.25">
      <c r="A2377" s="43">
        <v>45007</v>
      </c>
      <c r="B2377" s="40" t="s">
        <v>13951</v>
      </c>
      <c r="C2377" s="40" t="s">
        <v>9150</v>
      </c>
      <c r="D2377" s="38">
        <v>519750</v>
      </c>
      <c r="E2377" s="42" t="s">
        <v>8998</v>
      </c>
      <c r="F2377" s="38">
        <v>51975</v>
      </c>
      <c r="G2377" s="38">
        <f t="shared" si="148"/>
        <v>571725</v>
      </c>
      <c r="H2377" s="40" t="s">
        <v>9001</v>
      </c>
      <c r="I2377" s="40" t="s">
        <v>9002</v>
      </c>
      <c r="J2377" s="45">
        <f t="shared" si="149"/>
        <v>15902</v>
      </c>
      <c r="K2377" s="47">
        <f t="shared" si="150"/>
        <v>571725</v>
      </c>
      <c r="L2377">
        <f>+VLOOKUP(J2377,'Thanh toán '!Q$6:R$3244,2,0)</f>
        <v>571725</v>
      </c>
      <c r="M2377" s="47">
        <f t="shared" si="151"/>
        <v>0</v>
      </c>
    </row>
    <row r="2378" spans="1:13" x14ac:dyDescent="0.25">
      <c r="A2378" s="43">
        <v>45007</v>
      </c>
      <c r="B2378" s="40" t="s">
        <v>13952</v>
      </c>
      <c r="C2378" s="40" t="s">
        <v>10178</v>
      </c>
      <c r="D2378" s="38">
        <v>471203</v>
      </c>
      <c r="E2378" s="42" t="s">
        <v>8998</v>
      </c>
      <c r="F2378" s="38">
        <v>47120</v>
      </c>
      <c r="G2378" s="38">
        <f t="shared" si="148"/>
        <v>518323</v>
      </c>
      <c r="H2378" s="40" t="s">
        <v>9001</v>
      </c>
      <c r="I2378" s="40" t="s">
        <v>9002</v>
      </c>
      <c r="J2378" s="45">
        <f t="shared" si="149"/>
        <v>15903</v>
      </c>
      <c r="K2378" s="47">
        <f t="shared" si="150"/>
        <v>518323</v>
      </c>
      <c r="L2378">
        <f>+VLOOKUP(J2378,'Thanh toán '!Q$6:R$3244,2,0)</f>
        <v>518323</v>
      </c>
      <c r="M2378" s="47">
        <f t="shared" si="151"/>
        <v>0</v>
      </c>
    </row>
    <row r="2379" spans="1:13" x14ac:dyDescent="0.25">
      <c r="A2379" s="43">
        <v>45007</v>
      </c>
      <c r="B2379" s="40" t="s">
        <v>13953</v>
      </c>
      <c r="C2379" s="40" t="s">
        <v>11400</v>
      </c>
      <c r="D2379" s="38">
        <v>1642812</v>
      </c>
      <c r="E2379" s="42" t="s">
        <v>8998</v>
      </c>
      <c r="F2379" s="38">
        <v>164281</v>
      </c>
      <c r="G2379" s="38">
        <f t="shared" si="148"/>
        <v>1807093</v>
      </c>
      <c r="H2379" s="40" t="s">
        <v>9001</v>
      </c>
      <c r="I2379" s="40" t="s">
        <v>9002</v>
      </c>
      <c r="J2379" s="45">
        <f t="shared" si="149"/>
        <v>15905</v>
      </c>
      <c r="K2379" s="47">
        <f t="shared" si="150"/>
        <v>1807093</v>
      </c>
      <c r="L2379" t="e">
        <f>+VLOOKUP(J2379,'Thanh toán '!Q$6:R$3244,2,0)</f>
        <v>#N/A</v>
      </c>
      <c r="M2379" s="47" t="e">
        <f t="shared" si="151"/>
        <v>#N/A</v>
      </c>
    </row>
    <row r="2380" spans="1:13" x14ac:dyDescent="0.25">
      <c r="A2380" s="43">
        <v>45007</v>
      </c>
      <c r="B2380" s="40" t="s">
        <v>13954</v>
      </c>
      <c r="C2380" s="40" t="s">
        <v>10230</v>
      </c>
      <c r="D2380" s="38">
        <v>483720</v>
      </c>
      <c r="E2380" s="42" t="s">
        <v>8998</v>
      </c>
      <c r="F2380" s="38">
        <v>48372</v>
      </c>
      <c r="G2380" s="38">
        <f t="shared" si="148"/>
        <v>532092</v>
      </c>
      <c r="H2380" s="40" t="s">
        <v>9001</v>
      </c>
      <c r="I2380" s="40" t="s">
        <v>9002</v>
      </c>
      <c r="J2380" s="45">
        <f t="shared" si="149"/>
        <v>15907</v>
      </c>
      <c r="K2380" s="47">
        <f t="shared" si="150"/>
        <v>532092</v>
      </c>
      <c r="L2380">
        <f>+VLOOKUP(J2380,'Thanh toán '!Q$6:R$3244,2,0)</f>
        <v>532092</v>
      </c>
      <c r="M2380" s="47">
        <f t="shared" si="151"/>
        <v>0</v>
      </c>
    </row>
    <row r="2381" spans="1:13" x14ac:dyDescent="0.25">
      <c r="A2381" s="43">
        <v>45007</v>
      </c>
      <c r="B2381" s="40" t="s">
        <v>13955</v>
      </c>
      <c r="C2381" s="40" t="s">
        <v>11343</v>
      </c>
      <c r="D2381" s="38">
        <v>333174</v>
      </c>
      <c r="E2381" s="42" t="s">
        <v>8998</v>
      </c>
      <c r="F2381" s="38">
        <v>33317</v>
      </c>
      <c r="G2381" s="38">
        <f t="shared" si="148"/>
        <v>366491</v>
      </c>
      <c r="H2381" s="40" t="s">
        <v>9001</v>
      </c>
      <c r="I2381" s="40" t="s">
        <v>9002</v>
      </c>
      <c r="J2381" s="45">
        <f t="shared" si="149"/>
        <v>15908</v>
      </c>
      <c r="K2381" s="47">
        <f t="shared" si="150"/>
        <v>366491</v>
      </c>
      <c r="L2381">
        <f>+VLOOKUP(J2381,'Thanh toán '!Q$6:R$3244,2,0)</f>
        <v>366491</v>
      </c>
      <c r="M2381" s="47">
        <f t="shared" si="151"/>
        <v>0</v>
      </c>
    </row>
    <row r="2382" spans="1:13" x14ac:dyDescent="0.25">
      <c r="A2382" s="43">
        <v>45007</v>
      </c>
      <c r="B2382" s="40" t="s">
        <v>13956</v>
      </c>
      <c r="C2382" s="40" t="s">
        <v>10573</v>
      </c>
      <c r="D2382" s="38">
        <v>776217</v>
      </c>
      <c r="E2382" s="42" t="s">
        <v>8998</v>
      </c>
      <c r="F2382" s="38">
        <v>77622</v>
      </c>
      <c r="G2382" s="38">
        <f t="shared" si="148"/>
        <v>853839</v>
      </c>
      <c r="H2382" s="40" t="s">
        <v>9001</v>
      </c>
      <c r="I2382" s="40" t="s">
        <v>9002</v>
      </c>
      <c r="J2382" s="45">
        <f t="shared" si="149"/>
        <v>15909</v>
      </c>
      <c r="K2382" s="47">
        <f t="shared" si="150"/>
        <v>853839</v>
      </c>
      <c r="L2382">
        <f>+VLOOKUP(J2382,'Thanh toán '!Q$6:R$3244,2,0)</f>
        <v>853839</v>
      </c>
      <c r="M2382" s="47">
        <f t="shared" si="151"/>
        <v>0</v>
      </c>
    </row>
    <row r="2383" spans="1:13" x14ac:dyDescent="0.25">
      <c r="A2383" s="43">
        <v>45007</v>
      </c>
      <c r="B2383" s="40" t="s">
        <v>13957</v>
      </c>
      <c r="C2383" s="40" t="s">
        <v>9123</v>
      </c>
      <c r="D2383" s="38">
        <v>590724</v>
      </c>
      <c r="E2383" s="42" t="s">
        <v>8998</v>
      </c>
      <c r="F2383" s="38">
        <v>59072</v>
      </c>
      <c r="G2383" s="38">
        <f t="shared" si="148"/>
        <v>649796</v>
      </c>
      <c r="H2383" s="40" t="s">
        <v>9001</v>
      </c>
      <c r="I2383" s="40" t="s">
        <v>9002</v>
      </c>
      <c r="J2383" s="45">
        <f t="shared" si="149"/>
        <v>15910</v>
      </c>
      <c r="K2383" s="47">
        <f t="shared" si="150"/>
        <v>649796</v>
      </c>
      <c r="L2383">
        <f>+VLOOKUP(J2383,'Thanh toán '!Q$6:R$3244,2,0)</f>
        <v>649796</v>
      </c>
      <c r="M2383" s="47">
        <f t="shared" si="151"/>
        <v>0</v>
      </c>
    </row>
    <row r="2384" spans="1:13" x14ac:dyDescent="0.25">
      <c r="A2384" s="43">
        <v>45007</v>
      </c>
      <c r="B2384" s="40" t="s">
        <v>13958</v>
      </c>
      <c r="C2384" s="40" t="s">
        <v>13959</v>
      </c>
      <c r="D2384" s="38">
        <v>4146130</v>
      </c>
      <c r="E2384" s="42" t="s">
        <v>8998</v>
      </c>
      <c r="F2384" s="38">
        <v>414613</v>
      </c>
      <c r="G2384" s="38">
        <f t="shared" si="148"/>
        <v>4560743</v>
      </c>
      <c r="H2384" s="40" t="s">
        <v>9197</v>
      </c>
      <c r="I2384" s="40" t="s">
        <v>9198</v>
      </c>
      <c r="J2384" s="45">
        <f t="shared" si="149"/>
        <v>15911</v>
      </c>
      <c r="K2384" s="47">
        <f t="shared" si="150"/>
        <v>4560743</v>
      </c>
      <c r="L2384">
        <f>+VLOOKUP(J2384,'Thanh toán '!Q$6:R$3244,2,0)</f>
        <v>4560743</v>
      </c>
      <c r="M2384" s="47">
        <f t="shared" si="151"/>
        <v>0</v>
      </c>
    </row>
    <row r="2385" spans="1:13" x14ac:dyDescent="0.25">
      <c r="A2385" s="43">
        <v>45007</v>
      </c>
      <c r="B2385" s="40" t="s">
        <v>13960</v>
      </c>
      <c r="C2385" s="40" t="s">
        <v>13961</v>
      </c>
      <c r="D2385" s="38">
        <v>3035550</v>
      </c>
      <c r="E2385" s="42" t="s">
        <v>8998</v>
      </c>
      <c r="F2385" s="38">
        <v>303555</v>
      </c>
      <c r="G2385" s="38">
        <f t="shared" si="148"/>
        <v>3339105</v>
      </c>
      <c r="H2385" s="40" t="s">
        <v>9613</v>
      </c>
      <c r="I2385" s="40" t="s">
        <v>9614</v>
      </c>
      <c r="J2385" s="45">
        <f t="shared" si="149"/>
        <v>15923</v>
      </c>
      <c r="K2385" s="47">
        <f t="shared" si="150"/>
        <v>3339105</v>
      </c>
      <c r="L2385">
        <f>+VLOOKUP(J2385,'Thanh toán '!Q$6:R$3244,2,0)</f>
        <v>3339105</v>
      </c>
      <c r="M2385" s="47">
        <f t="shared" si="151"/>
        <v>0</v>
      </c>
    </row>
    <row r="2386" spans="1:13" x14ac:dyDescent="0.25">
      <c r="A2386" s="43">
        <v>45007</v>
      </c>
      <c r="B2386" s="40" t="s">
        <v>13962</v>
      </c>
      <c r="C2386" s="40" t="s">
        <v>13963</v>
      </c>
      <c r="D2386" s="38">
        <v>1889025</v>
      </c>
      <c r="E2386" s="42" t="s">
        <v>8998</v>
      </c>
      <c r="F2386" s="38">
        <v>188903</v>
      </c>
      <c r="G2386" s="38">
        <f t="shared" si="148"/>
        <v>2077928</v>
      </c>
      <c r="H2386" s="40" t="s">
        <v>9631</v>
      </c>
      <c r="I2386" s="40" t="s">
        <v>9632</v>
      </c>
      <c r="J2386" s="45">
        <f t="shared" si="149"/>
        <v>15924</v>
      </c>
      <c r="K2386" s="47">
        <f t="shared" si="150"/>
        <v>2077928</v>
      </c>
      <c r="L2386">
        <f>+VLOOKUP(J2386,'Thanh toán '!Q$6:R$3244,2,0)</f>
        <v>2077928</v>
      </c>
      <c r="M2386" s="47">
        <f t="shared" si="151"/>
        <v>0</v>
      </c>
    </row>
    <row r="2387" spans="1:13" x14ac:dyDescent="0.25">
      <c r="A2387" s="43">
        <v>45007</v>
      </c>
      <c r="B2387" s="40" t="s">
        <v>13964</v>
      </c>
      <c r="C2387" s="40" t="s">
        <v>13965</v>
      </c>
      <c r="D2387" s="38">
        <v>3183645</v>
      </c>
      <c r="E2387" s="42" t="s">
        <v>8998</v>
      </c>
      <c r="F2387" s="38">
        <v>318365</v>
      </c>
      <c r="G2387" s="38">
        <f t="shared" si="148"/>
        <v>3502010</v>
      </c>
      <c r="H2387" s="40" t="s">
        <v>9625</v>
      </c>
      <c r="I2387" s="40" t="s">
        <v>9626</v>
      </c>
      <c r="J2387" s="45">
        <f t="shared" si="149"/>
        <v>15925</v>
      </c>
      <c r="K2387" s="47">
        <f t="shared" si="150"/>
        <v>3502010</v>
      </c>
      <c r="L2387">
        <f>+VLOOKUP(J2387,'Thanh toán '!Q$6:R$3244,2,0)</f>
        <v>3502010</v>
      </c>
      <c r="M2387" s="47">
        <f t="shared" si="151"/>
        <v>0</v>
      </c>
    </row>
    <row r="2388" spans="1:13" x14ac:dyDescent="0.25">
      <c r="A2388" s="43">
        <v>45007</v>
      </c>
      <c r="B2388" s="40" t="s">
        <v>13966</v>
      </c>
      <c r="C2388" s="40" t="s">
        <v>13967</v>
      </c>
      <c r="D2388" s="38">
        <v>2440220</v>
      </c>
      <c r="E2388" s="42" t="s">
        <v>8998</v>
      </c>
      <c r="F2388" s="38">
        <v>244022</v>
      </c>
      <c r="G2388" s="38">
        <f t="shared" si="148"/>
        <v>2684242</v>
      </c>
      <c r="H2388" s="40" t="s">
        <v>9595</v>
      </c>
      <c r="I2388" s="40" t="s">
        <v>9596</v>
      </c>
      <c r="J2388" s="45">
        <f t="shared" si="149"/>
        <v>15926</v>
      </c>
      <c r="K2388" s="47">
        <f t="shared" si="150"/>
        <v>2684242</v>
      </c>
      <c r="L2388">
        <f>+VLOOKUP(J2388,'Thanh toán '!Q$6:R$3244,2,0)</f>
        <v>2684242</v>
      </c>
      <c r="M2388" s="47">
        <f t="shared" si="151"/>
        <v>0</v>
      </c>
    </row>
    <row r="2389" spans="1:13" x14ac:dyDescent="0.25">
      <c r="A2389" s="43">
        <v>45007</v>
      </c>
      <c r="B2389" s="40" t="s">
        <v>13968</v>
      </c>
      <c r="C2389" s="40" t="s">
        <v>13969</v>
      </c>
      <c r="D2389" s="38">
        <v>9406010</v>
      </c>
      <c r="E2389" s="42" t="s">
        <v>8998</v>
      </c>
      <c r="F2389" s="38">
        <v>940601</v>
      </c>
      <c r="G2389" s="38">
        <f t="shared" si="148"/>
        <v>10346611</v>
      </c>
      <c r="H2389" s="40" t="s">
        <v>9601</v>
      </c>
      <c r="I2389" s="40" t="s">
        <v>9602</v>
      </c>
      <c r="J2389" s="45">
        <f t="shared" si="149"/>
        <v>15927</v>
      </c>
      <c r="K2389" s="47">
        <f t="shared" si="150"/>
        <v>10346611</v>
      </c>
      <c r="L2389">
        <f>+VLOOKUP(J2389,'Thanh toán '!Q$6:R$3244,2,0)</f>
        <v>10346611</v>
      </c>
      <c r="M2389" s="47">
        <f t="shared" si="151"/>
        <v>0</v>
      </c>
    </row>
    <row r="2390" spans="1:13" x14ac:dyDescent="0.25">
      <c r="A2390" s="43">
        <v>45007</v>
      </c>
      <c r="B2390" s="40" t="s">
        <v>13970</v>
      </c>
      <c r="C2390" s="40" t="s">
        <v>13971</v>
      </c>
      <c r="D2390" s="38">
        <v>922445</v>
      </c>
      <c r="E2390" s="42" t="s">
        <v>8998</v>
      </c>
      <c r="F2390" s="38">
        <v>92245</v>
      </c>
      <c r="G2390" s="38">
        <f t="shared" si="148"/>
        <v>1014690</v>
      </c>
      <c r="H2390" s="40" t="s">
        <v>9607</v>
      </c>
      <c r="I2390" s="40" t="s">
        <v>9608</v>
      </c>
      <c r="J2390" s="45">
        <f t="shared" si="149"/>
        <v>15928</v>
      </c>
      <c r="K2390" s="47">
        <f t="shared" si="150"/>
        <v>1014690</v>
      </c>
      <c r="L2390">
        <f>+VLOOKUP(J2390,'Thanh toán '!Q$6:R$3244,2,0)</f>
        <v>1014690</v>
      </c>
      <c r="M2390" s="47">
        <f t="shared" si="151"/>
        <v>0</v>
      </c>
    </row>
    <row r="2391" spans="1:13" x14ac:dyDescent="0.25">
      <c r="A2391" s="43">
        <v>45007</v>
      </c>
      <c r="B2391" s="40" t="s">
        <v>13972</v>
      </c>
      <c r="C2391" s="40" t="s">
        <v>13973</v>
      </c>
      <c r="D2391" s="38">
        <v>1477735</v>
      </c>
      <c r="E2391" s="42" t="s">
        <v>8998</v>
      </c>
      <c r="F2391" s="38">
        <v>147774</v>
      </c>
      <c r="G2391" s="38">
        <f t="shared" si="148"/>
        <v>1625509</v>
      </c>
      <c r="H2391" s="40" t="s">
        <v>9619</v>
      </c>
      <c r="I2391" s="40" t="s">
        <v>9620</v>
      </c>
      <c r="J2391" s="45">
        <f t="shared" si="149"/>
        <v>15929</v>
      </c>
      <c r="K2391" s="47">
        <f t="shared" si="150"/>
        <v>1625509</v>
      </c>
      <c r="L2391">
        <f>+VLOOKUP(J2391,'Thanh toán '!Q$6:R$3244,2,0)</f>
        <v>1625509</v>
      </c>
      <c r="M2391" s="47">
        <f t="shared" si="151"/>
        <v>0</v>
      </c>
    </row>
    <row r="2392" spans="1:13" x14ac:dyDescent="0.25">
      <c r="A2392" s="43">
        <v>45007</v>
      </c>
      <c r="B2392" s="40" t="s">
        <v>13974</v>
      </c>
      <c r="C2392" s="40" t="s">
        <v>13975</v>
      </c>
      <c r="D2392" s="38">
        <v>1146600</v>
      </c>
      <c r="E2392" s="42" t="s">
        <v>8998</v>
      </c>
      <c r="F2392" s="38">
        <v>114660</v>
      </c>
      <c r="G2392" s="38">
        <f t="shared" si="148"/>
        <v>1261260</v>
      </c>
      <c r="H2392" s="40" t="s">
        <v>9601</v>
      </c>
      <c r="I2392" s="40" t="s">
        <v>9602</v>
      </c>
      <c r="J2392" s="45">
        <f t="shared" si="149"/>
        <v>15930</v>
      </c>
      <c r="K2392" s="47">
        <f t="shared" si="150"/>
        <v>1261260</v>
      </c>
      <c r="L2392" t="e">
        <f>+VLOOKUP(J2392,'Thanh toán '!Q$6:R$3244,2,0)</f>
        <v>#N/A</v>
      </c>
      <c r="M2392" s="47" t="e">
        <f t="shared" si="151"/>
        <v>#N/A</v>
      </c>
    </row>
    <row r="2393" spans="1:13" x14ac:dyDescent="0.25">
      <c r="A2393" s="43">
        <v>45007</v>
      </c>
      <c r="B2393" s="40" t="s">
        <v>11134</v>
      </c>
      <c r="C2393" s="40" t="s">
        <v>13976</v>
      </c>
      <c r="D2393" s="38">
        <v>688800</v>
      </c>
      <c r="E2393" s="42" t="s">
        <v>8998</v>
      </c>
      <c r="F2393" s="38">
        <v>68880</v>
      </c>
      <c r="G2393" s="38">
        <f t="shared" si="148"/>
        <v>757680</v>
      </c>
      <c r="H2393" s="40" t="s">
        <v>9625</v>
      </c>
      <c r="I2393" s="40" t="s">
        <v>9626</v>
      </c>
      <c r="J2393" s="45">
        <f t="shared" si="149"/>
        <v>15931</v>
      </c>
      <c r="K2393" s="47">
        <f t="shared" si="150"/>
        <v>757680</v>
      </c>
      <c r="L2393" t="e">
        <f>+VLOOKUP(J2393,'Thanh toán '!Q$6:R$3244,2,0)</f>
        <v>#N/A</v>
      </c>
      <c r="M2393" s="47" t="e">
        <f t="shared" si="151"/>
        <v>#N/A</v>
      </c>
    </row>
    <row r="2394" spans="1:13" x14ac:dyDescent="0.25">
      <c r="A2394" s="43">
        <v>45007</v>
      </c>
      <c r="B2394" s="40" t="s">
        <v>13977</v>
      </c>
      <c r="C2394" s="40" t="s">
        <v>13978</v>
      </c>
      <c r="D2394" s="38">
        <v>688800</v>
      </c>
      <c r="E2394" s="42" t="s">
        <v>8998</v>
      </c>
      <c r="F2394" s="38">
        <v>68880</v>
      </c>
      <c r="G2394" s="38">
        <f t="shared" si="148"/>
        <v>757680</v>
      </c>
      <c r="H2394" s="40" t="s">
        <v>9635</v>
      </c>
      <c r="I2394" s="40" t="s">
        <v>9636</v>
      </c>
      <c r="J2394" s="45">
        <f t="shared" si="149"/>
        <v>15932</v>
      </c>
      <c r="K2394" s="47">
        <f t="shared" si="150"/>
        <v>757680</v>
      </c>
      <c r="L2394" t="e">
        <f>+VLOOKUP(J2394,'Thanh toán '!Q$6:R$3244,2,0)</f>
        <v>#N/A</v>
      </c>
      <c r="M2394" s="47" t="e">
        <f t="shared" si="151"/>
        <v>#N/A</v>
      </c>
    </row>
    <row r="2395" spans="1:13" x14ac:dyDescent="0.25">
      <c r="A2395" s="43">
        <v>45007</v>
      </c>
      <c r="B2395" s="40" t="s">
        <v>11135</v>
      </c>
      <c r="C2395" s="40" t="s">
        <v>13979</v>
      </c>
      <c r="D2395" s="38">
        <v>519120</v>
      </c>
      <c r="E2395" s="42" t="s">
        <v>8998</v>
      </c>
      <c r="F2395" s="38">
        <v>51912</v>
      </c>
      <c r="G2395" s="38">
        <f t="shared" si="148"/>
        <v>571032</v>
      </c>
      <c r="H2395" s="40" t="s">
        <v>9607</v>
      </c>
      <c r="I2395" s="40" t="s">
        <v>9608</v>
      </c>
      <c r="J2395" s="45">
        <f t="shared" si="149"/>
        <v>15933</v>
      </c>
      <c r="K2395" s="47">
        <f t="shared" si="150"/>
        <v>571032</v>
      </c>
      <c r="L2395" t="e">
        <f>+VLOOKUP(J2395,'Thanh toán '!Q$6:R$3244,2,0)</f>
        <v>#N/A</v>
      </c>
      <c r="M2395" s="47" t="e">
        <f t="shared" si="151"/>
        <v>#N/A</v>
      </c>
    </row>
    <row r="2396" spans="1:13" x14ac:dyDescent="0.25">
      <c r="A2396" s="43">
        <v>45007</v>
      </c>
      <c r="B2396" s="40" t="s">
        <v>13980</v>
      </c>
      <c r="C2396" s="40" t="s">
        <v>13981</v>
      </c>
      <c r="D2396" s="38">
        <v>6116570</v>
      </c>
      <c r="E2396" s="42" t="s">
        <v>8998</v>
      </c>
      <c r="F2396" s="38">
        <v>611657</v>
      </c>
      <c r="G2396" s="38">
        <f t="shared" si="148"/>
        <v>6728227</v>
      </c>
      <c r="H2396" s="40" t="s">
        <v>9068</v>
      </c>
      <c r="I2396" s="40" t="s">
        <v>9069</v>
      </c>
      <c r="J2396" s="45">
        <f t="shared" si="149"/>
        <v>15934</v>
      </c>
      <c r="K2396" s="47">
        <f t="shared" si="150"/>
        <v>6728227</v>
      </c>
      <c r="L2396">
        <f>+VLOOKUP(J2396,'Thanh toán '!Q$6:R$3244,2,0)</f>
        <v>6728227</v>
      </c>
      <c r="M2396" s="47">
        <f t="shared" si="151"/>
        <v>0</v>
      </c>
    </row>
    <row r="2397" spans="1:13" x14ac:dyDescent="0.25">
      <c r="A2397" s="43">
        <v>45008</v>
      </c>
      <c r="B2397" s="40" t="s">
        <v>13992</v>
      </c>
      <c r="C2397" s="40" t="s">
        <v>13993</v>
      </c>
      <c r="D2397" s="38">
        <v>594778</v>
      </c>
      <c r="E2397" s="42" t="s">
        <v>8998</v>
      </c>
      <c r="F2397" s="38">
        <v>59478</v>
      </c>
      <c r="G2397" s="38">
        <f t="shared" si="148"/>
        <v>654256</v>
      </c>
      <c r="H2397" s="40" t="s">
        <v>9725</v>
      </c>
      <c r="I2397" s="40" t="s">
        <v>9726</v>
      </c>
      <c r="J2397" s="45">
        <f t="shared" si="149"/>
        <v>15971</v>
      </c>
      <c r="K2397" s="47">
        <f t="shared" si="150"/>
        <v>654256</v>
      </c>
      <c r="L2397">
        <f>+VLOOKUP(J2397,'Thanh toán '!Q$6:R$3244,2,0)</f>
        <v>654256</v>
      </c>
      <c r="M2397" s="47">
        <f t="shared" si="151"/>
        <v>0</v>
      </c>
    </row>
    <row r="2398" spans="1:13" x14ac:dyDescent="0.25">
      <c r="A2398" s="43">
        <v>45008</v>
      </c>
      <c r="B2398" s="40" t="s">
        <v>13994</v>
      </c>
      <c r="C2398" s="40" t="s">
        <v>13995</v>
      </c>
      <c r="D2398" s="38">
        <v>5688140</v>
      </c>
      <c r="E2398" s="42" t="s">
        <v>8998</v>
      </c>
      <c r="F2398" s="38">
        <v>568814</v>
      </c>
      <c r="G2398" s="38">
        <f t="shared" si="148"/>
        <v>6256954</v>
      </c>
      <c r="H2398" s="40" t="s">
        <v>9091</v>
      </c>
      <c r="I2398" s="40" t="s">
        <v>9092</v>
      </c>
      <c r="J2398" s="45">
        <f t="shared" si="149"/>
        <v>15972</v>
      </c>
      <c r="K2398" s="47">
        <f t="shared" si="150"/>
        <v>6256954</v>
      </c>
      <c r="L2398">
        <f>+VLOOKUP(J2398,'Thanh toán '!Q$6:R$3244,2,0)</f>
        <v>6256954</v>
      </c>
      <c r="M2398" s="47">
        <f t="shared" si="151"/>
        <v>0</v>
      </c>
    </row>
    <row r="2399" spans="1:13" x14ac:dyDescent="0.25">
      <c r="A2399" s="43">
        <v>45008</v>
      </c>
      <c r="B2399" s="40" t="s">
        <v>13996</v>
      </c>
      <c r="C2399" s="40" t="s">
        <v>9773</v>
      </c>
      <c r="D2399" s="38">
        <v>1289600</v>
      </c>
      <c r="E2399" s="42" t="s">
        <v>8998</v>
      </c>
      <c r="F2399" s="38">
        <v>128960</v>
      </c>
      <c r="G2399" s="38">
        <f t="shared" si="148"/>
        <v>1418560</v>
      </c>
      <c r="H2399" s="40" t="s">
        <v>9001</v>
      </c>
      <c r="I2399" s="40" t="s">
        <v>9002</v>
      </c>
      <c r="J2399" s="45">
        <f t="shared" si="149"/>
        <v>15989</v>
      </c>
      <c r="K2399" s="47">
        <f t="shared" si="150"/>
        <v>1418560</v>
      </c>
      <c r="L2399">
        <f>+VLOOKUP(J2399,'Thanh toán '!Q$6:R$3244,2,0)</f>
        <v>1418560</v>
      </c>
      <c r="M2399" s="47">
        <f t="shared" si="151"/>
        <v>0</v>
      </c>
    </row>
    <row r="2400" spans="1:13" x14ac:dyDescent="0.25">
      <c r="A2400" s="43">
        <v>45008</v>
      </c>
      <c r="B2400" s="40" t="s">
        <v>13997</v>
      </c>
      <c r="C2400" s="40" t="s">
        <v>13998</v>
      </c>
      <c r="D2400" s="38">
        <v>3778050</v>
      </c>
      <c r="E2400" s="42" t="s">
        <v>8998</v>
      </c>
      <c r="F2400" s="38">
        <v>377805</v>
      </c>
      <c r="G2400" s="38">
        <f t="shared" si="148"/>
        <v>4155855</v>
      </c>
      <c r="H2400" s="40" t="s">
        <v>10031</v>
      </c>
      <c r="I2400" s="40" t="s">
        <v>10032</v>
      </c>
      <c r="J2400" s="45">
        <f t="shared" si="149"/>
        <v>16009</v>
      </c>
      <c r="K2400" s="47">
        <f t="shared" si="150"/>
        <v>4155855</v>
      </c>
      <c r="L2400">
        <f>+VLOOKUP(J2400,'Thanh toán '!Q$6:R$3244,2,0)</f>
        <v>4155855</v>
      </c>
      <c r="M2400" s="47">
        <f t="shared" si="151"/>
        <v>0</v>
      </c>
    </row>
    <row r="2401" spans="1:13" x14ac:dyDescent="0.25">
      <c r="A2401" s="43">
        <v>45008</v>
      </c>
      <c r="B2401" s="40" t="s">
        <v>14000</v>
      </c>
      <c r="C2401" s="40" t="s">
        <v>10069</v>
      </c>
      <c r="D2401" s="38">
        <v>555290</v>
      </c>
      <c r="E2401" s="42" t="s">
        <v>8998</v>
      </c>
      <c r="F2401" s="38">
        <v>55529</v>
      </c>
      <c r="G2401" s="38">
        <f t="shared" si="148"/>
        <v>610819</v>
      </c>
      <c r="H2401" s="40" t="s">
        <v>9001</v>
      </c>
      <c r="I2401" s="40" t="s">
        <v>9002</v>
      </c>
      <c r="J2401" s="45">
        <f t="shared" si="149"/>
        <v>16083</v>
      </c>
      <c r="K2401" s="47">
        <f t="shared" si="150"/>
        <v>610819</v>
      </c>
      <c r="L2401">
        <f>+VLOOKUP(J2401,'Thanh toán '!Q$6:R$3244,2,0)</f>
        <v>610819</v>
      </c>
      <c r="M2401" s="47">
        <f t="shared" si="151"/>
        <v>0</v>
      </c>
    </row>
    <row r="2402" spans="1:13" x14ac:dyDescent="0.25">
      <c r="A2402" s="43">
        <v>45008</v>
      </c>
      <c r="B2402" s="40" t="s">
        <v>14001</v>
      </c>
      <c r="C2402" s="40" t="s">
        <v>14002</v>
      </c>
      <c r="D2402" s="38">
        <v>848400</v>
      </c>
      <c r="E2402" s="42" t="s">
        <v>8998</v>
      </c>
      <c r="F2402" s="38">
        <v>84840</v>
      </c>
      <c r="G2402" s="38">
        <f t="shared" si="148"/>
        <v>933240</v>
      </c>
      <c r="H2402" s="40" t="s">
        <v>9498</v>
      </c>
      <c r="I2402" s="40" t="s">
        <v>9499</v>
      </c>
      <c r="J2402" s="45">
        <f t="shared" si="149"/>
        <v>16116</v>
      </c>
      <c r="K2402" s="47">
        <f t="shared" si="150"/>
        <v>933240</v>
      </c>
      <c r="L2402" t="e">
        <f>+VLOOKUP(J2402,'Thanh toán '!Q$6:R$3244,2,0)</f>
        <v>#N/A</v>
      </c>
      <c r="M2402" s="47" t="e">
        <f t="shared" si="151"/>
        <v>#N/A</v>
      </c>
    </row>
    <row r="2403" spans="1:13" x14ac:dyDescent="0.25">
      <c r="A2403" s="43">
        <v>45008</v>
      </c>
      <c r="B2403" s="40" t="s">
        <v>14003</v>
      </c>
      <c r="C2403" s="40" t="s">
        <v>11357</v>
      </c>
      <c r="D2403" s="38">
        <v>555290</v>
      </c>
      <c r="E2403" s="42" t="s">
        <v>8998</v>
      </c>
      <c r="F2403" s="38">
        <v>55529</v>
      </c>
      <c r="G2403" s="38">
        <f t="shared" si="148"/>
        <v>610819</v>
      </c>
      <c r="H2403" s="40" t="s">
        <v>9001</v>
      </c>
      <c r="I2403" s="40" t="s">
        <v>9002</v>
      </c>
      <c r="J2403" s="45">
        <f t="shared" si="149"/>
        <v>16187</v>
      </c>
      <c r="K2403" s="47">
        <f t="shared" si="150"/>
        <v>610819</v>
      </c>
      <c r="L2403" t="e">
        <f>+VLOOKUP(J2403,'Thanh toán '!Q$6:R$3244,2,0)</f>
        <v>#N/A</v>
      </c>
      <c r="M2403" s="47" t="e">
        <f t="shared" si="151"/>
        <v>#N/A</v>
      </c>
    </row>
    <row r="2404" spans="1:13" x14ac:dyDescent="0.25">
      <c r="A2404" s="43">
        <v>45008</v>
      </c>
      <c r="B2404" s="40" t="s">
        <v>14004</v>
      </c>
      <c r="C2404" s="40" t="s">
        <v>9182</v>
      </c>
      <c r="D2404" s="38">
        <v>1297790</v>
      </c>
      <c r="E2404" s="42" t="s">
        <v>8998</v>
      </c>
      <c r="F2404" s="38">
        <v>129779</v>
      </c>
      <c r="G2404" s="38">
        <f t="shared" si="148"/>
        <v>1427569</v>
      </c>
      <c r="H2404" s="40" t="s">
        <v>9183</v>
      </c>
      <c r="I2404" s="40" t="s">
        <v>9184</v>
      </c>
      <c r="J2404" s="45">
        <f t="shared" si="149"/>
        <v>16188</v>
      </c>
      <c r="K2404" s="47">
        <f t="shared" si="150"/>
        <v>1427569</v>
      </c>
      <c r="L2404">
        <f>+VLOOKUP(J2404,'Thanh toán '!Q$6:R$3244,2,0)</f>
        <v>1427569</v>
      </c>
      <c r="M2404" s="47">
        <f t="shared" si="151"/>
        <v>0</v>
      </c>
    </row>
    <row r="2405" spans="1:13" x14ac:dyDescent="0.25">
      <c r="A2405" s="43">
        <v>45008</v>
      </c>
      <c r="B2405" s="40" t="s">
        <v>14005</v>
      </c>
      <c r="C2405" s="40" t="s">
        <v>13297</v>
      </c>
      <c r="D2405" s="38">
        <v>2947160</v>
      </c>
      <c r="E2405" s="42" t="s">
        <v>8998</v>
      </c>
      <c r="F2405" s="38">
        <v>294716</v>
      </c>
      <c r="G2405" s="38">
        <f t="shared" si="148"/>
        <v>3241876</v>
      </c>
      <c r="H2405" s="40" t="s">
        <v>9183</v>
      </c>
      <c r="I2405" s="40" t="s">
        <v>9184</v>
      </c>
      <c r="J2405" s="45">
        <f t="shared" si="149"/>
        <v>16360</v>
      </c>
      <c r="K2405" s="47">
        <f t="shared" si="150"/>
        <v>3241876</v>
      </c>
      <c r="L2405">
        <f>+VLOOKUP(J2405,'Thanh toán '!Q$6:R$3244,2,0)</f>
        <v>3241876</v>
      </c>
      <c r="M2405" s="47">
        <f t="shared" si="151"/>
        <v>0</v>
      </c>
    </row>
    <row r="2406" spans="1:13" x14ac:dyDescent="0.25">
      <c r="A2406" s="43">
        <v>45008</v>
      </c>
      <c r="B2406" s="40" t="s">
        <v>11136</v>
      </c>
      <c r="C2406" s="40" t="s">
        <v>10260</v>
      </c>
      <c r="D2406" s="38">
        <v>368978</v>
      </c>
      <c r="E2406" s="42" t="s">
        <v>8998</v>
      </c>
      <c r="F2406" s="38">
        <v>36898</v>
      </c>
      <c r="G2406" s="38">
        <f t="shared" si="148"/>
        <v>405876</v>
      </c>
      <c r="H2406" s="40" t="s">
        <v>9001</v>
      </c>
      <c r="I2406" s="40" t="s">
        <v>9002</v>
      </c>
      <c r="J2406" s="45">
        <f t="shared" si="149"/>
        <v>16361</v>
      </c>
      <c r="K2406" s="47">
        <f t="shared" si="150"/>
        <v>405876</v>
      </c>
      <c r="L2406">
        <f>+VLOOKUP(J2406,'Thanh toán '!Q$6:R$3244,2,0)</f>
        <v>405876</v>
      </c>
      <c r="M2406" s="47">
        <f t="shared" si="151"/>
        <v>0</v>
      </c>
    </row>
    <row r="2407" spans="1:13" x14ac:dyDescent="0.25">
      <c r="A2407" s="43">
        <v>45008</v>
      </c>
      <c r="B2407" s="40" t="s">
        <v>14006</v>
      </c>
      <c r="C2407" s="40" t="s">
        <v>10258</v>
      </c>
      <c r="D2407" s="38">
        <v>800693</v>
      </c>
      <c r="E2407" s="42" t="s">
        <v>8998</v>
      </c>
      <c r="F2407" s="38">
        <v>80069</v>
      </c>
      <c r="G2407" s="38">
        <f t="shared" si="148"/>
        <v>880762</v>
      </c>
      <c r="H2407" s="40" t="s">
        <v>9001</v>
      </c>
      <c r="I2407" s="40" t="s">
        <v>9002</v>
      </c>
      <c r="J2407" s="45">
        <f t="shared" si="149"/>
        <v>16372</v>
      </c>
      <c r="K2407" s="47">
        <f t="shared" si="150"/>
        <v>880762</v>
      </c>
      <c r="L2407">
        <f>+VLOOKUP(J2407,'Thanh toán '!Q$6:R$3244,2,0)</f>
        <v>880762</v>
      </c>
      <c r="M2407" s="47">
        <f t="shared" si="151"/>
        <v>0</v>
      </c>
    </row>
    <row r="2408" spans="1:13" x14ac:dyDescent="0.25">
      <c r="A2408" s="43">
        <v>45008</v>
      </c>
      <c r="B2408" s="40" t="s">
        <v>14007</v>
      </c>
      <c r="C2408" s="40" t="s">
        <v>10238</v>
      </c>
      <c r="D2408" s="38">
        <v>584084</v>
      </c>
      <c r="E2408" s="42" t="s">
        <v>8998</v>
      </c>
      <c r="F2408" s="38">
        <v>58408</v>
      </c>
      <c r="G2408" s="38">
        <f t="shared" si="148"/>
        <v>642492</v>
      </c>
      <c r="H2408" s="40" t="s">
        <v>9001</v>
      </c>
      <c r="I2408" s="40" t="s">
        <v>9002</v>
      </c>
      <c r="J2408" s="45">
        <f t="shared" si="149"/>
        <v>16377</v>
      </c>
      <c r="K2408" s="47">
        <f t="shared" si="150"/>
        <v>642492</v>
      </c>
      <c r="L2408">
        <f>+VLOOKUP(J2408,'Thanh toán '!Q$6:R$3244,2,0)</f>
        <v>642492</v>
      </c>
      <c r="M2408" s="47">
        <f t="shared" si="151"/>
        <v>0</v>
      </c>
    </row>
    <row r="2409" spans="1:13" x14ac:dyDescent="0.25">
      <c r="A2409" s="43">
        <v>45008</v>
      </c>
      <c r="B2409" s="40" t="s">
        <v>14008</v>
      </c>
      <c r="C2409" s="40" t="s">
        <v>9783</v>
      </c>
      <c r="D2409" s="38">
        <v>1665870</v>
      </c>
      <c r="E2409" s="42" t="s">
        <v>8998</v>
      </c>
      <c r="F2409" s="38">
        <v>166587</v>
      </c>
      <c r="G2409" s="38">
        <f t="shared" si="148"/>
        <v>1832457</v>
      </c>
      <c r="H2409" s="40" t="s">
        <v>9068</v>
      </c>
      <c r="I2409" s="40" t="s">
        <v>9069</v>
      </c>
      <c r="J2409" s="45">
        <f t="shared" si="149"/>
        <v>16671</v>
      </c>
      <c r="K2409" s="47">
        <f t="shared" si="150"/>
        <v>1832457</v>
      </c>
      <c r="L2409">
        <f>+VLOOKUP(J2409,'Thanh toán '!Q$6:R$3244,2,0)</f>
        <v>1832457</v>
      </c>
      <c r="M2409" s="47">
        <f t="shared" si="151"/>
        <v>0</v>
      </c>
    </row>
    <row r="2410" spans="1:13" x14ac:dyDescent="0.25">
      <c r="A2410" s="43">
        <v>45008</v>
      </c>
      <c r="B2410" s="40" t="s">
        <v>14009</v>
      </c>
      <c r="C2410" s="40" t="s">
        <v>10091</v>
      </c>
      <c r="D2410" s="38">
        <v>1484859</v>
      </c>
      <c r="E2410" s="42" t="s">
        <v>8998</v>
      </c>
      <c r="F2410" s="38">
        <v>148486</v>
      </c>
      <c r="G2410" s="38">
        <f t="shared" si="148"/>
        <v>1633345</v>
      </c>
      <c r="H2410" s="40" t="s">
        <v>9001</v>
      </c>
      <c r="I2410" s="40" t="s">
        <v>9002</v>
      </c>
      <c r="J2410" s="45">
        <f t="shared" si="149"/>
        <v>16756</v>
      </c>
      <c r="K2410" s="47">
        <f t="shared" si="150"/>
        <v>1633345</v>
      </c>
      <c r="L2410">
        <f>+VLOOKUP(J2410,'Thanh toán '!Q$6:R$3244,2,0)</f>
        <v>1633345</v>
      </c>
      <c r="M2410" s="47">
        <f t="shared" si="151"/>
        <v>0</v>
      </c>
    </row>
    <row r="2411" spans="1:13" x14ac:dyDescent="0.25">
      <c r="A2411" s="43">
        <v>45008</v>
      </c>
      <c r="B2411" s="40" t="s">
        <v>14010</v>
      </c>
      <c r="C2411" s="40" t="s">
        <v>10063</v>
      </c>
      <c r="D2411" s="38">
        <v>484528</v>
      </c>
      <c r="E2411" s="42" t="s">
        <v>8998</v>
      </c>
      <c r="F2411" s="38">
        <v>48453</v>
      </c>
      <c r="G2411" s="38">
        <f t="shared" si="148"/>
        <v>532981</v>
      </c>
      <c r="H2411" s="40" t="s">
        <v>9001</v>
      </c>
      <c r="I2411" s="40" t="s">
        <v>9002</v>
      </c>
      <c r="J2411" s="45">
        <f t="shared" si="149"/>
        <v>16757</v>
      </c>
      <c r="K2411" s="47">
        <f t="shared" si="150"/>
        <v>532981</v>
      </c>
      <c r="L2411">
        <f>+VLOOKUP(J2411,'Thanh toán '!Q$6:R$3244,2,0)</f>
        <v>532981</v>
      </c>
      <c r="M2411" s="47">
        <f t="shared" si="151"/>
        <v>0</v>
      </c>
    </row>
    <row r="2412" spans="1:13" x14ac:dyDescent="0.25">
      <c r="A2412" s="43">
        <v>45008</v>
      </c>
      <c r="B2412" s="40" t="s">
        <v>14011</v>
      </c>
      <c r="C2412" s="40" t="s">
        <v>9826</v>
      </c>
      <c r="D2412" s="38">
        <v>874899</v>
      </c>
      <c r="E2412" s="42" t="s">
        <v>8998</v>
      </c>
      <c r="F2412" s="38">
        <v>87490</v>
      </c>
      <c r="G2412" s="38">
        <f t="shared" si="148"/>
        <v>962389</v>
      </c>
      <c r="H2412" s="40" t="s">
        <v>9284</v>
      </c>
      <c r="I2412" s="40" t="s">
        <v>9285</v>
      </c>
      <c r="J2412" s="45">
        <f t="shared" si="149"/>
        <v>16837</v>
      </c>
      <c r="K2412" s="47">
        <f t="shared" si="150"/>
        <v>962389</v>
      </c>
      <c r="L2412" t="e">
        <f>+VLOOKUP(J2412,'Thanh toán '!Q$6:R$3244,2,0)</f>
        <v>#N/A</v>
      </c>
      <c r="M2412" s="47" t="e">
        <f t="shared" si="151"/>
        <v>#N/A</v>
      </c>
    </row>
    <row r="2413" spans="1:13" x14ac:dyDescent="0.25">
      <c r="A2413" s="43">
        <v>45008</v>
      </c>
      <c r="B2413" s="40" t="s">
        <v>14012</v>
      </c>
      <c r="C2413" s="40" t="s">
        <v>10103</v>
      </c>
      <c r="D2413" s="38">
        <v>806200</v>
      </c>
      <c r="E2413" s="42" t="s">
        <v>8998</v>
      </c>
      <c r="F2413" s="38">
        <v>80620</v>
      </c>
      <c r="G2413" s="38">
        <f t="shared" si="148"/>
        <v>886820</v>
      </c>
      <c r="H2413" s="40" t="s">
        <v>9001</v>
      </c>
      <c r="I2413" s="40" t="s">
        <v>9002</v>
      </c>
      <c r="J2413" s="45">
        <f t="shared" si="149"/>
        <v>16919</v>
      </c>
      <c r="K2413" s="47">
        <f t="shared" si="150"/>
        <v>886820</v>
      </c>
      <c r="L2413">
        <f>+VLOOKUP(J2413,'Thanh toán '!Q$6:R$3244,2,0)</f>
        <v>886820</v>
      </c>
      <c r="M2413" s="47">
        <f t="shared" si="151"/>
        <v>0</v>
      </c>
    </row>
    <row r="2414" spans="1:13" x14ac:dyDescent="0.25">
      <c r="A2414" s="43">
        <v>45008</v>
      </c>
      <c r="B2414" s="40" t="s">
        <v>14013</v>
      </c>
      <c r="C2414" s="40" t="s">
        <v>14014</v>
      </c>
      <c r="D2414" s="38">
        <v>2023910</v>
      </c>
      <c r="E2414" s="42" t="s">
        <v>8998</v>
      </c>
      <c r="F2414" s="38">
        <v>202391</v>
      </c>
      <c r="G2414" s="38">
        <f t="shared" si="148"/>
        <v>2226301</v>
      </c>
      <c r="H2414" s="40" t="s">
        <v>9820</v>
      </c>
      <c r="I2414" s="40" t="s">
        <v>9821</v>
      </c>
      <c r="J2414" s="45">
        <f t="shared" si="149"/>
        <v>17386</v>
      </c>
      <c r="K2414" s="47">
        <f t="shared" si="150"/>
        <v>2226301</v>
      </c>
      <c r="L2414">
        <f>+VLOOKUP(J2414,'Thanh toán '!Q$6:R$3244,2,0)</f>
        <v>2226301</v>
      </c>
      <c r="M2414" s="47">
        <f t="shared" si="151"/>
        <v>0</v>
      </c>
    </row>
    <row r="2415" spans="1:13" x14ac:dyDescent="0.25">
      <c r="A2415" s="43">
        <v>45008</v>
      </c>
      <c r="B2415" s="40" t="s">
        <v>14015</v>
      </c>
      <c r="C2415" s="40" t="s">
        <v>14016</v>
      </c>
      <c r="D2415" s="38">
        <v>1683300</v>
      </c>
      <c r="E2415" s="42" t="s">
        <v>8998</v>
      </c>
      <c r="F2415" s="38">
        <v>168330</v>
      </c>
      <c r="G2415" s="38">
        <f t="shared" si="148"/>
        <v>1851630</v>
      </c>
      <c r="H2415" s="40" t="s">
        <v>9814</v>
      </c>
      <c r="I2415" s="40" t="s">
        <v>9815</v>
      </c>
      <c r="J2415" s="45">
        <f t="shared" si="149"/>
        <v>17387</v>
      </c>
      <c r="K2415" s="47">
        <f t="shared" si="150"/>
        <v>1851630</v>
      </c>
      <c r="L2415">
        <f>+VLOOKUP(J2415,'Thanh toán '!Q$6:R$3244,2,0)</f>
        <v>1851630</v>
      </c>
      <c r="M2415" s="47">
        <f t="shared" si="151"/>
        <v>0</v>
      </c>
    </row>
    <row r="2416" spans="1:13" x14ac:dyDescent="0.25">
      <c r="A2416" s="43">
        <v>45008</v>
      </c>
      <c r="B2416" s="40" t="s">
        <v>14017</v>
      </c>
      <c r="C2416" s="40" t="s">
        <v>9668</v>
      </c>
      <c r="D2416" s="38">
        <v>618065</v>
      </c>
      <c r="E2416" s="42" t="s">
        <v>8998</v>
      </c>
      <c r="F2416" s="38">
        <v>61807</v>
      </c>
      <c r="G2416" s="38">
        <f t="shared" si="148"/>
        <v>679872</v>
      </c>
      <c r="H2416" s="40" t="s">
        <v>9284</v>
      </c>
      <c r="I2416" s="40" t="s">
        <v>9285</v>
      </c>
      <c r="J2416" s="45">
        <f t="shared" si="149"/>
        <v>17431</v>
      </c>
      <c r="K2416" s="47">
        <f t="shared" si="150"/>
        <v>679872</v>
      </c>
      <c r="L2416">
        <f>+VLOOKUP(J2416,'Thanh toán '!Q$6:R$3244,2,0)</f>
        <v>679872</v>
      </c>
      <c r="M2416" s="47">
        <f t="shared" si="151"/>
        <v>0</v>
      </c>
    </row>
    <row r="2417" spans="1:13" x14ac:dyDescent="0.25">
      <c r="A2417" s="43">
        <v>45009</v>
      </c>
      <c r="B2417" s="40" t="s">
        <v>14024</v>
      </c>
      <c r="C2417" s="40" t="s">
        <v>9679</v>
      </c>
      <c r="D2417" s="38">
        <v>1346927</v>
      </c>
      <c r="E2417" s="42" t="s">
        <v>8998</v>
      </c>
      <c r="F2417" s="38">
        <v>134693</v>
      </c>
      <c r="G2417" s="38">
        <f t="shared" si="148"/>
        <v>1481620</v>
      </c>
      <c r="H2417" s="40" t="s">
        <v>9284</v>
      </c>
      <c r="I2417" s="40" t="s">
        <v>9285</v>
      </c>
      <c r="J2417" s="45">
        <f t="shared" si="149"/>
        <v>17436</v>
      </c>
      <c r="K2417" s="47">
        <f t="shared" si="150"/>
        <v>1481620</v>
      </c>
      <c r="L2417">
        <f>+VLOOKUP(J2417,'Thanh toán '!Q$6:R$3244,2,0)</f>
        <v>1481620</v>
      </c>
      <c r="M2417" s="47">
        <f t="shared" si="151"/>
        <v>0</v>
      </c>
    </row>
    <row r="2418" spans="1:13" x14ac:dyDescent="0.25">
      <c r="A2418" s="43">
        <v>45009</v>
      </c>
      <c r="B2418" s="40" t="s">
        <v>14025</v>
      </c>
      <c r="C2418" s="40" t="s">
        <v>9679</v>
      </c>
      <c r="D2418" s="38">
        <v>695520</v>
      </c>
      <c r="E2418" s="42" t="s">
        <v>8998</v>
      </c>
      <c r="F2418" s="38">
        <v>69552</v>
      </c>
      <c r="G2418" s="38">
        <f t="shared" si="148"/>
        <v>765072</v>
      </c>
      <c r="H2418" s="40" t="s">
        <v>9284</v>
      </c>
      <c r="I2418" s="40" t="s">
        <v>9285</v>
      </c>
      <c r="J2418" s="45">
        <f t="shared" si="149"/>
        <v>17437</v>
      </c>
      <c r="K2418" s="47">
        <f t="shared" si="150"/>
        <v>765072</v>
      </c>
      <c r="L2418" t="e">
        <f>+VLOOKUP(J2418,'Thanh toán '!Q$6:R$3244,2,0)</f>
        <v>#N/A</v>
      </c>
      <c r="M2418" s="47" t="e">
        <f t="shared" si="151"/>
        <v>#N/A</v>
      </c>
    </row>
    <row r="2419" spans="1:13" x14ac:dyDescent="0.25">
      <c r="A2419" s="43">
        <v>45009</v>
      </c>
      <c r="B2419" s="40" t="s">
        <v>14026</v>
      </c>
      <c r="C2419" s="40" t="s">
        <v>9736</v>
      </c>
      <c r="D2419" s="38">
        <v>553467</v>
      </c>
      <c r="E2419" s="42" t="s">
        <v>8998</v>
      </c>
      <c r="F2419" s="38">
        <v>55347</v>
      </c>
      <c r="G2419" s="38">
        <f t="shared" si="148"/>
        <v>608814</v>
      </c>
      <c r="H2419" s="40" t="s">
        <v>9001</v>
      </c>
      <c r="I2419" s="40" t="s">
        <v>9002</v>
      </c>
      <c r="J2419" s="45">
        <f t="shared" si="149"/>
        <v>17439</v>
      </c>
      <c r="K2419" s="47">
        <f t="shared" si="150"/>
        <v>608814</v>
      </c>
      <c r="L2419">
        <f>+VLOOKUP(J2419,'Thanh toán '!Q$6:R$3244,2,0)</f>
        <v>608814</v>
      </c>
      <c r="M2419" s="47">
        <f t="shared" si="151"/>
        <v>0</v>
      </c>
    </row>
    <row r="2420" spans="1:13" x14ac:dyDescent="0.25">
      <c r="A2420" s="43">
        <v>45009</v>
      </c>
      <c r="B2420" s="40" t="s">
        <v>14027</v>
      </c>
      <c r="C2420" s="40" t="s">
        <v>11349</v>
      </c>
      <c r="D2420" s="38">
        <v>818532</v>
      </c>
      <c r="E2420" s="42" t="s">
        <v>8998</v>
      </c>
      <c r="F2420" s="38">
        <v>81853</v>
      </c>
      <c r="G2420" s="38">
        <f t="shared" si="148"/>
        <v>900385</v>
      </c>
      <c r="H2420" s="40" t="s">
        <v>9001</v>
      </c>
      <c r="I2420" s="40" t="s">
        <v>9002</v>
      </c>
      <c r="J2420" s="45">
        <f t="shared" si="149"/>
        <v>17440</v>
      </c>
      <c r="K2420" s="47">
        <f t="shared" si="150"/>
        <v>900385</v>
      </c>
      <c r="L2420">
        <f>+VLOOKUP(J2420,'Thanh toán '!Q$6:R$3244,2,0)</f>
        <v>900385</v>
      </c>
      <c r="M2420" s="47">
        <f t="shared" si="151"/>
        <v>0</v>
      </c>
    </row>
    <row r="2421" spans="1:13" x14ac:dyDescent="0.25">
      <c r="A2421" s="43">
        <v>45009</v>
      </c>
      <c r="B2421" s="40" t="s">
        <v>14028</v>
      </c>
      <c r="C2421" s="40" t="s">
        <v>9738</v>
      </c>
      <c r="D2421" s="38">
        <v>1665870</v>
      </c>
      <c r="E2421" s="42" t="s">
        <v>8998</v>
      </c>
      <c r="F2421" s="38">
        <v>166587</v>
      </c>
      <c r="G2421" s="38">
        <f t="shared" si="148"/>
        <v>1832457</v>
      </c>
      <c r="H2421" s="40" t="s">
        <v>9001</v>
      </c>
      <c r="I2421" s="40" t="s">
        <v>9002</v>
      </c>
      <c r="J2421" s="45">
        <f t="shared" si="149"/>
        <v>17441</v>
      </c>
      <c r="K2421" s="47">
        <f t="shared" si="150"/>
        <v>1832457</v>
      </c>
      <c r="L2421">
        <f>+VLOOKUP(J2421,'Thanh toán '!Q$6:R$3244,2,0)</f>
        <v>1832457</v>
      </c>
      <c r="M2421" s="47">
        <f t="shared" si="151"/>
        <v>0</v>
      </c>
    </row>
    <row r="2422" spans="1:13" x14ac:dyDescent="0.25">
      <c r="A2422" s="43">
        <v>45009</v>
      </c>
      <c r="B2422" s="40" t="s">
        <v>14029</v>
      </c>
      <c r="C2422" s="40" t="s">
        <v>14030</v>
      </c>
      <c r="D2422" s="38">
        <v>2158575</v>
      </c>
      <c r="E2422" s="42" t="s">
        <v>8998</v>
      </c>
      <c r="F2422" s="38">
        <v>215858</v>
      </c>
      <c r="G2422" s="38">
        <f t="shared" si="148"/>
        <v>2374433</v>
      </c>
      <c r="H2422" s="40" t="s">
        <v>9206</v>
      </c>
      <c r="I2422" s="40" t="s">
        <v>9207</v>
      </c>
      <c r="J2422" s="45">
        <f t="shared" si="149"/>
        <v>17446</v>
      </c>
      <c r="K2422" s="47">
        <f t="shared" si="150"/>
        <v>2374433</v>
      </c>
      <c r="L2422">
        <f>+VLOOKUP(J2422,'Thanh toán '!Q$6:R$3244,2,0)</f>
        <v>2374433</v>
      </c>
      <c r="M2422" s="47">
        <f t="shared" si="151"/>
        <v>0</v>
      </c>
    </row>
    <row r="2423" spans="1:13" x14ac:dyDescent="0.25">
      <c r="A2423" s="43">
        <v>45009</v>
      </c>
      <c r="B2423" s="40" t="s">
        <v>14031</v>
      </c>
      <c r="C2423" s="40" t="s">
        <v>9200</v>
      </c>
      <c r="D2423" s="38">
        <v>618070</v>
      </c>
      <c r="E2423" s="42" t="s">
        <v>8998</v>
      </c>
      <c r="F2423" s="38">
        <v>61807</v>
      </c>
      <c r="G2423" s="38">
        <f t="shared" si="148"/>
        <v>679877</v>
      </c>
      <c r="H2423" s="40" t="s">
        <v>9001</v>
      </c>
      <c r="I2423" s="40" t="s">
        <v>9002</v>
      </c>
      <c r="J2423" s="45">
        <f t="shared" si="149"/>
        <v>17448</v>
      </c>
      <c r="K2423" s="47">
        <f t="shared" si="150"/>
        <v>679877</v>
      </c>
      <c r="L2423">
        <f>+VLOOKUP(J2423,'Thanh toán '!Q$6:R$3244,2,0)</f>
        <v>679877</v>
      </c>
      <c r="M2423" s="47">
        <f t="shared" si="151"/>
        <v>0</v>
      </c>
    </row>
    <row r="2424" spans="1:13" x14ac:dyDescent="0.25">
      <c r="A2424" s="43">
        <v>45009</v>
      </c>
      <c r="B2424" s="40" t="s">
        <v>14032</v>
      </c>
      <c r="C2424" s="40" t="s">
        <v>10646</v>
      </c>
      <c r="D2424" s="38">
        <v>397772</v>
      </c>
      <c r="E2424" s="42" t="s">
        <v>8998</v>
      </c>
      <c r="F2424" s="38">
        <v>39777</v>
      </c>
      <c r="G2424" s="38">
        <f t="shared" si="148"/>
        <v>437549</v>
      </c>
      <c r="H2424" s="40" t="s">
        <v>9001</v>
      </c>
      <c r="I2424" s="40" t="s">
        <v>9002</v>
      </c>
      <c r="J2424" s="45">
        <f t="shared" si="149"/>
        <v>17450</v>
      </c>
      <c r="K2424" s="47">
        <f t="shared" si="150"/>
        <v>437549</v>
      </c>
      <c r="L2424">
        <f>+VLOOKUP(J2424,'Thanh toán '!Q$6:R$3244,2,0)</f>
        <v>437549</v>
      </c>
      <c r="M2424" s="47">
        <f t="shared" si="151"/>
        <v>0</v>
      </c>
    </row>
    <row r="2425" spans="1:13" x14ac:dyDescent="0.25">
      <c r="A2425" s="43">
        <v>45009</v>
      </c>
      <c r="B2425" s="40" t="s">
        <v>14033</v>
      </c>
      <c r="C2425" s="40" t="s">
        <v>14034</v>
      </c>
      <c r="D2425" s="38">
        <v>1185687</v>
      </c>
      <c r="E2425" s="42" t="s">
        <v>8998</v>
      </c>
      <c r="F2425" s="38">
        <v>118569</v>
      </c>
      <c r="G2425" s="38">
        <f t="shared" si="148"/>
        <v>1304256</v>
      </c>
      <c r="H2425" s="40" t="s">
        <v>9284</v>
      </c>
      <c r="I2425" s="40" t="s">
        <v>9285</v>
      </c>
      <c r="J2425" s="45">
        <f t="shared" si="149"/>
        <v>17454</v>
      </c>
      <c r="K2425" s="47">
        <f t="shared" si="150"/>
        <v>1304256</v>
      </c>
      <c r="L2425">
        <f>+VLOOKUP(J2425,'Thanh toán '!Q$6:R$3244,2,0)</f>
        <v>1304256</v>
      </c>
      <c r="M2425" s="47">
        <f t="shared" si="151"/>
        <v>0</v>
      </c>
    </row>
    <row r="2426" spans="1:13" x14ac:dyDescent="0.25">
      <c r="A2426" s="43">
        <v>45009</v>
      </c>
      <c r="B2426" s="40" t="s">
        <v>14035</v>
      </c>
      <c r="C2426" s="40" t="s">
        <v>14036</v>
      </c>
      <c r="D2426" s="38">
        <v>3904126</v>
      </c>
      <c r="E2426" s="42" t="s">
        <v>8998</v>
      </c>
      <c r="F2426" s="38">
        <v>390413</v>
      </c>
      <c r="G2426" s="38">
        <f t="shared" si="148"/>
        <v>4294539</v>
      </c>
      <c r="H2426" s="40" t="s">
        <v>9268</v>
      </c>
      <c r="I2426" s="40" t="s">
        <v>9269</v>
      </c>
      <c r="J2426" s="45">
        <f t="shared" si="149"/>
        <v>17455</v>
      </c>
      <c r="K2426" s="47">
        <f t="shared" si="150"/>
        <v>4294539</v>
      </c>
      <c r="L2426">
        <f>+VLOOKUP(J2426,'Thanh toán '!Q$6:R$3244,2,0)</f>
        <v>4294539</v>
      </c>
      <c r="M2426" s="47">
        <f t="shared" si="151"/>
        <v>0</v>
      </c>
    </row>
    <row r="2427" spans="1:13" x14ac:dyDescent="0.25">
      <c r="A2427" s="43">
        <v>45009</v>
      </c>
      <c r="B2427" s="40" t="s">
        <v>14037</v>
      </c>
      <c r="C2427" s="40" t="s">
        <v>9689</v>
      </c>
      <c r="D2427" s="38">
        <v>1365215</v>
      </c>
      <c r="E2427" s="42" t="s">
        <v>8998</v>
      </c>
      <c r="F2427" s="38">
        <v>136522</v>
      </c>
      <c r="G2427" s="38">
        <f t="shared" si="148"/>
        <v>1501737</v>
      </c>
      <c r="H2427" s="40" t="s">
        <v>9284</v>
      </c>
      <c r="I2427" s="40" t="s">
        <v>9285</v>
      </c>
      <c r="J2427" s="45">
        <f t="shared" si="149"/>
        <v>17457</v>
      </c>
      <c r="K2427" s="47">
        <f t="shared" si="150"/>
        <v>1501737</v>
      </c>
      <c r="L2427" t="e">
        <f>+VLOOKUP(J2427,'Thanh toán '!Q$6:R$3244,2,0)</f>
        <v>#N/A</v>
      </c>
      <c r="M2427" s="47" t="e">
        <f t="shared" si="151"/>
        <v>#N/A</v>
      </c>
    </row>
    <row r="2428" spans="1:13" x14ac:dyDescent="0.25">
      <c r="A2428" s="43">
        <v>45009</v>
      </c>
      <c r="B2428" s="40" t="s">
        <v>14038</v>
      </c>
      <c r="C2428" s="40" t="s">
        <v>13299</v>
      </c>
      <c r="D2428" s="38">
        <v>1428360</v>
      </c>
      <c r="E2428" s="42" t="s">
        <v>8998</v>
      </c>
      <c r="F2428" s="38">
        <v>142836</v>
      </c>
      <c r="G2428" s="38">
        <f t="shared" si="148"/>
        <v>1571196</v>
      </c>
      <c r="H2428" s="40" t="s">
        <v>9183</v>
      </c>
      <c r="I2428" s="40" t="s">
        <v>9184</v>
      </c>
      <c r="J2428" s="45">
        <f t="shared" si="149"/>
        <v>17462</v>
      </c>
      <c r="K2428" s="47">
        <f t="shared" si="150"/>
        <v>1571196</v>
      </c>
      <c r="L2428">
        <f>+VLOOKUP(J2428,'Thanh toán '!Q$6:R$3244,2,0)</f>
        <v>1571196</v>
      </c>
      <c r="M2428" s="47">
        <f t="shared" si="151"/>
        <v>0</v>
      </c>
    </row>
    <row r="2429" spans="1:13" x14ac:dyDescent="0.25">
      <c r="A2429" s="43">
        <v>45009</v>
      </c>
      <c r="B2429" s="40" t="s">
        <v>14039</v>
      </c>
      <c r="C2429" s="40" t="s">
        <v>10226</v>
      </c>
      <c r="D2429" s="38">
        <v>704013</v>
      </c>
      <c r="E2429" s="42" t="s">
        <v>8998</v>
      </c>
      <c r="F2429" s="38">
        <v>70401</v>
      </c>
      <c r="G2429" s="38">
        <f t="shared" si="148"/>
        <v>774414</v>
      </c>
      <c r="H2429" s="40" t="s">
        <v>9001</v>
      </c>
      <c r="I2429" s="40" t="s">
        <v>9002</v>
      </c>
      <c r="J2429" s="45">
        <f t="shared" si="149"/>
        <v>17463</v>
      </c>
      <c r="K2429" s="47">
        <f t="shared" si="150"/>
        <v>774414</v>
      </c>
      <c r="L2429">
        <f>+VLOOKUP(J2429,'Thanh toán '!Q$6:R$3244,2,0)</f>
        <v>774414</v>
      </c>
      <c r="M2429" s="47">
        <f t="shared" si="151"/>
        <v>0</v>
      </c>
    </row>
    <row r="2430" spans="1:13" x14ac:dyDescent="0.25">
      <c r="A2430" s="43">
        <v>45009</v>
      </c>
      <c r="B2430" s="40" t="s">
        <v>14040</v>
      </c>
      <c r="C2430" s="40" t="s">
        <v>10220</v>
      </c>
      <c r="D2430" s="38">
        <v>964308</v>
      </c>
      <c r="E2430" s="42" t="s">
        <v>8998</v>
      </c>
      <c r="F2430" s="38">
        <v>96431</v>
      </c>
      <c r="G2430" s="38">
        <f t="shared" si="148"/>
        <v>1060739</v>
      </c>
      <c r="H2430" s="40" t="s">
        <v>9001</v>
      </c>
      <c r="I2430" s="40" t="s">
        <v>9002</v>
      </c>
      <c r="J2430" s="45">
        <f t="shared" si="149"/>
        <v>17464</v>
      </c>
      <c r="K2430" s="47">
        <f t="shared" si="150"/>
        <v>1060739</v>
      </c>
      <c r="L2430">
        <f>+VLOOKUP(J2430,'Thanh toán '!Q$6:R$3244,2,0)</f>
        <v>1060739</v>
      </c>
      <c r="M2430" s="47">
        <f t="shared" si="151"/>
        <v>0</v>
      </c>
    </row>
    <row r="2431" spans="1:13" x14ac:dyDescent="0.25">
      <c r="A2431" s="43">
        <v>45009</v>
      </c>
      <c r="B2431" s="40" t="s">
        <v>12667</v>
      </c>
      <c r="C2431" s="40" t="s">
        <v>11732</v>
      </c>
      <c r="D2431" s="38">
        <v>2292125</v>
      </c>
      <c r="E2431" s="42" t="s">
        <v>8998</v>
      </c>
      <c r="F2431" s="38">
        <v>229213</v>
      </c>
      <c r="G2431" s="38">
        <f t="shared" si="148"/>
        <v>2521338</v>
      </c>
      <c r="H2431" s="40" t="s">
        <v>9284</v>
      </c>
      <c r="I2431" s="40" t="s">
        <v>9285</v>
      </c>
      <c r="J2431" s="45">
        <f t="shared" si="149"/>
        <v>17471</v>
      </c>
      <c r="K2431" s="47">
        <f t="shared" si="150"/>
        <v>2521338</v>
      </c>
      <c r="L2431">
        <f>+VLOOKUP(J2431,'Thanh toán '!Q$6:R$3244,2,0)</f>
        <v>2521338</v>
      </c>
      <c r="M2431" s="47">
        <f t="shared" si="151"/>
        <v>0</v>
      </c>
    </row>
    <row r="2432" spans="1:13" x14ac:dyDescent="0.25">
      <c r="A2432" s="43">
        <v>45009</v>
      </c>
      <c r="B2432" s="40" t="s">
        <v>14041</v>
      </c>
      <c r="C2432" s="40" t="s">
        <v>14042</v>
      </c>
      <c r="D2432" s="38">
        <v>1529816</v>
      </c>
      <c r="E2432" s="42" t="s">
        <v>8998</v>
      </c>
      <c r="F2432" s="38">
        <v>152982</v>
      </c>
      <c r="G2432" s="38">
        <f t="shared" si="148"/>
        <v>1682798</v>
      </c>
      <c r="H2432" s="40" t="s">
        <v>9315</v>
      </c>
      <c r="I2432" s="40" t="s">
        <v>9316</v>
      </c>
      <c r="J2432" s="45">
        <f t="shared" si="149"/>
        <v>17472</v>
      </c>
      <c r="K2432" s="47">
        <f t="shared" si="150"/>
        <v>1682798</v>
      </c>
      <c r="L2432">
        <f>+VLOOKUP(J2432,'Thanh toán '!Q$6:R$3244,2,0)</f>
        <v>1682798</v>
      </c>
      <c r="M2432" s="47">
        <f t="shared" si="151"/>
        <v>0</v>
      </c>
    </row>
    <row r="2433" spans="1:13" x14ac:dyDescent="0.25">
      <c r="A2433" s="43">
        <v>45009</v>
      </c>
      <c r="B2433" s="40" t="s">
        <v>14043</v>
      </c>
      <c r="C2433" s="40" t="s">
        <v>14044</v>
      </c>
      <c r="D2433" s="38">
        <v>1612400</v>
      </c>
      <c r="E2433" s="42" t="s">
        <v>8998</v>
      </c>
      <c r="F2433" s="38">
        <v>161240</v>
      </c>
      <c r="G2433" s="38">
        <f t="shared" si="148"/>
        <v>1773640</v>
      </c>
      <c r="H2433" s="40" t="s">
        <v>10376</v>
      </c>
      <c r="I2433" s="40" t="s">
        <v>10377</v>
      </c>
      <c r="J2433" s="45">
        <f t="shared" si="149"/>
        <v>17475</v>
      </c>
      <c r="K2433" s="47">
        <f t="shared" si="150"/>
        <v>1773640</v>
      </c>
      <c r="L2433">
        <f>+VLOOKUP(J2433,'Thanh toán '!Q$6:R$3244,2,0)</f>
        <v>1773640</v>
      </c>
      <c r="M2433" s="47">
        <f t="shared" si="151"/>
        <v>0</v>
      </c>
    </row>
    <row r="2434" spans="1:13" x14ac:dyDescent="0.25">
      <c r="A2434" s="43">
        <v>45009</v>
      </c>
      <c r="B2434" s="40" t="s">
        <v>14045</v>
      </c>
      <c r="C2434" s="40" t="s">
        <v>14046</v>
      </c>
      <c r="D2434" s="38">
        <v>865200</v>
      </c>
      <c r="E2434" s="42" t="s">
        <v>8998</v>
      </c>
      <c r="F2434" s="38">
        <v>86520</v>
      </c>
      <c r="G2434" s="38">
        <f t="shared" si="148"/>
        <v>951720</v>
      </c>
      <c r="H2434" s="40" t="s">
        <v>9206</v>
      </c>
      <c r="I2434" s="40" t="s">
        <v>9207</v>
      </c>
      <c r="J2434" s="45">
        <f t="shared" si="149"/>
        <v>17476</v>
      </c>
      <c r="K2434" s="47">
        <f t="shared" si="150"/>
        <v>951720</v>
      </c>
      <c r="L2434" t="e">
        <f>+VLOOKUP(J2434,'Thanh toán '!Q$6:R$3244,2,0)</f>
        <v>#N/A</v>
      </c>
      <c r="M2434" s="47" t="e">
        <f t="shared" si="151"/>
        <v>#N/A</v>
      </c>
    </row>
    <row r="2435" spans="1:13" x14ac:dyDescent="0.25">
      <c r="A2435" s="43">
        <v>45010</v>
      </c>
      <c r="B2435" s="40" t="s">
        <v>12915</v>
      </c>
      <c r="C2435" s="40" t="s">
        <v>14057</v>
      </c>
      <c r="D2435" s="38">
        <v>607885</v>
      </c>
      <c r="E2435" s="42" t="s">
        <v>8998</v>
      </c>
      <c r="F2435" s="38">
        <v>60789</v>
      </c>
      <c r="G2435" s="38">
        <f t="shared" si="148"/>
        <v>668674</v>
      </c>
      <c r="H2435" s="40" t="s">
        <v>9001</v>
      </c>
      <c r="I2435" s="40" t="s">
        <v>9002</v>
      </c>
      <c r="J2435" s="45">
        <f t="shared" si="149"/>
        <v>10754</v>
      </c>
      <c r="K2435" s="47">
        <f t="shared" si="150"/>
        <v>668674</v>
      </c>
      <c r="L2435">
        <f>+VLOOKUP(J2435,'Thanh toán '!Q$6:R$3244,2,0)</f>
        <v>668674</v>
      </c>
      <c r="M2435" s="47">
        <f t="shared" si="151"/>
        <v>0</v>
      </c>
    </row>
    <row r="2436" spans="1:13" x14ac:dyDescent="0.25">
      <c r="A2436" s="43">
        <v>45010</v>
      </c>
      <c r="B2436" s="40" t="s">
        <v>14058</v>
      </c>
      <c r="C2436" s="40" t="s">
        <v>9131</v>
      </c>
      <c r="D2436" s="38">
        <v>305250</v>
      </c>
      <c r="E2436" s="42" t="s">
        <v>8998</v>
      </c>
      <c r="F2436" s="38">
        <v>30525</v>
      </c>
      <c r="G2436" s="38">
        <f t="shared" si="148"/>
        <v>335775</v>
      </c>
      <c r="H2436" s="40" t="s">
        <v>9001</v>
      </c>
      <c r="I2436" s="40" t="s">
        <v>9002</v>
      </c>
      <c r="J2436" s="45">
        <f t="shared" si="149"/>
        <v>17479</v>
      </c>
      <c r="K2436" s="47">
        <f t="shared" si="150"/>
        <v>335775</v>
      </c>
      <c r="L2436">
        <f>+VLOOKUP(J2436,'Thanh toán '!Q$6:R$3244,2,0)</f>
        <v>335775</v>
      </c>
      <c r="M2436" s="47">
        <f t="shared" si="151"/>
        <v>0</v>
      </c>
    </row>
    <row r="2437" spans="1:13" x14ac:dyDescent="0.25">
      <c r="A2437" s="43">
        <v>45010</v>
      </c>
      <c r="B2437" s="40" t="s">
        <v>14059</v>
      </c>
      <c r="C2437" s="40" t="s">
        <v>9146</v>
      </c>
      <c r="D2437" s="38">
        <v>1123173</v>
      </c>
      <c r="E2437" s="42" t="s">
        <v>8998</v>
      </c>
      <c r="F2437" s="38">
        <v>112317</v>
      </c>
      <c r="G2437" s="38">
        <f t="shared" si="148"/>
        <v>1235490</v>
      </c>
      <c r="H2437" s="40" t="s">
        <v>9001</v>
      </c>
      <c r="I2437" s="40" t="s">
        <v>9002</v>
      </c>
      <c r="J2437" s="45">
        <f t="shared" si="149"/>
        <v>17480</v>
      </c>
      <c r="K2437" s="47">
        <f t="shared" si="150"/>
        <v>1235490</v>
      </c>
      <c r="L2437">
        <f>+VLOOKUP(J2437,'Thanh toán '!Q$6:R$3244,2,0)</f>
        <v>1235490</v>
      </c>
      <c r="M2437" s="47">
        <f t="shared" si="151"/>
        <v>0</v>
      </c>
    </row>
    <row r="2438" spans="1:13" x14ac:dyDescent="0.25">
      <c r="A2438" s="43">
        <v>45010</v>
      </c>
      <c r="B2438" s="40" t="s">
        <v>14060</v>
      </c>
      <c r="C2438" s="40" t="s">
        <v>9150</v>
      </c>
      <c r="D2438" s="38">
        <v>737956</v>
      </c>
      <c r="E2438" s="42" t="s">
        <v>8998</v>
      </c>
      <c r="F2438" s="38">
        <v>73796</v>
      </c>
      <c r="G2438" s="38">
        <f t="shared" ref="G2438:G2501" si="152">+D2438+F2438</f>
        <v>811752</v>
      </c>
      <c r="H2438" s="40" t="s">
        <v>9001</v>
      </c>
      <c r="I2438" s="40" t="s">
        <v>9002</v>
      </c>
      <c r="J2438" s="45">
        <f t="shared" ref="J2438:J2501" si="153">+B2438*1</f>
        <v>17484</v>
      </c>
      <c r="K2438" s="47">
        <f t="shared" ref="K2438:K2501" si="154">+G2438</f>
        <v>811752</v>
      </c>
      <c r="L2438">
        <f>+VLOOKUP(J2438,'Thanh toán '!Q$6:R$3244,2,0)</f>
        <v>811752</v>
      </c>
      <c r="M2438" s="47">
        <f t="shared" ref="M2438:M2501" si="155">+L2438-K2438</f>
        <v>0</v>
      </c>
    </row>
    <row r="2439" spans="1:13" x14ac:dyDescent="0.25">
      <c r="A2439" s="43">
        <v>45010</v>
      </c>
      <c r="B2439" s="40" t="s">
        <v>14061</v>
      </c>
      <c r="C2439" s="40" t="s">
        <v>9144</v>
      </c>
      <c r="D2439" s="38">
        <v>553467</v>
      </c>
      <c r="E2439" s="42" t="s">
        <v>8998</v>
      </c>
      <c r="F2439" s="38">
        <v>55347</v>
      </c>
      <c r="G2439" s="38">
        <f t="shared" si="152"/>
        <v>608814</v>
      </c>
      <c r="H2439" s="40" t="s">
        <v>9001</v>
      </c>
      <c r="I2439" s="40" t="s">
        <v>9002</v>
      </c>
      <c r="J2439" s="45">
        <f t="shared" si="153"/>
        <v>17485</v>
      </c>
      <c r="K2439" s="47">
        <f t="shared" si="154"/>
        <v>608814</v>
      </c>
      <c r="L2439">
        <f>+VLOOKUP(J2439,'Thanh toán '!Q$6:R$3244,2,0)</f>
        <v>608814</v>
      </c>
      <c r="M2439" s="47">
        <f t="shared" si="155"/>
        <v>0</v>
      </c>
    </row>
    <row r="2440" spans="1:13" x14ac:dyDescent="0.25">
      <c r="A2440" s="43">
        <v>45010</v>
      </c>
      <c r="B2440" s="40" t="s">
        <v>14062</v>
      </c>
      <c r="C2440" s="40" t="s">
        <v>9154</v>
      </c>
      <c r="D2440" s="38">
        <v>1176421</v>
      </c>
      <c r="E2440" s="42" t="s">
        <v>8998</v>
      </c>
      <c r="F2440" s="38">
        <v>117642</v>
      </c>
      <c r="G2440" s="38">
        <f t="shared" si="152"/>
        <v>1294063</v>
      </c>
      <c r="H2440" s="40" t="s">
        <v>9001</v>
      </c>
      <c r="I2440" s="40" t="s">
        <v>9002</v>
      </c>
      <c r="J2440" s="45">
        <f t="shared" si="153"/>
        <v>17486</v>
      </c>
      <c r="K2440" s="47">
        <f t="shared" si="154"/>
        <v>1294063</v>
      </c>
      <c r="L2440">
        <f>+VLOOKUP(J2440,'Thanh toán '!Q$6:R$3244,2,0)</f>
        <v>1294063</v>
      </c>
      <c r="M2440" s="47">
        <f t="shared" si="155"/>
        <v>0</v>
      </c>
    </row>
    <row r="2441" spans="1:13" x14ac:dyDescent="0.25">
      <c r="A2441" s="43">
        <v>45010</v>
      </c>
      <c r="B2441" s="40" t="s">
        <v>14063</v>
      </c>
      <c r="C2441" s="40" t="s">
        <v>9154</v>
      </c>
      <c r="D2441" s="38">
        <v>519120</v>
      </c>
      <c r="E2441" s="42" t="s">
        <v>8998</v>
      </c>
      <c r="F2441" s="38">
        <v>51912</v>
      </c>
      <c r="G2441" s="38">
        <f t="shared" si="152"/>
        <v>571032</v>
      </c>
      <c r="H2441" s="40" t="s">
        <v>9001</v>
      </c>
      <c r="I2441" s="40" t="s">
        <v>9002</v>
      </c>
      <c r="J2441" s="45">
        <f t="shared" si="153"/>
        <v>17487</v>
      </c>
      <c r="K2441" s="47">
        <f t="shared" si="154"/>
        <v>571032</v>
      </c>
      <c r="L2441" t="e">
        <f>+VLOOKUP(J2441,'Thanh toán '!Q$6:R$3244,2,0)</f>
        <v>#N/A</v>
      </c>
      <c r="M2441" s="47" t="e">
        <f t="shared" si="155"/>
        <v>#N/A</v>
      </c>
    </row>
    <row r="2442" spans="1:13" x14ac:dyDescent="0.25">
      <c r="A2442" s="43">
        <v>45010</v>
      </c>
      <c r="B2442" s="40" t="s">
        <v>12668</v>
      </c>
      <c r="C2442" s="40" t="s">
        <v>9138</v>
      </c>
      <c r="D2442" s="38">
        <v>608108</v>
      </c>
      <c r="E2442" s="42" t="s">
        <v>8998</v>
      </c>
      <c r="F2442" s="38">
        <v>60811</v>
      </c>
      <c r="G2442" s="38">
        <f t="shared" si="152"/>
        <v>668919</v>
      </c>
      <c r="H2442" s="40" t="s">
        <v>9001</v>
      </c>
      <c r="I2442" s="40" t="s">
        <v>9002</v>
      </c>
      <c r="J2442" s="45">
        <f t="shared" si="153"/>
        <v>17488</v>
      </c>
      <c r="K2442" s="47">
        <f t="shared" si="154"/>
        <v>668919</v>
      </c>
      <c r="L2442">
        <f>+VLOOKUP(J2442,'Thanh toán '!Q$6:R$3244,2,0)</f>
        <v>668919</v>
      </c>
      <c r="M2442" s="47">
        <f t="shared" si="155"/>
        <v>0</v>
      </c>
    </row>
    <row r="2443" spans="1:13" x14ac:dyDescent="0.25">
      <c r="A2443" s="43">
        <v>45010</v>
      </c>
      <c r="B2443" s="40" t="s">
        <v>14064</v>
      </c>
      <c r="C2443" s="40" t="s">
        <v>9138</v>
      </c>
      <c r="D2443" s="38">
        <v>519120</v>
      </c>
      <c r="E2443" s="42" t="s">
        <v>8998</v>
      </c>
      <c r="F2443" s="38">
        <v>51912</v>
      </c>
      <c r="G2443" s="38">
        <f t="shared" si="152"/>
        <v>571032</v>
      </c>
      <c r="H2443" s="40" t="s">
        <v>9001</v>
      </c>
      <c r="I2443" s="40" t="s">
        <v>9002</v>
      </c>
      <c r="J2443" s="45">
        <f t="shared" si="153"/>
        <v>17489</v>
      </c>
      <c r="K2443" s="47">
        <f t="shared" si="154"/>
        <v>571032</v>
      </c>
      <c r="L2443" t="e">
        <f>+VLOOKUP(J2443,'Thanh toán '!Q$6:R$3244,2,0)</f>
        <v>#N/A</v>
      </c>
      <c r="M2443" s="47" t="e">
        <f t="shared" si="155"/>
        <v>#N/A</v>
      </c>
    </row>
    <row r="2444" spans="1:13" x14ac:dyDescent="0.25">
      <c r="A2444" s="43">
        <v>45010</v>
      </c>
      <c r="B2444" s="40" t="s">
        <v>14065</v>
      </c>
      <c r="C2444" s="40" t="s">
        <v>10727</v>
      </c>
      <c r="D2444" s="38">
        <v>922445</v>
      </c>
      <c r="E2444" s="42" t="s">
        <v>8998</v>
      </c>
      <c r="F2444" s="38">
        <v>92245</v>
      </c>
      <c r="G2444" s="38">
        <f t="shared" si="152"/>
        <v>1014690</v>
      </c>
      <c r="H2444" s="40" t="s">
        <v>9001</v>
      </c>
      <c r="I2444" s="40" t="s">
        <v>9002</v>
      </c>
      <c r="J2444" s="45">
        <f t="shared" si="153"/>
        <v>17490</v>
      </c>
      <c r="K2444" s="47">
        <f t="shared" si="154"/>
        <v>1014690</v>
      </c>
      <c r="L2444">
        <f>+VLOOKUP(J2444,'Thanh toán '!Q$6:R$3244,2,0)</f>
        <v>1014690</v>
      </c>
      <c r="M2444" s="47">
        <f t="shared" si="155"/>
        <v>0</v>
      </c>
    </row>
    <row r="2445" spans="1:13" x14ac:dyDescent="0.25">
      <c r="A2445" s="43">
        <v>45010</v>
      </c>
      <c r="B2445" s="40" t="s">
        <v>14066</v>
      </c>
      <c r="C2445" s="40" t="s">
        <v>9152</v>
      </c>
      <c r="D2445" s="38">
        <v>806205</v>
      </c>
      <c r="E2445" s="42" t="s">
        <v>8998</v>
      </c>
      <c r="F2445" s="38">
        <v>80621</v>
      </c>
      <c r="G2445" s="38">
        <f t="shared" si="152"/>
        <v>886826</v>
      </c>
      <c r="H2445" s="40" t="s">
        <v>9001</v>
      </c>
      <c r="I2445" s="40" t="s">
        <v>9002</v>
      </c>
      <c r="J2445" s="45">
        <f t="shared" si="153"/>
        <v>17491</v>
      </c>
      <c r="K2445" s="47">
        <f t="shared" si="154"/>
        <v>886826</v>
      </c>
      <c r="L2445">
        <f>+VLOOKUP(J2445,'Thanh toán '!Q$6:R$3244,2,0)</f>
        <v>886826</v>
      </c>
      <c r="M2445" s="47">
        <f t="shared" si="155"/>
        <v>0</v>
      </c>
    </row>
    <row r="2446" spans="1:13" x14ac:dyDescent="0.25">
      <c r="A2446" s="43">
        <v>45010</v>
      </c>
      <c r="B2446" s="40" t="s">
        <v>14067</v>
      </c>
      <c r="C2446" s="40" t="s">
        <v>9152</v>
      </c>
      <c r="D2446" s="38">
        <v>519120</v>
      </c>
      <c r="E2446" s="42" t="s">
        <v>8998</v>
      </c>
      <c r="F2446" s="38">
        <v>51912</v>
      </c>
      <c r="G2446" s="38">
        <f t="shared" si="152"/>
        <v>571032</v>
      </c>
      <c r="H2446" s="40" t="s">
        <v>9001</v>
      </c>
      <c r="I2446" s="40" t="s">
        <v>9002</v>
      </c>
      <c r="J2446" s="45">
        <f t="shared" si="153"/>
        <v>17492</v>
      </c>
      <c r="K2446" s="47">
        <f t="shared" si="154"/>
        <v>571032</v>
      </c>
      <c r="L2446" t="e">
        <f>+VLOOKUP(J2446,'Thanh toán '!Q$6:R$3244,2,0)</f>
        <v>#N/A</v>
      </c>
      <c r="M2446" s="47" t="e">
        <f t="shared" si="155"/>
        <v>#N/A</v>
      </c>
    </row>
    <row r="2447" spans="1:13" x14ac:dyDescent="0.25">
      <c r="A2447" s="43">
        <v>45010</v>
      </c>
      <c r="B2447" s="40" t="s">
        <v>14068</v>
      </c>
      <c r="C2447" s="40" t="s">
        <v>9131</v>
      </c>
      <c r="D2447" s="38">
        <v>1530553</v>
      </c>
      <c r="E2447" s="42" t="s">
        <v>8998</v>
      </c>
      <c r="F2447" s="38">
        <v>153055</v>
      </c>
      <c r="G2447" s="38">
        <f t="shared" si="152"/>
        <v>1683608</v>
      </c>
      <c r="H2447" s="40" t="s">
        <v>9001</v>
      </c>
      <c r="I2447" s="40" t="s">
        <v>9002</v>
      </c>
      <c r="J2447" s="45">
        <f t="shared" si="153"/>
        <v>17493</v>
      </c>
      <c r="K2447" s="47">
        <f t="shared" si="154"/>
        <v>1683608</v>
      </c>
      <c r="L2447">
        <f>+VLOOKUP(J2447,'Thanh toán '!Q$6:R$3244,2,0)</f>
        <v>1683608</v>
      </c>
      <c r="M2447" s="47">
        <f t="shared" si="155"/>
        <v>0</v>
      </c>
    </row>
    <row r="2448" spans="1:13" x14ac:dyDescent="0.25">
      <c r="A2448" s="43">
        <v>45010</v>
      </c>
      <c r="B2448" s="40" t="s">
        <v>14069</v>
      </c>
      <c r="C2448" s="40" t="s">
        <v>9131</v>
      </c>
      <c r="D2448" s="38">
        <v>519120</v>
      </c>
      <c r="E2448" s="42" t="s">
        <v>8998</v>
      </c>
      <c r="F2448" s="38">
        <v>51912</v>
      </c>
      <c r="G2448" s="38">
        <f t="shared" si="152"/>
        <v>571032</v>
      </c>
      <c r="H2448" s="40" t="s">
        <v>9001</v>
      </c>
      <c r="I2448" s="40" t="s">
        <v>9002</v>
      </c>
      <c r="J2448" s="45">
        <f t="shared" si="153"/>
        <v>17494</v>
      </c>
      <c r="K2448" s="47">
        <f t="shared" si="154"/>
        <v>571032</v>
      </c>
      <c r="L2448" t="e">
        <f>+VLOOKUP(J2448,'Thanh toán '!Q$6:R$3244,2,0)</f>
        <v>#N/A</v>
      </c>
      <c r="M2448" s="47" t="e">
        <f t="shared" si="155"/>
        <v>#N/A</v>
      </c>
    </row>
    <row r="2449" spans="1:13" x14ac:dyDescent="0.25">
      <c r="A2449" s="43">
        <v>45010</v>
      </c>
      <c r="B2449" s="40" t="s">
        <v>14070</v>
      </c>
      <c r="C2449" s="40" t="s">
        <v>10131</v>
      </c>
      <c r="D2449" s="38">
        <v>705836</v>
      </c>
      <c r="E2449" s="42" t="s">
        <v>8998</v>
      </c>
      <c r="F2449" s="38">
        <v>70584</v>
      </c>
      <c r="G2449" s="38">
        <f t="shared" si="152"/>
        <v>776420</v>
      </c>
      <c r="H2449" s="40" t="s">
        <v>9001</v>
      </c>
      <c r="I2449" s="40" t="s">
        <v>9002</v>
      </c>
      <c r="J2449" s="45">
        <f t="shared" si="153"/>
        <v>17496</v>
      </c>
      <c r="K2449" s="47">
        <f t="shared" si="154"/>
        <v>776420</v>
      </c>
      <c r="L2449">
        <f>+VLOOKUP(J2449,'Thanh toán '!Q$6:R$3244,2,0)</f>
        <v>776420</v>
      </c>
      <c r="M2449" s="47">
        <f t="shared" si="155"/>
        <v>0</v>
      </c>
    </row>
    <row r="2450" spans="1:13" x14ac:dyDescent="0.25">
      <c r="A2450" s="43">
        <v>45010</v>
      </c>
      <c r="B2450" s="40" t="s">
        <v>14071</v>
      </c>
      <c r="C2450" s="40" t="s">
        <v>9016</v>
      </c>
      <c r="D2450" s="38">
        <v>1085584</v>
      </c>
      <c r="E2450" s="42" t="s">
        <v>8998</v>
      </c>
      <c r="F2450" s="38">
        <v>108558</v>
      </c>
      <c r="G2450" s="38">
        <f t="shared" si="152"/>
        <v>1194142</v>
      </c>
      <c r="H2450" s="40" t="s">
        <v>9001</v>
      </c>
      <c r="I2450" s="40" t="s">
        <v>9002</v>
      </c>
      <c r="J2450" s="45">
        <f t="shared" si="153"/>
        <v>17500</v>
      </c>
      <c r="K2450" s="47">
        <f t="shared" si="154"/>
        <v>1194142</v>
      </c>
      <c r="L2450">
        <f>+VLOOKUP(J2450,'Thanh toán '!Q$6:R$3244,2,0)</f>
        <v>1194142</v>
      </c>
      <c r="M2450" s="47">
        <f t="shared" si="155"/>
        <v>0</v>
      </c>
    </row>
    <row r="2451" spans="1:13" x14ac:dyDescent="0.25">
      <c r="A2451" s="43">
        <v>45010</v>
      </c>
      <c r="B2451" s="40" t="s">
        <v>14072</v>
      </c>
      <c r="C2451" s="40" t="s">
        <v>10178</v>
      </c>
      <c r="D2451" s="38">
        <v>555290</v>
      </c>
      <c r="E2451" s="42" t="s">
        <v>8998</v>
      </c>
      <c r="F2451" s="38">
        <v>55529</v>
      </c>
      <c r="G2451" s="38">
        <f t="shared" si="152"/>
        <v>610819</v>
      </c>
      <c r="H2451" s="40" t="s">
        <v>9001</v>
      </c>
      <c r="I2451" s="40" t="s">
        <v>9002</v>
      </c>
      <c r="J2451" s="45">
        <f t="shared" si="153"/>
        <v>17501</v>
      </c>
      <c r="K2451" s="47">
        <f t="shared" si="154"/>
        <v>610819</v>
      </c>
      <c r="L2451">
        <f>+VLOOKUP(J2451,'Thanh toán '!Q$6:R$3244,2,0)</f>
        <v>610819</v>
      </c>
      <c r="M2451" s="47">
        <f t="shared" si="155"/>
        <v>0</v>
      </c>
    </row>
    <row r="2452" spans="1:13" x14ac:dyDescent="0.25">
      <c r="A2452" s="43">
        <v>45010</v>
      </c>
      <c r="B2452" s="40" t="s">
        <v>14073</v>
      </c>
      <c r="C2452" s="40" t="s">
        <v>12134</v>
      </c>
      <c r="D2452" s="38">
        <v>2231516</v>
      </c>
      <c r="E2452" s="42" t="s">
        <v>8998</v>
      </c>
      <c r="F2452" s="38">
        <v>223152</v>
      </c>
      <c r="G2452" s="38">
        <f t="shared" si="152"/>
        <v>2454668</v>
      </c>
      <c r="H2452" s="40" t="s">
        <v>9284</v>
      </c>
      <c r="I2452" s="40" t="s">
        <v>9285</v>
      </c>
      <c r="J2452" s="45">
        <f t="shared" si="153"/>
        <v>17502</v>
      </c>
      <c r="K2452" s="47">
        <f t="shared" si="154"/>
        <v>2454668</v>
      </c>
      <c r="L2452">
        <f>+VLOOKUP(J2452,'Thanh toán '!Q$6:R$3244,2,0)</f>
        <v>2454668</v>
      </c>
      <c r="M2452" s="47">
        <f t="shared" si="155"/>
        <v>0</v>
      </c>
    </row>
    <row r="2453" spans="1:13" x14ac:dyDescent="0.25">
      <c r="A2453" s="43">
        <v>45010</v>
      </c>
      <c r="B2453" s="40" t="s">
        <v>14074</v>
      </c>
      <c r="C2453" s="40" t="s">
        <v>10096</v>
      </c>
      <c r="D2453" s="38">
        <v>367155</v>
      </c>
      <c r="E2453" s="42" t="s">
        <v>8998</v>
      </c>
      <c r="F2453" s="38">
        <v>36716</v>
      </c>
      <c r="G2453" s="38">
        <f t="shared" si="152"/>
        <v>403871</v>
      </c>
      <c r="H2453" s="40" t="s">
        <v>9001</v>
      </c>
      <c r="I2453" s="40" t="s">
        <v>9002</v>
      </c>
      <c r="J2453" s="45">
        <f t="shared" si="153"/>
        <v>17508</v>
      </c>
      <c r="K2453" s="47">
        <f t="shared" si="154"/>
        <v>403871</v>
      </c>
      <c r="L2453" t="e">
        <f>+VLOOKUP(J2453,'Thanh toán '!Q$6:R$3244,2,0)</f>
        <v>#N/A</v>
      </c>
      <c r="M2453" s="47" t="e">
        <f t="shared" si="155"/>
        <v>#N/A</v>
      </c>
    </row>
    <row r="2454" spans="1:13" x14ac:dyDescent="0.25">
      <c r="A2454" s="43">
        <v>45010</v>
      </c>
      <c r="B2454" s="40" t="s">
        <v>12669</v>
      </c>
      <c r="C2454" s="40" t="s">
        <v>10647</v>
      </c>
      <c r="D2454" s="38">
        <v>785414</v>
      </c>
      <c r="E2454" s="42" t="s">
        <v>8998</v>
      </c>
      <c r="F2454" s="38">
        <v>78541</v>
      </c>
      <c r="G2454" s="38">
        <f t="shared" si="152"/>
        <v>863955</v>
      </c>
      <c r="H2454" s="40" t="s">
        <v>9001</v>
      </c>
      <c r="I2454" s="40" t="s">
        <v>9002</v>
      </c>
      <c r="J2454" s="45">
        <f t="shared" si="153"/>
        <v>17509</v>
      </c>
      <c r="K2454" s="47">
        <f t="shared" si="154"/>
        <v>863955</v>
      </c>
      <c r="L2454">
        <f>+VLOOKUP(J2454,'Thanh toán '!Q$6:R$3244,2,0)</f>
        <v>863955</v>
      </c>
      <c r="M2454" s="47">
        <f t="shared" si="155"/>
        <v>0</v>
      </c>
    </row>
    <row r="2455" spans="1:13" x14ac:dyDescent="0.25">
      <c r="A2455" s="43">
        <v>45010</v>
      </c>
      <c r="B2455" s="40" t="s">
        <v>14075</v>
      </c>
      <c r="C2455" s="40" t="s">
        <v>9230</v>
      </c>
      <c r="D2455" s="38">
        <v>728037</v>
      </c>
      <c r="E2455" s="42" t="s">
        <v>8998</v>
      </c>
      <c r="F2455" s="38">
        <v>72804</v>
      </c>
      <c r="G2455" s="38">
        <f t="shared" si="152"/>
        <v>800841</v>
      </c>
      <c r="H2455" s="40" t="s">
        <v>9001</v>
      </c>
      <c r="I2455" s="40" t="s">
        <v>9002</v>
      </c>
      <c r="J2455" s="45">
        <f t="shared" si="153"/>
        <v>17510</v>
      </c>
      <c r="K2455" s="47">
        <f t="shared" si="154"/>
        <v>800841</v>
      </c>
      <c r="L2455">
        <f>+VLOOKUP(J2455,'Thanh toán '!Q$6:R$3244,2,0)</f>
        <v>800841</v>
      </c>
      <c r="M2455" s="47">
        <f t="shared" si="155"/>
        <v>0</v>
      </c>
    </row>
    <row r="2456" spans="1:13" x14ac:dyDescent="0.25">
      <c r="A2456" s="43">
        <v>45010</v>
      </c>
      <c r="B2456" s="40" t="s">
        <v>14076</v>
      </c>
      <c r="C2456" s="40" t="s">
        <v>14077</v>
      </c>
      <c r="D2456" s="38">
        <v>927952</v>
      </c>
      <c r="E2456" s="42" t="s">
        <v>8998</v>
      </c>
      <c r="F2456" s="38">
        <v>92795</v>
      </c>
      <c r="G2456" s="38">
        <f t="shared" si="152"/>
        <v>1020747</v>
      </c>
      <c r="H2456" s="40" t="s">
        <v>9116</v>
      </c>
      <c r="I2456" s="40" t="s">
        <v>9117</v>
      </c>
      <c r="J2456" s="45">
        <f t="shared" si="153"/>
        <v>17511</v>
      </c>
      <c r="K2456" s="47">
        <f t="shared" si="154"/>
        <v>1020747</v>
      </c>
      <c r="L2456">
        <f>+VLOOKUP(J2456,'Thanh toán '!Q$6:R$3244,2,0)</f>
        <v>1020747</v>
      </c>
      <c r="M2456" s="47">
        <f t="shared" si="155"/>
        <v>0</v>
      </c>
    </row>
    <row r="2457" spans="1:13" x14ac:dyDescent="0.25">
      <c r="A2457" s="43">
        <v>45010</v>
      </c>
      <c r="B2457" s="40" t="s">
        <v>14078</v>
      </c>
      <c r="C2457" s="40" t="s">
        <v>14079</v>
      </c>
      <c r="D2457" s="38">
        <v>1110580</v>
      </c>
      <c r="E2457" s="42" t="s">
        <v>8998</v>
      </c>
      <c r="F2457" s="38">
        <v>111058</v>
      </c>
      <c r="G2457" s="38">
        <f t="shared" si="152"/>
        <v>1221638</v>
      </c>
      <c r="H2457" s="40" t="s">
        <v>9639</v>
      </c>
      <c r="I2457" s="40" t="s">
        <v>9640</v>
      </c>
      <c r="J2457" s="45">
        <f t="shared" si="153"/>
        <v>17512</v>
      </c>
      <c r="K2457" s="47">
        <f t="shared" si="154"/>
        <v>1221638</v>
      </c>
      <c r="L2457">
        <f>+VLOOKUP(J2457,'Thanh toán '!Q$6:R$3244,2,0)</f>
        <v>1221638</v>
      </c>
      <c r="M2457" s="47">
        <f t="shared" si="155"/>
        <v>0</v>
      </c>
    </row>
    <row r="2458" spans="1:13" x14ac:dyDescent="0.25">
      <c r="A2458" s="43">
        <v>45010</v>
      </c>
      <c r="B2458" s="40" t="s">
        <v>14080</v>
      </c>
      <c r="C2458" s="40" t="s">
        <v>14081</v>
      </c>
      <c r="D2458" s="38">
        <v>1236130</v>
      </c>
      <c r="E2458" s="42" t="s">
        <v>8998</v>
      </c>
      <c r="F2458" s="38">
        <v>123613</v>
      </c>
      <c r="G2458" s="38">
        <f t="shared" si="152"/>
        <v>1359743</v>
      </c>
      <c r="H2458" s="40" t="s">
        <v>10324</v>
      </c>
      <c r="I2458" s="40" t="s">
        <v>10325</v>
      </c>
      <c r="J2458" s="45">
        <f t="shared" si="153"/>
        <v>17513</v>
      </c>
      <c r="K2458" s="47">
        <f t="shared" si="154"/>
        <v>1359743</v>
      </c>
      <c r="L2458">
        <f>+VLOOKUP(J2458,'Thanh toán '!Q$6:R$3244,2,0)</f>
        <v>1359743</v>
      </c>
      <c r="M2458" s="47">
        <f t="shared" si="155"/>
        <v>0</v>
      </c>
    </row>
    <row r="2459" spans="1:13" x14ac:dyDescent="0.25">
      <c r="A2459" s="43">
        <v>45010</v>
      </c>
      <c r="B2459" s="40" t="s">
        <v>14082</v>
      </c>
      <c r="C2459" s="40" t="s">
        <v>10180</v>
      </c>
      <c r="D2459" s="38">
        <v>774244</v>
      </c>
      <c r="E2459" s="42" t="s">
        <v>8998</v>
      </c>
      <c r="F2459" s="38">
        <v>77424</v>
      </c>
      <c r="G2459" s="38">
        <f t="shared" si="152"/>
        <v>851668</v>
      </c>
      <c r="H2459" s="40" t="s">
        <v>9001</v>
      </c>
      <c r="I2459" s="40" t="s">
        <v>9002</v>
      </c>
      <c r="J2459" s="45">
        <f t="shared" si="153"/>
        <v>17519</v>
      </c>
      <c r="K2459" s="47">
        <f t="shared" si="154"/>
        <v>851668</v>
      </c>
      <c r="L2459">
        <f>+VLOOKUP(J2459,'Thanh toán '!Q$6:R$3244,2,0)</f>
        <v>851668</v>
      </c>
      <c r="M2459" s="47">
        <f t="shared" si="155"/>
        <v>0</v>
      </c>
    </row>
    <row r="2460" spans="1:13" x14ac:dyDescent="0.25">
      <c r="A2460" s="43">
        <v>45010</v>
      </c>
      <c r="B2460" s="40" t="s">
        <v>14083</v>
      </c>
      <c r="C2460" s="40" t="s">
        <v>9136</v>
      </c>
      <c r="D2460" s="38">
        <v>1768685</v>
      </c>
      <c r="E2460" s="42" t="s">
        <v>8998</v>
      </c>
      <c r="F2460" s="38">
        <v>176869</v>
      </c>
      <c r="G2460" s="38">
        <f t="shared" si="152"/>
        <v>1945554</v>
      </c>
      <c r="H2460" s="40" t="s">
        <v>9001</v>
      </c>
      <c r="I2460" s="40" t="s">
        <v>9002</v>
      </c>
      <c r="J2460" s="45">
        <f t="shared" si="153"/>
        <v>17521</v>
      </c>
      <c r="K2460" s="47">
        <f t="shared" si="154"/>
        <v>1945554</v>
      </c>
      <c r="L2460">
        <f>+VLOOKUP(J2460,'Thanh toán '!Q$6:R$3244,2,0)</f>
        <v>1945554</v>
      </c>
      <c r="M2460" s="47">
        <f t="shared" si="155"/>
        <v>0</v>
      </c>
    </row>
    <row r="2461" spans="1:13" x14ac:dyDescent="0.25">
      <c r="A2461" s="43">
        <v>45010</v>
      </c>
      <c r="B2461" s="40" t="s">
        <v>14084</v>
      </c>
      <c r="C2461" s="40" t="s">
        <v>10511</v>
      </c>
      <c r="D2461" s="38">
        <v>806200</v>
      </c>
      <c r="E2461" s="42" t="s">
        <v>8998</v>
      </c>
      <c r="F2461" s="38">
        <v>80620</v>
      </c>
      <c r="G2461" s="38">
        <f t="shared" si="152"/>
        <v>886820</v>
      </c>
      <c r="H2461" s="40" t="s">
        <v>9284</v>
      </c>
      <c r="I2461" s="40" t="s">
        <v>9285</v>
      </c>
      <c r="J2461" s="45">
        <f t="shared" si="153"/>
        <v>17523</v>
      </c>
      <c r="K2461" s="47">
        <f t="shared" si="154"/>
        <v>886820</v>
      </c>
      <c r="L2461">
        <f>+VLOOKUP(J2461,'Thanh toán '!Q$6:R$3244,2,0)</f>
        <v>886820</v>
      </c>
      <c r="M2461" s="47">
        <f t="shared" si="155"/>
        <v>0</v>
      </c>
    </row>
    <row r="2462" spans="1:13" x14ac:dyDescent="0.25">
      <c r="A2462" s="43">
        <v>45012</v>
      </c>
      <c r="B2462" s="40" t="s">
        <v>14099</v>
      </c>
      <c r="C2462" s="40" t="s">
        <v>13185</v>
      </c>
      <c r="D2462" s="38">
        <v>435600</v>
      </c>
      <c r="E2462" s="42" t="s">
        <v>8998</v>
      </c>
      <c r="F2462" s="38">
        <v>43560</v>
      </c>
      <c r="G2462" s="38">
        <f t="shared" si="152"/>
        <v>479160</v>
      </c>
      <c r="H2462" s="40" t="s">
        <v>9001</v>
      </c>
      <c r="I2462" s="40" t="s">
        <v>9002</v>
      </c>
      <c r="J2462" s="45">
        <f t="shared" si="153"/>
        <v>17525</v>
      </c>
      <c r="K2462" s="47">
        <f t="shared" si="154"/>
        <v>479160</v>
      </c>
      <c r="L2462">
        <f>+VLOOKUP(J2462,'Thanh toán '!Q$6:R$3244,2,0)</f>
        <v>479160</v>
      </c>
      <c r="M2462" s="47">
        <f t="shared" si="155"/>
        <v>0</v>
      </c>
    </row>
    <row r="2463" spans="1:13" x14ac:dyDescent="0.25">
      <c r="A2463" s="43">
        <v>45012</v>
      </c>
      <c r="B2463" s="40" t="s">
        <v>14100</v>
      </c>
      <c r="C2463" s="40" t="s">
        <v>9182</v>
      </c>
      <c r="D2463" s="38">
        <v>1244320</v>
      </c>
      <c r="E2463" s="42" t="s">
        <v>8998</v>
      </c>
      <c r="F2463" s="38">
        <v>124432</v>
      </c>
      <c r="G2463" s="38">
        <f t="shared" si="152"/>
        <v>1368752</v>
      </c>
      <c r="H2463" s="40" t="s">
        <v>9183</v>
      </c>
      <c r="I2463" s="40" t="s">
        <v>9184</v>
      </c>
      <c r="J2463" s="45">
        <f t="shared" si="153"/>
        <v>17527</v>
      </c>
      <c r="K2463" s="47">
        <f t="shared" si="154"/>
        <v>1368752</v>
      </c>
      <c r="L2463">
        <f>+VLOOKUP(J2463,'Thanh toán '!Q$6:R$3244,2,0)</f>
        <v>1368752</v>
      </c>
      <c r="M2463" s="47">
        <f t="shared" si="155"/>
        <v>0</v>
      </c>
    </row>
    <row r="2464" spans="1:13" x14ac:dyDescent="0.25">
      <c r="A2464" s="43">
        <v>45012</v>
      </c>
      <c r="B2464" s="40" t="s">
        <v>14101</v>
      </c>
      <c r="C2464" s="40" t="s">
        <v>10133</v>
      </c>
      <c r="D2464" s="38">
        <v>1612878</v>
      </c>
      <c r="E2464" s="42" t="s">
        <v>8998</v>
      </c>
      <c r="F2464" s="38">
        <v>161288</v>
      </c>
      <c r="G2464" s="38">
        <f t="shared" si="152"/>
        <v>1774166</v>
      </c>
      <c r="H2464" s="40" t="s">
        <v>9001</v>
      </c>
      <c r="I2464" s="40" t="s">
        <v>9002</v>
      </c>
      <c r="J2464" s="45">
        <f t="shared" si="153"/>
        <v>17528</v>
      </c>
      <c r="K2464" s="47">
        <f t="shared" si="154"/>
        <v>1774166</v>
      </c>
      <c r="L2464">
        <f>+VLOOKUP(J2464,'Thanh toán '!Q$6:R$3244,2,0)</f>
        <v>1774166</v>
      </c>
      <c r="M2464" s="47">
        <f t="shared" si="155"/>
        <v>0</v>
      </c>
    </row>
    <row r="2465" spans="1:13" x14ac:dyDescent="0.25">
      <c r="A2465" s="43">
        <v>45012</v>
      </c>
      <c r="B2465" s="40" t="s">
        <v>14102</v>
      </c>
      <c r="C2465" s="40" t="s">
        <v>14103</v>
      </c>
      <c r="D2465" s="38">
        <v>1844890</v>
      </c>
      <c r="E2465" s="42" t="s">
        <v>8998</v>
      </c>
      <c r="F2465" s="38">
        <v>184489</v>
      </c>
      <c r="G2465" s="38">
        <f t="shared" si="152"/>
        <v>2029379</v>
      </c>
      <c r="H2465" s="40" t="s">
        <v>9558</v>
      </c>
      <c r="I2465" s="40" t="s">
        <v>9559</v>
      </c>
      <c r="J2465" s="45">
        <f t="shared" si="153"/>
        <v>17529</v>
      </c>
      <c r="K2465" s="47">
        <f t="shared" si="154"/>
        <v>2029379</v>
      </c>
      <c r="L2465">
        <f>+VLOOKUP(J2465,'Thanh toán '!Q$6:R$3244,2,0)</f>
        <v>2029379</v>
      </c>
      <c r="M2465" s="47">
        <f t="shared" si="155"/>
        <v>0</v>
      </c>
    </row>
    <row r="2466" spans="1:13" x14ac:dyDescent="0.25">
      <c r="A2466" s="43">
        <v>45012</v>
      </c>
      <c r="B2466" s="40" t="s">
        <v>14104</v>
      </c>
      <c r="C2466" s="40" t="s">
        <v>14105</v>
      </c>
      <c r="D2466" s="38">
        <v>1110580</v>
      </c>
      <c r="E2466" s="42" t="s">
        <v>8998</v>
      </c>
      <c r="F2466" s="38">
        <v>111058</v>
      </c>
      <c r="G2466" s="38">
        <f t="shared" si="152"/>
        <v>1221638</v>
      </c>
      <c r="H2466" s="40" t="s">
        <v>9234</v>
      </c>
      <c r="I2466" s="40" t="s">
        <v>9235</v>
      </c>
      <c r="J2466" s="45">
        <f t="shared" si="153"/>
        <v>17530</v>
      </c>
      <c r="K2466" s="47">
        <f t="shared" si="154"/>
        <v>1221638</v>
      </c>
      <c r="L2466">
        <f>+VLOOKUP(J2466,'Thanh toán '!Q$6:R$3244,2,0)</f>
        <v>1221638</v>
      </c>
      <c r="M2466" s="47">
        <f t="shared" si="155"/>
        <v>0</v>
      </c>
    </row>
    <row r="2467" spans="1:13" x14ac:dyDescent="0.25">
      <c r="A2467" s="43">
        <v>45012</v>
      </c>
      <c r="B2467" s="40" t="s">
        <v>14106</v>
      </c>
      <c r="C2467" s="40" t="s">
        <v>13299</v>
      </c>
      <c r="D2467" s="38">
        <v>882000</v>
      </c>
      <c r="E2467" s="42" t="s">
        <v>8998</v>
      </c>
      <c r="F2467" s="38">
        <v>88200</v>
      </c>
      <c r="G2467" s="38">
        <f t="shared" si="152"/>
        <v>970200</v>
      </c>
      <c r="H2467" s="40" t="s">
        <v>9183</v>
      </c>
      <c r="I2467" s="40" t="s">
        <v>9184</v>
      </c>
      <c r="J2467" s="45">
        <f t="shared" si="153"/>
        <v>17531</v>
      </c>
      <c r="K2467" s="47">
        <f t="shared" si="154"/>
        <v>970200</v>
      </c>
      <c r="L2467" t="e">
        <f>+VLOOKUP(J2467,'Thanh toán '!Q$6:R$3244,2,0)</f>
        <v>#N/A</v>
      </c>
      <c r="M2467" s="47" t="e">
        <f t="shared" si="155"/>
        <v>#N/A</v>
      </c>
    </row>
    <row r="2468" spans="1:13" x14ac:dyDescent="0.25">
      <c r="A2468" s="43">
        <v>45012</v>
      </c>
      <c r="B2468" s="40" t="s">
        <v>14107</v>
      </c>
      <c r="C2468" s="40" t="s">
        <v>14108</v>
      </c>
      <c r="D2468" s="38">
        <v>2014088</v>
      </c>
      <c r="E2468" s="42" t="s">
        <v>8998</v>
      </c>
      <c r="F2468" s="38">
        <v>201409</v>
      </c>
      <c r="G2468" s="38">
        <f t="shared" si="152"/>
        <v>2215497</v>
      </c>
      <c r="H2468" s="40" t="s">
        <v>9159</v>
      </c>
      <c r="I2468" s="40" t="s">
        <v>9160</v>
      </c>
      <c r="J2468" s="45">
        <f t="shared" si="153"/>
        <v>17537</v>
      </c>
      <c r="K2468" s="47">
        <f t="shared" si="154"/>
        <v>2215497</v>
      </c>
      <c r="L2468">
        <f>+VLOOKUP(J2468,'Thanh toán '!Q$6:R$3244,2,0)</f>
        <v>2215497</v>
      </c>
      <c r="M2468" s="47">
        <f t="shared" si="155"/>
        <v>0</v>
      </c>
    </row>
    <row r="2469" spans="1:13" x14ac:dyDescent="0.25">
      <c r="A2469" s="43">
        <v>45012</v>
      </c>
      <c r="B2469" s="40" t="s">
        <v>14109</v>
      </c>
      <c r="C2469" s="40" t="s">
        <v>14110</v>
      </c>
      <c r="D2469" s="38">
        <v>1236130</v>
      </c>
      <c r="E2469" s="42" t="s">
        <v>8998</v>
      </c>
      <c r="F2469" s="38">
        <v>123613</v>
      </c>
      <c r="G2469" s="38">
        <f t="shared" si="152"/>
        <v>1359743</v>
      </c>
      <c r="H2469" s="40" t="s">
        <v>10376</v>
      </c>
      <c r="I2469" s="40" t="s">
        <v>10377</v>
      </c>
      <c r="J2469" s="45">
        <f t="shared" si="153"/>
        <v>17540</v>
      </c>
      <c r="K2469" s="47">
        <f t="shared" si="154"/>
        <v>1359743</v>
      </c>
      <c r="L2469">
        <f>+VLOOKUP(J2469,'Thanh toán '!Q$6:R$3244,2,0)</f>
        <v>1359743</v>
      </c>
      <c r="M2469" s="47">
        <f t="shared" si="155"/>
        <v>0</v>
      </c>
    </row>
    <row r="2470" spans="1:13" x14ac:dyDescent="0.25">
      <c r="A2470" s="43">
        <v>45012</v>
      </c>
      <c r="B2470" s="40" t="s">
        <v>14111</v>
      </c>
      <c r="C2470" s="40" t="s">
        <v>14112</v>
      </c>
      <c r="D2470" s="38">
        <v>1705910</v>
      </c>
      <c r="E2470" s="42" t="s">
        <v>8998</v>
      </c>
      <c r="F2470" s="38">
        <v>170591</v>
      </c>
      <c r="G2470" s="38">
        <f t="shared" si="152"/>
        <v>1876501</v>
      </c>
      <c r="H2470" s="40" t="s">
        <v>9206</v>
      </c>
      <c r="I2470" s="40" t="s">
        <v>9207</v>
      </c>
      <c r="J2470" s="45">
        <f t="shared" si="153"/>
        <v>17544</v>
      </c>
      <c r="K2470" s="47">
        <f t="shared" si="154"/>
        <v>1876501</v>
      </c>
      <c r="L2470">
        <f>+VLOOKUP(J2470,'Thanh toán '!Q$6:R$3244,2,0)</f>
        <v>1876501</v>
      </c>
      <c r="M2470" s="47">
        <f t="shared" si="155"/>
        <v>0</v>
      </c>
    </row>
    <row r="2471" spans="1:13" x14ac:dyDescent="0.25">
      <c r="A2471" s="43">
        <v>45012</v>
      </c>
      <c r="B2471" s="40" t="s">
        <v>14113</v>
      </c>
      <c r="C2471" s="40" t="s">
        <v>9283</v>
      </c>
      <c r="D2471" s="38">
        <v>734310</v>
      </c>
      <c r="E2471" s="42" t="s">
        <v>8998</v>
      </c>
      <c r="F2471" s="38">
        <v>73431</v>
      </c>
      <c r="G2471" s="38">
        <f t="shared" si="152"/>
        <v>807741</v>
      </c>
      <c r="H2471" s="40" t="s">
        <v>9001</v>
      </c>
      <c r="I2471" s="40" t="s">
        <v>9002</v>
      </c>
      <c r="J2471" s="45">
        <f t="shared" si="153"/>
        <v>17565</v>
      </c>
      <c r="K2471" s="47">
        <f t="shared" si="154"/>
        <v>807741</v>
      </c>
      <c r="L2471" t="e">
        <f>+VLOOKUP(J2471,'Thanh toán '!Q$6:R$3244,2,0)</f>
        <v>#N/A</v>
      </c>
      <c r="M2471" s="47" t="e">
        <f t="shared" si="155"/>
        <v>#N/A</v>
      </c>
    </row>
    <row r="2472" spans="1:13" x14ac:dyDescent="0.25">
      <c r="A2472" s="43">
        <v>45012</v>
      </c>
      <c r="B2472" s="40" t="s">
        <v>14114</v>
      </c>
      <c r="C2472" s="40" t="s">
        <v>14115</v>
      </c>
      <c r="D2472" s="38">
        <v>1730400</v>
      </c>
      <c r="E2472" s="42" t="s">
        <v>8998</v>
      </c>
      <c r="F2472" s="38">
        <v>173040</v>
      </c>
      <c r="G2472" s="38">
        <f t="shared" si="152"/>
        <v>1903440</v>
      </c>
      <c r="H2472" s="40" t="s">
        <v>9068</v>
      </c>
      <c r="I2472" s="40" t="s">
        <v>9069</v>
      </c>
      <c r="J2472" s="45">
        <f t="shared" si="153"/>
        <v>17566</v>
      </c>
      <c r="K2472" s="47">
        <f t="shared" si="154"/>
        <v>1903440</v>
      </c>
      <c r="L2472" t="e">
        <f>+VLOOKUP(J2472,'Thanh toán '!Q$6:R$3244,2,0)</f>
        <v>#N/A</v>
      </c>
      <c r="M2472" s="47" t="e">
        <f t="shared" si="155"/>
        <v>#N/A</v>
      </c>
    </row>
    <row r="2473" spans="1:13" x14ac:dyDescent="0.25">
      <c r="A2473" s="43">
        <v>45012</v>
      </c>
      <c r="B2473" s="40" t="s">
        <v>14116</v>
      </c>
      <c r="C2473" s="40" t="s">
        <v>14117</v>
      </c>
      <c r="D2473" s="38">
        <v>2239440</v>
      </c>
      <c r="E2473" s="42" t="s">
        <v>8998</v>
      </c>
      <c r="F2473" s="38">
        <v>223944</v>
      </c>
      <c r="G2473" s="38">
        <f t="shared" si="152"/>
        <v>2463384</v>
      </c>
      <c r="H2473" s="40" t="s">
        <v>10431</v>
      </c>
      <c r="I2473" s="40" t="s">
        <v>10432</v>
      </c>
      <c r="J2473" s="45">
        <f t="shared" si="153"/>
        <v>17567</v>
      </c>
      <c r="K2473" s="47">
        <f t="shared" si="154"/>
        <v>2463384</v>
      </c>
      <c r="L2473" t="e">
        <f>+VLOOKUP(J2473,'Thanh toán '!Q$6:R$3244,2,0)</f>
        <v>#N/A</v>
      </c>
      <c r="M2473" s="47" t="e">
        <f t="shared" si="155"/>
        <v>#N/A</v>
      </c>
    </row>
    <row r="2474" spans="1:13" x14ac:dyDescent="0.25">
      <c r="A2474" s="43">
        <v>45012</v>
      </c>
      <c r="B2474" s="40" t="s">
        <v>14118</v>
      </c>
      <c r="C2474" s="40" t="s">
        <v>14119</v>
      </c>
      <c r="D2474" s="38">
        <v>1730400</v>
      </c>
      <c r="E2474" s="42" t="s">
        <v>8998</v>
      </c>
      <c r="F2474" s="38">
        <v>173040</v>
      </c>
      <c r="G2474" s="38">
        <f t="shared" si="152"/>
        <v>1903440</v>
      </c>
      <c r="H2474" s="40" t="s">
        <v>10423</v>
      </c>
      <c r="I2474" s="40" t="s">
        <v>10424</v>
      </c>
      <c r="J2474" s="45">
        <f t="shared" si="153"/>
        <v>17568</v>
      </c>
      <c r="K2474" s="47">
        <f t="shared" si="154"/>
        <v>1903440</v>
      </c>
      <c r="L2474" t="e">
        <f>+VLOOKUP(J2474,'Thanh toán '!Q$6:R$3244,2,0)</f>
        <v>#N/A</v>
      </c>
      <c r="M2474" s="47" t="e">
        <f t="shared" si="155"/>
        <v>#N/A</v>
      </c>
    </row>
    <row r="2475" spans="1:13" x14ac:dyDescent="0.25">
      <c r="A2475" s="43">
        <v>45012</v>
      </c>
      <c r="B2475" s="40" t="s">
        <v>14120</v>
      </c>
      <c r="C2475" s="40" t="s">
        <v>13284</v>
      </c>
      <c r="D2475" s="38">
        <v>1730400</v>
      </c>
      <c r="E2475" s="42" t="s">
        <v>8998</v>
      </c>
      <c r="F2475" s="38">
        <v>173040</v>
      </c>
      <c r="G2475" s="38">
        <f t="shared" si="152"/>
        <v>1903440</v>
      </c>
      <c r="H2475" s="40" t="s">
        <v>9072</v>
      </c>
      <c r="I2475" s="40" t="s">
        <v>9073</v>
      </c>
      <c r="J2475" s="45">
        <f t="shared" si="153"/>
        <v>17569</v>
      </c>
      <c r="K2475" s="47">
        <f t="shared" si="154"/>
        <v>1903440</v>
      </c>
      <c r="L2475" t="e">
        <f>+VLOOKUP(J2475,'Thanh toán '!Q$6:R$3244,2,0)</f>
        <v>#N/A</v>
      </c>
      <c r="M2475" s="47" t="e">
        <f t="shared" si="155"/>
        <v>#N/A</v>
      </c>
    </row>
    <row r="2476" spans="1:13" x14ac:dyDescent="0.25">
      <c r="A2476" s="43">
        <v>45012</v>
      </c>
      <c r="B2476" s="40" t="s">
        <v>12670</v>
      </c>
      <c r="C2476" s="40" t="s">
        <v>13633</v>
      </c>
      <c r="D2476" s="38">
        <v>441000</v>
      </c>
      <c r="E2476" s="42" t="s">
        <v>8998</v>
      </c>
      <c r="F2476" s="38">
        <v>44100</v>
      </c>
      <c r="G2476" s="38">
        <f t="shared" si="152"/>
        <v>485100</v>
      </c>
      <c r="H2476" s="40" t="s">
        <v>9072</v>
      </c>
      <c r="I2476" s="40" t="s">
        <v>9073</v>
      </c>
      <c r="J2476" s="45">
        <f t="shared" si="153"/>
        <v>17570</v>
      </c>
      <c r="K2476" s="47">
        <f t="shared" si="154"/>
        <v>485100</v>
      </c>
      <c r="L2476" t="e">
        <f>+VLOOKUP(J2476,'Thanh toán '!Q$6:R$3244,2,0)</f>
        <v>#N/A</v>
      </c>
      <c r="M2476" s="47" t="e">
        <f t="shared" si="155"/>
        <v>#N/A</v>
      </c>
    </row>
    <row r="2477" spans="1:13" x14ac:dyDescent="0.25">
      <c r="A2477" s="43">
        <v>45012</v>
      </c>
      <c r="B2477" s="40" t="s">
        <v>14121</v>
      </c>
      <c r="C2477" s="40" t="s">
        <v>12936</v>
      </c>
      <c r="D2477" s="38">
        <v>1615312</v>
      </c>
      <c r="E2477" s="42" t="s">
        <v>8998</v>
      </c>
      <c r="F2477" s="38">
        <v>161531</v>
      </c>
      <c r="G2477" s="38">
        <f t="shared" si="152"/>
        <v>1776843</v>
      </c>
      <c r="H2477" s="40" t="s">
        <v>9284</v>
      </c>
      <c r="I2477" s="40" t="s">
        <v>9285</v>
      </c>
      <c r="J2477" s="45">
        <f t="shared" si="153"/>
        <v>17595</v>
      </c>
      <c r="K2477" s="47">
        <f t="shared" si="154"/>
        <v>1776843</v>
      </c>
      <c r="L2477" t="e">
        <f>+VLOOKUP(J2477,'Thanh toán '!Q$6:R$3244,2,0)</f>
        <v>#N/A</v>
      </c>
      <c r="M2477" s="47" t="e">
        <f t="shared" si="155"/>
        <v>#N/A</v>
      </c>
    </row>
    <row r="2478" spans="1:13" x14ac:dyDescent="0.25">
      <c r="A2478" s="43">
        <v>45012</v>
      </c>
      <c r="B2478" s="40" t="s">
        <v>14122</v>
      </c>
      <c r="C2478" s="40" t="s">
        <v>14123</v>
      </c>
      <c r="D2478" s="38">
        <v>3689780</v>
      </c>
      <c r="E2478" s="42" t="s">
        <v>8998</v>
      </c>
      <c r="F2478" s="38">
        <v>368978</v>
      </c>
      <c r="G2478" s="38">
        <f t="shared" si="152"/>
        <v>4058758</v>
      </c>
      <c r="H2478" s="40" t="s">
        <v>9082</v>
      </c>
      <c r="I2478" s="40" t="s">
        <v>9083</v>
      </c>
      <c r="J2478" s="45">
        <f t="shared" si="153"/>
        <v>17597</v>
      </c>
      <c r="K2478" s="47">
        <f t="shared" si="154"/>
        <v>4058758</v>
      </c>
      <c r="L2478">
        <f>+VLOOKUP(J2478,'Thanh toán '!Q$6:R$3244,2,0)</f>
        <v>4058758</v>
      </c>
      <c r="M2478" s="47">
        <f t="shared" si="155"/>
        <v>0</v>
      </c>
    </row>
    <row r="2479" spans="1:13" x14ac:dyDescent="0.25">
      <c r="A2479" s="43">
        <v>45012</v>
      </c>
      <c r="B2479" s="40" t="s">
        <v>14124</v>
      </c>
      <c r="C2479" s="40" t="s">
        <v>14125</v>
      </c>
      <c r="D2479" s="38">
        <v>1364462</v>
      </c>
      <c r="E2479" s="42" t="s">
        <v>8998</v>
      </c>
      <c r="F2479" s="38">
        <v>136446</v>
      </c>
      <c r="G2479" s="38">
        <f t="shared" si="152"/>
        <v>1500908</v>
      </c>
      <c r="H2479" s="40" t="s">
        <v>10844</v>
      </c>
      <c r="I2479" s="40" t="s">
        <v>10845</v>
      </c>
      <c r="J2479" s="45">
        <f t="shared" si="153"/>
        <v>17599</v>
      </c>
      <c r="K2479" s="47">
        <f t="shared" si="154"/>
        <v>1500908</v>
      </c>
      <c r="L2479">
        <f>+VLOOKUP(J2479,'Thanh toán '!Q$6:R$3244,2,0)</f>
        <v>1500908</v>
      </c>
      <c r="M2479" s="47">
        <f t="shared" si="155"/>
        <v>0</v>
      </c>
    </row>
    <row r="2480" spans="1:13" x14ac:dyDescent="0.25">
      <c r="A2480" s="43">
        <v>45012</v>
      </c>
      <c r="B2480" s="40" t="s">
        <v>14126</v>
      </c>
      <c r="C2480" s="40"/>
      <c r="D2480" s="38">
        <v>0</v>
      </c>
      <c r="E2480" s="42" t="s">
        <v>8998</v>
      </c>
      <c r="F2480" s="38">
        <v>0</v>
      </c>
      <c r="G2480" s="38">
        <f t="shared" si="152"/>
        <v>0</v>
      </c>
      <c r="H2480" s="40" t="s">
        <v>9034</v>
      </c>
      <c r="I2480" s="40" t="s">
        <v>9035</v>
      </c>
      <c r="J2480" s="45">
        <f t="shared" si="153"/>
        <v>17600</v>
      </c>
      <c r="K2480" s="47">
        <f t="shared" si="154"/>
        <v>0</v>
      </c>
      <c r="L2480" t="e">
        <f>+VLOOKUP(J2480,'Thanh toán '!Q$6:R$3244,2,0)</f>
        <v>#N/A</v>
      </c>
      <c r="M2480" s="47" t="e">
        <f t="shared" si="155"/>
        <v>#N/A</v>
      </c>
    </row>
    <row r="2481" spans="1:13" x14ac:dyDescent="0.25">
      <c r="A2481" s="43">
        <v>45012</v>
      </c>
      <c r="B2481" s="40" t="s">
        <v>14127</v>
      </c>
      <c r="C2481" s="40" t="s">
        <v>14128</v>
      </c>
      <c r="D2481" s="38">
        <v>3114576</v>
      </c>
      <c r="E2481" s="42" t="s">
        <v>8998</v>
      </c>
      <c r="F2481" s="38">
        <v>311458</v>
      </c>
      <c r="G2481" s="38">
        <f t="shared" si="152"/>
        <v>3426034</v>
      </c>
      <c r="H2481" s="40" t="s">
        <v>9814</v>
      </c>
      <c r="I2481" s="40" t="s">
        <v>9815</v>
      </c>
      <c r="J2481" s="45">
        <f t="shared" si="153"/>
        <v>17601</v>
      </c>
      <c r="K2481" s="47">
        <f t="shared" si="154"/>
        <v>3426034</v>
      </c>
      <c r="L2481">
        <f>+VLOOKUP(J2481,'Thanh toán '!Q$6:R$3244,2,0)</f>
        <v>3426034</v>
      </c>
      <c r="M2481" s="47">
        <f t="shared" si="155"/>
        <v>0</v>
      </c>
    </row>
    <row r="2482" spans="1:13" x14ac:dyDescent="0.25">
      <c r="A2482" s="43">
        <v>45012</v>
      </c>
      <c r="B2482" s="40" t="s">
        <v>14129</v>
      </c>
      <c r="C2482" s="40" t="s">
        <v>14130</v>
      </c>
      <c r="D2482" s="38">
        <v>865200</v>
      </c>
      <c r="E2482" s="42" t="s">
        <v>8998</v>
      </c>
      <c r="F2482" s="38">
        <v>86520</v>
      </c>
      <c r="G2482" s="38">
        <f t="shared" si="152"/>
        <v>951720</v>
      </c>
      <c r="H2482" s="40" t="s">
        <v>11963</v>
      </c>
      <c r="I2482" s="40" t="s">
        <v>9059</v>
      </c>
      <c r="J2482" s="45">
        <f t="shared" si="153"/>
        <v>17602</v>
      </c>
      <c r="K2482" s="47">
        <f t="shared" si="154"/>
        <v>951720</v>
      </c>
      <c r="L2482" t="e">
        <f>+VLOOKUP(J2482,'Thanh toán '!Q$6:R$3244,2,0)</f>
        <v>#N/A</v>
      </c>
      <c r="M2482" s="47" t="e">
        <f t="shared" si="155"/>
        <v>#N/A</v>
      </c>
    </row>
    <row r="2483" spans="1:13" x14ac:dyDescent="0.25">
      <c r="A2483" s="43">
        <v>45012</v>
      </c>
      <c r="B2483" s="40" t="s">
        <v>14131</v>
      </c>
      <c r="C2483" s="40" t="s">
        <v>14132</v>
      </c>
      <c r="D2483" s="38">
        <v>865200</v>
      </c>
      <c r="E2483" s="42" t="s">
        <v>8998</v>
      </c>
      <c r="F2483" s="38">
        <v>86520</v>
      </c>
      <c r="G2483" s="38">
        <f t="shared" si="152"/>
        <v>951720</v>
      </c>
      <c r="H2483" s="40" t="s">
        <v>9050</v>
      </c>
      <c r="I2483" s="40" t="s">
        <v>9051</v>
      </c>
      <c r="J2483" s="45">
        <f t="shared" si="153"/>
        <v>17603</v>
      </c>
      <c r="K2483" s="47">
        <f t="shared" si="154"/>
        <v>951720</v>
      </c>
      <c r="L2483" t="e">
        <f>+VLOOKUP(J2483,'Thanh toán '!Q$6:R$3244,2,0)</f>
        <v>#N/A</v>
      </c>
      <c r="M2483" s="47" t="e">
        <f t="shared" si="155"/>
        <v>#N/A</v>
      </c>
    </row>
    <row r="2484" spans="1:13" x14ac:dyDescent="0.25">
      <c r="A2484" s="43">
        <v>45012</v>
      </c>
      <c r="B2484" s="40" t="s">
        <v>14133</v>
      </c>
      <c r="C2484" s="40" t="s">
        <v>14134</v>
      </c>
      <c r="D2484" s="38">
        <v>1465800</v>
      </c>
      <c r="E2484" s="42" t="s">
        <v>8998</v>
      </c>
      <c r="F2484" s="38">
        <v>146580</v>
      </c>
      <c r="G2484" s="38">
        <f t="shared" si="152"/>
        <v>1612380</v>
      </c>
      <c r="H2484" s="40" t="s">
        <v>9814</v>
      </c>
      <c r="I2484" s="40" t="s">
        <v>9815</v>
      </c>
      <c r="J2484" s="45">
        <f t="shared" si="153"/>
        <v>17604</v>
      </c>
      <c r="K2484" s="47">
        <f t="shared" si="154"/>
        <v>1612380</v>
      </c>
      <c r="L2484" t="e">
        <f>+VLOOKUP(J2484,'Thanh toán '!Q$6:R$3244,2,0)</f>
        <v>#N/A</v>
      </c>
      <c r="M2484" s="47" t="e">
        <f t="shared" si="155"/>
        <v>#N/A</v>
      </c>
    </row>
    <row r="2485" spans="1:13" x14ac:dyDescent="0.25">
      <c r="A2485" s="43">
        <v>45012</v>
      </c>
      <c r="B2485" s="40" t="s">
        <v>14135</v>
      </c>
      <c r="C2485" s="40" t="s">
        <v>14136</v>
      </c>
      <c r="D2485" s="38">
        <v>1730400</v>
      </c>
      <c r="E2485" s="42" t="s">
        <v>8998</v>
      </c>
      <c r="F2485" s="38">
        <v>173040</v>
      </c>
      <c r="G2485" s="38">
        <f t="shared" si="152"/>
        <v>1903440</v>
      </c>
      <c r="H2485" s="40" t="s">
        <v>11959</v>
      </c>
      <c r="I2485" s="40" t="s">
        <v>11960</v>
      </c>
      <c r="J2485" s="45">
        <f t="shared" si="153"/>
        <v>17605</v>
      </c>
      <c r="K2485" s="47">
        <f t="shared" si="154"/>
        <v>1903440</v>
      </c>
      <c r="L2485" t="e">
        <f>+VLOOKUP(J2485,'Thanh toán '!Q$6:R$3244,2,0)</f>
        <v>#N/A</v>
      </c>
      <c r="M2485" s="47" t="e">
        <f t="shared" si="155"/>
        <v>#N/A</v>
      </c>
    </row>
    <row r="2486" spans="1:13" x14ac:dyDescent="0.25">
      <c r="A2486" s="43">
        <v>45012</v>
      </c>
      <c r="B2486" s="40" t="s">
        <v>14137</v>
      </c>
      <c r="C2486" s="40" t="s">
        <v>14138</v>
      </c>
      <c r="D2486" s="38">
        <v>1289400</v>
      </c>
      <c r="E2486" s="42" t="s">
        <v>8998</v>
      </c>
      <c r="F2486" s="38">
        <v>128940</v>
      </c>
      <c r="G2486" s="38">
        <f t="shared" si="152"/>
        <v>1418340</v>
      </c>
      <c r="H2486" s="40" t="s">
        <v>9024</v>
      </c>
      <c r="I2486" s="40" t="s">
        <v>9025</v>
      </c>
      <c r="J2486" s="45">
        <f t="shared" si="153"/>
        <v>17606</v>
      </c>
      <c r="K2486" s="47">
        <f t="shared" si="154"/>
        <v>1418340</v>
      </c>
      <c r="L2486" t="e">
        <f>+VLOOKUP(J2486,'Thanh toán '!Q$6:R$3244,2,0)</f>
        <v>#N/A</v>
      </c>
      <c r="M2486" s="47" t="e">
        <f t="shared" si="155"/>
        <v>#N/A</v>
      </c>
    </row>
    <row r="2487" spans="1:13" x14ac:dyDescent="0.25">
      <c r="A2487" s="43">
        <v>45012</v>
      </c>
      <c r="B2487" s="40" t="s">
        <v>14139</v>
      </c>
      <c r="C2487" s="40" t="s">
        <v>14140</v>
      </c>
      <c r="D2487" s="38">
        <v>695520</v>
      </c>
      <c r="E2487" s="42" t="s">
        <v>8998</v>
      </c>
      <c r="F2487" s="38">
        <v>69552</v>
      </c>
      <c r="G2487" s="38">
        <f t="shared" si="152"/>
        <v>765072</v>
      </c>
      <c r="H2487" s="40" t="s">
        <v>10837</v>
      </c>
      <c r="I2487" s="40" t="s">
        <v>10838</v>
      </c>
      <c r="J2487" s="45">
        <f t="shared" si="153"/>
        <v>17607</v>
      </c>
      <c r="K2487" s="47">
        <f t="shared" si="154"/>
        <v>765072</v>
      </c>
      <c r="L2487" t="e">
        <f>+VLOOKUP(J2487,'Thanh toán '!Q$6:R$3244,2,0)</f>
        <v>#N/A</v>
      </c>
      <c r="M2487" s="47" t="e">
        <f t="shared" si="155"/>
        <v>#N/A</v>
      </c>
    </row>
    <row r="2488" spans="1:13" x14ac:dyDescent="0.25">
      <c r="A2488" s="43">
        <v>45012</v>
      </c>
      <c r="B2488" s="40" t="s">
        <v>14141</v>
      </c>
      <c r="C2488" s="40" t="s">
        <v>14142</v>
      </c>
      <c r="D2488" s="38">
        <v>692160</v>
      </c>
      <c r="E2488" s="42" t="s">
        <v>8998</v>
      </c>
      <c r="F2488" s="38">
        <v>69216</v>
      </c>
      <c r="G2488" s="38">
        <f t="shared" si="152"/>
        <v>761376</v>
      </c>
      <c r="H2488" s="40" t="s">
        <v>9814</v>
      </c>
      <c r="I2488" s="40" t="s">
        <v>9815</v>
      </c>
      <c r="J2488" s="45">
        <f t="shared" si="153"/>
        <v>17608</v>
      </c>
      <c r="K2488" s="47">
        <f t="shared" si="154"/>
        <v>761376</v>
      </c>
      <c r="L2488" t="e">
        <f>+VLOOKUP(J2488,'Thanh toán '!Q$6:R$3244,2,0)</f>
        <v>#N/A</v>
      </c>
      <c r="M2488" s="47" t="e">
        <f t="shared" si="155"/>
        <v>#N/A</v>
      </c>
    </row>
    <row r="2489" spans="1:13" x14ac:dyDescent="0.25">
      <c r="A2489" s="43">
        <v>45012</v>
      </c>
      <c r="B2489" s="40" t="s">
        <v>14143</v>
      </c>
      <c r="C2489" s="40" t="s">
        <v>14144</v>
      </c>
      <c r="D2489" s="38">
        <v>848400</v>
      </c>
      <c r="E2489" s="42" t="s">
        <v>8998</v>
      </c>
      <c r="F2489" s="38">
        <v>84840</v>
      </c>
      <c r="G2489" s="38">
        <f t="shared" si="152"/>
        <v>933240</v>
      </c>
      <c r="H2489" s="40" t="s">
        <v>9044</v>
      </c>
      <c r="I2489" s="40" t="s">
        <v>9045</v>
      </c>
      <c r="J2489" s="45">
        <f t="shared" si="153"/>
        <v>17609</v>
      </c>
      <c r="K2489" s="47">
        <f t="shared" si="154"/>
        <v>933240</v>
      </c>
      <c r="L2489" t="e">
        <f>+VLOOKUP(J2489,'Thanh toán '!Q$6:R$3244,2,0)</f>
        <v>#N/A</v>
      </c>
      <c r="M2489" s="47" t="e">
        <f t="shared" si="155"/>
        <v>#N/A</v>
      </c>
    </row>
    <row r="2490" spans="1:13" x14ac:dyDescent="0.25">
      <c r="A2490" s="43">
        <v>45012</v>
      </c>
      <c r="B2490" s="40" t="s">
        <v>14145</v>
      </c>
      <c r="C2490" s="40" t="s">
        <v>14146</v>
      </c>
      <c r="D2490" s="38">
        <v>882000</v>
      </c>
      <c r="E2490" s="42" t="s">
        <v>8998</v>
      </c>
      <c r="F2490" s="38">
        <v>88200</v>
      </c>
      <c r="G2490" s="38">
        <f t="shared" si="152"/>
        <v>970200</v>
      </c>
      <c r="H2490" s="40" t="s">
        <v>9044</v>
      </c>
      <c r="I2490" s="40" t="s">
        <v>9045</v>
      </c>
      <c r="J2490" s="45">
        <f t="shared" si="153"/>
        <v>17610</v>
      </c>
      <c r="K2490" s="47">
        <f t="shared" si="154"/>
        <v>970200</v>
      </c>
      <c r="L2490" t="e">
        <f>+VLOOKUP(J2490,'Thanh toán '!Q$6:R$3244,2,0)</f>
        <v>#N/A</v>
      </c>
      <c r="M2490" s="47" t="e">
        <f t="shared" si="155"/>
        <v>#N/A</v>
      </c>
    </row>
    <row r="2491" spans="1:13" x14ac:dyDescent="0.25">
      <c r="A2491" s="43">
        <v>45012</v>
      </c>
      <c r="B2491" s="40" t="s">
        <v>14147</v>
      </c>
      <c r="C2491" s="40" t="s">
        <v>14148</v>
      </c>
      <c r="D2491" s="38">
        <v>364016</v>
      </c>
      <c r="E2491" s="42" t="s">
        <v>8998</v>
      </c>
      <c r="F2491" s="38">
        <v>36402</v>
      </c>
      <c r="G2491" s="38">
        <f t="shared" si="152"/>
        <v>400418</v>
      </c>
      <c r="H2491" s="40" t="s">
        <v>9034</v>
      </c>
      <c r="I2491" s="40" t="s">
        <v>9035</v>
      </c>
      <c r="J2491" s="45">
        <f t="shared" si="153"/>
        <v>17611</v>
      </c>
      <c r="K2491" s="47">
        <f t="shared" si="154"/>
        <v>400418</v>
      </c>
      <c r="L2491">
        <f>+VLOOKUP(J2491,'Thanh toán '!Q$6:R$3244,2,0)</f>
        <v>400418</v>
      </c>
      <c r="M2491" s="47">
        <f t="shared" si="155"/>
        <v>0</v>
      </c>
    </row>
    <row r="2492" spans="1:13" x14ac:dyDescent="0.25">
      <c r="A2492" s="43">
        <v>45012</v>
      </c>
      <c r="B2492" s="40" t="s">
        <v>14149</v>
      </c>
      <c r="C2492" s="40" t="s">
        <v>14150</v>
      </c>
      <c r="D2492" s="38">
        <v>626898</v>
      </c>
      <c r="E2492" s="42" t="s">
        <v>8998</v>
      </c>
      <c r="F2492" s="38">
        <v>62690</v>
      </c>
      <c r="G2492" s="38">
        <f t="shared" si="152"/>
        <v>689588</v>
      </c>
      <c r="H2492" s="40" t="s">
        <v>9034</v>
      </c>
      <c r="I2492" s="40" t="s">
        <v>9035</v>
      </c>
      <c r="J2492" s="45">
        <f t="shared" si="153"/>
        <v>17612</v>
      </c>
      <c r="K2492" s="47">
        <f t="shared" si="154"/>
        <v>689588</v>
      </c>
      <c r="L2492">
        <f>+VLOOKUP(J2492,'Thanh toán '!Q$6:R$3244,2,0)</f>
        <v>689588</v>
      </c>
      <c r="M2492" s="47">
        <f t="shared" si="155"/>
        <v>0</v>
      </c>
    </row>
    <row r="2493" spans="1:13" x14ac:dyDescent="0.25">
      <c r="A2493" s="43">
        <v>45012</v>
      </c>
      <c r="B2493" s="40" t="s">
        <v>14151</v>
      </c>
      <c r="C2493" s="40" t="s">
        <v>14152</v>
      </c>
      <c r="D2493" s="38">
        <v>516324</v>
      </c>
      <c r="E2493" s="42" t="s">
        <v>8998</v>
      </c>
      <c r="F2493" s="38">
        <v>51632</v>
      </c>
      <c r="G2493" s="38">
        <f t="shared" si="152"/>
        <v>567956</v>
      </c>
      <c r="H2493" s="40" t="s">
        <v>9034</v>
      </c>
      <c r="I2493" s="40" t="s">
        <v>9035</v>
      </c>
      <c r="J2493" s="45">
        <f t="shared" si="153"/>
        <v>17613</v>
      </c>
      <c r="K2493" s="47">
        <f t="shared" si="154"/>
        <v>567956</v>
      </c>
      <c r="L2493">
        <f>+VLOOKUP(J2493,'Thanh toán '!Q$6:R$3244,2,0)</f>
        <v>567956</v>
      </c>
      <c r="M2493" s="47">
        <f t="shared" si="155"/>
        <v>0</v>
      </c>
    </row>
    <row r="2494" spans="1:13" x14ac:dyDescent="0.25">
      <c r="A2494" s="43">
        <v>45012</v>
      </c>
      <c r="B2494" s="40" t="s">
        <v>14153</v>
      </c>
      <c r="C2494" s="40" t="s">
        <v>14154</v>
      </c>
      <c r="D2494" s="38">
        <v>2095275</v>
      </c>
      <c r="E2494" s="42" t="s">
        <v>8998</v>
      </c>
      <c r="F2494" s="38">
        <v>209528</v>
      </c>
      <c r="G2494" s="38">
        <f t="shared" si="152"/>
        <v>2304803</v>
      </c>
      <c r="H2494" s="40" t="s">
        <v>9072</v>
      </c>
      <c r="I2494" s="40" t="s">
        <v>9073</v>
      </c>
      <c r="J2494" s="45">
        <f t="shared" si="153"/>
        <v>17632</v>
      </c>
      <c r="K2494" s="47">
        <f t="shared" si="154"/>
        <v>2304803</v>
      </c>
      <c r="L2494">
        <f>+VLOOKUP(J2494,'Thanh toán '!Q$6:R$3244,2,0)</f>
        <v>2304803</v>
      </c>
      <c r="M2494" s="47">
        <f t="shared" si="155"/>
        <v>0</v>
      </c>
    </row>
    <row r="2495" spans="1:13" x14ac:dyDescent="0.25">
      <c r="A2495" s="43">
        <v>45013</v>
      </c>
      <c r="B2495" s="40" t="s">
        <v>14169</v>
      </c>
      <c r="C2495" s="40" t="s">
        <v>14170</v>
      </c>
      <c r="D2495" s="38">
        <v>1730400</v>
      </c>
      <c r="E2495" s="42" t="s">
        <v>8998</v>
      </c>
      <c r="F2495" s="38">
        <v>173040</v>
      </c>
      <c r="G2495" s="38">
        <f t="shared" si="152"/>
        <v>1903440</v>
      </c>
      <c r="H2495" s="40" t="s">
        <v>9242</v>
      </c>
      <c r="I2495" s="40" t="s">
        <v>9243</v>
      </c>
      <c r="J2495" s="45">
        <f t="shared" si="153"/>
        <v>17635</v>
      </c>
      <c r="K2495" s="47">
        <f t="shared" si="154"/>
        <v>1903440</v>
      </c>
      <c r="L2495" t="e">
        <f>+VLOOKUP(J2495,'Thanh toán '!Q$6:R$3244,2,0)</f>
        <v>#N/A</v>
      </c>
      <c r="M2495" s="47" t="e">
        <f t="shared" si="155"/>
        <v>#N/A</v>
      </c>
    </row>
    <row r="2496" spans="1:13" x14ac:dyDescent="0.25">
      <c r="A2496" s="43">
        <v>45013</v>
      </c>
      <c r="B2496" s="40" t="s">
        <v>14171</v>
      </c>
      <c r="C2496" s="40" t="s">
        <v>9259</v>
      </c>
      <c r="D2496" s="38">
        <v>746083</v>
      </c>
      <c r="E2496" s="42" t="s">
        <v>8998</v>
      </c>
      <c r="F2496" s="38">
        <v>74608</v>
      </c>
      <c r="G2496" s="38">
        <f t="shared" si="152"/>
        <v>820691</v>
      </c>
      <c r="H2496" s="40" t="s">
        <v>9001</v>
      </c>
      <c r="I2496" s="40" t="s">
        <v>9002</v>
      </c>
      <c r="J2496" s="45">
        <f t="shared" si="153"/>
        <v>17636</v>
      </c>
      <c r="K2496" s="47">
        <f t="shared" si="154"/>
        <v>820691</v>
      </c>
      <c r="L2496">
        <f>+VLOOKUP(J2496,'Thanh toán '!Q$6:R$3244,2,0)</f>
        <v>820691</v>
      </c>
      <c r="M2496" s="47">
        <f t="shared" si="155"/>
        <v>0</v>
      </c>
    </row>
    <row r="2497" spans="1:13" x14ac:dyDescent="0.25">
      <c r="A2497" s="43">
        <v>45013</v>
      </c>
      <c r="B2497" s="40" t="s">
        <v>14172</v>
      </c>
      <c r="C2497" s="40" t="s">
        <v>14173</v>
      </c>
      <c r="D2497" s="38">
        <v>865200</v>
      </c>
      <c r="E2497" s="42" t="s">
        <v>8998</v>
      </c>
      <c r="F2497" s="38">
        <v>86520</v>
      </c>
      <c r="G2497" s="38">
        <f t="shared" si="152"/>
        <v>951720</v>
      </c>
      <c r="H2497" s="40" t="s">
        <v>11741</v>
      </c>
      <c r="I2497" s="40" t="s">
        <v>11742</v>
      </c>
      <c r="J2497" s="45">
        <f t="shared" si="153"/>
        <v>17638</v>
      </c>
      <c r="K2497" s="47">
        <f t="shared" si="154"/>
        <v>951720</v>
      </c>
      <c r="L2497" t="e">
        <f>+VLOOKUP(J2497,'Thanh toán '!Q$6:R$3244,2,0)</f>
        <v>#N/A</v>
      </c>
      <c r="M2497" s="47" t="e">
        <f t="shared" si="155"/>
        <v>#N/A</v>
      </c>
    </row>
    <row r="2498" spans="1:13" x14ac:dyDescent="0.25">
      <c r="A2498" s="43">
        <v>45013</v>
      </c>
      <c r="B2498" s="40" t="s">
        <v>12671</v>
      </c>
      <c r="C2498" s="40" t="s">
        <v>14174</v>
      </c>
      <c r="D2498" s="38">
        <v>704016</v>
      </c>
      <c r="E2498" s="42" t="s">
        <v>8998</v>
      </c>
      <c r="F2498" s="38">
        <v>70402</v>
      </c>
      <c r="G2498" s="38">
        <f t="shared" si="152"/>
        <v>774418</v>
      </c>
      <c r="H2498" s="40" t="s">
        <v>9001</v>
      </c>
      <c r="I2498" s="40" t="s">
        <v>9002</v>
      </c>
      <c r="J2498" s="45">
        <f t="shared" si="153"/>
        <v>17639</v>
      </c>
      <c r="K2498" s="47">
        <f t="shared" si="154"/>
        <v>774418</v>
      </c>
      <c r="L2498">
        <f>+VLOOKUP(J2498,'Thanh toán '!Q$6:R$3244,2,0)</f>
        <v>774418</v>
      </c>
      <c r="M2498" s="47">
        <f t="shared" si="155"/>
        <v>0</v>
      </c>
    </row>
    <row r="2499" spans="1:13" x14ac:dyDescent="0.25">
      <c r="A2499" s="43">
        <v>45013</v>
      </c>
      <c r="B2499" s="40" t="s">
        <v>14175</v>
      </c>
      <c r="C2499" s="40" t="s">
        <v>14176</v>
      </c>
      <c r="D2499" s="38">
        <v>865200</v>
      </c>
      <c r="E2499" s="42" t="s">
        <v>8998</v>
      </c>
      <c r="F2499" s="38">
        <v>86520</v>
      </c>
      <c r="G2499" s="38">
        <f t="shared" si="152"/>
        <v>951720</v>
      </c>
      <c r="H2499" s="40" t="s">
        <v>9751</v>
      </c>
      <c r="I2499" s="40" t="s">
        <v>9752</v>
      </c>
      <c r="J2499" s="45">
        <f t="shared" si="153"/>
        <v>17640</v>
      </c>
      <c r="K2499" s="47">
        <f t="shared" si="154"/>
        <v>951720</v>
      </c>
      <c r="L2499" t="e">
        <f>+VLOOKUP(J2499,'Thanh toán '!Q$6:R$3244,2,0)</f>
        <v>#N/A</v>
      </c>
      <c r="M2499" s="47" t="e">
        <f t="shared" si="155"/>
        <v>#N/A</v>
      </c>
    </row>
    <row r="2500" spans="1:13" x14ac:dyDescent="0.25">
      <c r="A2500" s="43">
        <v>45013</v>
      </c>
      <c r="B2500" s="40" t="s">
        <v>14177</v>
      </c>
      <c r="C2500" s="40" t="s">
        <v>13012</v>
      </c>
      <c r="D2500" s="38">
        <v>169680</v>
      </c>
      <c r="E2500" s="42" t="s">
        <v>8998</v>
      </c>
      <c r="F2500" s="38">
        <v>16968</v>
      </c>
      <c r="G2500" s="38">
        <f t="shared" si="152"/>
        <v>186648</v>
      </c>
      <c r="H2500" s="40" t="s">
        <v>9001</v>
      </c>
      <c r="I2500" s="40" t="s">
        <v>9002</v>
      </c>
      <c r="J2500" s="45">
        <f t="shared" si="153"/>
        <v>17644</v>
      </c>
      <c r="K2500" s="47">
        <f t="shared" si="154"/>
        <v>186648</v>
      </c>
      <c r="L2500" t="e">
        <f>+VLOOKUP(J2500,'Thanh toán '!Q$6:R$3244,2,0)</f>
        <v>#N/A</v>
      </c>
      <c r="M2500" s="47" t="e">
        <f t="shared" si="155"/>
        <v>#N/A</v>
      </c>
    </row>
    <row r="2501" spans="1:13" x14ac:dyDescent="0.25">
      <c r="A2501" s="43">
        <v>45013</v>
      </c>
      <c r="B2501" s="40" t="s">
        <v>14178</v>
      </c>
      <c r="C2501" s="40" t="s">
        <v>13012</v>
      </c>
      <c r="D2501" s="38">
        <v>605287</v>
      </c>
      <c r="E2501" s="42" t="s">
        <v>8998</v>
      </c>
      <c r="F2501" s="38">
        <v>60529</v>
      </c>
      <c r="G2501" s="38">
        <f t="shared" si="152"/>
        <v>665816</v>
      </c>
      <c r="H2501" s="40" t="s">
        <v>9001</v>
      </c>
      <c r="I2501" s="40" t="s">
        <v>9002</v>
      </c>
      <c r="J2501" s="45">
        <f t="shared" si="153"/>
        <v>17645</v>
      </c>
      <c r="K2501" s="47">
        <f t="shared" si="154"/>
        <v>665816</v>
      </c>
      <c r="L2501">
        <f>+VLOOKUP(J2501,'Thanh toán '!Q$6:R$3244,2,0)</f>
        <v>665816</v>
      </c>
      <c r="M2501" s="47">
        <f t="shared" si="155"/>
        <v>0</v>
      </c>
    </row>
    <row r="2502" spans="1:13" x14ac:dyDescent="0.25">
      <c r="A2502" s="43">
        <v>45013</v>
      </c>
      <c r="B2502" s="40" t="s">
        <v>14179</v>
      </c>
      <c r="C2502" s="40" t="s">
        <v>9742</v>
      </c>
      <c r="D2502" s="38">
        <v>2399840</v>
      </c>
      <c r="E2502" s="42" t="s">
        <v>8998</v>
      </c>
      <c r="F2502" s="38">
        <v>239984</v>
      </c>
      <c r="G2502" s="38">
        <f t="shared" ref="G2502:G2565" si="156">+D2502+F2502</f>
        <v>2639824</v>
      </c>
      <c r="H2502" s="40" t="s">
        <v>9001</v>
      </c>
      <c r="I2502" s="40" t="s">
        <v>9002</v>
      </c>
      <c r="J2502" s="45">
        <f t="shared" ref="J2502:J2565" si="157">+B2502*1</f>
        <v>17647</v>
      </c>
      <c r="K2502" s="47">
        <f t="shared" ref="K2502:K2565" si="158">+G2502</f>
        <v>2639824</v>
      </c>
      <c r="L2502">
        <f>+VLOOKUP(J2502,'Thanh toán '!Q$6:R$3244,2,0)</f>
        <v>2639824</v>
      </c>
      <c r="M2502" s="47">
        <f t="shared" ref="M2502:M2565" si="159">+L2502-K2502</f>
        <v>0</v>
      </c>
    </row>
    <row r="2503" spans="1:13" x14ac:dyDescent="0.25">
      <c r="A2503" s="43">
        <v>45013</v>
      </c>
      <c r="B2503" s="40" t="s">
        <v>14180</v>
      </c>
      <c r="C2503" s="40" t="s">
        <v>14181</v>
      </c>
      <c r="D2503" s="38">
        <v>4868040</v>
      </c>
      <c r="E2503" s="42" t="s">
        <v>8998</v>
      </c>
      <c r="F2503" s="38">
        <v>486804</v>
      </c>
      <c r="G2503" s="38">
        <f t="shared" si="156"/>
        <v>5354844</v>
      </c>
      <c r="H2503" s="40" t="s">
        <v>9747</v>
      </c>
      <c r="I2503" s="40" t="s">
        <v>9748</v>
      </c>
      <c r="J2503" s="45">
        <f t="shared" si="157"/>
        <v>17648</v>
      </c>
      <c r="K2503" s="47">
        <f t="shared" si="158"/>
        <v>5354844</v>
      </c>
      <c r="L2503">
        <f>+VLOOKUP(J2503,'Thanh toán '!Q$6:R$3244,2,0)</f>
        <v>5354844</v>
      </c>
      <c r="M2503" s="47">
        <f t="shared" si="159"/>
        <v>0</v>
      </c>
    </row>
    <row r="2504" spans="1:13" x14ac:dyDescent="0.25">
      <c r="A2504" s="43">
        <v>45013</v>
      </c>
      <c r="B2504" s="40" t="s">
        <v>14182</v>
      </c>
      <c r="C2504" s="40" t="s">
        <v>10355</v>
      </c>
      <c r="D2504" s="38">
        <v>926763</v>
      </c>
      <c r="E2504" s="42" t="s">
        <v>8998</v>
      </c>
      <c r="F2504" s="38">
        <v>92676</v>
      </c>
      <c r="G2504" s="38">
        <f t="shared" si="156"/>
        <v>1019439</v>
      </c>
      <c r="H2504" s="40" t="s">
        <v>9001</v>
      </c>
      <c r="I2504" s="40" t="s">
        <v>9002</v>
      </c>
      <c r="J2504" s="45">
        <f t="shared" si="157"/>
        <v>17649</v>
      </c>
      <c r="K2504" s="47">
        <f t="shared" si="158"/>
        <v>1019439</v>
      </c>
      <c r="L2504">
        <f>+VLOOKUP(J2504,'Thanh toán '!Q$6:R$3244,2,0)</f>
        <v>1019439</v>
      </c>
      <c r="M2504" s="47">
        <f t="shared" si="159"/>
        <v>0</v>
      </c>
    </row>
    <row r="2505" spans="1:13" x14ac:dyDescent="0.25">
      <c r="A2505" s="43">
        <v>45013</v>
      </c>
      <c r="B2505" s="40" t="s">
        <v>14183</v>
      </c>
      <c r="C2505" s="40" t="s">
        <v>10061</v>
      </c>
      <c r="D2505" s="38">
        <v>1173355</v>
      </c>
      <c r="E2505" s="42" t="s">
        <v>8998</v>
      </c>
      <c r="F2505" s="38">
        <v>117336</v>
      </c>
      <c r="G2505" s="38">
        <f t="shared" si="156"/>
        <v>1290691</v>
      </c>
      <c r="H2505" s="40" t="s">
        <v>9001</v>
      </c>
      <c r="I2505" s="40" t="s">
        <v>9002</v>
      </c>
      <c r="J2505" s="45">
        <f t="shared" si="157"/>
        <v>17650</v>
      </c>
      <c r="K2505" s="47">
        <f t="shared" si="158"/>
        <v>1290691</v>
      </c>
      <c r="L2505">
        <f>+VLOOKUP(J2505,'Thanh toán '!Q$6:R$3244,2,0)</f>
        <v>1290691</v>
      </c>
      <c r="M2505" s="47">
        <f t="shared" si="159"/>
        <v>0</v>
      </c>
    </row>
    <row r="2506" spans="1:13" x14ac:dyDescent="0.25">
      <c r="A2506" s="43">
        <v>45013</v>
      </c>
      <c r="B2506" s="40" t="s">
        <v>14184</v>
      </c>
      <c r="C2506" s="40" t="s">
        <v>10061</v>
      </c>
      <c r="D2506" s="38">
        <v>519120</v>
      </c>
      <c r="E2506" s="42" t="s">
        <v>8998</v>
      </c>
      <c r="F2506" s="38">
        <v>51912</v>
      </c>
      <c r="G2506" s="38">
        <f t="shared" si="156"/>
        <v>571032</v>
      </c>
      <c r="H2506" s="40" t="s">
        <v>9001</v>
      </c>
      <c r="I2506" s="40" t="s">
        <v>9002</v>
      </c>
      <c r="J2506" s="45">
        <f t="shared" si="157"/>
        <v>17651</v>
      </c>
      <c r="K2506" s="47">
        <f t="shared" si="158"/>
        <v>571032</v>
      </c>
      <c r="L2506" t="e">
        <f>+VLOOKUP(J2506,'Thanh toán '!Q$6:R$3244,2,0)</f>
        <v>#N/A</v>
      </c>
      <c r="M2506" s="47" t="e">
        <f t="shared" si="159"/>
        <v>#N/A</v>
      </c>
    </row>
    <row r="2507" spans="1:13" x14ac:dyDescent="0.25">
      <c r="A2507" s="43">
        <v>45013</v>
      </c>
      <c r="B2507" s="40" t="s">
        <v>14185</v>
      </c>
      <c r="C2507" s="40" t="s">
        <v>10085</v>
      </c>
      <c r="D2507" s="38">
        <v>594778</v>
      </c>
      <c r="E2507" s="42" t="s">
        <v>8998</v>
      </c>
      <c r="F2507" s="38">
        <v>59478</v>
      </c>
      <c r="G2507" s="38">
        <f t="shared" si="156"/>
        <v>654256</v>
      </c>
      <c r="H2507" s="40" t="s">
        <v>9001</v>
      </c>
      <c r="I2507" s="40" t="s">
        <v>9002</v>
      </c>
      <c r="J2507" s="45">
        <f t="shared" si="157"/>
        <v>17652</v>
      </c>
      <c r="K2507" s="47">
        <f t="shared" si="158"/>
        <v>654256</v>
      </c>
      <c r="L2507">
        <f>+VLOOKUP(J2507,'Thanh toán '!Q$6:R$3244,2,0)</f>
        <v>654256</v>
      </c>
      <c r="M2507" s="47">
        <f t="shared" si="159"/>
        <v>0</v>
      </c>
    </row>
    <row r="2508" spans="1:13" x14ac:dyDescent="0.25">
      <c r="A2508" s="43">
        <v>45013</v>
      </c>
      <c r="B2508" s="40" t="s">
        <v>14186</v>
      </c>
      <c r="C2508" s="40" t="s">
        <v>10358</v>
      </c>
      <c r="D2508" s="38">
        <v>591094</v>
      </c>
      <c r="E2508" s="42" t="s">
        <v>8998</v>
      </c>
      <c r="F2508" s="38">
        <v>59109</v>
      </c>
      <c r="G2508" s="38">
        <f t="shared" si="156"/>
        <v>650203</v>
      </c>
      <c r="H2508" s="40" t="s">
        <v>9001</v>
      </c>
      <c r="I2508" s="40" t="s">
        <v>9002</v>
      </c>
      <c r="J2508" s="45">
        <f t="shared" si="157"/>
        <v>17653</v>
      </c>
      <c r="K2508" s="47">
        <f t="shared" si="158"/>
        <v>650203</v>
      </c>
      <c r="L2508">
        <f>+VLOOKUP(J2508,'Thanh toán '!Q$6:R$3244,2,0)</f>
        <v>650203</v>
      </c>
      <c r="M2508" s="47">
        <f t="shared" si="159"/>
        <v>0</v>
      </c>
    </row>
    <row r="2509" spans="1:13" x14ac:dyDescent="0.25">
      <c r="A2509" s="43">
        <v>45013</v>
      </c>
      <c r="B2509" s="40" t="s">
        <v>14187</v>
      </c>
      <c r="C2509" s="40" t="s">
        <v>10067</v>
      </c>
      <c r="D2509" s="38">
        <v>555290</v>
      </c>
      <c r="E2509" s="42" t="s">
        <v>8998</v>
      </c>
      <c r="F2509" s="38">
        <v>55529</v>
      </c>
      <c r="G2509" s="38">
        <f t="shared" si="156"/>
        <v>610819</v>
      </c>
      <c r="H2509" s="40" t="s">
        <v>9001</v>
      </c>
      <c r="I2509" s="40" t="s">
        <v>9002</v>
      </c>
      <c r="J2509" s="45">
        <f t="shared" si="157"/>
        <v>17654</v>
      </c>
      <c r="K2509" s="47">
        <f t="shared" si="158"/>
        <v>610819</v>
      </c>
      <c r="L2509">
        <f>+VLOOKUP(J2509,'Thanh toán '!Q$6:R$3244,2,0)</f>
        <v>610819</v>
      </c>
      <c r="M2509" s="47">
        <f t="shared" si="159"/>
        <v>0</v>
      </c>
    </row>
    <row r="2510" spans="1:13" x14ac:dyDescent="0.25">
      <c r="A2510" s="43">
        <v>45013</v>
      </c>
      <c r="B2510" s="40" t="s">
        <v>14188</v>
      </c>
      <c r="C2510" s="40" t="s">
        <v>10074</v>
      </c>
      <c r="D2510" s="38">
        <v>738405</v>
      </c>
      <c r="E2510" s="42" t="s">
        <v>8998</v>
      </c>
      <c r="F2510" s="38">
        <v>73841</v>
      </c>
      <c r="G2510" s="38">
        <f t="shared" si="156"/>
        <v>812246</v>
      </c>
      <c r="H2510" s="40" t="s">
        <v>9001</v>
      </c>
      <c r="I2510" s="40" t="s">
        <v>9002</v>
      </c>
      <c r="J2510" s="45">
        <f t="shared" si="157"/>
        <v>17655</v>
      </c>
      <c r="K2510" s="47">
        <f t="shared" si="158"/>
        <v>812246</v>
      </c>
      <c r="L2510">
        <f>+VLOOKUP(J2510,'Thanh toán '!Q$6:R$3244,2,0)</f>
        <v>812246</v>
      </c>
      <c r="M2510" s="47">
        <f t="shared" si="159"/>
        <v>0</v>
      </c>
    </row>
    <row r="2511" spans="1:13" x14ac:dyDescent="0.25">
      <c r="A2511" s="43">
        <v>45013</v>
      </c>
      <c r="B2511" s="40" t="s">
        <v>14189</v>
      </c>
      <c r="C2511" s="40" t="s">
        <v>14190</v>
      </c>
      <c r="D2511" s="38">
        <v>806834</v>
      </c>
      <c r="E2511" s="42" t="s">
        <v>8998</v>
      </c>
      <c r="F2511" s="38">
        <v>80683</v>
      </c>
      <c r="G2511" s="38">
        <f t="shared" si="156"/>
        <v>887517</v>
      </c>
      <c r="H2511" s="40" t="s">
        <v>9001</v>
      </c>
      <c r="I2511" s="40" t="s">
        <v>9002</v>
      </c>
      <c r="J2511" s="45">
        <f t="shared" si="157"/>
        <v>17656</v>
      </c>
      <c r="K2511" s="47">
        <f t="shared" si="158"/>
        <v>887517</v>
      </c>
      <c r="L2511">
        <f>+VLOOKUP(J2511,'Thanh toán '!Q$6:R$3244,2,0)</f>
        <v>887517</v>
      </c>
      <c r="M2511" s="47">
        <f t="shared" si="159"/>
        <v>0</v>
      </c>
    </row>
    <row r="2512" spans="1:13" x14ac:dyDescent="0.25">
      <c r="A2512" s="43">
        <v>45013</v>
      </c>
      <c r="B2512" s="40" t="s">
        <v>14191</v>
      </c>
      <c r="C2512" s="40" t="s">
        <v>10083</v>
      </c>
      <c r="D2512" s="38">
        <v>2243775</v>
      </c>
      <c r="E2512" s="42" t="s">
        <v>8998</v>
      </c>
      <c r="F2512" s="38">
        <v>224378</v>
      </c>
      <c r="G2512" s="38">
        <f t="shared" si="156"/>
        <v>2468153</v>
      </c>
      <c r="H2512" s="40" t="s">
        <v>9001</v>
      </c>
      <c r="I2512" s="40" t="s">
        <v>9002</v>
      </c>
      <c r="J2512" s="45">
        <f t="shared" si="157"/>
        <v>17657</v>
      </c>
      <c r="K2512" s="47">
        <f t="shared" si="158"/>
        <v>2468153</v>
      </c>
      <c r="L2512">
        <f>+VLOOKUP(J2512,'Thanh toán '!Q$6:R$3244,2,0)</f>
        <v>2468153</v>
      </c>
      <c r="M2512" s="47">
        <f t="shared" si="159"/>
        <v>0</v>
      </c>
    </row>
    <row r="2513" spans="1:13" x14ac:dyDescent="0.25">
      <c r="A2513" s="43">
        <v>45013</v>
      </c>
      <c r="B2513" s="40" t="s">
        <v>14192</v>
      </c>
      <c r="C2513" s="40" t="s">
        <v>14193</v>
      </c>
      <c r="D2513" s="38">
        <v>1696800</v>
      </c>
      <c r="E2513" s="42" t="s">
        <v>8998</v>
      </c>
      <c r="F2513" s="38">
        <v>169680</v>
      </c>
      <c r="G2513" s="38">
        <f t="shared" si="156"/>
        <v>1866480</v>
      </c>
      <c r="H2513" s="40" t="s">
        <v>9498</v>
      </c>
      <c r="I2513" s="40" t="s">
        <v>9499</v>
      </c>
      <c r="J2513" s="45">
        <f t="shared" si="157"/>
        <v>17658</v>
      </c>
      <c r="K2513" s="47">
        <f t="shared" si="158"/>
        <v>1866480</v>
      </c>
      <c r="L2513" t="e">
        <f>+VLOOKUP(J2513,'Thanh toán '!Q$6:R$3244,2,0)</f>
        <v>#N/A</v>
      </c>
      <c r="M2513" s="47" t="e">
        <f t="shared" si="159"/>
        <v>#N/A</v>
      </c>
    </row>
    <row r="2514" spans="1:13" x14ac:dyDescent="0.25">
      <c r="A2514" s="43">
        <v>45013</v>
      </c>
      <c r="B2514" s="40" t="s">
        <v>14194</v>
      </c>
      <c r="C2514" s="40" t="s">
        <v>14195</v>
      </c>
      <c r="D2514" s="38">
        <v>2440220</v>
      </c>
      <c r="E2514" s="42" t="s">
        <v>8998</v>
      </c>
      <c r="F2514" s="38">
        <v>244022</v>
      </c>
      <c r="G2514" s="38">
        <f t="shared" si="156"/>
        <v>2684242</v>
      </c>
      <c r="H2514" s="40" t="s">
        <v>9498</v>
      </c>
      <c r="I2514" s="40" t="s">
        <v>9499</v>
      </c>
      <c r="J2514" s="45">
        <f t="shared" si="157"/>
        <v>17659</v>
      </c>
      <c r="K2514" s="47">
        <f t="shared" si="158"/>
        <v>2684242</v>
      </c>
      <c r="L2514">
        <f>+VLOOKUP(J2514,'Thanh toán '!Q$6:R$3244,2,0)</f>
        <v>2684242</v>
      </c>
      <c r="M2514" s="47">
        <f t="shared" si="159"/>
        <v>0</v>
      </c>
    </row>
    <row r="2515" spans="1:13" x14ac:dyDescent="0.25">
      <c r="A2515" s="43">
        <v>45013</v>
      </c>
      <c r="B2515" s="40" t="s">
        <v>14196</v>
      </c>
      <c r="C2515" s="40" t="s">
        <v>14197</v>
      </c>
      <c r="D2515" s="38">
        <v>1323000</v>
      </c>
      <c r="E2515" s="42" t="s">
        <v>8998</v>
      </c>
      <c r="F2515" s="38">
        <v>132300</v>
      </c>
      <c r="G2515" s="38">
        <f t="shared" si="156"/>
        <v>1455300</v>
      </c>
      <c r="H2515" s="40" t="s">
        <v>9091</v>
      </c>
      <c r="I2515" s="40" t="s">
        <v>9092</v>
      </c>
      <c r="J2515" s="45">
        <f t="shared" si="157"/>
        <v>17663</v>
      </c>
      <c r="K2515" s="47">
        <f t="shared" si="158"/>
        <v>1455300</v>
      </c>
      <c r="L2515" t="e">
        <f>+VLOOKUP(J2515,'Thanh toán '!Q$6:R$3244,2,0)</f>
        <v>#N/A</v>
      </c>
      <c r="M2515" s="47" t="e">
        <f t="shared" si="159"/>
        <v>#N/A</v>
      </c>
    </row>
    <row r="2516" spans="1:13" x14ac:dyDescent="0.25">
      <c r="A2516" s="43">
        <v>45013</v>
      </c>
      <c r="B2516" s="40" t="s">
        <v>14198</v>
      </c>
      <c r="C2516" s="40" t="s">
        <v>14199</v>
      </c>
      <c r="D2516" s="38">
        <v>1403934</v>
      </c>
      <c r="E2516" s="42" t="s">
        <v>8998</v>
      </c>
      <c r="F2516" s="38">
        <v>140393</v>
      </c>
      <c r="G2516" s="38">
        <f t="shared" si="156"/>
        <v>1544327</v>
      </c>
      <c r="H2516" s="40" t="s">
        <v>9159</v>
      </c>
      <c r="I2516" s="40" t="s">
        <v>9160</v>
      </c>
      <c r="J2516" s="45">
        <f t="shared" si="157"/>
        <v>17664</v>
      </c>
      <c r="K2516" s="47">
        <f t="shared" si="158"/>
        <v>1544327</v>
      </c>
      <c r="L2516">
        <f>+VLOOKUP(J2516,'Thanh toán '!Q$6:R$3244,2,0)</f>
        <v>1544327</v>
      </c>
      <c r="M2516" s="47">
        <f t="shared" si="159"/>
        <v>0</v>
      </c>
    </row>
    <row r="2517" spans="1:13" x14ac:dyDescent="0.25">
      <c r="A2517" s="43">
        <v>45013</v>
      </c>
      <c r="B2517" s="40" t="s">
        <v>14200</v>
      </c>
      <c r="C2517" s="40" t="s">
        <v>14201</v>
      </c>
      <c r="D2517" s="38">
        <v>1080857</v>
      </c>
      <c r="E2517" s="42" t="s">
        <v>8998</v>
      </c>
      <c r="F2517" s="38">
        <v>108086</v>
      </c>
      <c r="G2517" s="38">
        <f t="shared" si="156"/>
        <v>1188943</v>
      </c>
      <c r="H2517" s="40" t="s">
        <v>9159</v>
      </c>
      <c r="I2517" s="40" t="s">
        <v>9160</v>
      </c>
      <c r="J2517" s="45">
        <f t="shared" si="157"/>
        <v>17666</v>
      </c>
      <c r="K2517" s="47">
        <f t="shared" si="158"/>
        <v>1188943</v>
      </c>
      <c r="L2517">
        <f>+VLOOKUP(J2517,'Thanh toán '!Q$6:R$3244,2,0)</f>
        <v>1188943</v>
      </c>
      <c r="M2517" s="47">
        <f t="shared" si="159"/>
        <v>0</v>
      </c>
    </row>
    <row r="2518" spans="1:13" x14ac:dyDescent="0.25">
      <c r="A2518" s="43">
        <v>45013</v>
      </c>
      <c r="B2518" s="40" t="s">
        <v>14202</v>
      </c>
      <c r="C2518" s="40" t="s">
        <v>14203</v>
      </c>
      <c r="D2518" s="38">
        <v>1145195</v>
      </c>
      <c r="E2518" s="42" t="s">
        <v>8998</v>
      </c>
      <c r="F2518" s="38">
        <v>114520</v>
      </c>
      <c r="G2518" s="38">
        <f t="shared" si="156"/>
        <v>1259715</v>
      </c>
      <c r="H2518" s="40" t="s">
        <v>9159</v>
      </c>
      <c r="I2518" s="40" t="s">
        <v>9160</v>
      </c>
      <c r="J2518" s="45">
        <f t="shared" si="157"/>
        <v>17667</v>
      </c>
      <c r="K2518" s="47">
        <f t="shared" si="158"/>
        <v>1259715</v>
      </c>
      <c r="L2518">
        <f>+VLOOKUP(J2518,'Thanh toán '!Q$6:R$3244,2,0)</f>
        <v>1259715</v>
      </c>
      <c r="M2518" s="47">
        <f t="shared" si="159"/>
        <v>0</v>
      </c>
    </row>
    <row r="2519" spans="1:13" x14ac:dyDescent="0.25">
      <c r="A2519" s="43">
        <v>45013</v>
      </c>
      <c r="B2519" s="40" t="s">
        <v>14204</v>
      </c>
      <c r="C2519" s="40" t="s">
        <v>14205</v>
      </c>
      <c r="D2519" s="38">
        <v>1730400</v>
      </c>
      <c r="E2519" s="42" t="s">
        <v>8998</v>
      </c>
      <c r="F2519" s="38">
        <v>173040</v>
      </c>
      <c r="G2519" s="38">
        <f t="shared" si="156"/>
        <v>1903440</v>
      </c>
      <c r="H2519" s="40" t="s">
        <v>9695</v>
      </c>
      <c r="I2519" s="40" t="s">
        <v>9696</v>
      </c>
      <c r="J2519" s="45">
        <f t="shared" si="157"/>
        <v>17669</v>
      </c>
      <c r="K2519" s="47">
        <f t="shared" si="158"/>
        <v>1903440</v>
      </c>
      <c r="L2519" t="e">
        <f>+VLOOKUP(J2519,'Thanh toán '!Q$6:R$3244,2,0)</f>
        <v>#N/A</v>
      </c>
      <c r="M2519" s="47" t="e">
        <f t="shared" si="159"/>
        <v>#N/A</v>
      </c>
    </row>
    <row r="2520" spans="1:13" x14ac:dyDescent="0.25">
      <c r="A2520" s="43">
        <v>45013</v>
      </c>
      <c r="B2520" s="40" t="s">
        <v>14206</v>
      </c>
      <c r="C2520" s="40" t="s">
        <v>9113</v>
      </c>
      <c r="D2520" s="38">
        <v>1583252</v>
      </c>
      <c r="E2520" s="42" t="s">
        <v>8998</v>
      </c>
      <c r="F2520" s="38">
        <v>158325</v>
      </c>
      <c r="G2520" s="38">
        <f t="shared" si="156"/>
        <v>1741577</v>
      </c>
      <c r="H2520" s="40" t="s">
        <v>9001</v>
      </c>
      <c r="I2520" s="40" t="s">
        <v>9002</v>
      </c>
      <c r="J2520" s="45">
        <f t="shared" si="157"/>
        <v>17670</v>
      </c>
      <c r="K2520" s="47">
        <f t="shared" si="158"/>
        <v>1741577</v>
      </c>
      <c r="L2520" t="e">
        <f>+VLOOKUP(J2520,'Thanh toán '!Q$6:R$3244,2,0)</f>
        <v>#N/A</v>
      </c>
      <c r="M2520" s="47" t="e">
        <f t="shared" si="159"/>
        <v>#N/A</v>
      </c>
    </row>
    <row r="2521" spans="1:13" x14ac:dyDescent="0.25">
      <c r="A2521" s="43">
        <v>45013</v>
      </c>
      <c r="B2521" s="40" t="s">
        <v>14207</v>
      </c>
      <c r="C2521" s="40" t="s">
        <v>14208</v>
      </c>
      <c r="D2521" s="38">
        <v>882000</v>
      </c>
      <c r="E2521" s="42" t="s">
        <v>8998</v>
      </c>
      <c r="F2521" s="38">
        <v>88200</v>
      </c>
      <c r="G2521" s="38">
        <f t="shared" si="156"/>
        <v>970200</v>
      </c>
      <c r="H2521" s="40" t="s">
        <v>9212</v>
      </c>
      <c r="I2521" s="40" t="s">
        <v>9213</v>
      </c>
      <c r="J2521" s="45">
        <f t="shared" si="157"/>
        <v>17671</v>
      </c>
      <c r="K2521" s="47">
        <f t="shared" si="158"/>
        <v>970200</v>
      </c>
      <c r="L2521" t="e">
        <f>+VLOOKUP(J2521,'Thanh toán '!Q$6:R$3244,2,0)</f>
        <v>#N/A</v>
      </c>
      <c r="M2521" s="47" t="e">
        <f t="shared" si="159"/>
        <v>#N/A</v>
      </c>
    </row>
    <row r="2522" spans="1:13" x14ac:dyDescent="0.25">
      <c r="A2522" s="43">
        <v>45013</v>
      </c>
      <c r="B2522" s="40" t="s">
        <v>14209</v>
      </c>
      <c r="C2522" s="40" t="s">
        <v>14210</v>
      </c>
      <c r="D2522" s="38">
        <v>2587390</v>
      </c>
      <c r="E2522" s="42" t="s">
        <v>8998</v>
      </c>
      <c r="F2522" s="38">
        <v>258739</v>
      </c>
      <c r="G2522" s="38">
        <f t="shared" si="156"/>
        <v>2846129</v>
      </c>
      <c r="H2522" s="40" t="s">
        <v>9212</v>
      </c>
      <c r="I2522" s="40" t="s">
        <v>9213</v>
      </c>
      <c r="J2522" s="45">
        <f t="shared" si="157"/>
        <v>17672</v>
      </c>
      <c r="K2522" s="47">
        <f t="shared" si="158"/>
        <v>2846129</v>
      </c>
      <c r="L2522">
        <f>+VLOOKUP(J2522,'Thanh toán '!Q$6:R$3244,2,0)</f>
        <v>2846129</v>
      </c>
      <c r="M2522" s="47">
        <f t="shared" si="159"/>
        <v>0</v>
      </c>
    </row>
    <row r="2523" spans="1:13" x14ac:dyDescent="0.25">
      <c r="A2523" s="43">
        <v>45013</v>
      </c>
      <c r="B2523" s="40" t="s">
        <v>14211</v>
      </c>
      <c r="C2523" s="40" t="s">
        <v>10135</v>
      </c>
      <c r="D2523" s="38">
        <v>1402524</v>
      </c>
      <c r="E2523" s="42" t="s">
        <v>8998</v>
      </c>
      <c r="F2523" s="38">
        <v>140252</v>
      </c>
      <c r="G2523" s="38">
        <f t="shared" si="156"/>
        <v>1542776</v>
      </c>
      <c r="H2523" s="40" t="s">
        <v>9001</v>
      </c>
      <c r="I2523" s="40" t="s">
        <v>9002</v>
      </c>
      <c r="J2523" s="45">
        <f t="shared" si="157"/>
        <v>17673</v>
      </c>
      <c r="K2523" s="47">
        <f t="shared" si="158"/>
        <v>1542776</v>
      </c>
      <c r="L2523">
        <f>+VLOOKUP(J2523,'Thanh toán '!Q$6:R$3244,2,0)</f>
        <v>1542776</v>
      </c>
      <c r="M2523" s="47">
        <f t="shared" si="159"/>
        <v>0</v>
      </c>
    </row>
    <row r="2524" spans="1:13" x14ac:dyDescent="0.25">
      <c r="A2524" s="43">
        <v>45013</v>
      </c>
      <c r="B2524" s="40" t="s">
        <v>14212</v>
      </c>
      <c r="C2524" s="40" t="s">
        <v>14213</v>
      </c>
      <c r="D2524" s="38">
        <v>1849126</v>
      </c>
      <c r="E2524" s="42" t="s">
        <v>8998</v>
      </c>
      <c r="F2524" s="38">
        <v>184913</v>
      </c>
      <c r="G2524" s="38">
        <f t="shared" si="156"/>
        <v>2034039</v>
      </c>
      <c r="H2524" s="40" t="s">
        <v>9078</v>
      </c>
      <c r="I2524" s="40" t="s">
        <v>9079</v>
      </c>
      <c r="J2524" s="45">
        <f t="shared" si="157"/>
        <v>17674</v>
      </c>
      <c r="K2524" s="47">
        <f t="shared" si="158"/>
        <v>2034039</v>
      </c>
      <c r="L2524">
        <f>+VLOOKUP(J2524,'Thanh toán '!Q$6:R$3244,2,0)</f>
        <v>2034039</v>
      </c>
      <c r="M2524" s="47">
        <f t="shared" si="159"/>
        <v>0</v>
      </c>
    </row>
    <row r="2525" spans="1:13" x14ac:dyDescent="0.25">
      <c r="A2525" s="43">
        <v>45013</v>
      </c>
      <c r="B2525" s="40" t="s">
        <v>14214</v>
      </c>
      <c r="C2525" s="40" t="s">
        <v>14215</v>
      </c>
      <c r="D2525" s="38">
        <v>346080</v>
      </c>
      <c r="E2525" s="42" t="s">
        <v>8998</v>
      </c>
      <c r="F2525" s="38">
        <v>34608</v>
      </c>
      <c r="G2525" s="38">
        <f t="shared" si="156"/>
        <v>380688</v>
      </c>
      <c r="H2525" s="40" t="s">
        <v>9078</v>
      </c>
      <c r="I2525" s="40" t="s">
        <v>9079</v>
      </c>
      <c r="J2525" s="45">
        <f t="shared" si="157"/>
        <v>17675</v>
      </c>
      <c r="K2525" s="47">
        <f t="shared" si="158"/>
        <v>380688</v>
      </c>
      <c r="L2525" t="e">
        <f>+VLOOKUP(J2525,'Thanh toán '!Q$6:R$3244,2,0)</f>
        <v>#N/A</v>
      </c>
      <c r="M2525" s="47" t="e">
        <f t="shared" si="159"/>
        <v>#N/A</v>
      </c>
    </row>
    <row r="2526" spans="1:13" x14ac:dyDescent="0.25">
      <c r="A2526" s="43">
        <v>45013</v>
      </c>
      <c r="B2526" s="40" t="s">
        <v>14216</v>
      </c>
      <c r="C2526" s="40" t="s">
        <v>14217</v>
      </c>
      <c r="D2526" s="38">
        <v>734310</v>
      </c>
      <c r="E2526" s="42" t="s">
        <v>8998</v>
      </c>
      <c r="F2526" s="38">
        <v>73431</v>
      </c>
      <c r="G2526" s="38">
        <f t="shared" si="156"/>
        <v>807741</v>
      </c>
      <c r="H2526" s="40" t="s">
        <v>9486</v>
      </c>
      <c r="I2526" s="40" t="s">
        <v>9487</v>
      </c>
      <c r="J2526" s="45">
        <f t="shared" si="157"/>
        <v>17678</v>
      </c>
      <c r="K2526" s="47">
        <f t="shared" si="158"/>
        <v>807741</v>
      </c>
      <c r="L2526">
        <f>+VLOOKUP(J2526,'Thanh toán '!Q$6:R$3244,2,0)</f>
        <v>807741</v>
      </c>
      <c r="M2526" s="47">
        <f t="shared" si="159"/>
        <v>0</v>
      </c>
    </row>
    <row r="2527" spans="1:13" x14ac:dyDescent="0.25">
      <c r="A2527" s="43">
        <v>45013</v>
      </c>
      <c r="B2527" s="40" t="s">
        <v>14218</v>
      </c>
      <c r="C2527" s="40" t="s">
        <v>14217</v>
      </c>
      <c r="D2527" s="38">
        <v>882000</v>
      </c>
      <c r="E2527" s="42" t="s">
        <v>8998</v>
      </c>
      <c r="F2527" s="38">
        <v>88200</v>
      </c>
      <c r="G2527" s="38">
        <f t="shared" si="156"/>
        <v>970200</v>
      </c>
      <c r="H2527" s="40" t="s">
        <v>9486</v>
      </c>
      <c r="I2527" s="40" t="s">
        <v>9487</v>
      </c>
      <c r="J2527" s="45">
        <f t="shared" si="157"/>
        <v>17679</v>
      </c>
      <c r="K2527" s="47">
        <f t="shared" si="158"/>
        <v>970200</v>
      </c>
      <c r="L2527" t="e">
        <f>+VLOOKUP(J2527,'Thanh toán '!Q$6:R$3244,2,0)</f>
        <v>#N/A</v>
      </c>
      <c r="M2527" s="47" t="e">
        <f t="shared" si="159"/>
        <v>#N/A</v>
      </c>
    </row>
    <row r="2528" spans="1:13" x14ac:dyDescent="0.25">
      <c r="A2528" s="43">
        <v>45013</v>
      </c>
      <c r="B2528" s="40" t="s">
        <v>14219</v>
      </c>
      <c r="C2528" s="40" t="s">
        <v>13740</v>
      </c>
      <c r="D2528" s="38">
        <v>2082540</v>
      </c>
      <c r="E2528" s="42" t="s">
        <v>8998</v>
      </c>
      <c r="F2528" s="38">
        <v>208254</v>
      </c>
      <c r="G2528" s="38">
        <f t="shared" si="156"/>
        <v>2290794</v>
      </c>
      <c r="H2528" s="40" t="s">
        <v>9183</v>
      </c>
      <c r="I2528" s="40" t="s">
        <v>9184</v>
      </c>
      <c r="J2528" s="45">
        <f t="shared" si="157"/>
        <v>17680</v>
      </c>
      <c r="K2528" s="47">
        <f t="shared" si="158"/>
        <v>2290794</v>
      </c>
      <c r="L2528">
        <f>+VLOOKUP(J2528,'Thanh toán '!Q$6:R$3244,2,0)</f>
        <v>2290794</v>
      </c>
      <c r="M2528" s="47">
        <f t="shared" si="159"/>
        <v>0</v>
      </c>
    </row>
    <row r="2529" spans="1:13" x14ac:dyDescent="0.25">
      <c r="A2529" s="43">
        <v>45013</v>
      </c>
      <c r="B2529" s="40" t="s">
        <v>14220</v>
      </c>
      <c r="C2529" s="40" t="s">
        <v>13740</v>
      </c>
      <c r="D2529" s="38">
        <v>2154600</v>
      </c>
      <c r="E2529" s="42" t="s">
        <v>8998</v>
      </c>
      <c r="F2529" s="38">
        <v>215460</v>
      </c>
      <c r="G2529" s="38">
        <f t="shared" si="156"/>
        <v>2370060</v>
      </c>
      <c r="H2529" s="40" t="s">
        <v>9183</v>
      </c>
      <c r="I2529" s="40" t="s">
        <v>9184</v>
      </c>
      <c r="J2529" s="45">
        <f t="shared" si="157"/>
        <v>17681</v>
      </c>
      <c r="K2529" s="47">
        <f t="shared" si="158"/>
        <v>2370060</v>
      </c>
      <c r="L2529" t="e">
        <f>+VLOOKUP(J2529,'Thanh toán '!Q$6:R$3244,2,0)</f>
        <v>#N/A</v>
      </c>
      <c r="M2529" s="47" t="e">
        <f t="shared" si="159"/>
        <v>#N/A</v>
      </c>
    </row>
    <row r="2530" spans="1:13" x14ac:dyDescent="0.25">
      <c r="A2530" s="43">
        <v>45013</v>
      </c>
      <c r="B2530" s="40" t="s">
        <v>14221</v>
      </c>
      <c r="C2530" s="40" t="s">
        <v>14222</v>
      </c>
      <c r="D2530" s="38">
        <v>882000</v>
      </c>
      <c r="E2530" s="42" t="s">
        <v>8998</v>
      </c>
      <c r="F2530" s="38">
        <v>88200</v>
      </c>
      <c r="G2530" s="38">
        <f t="shared" si="156"/>
        <v>970200</v>
      </c>
      <c r="H2530" s="40" t="s">
        <v>9206</v>
      </c>
      <c r="I2530" s="40" t="s">
        <v>9207</v>
      </c>
      <c r="J2530" s="45">
        <f t="shared" si="157"/>
        <v>17684</v>
      </c>
      <c r="K2530" s="47">
        <f t="shared" si="158"/>
        <v>970200</v>
      </c>
      <c r="L2530" t="e">
        <f>+VLOOKUP(J2530,'Thanh toán '!Q$6:R$3244,2,0)</f>
        <v>#N/A</v>
      </c>
      <c r="M2530" s="47" t="e">
        <f t="shared" si="159"/>
        <v>#N/A</v>
      </c>
    </row>
    <row r="2531" spans="1:13" x14ac:dyDescent="0.25">
      <c r="A2531" s="43">
        <v>45013</v>
      </c>
      <c r="B2531" s="40" t="s">
        <v>14223</v>
      </c>
      <c r="C2531" s="40" t="s">
        <v>14224</v>
      </c>
      <c r="D2531" s="38">
        <v>1607380</v>
      </c>
      <c r="E2531" s="42" t="s">
        <v>8998</v>
      </c>
      <c r="F2531" s="38">
        <v>160738</v>
      </c>
      <c r="G2531" s="38">
        <f t="shared" si="156"/>
        <v>1768118</v>
      </c>
      <c r="H2531" s="40" t="s">
        <v>9206</v>
      </c>
      <c r="I2531" s="40" t="s">
        <v>9207</v>
      </c>
      <c r="J2531" s="45">
        <f t="shared" si="157"/>
        <v>17685</v>
      </c>
      <c r="K2531" s="47">
        <f t="shared" si="158"/>
        <v>1768118</v>
      </c>
      <c r="L2531">
        <f>+VLOOKUP(J2531,'Thanh toán '!Q$6:R$3244,2,0)</f>
        <v>1768118</v>
      </c>
      <c r="M2531" s="47">
        <f t="shared" si="159"/>
        <v>0</v>
      </c>
    </row>
    <row r="2532" spans="1:13" x14ac:dyDescent="0.25">
      <c r="A2532" s="43">
        <v>45013</v>
      </c>
      <c r="B2532" s="40" t="s">
        <v>14225</v>
      </c>
      <c r="C2532" s="40" t="s">
        <v>14226</v>
      </c>
      <c r="D2532" s="38">
        <v>3928596</v>
      </c>
      <c r="E2532" s="42" t="s">
        <v>8998</v>
      </c>
      <c r="F2532" s="38">
        <v>392860</v>
      </c>
      <c r="G2532" s="38">
        <f t="shared" si="156"/>
        <v>4321456</v>
      </c>
      <c r="H2532" s="40" t="s">
        <v>10423</v>
      </c>
      <c r="I2532" s="40" t="s">
        <v>10424</v>
      </c>
      <c r="J2532" s="45">
        <f t="shared" si="157"/>
        <v>17688</v>
      </c>
      <c r="K2532" s="47">
        <f t="shared" si="158"/>
        <v>4321456</v>
      </c>
      <c r="L2532">
        <f>+VLOOKUP(J2532,'Thanh toán '!Q$6:R$3244,2,0)</f>
        <v>4321456</v>
      </c>
      <c r="M2532" s="47">
        <f t="shared" si="159"/>
        <v>0</v>
      </c>
    </row>
    <row r="2533" spans="1:13" x14ac:dyDescent="0.25">
      <c r="A2533" s="43">
        <v>45013</v>
      </c>
      <c r="B2533" s="40" t="s">
        <v>14227</v>
      </c>
      <c r="C2533" s="40" t="s">
        <v>14228</v>
      </c>
      <c r="D2533" s="38">
        <v>865200</v>
      </c>
      <c r="E2533" s="42" t="s">
        <v>8998</v>
      </c>
      <c r="F2533" s="38">
        <v>86520</v>
      </c>
      <c r="G2533" s="38">
        <f t="shared" si="156"/>
        <v>951720</v>
      </c>
      <c r="H2533" s="40" t="s">
        <v>9355</v>
      </c>
      <c r="I2533" s="40" t="s">
        <v>9356</v>
      </c>
      <c r="J2533" s="45">
        <f t="shared" si="157"/>
        <v>17689</v>
      </c>
      <c r="K2533" s="47">
        <f t="shared" si="158"/>
        <v>951720</v>
      </c>
      <c r="L2533" t="e">
        <f>+VLOOKUP(J2533,'Thanh toán '!Q$6:R$3244,2,0)</f>
        <v>#N/A</v>
      </c>
      <c r="M2533" s="47" t="e">
        <f t="shared" si="159"/>
        <v>#N/A</v>
      </c>
    </row>
    <row r="2534" spans="1:13" x14ac:dyDescent="0.25">
      <c r="A2534" s="43">
        <v>45013</v>
      </c>
      <c r="B2534" s="40" t="s">
        <v>14229</v>
      </c>
      <c r="C2534" s="40" t="s">
        <v>14230</v>
      </c>
      <c r="D2534" s="38">
        <v>441000</v>
      </c>
      <c r="E2534" s="42" t="s">
        <v>8998</v>
      </c>
      <c r="F2534" s="38">
        <v>44100</v>
      </c>
      <c r="G2534" s="38">
        <f t="shared" si="156"/>
        <v>485100</v>
      </c>
      <c r="H2534" s="40" t="s">
        <v>10546</v>
      </c>
      <c r="I2534" s="40" t="s">
        <v>10547</v>
      </c>
      <c r="J2534" s="45">
        <f t="shared" si="157"/>
        <v>17690</v>
      </c>
      <c r="K2534" s="47">
        <f t="shared" si="158"/>
        <v>485100</v>
      </c>
      <c r="L2534" t="e">
        <f>+VLOOKUP(J2534,'Thanh toán '!Q$6:R$3244,2,0)</f>
        <v>#N/A</v>
      </c>
      <c r="M2534" s="47" t="e">
        <f t="shared" si="159"/>
        <v>#N/A</v>
      </c>
    </row>
    <row r="2535" spans="1:13" x14ac:dyDescent="0.25">
      <c r="A2535" s="43">
        <v>45013</v>
      </c>
      <c r="B2535" s="40" t="s">
        <v>14231</v>
      </c>
      <c r="C2535" s="40" t="s">
        <v>14232</v>
      </c>
      <c r="D2535" s="38">
        <v>441000</v>
      </c>
      <c r="E2535" s="42" t="s">
        <v>8998</v>
      </c>
      <c r="F2535" s="38">
        <v>44100</v>
      </c>
      <c r="G2535" s="38">
        <f t="shared" si="156"/>
        <v>485100</v>
      </c>
      <c r="H2535" s="40" t="s">
        <v>9347</v>
      </c>
      <c r="I2535" s="40" t="s">
        <v>9348</v>
      </c>
      <c r="J2535" s="45">
        <f t="shared" si="157"/>
        <v>17691</v>
      </c>
      <c r="K2535" s="47">
        <f t="shared" si="158"/>
        <v>485100</v>
      </c>
      <c r="L2535" t="e">
        <f>+VLOOKUP(J2535,'Thanh toán '!Q$6:R$3244,2,0)</f>
        <v>#N/A</v>
      </c>
      <c r="M2535" s="47" t="e">
        <f t="shared" si="159"/>
        <v>#N/A</v>
      </c>
    </row>
    <row r="2536" spans="1:13" x14ac:dyDescent="0.25">
      <c r="A2536" s="43">
        <v>45013</v>
      </c>
      <c r="B2536" s="40" t="s">
        <v>14233</v>
      </c>
      <c r="C2536" s="40" t="s">
        <v>14234</v>
      </c>
      <c r="D2536" s="38">
        <v>1306200</v>
      </c>
      <c r="E2536" s="42" t="s">
        <v>8998</v>
      </c>
      <c r="F2536" s="38">
        <v>130620</v>
      </c>
      <c r="G2536" s="38">
        <f t="shared" si="156"/>
        <v>1436820</v>
      </c>
      <c r="H2536" s="40" t="s">
        <v>9289</v>
      </c>
      <c r="I2536" s="40" t="s">
        <v>9290</v>
      </c>
      <c r="J2536" s="45">
        <f t="shared" si="157"/>
        <v>17692</v>
      </c>
      <c r="K2536" s="47">
        <f t="shared" si="158"/>
        <v>1436820</v>
      </c>
      <c r="L2536" t="s">
        <v>17903</v>
      </c>
      <c r="M2536" s="47" t="e">
        <f t="shared" si="159"/>
        <v>#VALUE!</v>
      </c>
    </row>
    <row r="2537" spans="1:13" x14ac:dyDescent="0.25">
      <c r="A2537" s="43">
        <v>45013</v>
      </c>
      <c r="B2537" s="40" t="s">
        <v>14235</v>
      </c>
      <c r="C2537" s="40" t="s">
        <v>14236</v>
      </c>
      <c r="D2537" s="38">
        <v>3081020</v>
      </c>
      <c r="E2537" s="42" t="s">
        <v>8998</v>
      </c>
      <c r="F2537" s="38">
        <v>308102</v>
      </c>
      <c r="G2537" s="38">
        <f t="shared" si="156"/>
        <v>3389122</v>
      </c>
      <c r="H2537" s="40" t="s">
        <v>9331</v>
      </c>
      <c r="I2537" s="40" t="s">
        <v>9332</v>
      </c>
      <c r="J2537" s="45">
        <f t="shared" si="157"/>
        <v>17693</v>
      </c>
      <c r="K2537" s="47">
        <f t="shared" si="158"/>
        <v>3389122</v>
      </c>
      <c r="L2537">
        <f>+VLOOKUP(J2537,'Thanh toán '!Q$6:R$3244,2,0)</f>
        <v>3389122</v>
      </c>
      <c r="M2537" s="47">
        <f t="shared" si="159"/>
        <v>0</v>
      </c>
    </row>
    <row r="2538" spans="1:13" x14ac:dyDescent="0.25">
      <c r="A2538" s="43">
        <v>45013</v>
      </c>
      <c r="B2538" s="40" t="s">
        <v>14237</v>
      </c>
      <c r="C2538" s="40" t="s">
        <v>14238</v>
      </c>
      <c r="D2538" s="38">
        <v>5059460</v>
      </c>
      <c r="E2538" s="42" t="s">
        <v>8998</v>
      </c>
      <c r="F2538" s="38">
        <v>505946</v>
      </c>
      <c r="G2538" s="38">
        <f t="shared" si="156"/>
        <v>5565406</v>
      </c>
      <c r="H2538" s="40" t="s">
        <v>9295</v>
      </c>
      <c r="I2538" s="40" t="s">
        <v>9296</v>
      </c>
      <c r="J2538" s="45">
        <f t="shared" si="157"/>
        <v>17694</v>
      </c>
      <c r="K2538" s="47">
        <f t="shared" si="158"/>
        <v>5565406</v>
      </c>
      <c r="L2538">
        <f>+VLOOKUP(J2538,'Thanh toán '!Q$6:R$3244,2,0)</f>
        <v>5565406</v>
      </c>
      <c r="M2538" s="47">
        <f t="shared" si="159"/>
        <v>0</v>
      </c>
    </row>
    <row r="2539" spans="1:13" x14ac:dyDescent="0.25">
      <c r="A2539" s="43">
        <v>45013</v>
      </c>
      <c r="B2539" s="40" t="s">
        <v>14239</v>
      </c>
      <c r="C2539" s="40" t="s">
        <v>14240</v>
      </c>
      <c r="D2539" s="38">
        <v>1517775</v>
      </c>
      <c r="E2539" s="42" t="s">
        <v>8998</v>
      </c>
      <c r="F2539" s="38">
        <v>151778</v>
      </c>
      <c r="G2539" s="38">
        <f t="shared" si="156"/>
        <v>1669553</v>
      </c>
      <c r="H2539" s="40" t="s">
        <v>9295</v>
      </c>
      <c r="I2539" s="40" t="s">
        <v>9296</v>
      </c>
      <c r="J2539" s="45">
        <f t="shared" si="157"/>
        <v>17695</v>
      </c>
      <c r="K2539" s="47">
        <f t="shared" si="158"/>
        <v>1669553</v>
      </c>
      <c r="L2539">
        <f>+VLOOKUP(J2539,'Thanh toán '!Q$6:R$3244,2,0)</f>
        <v>1669553</v>
      </c>
      <c r="M2539" s="47">
        <f t="shared" si="159"/>
        <v>0</v>
      </c>
    </row>
    <row r="2540" spans="1:13" x14ac:dyDescent="0.25">
      <c r="A2540" s="43">
        <v>45013</v>
      </c>
      <c r="B2540" s="40" t="s">
        <v>14241</v>
      </c>
      <c r="C2540" s="40" t="s">
        <v>14242</v>
      </c>
      <c r="D2540" s="38">
        <v>4629720</v>
      </c>
      <c r="E2540" s="42" t="s">
        <v>8998</v>
      </c>
      <c r="F2540" s="38">
        <v>462972</v>
      </c>
      <c r="G2540" s="38">
        <f t="shared" si="156"/>
        <v>5092692</v>
      </c>
      <c r="H2540" s="40" t="s">
        <v>9321</v>
      </c>
      <c r="I2540" s="40" t="s">
        <v>9322</v>
      </c>
      <c r="J2540" s="45">
        <f t="shared" si="157"/>
        <v>17696</v>
      </c>
      <c r="K2540" s="47">
        <f t="shared" si="158"/>
        <v>5092692</v>
      </c>
      <c r="L2540" t="e">
        <f>+VLOOKUP(J2540,'Thanh toán '!Q$6:R$3244,2,0)</f>
        <v>#N/A</v>
      </c>
      <c r="M2540" s="47" t="e">
        <f t="shared" si="159"/>
        <v>#N/A</v>
      </c>
    </row>
    <row r="2541" spans="1:13" x14ac:dyDescent="0.25">
      <c r="A2541" s="43">
        <v>45013</v>
      </c>
      <c r="B2541" s="40" t="s">
        <v>12691</v>
      </c>
      <c r="C2541" s="40" t="s">
        <v>14243</v>
      </c>
      <c r="D2541" s="38">
        <v>1844890</v>
      </c>
      <c r="E2541" s="42" t="s">
        <v>8998</v>
      </c>
      <c r="F2541" s="38">
        <v>184489</v>
      </c>
      <c r="G2541" s="38">
        <f t="shared" si="156"/>
        <v>2029379</v>
      </c>
      <c r="H2541" s="40" t="s">
        <v>10546</v>
      </c>
      <c r="I2541" s="40" t="s">
        <v>10547</v>
      </c>
      <c r="J2541" s="45">
        <f t="shared" si="157"/>
        <v>17697</v>
      </c>
      <c r="K2541" s="47">
        <f t="shared" si="158"/>
        <v>2029379</v>
      </c>
      <c r="L2541">
        <f>+VLOOKUP(J2541,'Thanh toán '!Q$6:R$3244,2,0)</f>
        <v>2029379</v>
      </c>
      <c r="M2541" s="47">
        <f t="shared" si="159"/>
        <v>0</v>
      </c>
    </row>
    <row r="2542" spans="1:13" x14ac:dyDescent="0.25">
      <c r="A2542" s="43">
        <v>45013</v>
      </c>
      <c r="B2542" s="40" t="s">
        <v>14244</v>
      </c>
      <c r="C2542" s="40" t="s">
        <v>14245</v>
      </c>
      <c r="D2542" s="38">
        <v>2274820</v>
      </c>
      <c r="E2542" s="42" t="s">
        <v>8998</v>
      </c>
      <c r="F2542" s="38">
        <v>227482</v>
      </c>
      <c r="G2542" s="38">
        <f t="shared" si="156"/>
        <v>2502302</v>
      </c>
      <c r="H2542" s="40" t="s">
        <v>9343</v>
      </c>
      <c r="I2542" s="40" t="s">
        <v>9344</v>
      </c>
      <c r="J2542" s="45">
        <f t="shared" si="157"/>
        <v>17698</v>
      </c>
      <c r="K2542" s="47">
        <f t="shared" si="158"/>
        <v>2502302</v>
      </c>
      <c r="L2542">
        <f>+VLOOKUP(J2542,'Thanh toán '!Q$6:R$3244,2,0)</f>
        <v>2502302</v>
      </c>
      <c r="M2542" s="47">
        <f t="shared" si="159"/>
        <v>0</v>
      </c>
    </row>
    <row r="2543" spans="1:13" x14ac:dyDescent="0.25">
      <c r="A2543" s="43">
        <v>45013</v>
      </c>
      <c r="B2543" s="40" t="s">
        <v>14246</v>
      </c>
      <c r="C2543" s="40" t="s">
        <v>14247</v>
      </c>
      <c r="D2543" s="38">
        <v>2383374</v>
      </c>
      <c r="E2543" s="42" t="s">
        <v>8998</v>
      </c>
      <c r="F2543" s="38">
        <v>238337</v>
      </c>
      <c r="G2543" s="38">
        <f t="shared" si="156"/>
        <v>2621711</v>
      </c>
      <c r="H2543" s="40" t="s">
        <v>9315</v>
      </c>
      <c r="I2543" s="40" t="s">
        <v>9316</v>
      </c>
      <c r="J2543" s="45">
        <f t="shared" si="157"/>
        <v>17699</v>
      </c>
      <c r="K2543" s="47">
        <f t="shared" si="158"/>
        <v>2621711</v>
      </c>
      <c r="L2543">
        <f>+VLOOKUP(J2543,'Thanh toán '!Q$6:R$3244,2,0)</f>
        <v>2621711</v>
      </c>
      <c r="M2543" s="47">
        <f t="shared" si="159"/>
        <v>0</v>
      </c>
    </row>
    <row r="2544" spans="1:13" x14ac:dyDescent="0.25">
      <c r="A2544" s="43">
        <v>45013</v>
      </c>
      <c r="B2544" s="40" t="s">
        <v>14248</v>
      </c>
      <c r="C2544" s="40" t="s">
        <v>14249</v>
      </c>
      <c r="D2544" s="38">
        <v>1815004</v>
      </c>
      <c r="E2544" s="42" t="s">
        <v>8998</v>
      </c>
      <c r="F2544" s="38">
        <v>181500</v>
      </c>
      <c r="G2544" s="38">
        <f t="shared" si="156"/>
        <v>1996504</v>
      </c>
      <c r="H2544" s="40" t="s">
        <v>9289</v>
      </c>
      <c r="I2544" s="40" t="s">
        <v>9290</v>
      </c>
      <c r="J2544" s="45">
        <f t="shared" si="157"/>
        <v>17700</v>
      </c>
      <c r="K2544" s="47">
        <f t="shared" si="158"/>
        <v>1996504</v>
      </c>
      <c r="L2544">
        <f>+VLOOKUP(J2544,'Thanh toán '!Q$6:R$3244,2,0)</f>
        <v>1996504</v>
      </c>
      <c r="M2544" s="47">
        <f t="shared" si="159"/>
        <v>0</v>
      </c>
    </row>
    <row r="2545" spans="1:13" x14ac:dyDescent="0.25">
      <c r="A2545" s="43">
        <v>45013</v>
      </c>
      <c r="B2545" s="40" t="s">
        <v>14250</v>
      </c>
      <c r="C2545" s="40" t="s">
        <v>9975</v>
      </c>
      <c r="D2545" s="38">
        <v>483720</v>
      </c>
      <c r="E2545" s="42" t="s">
        <v>8998</v>
      </c>
      <c r="F2545" s="38">
        <v>48372</v>
      </c>
      <c r="G2545" s="38">
        <f t="shared" si="156"/>
        <v>532092</v>
      </c>
      <c r="H2545" s="40" t="s">
        <v>9001</v>
      </c>
      <c r="I2545" s="40" t="s">
        <v>9002</v>
      </c>
      <c r="J2545" s="45">
        <f t="shared" si="157"/>
        <v>17701</v>
      </c>
      <c r="K2545" s="47">
        <f t="shared" si="158"/>
        <v>532092</v>
      </c>
      <c r="L2545">
        <f>+VLOOKUP(J2545,'Thanh toán '!Q$6:R$3244,2,0)</f>
        <v>532092</v>
      </c>
      <c r="M2545" s="47">
        <f t="shared" si="159"/>
        <v>0</v>
      </c>
    </row>
    <row r="2546" spans="1:13" x14ac:dyDescent="0.25">
      <c r="A2546" s="43">
        <v>45013</v>
      </c>
      <c r="B2546" s="40" t="s">
        <v>14251</v>
      </c>
      <c r="C2546" s="40" t="s">
        <v>9203</v>
      </c>
      <c r="D2546" s="38">
        <v>553467</v>
      </c>
      <c r="E2546" s="42" t="s">
        <v>8998</v>
      </c>
      <c r="F2546" s="38">
        <v>55347</v>
      </c>
      <c r="G2546" s="38">
        <f t="shared" si="156"/>
        <v>608814</v>
      </c>
      <c r="H2546" s="40" t="s">
        <v>9001</v>
      </c>
      <c r="I2546" s="40" t="s">
        <v>9002</v>
      </c>
      <c r="J2546" s="45">
        <f t="shared" si="157"/>
        <v>17706</v>
      </c>
      <c r="K2546" s="47">
        <f t="shared" si="158"/>
        <v>608814</v>
      </c>
      <c r="L2546">
        <f>+VLOOKUP(J2546,'Thanh toán '!Q$6:R$3244,2,0)</f>
        <v>608814</v>
      </c>
      <c r="M2546" s="47">
        <f t="shared" si="159"/>
        <v>0</v>
      </c>
    </row>
    <row r="2547" spans="1:13" x14ac:dyDescent="0.25">
      <c r="A2547" s="43">
        <v>45013</v>
      </c>
      <c r="B2547" s="40" t="s">
        <v>14252</v>
      </c>
      <c r="C2547" s="40" t="s">
        <v>9251</v>
      </c>
      <c r="D2547" s="38">
        <v>1106229</v>
      </c>
      <c r="E2547" s="42" t="s">
        <v>8998</v>
      </c>
      <c r="F2547" s="38">
        <v>110623</v>
      </c>
      <c r="G2547" s="38">
        <f t="shared" si="156"/>
        <v>1216852</v>
      </c>
      <c r="H2547" s="40" t="s">
        <v>9001</v>
      </c>
      <c r="I2547" s="40" t="s">
        <v>9002</v>
      </c>
      <c r="J2547" s="45">
        <f t="shared" si="157"/>
        <v>17707</v>
      </c>
      <c r="K2547" s="47">
        <f t="shared" si="158"/>
        <v>1216852</v>
      </c>
      <c r="L2547" t="e">
        <f>+VLOOKUP(J2547,'Thanh toán '!Q$6:R$3244,2,0)</f>
        <v>#N/A</v>
      </c>
      <c r="M2547" s="47" t="e">
        <f t="shared" si="159"/>
        <v>#N/A</v>
      </c>
    </row>
    <row r="2548" spans="1:13" x14ac:dyDescent="0.25">
      <c r="A2548" s="43">
        <v>45014</v>
      </c>
      <c r="B2548" s="40" t="s">
        <v>14266</v>
      </c>
      <c r="C2548" s="40" t="s">
        <v>10107</v>
      </c>
      <c r="D2548" s="38">
        <v>736767</v>
      </c>
      <c r="E2548" s="42" t="s">
        <v>8998</v>
      </c>
      <c r="F2548" s="38">
        <v>73677</v>
      </c>
      <c r="G2548" s="38">
        <f t="shared" si="156"/>
        <v>810444</v>
      </c>
      <c r="H2548" s="40" t="s">
        <v>9001</v>
      </c>
      <c r="I2548" s="40" t="s">
        <v>9002</v>
      </c>
      <c r="J2548" s="45">
        <f t="shared" si="157"/>
        <v>17716</v>
      </c>
      <c r="K2548" s="47">
        <f t="shared" si="158"/>
        <v>810444</v>
      </c>
      <c r="L2548">
        <f>+VLOOKUP(J2548,'Thanh toán '!Q$6:R$3244,2,0)</f>
        <v>810444</v>
      </c>
      <c r="M2548" s="47">
        <f t="shared" si="159"/>
        <v>0</v>
      </c>
    </row>
    <row r="2549" spans="1:13" x14ac:dyDescent="0.25">
      <c r="A2549" s="43">
        <v>45014</v>
      </c>
      <c r="B2549" s="40" t="s">
        <v>14267</v>
      </c>
      <c r="C2549" s="40" t="s">
        <v>14268</v>
      </c>
      <c r="D2549" s="38">
        <v>1730400</v>
      </c>
      <c r="E2549" s="42" t="s">
        <v>8998</v>
      </c>
      <c r="F2549" s="38">
        <v>173040</v>
      </c>
      <c r="G2549" s="38">
        <f t="shared" si="156"/>
        <v>1903440</v>
      </c>
      <c r="H2549" s="40" t="s">
        <v>9278</v>
      </c>
      <c r="I2549" s="40" t="s">
        <v>9279</v>
      </c>
      <c r="J2549" s="45">
        <f t="shared" si="157"/>
        <v>17717</v>
      </c>
      <c r="K2549" s="47">
        <f t="shared" si="158"/>
        <v>1903440</v>
      </c>
      <c r="L2549" t="e">
        <f>+VLOOKUP(J2549,'Thanh toán '!Q$6:R$3244,2,0)</f>
        <v>#N/A</v>
      </c>
      <c r="M2549" s="47" t="e">
        <f t="shared" si="159"/>
        <v>#N/A</v>
      </c>
    </row>
    <row r="2550" spans="1:13" x14ac:dyDescent="0.25">
      <c r="A2550" s="43">
        <v>45014</v>
      </c>
      <c r="B2550" s="40" t="s">
        <v>14269</v>
      </c>
      <c r="C2550" s="40" t="s">
        <v>14270</v>
      </c>
      <c r="D2550" s="38">
        <v>865200</v>
      </c>
      <c r="E2550" s="42" t="s">
        <v>8998</v>
      </c>
      <c r="F2550" s="38">
        <v>86520</v>
      </c>
      <c r="G2550" s="38">
        <f t="shared" si="156"/>
        <v>951720</v>
      </c>
      <c r="H2550" s="40" t="s">
        <v>9268</v>
      </c>
      <c r="I2550" s="40" t="s">
        <v>9269</v>
      </c>
      <c r="J2550" s="45">
        <f t="shared" si="157"/>
        <v>17719</v>
      </c>
      <c r="K2550" s="47">
        <f t="shared" si="158"/>
        <v>951720</v>
      </c>
      <c r="L2550" t="e">
        <f>+VLOOKUP(J2550,'Thanh toán '!Q$6:R$3244,2,0)</f>
        <v>#N/A</v>
      </c>
      <c r="M2550" s="47" t="e">
        <f t="shared" si="159"/>
        <v>#N/A</v>
      </c>
    </row>
    <row r="2551" spans="1:13" x14ac:dyDescent="0.25">
      <c r="A2551" s="43">
        <v>45014</v>
      </c>
      <c r="B2551" s="40" t="s">
        <v>12692</v>
      </c>
      <c r="C2551" s="40" t="s">
        <v>10151</v>
      </c>
      <c r="D2551" s="38">
        <v>1568010</v>
      </c>
      <c r="E2551" s="42" t="s">
        <v>8998</v>
      </c>
      <c r="F2551" s="38">
        <v>156801</v>
      </c>
      <c r="G2551" s="38">
        <f t="shared" si="156"/>
        <v>1724811</v>
      </c>
      <c r="H2551" s="40" t="s">
        <v>9001</v>
      </c>
      <c r="I2551" s="40" t="s">
        <v>9002</v>
      </c>
      <c r="J2551" s="45">
        <f t="shared" si="157"/>
        <v>17722</v>
      </c>
      <c r="K2551" s="47">
        <f t="shared" si="158"/>
        <v>1724811</v>
      </c>
      <c r="L2551">
        <f>+VLOOKUP(J2551,'Thanh toán '!Q$6:R$3244,2,0)</f>
        <v>1724811</v>
      </c>
      <c r="M2551" s="47">
        <f t="shared" si="159"/>
        <v>0</v>
      </c>
    </row>
    <row r="2552" spans="1:13" x14ac:dyDescent="0.25">
      <c r="A2552" s="43">
        <v>45014</v>
      </c>
      <c r="B2552" s="40" t="s">
        <v>14271</v>
      </c>
      <c r="C2552" s="40" t="s">
        <v>10248</v>
      </c>
      <c r="D2552" s="38">
        <v>704013</v>
      </c>
      <c r="E2552" s="42" t="s">
        <v>8998</v>
      </c>
      <c r="F2552" s="38">
        <v>70401</v>
      </c>
      <c r="G2552" s="38">
        <f t="shared" si="156"/>
        <v>774414</v>
      </c>
      <c r="H2552" s="40" t="s">
        <v>9001</v>
      </c>
      <c r="I2552" s="40" t="s">
        <v>9002</v>
      </c>
      <c r="J2552" s="45">
        <f t="shared" si="157"/>
        <v>17723</v>
      </c>
      <c r="K2552" s="47">
        <f t="shared" si="158"/>
        <v>774414</v>
      </c>
      <c r="L2552">
        <f>+VLOOKUP(J2552,'Thanh toán '!Q$6:R$3244,2,0)</f>
        <v>774414</v>
      </c>
      <c r="M2552" s="47">
        <f t="shared" si="159"/>
        <v>0</v>
      </c>
    </row>
    <row r="2553" spans="1:13" x14ac:dyDescent="0.25">
      <c r="A2553" s="43">
        <v>45014</v>
      </c>
      <c r="B2553" s="40" t="s">
        <v>14272</v>
      </c>
      <c r="C2553" s="40" t="s">
        <v>14273</v>
      </c>
      <c r="D2553" s="38">
        <v>1401530</v>
      </c>
      <c r="E2553" s="42" t="s">
        <v>8998</v>
      </c>
      <c r="F2553" s="38">
        <v>140153</v>
      </c>
      <c r="G2553" s="38">
        <f t="shared" si="156"/>
        <v>1541683</v>
      </c>
      <c r="H2553" s="40" t="s">
        <v>9398</v>
      </c>
      <c r="I2553" s="40" t="s">
        <v>9399</v>
      </c>
      <c r="J2553" s="45">
        <f t="shared" si="157"/>
        <v>17724</v>
      </c>
      <c r="K2553" s="47">
        <f t="shared" si="158"/>
        <v>1541683</v>
      </c>
      <c r="L2553">
        <f>+VLOOKUP(J2553,'Thanh toán '!Q$6:R$3244,2,0)</f>
        <v>1541683</v>
      </c>
      <c r="M2553" s="47">
        <f t="shared" si="159"/>
        <v>0</v>
      </c>
    </row>
    <row r="2554" spans="1:13" x14ac:dyDescent="0.25">
      <c r="A2554" s="43">
        <v>45014</v>
      </c>
      <c r="B2554" s="40" t="s">
        <v>14274</v>
      </c>
      <c r="C2554" s="40" t="s">
        <v>14275</v>
      </c>
      <c r="D2554" s="38">
        <v>1730400</v>
      </c>
      <c r="E2554" s="42" t="s">
        <v>8998</v>
      </c>
      <c r="F2554" s="38">
        <v>173040</v>
      </c>
      <c r="G2554" s="38">
        <f t="shared" si="156"/>
        <v>1903440</v>
      </c>
      <c r="H2554" s="40" t="s">
        <v>10776</v>
      </c>
      <c r="I2554" s="40" t="s">
        <v>10777</v>
      </c>
      <c r="J2554" s="45">
        <f t="shared" si="157"/>
        <v>17725</v>
      </c>
      <c r="K2554" s="47">
        <f t="shared" si="158"/>
        <v>1903440</v>
      </c>
      <c r="L2554" t="e">
        <f>+VLOOKUP(J2554,'Thanh toán '!Q$6:R$3244,2,0)</f>
        <v>#N/A</v>
      </c>
      <c r="M2554" s="47" t="e">
        <f t="shared" si="159"/>
        <v>#N/A</v>
      </c>
    </row>
    <row r="2555" spans="1:13" x14ac:dyDescent="0.25">
      <c r="A2555" s="43">
        <v>45014</v>
      </c>
      <c r="B2555" s="40" t="s">
        <v>14276</v>
      </c>
      <c r="C2555" s="40" t="s">
        <v>10226</v>
      </c>
      <c r="D2555" s="38">
        <v>340315</v>
      </c>
      <c r="E2555" s="42" t="s">
        <v>8998</v>
      </c>
      <c r="F2555" s="38">
        <v>34032</v>
      </c>
      <c r="G2555" s="38">
        <f t="shared" si="156"/>
        <v>374347</v>
      </c>
      <c r="H2555" s="40" t="s">
        <v>9001</v>
      </c>
      <c r="I2555" s="40" t="s">
        <v>9002</v>
      </c>
      <c r="J2555" s="45">
        <f t="shared" si="157"/>
        <v>17726</v>
      </c>
      <c r="K2555" s="47">
        <f t="shared" si="158"/>
        <v>374347</v>
      </c>
      <c r="L2555">
        <f>+VLOOKUP(J2555,'Thanh toán '!Q$6:R$3244,2,0)</f>
        <v>374347</v>
      </c>
      <c r="M2555" s="47">
        <f t="shared" si="159"/>
        <v>0</v>
      </c>
    </row>
    <row r="2556" spans="1:13" x14ac:dyDescent="0.25">
      <c r="A2556" s="43">
        <v>45014</v>
      </c>
      <c r="B2556" s="40" t="s">
        <v>14277</v>
      </c>
      <c r="C2556" s="40" t="s">
        <v>10226</v>
      </c>
      <c r="D2556" s="38">
        <v>579314</v>
      </c>
      <c r="E2556" s="42" t="s">
        <v>8998</v>
      </c>
      <c r="F2556" s="38">
        <v>57931</v>
      </c>
      <c r="G2556" s="38">
        <f t="shared" si="156"/>
        <v>637245</v>
      </c>
      <c r="H2556" s="40" t="s">
        <v>9001</v>
      </c>
      <c r="I2556" s="40" t="s">
        <v>9002</v>
      </c>
      <c r="J2556" s="45">
        <f t="shared" si="157"/>
        <v>17727</v>
      </c>
      <c r="K2556" s="47">
        <f t="shared" si="158"/>
        <v>637245</v>
      </c>
      <c r="L2556">
        <f>+VLOOKUP(J2556,'Thanh toán '!Q$6:R$3244,2,0)</f>
        <v>637245</v>
      </c>
      <c r="M2556" s="47">
        <f t="shared" si="159"/>
        <v>0</v>
      </c>
    </row>
    <row r="2557" spans="1:13" x14ac:dyDescent="0.25">
      <c r="A2557" s="43">
        <v>45014</v>
      </c>
      <c r="B2557" s="40" t="s">
        <v>14278</v>
      </c>
      <c r="C2557" s="40" t="s">
        <v>14279</v>
      </c>
      <c r="D2557" s="38">
        <v>1730400</v>
      </c>
      <c r="E2557" s="42" t="s">
        <v>8998</v>
      </c>
      <c r="F2557" s="38">
        <v>173040</v>
      </c>
      <c r="G2557" s="38">
        <f t="shared" si="156"/>
        <v>1903440</v>
      </c>
      <c r="H2557" s="40" t="s">
        <v>9539</v>
      </c>
      <c r="I2557" s="40" t="s">
        <v>9540</v>
      </c>
      <c r="J2557" s="45">
        <f t="shared" si="157"/>
        <v>17728</v>
      </c>
      <c r="K2557" s="47">
        <f t="shared" si="158"/>
        <v>1903440</v>
      </c>
      <c r="L2557" t="e">
        <f>+VLOOKUP(J2557,'Thanh toán '!Q$6:R$3244,2,0)</f>
        <v>#N/A</v>
      </c>
      <c r="M2557" s="47" t="e">
        <f t="shared" si="159"/>
        <v>#N/A</v>
      </c>
    </row>
    <row r="2558" spans="1:13" x14ac:dyDescent="0.25">
      <c r="A2558" s="43">
        <v>45014</v>
      </c>
      <c r="B2558" s="40" t="s">
        <v>14280</v>
      </c>
      <c r="C2558" s="40" t="s">
        <v>14281</v>
      </c>
      <c r="D2558" s="38">
        <v>1730400</v>
      </c>
      <c r="E2558" s="42" t="s">
        <v>8998</v>
      </c>
      <c r="F2558" s="38">
        <v>173040</v>
      </c>
      <c r="G2558" s="38">
        <f t="shared" si="156"/>
        <v>1903440</v>
      </c>
      <c r="H2558" s="40" t="s">
        <v>9533</v>
      </c>
      <c r="I2558" s="40" t="s">
        <v>9534</v>
      </c>
      <c r="J2558" s="45">
        <f t="shared" si="157"/>
        <v>17729</v>
      </c>
      <c r="K2558" s="47">
        <f t="shared" si="158"/>
        <v>1903440</v>
      </c>
      <c r="L2558" t="e">
        <f>+VLOOKUP(J2558,'Thanh toán '!Q$6:R$3244,2,0)</f>
        <v>#N/A</v>
      </c>
      <c r="M2558" s="47" t="e">
        <f t="shared" si="159"/>
        <v>#N/A</v>
      </c>
    </row>
    <row r="2559" spans="1:13" x14ac:dyDescent="0.25">
      <c r="A2559" s="43">
        <v>45014</v>
      </c>
      <c r="B2559" s="40" t="s">
        <v>14282</v>
      </c>
      <c r="C2559" s="40" t="s">
        <v>14283</v>
      </c>
      <c r="D2559" s="38">
        <v>1306200</v>
      </c>
      <c r="E2559" s="42" t="s">
        <v>8998</v>
      </c>
      <c r="F2559" s="38">
        <v>130620</v>
      </c>
      <c r="G2559" s="38">
        <f t="shared" si="156"/>
        <v>1436820</v>
      </c>
      <c r="H2559" s="40" t="s">
        <v>9539</v>
      </c>
      <c r="I2559" s="40" t="s">
        <v>9540</v>
      </c>
      <c r="J2559" s="45">
        <f t="shared" si="157"/>
        <v>17730</v>
      </c>
      <c r="K2559" s="47">
        <f t="shared" si="158"/>
        <v>1436820</v>
      </c>
      <c r="L2559" t="e">
        <f>+VLOOKUP(J2559,'Thanh toán '!Q$6:R$3244,2,0)</f>
        <v>#N/A</v>
      </c>
      <c r="M2559" s="47" t="e">
        <f t="shared" si="159"/>
        <v>#N/A</v>
      </c>
    </row>
    <row r="2560" spans="1:13" x14ac:dyDescent="0.25">
      <c r="A2560" s="43">
        <v>45014</v>
      </c>
      <c r="B2560" s="40" t="s">
        <v>14284</v>
      </c>
      <c r="C2560" s="40" t="s">
        <v>10101</v>
      </c>
      <c r="D2560" s="38">
        <v>1265771</v>
      </c>
      <c r="E2560" s="42" t="s">
        <v>8998</v>
      </c>
      <c r="F2560" s="38">
        <v>126577</v>
      </c>
      <c r="G2560" s="38">
        <f t="shared" si="156"/>
        <v>1392348</v>
      </c>
      <c r="H2560" s="40" t="s">
        <v>9001</v>
      </c>
      <c r="I2560" s="40" t="s">
        <v>9002</v>
      </c>
      <c r="J2560" s="45">
        <f t="shared" si="157"/>
        <v>17731</v>
      </c>
      <c r="K2560" s="47">
        <f t="shared" si="158"/>
        <v>1392348</v>
      </c>
      <c r="L2560">
        <f>+VLOOKUP(J2560,'Thanh toán '!Q$6:R$3244,2,0)</f>
        <v>1392348</v>
      </c>
      <c r="M2560" s="47">
        <f t="shared" si="159"/>
        <v>0</v>
      </c>
    </row>
    <row r="2561" spans="1:13" x14ac:dyDescent="0.25">
      <c r="A2561" s="43">
        <v>45014</v>
      </c>
      <c r="B2561" s="40" t="s">
        <v>14285</v>
      </c>
      <c r="C2561" s="40" t="s">
        <v>14286</v>
      </c>
      <c r="D2561" s="38">
        <v>3706160</v>
      </c>
      <c r="E2561" s="42" t="s">
        <v>8998</v>
      </c>
      <c r="F2561" s="38">
        <v>370616</v>
      </c>
      <c r="G2561" s="38">
        <f t="shared" si="156"/>
        <v>4076776</v>
      </c>
      <c r="H2561" s="40" t="s">
        <v>9179</v>
      </c>
      <c r="I2561" s="40" t="s">
        <v>9180</v>
      </c>
      <c r="J2561" s="45">
        <f t="shared" si="157"/>
        <v>17732</v>
      </c>
      <c r="K2561" s="47">
        <f t="shared" si="158"/>
        <v>4076776</v>
      </c>
      <c r="L2561">
        <f>+VLOOKUP(J2561,'Thanh toán '!Q$6:R$3244,2,0)</f>
        <v>4076776</v>
      </c>
      <c r="M2561" s="47">
        <f t="shared" si="159"/>
        <v>0</v>
      </c>
    </row>
    <row r="2562" spans="1:13" x14ac:dyDescent="0.25">
      <c r="A2562" s="43">
        <v>45014</v>
      </c>
      <c r="B2562" s="40" t="s">
        <v>14287</v>
      </c>
      <c r="C2562" s="40" t="s">
        <v>9194</v>
      </c>
      <c r="D2562" s="38">
        <v>1517775</v>
      </c>
      <c r="E2562" s="42" t="s">
        <v>8998</v>
      </c>
      <c r="F2562" s="38">
        <v>151778</v>
      </c>
      <c r="G2562" s="38">
        <f t="shared" si="156"/>
        <v>1669553</v>
      </c>
      <c r="H2562" s="40" t="s">
        <v>9001</v>
      </c>
      <c r="I2562" s="40" t="s">
        <v>9002</v>
      </c>
      <c r="J2562" s="45">
        <f t="shared" si="157"/>
        <v>17735</v>
      </c>
      <c r="K2562" s="47">
        <f t="shared" si="158"/>
        <v>1669553</v>
      </c>
      <c r="L2562">
        <f>+VLOOKUP(J2562,'Thanh toán '!Q$6:R$3244,2,0)</f>
        <v>1669553</v>
      </c>
      <c r="M2562" s="47">
        <f t="shared" si="159"/>
        <v>0</v>
      </c>
    </row>
    <row r="2563" spans="1:13" x14ac:dyDescent="0.25">
      <c r="A2563" s="43">
        <v>45014</v>
      </c>
      <c r="B2563" s="40" t="s">
        <v>14288</v>
      </c>
      <c r="C2563" s="40" t="s">
        <v>10145</v>
      </c>
      <c r="D2563" s="38">
        <v>700329</v>
      </c>
      <c r="E2563" s="42" t="s">
        <v>8998</v>
      </c>
      <c r="F2563" s="38">
        <v>70033</v>
      </c>
      <c r="G2563" s="38">
        <f t="shared" si="156"/>
        <v>770362</v>
      </c>
      <c r="H2563" s="40" t="s">
        <v>9001</v>
      </c>
      <c r="I2563" s="40" t="s">
        <v>9002</v>
      </c>
      <c r="J2563" s="45">
        <f t="shared" si="157"/>
        <v>17736</v>
      </c>
      <c r="K2563" s="47">
        <f t="shared" si="158"/>
        <v>770362</v>
      </c>
      <c r="L2563">
        <f>+VLOOKUP(J2563,'Thanh toán '!Q$6:R$3244,2,0)</f>
        <v>770362</v>
      </c>
      <c r="M2563" s="47">
        <f t="shared" si="159"/>
        <v>0</v>
      </c>
    </row>
    <row r="2564" spans="1:13" x14ac:dyDescent="0.25">
      <c r="A2564" s="43">
        <v>45014</v>
      </c>
      <c r="B2564" s="40" t="s">
        <v>14289</v>
      </c>
      <c r="C2564" s="40" t="s">
        <v>9186</v>
      </c>
      <c r="D2564" s="38">
        <v>946478</v>
      </c>
      <c r="E2564" s="42" t="s">
        <v>8998</v>
      </c>
      <c r="F2564" s="38">
        <v>94648</v>
      </c>
      <c r="G2564" s="38">
        <f t="shared" si="156"/>
        <v>1041126</v>
      </c>
      <c r="H2564" s="40" t="s">
        <v>9001</v>
      </c>
      <c r="I2564" s="40" t="s">
        <v>9002</v>
      </c>
      <c r="J2564" s="45">
        <f t="shared" si="157"/>
        <v>17737</v>
      </c>
      <c r="K2564" s="47">
        <f t="shared" si="158"/>
        <v>1041126</v>
      </c>
      <c r="L2564">
        <f>+VLOOKUP(J2564,'Thanh toán '!Q$6:R$3244,2,0)</f>
        <v>1041126</v>
      </c>
      <c r="M2564" s="47">
        <f t="shared" si="159"/>
        <v>0</v>
      </c>
    </row>
    <row r="2565" spans="1:13" x14ac:dyDescent="0.25">
      <c r="A2565" s="43">
        <v>45014</v>
      </c>
      <c r="B2565" s="40" t="s">
        <v>14290</v>
      </c>
      <c r="C2565" s="40" t="s">
        <v>9769</v>
      </c>
      <c r="D2565" s="38">
        <v>1526267</v>
      </c>
      <c r="E2565" s="42" t="s">
        <v>8998</v>
      </c>
      <c r="F2565" s="38">
        <v>152627</v>
      </c>
      <c r="G2565" s="38">
        <f t="shared" si="156"/>
        <v>1678894</v>
      </c>
      <c r="H2565" s="40" t="s">
        <v>9001</v>
      </c>
      <c r="I2565" s="40" t="s">
        <v>9002</v>
      </c>
      <c r="J2565" s="45">
        <f t="shared" si="157"/>
        <v>17739</v>
      </c>
      <c r="K2565" s="47">
        <f t="shared" si="158"/>
        <v>1678894</v>
      </c>
      <c r="L2565" t="e">
        <f>+VLOOKUP(J2565,'Thanh toán '!Q$6:R$3244,2,0)</f>
        <v>#N/A</v>
      </c>
      <c r="M2565" s="47" t="e">
        <f t="shared" si="159"/>
        <v>#N/A</v>
      </c>
    </row>
    <row r="2566" spans="1:13" x14ac:dyDescent="0.25">
      <c r="A2566" s="43">
        <v>45014</v>
      </c>
      <c r="B2566" s="40" t="s">
        <v>14291</v>
      </c>
      <c r="C2566" s="40" t="s">
        <v>10036</v>
      </c>
      <c r="D2566" s="38">
        <v>922445</v>
      </c>
      <c r="E2566" s="42" t="s">
        <v>8998</v>
      </c>
      <c r="F2566" s="38">
        <v>92245</v>
      </c>
      <c r="G2566" s="38">
        <f t="shared" ref="G2566:G2629" si="160">+D2566+F2566</f>
        <v>1014690</v>
      </c>
      <c r="H2566" s="40" t="s">
        <v>9001</v>
      </c>
      <c r="I2566" s="40" t="s">
        <v>9002</v>
      </c>
      <c r="J2566" s="45">
        <f t="shared" ref="J2566:J2629" si="161">+B2566*1</f>
        <v>17740</v>
      </c>
      <c r="K2566" s="47">
        <f t="shared" ref="K2566:K2629" si="162">+G2566</f>
        <v>1014690</v>
      </c>
      <c r="L2566" t="e">
        <f>+VLOOKUP(J2566,'Thanh toán '!Q$6:R$3244,2,0)</f>
        <v>#N/A</v>
      </c>
      <c r="M2566" s="47" t="e">
        <f t="shared" ref="M2566:M2629" si="163">+L2566-K2566</f>
        <v>#N/A</v>
      </c>
    </row>
    <row r="2567" spans="1:13" x14ac:dyDescent="0.25">
      <c r="A2567" s="43">
        <v>45014</v>
      </c>
      <c r="B2567" s="40" t="s">
        <v>14292</v>
      </c>
      <c r="C2567" s="40" t="s">
        <v>9386</v>
      </c>
      <c r="D2567" s="38">
        <v>555290</v>
      </c>
      <c r="E2567" s="42" t="s">
        <v>8998</v>
      </c>
      <c r="F2567" s="38">
        <v>55529</v>
      </c>
      <c r="G2567" s="38">
        <f t="shared" si="160"/>
        <v>610819</v>
      </c>
      <c r="H2567" s="40" t="s">
        <v>9001</v>
      </c>
      <c r="I2567" s="40" t="s">
        <v>9002</v>
      </c>
      <c r="J2567" s="45">
        <f t="shared" si="161"/>
        <v>17741</v>
      </c>
      <c r="K2567" s="47">
        <f t="shared" si="162"/>
        <v>610819</v>
      </c>
      <c r="L2567" t="e">
        <f>+VLOOKUP(J2567,'Thanh toán '!Q$6:R$3244,2,0)</f>
        <v>#N/A</v>
      </c>
      <c r="M2567" s="47" t="e">
        <f t="shared" si="163"/>
        <v>#N/A</v>
      </c>
    </row>
    <row r="2568" spans="1:13" x14ac:dyDescent="0.25">
      <c r="A2568" s="43">
        <v>45014</v>
      </c>
      <c r="B2568" s="40" t="s">
        <v>14293</v>
      </c>
      <c r="C2568" s="40" t="s">
        <v>14294</v>
      </c>
      <c r="D2568" s="38">
        <v>848400</v>
      </c>
      <c r="E2568" s="42" t="s">
        <v>8998</v>
      </c>
      <c r="F2568" s="38">
        <v>84840</v>
      </c>
      <c r="G2568" s="38">
        <f t="shared" si="160"/>
        <v>933240</v>
      </c>
      <c r="H2568" s="40" t="s">
        <v>9766</v>
      </c>
      <c r="I2568" s="40" t="s">
        <v>9767</v>
      </c>
      <c r="J2568" s="45">
        <f t="shared" si="161"/>
        <v>17742</v>
      </c>
      <c r="K2568" s="47">
        <f t="shared" si="162"/>
        <v>933240</v>
      </c>
      <c r="L2568" t="e">
        <f>+VLOOKUP(J2568,'Thanh toán '!Q$6:R$3244,2,0)</f>
        <v>#N/A</v>
      </c>
      <c r="M2568" s="47" t="e">
        <f t="shared" si="163"/>
        <v>#N/A</v>
      </c>
    </row>
    <row r="2569" spans="1:13" x14ac:dyDescent="0.25">
      <c r="A2569" s="43">
        <v>45014</v>
      </c>
      <c r="B2569" s="40" t="s">
        <v>14295</v>
      </c>
      <c r="C2569" s="40" t="s">
        <v>9771</v>
      </c>
      <c r="D2569" s="38">
        <v>922445</v>
      </c>
      <c r="E2569" s="42" t="s">
        <v>8998</v>
      </c>
      <c r="F2569" s="38">
        <v>92245</v>
      </c>
      <c r="G2569" s="38">
        <f t="shared" si="160"/>
        <v>1014690</v>
      </c>
      <c r="H2569" s="40" t="s">
        <v>9001</v>
      </c>
      <c r="I2569" s="40" t="s">
        <v>9002</v>
      </c>
      <c r="J2569" s="45">
        <f t="shared" si="161"/>
        <v>17743</v>
      </c>
      <c r="K2569" s="47">
        <f t="shared" si="162"/>
        <v>1014690</v>
      </c>
      <c r="L2569">
        <f>+VLOOKUP(J2569,'Thanh toán '!Q$6:R$3244,2,0)</f>
        <v>1014690</v>
      </c>
      <c r="M2569" s="47">
        <f t="shared" si="163"/>
        <v>0</v>
      </c>
    </row>
    <row r="2570" spans="1:13" x14ac:dyDescent="0.25">
      <c r="A2570" s="43">
        <v>45014</v>
      </c>
      <c r="B2570" s="40" t="s">
        <v>14296</v>
      </c>
      <c r="C2570" s="40" t="s">
        <v>14297</v>
      </c>
      <c r="D2570" s="38">
        <v>2982080</v>
      </c>
      <c r="E2570" s="42" t="s">
        <v>8998</v>
      </c>
      <c r="F2570" s="38">
        <v>298208</v>
      </c>
      <c r="G2570" s="38">
        <f t="shared" si="160"/>
        <v>3280288</v>
      </c>
      <c r="H2570" s="40" t="s">
        <v>10339</v>
      </c>
      <c r="I2570" s="40" t="s">
        <v>10340</v>
      </c>
      <c r="J2570" s="45">
        <f t="shared" si="161"/>
        <v>17744</v>
      </c>
      <c r="K2570" s="47">
        <f t="shared" si="162"/>
        <v>3280288</v>
      </c>
      <c r="L2570">
        <f>+VLOOKUP(J2570,'Thanh toán '!Q$6:R$3244,2,0)</f>
        <v>3280288</v>
      </c>
      <c r="M2570" s="47">
        <f t="shared" si="163"/>
        <v>0</v>
      </c>
    </row>
    <row r="2571" spans="1:13" x14ac:dyDescent="0.25">
      <c r="A2571" s="43">
        <v>45014</v>
      </c>
      <c r="B2571" s="40" t="s">
        <v>14298</v>
      </c>
      <c r="C2571" s="40" t="s">
        <v>11397</v>
      </c>
      <c r="D2571" s="38">
        <v>250910</v>
      </c>
      <c r="E2571" s="42" t="s">
        <v>8998</v>
      </c>
      <c r="F2571" s="38">
        <v>25091</v>
      </c>
      <c r="G2571" s="38">
        <f t="shared" si="160"/>
        <v>276001</v>
      </c>
      <c r="H2571" s="40" t="s">
        <v>9001</v>
      </c>
      <c r="I2571" s="40" t="s">
        <v>9002</v>
      </c>
      <c r="J2571" s="45">
        <f t="shared" si="161"/>
        <v>17746</v>
      </c>
      <c r="K2571" s="47">
        <f t="shared" si="162"/>
        <v>276001</v>
      </c>
      <c r="L2571">
        <f>+VLOOKUP(J2571,'Thanh toán '!Q$6:R$3244,2,0)</f>
        <v>276001</v>
      </c>
      <c r="M2571" s="47">
        <f t="shared" si="163"/>
        <v>0</v>
      </c>
    </row>
    <row r="2572" spans="1:13" x14ac:dyDescent="0.25">
      <c r="A2572" s="43">
        <v>45014</v>
      </c>
      <c r="B2572" s="40" t="s">
        <v>14299</v>
      </c>
      <c r="C2572" s="40" t="s">
        <v>14300</v>
      </c>
      <c r="D2572" s="38">
        <v>1452000</v>
      </c>
      <c r="E2572" s="42" t="s">
        <v>8998</v>
      </c>
      <c r="F2572" s="38">
        <v>145200</v>
      </c>
      <c r="G2572" s="38">
        <f t="shared" si="160"/>
        <v>1597200</v>
      </c>
      <c r="H2572" s="40" t="s">
        <v>9394</v>
      </c>
      <c r="I2572" s="40" t="s">
        <v>9395</v>
      </c>
      <c r="J2572" s="45">
        <f t="shared" si="161"/>
        <v>17747</v>
      </c>
      <c r="K2572" s="47">
        <f t="shared" si="162"/>
        <v>1597200</v>
      </c>
      <c r="L2572">
        <f>+VLOOKUP(J2572,'Thanh toán '!Q$6:R$3244,2,0)</f>
        <v>1597200</v>
      </c>
      <c r="M2572" s="47">
        <f t="shared" si="163"/>
        <v>0</v>
      </c>
    </row>
    <row r="2573" spans="1:13" x14ac:dyDescent="0.25">
      <c r="A2573" s="43">
        <v>45014</v>
      </c>
      <c r="B2573" s="40" t="s">
        <v>14301</v>
      </c>
      <c r="C2573" s="40" t="s">
        <v>14302</v>
      </c>
      <c r="D2573" s="38">
        <v>1289400</v>
      </c>
      <c r="E2573" s="42" t="s">
        <v>8998</v>
      </c>
      <c r="F2573" s="38">
        <v>128940</v>
      </c>
      <c r="G2573" s="38">
        <f t="shared" si="160"/>
        <v>1418340</v>
      </c>
      <c r="H2573" s="40" t="s">
        <v>9394</v>
      </c>
      <c r="I2573" s="40" t="s">
        <v>9395</v>
      </c>
      <c r="J2573" s="45">
        <f t="shared" si="161"/>
        <v>17748</v>
      </c>
      <c r="K2573" s="47">
        <f t="shared" si="162"/>
        <v>1418340</v>
      </c>
      <c r="L2573" t="e">
        <f>+VLOOKUP(J2573,'Thanh toán '!Q$6:R$3244,2,0)</f>
        <v>#N/A</v>
      </c>
      <c r="M2573" s="47" t="e">
        <f t="shared" si="163"/>
        <v>#N/A</v>
      </c>
    </row>
    <row r="2574" spans="1:13" x14ac:dyDescent="0.25">
      <c r="A2574" s="43">
        <v>45014</v>
      </c>
      <c r="B2574" s="40" t="s">
        <v>14303</v>
      </c>
      <c r="C2574" s="40" t="s">
        <v>14304</v>
      </c>
      <c r="D2574" s="38">
        <v>1730400</v>
      </c>
      <c r="E2574" s="42" t="s">
        <v>8998</v>
      </c>
      <c r="F2574" s="38">
        <v>173040</v>
      </c>
      <c r="G2574" s="38">
        <f t="shared" si="160"/>
        <v>1903440</v>
      </c>
      <c r="H2574" s="40" t="s">
        <v>9234</v>
      </c>
      <c r="I2574" s="40" t="s">
        <v>9235</v>
      </c>
      <c r="J2574" s="45">
        <f t="shared" si="161"/>
        <v>17749</v>
      </c>
      <c r="K2574" s="47">
        <f t="shared" si="162"/>
        <v>1903440</v>
      </c>
      <c r="L2574" t="e">
        <f>+VLOOKUP(J2574,'Thanh toán '!Q$6:R$3244,2,0)</f>
        <v>#N/A</v>
      </c>
      <c r="M2574" s="47" t="e">
        <f t="shared" si="163"/>
        <v>#N/A</v>
      </c>
    </row>
    <row r="2575" spans="1:13" x14ac:dyDescent="0.25">
      <c r="A2575" s="43">
        <v>45014</v>
      </c>
      <c r="B2575" s="40" t="s">
        <v>14305</v>
      </c>
      <c r="C2575" s="40" t="s">
        <v>10189</v>
      </c>
      <c r="D2575" s="38">
        <v>471203</v>
      </c>
      <c r="E2575" s="42" t="s">
        <v>8998</v>
      </c>
      <c r="F2575" s="38">
        <v>47120</v>
      </c>
      <c r="G2575" s="38">
        <f t="shared" si="160"/>
        <v>518323</v>
      </c>
      <c r="H2575" s="40" t="s">
        <v>9001</v>
      </c>
      <c r="I2575" s="40" t="s">
        <v>9002</v>
      </c>
      <c r="J2575" s="45">
        <f t="shared" si="161"/>
        <v>17750</v>
      </c>
      <c r="K2575" s="47">
        <f t="shared" si="162"/>
        <v>518323</v>
      </c>
      <c r="L2575">
        <f>+VLOOKUP(J2575,'Thanh toán '!Q$6:R$3244,2,0)</f>
        <v>518323</v>
      </c>
      <c r="M2575" s="47">
        <f t="shared" si="163"/>
        <v>0</v>
      </c>
    </row>
    <row r="2576" spans="1:13" x14ac:dyDescent="0.25">
      <c r="A2576" s="43">
        <v>45014</v>
      </c>
      <c r="B2576" s="40" t="s">
        <v>14306</v>
      </c>
      <c r="C2576" s="40" t="s">
        <v>13299</v>
      </c>
      <c r="D2576" s="38">
        <v>1306200</v>
      </c>
      <c r="E2576" s="42" t="s">
        <v>8998</v>
      </c>
      <c r="F2576" s="38">
        <v>130620</v>
      </c>
      <c r="G2576" s="38">
        <f t="shared" si="160"/>
        <v>1436820</v>
      </c>
      <c r="H2576" s="40" t="s">
        <v>9183</v>
      </c>
      <c r="I2576" s="40" t="s">
        <v>9184</v>
      </c>
      <c r="J2576" s="45">
        <f t="shared" si="161"/>
        <v>17754</v>
      </c>
      <c r="K2576" s="47">
        <f t="shared" si="162"/>
        <v>1436820</v>
      </c>
      <c r="L2576" t="e">
        <f>+VLOOKUP(J2576,'Thanh toán '!Q$6:R$3244,2,0)</f>
        <v>#N/A</v>
      </c>
      <c r="M2576" s="47" t="e">
        <f t="shared" si="163"/>
        <v>#N/A</v>
      </c>
    </row>
    <row r="2577" spans="1:13" x14ac:dyDescent="0.25">
      <c r="A2577" s="43">
        <v>45014</v>
      </c>
      <c r="B2577" s="40" t="s">
        <v>14307</v>
      </c>
      <c r="C2577" s="40"/>
      <c r="D2577" s="38">
        <v>0</v>
      </c>
      <c r="E2577" s="42" t="s">
        <v>8998</v>
      </c>
      <c r="F2577" s="38">
        <v>0</v>
      </c>
      <c r="G2577" s="38">
        <f t="shared" si="160"/>
        <v>0</v>
      </c>
      <c r="H2577" s="40" t="s">
        <v>9183</v>
      </c>
      <c r="I2577" s="40" t="s">
        <v>9184</v>
      </c>
      <c r="J2577" s="45">
        <f t="shared" si="161"/>
        <v>17755</v>
      </c>
      <c r="K2577" s="47">
        <f t="shared" si="162"/>
        <v>0</v>
      </c>
      <c r="L2577" t="e">
        <f>+VLOOKUP(J2577,'Thanh toán '!Q$6:R$3244,2,0)</f>
        <v>#N/A</v>
      </c>
      <c r="M2577" s="47" t="e">
        <f t="shared" si="163"/>
        <v>#N/A</v>
      </c>
    </row>
    <row r="2578" spans="1:13" x14ac:dyDescent="0.25">
      <c r="A2578" s="43">
        <v>45014</v>
      </c>
      <c r="B2578" s="40" t="s">
        <v>14308</v>
      </c>
      <c r="C2578" s="40" t="s">
        <v>13297</v>
      </c>
      <c r="D2578" s="38">
        <v>1730400</v>
      </c>
      <c r="E2578" s="42" t="s">
        <v>8998</v>
      </c>
      <c r="F2578" s="38">
        <v>173040</v>
      </c>
      <c r="G2578" s="38">
        <f t="shared" si="160"/>
        <v>1903440</v>
      </c>
      <c r="H2578" s="40" t="s">
        <v>9183</v>
      </c>
      <c r="I2578" s="40" t="s">
        <v>9184</v>
      </c>
      <c r="J2578" s="45">
        <f t="shared" si="161"/>
        <v>17756</v>
      </c>
      <c r="K2578" s="47">
        <f t="shared" si="162"/>
        <v>1903440</v>
      </c>
      <c r="L2578" t="e">
        <f>+VLOOKUP(J2578,'Thanh toán '!Q$6:R$3244,2,0)</f>
        <v>#N/A</v>
      </c>
      <c r="M2578" s="47" t="e">
        <f t="shared" si="163"/>
        <v>#N/A</v>
      </c>
    </row>
    <row r="2579" spans="1:13" x14ac:dyDescent="0.25">
      <c r="A2579" s="43">
        <v>45014</v>
      </c>
      <c r="B2579" s="40" t="s">
        <v>14309</v>
      </c>
      <c r="C2579" s="40" t="s">
        <v>13452</v>
      </c>
      <c r="D2579" s="38">
        <v>1159127</v>
      </c>
      <c r="E2579" s="42" t="s">
        <v>8998</v>
      </c>
      <c r="F2579" s="38">
        <v>115913</v>
      </c>
      <c r="G2579" s="38">
        <f t="shared" si="160"/>
        <v>1275040</v>
      </c>
      <c r="H2579" s="40" t="s">
        <v>9001</v>
      </c>
      <c r="I2579" s="40" t="s">
        <v>9002</v>
      </c>
      <c r="J2579" s="45">
        <f t="shared" si="161"/>
        <v>17757</v>
      </c>
      <c r="K2579" s="47">
        <f t="shared" si="162"/>
        <v>1275040</v>
      </c>
      <c r="L2579">
        <f>+VLOOKUP(J2579,'Thanh toán '!Q$6:R$3244,2,0)</f>
        <v>1275040</v>
      </c>
      <c r="M2579" s="47">
        <f t="shared" si="163"/>
        <v>0</v>
      </c>
    </row>
    <row r="2580" spans="1:13" x14ac:dyDescent="0.25">
      <c r="A2580" s="43">
        <v>45014</v>
      </c>
      <c r="B2580" s="40" t="s">
        <v>14310</v>
      </c>
      <c r="C2580" s="40" t="s">
        <v>10252</v>
      </c>
      <c r="D2580" s="38">
        <v>736617</v>
      </c>
      <c r="E2580" s="42" t="s">
        <v>8998</v>
      </c>
      <c r="F2580" s="38">
        <v>73662</v>
      </c>
      <c r="G2580" s="38">
        <f t="shared" si="160"/>
        <v>810279</v>
      </c>
      <c r="H2580" s="40" t="s">
        <v>9001</v>
      </c>
      <c r="I2580" s="40" t="s">
        <v>9002</v>
      </c>
      <c r="J2580" s="45">
        <f t="shared" si="161"/>
        <v>17758</v>
      </c>
      <c r="K2580" s="47">
        <f t="shared" si="162"/>
        <v>810279</v>
      </c>
      <c r="L2580">
        <f>+VLOOKUP(J2580,'Thanh toán '!Q$6:R$3244,2,0)</f>
        <v>810279</v>
      </c>
      <c r="M2580" s="47">
        <f t="shared" si="163"/>
        <v>0</v>
      </c>
    </row>
    <row r="2581" spans="1:13" x14ac:dyDescent="0.25">
      <c r="A2581" s="43">
        <v>45014</v>
      </c>
      <c r="B2581" s="40" t="s">
        <v>14311</v>
      </c>
      <c r="C2581" s="40" t="s">
        <v>10240</v>
      </c>
      <c r="D2581" s="38">
        <v>738405</v>
      </c>
      <c r="E2581" s="42" t="s">
        <v>8998</v>
      </c>
      <c r="F2581" s="38">
        <v>73841</v>
      </c>
      <c r="G2581" s="38">
        <f t="shared" si="160"/>
        <v>812246</v>
      </c>
      <c r="H2581" s="40" t="s">
        <v>9001</v>
      </c>
      <c r="I2581" s="40" t="s">
        <v>9002</v>
      </c>
      <c r="J2581" s="45">
        <f t="shared" si="161"/>
        <v>17759</v>
      </c>
      <c r="K2581" s="47">
        <f t="shared" si="162"/>
        <v>812246</v>
      </c>
      <c r="L2581">
        <f>+VLOOKUP(J2581,'Thanh toán '!Q$6:R$3244,2,0)</f>
        <v>812246</v>
      </c>
      <c r="M2581" s="47">
        <f t="shared" si="163"/>
        <v>0</v>
      </c>
    </row>
    <row r="2582" spans="1:13" x14ac:dyDescent="0.25">
      <c r="A2582" s="43">
        <v>45014</v>
      </c>
      <c r="B2582" s="40" t="s">
        <v>14312</v>
      </c>
      <c r="C2582" s="40" t="s">
        <v>10222</v>
      </c>
      <c r="D2582" s="38">
        <v>222750</v>
      </c>
      <c r="E2582" s="42" t="s">
        <v>8998</v>
      </c>
      <c r="F2582" s="38">
        <v>22275</v>
      </c>
      <c r="G2582" s="38">
        <f t="shared" si="160"/>
        <v>245025</v>
      </c>
      <c r="H2582" s="40" t="s">
        <v>9001</v>
      </c>
      <c r="I2582" s="40" t="s">
        <v>9002</v>
      </c>
      <c r="J2582" s="45">
        <f t="shared" si="161"/>
        <v>17760</v>
      </c>
      <c r="K2582" s="47">
        <f t="shared" si="162"/>
        <v>245025</v>
      </c>
      <c r="L2582" t="e">
        <f>+VLOOKUP(J2582,'Thanh toán '!Q$6:R$3244,2,0)</f>
        <v>#N/A</v>
      </c>
      <c r="M2582" s="47" t="e">
        <f t="shared" si="163"/>
        <v>#N/A</v>
      </c>
    </row>
    <row r="2583" spans="1:13" x14ac:dyDescent="0.25">
      <c r="A2583" s="43">
        <v>45014</v>
      </c>
      <c r="B2583" s="40" t="s">
        <v>14313</v>
      </c>
      <c r="C2583" s="40" t="s">
        <v>10254</v>
      </c>
      <c r="D2583" s="38">
        <v>1309122</v>
      </c>
      <c r="E2583" s="42" t="s">
        <v>8998</v>
      </c>
      <c r="F2583" s="38">
        <v>130912</v>
      </c>
      <c r="G2583" s="38">
        <f t="shared" si="160"/>
        <v>1440034</v>
      </c>
      <c r="H2583" s="40" t="s">
        <v>9001</v>
      </c>
      <c r="I2583" s="40" t="s">
        <v>9002</v>
      </c>
      <c r="J2583" s="45">
        <f t="shared" si="161"/>
        <v>17761</v>
      </c>
      <c r="K2583" s="47">
        <f t="shared" si="162"/>
        <v>1440034</v>
      </c>
      <c r="L2583">
        <f>+VLOOKUP(J2583,'Thanh toán '!Q$6:R$3244,2,0)</f>
        <v>1440034</v>
      </c>
      <c r="M2583" s="47">
        <f t="shared" si="163"/>
        <v>0</v>
      </c>
    </row>
    <row r="2584" spans="1:13" x14ac:dyDescent="0.25">
      <c r="A2584" s="43">
        <v>45014</v>
      </c>
      <c r="B2584" s="40" t="s">
        <v>14314</v>
      </c>
      <c r="C2584" s="40" t="s">
        <v>10256</v>
      </c>
      <c r="D2584" s="38">
        <v>705836</v>
      </c>
      <c r="E2584" s="42" t="s">
        <v>8998</v>
      </c>
      <c r="F2584" s="38">
        <v>70584</v>
      </c>
      <c r="G2584" s="38">
        <f t="shared" si="160"/>
        <v>776420</v>
      </c>
      <c r="H2584" s="40" t="s">
        <v>9001</v>
      </c>
      <c r="I2584" s="40" t="s">
        <v>9002</v>
      </c>
      <c r="J2584" s="45">
        <f t="shared" si="161"/>
        <v>17762</v>
      </c>
      <c r="K2584" s="47">
        <f t="shared" si="162"/>
        <v>776420</v>
      </c>
      <c r="L2584">
        <f>+VLOOKUP(J2584,'Thanh toán '!Q$6:R$3244,2,0)</f>
        <v>776420</v>
      </c>
      <c r="M2584" s="47">
        <f t="shared" si="163"/>
        <v>0</v>
      </c>
    </row>
    <row r="2585" spans="1:13" x14ac:dyDescent="0.25">
      <c r="A2585" s="43">
        <v>45014</v>
      </c>
      <c r="B2585" s="40" t="s">
        <v>14315</v>
      </c>
      <c r="C2585" s="40" t="s">
        <v>9683</v>
      </c>
      <c r="D2585" s="38">
        <v>2662970</v>
      </c>
      <c r="E2585" s="42" t="s">
        <v>8998</v>
      </c>
      <c r="F2585" s="38">
        <v>266297</v>
      </c>
      <c r="G2585" s="38">
        <f t="shared" si="160"/>
        <v>2929267</v>
      </c>
      <c r="H2585" s="40" t="s">
        <v>9284</v>
      </c>
      <c r="I2585" s="40" t="s">
        <v>9285</v>
      </c>
      <c r="J2585" s="45">
        <f t="shared" si="161"/>
        <v>17766</v>
      </c>
      <c r="K2585" s="47">
        <f t="shared" si="162"/>
        <v>2929267</v>
      </c>
      <c r="L2585" t="e">
        <f>+VLOOKUP(J2585,'Thanh toán '!Q$6:R$3244,2,0)</f>
        <v>#N/A</v>
      </c>
      <c r="M2585" s="47" t="e">
        <f t="shared" si="163"/>
        <v>#N/A</v>
      </c>
    </row>
    <row r="2586" spans="1:13" x14ac:dyDescent="0.25">
      <c r="A2586" s="43">
        <v>45014</v>
      </c>
      <c r="B2586" s="40" t="s">
        <v>14316</v>
      </c>
      <c r="C2586" s="40" t="s">
        <v>13386</v>
      </c>
      <c r="D2586" s="38">
        <v>1289600</v>
      </c>
      <c r="E2586" s="42" t="s">
        <v>8998</v>
      </c>
      <c r="F2586" s="38">
        <v>128960</v>
      </c>
      <c r="G2586" s="38">
        <f t="shared" si="160"/>
        <v>1418560</v>
      </c>
      <c r="H2586" s="40" t="s">
        <v>9284</v>
      </c>
      <c r="I2586" s="40" t="s">
        <v>9285</v>
      </c>
      <c r="J2586" s="45">
        <f t="shared" si="161"/>
        <v>17767</v>
      </c>
      <c r="K2586" s="47">
        <f t="shared" si="162"/>
        <v>1418560</v>
      </c>
      <c r="L2586">
        <f>+VLOOKUP(J2586,'Thanh toán '!Q$6:R$3244,2,0)</f>
        <v>1418560</v>
      </c>
      <c r="M2586" s="47">
        <f t="shared" si="163"/>
        <v>0</v>
      </c>
    </row>
    <row r="2587" spans="1:13" x14ac:dyDescent="0.25">
      <c r="A2587" s="43">
        <v>45014</v>
      </c>
      <c r="B2587" s="40" t="s">
        <v>12693</v>
      </c>
      <c r="C2587" s="40" t="s">
        <v>14317</v>
      </c>
      <c r="D2587" s="38">
        <v>3460800</v>
      </c>
      <c r="E2587" s="42" t="s">
        <v>8998</v>
      </c>
      <c r="F2587" s="38">
        <v>346080</v>
      </c>
      <c r="G2587" s="38">
        <f t="shared" si="160"/>
        <v>3806880</v>
      </c>
      <c r="H2587" s="40" t="s">
        <v>9601</v>
      </c>
      <c r="I2587" s="40" t="s">
        <v>9602</v>
      </c>
      <c r="J2587" s="45">
        <f t="shared" si="161"/>
        <v>17773</v>
      </c>
      <c r="K2587" s="47">
        <f t="shared" si="162"/>
        <v>3806880</v>
      </c>
      <c r="L2587" t="e">
        <f>+VLOOKUP(J2587,'Thanh toán '!Q$6:R$3244,2,0)</f>
        <v>#N/A</v>
      </c>
      <c r="M2587" s="47" t="e">
        <f t="shared" si="163"/>
        <v>#N/A</v>
      </c>
    </row>
    <row r="2588" spans="1:13" x14ac:dyDescent="0.25">
      <c r="A2588" s="43">
        <v>45014</v>
      </c>
      <c r="B2588" s="40" t="s">
        <v>14318</v>
      </c>
      <c r="C2588" s="40" t="s">
        <v>14319</v>
      </c>
      <c r="D2588" s="38">
        <v>865200</v>
      </c>
      <c r="E2588" s="42" t="s">
        <v>8998</v>
      </c>
      <c r="F2588" s="38">
        <v>86520</v>
      </c>
      <c r="G2588" s="38">
        <f t="shared" si="160"/>
        <v>951720</v>
      </c>
      <c r="H2588" s="40" t="s">
        <v>9625</v>
      </c>
      <c r="I2588" s="40" t="s">
        <v>9626</v>
      </c>
      <c r="J2588" s="45">
        <f t="shared" si="161"/>
        <v>17774</v>
      </c>
      <c r="K2588" s="47">
        <f t="shared" si="162"/>
        <v>951720</v>
      </c>
      <c r="L2588" t="e">
        <f>+VLOOKUP(J2588,'Thanh toán '!Q$6:R$3244,2,0)</f>
        <v>#N/A</v>
      </c>
      <c r="M2588" s="47" t="e">
        <f t="shared" si="163"/>
        <v>#N/A</v>
      </c>
    </row>
    <row r="2589" spans="1:13" x14ac:dyDescent="0.25">
      <c r="A2589" s="43">
        <v>45014</v>
      </c>
      <c r="B2589" s="40" t="s">
        <v>14320</v>
      </c>
      <c r="C2589" s="40" t="s">
        <v>14321</v>
      </c>
      <c r="D2589" s="38">
        <v>865200</v>
      </c>
      <c r="E2589" s="42" t="s">
        <v>8998</v>
      </c>
      <c r="F2589" s="38">
        <v>86520</v>
      </c>
      <c r="G2589" s="38">
        <f t="shared" si="160"/>
        <v>951720</v>
      </c>
      <c r="H2589" s="40" t="s">
        <v>9625</v>
      </c>
      <c r="I2589" s="40" t="s">
        <v>9626</v>
      </c>
      <c r="J2589" s="45">
        <f t="shared" si="161"/>
        <v>17775</v>
      </c>
      <c r="K2589" s="47">
        <f t="shared" si="162"/>
        <v>951720</v>
      </c>
      <c r="L2589" t="e">
        <f>+VLOOKUP(J2589,'Thanh toán '!Q$6:R$3244,2,0)</f>
        <v>#N/A</v>
      </c>
      <c r="M2589" s="47" t="e">
        <f t="shared" si="163"/>
        <v>#N/A</v>
      </c>
    </row>
    <row r="2590" spans="1:13" x14ac:dyDescent="0.25">
      <c r="A2590" s="43">
        <v>45014</v>
      </c>
      <c r="B2590" s="40" t="s">
        <v>14322</v>
      </c>
      <c r="C2590" s="40" t="s">
        <v>14323</v>
      </c>
      <c r="D2590" s="38">
        <v>1730400</v>
      </c>
      <c r="E2590" s="42" t="s">
        <v>8998</v>
      </c>
      <c r="F2590" s="38">
        <v>173040</v>
      </c>
      <c r="G2590" s="38">
        <f t="shared" si="160"/>
        <v>1903440</v>
      </c>
      <c r="H2590" s="40" t="s">
        <v>9583</v>
      </c>
      <c r="I2590" s="40" t="s">
        <v>9584</v>
      </c>
      <c r="J2590" s="45">
        <f t="shared" si="161"/>
        <v>17776</v>
      </c>
      <c r="K2590" s="47">
        <f t="shared" si="162"/>
        <v>1903440</v>
      </c>
      <c r="L2590" t="e">
        <f>+VLOOKUP(J2590,'Thanh toán '!Q$6:R$3244,2,0)</f>
        <v>#N/A</v>
      </c>
      <c r="M2590" s="47" t="e">
        <f t="shared" si="163"/>
        <v>#N/A</v>
      </c>
    </row>
    <row r="2591" spans="1:13" x14ac:dyDescent="0.25">
      <c r="A2591" s="43">
        <v>45014</v>
      </c>
      <c r="B2591" s="40" t="s">
        <v>14324</v>
      </c>
      <c r="C2591" s="40" t="s">
        <v>14325</v>
      </c>
      <c r="D2591" s="38">
        <v>882000</v>
      </c>
      <c r="E2591" s="42" t="s">
        <v>8998</v>
      </c>
      <c r="F2591" s="38">
        <v>88200</v>
      </c>
      <c r="G2591" s="38">
        <f t="shared" si="160"/>
        <v>970200</v>
      </c>
      <c r="H2591" s="40" t="s">
        <v>9619</v>
      </c>
      <c r="I2591" s="40" t="s">
        <v>9620</v>
      </c>
      <c r="J2591" s="45">
        <f t="shared" si="161"/>
        <v>17777</v>
      </c>
      <c r="K2591" s="47">
        <f t="shared" si="162"/>
        <v>970200</v>
      </c>
      <c r="L2591" t="e">
        <f>+VLOOKUP(J2591,'Thanh toán '!Q$6:R$3244,2,0)</f>
        <v>#N/A</v>
      </c>
      <c r="M2591" s="47" t="e">
        <f t="shared" si="163"/>
        <v>#N/A</v>
      </c>
    </row>
    <row r="2592" spans="1:13" x14ac:dyDescent="0.25">
      <c r="A2592" s="43">
        <v>45014</v>
      </c>
      <c r="B2592" s="40" t="s">
        <v>14326</v>
      </c>
      <c r="C2592" s="40" t="s">
        <v>14327</v>
      </c>
      <c r="D2592" s="38">
        <v>1306200</v>
      </c>
      <c r="E2592" s="42" t="s">
        <v>8998</v>
      </c>
      <c r="F2592" s="38">
        <v>130620</v>
      </c>
      <c r="G2592" s="38">
        <f t="shared" si="160"/>
        <v>1436820</v>
      </c>
      <c r="H2592" s="40" t="s">
        <v>9439</v>
      </c>
      <c r="I2592" s="40" t="s">
        <v>9440</v>
      </c>
      <c r="J2592" s="45">
        <f t="shared" si="161"/>
        <v>17778</v>
      </c>
      <c r="K2592" s="47">
        <f t="shared" si="162"/>
        <v>1436820</v>
      </c>
      <c r="L2592" t="e">
        <f>+VLOOKUP(J2592,'Thanh toán '!Q$6:R$3244,2,0)</f>
        <v>#N/A</v>
      </c>
      <c r="M2592" s="47" t="e">
        <f t="shared" si="163"/>
        <v>#N/A</v>
      </c>
    </row>
    <row r="2593" spans="1:13" x14ac:dyDescent="0.25">
      <c r="A2593" s="43">
        <v>45014</v>
      </c>
      <c r="B2593" s="40" t="s">
        <v>14328</v>
      </c>
      <c r="C2593" s="40" t="s">
        <v>14329</v>
      </c>
      <c r="D2593" s="38">
        <v>1289400</v>
      </c>
      <c r="E2593" s="42" t="s">
        <v>8998</v>
      </c>
      <c r="F2593" s="38">
        <v>128940</v>
      </c>
      <c r="G2593" s="38">
        <f t="shared" si="160"/>
        <v>1418340</v>
      </c>
      <c r="H2593" s="40" t="s">
        <v>9635</v>
      </c>
      <c r="I2593" s="40" t="s">
        <v>9636</v>
      </c>
      <c r="J2593" s="45">
        <f t="shared" si="161"/>
        <v>17779</v>
      </c>
      <c r="K2593" s="47">
        <f t="shared" si="162"/>
        <v>1418340</v>
      </c>
      <c r="L2593" t="e">
        <f>+VLOOKUP(J2593,'Thanh toán '!Q$6:R$3244,2,0)</f>
        <v>#N/A</v>
      </c>
      <c r="M2593" s="47" t="e">
        <f t="shared" si="163"/>
        <v>#N/A</v>
      </c>
    </row>
    <row r="2594" spans="1:13" x14ac:dyDescent="0.25">
      <c r="A2594" s="43">
        <v>45014</v>
      </c>
      <c r="B2594" s="40" t="s">
        <v>14330</v>
      </c>
      <c r="C2594" s="40" t="s">
        <v>14331</v>
      </c>
      <c r="D2594" s="38">
        <v>1730400</v>
      </c>
      <c r="E2594" s="42" t="s">
        <v>8998</v>
      </c>
      <c r="F2594" s="38">
        <v>173040</v>
      </c>
      <c r="G2594" s="38">
        <f t="shared" si="160"/>
        <v>1903440</v>
      </c>
      <c r="H2594" s="40" t="s">
        <v>9649</v>
      </c>
      <c r="I2594" s="40" t="s">
        <v>9650</v>
      </c>
      <c r="J2594" s="45">
        <f t="shared" si="161"/>
        <v>17780</v>
      </c>
      <c r="K2594" s="47">
        <f t="shared" si="162"/>
        <v>1903440</v>
      </c>
      <c r="L2594" t="e">
        <f>+VLOOKUP(J2594,'Thanh toán '!Q$6:R$3244,2,0)</f>
        <v>#N/A</v>
      </c>
      <c r="M2594" s="47" t="e">
        <f t="shared" si="163"/>
        <v>#N/A</v>
      </c>
    </row>
    <row r="2595" spans="1:13" x14ac:dyDescent="0.25">
      <c r="A2595" s="43">
        <v>45014</v>
      </c>
      <c r="B2595" s="40" t="s">
        <v>14332</v>
      </c>
      <c r="C2595" s="40" t="s">
        <v>14333</v>
      </c>
      <c r="D2595" s="38">
        <v>1730400</v>
      </c>
      <c r="E2595" s="42" t="s">
        <v>8998</v>
      </c>
      <c r="F2595" s="38">
        <v>173040</v>
      </c>
      <c r="G2595" s="38">
        <f t="shared" si="160"/>
        <v>1903440</v>
      </c>
      <c r="H2595" s="40" t="s">
        <v>14334</v>
      </c>
      <c r="I2595" s="40" t="s">
        <v>14335</v>
      </c>
      <c r="J2595" s="45">
        <f t="shared" si="161"/>
        <v>17781</v>
      </c>
      <c r="K2595" s="47">
        <f t="shared" si="162"/>
        <v>1903440</v>
      </c>
      <c r="L2595" t="e">
        <f>+VLOOKUP(J2595,'Thanh toán '!Q$6:R$3244,2,0)</f>
        <v>#N/A</v>
      </c>
      <c r="M2595" s="47" t="e">
        <f t="shared" si="163"/>
        <v>#N/A</v>
      </c>
    </row>
    <row r="2596" spans="1:13" x14ac:dyDescent="0.25">
      <c r="A2596" s="43">
        <v>45014</v>
      </c>
      <c r="B2596" s="40" t="s">
        <v>12694</v>
      </c>
      <c r="C2596" s="40" t="s">
        <v>14336</v>
      </c>
      <c r="D2596" s="38">
        <v>3035550</v>
      </c>
      <c r="E2596" s="42" t="s">
        <v>8998</v>
      </c>
      <c r="F2596" s="38">
        <v>303555</v>
      </c>
      <c r="G2596" s="38">
        <f t="shared" si="160"/>
        <v>3339105</v>
      </c>
      <c r="H2596" s="40" t="s">
        <v>9613</v>
      </c>
      <c r="I2596" s="40" t="s">
        <v>9614</v>
      </c>
      <c r="J2596" s="45">
        <f t="shared" si="161"/>
        <v>17782</v>
      </c>
      <c r="K2596" s="47">
        <f t="shared" si="162"/>
        <v>3339105</v>
      </c>
      <c r="L2596">
        <f>+VLOOKUP(J2596,'Thanh toán '!Q$6:R$3244,2,0)</f>
        <v>3339105</v>
      </c>
      <c r="M2596" s="47">
        <f t="shared" si="163"/>
        <v>0</v>
      </c>
    </row>
    <row r="2597" spans="1:13" x14ac:dyDescent="0.25">
      <c r="A2597" s="43">
        <v>45014</v>
      </c>
      <c r="B2597" s="40" t="s">
        <v>14337</v>
      </c>
      <c r="C2597" s="40" t="s">
        <v>14338</v>
      </c>
      <c r="D2597" s="38">
        <v>5461355</v>
      </c>
      <c r="E2597" s="42" t="s">
        <v>8998</v>
      </c>
      <c r="F2597" s="38">
        <v>546136</v>
      </c>
      <c r="G2597" s="38">
        <f t="shared" si="160"/>
        <v>6007491</v>
      </c>
      <c r="H2597" s="40" t="s">
        <v>10320</v>
      </c>
      <c r="I2597" s="40" t="s">
        <v>10321</v>
      </c>
      <c r="J2597" s="45">
        <f t="shared" si="161"/>
        <v>17783</v>
      </c>
      <c r="K2597" s="47">
        <f t="shared" si="162"/>
        <v>6007491</v>
      </c>
      <c r="L2597">
        <f>+VLOOKUP(J2597,'Thanh toán '!Q$6:R$3244,2,0)</f>
        <v>6007491</v>
      </c>
      <c r="M2597" s="47">
        <f t="shared" si="163"/>
        <v>0</v>
      </c>
    </row>
    <row r="2598" spans="1:13" x14ac:dyDescent="0.25">
      <c r="A2598" s="43">
        <v>45014</v>
      </c>
      <c r="B2598" s="40" t="s">
        <v>14339</v>
      </c>
      <c r="C2598" s="40" t="s">
        <v>14340</v>
      </c>
      <c r="D2598" s="38">
        <v>349800</v>
      </c>
      <c r="E2598" s="42" t="s">
        <v>8998</v>
      </c>
      <c r="F2598" s="38">
        <v>34980</v>
      </c>
      <c r="G2598" s="38">
        <f t="shared" si="160"/>
        <v>384780</v>
      </c>
      <c r="H2598" s="40" t="s">
        <v>11446</v>
      </c>
      <c r="I2598" s="40" t="s">
        <v>11447</v>
      </c>
      <c r="J2598" s="45">
        <f t="shared" si="161"/>
        <v>17784</v>
      </c>
      <c r="K2598" s="47">
        <f t="shared" si="162"/>
        <v>384780</v>
      </c>
      <c r="L2598">
        <f>+VLOOKUP(J2598,'Thanh toán '!Q$6:R$3244,2,0)</f>
        <v>384780</v>
      </c>
      <c r="M2598" s="47">
        <f t="shared" si="163"/>
        <v>0</v>
      </c>
    </row>
    <row r="2599" spans="1:13" x14ac:dyDescent="0.25">
      <c r="A2599" s="43">
        <v>45014</v>
      </c>
      <c r="B2599" s="40" t="s">
        <v>14341</v>
      </c>
      <c r="C2599" s="40" t="s">
        <v>14342</v>
      </c>
      <c r="D2599" s="38">
        <v>8188490</v>
      </c>
      <c r="E2599" s="42" t="s">
        <v>8998</v>
      </c>
      <c r="F2599" s="38">
        <v>818849</v>
      </c>
      <c r="G2599" s="38">
        <f t="shared" si="160"/>
        <v>9007339</v>
      </c>
      <c r="H2599" s="40" t="s">
        <v>9601</v>
      </c>
      <c r="I2599" s="40" t="s">
        <v>9602</v>
      </c>
      <c r="J2599" s="45">
        <f t="shared" si="161"/>
        <v>17786</v>
      </c>
      <c r="K2599" s="47">
        <f t="shared" si="162"/>
        <v>9007339</v>
      </c>
      <c r="L2599">
        <f>+VLOOKUP(J2599,'Thanh toán '!Q$6:R$3244,2,0)</f>
        <v>9007339</v>
      </c>
      <c r="M2599" s="47">
        <f t="shared" si="163"/>
        <v>0</v>
      </c>
    </row>
    <row r="2600" spans="1:13" x14ac:dyDescent="0.25">
      <c r="A2600" s="43">
        <v>45014</v>
      </c>
      <c r="B2600" s="40" t="s">
        <v>14343</v>
      </c>
      <c r="C2600" s="40" t="s">
        <v>14344</v>
      </c>
      <c r="D2600" s="38">
        <v>1110580</v>
      </c>
      <c r="E2600" s="42" t="s">
        <v>8998</v>
      </c>
      <c r="F2600" s="38">
        <v>111058</v>
      </c>
      <c r="G2600" s="38">
        <f t="shared" si="160"/>
        <v>1221638</v>
      </c>
      <c r="H2600" s="40" t="s">
        <v>9595</v>
      </c>
      <c r="I2600" s="40" t="s">
        <v>9596</v>
      </c>
      <c r="J2600" s="45">
        <f t="shared" si="161"/>
        <v>17787</v>
      </c>
      <c r="K2600" s="47">
        <f t="shared" si="162"/>
        <v>1221638</v>
      </c>
      <c r="L2600">
        <f>+VLOOKUP(J2600,'Thanh toán '!Q$6:R$3244,2,0)</f>
        <v>1221638</v>
      </c>
      <c r="M2600" s="47">
        <f t="shared" si="163"/>
        <v>0</v>
      </c>
    </row>
    <row r="2601" spans="1:13" x14ac:dyDescent="0.25">
      <c r="A2601" s="43">
        <v>45014</v>
      </c>
      <c r="B2601" s="40" t="s">
        <v>14345</v>
      </c>
      <c r="C2601" s="40" t="s">
        <v>14346</v>
      </c>
      <c r="D2601" s="38">
        <v>3783260</v>
      </c>
      <c r="E2601" s="42" t="s">
        <v>8998</v>
      </c>
      <c r="F2601" s="38">
        <v>378326</v>
      </c>
      <c r="G2601" s="38">
        <f t="shared" si="160"/>
        <v>4161586</v>
      </c>
      <c r="H2601" s="40" t="s">
        <v>9649</v>
      </c>
      <c r="I2601" s="40" t="s">
        <v>9650</v>
      </c>
      <c r="J2601" s="45">
        <f t="shared" si="161"/>
        <v>17788</v>
      </c>
      <c r="K2601" s="47">
        <f t="shared" si="162"/>
        <v>4161586</v>
      </c>
      <c r="L2601">
        <f>+VLOOKUP(J2601,'Thanh toán '!Q$6:R$3244,2,0)</f>
        <v>4161586</v>
      </c>
      <c r="M2601" s="47">
        <f t="shared" si="163"/>
        <v>0</v>
      </c>
    </row>
    <row r="2602" spans="1:13" x14ac:dyDescent="0.25">
      <c r="A2602" s="43">
        <v>45014</v>
      </c>
      <c r="B2602" s="40" t="s">
        <v>14347</v>
      </c>
      <c r="C2602" s="40" t="s">
        <v>14348</v>
      </c>
      <c r="D2602" s="38">
        <v>3922050</v>
      </c>
      <c r="E2602" s="42" t="s">
        <v>8998</v>
      </c>
      <c r="F2602" s="38">
        <v>392205</v>
      </c>
      <c r="G2602" s="38">
        <f t="shared" si="160"/>
        <v>4314255</v>
      </c>
      <c r="H2602" s="40" t="s">
        <v>9728</v>
      </c>
      <c r="I2602" s="40" t="s">
        <v>9729</v>
      </c>
      <c r="J2602" s="45">
        <f t="shared" si="161"/>
        <v>17789</v>
      </c>
      <c r="K2602" s="47">
        <f t="shared" si="162"/>
        <v>4314255</v>
      </c>
      <c r="L2602">
        <f>+VLOOKUP(J2602,'Thanh toán '!Q$6:R$3244,2,0)</f>
        <v>4314255</v>
      </c>
      <c r="M2602" s="47">
        <f t="shared" si="163"/>
        <v>0</v>
      </c>
    </row>
    <row r="2603" spans="1:13" x14ac:dyDescent="0.25">
      <c r="A2603" s="43">
        <v>45014</v>
      </c>
      <c r="B2603" s="40" t="s">
        <v>14349</v>
      </c>
      <c r="C2603" s="40" t="s">
        <v>14350</v>
      </c>
      <c r="D2603" s="38">
        <v>926540</v>
      </c>
      <c r="E2603" s="42" t="s">
        <v>8998</v>
      </c>
      <c r="F2603" s="38">
        <v>92654</v>
      </c>
      <c r="G2603" s="38">
        <f t="shared" si="160"/>
        <v>1019194</v>
      </c>
      <c r="H2603" s="40" t="s">
        <v>9631</v>
      </c>
      <c r="I2603" s="40" t="s">
        <v>9632</v>
      </c>
      <c r="J2603" s="45">
        <f t="shared" si="161"/>
        <v>17790</v>
      </c>
      <c r="K2603" s="47">
        <f t="shared" si="162"/>
        <v>1019194</v>
      </c>
      <c r="L2603">
        <f>+VLOOKUP(J2603,'Thanh toán '!Q$6:R$3244,2,0)</f>
        <v>1019194</v>
      </c>
      <c r="M2603" s="47">
        <f t="shared" si="163"/>
        <v>0</v>
      </c>
    </row>
    <row r="2604" spans="1:13" x14ac:dyDescent="0.25">
      <c r="A2604" s="43">
        <v>45014</v>
      </c>
      <c r="B2604" s="40" t="s">
        <v>14351</v>
      </c>
      <c r="C2604" s="40" t="s">
        <v>14352</v>
      </c>
      <c r="D2604" s="38">
        <v>1190660</v>
      </c>
      <c r="E2604" s="42" t="s">
        <v>8998</v>
      </c>
      <c r="F2604" s="38">
        <v>119066</v>
      </c>
      <c r="G2604" s="38">
        <f t="shared" si="160"/>
        <v>1309726</v>
      </c>
      <c r="H2604" s="40" t="s">
        <v>9635</v>
      </c>
      <c r="I2604" s="40" t="s">
        <v>9636</v>
      </c>
      <c r="J2604" s="45">
        <f t="shared" si="161"/>
        <v>17791</v>
      </c>
      <c r="K2604" s="47">
        <f t="shared" si="162"/>
        <v>1309726</v>
      </c>
      <c r="L2604">
        <f>+VLOOKUP(J2604,'Thanh toán '!Q$6:R$3244,2,0)</f>
        <v>1309726</v>
      </c>
      <c r="M2604" s="47">
        <f t="shared" si="163"/>
        <v>0</v>
      </c>
    </row>
    <row r="2605" spans="1:13" x14ac:dyDescent="0.25">
      <c r="A2605" s="43">
        <v>45014</v>
      </c>
      <c r="B2605" s="40" t="s">
        <v>14353</v>
      </c>
      <c r="C2605" s="40" t="s">
        <v>14354</v>
      </c>
      <c r="D2605" s="38">
        <v>1983650</v>
      </c>
      <c r="E2605" s="42" t="s">
        <v>8998</v>
      </c>
      <c r="F2605" s="38">
        <v>198365</v>
      </c>
      <c r="G2605" s="38">
        <f t="shared" si="160"/>
        <v>2182015</v>
      </c>
      <c r="H2605" s="40" t="s">
        <v>9625</v>
      </c>
      <c r="I2605" s="40" t="s">
        <v>9626</v>
      </c>
      <c r="J2605" s="45">
        <f t="shared" si="161"/>
        <v>17792</v>
      </c>
      <c r="K2605" s="47">
        <f t="shared" si="162"/>
        <v>2182015</v>
      </c>
      <c r="L2605">
        <f>+VLOOKUP(J2605,'Thanh toán '!Q$6:R$3244,2,0)</f>
        <v>2182015</v>
      </c>
      <c r="M2605" s="47">
        <f t="shared" si="163"/>
        <v>0</v>
      </c>
    </row>
    <row r="2606" spans="1:13" x14ac:dyDescent="0.25">
      <c r="A2606" s="43">
        <v>45014</v>
      </c>
      <c r="B2606" s="40" t="s">
        <v>14355</v>
      </c>
      <c r="C2606" s="40" t="s">
        <v>14356</v>
      </c>
      <c r="D2606" s="38">
        <v>1110580</v>
      </c>
      <c r="E2606" s="42" t="s">
        <v>8998</v>
      </c>
      <c r="F2606" s="38">
        <v>111058</v>
      </c>
      <c r="G2606" s="38">
        <f t="shared" si="160"/>
        <v>1221638</v>
      </c>
      <c r="H2606" s="40" t="s">
        <v>9619</v>
      </c>
      <c r="I2606" s="40" t="s">
        <v>9620</v>
      </c>
      <c r="J2606" s="45">
        <f t="shared" si="161"/>
        <v>17793</v>
      </c>
      <c r="K2606" s="47">
        <f t="shared" si="162"/>
        <v>1221638</v>
      </c>
      <c r="L2606">
        <f>+VLOOKUP(J2606,'Thanh toán '!Q$6:R$3244,2,0)</f>
        <v>1221638</v>
      </c>
      <c r="M2606" s="47">
        <f t="shared" si="163"/>
        <v>0</v>
      </c>
    </row>
    <row r="2607" spans="1:13" x14ac:dyDescent="0.25">
      <c r="A2607" s="43">
        <v>45015</v>
      </c>
      <c r="B2607" s="40" t="s">
        <v>14366</v>
      </c>
      <c r="C2607" s="40" t="s">
        <v>14367</v>
      </c>
      <c r="D2607" s="38">
        <v>865200</v>
      </c>
      <c r="E2607" s="42" t="s">
        <v>8998</v>
      </c>
      <c r="F2607" s="38">
        <v>86520</v>
      </c>
      <c r="G2607" s="38">
        <f t="shared" si="160"/>
        <v>951720</v>
      </c>
      <c r="H2607" s="40" t="s">
        <v>9755</v>
      </c>
      <c r="I2607" s="40" t="s">
        <v>9756</v>
      </c>
      <c r="J2607" s="45">
        <f t="shared" si="161"/>
        <v>17794</v>
      </c>
      <c r="K2607" s="47">
        <f t="shared" si="162"/>
        <v>951720</v>
      </c>
      <c r="L2607" t="e">
        <f>+VLOOKUP(J2607,'Thanh toán '!Q$6:R$3244,2,0)</f>
        <v>#N/A</v>
      </c>
      <c r="M2607" s="47" t="e">
        <f t="shared" si="163"/>
        <v>#N/A</v>
      </c>
    </row>
    <row r="2608" spans="1:13" x14ac:dyDescent="0.25">
      <c r="A2608" s="43">
        <v>45015</v>
      </c>
      <c r="B2608" s="40" t="s">
        <v>12695</v>
      </c>
      <c r="C2608" s="40" t="s">
        <v>14368</v>
      </c>
      <c r="D2608" s="38">
        <v>3550800</v>
      </c>
      <c r="E2608" s="42" t="s">
        <v>8998</v>
      </c>
      <c r="F2608" s="38">
        <v>355080</v>
      </c>
      <c r="G2608" s="38">
        <f t="shared" si="160"/>
        <v>3905880</v>
      </c>
      <c r="H2608" s="40" t="s">
        <v>9755</v>
      </c>
      <c r="I2608" s="40" t="s">
        <v>9756</v>
      </c>
      <c r="J2608" s="45">
        <f t="shared" si="161"/>
        <v>17795</v>
      </c>
      <c r="K2608" s="47">
        <f t="shared" si="162"/>
        <v>3905880</v>
      </c>
      <c r="L2608">
        <f>+VLOOKUP(J2608,'Thanh toán '!Q$6:R$3244,2,0)</f>
        <v>3905880</v>
      </c>
      <c r="M2608" s="47">
        <f t="shared" si="163"/>
        <v>0</v>
      </c>
    </row>
    <row r="2609" spans="1:13" x14ac:dyDescent="0.25">
      <c r="A2609" s="43">
        <v>45015</v>
      </c>
      <c r="B2609" s="40" t="s">
        <v>14369</v>
      </c>
      <c r="C2609" s="40" t="s">
        <v>14370</v>
      </c>
      <c r="D2609" s="38">
        <v>882000</v>
      </c>
      <c r="E2609" s="42" t="s">
        <v>8998</v>
      </c>
      <c r="F2609" s="38">
        <v>88200</v>
      </c>
      <c r="G2609" s="38">
        <f t="shared" si="160"/>
        <v>970200</v>
      </c>
      <c r="H2609" s="40" t="s">
        <v>9558</v>
      </c>
      <c r="I2609" s="40" t="s">
        <v>9559</v>
      </c>
      <c r="J2609" s="45">
        <f t="shared" si="161"/>
        <v>17796</v>
      </c>
      <c r="K2609" s="47">
        <f t="shared" si="162"/>
        <v>970200</v>
      </c>
      <c r="L2609" t="e">
        <f>+VLOOKUP(J2609,'Thanh toán '!Q$6:R$3244,2,0)</f>
        <v>#N/A</v>
      </c>
      <c r="M2609" s="47" t="e">
        <f t="shared" si="163"/>
        <v>#N/A</v>
      </c>
    </row>
    <row r="2610" spans="1:13" x14ac:dyDescent="0.25">
      <c r="A2610" s="43">
        <v>45015</v>
      </c>
      <c r="B2610" s="40" t="s">
        <v>14371</v>
      </c>
      <c r="C2610" s="40" t="s">
        <v>14372</v>
      </c>
      <c r="D2610" s="38">
        <v>1730400</v>
      </c>
      <c r="E2610" s="42" t="s">
        <v>8998</v>
      </c>
      <c r="F2610" s="38">
        <v>173040</v>
      </c>
      <c r="G2610" s="38">
        <f t="shared" si="160"/>
        <v>1903440</v>
      </c>
      <c r="H2610" s="40" t="s">
        <v>9558</v>
      </c>
      <c r="I2610" s="40" t="s">
        <v>9559</v>
      </c>
      <c r="J2610" s="45">
        <f t="shared" si="161"/>
        <v>17797</v>
      </c>
      <c r="K2610" s="47">
        <f t="shared" si="162"/>
        <v>1903440</v>
      </c>
      <c r="L2610" t="e">
        <f>+VLOOKUP(J2610,'Thanh toán '!Q$6:R$3244,2,0)</f>
        <v>#N/A</v>
      </c>
      <c r="M2610" s="47" t="e">
        <f t="shared" si="163"/>
        <v>#N/A</v>
      </c>
    </row>
    <row r="2611" spans="1:13" x14ac:dyDescent="0.25">
      <c r="A2611" s="43">
        <v>45015</v>
      </c>
      <c r="B2611" s="40" t="s">
        <v>12696</v>
      </c>
      <c r="C2611" s="40" t="s">
        <v>14373</v>
      </c>
      <c r="D2611" s="38">
        <v>1764000</v>
      </c>
      <c r="E2611" s="42" t="s">
        <v>8998</v>
      </c>
      <c r="F2611" s="38">
        <v>176400</v>
      </c>
      <c r="G2611" s="38">
        <f t="shared" si="160"/>
        <v>1940400</v>
      </c>
      <c r="H2611" s="40" t="s">
        <v>9498</v>
      </c>
      <c r="I2611" s="40" t="s">
        <v>9499</v>
      </c>
      <c r="J2611" s="45">
        <f t="shared" si="161"/>
        <v>17806</v>
      </c>
      <c r="K2611" s="47">
        <f t="shared" si="162"/>
        <v>1940400</v>
      </c>
      <c r="L2611" t="e">
        <f>+VLOOKUP(J2611,'Thanh toán '!Q$6:R$3244,2,0)</f>
        <v>#N/A</v>
      </c>
      <c r="M2611" s="47" t="e">
        <f t="shared" si="163"/>
        <v>#N/A</v>
      </c>
    </row>
    <row r="2612" spans="1:13" x14ac:dyDescent="0.25">
      <c r="A2612" s="43">
        <v>45015</v>
      </c>
      <c r="B2612" s="40" t="s">
        <v>14374</v>
      </c>
      <c r="C2612" s="40" t="s">
        <v>10069</v>
      </c>
      <c r="D2612" s="38">
        <v>1730400</v>
      </c>
      <c r="E2612" s="42" t="s">
        <v>8998</v>
      </c>
      <c r="F2612" s="38">
        <v>173040</v>
      </c>
      <c r="G2612" s="38">
        <f t="shared" si="160"/>
        <v>1903440</v>
      </c>
      <c r="H2612" s="40" t="s">
        <v>9001</v>
      </c>
      <c r="I2612" s="40" t="s">
        <v>9002</v>
      </c>
      <c r="J2612" s="45">
        <f t="shared" si="161"/>
        <v>17807</v>
      </c>
      <c r="K2612" s="47">
        <f t="shared" si="162"/>
        <v>1903440</v>
      </c>
      <c r="L2612" t="e">
        <f>+VLOOKUP(J2612,'Thanh toán '!Q$6:R$3244,2,0)</f>
        <v>#N/A</v>
      </c>
      <c r="M2612" s="47" t="e">
        <f t="shared" si="163"/>
        <v>#N/A</v>
      </c>
    </row>
    <row r="2613" spans="1:13" x14ac:dyDescent="0.25">
      <c r="A2613" s="43">
        <v>45015</v>
      </c>
      <c r="B2613" s="40" t="s">
        <v>12697</v>
      </c>
      <c r="C2613" s="40" t="s">
        <v>10072</v>
      </c>
      <c r="D2613" s="38">
        <v>912488</v>
      </c>
      <c r="E2613" s="42" t="s">
        <v>8998</v>
      </c>
      <c r="F2613" s="38">
        <v>91249</v>
      </c>
      <c r="G2613" s="38">
        <f t="shared" si="160"/>
        <v>1003737</v>
      </c>
      <c r="H2613" s="40" t="s">
        <v>9001</v>
      </c>
      <c r="I2613" s="40" t="s">
        <v>9002</v>
      </c>
      <c r="J2613" s="45">
        <f t="shared" si="161"/>
        <v>17808</v>
      </c>
      <c r="K2613" s="47">
        <f t="shared" si="162"/>
        <v>1003737</v>
      </c>
      <c r="L2613">
        <f>+VLOOKUP(J2613,'Thanh toán '!Q$6:R$3244,2,0)</f>
        <v>1003737</v>
      </c>
      <c r="M2613" s="47">
        <f t="shared" si="163"/>
        <v>0</v>
      </c>
    </row>
    <row r="2614" spans="1:13" x14ac:dyDescent="0.25">
      <c r="A2614" s="43">
        <v>45015</v>
      </c>
      <c r="B2614" s="40" t="s">
        <v>14375</v>
      </c>
      <c r="C2614" s="40" t="s">
        <v>10081</v>
      </c>
      <c r="D2614" s="38">
        <v>435600</v>
      </c>
      <c r="E2614" s="42" t="s">
        <v>8998</v>
      </c>
      <c r="F2614" s="38">
        <v>43560</v>
      </c>
      <c r="G2614" s="38">
        <f t="shared" si="160"/>
        <v>479160</v>
      </c>
      <c r="H2614" s="40" t="s">
        <v>9001</v>
      </c>
      <c r="I2614" s="40" t="s">
        <v>9002</v>
      </c>
      <c r="J2614" s="45">
        <f t="shared" si="161"/>
        <v>17809</v>
      </c>
      <c r="K2614" s="47">
        <f t="shared" si="162"/>
        <v>479160</v>
      </c>
      <c r="L2614">
        <f>+VLOOKUP(J2614,'Thanh toán '!Q$6:R$3244,2,0)</f>
        <v>479160</v>
      </c>
      <c r="M2614" s="47">
        <f t="shared" si="163"/>
        <v>0</v>
      </c>
    </row>
    <row r="2615" spans="1:13" x14ac:dyDescent="0.25">
      <c r="A2615" s="43">
        <v>45015</v>
      </c>
      <c r="B2615" s="40" t="s">
        <v>14376</v>
      </c>
      <c r="C2615" s="40" t="s">
        <v>10085</v>
      </c>
      <c r="D2615" s="38">
        <v>776217</v>
      </c>
      <c r="E2615" s="42" t="s">
        <v>8998</v>
      </c>
      <c r="F2615" s="38">
        <v>77622</v>
      </c>
      <c r="G2615" s="38">
        <f t="shared" si="160"/>
        <v>853839</v>
      </c>
      <c r="H2615" s="40" t="s">
        <v>9001</v>
      </c>
      <c r="I2615" s="40" t="s">
        <v>9002</v>
      </c>
      <c r="J2615" s="45">
        <f t="shared" si="161"/>
        <v>17810</v>
      </c>
      <c r="K2615" s="47">
        <f t="shared" si="162"/>
        <v>853839</v>
      </c>
      <c r="L2615">
        <f>+VLOOKUP(J2615,'Thanh toán '!Q$6:R$3244,2,0)</f>
        <v>853839</v>
      </c>
      <c r="M2615" s="47">
        <f t="shared" si="163"/>
        <v>0</v>
      </c>
    </row>
    <row r="2616" spans="1:13" x14ac:dyDescent="0.25">
      <c r="A2616" s="43">
        <v>45015</v>
      </c>
      <c r="B2616" s="40" t="s">
        <v>14377</v>
      </c>
      <c r="C2616" s="40" t="s">
        <v>10069</v>
      </c>
      <c r="D2616" s="38">
        <v>666348</v>
      </c>
      <c r="E2616" s="42" t="s">
        <v>8998</v>
      </c>
      <c r="F2616" s="38">
        <v>66635</v>
      </c>
      <c r="G2616" s="38">
        <f t="shared" si="160"/>
        <v>732983</v>
      </c>
      <c r="H2616" s="40" t="s">
        <v>9001</v>
      </c>
      <c r="I2616" s="40" t="s">
        <v>9002</v>
      </c>
      <c r="J2616" s="45">
        <f t="shared" si="161"/>
        <v>17827</v>
      </c>
      <c r="K2616" s="47">
        <f t="shared" si="162"/>
        <v>732983</v>
      </c>
      <c r="L2616">
        <f>+VLOOKUP(J2616,'Thanh toán '!Q$6:R$3244,2,0)</f>
        <v>732983</v>
      </c>
      <c r="M2616" s="47">
        <f t="shared" si="163"/>
        <v>0</v>
      </c>
    </row>
    <row r="2617" spans="1:13" x14ac:dyDescent="0.25">
      <c r="A2617" s="43">
        <v>45015</v>
      </c>
      <c r="B2617" s="40" t="s">
        <v>14378</v>
      </c>
      <c r="C2617" s="40" t="s">
        <v>14379</v>
      </c>
      <c r="D2617" s="38">
        <v>910040</v>
      </c>
      <c r="E2617" s="42" t="s">
        <v>8998</v>
      </c>
      <c r="F2617" s="38">
        <v>91004</v>
      </c>
      <c r="G2617" s="38">
        <f t="shared" si="160"/>
        <v>1001044</v>
      </c>
      <c r="H2617" s="40" t="s">
        <v>9725</v>
      </c>
      <c r="I2617" s="40" t="s">
        <v>9726</v>
      </c>
      <c r="J2617" s="45">
        <f t="shared" si="161"/>
        <v>18092</v>
      </c>
      <c r="K2617" s="47">
        <f t="shared" si="162"/>
        <v>1001044</v>
      </c>
      <c r="L2617">
        <f>+VLOOKUP(J2617,'Thanh toán '!Q$6:R$3244,2,0)</f>
        <v>1001044</v>
      </c>
      <c r="M2617" s="47">
        <f t="shared" si="163"/>
        <v>0</v>
      </c>
    </row>
    <row r="2618" spans="1:13" x14ac:dyDescent="0.25">
      <c r="A2618" s="43">
        <v>45015</v>
      </c>
      <c r="B2618" s="40" t="s">
        <v>14380</v>
      </c>
      <c r="C2618" s="40" t="s">
        <v>14381</v>
      </c>
      <c r="D2618" s="38">
        <v>553467</v>
      </c>
      <c r="E2618" s="42" t="s">
        <v>8998</v>
      </c>
      <c r="F2618" s="38">
        <v>55347</v>
      </c>
      <c r="G2618" s="38">
        <f t="shared" si="160"/>
        <v>608814</v>
      </c>
      <c r="H2618" s="40" t="s">
        <v>9725</v>
      </c>
      <c r="I2618" s="40" t="s">
        <v>9726</v>
      </c>
      <c r="J2618" s="45">
        <f t="shared" si="161"/>
        <v>18093</v>
      </c>
      <c r="K2618" s="47">
        <f t="shared" si="162"/>
        <v>608814</v>
      </c>
      <c r="L2618">
        <f>+VLOOKUP(J2618,'Thanh toán '!Q$6:R$3244,2,0)</f>
        <v>608814</v>
      </c>
      <c r="M2618" s="47">
        <f t="shared" si="163"/>
        <v>0</v>
      </c>
    </row>
    <row r="2619" spans="1:13" x14ac:dyDescent="0.25">
      <c r="A2619" s="43">
        <v>45015</v>
      </c>
      <c r="B2619" s="40" t="s">
        <v>14382</v>
      </c>
      <c r="C2619" s="40" t="s">
        <v>14383</v>
      </c>
      <c r="D2619" s="38">
        <v>1281290</v>
      </c>
      <c r="E2619" s="42" t="s">
        <v>8998</v>
      </c>
      <c r="F2619" s="38">
        <v>128129</v>
      </c>
      <c r="G2619" s="38">
        <f t="shared" si="160"/>
        <v>1409419</v>
      </c>
      <c r="H2619" s="40" t="s">
        <v>9725</v>
      </c>
      <c r="I2619" s="40" t="s">
        <v>9726</v>
      </c>
      <c r="J2619" s="45">
        <f t="shared" si="161"/>
        <v>18094</v>
      </c>
      <c r="K2619" s="47">
        <f t="shared" si="162"/>
        <v>1409419</v>
      </c>
      <c r="L2619">
        <f>+VLOOKUP(J2619,'Thanh toán '!Q$6:R$3244,2,0)</f>
        <v>1409419</v>
      </c>
      <c r="M2619" s="47">
        <f t="shared" si="163"/>
        <v>0</v>
      </c>
    </row>
    <row r="2620" spans="1:13" x14ac:dyDescent="0.25">
      <c r="A2620" s="43">
        <v>45015</v>
      </c>
      <c r="B2620" s="40" t="s">
        <v>14384</v>
      </c>
      <c r="C2620" s="40" t="s">
        <v>10228</v>
      </c>
      <c r="D2620" s="38">
        <v>339360</v>
      </c>
      <c r="E2620" s="42" t="s">
        <v>8998</v>
      </c>
      <c r="F2620" s="38">
        <v>33936</v>
      </c>
      <c r="G2620" s="38">
        <f t="shared" si="160"/>
        <v>373296</v>
      </c>
      <c r="H2620" s="40" t="s">
        <v>9001</v>
      </c>
      <c r="I2620" s="40" t="s">
        <v>9002</v>
      </c>
      <c r="J2620" s="45">
        <f t="shared" si="161"/>
        <v>18096</v>
      </c>
      <c r="K2620" s="47">
        <f t="shared" si="162"/>
        <v>373296</v>
      </c>
      <c r="L2620" t="e">
        <f>+VLOOKUP(J2620,'Thanh toán '!Q$6:R$3244,2,0)</f>
        <v>#N/A</v>
      </c>
      <c r="M2620" s="47" t="e">
        <f t="shared" si="163"/>
        <v>#N/A</v>
      </c>
    </row>
    <row r="2621" spans="1:13" x14ac:dyDescent="0.25">
      <c r="A2621" s="43">
        <v>45015</v>
      </c>
      <c r="B2621" s="40" t="s">
        <v>14385</v>
      </c>
      <c r="C2621" s="40" t="s">
        <v>10222</v>
      </c>
      <c r="D2621" s="38">
        <v>339360</v>
      </c>
      <c r="E2621" s="42" t="s">
        <v>8998</v>
      </c>
      <c r="F2621" s="38">
        <v>33936</v>
      </c>
      <c r="G2621" s="38">
        <f t="shared" si="160"/>
        <v>373296</v>
      </c>
      <c r="H2621" s="40" t="s">
        <v>9001</v>
      </c>
      <c r="I2621" s="40" t="s">
        <v>9002</v>
      </c>
      <c r="J2621" s="45">
        <f t="shared" si="161"/>
        <v>18097</v>
      </c>
      <c r="K2621" s="47">
        <f t="shared" si="162"/>
        <v>373296</v>
      </c>
      <c r="L2621" t="e">
        <f>+VLOOKUP(J2621,'Thanh toán '!Q$6:R$3244,2,0)</f>
        <v>#N/A</v>
      </c>
      <c r="M2621" s="47" t="e">
        <f t="shared" si="163"/>
        <v>#N/A</v>
      </c>
    </row>
    <row r="2622" spans="1:13" x14ac:dyDescent="0.25">
      <c r="A2622" s="43">
        <v>45015</v>
      </c>
      <c r="B2622" s="40" t="s">
        <v>14386</v>
      </c>
      <c r="C2622" s="40" t="s">
        <v>14387</v>
      </c>
      <c r="D2622" s="38">
        <v>1361490</v>
      </c>
      <c r="E2622" s="42" t="s">
        <v>8998</v>
      </c>
      <c r="F2622" s="38">
        <v>136149</v>
      </c>
      <c r="G2622" s="38">
        <f t="shared" si="160"/>
        <v>1497639</v>
      </c>
      <c r="H2622" s="40" t="s">
        <v>9197</v>
      </c>
      <c r="I2622" s="40" t="s">
        <v>9198</v>
      </c>
      <c r="J2622" s="45">
        <f t="shared" si="161"/>
        <v>18098</v>
      </c>
      <c r="K2622" s="47">
        <f t="shared" si="162"/>
        <v>1497639</v>
      </c>
      <c r="L2622">
        <f>+VLOOKUP(J2622,'Thanh toán '!Q$6:R$3244,2,0)</f>
        <v>1497639</v>
      </c>
      <c r="M2622" s="47">
        <f t="shared" si="163"/>
        <v>0</v>
      </c>
    </row>
    <row r="2623" spans="1:13" x14ac:dyDescent="0.25">
      <c r="A2623" s="43">
        <v>45015</v>
      </c>
      <c r="B2623" s="40" t="s">
        <v>14388</v>
      </c>
      <c r="C2623" s="40" t="s">
        <v>12759</v>
      </c>
      <c r="D2623" s="38">
        <v>1400658</v>
      </c>
      <c r="E2623" s="42" t="s">
        <v>8998</v>
      </c>
      <c r="F2623" s="38">
        <v>140066</v>
      </c>
      <c r="G2623" s="38">
        <f t="shared" si="160"/>
        <v>1540724</v>
      </c>
      <c r="H2623" s="40" t="s">
        <v>9406</v>
      </c>
      <c r="I2623" s="40" t="s">
        <v>9407</v>
      </c>
      <c r="J2623" s="45">
        <f t="shared" si="161"/>
        <v>18099</v>
      </c>
      <c r="K2623" s="47">
        <f t="shared" si="162"/>
        <v>1540724</v>
      </c>
      <c r="L2623">
        <f>+VLOOKUP(J2623,'Thanh toán '!Q$6:R$3244,2,0)</f>
        <v>1540724</v>
      </c>
      <c r="M2623" s="47">
        <f t="shared" si="163"/>
        <v>0</v>
      </c>
    </row>
    <row r="2624" spans="1:13" x14ac:dyDescent="0.25">
      <c r="A2624" s="43">
        <v>45015</v>
      </c>
      <c r="B2624" s="40" t="s">
        <v>14389</v>
      </c>
      <c r="C2624" s="40" t="s">
        <v>9363</v>
      </c>
      <c r="D2624" s="38">
        <v>1657627</v>
      </c>
      <c r="E2624" s="42" t="s">
        <v>8998</v>
      </c>
      <c r="F2624" s="38">
        <v>165763</v>
      </c>
      <c r="G2624" s="38">
        <f t="shared" si="160"/>
        <v>1823390</v>
      </c>
      <c r="H2624" s="40" t="s">
        <v>9001</v>
      </c>
      <c r="I2624" s="40" t="s">
        <v>9002</v>
      </c>
      <c r="J2624" s="45">
        <f t="shared" si="161"/>
        <v>18100</v>
      </c>
      <c r="K2624" s="47">
        <f t="shared" si="162"/>
        <v>1823390</v>
      </c>
      <c r="L2624">
        <f>+VLOOKUP(J2624,'Thanh toán '!Q$6:R$3244,2,0)</f>
        <v>1823390</v>
      </c>
      <c r="M2624" s="47">
        <f t="shared" si="163"/>
        <v>0</v>
      </c>
    </row>
    <row r="2625" spans="1:13" x14ac:dyDescent="0.25">
      <c r="A2625" s="43">
        <v>45015</v>
      </c>
      <c r="B2625" s="40" t="s">
        <v>14390</v>
      </c>
      <c r="C2625" s="40" t="s">
        <v>9203</v>
      </c>
      <c r="D2625" s="38">
        <v>706470</v>
      </c>
      <c r="E2625" s="42" t="s">
        <v>8998</v>
      </c>
      <c r="F2625" s="38">
        <v>70647</v>
      </c>
      <c r="G2625" s="38">
        <f t="shared" si="160"/>
        <v>777117</v>
      </c>
      <c r="H2625" s="40" t="s">
        <v>9001</v>
      </c>
      <c r="I2625" s="40" t="s">
        <v>9002</v>
      </c>
      <c r="J2625" s="45">
        <f t="shared" si="161"/>
        <v>18102</v>
      </c>
      <c r="K2625" s="47">
        <f t="shared" si="162"/>
        <v>777117</v>
      </c>
      <c r="L2625">
        <f>+VLOOKUP(J2625,'Thanh toán '!Q$6:R$3244,2,0)</f>
        <v>777117</v>
      </c>
      <c r="M2625" s="47">
        <f t="shared" si="163"/>
        <v>0</v>
      </c>
    </row>
    <row r="2626" spans="1:13" x14ac:dyDescent="0.25">
      <c r="A2626" s="43">
        <v>45015</v>
      </c>
      <c r="B2626" s="40" t="s">
        <v>14391</v>
      </c>
      <c r="C2626" s="40" t="s">
        <v>11603</v>
      </c>
      <c r="D2626" s="38">
        <v>1222125</v>
      </c>
      <c r="E2626" s="42" t="s">
        <v>8998</v>
      </c>
      <c r="F2626" s="38">
        <v>122213</v>
      </c>
      <c r="G2626" s="38">
        <f t="shared" si="160"/>
        <v>1344338</v>
      </c>
      <c r="H2626" s="40" t="s">
        <v>9001</v>
      </c>
      <c r="I2626" s="40" t="s">
        <v>9002</v>
      </c>
      <c r="J2626" s="45">
        <f t="shared" si="161"/>
        <v>18103</v>
      </c>
      <c r="K2626" s="47">
        <f t="shared" si="162"/>
        <v>1344338</v>
      </c>
      <c r="L2626" t="e">
        <f>+VLOOKUP(J2626,'Thanh toán '!Q$6:R$3244,2,0)</f>
        <v>#N/A</v>
      </c>
      <c r="M2626" s="47" t="e">
        <f t="shared" si="163"/>
        <v>#N/A</v>
      </c>
    </row>
    <row r="2627" spans="1:13" x14ac:dyDescent="0.25">
      <c r="A2627" s="43">
        <v>45015</v>
      </c>
      <c r="B2627" s="40" t="s">
        <v>14392</v>
      </c>
      <c r="C2627" s="40" t="s">
        <v>9201</v>
      </c>
      <c r="D2627" s="38">
        <v>1206244</v>
      </c>
      <c r="E2627" s="42" t="s">
        <v>8998</v>
      </c>
      <c r="F2627" s="38">
        <v>120624</v>
      </c>
      <c r="G2627" s="38">
        <f t="shared" si="160"/>
        <v>1326868</v>
      </c>
      <c r="H2627" s="40" t="s">
        <v>9001</v>
      </c>
      <c r="I2627" s="40" t="s">
        <v>9002</v>
      </c>
      <c r="J2627" s="45">
        <f t="shared" si="161"/>
        <v>18104</v>
      </c>
      <c r="K2627" s="47">
        <f t="shared" si="162"/>
        <v>1326868</v>
      </c>
      <c r="L2627">
        <f>+VLOOKUP(J2627,'Thanh toán '!Q$6:R$3244,2,0)</f>
        <v>1326868</v>
      </c>
      <c r="M2627" s="47">
        <f t="shared" si="163"/>
        <v>0</v>
      </c>
    </row>
    <row r="2628" spans="1:13" x14ac:dyDescent="0.25">
      <c r="A2628" s="43">
        <v>45015</v>
      </c>
      <c r="B2628" s="40" t="s">
        <v>14393</v>
      </c>
      <c r="C2628" s="40" t="s">
        <v>9374</v>
      </c>
      <c r="D2628" s="38">
        <v>555290</v>
      </c>
      <c r="E2628" s="42" t="s">
        <v>8998</v>
      </c>
      <c r="F2628" s="38">
        <v>55529</v>
      </c>
      <c r="G2628" s="38">
        <f t="shared" si="160"/>
        <v>610819</v>
      </c>
      <c r="H2628" s="40" t="s">
        <v>9001</v>
      </c>
      <c r="I2628" s="40" t="s">
        <v>9002</v>
      </c>
      <c r="J2628" s="45">
        <f t="shared" si="161"/>
        <v>18682</v>
      </c>
      <c r="K2628" s="47">
        <f t="shared" si="162"/>
        <v>610819</v>
      </c>
      <c r="L2628">
        <f>+VLOOKUP(J2628,'Thanh toán '!Q$6:R$3244,2,0)</f>
        <v>610819</v>
      </c>
      <c r="M2628" s="47">
        <f t="shared" si="163"/>
        <v>0</v>
      </c>
    </row>
    <row r="2629" spans="1:13" x14ac:dyDescent="0.25">
      <c r="A2629" s="43">
        <v>45015</v>
      </c>
      <c r="B2629" s="40" t="s">
        <v>14394</v>
      </c>
      <c r="C2629" s="40" t="s">
        <v>10365</v>
      </c>
      <c r="D2629" s="38">
        <v>1134604</v>
      </c>
      <c r="E2629" s="42" t="s">
        <v>8998</v>
      </c>
      <c r="F2629" s="38">
        <v>113460</v>
      </c>
      <c r="G2629" s="38">
        <f t="shared" si="160"/>
        <v>1248064</v>
      </c>
      <c r="H2629" s="40" t="s">
        <v>9001</v>
      </c>
      <c r="I2629" s="40" t="s">
        <v>9002</v>
      </c>
      <c r="J2629" s="45">
        <f t="shared" si="161"/>
        <v>18686</v>
      </c>
      <c r="K2629" s="47">
        <f t="shared" si="162"/>
        <v>1248064</v>
      </c>
      <c r="L2629">
        <f>+VLOOKUP(J2629,'Thanh toán '!Q$6:R$3244,2,0)</f>
        <v>1248064</v>
      </c>
      <c r="M2629" s="47">
        <f t="shared" si="163"/>
        <v>0</v>
      </c>
    </row>
    <row r="2630" spans="1:13" x14ac:dyDescent="0.25">
      <c r="A2630" s="43">
        <v>45015</v>
      </c>
      <c r="B2630" s="40" t="s">
        <v>14395</v>
      </c>
      <c r="C2630" s="40" t="s">
        <v>10363</v>
      </c>
      <c r="D2630" s="38">
        <v>2902835</v>
      </c>
      <c r="E2630" s="42" t="s">
        <v>8998</v>
      </c>
      <c r="F2630" s="38">
        <v>290284</v>
      </c>
      <c r="G2630" s="38">
        <f t="shared" ref="G2630:G2693" si="164">+D2630+F2630</f>
        <v>3193119</v>
      </c>
      <c r="H2630" s="40" t="s">
        <v>9001</v>
      </c>
      <c r="I2630" s="40" t="s">
        <v>9002</v>
      </c>
      <c r="J2630" s="45">
        <f t="shared" ref="J2630:J2693" si="165">+B2630*1</f>
        <v>18688</v>
      </c>
      <c r="K2630" s="47">
        <f t="shared" ref="K2630:K2693" si="166">+G2630</f>
        <v>3193119</v>
      </c>
      <c r="L2630" t="e">
        <f>+VLOOKUP(J2630,'Thanh toán '!Q$6:R$3244,2,0)</f>
        <v>#N/A</v>
      </c>
      <c r="M2630" s="47" t="e">
        <f t="shared" ref="M2630:M2693" si="167">+L2630-K2630</f>
        <v>#N/A</v>
      </c>
    </row>
    <row r="2631" spans="1:13" x14ac:dyDescent="0.25">
      <c r="A2631" s="43">
        <v>45015</v>
      </c>
      <c r="B2631" s="40" t="s">
        <v>14396</v>
      </c>
      <c r="C2631" s="40" t="s">
        <v>14397</v>
      </c>
      <c r="D2631" s="38">
        <v>2073065</v>
      </c>
      <c r="E2631" s="42" t="s">
        <v>8998</v>
      </c>
      <c r="F2631" s="38">
        <v>207307</v>
      </c>
      <c r="G2631" s="38">
        <f t="shared" si="164"/>
        <v>2280372</v>
      </c>
      <c r="H2631" s="40" t="s">
        <v>9206</v>
      </c>
      <c r="I2631" s="40" t="s">
        <v>9207</v>
      </c>
      <c r="J2631" s="45">
        <f t="shared" si="165"/>
        <v>18689</v>
      </c>
      <c r="K2631" s="47">
        <f t="shared" si="166"/>
        <v>2280372</v>
      </c>
      <c r="L2631">
        <f>+VLOOKUP(J2631,'Thanh toán '!Q$6:R$3244,2,0)</f>
        <v>2280372</v>
      </c>
      <c r="M2631" s="47">
        <f t="shared" si="167"/>
        <v>0</v>
      </c>
    </row>
    <row r="2632" spans="1:13" x14ac:dyDescent="0.25">
      <c r="A2632" s="43">
        <v>45015</v>
      </c>
      <c r="B2632" s="40" t="s">
        <v>14398</v>
      </c>
      <c r="C2632" s="40" t="s">
        <v>9858</v>
      </c>
      <c r="D2632" s="38">
        <v>828401</v>
      </c>
      <c r="E2632" s="42" t="s">
        <v>8998</v>
      </c>
      <c r="F2632" s="38">
        <v>82840</v>
      </c>
      <c r="G2632" s="38">
        <f t="shared" si="164"/>
        <v>911241</v>
      </c>
      <c r="H2632" s="40" t="s">
        <v>9001</v>
      </c>
      <c r="I2632" s="40" t="s">
        <v>9002</v>
      </c>
      <c r="J2632" s="45">
        <f t="shared" si="165"/>
        <v>18696</v>
      </c>
      <c r="K2632" s="47">
        <f t="shared" si="166"/>
        <v>911241</v>
      </c>
      <c r="L2632">
        <f>+VLOOKUP(J2632,'Thanh toán '!Q$6:R$3244,2,0)</f>
        <v>911241</v>
      </c>
      <c r="M2632" s="47">
        <f t="shared" si="167"/>
        <v>0</v>
      </c>
    </row>
    <row r="2633" spans="1:13" x14ac:dyDescent="0.25">
      <c r="A2633" s="43">
        <v>45015</v>
      </c>
      <c r="B2633" s="40" t="s">
        <v>14399</v>
      </c>
      <c r="C2633" s="40" t="s">
        <v>14400</v>
      </c>
      <c r="D2633" s="38">
        <v>3313510</v>
      </c>
      <c r="E2633" s="42" t="s">
        <v>8998</v>
      </c>
      <c r="F2633" s="38">
        <v>331351</v>
      </c>
      <c r="G2633" s="38">
        <f t="shared" si="164"/>
        <v>3644861</v>
      </c>
      <c r="H2633" s="40" t="s">
        <v>9820</v>
      </c>
      <c r="I2633" s="40" t="s">
        <v>9821</v>
      </c>
      <c r="J2633" s="45">
        <f t="shared" si="165"/>
        <v>18719</v>
      </c>
      <c r="K2633" s="47">
        <f t="shared" si="166"/>
        <v>3644861</v>
      </c>
      <c r="L2633">
        <f>+VLOOKUP(J2633,'Thanh toán '!Q$6:R$3244,2,0)</f>
        <v>3644861</v>
      </c>
      <c r="M2633" s="47">
        <f t="shared" si="167"/>
        <v>0</v>
      </c>
    </row>
    <row r="2634" spans="1:13" x14ac:dyDescent="0.25">
      <c r="A2634" s="43">
        <v>45015</v>
      </c>
      <c r="B2634" s="40" t="s">
        <v>14401</v>
      </c>
      <c r="C2634" s="40" t="s">
        <v>14402</v>
      </c>
      <c r="D2634" s="38">
        <v>424200</v>
      </c>
      <c r="E2634" s="42" t="s">
        <v>8998</v>
      </c>
      <c r="F2634" s="38">
        <v>42420</v>
      </c>
      <c r="G2634" s="38">
        <f t="shared" si="164"/>
        <v>466620</v>
      </c>
      <c r="H2634" s="40" t="s">
        <v>9820</v>
      </c>
      <c r="I2634" s="40" t="s">
        <v>9821</v>
      </c>
      <c r="J2634" s="45">
        <f t="shared" si="165"/>
        <v>18720</v>
      </c>
      <c r="K2634" s="47">
        <f t="shared" si="166"/>
        <v>466620</v>
      </c>
      <c r="L2634" t="e">
        <f>+VLOOKUP(J2634,'Thanh toán '!Q$6:R$3244,2,0)</f>
        <v>#N/A</v>
      </c>
      <c r="M2634" s="47" t="e">
        <f t="shared" si="167"/>
        <v>#N/A</v>
      </c>
    </row>
    <row r="2635" spans="1:13" x14ac:dyDescent="0.25">
      <c r="A2635" s="43">
        <v>45016</v>
      </c>
      <c r="B2635" s="40" t="s">
        <v>14410</v>
      </c>
      <c r="C2635" s="40" t="s">
        <v>13794</v>
      </c>
      <c r="D2635" s="38">
        <v>555290</v>
      </c>
      <c r="E2635" s="42" t="s">
        <v>8998</v>
      </c>
      <c r="F2635" s="38">
        <v>55529</v>
      </c>
      <c r="G2635" s="38">
        <f t="shared" si="164"/>
        <v>610819</v>
      </c>
      <c r="H2635" s="40" t="s">
        <v>9001</v>
      </c>
      <c r="I2635" s="40" t="s">
        <v>9002</v>
      </c>
      <c r="J2635" s="45">
        <f t="shared" si="165"/>
        <v>18747</v>
      </c>
      <c r="K2635" s="47">
        <f t="shared" si="166"/>
        <v>610819</v>
      </c>
      <c r="L2635">
        <f>+VLOOKUP(J2635,'Thanh toán '!Q$6:R$3244,2,0)</f>
        <v>610819</v>
      </c>
      <c r="M2635" s="47">
        <f t="shared" si="167"/>
        <v>0</v>
      </c>
    </row>
    <row r="2636" spans="1:13" x14ac:dyDescent="0.25">
      <c r="A2636" s="43">
        <v>45016</v>
      </c>
      <c r="B2636" s="40" t="s">
        <v>14411</v>
      </c>
      <c r="C2636" s="40" t="s">
        <v>10511</v>
      </c>
      <c r="D2636" s="38">
        <v>352800</v>
      </c>
      <c r="E2636" s="42" t="s">
        <v>8998</v>
      </c>
      <c r="F2636" s="38">
        <v>35280</v>
      </c>
      <c r="G2636" s="38">
        <f t="shared" si="164"/>
        <v>388080</v>
      </c>
      <c r="H2636" s="40" t="s">
        <v>9284</v>
      </c>
      <c r="I2636" s="40" t="s">
        <v>9285</v>
      </c>
      <c r="J2636" s="45">
        <f t="shared" si="165"/>
        <v>18748</v>
      </c>
      <c r="K2636" s="47">
        <f t="shared" si="166"/>
        <v>388080</v>
      </c>
      <c r="L2636" t="e">
        <f>+VLOOKUP(J2636,'Thanh toán '!Q$6:R$3244,2,0)</f>
        <v>#N/A</v>
      </c>
      <c r="M2636" s="47" t="e">
        <f t="shared" si="167"/>
        <v>#N/A</v>
      </c>
    </row>
    <row r="2637" spans="1:13" x14ac:dyDescent="0.25">
      <c r="A2637" s="43">
        <v>45016</v>
      </c>
      <c r="B2637" s="40" t="s">
        <v>14412</v>
      </c>
      <c r="C2637" s="40" t="s">
        <v>9380</v>
      </c>
      <c r="D2637" s="38">
        <v>1065363</v>
      </c>
      <c r="E2637" s="42" t="s">
        <v>8998</v>
      </c>
      <c r="F2637" s="38">
        <v>106536</v>
      </c>
      <c r="G2637" s="38">
        <f t="shared" si="164"/>
        <v>1171899</v>
      </c>
      <c r="H2637" s="40" t="s">
        <v>9001</v>
      </c>
      <c r="I2637" s="40" t="s">
        <v>9002</v>
      </c>
      <c r="J2637" s="45">
        <f t="shared" si="165"/>
        <v>18750</v>
      </c>
      <c r="K2637" s="47">
        <f t="shared" si="166"/>
        <v>1171899</v>
      </c>
      <c r="L2637" t="e">
        <f>+VLOOKUP(J2637,'Thanh toán '!Q$6:R$3244,2,0)</f>
        <v>#N/A</v>
      </c>
      <c r="M2637" s="47" t="e">
        <f t="shared" si="167"/>
        <v>#N/A</v>
      </c>
    </row>
    <row r="2638" spans="1:13" x14ac:dyDescent="0.25">
      <c r="A2638" s="43">
        <v>45016</v>
      </c>
      <c r="B2638" s="40" t="s">
        <v>14413</v>
      </c>
      <c r="C2638" s="40" t="s">
        <v>14414</v>
      </c>
      <c r="D2638" s="38">
        <v>2610930</v>
      </c>
      <c r="E2638" s="42" t="s">
        <v>8998</v>
      </c>
      <c r="F2638" s="38">
        <v>261093</v>
      </c>
      <c r="G2638" s="38">
        <f t="shared" si="164"/>
        <v>2872023</v>
      </c>
      <c r="H2638" s="40" t="s">
        <v>10776</v>
      </c>
      <c r="I2638" s="40" t="s">
        <v>10777</v>
      </c>
      <c r="J2638" s="45">
        <f t="shared" si="165"/>
        <v>18753</v>
      </c>
      <c r="K2638" s="47">
        <f t="shared" si="166"/>
        <v>2872023</v>
      </c>
      <c r="L2638">
        <f>+VLOOKUP(J2638,'Thanh toán '!Q$6:R$3244,2,0)</f>
        <v>2872023</v>
      </c>
      <c r="M2638" s="47">
        <f t="shared" si="167"/>
        <v>0</v>
      </c>
    </row>
    <row r="2639" spans="1:13" x14ac:dyDescent="0.25">
      <c r="A2639" s="43">
        <v>45016</v>
      </c>
      <c r="B2639" s="40" t="s">
        <v>14415</v>
      </c>
      <c r="C2639" s="40" t="s">
        <v>9996</v>
      </c>
      <c r="D2639" s="38">
        <v>678162</v>
      </c>
      <c r="E2639" s="42" t="s">
        <v>8998</v>
      </c>
      <c r="F2639" s="38">
        <v>67816</v>
      </c>
      <c r="G2639" s="38">
        <f t="shared" si="164"/>
        <v>745978</v>
      </c>
      <c r="H2639" s="40" t="s">
        <v>9001</v>
      </c>
      <c r="I2639" s="40" t="s">
        <v>9002</v>
      </c>
      <c r="J2639" s="45">
        <f t="shared" si="165"/>
        <v>18754</v>
      </c>
      <c r="K2639" s="47">
        <f t="shared" si="166"/>
        <v>745978</v>
      </c>
      <c r="L2639">
        <f>+VLOOKUP(J2639,'Thanh toán '!Q$6:R$3244,2,0)</f>
        <v>745978</v>
      </c>
      <c r="M2639" s="47">
        <f t="shared" si="167"/>
        <v>0</v>
      </c>
    </row>
    <row r="2640" spans="1:13" x14ac:dyDescent="0.25">
      <c r="A2640" s="43">
        <v>45016</v>
      </c>
      <c r="B2640" s="40" t="s">
        <v>14416</v>
      </c>
      <c r="C2640" s="40" t="s">
        <v>10013</v>
      </c>
      <c r="D2640" s="38">
        <v>496650</v>
      </c>
      <c r="E2640" s="42" t="s">
        <v>8998</v>
      </c>
      <c r="F2640" s="38">
        <v>49665</v>
      </c>
      <c r="G2640" s="38">
        <f t="shared" si="164"/>
        <v>546315</v>
      </c>
      <c r="H2640" s="40" t="s">
        <v>9001</v>
      </c>
      <c r="I2640" s="40" t="s">
        <v>9002</v>
      </c>
      <c r="J2640" s="45">
        <f t="shared" si="165"/>
        <v>18755</v>
      </c>
      <c r="K2640" s="47">
        <f t="shared" si="166"/>
        <v>546315</v>
      </c>
      <c r="L2640">
        <f>+VLOOKUP(J2640,'Thanh toán '!Q$6:R$3244,2,0)</f>
        <v>546315</v>
      </c>
      <c r="M2640" s="47">
        <f t="shared" si="167"/>
        <v>0</v>
      </c>
    </row>
    <row r="2641" spans="1:13" x14ac:dyDescent="0.25">
      <c r="A2641" s="43">
        <v>45016</v>
      </c>
      <c r="B2641" s="40" t="s">
        <v>11170</v>
      </c>
      <c r="C2641" s="40" t="s">
        <v>10236</v>
      </c>
      <c r="D2641" s="38">
        <v>704013</v>
      </c>
      <c r="E2641" s="42" t="s">
        <v>8998</v>
      </c>
      <c r="F2641" s="38">
        <v>70401</v>
      </c>
      <c r="G2641" s="38">
        <f t="shared" si="164"/>
        <v>774414</v>
      </c>
      <c r="H2641" s="40" t="s">
        <v>9001</v>
      </c>
      <c r="I2641" s="40" t="s">
        <v>9002</v>
      </c>
      <c r="J2641" s="45">
        <f t="shared" si="165"/>
        <v>18785</v>
      </c>
      <c r="K2641" s="47">
        <f t="shared" si="166"/>
        <v>774414</v>
      </c>
      <c r="L2641">
        <f>+VLOOKUP(J2641,'Thanh toán '!Q$6:R$3244,2,0)</f>
        <v>774414</v>
      </c>
      <c r="M2641" s="47">
        <f t="shared" si="167"/>
        <v>0</v>
      </c>
    </row>
    <row r="2642" spans="1:13" x14ac:dyDescent="0.25">
      <c r="A2642" s="43">
        <v>45017</v>
      </c>
      <c r="B2642" s="40" t="s">
        <v>14418</v>
      </c>
      <c r="C2642" s="40" t="s">
        <v>14419</v>
      </c>
      <c r="D2642" s="38">
        <v>1924970</v>
      </c>
      <c r="E2642" s="42" t="s">
        <v>8998</v>
      </c>
      <c r="F2642" s="38">
        <v>192497</v>
      </c>
      <c r="G2642" s="38">
        <f t="shared" si="164"/>
        <v>2117467</v>
      </c>
      <c r="H2642" s="40" t="s">
        <v>9347</v>
      </c>
      <c r="I2642" s="40" t="s">
        <v>9348</v>
      </c>
      <c r="J2642" s="45">
        <f t="shared" si="165"/>
        <v>19056</v>
      </c>
      <c r="K2642" s="47">
        <f t="shared" si="166"/>
        <v>2117467</v>
      </c>
      <c r="L2642" t="e">
        <f>+VLOOKUP(J2642,'Thanh toán '!Q$6:R$3244,2,0)</f>
        <v>#N/A</v>
      </c>
      <c r="M2642" s="47" t="e">
        <f t="shared" si="167"/>
        <v>#N/A</v>
      </c>
    </row>
    <row r="2643" spans="1:13" x14ac:dyDescent="0.25">
      <c r="A2643" s="43">
        <v>45017</v>
      </c>
      <c r="B2643" s="40" t="s">
        <v>11171</v>
      </c>
      <c r="C2643" s="40" t="s">
        <v>10042</v>
      </c>
      <c r="D2643" s="38">
        <v>1173355</v>
      </c>
      <c r="E2643" s="42" t="s">
        <v>8998</v>
      </c>
      <c r="F2643" s="38">
        <v>117336</v>
      </c>
      <c r="G2643" s="38">
        <f t="shared" si="164"/>
        <v>1290691</v>
      </c>
      <c r="H2643" s="40" t="s">
        <v>9001</v>
      </c>
      <c r="I2643" s="40" t="s">
        <v>9002</v>
      </c>
      <c r="J2643" s="45">
        <f t="shared" si="165"/>
        <v>19065</v>
      </c>
      <c r="K2643" s="47">
        <f t="shared" si="166"/>
        <v>1290691</v>
      </c>
      <c r="L2643" t="e">
        <f>+VLOOKUP(J2643,'Thanh toán '!Q$6:R$3244,2,0)</f>
        <v>#N/A</v>
      </c>
      <c r="M2643" s="47" t="e">
        <f t="shared" si="167"/>
        <v>#N/A</v>
      </c>
    </row>
    <row r="2644" spans="1:13" x14ac:dyDescent="0.25">
      <c r="A2644" s="43">
        <v>45017</v>
      </c>
      <c r="B2644" s="40" t="s">
        <v>14420</v>
      </c>
      <c r="C2644" s="40" t="s">
        <v>9969</v>
      </c>
      <c r="D2644" s="38">
        <v>555290</v>
      </c>
      <c r="E2644" s="42" t="s">
        <v>8998</v>
      </c>
      <c r="F2644" s="38">
        <v>55529</v>
      </c>
      <c r="G2644" s="38">
        <f t="shared" si="164"/>
        <v>610819</v>
      </c>
      <c r="H2644" s="40" t="s">
        <v>9001</v>
      </c>
      <c r="I2644" s="40" t="s">
        <v>9002</v>
      </c>
      <c r="J2644" s="45">
        <f t="shared" si="165"/>
        <v>19066</v>
      </c>
      <c r="K2644" s="47">
        <f t="shared" si="166"/>
        <v>610819</v>
      </c>
      <c r="L2644" t="e">
        <f>+VLOOKUP(J2644,'Thanh toán '!Q$6:R$3244,2,0)</f>
        <v>#N/A</v>
      </c>
      <c r="M2644" s="47" t="e">
        <f t="shared" si="167"/>
        <v>#N/A</v>
      </c>
    </row>
    <row r="2645" spans="1:13" x14ac:dyDescent="0.25">
      <c r="A2645" s="43">
        <v>45017</v>
      </c>
      <c r="B2645" s="40" t="s">
        <v>14421</v>
      </c>
      <c r="C2645" s="40" t="s">
        <v>10048</v>
      </c>
      <c r="D2645" s="38">
        <v>333174</v>
      </c>
      <c r="E2645" s="42" t="s">
        <v>8998</v>
      </c>
      <c r="F2645" s="38">
        <v>33317</v>
      </c>
      <c r="G2645" s="38">
        <f t="shared" si="164"/>
        <v>366491</v>
      </c>
      <c r="H2645" s="40" t="s">
        <v>9001</v>
      </c>
      <c r="I2645" s="40" t="s">
        <v>9002</v>
      </c>
      <c r="J2645" s="45">
        <f t="shared" si="165"/>
        <v>19068</v>
      </c>
      <c r="K2645" s="47">
        <f t="shared" si="166"/>
        <v>366491</v>
      </c>
      <c r="L2645" t="e">
        <f>+VLOOKUP(J2645,'Thanh toán '!Q$6:R$3244,2,0)</f>
        <v>#N/A</v>
      </c>
      <c r="M2645" s="47" t="e">
        <f t="shared" si="167"/>
        <v>#N/A</v>
      </c>
    </row>
    <row r="2646" spans="1:13" x14ac:dyDescent="0.25">
      <c r="A2646" s="43">
        <v>45017</v>
      </c>
      <c r="B2646" s="40" t="s">
        <v>14422</v>
      </c>
      <c r="C2646" s="40" t="s">
        <v>9125</v>
      </c>
      <c r="D2646" s="38">
        <v>666348</v>
      </c>
      <c r="E2646" s="42" t="s">
        <v>8998</v>
      </c>
      <c r="F2646" s="38">
        <v>66635</v>
      </c>
      <c r="G2646" s="38">
        <f t="shared" si="164"/>
        <v>732983</v>
      </c>
      <c r="H2646" s="40" t="s">
        <v>9001</v>
      </c>
      <c r="I2646" s="40" t="s">
        <v>9002</v>
      </c>
      <c r="J2646" s="45">
        <f t="shared" si="165"/>
        <v>19069</v>
      </c>
      <c r="K2646" s="47">
        <f t="shared" si="166"/>
        <v>732983</v>
      </c>
      <c r="L2646" t="e">
        <f>+VLOOKUP(J2646,'Thanh toán '!Q$6:R$3244,2,0)</f>
        <v>#N/A</v>
      </c>
      <c r="M2646" s="47" t="e">
        <f t="shared" si="167"/>
        <v>#N/A</v>
      </c>
    </row>
    <row r="2647" spans="1:13" x14ac:dyDescent="0.25">
      <c r="A2647" s="43">
        <v>45017</v>
      </c>
      <c r="B2647" s="40" t="s">
        <v>14423</v>
      </c>
      <c r="C2647" s="40" t="s">
        <v>9253</v>
      </c>
      <c r="D2647" s="38">
        <v>367155</v>
      </c>
      <c r="E2647" s="42" t="s">
        <v>8998</v>
      </c>
      <c r="F2647" s="38">
        <v>36716</v>
      </c>
      <c r="G2647" s="38">
        <f t="shared" si="164"/>
        <v>403871</v>
      </c>
      <c r="H2647" s="40" t="s">
        <v>9001</v>
      </c>
      <c r="I2647" s="40" t="s">
        <v>9002</v>
      </c>
      <c r="J2647" s="45">
        <f t="shared" si="165"/>
        <v>19075</v>
      </c>
      <c r="K2647" s="47">
        <f t="shared" si="166"/>
        <v>403871</v>
      </c>
      <c r="L2647" t="e">
        <f>+VLOOKUP(J2647,'Thanh toán '!Q$6:R$3244,2,0)</f>
        <v>#N/A</v>
      </c>
      <c r="M2647" s="47" t="e">
        <f t="shared" si="167"/>
        <v>#N/A</v>
      </c>
    </row>
    <row r="2648" spans="1:13" x14ac:dyDescent="0.25">
      <c r="A2648" s="43">
        <v>45017</v>
      </c>
      <c r="B2648" s="40" t="s">
        <v>14424</v>
      </c>
      <c r="C2648" s="40" t="s">
        <v>9691</v>
      </c>
      <c r="D2648" s="38">
        <v>555290</v>
      </c>
      <c r="E2648" s="42" t="s">
        <v>8998</v>
      </c>
      <c r="F2648" s="38">
        <v>55529</v>
      </c>
      <c r="G2648" s="38">
        <f t="shared" si="164"/>
        <v>610819</v>
      </c>
      <c r="H2648" s="40" t="s">
        <v>9284</v>
      </c>
      <c r="I2648" s="40" t="s">
        <v>9285</v>
      </c>
      <c r="J2648" s="45">
        <f t="shared" si="165"/>
        <v>19077</v>
      </c>
      <c r="K2648" s="47">
        <f t="shared" si="166"/>
        <v>610819</v>
      </c>
      <c r="L2648" t="e">
        <f>+VLOOKUP(J2648,'Thanh toán '!Q$6:R$3244,2,0)</f>
        <v>#N/A</v>
      </c>
      <c r="M2648" s="47" t="e">
        <f t="shared" si="167"/>
        <v>#N/A</v>
      </c>
    </row>
    <row r="2649" spans="1:13" x14ac:dyDescent="0.25">
      <c r="A2649" s="43">
        <v>45017</v>
      </c>
      <c r="B2649" s="40" t="s">
        <v>11172</v>
      </c>
      <c r="C2649" s="40" t="s">
        <v>9660</v>
      </c>
      <c r="D2649" s="38">
        <v>3025989</v>
      </c>
      <c r="E2649" s="42" t="s">
        <v>8998</v>
      </c>
      <c r="F2649" s="38">
        <v>302599</v>
      </c>
      <c r="G2649" s="38">
        <f t="shared" si="164"/>
        <v>3328588</v>
      </c>
      <c r="H2649" s="40" t="s">
        <v>9284</v>
      </c>
      <c r="I2649" s="40" t="s">
        <v>9285</v>
      </c>
      <c r="J2649" s="45">
        <f t="shared" si="165"/>
        <v>19078</v>
      </c>
      <c r="K2649" s="47">
        <f t="shared" si="166"/>
        <v>3328588</v>
      </c>
      <c r="L2649" t="e">
        <f>+VLOOKUP(J2649,'Thanh toán '!Q$6:R$3244,2,0)</f>
        <v>#N/A</v>
      </c>
      <c r="M2649" s="47" t="e">
        <f t="shared" si="167"/>
        <v>#N/A</v>
      </c>
    </row>
    <row r="2650" spans="1:13" x14ac:dyDescent="0.25">
      <c r="A2650" s="43">
        <v>45017</v>
      </c>
      <c r="B2650" s="40" t="s">
        <v>14425</v>
      </c>
      <c r="C2650" s="40" t="s">
        <v>9681</v>
      </c>
      <c r="D2650" s="38">
        <v>1142738</v>
      </c>
      <c r="E2650" s="42" t="s">
        <v>8998</v>
      </c>
      <c r="F2650" s="38">
        <v>114274</v>
      </c>
      <c r="G2650" s="38">
        <f t="shared" si="164"/>
        <v>1257012</v>
      </c>
      <c r="H2650" s="40" t="s">
        <v>9284</v>
      </c>
      <c r="I2650" s="40" t="s">
        <v>9285</v>
      </c>
      <c r="J2650" s="45">
        <f t="shared" si="165"/>
        <v>19083</v>
      </c>
      <c r="K2650" s="47">
        <f t="shared" si="166"/>
        <v>1257012</v>
      </c>
      <c r="L2650" t="e">
        <f>+VLOOKUP(J2650,'Thanh toán '!Q$6:R$3244,2,0)</f>
        <v>#N/A</v>
      </c>
      <c r="M2650" s="47" t="e">
        <f t="shared" si="167"/>
        <v>#N/A</v>
      </c>
    </row>
    <row r="2651" spans="1:13" x14ac:dyDescent="0.25">
      <c r="A2651" s="43">
        <v>45017</v>
      </c>
      <c r="B2651" s="40" t="s">
        <v>14426</v>
      </c>
      <c r="C2651" s="40" t="s">
        <v>10118</v>
      </c>
      <c r="D2651" s="38">
        <v>951239</v>
      </c>
      <c r="E2651" s="42" t="s">
        <v>8998</v>
      </c>
      <c r="F2651" s="38">
        <v>95124</v>
      </c>
      <c r="G2651" s="38">
        <f t="shared" si="164"/>
        <v>1046363</v>
      </c>
      <c r="H2651" s="40" t="s">
        <v>9001</v>
      </c>
      <c r="I2651" s="40" t="s">
        <v>9002</v>
      </c>
      <c r="J2651" s="45">
        <f t="shared" si="165"/>
        <v>19092</v>
      </c>
      <c r="K2651" s="47">
        <f t="shared" si="166"/>
        <v>1046363</v>
      </c>
      <c r="L2651" t="e">
        <f>+VLOOKUP(J2651,'Thanh toán '!Q$6:R$3244,2,0)</f>
        <v>#N/A</v>
      </c>
      <c r="M2651" s="47" t="e">
        <f t="shared" si="167"/>
        <v>#N/A</v>
      </c>
    </row>
    <row r="2652" spans="1:13" x14ac:dyDescent="0.25">
      <c r="A2652" s="43">
        <v>45017</v>
      </c>
      <c r="B2652" s="40" t="s">
        <v>14427</v>
      </c>
      <c r="C2652" s="40" t="s">
        <v>10116</v>
      </c>
      <c r="D2652" s="38">
        <v>1173355</v>
      </c>
      <c r="E2652" s="42" t="s">
        <v>8998</v>
      </c>
      <c r="F2652" s="38">
        <v>117336</v>
      </c>
      <c r="G2652" s="38">
        <f t="shared" si="164"/>
        <v>1290691</v>
      </c>
      <c r="H2652" s="40" t="s">
        <v>9001</v>
      </c>
      <c r="I2652" s="40" t="s">
        <v>9002</v>
      </c>
      <c r="J2652" s="45">
        <f t="shared" si="165"/>
        <v>19094</v>
      </c>
      <c r="K2652" s="47">
        <f t="shared" si="166"/>
        <v>1290691</v>
      </c>
      <c r="L2652" t="e">
        <f>+VLOOKUP(J2652,'Thanh toán '!Q$6:R$3244,2,0)</f>
        <v>#N/A</v>
      </c>
      <c r="M2652" s="47" t="e">
        <f t="shared" si="167"/>
        <v>#N/A</v>
      </c>
    </row>
    <row r="2653" spans="1:13" x14ac:dyDescent="0.25">
      <c r="A2653" s="43">
        <v>45017</v>
      </c>
      <c r="B2653" s="40" t="s">
        <v>14428</v>
      </c>
      <c r="C2653" s="40" t="s">
        <v>14429</v>
      </c>
      <c r="D2653" s="38">
        <v>764889</v>
      </c>
      <c r="E2653" s="42" t="s">
        <v>8998</v>
      </c>
      <c r="F2653" s="38">
        <v>76489</v>
      </c>
      <c r="G2653" s="38">
        <f t="shared" si="164"/>
        <v>841378</v>
      </c>
      <c r="H2653" s="40" t="s">
        <v>9001</v>
      </c>
      <c r="I2653" s="40" t="s">
        <v>9002</v>
      </c>
      <c r="J2653" s="45">
        <f t="shared" si="165"/>
        <v>19095</v>
      </c>
      <c r="K2653" s="47">
        <f t="shared" si="166"/>
        <v>841378</v>
      </c>
      <c r="L2653" t="e">
        <f>+VLOOKUP(J2653,'Thanh toán '!Q$6:R$3244,2,0)</f>
        <v>#N/A</v>
      </c>
      <c r="M2653" s="47" t="e">
        <f t="shared" si="167"/>
        <v>#N/A</v>
      </c>
    </row>
    <row r="2654" spans="1:13" x14ac:dyDescent="0.25">
      <c r="A2654" s="43">
        <v>45017</v>
      </c>
      <c r="B2654" s="40" t="s">
        <v>11173</v>
      </c>
      <c r="C2654" s="40" t="s">
        <v>14430</v>
      </c>
      <c r="D2654" s="38">
        <v>519120</v>
      </c>
      <c r="E2654" s="42" t="s">
        <v>8998</v>
      </c>
      <c r="F2654" s="38">
        <v>51912</v>
      </c>
      <c r="G2654" s="38">
        <f t="shared" si="164"/>
        <v>571032</v>
      </c>
      <c r="H2654" s="40" t="s">
        <v>9159</v>
      </c>
      <c r="I2654" s="40" t="s">
        <v>9160</v>
      </c>
      <c r="J2654" s="45">
        <f t="shared" si="165"/>
        <v>19096</v>
      </c>
      <c r="K2654" s="47">
        <f t="shared" si="166"/>
        <v>571032</v>
      </c>
      <c r="L2654" t="e">
        <f>+VLOOKUP(J2654,'Thanh toán '!Q$6:R$3244,2,0)</f>
        <v>#N/A</v>
      </c>
      <c r="M2654" s="47" t="e">
        <f t="shared" si="167"/>
        <v>#N/A</v>
      </c>
    </row>
    <row r="2655" spans="1:13" x14ac:dyDescent="0.25">
      <c r="A2655" s="43">
        <v>45017</v>
      </c>
      <c r="B2655" s="40" t="s">
        <v>14431</v>
      </c>
      <c r="C2655" s="40" t="s">
        <v>14432</v>
      </c>
      <c r="D2655" s="38">
        <v>1432011</v>
      </c>
      <c r="E2655" s="42" t="s">
        <v>8998</v>
      </c>
      <c r="F2655" s="38">
        <v>143201</v>
      </c>
      <c r="G2655" s="38">
        <f t="shared" si="164"/>
        <v>1575212</v>
      </c>
      <c r="H2655" s="40" t="s">
        <v>9159</v>
      </c>
      <c r="I2655" s="40" t="s">
        <v>9160</v>
      </c>
      <c r="J2655" s="45">
        <f t="shared" si="165"/>
        <v>19097</v>
      </c>
      <c r="K2655" s="47">
        <f t="shared" si="166"/>
        <v>1575212</v>
      </c>
      <c r="L2655" t="e">
        <f>+VLOOKUP(J2655,'Thanh toán '!Q$6:R$3244,2,0)</f>
        <v>#N/A</v>
      </c>
      <c r="M2655" s="47" t="e">
        <f t="shared" si="167"/>
        <v>#N/A</v>
      </c>
    </row>
    <row r="2656" spans="1:13" x14ac:dyDescent="0.25">
      <c r="A2656" s="43">
        <v>45017</v>
      </c>
      <c r="B2656" s="40" t="s">
        <v>11174</v>
      </c>
      <c r="C2656" s="40" t="s">
        <v>10096</v>
      </c>
      <c r="D2656" s="38">
        <v>367155</v>
      </c>
      <c r="E2656" s="42" t="s">
        <v>8998</v>
      </c>
      <c r="F2656" s="38">
        <v>36716</v>
      </c>
      <c r="G2656" s="38">
        <f t="shared" si="164"/>
        <v>403871</v>
      </c>
      <c r="H2656" s="40" t="s">
        <v>9001</v>
      </c>
      <c r="I2656" s="40" t="s">
        <v>9002</v>
      </c>
      <c r="J2656" s="45">
        <f t="shared" si="165"/>
        <v>19098</v>
      </c>
      <c r="K2656" s="47">
        <f t="shared" si="166"/>
        <v>403871</v>
      </c>
      <c r="L2656" t="e">
        <f>+VLOOKUP(J2656,'Thanh toán '!Q$6:R$3244,2,0)</f>
        <v>#N/A</v>
      </c>
      <c r="M2656" s="47" t="e">
        <f t="shared" si="167"/>
        <v>#N/A</v>
      </c>
    </row>
    <row r="2657" spans="1:13" x14ac:dyDescent="0.25">
      <c r="A2657" s="43">
        <v>45017</v>
      </c>
      <c r="B2657" s="40" t="s">
        <v>14433</v>
      </c>
      <c r="C2657" s="40" t="s">
        <v>9230</v>
      </c>
      <c r="D2657" s="38">
        <v>357198</v>
      </c>
      <c r="E2657" s="42" t="s">
        <v>8998</v>
      </c>
      <c r="F2657" s="38">
        <v>35720</v>
      </c>
      <c r="G2657" s="38">
        <f t="shared" si="164"/>
        <v>392918</v>
      </c>
      <c r="H2657" s="40" t="s">
        <v>9001</v>
      </c>
      <c r="I2657" s="40" t="s">
        <v>9002</v>
      </c>
      <c r="J2657" s="45">
        <f t="shared" si="165"/>
        <v>19099</v>
      </c>
      <c r="K2657" s="47">
        <f t="shared" si="166"/>
        <v>392918</v>
      </c>
      <c r="L2657" t="e">
        <f>+VLOOKUP(J2657,'Thanh toán '!Q$6:R$3244,2,0)</f>
        <v>#N/A</v>
      </c>
      <c r="M2657" s="47" t="e">
        <f t="shared" si="167"/>
        <v>#N/A</v>
      </c>
    </row>
    <row r="2658" spans="1:13" x14ac:dyDescent="0.25">
      <c r="A2658" s="43">
        <v>45017</v>
      </c>
      <c r="B2658" s="40" t="s">
        <v>14434</v>
      </c>
      <c r="C2658" s="40" t="s">
        <v>9200</v>
      </c>
      <c r="D2658" s="38">
        <v>595330</v>
      </c>
      <c r="E2658" s="42" t="s">
        <v>8998</v>
      </c>
      <c r="F2658" s="38">
        <v>59533</v>
      </c>
      <c r="G2658" s="38">
        <f t="shared" si="164"/>
        <v>654863</v>
      </c>
      <c r="H2658" s="40" t="s">
        <v>9001</v>
      </c>
      <c r="I2658" s="40" t="s">
        <v>9002</v>
      </c>
      <c r="J2658" s="45">
        <f t="shared" si="165"/>
        <v>19101</v>
      </c>
      <c r="K2658" s="47">
        <f t="shared" si="166"/>
        <v>654863</v>
      </c>
      <c r="L2658" t="e">
        <f>+VLOOKUP(J2658,'Thanh toán '!Q$6:R$3244,2,0)</f>
        <v>#N/A</v>
      </c>
      <c r="M2658" s="47" t="e">
        <f t="shared" si="167"/>
        <v>#N/A</v>
      </c>
    </row>
    <row r="2659" spans="1:13" x14ac:dyDescent="0.25">
      <c r="A2659" s="43">
        <v>45017</v>
      </c>
      <c r="B2659" s="40" t="s">
        <v>14435</v>
      </c>
      <c r="C2659" s="40" t="s">
        <v>11357</v>
      </c>
      <c r="D2659" s="38">
        <v>846240</v>
      </c>
      <c r="E2659" s="42" t="s">
        <v>8998</v>
      </c>
      <c r="F2659" s="38">
        <v>84624</v>
      </c>
      <c r="G2659" s="38">
        <f t="shared" si="164"/>
        <v>930864</v>
      </c>
      <c r="H2659" s="40" t="s">
        <v>9001</v>
      </c>
      <c r="I2659" s="40" t="s">
        <v>9002</v>
      </c>
      <c r="J2659" s="45">
        <f t="shared" si="165"/>
        <v>19104</v>
      </c>
      <c r="K2659" s="47">
        <f t="shared" si="166"/>
        <v>930864</v>
      </c>
      <c r="L2659" t="e">
        <f>+VLOOKUP(J2659,'Thanh toán '!Q$6:R$3244,2,0)</f>
        <v>#N/A</v>
      </c>
      <c r="M2659" s="47" t="e">
        <f t="shared" si="167"/>
        <v>#N/A</v>
      </c>
    </row>
    <row r="2660" spans="1:13" x14ac:dyDescent="0.25">
      <c r="A2660" s="43">
        <v>45017</v>
      </c>
      <c r="B2660" s="40" t="s">
        <v>14436</v>
      </c>
      <c r="C2660" s="40" t="s">
        <v>10262</v>
      </c>
      <c r="D2660" s="38">
        <v>734310</v>
      </c>
      <c r="E2660" s="42" t="s">
        <v>8998</v>
      </c>
      <c r="F2660" s="38">
        <v>73431</v>
      </c>
      <c r="G2660" s="38">
        <f t="shared" si="164"/>
        <v>807741</v>
      </c>
      <c r="H2660" s="40" t="s">
        <v>9001</v>
      </c>
      <c r="I2660" s="40" t="s">
        <v>9002</v>
      </c>
      <c r="J2660" s="45">
        <f t="shared" si="165"/>
        <v>19105</v>
      </c>
      <c r="K2660" s="47">
        <f t="shared" si="166"/>
        <v>807741</v>
      </c>
      <c r="L2660" t="e">
        <f>+VLOOKUP(J2660,'Thanh toán '!Q$6:R$3244,2,0)</f>
        <v>#N/A</v>
      </c>
      <c r="M2660" s="47" t="e">
        <f t="shared" si="167"/>
        <v>#N/A</v>
      </c>
    </row>
    <row r="2661" spans="1:13" x14ac:dyDescent="0.25">
      <c r="A2661" s="43">
        <v>45017</v>
      </c>
      <c r="B2661" s="40" t="s">
        <v>14437</v>
      </c>
      <c r="C2661" s="40" t="s">
        <v>14438</v>
      </c>
      <c r="D2661" s="38">
        <v>2182995</v>
      </c>
      <c r="E2661" s="42" t="s">
        <v>8998</v>
      </c>
      <c r="F2661" s="38">
        <v>218300</v>
      </c>
      <c r="G2661" s="38">
        <f t="shared" si="164"/>
        <v>2401295</v>
      </c>
      <c r="H2661" s="40" t="s">
        <v>9116</v>
      </c>
      <c r="I2661" s="40" t="s">
        <v>9117</v>
      </c>
      <c r="J2661" s="45">
        <f t="shared" si="165"/>
        <v>19106</v>
      </c>
      <c r="K2661" s="47">
        <f t="shared" si="166"/>
        <v>2401295</v>
      </c>
      <c r="L2661" t="e">
        <f>+VLOOKUP(J2661,'Thanh toán '!Q$6:R$3244,2,0)</f>
        <v>#N/A</v>
      </c>
      <c r="M2661" s="47" t="e">
        <f t="shared" si="167"/>
        <v>#N/A</v>
      </c>
    </row>
    <row r="2662" spans="1:13" x14ac:dyDescent="0.25">
      <c r="A2662" s="43">
        <v>45017</v>
      </c>
      <c r="B2662" s="40" t="s">
        <v>12747</v>
      </c>
      <c r="C2662" s="40" t="s">
        <v>14439</v>
      </c>
      <c r="D2662" s="38">
        <v>2301240</v>
      </c>
      <c r="E2662" s="42" t="s">
        <v>8998</v>
      </c>
      <c r="F2662" s="38">
        <v>230124</v>
      </c>
      <c r="G2662" s="38">
        <f t="shared" si="164"/>
        <v>2531364</v>
      </c>
      <c r="H2662" s="40" t="s">
        <v>10324</v>
      </c>
      <c r="I2662" s="40" t="s">
        <v>10325</v>
      </c>
      <c r="J2662" s="45">
        <f t="shared" si="165"/>
        <v>19107</v>
      </c>
      <c r="K2662" s="47">
        <f t="shared" si="166"/>
        <v>2531364</v>
      </c>
      <c r="L2662" t="e">
        <f>+VLOOKUP(J2662,'Thanh toán '!Q$6:R$3244,2,0)</f>
        <v>#N/A</v>
      </c>
      <c r="M2662" s="47" t="e">
        <f t="shared" si="167"/>
        <v>#N/A</v>
      </c>
    </row>
    <row r="2663" spans="1:13" x14ac:dyDescent="0.25">
      <c r="A2663" s="43">
        <v>45017</v>
      </c>
      <c r="B2663" s="40" t="s">
        <v>14440</v>
      </c>
      <c r="C2663" s="40" t="s">
        <v>14441</v>
      </c>
      <c r="D2663" s="38">
        <v>1924970</v>
      </c>
      <c r="E2663" s="42" t="s">
        <v>8998</v>
      </c>
      <c r="F2663" s="38">
        <v>192497</v>
      </c>
      <c r="G2663" s="38">
        <f t="shared" si="164"/>
        <v>2117467</v>
      </c>
      <c r="H2663" s="40" t="s">
        <v>9635</v>
      </c>
      <c r="I2663" s="40" t="s">
        <v>9636</v>
      </c>
      <c r="J2663" s="45">
        <f t="shared" si="165"/>
        <v>19108</v>
      </c>
      <c r="K2663" s="47">
        <f t="shared" si="166"/>
        <v>2117467</v>
      </c>
      <c r="L2663" t="e">
        <f>+VLOOKUP(J2663,'Thanh toán '!Q$6:R$3244,2,0)</f>
        <v>#N/A</v>
      </c>
      <c r="M2663" s="47" t="e">
        <f t="shared" si="167"/>
        <v>#N/A</v>
      </c>
    </row>
    <row r="2664" spans="1:13" x14ac:dyDescent="0.25">
      <c r="A2664" s="43">
        <v>45017</v>
      </c>
      <c r="B2664" s="40" t="s">
        <v>11175</v>
      </c>
      <c r="C2664" s="40" t="s">
        <v>14442</v>
      </c>
      <c r="D2664" s="38">
        <v>1730400</v>
      </c>
      <c r="E2664" s="42" t="s">
        <v>8998</v>
      </c>
      <c r="F2664" s="38">
        <v>173040</v>
      </c>
      <c r="G2664" s="38">
        <f t="shared" si="164"/>
        <v>1903440</v>
      </c>
      <c r="H2664" s="40" t="s">
        <v>10329</v>
      </c>
      <c r="I2664" s="40" t="s">
        <v>10330</v>
      </c>
      <c r="J2664" s="45">
        <f t="shared" si="165"/>
        <v>19109</v>
      </c>
      <c r="K2664" s="47">
        <f t="shared" si="166"/>
        <v>1903440</v>
      </c>
      <c r="L2664" t="e">
        <f>+VLOOKUP(J2664,'Thanh toán '!Q$6:R$3244,2,0)</f>
        <v>#N/A</v>
      </c>
      <c r="M2664" s="47" t="e">
        <f t="shared" si="167"/>
        <v>#N/A</v>
      </c>
    </row>
    <row r="2665" spans="1:13" x14ac:dyDescent="0.25">
      <c r="A2665" s="43">
        <v>45017</v>
      </c>
      <c r="B2665" s="40" t="s">
        <v>14443</v>
      </c>
      <c r="C2665" s="40" t="s">
        <v>14444</v>
      </c>
      <c r="D2665" s="38">
        <v>848400</v>
      </c>
      <c r="E2665" s="42" t="s">
        <v>8998</v>
      </c>
      <c r="F2665" s="38">
        <v>84840</v>
      </c>
      <c r="G2665" s="38">
        <f t="shared" si="164"/>
        <v>933240</v>
      </c>
      <c r="H2665" s="40" t="s">
        <v>10625</v>
      </c>
      <c r="I2665" s="40" t="s">
        <v>10626</v>
      </c>
      <c r="J2665" s="45">
        <f t="shared" si="165"/>
        <v>19110</v>
      </c>
      <c r="K2665" s="47">
        <f t="shared" si="166"/>
        <v>933240</v>
      </c>
      <c r="L2665" t="e">
        <f>+VLOOKUP(J2665,'Thanh toán '!Q$6:R$3244,2,0)</f>
        <v>#N/A</v>
      </c>
      <c r="M2665" s="47" t="e">
        <f t="shared" si="167"/>
        <v>#N/A</v>
      </c>
    </row>
    <row r="2666" spans="1:13" x14ac:dyDescent="0.25">
      <c r="A2666" s="43">
        <v>45019</v>
      </c>
      <c r="B2666" s="40" t="s">
        <v>14457</v>
      </c>
      <c r="C2666" s="40" t="s">
        <v>9255</v>
      </c>
      <c r="D2666" s="38">
        <v>728037</v>
      </c>
      <c r="E2666" s="42" t="s">
        <v>8998</v>
      </c>
      <c r="F2666" s="38">
        <v>72804</v>
      </c>
      <c r="G2666" s="38">
        <f t="shared" si="164"/>
        <v>800841</v>
      </c>
      <c r="H2666" s="40" t="s">
        <v>9001</v>
      </c>
      <c r="I2666" s="40" t="s">
        <v>9002</v>
      </c>
      <c r="J2666" s="45">
        <f t="shared" si="165"/>
        <v>19114</v>
      </c>
      <c r="K2666" s="47">
        <f t="shared" si="166"/>
        <v>800841</v>
      </c>
      <c r="L2666" t="e">
        <f>+VLOOKUP(J2666,'Thanh toán '!Q$6:R$3244,2,0)</f>
        <v>#N/A</v>
      </c>
      <c r="M2666" s="47" t="e">
        <f t="shared" si="167"/>
        <v>#N/A</v>
      </c>
    </row>
    <row r="2667" spans="1:13" x14ac:dyDescent="0.25">
      <c r="A2667" s="43">
        <v>45019</v>
      </c>
      <c r="B2667" s="40" t="s">
        <v>14458</v>
      </c>
      <c r="C2667" s="40" t="s">
        <v>9742</v>
      </c>
      <c r="D2667" s="38">
        <v>1110580</v>
      </c>
      <c r="E2667" s="42" t="s">
        <v>8998</v>
      </c>
      <c r="F2667" s="38">
        <v>111058</v>
      </c>
      <c r="G2667" s="38">
        <f t="shared" si="164"/>
        <v>1221638</v>
      </c>
      <c r="H2667" s="40" t="s">
        <v>9001</v>
      </c>
      <c r="I2667" s="40" t="s">
        <v>9002</v>
      </c>
      <c r="J2667" s="45">
        <f t="shared" si="165"/>
        <v>19117</v>
      </c>
      <c r="K2667" s="47">
        <f t="shared" si="166"/>
        <v>1221638</v>
      </c>
      <c r="L2667" t="e">
        <f>+VLOOKUP(J2667,'Thanh toán '!Q$6:R$3244,2,0)</f>
        <v>#N/A</v>
      </c>
      <c r="M2667" s="47" t="e">
        <f t="shared" si="167"/>
        <v>#N/A</v>
      </c>
    </row>
    <row r="2668" spans="1:13" x14ac:dyDescent="0.25">
      <c r="A2668" s="43">
        <v>45019</v>
      </c>
      <c r="B2668" s="40" t="s">
        <v>14459</v>
      </c>
      <c r="C2668" s="40" t="s">
        <v>14460</v>
      </c>
      <c r="D2668" s="38">
        <v>865200</v>
      </c>
      <c r="E2668" s="42" t="s">
        <v>8998</v>
      </c>
      <c r="F2668" s="38">
        <v>86520</v>
      </c>
      <c r="G2668" s="38">
        <f t="shared" si="164"/>
        <v>951720</v>
      </c>
      <c r="H2668" s="40" t="s">
        <v>9398</v>
      </c>
      <c r="I2668" s="40" t="s">
        <v>9399</v>
      </c>
      <c r="J2668" s="45">
        <f t="shared" si="165"/>
        <v>19119</v>
      </c>
      <c r="K2668" s="47">
        <f t="shared" si="166"/>
        <v>951720</v>
      </c>
      <c r="L2668" t="e">
        <f>+VLOOKUP(J2668,'Thanh toán '!Q$6:R$3244,2,0)</f>
        <v>#N/A</v>
      </c>
      <c r="M2668" s="47" t="e">
        <f t="shared" si="167"/>
        <v>#N/A</v>
      </c>
    </row>
    <row r="2669" spans="1:13" x14ac:dyDescent="0.25">
      <c r="A2669" s="43">
        <v>45019</v>
      </c>
      <c r="B2669" s="40" t="s">
        <v>12748</v>
      </c>
      <c r="C2669" s="40" t="s">
        <v>14461</v>
      </c>
      <c r="D2669" s="38">
        <v>2657503</v>
      </c>
      <c r="E2669" s="42" t="s">
        <v>8998</v>
      </c>
      <c r="F2669" s="38">
        <v>265750</v>
      </c>
      <c r="G2669" s="38">
        <f t="shared" si="164"/>
        <v>2923253</v>
      </c>
      <c r="H2669" s="40" t="s">
        <v>9159</v>
      </c>
      <c r="I2669" s="40" t="s">
        <v>9160</v>
      </c>
      <c r="J2669" s="45">
        <f t="shared" si="165"/>
        <v>19120</v>
      </c>
      <c r="K2669" s="47">
        <f t="shared" si="166"/>
        <v>2923253</v>
      </c>
      <c r="L2669" t="e">
        <f>+VLOOKUP(J2669,'Thanh toán '!Q$6:R$3244,2,0)</f>
        <v>#N/A</v>
      </c>
      <c r="M2669" s="47" t="e">
        <f t="shared" si="167"/>
        <v>#N/A</v>
      </c>
    </row>
    <row r="2670" spans="1:13" x14ac:dyDescent="0.25">
      <c r="A2670" s="43">
        <v>45019</v>
      </c>
      <c r="B2670" s="40" t="s">
        <v>12767</v>
      </c>
      <c r="C2670" s="40" t="s">
        <v>9672</v>
      </c>
      <c r="D2670" s="38">
        <v>2794970</v>
      </c>
      <c r="E2670" s="42" t="s">
        <v>8998</v>
      </c>
      <c r="F2670" s="38">
        <v>279497</v>
      </c>
      <c r="G2670" s="38">
        <f t="shared" si="164"/>
        <v>3074467</v>
      </c>
      <c r="H2670" s="40" t="s">
        <v>9284</v>
      </c>
      <c r="I2670" s="40" t="s">
        <v>9285</v>
      </c>
      <c r="J2670" s="45">
        <f t="shared" si="165"/>
        <v>19127</v>
      </c>
      <c r="K2670" s="47">
        <f t="shared" si="166"/>
        <v>3074467</v>
      </c>
      <c r="L2670" t="e">
        <f>+VLOOKUP(J2670,'Thanh toán '!Q$6:R$3244,2,0)</f>
        <v>#N/A</v>
      </c>
      <c r="M2670" s="47" t="e">
        <f t="shared" si="167"/>
        <v>#N/A</v>
      </c>
    </row>
    <row r="2671" spans="1:13" x14ac:dyDescent="0.25">
      <c r="A2671" s="43">
        <v>45019</v>
      </c>
      <c r="B2671" s="40" t="s">
        <v>14462</v>
      </c>
      <c r="C2671" s="40" t="s">
        <v>9182</v>
      </c>
      <c r="D2671" s="38">
        <v>2123435</v>
      </c>
      <c r="E2671" s="42" t="s">
        <v>8998</v>
      </c>
      <c r="F2671" s="38">
        <v>212344</v>
      </c>
      <c r="G2671" s="38">
        <f t="shared" si="164"/>
        <v>2335779</v>
      </c>
      <c r="H2671" s="40" t="s">
        <v>9183</v>
      </c>
      <c r="I2671" s="40" t="s">
        <v>9184</v>
      </c>
      <c r="J2671" s="45">
        <f t="shared" si="165"/>
        <v>19130</v>
      </c>
      <c r="K2671" s="47">
        <f t="shared" si="166"/>
        <v>2335779</v>
      </c>
      <c r="L2671" t="e">
        <f>+VLOOKUP(J2671,'Thanh toán '!Q$6:R$3244,2,0)</f>
        <v>#N/A</v>
      </c>
      <c r="M2671" s="47" t="e">
        <f t="shared" si="167"/>
        <v>#N/A</v>
      </c>
    </row>
    <row r="2672" spans="1:13" x14ac:dyDescent="0.25">
      <c r="A2672" s="43">
        <v>45019</v>
      </c>
      <c r="B2672" s="40" t="s">
        <v>14463</v>
      </c>
      <c r="C2672" s="40" t="s">
        <v>9370</v>
      </c>
      <c r="D2672" s="38">
        <v>483720</v>
      </c>
      <c r="E2672" s="42" t="s">
        <v>8998</v>
      </c>
      <c r="F2672" s="38">
        <v>48372</v>
      </c>
      <c r="G2672" s="38">
        <f t="shared" si="164"/>
        <v>532092</v>
      </c>
      <c r="H2672" s="40" t="s">
        <v>9001</v>
      </c>
      <c r="I2672" s="40" t="s">
        <v>9002</v>
      </c>
      <c r="J2672" s="45">
        <f t="shared" si="165"/>
        <v>19132</v>
      </c>
      <c r="K2672" s="47">
        <f t="shared" si="166"/>
        <v>532092</v>
      </c>
      <c r="L2672" t="e">
        <f>+VLOOKUP(J2672,'Thanh toán '!Q$6:R$3244,2,0)</f>
        <v>#N/A</v>
      </c>
      <c r="M2672" s="47" t="e">
        <f t="shared" si="167"/>
        <v>#N/A</v>
      </c>
    </row>
    <row r="2673" spans="1:13" x14ac:dyDescent="0.25">
      <c r="A2673" s="43">
        <v>45019</v>
      </c>
      <c r="B2673" s="40" t="s">
        <v>14464</v>
      </c>
      <c r="C2673" s="40" t="s">
        <v>9376</v>
      </c>
      <c r="D2673" s="38">
        <v>340315</v>
      </c>
      <c r="E2673" s="42" t="s">
        <v>8998</v>
      </c>
      <c r="F2673" s="38">
        <v>34032</v>
      </c>
      <c r="G2673" s="38">
        <f t="shared" si="164"/>
        <v>374347</v>
      </c>
      <c r="H2673" s="40" t="s">
        <v>9001</v>
      </c>
      <c r="I2673" s="40" t="s">
        <v>9002</v>
      </c>
      <c r="J2673" s="45">
        <f t="shared" si="165"/>
        <v>19133</v>
      </c>
      <c r="K2673" s="47">
        <f t="shared" si="166"/>
        <v>374347</v>
      </c>
      <c r="L2673" t="e">
        <f>+VLOOKUP(J2673,'Thanh toán '!Q$6:R$3244,2,0)</f>
        <v>#N/A</v>
      </c>
      <c r="M2673" s="47" t="e">
        <f t="shared" si="167"/>
        <v>#N/A</v>
      </c>
    </row>
    <row r="2674" spans="1:13" x14ac:dyDescent="0.25">
      <c r="A2674" s="43">
        <v>45019</v>
      </c>
      <c r="B2674" s="40" t="s">
        <v>14465</v>
      </c>
      <c r="C2674" s="40" t="s">
        <v>10020</v>
      </c>
      <c r="D2674" s="38">
        <v>707474</v>
      </c>
      <c r="E2674" s="42" t="s">
        <v>8998</v>
      </c>
      <c r="F2674" s="38">
        <v>70747</v>
      </c>
      <c r="G2674" s="38">
        <f t="shared" si="164"/>
        <v>778221</v>
      </c>
      <c r="H2674" s="40" t="s">
        <v>9001</v>
      </c>
      <c r="I2674" s="40" t="s">
        <v>9002</v>
      </c>
      <c r="J2674" s="45">
        <f t="shared" si="165"/>
        <v>19135</v>
      </c>
      <c r="K2674" s="47">
        <f t="shared" si="166"/>
        <v>778221</v>
      </c>
      <c r="L2674" t="e">
        <f>+VLOOKUP(J2674,'Thanh toán '!Q$6:R$3244,2,0)</f>
        <v>#N/A</v>
      </c>
      <c r="M2674" s="47" t="e">
        <f t="shared" si="167"/>
        <v>#N/A</v>
      </c>
    </row>
    <row r="2675" spans="1:13" x14ac:dyDescent="0.25">
      <c r="A2675" s="43">
        <v>45019</v>
      </c>
      <c r="B2675" s="40" t="s">
        <v>11176</v>
      </c>
      <c r="C2675" s="40" t="s">
        <v>14466</v>
      </c>
      <c r="D2675" s="38">
        <v>2579200</v>
      </c>
      <c r="E2675" s="42" t="s">
        <v>8998</v>
      </c>
      <c r="F2675" s="38">
        <v>257920</v>
      </c>
      <c r="G2675" s="38">
        <f t="shared" si="164"/>
        <v>2837120</v>
      </c>
      <c r="H2675" s="40" t="s">
        <v>9179</v>
      </c>
      <c r="I2675" s="40" t="s">
        <v>9180</v>
      </c>
      <c r="J2675" s="45">
        <f t="shared" si="165"/>
        <v>19136</v>
      </c>
      <c r="K2675" s="47">
        <f t="shared" si="166"/>
        <v>2837120</v>
      </c>
      <c r="L2675" t="e">
        <f>+VLOOKUP(J2675,'Thanh toán '!Q$6:R$3244,2,0)</f>
        <v>#N/A</v>
      </c>
      <c r="M2675" s="47" t="e">
        <f t="shared" si="167"/>
        <v>#N/A</v>
      </c>
    </row>
    <row r="2676" spans="1:13" x14ac:dyDescent="0.25">
      <c r="A2676" s="43">
        <v>45019</v>
      </c>
      <c r="B2676" s="40" t="s">
        <v>11177</v>
      </c>
      <c r="C2676" s="40" t="s">
        <v>10646</v>
      </c>
      <c r="D2676" s="38">
        <v>333174</v>
      </c>
      <c r="E2676" s="42" t="s">
        <v>8998</v>
      </c>
      <c r="F2676" s="38">
        <v>33317</v>
      </c>
      <c r="G2676" s="38">
        <f t="shared" si="164"/>
        <v>366491</v>
      </c>
      <c r="H2676" s="40" t="s">
        <v>9001</v>
      </c>
      <c r="I2676" s="40" t="s">
        <v>9002</v>
      </c>
      <c r="J2676" s="45">
        <f t="shared" si="165"/>
        <v>19137</v>
      </c>
      <c r="K2676" s="47">
        <f t="shared" si="166"/>
        <v>366491</v>
      </c>
      <c r="L2676" t="e">
        <f>+VLOOKUP(J2676,'Thanh toán '!Q$6:R$3244,2,0)</f>
        <v>#N/A</v>
      </c>
      <c r="M2676" s="47" t="e">
        <f t="shared" si="167"/>
        <v>#N/A</v>
      </c>
    </row>
    <row r="2677" spans="1:13" x14ac:dyDescent="0.25">
      <c r="A2677" s="43">
        <v>45019</v>
      </c>
      <c r="B2677" s="40" t="s">
        <v>14467</v>
      </c>
      <c r="C2677" s="40" t="s">
        <v>10646</v>
      </c>
      <c r="D2677" s="38">
        <v>441000</v>
      </c>
      <c r="E2677" s="42" t="s">
        <v>8998</v>
      </c>
      <c r="F2677" s="38">
        <v>44100</v>
      </c>
      <c r="G2677" s="38">
        <f t="shared" si="164"/>
        <v>485100</v>
      </c>
      <c r="H2677" s="40" t="s">
        <v>9001</v>
      </c>
      <c r="I2677" s="40" t="s">
        <v>9002</v>
      </c>
      <c r="J2677" s="45">
        <f t="shared" si="165"/>
        <v>19138</v>
      </c>
      <c r="K2677" s="47">
        <f t="shared" si="166"/>
        <v>485100</v>
      </c>
      <c r="L2677" t="e">
        <f>+VLOOKUP(J2677,'Thanh toán '!Q$6:R$3244,2,0)</f>
        <v>#N/A</v>
      </c>
      <c r="M2677" s="47" t="e">
        <f t="shared" si="167"/>
        <v>#N/A</v>
      </c>
    </row>
    <row r="2678" spans="1:13" x14ac:dyDescent="0.25">
      <c r="A2678" s="43">
        <v>45019</v>
      </c>
      <c r="B2678" s="40" t="s">
        <v>14468</v>
      </c>
      <c r="C2678" s="40" t="s">
        <v>10234</v>
      </c>
      <c r="D2678" s="38">
        <v>1312532</v>
      </c>
      <c r="E2678" s="42" t="s">
        <v>8998</v>
      </c>
      <c r="F2678" s="38">
        <v>131253</v>
      </c>
      <c r="G2678" s="38">
        <f t="shared" si="164"/>
        <v>1443785</v>
      </c>
      <c r="H2678" s="40" t="s">
        <v>9001</v>
      </c>
      <c r="I2678" s="40" t="s">
        <v>9002</v>
      </c>
      <c r="J2678" s="45">
        <f t="shared" si="165"/>
        <v>19141</v>
      </c>
      <c r="K2678" s="47">
        <f t="shared" si="166"/>
        <v>1443785</v>
      </c>
      <c r="L2678" t="e">
        <f>+VLOOKUP(J2678,'Thanh toán '!Q$6:R$3244,2,0)</f>
        <v>#N/A</v>
      </c>
      <c r="M2678" s="47" t="e">
        <f t="shared" si="167"/>
        <v>#N/A</v>
      </c>
    </row>
    <row r="2679" spans="1:13" x14ac:dyDescent="0.25">
      <c r="A2679" s="43">
        <v>45019</v>
      </c>
      <c r="B2679" s="40" t="s">
        <v>14469</v>
      </c>
      <c r="C2679" s="40" t="s">
        <v>10230</v>
      </c>
      <c r="D2679" s="38">
        <v>340315</v>
      </c>
      <c r="E2679" s="42" t="s">
        <v>8998</v>
      </c>
      <c r="F2679" s="38">
        <v>34032</v>
      </c>
      <c r="G2679" s="38">
        <f t="shared" si="164"/>
        <v>374347</v>
      </c>
      <c r="H2679" s="40" t="s">
        <v>9001</v>
      </c>
      <c r="I2679" s="40" t="s">
        <v>9002</v>
      </c>
      <c r="J2679" s="45">
        <f t="shared" si="165"/>
        <v>19142</v>
      </c>
      <c r="K2679" s="47">
        <f t="shared" si="166"/>
        <v>374347</v>
      </c>
      <c r="L2679" t="e">
        <f>+VLOOKUP(J2679,'Thanh toán '!Q$6:R$3244,2,0)</f>
        <v>#N/A</v>
      </c>
      <c r="M2679" s="47" t="e">
        <f t="shared" si="167"/>
        <v>#N/A</v>
      </c>
    </row>
    <row r="2680" spans="1:13" x14ac:dyDescent="0.25">
      <c r="A2680" s="43">
        <v>45019</v>
      </c>
      <c r="B2680" s="40" t="s">
        <v>14470</v>
      </c>
      <c r="C2680" s="40" t="s">
        <v>14471</v>
      </c>
      <c r="D2680" s="38">
        <v>882000</v>
      </c>
      <c r="E2680" s="42" t="s">
        <v>8998</v>
      </c>
      <c r="F2680" s="38">
        <v>88200</v>
      </c>
      <c r="G2680" s="38">
        <f t="shared" si="164"/>
        <v>970200</v>
      </c>
      <c r="H2680" s="40" t="s">
        <v>9206</v>
      </c>
      <c r="I2680" s="40" t="s">
        <v>9207</v>
      </c>
      <c r="J2680" s="45">
        <f t="shared" si="165"/>
        <v>19145</v>
      </c>
      <c r="K2680" s="47">
        <f t="shared" si="166"/>
        <v>970200</v>
      </c>
      <c r="L2680" t="e">
        <f>+VLOOKUP(J2680,'Thanh toán '!Q$6:R$3244,2,0)</f>
        <v>#N/A</v>
      </c>
      <c r="M2680" s="47" t="e">
        <f t="shared" si="167"/>
        <v>#N/A</v>
      </c>
    </row>
    <row r="2681" spans="1:13" x14ac:dyDescent="0.25">
      <c r="A2681" s="43">
        <v>45019</v>
      </c>
      <c r="B2681" s="40" t="s">
        <v>14472</v>
      </c>
      <c r="C2681" s="40" t="s">
        <v>14473</v>
      </c>
      <c r="D2681" s="38">
        <v>2758000</v>
      </c>
      <c r="E2681" s="42" t="s">
        <v>8998</v>
      </c>
      <c r="F2681" s="38">
        <v>275800</v>
      </c>
      <c r="G2681" s="38">
        <f t="shared" si="164"/>
        <v>3033800</v>
      </c>
      <c r="H2681" s="40" t="s">
        <v>9206</v>
      </c>
      <c r="I2681" s="40" t="s">
        <v>9207</v>
      </c>
      <c r="J2681" s="45">
        <f t="shared" si="165"/>
        <v>19146</v>
      </c>
      <c r="K2681" s="47">
        <f t="shared" si="166"/>
        <v>3033800</v>
      </c>
      <c r="L2681" t="e">
        <f>+VLOOKUP(J2681,'Thanh toán '!Q$6:R$3244,2,0)</f>
        <v>#N/A</v>
      </c>
      <c r="M2681" s="47" t="e">
        <f t="shared" si="167"/>
        <v>#N/A</v>
      </c>
    </row>
    <row r="2682" spans="1:13" x14ac:dyDescent="0.25">
      <c r="A2682" s="43">
        <v>45019</v>
      </c>
      <c r="B2682" s="40" t="s">
        <v>14474</v>
      </c>
      <c r="C2682" s="40" t="s">
        <v>9654</v>
      </c>
      <c r="D2682" s="38">
        <v>509945</v>
      </c>
      <c r="E2682" s="42" t="s">
        <v>8998</v>
      </c>
      <c r="F2682" s="38">
        <v>50995</v>
      </c>
      <c r="G2682" s="38">
        <f t="shared" si="164"/>
        <v>560940</v>
      </c>
      <c r="H2682" s="40" t="s">
        <v>9284</v>
      </c>
      <c r="I2682" s="40" t="s">
        <v>9285</v>
      </c>
      <c r="J2682" s="45">
        <f t="shared" si="165"/>
        <v>19148</v>
      </c>
      <c r="K2682" s="47">
        <f t="shared" si="166"/>
        <v>560940</v>
      </c>
      <c r="L2682" t="e">
        <f>+VLOOKUP(J2682,'Thanh toán '!Q$6:R$3244,2,0)</f>
        <v>#N/A</v>
      </c>
      <c r="M2682" s="47" t="e">
        <f t="shared" si="167"/>
        <v>#N/A</v>
      </c>
    </row>
    <row r="2683" spans="1:13" x14ac:dyDescent="0.25">
      <c r="A2683" s="43">
        <v>45019</v>
      </c>
      <c r="B2683" s="40" t="s">
        <v>14475</v>
      </c>
      <c r="C2683" s="40" t="s">
        <v>14217</v>
      </c>
      <c r="D2683" s="38">
        <v>734310</v>
      </c>
      <c r="E2683" s="42" t="s">
        <v>8998</v>
      </c>
      <c r="F2683" s="38">
        <v>73431</v>
      </c>
      <c r="G2683" s="38">
        <f t="shared" si="164"/>
        <v>807741</v>
      </c>
      <c r="H2683" s="40" t="s">
        <v>9486</v>
      </c>
      <c r="I2683" s="40" t="s">
        <v>9487</v>
      </c>
      <c r="J2683" s="45">
        <f t="shared" si="165"/>
        <v>19150</v>
      </c>
      <c r="K2683" s="47">
        <f t="shared" si="166"/>
        <v>807741</v>
      </c>
      <c r="L2683" t="e">
        <f>+VLOOKUP(J2683,'Thanh toán '!Q$6:R$3244,2,0)</f>
        <v>#N/A</v>
      </c>
      <c r="M2683" s="47" t="e">
        <f t="shared" si="167"/>
        <v>#N/A</v>
      </c>
    </row>
    <row r="2684" spans="1:13" x14ac:dyDescent="0.25">
      <c r="A2684" s="43">
        <v>45019</v>
      </c>
      <c r="B2684" s="40" t="s">
        <v>14476</v>
      </c>
      <c r="C2684" s="40" t="s">
        <v>13633</v>
      </c>
      <c r="D2684" s="38">
        <v>1274658</v>
      </c>
      <c r="E2684" s="42" t="s">
        <v>8998</v>
      </c>
      <c r="F2684" s="38">
        <v>127466</v>
      </c>
      <c r="G2684" s="38">
        <f t="shared" si="164"/>
        <v>1402124</v>
      </c>
      <c r="H2684" s="40" t="s">
        <v>9072</v>
      </c>
      <c r="I2684" s="40" t="s">
        <v>9073</v>
      </c>
      <c r="J2684" s="45">
        <f t="shared" si="165"/>
        <v>19153</v>
      </c>
      <c r="K2684" s="47">
        <f t="shared" si="166"/>
        <v>1402124</v>
      </c>
      <c r="L2684" t="e">
        <f>+VLOOKUP(J2684,'Thanh toán '!Q$6:R$3244,2,0)</f>
        <v>#N/A</v>
      </c>
      <c r="M2684" s="47" t="e">
        <f t="shared" si="167"/>
        <v>#N/A</v>
      </c>
    </row>
    <row r="2685" spans="1:13" x14ac:dyDescent="0.25">
      <c r="A2685" s="43">
        <v>45019</v>
      </c>
      <c r="B2685" s="40" t="s">
        <v>14477</v>
      </c>
      <c r="C2685" s="40" t="s">
        <v>9662</v>
      </c>
      <c r="D2685" s="38">
        <v>926763</v>
      </c>
      <c r="E2685" s="42" t="s">
        <v>8998</v>
      </c>
      <c r="F2685" s="38">
        <v>92676</v>
      </c>
      <c r="G2685" s="38">
        <f t="shared" si="164"/>
        <v>1019439</v>
      </c>
      <c r="H2685" s="40" t="s">
        <v>9284</v>
      </c>
      <c r="I2685" s="40" t="s">
        <v>9285</v>
      </c>
      <c r="J2685" s="45">
        <f t="shared" si="165"/>
        <v>19154</v>
      </c>
      <c r="K2685" s="47">
        <f t="shared" si="166"/>
        <v>1019439</v>
      </c>
      <c r="L2685" t="e">
        <f>+VLOOKUP(J2685,'Thanh toán '!Q$6:R$3244,2,0)</f>
        <v>#N/A</v>
      </c>
      <c r="M2685" s="47" t="e">
        <f t="shared" si="167"/>
        <v>#N/A</v>
      </c>
    </row>
    <row r="2686" spans="1:13" x14ac:dyDescent="0.25">
      <c r="A2686" s="43">
        <v>45019</v>
      </c>
      <c r="B2686" s="40" t="s">
        <v>11239</v>
      </c>
      <c r="C2686" s="40" t="s">
        <v>9654</v>
      </c>
      <c r="D2686" s="38">
        <v>3186096</v>
      </c>
      <c r="E2686" s="42" t="s">
        <v>8998</v>
      </c>
      <c r="F2686" s="38">
        <v>318610</v>
      </c>
      <c r="G2686" s="38">
        <f t="shared" si="164"/>
        <v>3504706</v>
      </c>
      <c r="H2686" s="40" t="s">
        <v>9284</v>
      </c>
      <c r="I2686" s="40" t="s">
        <v>9285</v>
      </c>
      <c r="J2686" s="45">
        <f t="shared" si="165"/>
        <v>19155</v>
      </c>
      <c r="K2686" s="47">
        <f t="shared" si="166"/>
        <v>3504706</v>
      </c>
      <c r="L2686" t="e">
        <f>+VLOOKUP(J2686,'Thanh toán '!Q$6:R$3244,2,0)</f>
        <v>#N/A</v>
      </c>
      <c r="M2686" s="47" t="e">
        <f t="shared" si="167"/>
        <v>#N/A</v>
      </c>
    </row>
    <row r="2687" spans="1:13" x14ac:dyDescent="0.25">
      <c r="A2687" s="43">
        <v>45019</v>
      </c>
      <c r="B2687" s="40" t="s">
        <v>14478</v>
      </c>
      <c r="C2687" s="40" t="s">
        <v>13019</v>
      </c>
      <c r="D2687" s="38">
        <v>943968</v>
      </c>
      <c r="E2687" s="42" t="s">
        <v>8998</v>
      </c>
      <c r="F2687" s="38">
        <v>94397</v>
      </c>
      <c r="G2687" s="38">
        <f t="shared" si="164"/>
        <v>1038365</v>
      </c>
      <c r="H2687" s="40" t="s">
        <v>9284</v>
      </c>
      <c r="I2687" s="40" t="s">
        <v>9285</v>
      </c>
      <c r="J2687" s="45">
        <f t="shared" si="165"/>
        <v>19156</v>
      </c>
      <c r="K2687" s="47">
        <f t="shared" si="166"/>
        <v>1038365</v>
      </c>
      <c r="L2687" t="e">
        <f>+VLOOKUP(J2687,'Thanh toán '!Q$6:R$3244,2,0)</f>
        <v>#N/A</v>
      </c>
      <c r="M2687" s="47" t="e">
        <f t="shared" si="167"/>
        <v>#N/A</v>
      </c>
    </row>
    <row r="2688" spans="1:13" x14ac:dyDescent="0.25">
      <c r="A2688" s="43">
        <v>45019</v>
      </c>
      <c r="B2688" s="40" t="s">
        <v>14479</v>
      </c>
      <c r="C2688" s="40" t="s">
        <v>14480</v>
      </c>
      <c r="D2688" s="38">
        <v>441000</v>
      </c>
      <c r="E2688" s="42" t="s">
        <v>8998</v>
      </c>
      <c r="F2688" s="38">
        <v>44100</v>
      </c>
      <c r="G2688" s="38">
        <f t="shared" si="164"/>
        <v>485100</v>
      </c>
      <c r="H2688" s="40" t="s">
        <v>9034</v>
      </c>
      <c r="I2688" s="40" t="s">
        <v>9035</v>
      </c>
      <c r="J2688" s="45">
        <f t="shared" si="165"/>
        <v>19168</v>
      </c>
      <c r="K2688" s="47">
        <f t="shared" si="166"/>
        <v>485100</v>
      </c>
      <c r="L2688" t="e">
        <f>+VLOOKUP(J2688,'Thanh toán '!Q$6:R$3244,2,0)</f>
        <v>#N/A</v>
      </c>
      <c r="M2688" s="47" t="e">
        <f t="shared" si="167"/>
        <v>#N/A</v>
      </c>
    </row>
    <row r="2689" spans="1:13" x14ac:dyDescent="0.25">
      <c r="A2689" s="43">
        <v>45019</v>
      </c>
      <c r="B2689" s="40" t="s">
        <v>14481</v>
      </c>
      <c r="C2689" s="40" t="s">
        <v>9024</v>
      </c>
      <c r="D2689" s="38">
        <v>1517775</v>
      </c>
      <c r="E2689" s="42" t="s">
        <v>8998</v>
      </c>
      <c r="F2689" s="38">
        <v>151778</v>
      </c>
      <c r="G2689" s="38">
        <f t="shared" si="164"/>
        <v>1669553</v>
      </c>
      <c r="H2689" s="40" t="s">
        <v>9024</v>
      </c>
      <c r="I2689" s="40" t="s">
        <v>9025</v>
      </c>
      <c r="J2689" s="45">
        <f t="shared" si="165"/>
        <v>19169</v>
      </c>
      <c r="K2689" s="47">
        <f t="shared" si="166"/>
        <v>1669553</v>
      </c>
      <c r="L2689" t="e">
        <f>+VLOOKUP(J2689,'Thanh toán '!Q$6:R$3244,2,0)</f>
        <v>#N/A</v>
      </c>
      <c r="M2689" s="47" t="e">
        <f t="shared" si="167"/>
        <v>#N/A</v>
      </c>
    </row>
    <row r="2690" spans="1:13" x14ac:dyDescent="0.25">
      <c r="A2690" s="43">
        <v>45019</v>
      </c>
      <c r="B2690" s="40" t="s">
        <v>14482</v>
      </c>
      <c r="C2690" s="40" t="s">
        <v>9050</v>
      </c>
      <c r="D2690" s="38">
        <v>441000</v>
      </c>
      <c r="E2690" s="42" t="s">
        <v>8998</v>
      </c>
      <c r="F2690" s="38">
        <v>44100</v>
      </c>
      <c r="G2690" s="38">
        <f t="shared" si="164"/>
        <v>485100</v>
      </c>
      <c r="H2690" s="40" t="s">
        <v>9050</v>
      </c>
      <c r="I2690" s="40" t="s">
        <v>9051</v>
      </c>
      <c r="J2690" s="45">
        <f t="shared" si="165"/>
        <v>19170</v>
      </c>
      <c r="K2690" s="47">
        <f t="shared" si="166"/>
        <v>485100</v>
      </c>
      <c r="L2690" t="e">
        <f>+VLOOKUP(J2690,'Thanh toán '!Q$6:R$3244,2,0)</f>
        <v>#N/A</v>
      </c>
      <c r="M2690" s="47" t="e">
        <f t="shared" si="167"/>
        <v>#N/A</v>
      </c>
    </row>
    <row r="2691" spans="1:13" x14ac:dyDescent="0.25">
      <c r="A2691" s="43">
        <v>45019</v>
      </c>
      <c r="B2691" s="40" t="s">
        <v>14483</v>
      </c>
      <c r="C2691" s="40" t="s">
        <v>14480</v>
      </c>
      <c r="D2691" s="38">
        <v>1235684</v>
      </c>
      <c r="E2691" s="42" t="s">
        <v>8998</v>
      </c>
      <c r="F2691" s="38">
        <v>123568</v>
      </c>
      <c r="G2691" s="38">
        <f t="shared" si="164"/>
        <v>1359252</v>
      </c>
      <c r="H2691" s="40" t="s">
        <v>9034</v>
      </c>
      <c r="I2691" s="40" t="s">
        <v>9035</v>
      </c>
      <c r="J2691" s="45">
        <f t="shared" si="165"/>
        <v>19171</v>
      </c>
      <c r="K2691" s="47">
        <f t="shared" si="166"/>
        <v>1359252</v>
      </c>
      <c r="L2691" t="e">
        <f>+VLOOKUP(J2691,'Thanh toán '!Q$6:R$3244,2,0)</f>
        <v>#N/A</v>
      </c>
      <c r="M2691" s="47" t="e">
        <f t="shared" si="167"/>
        <v>#N/A</v>
      </c>
    </row>
    <row r="2692" spans="1:13" x14ac:dyDescent="0.25">
      <c r="A2692" s="43">
        <v>45019</v>
      </c>
      <c r="B2692" s="40" t="s">
        <v>14484</v>
      </c>
      <c r="C2692" s="40" t="s">
        <v>14485</v>
      </c>
      <c r="D2692" s="38">
        <v>1090830</v>
      </c>
      <c r="E2692" s="42" t="s">
        <v>8998</v>
      </c>
      <c r="F2692" s="38">
        <v>109083</v>
      </c>
      <c r="G2692" s="38">
        <f t="shared" si="164"/>
        <v>1199913</v>
      </c>
      <c r="H2692" s="40" t="s">
        <v>9034</v>
      </c>
      <c r="I2692" s="40" t="s">
        <v>9035</v>
      </c>
      <c r="J2692" s="45">
        <f t="shared" si="165"/>
        <v>19172</v>
      </c>
      <c r="K2692" s="47">
        <f t="shared" si="166"/>
        <v>1199913</v>
      </c>
      <c r="L2692" t="e">
        <f>+VLOOKUP(J2692,'Thanh toán '!Q$6:R$3244,2,0)</f>
        <v>#N/A</v>
      </c>
      <c r="M2692" s="47" t="e">
        <f t="shared" si="167"/>
        <v>#N/A</v>
      </c>
    </row>
    <row r="2693" spans="1:13" x14ac:dyDescent="0.25">
      <c r="A2693" s="43">
        <v>45019</v>
      </c>
      <c r="B2693" s="40" t="s">
        <v>14486</v>
      </c>
      <c r="C2693" s="40" t="s">
        <v>10844</v>
      </c>
      <c r="D2693" s="38">
        <v>1137638</v>
      </c>
      <c r="E2693" s="42" t="s">
        <v>8998</v>
      </c>
      <c r="F2693" s="38">
        <v>113764</v>
      </c>
      <c r="G2693" s="38">
        <f t="shared" si="164"/>
        <v>1251402</v>
      </c>
      <c r="H2693" s="40" t="s">
        <v>10844</v>
      </c>
      <c r="I2693" s="40" t="s">
        <v>10845</v>
      </c>
      <c r="J2693" s="45">
        <f t="shared" si="165"/>
        <v>19173</v>
      </c>
      <c r="K2693" s="47">
        <f t="shared" si="166"/>
        <v>1251402</v>
      </c>
      <c r="L2693" t="e">
        <f>+VLOOKUP(J2693,'Thanh toán '!Q$6:R$3244,2,0)</f>
        <v>#N/A</v>
      </c>
      <c r="M2693" s="47" t="e">
        <f t="shared" si="167"/>
        <v>#N/A</v>
      </c>
    </row>
    <row r="2694" spans="1:13" x14ac:dyDescent="0.25">
      <c r="A2694" s="43">
        <v>45019</v>
      </c>
      <c r="B2694" s="40" t="s">
        <v>14487</v>
      </c>
      <c r="C2694" s="40" t="s">
        <v>10394</v>
      </c>
      <c r="D2694" s="38">
        <v>2767335</v>
      </c>
      <c r="E2694" s="42" t="s">
        <v>8998</v>
      </c>
      <c r="F2694" s="38">
        <v>276734</v>
      </c>
      <c r="G2694" s="38">
        <f t="shared" ref="G2694:G2757" si="168">+D2694+F2694</f>
        <v>3044069</v>
      </c>
      <c r="H2694" s="40" t="s">
        <v>10394</v>
      </c>
      <c r="I2694" s="40" t="s">
        <v>10395</v>
      </c>
      <c r="J2694" s="45">
        <f t="shared" ref="J2694:J2757" si="169">+B2694*1</f>
        <v>19174</v>
      </c>
      <c r="K2694" s="47">
        <f t="shared" ref="K2694:K2757" si="170">+G2694</f>
        <v>3044069</v>
      </c>
      <c r="L2694" t="e">
        <f>+VLOOKUP(J2694,'Thanh toán '!Q$6:R$3244,2,0)</f>
        <v>#N/A</v>
      </c>
      <c r="M2694" s="47" t="e">
        <f t="shared" ref="M2694:M2757" si="171">+L2694-K2694</f>
        <v>#N/A</v>
      </c>
    </row>
    <row r="2695" spans="1:13" x14ac:dyDescent="0.25">
      <c r="A2695" s="43">
        <v>45019</v>
      </c>
      <c r="B2695" s="40" t="s">
        <v>14488</v>
      </c>
      <c r="C2695" s="40" t="s">
        <v>9030</v>
      </c>
      <c r="D2695" s="38">
        <v>865200</v>
      </c>
      <c r="E2695" s="42" t="s">
        <v>8998</v>
      </c>
      <c r="F2695" s="38">
        <v>86520</v>
      </c>
      <c r="G2695" s="38">
        <f t="shared" si="168"/>
        <v>951720</v>
      </c>
      <c r="H2695" s="40" t="s">
        <v>9030</v>
      </c>
      <c r="I2695" s="40" t="s">
        <v>9031</v>
      </c>
      <c r="J2695" s="45">
        <f t="shared" si="169"/>
        <v>19175</v>
      </c>
      <c r="K2695" s="47">
        <f t="shared" si="170"/>
        <v>951720</v>
      </c>
      <c r="L2695" t="e">
        <f>+VLOOKUP(J2695,'Thanh toán '!Q$6:R$3244,2,0)</f>
        <v>#N/A</v>
      </c>
      <c r="M2695" s="47" t="e">
        <f t="shared" si="171"/>
        <v>#N/A</v>
      </c>
    </row>
    <row r="2696" spans="1:13" x14ac:dyDescent="0.25">
      <c r="A2696" s="43">
        <v>45020</v>
      </c>
      <c r="B2696" s="40" t="s">
        <v>14492</v>
      </c>
      <c r="C2696" s="40" t="s">
        <v>13299</v>
      </c>
      <c r="D2696" s="38">
        <v>1844890</v>
      </c>
      <c r="E2696" s="42" t="s">
        <v>8998</v>
      </c>
      <c r="F2696" s="38">
        <v>184489</v>
      </c>
      <c r="G2696" s="38">
        <f t="shared" si="168"/>
        <v>2029379</v>
      </c>
      <c r="H2696" s="40" t="s">
        <v>9183</v>
      </c>
      <c r="I2696" s="40" t="s">
        <v>9184</v>
      </c>
      <c r="J2696" s="45">
        <f t="shared" si="169"/>
        <v>19203</v>
      </c>
      <c r="K2696" s="47">
        <f t="shared" si="170"/>
        <v>2029379</v>
      </c>
      <c r="L2696" t="e">
        <f>+VLOOKUP(J2696,'Thanh toán '!Q$6:R$3244,2,0)</f>
        <v>#N/A</v>
      </c>
      <c r="M2696" s="47" t="e">
        <f t="shared" si="171"/>
        <v>#N/A</v>
      </c>
    </row>
    <row r="2697" spans="1:13" x14ac:dyDescent="0.25">
      <c r="A2697" s="43">
        <v>45020</v>
      </c>
      <c r="B2697" s="40" t="s">
        <v>14493</v>
      </c>
      <c r="C2697" s="40" t="s">
        <v>13299</v>
      </c>
      <c r="D2697" s="38">
        <v>848400</v>
      </c>
      <c r="E2697" s="42" t="s">
        <v>8998</v>
      </c>
      <c r="F2697" s="38">
        <v>84840</v>
      </c>
      <c r="G2697" s="38">
        <f t="shared" si="168"/>
        <v>933240</v>
      </c>
      <c r="H2697" s="40" t="s">
        <v>9183</v>
      </c>
      <c r="I2697" s="40" t="s">
        <v>9184</v>
      </c>
      <c r="J2697" s="45">
        <f t="shared" si="169"/>
        <v>19204</v>
      </c>
      <c r="K2697" s="47">
        <f t="shared" si="170"/>
        <v>933240</v>
      </c>
      <c r="L2697" t="e">
        <f>+VLOOKUP(J2697,'Thanh toán '!Q$6:R$3244,2,0)</f>
        <v>#N/A</v>
      </c>
      <c r="M2697" s="47" t="e">
        <f t="shared" si="171"/>
        <v>#N/A</v>
      </c>
    </row>
    <row r="2698" spans="1:13" x14ac:dyDescent="0.25">
      <c r="A2698" s="43">
        <v>45020</v>
      </c>
      <c r="B2698" s="40" t="s">
        <v>14494</v>
      </c>
      <c r="C2698" s="40" t="s">
        <v>13297</v>
      </c>
      <c r="D2698" s="38">
        <v>1323000</v>
      </c>
      <c r="E2698" s="42" t="s">
        <v>8998</v>
      </c>
      <c r="F2698" s="38">
        <v>132300</v>
      </c>
      <c r="G2698" s="38">
        <f t="shared" si="168"/>
        <v>1455300</v>
      </c>
      <c r="H2698" s="40" t="s">
        <v>9183</v>
      </c>
      <c r="I2698" s="40" t="s">
        <v>9184</v>
      </c>
      <c r="J2698" s="45">
        <f t="shared" si="169"/>
        <v>19205</v>
      </c>
      <c r="K2698" s="47">
        <f t="shared" si="170"/>
        <v>1455300</v>
      </c>
      <c r="L2698" t="e">
        <f>+VLOOKUP(J2698,'Thanh toán '!Q$6:R$3244,2,0)</f>
        <v>#N/A</v>
      </c>
      <c r="M2698" s="47" t="e">
        <f t="shared" si="171"/>
        <v>#N/A</v>
      </c>
    </row>
    <row r="2699" spans="1:13" x14ac:dyDescent="0.25">
      <c r="A2699" s="43">
        <v>45020</v>
      </c>
      <c r="B2699" s="40" t="s">
        <v>14495</v>
      </c>
      <c r="C2699" s="40" t="s">
        <v>9159</v>
      </c>
      <c r="D2699" s="38">
        <v>1439848</v>
      </c>
      <c r="E2699" s="42" t="s">
        <v>8998</v>
      </c>
      <c r="F2699" s="38">
        <v>143985</v>
      </c>
      <c r="G2699" s="38">
        <f t="shared" si="168"/>
        <v>1583833</v>
      </c>
      <c r="H2699" s="40" t="s">
        <v>9159</v>
      </c>
      <c r="I2699" s="40" t="s">
        <v>9160</v>
      </c>
      <c r="J2699" s="45">
        <f t="shared" si="169"/>
        <v>19206</v>
      </c>
      <c r="K2699" s="47">
        <f t="shared" si="170"/>
        <v>1583833</v>
      </c>
      <c r="L2699" t="e">
        <f>+VLOOKUP(J2699,'Thanh toán '!Q$6:R$3244,2,0)</f>
        <v>#N/A</v>
      </c>
      <c r="M2699" s="47" t="e">
        <f t="shared" si="171"/>
        <v>#N/A</v>
      </c>
    </row>
    <row r="2700" spans="1:13" x14ac:dyDescent="0.25">
      <c r="A2700" s="43">
        <v>45020</v>
      </c>
      <c r="B2700" s="40" t="s">
        <v>14496</v>
      </c>
      <c r="C2700" s="40" t="s">
        <v>10196</v>
      </c>
      <c r="D2700" s="38">
        <v>644960</v>
      </c>
      <c r="E2700" s="42" t="s">
        <v>8998</v>
      </c>
      <c r="F2700" s="38">
        <v>64496</v>
      </c>
      <c r="G2700" s="38">
        <f t="shared" si="168"/>
        <v>709456</v>
      </c>
      <c r="H2700" s="40" t="s">
        <v>9001</v>
      </c>
      <c r="I2700" s="40" t="s">
        <v>9002</v>
      </c>
      <c r="J2700" s="45">
        <f t="shared" si="169"/>
        <v>19209</v>
      </c>
      <c r="K2700" s="47">
        <f t="shared" si="170"/>
        <v>709456</v>
      </c>
      <c r="L2700" t="e">
        <f>+VLOOKUP(J2700,'Thanh toán '!Q$6:R$3244,2,0)</f>
        <v>#N/A</v>
      </c>
      <c r="M2700" s="47" t="e">
        <f t="shared" si="171"/>
        <v>#N/A</v>
      </c>
    </row>
    <row r="2701" spans="1:13" x14ac:dyDescent="0.25">
      <c r="A2701" s="43">
        <v>45020</v>
      </c>
      <c r="B2701" s="40" t="s">
        <v>14497</v>
      </c>
      <c r="C2701" s="40" t="s">
        <v>11400</v>
      </c>
      <c r="D2701" s="38">
        <v>1128734</v>
      </c>
      <c r="E2701" s="42" t="s">
        <v>8998</v>
      </c>
      <c r="F2701" s="38">
        <v>112873</v>
      </c>
      <c r="G2701" s="38">
        <f t="shared" si="168"/>
        <v>1241607</v>
      </c>
      <c r="H2701" s="40" t="s">
        <v>9001</v>
      </c>
      <c r="I2701" s="40" t="s">
        <v>9002</v>
      </c>
      <c r="J2701" s="45">
        <f t="shared" si="169"/>
        <v>19211</v>
      </c>
      <c r="K2701" s="47">
        <f t="shared" si="170"/>
        <v>1241607</v>
      </c>
      <c r="L2701" t="e">
        <f>+VLOOKUP(J2701,'Thanh toán '!Q$6:R$3244,2,0)</f>
        <v>#N/A</v>
      </c>
      <c r="M2701" s="47" t="e">
        <f t="shared" si="171"/>
        <v>#N/A</v>
      </c>
    </row>
    <row r="2702" spans="1:13" x14ac:dyDescent="0.25">
      <c r="A2702" s="43">
        <v>45020</v>
      </c>
      <c r="B2702" s="40" t="s">
        <v>14498</v>
      </c>
      <c r="C2702" s="40" t="s">
        <v>9234</v>
      </c>
      <c r="D2702" s="38">
        <v>742500</v>
      </c>
      <c r="E2702" s="42" t="s">
        <v>8998</v>
      </c>
      <c r="F2702" s="38">
        <v>74250</v>
      </c>
      <c r="G2702" s="38">
        <f t="shared" si="168"/>
        <v>816750</v>
      </c>
      <c r="H2702" s="40" t="s">
        <v>9234</v>
      </c>
      <c r="I2702" s="40" t="s">
        <v>9235</v>
      </c>
      <c r="J2702" s="45">
        <f t="shared" si="169"/>
        <v>19212</v>
      </c>
      <c r="K2702" s="47">
        <f t="shared" si="170"/>
        <v>816750</v>
      </c>
      <c r="L2702" t="e">
        <f>+VLOOKUP(J2702,'Thanh toán '!Q$6:R$3244,2,0)</f>
        <v>#N/A</v>
      </c>
      <c r="M2702" s="47" t="e">
        <f t="shared" si="171"/>
        <v>#N/A</v>
      </c>
    </row>
    <row r="2703" spans="1:13" x14ac:dyDescent="0.25">
      <c r="A2703" s="43">
        <v>45020</v>
      </c>
      <c r="B2703" s="40" t="s">
        <v>14499</v>
      </c>
      <c r="C2703" s="40" t="s">
        <v>11355</v>
      </c>
      <c r="D2703" s="38">
        <v>1110580</v>
      </c>
      <c r="E2703" s="42" t="s">
        <v>8998</v>
      </c>
      <c r="F2703" s="38">
        <v>111058</v>
      </c>
      <c r="G2703" s="38">
        <f t="shared" si="168"/>
        <v>1221638</v>
      </c>
      <c r="H2703" s="40" t="s">
        <v>9406</v>
      </c>
      <c r="I2703" s="40" t="s">
        <v>9407</v>
      </c>
      <c r="J2703" s="45">
        <f t="shared" si="169"/>
        <v>19223</v>
      </c>
      <c r="K2703" s="47">
        <f t="shared" si="170"/>
        <v>1221638</v>
      </c>
      <c r="L2703" t="e">
        <f>+VLOOKUP(J2703,'Thanh toán '!Q$6:R$3244,2,0)</f>
        <v>#N/A</v>
      </c>
      <c r="M2703" s="47" t="e">
        <f t="shared" si="171"/>
        <v>#N/A</v>
      </c>
    </row>
    <row r="2704" spans="1:13" x14ac:dyDescent="0.25">
      <c r="A2704" s="43">
        <v>45020</v>
      </c>
      <c r="B2704" s="40" t="s">
        <v>14500</v>
      </c>
      <c r="C2704" s="40" t="s">
        <v>14501</v>
      </c>
      <c r="D2704" s="38">
        <v>555290</v>
      </c>
      <c r="E2704" s="42" t="s">
        <v>8998</v>
      </c>
      <c r="F2704" s="38">
        <v>55529</v>
      </c>
      <c r="G2704" s="38">
        <f t="shared" si="168"/>
        <v>610819</v>
      </c>
      <c r="H2704" s="40" t="s">
        <v>9001</v>
      </c>
      <c r="I2704" s="40" t="s">
        <v>9002</v>
      </c>
      <c r="J2704" s="45">
        <f t="shared" si="169"/>
        <v>19225</v>
      </c>
      <c r="K2704" s="47">
        <f t="shared" si="170"/>
        <v>610819</v>
      </c>
      <c r="L2704" t="e">
        <f>+VLOOKUP(J2704,'Thanh toán '!Q$6:R$3244,2,0)</f>
        <v>#N/A</v>
      </c>
      <c r="M2704" s="47" t="e">
        <f t="shared" si="171"/>
        <v>#N/A</v>
      </c>
    </row>
    <row r="2705" spans="1:13" x14ac:dyDescent="0.25">
      <c r="A2705" s="43">
        <v>45020</v>
      </c>
      <c r="B2705" s="40" t="s">
        <v>14502</v>
      </c>
      <c r="C2705" s="40" t="s">
        <v>9283</v>
      </c>
      <c r="D2705" s="38">
        <v>1935536</v>
      </c>
      <c r="E2705" s="42" t="s">
        <v>8998</v>
      </c>
      <c r="F2705" s="38">
        <v>193554</v>
      </c>
      <c r="G2705" s="38">
        <f t="shared" si="168"/>
        <v>2129090</v>
      </c>
      <c r="H2705" s="40" t="s">
        <v>9284</v>
      </c>
      <c r="I2705" s="40" t="s">
        <v>9285</v>
      </c>
      <c r="J2705" s="45">
        <f t="shared" si="169"/>
        <v>19226</v>
      </c>
      <c r="K2705" s="47">
        <f t="shared" si="170"/>
        <v>2129090</v>
      </c>
      <c r="L2705" t="e">
        <f>+VLOOKUP(J2705,'Thanh toán '!Q$6:R$3244,2,0)</f>
        <v>#N/A</v>
      </c>
      <c r="M2705" s="47" t="e">
        <f t="shared" si="171"/>
        <v>#N/A</v>
      </c>
    </row>
    <row r="2706" spans="1:13" x14ac:dyDescent="0.25">
      <c r="A2706" s="43">
        <v>45020</v>
      </c>
      <c r="B2706" s="40" t="s">
        <v>14503</v>
      </c>
      <c r="C2706" s="40" t="s">
        <v>9685</v>
      </c>
      <c r="D2706" s="38">
        <v>1574960</v>
      </c>
      <c r="E2706" s="42" t="s">
        <v>8998</v>
      </c>
      <c r="F2706" s="38">
        <v>157496</v>
      </c>
      <c r="G2706" s="38">
        <f t="shared" si="168"/>
        <v>1732456</v>
      </c>
      <c r="H2706" s="40" t="s">
        <v>9284</v>
      </c>
      <c r="I2706" s="40" t="s">
        <v>9285</v>
      </c>
      <c r="J2706" s="45">
        <f t="shared" si="169"/>
        <v>19227</v>
      </c>
      <c r="K2706" s="47">
        <f t="shared" si="170"/>
        <v>1732456</v>
      </c>
      <c r="L2706" t="e">
        <f>+VLOOKUP(J2706,'Thanh toán '!Q$6:R$3244,2,0)</f>
        <v>#N/A</v>
      </c>
      <c r="M2706" s="47" t="e">
        <f t="shared" si="171"/>
        <v>#N/A</v>
      </c>
    </row>
    <row r="2707" spans="1:13" x14ac:dyDescent="0.25">
      <c r="A2707" s="43">
        <v>45020</v>
      </c>
      <c r="B2707" s="40" t="s">
        <v>14504</v>
      </c>
      <c r="C2707" s="40" t="s">
        <v>12684</v>
      </c>
      <c r="D2707" s="38">
        <v>470980</v>
      </c>
      <c r="E2707" s="42" t="s">
        <v>8998</v>
      </c>
      <c r="F2707" s="38">
        <v>47098</v>
      </c>
      <c r="G2707" s="38">
        <f t="shared" si="168"/>
        <v>518078</v>
      </c>
      <c r="H2707" s="40" t="s">
        <v>9001</v>
      </c>
      <c r="I2707" s="40" t="s">
        <v>9002</v>
      </c>
      <c r="J2707" s="45">
        <f t="shared" si="169"/>
        <v>19230</v>
      </c>
      <c r="K2707" s="47">
        <f t="shared" si="170"/>
        <v>518078</v>
      </c>
      <c r="L2707" t="e">
        <f>+VLOOKUP(J2707,'Thanh toán '!Q$6:R$3244,2,0)</f>
        <v>#N/A</v>
      </c>
      <c r="M2707" s="47" t="e">
        <f t="shared" si="171"/>
        <v>#N/A</v>
      </c>
    </row>
    <row r="2708" spans="1:13" x14ac:dyDescent="0.25">
      <c r="A2708" s="43">
        <v>45020</v>
      </c>
      <c r="B2708" s="40" t="s">
        <v>14505</v>
      </c>
      <c r="C2708" s="40" t="s">
        <v>14506</v>
      </c>
      <c r="D2708" s="38">
        <v>882000</v>
      </c>
      <c r="E2708" s="42" t="s">
        <v>8998</v>
      </c>
      <c r="F2708" s="38">
        <v>88200</v>
      </c>
      <c r="G2708" s="38">
        <f t="shared" si="168"/>
        <v>970200</v>
      </c>
      <c r="H2708" s="40" t="s">
        <v>9221</v>
      </c>
      <c r="I2708" s="40" t="s">
        <v>9222</v>
      </c>
      <c r="J2708" s="45">
        <f t="shared" si="169"/>
        <v>19231</v>
      </c>
      <c r="K2708" s="47">
        <f t="shared" si="170"/>
        <v>970200</v>
      </c>
      <c r="L2708" t="e">
        <f>+VLOOKUP(J2708,'Thanh toán '!Q$6:R$3244,2,0)</f>
        <v>#N/A</v>
      </c>
      <c r="M2708" s="47" t="e">
        <f t="shared" si="171"/>
        <v>#N/A</v>
      </c>
    </row>
    <row r="2709" spans="1:13" x14ac:dyDescent="0.25">
      <c r="A2709" s="43">
        <v>45020</v>
      </c>
      <c r="B2709" s="40" t="s">
        <v>14507</v>
      </c>
      <c r="C2709" s="40" t="s">
        <v>14508</v>
      </c>
      <c r="D2709" s="38">
        <v>1517775</v>
      </c>
      <c r="E2709" s="42" t="s">
        <v>8998</v>
      </c>
      <c r="F2709" s="38">
        <v>151778</v>
      </c>
      <c r="G2709" s="38">
        <f t="shared" si="168"/>
        <v>1669553</v>
      </c>
      <c r="H2709" s="40" t="s">
        <v>9221</v>
      </c>
      <c r="I2709" s="40" t="s">
        <v>9222</v>
      </c>
      <c r="J2709" s="45">
        <f t="shared" si="169"/>
        <v>19232</v>
      </c>
      <c r="K2709" s="47">
        <f t="shared" si="170"/>
        <v>1669553</v>
      </c>
      <c r="L2709" t="e">
        <f>+VLOOKUP(J2709,'Thanh toán '!Q$6:R$3244,2,0)</f>
        <v>#N/A</v>
      </c>
      <c r="M2709" s="47" t="e">
        <f t="shared" si="171"/>
        <v>#N/A</v>
      </c>
    </row>
    <row r="2710" spans="1:13" x14ac:dyDescent="0.25">
      <c r="A2710" s="43">
        <v>45020</v>
      </c>
      <c r="B2710" s="40" t="s">
        <v>11240</v>
      </c>
      <c r="C2710" s="40" t="s">
        <v>11318</v>
      </c>
      <c r="D2710" s="38">
        <v>368978</v>
      </c>
      <c r="E2710" s="42" t="s">
        <v>8998</v>
      </c>
      <c r="F2710" s="38">
        <v>36898</v>
      </c>
      <c r="G2710" s="38">
        <f t="shared" si="168"/>
        <v>405876</v>
      </c>
      <c r="H2710" s="40" t="s">
        <v>9001</v>
      </c>
      <c r="I2710" s="40" t="s">
        <v>9002</v>
      </c>
      <c r="J2710" s="45">
        <f t="shared" si="169"/>
        <v>19235</v>
      </c>
      <c r="K2710" s="47">
        <f t="shared" si="170"/>
        <v>405876</v>
      </c>
      <c r="L2710" t="e">
        <f>+VLOOKUP(J2710,'Thanh toán '!Q$6:R$3244,2,0)</f>
        <v>#N/A</v>
      </c>
      <c r="M2710" s="47" t="e">
        <f t="shared" si="171"/>
        <v>#N/A</v>
      </c>
    </row>
    <row r="2711" spans="1:13" x14ac:dyDescent="0.25">
      <c r="A2711" s="43">
        <v>45020</v>
      </c>
      <c r="B2711" s="40" t="s">
        <v>14509</v>
      </c>
      <c r="C2711" s="40" t="s">
        <v>9172</v>
      </c>
      <c r="D2711" s="38">
        <v>368978</v>
      </c>
      <c r="E2711" s="42" t="s">
        <v>8998</v>
      </c>
      <c r="F2711" s="38">
        <v>36898</v>
      </c>
      <c r="G2711" s="38">
        <f t="shared" si="168"/>
        <v>405876</v>
      </c>
      <c r="H2711" s="40" t="s">
        <v>9001</v>
      </c>
      <c r="I2711" s="40" t="s">
        <v>9002</v>
      </c>
      <c r="J2711" s="45">
        <f t="shared" si="169"/>
        <v>19236</v>
      </c>
      <c r="K2711" s="47">
        <f t="shared" si="170"/>
        <v>405876</v>
      </c>
      <c r="L2711" t="e">
        <f>+VLOOKUP(J2711,'Thanh toán '!Q$6:R$3244,2,0)</f>
        <v>#N/A</v>
      </c>
      <c r="M2711" s="47" t="e">
        <f t="shared" si="171"/>
        <v>#N/A</v>
      </c>
    </row>
    <row r="2712" spans="1:13" x14ac:dyDescent="0.25">
      <c r="A2712" s="43">
        <v>45020</v>
      </c>
      <c r="B2712" s="40" t="s">
        <v>14510</v>
      </c>
      <c r="C2712" s="40" t="s">
        <v>9242</v>
      </c>
      <c r="D2712" s="38">
        <v>4098995</v>
      </c>
      <c r="E2712" s="42" t="s">
        <v>8998</v>
      </c>
      <c r="F2712" s="38">
        <v>409900</v>
      </c>
      <c r="G2712" s="38">
        <f t="shared" si="168"/>
        <v>4508895</v>
      </c>
      <c r="H2712" s="40" t="s">
        <v>9242</v>
      </c>
      <c r="I2712" s="40" t="s">
        <v>9243</v>
      </c>
      <c r="J2712" s="45">
        <f t="shared" si="169"/>
        <v>19246</v>
      </c>
      <c r="K2712" s="47">
        <f t="shared" si="170"/>
        <v>4508895</v>
      </c>
      <c r="L2712" t="e">
        <f>+VLOOKUP(J2712,'Thanh toán '!Q$6:R$3244,2,0)</f>
        <v>#N/A</v>
      </c>
      <c r="M2712" s="47" t="e">
        <f t="shared" si="171"/>
        <v>#N/A</v>
      </c>
    </row>
    <row r="2713" spans="1:13" x14ac:dyDescent="0.25">
      <c r="A2713" s="43">
        <v>45020</v>
      </c>
      <c r="B2713" s="40" t="s">
        <v>11241</v>
      </c>
      <c r="C2713" s="40" t="s">
        <v>13531</v>
      </c>
      <c r="D2713" s="38">
        <v>737312</v>
      </c>
      <c r="E2713" s="42" t="s">
        <v>8998</v>
      </c>
      <c r="F2713" s="38">
        <v>73731</v>
      </c>
      <c r="G2713" s="38">
        <f t="shared" si="168"/>
        <v>811043</v>
      </c>
      <c r="H2713" s="40" t="s">
        <v>9001</v>
      </c>
      <c r="I2713" s="40" t="s">
        <v>9002</v>
      </c>
      <c r="J2713" s="45">
        <f t="shared" si="169"/>
        <v>19247</v>
      </c>
      <c r="K2713" s="47">
        <f t="shared" si="170"/>
        <v>811043</v>
      </c>
      <c r="L2713" t="e">
        <f>+VLOOKUP(J2713,'Thanh toán '!Q$6:R$3244,2,0)</f>
        <v>#N/A</v>
      </c>
      <c r="M2713" s="47" t="e">
        <f t="shared" si="171"/>
        <v>#N/A</v>
      </c>
    </row>
    <row r="2714" spans="1:13" x14ac:dyDescent="0.25">
      <c r="A2714" s="43">
        <v>45020</v>
      </c>
      <c r="B2714" s="40" t="s">
        <v>14511</v>
      </c>
      <c r="C2714" s="40" t="s">
        <v>9261</v>
      </c>
      <c r="D2714" s="38">
        <v>555290</v>
      </c>
      <c r="E2714" s="42" t="s">
        <v>8998</v>
      </c>
      <c r="F2714" s="38">
        <v>55529</v>
      </c>
      <c r="G2714" s="38">
        <f t="shared" si="168"/>
        <v>610819</v>
      </c>
      <c r="H2714" s="40" t="s">
        <v>9001</v>
      </c>
      <c r="I2714" s="40" t="s">
        <v>9002</v>
      </c>
      <c r="J2714" s="45">
        <f t="shared" si="169"/>
        <v>19248</v>
      </c>
      <c r="K2714" s="47">
        <f t="shared" si="170"/>
        <v>610819</v>
      </c>
      <c r="L2714" t="e">
        <f>+VLOOKUP(J2714,'Thanh toán '!Q$6:R$3244,2,0)</f>
        <v>#N/A</v>
      </c>
      <c r="M2714" s="47" t="e">
        <f t="shared" si="171"/>
        <v>#N/A</v>
      </c>
    </row>
    <row r="2715" spans="1:13" x14ac:dyDescent="0.25">
      <c r="A2715" s="43">
        <v>45020</v>
      </c>
      <c r="B2715" s="40" t="s">
        <v>12768</v>
      </c>
      <c r="C2715" s="40" t="s">
        <v>9249</v>
      </c>
      <c r="D2715" s="38">
        <v>357198</v>
      </c>
      <c r="E2715" s="42" t="s">
        <v>8998</v>
      </c>
      <c r="F2715" s="38">
        <v>35720</v>
      </c>
      <c r="G2715" s="38">
        <f t="shared" si="168"/>
        <v>392918</v>
      </c>
      <c r="H2715" s="40" t="s">
        <v>9001</v>
      </c>
      <c r="I2715" s="40" t="s">
        <v>9002</v>
      </c>
      <c r="J2715" s="45">
        <f t="shared" si="169"/>
        <v>19249</v>
      </c>
      <c r="K2715" s="47">
        <f t="shared" si="170"/>
        <v>392918</v>
      </c>
      <c r="L2715" t="e">
        <f>+VLOOKUP(J2715,'Thanh toán '!Q$6:R$3244,2,0)</f>
        <v>#N/A</v>
      </c>
      <c r="M2715" s="47" t="e">
        <f t="shared" si="171"/>
        <v>#N/A</v>
      </c>
    </row>
    <row r="2716" spans="1:13" x14ac:dyDescent="0.25">
      <c r="A2716" s="43">
        <v>45020</v>
      </c>
      <c r="B2716" s="40" t="s">
        <v>14512</v>
      </c>
      <c r="C2716" s="40" t="s">
        <v>10511</v>
      </c>
      <c r="D2716" s="38">
        <v>1761170</v>
      </c>
      <c r="E2716" s="42" t="s">
        <v>8998</v>
      </c>
      <c r="F2716" s="38">
        <v>176117</v>
      </c>
      <c r="G2716" s="38">
        <f t="shared" si="168"/>
        <v>1937287</v>
      </c>
      <c r="H2716" s="40" t="s">
        <v>9284</v>
      </c>
      <c r="I2716" s="40" t="s">
        <v>9285</v>
      </c>
      <c r="J2716" s="45">
        <f t="shared" si="169"/>
        <v>19251</v>
      </c>
      <c r="K2716" s="47">
        <f t="shared" si="170"/>
        <v>1937287</v>
      </c>
      <c r="L2716" t="e">
        <f>+VLOOKUP(J2716,'Thanh toán '!Q$6:R$3244,2,0)</f>
        <v>#N/A</v>
      </c>
      <c r="M2716" s="47" t="e">
        <f t="shared" si="171"/>
        <v>#N/A</v>
      </c>
    </row>
    <row r="2717" spans="1:13" x14ac:dyDescent="0.25">
      <c r="A2717" s="43">
        <v>45020</v>
      </c>
      <c r="B2717" s="40" t="s">
        <v>14513</v>
      </c>
      <c r="C2717" s="40" t="s">
        <v>9360</v>
      </c>
      <c r="D2717" s="38">
        <v>1007402</v>
      </c>
      <c r="E2717" s="42" t="s">
        <v>8998</v>
      </c>
      <c r="F2717" s="38">
        <v>100740</v>
      </c>
      <c r="G2717" s="38">
        <f t="shared" si="168"/>
        <v>1108142</v>
      </c>
      <c r="H2717" s="40" t="s">
        <v>9001</v>
      </c>
      <c r="I2717" s="40" t="s">
        <v>9002</v>
      </c>
      <c r="J2717" s="45">
        <f t="shared" si="169"/>
        <v>19253</v>
      </c>
      <c r="K2717" s="47">
        <f t="shared" si="170"/>
        <v>1108142</v>
      </c>
      <c r="L2717" t="e">
        <f>+VLOOKUP(J2717,'Thanh toán '!Q$6:R$3244,2,0)</f>
        <v>#N/A</v>
      </c>
      <c r="M2717" s="47" t="e">
        <f t="shared" si="171"/>
        <v>#N/A</v>
      </c>
    </row>
    <row r="2718" spans="1:13" x14ac:dyDescent="0.25">
      <c r="A2718" s="43">
        <v>45020</v>
      </c>
      <c r="B2718" s="40" t="s">
        <v>11242</v>
      </c>
      <c r="C2718" s="40" t="s">
        <v>9777</v>
      </c>
      <c r="D2718" s="38">
        <v>840918</v>
      </c>
      <c r="E2718" s="42" t="s">
        <v>8998</v>
      </c>
      <c r="F2718" s="38">
        <v>84092</v>
      </c>
      <c r="G2718" s="38">
        <f t="shared" si="168"/>
        <v>925010</v>
      </c>
      <c r="H2718" s="40" t="s">
        <v>9001</v>
      </c>
      <c r="I2718" s="40" t="s">
        <v>9002</v>
      </c>
      <c r="J2718" s="45">
        <f t="shared" si="169"/>
        <v>19254</v>
      </c>
      <c r="K2718" s="47">
        <f t="shared" si="170"/>
        <v>925010</v>
      </c>
      <c r="L2718" t="e">
        <f>+VLOOKUP(J2718,'Thanh toán '!Q$6:R$3244,2,0)</f>
        <v>#N/A</v>
      </c>
      <c r="M2718" s="47" t="e">
        <f t="shared" si="171"/>
        <v>#N/A</v>
      </c>
    </row>
    <row r="2719" spans="1:13" x14ac:dyDescent="0.25">
      <c r="A2719" s="43">
        <v>45020</v>
      </c>
      <c r="B2719" s="40" t="s">
        <v>14514</v>
      </c>
      <c r="C2719" s="40" t="s">
        <v>10067</v>
      </c>
      <c r="D2719" s="38">
        <v>1584645</v>
      </c>
      <c r="E2719" s="42" t="s">
        <v>8998</v>
      </c>
      <c r="F2719" s="38">
        <v>158465</v>
      </c>
      <c r="G2719" s="38">
        <f t="shared" si="168"/>
        <v>1743110</v>
      </c>
      <c r="H2719" s="40" t="s">
        <v>9001</v>
      </c>
      <c r="I2719" s="40" t="s">
        <v>9002</v>
      </c>
      <c r="J2719" s="45">
        <f t="shared" si="169"/>
        <v>19255</v>
      </c>
      <c r="K2719" s="47">
        <f t="shared" si="170"/>
        <v>1743110</v>
      </c>
      <c r="L2719" t="e">
        <f>+VLOOKUP(J2719,'Thanh toán '!Q$6:R$3244,2,0)</f>
        <v>#N/A</v>
      </c>
      <c r="M2719" s="47" t="e">
        <f t="shared" si="171"/>
        <v>#N/A</v>
      </c>
    </row>
    <row r="2720" spans="1:13" x14ac:dyDescent="0.25">
      <c r="A2720" s="43">
        <v>45020</v>
      </c>
      <c r="B2720" s="40" t="s">
        <v>14515</v>
      </c>
      <c r="C2720" s="40" t="s">
        <v>9146</v>
      </c>
      <c r="D2720" s="38">
        <v>1299390</v>
      </c>
      <c r="E2720" s="42" t="s">
        <v>8998</v>
      </c>
      <c r="F2720" s="38">
        <v>129939</v>
      </c>
      <c r="G2720" s="38">
        <f t="shared" si="168"/>
        <v>1429329</v>
      </c>
      <c r="H2720" s="40" t="s">
        <v>9001</v>
      </c>
      <c r="I2720" s="40" t="s">
        <v>9002</v>
      </c>
      <c r="J2720" s="45">
        <f t="shared" si="169"/>
        <v>19256</v>
      </c>
      <c r="K2720" s="47">
        <f t="shared" si="170"/>
        <v>1429329</v>
      </c>
      <c r="L2720" t="e">
        <f>+VLOOKUP(J2720,'Thanh toán '!Q$6:R$3244,2,0)</f>
        <v>#N/A</v>
      </c>
      <c r="M2720" s="47" t="e">
        <f t="shared" si="171"/>
        <v>#N/A</v>
      </c>
    </row>
    <row r="2721" spans="1:13" x14ac:dyDescent="0.25">
      <c r="A2721" s="43">
        <v>45020</v>
      </c>
      <c r="B2721" s="40" t="s">
        <v>14516</v>
      </c>
      <c r="C2721" s="40" t="s">
        <v>10074</v>
      </c>
      <c r="D2721" s="38">
        <v>555290</v>
      </c>
      <c r="E2721" s="42" t="s">
        <v>8998</v>
      </c>
      <c r="F2721" s="38">
        <v>55529</v>
      </c>
      <c r="G2721" s="38">
        <f t="shared" si="168"/>
        <v>610819</v>
      </c>
      <c r="H2721" s="40" t="s">
        <v>9001</v>
      </c>
      <c r="I2721" s="40" t="s">
        <v>9002</v>
      </c>
      <c r="J2721" s="45">
        <f t="shared" si="169"/>
        <v>19257</v>
      </c>
      <c r="K2721" s="47">
        <f t="shared" si="170"/>
        <v>610819</v>
      </c>
      <c r="L2721" t="e">
        <f>+VLOOKUP(J2721,'Thanh toán '!Q$6:R$3244,2,0)</f>
        <v>#N/A</v>
      </c>
      <c r="M2721" s="47" t="e">
        <f t="shared" si="171"/>
        <v>#N/A</v>
      </c>
    </row>
    <row r="2722" spans="1:13" x14ac:dyDescent="0.25">
      <c r="A2722" s="43">
        <v>45020</v>
      </c>
      <c r="B2722" s="40" t="s">
        <v>14517</v>
      </c>
      <c r="C2722" s="40" t="s">
        <v>10168</v>
      </c>
      <c r="D2722" s="38">
        <v>653436</v>
      </c>
      <c r="E2722" s="42" t="s">
        <v>8998</v>
      </c>
      <c r="F2722" s="38">
        <v>65344</v>
      </c>
      <c r="G2722" s="38">
        <f t="shared" si="168"/>
        <v>718780</v>
      </c>
      <c r="H2722" s="40" t="s">
        <v>9001</v>
      </c>
      <c r="I2722" s="40" t="s">
        <v>9002</v>
      </c>
      <c r="J2722" s="45">
        <f t="shared" si="169"/>
        <v>19260</v>
      </c>
      <c r="K2722" s="47">
        <f t="shared" si="170"/>
        <v>718780</v>
      </c>
      <c r="L2722" t="e">
        <f>+VLOOKUP(J2722,'Thanh toán '!Q$6:R$3244,2,0)</f>
        <v>#N/A</v>
      </c>
      <c r="M2722" s="47" t="e">
        <f t="shared" si="171"/>
        <v>#N/A</v>
      </c>
    </row>
    <row r="2723" spans="1:13" x14ac:dyDescent="0.25">
      <c r="A2723" s="43">
        <v>45020</v>
      </c>
      <c r="B2723" s="40" t="s">
        <v>14518</v>
      </c>
      <c r="C2723" s="40" t="s">
        <v>10921</v>
      </c>
      <c r="D2723" s="38">
        <v>1981535</v>
      </c>
      <c r="E2723" s="42" t="s">
        <v>8998</v>
      </c>
      <c r="F2723" s="38">
        <v>198154</v>
      </c>
      <c r="G2723" s="38">
        <f t="shared" si="168"/>
        <v>2179689</v>
      </c>
      <c r="H2723" s="40" t="s">
        <v>10921</v>
      </c>
      <c r="I2723" s="40" t="s">
        <v>10922</v>
      </c>
      <c r="J2723" s="45">
        <f t="shared" si="169"/>
        <v>19261</v>
      </c>
      <c r="K2723" s="47">
        <f t="shared" si="170"/>
        <v>2179689</v>
      </c>
      <c r="L2723" t="e">
        <f>+VLOOKUP(J2723,'Thanh toán '!Q$6:R$3244,2,0)</f>
        <v>#N/A</v>
      </c>
      <c r="M2723" s="47" t="e">
        <f t="shared" si="171"/>
        <v>#N/A</v>
      </c>
    </row>
    <row r="2724" spans="1:13" x14ac:dyDescent="0.25">
      <c r="A2724" s="43">
        <v>45020</v>
      </c>
      <c r="B2724" s="40" t="s">
        <v>14519</v>
      </c>
      <c r="C2724" s="40" t="s">
        <v>9257</v>
      </c>
      <c r="D2724" s="38">
        <v>976307</v>
      </c>
      <c r="E2724" s="42" t="s">
        <v>8998</v>
      </c>
      <c r="F2724" s="38">
        <v>97631</v>
      </c>
      <c r="G2724" s="38">
        <f t="shared" si="168"/>
        <v>1073938</v>
      </c>
      <c r="H2724" s="40" t="s">
        <v>9001</v>
      </c>
      <c r="I2724" s="40" t="s">
        <v>9002</v>
      </c>
      <c r="J2724" s="45">
        <f t="shared" si="169"/>
        <v>19262</v>
      </c>
      <c r="K2724" s="47">
        <f t="shared" si="170"/>
        <v>1073938</v>
      </c>
      <c r="L2724" t="e">
        <f>+VLOOKUP(J2724,'Thanh toán '!Q$6:R$3244,2,0)</f>
        <v>#N/A</v>
      </c>
      <c r="M2724" s="47" t="e">
        <f t="shared" si="171"/>
        <v>#N/A</v>
      </c>
    </row>
    <row r="2725" spans="1:13" x14ac:dyDescent="0.25">
      <c r="A2725" s="43">
        <v>45020</v>
      </c>
      <c r="B2725" s="40" t="s">
        <v>14520</v>
      </c>
      <c r="C2725" s="40" t="s">
        <v>9311</v>
      </c>
      <c r="D2725" s="38">
        <v>848400</v>
      </c>
      <c r="E2725" s="42" t="s">
        <v>8998</v>
      </c>
      <c r="F2725" s="38">
        <v>84840</v>
      </c>
      <c r="G2725" s="38">
        <f t="shared" si="168"/>
        <v>933240</v>
      </c>
      <c r="H2725" s="40" t="s">
        <v>9311</v>
      </c>
      <c r="I2725" s="40" t="s">
        <v>9312</v>
      </c>
      <c r="J2725" s="45">
        <f t="shared" si="169"/>
        <v>19263</v>
      </c>
      <c r="K2725" s="47">
        <f t="shared" si="170"/>
        <v>933240</v>
      </c>
      <c r="L2725" t="e">
        <f>+VLOOKUP(J2725,'Thanh toán '!Q$6:R$3244,2,0)</f>
        <v>#N/A</v>
      </c>
      <c r="M2725" s="47" t="e">
        <f t="shared" si="171"/>
        <v>#N/A</v>
      </c>
    </row>
    <row r="2726" spans="1:13" x14ac:dyDescent="0.25">
      <c r="A2726" s="43">
        <v>45020</v>
      </c>
      <c r="B2726" s="40" t="s">
        <v>12769</v>
      </c>
      <c r="C2726" s="40" t="s">
        <v>9315</v>
      </c>
      <c r="D2726" s="38">
        <v>424200</v>
      </c>
      <c r="E2726" s="42" t="s">
        <v>8998</v>
      </c>
      <c r="F2726" s="38">
        <v>42420</v>
      </c>
      <c r="G2726" s="38">
        <f t="shared" si="168"/>
        <v>466620</v>
      </c>
      <c r="H2726" s="40" t="s">
        <v>9315</v>
      </c>
      <c r="I2726" s="40" t="s">
        <v>9316</v>
      </c>
      <c r="J2726" s="45">
        <f t="shared" si="169"/>
        <v>19264</v>
      </c>
      <c r="K2726" s="47">
        <f t="shared" si="170"/>
        <v>466620</v>
      </c>
      <c r="L2726" t="e">
        <f>+VLOOKUP(J2726,'Thanh toán '!Q$6:R$3244,2,0)</f>
        <v>#N/A</v>
      </c>
      <c r="M2726" s="47" t="e">
        <f t="shared" si="171"/>
        <v>#N/A</v>
      </c>
    </row>
    <row r="2727" spans="1:13" x14ac:dyDescent="0.25">
      <c r="A2727" s="43">
        <v>45020</v>
      </c>
      <c r="B2727" s="40" t="s">
        <v>14521</v>
      </c>
      <c r="C2727" s="40" t="s">
        <v>9321</v>
      </c>
      <c r="D2727" s="38">
        <v>3815330</v>
      </c>
      <c r="E2727" s="42" t="s">
        <v>8998</v>
      </c>
      <c r="F2727" s="38">
        <v>381533</v>
      </c>
      <c r="G2727" s="38">
        <f t="shared" si="168"/>
        <v>4196863</v>
      </c>
      <c r="H2727" s="40" t="s">
        <v>9321</v>
      </c>
      <c r="I2727" s="40" t="s">
        <v>9322</v>
      </c>
      <c r="J2727" s="45">
        <f t="shared" si="169"/>
        <v>19265</v>
      </c>
      <c r="K2727" s="47">
        <f t="shared" si="170"/>
        <v>4196863</v>
      </c>
      <c r="L2727" t="e">
        <f>+VLOOKUP(J2727,'Thanh toán '!Q$6:R$3244,2,0)</f>
        <v>#N/A</v>
      </c>
      <c r="M2727" s="47" t="e">
        <f t="shared" si="171"/>
        <v>#N/A</v>
      </c>
    </row>
    <row r="2728" spans="1:13" x14ac:dyDescent="0.25">
      <c r="A2728" s="43">
        <v>45020</v>
      </c>
      <c r="B2728" s="40" t="s">
        <v>12770</v>
      </c>
      <c r="C2728" s="40" t="s">
        <v>9327</v>
      </c>
      <c r="D2728" s="38">
        <v>3035550</v>
      </c>
      <c r="E2728" s="42" t="s">
        <v>8998</v>
      </c>
      <c r="F2728" s="38">
        <v>303555</v>
      </c>
      <c r="G2728" s="38">
        <f t="shared" si="168"/>
        <v>3339105</v>
      </c>
      <c r="H2728" s="40" t="s">
        <v>9327</v>
      </c>
      <c r="I2728" s="40" t="s">
        <v>9328</v>
      </c>
      <c r="J2728" s="45">
        <f t="shared" si="169"/>
        <v>19266</v>
      </c>
      <c r="K2728" s="47">
        <f t="shared" si="170"/>
        <v>3339105</v>
      </c>
      <c r="L2728" t="e">
        <f>+VLOOKUP(J2728,'Thanh toán '!Q$6:R$3244,2,0)</f>
        <v>#N/A</v>
      </c>
      <c r="M2728" s="47" t="e">
        <f t="shared" si="171"/>
        <v>#N/A</v>
      </c>
    </row>
    <row r="2729" spans="1:13" x14ac:dyDescent="0.25">
      <c r="A2729" s="43">
        <v>45020</v>
      </c>
      <c r="B2729" s="40" t="s">
        <v>11243</v>
      </c>
      <c r="C2729" s="40" t="s">
        <v>9311</v>
      </c>
      <c r="D2729" s="38">
        <v>1211320</v>
      </c>
      <c r="E2729" s="42" t="s">
        <v>8998</v>
      </c>
      <c r="F2729" s="38">
        <v>121132</v>
      </c>
      <c r="G2729" s="38">
        <f t="shared" si="168"/>
        <v>1332452</v>
      </c>
      <c r="H2729" s="40" t="s">
        <v>9311</v>
      </c>
      <c r="I2729" s="40" t="s">
        <v>9312</v>
      </c>
      <c r="J2729" s="45">
        <f t="shared" si="169"/>
        <v>19267</v>
      </c>
      <c r="K2729" s="47">
        <f t="shared" si="170"/>
        <v>1332452</v>
      </c>
      <c r="L2729" t="e">
        <f>+VLOOKUP(J2729,'Thanh toán '!Q$6:R$3244,2,0)</f>
        <v>#N/A</v>
      </c>
      <c r="M2729" s="47" t="e">
        <f t="shared" si="171"/>
        <v>#N/A</v>
      </c>
    </row>
    <row r="2730" spans="1:13" x14ac:dyDescent="0.25">
      <c r="A2730" s="43">
        <v>45020</v>
      </c>
      <c r="B2730" s="40" t="s">
        <v>14522</v>
      </c>
      <c r="C2730" s="40" t="s">
        <v>9295</v>
      </c>
      <c r="D2730" s="38">
        <v>5561280</v>
      </c>
      <c r="E2730" s="42" t="s">
        <v>8998</v>
      </c>
      <c r="F2730" s="38">
        <v>556128</v>
      </c>
      <c r="G2730" s="38">
        <f t="shared" si="168"/>
        <v>6117408</v>
      </c>
      <c r="H2730" s="40" t="s">
        <v>9295</v>
      </c>
      <c r="I2730" s="40" t="s">
        <v>9296</v>
      </c>
      <c r="J2730" s="45">
        <f t="shared" si="169"/>
        <v>19268</v>
      </c>
      <c r="K2730" s="47">
        <f t="shared" si="170"/>
        <v>6117408</v>
      </c>
      <c r="L2730" t="e">
        <f>+VLOOKUP(J2730,'Thanh toán '!Q$6:R$3244,2,0)</f>
        <v>#N/A</v>
      </c>
      <c r="M2730" s="47" t="e">
        <f t="shared" si="171"/>
        <v>#N/A</v>
      </c>
    </row>
    <row r="2731" spans="1:13" x14ac:dyDescent="0.25">
      <c r="A2731" s="43">
        <v>45020</v>
      </c>
      <c r="B2731" s="40" t="s">
        <v>12771</v>
      </c>
      <c r="C2731" s="40" t="s">
        <v>9315</v>
      </c>
      <c r="D2731" s="38">
        <v>7343100</v>
      </c>
      <c r="E2731" s="42" t="s">
        <v>8998</v>
      </c>
      <c r="F2731" s="38">
        <v>734310</v>
      </c>
      <c r="G2731" s="38">
        <f t="shared" si="168"/>
        <v>8077410</v>
      </c>
      <c r="H2731" s="40" t="s">
        <v>9315</v>
      </c>
      <c r="I2731" s="40" t="s">
        <v>9316</v>
      </c>
      <c r="J2731" s="45">
        <f t="shared" si="169"/>
        <v>19269</v>
      </c>
      <c r="K2731" s="47">
        <f t="shared" si="170"/>
        <v>8077410</v>
      </c>
      <c r="L2731" t="e">
        <f>+VLOOKUP(J2731,'Thanh toán '!Q$6:R$3244,2,0)</f>
        <v>#N/A</v>
      </c>
      <c r="M2731" s="47" t="e">
        <f t="shared" si="171"/>
        <v>#N/A</v>
      </c>
    </row>
    <row r="2732" spans="1:13" x14ac:dyDescent="0.25">
      <c r="A2732" s="43">
        <v>45020</v>
      </c>
      <c r="B2732" s="40" t="s">
        <v>11244</v>
      </c>
      <c r="C2732" s="40" t="s">
        <v>9315</v>
      </c>
      <c r="D2732" s="38">
        <v>1796607</v>
      </c>
      <c r="E2732" s="42" t="s">
        <v>8998</v>
      </c>
      <c r="F2732" s="38">
        <v>179661</v>
      </c>
      <c r="G2732" s="38">
        <f t="shared" si="168"/>
        <v>1976268</v>
      </c>
      <c r="H2732" s="40" t="s">
        <v>9315</v>
      </c>
      <c r="I2732" s="40" t="s">
        <v>9316</v>
      </c>
      <c r="J2732" s="45">
        <f t="shared" si="169"/>
        <v>19270</v>
      </c>
      <c r="K2732" s="47">
        <f t="shared" si="170"/>
        <v>1976268</v>
      </c>
      <c r="L2732" t="e">
        <f>+VLOOKUP(J2732,'Thanh toán '!Q$6:R$3244,2,0)</f>
        <v>#N/A</v>
      </c>
      <c r="M2732" s="47" t="e">
        <f t="shared" si="171"/>
        <v>#N/A</v>
      </c>
    </row>
    <row r="2733" spans="1:13" x14ac:dyDescent="0.25">
      <c r="A2733" s="43">
        <v>45021</v>
      </c>
      <c r="B2733" s="40" t="s">
        <v>14529</v>
      </c>
      <c r="C2733" s="40" t="s">
        <v>9382</v>
      </c>
      <c r="D2733" s="38">
        <v>910040</v>
      </c>
      <c r="E2733" s="42" t="s">
        <v>8998</v>
      </c>
      <c r="F2733" s="38">
        <v>91004</v>
      </c>
      <c r="G2733" s="38">
        <f t="shared" si="168"/>
        <v>1001044</v>
      </c>
      <c r="H2733" s="40" t="s">
        <v>9001</v>
      </c>
      <c r="I2733" s="40" t="s">
        <v>9002</v>
      </c>
      <c r="J2733" s="45">
        <f t="shared" si="169"/>
        <v>19276</v>
      </c>
      <c r="K2733" s="47">
        <f t="shared" si="170"/>
        <v>1001044</v>
      </c>
      <c r="L2733" t="e">
        <f>+VLOOKUP(J2733,'Thanh toán '!Q$6:R$3244,2,0)</f>
        <v>#N/A</v>
      </c>
      <c r="M2733" s="47" t="e">
        <f t="shared" si="171"/>
        <v>#N/A</v>
      </c>
    </row>
    <row r="2734" spans="1:13" x14ac:dyDescent="0.25">
      <c r="A2734" s="43">
        <v>45021</v>
      </c>
      <c r="B2734" s="40" t="s">
        <v>14530</v>
      </c>
      <c r="C2734" s="40" t="s">
        <v>9376</v>
      </c>
      <c r="D2734" s="38">
        <v>811387</v>
      </c>
      <c r="E2734" s="42" t="s">
        <v>8998</v>
      </c>
      <c r="F2734" s="38">
        <v>81139</v>
      </c>
      <c r="G2734" s="38">
        <f t="shared" si="168"/>
        <v>892526</v>
      </c>
      <c r="H2734" s="40" t="s">
        <v>9001</v>
      </c>
      <c r="I2734" s="40" t="s">
        <v>9002</v>
      </c>
      <c r="J2734" s="45">
        <f t="shared" si="169"/>
        <v>19277</v>
      </c>
      <c r="K2734" s="47">
        <f t="shared" si="170"/>
        <v>892526</v>
      </c>
      <c r="L2734" t="e">
        <f>+VLOOKUP(J2734,'Thanh toán '!Q$6:R$3244,2,0)</f>
        <v>#N/A</v>
      </c>
      <c r="M2734" s="47" t="e">
        <f t="shared" si="171"/>
        <v>#N/A</v>
      </c>
    </row>
    <row r="2735" spans="1:13" x14ac:dyDescent="0.25">
      <c r="A2735" s="43">
        <v>45021</v>
      </c>
      <c r="B2735" s="40" t="s">
        <v>14531</v>
      </c>
      <c r="C2735" s="40" t="s">
        <v>9376</v>
      </c>
      <c r="D2735" s="38">
        <v>519120</v>
      </c>
      <c r="E2735" s="42" t="s">
        <v>8998</v>
      </c>
      <c r="F2735" s="38">
        <v>51912</v>
      </c>
      <c r="G2735" s="38">
        <f t="shared" si="168"/>
        <v>571032</v>
      </c>
      <c r="H2735" s="40" t="s">
        <v>9001</v>
      </c>
      <c r="I2735" s="40" t="s">
        <v>9002</v>
      </c>
      <c r="J2735" s="45">
        <f t="shared" si="169"/>
        <v>19278</v>
      </c>
      <c r="K2735" s="47">
        <f t="shared" si="170"/>
        <v>571032</v>
      </c>
      <c r="L2735" t="e">
        <f>+VLOOKUP(J2735,'Thanh toán '!Q$6:R$3244,2,0)</f>
        <v>#N/A</v>
      </c>
      <c r="M2735" s="47" t="e">
        <f t="shared" si="171"/>
        <v>#N/A</v>
      </c>
    </row>
    <row r="2736" spans="1:13" x14ac:dyDescent="0.25">
      <c r="A2736" s="43">
        <v>45021</v>
      </c>
      <c r="B2736" s="40" t="s">
        <v>11245</v>
      </c>
      <c r="C2736" s="40" t="s">
        <v>10355</v>
      </c>
      <c r="D2736" s="38">
        <v>1170232</v>
      </c>
      <c r="E2736" s="42" t="s">
        <v>8998</v>
      </c>
      <c r="F2736" s="38">
        <v>117023</v>
      </c>
      <c r="G2736" s="38">
        <f t="shared" si="168"/>
        <v>1287255</v>
      </c>
      <c r="H2736" s="40" t="s">
        <v>9001</v>
      </c>
      <c r="I2736" s="40" t="s">
        <v>9002</v>
      </c>
      <c r="J2736" s="45">
        <f t="shared" si="169"/>
        <v>19280</v>
      </c>
      <c r="K2736" s="47">
        <f t="shared" si="170"/>
        <v>1287255</v>
      </c>
      <c r="L2736" t="e">
        <f>+VLOOKUP(J2736,'Thanh toán '!Q$6:R$3244,2,0)</f>
        <v>#N/A</v>
      </c>
      <c r="M2736" s="47" t="e">
        <f t="shared" si="171"/>
        <v>#N/A</v>
      </c>
    </row>
    <row r="2737" spans="1:13" x14ac:dyDescent="0.25">
      <c r="A2737" s="43">
        <v>45021</v>
      </c>
      <c r="B2737" s="40" t="s">
        <v>11246</v>
      </c>
      <c r="C2737" s="40" t="s">
        <v>10063</v>
      </c>
      <c r="D2737" s="38">
        <v>582462</v>
      </c>
      <c r="E2737" s="42" t="s">
        <v>8998</v>
      </c>
      <c r="F2737" s="38">
        <v>58246</v>
      </c>
      <c r="G2737" s="38">
        <f t="shared" si="168"/>
        <v>640708</v>
      </c>
      <c r="H2737" s="40" t="s">
        <v>9001</v>
      </c>
      <c r="I2737" s="40" t="s">
        <v>9002</v>
      </c>
      <c r="J2737" s="45">
        <f t="shared" si="169"/>
        <v>19281</v>
      </c>
      <c r="K2737" s="47">
        <f t="shared" si="170"/>
        <v>640708</v>
      </c>
      <c r="L2737" t="e">
        <f>+VLOOKUP(J2737,'Thanh toán '!Q$6:R$3244,2,0)</f>
        <v>#N/A</v>
      </c>
      <c r="M2737" s="47" t="e">
        <f t="shared" si="171"/>
        <v>#N/A</v>
      </c>
    </row>
    <row r="2738" spans="1:13" x14ac:dyDescent="0.25">
      <c r="A2738" s="43">
        <v>45021</v>
      </c>
      <c r="B2738" s="40" t="s">
        <v>11247</v>
      </c>
      <c r="C2738" s="40" t="s">
        <v>10266</v>
      </c>
      <c r="D2738" s="38">
        <v>950787</v>
      </c>
      <c r="E2738" s="42" t="s">
        <v>8998</v>
      </c>
      <c r="F2738" s="38">
        <v>95079</v>
      </c>
      <c r="G2738" s="38">
        <f t="shared" si="168"/>
        <v>1045866</v>
      </c>
      <c r="H2738" s="40" t="s">
        <v>9001</v>
      </c>
      <c r="I2738" s="40" t="s">
        <v>9002</v>
      </c>
      <c r="J2738" s="45">
        <f t="shared" si="169"/>
        <v>19282</v>
      </c>
      <c r="K2738" s="47">
        <f t="shared" si="170"/>
        <v>1045866</v>
      </c>
      <c r="L2738" t="e">
        <f>+VLOOKUP(J2738,'Thanh toán '!Q$6:R$3244,2,0)</f>
        <v>#N/A</v>
      </c>
      <c r="M2738" s="47" t="e">
        <f t="shared" si="171"/>
        <v>#N/A</v>
      </c>
    </row>
    <row r="2739" spans="1:13" x14ac:dyDescent="0.25">
      <c r="A2739" s="43">
        <v>45021</v>
      </c>
      <c r="B2739" s="40" t="s">
        <v>14532</v>
      </c>
      <c r="C2739" s="40" t="s">
        <v>10244</v>
      </c>
      <c r="D2739" s="38">
        <v>373296</v>
      </c>
      <c r="E2739" s="42" t="s">
        <v>8998</v>
      </c>
      <c r="F2739" s="38">
        <v>37330</v>
      </c>
      <c r="G2739" s="38">
        <f t="shared" si="168"/>
        <v>410626</v>
      </c>
      <c r="H2739" s="40" t="s">
        <v>9001</v>
      </c>
      <c r="I2739" s="40" t="s">
        <v>9002</v>
      </c>
      <c r="J2739" s="45">
        <f t="shared" si="169"/>
        <v>19283</v>
      </c>
      <c r="K2739" s="47">
        <f t="shared" si="170"/>
        <v>410626</v>
      </c>
      <c r="L2739" t="e">
        <f>+VLOOKUP(J2739,'Thanh toán '!Q$6:R$3244,2,0)</f>
        <v>#N/A</v>
      </c>
      <c r="M2739" s="47" t="e">
        <f t="shared" si="171"/>
        <v>#N/A</v>
      </c>
    </row>
    <row r="2740" spans="1:13" x14ac:dyDescent="0.25">
      <c r="A2740" s="43">
        <v>45021</v>
      </c>
      <c r="B2740" s="40" t="s">
        <v>14533</v>
      </c>
      <c r="C2740" s="40" t="s">
        <v>11331</v>
      </c>
      <c r="D2740" s="38">
        <v>804377</v>
      </c>
      <c r="E2740" s="42" t="s">
        <v>8998</v>
      </c>
      <c r="F2740" s="38">
        <v>80438</v>
      </c>
      <c r="G2740" s="38">
        <f t="shared" si="168"/>
        <v>884815</v>
      </c>
      <c r="H2740" s="40" t="s">
        <v>9001</v>
      </c>
      <c r="I2740" s="40" t="s">
        <v>9002</v>
      </c>
      <c r="J2740" s="45">
        <f t="shared" si="169"/>
        <v>19284</v>
      </c>
      <c r="K2740" s="47">
        <f t="shared" si="170"/>
        <v>884815</v>
      </c>
      <c r="L2740" t="e">
        <f>+VLOOKUP(J2740,'Thanh toán '!Q$6:R$3244,2,0)</f>
        <v>#N/A</v>
      </c>
      <c r="M2740" s="47" t="e">
        <f t="shared" si="171"/>
        <v>#N/A</v>
      </c>
    </row>
    <row r="2741" spans="1:13" x14ac:dyDescent="0.25">
      <c r="A2741" s="43">
        <v>45021</v>
      </c>
      <c r="B2741" s="40" t="s">
        <v>11248</v>
      </c>
      <c r="C2741" s="40" t="s">
        <v>10050</v>
      </c>
      <c r="D2741" s="38">
        <v>704013</v>
      </c>
      <c r="E2741" s="42" t="s">
        <v>8998</v>
      </c>
      <c r="F2741" s="38">
        <v>70401</v>
      </c>
      <c r="G2741" s="38">
        <f t="shared" si="168"/>
        <v>774414</v>
      </c>
      <c r="H2741" s="40" t="s">
        <v>9001</v>
      </c>
      <c r="I2741" s="40" t="s">
        <v>9002</v>
      </c>
      <c r="J2741" s="45">
        <f t="shared" si="169"/>
        <v>19287</v>
      </c>
      <c r="K2741" s="47">
        <f t="shared" si="170"/>
        <v>774414</v>
      </c>
      <c r="L2741" t="e">
        <f>+VLOOKUP(J2741,'Thanh toán '!Q$6:R$3244,2,0)</f>
        <v>#N/A</v>
      </c>
      <c r="M2741" s="47" t="e">
        <f t="shared" si="171"/>
        <v>#N/A</v>
      </c>
    </row>
    <row r="2742" spans="1:13" x14ac:dyDescent="0.25">
      <c r="A2742" s="43">
        <v>45021</v>
      </c>
      <c r="B2742" s="40" t="s">
        <v>14534</v>
      </c>
      <c r="C2742" s="40" t="s">
        <v>10026</v>
      </c>
      <c r="D2742" s="38">
        <v>1342418</v>
      </c>
      <c r="E2742" s="42" t="s">
        <v>8998</v>
      </c>
      <c r="F2742" s="38">
        <v>134242</v>
      </c>
      <c r="G2742" s="38">
        <f t="shared" si="168"/>
        <v>1476660</v>
      </c>
      <c r="H2742" s="40" t="s">
        <v>9001</v>
      </c>
      <c r="I2742" s="40" t="s">
        <v>9002</v>
      </c>
      <c r="J2742" s="45">
        <f t="shared" si="169"/>
        <v>19288</v>
      </c>
      <c r="K2742" s="47">
        <f t="shared" si="170"/>
        <v>1476660</v>
      </c>
      <c r="L2742" t="e">
        <f>+VLOOKUP(J2742,'Thanh toán '!Q$6:R$3244,2,0)</f>
        <v>#N/A</v>
      </c>
      <c r="M2742" s="47" t="e">
        <f t="shared" si="171"/>
        <v>#N/A</v>
      </c>
    </row>
    <row r="2743" spans="1:13" x14ac:dyDescent="0.25">
      <c r="A2743" s="43">
        <v>45021</v>
      </c>
      <c r="B2743" s="40" t="s">
        <v>14535</v>
      </c>
      <c r="C2743" s="40" t="s">
        <v>9766</v>
      </c>
      <c r="D2743" s="38">
        <v>962485</v>
      </c>
      <c r="E2743" s="42" t="s">
        <v>8998</v>
      </c>
      <c r="F2743" s="38">
        <v>96249</v>
      </c>
      <c r="G2743" s="38">
        <f t="shared" si="168"/>
        <v>1058734</v>
      </c>
      <c r="H2743" s="40" t="s">
        <v>9766</v>
      </c>
      <c r="I2743" s="40" t="s">
        <v>9767</v>
      </c>
      <c r="J2743" s="45">
        <f t="shared" si="169"/>
        <v>19290</v>
      </c>
      <c r="K2743" s="47">
        <f t="shared" si="170"/>
        <v>1058734</v>
      </c>
      <c r="L2743" t="e">
        <f>+VLOOKUP(J2743,'Thanh toán '!Q$6:R$3244,2,0)</f>
        <v>#N/A</v>
      </c>
      <c r="M2743" s="47" t="e">
        <f t="shared" si="171"/>
        <v>#N/A</v>
      </c>
    </row>
    <row r="2744" spans="1:13" x14ac:dyDescent="0.25">
      <c r="A2744" s="43">
        <v>45021</v>
      </c>
      <c r="B2744" s="40" t="s">
        <v>11249</v>
      </c>
      <c r="C2744" s="40" t="s">
        <v>14536</v>
      </c>
      <c r="D2744" s="38">
        <v>367155</v>
      </c>
      <c r="E2744" s="42" t="s">
        <v>8998</v>
      </c>
      <c r="F2744" s="38">
        <v>36716</v>
      </c>
      <c r="G2744" s="38">
        <f t="shared" si="168"/>
        <v>403871</v>
      </c>
      <c r="H2744" s="40" t="s">
        <v>9001</v>
      </c>
      <c r="I2744" s="40" t="s">
        <v>9002</v>
      </c>
      <c r="J2744" s="45">
        <f t="shared" si="169"/>
        <v>19291</v>
      </c>
      <c r="K2744" s="47">
        <f t="shared" si="170"/>
        <v>403871</v>
      </c>
      <c r="L2744" t="e">
        <f>+VLOOKUP(J2744,'Thanh toán '!Q$6:R$3244,2,0)</f>
        <v>#N/A</v>
      </c>
      <c r="M2744" s="47" t="e">
        <f t="shared" si="171"/>
        <v>#N/A</v>
      </c>
    </row>
    <row r="2745" spans="1:13" x14ac:dyDescent="0.25">
      <c r="A2745" s="43">
        <v>45021</v>
      </c>
      <c r="B2745" s="40" t="s">
        <v>14537</v>
      </c>
      <c r="C2745" s="40" t="s">
        <v>10218</v>
      </c>
      <c r="D2745" s="38">
        <v>440586</v>
      </c>
      <c r="E2745" s="42" t="s">
        <v>8998</v>
      </c>
      <c r="F2745" s="38">
        <v>44059</v>
      </c>
      <c r="G2745" s="38">
        <f t="shared" si="168"/>
        <v>484645</v>
      </c>
      <c r="H2745" s="40" t="s">
        <v>9001</v>
      </c>
      <c r="I2745" s="40" t="s">
        <v>9002</v>
      </c>
      <c r="J2745" s="45">
        <f t="shared" si="169"/>
        <v>19292</v>
      </c>
      <c r="K2745" s="47">
        <f t="shared" si="170"/>
        <v>484645</v>
      </c>
      <c r="L2745" t="e">
        <f>+VLOOKUP(J2745,'Thanh toán '!Q$6:R$3244,2,0)</f>
        <v>#N/A</v>
      </c>
      <c r="M2745" s="47" t="e">
        <f t="shared" si="171"/>
        <v>#N/A</v>
      </c>
    </row>
    <row r="2746" spans="1:13" x14ac:dyDescent="0.25">
      <c r="A2746" s="43">
        <v>45021</v>
      </c>
      <c r="B2746" s="40" t="s">
        <v>14538</v>
      </c>
      <c r="C2746" s="40" t="s">
        <v>9281</v>
      </c>
      <c r="D2746" s="38">
        <v>956252</v>
      </c>
      <c r="E2746" s="42" t="s">
        <v>8998</v>
      </c>
      <c r="F2746" s="38">
        <v>95625</v>
      </c>
      <c r="G2746" s="38">
        <f t="shared" si="168"/>
        <v>1051877</v>
      </c>
      <c r="H2746" s="40" t="s">
        <v>9001</v>
      </c>
      <c r="I2746" s="40" t="s">
        <v>9002</v>
      </c>
      <c r="J2746" s="45">
        <f t="shared" si="169"/>
        <v>19294</v>
      </c>
      <c r="K2746" s="47">
        <f t="shared" si="170"/>
        <v>1051877</v>
      </c>
      <c r="L2746" t="e">
        <f>+VLOOKUP(J2746,'Thanh toán '!Q$6:R$3244,2,0)</f>
        <v>#N/A</v>
      </c>
      <c r="M2746" s="47" t="e">
        <f t="shared" si="171"/>
        <v>#N/A</v>
      </c>
    </row>
    <row r="2747" spans="1:13" x14ac:dyDescent="0.25">
      <c r="A2747" s="43">
        <v>45021</v>
      </c>
      <c r="B2747" s="40" t="s">
        <v>14539</v>
      </c>
      <c r="C2747" s="40" t="s">
        <v>9228</v>
      </c>
      <c r="D2747" s="38">
        <v>878583</v>
      </c>
      <c r="E2747" s="42" t="s">
        <v>8998</v>
      </c>
      <c r="F2747" s="38">
        <v>87858</v>
      </c>
      <c r="G2747" s="38">
        <f t="shared" si="168"/>
        <v>966441</v>
      </c>
      <c r="H2747" s="40" t="s">
        <v>9001</v>
      </c>
      <c r="I2747" s="40" t="s">
        <v>9002</v>
      </c>
      <c r="J2747" s="45">
        <f t="shared" si="169"/>
        <v>19296</v>
      </c>
      <c r="K2747" s="47">
        <f t="shared" si="170"/>
        <v>966441</v>
      </c>
      <c r="L2747" t="e">
        <f>+VLOOKUP(J2747,'Thanh toán '!Q$6:R$3244,2,0)</f>
        <v>#N/A</v>
      </c>
      <c r="M2747" s="47" t="e">
        <f t="shared" si="171"/>
        <v>#N/A</v>
      </c>
    </row>
    <row r="2748" spans="1:13" x14ac:dyDescent="0.25">
      <c r="A2748" s="43">
        <v>45021</v>
      </c>
      <c r="B2748" s="40" t="s">
        <v>14540</v>
      </c>
      <c r="C2748" s="40" t="s">
        <v>9125</v>
      </c>
      <c r="D2748" s="38">
        <v>1528105</v>
      </c>
      <c r="E2748" s="42" t="s">
        <v>8998</v>
      </c>
      <c r="F2748" s="38">
        <v>152811</v>
      </c>
      <c r="G2748" s="38">
        <f t="shared" si="168"/>
        <v>1680916</v>
      </c>
      <c r="H2748" s="40" t="s">
        <v>9001</v>
      </c>
      <c r="I2748" s="40" t="s">
        <v>9002</v>
      </c>
      <c r="J2748" s="45">
        <f t="shared" si="169"/>
        <v>19297</v>
      </c>
      <c r="K2748" s="47">
        <f t="shared" si="170"/>
        <v>1680916</v>
      </c>
      <c r="L2748" t="e">
        <f>+VLOOKUP(J2748,'Thanh toán '!Q$6:R$3244,2,0)</f>
        <v>#N/A</v>
      </c>
      <c r="M2748" s="47" t="e">
        <f t="shared" si="171"/>
        <v>#N/A</v>
      </c>
    </row>
    <row r="2749" spans="1:13" x14ac:dyDescent="0.25">
      <c r="A2749" s="43">
        <v>45021</v>
      </c>
      <c r="B2749" s="40" t="s">
        <v>14541</v>
      </c>
      <c r="C2749" s="40" t="s">
        <v>14542</v>
      </c>
      <c r="D2749" s="38">
        <v>398493</v>
      </c>
      <c r="E2749" s="42" t="s">
        <v>8998</v>
      </c>
      <c r="F2749" s="38">
        <v>39849</v>
      </c>
      <c r="G2749" s="38">
        <f t="shared" si="168"/>
        <v>438342</v>
      </c>
      <c r="H2749" s="40" t="s">
        <v>9001</v>
      </c>
      <c r="I2749" s="40" t="s">
        <v>9002</v>
      </c>
      <c r="J2749" s="45">
        <f t="shared" si="169"/>
        <v>19298</v>
      </c>
      <c r="K2749" s="47">
        <f t="shared" si="170"/>
        <v>438342</v>
      </c>
      <c r="L2749" t="e">
        <f>+VLOOKUP(J2749,'Thanh toán '!Q$6:R$3244,2,0)</f>
        <v>#N/A</v>
      </c>
      <c r="M2749" s="47" t="e">
        <f t="shared" si="171"/>
        <v>#N/A</v>
      </c>
    </row>
    <row r="2750" spans="1:13" x14ac:dyDescent="0.25">
      <c r="A2750" s="43">
        <v>45021</v>
      </c>
      <c r="B2750" s="40" t="s">
        <v>14543</v>
      </c>
      <c r="C2750" s="40" t="s">
        <v>14544</v>
      </c>
      <c r="D2750" s="38">
        <v>1925871</v>
      </c>
      <c r="E2750" s="42" t="s">
        <v>8998</v>
      </c>
      <c r="F2750" s="38">
        <v>192587</v>
      </c>
      <c r="G2750" s="38">
        <f t="shared" si="168"/>
        <v>2118458</v>
      </c>
      <c r="H2750" s="40" t="s">
        <v>9001</v>
      </c>
      <c r="I2750" s="40" t="s">
        <v>9002</v>
      </c>
      <c r="J2750" s="45">
        <f t="shared" si="169"/>
        <v>19300</v>
      </c>
      <c r="K2750" s="47">
        <f t="shared" si="170"/>
        <v>2118458</v>
      </c>
      <c r="L2750" t="e">
        <f>+VLOOKUP(J2750,'Thanh toán '!Q$6:R$3244,2,0)</f>
        <v>#N/A</v>
      </c>
      <c r="M2750" s="47" t="e">
        <f t="shared" si="171"/>
        <v>#N/A</v>
      </c>
    </row>
    <row r="2751" spans="1:13" x14ac:dyDescent="0.25">
      <c r="A2751" s="43">
        <v>45021</v>
      </c>
      <c r="B2751" s="40" t="s">
        <v>14545</v>
      </c>
      <c r="C2751" s="40" t="s">
        <v>14546</v>
      </c>
      <c r="D2751" s="38">
        <v>519120</v>
      </c>
      <c r="E2751" s="42" t="s">
        <v>8998</v>
      </c>
      <c r="F2751" s="38">
        <v>51912</v>
      </c>
      <c r="G2751" s="38">
        <f t="shared" si="168"/>
        <v>571032</v>
      </c>
      <c r="H2751" s="40" t="s">
        <v>9001</v>
      </c>
      <c r="I2751" s="40" t="s">
        <v>9002</v>
      </c>
      <c r="J2751" s="45">
        <f t="shared" si="169"/>
        <v>19301</v>
      </c>
      <c r="K2751" s="47">
        <f t="shared" si="170"/>
        <v>571032</v>
      </c>
      <c r="L2751" t="e">
        <f>+VLOOKUP(J2751,'Thanh toán '!Q$6:R$3244,2,0)</f>
        <v>#N/A</v>
      </c>
      <c r="M2751" s="47" t="e">
        <f t="shared" si="171"/>
        <v>#N/A</v>
      </c>
    </row>
    <row r="2752" spans="1:13" x14ac:dyDescent="0.25">
      <c r="A2752" s="43">
        <v>45021</v>
      </c>
      <c r="B2752" s="40" t="s">
        <v>12772</v>
      </c>
      <c r="C2752" s="40" t="s">
        <v>9365</v>
      </c>
      <c r="D2752" s="38">
        <v>901057</v>
      </c>
      <c r="E2752" s="42" t="s">
        <v>8998</v>
      </c>
      <c r="F2752" s="38">
        <v>90106</v>
      </c>
      <c r="G2752" s="38">
        <f t="shared" si="168"/>
        <v>991163</v>
      </c>
      <c r="H2752" s="40" t="s">
        <v>9001</v>
      </c>
      <c r="I2752" s="40" t="s">
        <v>9002</v>
      </c>
      <c r="J2752" s="45">
        <f t="shared" si="169"/>
        <v>19302</v>
      </c>
      <c r="K2752" s="47">
        <f t="shared" si="170"/>
        <v>991163</v>
      </c>
      <c r="L2752" t="e">
        <f>+VLOOKUP(J2752,'Thanh toán '!Q$6:R$3244,2,0)</f>
        <v>#N/A</v>
      </c>
      <c r="M2752" s="47" t="e">
        <f t="shared" si="171"/>
        <v>#N/A</v>
      </c>
    </row>
    <row r="2753" spans="1:13" x14ac:dyDescent="0.25">
      <c r="A2753" s="43">
        <v>45021</v>
      </c>
      <c r="B2753" s="40" t="s">
        <v>14547</v>
      </c>
      <c r="C2753" s="40" t="s">
        <v>14548</v>
      </c>
      <c r="D2753" s="38">
        <v>850875</v>
      </c>
      <c r="E2753" s="42" t="s">
        <v>8998</v>
      </c>
      <c r="F2753" s="38">
        <v>85088</v>
      </c>
      <c r="G2753" s="38">
        <f t="shared" si="168"/>
        <v>935963</v>
      </c>
      <c r="H2753" s="40" t="s">
        <v>9406</v>
      </c>
      <c r="I2753" s="40" t="s">
        <v>9407</v>
      </c>
      <c r="J2753" s="45">
        <f t="shared" si="169"/>
        <v>19303</v>
      </c>
      <c r="K2753" s="47">
        <f t="shared" si="170"/>
        <v>935963</v>
      </c>
      <c r="L2753" t="e">
        <f>+VLOOKUP(J2753,'Thanh toán '!Q$6:R$3244,2,0)</f>
        <v>#N/A</v>
      </c>
      <c r="M2753" s="47" t="e">
        <f t="shared" si="171"/>
        <v>#N/A</v>
      </c>
    </row>
    <row r="2754" spans="1:13" x14ac:dyDescent="0.25">
      <c r="A2754" s="43">
        <v>45021</v>
      </c>
      <c r="B2754" s="40" t="s">
        <v>11250</v>
      </c>
      <c r="C2754" s="40" t="s">
        <v>10353</v>
      </c>
      <c r="D2754" s="38">
        <v>555290</v>
      </c>
      <c r="E2754" s="42" t="s">
        <v>8998</v>
      </c>
      <c r="F2754" s="38">
        <v>55529</v>
      </c>
      <c r="G2754" s="38">
        <f t="shared" si="168"/>
        <v>610819</v>
      </c>
      <c r="H2754" s="40" t="s">
        <v>9001</v>
      </c>
      <c r="I2754" s="40" t="s">
        <v>9002</v>
      </c>
      <c r="J2754" s="45">
        <f t="shared" si="169"/>
        <v>19308</v>
      </c>
      <c r="K2754" s="47">
        <f t="shared" si="170"/>
        <v>610819</v>
      </c>
      <c r="L2754" t="e">
        <f>+VLOOKUP(J2754,'Thanh toán '!Q$6:R$3244,2,0)</f>
        <v>#N/A</v>
      </c>
      <c r="M2754" s="47" t="e">
        <f t="shared" si="171"/>
        <v>#N/A</v>
      </c>
    </row>
    <row r="2755" spans="1:13" x14ac:dyDescent="0.25">
      <c r="A2755" s="43">
        <v>45021</v>
      </c>
      <c r="B2755" s="40" t="s">
        <v>14549</v>
      </c>
      <c r="C2755" s="40" t="s">
        <v>10353</v>
      </c>
      <c r="D2755" s="38">
        <v>254520</v>
      </c>
      <c r="E2755" s="42" t="s">
        <v>8998</v>
      </c>
      <c r="F2755" s="38">
        <v>25452</v>
      </c>
      <c r="G2755" s="38">
        <f t="shared" si="168"/>
        <v>279972</v>
      </c>
      <c r="H2755" s="40" t="s">
        <v>9001</v>
      </c>
      <c r="I2755" s="40" t="s">
        <v>9002</v>
      </c>
      <c r="J2755" s="45">
        <f t="shared" si="169"/>
        <v>19309</v>
      </c>
      <c r="K2755" s="47">
        <f t="shared" si="170"/>
        <v>279972</v>
      </c>
      <c r="L2755" t="e">
        <f>+VLOOKUP(J2755,'Thanh toán '!Q$6:R$3244,2,0)</f>
        <v>#N/A</v>
      </c>
      <c r="M2755" s="47" t="e">
        <f t="shared" si="171"/>
        <v>#N/A</v>
      </c>
    </row>
    <row r="2756" spans="1:13" x14ac:dyDescent="0.25">
      <c r="A2756" s="43">
        <v>45021</v>
      </c>
      <c r="B2756" s="40" t="s">
        <v>14550</v>
      </c>
      <c r="C2756" s="40" t="s">
        <v>9601</v>
      </c>
      <c r="D2756" s="38">
        <v>3460800</v>
      </c>
      <c r="E2756" s="42" t="s">
        <v>8998</v>
      </c>
      <c r="F2756" s="38">
        <v>346080</v>
      </c>
      <c r="G2756" s="38">
        <f t="shared" si="168"/>
        <v>3806880</v>
      </c>
      <c r="H2756" s="40" t="s">
        <v>9601</v>
      </c>
      <c r="I2756" s="40" t="s">
        <v>9602</v>
      </c>
      <c r="J2756" s="45">
        <f t="shared" si="169"/>
        <v>19327</v>
      </c>
      <c r="K2756" s="47">
        <f t="shared" si="170"/>
        <v>3806880</v>
      </c>
      <c r="L2756" t="e">
        <f>+VLOOKUP(J2756,'Thanh toán '!Q$6:R$3244,2,0)</f>
        <v>#N/A</v>
      </c>
      <c r="M2756" s="47" t="e">
        <f t="shared" si="171"/>
        <v>#N/A</v>
      </c>
    </row>
    <row r="2757" spans="1:13" x14ac:dyDescent="0.25">
      <c r="A2757" s="43">
        <v>45021</v>
      </c>
      <c r="B2757" s="40" t="s">
        <v>11251</v>
      </c>
      <c r="C2757" s="40" t="s">
        <v>9607</v>
      </c>
      <c r="D2757" s="38">
        <v>424200</v>
      </c>
      <c r="E2757" s="42" t="s">
        <v>8998</v>
      </c>
      <c r="F2757" s="38">
        <v>42420</v>
      </c>
      <c r="G2757" s="38">
        <f t="shared" si="168"/>
        <v>466620</v>
      </c>
      <c r="H2757" s="40" t="s">
        <v>9607</v>
      </c>
      <c r="I2757" s="40" t="s">
        <v>9608</v>
      </c>
      <c r="J2757" s="45">
        <f t="shared" si="169"/>
        <v>19328</v>
      </c>
      <c r="K2757" s="47">
        <f t="shared" si="170"/>
        <v>466620</v>
      </c>
      <c r="L2757" t="e">
        <f>+VLOOKUP(J2757,'Thanh toán '!Q$6:R$3244,2,0)</f>
        <v>#N/A</v>
      </c>
      <c r="M2757" s="47" t="e">
        <f t="shared" si="171"/>
        <v>#N/A</v>
      </c>
    </row>
    <row r="2758" spans="1:13" x14ac:dyDescent="0.25">
      <c r="A2758" s="43">
        <v>45021</v>
      </c>
      <c r="B2758" s="40" t="s">
        <v>14551</v>
      </c>
      <c r="C2758" s="40" t="s">
        <v>9619</v>
      </c>
      <c r="D2758" s="38">
        <v>865200</v>
      </c>
      <c r="E2758" s="42" t="s">
        <v>8998</v>
      </c>
      <c r="F2758" s="38">
        <v>86520</v>
      </c>
      <c r="G2758" s="38">
        <f t="shared" ref="G2758:G2821" si="172">+D2758+F2758</f>
        <v>951720</v>
      </c>
      <c r="H2758" s="40" t="s">
        <v>9619</v>
      </c>
      <c r="I2758" s="40" t="s">
        <v>9620</v>
      </c>
      <c r="J2758" s="45">
        <f t="shared" ref="J2758:J2821" si="173">+B2758*1</f>
        <v>19329</v>
      </c>
      <c r="K2758" s="47">
        <f t="shared" ref="K2758:K2821" si="174">+G2758</f>
        <v>951720</v>
      </c>
      <c r="L2758" t="e">
        <f>+VLOOKUP(J2758,'Thanh toán '!Q$6:R$3244,2,0)</f>
        <v>#N/A</v>
      </c>
      <c r="M2758" s="47" t="e">
        <f t="shared" ref="M2758:M2821" si="175">+L2758-K2758</f>
        <v>#N/A</v>
      </c>
    </row>
    <row r="2759" spans="1:13" x14ac:dyDescent="0.25">
      <c r="A2759" s="43">
        <v>45021</v>
      </c>
      <c r="B2759" s="40" t="s">
        <v>14552</v>
      </c>
      <c r="C2759" s="40" t="s">
        <v>9649</v>
      </c>
      <c r="D2759" s="38">
        <v>3689780</v>
      </c>
      <c r="E2759" s="42" t="s">
        <v>8998</v>
      </c>
      <c r="F2759" s="38">
        <v>368978</v>
      </c>
      <c r="G2759" s="38">
        <f t="shared" si="172"/>
        <v>4058758</v>
      </c>
      <c r="H2759" s="40" t="s">
        <v>9649</v>
      </c>
      <c r="I2759" s="40" t="s">
        <v>9650</v>
      </c>
      <c r="J2759" s="45">
        <f t="shared" si="173"/>
        <v>19330</v>
      </c>
      <c r="K2759" s="47">
        <f t="shared" si="174"/>
        <v>4058758</v>
      </c>
      <c r="L2759" t="e">
        <f>+VLOOKUP(J2759,'Thanh toán '!Q$6:R$3244,2,0)</f>
        <v>#N/A</v>
      </c>
      <c r="M2759" s="47" t="e">
        <f t="shared" si="175"/>
        <v>#N/A</v>
      </c>
    </row>
    <row r="2760" spans="1:13" x14ac:dyDescent="0.25">
      <c r="A2760" s="43">
        <v>45021</v>
      </c>
      <c r="B2760" s="40" t="s">
        <v>14553</v>
      </c>
      <c r="C2760" s="40" t="s">
        <v>9631</v>
      </c>
      <c r="D2760" s="38">
        <v>1150620</v>
      </c>
      <c r="E2760" s="42" t="s">
        <v>8998</v>
      </c>
      <c r="F2760" s="38">
        <v>115062</v>
      </c>
      <c r="G2760" s="38">
        <f t="shared" si="172"/>
        <v>1265682</v>
      </c>
      <c r="H2760" s="40" t="s">
        <v>9631</v>
      </c>
      <c r="I2760" s="40" t="s">
        <v>9632</v>
      </c>
      <c r="J2760" s="45">
        <f t="shared" si="173"/>
        <v>19331</v>
      </c>
      <c r="K2760" s="47">
        <f t="shared" si="174"/>
        <v>1265682</v>
      </c>
      <c r="L2760" t="e">
        <f>+VLOOKUP(J2760,'Thanh toán '!Q$6:R$3244,2,0)</f>
        <v>#N/A</v>
      </c>
      <c r="M2760" s="47" t="e">
        <f t="shared" si="175"/>
        <v>#N/A</v>
      </c>
    </row>
    <row r="2761" spans="1:13" x14ac:dyDescent="0.25">
      <c r="A2761" s="43">
        <v>45021</v>
      </c>
      <c r="B2761" s="40" t="s">
        <v>12773</v>
      </c>
      <c r="C2761" s="40" t="s">
        <v>11446</v>
      </c>
      <c r="D2761" s="38">
        <v>458425</v>
      </c>
      <c r="E2761" s="42" t="s">
        <v>8998</v>
      </c>
      <c r="F2761" s="38">
        <v>45843</v>
      </c>
      <c r="G2761" s="38">
        <f t="shared" si="172"/>
        <v>504268</v>
      </c>
      <c r="H2761" s="40" t="s">
        <v>11446</v>
      </c>
      <c r="I2761" s="40" t="s">
        <v>11447</v>
      </c>
      <c r="J2761" s="45">
        <f t="shared" si="173"/>
        <v>19332</v>
      </c>
      <c r="K2761" s="47">
        <f t="shared" si="174"/>
        <v>504268</v>
      </c>
      <c r="L2761" t="e">
        <f>+VLOOKUP(J2761,'Thanh toán '!Q$6:R$3244,2,0)</f>
        <v>#N/A</v>
      </c>
      <c r="M2761" s="47" t="e">
        <f t="shared" si="175"/>
        <v>#N/A</v>
      </c>
    </row>
    <row r="2762" spans="1:13" x14ac:dyDescent="0.25">
      <c r="A2762" s="43">
        <v>45021</v>
      </c>
      <c r="B2762" s="40" t="s">
        <v>14554</v>
      </c>
      <c r="C2762" s="40" t="s">
        <v>11446</v>
      </c>
      <c r="D2762" s="38">
        <v>169680</v>
      </c>
      <c r="E2762" s="42" t="s">
        <v>8998</v>
      </c>
      <c r="F2762" s="38">
        <v>16968</v>
      </c>
      <c r="G2762" s="38">
        <f t="shared" si="172"/>
        <v>186648</v>
      </c>
      <c r="H2762" s="40" t="s">
        <v>11446</v>
      </c>
      <c r="I2762" s="40" t="s">
        <v>11447</v>
      </c>
      <c r="J2762" s="45">
        <f t="shared" si="173"/>
        <v>19333</v>
      </c>
      <c r="K2762" s="47">
        <f t="shared" si="174"/>
        <v>186648</v>
      </c>
      <c r="L2762" t="e">
        <f>+VLOOKUP(J2762,'Thanh toán '!Q$6:R$3244,2,0)</f>
        <v>#N/A</v>
      </c>
      <c r="M2762" s="47" t="e">
        <f t="shared" si="175"/>
        <v>#N/A</v>
      </c>
    </row>
    <row r="2763" spans="1:13" x14ac:dyDescent="0.25">
      <c r="A2763" s="43">
        <v>45021</v>
      </c>
      <c r="B2763" s="40" t="s">
        <v>11252</v>
      </c>
      <c r="C2763" s="40" t="s">
        <v>9619</v>
      </c>
      <c r="D2763" s="38">
        <v>1517775</v>
      </c>
      <c r="E2763" s="42" t="s">
        <v>8998</v>
      </c>
      <c r="F2763" s="38">
        <v>151778</v>
      </c>
      <c r="G2763" s="38">
        <f t="shared" si="172"/>
        <v>1669553</v>
      </c>
      <c r="H2763" s="40" t="s">
        <v>9619</v>
      </c>
      <c r="I2763" s="40" t="s">
        <v>9620</v>
      </c>
      <c r="J2763" s="45">
        <f t="shared" si="173"/>
        <v>19334</v>
      </c>
      <c r="K2763" s="47">
        <f t="shared" si="174"/>
        <v>1669553</v>
      </c>
      <c r="L2763" t="e">
        <f>+VLOOKUP(J2763,'Thanh toán '!Q$6:R$3244,2,0)</f>
        <v>#N/A</v>
      </c>
      <c r="M2763" s="47" t="e">
        <f t="shared" si="175"/>
        <v>#N/A</v>
      </c>
    </row>
    <row r="2764" spans="1:13" x14ac:dyDescent="0.25">
      <c r="A2764" s="43">
        <v>45021</v>
      </c>
      <c r="B2764" s="40" t="s">
        <v>14555</v>
      </c>
      <c r="C2764" s="40" t="s">
        <v>9613</v>
      </c>
      <c r="D2764" s="38">
        <v>1924970</v>
      </c>
      <c r="E2764" s="42" t="s">
        <v>8998</v>
      </c>
      <c r="F2764" s="38">
        <v>192497</v>
      </c>
      <c r="G2764" s="38">
        <f t="shared" si="172"/>
        <v>2117467</v>
      </c>
      <c r="H2764" s="40" t="s">
        <v>9613</v>
      </c>
      <c r="I2764" s="40" t="s">
        <v>9614</v>
      </c>
      <c r="J2764" s="45">
        <f t="shared" si="173"/>
        <v>19335</v>
      </c>
      <c r="K2764" s="47">
        <f t="shared" si="174"/>
        <v>2117467</v>
      </c>
      <c r="L2764" t="e">
        <f>+VLOOKUP(J2764,'Thanh toán '!Q$6:R$3244,2,0)</f>
        <v>#N/A</v>
      </c>
      <c r="M2764" s="47" t="e">
        <f t="shared" si="175"/>
        <v>#N/A</v>
      </c>
    </row>
    <row r="2765" spans="1:13" x14ac:dyDescent="0.25">
      <c r="A2765" s="43">
        <v>45021</v>
      </c>
      <c r="B2765" s="40" t="s">
        <v>11253</v>
      </c>
      <c r="C2765" s="40" t="s">
        <v>9595</v>
      </c>
      <c r="D2765" s="38">
        <v>3537370</v>
      </c>
      <c r="E2765" s="42" t="s">
        <v>8998</v>
      </c>
      <c r="F2765" s="38">
        <v>353737</v>
      </c>
      <c r="G2765" s="38">
        <f t="shared" si="172"/>
        <v>3891107</v>
      </c>
      <c r="H2765" s="40" t="s">
        <v>9595</v>
      </c>
      <c r="I2765" s="40" t="s">
        <v>9596</v>
      </c>
      <c r="J2765" s="45">
        <f t="shared" si="173"/>
        <v>19336</v>
      </c>
      <c r="K2765" s="47">
        <f t="shared" si="174"/>
        <v>3891107</v>
      </c>
      <c r="L2765" t="e">
        <f>+VLOOKUP(J2765,'Thanh toán '!Q$6:R$3244,2,0)</f>
        <v>#N/A</v>
      </c>
      <c r="M2765" s="47" t="e">
        <f t="shared" si="175"/>
        <v>#N/A</v>
      </c>
    </row>
    <row r="2766" spans="1:13" x14ac:dyDescent="0.25">
      <c r="A2766" s="43">
        <v>45021</v>
      </c>
      <c r="B2766" s="40" t="s">
        <v>14556</v>
      </c>
      <c r="C2766" s="40" t="s">
        <v>10320</v>
      </c>
      <c r="D2766" s="38">
        <v>2202930</v>
      </c>
      <c r="E2766" s="42" t="s">
        <v>8998</v>
      </c>
      <c r="F2766" s="38">
        <v>220293</v>
      </c>
      <c r="G2766" s="38">
        <f t="shared" si="172"/>
        <v>2423223</v>
      </c>
      <c r="H2766" s="40" t="s">
        <v>10320</v>
      </c>
      <c r="I2766" s="40" t="s">
        <v>10321</v>
      </c>
      <c r="J2766" s="45">
        <f t="shared" si="173"/>
        <v>19337</v>
      </c>
      <c r="K2766" s="47">
        <f t="shared" si="174"/>
        <v>2423223</v>
      </c>
      <c r="L2766" t="e">
        <f>+VLOOKUP(J2766,'Thanh toán '!Q$6:R$3244,2,0)</f>
        <v>#N/A</v>
      </c>
      <c r="M2766" s="47" t="e">
        <f t="shared" si="175"/>
        <v>#N/A</v>
      </c>
    </row>
    <row r="2767" spans="1:13" x14ac:dyDescent="0.25">
      <c r="A2767" s="43">
        <v>45021</v>
      </c>
      <c r="B2767" s="40" t="s">
        <v>12774</v>
      </c>
      <c r="C2767" s="40" t="s">
        <v>9448</v>
      </c>
      <c r="D2767" s="38">
        <v>917258</v>
      </c>
      <c r="E2767" s="42" t="s">
        <v>8998</v>
      </c>
      <c r="F2767" s="38">
        <v>91726</v>
      </c>
      <c r="G2767" s="38">
        <f t="shared" si="172"/>
        <v>1008984</v>
      </c>
      <c r="H2767" s="40" t="s">
        <v>9448</v>
      </c>
      <c r="I2767" s="40" t="s">
        <v>9449</v>
      </c>
      <c r="J2767" s="45">
        <f t="shared" si="173"/>
        <v>19338</v>
      </c>
      <c r="K2767" s="47">
        <f t="shared" si="174"/>
        <v>1008984</v>
      </c>
      <c r="L2767" t="e">
        <f>+VLOOKUP(J2767,'Thanh toán '!Q$6:R$3244,2,0)</f>
        <v>#N/A</v>
      </c>
      <c r="M2767" s="47" t="e">
        <f t="shared" si="175"/>
        <v>#N/A</v>
      </c>
    </row>
    <row r="2768" spans="1:13" x14ac:dyDescent="0.25">
      <c r="A2768" s="43">
        <v>45021</v>
      </c>
      <c r="B2768" s="40" t="s">
        <v>14557</v>
      </c>
      <c r="C2768" s="40" t="s">
        <v>9625</v>
      </c>
      <c r="D2768" s="38">
        <v>1190660</v>
      </c>
      <c r="E2768" s="42" t="s">
        <v>8998</v>
      </c>
      <c r="F2768" s="38">
        <v>119066</v>
      </c>
      <c r="G2768" s="38">
        <f t="shared" si="172"/>
        <v>1309726</v>
      </c>
      <c r="H2768" s="40" t="s">
        <v>9625</v>
      </c>
      <c r="I2768" s="40" t="s">
        <v>9626</v>
      </c>
      <c r="J2768" s="45">
        <f t="shared" si="173"/>
        <v>19339</v>
      </c>
      <c r="K2768" s="47">
        <f t="shared" si="174"/>
        <v>1309726</v>
      </c>
      <c r="L2768" t="e">
        <f>+VLOOKUP(J2768,'Thanh toán '!Q$6:R$3244,2,0)</f>
        <v>#N/A</v>
      </c>
      <c r="M2768" s="47" t="e">
        <f t="shared" si="175"/>
        <v>#N/A</v>
      </c>
    </row>
    <row r="2769" spans="1:13" x14ac:dyDescent="0.25">
      <c r="A2769" s="43">
        <v>45021</v>
      </c>
      <c r="B2769" s="40" t="s">
        <v>14558</v>
      </c>
      <c r="C2769" s="40" t="s">
        <v>9607</v>
      </c>
      <c r="D2769" s="38">
        <v>922445</v>
      </c>
      <c r="E2769" s="42" t="s">
        <v>8998</v>
      </c>
      <c r="F2769" s="38">
        <v>92245</v>
      </c>
      <c r="G2769" s="38">
        <f t="shared" si="172"/>
        <v>1014690</v>
      </c>
      <c r="H2769" s="40" t="s">
        <v>9607</v>
      </c>
      <c r="I2769" s="40" t="s">
        <v>9608</v>
      </c>
      <c r="J2769" s="45">
        <f t="shared" si="173"/>
        <v>19340</v>
      </c>
      <c r="K2769" s="47">
        <f t="shared" si="174"/>
        <v>1014690</v>
      </c>
      <c r="L2769" t="e">
        <f>+VLOOKUP(J2769,'Thanh toán '!Q$6:R$3244,2,0)</f>
        <v>#N/A</v>
      </c>
      <c r="M2769" s="47" t="e">
        <f t="shared" si="175"/>
        <v>#N/A</v>
      </c>
    </row>
    <row r="2770" spans="1:13" x14ac:dyDescent="0.25">
      <c r="A2770" s="43">
        <v>45021</v>
      </c>
      <c r="B2770" s="40" t="s">
        <v>14559</v>
      </c>
      <c r="C2770" s="40" t="s">
        <v>9601</v>
      </c>
      <c r="D2770" s="38">
        <v>8265400</v>
      </c>
      <c r="E2770" s="42" t="s">
        <v>8998</v>
      </c>
      <c r="F2770" s="38">
        <v>826540</v>
      </c>
      <c r="G2770" s="38">
        <f t="shared" si="172"/>
        <v>9091940</v>
      </c>
      <c r="H2770" s="40" t="s">
        <v>9601</v>
      </c>
      <c r="I2770" s="40" t="s">
        <v>9602</v>
      </c>
      <c r="J2770" s="45">
        <f t="shared" si="173"/>
        <v>19341</v>
      </c>
      <c r="K2770" s="47">
        <f t="shared" si="174"/>
        <v>9091940</v>
      </c>
      <c r="L2770" t="e">
        <f>+VLOOKUP(J2770,'Thanh toán '!Q$6:R$3244,2,0)</f>
        <v>#N/A</v>
      </c>
      <c r="M2770" s="47" t="e">
        <f t="shared" si="175"/>
        <v>#N/A</v>
      </c>
    </row>
    <row r="2771" spans="1:13" x14ac:dyDescent="0.25">
      <c r="A2771" s="43">
        <v>45022</v>
      </c>
      <c r="B2771" s="40" t="s">
        <v>14567</v>
      </c>
      <c r="C2771" s="40" t="s">
        <v>9398</v>
      </c>
      <c r="D2771" s="38">
        <v>1656755</v>
      </c>
      <c r="E2771" s="42" t="s">
        <v>8998</v>
      </c>
      <c r="F2771" s="38">
        <v>165676</v>
      </c>
      <c r="G2771" s="38">
        <f t="shared" si="172"/>
        <v>1822431</v>
      </c>
      <c r="H2771" s="40" t="s">
        <v>9398</v>
      </c>
      <c r="I2771" s="40" t="s">
        <v>9399</v>
      </c>
      <c r="J2771" s="45">
        <f t="shared" si="173"/>
        <v>19345</v>
      </c>
      <c r="K2771" s="47">
        <f t="shared" si="174"/>
        <v>1822431</v>
      </c>
      <c r="L2771" t="e">
        <f>+VLOOKUP(J2771,'Thanh toán '!Q$6:R$3244,2,0)</f>
        <v>#N/A</v>
      </c>
      <c r="M2771" s="47" t="e">
        <f t="shared" si="175"/>
        <v>#N/A</v>
      </c>
    </row>
    <row r="2772" spans="1:13" x14ac:dyDescent="0.25">
      <c r="A2772" s="43">
        <v>45022</v>
      </c>
      <c r="B2772" s="40" t="s">
        <v>14568</v>
      </c>
      <c r="C2772" s="40" t="s">
        <v>9212</v>
      </c>
      <c r="D2772" s="38">
        <v>2688130</v>
      </c>
      <c r="E2772" s="42" t="s">
        <v>8998</v>
      </c>
      <c r="F2772" s="38">
        <v>268813</v>
      </c>
      <c r="G2772" s="38">
        <f t="shared" si="172"/>
        <v>2956943</v>
      </c>
      <c r="H2772" s="40" t="s">
        <v>9212</v>
      </c>
      <c r="I2772" s="40" t="s">
        <v>9213</v>
      </c>
      <c r="J2772" s="45">
        <f t="shared" si="173"/>
        <v>19515</v>
      </c>
      <c r="K2772" s="47">
        <f t="shared" si="174"/>
        <v>2956943</v>
      </c>
      <c r="L2772" t="e">
        <f>+VLOOKUP(J2772,'Thanh toán '!Q$6:R$3244,2,0)</f>
        <v>#N/A</v>
      </c>
      <c r="M2772" s="47" t="e">
        <f t="shared" si="175"/>
        <v>#N/A</v>
      </c>
    </row>
    <row r="2773" spans="1:13" x14ac:dyDescent="0.25">
      <c r="A2773" s="43">
        <v>45022</v>
      </c>
      <c r="B2773" s="40" t="s">
        <v>14569</v>
      </c>
      <c r="C2773" s="40" t="s">
        <v>13514</v>
      </c>
      <c r="D2773" s="38">
        <v>989315</v>
      </c>
      <c r="E2773" s="42" t="s">
        <v>8998</v>
      </c>
      <c r="F2773" s="38">
        <v>98932</v>
      </c>
      <c r="G2773" s="38">
        <f t="shared" si="172"/>
        <v>1088247</v>
      </c>
      <c r="H2773" s="40" t="s">
        <v>9001</v>
      </c>
      <c r="I2773" s="40" t="s">
        <v>9002</v>
      </c>
      <c r="J2773" s="45">
        <f t="shared" si="173"/>
        <v>19547</v>
      </c>
      <c r="K2773" s="47">
        <f t="shared" si="174"/>
        <v>1088247</v>
      </c>
      <c r="L2773" t="e">
        <f>+VLOOKUP(J2773,'Thanh toán '!Q$6:R$3244,2,0)</f>
        <v>#N/A</v>
      </c>
      <c r="M2773" s="47" t="e">
        <f t="shared" si="175"/>
        <v>#N/A</v>
      </c>
    </row>
    <row r="2774" spans="1:13" x14ac:dyDescent="0.25">
      <c r="A2774" s="43">
        <v>45022</v>
      </c>
      <c r="B2774" s="40" t="s">
        <v>14570</v>
      </c>
      <c r="C2774" s="40" t="s">
        <v>14571</v>
      </c>
      <c r="D2774" s="38">
        <v>688800</v>
      </c>
      <c r="E2774" s="42" t="s">
        <v>8998</v>
      </c>
      <c r="F2774" s="38">
        <v>68880</v>
      </c>
      <c r="G2774" s="38">
        <f t="shared" si="172"/>
        <v>757680</v>
      </c>
      <c r="H2774" s="40" t="s">
        <v>14571</v>
      </c>
      <c r="I2774" s="40" t="s">
        <v>14572</v>
      </c>
      <c r="J2774" s="45">
        <f t="shared" si="173"/>
        <v>19548</v>
      </c>
      <c r="K2774" s="47">
        <f t="shared" si="174"/>
        <v>757680</v>
      </c>
      <c r="L2774" t="e">
        <f>+VLOOKUP(J2774,'Thanh toán '!Q$6:R$3244,2,0)</f>
        <v>#N/A</v>
      </c>
      <c r="M2774" s="47" t="e">
        <f t="shared" si="175"/>
        <v>#N/A</v>
      </c>
    </row>
    <row r="2775" spans="1:13" x14ac:dyDescent="0.25">
      <c r="A2775" s="43">
        <v>45022</v>
      </c>
      <c r="B2775" s="40" t="s">
        <v>14573</v>
      </c>
      <c r="C2775" s="40" t="s">
        <v>10194</v>
      </c>
      <c r="D2775" s="38">
        <v>734310</v>
      </c>
      <c r="E2775" s="42" t="s">
        <v>8998</v>
      </c>
      <c r="F2775" s="38">
        <v>73431</v>
      </c>
      <c r="G2775" s="38">
        <f t="shared" si="172"/>
        <v>807741</v>
      </c>
      <c r="H2775" s="40" t="s">
        <v>9001</v>
      </c>
      <c r="I2775" s="40" t="s">
        <v>9002</v>
      </c>
      <c r="J2775" s="45">
        <f t="shared" si="173"/>
        <v>19549</v>
      </c>
      <c r="K2775" s="47">
        <f t="shared" si="174"/>
        <v>807741</v>
      </c>
      <c r="L2775" t="e">
        <f>+VLOOKUP(J2775,'Thanh toán '!Q$6:R$3244,2,0)</f>
        <v>#N/A</v>
      </c>
      <c r="M2775" s="47" t="e">
        <f t="shared" si="175"/>
        <v>#N/A</v>
      </c>
    </row>
    <row r="2776" spans="1:13" x14ac:dyDescent="0.25">
      <c r="A2776" s="43">
        <v>45022</v>
      </c>
      <c r="B2776" s="40" t="s">
        <v>14574</v>
      </c>
      <c r="C2776" s="40" t="s">
        <v>9394</v>
      </c>
      <c r="D2776" s="38">
        <v>1306200</v>
      </c>
      <c r="E2776" s="42" t="s">
        <v>8998</v>
      </c>
      <c r="F2776" s="38">
        <v>130620</v>
      </c>
      <c r="G2776" s="38">
        <f t="shared" si="172"/>
        <v>1436820</v>
      </c>
      <c r="H2776" s="40" t="s">
        <v>9394</v>
      </c>
      <c r="I2776" s="40" t="s">
        <v>9395</v>
      </c>
      <c r="J2776" s="45">
        <f t="shared" si="173"/>
        <v>19599</v>
      </c>
      <c r="K2776" s="47">
        <f t="shared" si="174"/>
        <v>1436820</v>
      </c>
      <c r="L2776" t="e">
        <f>+VLOOKUP(J2776,'Thanh toán '!Q$6:R$3244,2,0)</f>
        <v>#N/A</v>
      </c>
      <c r="M2776" s="47" t="e">
        <f t="shared" si="175"/>
        <v>#N/A</v>
      </c>
    </row>
    <row r="2777" spans="1:13" x14ac:dyDescent="0.25">
      <c r="A2777" s="43">
        <v>45022</v>
      </c>
      <c r="B2777" s="40" t="s">
        <v>11274</v>
      </c>
      <c r="C2777" s="40" t="s">
        <v>9394</v>
      </c>
      <c r="D2777" s="38">
        <v>3035550</v>
      </c>
      <c r="E2777" s="42" t="s">
        <v>8998</v>
      </c>
      <c r="F2777" s="38">
        <v>303555</v>
      </c>
      <c r="G2777" s="38">
        <f t="shared" si="172"/>
        <v>3339105</v>
      </c>
      <c r="H2777" s="40" t="s">
        <v>9394</v>
      </c>
      <c r="I2777" s="40" t="s">
        <v>9395</v>
      </c>
      <c r="J2777" s="45">
        <f t="shared" si="173"/>
        <v>19600</v>
      </c>
      <c r="K2777" s="47">
        <f t="shared" si="174"/>
        <v>3339105</v>
      </c>
      <c r="L2777" t="e">
        <f>+VLOOKUP(J2777,'Thanh toán '!Q$6:R$3244,2,0)</f>
        <v>#N/A</v>
      </c>
      <c r="M2777" s="47" t="e">
        <f t="shared" si="175"/>
        <v>#N/A</v>
      </c>
    </row>
    <row r="2778" spans="1:13" x14ac:dyDescent="0.25">
      <c r="A2778" s="43">
        <v>45022</v>
      </c>
      <c r="B2778" s="40" t="s">
        <v>14575</v>
      </c>
      <c r="C2778" s="40" t="s">
        <v>9877</v>
      </c>
      <c r="D2778" s="38">
        <v>333174</v>
      </c>
      <c r="E2778" s="42" t="s">
        <v>8998</v>
      </c>
      <c r="F2778" s="38">
        <v>33317</v>
      </c>
      <c r="G2778" s="38">
        <f t="shared" si="172"/>
        <v>366491</v>
      </c>
      <c r="H2778" s="40" t="s">
        <v>9001</v>
      </c>
      <c r="I2778" s="40" t="s">
        <v>9002</v>
      </c>
      <c r="J2778" s="45">
        <f t="shared" si="173"/>
        <v>19686</v>
      </c>
      <c r="K2778" s="47">
        <f t="shared" si="174"/>
        <v>366491</v>
      </c>
      <c r="L2778" t="e">
        <f>+VLOOKUP(J2778,'Thanh toán '!Q$6:R$3244,2,0)</f>
        <v>#N/A</v>
      </c>
      <c r="M2778" s="47" t="e">
        <f t="shared" si="175"/>
        <v>#N/A</v>
      </c>
    </row>
    <row r="2779" spans="1:13" x14ac:dyDescent="0.25">
      <c r="A2779" s="43">
        <v>45022</v>
      </c>
      <c r="B2779" s="40" t="s">
        <v>14576</v>
      </c>
      <c r="C2779" s="40" t="s">
        <v>9558</v>
      </c>
      <c r="D2779" s="38">
        <v>2346710</v>
      </c>
      <c r="E2779" s="42" t="s">
        <v>8998</v>
      </c>
      <c r="F2779" s="38">
        <v>234671</v>
      </c>
      <c r="G2779" s="38">
        <f t="shared" si="172"/>
        <v>2581381</v>
      </c>
      <c r="H2779" s="40" t="s">
        <v>9558</v>
      </c>
      <c r="I2779" s="40" t="s">
        <v>9559</v>
      </c>
      <c r="J2779" s="45">
        <f t="shared" si="173"/>
        <v>19710</v>
      </c>
      <c r="K2779" s="47">
        <f t="shared" si="174"/>
        <v>2581381</v>
      </c>
      <c r="L2779" t="e">
        <f>+VLOOKUP(J2779,'Thanh toán '!Q$6:R$3244,2,0)</f>
        <v>#N/A</v>
      </c>
      <c r="M2779" s="47" t="e">
        <f t="shared" si="175"/>
        <v>#N/A</v>
      </c>
    </row>
    <row r="2780" spans="1:13" x14ac:dyDescent="0.25">
      <c r="A2780" s="43">
        <v>45022</v>
      </c>
      <c r="B2780" s="40" t="s">
        <v>14577</v>
      </c>
      <c r="C2780" s="40" t="s">
        <v>9853</v>
      </c>
      <c r="D2780" s="38">
        <v>4047820</v>
      </c>
      <c r="E2780" s="42" t="s">
        <v>8998</v>
      </c>
      <c r="F2780" s="38">
        <v>404782</v>
      </c>
      <c r="G2780" s="38">
        <f t="shared" si="172"/>
        <v>4452602</v>
      </c>
      <c r="H2780" s="40" t="s">
        <v>9853</v>
      </c>
      <c r="I2780" s="40" t="s">
        <v>9854</v>
      </c>
      <c r="J2780" s="45">
        <f t="shared" si="173"/>
        <v>19711</v>
      </c>
      <c r="K2780" s="47">
        <f t="shared" si="174"/>
        <v>4452602</v>
      </c>
      <c r="L2780" t="e">
        <f>+VLOOKUP(J2780,'Thanh toán '!Q$6:R$3244,2,0)</f>
        <v>#N/A</v>
      </c>
      <c r="M2780" s="47" t="e">
        <f t="shared" si="175"/>
        <v>#N/A</v>
      </c>
    </row>
    <row r="2781" spans="1:13" x14ac:dyDescent="0.25">
      <c r="A2781" s="43">
        <v>45022</v>
      </c>
      <c r="B2781" s="40" t="s">
        <v>14578</v>
      </c>
      <c r="C2781" s="40" t="s">
        <v>9558</v>
      </c>
      <c r="D2781" s="38">
        <v>1730400</v>
      </c>
      <c r="E2781" s="42" t="s">
        <v>8998</v>
      </c>
      <c r="F2781" s="38">
        <v>173040</v>
      </c>
      <c r="G2781" s="38">
        <f t="shared" si="172"/>
        <v>1903440</v>
      </c>
      <c r="H2781" s="40" t="s">
        <v>9558</v>
      </c>
      <c r="I2781" s="40" t="s">
        <v>9559</v>
      </c>
      <c r="J2781" s="45">
        <f t="shared" si="173"/>
        <v>20188</v>
      </c>
      <c r="K2781" s="47">
        <f t="shared" si="174"/>
        <v>1903440</v>
      </c>
      <c r="L2781" t="e">
        <f>+VLOOKUP(J2781,'Thanh toán '!Q$6:R$3244,2,0)</f>
        <v>#N/A</v>
      </c>
      <c r="M2781" s="47" t="e">
        <f t="shared" si="175"/>
        <v>#N/A</v>
      </c>
    </row>
    <row r="2782" spans="1:13" x14ac:dyDescent="0.25">
      <c r="A2782" s="43">
        <v>45022</v>
      </c>
      <c r="B2782" s="40" t="s">
        <v>14579</v>
      </c>
      <c r="C2782" s="40" t="s">
        <v>9975</v>
      </c>
      <c r="D2782" s="38">
        <v>483720</v>
      </c>
      <c r="E2782" s="42" t="s">
        <v>8998</v>
      </c>
      <c r="F2782" s="38">
        <v>48372</v>
      </c>
      <c r="G2782" s="38">
        <f t="shared" si="172"/>
        <v>532092</v>
      </c>
      <c r="H2782" s="40" t="s">
        <v>9001</v>
      </c>
      <c r="I2782" s="40" t="s">
        <v>9002</v>
      </c>
      <c r="J2782" s="45">
        <f t="shared" si="173"/>
        <v>20190</v>
      </c>
      <c r="K2782" s="47">
        <f t="shared" si="174"/>
        <v>532092</v>
      </c>
      <c r="L2782" t="e">
        <f>+VLOOKUP(J2782,'Thanh toán '!Q$6:R$3244,2,0)</f>
        <v>#N/A</v>
      </c>
      <c r="M2782" s="47" t="e">
        <f t="shared" si="175"/>
        <v>#N/A</v>
      </c>
    </row>
    <row r="2783" spans="1:13" x14ac:dyDescent="0.25">
      <c r="A2783" s="43">
        <v>45022</v>
      </c>
      <c r="B2783" s="40" t="s">
        <v>14580</v>
      </c>
      <c r="C2783" s="40" t="s">
        <v>9268</v>
      </c>
      <c r="D2783" s="38">
        <v>1945974</v>
      </c>
      <c r="E2783" s="42" t="s">
        <v>8998</v>
      </c>
      <c r="F2783" s="38">
        <v>194597</v>
      </c>
      <c r="G2783" s="38">
        <f t="shared" si="172"/>
        <v>2140571</v>
      </c>
      <c r="H2783" s="40" t="s">
        <v>9268</v>
      </c>
      <c r="I2783" s="40" t="s">
        <v>9269</v>
      </c>
      <c r="J2783" s="45">
        <f t="shared" si="173"/>
        <v>20191</v>
      </c>
      <c r="K2783" s="47">
        <f t="shared" si="174"/>
        <v>2140571</v>
      </c>
      <c r="L2783" t="e">
        <f>+VLOOKUP(J2783,'Thanh toán '!Q$6:R$3244,2,0)</f>
        <v>#N/A</v>
      </c>
      <c r="M2783" s="47" t="e">
        <f t="shared" si="175"/>
        <v>#N/A</v>
      </c>
    </row>
    <row r="2784" spans="1:13" x14ac:dyDescent="0.25">
      <c r="A2784" s="43">
        <v>45022</v>
      </c>
      <c r="B2784" s="40" t="s">
        <v>14581</v>
      </c>
      <c r="C2784" s="40" t="s">
        <v>9820</v>
      </c>
      <c r="D2784" s="38">
        <v>865200</v>
      </c>
      <c r="E2784" s="42" t="s">
        <v>8998</v>
      </c>
      <c r="F2784" s="38">
        <v>86520</v>
      </c>
      <c r="G2784" s="38">
        <f t="shared" si="172"/>
        <v>951720</v>
      </c>
      <c r="H2784" s="40" t="s">
        <v>9820</v>
      </c>
      <c r="I2784" s="40" t="s">
        <v>9821</v>
      </c>
      <c r="J2784" s="45">
        <f t="shared" si="173"/>
        <v>20221</v>
      </c>
      <c r="K2784" s="47">
        <f t="shared" si="174"/>
        <v>951720</v>
      </c>
      <c r="L2784" t="e">
        <f>+VLOOKUP(J2784,'Thanh toán '!Q$6:R$3244,2,0)</f>
        <v>#N/A</v>
      </c>
      <c r="M2784" s="47" t="e">
        <f t="shared" si="175"/>
        <v>#N/A</v>
      </c>
    </row>
    <row r="2785" spans="1:13" x14ac:dyDescent="0.25">
      <c r="A2785" s="43">
        <v>45022</v>
      </c>
      <c r="B2785" s="40" t="s">
        <v>14582</v>
      </c>
      <c r="C2785" s="40" t="s">
        <v>9820</v>
      </c>
      <c r="D2785" s="38">
        <v>1844890</v>
      </c>
      <c r="E2785" s="42" t="s">
        <v>8998</v>
      </c>
      <c r="F2785" s="38">
        <v>184489</v>
      </c>
      <c r="G2785" s="38">
        <f t="shared" si="172"/>
        <v>2029379</v>
      </c>
      <c r="H2785" s="40" t="s">
        <v>9820</v>
      </c>
      <c r="I2785" s="40" t="s">
        <v>9821</v>
      </c>
      <c r="J2785" s="45">
        <f t="shared" si="173"/>
        <v>20222</v>
      </c>
      <c r="K2785" s="47">
        <f t="shared" si="174"/>
        <v>2029379</v>
      </c>
      <c r="L2785" t="e">
        <f>+VLOOKUP(J2785,'Thanh toán '!Q$6:R$3244,2,0)</f>
        <v>#N/A</v>
      </c>
      <c r="M2785" s="47" t="e">
        <f t="shared" si="175"/>
        <v>#N/A</v>
      </c>
    </row>
    <row r="2786" spans="1:13" x14ac:dyDescent="0.25">
      <c r="A2786" s="43">
        <v>45022</v>
      </c>
      <c r="B2786" s="40" t="s">
        <v>14583</v>
      </c>
      <c r="C2786" s="40" t="s">
        <v>9814</v>
      </c>
      <c r="D2786" s="38">
        <v>1411672</v>
      </c>
      <c r="E2786" s="42" t="s">
        <v>8998</v>
      </c>
      <c r="F2786" s="38">
        <v>141167</v>
      </c>
      <c r="G2786" s="38">
        <f t="shared" si="172"/>
        <v>1552839</v>
      </c>
      <c r="H2786" s="40" t="s">
        <v>9814</v>
      </c>
      <c r="I2786" s="40" t="s">
        <v>9815</v>
      </c>
      <c r="J2786" s="45">
        <f t="shared" si="173"/>
        <v>20223</v>
      </c>
      <c r="K2786" s="47">
        <f t="shared" si="174"/>
        <v>1552839</v>
      </c>
      <c r="L2786" t="e">
        <f>+VLOOKUP(J2786,'Thanh toán '!Q$6:R$3244,2,0)</f>
        <v>#N/A</v>
      </c>
      <c r="M2786" s="47" t="e">
        <f t="shared" si="175"/>
        <v>#N/A</v>
      </c>
    </row>
    <row r="2787" spans="1:13" x14ac:dyDescent="0.25">
      <c r="A2787" s="43">
        <v>45022</v>
      </c>
      <c r="B2787" s="40" t="s">
        <v>14584</v>
      </c>
      <c r="C2787" s="40" t="s">
        <v>13284</v>
      </c>
      <c r="D2787" s="38">
        <v>1101465</v>
      </c>
      <c r="E2787" s="42" t="s">
        <v>8998</v>
      </c>
      <c r="F2787" s="38">
        <v>110147</v>
      </c>
      <c r="G2787" s="38">
        <f t="shared" si="172"/>
        <v>1211612</v>
      </c>
      <c r="H2787" s="40" t="s">
        <v>9072</v>
      </c>
      <c r="I2787" s="40" t="s">
        <v>9073</v>
      </c>
      <c r="J2787" s="45">
        <f t="shared" si="173"/>
        <v>20360</v>
      </c>
      <c r="K2787" s="47">
        <f t="shared" si="174"/>
        <v>1211612</v>
      </c>
      <c r="L2787" t="e">
        <f>+VLOOKUP(J2787,'Thanh toán '!Q$6:R$3244,2,0)</f>
        <v>#N/A</v>
      </c>
      <c r="M2787" s="47" t="e">
        <f t="shared" si="175"/>
        <v>#N/A</v>
      </c>
    </row>
    <row r="2788" spans="1:13" x14ac:dyDescent="0.25">
      <c r="A2788" s="43">
        <v>45022</v>
      </c>
      <c r="B2788" s="40" t="s">
        <v>14585</v>
      </c>
      <c r="C2788" s="40" t="s">
        <v>10200</v>
      </c>
      <c r="D2788" s="38">
        <v>1289600</v>
      </c>
      <c r="E2788" s="42" t="s">
        <v>8998</v>
      </c>
      <c r="F2788" s="38">
        <v>128960</v>
      </c>
      <c r="G2788" s="38">
        <f t="shared" si="172"/>
        <v>1418560</v>
      </c>
      <c r="H2788" s="40" t="s">
        <v>9284</v>
      </c>
      <c r="I2788" s="40" t="s">
        <v>9285</v>
      </c>
      <c r="J2788" s="45">
        <f t="shared" si="173"/>
        <v>20361</v>
      </c>
      <c r="K2788" s="47">
        <f t="shared" si="174"/>
        <v>1418560</v>
      </c>
      <c r="L2788" t="e">
        <f>+VLOOKUP(J2788,'Thanh toán '!Q$6:R$3244,2,0)</f>
        <v>#N/A</v>
      </c>
      <c r="M2788" s="47" t="e">
        <f t="shared" si="175"/>
        <v>#N/A</v>
      </c>
    </row>
    <row r="2789" spans="1:13" x14ac:dyDescent="0.25">
      <c r="A2789" s="43">
        <v>45022</v>
      </c>
      <c r="B2789" s="40" t="s">
        <v>14586</v>
      </c>
      <c r="C2789" s="40" t="s">
        <v>9670</v>
      </c>
      <c r="D2789" s="38">
        <v>1387461</v>
      </c>
      <c r="E2789" s="42" t="s">
        <v>8998</v>
      </c>
      <c r="F2789" s="38">
        <v>138746</v>
      </c>
      <c r="G2789" s="38">
        <f t="shared" si="172"/>
        <v>1526207</v>
      </c>
      <c r="H2789" s="40" t="s">
        <v>9284</v>
      </c>
      <c r="I2789" s="40" t="s">
        <v>9285</v>
      </c>
      <c r="J2789" s="45">
        <f t="shared" si="173"/>
        <v>20366</v>
      </c>
      <c r="K2789" s="47">
        <f t="shared" si="174"/>
        <v>1526207</v>
      </c>
      <c r="L2789" t="e">
        <f>+VLOOKUP(J2789,'Thanh toán '!Q$6:R$3244,2,0)</f>
        <v>#N/A</v>
      </c>
      <c r="M2789" s="47" t="e">
        <f t="shared" si="175"/>
        <v>#N/A</v>
      </c>
    </row>
    <row r="2790" spans="1:13" x14ac:dyDescent="0.25">
      <c r="A2790" s="43">
        <v>45022</v>
      </c>
      <c r="B2790" s="40" t="s">
        <v>14587</v>
      </c>
      <c r="C2790" s="40" t="s">
        <v>14588</v>
      </c>
      <c r="D2790" s="38">
        <v>4584250</v>
      </c>
      <c r="E2790" s="42" t="s">
        <v>8998</v>
      </c>
      <c r="F2790" s="38">
        <v>458425</v>
      </c>
      <c r="G2790" s="38">
        <f t="shared" si="172"/>
        <v>5042675</v>
      </c>
      <c r="H2790" s="40" t="s">
        <v>10431</v>
      </c>
      <c r="I2790" s="40" t="s">
        <v>10432</v>
      </c>
      <c r="J2790" s="45">
        <f t="shared" si="173"/>
        <v>20370</v>
      </c>
      <c r="K2790" s="47">
        <f t="shared" si="174"/>
        <v>5042675</v>
      </c>
      <c r="L2790" t="e">
        <f>+VLOOKUP(J2790,'Thanh toán '!Q$6:R$3244,2,0)</f>
        <v>#N/A</v>
      </c>
      <c r="M2790" s="47" t="e">
        <f t="shared" si="175"/>
        <v>#N/A</v>
      </c>
    </row>
    <row r="2791" spans="1:13" x14ac:dyDescent="0.25">
      <c r="A2791" s="43">
        <v>45023</v>
      </c>
      <c r="B2791" s="40" t="s">
        <v>14595</v>
      </c>
      <c r="C2791" s="40" t="s">
        <v>12652</v>
      </c>
      <c r="D2791" s="38">
        <v>938684</v>
      </c>
      <c r="E2791" s="42" t="s">
        <v>8998</v>
      </c>
      <c r="F2791" s="38">
        <v>93868</v>
      </c>
      <c r="G2791" s="38">
        <f t="shared" si="172"/>
        <v>1032552</v>
      </c>
      <c r="H2791" s="40" t="s">
        <v>9001</v>
      </c>
      <c r="I2791" s="40" t="s">
        <v>9002</v>
      </c>
      <c r="J2791" s="45">
        <f t="shared" si="173"/>
        <v>20372</v>
      </c>
      <c r="K2791" s="47">
        <f t="shared" si="174"/>
        <v>1032552</v>
      </c>
      <c r="L2791" t="e">
        <f>+VLOOKUP(J2791,'Thanh toán '!Q$6:R$3244,2,0)</f>
        <v>#N/A</v>
      </c>
      <c r="M2791" s="47" t="e">
        <f t="shared" si="175"/>
        <v>#N/A</v>
      </c>
    </row>
    <row r="2792" spans="1:13" x14ac:dyDescent="0.25">
      <c r="A2792" s="43">
        <v>45023</v>
      </c>
      <c r="B2792" s="40" t="s">
        <v>14596</v>
      </c>
      <c r="C2792" s="40" t="s">
        <v>10089</v>
      </c>
      <c r="D2792" s="38">
        <v>1544605</v>
      </c>
      <c r="E2792" s="42" t="s">
        <v>8998</v>
      </c>
      <c r="F2792" s="38">
        <v>154461</v>
      </c>
      <c r="G2792" s="38">
        <f t="shared" si="172"/>
        <v>1699066</v>
      </c>
      <c r="H2792" s="40" t="s">
        <v>9001</v>
      </c>
      <c r="I2792" s="40" t="s">
        <v>9002</v>
      </c>
      <c r="J2792" s="45">
        <f t="shared" si="173"/>
        <v>20373</v>
      </c>
      <c r="K2792" s="47">
        <f t="shared" si="174"/>
        <v>1699066</v>
      </c>
      <c r="L2792" t="e">
        <f>+VLOOKUP(J2792,'Thanh toán '!Q$6:R$3244,2,0)</f>
        <v>#N/A</v>
      </c>
      <c r="M2792" s="47" t="e">
        <f t="shared" si="175"/>
        <v>#N/A</v>
      </c>
    </row>
    <row r="2793" spans="1:13" x14ac:dyDescent="0.25">
      <c r="A2793" s="43">
        <v>45023</v>
      </c>
      <c r="B2793" s="40" t="s">
        <v>14597</v>
      </c>
      <c r="C2793" s="40" t="s">
        <v>10091</v>
      </c>
      <c r="D2793" s="38">
        <v>1012115</v>
      </c>
      <c r="E2793" s="42" t="s">
        <v>8998</v>
      </c>
      <c r="F2793" s="38">
        <v>101212</v>
      </c>
      <c r="G2793" s="38">
        <f t="shared" si="172"/>
        <v>1113327</v>
      </c>
      <c r="H2793" s="40" t="s">
        <v>9001</v>
      </c>
      <c r="I2793" s="40" t="s">
        <v>9002</v>
      </c>
      <c r="J2793" s="45">
        <f t="shared" si="173"/>
        <v>20374</v>
      </c>
      <c r="K2793" s="47">
        <f t="shared" si="174"/>
        <v>1113327</v>
      </c>
      <c r="L2793" t="e">
        <f>+VLOOKUP(J2793,'Thanh toán '!Q$6:R$3244,2,0)</f>
        <v>#N/A</v>
      </c>
      <c r="M2793" s="47" t="e">
        <f t="shared" si="175"/>
        <v>#N/A</v>
      </c>
    </row>
    <row r="2794" spans="1:13" x14ac:dyDescent="0.25">
      <c r="A2794" s="43">
        <v>45023</v>
      </c>
      <c r="B2794" s="40" t="s">
        <v>14598</v>
      </c>
      <c r="C2794" s="40" t="s">
        <v>9498</v>
      </c>
      <c r="D2794" s="38">
        <v>3460800</v>
      </c>
      <c r="E2794" s="42" t="s">
        <v>8998</v>
      </c>
      <c r="F2794" s="38">
        <v>346080</v>
      </c>
      <c r="G2794" s="38">
        <f t="shared" si="172"/>
        <v>3806880</v>
      </c>
      <c r="H2794" s="40" t="s">
        <v>9498</v>
      </c>
      <c r="I2794" s="40" t="s">
        <v>9499</v>
      </c>
      <c r="J2794" s="45">
        <f t="shared" si="173"/>
        <v>20375</v>
      </c>
      <c r="K2794" s="47">
        <f t="shared" si="174"/>
        <v>3806880</v>
      </c>
      <c r="L2794" t="e">
        <f>+VLOOKUP(J2794,'Thanh toán '!Q$6:R$3244,2,0)</f>
        <v>#N/A</v>
      </c>
      <c r="M2794" s="47" t="e">
        <f t="shared" si="175"/>
        <v>#N/A</v>
      </c>
    </row>
    <row r="2795" spans="1:13" x14ac:dyDescent="0.25">
      <c r="A2795" s="43">
        <v>45023</v>
      </c>
      <c r="B2795" s="40" t="s">
        <v>14599</v>
      </c>
      <c r="C2795" s="40" t="s">
        <v>10078</v>
      </c>
      <c r="D2795" s="38">
        <v>561843</v>
      </c>
      <c r="E2795" s="42" t="s">
        <v>8998</v>
      </c>
      <c r="F2795" s="38">
        <v>56184</v>
      </c>
      <c r="G2795" s="38">
        <f t="shared" si="172"/>
        <v>618027</v>
      </c>
      <c r="H2795" s="40" t="s">
        <v>9001</v>
      </c>
      <c r="I2795" s="40" t="s">
        <v>9002</v>
      </c>
      <c r="J2795" s="45">
        <f t="shared" si="173"/>
        <v>20376</v>
      </c>
      <c r="K2795" s="47">
        <f t="shared" si="174"/>
        <v>618027</v>
      </c>
      <c r="L2795" t="e">
        <f>+VLOOKUP(J2795,'Thanh toán '!Q$6:R$3244,2,0)</f>
        <v>#N/A</v>
      </c>
      <c r="M2795" s="47" t="e">
        <f t="shared" si="175"/>
        <v>#N/A</v>
      </c>
    </row>
    <row r="2796" spans="1:13" x14ac:dyDescent="0.25">
      <c r="A2796" s="43">
        <v>45023</v>
      </c>
      <c r="B2796" s="40" t="s">
        <v>14600</v>
      </c>
      <c r="C2796" s="40" t="s">
        <v>14601</v>
      </c>
      <c r="D2796" s="38">
        <v>469300</v>
      </c>
      <c r="E2796" s="42" t="s">
        <v>8998</v>
      </c>
      <c r="F2796" s="38">
        <v>46930</v>
      </c>
      <c r="G2796" s="38">
        <f t="shared" si="172"/>
        <v>516230</v>
      </c>
      <c r="H2796" s="40" t="s">
        <v>9001</v>
      </c>
      <c r="I2796" s="40" t="s">
        <v>9002</v>
      </c>
      <c r="J2796" s="45">
        <f t="shared" si="173"/>
        <v>20377</v>
      </c>
      <c r="K2796" s="47">
        <f t="shared" si="174"/>
        <v>516230</v>
      </c>
      <c r="L2796" t="e">
        <f>+VLOOKUP(J2796,'Thanh toán '!Q$6:R$3244,2,0)</f>
        <v>#N/A</v>
      </c>
      <c r="M2796" s="47" t="e">
        <f t="shared" si="175"/>
        <v>#N/A</v>
      </c>
    </row>
    <row r="2797" spans="1:13" x14ac:dyDescent="0.25">
      <c r="A2797" s="43">
        <v>45023</v>
      </c>
      <c r="B2797" s="40" t="s">
        <v>14602</v>
      </c>
      <c r="C2797" s="40" t="s">
        <v>11732</v>
      </c>
      <c r="D2797" s="38">
        <v>1844890</v>
      </c>
      <c r="E2797" s="42" t="s">
        <v>8998</v>
      </c>
      <c r="F2797" s="38">
        <v>184489</v>
      </c>
      <c r="G2797" s="38">
        <f t="shared" si="172"/>
        <v>2029379</v>
      </c>
      <c r="H2797" s="40" t="s">
        <v>9284</v>
      </c>
      <c r="I2797" s="40" t="s">
        <v>9285</v>
      </c>
      <c r="J2797" s="45">
        <f t="shared" si="173"/>
        <v>20379</v>
      </c>
      <c r="K2797" s="47">
        <f t="shared" si="174"/>
        <v>2029379</v>
      </c>
      <c r="L2797" t="e">
        <f>+VLOOKUP(J2797,'Thanh toán '!Q$6:R$3244,2,0)</f>
        <v>#N/A</v>
      </c>
      <c r="M2797" s="47" t="e">
        <f t="shared" si="175"/>
        <v>#N/A</v>
      </c>
    </row>
    <row r="2798" spans="1:13" x14ac:dyDescent="0.25">
      <c r="A2798" s="43">
        <v>45023</v>
      </c>
      <c r="B2798" s="40" t="s">
        <v>14603</v>
      </c>
      <c r="C2798" s="40" t="s">
        <v>14604</v>
      </c>
      <c r="D2798" s="38">
        <v>542773</v>
      </c>
      <c r="E2798" s="42" t="s">
        <v>8998</v>
      </c>
      <c r="F2798" s="38">
        <v>54277</v>
      </c>
      <c r="G2798" s="38">
        <f t="shared" si="172"/>
        <v>597050</v>
      </c>
      <c r="H2798" s="40" t="s">
        <v>9001</v>
      </c>
      <c r="I2798" s="40" t="s">
        <v>9002</v>
      </c>
      <c r="J2798" s="45">
        <f t="shared" si="173"/>
        <v>20382</v>
      </c>
      <c r="K2798" s="47">
        <f t="shared" si="174"/>
        <v>597050</v>
      </c>
      <c r="L2798" t="e">
        <f>+VLOOKUP(J2798,'Thanh toán '!Q$6:R$3244,2,0)</f>
        <v>#N/A</v>
      </c>
      <c r="M2798" s="47" t="e">
        <f t="shared" si="175"/>
        <v>#N/A</v>
      </c>
    </row>
    <row r="2799" spans="1:13" x14ac:dyDescent="0.25">
      <c r="A2799" s="43">
        <v>45023</v>
      </c>
      <c r="B2799" s="40" t="s">
        <v>14605</v>
      </c>
      <c r="C2799" s="40" t="s">
        <v>9856</v>
      </c>
      <c r="D2799" s="38">
        <v>704013</v>
      </c>
      <c r="E2799" s="42" t="s">
        <v>8998</v>
      </c>
      <c r="F2799" s="38">
        <v>70401</v>
      </c>
      <c r="G2799" s="38">
        <f t="shared" si="172"/>
        <v>774414</v>
      </c>
      <c r="H2799" s="40" t="s">
        <v>9001</v>
      </c>
      <c r="I2799" s="40" t="s">
        <v>9002</v>
      </c>
      <c r="J2799" s="45">
        <f t="shared" si="173"/>
        <v>20384</v>
      </c>
      <c r="K2799" s="47">
        <f t="shared" si="174"/>
        <v>774414</v>
      </c>
      <c r="L2799" t="e">
        <f>+VLOOKUP(J2799,'Thanh toán '!Q$6:R$3244,2,0)</f>
        <v>#N/A</v>
      </c>
      <c r="M2799" s="47" t="e">
        <f t="shared" si="175"/>
        <v>#N/A</v>
      </c>
    </row>
    <row r="2800" spans="1:13" x14ac:dyDescent="0.25">
      <c r="A2800" s="43">
        <v>45023</v>
      </c>
      <c r="B2800" s="40" t="s">
        <v>14606</v>
      </c>
      <c r="C2800" s="40" t="s">
        <v>9747</v>
      </c>
      <c r="D2800" s="38">
        <v>1493310</v>
      </c>
      <c r="E2800" s="42" t="s">
        <v>8998</v>
      </c>
      <c r="F2800" s="38">
        <v>149331</v>
      </c>
      <c r="G2800" s="38">
        <f t="shared" si="172"/>
        <v>1642641</v>
      </c>
      <c r="H2800" s="40" t="s">
        <v>9747</v>
      </c>
      <c r="I2800" s="40" t="s">
        <v>9748</v>
      </c>
      <c r="J2800" s="45">
        <f t="shared" si="173"/>
        <v>20385</v>
      </c>
      <c r="K2800" s="47">
        <f t="shared" si="174"/>
        <v>1642641</v>
      </c>
      <c r="L2800" t="e">
        <f>+VLOOKUP(J2800,'Thanh toán '!Q$6:R$3244,2,0)</f>
        <v>#N/A</v>
      </c>
      <c r="M2800" s="47" t="e">
        <f t="shared" si="175"/>
        <v>#N/A</v>
      </c>
    </row>
    <row r="2801" spans="1:13" x14ac:dyDescent="0.25">
      <c r="A2801" s="43">
        <v>45023</v>
      </c>
      <c r="B2801" s="40" t="s">
        <v>14607</v>
      </c>
      <c r="C2801" s="40" t="s">
        <v>9275</v>
      </c>
      <c r="D2801" s="38">
        <v>367155</v>
      </c>
      <c r="E2801" s="42" t="s">
        <v>8998</v>
      </c>
      <c r="F2801" s="38">
        <v>36716</v>
      </c>
      <c r="G2801" s="38">
        <f t="shared" si="172"/>
        <v>403871</v>
      </c>
      <c r="H2801" s="40" t="s">
        <v>9001</v>
      </c>
      <c r="I2801" s="40" t="s">
        <v>9002</v>
      </c>
      <c r="J2801" s="45">
        <f t="shared" si="173"/>
        <v>20386</v>
      </c>
      <c r="K2801" s="47">
        <f t="shared" si="174"/>
        <v>403871</v>
      </c>
      <c r="L2801" t="e">
        <f>+VLOOKUP(J2801,'Thanh toán '!Q$6:R$3244,2,0)</f>
        <v>#N/A</v>
      </c>
      <c r="M2801" s="47" t="e">
        <f t="shared" si="175"/>
        <v>#N/A</v>
      </c>
    </row>
    <row r="2802" spans="1:13" x14ac:dyDescent="0.25">
      <c r="A2802" s="43">
        <v>45023</v>
      </c>
      <c r="B2802" s="40" t="s">
        <v>14608</v>
      </c>
      <c r="C2802" s="40" t="s">
        <v>10339</v>
      </c>
      <c r="D2802" s="38">
        <v>1289600</v>
      </c>
      <c r="E2802" s="42" t="s">
        <v>8998</v>
      </c>
      <c r="F2802" s="38">
        <v>128960</v>
      </c>
      <c r="G2802" s="38">
        <f t="shared" si="172"/>
        <v>1418560</v>
      </c>
      <c r="H2802" s="40" t="s">
        <v>10339</v>
      </c>
      <c r="I2802" s="40" t="s">
        <v>10340</v>
      </c>
      <c r="J2802" s="45">
        <f t="shared" si="173"/>
        <v>20388</v>
      </c>
      <c r="K2802" s="47">
        <f t="shared" si="174"/>
        <v>1418560</v>
      </c>
      <c r="L2802" t="e">
        <f>+VLOOKUP(J2802,'Thanh toán '!Q$6:R$3244,2,0)</f>
        <v>#N/A</v>
      </c>
      <c r="M2802" s="47" t="e">
        <f t="shared" si="175"/>
        <v>#N/A</v>
      </c>
    </row>
    <row r="2803" spans="1:13" x14ac:dyDescent="0.25">
      <c r="A2803" s="43">
        <v>45023</v>
      </c>
      <c r="B2803" s="40" t="s">
        <v>14609</v>
      </c>
      <c r="C2803" s="40" t="s">
        <v>10198</v>
      </c>
      <c r="D2803" s="38">
        <v>441000</v>
      </c>
      <c r="E2803" s="42" t="s">
        <v>8998</v>
      </c>
      <c r="F2803" s="38">
        <v>44100</v>
      </c>
      <c r="G2803" s="38">
        <f t="shared" si="172"/>
        <v>485100</v>
      </c>
      <c r="H2803" s="40" t="s">
        <v>9284</v>
      </c>
      <c r="I2803" s="40" t="s">
        <v>9285</v>
      </c>
      <c r="J2803" s="45">
        <f t="shared" si="173"/>
        <v>20389</v>
      </c>
      <c r="K2803" s="47">
        <f t="shared" si="174"/>
        <v>485100</v>
      </c>
      <c r="L2803" t="e">
        <f>+VLOOKUP(J2803,'Thanh toán '!Q$6:R$3244,2,0)</f>
        <v>#N/A</v>
      </c>
      <c r="M2803" s="47" t="e">
        <f t="shared" si="175"/>
        <v>#N/A</v>
      </c>
    </row>
    <row r="2804" spans="1:13" x14ac:dyDescent="0.25">
      <c r="A2804" s="43">
        <v>45023</v>
      </c>
      <c r="B2804" s="40" t="s">
        <v>14610</v>
      </c>
      <c r="C2804" s="40" t="s">
        <v>10198</v>
      </c>
      <c r="D2804" s="38">
        <v>1638985</v>
      </c>
      <c r="E2804" s="42" t="s">
        <v>8998</v>
      </c>
      <c r="F2804" s="38">
        <v>163899</v>
      </c>
      <c r="G2804" s="38">
        <f t="shared" si="172"/>
        <v>1802884</v>
      </c>
      <c r="H2804" s="40" t="s">
        <v>9284</v>
      </c>
      <c r="I2804" s="40" t="s">
        <v>9285</v>
      </c>
      <c r="J2804" s="45">
        <f t="shared" si="173"/>
        <v>20390</v>
      </c>
      <c r="K2804" s="47">
        <f t="shared" si="174"/>
        <v>1802884</v>
      </c>
      <c r="L2804" t="e">
        <f>+VLOOKUP(J2804,'Thanh toán '!Q$6:R$3244,2,0)</f>
        <v>#N/A</v>
      </c>
      <c r="M2804" s="47" t="e">
        <f t="shared" si="175"/>
        <v>#N/A</v>
      </c>
    </row>
    <row r="2805" spans="1:13" x14ac:dyDescent="0.25">
      <c r="A2805" s="43">
        <v>45023</v>
      </c>
      <c r="B2805" s="40" t="s">
        <v>14611</v>
      </c>
      <c r="C2805" s="40" t="s">
        <v>9091</v>
      </c>
      <c r="D2805" s="38">
        <v>2400180</v>
      </c>
      <c r="E2805" s="42" t="s">
        <v>8998</v>
      </c>
      <c r="F2805" s="38">
        <v>240018</v>
      </c>
      <c r="G2805" s="38">
        <f t="shared" si="172"/>
        <v>2640198</v>
      </c>
      <c r="H2805" s="40" t="s">
        <v>9091</v>
      </c>
      <c r="I2805" s="40" t="s">
        <v>9092</v>
      </c>
      <c r="J2805" s="45">
        <f t="shared" si="173"/>
        <v>20392</v>
      </c>
      <c r="K2805" s="47">
        <f t="shared" si="174"/>
        <v>2640198</v>
      </c>
      <c r="L2805" t="e">
        <f>+VLOOKUP(J2805,'Thanh toán '!Q$6:R$3244,2,0)</f>
        <v>#N/A</v>
      </c>
      <c r="M2805" s="47" t="e">
        <f t="shared" si="175"/>
        <v>#N/A</v>
      </c>
    </row>
    <row r="2806" spans="1:13" x14ac:dyDescent="0.25">
      <c r="A2806" s="43">
        <v>45023</v>
      </c>
      <c r="B2806" s="40" t="s">
        <v>14612</v>
      </c>
      <c r="C2806" s="40" t="s">
        <v>10053</v>
      </c>
      <c r="D2806" s="38">
        <v>435600</v>
      </c>
      <c r="E2806" s="42" t="s">
        <v>8998</v>
      </c>
      <c r="F2806" s="38">
        <v>43560</v>
      </c>
      <c r="G2806" s="38">
        <f t="shared" si="172"/>
        <v>479160</v>
      </c>
      <c r="H2806" s="40" t="s">
        <v>9001</v>
      </c>
      <c r="I2806" s="40" t="s">
        <v>9002</v>
      </c>
      <c r="J2806" s="45">
        <f t="shared" si="173"/>
        <v>20393</v>
      </c>
      <c r="K2806" s="47">
        <f t="shared" si="174"/>
        <v>479160</v>
      </c>
      <c r="L2806" t="e">
        <f>+VLOOKUP(J2806,'Thanh toán '!Q$6:R$3244,2,0)</f>
        <v>#N/A</v>
      </c>
      <c r="M2806" s="47" t="e">
        <f t="shared" si="175"/>
        <v>#N/A</v>
      </c>
    </row>
    <row r="2807" spans="1:13" x14ac:dyDescent="0.25">
      <c r="A2807" s="43">
        <v>45023</v>
      </c>
      <c r="B2807" s="40" t="s">
        <v>14613</v>
      </c>
      <c r="C2807" s="40" t="s">
        <v>9725</v>
      </c>
      <c r="D2807" s="38">
        <v>1277195</v>
      </c>
      <c r="E2807" s="42" t="s">
        <v>8998</v>
      </c>
      <c r="F2807" s="38">
        <v>127720</v>
      </c>
      <c r="G2807" s="38">
        <f t="shared" si="172"/>
        <v>1404915</v>
      </c>
      <c r="H2807" s="40" t="s">
        <v>9725</v>
      </c>
      <c r="I2807" s="40" t="s">
        <v>9726</v>
      </c>
      <c r="J2807" s="45">
        <f t="shared" si="173"/>
        <v>20394</v>
      </c>
      <c r="K2807" s="47">
        <f t="shared" si="174"/>
        <v>1404915</v>
      </c>
      <c r="L2807" t="e">
        <f>+VLOOKUP(J2807,'Thanh toán '!Q$6:R$3244,2,0)</f>
        <v>#N/A</v>
      </c>
      <c r="M2807" s="47" t="e">
        <f t="shared" si="175"/>
        <v>#N/A</v>
      </c>
    </row>
    <row r="2808" spans="1:13" x14ac:dyDescent="0.25">
      <c r="A2808" s="43">
        <v>45023</v>
      </c>
      <c r="B2808" s="40" t="s">
        <v>14614</v>
      </c>
      <c r="C2808" s="40" t="s">
        <v>9159</v>
      </c>
      <c r="D2808" s="38">
        <v>1370405</v>
      </c>
      <c r="E2808" s="42" t="s">
        <v>8998</v>
      </c>
      <c r="F2808" s="38">
        <v>137041</v>
      </c>
      <c r="G2808" s="38">
        <f t="shared" si="172"/>
        <v>1507446</v>
      </c>
      <c r="H2808" s="40" t="s">
        <v>9159</v>
      </c>
      <c r="I2808" s="40" t="s">
        <v>9160</v>
      </c>
      <c r="J2808" s="45">
        <f t="shared" si="173"/>
        <v>20395</v>
      </c>
      <c r="K2808" s="47">
        <f t="shared" si="174"/>
        <v>1507446</v>
      </c>
      <c r="L2808" t="e">
        <f>+VLOOKUP(J2808,'Thanh toán '!Q$6:R$3244,2,0)</f>
        <v>#N/A</v>
      </c>
      <c r="M2808" s="47" t="e">
        <f t="shared" si="175"/>
        <v>#N/A</v>
      </c>
    </row>
    <row r="2809" spans="1:13" x14ac:dyDescent="0.25">
      <c r="A2809" s="43">
        <v>45023</v>
      </c>
      <c r="B2809" s="40" t="s">
        <v>14615</v>
      </c>
      <c r="C2809" s="40" t="s">
        <v>9159</v>
      </c>
      <c r="D2809" s="38">
        <v>1870156</v>
      </c>
      <c r="E2809" s="42" t="s">
        <v>8998</v>
      </c>
      <c r="F2809" s="38">
        <v>187016</v>
      </c>
      <c r="G2809" s="38">
        <f t="shared" si="172"/>
        <v>2057172</v>
      </c>
      <c r="H2809" s="40" t="s">
        <v>9159</v>
      </c>
      <c r="I2809" s="40" t="s">
        <v>9160</v>
      </c>
      <c r="J2809" s="45">
        <f t="shared" si="173"/>
        <v>20396</v>
      </c>
      <c r="K2809" s="47">
        <f t="shared" si="174"/>
        <v>2057172</v>
      </c>
      <c r="L2809" t="e">
        <f>+VLOOKUP(J2809,'Thanh toán '!Q$6:R$3244,2,0)</f>
        <v>#N/A</v>
      </c>
      <c r="M2809" s="47" t="e">
        <f t="shared" si="175"/>
        <v>#N/A</v>
      </c>
    </row>
    <row r="2810" spans="1:13" x14ac:dyDescent="0.25">
      <c r="A2810" s="43">
        <v>45023</v>
      </c>
      <c r="B2810" s="40" t="s">
        <v>14616</v>
      </c>
      <c r="C2810" s="40" t="s">
        <v>9929</v>
      </c>
      <c r="D2810" s="38">
        <v>1297392</v>
      </c>
      <c r="E2810" s="42" t="s">
        <v>8998</v>
      </c>
      <c r="F2810" s="38">
        <v>129739</v>
      </c>
      <c r="G2810" s="38">
        <f t="shared" si="172"/>
        <v>1427131</v>
      </c>
      <c r="H2810" s="40" t="s">
        <v>9001</v>
      </c>
      <c r="I2810" s="40" t="s">
        <v>9002</v>
      </c>
      <c r="J2810" s="45">
        <f t="shared" si="173"/>
        <v>20397</v>
      </c>
      <c r="K2810" s="47">
        <f t="shared" si="174"/>
        <v>1427131</v>
      </c>
      <c r="L2810" t="e">
        <f>+VLOOKUP(J2810,'Thanh toán '!Q$6:R$3244,2,0)</f>
        <v>#N/A</v>
      </c>
      <c r="M2810" s="47" t="e">
        <f t="shared" si="175"/>
        <v>#N/A</v>
      </c>
    </row>
    <row r="2811" spans="1:13" x14ac:dyDescent="0.25">
      <c r="A2811" s="43">
        <v>45023</v>
      </c>
      <c r="B2811" s="40" t="s">
        <v>14617</v>
      </c>
      <c r="C2811" s="40" t="s">
        <v>9197</v>
      </c>
      <c r="D2811" s="38">
        <v>882000</v>
      </c>
      <c r="E2811" s="42" t="s">
        <v>8998</v>
      </c>
      <c r="F2811" s="38">
        <v>88200</v>
      </c>
      <c r="G2811" s="38">
        <f t="shared" si="172"/>
        <v>970200</v>
      </c>
      <c r="H2811" s="40" t="s">
        <v>9197</v>
      </c>
      <c r="I2811" s="40" t="s">
        <v>9198</v>
      </c>
      <c r="J2811" s="45">
        <f t="shared" si="173"/>
        <v>20399</v>
      </c>
      <c r="K2811" s="47">
        <f t="shared" si="174"/>
        <v>970200</v>
      </c>
      <c r="L2811" t="e">
        <f>+VLOOKUP(J2811,'Thanh toán '!Q$6:R$3244,2,0)</f>
        <v>#N/A</v>
      </c>
      <c r="M2811" s="47" t="e">
        <f t="shared" si="175"/>
        <v>#N/A</v>
      </c>
    </row>
    <row r="2812" spans="1:13" x14ac:dyDescent="0.25">
      <c r="A2812" s="43">
        <v>45023</v>
      </c>
      <c r="B2812" s="40" t="s">
        <v>14618</v>
      </c>
      <c r="C2812" s="40" t="s">
        <v>10135</v>
      </c>
      <c r="D2812" s="38">
        <v>1114132</v>
      </c>
      <c r="E2812" s="42" t="s">
        <v>8998</v>
      </c>
      <c r="F2812" s="38">
        <v>111413</v>
      </c>
      <c r="G2812" s="38">
        <f t="shared" si="172"/>
        <v>1225545</v>
      </c>
      <c r="H2812" s="40" t="s">
        <v>9001</v>
      </c>
      <c r="I2812" s="40" t="s">
        <v>9002</v>
      </c>
      <c r="J2812" s="45">
        <f t="shared" si="173"/>
        <v>20400</v>
      </c>
      <c r="K2812" s="47">
        <f t="shared" si="174"/>
        <v>1225545</v>
      </c>
      <c r="L2812" t="e">
        <f>+VLOOKUP(J2812,'Thanh toán '!Q$6:R$3244,2,0)</f>
        <v>#N/A</v>
      </c>
      <c r="M2812" s="47" t="e">
        <f t="shared" si="175"/>
        <v>#N/A</v>
      </c>
    </row>
    <row r="2813" spans="1:13" x14ac:dyDescent="0.25">
      <c r="A2813" s="43">
        <v>45023</v>
      </c>
      <c r="B2813" s="40" t="s">
        <v>14619</v>
      </c>
      <c r="C2813" s="40" t="s">
        <v>10139</v>
      </c>
      <c r="D2813" s="38">
        <v>1076627</v>
      </c>
      <c r="E2813" s="42" t="s">
        <v>8998</v>
      </c>
      <c r="F2813" s="38">
        <v>107663</v>
      </c>
      <c r="G2813" s="38">
        <f t="shared" si="172"/>
        <v>1184290</v>
      </c>
      <c r="H2813" s="40" t="s">
        <v>9001</v>
      </c>
      <c r="I2813" s="40" t="s">
        <v>9002</v>
      </c>
      <c r="J2813" s="45">
        <f t="shared" si="173"/>
        <v>20403</v>
      </c>
      <c r="K2813" s="47">
        <f t="shared" si="174"/>
        <v>1184290</v>
      </c>
      <c r="L2813" t="e">
        <f>+VLOOKUP(J2813,'Thanh toán '!Q$6:R$3244,2,0)</f>
        <v>#N/A</v>
      </c>
      <c r="M2813" s="47" t="e">
        <f t="shared" si="175"/>
        <v>#N/A</v>
      </c>
    </row>
    <row r="2814" spans="1:13" x14ac:dyDescent="0.25">
      <c r="A2814" s="43">
        <v>45023</v>
      </c>
      <c r="B2814" s="40" t="s">
        <v>14620</v>
      </c>
      <c r="C2814" s="40" t="s">
        <v>10036</v>
      </c>
      <c r="D2814" s="38">
        <v>777406</v>
      </c>
      <c r="E2814" s="42" t="s">
        <v>8998</v>
      </c>
      <c r="F2814" s="38">
        <v>77741</v>
      </c>
      <c r="G2814" s="38">
        <f t="shared" si="172"/>
        <v>855147</v>
      </c>
      <c r="H2814" s="40" t="s">
        <v>9001</v>
      </c>
      <c r="I2814" s="40" t="s">
        <v>9002</v>
      </c>
      <c r="J2814" s="45">
        <f t="shared" si="173"/>
        <v>20404</v>
      </c>
      <c r="K2814" s="47">
        <f t="shared" si="174"/>
        <v>855147</v>
      </c>
      <c r="L2814" t="e">
        <f>+VLOOKUP(J2814,'Thanh toán '!Q$6:R$3244,2,0)</f>
        <v>#N/A</v>
      </c>
      <c r="M2814" s="47" t="e">
        <f t="shared" si="175"/>
        <v>#N/A</v>
      </c>
    </row>
    <row r="2815" spans="1:13" x14ac:dyDescent="0.25">
      <c r="A2815" s="43">
        <v>45023</v>
      </c>
      <c r="B2815" s="40" t="s">
        <v>14621</v>
      </c>
      <c r="C2815" s="40" t="s">
        <v>11368</v>
      </c>
      <c r="D2815" s="38">
        <v>367155</v>
      </c>
      <c r="E2815" s="42" t="s">
        <v>8998</v>
      </c>
      <c r="F2815" s="38">
        <v>36716</v>
      </c>
      <c r="G2815" s="38">
        <f t="shared" si="172"/>
        <v>403871</v>
      </c>
      <c r="H2815" s="40" t="s">
        <v>9001</v>
      </c>
      <c r="I2815" s="40" t="s">
        <v>9002</v>
      </c>
      <c r="J2815" s="45">
        <f t="shared" si="173"/>
        <v>20406</v>
      </c>
      <c r="K2815" s="47">
        <f t="shared" si="174"/>
        <v>403871</v>
      </c>
      <c r="L2815" t="e">
        <f>+VLOOKUP(J2815,'Thanh toán '!Q$6:R$3244,2,0)</f>
        <v>#N/A</v>
      </c>
      <c r="M2815" s="47" t="e">
        <f t="shared" si="175"/>
        <v>#N/A</v>
      </c>
    </row>
    <row r="2816" spans="1:13" x14ac:dyDescent="0.25">
      <c r="A2816" s="43">
        <v>45023</v>
      </c>
      <c r="B2816" s="40" t="s">
        <v>14622</v>
      </c>
      <c r="C2816" s="40" t="s">
        <v>13334</v>
      </c>
      <c r="D2816" s="38">
        <v>1072991</v>
      </c>
      <c r="E2816" s="42" t="s">
        <v>8998</v>
      </c>
      <c r="F2816" s="38">
        <v>107299</v>
      </c>
      <c r="G2816" s="38">
        <f t="shared" si="172"/>
        <v>1180290</v>
      </c>
      <c r="H2816" s="40" t="s">
        <v>9001</v>
      </c>
      <c r="I2816" s="40" t="s">
        <v>9002</v>
      </c>
      <c r="J2816" s="45">
        <f t="shared" si="173"/>
        <v>20409</v>
      </c>
      <c r="K2816" s="47">
        <f t="shared" si="174"/>
        <v>1180290</v>
      </c>
      <c r="L2816" t="e">
        <f>+VLOOKUP(J2816,'Thanh toán '!Q$6:R$3244,2,0)</f>
        <v>#N/A</v>
      </c>
      <c r="M2816" s="47" t="e">
        <f t="shared" si="175"/>
        <v>#N/A</v>
      </c>
    </row>
    <row r="2817" spans="1:13" x14ac:dyDescent="0.25">
      <c r="A2817" s="43">
        <v>45023</v>
      </c>
      <c r="B2817" s="40" t="s">
        <v>14623</v>
      </c>
      <c r="C2817" s="40" t="s">
        <v>9402</v>
      </c>
      <c r="D2817" s="38">
        <v>2803060</v>
      </c>
      <c r="E2817" s="42" t="s">
        <v>8998</v>
      </c>
      <c r="F2817" s="38">
        <v>280306</v>
      </c>
      <c r="G2817" s="38">
        <f t="shared" si="172"/>
        <v>3083366</v>
      </c>
      <c r="H2817" s="40" t="s">
        <v>9402</v>
      </c>
      <c r="I2817" s="40" t="s">
        <v>9403</v>
      </c>
      <c r="J2817" s="45">
        <f t="shared" si="173"/>
        <v>20410</v>
      </c>
      <c r="K2817" s="47">
        <f t="shared" si="174"/>
        <v>3083366</v>
      </c>
      <c r="L2817" t="e">
        <f>+VLOOKUP(J2817,'Thanh toán '!Q$6:R$3244,2,0)</f>
        <v>#N/A</v>
      </c>
      <c r="M2817" s="47" t="e">
        <f t="shared" si="175"/>
        <v>#N/A</v>
      </c>
    </row>
    <row r="2818" spans="1:13" x14ac:dyDescent="0.25">
      <c r="A2818" s="43">
        <v>45023</v>
      </c>
      <c r="B2818" s="40" t="s">
        <v>14624</v>
      </c>
      <c r="C2818" s="40" t="s">
        <v>9144</v>
      </c>
      <c r="D2818" s="38">
        <v>618065</v>
      </c>
      <c r="E2818" s="42" t="s">
        <v>8998</v>
      </c>
      <c r="F2818" s="38">
        <v>61807</v>
      </c>
      <c r="G2818" s="38">
        <f t="shared" si="172"/>
        <v>679872</v>
      </c>
      <c r="H2818" s="40" t="s">
        <v>9001</v>
      </c>
      <c r="I2818" s="40" t="s">
        <v>9002</v>
      </c>
      <c r="J2818" s="45">
        <f t="shared" si="173"/>
        <v>20411</v>
      </c>
      <c r="K2818" s="47">
        <f t="shared" si="174"/>
        <v>679872</v>
      </c>
      <c r="L2818" t="e">
        <f>+VLOOKUP(J2818,'Thanh toán '!Q$6:R$3244,2,0)</f>
        <v>#N/A</v>
      </c>
      <c r="M2818" s="47" t="e">
        <f t="shared" si="175"/>
        <v>#N/A</v>
      </c>
    </row>
    <row r="2819" spans="1:13" x14ac:dyDescent="0.25">
      <c r="A2819" s="43">
        <v>45023</v>
      </c>
      <c r="B2819" s="40" t="s">
        <v>14625</v>
      </c>
      <c r="C2819" s="40" t="s">
        <v>9959</v>
      </c>
      <c r="D2819" s="38">
        <v>471203</v>
      </c>
      <c r="E2819" s="42" t="s">
        <v>8998</v>
      </c>
      <c r="F2819" s="38">
        <v>47120</v>
      </c>
      <c r="G2819" s="38">
        <f t="shared" si="172"/>
        <v>518323</v>
      </c>
      <c r="H2819" s="40" t="s">
        <v>9001</v>
      </c>
      <c r="I2819" s="40" t="s">
        <v>9002</v>
      </c>
      <c r="J2819" s="45">
        <f t="shared" si="173"/>
        <v>20412</v>
      </c>
      <c r="K2819" s="47">
        <f t="shared" si="174"/>
        <v>518323</v>
      </c>
      <c r="L2819" t="e">
        <f>+VLOOKUP(J2819,'Thanh toán '!Q$6:R$3244,2,0)</f>
        <v>#N/A</v>
      </c>
      <c r="M2819" s="47" t="e">
        <f t="shared" si="175"/>
        <v>#N/A</v>
      </c>
    </row>
    <row r="2820" spans="1:13" x14ac:dyDescent="0.25">
      <c r="A2820" s="43">
        <v>45023</v>
      </c>
      <c r="B2820" s="40" t="s">
        <v>14626</v>
      </c>
      <c r="C2820" s="40" t="s">
        <v>9159</v>
      </c>
      <c r="D2820" s="38">
        <v>700329</v>
      </c>
      <c r="E2820" s="42" t="s">
        <v>8998</v>
      </c>
      <c r="F2820" s="38">
        <v>70033</v>
      </c>
      <c r="G2820" s="38">
        <f t="shared" si="172"/>
        <v>770362</v>
      </c>
      <c r="H2820" s="40" t="s">
        <v>9159</v>
      </c>
      <c r="I2820" s="40" t="s">
        <v>9160</v>
      </c>
      <c r="J2820" s="45">
        <f t="shared" si="173"/>
        <v>20413</v>
      </c>
      <c r="K2820" s="47">
        <f t="shared" si="174"/>
        <v>770362</v>
      </c>
      <c r="L2820" t="e">
        <f>+VLOOKUP(J2820,'Thanh toán '!Q$6:R$3244,2,0)</f>
        <v>#N/A</v>
      </c>
      <c r="M2820" s="47" t="e">
        <f t="shared" si="175"/>
        <v>#N/A</v>
      </c>
    </row>
    <row r="2821" spans="1:13" x14ac:dyDescent="0.25">
      <c r="A2821" s="43">
        <v>45023</v>
      </c>
      <c r="B2821" s="40" t="s">
        <v>14627</v>
      </c>
      <c r="C2821" s="40" t="s">
        <v>9133</v>
      </c>
      <c r="D2821" s="38">
        <v>1148797</v>
      </c>
      <c r="E2821" s="42" t="s">
        <v>8998</v>
      </c>
      <c r="F2821" s="38">
        <v>114880</v>
      </c>
      <c r="G2821" s="38">
        <f t="shared" si="172"/>
        <v>1263677</v>
      </c>
      <c r="H2821" s="40" t="s">
        <v>9001</v>
      </c>
      <c r="I2821" s="40" t="s">
        <v>9002</v>
      </c>
      <c r="J2821" s="45">
        <f t="shared" si="173"/>
        <v>20414</v>
      </c>
      <c r="K2821" s="47">
        <f t="shared" si="174"/>
        <v>1263677</v>
      </c>
      <c r="L2821" t="e">
        <f>+VLOOKUP(J2821,'Thanh toán '!Q$6:R$3244,2,0)</f>
        <v>#N/A</v>
      </c>
      <c r="M2821" s="47" t="e">
        <f t="shared" si="175"/>
        <v>#N/A</v>
      </c>
    </row>
    <row r="2822" spans="1:13" x14ac:dyDescent="0.25">
      <c r="A2822" s="43">
        <v>45023</v>
      </c>
      <c r="B2822" s="40" t="s">
        <v>14628</v>
      </c>
      <c r="C2822" s="40" t="s">
        <v>9315</v>
      </c>
      <c r="D2822" s="38">
        <v>2283010</v>
      </c>
      <c r="E2822" s="42" t="s">
        <v>8998</v>
      </c>
      <c r="F2822" s="38">
        <v>228301</v>
      </c>
      <c r="G2822" s="38">
        <f t="shared" ref="G2822:G2885" si="176">+D2822+F2822</f>
        <v>2511311</v>
      </c>
      <c r="H2822" s="40" t="s">
        <v>9315</v>
      </c>
      <c r="I2822" s="40" t="s">
        <v>9316</v>
      </c>
      <c r="J2822" s="45">
        <f t="shared" ref="J2822:J2885" si="177">+B2822*1</f>
        <v>20421</v>
      </c>
      <c r="K2822" s="47">
        <f t="shared" ref="K2822:K2885" si="178">+G2822</f>
        <v>2511311</v>
      </c>
      <c r="L2822" t="e">
        <f>+VLOOKUP(J2822,'Thanh toán '!Q$6:R$3244,2,0)</f>
        <v>#N/A</v>
      </c>
      <c r="M2822" s="47" t="e">
        <f t="shared" ref="M2822:M2885" si="179">+L2822-K2822</f>
        <v>#N/A</v>
      </c>
    </row>
    <row r="2823" spans="1:13" x14ac:dyDescent="0.25">
      <c r="A2823" s="43">
        <v>45023</v>
      </c>
      <c r="B2823" s="40" t="s">
        <v>14629</v>
      </c>
      <c r="C2823" s="40" t="s">
        <v>9691</v>
      </c>
      <c r="D2823" s="38">
        <v>1565324</v>
      </c>
      <c r="E2823" s="42" t="s">
        <v>8998</v>
      </c>
      <c r="F2823" s="38">
        <v>156532</v>
      </c>
      <c r="G2823" s="38">
        <f t="shared" si="176"/>
        <v>1721856</v>
      </c>
      <c r="H2823" s="40" t="s">
        <v>9284</v>
      </c>
      <c r="I2823" s="40" t="s">
        <v>9285</v>
      </c>
      <c r="J2823" s="45">
        <f t="shared" si="177"/>
        <v>20439</v>
      </c>
      <c r="K2823" s="47">
        <f t="shared" si="178"/>
        <v>1721856</v>
      </c>
      <c r="L2823" t="e">
        <f>+VLOOKUP(J2823,'Thanh toán '!Q$6:R$3244,2,0)</f>
        <v>#N/A</v>
      </c>
      <c r="M2823" s="47" t="e">
        <f t="shared" si="179"/>
        <v>#N/A</v>
      </c>
    </row>
    <row r="2824" spans="1:13" x14ac:dyDescent="0.25">
      <c r="A2824" s="43">
        <v>45024</v>
      </c>
      <c r="B2824" s="40" t="s">
        <v>14630</v>
      </c>
      <c r="C2824" s="40" t="s">
        <v>9251</v>
      </c>
      <c r="D2824" s="38">
        <v>618065</v>
      </c>
      <c r="E2824" s="42" t="s">
        <v>8998</v>
      </c>
      <c r="F2824" s="38">
        <v>61807</v>
      </c>
      <c r="G2824" s="38">
        <f t="shared" si="176"/>
        <v>679872</v>
      </c>
      <c r="H2824" s="40" t="s">
        <v>9001</v>
      </c>
      <c r="I2824" s="40" t="s">
        <v>9002</v>
      </c>
      <c r="J2824" s="45">
        <f t="shared" si="177"/>
        <v>20446</v>
      </c>
      <c r="K2824" s="47">
        <f t="shared" si="178"/>
        <v>679872</v>
      </c>
      <c r="L2824" t="e">
        <f>+VLOOKUP(J2824,'Thanh toán '!Q$6:R$3244,2,0)</f>
        <v>#N/A</v>
      </c>
      <c r="M2824" s="47" t="e">
        <f t="shared" si="179"/>
        <v>#N/A</v>
      </c>
    </row>
    <row r="2825" spans="1:13" x14ac:dyDescent="0.25">
      <c r="A2825" s="43">
        <v>45024</v>
      </c>
      <c r="B2825" s="40" t="s">
        <v>14631</v>
      </c>
      <c r="C2825" s="40" t="s">
        <v>9370</v>
      </c>
      <c r="D2825" s="38">
        <v>323114</v>
      </c>
      <c r="E2825" s="42" t="s">
        <v>8998</v>
      </c>
      <c r="F2825" s="38">
        <v>32311</v>
      </c>
      <c r="G2825" s="38">
        <f t="shared" si="176"/>
        <v>355425</v>
      </c>
      <c r="H2825" s="40" t="s">
        <v>9001</v>
      </c>
      <c r="I2825" s="40" t="s">
        <v>9002</v>
      </c>
      <c r="J2825" s="45">
        <f t="shared" si="177"/>
        <v>20447</v>
      </c>
      <c r="K2825" s="47">
        <f t="shared" si="178"/>
        <v>355425</v>
      </c>
      <c r="L2825" t="e">
        <f>+VLOOKUP(J2825,'Thanh toán '!Q$6:R$3244,2,0)</f>
        <v>#N/A</v>
      </c>
      <c r="M2825" s="47" t="e">
        <f t="shared" si="179"/>
        <v>#N/A</v>
      </c>
    </row>
    <row r="2826" spans="1:13" x14ac:dyDescent="0.25">
      <c r="A2826" s="43">
        <v>45024</v>
      </c>
      <c r="B2826" s="40" t="s">
        <v>14632</v>
      </c>
      <c r="C2826" s="40" t="s">
        <v>9242</v>
      </c>
      <c r="D2826" s="38">
        <v>882000</v>
      </c>
      <c r="E2826" s="42" t="s">
        <v>8998</v>
      </c>
      <c r="F2826" s="38">
        <v>88200</v>
      </c>
      <c r="G2826" s="38">
        <f t="shared" si="176"/>
        <v>970200</v>
      </c>
      <c r="H2826" s="40" t="s">
        <v>9242</v>
      </c>
      <c r="I2826" s="40" t="s">
        <v>9243</v>
      </c>
      <c r="J2826" s="45">
        <f t="shared" si="177"/>
        <v>20448</v>
      </c>
      <c r="K2826" s="47">
        <f t="shared" si="178"/>
        <v>970200</v>
      </c>
      <c r="L2826" t="e">
        <f>+VLOOKUP(J2826,'Thanh toán '!Q$6:R$3244,2,0)</f>
        <v>#N/A</v>
      </c>
      <c r="M2826" s="47" t="e">
        <f t="shared" si="179"/>
        <v>#N/A</v>
      </c>
    </row>
    <row r="2827" spans="1:13" x14ac:dyDescent="0.25">
      <c r="A2827" s="43">
        <v>45024</v>
      </c>
      <c r="B2827" s="40" t="s">
        <v>14633</v>
      </c>
      <c r="C2827" s="40" t="s">
        <v>9242</v>
      </c>
      <c r="D2827" s="38">
        <v>2002910</v>
      </c>
      <c r="E2827" s="42" t="s">
        <v>8998</v>
      </c>
      <c r="F2827" s="38">
        <v>200291</v>
      </c>
      <c r="G2827" s="38">
        <f t="shared" si="176"/>
        <v>2203201</v>
      </c>
      <c r="H2827" s="40" t="s">
        <v>9242</v>
      </c>
      <c r="I2827" s="40" t="s">
        <v>9243</v>
      </c>
      <c r="J2827" s="45">
        <f t="shared" si="177"/>
        <v>20449</v>
      </c>
      <c r="K2827" s="47">
        <f t="shared" si="178"/>
        <v>2203201</v>
      </c>
      <c r="L2827" t="e">
        <f>+VLOOKUP(J2827,'Thanh toán '!Q$6:R$3244,2,0)</f>
        <v>#N/A</v>
      </c>
      <c r="M2827" s="47" t="e">
        <f t="shared" si="179"/>
        <v>#N/A</v>
      </c>
    </row>
    <row r="2828" spans="1:13" x14ac:dyDescent="0.25">
      <c r="A2828" s="43">
        <v>45024</v>
      </c>
      <c r="B2828" s="40" t="s">
        <v>14634</v>
      </c>
      <c r="C2828" s="40" t="s">
        <v>10250</v>
      </c>
      <c r="D2828" s="38">
        <v>1278753</v>
      </c>
      <c r="E2828" s="42" t="s">
        <v>8998</v>
      </c>
      <c r="F2828" s="38">
        <v>127875</v>
      </c>
      <c r="G2828" s="38">
        <f t="shared" si="176"/>
        <v>1406628</v>
      </c>
      <c r="H2828" s="40" t="s">
        <v>9001</v>
      </c>
      <c r="I2828" s="40" t="s">
        <v>9002</v>
      </c>
      <c r="J2828" s="45">
        <f t="shared" si="177"/>
        <v>20458</v>
      </c>
      <c r="K2828" s="47">
        <f t="shared" si="178"/>
        <v>1406628</v>
      </c>
      <c r="L2828" t="e">
        <f>+VLOOKUP(J2828,'Thanh toán '!Q$6:R$3244,2,0)</f>
        <v>#N/A</v>
      </c>
      <c r="M2828" s="47" t="e">
        <f t="shared" si="179"/>
        <v>#N/A</v>
      </c>
    </row>
    <row r="2829" spans="1:13" x14ac:dyDescent="0.25">
      <c r="A2829" s="43">
        <v>45024</v>
      </c>
      <c r="B2829" s="40" t="s">
        <v>14635</v>
      </c>
      <c r="C2829" s="40" t="s">
        <v>10240</v>
      </c>
      <c r="D2829" s="38">
        <v>922445</v>
      </c>
      <c r="E2829" s="42" t="s">
        <v>8998</v>
      </c>
      <c r="F2829" s="38">
        <v>92245</v>
      </c>
      <c r="G2829" s="38">
        <f t="shared" si="176"/>
        <v>1014690</v>
      </c>
      <c r="H2829" s="40" t="s">
        <v>9001</v>
      </c>
      <c r="I2829" s="40" t="s">
        <v>9002</v>
      </c>
      <c r="J2829" s="45">
        <f t="shared" si="177"/>
        <v>20459</v>
      </c>
      <c r="K2829" s="47">
        <f t="shared" si="178"/>
        <v>1014690</v>
      </c>
      <c r="L2829" t="e">
        <f>+VLOOKUP(J2829,'Thanh toán '!Q$6:R$3244,2,0)</f>
        <v>#N/A</v>
      </c>
      <c r="M2829" s="47" t="e">
        <f t="shared" si="179"/>
        <v>#N/A</v>
      </c>
    </row>
    <row r="2830" spans="1:13" x14ac:dyDescent="0.25">
      <c r="A2830" s="43">
        <v>45024</v>
      </c>
      <c r="B2830" s="40" t="s">
        <v>14636</v>
      </c>
      <c r="C2830" s="40" t="s">
        <v>10232</v>
      </c>
      <c r="D2830" s="38">
        <v>740228</v>
      </c>
      <c r="E2830" s="42" t="s">
        <v>8998</v>
      </c>
      <c r="F2830" s="38">
        <v>74023</v>
      </c>
      <c r="G2830" s="38">
        <f t="shared" si="176"/>
        <v>814251</v>
      </c>
      <c r="H2830" s="40" t="s">
        <v>9001</v>
      </c>
      <c r="I2830" s="40" t="s">
        <v>9002</v>
      </c>
      <c r="J2830" s="45">
        <f t="shared" si="177"/>
        <v>20460</v>
      </c>
      <c r="K2830" s="47">
        <f t="shared" si="178"/>
        <v>814251</v>
      </c>
      <c r="L2830" t="e">
        <f>+VLOOKUP(J2830,'Thanh toán '!Q$6:R$3244,2,0)</f>
        <v>#N/A</v>
      </c>
      <c r="M2830" s="47" t="e">
        <f t="shared" si="179"/>
        <v>#N/A</v>
      </c>
    </row>
    <row r="2831" spans="1:13" x14ac:dyDescent="0.25">
      <c r="A2831" s="43">
        <v>45024</v>
      </c>
      <c r="B2831" s="40" t="s">
        <v>14637</v>
      </c>
      <c r="C2831" s="40" t="s">
        <v>10220</v>
      </c>
      <c r="D2831" s="38">
        <v>1093155</v>
      </c>
      <c r="E2831" s="42" t="s">
        <v>8998</v>
      </c>
      <c r="F2831" s="38">
        <v>109316</v>
      </c>
      <c r="G2831" s="38">
        <f t="shared" si="176"/>
        <v>1202471</v>
      </c>
      <c r="H2831" s="40" t="s">
        <v>9001</v>
      </c>
      <c r="I2831" s="40" t="s">
        <v>9002</v>
      </c>
      <c r="J2831" s="45">
        <f t="shared" si="177"/>
        <v>20461</v>
      </c>
      <c r="K2831" s="47">
        <f t="shared" si="178"/>
        <v>1202471</v>
      </c>
      <c r="L2831" t="e">
        <f>+VLOOKUP(J2831,'Thanh toán '!Q$6:R$3244,2,0)</f>
        <v>#N/A</v>
      </c>
      <c r="M2831" s="47" t="e">
        <f t="shared" si="179"/>
        <v>#N/A</v>
      </c>
    </row>
    <row r="2832" spans="1:13" x14ac:dyDescent="0.25">
      <c r="A2832" s="43">
        <v>45024</v>
      </c>
      <c r="B2832" s="40" t="s">
        <v>14638</v>
      </c>
      <c r="C2832" s="40" t="s">
        <v>9755</v>
      </c>
      <c r="D2832" s="38">
        <v>3035550</v>
      </c>
      <c r="E2832" s="42" t="s">
        <v>8998</v>
      </c>
      <c r="F2832" s="38">
        <v>303555</v>
      </c>
      <c r="G2832" s="38">
        <f t="shared" si="176"/>
        <v>3339105</v>
      </c>
      <c r="H2832" s="40" t="s">
        <v>9755</v>
      </c>
      <c r="I2832" s="40" t="s">
        <v>9756</v>
      </c>
      <c r="J2832" s="45">
        <f t="shared" si="177"/>
        <v>20464</v>
      </c>
      <c r="K2832" s="47">
        <f t="shared" si="178"/>
        <v>3339105</v>
      </c>
      <c r="L2832" t="e">
        <f>+VLOOKUP(J2832,'Thanh toán '!Q$6:R$3244,2,0)</f>
        <v>#N/A</v>
      </c>
      <c r="M2832" s="47" t="e">
        <f t="shared" si="179"/>
        <v>#N/A</v>
      </c>
    </row>
    <row r="2833" spans="1:13" x14ac:dyDescent="0.25">
      <c r="A2833" s="43">
        <v>45024</v>
      </c>
      <c r="B2833" s="40" t="s">
        <v>14639</v>
      </c>
      <c r="C2833" s="40" t="s">
        <v>10101</v>
      </c>
      <c r="D2833" s="38">
        <v>371250</v>
      </c>
      <c r="E2833" s="42" t="s">
        <v>8998</v>
      </c>
      <c r="F2833" s="38">
        <v>37125</v>
      </c>
      <c r="G2833" s="38">
        <f t="shared" si="176"/>
        <v>408375</v>
      </c>
      <c r="H2833" s="40" t="s">
        <v>9001</v>
      </c>
      <c r="I2833" s="40" t="s">
        <v>9002</v>
      </c>
      <c r="J2833" s="45">
        <f t="shared" si="177"/>
        <v>20467</v>
      </c>
      <c r="K2833" s="47">
        <f t="shared" si="178"/>
        <v>408375</v>
      </c>
      <c r="L2833" t="e">
        <f>+VLOOKUP(J2833,'Thanh toán '!Q$6:R$3244,2,0)</f>
        <v>#N/A</v>
      </c>
      <c r="M2833" s="47" t="e">
        <f t="shared" si="179"/>
        <v>#N/A</v>
      </c>
    </row>
    <row r="2834" spans="1:13" x14ac:dyDescent="0.25">
      <c r="A2834" s="43">
        <v>45024</v>
      </c>
      <c r="B2834" s="40" t="s">
        <v>14640</v>
      </c>
      <c r="C2834" s="40" t="s">
        <v>9268</v>
      </c>
      <c r="D2834" s="38">
        <v>1476810</v>
      </c>
      <c r="E2834" s="42" t="s">
        <v>8998</v>
      </c>
      <c r="F2834" s="38">
        <v>147681</v>
      </c>
      <c r="G2834" s="38">
        <f t="shared" si="176"/>
        <v>1624491</v>
      </c>
      <c r="H2834" s="40" t="s">
        <v>9268</v>
      </c>
      <c r="I2834" s="40" t="s">
        <v>9269</v>
      </c>
      <c r="J2834" s="45">
        <f t="shared" si="177"/>
        <v>20468</v>
      </c>
      <c r="K2834" s="47">
        <f t="shared" si="178"/>
        <v>1624491</v>
      </c>
      <c r="L2834" t="e">
        <f>+VLOOKUP(J2834,'Thanh toán '!Q$6:R$3244,2,0)</f>
        <v>#N/A</v>
      </c>
      <c r="M2834" s="47" t="e">
        <f t="shared" si="179"/>
        <v>#N/A</v>
      </c>
    </row>
    <row r="2835" spans="1:13" x14ac:dyDescent="0.25">
      <c r="A2835" s="43">
        <v>45024</v>
      </c>
      <c r="B2835" s="40" t="s">
        <v>14641</v>
      </c>
      <c r="C2835" s="40" t="s">
        <v>10376</v>
      </c>
      <c r="D2835" s="38">
        <v>2154600</v>
      </c>
      <c r="E2835" s="42" t="s">
        <v>8998</v>
      </c>
      <c r="F2835" s="38">
        <v>215460</v>
      </c>
      <c r="G2835" s="38">
        <f t="shared" si="176"/>
        <v>2370060</v>
      </c>
      <c r="H2835" s="40" t="s">
        <v>10376</v>
      </c>
      <c r="I2835" s="40" t="s">
        <v>10377</v>
      </c>
      <c r="J2835" s="45">
        <f t="shared" si="177"/>
        <v>20469</v>
      </c>
      <c r="K2835" s="47">
        <f t="shared" si="178"/>
        <v>2370060</v>
      </c>
      <c r="L2835" t="e">
        <f>+VLOOKUP(J2835,'Thanh toán '!Q$6:R$3244,2,0)</f>
        <v>#N/A</v>
      </c>
      <c r="M2835" s="47" t="e">
        <f t="shared" si="179"/>
        <v>#N/A</v>
      </c>
    </row>
    <row r="2836" spans="1:13" x14ac:dyDescent="0.25">
      <c r="A2836" s="43">
        <v>45024</v>
      </c>
      <c r="B2836" s="40" t="s">
        <v>14642</v>
      </c>
      <c r="C2836" s="40" t="s">
        <v>10376</v>
      </c>
      <c r="D2836" s="38">
        <v>3457290</v>
      </c>
      <c r="E2836" s="42" t="s">
        <v>8998</v>
      </c>
      <c r="F2836" s="38">
        <v>345729</v>
      </c>
      <c r="G2836" s="38">
        <f t="shared" si="176"/>
        <v>3803019</v>
      </c>
      <c r="H2836" s="40" t="s">
        <v>10376</v>
      </c>
      <c r="I2836" s="40" t="s">
        <v>10377</v>
      </c>
      <c r="J2836" s="45">
        <f t="shared" si="177"/>
        <v>20470</v>
      </c>
      <c r="K2836" s="47">
        <f t="shared" si="178"/>
        <v>3803019</v>
      </c>
      <c r="L2836" t="e">
        <f>+VLOOKUP(J2836,'Thanh toán '!Q$6:R$3244,2,0)</f>
        <v>#N/A</v>
      </c>
      <c r="M2836" s="47" t="e">
        <f t="shared" si="179"/>
        <v>#N/A</v>
      </c>
    </row>
    <row r="2837" spans="1:13" x14ac:dyDescent="0.25">
      <c r="A2837" s="43">
        <v>45024</v>
      </c>
      <c r="B2837" s="40" t="s">
        <v>14643</v>
      </c>
      <c r="C2837" s="40" t="s">
        <v>13890</v>
      </c>
      <c r="D2837" s="38">
        <v>1252669</v>
      </c>
      <c r="E2837" s="42" t="s">
        <v>8998</v>
      </c>
      <c r="F2837" s="38">
        <v>125267</v>
      </c>
      <c r="G2837" s="38">
        <f t="shared" si="176"/>
        <v>1377936</v>
      </c>
      <c r="H2837" s="40" t="s">
        <v>9284</v>
      </c>
      <c r="I2837" s="40" t="s">
        <v>9285</v>
      </c>
      <c r="J2837" s="45">
        <f t="shared" si="177"/>
        <v>20485</v>
      </c>
      <c r="K2837" s="47">
        <f t="shared" si="178"/>
        <v>1377936</v>
      </c>
      <c r="L2837" t="e">
        <f>+VLOOKUP(J2837,'Thanh toán '!Q$6:R$3244,2,0)</f>
        <v>#N/A</v>
      </c>
      <c r="M2837" s="47" t="e">
        <f t="shared" si="179"/>
        <v>#N/A</v>
      </c>
    </row>
    <row r="2838" spans="1:13" x14ac:dyDescent="0.25">
      <c r="A2838" s="43">
        <v>45024</v>
      </c>
      <c r="B2838" s="40" t="s">
        <v>14644</v>
      </c>
      <c r="C2838" s="40" t="s">
        <v>10308</v>
      </c>
      <c r="D2838" s="38">
        <v>1730400</v>
      </c>
      <c r="E2838" s="42" t="s">
        <v>8998</v>
      </c>
      <c r="F2838" s="38">
        <v>173040</v>
      </c>
      <c r="G2838" s="38">
        <f t="shared" si="176"/>
        <v>1903440</v>
      </c>
      <c r="H2838" s="40" t="s">
        <v>10308</v>
      </c>
      <c r="I2838" s="40" t="s">
        <v>10309</v>
      </c>
      <c r="J2838" s="45">
        <f t="shared" si="177"/>
        <v>20491</v>
      </c>
      <c r="K2838" s="47">
        <f t="shared" si="178"/>
        <v>1903440</v>
      </c>
      <c r="L2838" t="e">
        <f>+VLOOKUP(J2838,'Thanh toán '!Q$6:R$3244,2,0)</f>
        <v>#N/A</v>
      </c>
      <c r="M2838" s="47" t="e">
        <f t="shared" si="179"/>
        <v>#N/A</v>
      </c>
    </row>
    <row r="2839" spans="1:13" x14ac:dyDescent="0.25">
      <c r="A2839" s="43">
        <v>45024</v>
      </c>
      <c r="B2839" s="40" t="s">
        <v>14645</v>
      </c>
      <c r="C2839" s="40" t="s">
        <v>10308</v>
      </c>
      <c r="D2839" s="38">
        <v>2995510</v>
      </c>
      <c r="E2839" s="42" t="s">
        <v>8998</v>
      </c>
      <c r="F2839" s="38">
        <v>299551</v>
      </c>
      <c r="G2839" s="38">
        <f t="shared" si="176"/>
        <v>3295061</v>
      </c>
      <c r="H2839" s="40" t="s">
        <v>10308</v>
      </c>
      <c r="I2839" s="40" t="s">
        <v>10309</v>
      </c>
      <c r="J2839" s="45">
        <f t="shared" si="177"/>
        <v>20492</v>
      </c>
      <c r="K2839" s="47">
        <f t="shared" si="178"/>
        <v>3295061</v>
      </c>
      <c r="L2839" t="e">
        <f>+VLOOKUP(J2839,'Thanh toán '!Q$6:R$3244,2,0)</f>
        <v>#N/A</v>
      </c>
      <c r="M2839" s="47" t="e">
        <f t="shared" si="179"/>
        <v>#N/A</v>
      </c>
    </row>
    <row r="2840" spans="1:13" x14ac:dyDescent="0.25">
      <c r="A2840" s="43">
        <v>45024</v>
      </c>
      <c r="B2840" s="40" t="s">
        <v>14646</v>
      </c>
      <c r="C2840" s="40" t="s">
        <v>9635</v>
      </c>
      <c r="D2840" s="38">
        <v>441000</v>
      </c>
      <c r="E2840" s="42" t="s">
        <v>8998</v>
      </c>
      <c r="F2840" s="38">
        <v>44100</v>
      </c>
      <c r="G2840" s="38">
        <f t="shared" si="176"/>
        <v>485100</v>
      </c>
      <c r="H2840" s="40" t="s">
        <v>9635</v>
      </c>
      <c r="I2840" s="40" t="s">
        <v>9636</v>
      </c>
      <c r="J2840" s="45">
        <f t="shared" si="177"/>
        <v>20493</v>
      </c>
      <c r="K2840" s="47">
        <f t="shared" si="178"/>
        <v>485100</v>
      </c>
      <c r="L2840" t="e">
        <f>+VLOOKUP(J2840,'Thanh toán '!Q$6:R$3244,2,0)</f>
        <v>#N/A</v>
      </c>
      <c r="M2840" s="47" t="e">
        <f t="shared" si="179"/>
        <v>#N/A</v>
      </c>
    </row>
    <row r="2841" spans="1:13" x14ac:dyDescent="0.25">
      <c r="A2841" s="43">
        <v>45024</v>
      </c>
      <c r="B2841" s="40" t="s">
        <v>14647</v>
      </c>
      <c r="C2841" s="40" t="s">
        <v>9635</v>
      </c>
      <c r="D2841" s="38">
        <v>1110580</v>
      </c>
      <c r="E2841" s="42" t="s">
        <v>8998</v>
      </c>
      <c r="F2841" s="38">
        <v>111058</v>
      </c>
      <c r="G2841" s="38">
        <f t="shared" si="176"/>
        <v>1221638</v>
      </c>
      <c r="H2841" s="40" t="s">
        <v>9635</v>
      </c>
      <c r="I2841" s="40" t="s">
        <v>9636</v>
      </c>
      <c r="J2841" s="45">
        <f t="shared" si="177"/>
        <v>20494</v>
      </c>
      <c r="K2841" s="47">
        <f t="shared" si="178"/>
        <v>1221638</v>
      </c>
      <c r="L2841" t="e">
        <f>+VLOOKUP(J2841,'Thanh toán '!Q$6:R$3244,2,0)</f>
        <v>#N/A</v>
      </c>
      <c r="M2841" s="47" t="e">
        <f t="shared" si="179"/>
        <v>#N/A</v>
      </c>
    </row>
    <row r="2842" spans="1:13" x14ac:dyDescent="0.25">
      <c r="A2842" s="43">
        <v>45024</v>
      </c>
      <c r="B2842" s="40" t="s">
        <v>14648</v>
      </c>
      <c r="C2842" s="40" t="s">
        <v>14049</v>
      </c>
      <c r="D2842" s="38">
        <v>1768685</v>
      </c>
      <c r="E2842" s="42" t="s">
        <v>8998</v>
      </c>
      <c r="F2842" s="38">
        <v>176869</v>
      </c>
      <c r="G2842" s="38">
        <f t="shared" si="176"/>
        <v>1945554</v>
      </c>
      <c r="H2842" s="40" t="s">
        <v>14049</v>
      </c>
      <c r="I2842" s="40" t="s">
        <v>14050</v>
      </c>
      <c r="J2842" s="45">
        <f t="shared" si="177"/>
        <v>20495</v>
      </c>
      <c r="K2842" s="47">
        <f t="shared" si="178"/>
        <v>1945554</v>
      </c>
      <c r="L2842" t="e">
        <f>+VLOOKUP(J2842,'Thanh toán '!Q$6:R$3244,2,0)</f>
        <v>#N/A</v>
      </c>
      <c r="M2842" s="47" t="e">
        <f t="shared" si="179"/>
        <v>#N/A</v>
      </c>
    </row>
    <row r="2843" spans="1:13" x14ac:dyDescent="0.25">
      <c r="A2843" s="43">
        <v>45024</v>
      </c>
      <c r="B2843" s="40" t="s">
        <v>14649</v>
      </c>
      <c r="C2843" s="40" t="s">
        <v>9639</v>
      </c>
      <c r="D2843" s="38">
        <v>2221160</v>
      </c>
      <c r="E2843" s="42" t="s">
        <v>8998</v>
      </c>
      <c r="F2843" s="38">
        <v>222116</v>
      </c>
      <c r="G2843" s="38">
        <f t="shared" si="176"/>
        <v>2443276</v>
      </c>
      <c r="H2843" s="40" t="s">
        <v>9639</v>
      </c>
      <c r="I2843" s="40" t="s">
        <v>9640</v>
      </c>
      <c r="J2843" s="45">
        <f t="shared" si="177"/>
        <v>20496</v>
      </c>
      <c r="K2843" s="47">
        <f t="shared" si="178"/>
        <v>2443276</v>
      </c>
      <c r="L2843" t="e">
        <f>+VLOOKUP(J2843,'Thanh toán '!Q$6:R$3244,2,0)</f>
        <v>#N/A</v>
      </c>
      <c r="M2843" s="47" t="e">
        <f t="shared" si="179"/>
        <v>#N/A</v>
      </c>
    </row>
    <row r="2844" spans="1:13" x14ac:dyDescent="0.25">
      <c r="A2844" s="43">
        <v>45024</v>
      </c>
      <c r="B2844" s="40" t="s">
        <v>14650</v>
      </c>
      <c r="C2844" s="40" t="s">
        <v>9116</v>
      </c>
      <c r="D2844" s="38">
        <v>1011803</v>
      </c>
      <c r="E2844" s="42" t="s">
        <v>8998</v>
      </c>
      <c r="F2844" s="38">
        <v>101180</v>
      </c>
      <c r="G2844" s="38">
        <f t="shared" si="176"/>
        <v>1112983</v>
      </c>
      <c r="H2844" s="40" t="s">
        <v>9116</v>
      </c>
      <c r="I2844" s="40" t="s">
        <v>9117</v>
      </c>
      <c r="J2844" s="45">
        <f t="shared" si="177"/>
        <v>20497</v>
      </c>
      <c r="K2844" s="47">
        <f t="shared" si="178"/>
        <v>1112983</v>
      </c>
      <c r="L2844" t="e">
        <f>+VLOOKUP(J2844,'Thanh toán '!Q$6:R$3244,2,0)</f>
        <v>#N/A</v>
      </c>
      <c r="M2844" s="47" t="e">
        <f t="shared" si="179"/>
        <v>#N/A</v>
      </c>
    </row>
    <row r="2845" spans="1:13" x14ac:dyDescent="0.25">
      <c r="A2845" s="43">
        <v>45026</v>
      </c>
      <c r="B2845" s="40" t="s">
        <v>14657</v>
      </c>
      <c r="C2845" s="40" t="s">
        <v>10254</v>
      </c>
      <c r="D2845" s="38">
        <v>637377</v>
      </c>
      <c r="E2845" s="42" t="s">
        <v>8998</v>
      </c>
      <c r="F2845" s="38">
        <v>63738</v>
      </c>
      <c r="G2845" s="38">
        <f t="shared" si="176"/>
        <v>701115</v>
      </c>
      <c r="H2845" s="40" t="s">
        <v>9001</v>
      </c>
      <c r="I2845" s="40" t="s">
        <v>9002</v>
      </c>
      <c r="J2845" s="45">
        <f t="shared" si="177"/>
        <v>20503</v>
      </c>
      <c r="K2845" s="47">
        <f t="shared" si="178"/>
        <v>701115</v>
      </c>
      <c r="L2845" t="e">
        <f>+VLOOKUP(J2845,'Thanh toán '!Q$6:R$3244,2,0)</f>
        <v>#N/A</v>
      </c>
      <c r="M2845" s="47" t="e">
        <f t="shared" si="179"/>
        <v>#N/A</v>
      </c>
    </row>
    <row r="2846" spans="1:13" x14ac:dyDescent="0.25">
      <c r="A2846" s="43">
        <v>45026</v>
      </c>
      <c r="B2846" s="40" t="s">
        <v>14658</v>
      </c>
      <c r="C2846" s="40" t="s">
        <v>13297</v>
      </c>
      <c r="D2846" s="38">
        <v>5720665</v>
      </c>
      <c r="E2846" s="42" t="s">
        <v>8998</v>
      </c>
      <c r="F2846" s="38">
        <v>572067</v>
      </c>
      <c r="G2846" s="38">
        <f t="shared" si="176"/>
        <v>6292732</v>
      </c>
      <c r="H2846" s="40" t="s">
        <v>9183</v>
      </c>
      <c r="I2846" s="40" t="s">
        <v>9184</v>
      </c>
      <c r="J2846" s="45">
        <f t="shared" si="177"/>
        <v>20504</v>
      </c>
      <c r="K2846" s="47">
        <f t="shared" si="178"/>
        <v>6292732</v>
      </c>
      <c r="L2846" t="e">
        <f>+VLOOKUP(J2846,'Thanh toán '!Q$6:R$3244,2,0)</f>
        <v>#N/A</v>
      </c>
      <c r="M2846" s="47" t="e">
        <f t="shared" si="179"/>
        <v>#N/A</v>
      </c>
    </row>
    <row r="2847" spans="1:13" x14ac:dyDescent="0.25">
      <c r="A2847" s="43">
        <v>45026</v>
      </c>
      <c r="B2847" s="40" t="s">
        <v>14659</v>
      </c>
      <c r="C2847" s="40" t="s">
        <v>10260</v>
      </c>
      <c r="D2847" s="38">
        <v>250910</v>
      </c>
      <c r="E2847" s="42" t="s">
        <v>8998</v>
      </c>
      <c r="F2847" s="38">
        <v>25091</v>
      </c>
      <c r="G2847" s="38">
        <f t="shared" si="176"/>
        <v>276001</v>
      </c>
      <c r="H2847" s="40" t="s">
        <v>9001</v>
      </c>
      <c r="I2847" s="40" t="s">
        <v>9002</v>
      </c>
      <c r="J2847" s="45">
        <f t="shared" si="177"/>
        <v>20505</v>
      </c>
      <c r="K2847" s="47">
        <f t="shared" si="178"/>
        <v>276001</v>
      </c>
      <c r="L2847" t="e">
        <f>+VLOOKUP(J2847,'Thanh toán '!Q$6:R$3244,2,0)</f>
        <v>#N/A</v>
      </c>
      <c r="M2847" s="47" t="e">
        <f t="shared" si="179"/>
        <v>#N/A</v>
      </c>
    </row>
    <row r="2848" spans="1:13" x14ac:dyDescent="0.25">
      <c r="A2848" s="43">
        <v>45026</v>
      </c>
      <c r="B2848" s="40" t="s">
        <v>14660</v>
      </c>
      <c r="C2848" s="40" t="s">
        <v>10222</v>
      </c>
      <c r="D2848" s="38">
        <v>1032190</v>
      </c>
      <c r="E2848" s="42" t="s">
        <v>8998</v>
      </c>
      <c r="F2848" s="38">
        <v>103219</v>
      </c>
      <c r="G2848" s="38">
        <f t="shared" si="176"/>
        <v>1135409</v>
      </c>
      <c r="H2848" s="40" t="s">
        <v>9001</v>
      </c>
      <c r="I2848" s="40" t="s">
        <v>9002</v>
      </c>
      <c r="J2848" s="45">
        <f t="shared" si="177"/>
        <v>20506</v>
      </c>
      <c r="K2848" s="47">
        <f t="shared" si="178"/>
        <v>1135409</v>
      </c>
      <c r="L2848" t="e">
        <f>+VLOOKUP(J2848,'Thanh toán '!Q$6:R$3244,2,0)</f>
        <v>#N/A</v>
      </c>
      <c r="M2848" s="47" t="e">
        <f t="shared" si="179"/>
        <v>#N/A</v>
      </c>
    </row>
    <row r="2849" spans="1:13" x14ac:dyDescent="0.25">
      <c r="A2849" s="43">
        <v>45026</v>
      </c>
      <c r="B2849" s="40" t="s">
        <v>14661</v>
      </c>
      <c r="C2849" s="40" t="s">
        <v>10248</v>
      </c>
      <c r="D2849" s="38">
        <v>320657</v>
      </c>
      <c r="E2849" s="42" t="s">
        <v>8998</v>
      </c>
      <c r="F2849" s="38">
        <v>32066</v>
      </c>
      <c r="G2849" s="38">
        <f t="shared" si="176"/>
        <v>352723</v>
      </c>
      <c r="H2849" s="40" t="s">
        <v>9001</v>
      </c>
      <c r="I2849" s="40" t="s">
        <v>9002</v>
      </c>
      <c r="J2849" s="45">
        <f t="shared" si="177"/>
        <v>20507</v>
      </c>
      <c r="K2849" s="47">
        <f t="shared" si="178"/>
        <v>352723</v>
      </c>
      <c r="L2849" t="e">
        <f>+VLOOKUP(J2849,'Thanh toán '!Q$6:R$3244,2,0)</f>
        <v>#N/A</v>
      </c>
      <c r="M2849" s="47" t="e">
        <f t="shared" si="179"/>
        <v>#N/A</v>
      </c>
    </row>
    <row r="2850" spans="1:13" x14ac:dyDescent="0.25">
      <c r="A2850" s="43">
        <v>45026</v>
      </c>
      <c r="B2850" s="40" t="s">
        <v>14662</v>
      </c>
      <c r="C2850" s="40" t="s">
        <v>10360</v>
      </c>
      <c r="D2850" s="38">
        <v>637377</v>
      </c>
      <c r="E2850" s="42" t="s">
        <v>8998</v>
      </c>
      <c r="F2850" s="38">
        <v>63738</v>
      </c>
      <c r="G2850" s="38">
        <f t="shared" si="176"/>
        <v>701115</v>
      </c>
      <c r="H2850" s="40" t="s">
        <v>9001</v>
      </c>
      <c r="I2850" s="40" t="s">
        <v>9002</v>
      </c>
      <c r="J2850" s="45">
        <f t="shared" si="177"/>
        <v>20509</v>
      </c>
      <c r="K2850" s="47">
        <f t="shared" si="178"/>
        <v>701115</v>
      </c>
      <c r="L2850" t="e">
        <f>+VLOOKUP(J2850,'Thanh toán '!Q$6:R$3244,2,0)</f>
        <v>#N/A</v>
      </c>
      <c r="M2850" s="47" t="e">
        <f t="shared" si="179"/>
        <v>#N/A</v>
      </c>
    </row>
    <row r="2851" spans="1:13" x14ac:dyDescent="0.25">
      <c r="A2851" s="43">
        <v>45026</v>
      </c>
      <c r="B2851" s="40" t="s">
        <v>14663</v>
      </c>
      <c r="C2851" s="40" t="s">
        <v>9237</v>
      </c>
      <c r="D2851" s="38">
        <v>250910</v>
      </c>
      <c r="E2851" s="42" t="s">
        <v>8998</v>
      </c>
      <c r="F2851" s="38">
        <v>25091</v>
      </c>
      <c r="G2851" s="38">
        <f t="shared" si="176"/>
        <v>276001</v>
      </c>
      <c r="H2851" s="40" t="s">
        <v>9001</v>
      </c>
      <c r="I2851" s="40" t="s">
        <v>9002</v>
      </c>
      <c r="J2851" s="45">
        <f t="shared" si="177"/>
        <v>20511</v>
      </c>
      <c r="K2851" s="47">
        <f t="shared" si="178"/>
        <v>276001</v>
      </c>
      <c r="L2851" t="e">
        <f>+VLOOKUP(J2851,'Thanh toán '!Q$6:R$3244,2,0)</f>
        <v>#N/A</v>
      </c>
      <c r="M2851" s="47" t="e">
        <f t="shared" si="179"/>
        <v>#N/A</v>
      </c>
    </row>
    <row r="2852" spans="1:13" x14ac:dyDescent="0.25">
      <c r="A2852" s="43">
        <v>45026</v>
      </c>
      <c r="B2852" s="40" t="s">
        <v>14664</v>
      </c>
      <c r="C2852" s="40" t="s">
        <v>9159</v>
      </c>
      <c r="D2852" s="38">
        <v>676043</v>
      </c>
      <c r="E2852" s="42" t="s">
        <v>8998</v>
      </c>
      <c r="F2852" s="38">
        <v>67604</v>
      </c>
      <c r="G2852" s="38">
        <f t="shared" si="176"/>
        <v>743647</v>
      </c>
      <c r="H2852" s="40" t="s">
        <v>9159</v>
      </c>
      <c r="I2852" s="40" t="s">
        <v>9160</v>
      </c>
      <c r="J2852" s="45">
        <f t="shared" si="177"/>
        <v>20512</v>
      </c>
      <c r="K2852" s="47">
        <f t="shared" si="178"/>
        <v>743647</v>
      </c>
      <c r="L2852" t="e">
        <f>+VLOOKUP(J2852,'Thanh toán '!Q$6:R$3244,2,0)</f>
        <v>#N/A</v>
      </c>
      <c r="M2852" s="47" t="e">
        <f t="shared" si="179"/>
        <v>#N/A</v>
      </c>
    </row>
    <row r="2853" spans="1:13" x14ac:dyDescent="0.25">
      <c r="A2853" s="43">
        <v>45026</v>
      </c>
      <c r="B2853" s="40" t="s">
        <v>14665</v>
      </c>
      <c r="C2853" s="40" t="s">
        <v>9182</v>
      </c>
      <c r="D2853" s="38">
        <v>865200</v>
      </c>
      <c r="E2853" s="42" t="s">
        <v>8998</v>
      </c>
      <c r="F2853" s="38">
        <v>86520</v>
      </c>
      <c r="G2853" s="38">
        <f t="shared" si="176"/>
        <v>951720</v>
      </c>
      <c r="H2853" s="40" t="s">
        <v>9183</v>
      </c>
      <c r="I2853" s="40" t="s">
        <v>9184</v>
      </c>
      <c r="J2853" s="45">
        <f t="shared" si="177"/>
        <v>20515</v>
      </c>
      <c r="K2853" s="47">
        <f t="shared" si="178"/>
        <v>951720</v>
      </c>
      <c r="L2853" t="e">
        <f>+VLOOKUP(J2853,'Thanh toán '!Q$6:R$3244,2,0)</f>
        <v>#N/A</v>
      </c>
      <c r="M2853" s="47" t="e">
        <f t="shared" si="179"/>
        <v>#N/A</v>
      </c>
    </row>
    <row r="2854" spans="1:13" x14ac:dyDescent="0.25">
      <c r="A2854" s="43">
        <v>45026</v>
      </c>
      <c r="B2854" s="40" t="s">
        <v>14666</v>
      </c>
      <c r="C2854" s="40" t="s">
        <v>9867</v>
      </c>
      <c r="D2854" s="38">
        <v>840181</v>
      </c>
      <c r="E2854" s="42" t="s">
        <v>8998</v>
      </c>
      <c r="F2854" s="38">
        <v>84018</v>
      </c>
      <c r="G2854" s="38">
        <f t="shared" si="176"/>
        <v>924199</v>
      </c>
      <c r="H2854" s="40" t="s">
        <v>9001</v>
      </c>
      <c r="I2854" s="40" t="s">
        <v>9002</v>
      </c>
      <c r="J2854" s="45">
        <f t="shared" si="177"/>
        <v>20516</v>
      </c>
      <c r="K2854" s="47">
        <f t="shared" si="178"/>
        <v>924199</v>
      </c>
      <c r="L2854" t="e">
        <f>+VLOOKUP(J2854,'Thanh toán '!Q$6:R$3244,2,0)</f>
        <v>#N/A</v>
      </c>
      <c r="M2854" s="47" t="e">
        <f t="shared" si="179"/>
        <v>#N/A</v>
      </c>
    </row>
    <row r="2855" spans="1:13" x14ac:dyDescent="0.25">
      <c r="A2855" s="43">
        <v>45026</v>
      </c>
      <c r="B2855" s="40" t="s">
        <v>14667</v>
      </c>
      <c r="C2855" s="40" t="s">
        <v>9121</v>
      </c>
      <c r="D2855" s="38">
        <v>922445</v>
      </c>
      <c r="E2855" s="42" t="s">
        <v>8998</v>
      </c>
      <c r="F2855" s="38">
        <v>92245</v>
      </c>
      <c r="G2855" s="38">
        <f t="shared" si="176"/>
        <v>1014690</v>
      </c>
      <c r="H2855" s="40" t="s">
        <v>9001</v>
      </c>
      <c r="I2855" s="40" t="s">
        <v>9002</v>
      </c>
      <c r="J2855" s="45">
        <f t="shared" si="177"/>
        <v>20517</v>
      </c>
      <c r="K2855" s="47">
        <f t="shared" si="178"/>
        <v>1014690</v>
      </c>
      <c r="L2855" t="e">
        <f>+VLOOKUP(J2855,'Thanh toán '!Q$6:R$3244,2,0)</f>
        <v>#N/A</v>
      </c>
      <c r="M2855" s="47" t="e">
        <f t="shared" si="179"/>
        <v>#N/A</v>
      </c>
    </row>
    <row r="2856" spans="1:13" x14ac:dyDescent="0.25">
      <c r="A2856" s="43">
        <v>45026</v>
      </c>
      <c r="B2856" s="40" t="s">
        <v>14668</v>
      </c>
      <c r="C2856" s="40" t="s">
        <v>9656</v>
      </c>
      <c r="D2856" s="38">
        <v>2178930</v>
      </c>
      <c r="E2856" s="42" t="s">
        <v>8998</v>
      </c>
      <c r="F2856" s="38">
        <v>217893</v>
      </c>
      <c r="G2856" s="38">
        <f t="shared" si="176"/>
        <v>2396823</v>
      </c>
      <c r="H2856" s="40" t="s">
        <v>9284</v>
      </c>
      <c r="I2856" s="40" t="s">
        <v>9285</v>
      </c>
      <c r="J2856" s="45">
        <f t="shared" si="177"/>
        <v>20520</v>
      </c>
      <c r="K2856" s="47">
        <f t="shared" si="178"/>
        <v>2396823</v>
      </c>
      <c r="L2856" t="e">
        <f>+VLOOKUP(J2856,'Thanh toán '!Q$6:R$3244,2,0)</f>
        <v>#N/A</v>
      </c>
      <c r="M2856" s="47" t="e">
        <f t="shared" si="179"/>
        <v>#N/A</v>
      </c>
    </row>
    <row r="2857" spans="1:13" x14ac:dyDescent="0.25">
      <c r="A2857" s="43">
        <v>45026</v>
      </c>
      <c r="B2857" s="40" t="s">
        <v>14669</v>
      </c>
      <c r="C2857" s="40" t="s">
        <v>9668</v>
      </c>
      <c r="D2857" s="38">
        <v>444230</v>
      </c>
      <c r="E2857" s="42" t="s">
        <v>8998</v>
      </c>
      <c r="F2857" s="38">
        <v>44423</v>
      </c>
      <c r="G2857" s="38">
        <f t="shared" si="176"/>
        <v>488653</v>
      </c>
      <c r="H2857" s="40" t="s">
        <v>9284</v>
      </c>
      <c r="I2857" s="40" t="s">
        <v>9285</v>
      </c>
      <c r="J2857" s="45">
        <f t="shared" si="177"/>
        <v>20521</v>
      </c>
      <c r="K2857" s="47">
        <f t="shared" si="178"/>
        <v>488653</v>
      </c>
      <c r="L2857" t="e">
        <f>+VLOOKUP(J2857,'Thanh toán '!Q$6:R$3244,2,0)</f>
        <v>#N/A</v>
      </c>
      <c r="M2857" s="47" t="e">
        <f t="shared" si="179"/>
        <v>#N/A</v>
      </c>
    </row>
    <row r="2858" spans="1:13" x14ac:dyDescent="0.25">
      <c r="A2858" s="43">
        <v>45026</v>
      </c>
      <c r="B2858" s="40" t="s">
        <v>14670</v>
      </c>
      <c r="C2858" s="40" t="s">
        <v>9689</v>
      </c>
      <c r="D2858" s="38">
        <v>1539833</v>
      </c>
      <c r="E2858" s="42" t="s">
        <v>8998</v>
      </c>
      <c r="F2858" s="38">
        <v>153983</v>
      </c>
      <c r="G2858" s="38">
        <f t="shared" si="176"/>
        <v>1693816</v>
      </c>
      <c r="H2858" s="40" t="s">
        <v>9284</v>
      </c>
      <c r="I2858" s="40" t="s">
        <v>9285</v>
      </c>
      <c r="J2858" s="45">
        <f t="shared" si="177"/>
        <v>20522</v>
      </c>
      <c r="K2858" s="47">
        <f t="shared" si="178"/>
        <v>1693816</v>
      </c>
      <c r="L2858" t="e">
        <f>+VLOOKUP(J2858,'Thanh toán '!Q$6:R$3244,2,0)</f>
        <v>#N/A</v>
      </c>
      <c r="M2858" s="47" t="e">
        <f t="shared" si="179"/>
        <v>#N/A</v>
      </c>
    </row>
    <row r="2859" spans="1:13" x14ac:dyDescent="0.25">
      <c r="A2859" s="43">
        <v>45026</v>
      </c>
      <c r="B2859" s="40" t="s">
        <v>14671</v>
      </c>
      <c r="C2859" s="40" t="s">
        <v>14672</v>
      </c>
      <c r="D2859" s="38">
        <v>2565770</v>
      </c>
      <c r="E2859" s="42" t="s">
        <v>8998</v>
      </c>
      <c r="F2859" s="38">
        <v>256577</v>
      </c>
      <c r="G2859" s="38">
        <f t="shared" si="176"/>
        <v>2822347</v>
      </c>
      <c r="H2859" s="40" t="s">
        <v>9558</v>
      </c>
      <c r="I2859" s="40" t="s">
        <v>9559</v>
      </c>
      <c r="J2859" s="45">
        <f t="shared" si="177"/>
        <v>20523</v>
      </c>
      <c r="K2859" s="47">
        <f t="shared" si="178"/>
        <v>2822347</v>
      </c>
      <c r="L2859" t="e">
        <f>+VLOOKUP(J2859,'Thanh toán '!Q$6:R$3244,2,0)</f>
        <v>#N/A</v>
      </c>
      <c r="M2859" s="47" t="e">
        <f t="shared" si="179"/>
        <v>#N/A</v>
      </c>
    </row>
    <row r="2860" spans="1:13" x14ac:dyDescent="0.25">
      <c r="A2860" s="43">
        <v>45026</v>
      </c>
      <c r="B2860" s="40" t="s">
        <v>14673</v>
      </c>
      <c r="C2860" s="40" t="s">
        <v>12684</v>
      </c>
      <c r="D2860" s="38">
        <v>345878</v>
      </c>
      <c r="E2860" s="42" t="s">
        <v>8998</v>
      </c>
      <c r="F2860" s="38">
        <v>34588</v>
      </c>
      <c r="G2860" s="38">
        <f t="shared" si="176"/>
        <v>380466</v>
      </c>
      <c r="H2860" s="40" t="s">
        <v>9001</v>
      </c>
      <c r="I2860" s="40" t="s">
        <v>9002</v>
      </c>
      <c r="J2860" s="45">
        <f t="shared" si="177"/>
        <v>20524</v>
      </c>
      <c r="K2860" s="47">
        <f t="shared" si="178"/>
        <v>380466</v>
      </c>
      <c r="L2860" t="e">
        <f>+VLOOKUP(J2860,'Thanh toán '!Q$6:R$3244,2,0)</f>
        <v>#N/A</v>
      </c>
      <c r="M2860" s="47" t="e">
        <f t="shared" si="179"/>
        <v>#N/A</v>
      </c>
    </row>
    <row r="2861" spans="1:13" x14ac:dyDescent="0.25">
      <c r="A2861" s="43">
        <v>45026</v>
      </c>
      <c r="B2861" s="40" t="s">
        <v>14674</v>
      </c>
      <c r="C2861" s="40" t="s">
        <v>14675</v>
      </c>
      <c r="D2861" s="38">
        <v>7095480</v>
      </c>
      <c r="E2861" s="42" t="s">
        <v>8998</v>
      </c>
      <c r="F2861" s="38">
        <v>709548</v>
      </c>
      <c r="G2861" s="38">
        <f t="shared" si="176"/>
        <v>7805028</v>
      </c>
      <c r="H2861" s="40" t="s">
        <v>9082</v>
      </c>
      <c r="I2861" s="40" t="s">
        <v>9083</v>
      </c>
      <c r="J2861" s="45">
        <f t="shared" si="177"/>
        <v>20525</v>
      </c>
      <c r="K2861" s="47">
        <f t="shared" si="178"/>
        <v>7805028</v>
      </c>
      <c r="L2861" t="e">
        <f>+VLOOKUP(J2861,'Thanh toán '!Q$6:R$3244,2,0)</f>
        <v>#N/A</v>
      </c>
      <c r="M2861" s="47" t="e">
        <f t="shared" si="179"/>
        <v>#N/A</v>
      </c>
    </row>
    <row r="2862" spans="1:13" x14ac:dyDescent="0.25">
      <c r="A2862" s="43">
        <v>45026</v>
      </c>
      <c r="B2862" s="40" t="s">
        <v>14676</v>
      </c>
      <c r="C2862" s="40" t="s">
        <v>10844</v>
      </c>
      <c r="D2862" s="38">
        <v>346080</v>
      </c>
      <c r="E2862" s="42" t="s">
        <v>8998</v>
      </c>
      <c r="F2862" s="38">
        <v>34608</v>
      </c>
      <c r="G2862" s="38">
        <f t="shared" si="176"/>
        <v>380688</v>
      </c>
      <c r="H2862" s="40" t="s">
        <v>10844</v>
      </c>
      <c r="I2862" s="40" t="s">
        <v>10845</v>
      </c>
      <c r="J2862" s="45">
        <f t="shared" si="177"/>
        <v>20533</v>
      </c>
      <c r="K2862" s="47">
        <f t="shared" si="178"/>
        <v>380688</v>
      </c>
      <c r="L2862" t="e">
        <f>+VLOOKUP(J2862,'Thanh toán '!Q$6:R$3244,2,0)</f>
        <v>#N/A</v>
      </c>
      <c r="M2862" s="47" t="e">
        <f t="shared" si="179"/>
        <v>#N/A</v>
      </c>
    </row>
    <row r="2863" spans="1:13" x14ac:dyDescent="0.25">
      <c r="A2863" s="43">
        <v>45026</v>
      </c>
      <c r="B2863" s="40" t="s">
        <v>14677</v>
      </c>
      <c r="C2863" s="40" t="s">
        <v>9044</v>
      </c>
      <c r="D2863" s="38">
        <v>1018080</v>
      </c>
      <c r="E2863" s="42" t="s">
        <v>8998</v>
      </c>
      <c r="F2863" s="38">
        <v>101808</v>
      </c>
      <c r="G2863" s="38">
        <f t="shared" si="176"/>
        <v>1119888</v>
      </c>
      <c r="H2863" s="40" t="s">
        <v>9044</v>
      </c>
      <c r="I2863" s="40" t="s">
        <v>9045</v>
      </c>
      <c r="J2863" s="45">
        <f t="shared" si="177"/>
        <v>20534</v>
      </c>
      <c r="K2863" s="47">
        <f t="shared" si="178"/>
        <v>1119888</v>
      </c>
      <c r="L2863" t="e">
        <f>+VLOOKUP(J2863,'Thanh toán '!Q$6:R$3244,2,0)</f>
        <v>#N/A</v>
      </c>
      <c r="M2863" s="47" t="e">
        <f t="shared" si="179"/>
        <v>#N/A</v>
      </c>
    </row>
    <row r="2864" spans="1:13" x14ac:dyDescent="0.25">
      <c r="A2864" s="43">
        <v>45026</v>
      </c>
      <c r="B2864" s="40" t="s">
        <v>14678</v>
      </c>
      <c r="C2864" s="40" t="s">
        <v>11955</v>
      </c>
      <c r="D2864" s="38">
        <v>424200</v>
      </c>
      <c r="E2864" s="42" t="s">
        <v>8998</v>
      </c>
      <c r="F2864" s="38">
        <v>42420</v>
      </c>
      <c r="G2864" s="38">
        <f t="shared" si="176"/>
        <v>466620</v>
      </c>
      <c r="H2864" s="40" t="s">
        <v>11955</v>
      </c>
      <c r="I2864" s="40" t="s">
        <v>11956</v>
      </c>
      <c r="J2864" s="45">
        <f t="shared" si="177"/>
        <v>20535</v>
      </c>
      <c r="K2864" s="47">
        <f t="shared" si="178"/>
        <v>466620</v>
      </c>
      <c r="L2864" t="e">
        <f>+VLOOKUP(J2864,'Thanh toán '!Q$6:R$3244,2,0)</f>
        <v>#N/A</v>
      </c>
      <c r="M2864" s="47" t="e">
        <f t="shared" si="179"/>
        <v>#N/A</v>
      </c>
    </row>
    <row r="2865" spans="1:13" x14ac:dyDescent="0.25">
      <c r="A2865" s="43">
        <v>45026</v>
      </c>
      <c r="B2865" s="40" t="s">
        <v>14679</v>
      </c>
      <c r="C2865" s="40" t="s">
        <v>9439</v>
      </c>
      <c r="D2865" s="38">
        <v>1306200</v>
      </c>
      <c r="E2865" s="42" t="s">
        <v>8998</v>
      </c>
      <c r="F2865" s="38">
        <v>130620</v>
      </c>
      <c r="G2865" s="38">
        <f t="shared" si="176"/>
        <v>1436820</v>
      </c>
      <c r="H2865" s="40" t="s">
        <v>9439</v>
      </c>
      <c r="I2865" s="40" t="s">
        <v>9440</v>
      </c>
      <c r="J2865" s="45">
        <f t="shared" si="177"/>
        <v>20536</v>
      </c>
      <c r="K2865" s="47">
        <f t="shared" si="178"/>
        <v>1436820</v>
      </c>
      <c r="L2865" t="e">
        <f>+VLOOKUP(J2865,'Thanh toán '!Q$6:R$3244,2,0)</f>
        <v>#N/A</v>
      </c>
      <c r="M2865" s="47" t="e">
        <f t="shared" si="179"/>
        <v>#N/A</v>
      </c>
    </row>
    <row r="2866" spans="1:13" x14ac:dyDescent="0.25">
      <c r="A2866" s="43">
        <v>45026</v>
      </c>
      <c r="B2866" s="40" t="s">
        <v>14680</v>
      </c>
      <c r="C2866" s="40" t="s">
        <v>9439</v>
      </c>
      <c r="D2866" s="38">
        <v>888460</v>
      </c>
      <c r="E2866" s="42" t="s">
        <v>8998</v>
      </c>
      <c r="F2866" s="38">
        <v>88846</v>
      </c>
      <c r="G2866" s="38">
        <f t="shared" si="176"/>
        <v>977306</v>
      </c>
      <c r="H2866" s="40" t="s">
        <v>9439</v>
      </c>
      <c r="I2866" s="40" t="s">
        <v>9440</v>
      </c>
      <c r="J2866" s="45">
        <f t="shared" si="177"/>
        <v>20537</v>
      </c>
      <c r="K2866" s="47">
        <f t="shared" si="178"/>
        <v>977306</v>
      </c>
      <c r="L2866" t="e">
        <f>+VLOOKUP(J2866,'Thanh toán '!Q$6:R$3244,2,0)</f>
        <v>#N/A</v>
      </c>
      <c r="M2866" s="47" t="e">
        <f t="shared" si="179"/>
        <v>#N/A</v>
      </c>
    </row>
    <row r="2867" spans="1:13" x14ac:dyDescent="0.25">
      <c r="A2867" s="43">
        <v>45026</v>
      </c>
      <c r="B2867" s="40" t="s">
        <v>14681</v>
      </c>
      <c r="C2867" s="40" t="s">
        <v>10844</v>
      </c>
      <c r="D2867" s="38">
        <v>1495146</v>
      </c>
      <c r="E2867" s="42" t="s">
        <v>8998</v>
      </c>
      <c r="F2867" s="38">
        <v>149515</v>
      </c>
      <c r="G2867" s="38">
        <f t="shared" si="176"/>
        <v>1644661</v>
      </c>
      <c r="H2867" s="40" t="s">
        <v>10844</v>
      </c>
      <c r="I2867" s="40" t="s">
        <v>10845</v>
      </c>
      <c r="J2867" s="45">
        <f t="shared" si="177"/>
        <v>20538</v>
      </c>
      <c r="K2867" s="47">
        <f t="shared" si="178"/>
        <v>1644661</v>
      </c>
      <c r="L2867" t="e">
        <f>+VLOOKUP(J2867,'Thanh toán '!Q$6:R$3244,2,0)</f>
        <v>#N/A</v>
      </c>
      <c r="M2867" s="47" t="e">
        <f t="shared" si="179"/>
        <v>#N/A</v>
      </c>
    </row>
    <row r="2868" spans="1:13" x14ac:dyDescent="0.25">
      <c r="A2868" s="43">
        <v>45026</v>
      </c>
      <c r="B2868" s="40" t="s">
        <v>14682</v>
      </c>
      <c r="C2868" s="40" t="s">
        <v>9814</v>
      </c>
      <c r="D2868" s="38">
        <v>1850945</v>
      </c>
      <c r="E2868" s="42" t="s">
        <v>8998</v>
      </c>
      <c r="F2868" s="38">
        <v>185095</v>
      </c>
      <c r="G2868" s="38">
        <f t="shared" si="176"/>
        <v>2036040</v>
      </c>
      <c r="H2868" s="40" t="s">
        <v>9814</v>
      </c>
      <c r="I2868" s="40" t="s">
        <v>9815</v>
      </c>
      <c r="J2868" s="45">
        <f t="shared" si="177"/>
        <v>20539</v>
      </c>
      <c r="K2868" s="47">
        <f t="shared" si="178"/>
        <v>2036040</v>
      </c>
      <c r="L2868" t="e">
        <f>+VLOOKUP(J2868,'Thanh toán '!Q$6:R$3244,2,0)</f>
        <v>#N/A</v>
      </c>
      <c r="M2868" s="47" t="e">
        <f t="shared" si="179"/>
        <v>#N/A</v>
      </c>
    </row>
    <row r="2869" spans="1:13" x14ac:dyDescent="0.25">
      <c r="A2869" s="43">
        <v>45026</v>
      </c>
      <c r="B2869" s="40" t="s">
        <v>14683</v>
      </c>
      <c r="C2869" s="40" t="s">
        <v>9820</v>
      </c>
      <c r="D2869" s="38">
        <v>1178540</v>
      </c>
      <c r="E2869" s="42" t="s">
        <v>8998</v>
      </c>
      <c r="F2869" s="38">
        <v>117854</v>
      </c>
      <c r="G2869" s="38">
        <f t="shared" si="176"/>
        <v>1296394</v>
      </c>
      <c r="H2869" s="40" t="s">
        <v>9820</v>
      </c>
      <c r="I2869" s="40" t="s">
        <v>9821</v>
      </c>
      <c r="J2869" s="45">
        <f t="shared" si="177"/>
        <v>20540</v>
      </c>
      <c r="K2869" s="47">
        <f t="shared" si="178"/>
        <v>1296394</v>
      </c>
      <c r="L2869" t="e">
        <f>+VLOOKUP(J2869,'Thanh toán '!Q$6:R$3244,2,0)</f>
        <v>#N/A</v>
      </c>
      <c r="M2869" s="47" t="e">
        <f t="shared" si="179"/>
        <v>#N/A</v>
      </c>
    </row>
    <row r="2870" spans="1:13" x14ac:dyDescent="0.25">
      <c r="A2870" s="43">
        <v>45026</v>
      </c>
      <c r="B2870" s="40" t="s">
        <v>14684</v>
      </c>
      <c r="C2870" s="40" t="s">
        <v>14685</v>
      </c>
      <c r="D2870" s="38">
        <v>703594</v>
      </c>
      <c r="E2870" s="42" t="s">
        <v>8998</v>
      </c>
      <c r="F2870" s="38">
        <v>70359</v>
      </c>
      <c r="G2870" s="38">
        <f t="shared" si="176"/>
        <v>773953</v>
      </c>
      <c r="H2870" s="40" t="s">
        <v>9034</v>
      </c>
      <c r="I2870" s="40" t="s">
        <v>9035</v>
      </c>
      <c r="J2870" s="45">
        <f t="shared" si="177"/>
        <v>20541</v>
      </c>
      <c r="K2870" s="47">
        <f t="shared" si="178"/>
        <v>773953</v>
      </c>
      <c r="L2870" t="e">
        <f>+VLOOKUP(J2870,'Thanh toán '!Q$6:R$3244,2,0)</f>
        <v>#N/A</v>
      </c>
      <c r="M2870" s="47" t="e">
        <f t="shared" si="179"/>
        <v>#N/A</v>
      </c>
    </row>
    <row r="2871" spans="1:13" x14ac:dyDescent="0.25">
      <c r="A2871" s="43">
        <v>45026</v>
      </c>
      <c r="B2871" s="40" t="s">
        <v>14686</v>
      </c>
      <c r="C2871" s="40" t="s">
        <v>14687</v>
      </c>
      <c r="D2871" s="38">
        <v>618065</v>
      </c>
      <c r="E2871" s="42" t="s">
        <v>8998</v>
      </c>
      <c r="F2871" s="38">
        <v>61807</v>
      </c>
      <c r="G2871" s="38">
        <f t="shared" si="176"/>
        <v>679872</v>
      </c>
      <c r="H2871" s="40" t="s">
        <v>9034</v>
      </c>
      <c r="I2871" s="40" t="s">
        <v>9035</v>
      </c>
      <c r="J2871" s="45">
        <f t="shared" si="177"/>
        <v>20542</v>
      </c>
      <c r="K2871" s="47">
        <f t="shared" si="178"/>
        <v>679872</v>
      </c>
      <c r="L2871" t="e">
        <f>+VLOOKUP(J2871,'Thanh toán '!Q$6:R$3244,2,0)</f>
        <v>#N/A</v>
      </c>
      <c r="M2871" s="47" t="e">
        <f t="shared" si="179"/>
        <v>#N/A</v>
      </c>
    </row>
    <row r="2872" spans="1:13" x14ac:dyDescent="0.25">
      <c r="A2872" s="43">
        <v>45026</v>
      </c>
      <c r="B2872" s="40" t="s">
        <v>14688</v>
      </c>
      <c r="C2872" s="40" t="s">
        <v>14689</v>
      </c>
      <c r="D2872" s="38">
        <v>1205085</v>
      </c>
      <c r="E2872" s="42" t="s">
        <v>8998</v>
      </c>
      <c r="F2872" s="38">
        <v>120509</v>
      </c>
      <c r="G2872" s="38">
        <f t="shared" si="176"/>
        <v>1325594</v>
      </c>
      <c r="H2872" s="40" t="s">
        <v>9034</v>
      </c>
      <c r="I2872" s="40" t="s">
        <v>9035</v>
      </c>
      <c r="J2872" s="45">
        <f t="shared" si="177"/>
        <v>20543</v>
      </c>
      <c r="K2872" s="47">
        <f t="shared" si="178"/>
        <v>1325594</v>
      </c>
      <c r="L2872" t="e">
        <f>+VLOOKUP(J2872,'Thanh toán '!Q$6:R$3244,2,0)</f>
        <v>#N/A</v>
      </c>
      <c r="M2872" s="47" t="e">
        <f t="shared" si="179"/>
        <v>#N/A</v>
      </c>
    </row>
    <row r="2873" spans="1:13" x14ac:dyDescent="0.25">
      <c r="A2873" s="43">
        <v>45026</v>
      </c>
      <c r="B2873" s="40" t="s">
        <v>14690</v>
      </c>
      <c r="C2873" s="40" t="s">
        <v>9024</v>
      </c>
      <c r="D2873" s="38">
        <v>1657625</v>
      </c>
      <c r="E2873" s="42" t="s">
        <v>8998</v>
      </c>
      <c r="F2873" s="38">
        <v>165763</v>
      </c>
      <c r="G2873" s="38">
        <f t="shared" si="176"/>
        <v>1823388</v>
      </c>
      <c r="H2873" s="40" t="s">
        <v>9024</v>
      </c>
      <c r="I2873" s="40" t="s">
        <v>9025</v>
      </c>
      <c r="J2873" s="45">
        <f t="shared" si="177"/>
        <v>20544</v>
      </c>
      <c r="K2873" s="47">
        <f t="shared" si="178"/>
        <v>1823388</v>
      </c>
      <c r="L2873" t="e">
        <f>+VLOOKUP(J2873,'Thanh toán '!Q$6:R$3244,2,0)</f>
        <v>#N/A</v>
      </c>
      <c r="M2873" s="47" t="e">
        <f t="shared" si="179"/>
        <v>#N/A</v>
      </c>
    </row>
    <row r="2874" spans="1:13" x14ac:dyDescent="0.25">
      <c r="A2874" s="43">
        <v>45026</v>
      </c>
      <c r="B2874" s="40" t="s">
        <v>14691</v>
      </c>
      <c r="C2874" s="40" t="s">
        <v>9679</v>
      </c>
      <c r="D2874" s="38">
        <v>882000</v>
      </c>
      <c r="E2874" s="42" t="s">
        <v>8998</v>
      </c>
      <c r="F2874" s="38">
        <v>88200</v>
      </c>
      <c r="G2874" s="38">
        <f t="shared" si="176"/>
        <v>970200</v>
      </c>
      <c r="H2874" s="40" t="s">
        <v>9284</v>
      </c>
      <c r="I2874" s="40" t="s">
        <v>9285</v>
      </c>
      <c r="J2874" s="45">
        <f t="shared" si="177"/>
        <v>20561</v>
      </c>
      <c r="K2874" s="47">
        <f t="shared" si="178"/>
        <v>970200</v>
      </c>
      <c r="L2874" t="e">
        <f>+VLOOKUP(J2874,'Thanh toán '!Q$6:R$3244,2,0)</f>
        <v>#N/A</v>
      </c>
      <c r="M2874" s="47" t="e">
        <f t="shared" si="179"/>
        <v>#N/A</v>
      </c>
    </row>
    <row r="2875" spans="1:13" x14ac:dyDescent="0.25">
      <c r="A2875" s="43">
        <v>45027</v>
      </c>
      <c r="B2875" s="40" t="s">
        <v>14705</v>
      </c>
      <c r="C2875" s="40" t="s">
        <v>10376</v>
      </c>
      <c r="D2875" s="38">
        <v>1101465</v>
      </c>
      <c r="E2875" s="42" t="s">
        <v>8998</v>
      </c>
      <c r="F2875" s="38">
        <v>110147</v>
      </c>
      <c r="G2875" s="38">
        <f t="shared" si="176"/>
        <v>1211612</v>
      </c>
      <c r="H2875" s="40" t="s">
        <v>10376</v>
      </c>
      <c r="I2875" s="40" t="s">
        <v>10377</v>
      </c>
      <c r="J2875" s="45">
        <f t="shared" si="177"/>
        <v>20563</v>
      </c>
      <c r="K2875" s="47">
        <f t="shared" si="178"/>
        <v>1211612</v>
      </c>
      <c r="L2875" t="e">
        <f>+VLOOKUP(J2875,'Thanh toán '!Q$6:R$3244,2,0)</f>
        <v>#N/A</v>
      </c>
      <c r="M2875" s="47" t="e">
        <f t="shared" si="179"/>
        <v>#N/A</v>
      </c>
    </row>
    <row r="2876" spans="1:13" x14ac:dyDescent="0.25">
      <c r="A2876" s="43">
        <v>45027</v>
      </c>
      <c r="B2876" s="40" t="s">
        <v>14706</v>
      </c>
      <c r="C2876" s="40" t="s">
        <v>9010</v>
      </c>
      <c r="D2876" s="38">
        <v>973449</v>
      </c>
      <c r="E2876" s="42" t="s">
        <v>8998</v>
      </c>
      <c r="F2876" s="38">
        <v>97345</v>
      </c>
      <c r="G2876" s="38">
        <f t="shared" si="176"/>
        <v>1070794</v>
      </c>
      <c r="H2876" s="40" t="s">
        <v>9001</v>
      </c>
      <c r="I2876" s="40" t="s">
        <v>9002</v>
      </c>
      <c r="J2876" s="45">
        <f t="shared" si="177"/>
        <v>20565</v>
      </c>
      <c r="K2876" s="47">
        <f t="shared" si="178"/>
        <v>1070794</v>
      </c>
      <c r="L2876" t="e">
        <f>+VLOOKUP(J2876,'Thanh toán '!Q$6:R$3244,2,0)</f>
        <v>#N/A</v>
      </c>
      <c r="M2876" s="47" t="e">
        <f t="shared" si="179"/>
        <v>#N/A</v>
      </c>
    </row>
    <row r="2877" spans="1:13" x14ac:dyDescent="0.25">
      <c r="A2877" s="43">
        <v>45027</v>
      </c>
      <c r="B2877" s="40" t="s">
        <v>14707</v>
      </c>
      <c r="C2877" s="40" t="s">
        <v>10122</v>
      </c>
      <c r="D2877" s="38">
        <v>815069</v>
      </c>
      <c r="E2877" s="42" t="s">
        <v>8998</v>
      </c>
      <c r="F2877" s="38">
        <v>81507</v>
      </c>
      <c r="G2877" s="38">
        <f t="shared" si="176"/>
        <v>896576</v>
      </c>
      <c r="H2877" s="40" t="s">
        <v>9001</v>
      </c>
      <c r="I2877" s="40" t="s">
        <v>9002</v>
      </c>
      <c r="J2877" s="45">
        <f t="shared" si="177"/>
        <v>20566</v>
      </c>
      <c r="K2877" s="47">
        <f t="shared" si="178"/>
        <v>896576</v>
      </c>
      <c r="L2877" t="e">
        <f>+VLOOKUP(J2877,'Thanh toán '!Q$6:R$3244,2,0)</f>
        <v>#N/A</v>
      </c>
      <c r="M2877" s="47" t="e">
        <f t="shared" si="179"/>
        <v>#N/A</v>
      </c>
    </row>
    <row r="2878" spans="1:13" x14ac:dyDescent="0.25">
      <c r="A2878" s="43">
        <v>45027</v>
      </c>
      <c r="B2878" s="40" t="s">
        <v>14708</v>
      </c>
      <c r="C2878" s="40" t="s">
        <v>9931</v>
      </c>
      <c r="D2878" s="38">
        <v>486831</v>
      </c>
      <c r="E2878" s="42" t="s">
        <v>8998</v>
      </c>
      <c r="F2878" s="38">
        <v>48683</v>
      </c>
      <c r="G2878" s="38">
        <f t="shared" si="176"/>
        <v>535514</v>
      </c>
      <c r="H2878" s="40" t="s">
        <v>9001</v>
      </c>
      <c r="I2878" s="40" t="s">
        <v>9002</v>
      </c>
      <c r="J2878" s="45">
        <f t="shared" si="177"/>
        <v>20567</v>
      </c>
      <c r="K2878" s="47">
        <f t="shared" si="178"/>
        <v>535514</v>
      </c>
      <c r="L2878" t="e">
        <f>+VLOOKUP(J2878,'Thanh toán '!Q$6:R$3244,2,0)</f>
        <v>#N/A</v>
      </c>
      <c r="M2878" s="47" t="e">
        <f t="shared" si="179"/>
        <v>#N/A</v>
      </c>
    </row>
    <row r="2879" spans="1:13" x14ac:dyDescent="0.25">
      <c r="A2879" s="43">
        <v>45027</v>
      </c>
      <c r="B2879" s="40" t="s">
        <v>14709</v>
      </c>
      <c r="C2879" s="40" t="s">
        <v>13299</v>
      </c>
      <c r="D2879" s="38">
        <v>1360565</v>
      </c>
      <c r="E2879" s="42" t="s">
        <v>8998</v>
      </c>
      <c r="F2879" s="38">
        <v>136057</v>
      </c>
      <c r="G2879" s="38">
        <f t="shared" si="176"/>
        <v>1496622</v>
      </c>
      <c r="H2879" s="40" t="s">
        <v>9183</v>
      </c>
      <c r="I2879" s="40" t="s">
        <v>9184</v>
      </c>
      <c r="J2879" s="45">
        <f t="shared" si="177"/>
        <v>20570</v>
      </c>
      <c r="K2879" s="47">
        <f t="shared" si="178"/>
        <v>1496622</v>
      </c>
      <c r="L2879" t="e">
        <f>+VLOOKUP(J2879,'Thanh toán '!Q$6:R$3244,2,0)</f>
        <v>#N/A</v>
      </c>
      <c r="M2879" s="47" t="e">
        <f t="shared" si="179"/>
        <v>#N/A</v>
      </c>
    </row>
    <row r="2880" spans="1:13" x14ac:dyDescent="0.25">
      <c r="A2880" s="43">
        <v>45027</v>
      </c>
      <c r="B2880" s="40" t="s">
        <v>14710</v>
      </c>
      <c r="C2880" s="40" t="s">
        <v>14548</v>
      </c>
      <c r="D2880" s="38">
        <v>975839</v>
      </c>
      <c r="E2880" s="42" t="s">
        <v>8998</v>
      </c>
      <c r="F2880" s="38">
        <v>97584</v>
      </c>
      <c r="G2880" s="38">
        <f t="shared" si="176"/>
        <v>1073423</v>
      </c>
      <c r="H2880" s="40" t="s">
        <v>9406</v>
      </c>
      <c r="I2880" s="40" t="s">
        <v>9407</v>
      </c>
      <c r="J2880" s="45">
        <f t="shared" si="177"/>
        <v>20571</v>
      </c>
      <c r="K2880" s="47">
        <f t="shared" si="178"/>
        <v>1073423</v>
      </c>
      <c r="L2880" t="e">
        <f>+VLOOKUP(J2880,'Thanh toán '!Q$6:R$3244,2,0)</f>
        <v>#N/A</v>
      </c>
      <c r="M2880" s="47" t="e">
        <f t="shared" si="179"/>
        <v>#N/A</v>
      </c>
    </row>
    <row r="2881" spans="1:13" x14ac:dyDescent="0.25">
      <c r="A2881" s="43">
        <v>45027</v>
      </c>
      <c r="B2881" s="40" t="s">
        <v>14711</v>
      </c>
      <c r="C2881" s="40" t="s">
        <v>9380</v>
      </c>
      <c r="D2881" s="38">
        <v>860540</v>
      </c>
      <c r="E2881" s="42" t="s">
        <v>8998</v>
      </c>
      <c r="F2881" s="38">
        <v>86054</v>
      </c>
      <c r="G2881" s="38">
        <f t="shared" si="176"/>
        <v>946594</v>
      </c>
      <c r="H2881" s="40" t="s">
        <v>9001</v>
      </c>
      <c r="I2881" s="40" t="s">
        <v>9002</v>
      </c>
      <c r="J2881" s="45">
        <f t="shared" si="177"/>
        <v>20572</v>
      </c>
      <c r="K2881" s="47">
        <f t="shared" si="178"/>
        <v>946594</v>
      </c>
      <c r="L2881" t="e">
        <f>+VLOOKUP(J2881,'Thanh toán '!Q$6:R$3244,2,0)</f>
        <v>#N/A</v>
      </c>
      <c r="M2881" s="47" t="e">
        <f t="shared" si="179"/>
        <v>#N/A</v>
      </c>
    </row>
    <row r="2882" spans="1:13" x14ac:dyDescent="0.25">
      <c r="A2882" s="43">
        <v>45027</v>
      </c>
      <c r="B2882" s="40" t="s">
        <v>14712</v>
      </c>
      <c r="C2882" s="40" t="s">
        <v>14713</v>
      </c>
      <c r="D2882" s="38">
        <v>2037160</v>
      </c>
      <c r="E2882" s="42" t="s">
        <v>8998</v>
      </c>
      <c r="F2882" s="38">
        <v>203716</v>
      </c>
      <c r="G2882" s="38">
        <f t="shared" si="176"/>
        <v>2240876</v>
      </c>
      <c r="H2882" s="40" t="s">
        <v>9221</v>
      </c>
      <c r="I2882" s="40" t="s">
        <v>9222</v>
      </c>
      <c r="J2882" s="45">
        <f t="shared" si="177"/>
        <v>20574</v>
      </c>
      <c r="K2882" s="47">
        <f t="shared" si="178"/>
        <v>2240876</v>
      </c>
      <c r="L2882" t="e">
        <f>+VLOOKUP(J2882,'Thanh toán '!Q$6:R$3244,2,0)</f>
        <v>#N/A</v>
      </c>
      <c r="M2882" s="47" t="e">
        <f t="shared" si="179"/>
        <v>#N/A</v>
      </c>
    </row>
    <row r="2883" spans="1:13" x14ac:dyDescent="0.25">
      <c r="A2883" s="43">
        <v>45027</v>
      </c>
      <c r="B2883" s="40" t="s">
        <v>14714</v>
      </c>
      <c r="C2883" s="40" t="s">
        <v>9179</v>
      </c>
      <c r="D2883" s="38">
        <v>882000</v>
      </c>
      <c r="E2883" s="42" t="s">
        <v>8998</v>
      </c>
      <c r="F2883" s="38">
        <v>88200</v>
      </c>
      <c r="G2883" s="38">
        <f t="shared" si="176"/>
        <v>970200</v>
      </c>
      <c r="H2883" s="40" t="s">
        <v>9179</v>
      </c>
      <c r="I2883" s="40" t="s">
        <v>9180</v>
      </c>
      <c r="J2883" s="45">
        <f t="shared" si="177"/>
        <v>20576</v>
      </c>
      <c r="K2883" s="47">
        <f t="shared" si="178"/>
        <v>970200</v>
      </c>
      <c r="L2883" t="e">
        <f>+VLOOKUP(J2883,'Thanh toán '!Q$6:R$3244,2,0)</f>
        <v>#N/A</v>
      </c>
      <c r="M2883" s="47" t="e">
        <f t="shared" si="179"/>
        <v>#N/A</v>
      </c>
    </row>
    <row r="2884" spans="1:13" x14ac:dyDescent="0.25">
      <c r="A2884" s="43">
        <v>45027</v>
      </c>
      <c r="B2884" s="40" t="s">
        <v>14715</v>
      </c>
      <c r="C2884" s="40" t="s">
        <v>9179</v>
      </c>
      <c r="D2884" s="38">
        <v>501820</v>
      </c>
      <c r="E2884" s="42" t="s">
        <v>8998</v>
      </c>
      <c r="F2884" s="38">
        <v>50182</v>
      </c>
      <c r="G2884" s="38">
        <f t="shared" si="176"/>
        <v>552002</v>
      </c>
      <c r="H2884" s="40" t="s">
        <v>9179</v>
      </c>
      <c r="I2884" s="40" t="s">
        <v>9180</v>
      </c>
      <c r="J2884" s="45">
        <f t="shared" si="177"/>
        <v>20577</v>
      </c>
      <c r="K2884" s="47">
        <f t="shared" si="178"/>
        <v>552002</v>
      </c>
      <c r="L2884" t="e">
        <f>+VLOOKUP(J2884,'Thanh toán '!Q$6:R$3244,2,0)</f>
        <v>#N/A</v>
      </c>
      <c r="M2884" s="47" t="e">
        <f t="shared" si="179"/>
        <v>#N/A</v>
      </c>
    </row>
    <row r="2885" spans="1:13" x14ac:dyDescent="0.25">
      <c r="A2885" s="43">
        <v>45027</v>
      </c>
      <c r="B2885" s="40" t="s">
        <v>14716</v>
      </c>
      <c r="C2885" s="40" t="s">
        <v>9278</v>
      </c>
      <c r="D2885" s="38">
        <v>1289400</v>
      </c>
      <c r="E2885" s="42" t="s">
        <v>8998</v>
      </c>
      <c r="F2885" s="38">
        <v>128940</v>
      </c>
      <c r="G2885" s="38">
        <f t="shared" si="176"/>
        <v>1418340</v>
      </c>
      <c r="H2885" s="40" t="s">
        <v>9278</v>
      </c>
      <c r="I2885" s="40" t="s">
        <v>9279</v>
      </c>
      <c r="J2885" s="45">
        <f t="shared" si="177"/>
        <v>20578</v>
      </c>
      <c r="K2885" s="47">
        <f t="shared" si="178"/>
        <v>1418340</v>
      </c>
      <c r="L2885" t="e">
        <f>+VLOOKUP(J2885,'Thanh toán '!Q$6:R$3244,2,0)</f>
        <v>#N/A</v>
      </c>
      <c r="M2885" s="47" t="e">
        <f t="shared" si="179"/>
        <v>#N/A</v>
      </c>
    </row>
    <row r="2886" spans="1:13" x14ac:dyDescent="0.25">
      <c r="A2886" s="43">
        <v>45027</v>
      </c>
      <c r="B2886" s="40" t="s">
        <v>14717</v>
      </c>
      <c r="C2886" s="40" t="s">
        <v>9278</v>
      </c>
      <c r="D2886" s="38">
        <v>734310</v>
      </c>
      <c r="E2886" s="42" t="s">
        <v>8998</v>
      </c>
      <c r="F2886" s="38">
        <v>73431</v>
      </c>
      <c r="G2886" s="38">
        <f t="shared" ref="G2886:G2949" si="180">+D2886+F2886</f>
        <v>807741</v>
      </c>
      <c r="H2886" s="40" t="s">
        <v>9278</v>
      </c>
      <c r="I2886" s="40" t="s">
        <v>9279</v>
      </c>
      <c r="J2886" s="45">
        <f t="shared" ref="J2886:J2949" si="181">+B2886*1</f>
        <v>20579</v>
      </c>
      <c r="K2886" s="47">
        <f t="shared" ref="K2886:K2949" si="182">+G2886</f>
        <v>807741</v>
      </c>
      <c r="L2886" t="e">
        <f>+VLOOKUP(J2886,'Thanh toán '!Q$6:R$3244,2,0)</f>
        <v>#N/A</v>
      </c>
      <c r="M2886" s="47" t="e">
        <f t="shared" ref="M2886:M2949" si="183">+L2886-K2886</f>
        <v>#N/A</v>
      </c>
    </row>
    <row r="2887" spans="1:13" x14ac:dyDescent="0.25">
      <c r="A2887" s="43">
        <v>45027</v>
      </c>
      <c r="B2887" s="40" t="s">
        <v>14718</v>
      </c>
      <c r="C2887" s="40" t="s">
        <v>9769</v>
      </c>
      <c r="D2887" s="38">
        <v>1013091</v>
      </c>
      <c r="E2887" s="42" t="s">
        <v>8998</v>
      </c>
      <c r="F2887" s="38">
        <v>101309</v>
      </c>
      <c r="G2887" s="38">
        <f t="shared" si="180"/>
        <v>1114400</v>
      </c>
      <c r="H2887" s="40" t="s">
        <v>9001</v>
      </c>
      <c r="I2887" s="40" t="s">
        <v>9002</v>
      </c>
      <c r="J2887" s="45">
        <f t="shared" si="181"/>
        <v>20588</v>
      </c>
      <c r="K2887" s="47">
        <f t="shared" si="182"/>
        <v>1114400</v>
      </c>
      <c r="L2887" t="e">
        <f>+VLOOKUP(J2887,'Thanh toán '!Q$6:R$3244,2,0)</f>
        <v>#N/A</v>
      </c>
      <c r="M2887" s="47" t="e">
        <f t="shared" si="183"/>
        <v>#N/A</v>
      </c>
    </row>
    <row r="2888" spans="1:13" x14ac:dyDescent="0.25">
      <c r="A2888" s="43">
        <v>45027</v>
      </c>
      <c r="B2888" s="40" t="s">
        <v>14719</v>
      </c>
      <c r="C2888" s="40" t="s">
        <v>14720</v>
      </c>
      <c r="D2888" s="38">
        <v>1229905</v>
      </c>
      <c r="E2888" s="42" t="s">
        <v>8998</v>
      </c>
      <c r="F2888" s="38">
        <v>122991</v>
      </c>
      <c r="G2888" s="38">
        <f t="shared" si="180"/>
        <v>1352896</v>
      </c>
      <c r="H2888" s="40" t="s">
        <v>9159</v>
      </c>
      <c r="I2888" s="40" t="s">
        <v>9160</v>
      </c>
      <c r="J2888" s="45">
        <f t="shared" si="181"/>
        <v>20591</v>
      </c>
      <c r="K2888" s="47">
        <f t="shared" si="182"/>
        <v>1352896</v>
      </c>
      <c r="L2888" t="e">
        <f>+VLOOKUP(J2888,'Thanh toán '!Q$6:R$3244,2,0)</f>
        <v>#N/A</v>
      </c>
      <c r="M2888" s="47" t="e">
        <f t="shared" si="183"/>
        <v>#N/A</v>
      </c>
    </row>
    <row r="2889" spans="1:13" x14ac:dyDescent="0.25">
      <c r="A2889" s="43">
        <v>45027</v>
      </c>
      <c r="B2889" s="40" t="s">
        <v>14721</v>
      </c>
      <c r="C2889" s="40" t="s">
        <v>9533</v>
      </c>
      <c r="D2889" s="38">
        <v>2171400</v>
      </c>
      <c r="E2889" s="42" t="s">
        <v>8998</v>
      </c>
      <c r="F2889" s="38">
        <v>217140</v>
      </c>
      <c r="G2889" s="38">
        <f t="shared" si="180"/>
        <v>2388540</v>
      </c>
      <c r="H2889" s="40" t="s">
        <v>9533</v>
      </c>
      <c r="I2889" s="40" t="s">
        <v>9534</v>
      </c>
      <c r="J2889" s="45">
        <f t="shared" si="181"/>
        <v>20592</v>
      </c>
      <c r="K2889" s="47">
        <f t="shared" si="182"/>
        <v>2388540</v>
      </c>
      <c r="L2889" t="e">
        <f>+VLOOKUP(J2889,'Thanh toán '!Q$6:R$3244,2,0)</f>
        <v>#N/A</v>
      </c>
      <c r="M2889" s="47" t="e">
        <f t="shared" si="183"/>
        <v>#N/A</v>
      </c>
    </row>
    <row r="2890" spans="1:13" x14ac:dyDescent="0.25">
      <c r="A2890" s="43">
        <v>45027</v>
      </c>
      <c r="B2890" s="40" t="s">
        <v>14722</v>
      </c>
      <c r="C2890" s="40" t="s">
        <v>14723</v>
      </c>
      <c r="D2890" s="38">
        <v>444230</v>
      </c>
      <c r="E2890" s="42" t="s">
        <v>8998</v>
      </c>
      <c r="F2890" s="38">
        <v>44423</v>
      </c>
      <c r="G2890" s="38">
        <f t="shared" si="180"/>
        <v>488653</v>
      </c>
      <c r="H2890" s="40" t="s">
        <v>9159</v>
      </c>
      <c r="I2890" s="40" t="s">
        <v>9160</v>
      </c>
      <c r="J2890" s="45">
        <f t="shared" si="181"/>
        <v>20595</v>
      </c>
      <c r="K2890" s="47">
        <f t="shared" si="182"/>
        <v>488653</v>
      </c>
      <c r="L2890" t="e">
        <f>+VLOOKUP(J2890,'Thanh toán '!Q$6:R$3244,2,0)</f>
        <v>#N/A</v>
      </c>
      <c r="M2890" s="47" t="e">
        <f t="shared" si="183"/>
        <v>#N/A</v>
      </c>
    </row>
    <row r="2891" spans="1:13" x14ac:dyDescent="0.25">
      <c r="A2891" s="43">
        <v>45027</v>
      </c>
      <c r="B2891" s="40" t="s">
        <v>14724</v>
      </c>
      <c r="C2891" s="40" t="s">
        <v>11400</v>
      </c>
      <c r="D2891" s="38">
        <v>1961041</v>
      </c>
      <c r="E2891" s="42" t="s">
        <v>8998</v>
      </c>
      <c r="F2891" s="38">
        <v>196104</v>
      </c>
      <c r="G2891" s="38">
        <f t="shared" si="180"/>
        <v>2157145</v>
      </c>
      <c r="H2891" s="40" t="s">
        <v>9001</v>
      </c>
      <c r="I2891" s="40" t="s">
        <v>9002</v>
      </c>
      <c r="J2891" s="45">
        <f t="shared" si="181"/>
        <v>20596</v>
      </c>
      <c r="K2891" s="47">
        <f t="shared" si="182"/>
        <v>2157145</v>
      </c>
      <c r="L2891" t="e">
        <f>+VLOOKUP(J2891,'Thanh toán '!Q$6:R$3244,2,0)</f>
        <v>#N/A</v>
      </c>
      <c r="M2891" s="47" t="e">
        <f t="shared" si="183"/>
        <v>#N/A</v>
      </c>
    </row>
    <row r="2892" spans="1:13" x14ac:dyDescent="0.25">
      <c r="A2892" s="43">
        <v>45027</v>
      </c>
      <c r="B2892" s="40" t="s">
        <v>14725</v>
      </c>
      <c r="C2892" s="40" t="s">
        <v>14726</v>
      </c>
      <c r="D2892" s="38">
        <v>1537385</v>
      </c>
      <c r="E2892" s="42" t="s">
        <v>8998</v>
      </c>
      <c r="F2892" s="38">
        <v>153739</v>
      </c>
      <c r="G2892" s="38">
        <f t="shared" si="180"/>
        <v>1691124</v>
      </c>
      <c r="H2892" s="40" t="s">
        <v>9725</v>
      </c>
      <c r="I2892" s="40" t="s">
        <v>9726</v>
      </c>
      <c r="J2892" s="45">
        <f t="shared" si="181"/>
        <v>20597</v>
      </c>
      <c r="K2892" s="47">
        <f t="shared" si="182"/>
        <v>1691124</v>
      </c>
      <c r="L2892" t="e">
        <f>+VLOOKUP(J2892,'Thanh toán '!Q$6:R$3244,2,0)</f>
        <v>#N/A</v>
      </c>
      <c r="M2892" s="47" t="e">
        <f t="shared" si="183"/>
        <v>#N/A</v>
      </c>
    </row>
    <row r="2893" spans="1:13" x14ac:dyDescent="0.25">
      <c r="A2893" s="43">
        <v>45027</v>
      </c>
      <c r="B2893" s="40" t="s">
        <v>14727</v>
      </c>
      <c r="C2893" s="40" t="s">
        <v>14728</v>
      </c>
      <c r="D2893" s="38">
        <v>699681</v>
      </c>
      <c r="E2893" s="42" t="s">
        <v>8998</v>
      </c>
      <c r="F2893" s="38">
        <v>69968</v>
      </c>
      <c r="G2893" s="38">
        <f t="shared" si="180"/>
        <v>769649</v>
      </c>
      <c r="H2893" s="40" t="s">
        <v>9725</v>
      </c>
      <c r="I2893" s="40" t="s">
        <v>9726</v>
      </c>
      <c r="J2893" s="45">
        <f t="shared" si="181"/>
        <v>20598</v>
      </c>
      <c r="K2893" s="47">
        <f t="shared" si="182"/>
        <v>769649</v>
      </c>
      <c r="L2893" t="e">
        <f>+VLOOKUP(J2893,'Thanh toán '!Q$6:R$3244,2,0)</f>
        <v>#N/A</v>
      </c>
      <c r="M2893" s="47" t="e">
        <f t="shared" si="183"/>
        <v>#N/A</v>
      </c>
    </row>
    <row r="2894" spans="1:13" x14ac:dyDescent="0.25">
      <c r="A2894" s="43">
        <v>45027</v>
      </c>
      <c r="B2894" s="40" t="s">
        <v>14729</v>
      </c>
      <c r="C2894" s="40" t="s">
        <v>10178</v>
      </c>
      <c r="D2894" s="38">
        <v>724353</v>
      </c>
      <c r="E2894" s="42" t="s">
        <v>8998</v>
      </c>
      <c r="F2894" s="38">
        <v>72435</v>
      </c>
      <c r="G2894" s="38">
        <f t="shared" si="180"/>
        <v>796788</v>
      </c>
      <c r="H2894" s="40" t="s">
        <v>9001</v>
      </c>
      <c r="I2894" s="40" t="s">
        <v>9002</v>
      </c>
      <c r="J2894" s="45">
        <f t="shared" si="181"/>
        <v>20599</v>
      </c>
      <c r="K2894" s="47">
        <f t="shared" si="182"/>
        <v>796788</v>
      </c>
      <c r="L2894" t="e">
        <f>+VLOOKUP(J2894,'Thanh toán '!Q$6:R$3244,2,0)</f>
        <v>#N/A</v>
      </c>
      <c r="M2894" s="47" t="e">
        <f t="shared" si="183"/>
        <v>#N/A</v>
      </c>
    </row>
    <row r="2895" spans="1:13" x14ac:dyDescent="0.25">
      <c r="A2895" s="43">
        <v>45027</v>
      </c>
      <c r="B2895" s="40" t="s">
        <v>14730</v>
      </c>
      <c r="C2895" s="40" t="s">
        <v>14432</v>
      </c>
      <c r="D2895" s="38">
        <v>874464</v>
      </c>
      <c r="E2895" s="42" t="s">
        <v>8998</v>
      </c>
      <c r="F2895" s="38">
        <v>87446</v>
      </c>
      <c r="G2895" s="38">
        <f t="shared" si="180"/>
        <v>961910</v>
      </c>
      <c r="H2895" s="40" t="s">
        <v>9159</v>
      </c>
      <c r="I2895" s="40" t="s">
        <v>9160</v>
      </c>
      <c r="J2895" s="45">
        <f t="shared" si="181"/>
        <v>20600</v>
      </c>
      <c r="K2895" s="47">
        <f t="shared" si="182"/>
        <v>961910</v>
      </c>
      <c r="L2895" t="e">
        <f>+VLOOKUP(J2895,'Thanh toán '!Q$6:R$3244,2,0)</f>
        <v>#N/A</v>
      </c>
      <c r="M2895" s="47" t="e">
        <f t="shared" si="183"/>
        <v>#N/A</v>
      </c>
    </row>
    <row r="2896" spans="1:13" x14ac:dyDescent="0.25">
      <c r="A2896" s="43">
        <v>45027</v>
      </c>
      <c r="B2896" s="40" t="s">
        <v>14731</v>
      </c>
      <c r="C2896" s="40" t="s">
        <v>14732</v>
      </c>
      <c r="D2896" s="38">
        <v>0</v>
      </c>
      <c r="E2896" s="42" t="s">
        <v>8998</v>
      </c>
      <c r="F2896" s="38">
        <v>0</v>
      </c>
      <c r="G2896" s="38">
        <f t="shared" si="180"/>
        <v>0</v>
      </c>
      <c r="H2896" s="40" t="s">
        <v>9159</v>
      </c>
      <c r="I2896" s="40" t="s">
        <v>9160</v>
      </c>
      <c r="J2896" s="45">
        <f t="shared" si="181"/>
        <v>20601</v>
      </c>
      <c r="K2896" s="47">
        <f t="shared" si="182"/>
        <v>0</v>
      </c>
      <c r="L2896" t="e">
        <f>+VLOOKUP(J2896,'Thanh toán '!Q$6:R$3244,2,0)</f>
        <v>#N/A</v>
      </c>
      <c r="M2896" s="47" t="e">
        <f t="shared" si="183"/>
        <v>#N/A</v>
      </c>
    </row>
    <row r="2897" spans="1:13" x14ac:dyDescent="0.25">
      <c r="A2897" s="43">
        <v>45027</v>
      </c>
      <c r="B2897" s="40" t="s">
        <v>14733</v>
      </c>
      <c r="C2897" s="40" t="s">
        <v>14734</v>
      </c>
      <c r="D2897" s="38">
        <v>1637304</v>
      </c>
      <c r="E2897" s="42" t="s">
        <v>8998</v>
      </c>
      <c r="F2897" s="38">
        <v>163730</v>
      </c>
      <c r="G2897" s="38">
        <f t="shared" si="180"/>
        <v>1801034</v>
      </c>
      <c r="H2897" s="40" t="s">
        <v>9159</v>
      </c>
      <c r="I2897" s="40" t="s">
        <v>9160</v>
      </c>
      <c r="J2897" s="45">
        <f t="shared" si="181"/>
        <v>20602</v>
      </c>
      <c r="K2897" s="47">
        <f t="shared" si="182"/>
        <v>1801034</v>
      </c>
      <c r="L2897" t="e">
        <f>+VLOOKUP(J2897,'Thanh toán '!Q$6:R$3244,2,0)</f>
        <v>#N/A</v>
      </c>
      <c r="M2897" s="47" t="e">
        <f t="shared" si="183"/>
        <v>#N/A</v>
      </c>
    </row>
    <row r="2898" spans="1:13" x14ac:dyDescent="0.25">
      <c r="A2898" s="43">
        <v>45027</v>
      </c>
      <c r="B2898" s="40" t="s">
        <v>14735</v>
      </c>
      <c r="C2898" s="40" t="s">
        <v>14736</v>
      </c>
      <c r="D2898" s="38">
        <v>892731</v>
      </c>
      <c r="E2898" s="42" t="s">
        <v>8998</v>
      </c>
      <c r="F2898" s="38">
        <v>89273</v>
      </c>
      <c r="G2898" s="38">
        <f t="shared" si="180"/>
        <v>982004</v>
      </c>
      <c r="H2898" s="40" t="s">
        <v>9159</v>
      </c>
      <c r="I2898" s="40" t="s">
        <v>9160</v>
      </c>
      <c r="J2898" s="45">
        <f t="shared" si="181"/>
        <v>20603</v>
      </c>
      <c r="K2898" s="47">
        <f t="shared" si="182"/>
        <v>982004</v>
      </c>
      <c r="L2898" t="e">
        <f>+VLOOKUP(J2898,'Thanh toán '!Q$6:R$3244,2,0)</f>
        <v>#N/A</v>
      </c>
      <c r="M2898" s="47" t="e">
        <f t="shared" si="183"/>
        <v>#N/A</v>
      </c>
    </row>
    <row r="2899" spans="1:13" x14ac:dyDescent="0.25">
      <c r="A2899" s="43">
        <v>45027</v>
      </c>
      <c r="B2899" s="40" t="s">
        <v>14737</v>
      </c>
      <c r="C2899" s="40" t="s">
        <v>10038</v>
      </c>
      <c r="D2899" s="38">
        <v>695140</v>
      </c>
      <c r="E2899" s="42" t="s">
        <v>8998</v>
      </c>
      <c r="F2899" s="38">
        <v>69514</v>
      </c>
      <c r="G2899" s="38">
        <f t="shared" si="180"/>
        <v>764654</v>
      </c>
      <c r="H2899" s="40" t="s">
        <v>9001</v>
      </c>
      <c r="I2899" s="40" t="s">
        <v>9002</v>
      </c>
      <c r="J2899" s="45">
        <f t="shared" si="181"/>
        <v>20622</v>
      </c>
      <c r="K2899" s="47">
        <f t="shared" si="182"/>
        <v>764654</v>
      </c>
      <c r="L2899" t="e">
        <f>+VLOOKUP(J2899,'Thanh toán '!Q$6:R$3244,2,0)</f>
        <v>#N/A</v>
      </c>
      <c r="M2899" s="47" t="e">
        <f t="shared" si="183"/>
        <v>#N/A</v>
      </c>
    </row>
    <row r="2900" spans="1:13" x14ac:dyDescent="0.25">
      <c r="A2900" s="43">
        <v>45027</v>
      </c>
      <c r="B2900" s="40" t="s">
        <v>14738</v>
      </c>
      <c r="C2900" s="40" t="s">
        <v>10046</v>
      </c>
      <c r="D2900" s="38">
        <v>355384</v>
      </c>
      <c r="E2900" s="42" t="s">
        <v>8998</v>
      </c>
      <c r="F2900" s="38">
        <v>35538</v>
      </c>
      <c r="G2900" s="38">
        <f t="shared" si="180"/>
        <v>390922</v>
      </c>
      <c r="H2900" s="40" t="s">
        <v>9001</v>
      </c>
      <c r="I2900" s="40" t="s">
        <v>9002</v>
      </c>
      <c r="J2900" s="45">
        <f t="shared" si="181"/>
        <v>20623</v>
      </c>
      <c r="K2900" s="47">
        <f t="shared" si="182"/>
        <v>390922</v>
      </c>
      <c r="L2900" t="e">
        <f>+VLOOKUP(J2900,'Thanh toán '!Q$6:R$3244,2,0)</f>
        <v>#N/A</v>
      </c>
      <c r="M2900" s="47" t="e">
        <f t="shared" si="183"/>
        <v>#N/A</v>
      </c>
    </row>
    <row r="2901" spans="1:13" x14ac:dyDescent="0.25">
      <c r="A2901" s="43">
        <v>45027</v>
      </c>
      <c r="B2901" s="40" t="s">
        <v>14739</v>
      </c>
      <c r="C2901" s="40" t="s">
        <v>9973</v>
      </c>
      <c r="D2901" s="38">
        <v>648895</v>
      </c>
      <c r="E2901" s="42" t="s">
        <v>8998</v>
      </c>
      <c r="F2901" s="38">
        <v>64890</v>
      </c>
      <c r="G2901" s="38">
        <f t="shared" si="180"/>
        <v>713785</v>
      </c>
      <c r="H2901" s="40" t="s">
        <v>9001</v>
      </c>
      <c r="I2901" s="40" t="s">
        <v>9002</v>
      </c>
      <c r="J2901" s="45">
        <f t="shared" si="181"/>
        <v>20626</v>
      </c>
      <c r="K2901" s="47">
        <f t="shared" si="182"/>
        <v>713785</v>
      </c>
      <c r="L2901" t="e">
        <f>+VLOOKUP(J2901,'Thanh toán '!Q$6:R$3244,2,0)</f>
        <v>#N/A</v>
      </c>
      <c r="M2901" s="47" t="e">
        <f t="shared" si="183"/>
        <v>#N/A</v>
      </c>
    </row>
    <row r="2902" spans="1:13" x14ac:dyDescent="0.25">
      <c r="A2902" s="43">
        <v>45027</v>
      </c>
      <c r="B2902" s="40" t="s">
        <v>14740</v>
      </c>
      <c r="C2902" s="40" t="s">
        <v>9969</v>
      </c>
      <c r="D2902" s="38">
        <v>606294</v>
      </c>
      <c r="E2902" s="42" t="s">
        <v>8998</v>
      </c>
      <c r="F2902" s="38">
        <v>60629</v>
      </c>
      <c r="G2902" s="38">
        <f t="shared" si="180"/>
        <v>666923</v>
      </c>
      <c r="H2902" s="40" t="s">
        <v>9001</v>
      </c>
      <c r="I2902" s="40" t="s">
        <v>9002</v>
      </c>
      <c r="J2902" s="45">
        <f t="shared" si="181"/>
        <v>20627</v>
      </c>
      <c r="K2902" s="47">
        <f t="shared" si="182"/>
        <v>666923</v>
      </c>
      <c r="L2902" t="e">
        <f>+VLOOKUP(J2902,'Thanh toán '!Q$6:R$3244,2,0)</f>
        <v>#N/A</v>
      </c>
      <c r="M2902" s="47" t="e">
        <f t="shared" si="183"/>
        <v>#N/A</v>
      </c>
    </row>
    <row r="2903" spans="1:13" x14ac:dyDescent="0.25">
      <c r="A2903" s="43">
        <v>45027</v>
      </c>
      <c r="B2903" s="40" t="s">
        <v>14741</v>
      </c>
      <c r="C2903" s="40" t="s">
        <v>9212</v>
      </c>
      <c r="D2903" s="38">
        <v>1727720</v>
      </c>
      <c r="E2903" s="42" t="s">
        <v>8998</v>
      </c>
      <c r="F2903" s="38">
        <v>172772</v>
      </c>
      <c r="G2903" s="38">
        <f t="shared" si="180"/>
        <v>1900492</v>
      </c>
      <c r="H2903" s="40" t="s">
        <v>9212</v>
      </c>
      <c r="I2903" s="40" t="s">
        <v>9213</v>
      </c>
      <c r="J2903" s="45">
        <f t="shared" si="181"/>
        <v>20635</v>
      </c>
      <c r="K2903" s="47">
        <f t="shared" si="182"/>
        <v>1900492</v>
      </c>
      <c r="L2903" t="e">
        <f>+VLOOKUP(J2903,'Thanh toán '!Q$6:R$3244,2,0)</f>
        <v>#N/A</v>
      </c>
      <c r="M2903" s="47" t="e">
        <f t="shared" si="183"/>
        <v>#N/A</v>
      </c>
    </row>
    <row r="2904" spans="1:13" x14ac:dyDescent="0.25">
      <c r="A2904" s="43">
        <v>45027</v>
      </c>
      <c r="B2904" s="40" t="s">
        <v>14742</v>
      </c>
      <c r="C2904" s="40" t="s">
        <v>9212</v>
      </c>
      <c r="D2904" s="38">
        <v>865200</v>
      </c>
      <c r="E2904" s="42" t="s">
        <v>8998</v>
      </c>
      <c r="F2904" s="38">
        <v>86520</v>
      </c>
      <c r="G2904" s="38">
        <f t="shared" si="180"/>
        <v>951720</v>
      </c>
      <c r="H2904" s="40" t="s">
        <v>9212</v>
      </c>
      <c r="I2904" s="40" t="s">
        <v>9213</v>
      </c>
      <c r="J2904" s="45">
        <f t="shared" si="181"/>
        <v>20636</v>
      </c>
      <c r="K2904" s="47">
        <f t="shared" si="182"/>
        <v>951720</v>
      </c>
      <c r="L2904" t="e">
        <f>+VLOOKUP(J2904,'Thanh toán '!Q$6:R$3244,2,0)</f>
        <v>#N/A</v>
      </c>
      <c r="M2904" s="47" t="e">
        <f t="shared" si="183"/>
        <v>#N/A</v>
      </c>
    </row>
    <row r="2905" spans="1:13" x14ac:dyDescent="0.25">
      <c r="A2905" s="43">
        <v>45027</v>
      </c>
      <c r="B2905" s="40" t="s">
        <v>14743</v>
      </c>
      <c r="C2905" s="40" t="s">
        <v>9347</v>
      </c>
      <c r="D2905" s="38">
        <v>865200</v>
      </c>
      <c r="E2905" s="42" t="s">
        <v>8998</v>
      </c>
      <c r="F2905" s="38">
        <v>86520</v>
      </c>
      <c r="G2905" s="38">
        <f t="shared" si="180"/>
        <v>951720</v>
      </c>
      <c r="H2905" s="40" t="s">
        <v>9347</v>
      </c>
      <c r="I2905" s="40" t="s">
        <v>9348</v>
      </c>
      <c r="J2905" s="45">
        <f t="shared" si="181"/>
        <v>20638</v>
      </c>
      <c r="K2905" s="47">
        <f t="shared" si="182"/>
        <v>951720</v>
      </c>
      <c r="L2905" t="e">
        <f>+VLOOKUP(J2905,'Thanh toán '!Q$6:R$3244,2,0)</f>
        <v>#N/A</v>
      </c>
      <c r="M2905" s="47" t="e">
        <f t="shared" si="183"/>
        <v>#N/A</v>
      </c>
    </row>
    <row r="2906" spans="1:13" x14ac:dyDescent="0.25">
      <c r="A2906" s="43">
        <v>45027</v>
      </c>
      <c r="B2906" s="40" t="s">
        <v>14744</v>
      </c>
      <c r="C2906" s="40" t="s">
        <v>9298</v>
      </c>
      <c r="D2906" s="38">
        <v>444230</v>
      </c>
      <c r="E2906" s="42" t="s">
        <v>8998</v>
      </c>
      <c r="F2906" s="38">
        <v>44423</v>
      </c>
      <c r="G2906" s="38">
        <f t="shared" si="180"/>
        <v>488653</v>
      </c>
      <c r="H2906" s="40" t="s">
        <v>9295</v>
      </c>
      <c r="I2906" s="40" t="s">
        <v>9296</v>
      </c>
      <c r="J2906" s="45">
        <f t="shared" si="181"/>
        <v>20639</v>
      </c>
      <c r="K2906" s="47">
        <f t="shared" si="182"/>
        <v>488653</v>
      </c>
      <c r="L2906" t="e">
        <f>+VLOOKUP(J2906,'Thanh toán '!Q$6:R$3244,2,0)</f>
        <v>#N/A</v>
      </c>
      <c r="M2906" s="47" t="e">
        <f t="shared" si="183"/>
        <v>#N/A</v>
      </c>
    </row>
    <row r="2907" spans="1:13" x14ac:dyDescent="0.25">
      <c r="A2907" s="43">
        <v>45027</v>
      </c>
      <c r="B2907" s="40" t="s">
        <v>14745</v>
      </c>
      <c r="C2907" s="40" t="s">
        <v>9321</v>
      </c>
      <c r="D2907" s="38">
        <v>2858900</v>
      </c>
      <c r="E2907" s="42" t="s">
        <v>8998</v>
      </c>
      <c r="F2907" s="38">
        <v>285890</v>
      </c>
      <c r="G2907" s="38">
        <f t="shared" si="180"/>
        <v>3144790</v>
      </c>
      <c r="H2907" s="40" t="s">
        <v>9321</v>
      </c>
      <c r="I2907" s="40" t="s">
        <v>9322</v>
      </c>
      <c r="J2907" s="45">
        <f t="shared" si="181"/>
        <v>20640</v>
      </c>
      <c r="K2907" s="47">
        <f t="shared" si="182"/>
        <v>3144790</v>
      </c>
      <c r="L2907" t="e">
        <f>+VLOOKUP(J2907,'Thanh toán '!Q$6:R$3244,2,0)</f>
        <v>#N/A</v>
      </c>
      <c r="M2907" s="47" t="e">
        <f t="shared" si="183"/>
        <v>#N/A</v>
      </c>
    </row>
    <row r="2908" spans="1:13" x14ac:dyDescent="0.25">
      <c r="A2908" s="43">
        <v>45027</v>
      </c>
      <c r="B2908" s="40" t="s">
        <v>14746</v>
      </c>
      <c r="C2908" s="40" t="s">
        <v>9289</v>
      </c>
      <c r="D2908" s="38">
        <v>1710982</v>
      </c>
      <c r="E2908" s="42" t="s">
        <v>8998</v>
      </c>
      <c r="F2908" s="38">
        <v>171098</v>
      </c>
      <c r="G2908" s="38">
        <f t="shared" si="180"/>
        <v>1882080</v>
      </c>
      <c r="H2908" s="40" t="s">
        <v>9289</v>
      </c>
      <c r="I2908" s="40" t="s">
        <v>9290</v>
      </c>
      <c r="J2908" s="45">
        <f t="shared" si="181"/>
        <v>20641</v>
      </c>
      <c r="K2908" s="47">
        <f t="shared" si="182"/>
        <v>1882080</v>
      </c>
      <c r="L2908" t="e">
        <f>+VLOOKUP(J2908,'Thanh toán '!Q$6:R$3244,2,0)</f>
        <v>#N/A</v>
      </c>
      <c r="M2908" s="47" t="e">
        <f t="shared" si="183"/>
        <v>#N/A</v>
      </c>
    </row>
    <row r="2909" spans="1:13" x14ac:dyDescent="0.25">
      <c r="A2909" s="43">
        <v>45027</v>
      </c>
      <c r="B2909" s="40" t="s">
        <v>14747</v>
      </c>
      <c r="C2909" s="40" t="s">
        <v>9311</v>
      </c>
      <c r="D2909" s="38">
        <v>1506525</v>
      </c>
      <c r="E2909" s="42" t="s">
        <v>8998</v>
      </c>
      <c r="F2909" s="38">
        <v>150653</v>
      </c>
      <c r="G2909" s="38">
        <f t="shared" si="180"/>
        <v>1657178</v>
      </c>
      <c r="H2909" s="40" t="s">
        <v>9311</v>
      </c>
      <c r="I2909" s="40" t="s">
        <v>9312</v>
      </c>
      <c r="J2909" s="45">
        <f t="shared" si="181"/>
        <v>20642</v>
      </c>
      <c r="K2909" s="47">
        <f t="shared" si="182"/>
        <v>1657178</v>
      </c>
      <c r="L2909" t="e">
        <f>+VLOOKUP(J2909,'Thanh toán '!Q$6:R$3244,2,0)</f>
        <v>#N/A</v>
      </c>
      <c r="M2909" s="47" t="e">
        <f t="shared" si="183"/>
        <v>#N/A</v>
      </c>
    </row>
    <row r="2910" spans="1:13" x14ac:dyDescent="0.25">
      <c r="A2910" s="43">
        <v>45027</v>
      </c>
      <c r="B2910" s="40" t="s">
        <v>14748</v>
      </c>
      <c r="C2910" s="40" t="s">
        <v>9315</v>
      </c>
      <c r="D2910" s="38">
        <v>2074661</v>
      </c>
      <c r="E2910" s="42" t="s">
        <v>8998</v>
      </c>
      <c r="F2910" s="38">
        <v>207466</v>
      </c>
      <c r="G2910" s="38">
        <f t="shared" si="180"/>
        <v>2282127</v>
      </c>
      <c r="H2910" s="40" t="s">
        <v>9315</v>
      </c>
      <c r="I2910" s="40" t="s">
        <v>9316</v>
      </c>
      <c r="J2910" s="45">
        <f t="shared" si="181"/>
        <v>20643</v>
      </c>
      <c r="K2910" s="47">
        <f t="shared" si="182"/>
        <v>2282127</v>
      </c>
      <c r="L2910" t="e">
        <f>+VLOOKUP(J2910,'Thanh toán '!Q$6:R$3244,2,0)</f>
        <v>#N/A</v>
      </c>
      <c r="M2910" s="47" t="e">
        <f t="shared" si="183"/>
        <v>#N/A</v>
      </c>
    </row>
    <row r="2911" spans="1:13" x14ac:dyDescent="0.25">
      <c r="A2911" s="43">
        <v>45027</v>
      </c>
      <c r="B2911" s="40" t="s">
        <v>14749</v>
      </c>
      <c r="C2911" s="40" t="s">
        <v>10546</v>
      </c>
      <c r="D2911" s="38">
        <v>595330</v>
      </c>
      <c r="E2911" s="42" t="s">
        <v>8998</v>
      </c>
      <c r="F2911" s="38">
        <v>59533</v>
      </c>
      <c r="G2911" s="38">
        <f t="shared" si="180"/>
        <v>654863</v>
      </c>
      <c r="H2911" s="40" t="s">
        <v>10546</v>
      </c>
      <c r="I2911" s="40" t="s">
        <v>10547</v>
      </c>
      <c r="J2911" s="45">
        <f t="shared" si="181"/>
        <v>20644</v>
      </c>
      <c r="K2911" s="47">
        <f t="shared" si="182"/>
        <v>654863</v>
      </c>
      <c r="L2911" t="e">
        <f>+VLOOKUP(J2911,'Thanh toán '!Q$6:R$3244,2,0)</f>
        <v>#N/A</v>
      </c>
      <c r="M2911" s="47" t="e">
        <f t="shared" si="183"/>
        <v>#N/A</v>
      </c>
    </row>
    <row r="2912" spans="1:13" x14ac:dyDescent="0.25">
      <c r="A2912" s="43">
        <v>45027</v>
      </c>
      <c r="B2912" s="40" t="s">
        <v>14750</v>
      </c>
      <c r="C2912" s="40" t="s">
        <v>9337</v>
      </c>
      <c r="D2912" s="38">
        <v>734310</v>
      </c>
      <c r="E2912" s="42" t="s">
        <v>8998</v>
      </c>
      <c r="F2912" s="38">
        <v>73431</v>
      </c>
      <c r="G2912" s="38">
        <f t="shared" si="180"/>
        <v>807741</v>
      </c>
      <c r="H2912" s="40" t="s">
        <v>9337</v>
      </c>
      <c r="I2912" s="40" t="s">
        <v>9338</v>
      </c>
      <c r="J2912" s="45">
        <f t="shared" si="181"/>
        <v>20645</v>
      </c>
      <c r="K2912" s="47">
        <f t="shared" si="182"/>
        <v>807741</v>
      </c>
      <c r="L2912" t="e">
        <f>+VLOOKUP(J2912,'Thanh toán '!Q$6:R$3244,2,0)</f>
        <v>#N/A</v>
      </c>
      <c r="M2912" s="47" t="e">
        <f t="shared" si="183"/>
        <v>#N/A</v>
      </c>
    </row>
    <row r="2913" spans="1:13" x14ac:dyDescent="0.25">
      <c r="A2913" s="43">
        <v>45027</v>
      </c>
      <c r="B2913" s="40" t="s">
        <v>14751</v>
      </c>
      <c r="C2913" s="40" t="s">
        <v>9343</v>
      </c>
      <c r="D2913" s="38">
        <v>4943160</v>
      </c>
      <c r="E2913" s="42" t="s">
        <v>8998</v>
      </c>
      <c r="F2913" s="38">
        <v>494316</v>
      </c>
      <c r="G2913" s="38">
        <f t="shared" si="180"/>
        <v>5437476</v>
      </c>
      <c r="H2913" s="40" t="s">
        <v>9343</v>
      </c>
      <c r="I2913" s="40" t="s">
        <v>9344</v>
      </c>
      <c r="J2913" s="45">
        <f t="shared" si="181"/>
        <v>20646</v>
      </c>
      <c r="K2913" s="47">
        <f t="shared" si="182"/>
        <v>5437476</v>
      </c>
      <c r="L2913" t="e">
        <f>+VLOOKUP(J2913,'Thanh toán '!Q$6:R$3244,2,0)</f>
        <v>#N/A</v>
      </c>
      <c r="M2913" s="47" t="e">
        <f t="shared" si="183"/>
        <v>#N/A</v>
      </c>
    </row>
    <row r="2914" spans="1:13" x14ac:dyDescent="0.25">
      <c r="A2914" s="43">
        <v>45027</v>
      </c>
      <c r="B2914" s="40" t="s">
        <v>14752</v>
      </c>
      <c r="C2914" s="40" t="s">
        <v>9331</v>
      </c>
      <c r="D2914" s="38">
        <v>2659280</v>
      </c>
      <c r="E2914" s="42" t="s">
        <v>8998</v>
      </c>
      <c r="F2914" s="38">
        <v>265928</v>
      </c>
      <c r="G2914" s="38">
        <f t="shared" si="180"/>
        <v>2925208</v>
      </c>
      <c r="H2914" s="40" t="s">
        <v>9331</v>
      </c>
      <c r="I2914" s="40" t="s">
        <v>9332</v>
      </c>
      <c r="J2914" s="45">
        <f t="shared" si="181"/>
        <v>20647</v>
      </c>
      <c r="K2914" s="47">
        <f t="shared" si="182"/>
        <v>2925208</v>
      </c>
      <c r="L2914" t="e">
        <f>+VLOOKUP(J2914,'Thanh toán '!Q$6:R$3244,2,0)</f>
        <v>#N/A</v>
      </c>
      <c r="M2914" s="47" t="e">
        <f t="shared" si="183"/>
        <v>#N/A</v>
      </c>
    </row>
    <row r="2915" spans="1:13" x14ac:dyDescent="0.25">
      <c r="A2915" s="43">
        <v>45027</v>
      </c>
      <c r="B2915" s="40" t="s">
        <v>14753</v>
      </c>
      <c r="C2915" s="40" t="s">
        <v>14754</v>
      </c>
      <c r="D2915" s="38">
        <v>1429450</v>
      </c>
      <c r="E2915" s="42" t="s">
        <v>8998</v>
      </c>
      <c r="F2915" s="38">
        <v>142945</v>
      </c>
      <c r="G2915" s="38">
        <f t="shared" si="180"/>
        <v>1572395</v>
      </c>
      <c r="H2915" s="40" t="s">
        <v>9072</v>
      </c>
      <c r="I2915" s="40" t="s">
        <v>9073</v>
      </c>
      <c r="J2915" s="45">
        <f t="shared" si="181"/>
        <v>20649</v>
      </c>
      <c r="K2915" s="47">
        <f t="shared" si="182"/>
        <v>1572395</v>
      </c>
      <c r="L2915" t="e">
        <f>+VLOOKUP(J2915,'Thanh toán '!Q$6:R$3244,2,0)</f>
        <v>#N/A</v>
      </c>
      <c r="M2915" s="47" t="e">
        <f t="shared" si="183"/>
        <v>#N/A</v>
      </c>
    </row>
    <row r="2916" spans="1:13" x14ac:dyDescent="0.25">
      <c r="A2916" s="43">
        <v>45027</v>
      </c>
      <c r="B2916" s="40" t="s">
        <v>14755</v>
      </c>
      <c r="C2916" s="40" t="s">
        <v>10151</v>
      </c>
      <c r="D2916" s="38">
        <v>1334945</v>
      </c>
      <c r="E2916" s="42" t="s">
        <v>8998</v>
      </c>
      <c r="F2916" s="38">
        <v>133495</v>
      </c>
      <c r="G2916" s="38">
        <f t="shared" si="180"/>
        <v>1468440</v>
      </c>
      <c r="H2916" s="40" t="s">
        <v>9001</v>
      </c>
      <c r="I2916" s="40" t="s">
        <v>9002</v>
      </c>
      <c r="J2916" s="45">
        <f t="shared" si="181"/>
        <v>20656</v>
      </c>
      <c r="K2916" s="47">
        <f t="shared" si="182"/>
        <v>1468440</v>
      </c>
      <c r="L2916" t="e">
        <f>+VLOOKUP(J2916,'Thanh toán '!Q$6:R$3244,2,0)</f>
        <v>#N/A</v>
      </c>
      <c r="M2916" s="47" t="e">
        <f t="shared" si="183"/>
        <v>#N/A</v>
      </c>
    </row>
    <row r="2917" spans="1:13" x14ac:dyDescent="0.25">
      <c r="A2917" s="43">
        <v>45027</v>
      </c>
      <c r="B2917" s="40" t="s">
        <v>14756</v>
      </c>
      <c r="C2917" s="40" t="s">
        <v>9226</v>
      </c>
      <c r="D2917" s="38">
        <v>912531</v>
      </c>
      <c r="E2917" s="42" t="s">
        <v>8998</v>
      </c>
      <c r="F2917" s="38">
        <v>91253</v>
      </c>
      <c r="G2917" s="38">
        <f t="shared" si="180"/>
        <v>1003784</v>
      </c>
      <c r="H2917" s="40" t="s">
        <v>9001</v>
      </c>
      <c r="I2917" s="40" t="s">
        <v>9002</v>
      </c>
      <c r="J2917" s="45">
        <f t="shared" si="181"/>
        <v>20657</v>
      </c>
      <c r="K2917" s="47">
        <f t="shared" si="182"/>
        <v>1003784</v>
      </c>
      <c r="L2917" t="e">
        <f>+VLOOKUP(J2917,'Thanh toán '!Q$6:R$3244,2,0)</f>
        <v>#N/A</v>
      </c>
      <c r="M2917" s="47" t="e">
        <f t="shared" si="183"/>
        <v>#N/A</v>
      </c>
    </row>
    <row r="2918" spans="1:13" x14ac:dyDescent="0.25">
      <c r="A2918" s="43">
        <v>45027</v>
      </c>
      <c r="B2918" s="40" t="s">
        <v>14757</v>
      </c>
      <c r="C2918" s="40" t="s">
        <v>9203</v>
      </c>
      <c r="D2918" s="38">
        <v>656810</v>
      </c>
      <c r="E2918" s="42" t="s">
        <v>8998</v>
      </c>
      <c r="F2918" s="38">
        <v>65681</v>
      </c>
      <c r="G2918" s="38">
        <f t="shared" si="180"/>
        <v>722491</v>
      </c>
      <c r="H2918" s="40" t="s">
        <v>9001</v>
      </c>
      <c r="I2918" s="40" t="s">
        <v>9002</v>
      </c>
      <c r="J2918" s="45">
        <f t="shared" si="181"/>
        <v>20658</v>
      </c>
      <c r="K2918" s="47">
        <f t="shared" si="182"/>
        <v>722491</v>
      </c>
      <c r="L2918" t="e">
        <f>+VLOOKUP(J2918,'Thanh toán '!Q$6:R$3244,2,0)</f>
        <v>#N/A</v>
      </c>
      <c r="M2918" s="47" t="e">
        <f t="shared" si="183"/>
        <v>#N/A</v>
      </c>
    </row>
    <row r="2919" spans="1:13" x14ac:dyDescent="0.25">
      <c r="A2919" s="43">
        <v>45027</v>
      </c>
      <c r="B2919" s="40" t="s">
        <v>14758</v>
      </c>
      <c r="C2919" s="40" t="s">
        <v>9206</v>
      </c>
      <c r="D2919" s="38">
        <v>2593445</v>
      </c>
      <c r="E2919" s="42" t="s">
        <v>8998</v>
      </c>
      <c r="F2919" s="38">
        <v>259345</v>
      </c>
      <c r="G2919" s="38">
        <f t="shared" si="180"/>
        <v>2852790</v>
      </c>
      <c r="H2919" s="40" t="s">
        <v>9206</v>
      </c>
      <c r="I2919" s="40" t="s">
        <v>9207</v>
      </c>
      <c r="J2919" s="45">
        <f t="shared" si="181"/>
        <v>20661</v>
      </c>
      <c r="K2919" s="47">
        <f t="shared" si="182"/>
        <v>2852790</v>
      </c>
      <c r="L2919" t="e">
        <f>+VLOOKUP(J2919,'Thanh toán '!Q$6:R$3244,2,0)</f>
        <v>#N/A</v>
      </c>
      <c r="M2919" s="47" t="e">
        <f t="shared" si="183"/>
        <v>#N/A</v>
      </c>
    </row>
    <row r="2920" spans="1:13" x14ac:dyDescent="0.25">
      <c r="A2920" s="43">
        <v>45027</v>
      </c>
      <c r="B2920" s="40" t="s">
        <v>14759</v>
      </c>
      <c r="C2920" s="40" t="s">
        <v>10508</v>
      </c>
      <c r="D2920" s="38">
        <v>476738</v>
      </c>
      <c r="E2920" s="42" t="s">
        <v>8998</v>
      </c>
      <c r="F2920" s="38">
        <v>47674</v>
      </c>
      <c r="G2920" s="38">
        <f t="shared" si="180"/>
        <v>524412</v>
      </c>
      <c r="H2920" s="40" t="s">
        <v>9001</v>
      </c>
      <c r="I2920" s="40" t="s">
        <v>9002</v>
      </c>
      <c r="J2920" s="45">
        <f t="shared" si="181"/>
        <v>20662</v>
      </c>
      <c r="K2920" s="47">
        <f t="shared" si="182"/>
        <v>524412</v>
      </c>
      <c r="L2920" t="e">
        <f>+VLOOKUP(J2920,'Thanh toán '!Q$6:R$3244,2,0)</f>
        <v>#N/A</v>
      </c>
      <c r="M2920" s="47" t="e">
        <f t="shared" si="183"/>
        <v>#N/A</v>
      </c>
    </row>
    <row r="2921" spans="1:13" x14ac:dyDescent="0.25">
      <c r="A2921" s="43">
        <v>45028</v>
      </c>
      <c r="B2921" s="40" t="s">
        <v>14771</v>
      </c>
      <c r="C2921" s="40" t="s">
        <v>11357</v>
      </c>
      <c r="D2921" s="38">
        <v>266538</v>
      </c>
      <c r="E2921" s="42" t="s">
        <v>8998</v>
      </c>
      <c r="F2921" s="38">
        <v>26654</v>
      </c>
      <c r="G2921" s="38">
        <f t="shared" si="180"/>
        <v>293192</v>
      </c>
      <c r="H2921" s="40" t="s">
        <v>9001</v>
      </c>
      <c r="I2921" s="40" t="s">
        <v>9002</v>
      </c>
      <c r="J2921" s="45">
        <f t="shared" si="181"/>
        <v>20664</v>
      </c>
      <c r="K2921" s="47">
        <f t="shared" si="182"/>
        <v>293192</v>
      </c>
      <c r="L2921" t="e">
        <f>+VLOOKUP(J2921,'Thanh toán '!Q$6:R$3244,2,0)</f>
        <v>#N/A</v>
      </c>
      <c r="M2921" s="47" t="e">
        <f t="shared" si="183"/>
        <v>#N/A</v>
      </c>
    </row>
    <row r="2922" spans="1:13" x14ac:dyDescent="0.25">
      <c r="A2922" s="43">
        <v>45028</v>
      </c>
      <c r="B2922" s="40" t="s">
        <v>14772</v>
      </c>
      <c r="C2922" s="40" t="s">
        <v>13740</v>
      </c>
      <c r="D2922" s="38">
        <v>444230</v>
      </c>
      <c r="E2922" s="42" t="s">
        <v>8998</v>
      </c>
      <c r="F2922" s="38">
        <v>44423</v>
      </c>
      <c r="G2922" s="38">
        <f t="shared" si="180"/>
        <v>488653</v>
      </c>
      <c r="H2922" s="40" t="s">
        <v>9183</v>
      </c>
      <c r="I2922" s="40" t="s">
        <v>9184</v>
      </c>
      <c r="J2922" s="45">
        <f t="shared" si="181"/>
        <v>20665</v>
      </c>
      <c r="K2922" s="47">
        <f t="shared" si="182"/>
        <v>488653</v>
      </c>
      <c r="L2922" t="e">
        <f>+VLOOKUP(J2922,'Thanh toán '!Q$6:R$3244,2,0)</f>
        <v>#N/A</v>
      </c>
      <c r="M2922" s="47" t="e">
        <f t="shared" si="183"/>
        <v>#N/A</v>
      </c>
    </row>
    <row r="2923" spans="1:13" x14ac:dyDescent="0.25">
      <c r="A2923" s="43">
        <v>45028</v>
      </c>
      <c r="B2923" s="40" t="s">
        <v>14773</v>
      </c>
      <c r="C2923" s="40" t="s">
        <v>10224</v>
      </c>
      <c r="D2923" s="38">
        <v>141900</v>
      </c>
      <c r="E2923" s="42" t="s">
        <v>8998</v>
      </c>
      <c r="F2923" s="38">
        <v>14190</v>
      </c>
      <c r="G2923" s="38">
        <f t="shared" si="180"/>
        <v>156090</v>
      </c>
      <c r="H2923" s="40" t="s">
        <v>9001</v>
      </c>
      <c r="I2923" s="40" t="s">
        <v>9002</v>
      </c>
      <c r="J2923" s="45">
        <f t="shared" si="181"/>
        <v>20666</v>
      </c>
      <c r="K2923" s="47">
        <f t="shared" si="182"/>
        <v>156090</v>
      </c>
      <c r="L2923" t="e">
        <f>+VLOOKUP(J2923,'Thanh toán '!Q$6:R$3244,2,0)</f>
        <v>#N/A</v>
      </c>
      <c r="M2923" s="47" t="e">
        <f t="shared" si="183"/>
        <v>#N/A</v>
      </c>
    </row>
    <row r="2924" spans="1:13" x14ac:dyDescent="0.25">
      <c r="A2924" s="43">
        <v>45028</v>
      </c>
      <c r="B2924" s="40" t="s">
        <v>14774</v>
      </c>
      <c r="C2924" s="40" t="s">
        <v>10224</v>
      </c>
      <c r="D2924" s="38">
        <v>320657</v>
      </c>
      <c r="E2924" s="42" t="s">
        <v>8998</v>
      </c>
      <c r="F2924" s="38">
        <v>32066</v>
      </c>
      <c r="G2924" s="38">
        <f t="shared" si="180"/>
        <v>352723</v>
      </c>
      <c r="H2924" s="40" t="s">
        <v>9001</v>
      </c>
      <c r="I2924" s="40" t="s">
        <v>9002</v>
      </c>
      <c r="J2924" s="45">
        <f t="shared" si="181"/>
        <v>20667</v>
      </c>
      <c r="K2924" s="47">
        <f t="shared" si="182"/>
        <v>352723</v>
      </c>
      <c r="L2924" t="e">
        <f>+VLOOKUP(J2924,'Thanh toán '!Q$6:R$3244,2,0)</f>
        <v>#N/A</v>
      </c>
      <c r="M2924" s="47" t="e">
        <f t="shared" si="183"/>
        <v>#N/A</v>
      </c>
    </row>
    <row r="2925" spans="1:13" x14ac:dyDescent="0.25">
      <c r="A2925" s="43">
        <v>45028</v>
      </c>
      <c r="B2925" s="40" t="s">
        <v>14775</v>
      </c>
      <c r="C2925" s="40" t="s">
        <v>10053</v>
      </c>
      <c r="D2925" s="38">
        <v>293700</v>
      </c>
      <c r="E2925" s="42" t="s">
        <v>8998</v>
      </c>
      <c r="F2925" s="38">
        <v>29370</v>
      </c>
      <c r="G2925" s="38">
        <f t="shared" si="180"/>
        <v>323070</v>
      </c>
      <c r="H2925" s="40" t="s">
        <v>9001</v>
      </c>
      <c r="I2925" s="40" t="s">
        <v>9002</v>
      </c>
      <c r="J2925" s="45">
        <f t="shared" si="181"/>
        <v>20668</v>
      </c>
      <c r="K2925" s="47">
        <f t="shared" si="182"/>
        <v>323070</v>
      </c>
      <c r="L2925" t="e">
        <f>+VLOOKUP(J2925,'Thanh toán '!Q$6:R$3244,2,0)</f>
        <v>#N/A</v>
      </c>
      <c r="M2925" s="47" t="e">
        <f t="shared" si="183"/>
        <v>#N/A</v>
      </c>
    </row>
    <row r="2926" spans="1:13" x14ac:dyDescent="0.25">
      <c r="A2926" s="43">
        <v>45028</v>
      </c>
      <c r="B2926" s="40" t="s">
        <v>14776</v>
      </c>
      <c r="C2926" s="40" t="s">
        <v>10053</v>
      </c>
      <c r="D2926" s="38">
        <v>663050</v>
      </c>
      <c r="E2926" s="42" t="s">
        <v>8998</v>
      </c>
      <c r="F2926" s="38">
        <v>66305</v>
      </c>
      <c r="G2926" s="38">
        <f t="shared" si="180"/>
        <v>729355</v>
      </c>
      <c r="H2926" s="40" t="s">
        <v>9001</v>
      </c>
      <c r="I2926" s="40" t="s">
        <v>9002</v>
      </c>
      <c r="J2926" s="45">
        <f t="shared" si="181"/>
        <v>20669</v>
      </c>
      <c r="K2926" s="47">
        <f t="shared" si="182"/>
        <v>729355</v>
      </c>
      <c r="L2926" t="e">
        <f>+VLOOKUP(J2926,'Thanh toán '!Q$6:R$3244,2,0)</f>
        <v>#N/A</v>
      </c>
      <c r="M2926" s="47" t="e">
        <f t="shared" si="183"/>
        <v>#N/A</v>
      </c>
    </row>
    <row r="2927" spans="1:13" x14ac:dyDescent="0.25">
      <c r="A2927" s="43">
        <v>45028</v>
      </c>
      <c r="B2927" s="40" t="s">
        <v>14777</v>
      </c>
      <c r="C2927" s="40" t="s">
        <v>10244</v>
      </c>
      <c r="D2927" s="38">
        <v>771281</v>
      </c>
      <c r="E2927" s="42" t="s">
        <v>8998</v>
      </c>
      <c r="F2927" s="38">
        <v>77128</v>
      </c>
      <c r="G2927" s="38">
        <f t="shared" si="180"/>
        <v>848409</v>
      </c>
      <c r="H2927" s="40" t="s">
        <v>9001</v>
      </c>
      <c r="I2927" s="40" t="s">
        <v>9002</v>
      </c>
      <c r="J2927" s="45">
        <f t="shared" si="181"/>
        <v>20670</v>
      </c>
      <c r="K2927" s="47">
        <f t="shared" si="182"/>
        <v>848409</v>
      </c>
      <c r="L2927" t="e">
        <f>+VLOOKUP(J2927,'Thanh toán '!Q$6:R$3244,2,0)</f>
        <v>#N/A</v>
      </c>
      <c r="M2927" s="47" t="e">
        <f t="shared" si="183"/>
        <v>#N/A</v>
      </c>
    </row>
    <row r="2928" spans="1:13" x14ac:dyDescent="0.25">
      <c r="A2928" s="43">
        <v>45028</v>
      </c>
      <c r="B2928" s="40" t="s">
        <v>14778</v>
      </c>
      <c r="C2928" s="40" t="s">
        <v>10081</v>
      </c>
      <c r="D2928" s="38">
        <v>553467</v>
      </c>
      <c r="E2928" s="42" t="s">
        <v>8998</v>
      </c>
      <c r="F2928" s="38">
        <v>55347</v>
      </c>
      <c r="G2928" s="38">
        <f t="shared" si="180"/>
        <v>608814</v>
      </c>
      <c r="H2928" s="40" t="s">
        <v>9001</v>
      </c>
      <c r="I2928" s="40" t="s">
        <v>9002</v>
      </c>
      <c r="J2928" s="45">
        <f t="shared" si="181"/>
        <v>20673</v>
      </c>
      <c r="K2928" s="47">
        <f t="shared" si="182"/>
        <v>608814</v>
      </c>
      <c r="L2928" t="e">
        <f>+VLOOKUP(J2928,'Thanh toán '!Q$6:R$3244,2,0)</f>
        <v>#N/A</v>
      </c>
      <c r="M2928" s="47" t="e">
        <f t="shared" si="183"/>
        <v>#N/A</v>
      </c>
    </row>
    <row r="2929" spans="1:13" x14ac:dyDescent="0.25">
      <c r="A2929" s="43">
        <v>45028</v>
      </c>
      <c r="B2929" s="40" t="s">
        <v>14779</v>
      </c>
      <c r="C2929" s="40" t="s">
        <v>9853</v>
      </c>
      <c r="D2929" s="38">
        <v>1468620</v>
      </c>
      <c r="E2929" s="42" t="s">
        <v>8998</v>
      </c>
      <c r="F2929" s="38">
        <v>146862</v>
      </c>
      <c r="G2929" s="38">
        <f t="shared" si="180"/>
        <v>1615482</v>
      </c>
      <c r="H2929" s="40" t="s">
        <v>9853</v>
      </c>
      <c r="I2929" s="40" t="s">
        <v>9854</v>
      </c>
      <c r="J2929" s="45">
        <f t="shared" si="181"/>
        <v>20676</v>
      </c>
      <c r="K2929" s="47">
        <f t="shared" si="182"/>
        <v>1615482</v>
      </c>
      <c r="L2929" t="e">
        <f>+VLOOKUP(J2929,'Thanh toán '!Q$6:R$3244,2,0)</f>
        <v>#N/A</v>
      </c>
      <c r="M2929" s="47" t="e">
        <f t="shared" si="183"/>
        <v>#N/A</v>
      </c>
    </row>
    <row r="2930" spans="1:13" x14ac:dyDescent="0.25">
      <c r="A2930" s="43">
        <v>45028</v>
      </c>
      <c r="B2930" s="40" t="s">
        <v>14780</v>
      </c>
      <c r="C2930" s="40" t="s">
        <v>9123</v>
      </c>
      <c r="D2930" s="38">
        <v>443043</v>
      </c>
      <c r="E2930" s="42" t="s">
        <v>8998</v>
      </c>
      <c r="F2930" s="38">
        <v>44304</v>
      </c>
      <c r="G2930" s="38">
        <f t="shared" si="180"/>
        <v>487347</v>
      </c>
      <c r="H2930" s="40" t="s">
        <v>9001</v>
      </c>
      <c r="I2930" s="40" t="s">
        <v>9002</v>
      </c>
      <c r="J2930" s="45">
        <f t="shared" si="181"/>
        <v>20677</v>
      </c>
      <c r="K2930" s="47">
        <f t="shared" si="182"/>
        <v>487347</v>
      </c>
      <c r="L2930" t="e">
        <f>+VLOOKUP(J2930,'Thanh toán '!Q$6:R$3244,2,0)</f>
        <v>#N/A</v>
      </c>
      <c r="M2930" s="47" t="e">
        <f t="shared" si="183"/>
        <v>#N/A</v>
      </c>
    </row>
    <row r="2931" spans="1:13" x14ac:dyDescent="0.25">
      <c r="A2931" s="43">
        <v>45028</v>
      </c>
      <c r="B2931" s="40" t="s">
        <v>14781</v>
      </c>
      <c r="C2931" s="40" t="s">
        <v>9125</v>
      </c>
      <c r="D2931" s="38">
        <v>533076</v>
      </c>
      <c r="E2931" s="42" t="s">
        <v>8998</v>
      </c>
      <c r="F2931" s="38">
        <v>53308</v>
      </c>
      <c r="G2931" s="38">
        <f t="shared" si="180"/>
        <v>586384</v>
      </c>
      <c r="H2931" s="40" t="s">
        <v>9001</v>
      </c>
      <c r="I2931" s="40" t="s">
        <v>9002</v>
      </c>
      <c r="J2931" s="45">
        <f t="shared" si="181"/>
        <v>20679</v>
      </c>
      <c r="K2931" s="47">
        <f t="shared" si="182"/>
        <v>586384</v>
      </c>
      <c r="L2931" t="e">
        <f>+VLOOKUP(J2931,'Thanh toán '!Q$6:R$3244,2,0)</f>
        <v>#N/A</v>
      </c>
      <c r="M2931" s="47" t="e">
        <f t="shared" si="183"/>
        <v>#N/A</v>
      </c>
    </row>
    <row r="2932" spans="1:13" x14ac:dyDescent="0.25">
      <c r="A2932" s="43">
        <v>45028</v>
      </c>
      <c r="B2932" s="40" t="s">
        <v>14782</v>
      </c>
      <c r="C2932" s="40" t="s">
        <v>11349</v>
      </c>
      <c r="D2932" s="38">
        <v>644552</v>
      </c>
      <c r="E2932" s="42" t="s">
        <v>8998</v>
      </c>
      <c r="F2932" s="38">
        <v>64455</v>
      </c>
      <c r="G2932" s="38">
        <f t="shared" si="180"/>
        <v>709007</v>
      </c>
      <c r="H2932" s="40" t="s">
        <v>9001</v>
      </c>
      <c r="I2932" s="40" t="s">
        <v>9002</v>
      </c>
      <c r="J2932" s="45">
        <f t="shared" si="181"/>
        <v>20680</v>
      </c>
      <c r="K2932" s="47">
        <f t="shared" si="182"/>
        <v>709007</v>
      </c>
      <c r="L2932" t="e">
        <f>+VLOOKUP(J2932,'Thanh toán '!Q$6:R$3244,2,0)</f>
        <v>#N/A</v>
      </c>
      <c r="M2932" s="47" t="e">
        <f t="shared" si="183"/>
        <v>#N/A</v>
      </c>
    </row>
    <row r="2933" spans="1:13" x14ac:dyDescent="0.25">
      <c r="A2933" s="43">
        <v>45028</v>
      </c>
      <c r="B2933" s="40" t="s">
        <v>14783</v>
      </c>
      <c r="C2933" s="40" t="s">
        <v>14429</v>
      </c>
      <c r="D2933" s="38">
        <v>650746</v>
      </c>
      <c r="E2933" s="42" t="s">
        <v>8998</v>
      </c>
      <c r="F2933" s="38">
        <v>65075</v>
      </c>
      <c r="G2933" s="38">
        <f t="shared" si="180"/>
        <v>715821</v>
      </c>
      <c r="H2933" s="40" t="s">
        <v>9001</v>
      </c>
      <c r="I2933" s="40" t="s">
        <v>9002</v>
      </c>
      <c r="J2933" s="45">
        <f t="shared" si="181"/>
        <v>20684</v>
      </c>
      <c r="K2933" s="47">
        <f t="shared" si="182"/>
        <v>715821</v>
      </c>
      <c r="L2933" t="e">
        <f>+VLOOKUP(J2933,'Thanh toán '!Q$6:R$3244,2,0)</f>
        <v>#N/A</v>
      </c>
      <c r="M2933" s="47" t="e">
        <f t="shared" si="183"/>
        <v>#N/A</v>
      </c>
    </row>
    <row r="2934" spans="1:13" x14ac:dyDescent="0.25">
      <c r="A2934" s="43">
        <v>45028</v>
      </c>
      <c r="B2934" s="40" t="s">
        <v>14784</v>
      </c>
      <c r="C2934" s="40" t="s">
        <v>10573</v>
      </c>
      <c r="D2934" s="38">
        <v>547304</v>
      </c>
      <c r="E2934" s="42" t="s">
        <v>8998</v>
      </c>
      <c r="F2934" s="38">
        <v>54730</v>
      </c>
      <c r="G2934" s="38">
        <f t="shared" si="180"/>
        <v>602034</v>
      </c>
      <c r="H2934" s="40" t="s">
        <v>9001</v>
      </c>
      <c r="I2934" s="40" t="s">
        <v>9002</v>
      </c>
      <c r="J2934" s="45">
        <f t="shared" si="181"/>
        <v>20685</v>
      </c>
      <c r="K2934" s="47">
        <f t="shared" si="182"/>
        <v>602034</v>
      </c>
      <c r="L2934" t="e">
        <f>+VLOOKUP(J2934,'Thanh toán '!Q$6:R$3244,2,0)</f>
        <v>#N/A</v>
      </c>
      <c r="M2934" s="47" t="e">
        <f t="shared" si="183"/>
        <v>#N/A</v>
      </c>
    </row>
    <row r="2935" spans="1:13" x14ac:dyDescent="0.25">
      <c r="A2935" s="43">
        <v>45028</v>
      </c>
      <c r="B2935" s="40" t="s">
        <v>14785</v>
      </c>
      <c r="C2935" s="40" t="s">
        <v>13012</v>
      </c>
      <c r="D2935" s="38">
        <v>1091255</v>
      </c>
      <c r="E2935" s="42" t="s">
        <v>8998</v>
      </c>
      <c r="F2935" s="38">
        <v>109126</v>
      </c>
      <c r="G2935" s="38">
        <f t="shared" si="180"/>
        <v>1200381</v>
      </c>
      <c r="H2935" s="40" t="s">
        <v>9001</v>
      </c>
      <c r="I2935" s="40" t="s">
        <v>9002</v>
      </c>
      <c r="J2935" s="45">
        <f t="shared" si="181"/>
        <v>20686</v>
      </c>
      <c r="K2935" s="47">
        <f t="shared" si="182"/>
        <v>1200381</v>
      </c>
      <c r="L2935" t="e">
        <f>+VLOOKUP(J2935,'Thanh toán '!Q$6:R$3244,2,0)</f>
        <v>#N/A</v>
      </c>
      <c r="M2935" s="47" t="e">
        <f t="shared" si="183"/>
        <v>#N/A</v>
      </c>
    </row>
    <row r="2936" spans="1:13" x14ac:dyDescent="0.25">
      <c r="A2936" s="43">
        <v>45028</v>
      </c>
      <c r="B2936" s="40" t="s">
        <v>14786</v>
      </c>
      <c r="C2936" s="40" t="s">
        <v>13012</v>
      </c>
      <c r="D2936" s="38">
        <v>254520</v>
      </c>
      <c r="E2936" s="42" t="s">
        <v>8998</v>
      </c>
      <c r="F2936" s="38">
        <v>25452</v>
      </c>
      <c r="G2936" s="38">
        <f t="shared" si="180"/>
        <v>279972</v>
      </c>
      <c r="H2936" s="40" t="s">
        <v>9001</v>
      </c>
      <c r="I2936" s="40" t="s">
        <v>9002</v>
      </c>
      <c r="J2936" s="45">
        <f t="shared" si="181"/>
        <v>20687</v>
      </c>
      <c r="K2936" s="47">
        <f t="shared" si="182"/>
        <v>279972</v>
      </c>
      <c r="L2936" t="e">
        <f>+VLOOKUP(J2936,'Thanh toán '!Q$6:R$3244,2,0)</f>
        <v>#N/A</v>
      </c>
      <c r="M2936" s="47" t="e">
        <f t="shared" si="183"/>
        <v>#N/A</v>
      </c>
    </row>
    <row r="2937" spans="1:13" x14ac:dyDescent="0.25">
      <c r="A2937" s="43">
        <v>45028</v>
      </c>
      <c r="B2937" s="40" t="s">
        <v>14787</v>
      </c>
      <c r="C2937" s="40" t="s">
        <v>10114</v>
      </c>
      <c r="D2937" s="38">
        <v>917890</v>
      </c>
      <c r="E2937" s="42" t="s">
        <v>8998</v>
      </c>
      <c r="F2937" s="38">
        <v>91789</v>
      </c>
      <c r="G2937" s="38">
        <f t="shared" si="180"/>
        <v>1009679</v>
      </c>
      <c r="H2937" s="40" t="s">
        <v>9001</v>
      </c>
      <c r="I2937" s="40" t="s">
        <v>9002</v>
      </c>
      <c r="J2937" s="45">
        <f t="shared" si="181"/>
        <v>20691</v>
      </c>
      <c r="K2937" s="47">
        <f t="shared" si="182"/>
        <v>1009679</v>
      </c>
      <c r="L2937" t="e">
        <f>+VLOOKUP(J2937,'Thanh toán '!Q$6:R$3244,2,0)</f>
        <v>#N/A</v>
      </c>
      <c r="M2937" s="47" t="e">
        <f t="shared" si="183"/>
        <v>#N/A</v>
      </c>
    </row>
    <row r="2938" spans="1:13" x14ac:dyDescent="0.25">
      <c r="A2938" s="43">
        <v>45028</v>
      </c>
      <c r="B2938" s="40" t="s">
        <v>14788</v>
      </c>
      <c r="C2938" s="40" t="s">
        <v>10107</v>
      </c>
      <c r="D2938" s="38">
        <v>323114</v>
      </c>
      <c r="E2938" s="42" t="s">
        <v>8998</v>
      </c>
      <c r="F2938" s="38">
        <v>32311</v>
      </c>
      <c r="G2938" s="38">
        <f t="shared" si="180"/>
        <v>355425</v>
      </c>
      <c r="H2938" s="40" t="s">
        <v>9001</v>
      </c>
      <c r="I2938" s="40" t="s">
        <v>9002</v>
      </c>
      <c r="J2938" s="45">
        <f t="shared" si="181"/>
        <v>20692</v>
      </c>
      <c r="K2938" s="47">
        <f t="shared" si="182"/>
        <v>355425</v>
      </c>
      <c r="L2938" t="e">
        <f>+VLOOKUP(J2938,'Thanh toán '!Q$6:R$3244,2,0)</f>
        <v>#N/A</v>
      </c>
      <c r="M2938" s="47" t="e">
        <f t="shared" si="183"/>
        <v>#N/A</v>
      </c>
    </row>
    <row r="2939" spans="1:13" x14ac:dyDescent="0.25">
      <c r="A2939" s="43">
        <v>45028</v>
      </c>
      <c r="B2939" s="40" t="s">
        <v>14789</v>
      </c>
      <c r="C2939" s="40" t="s">
        <v>10103</v>
      </c>
      <c r="D2939" s="38">
        <v>811385</v>
      </c>
      <c r="E2939" s="42" t="s">
        <v>8998</v>
      </c>
      <c r="F2939" s="38">
        <v>81139</v>
      </c>
      <c r="G2939" s="38">
        <f t="shared" si="180"/>
        <v>892524</v>
      </c>
      <c r="H2939" s="40" t="s">
        <v>9001</v>
      </c>
      <c r="I2939" s="40" t="s">
        <v>9002</v>
      </c>
      <c r="J2939" s="45">
        <f t="shared" si="181"/>
        <v>20693</v>
      </c>
      <c r="K2939" s="47">
        <f t="shared" si="182"/>
        <v>892524</v>
      </c>
      <c r="L2939" t="e">
        <f>+VLOOKUP(J2939,'Thanh toán '!Q$6:R$3244,2,0)</f>
        <v>#N/A</v>
      </c>
      <c r="M2939" s="47" t="e">
        <f t="shared" si="183"/>
        <v>#N/A</v>
      </c>
    </row>
    <row r="2940" spans="1:13" x14ac:dyDescent="0.25">
      <c r="A2940" s="43">
        <v>45028</v>
      </c>
      <c r="B2940" s="40" t="s">
        <v>14790</v>
      </c>
      <c r="C2940" s="40" t="s">
        <v>14791</v>
      </c>
      <c r="D2940" s="38">
        <v>2665380</v>
      </c>
      <c r="E2940" s="42" t="s">
        <v>8998</v>
      </c>
      <c r="F2940" s="38">
        <v>266538</v>
      </c>
      <c r="G2940" s="38">
        <f t="shared" si="180"/>
        <v>2931918</v>
      </c>
      <c r="H2940" s="40" t="s">
        <v>9068</v>
      </c>
      <c r="I2940" s="40" t="s">
        <v>9069</v>
      </c>
      <c r="J2940" s="45">
        <f t="shared" si="181"/>
        <v>20694</v>
      </c>
      <c r="K2940" s="47">
        <f t="shared" si="182"/>
        <v>2931918</v>
      </c>
      <c r="L2940" t="e">
        <f>+VLOOKUP(J2940,'Thanh toán '!Q$6:R$3244,2,0)</f>
        <v>#N/A</v>
      </c>
      <c r="M2940" s="47" t="e">
        <f t="shared" si="183"/>
        <v>#N/A</v>
      </c>
    </row>
    <row r="2941" spans="1:13" x14ac:dyDescent="0.25">
      <c r="A2941" s="43">
        <v>45028</v>
      </c>
      <c r="B2941" s="40" t="s">
        <v>14792</v>
      </c>
      <c r="C2941" s="40" t="s">
        <v>10228</v>
      </c>
      <c r="D2941" s="38">
        <v>948741</v>
      </c>
      <c r="E2941" s="42" t="s">
        <v>8998</v>
      </c>
      <c r="F2941" s="38">
        <v>94874</v>
      </c>
      <c r="G2941" s="38">
        <f t="shared" si="180"/>
        <v>1043615</v>
      </c>
      <c r="H2941" s="40" t="s">
        <v>9001</v>
      </c>
      <c r="I2941" s="40" t="s">
        <v>9002</v>
      </c>
      <c r="J2941" s="45">
        <f t="shared" si="181"/>
        <v>20697</v>
      </c>
      <c r="K2941" s="47">
        <f t="shared" si="182"/>
        <v>1043615</v>
      </c>
      <c r="L2941" t="e">
        <f>+VLOOKUP(J2941,'Thanh toán '!Q$6:R$3244,2,0)</f>
        <v>#N/A</v>
      </c>
      <c r="M2941" s="47" t="e">
        <f t="shared" si="183"/>
        <v>#N/A</v>
      </c>
    </row>
    <row r="2942" spans="1:13" x14ac:dyDescent="0.25">
      <c r="A2942" s="43">
        <v>45028</v>
      </c>
      <c r="B2942" s="40" t="s">
        <v>14793</v>
      </c>
      <c r="C2942" s="40" t="s">
        <v>9666</v>
      </c>
      <c r="D2942" s="38">
        <v>2146819</v>
      </c>
      <c r="E2942" s="42" t="s">
        <v>8998</v>
      </c>
      <c r="F2942" s="38">
        <v>214682</v>
      </c>
      <c r="G2942" s="38">
        <f t="shared" si="180"/>
        <v>2361501</v>
      </c>
      <c r="H2942" s="40" t="s">
        <v>9284</v>
      </c>
      <c r="I2942" s="40" t="s">
        <v>9285</v>
      </c>
      <c r="J2942" s="45">
        <f t="shared" si="181"/>
        <v>20699</v>
      </c>
      <c r="K2942" s="47">
        <f t="shared" si="182"/>
        <v>2361501</v>
      </c>
      <c r="L2942" t="e">
        <f>+VLOOKUP(J2942,'Thanh toán '!Q$6:R$3244,2,0)</f>
        <v>#N/A</v>
      </c>
      <c r="M2942" s="47" t="e">
        <f t="shared" si="183"/>
        <v>#N/A</v>
      </c>
    </row>
    <row r="2943" spans="1:13" x14ac:dyDescent="0.25">
      <c r="A2943" s="43">
        <v>45028</v>
      </c>
      <c r="B2943" s="40" t="s">
        <v>14794</v>
      </c>
      <c r="C2943" s="40" t="s">
        <v>9666</v>
      </c>
      <c r="D2943" s="38">
        <v>519120</v>
      </c>
      <c r="E2943" s="42" t="s">
        <v>8998</v>
      </c>
      <c r="F2943" s="38">
        <v>51912</v>
      </c>
      <c r="G2943" s="38">
        <f t="shared" si="180"/>
        <v>571032</v>
      </c>
      <c r="H2943" s="40" t="s">
        <v>9284</v>
      </c>
      <c r="I2943" s="40" t="s">
        <v>9285</v>
      </c>
      <c r="J2943" s="45">
        <f t="shared" si="181"/>
        <v>20700</v>
      </c>
      <c r="K2943" s="47">
        <f t="shared" si="182"/>
        <v>571032</v>
      </c>
      <c r="L2943" t="e">
        <f>+VLOOKUP(J2943,'Thanh toán '!Q$6:R$3244,2,0)</f>
        <v>#N/A</v>
      </c>
      <c r="M2943" s="47" t="e">
        <f t="shared" si="183"/>
        <v>#N/A</v>
      </c>
    </row>
    <row r="2944" spans="1:13" x14ac:dyDescent="0.25">
      <c r="A2944" s="43">
        <v>45028</v>
      </c>
      <c r="B2944" s="40" t="s">
        <v>14795</v>
      </c>
      <c r="C2944" s="40" t="s">
        <v>9679</v>
      </c>
      <c r="D2944" s="38">
        <v>1404974</v>
      </c>
      <c r="E2944" s="42" t="s">
        <v>8998</v>
      </c>
      <c r="F2944" s="38">
        <v>140497</v>
      </c>
      <c r="G2944" s="38">
        <f t="shared" si="180"/>
        <v>1545471</v>
      </c>
      <c r="H2944" s="40" t="s">
        <v>9284</v>
      </c>
      <c r="I2944" s="40" t="s">
        <v>9285</v>
      </c>
      <c r="J2944" s="45">
        <f t="shared" si="181"/>
        <v>20708</v>
      </c>
      <c r="K2944" s="47">
        <f t="shared" si="182"/>
        <v>1545471</v>
      </c>
      <c r="L2944" t="e">
        <f>+VLOOKUP(J2944,'Thanh toán '!Q$6:R$3244,2,0)</f>
        <v>#N/A</v>
      </c>
      <c r="M2944" s="47" t="e">
        <f t="shared" si="183"/>
        <v>#N/A</v>
      </c>
    </row>
    <row r="2945" spans="1:13" x14ac:dyDescent="0.25">
      <c r="A2945" s="43">
        <v>45028</v>
      </c>
      <c r="B2945" s="40" t="s">
        <v>14796</v>
      </c>
      <c r="C2945" s="40" t="s">
        <v>14797</v>
      </c>
      <c r="D2945" s="38">
        <v>1657625</v>
      </c>
      <c r="E2945" s="42" t="s">
        <v>8998</v>
      </c>
      <c r="F2945" s="38">
        <v>165763</v>
      </c>
      <c r="G2945" s="38">
        <f t="shared" si="180"/>
        <v>1823388</v>
      </c>
      <c r="H2945" s="40" t="s">
        <v>9001</v>
      </c>
      <c r="I2945" s="40" t="s">
        <v>9002</v>
      </c>
      <c r="J2945" s="45">
        <f t="shared" si="181"/>
        <v>20710</v>
      </c>
      <c r="K2945" s="47">
        <f t="shared" si="182"/>
        <v>1823388</v>
      </c>
      <c r="L2945" t="e">
        <f>+VLOOKUP(J2945,'Thanh toán '!Q$6:R$3244,2,0)</f>
        <v>#N/A</v>
      </c>
      <c r="M2945" s="47" t="e">
        <f t="shared" si="183"/>
        <v>#N/A</v>
      </c>
    </row>
    <row r="2946" spans="1:13" x14ac:dyDescent="0.25">
      <c r="A2946" s="43">
        <v>45028</v>
      </c>
      <c r="B2946" s="40" t="s">
        <v>14798</v>
      </c>
      <c r="C2946" s="40" t="s">
        <v>14797</v>
      </c>
      <c r="D2946" s="38">
        <v>519120</v>
      </c>
      <c r="E2946" s="42" t="s">
        <v>8998</v>
      </c>
      <c r="F2946" s="38">
        <v>51912</v>
      </c>
      <c r="G2946" s="38">
        <f t="shared" si="180"/>
        <v>571032</v>
      </c>
      <c r="H2946" s="40" t="s">
        <v>9001</v>
      </c>
      <c r="I2946" s="40" t="s">
        <v>9002</v>
      </c>
      <c r="J2946" s="45">
        <f t="shared" si="181"/>
        <v>20711</v>
      </c>
      <c r="K2946" s="47">
        <f t="shared" si="182"/>
        <v>571032</v>
      </c>
      <c r="L2946" t="e">
        <f>+VLOOKUP(J2946,'Thanh toán '!Q$6:R$3244,2,0)</f>
        <v>#N/A</v>
      </c>
      <c r="M2946" s="47" t="e">
        <f t="shared" si="183"/>
        <v>#N/A</v>
      </c>
    </row>
    <row r="2947" spans="1:13" x14ac:dyDescent="0.25">
      <c r="A2947" s="43">
        <v>45028</v>
      </c>
      <c r="B2947" s="40" t="s">
        <v>14799</v>
      </c>
      <c r="C2947" s="40" t="s">
        <v>9625</v>
      </c>
      <c r="D2947" s="38">
        <v>882000</v>
      </c>
      <c r="E2947" s="42" t="s">
        <v>8998</v>
      </c>
      <c r="F2947" s="38">
        <v>88200</v>
      </c>
      <c r="G2947" s="38">
        <f t="shared" si="180"/>
        <v>970200</v>
      </c>
      <c r="H2947" s="40" t="s">
        <v>9625</v>
      </c>
      <c r="I2947" s="40" t="s">
        <v>9626</v>
      </c>
      <c r="J2947" s="45">
        <f t="shared" si="181"/>
        <v>20714</v>
      </c>
      <c r="K2947" s="47">
        <f t="shared" si="182"/>
        <v>970200</v>
      </c>
      <c r="L2947" t="e">
        <f>+VLOOKUP(J2947,'Thanh toán '!Q$6:R$3244,2,0)</f>
        <v>#N/A</v>
      </c>
      <c r="M2947" s="47" t="e">
        <f t="shared" si="183"/>
        <v>#N/A</v>
      </c>
    </row>
    <row r="2948" spans="1:13" x14ac:dyDescent="0.25">
      <c r="A2948" s="43">
        <v>45028</v>
      </c>
      <c r="B2948" s="40" t="s">
        <v>14800</v>
      </c>
      <c r="C2948" s="40" t="s">
        <v>11446</v>
      </c>
      <c r="D2948" s="38">
        <v>169680</v>
      </c>
      <c r="E2948" s="42" t="s">
        <v>8998</v>
      </c>
      <c r="F2948" s="38">
        <v>16968</v>
      </c>
      <c r="G2948" s="38">
        <f t="shared" si="180"/>
        <v>186648</v>
      </c>
      <c r="H2948" s="40" t="s">
        <v>11446</v>
      </c>
      <c r="I2948" s="40" t="s">
        <v>11447</v>
      </c>
      <c r="J2948" s="45">
        <f t="shared" si="181"/>
        <v>20715</v>
      </c>
      <c r="K2948" s="47">
        <f t="shared" si="182"/>
        <v>186648</v>
      </c>
      <c r="L2948" t="e">
        <f>+VLOOKUP(J2948,'Thanh toán '!Q$6:R$3244,2,0)</f>
        <v>#N/A</v>
      </c>
      <c r="M2948" s="47" t="e">
        <f t="shared" si="183"/>
        <v>#N/A</v>
      </c>
    </row>
    <row r="2949" spans="1:13" x14ac:dyDescent="0.25">
      <c r="A2949" s="43">
        <v>45028</v>
      </c>
      <c r="B2949" s="40" t="s">
        <v>14801</v>
      </c>
      <c r="C2949" s="40" t="s">
        <v>11446</v>
      </c>
      <c r="D2949" s="38">
        <v>693843</v>
      </c>
      <c r="E2949" s="42" t="s">
        <v>8998</v>
      </c>
      <c r="F2949" s="38">
        <v>69384</v>
      </c>
      <c r="G2949" s="38">
        <f t="shared" si="180"/>
        <v>763227</v>
      </c>
      <c r="H2949" s="40" t="s">
        <v>11446</v>
      </c>
      <c r="I2949" s="40" t="s">
        <v>11447</v>
      </c>
      <c r="J2949" s="45">
        <f t="shared" si="181"/>
        <v>20716</v>
      </c>
      <c r="K2949" s="47">
        <f t="shared" si="182"/>
        <v>763227</v>
      </c>
      <c r="L2949" t="e">
        <f>+VLOOKUP(J2949,'Thanh toán '!Q$6:R$3244,2,0)</f>
        <v>#N/A</v>
      </c>
      <c r="M2949" s="47" t="e">
        <f t="shared" si="183"/>
        <v>#N/A</v>
      </c>
    </row>
    <row r="2950" spans="1:13" x14ac:dyDescent="0.25">
      <c r="A2950" s="43">
        <v>45028</v>
      </c>
      <c r="B2950" s="40" t="s">
        <v>14802</v>
      </c>
      <c r="C2950" s="40" t="s">
        <v>9728</v>
      </c>
      <c r="D2950" s="38">
        <v>3095265</v>
      </c>
      <c r="E2950" s="42" t="s">
        <v>8998</v>
      </c>
      <c r="F2950" s="38">
        <v>309527</v>
      </c>
      <c r="G2950" s="38">
        <f t="shared" ref="G2950:G3013" si="184">+D2950+F2950</f>
        <v>3404792</v>
      </c>
      <c r="H2950" s="40" t="s">
        <v>9728</v>
      </c>
      <c r="I2950" s="40" t="s">
        <v>9729</v>
      </c>
      <c r="J2950" s="45">
        <f t="shared" ref="J2950:J3013" si="185">+B2950*1</f>
        <v>20717</v>
      </c>
      <c r="K2950" s="47">
        <f t="shared" ref="K2950:K3013" si="186">+G2950</f>
        <v>3404792</v>
      </c>
      <c r="L2950" t="e">
        <f>+VLOOKUP(J2950,'Thanh toán '!Q$6:R$3244,2,0)</f>
        <v>#N/A</v>
      </c>
      <c r="M2950" s="47" t="e">
        <f t="shared" ref="M2950:M3013" si="187">+L2950-K2950</f>
        <v>#N/A</v>
      </c>
    </row>
    <row r="2951" spans="1:13" x14ac:dyDescent="0.25">
      <c r="A2951" s="43">
        <v>45028</v>
      </c>
      <c r="B2951" s="40" t="s">
        <v>14803</v>
      </c>
      <c r="C2951" s="40" t="s">
        <v>9631</v>
      </c>
      <c r="D2951" s="38">
        <v>1600273</v>
      </c>
      <c r="E2951" s="42" t="s">
        <v>8998</v>
      </c>
      <c r="F2951" s="38">
        <v>160027</v>
      </c>
      <c r="G2951" s="38">
        <f t="shared" si="184"/>
        <v>1760300</v>
      </c>
      <c r="H2951" s="40" t="s">
        <v>9631</v>
      </c>
      <c r="I2951" s="40" t="s">
        <v>9632</v>
      </c>
      <c r="J2951" s="45">
        <f t="shared" si="185"/>
        <v>20718</v>
      </c>
      <c r="K2951" s="47">
        <f t="shared" si="186"/>
        <v>1760300</v>
      </c>
      <c r="L2951" t="e">
        <f>+VLOOKUP(J2951,'Thanh toán '!Q$6:R$3244,2,0)</f>
        <v>#N/A</v>
      </c>
      <c r="M2951" s="47" t="e">
        <f t="shared" si="187"/>
        <v>#N/A</v>
      </c>
    </row>
    <row r="2952" spans="1:13" x14ac:dyDescent="0.25">
      <c r="A2952" s="43">
        <v>45028</v>
      </c>
      <c r="B2952" s="40" t="s">
        <v>14804</v>
      </c>
      <c r="C2952" s="40" t="s">
        <v>9607</v>
      </c>
      <c r="D2952" s="38">
        <v>367155</v>
      </c>
      <c r="E2952" s="42" t="s">
        <v>8998</v>
      </c>
      <c r="F2952" s="38">
        <v>36716</v>
      </c>
      <c r="G2952" s="38">
        <f t="shared" si="184"/>
        <v>403871</v>
      </c>
      <c r="H2952" s="40" t="s">
        <v>9607</v>
      </c>
      <c r="I2952" s="40" t="s">
        <v>9608</v>
      </c>
      <c r="J2952" s="45">
        <f t="shared" si="185"/>
        <v>20719</v>
      </c>
      <c r="K2952" s="47">
        <f t="shared" si="186"/>
        <v>403871</v>
      </c>
      <c r="L2952" t="e">
        <f>+VLOOKUP(J2952,'Thanh toán '!Q$6:R$3244,2,0)</f>
        <v>#N/A</v>
      </c>
      <c r="M2952" s="47" t="e">
        <f t="shared" si="187"/>
        <v>#N/A</v>
      </c>
    </row>
    <row r="2953" spans="1:13" x14ac:dyDescent="0.25">
      <c r="A2953" s="43">
        <v>45028</v>
      </c>
      <c r="B2953" s="40" t="s">
        <v>14805</v>
      </c>
      <c r="C2953" s="40" t="s">
        <v>10320</v>
      </c>
      <c r="D2953" s="38">
        <v>1680360</v>
      </c>
      <c r="E2953" s="42" t="s">
        <v>8998</v>
      </c>
      <c r="F2953" s="38">
        <v>168036</v>
      </c>
      <c r="G2953" s="38">
        <f t="shared" si="184"/>
        <v>1848396</v>
      </c>
      <c r="H2953" s="40" t="s">
        <v>10320</v>
      </c>
      <c r="I2953" s="40" t="s">
        <v>10321</v>
      </c>
      <c r="J2953" s="45">
        <f t="shared" si="185"/>
        <v>20720</v>
      </c>
      <c r="K2953" s="47">
        <f t="shared" si="186"/>
        <v>1848396</v>
      </c>
      <c r="L2953" t="e">
        <f>+VLOOKUP(J2953,'Thanh toán '!Q$6:R$3244,2,0)</f>
        <v>#N/A</v>
      </c>
      <c r="M2953" s="47" t="e">
        <f t="shared" si="187"/>
        <v>#N/A</v>
      </c>
    </row>
    <row r="2954" spans="1:13" x14ac:dyDescent="0.25">
      <c r="A2954" s="43">
        <v>45028</v>
      </c>
      <c r="B2954" s="40" t="s">
        <v>14806</v>
      </c>
      <c r="C2954" s="40" t="s">
        <v>9613</v>
      </c>
      <c r="D2954" s="38">
        <v>2369200</v>
      </c>
      <c r="E2954" s="42" t="s">
        <v>8998</v>
      </c>
      <c r="F2954" s="38">
        <v>236920</v>
      </c>
      <c r="G2954" s="38">
        <f t="shared" si="184"/>
        <v>2606120</v>
      </c>
      <c r="H2954" s="40" t="s">
        <v>9613</v>
      </c>
      <c r="I2954" s="40" t="s">
        <v>9614</v>
      </c>
      <c r="J2954" s="45">
        <f t="shared" si="185"/>
        <v>20721</v>
      </c>
      <c r="K2954" s="47">
        <f t="shared" si="186"/>
        <v>2606120</v>
      </c>
      <c r="L2954" t="e">
        <f>+VLOOKUP(J2954,'Thanh toán '!Q$6:R$3244,2,0)</f>
        <v>#N/A</v>
      </c>
      <c r="M2954" s="47" t="e">
        <f t="shared" si="187"/>
        <v>#N/A</v>
      </c>
    </row>
    <row r="2955" spans="1:13" x14ac:dyDescent="0.25">
      <c r="A2955" s="43">
        <v>45028</v>
      </c>
      <c r="B2955" s="40" t="s">
        <v>14807</v>
      </c>
      <c r="C2955" s="40" t="s">
        <v>14808</v>
      </c>
      <c r="D2955" s="38">
        <v>301785</v>
      </c>
      <c r="E2955" s="42" t="s">
        <v>8998</v>
      </c>
      <c r="F2955" s="38">
        <v>30179</v>
      </c>
      <c r="G2955" s="38">
        <f t="shared" si="184"/>
        <v>331964</v>
      </c>
      <c r="H2955" s="40" t="s">
        <v>9034</v>
      </c>
      <c r="I2955" s="40" t="s">
        <v>9035</v>
      </c>
      <c r="J2955" s="45">
        <f t="shared" si="185"/>
        <v>20723</v>
      </c>
      <c r="K2955" s="47">
        <f t="shared" si="186"/>
        <v>331964</v>
      </c>
      <c r="L2955" t="e">
        <f>+VLOOKUP(J2955,'Thanh toán '!Q$6:R$3244,2,0)</f>
        <v>#N/A</v>
      </c>
      <c r="M2955" s="47" t="e">
        <f t="shared" si="187"/>
        <v>#N/A</v>
      </c>
    </row>
    <row r="2956" spans="1:13" x14ac:dyDescent="0.25">
      <c r="A2956" s="43">
        <v>45029</v>
      </c>
      <c r="B2956" s="40" t="s">
        <v>14813</v>
      </c>
      <c r="C2956" s="40" t="s">
        <v>13452</v>
      </c>
      <c r="D2956" s="38">
        <v>815480</v>
      </c>
      <c r="E2956" s="42" t="s">
        <v>8998</v>
      </c>
      <c r="F2956" s="38">
        <v>81548</v>
      </c>
      <c r="G2956" s="38">
        <f t="shared" si="184"/>
        <v>897028</v>
      </c>
      <c r="H2956" s="40" t="s">
        <v>9001</v>
      </c>
      <c r="I2956" s="40" t="s">
        <v>9002</v>
      </c>
      <c r="J2956" s="45">
        <f t="shared" si="185"/>
        <v>21333</v>
      </c>
      <c r="K2956" s="47">
        <f t="shared" si="186"/>
        <v>897028</v>
      </c>
      <c r="L2956" t="e">
        <f>+VLOOKUP(J2956,'Thanh toán '!Q$6:R$3244,2,0)</f>
        <v>#N/A</v>
      </c>
      <c r="M2956" s="47" t="e">
        <f t="shared" si="187"/>
        <v>#N/A</v>
      </c>
    </row>
    <row r="2957" spans="1:13" x14ac:dyDescent="0.25">
      <c r="A2957" s="43">
        <v>45029</v>
      </c>
      <c r="B2957" s="40" t="s">
        <v>14814</v>
      </c>
      <c r="C2957" s="40" t="s">
        <v>10242</v>
      </c>
      <c r="D2957" s="38">
        <v>860127</v>
      </c>
      <c r="E2957" s="42" t="s">
        <v>8998</v>
      </c>
      <c r="F2957" s="38">
        <v>86013</v>
      </c>
      <c r="G2957" s="38">
        <f t="shared" si="184"/>
        <v>946140</v>
      </c>
      <c r="H2957" s="40" t="s">
        <v>9001</v>
      </c>
      <c r="I2957" s="40" t="s">
        <v>9002</v>
      </c>
      <c r="J2957" s="45">
        <f t="shared" si="185"/>
        <v>21352</v>
      </c>
      <c r="K2957" s="47">
        <f t="shared" si="186"/>
        <v>946140</v>
      </c>
      <c r="L2957" t="e">
        <f>+VLOOKUP(J2957,'Thanh toán '!Q$6:R$3244,2,0)</f>
        <v>#N/A</v>
      </c>
      <c r="M2957" s="47" t="e">
        <f t="shared" si="187"/>
        <v>#N/A</v>
      </c>
    </row>
    <row r="2958" spans="1:13" x14ac:dyDescent="0.25">
      <c r="A2958" s="43">
        <v>45029</v>
      </c>
      <c r="B2958" s="40" t="s">
        <v>14815</v>
      </c>
      <c r="C2958" s="40" t="s">
        <v>10242</v>
      </c>
      <c r="D2958" s="38">
        <v>424200</v>
      </c>
      <c r="E2958" s="42" t="s">
        <v>8998</v>
      </c>
      <c r="F2958" s="38">
        <v>42420</v>
      </c>
      <c r="G2958" s="38">
        <f t="shared" si="184"/>
        <v>466620</v>
      </c>
      <c r="H2958" s="40" t="s">
        <v>9001</v>
      </c>
      <c r="I2958" s="40" t="s">
        <v>9002</v>
      </c>
      <c r="J2958" s="45">
        <f t="shared" si="185"/>
        <v>21353</v>
      </c>
      <c r="K2958" s="47">
        <f t="shared" si="186"/>
        <v>466620</v>
      </c>
      <c r="L2958" t="e">
        <f>+VLOOKUP(J2958,'Thanh toán '!Q$6:R$3244,2,0)</f>
        <v>#N/A</v>
      </c>
      <c r="M2958" s="47" t="e">
        <f t="shared" si="187"/>
        <v>#N/A</v>
      </c>
    </row>
    <row r="2959" spans="1:13" x14ac:dyDescent="0.25">
      <c r="A2959" s="43">
        <v>45029</v>
      </c>
      <c r="B2959" s="40" t="s">
        <v>14816</v>
      </c>
      <c r="C2959" s="40" t="s">
        <v>9234</v>
      </c>
      <c r="D2959" s="38">
        <v>1921040</v>
      </c>
      <c r="E2959" s="42" t="s">
        <v>8998</v>
      </c>
      <c r="F2959" s="38">
        <v>192104</v>
      </c>
      <c r="G2959" s="38">
        <f t="shared" si="184"/>
        <v>2113144</v>
      </c>
      <c r="H2959" s="40" t="s">
        <v>9234</v>
      </c>
      <c r="I2959" s="40" t="s">
        <v>9235</v>
      </c>
      <c r="J2959" s="45">
        <f t="shared" si="185"/>
        <v>21400</v>
      </c>
      <c r="K2959" s="47">
        <f t="shared" si="186"/>
        <v>2113144</v>
      </c>
      <c r="L2959" t="e">
        <f>+VLOOKUP(J2959,'Thanh toán '!Q$6:R$3244,2,0)</f>
        <v>#N/A</v>
      </c>
      <c r="M2959" s="47" t="e">
        <f t="shared" si="187"/>
        <v>#N/A</v>
      </c>
    </row>
    <row r="2960" spans="1:13" x14ac:dyDescent="0.25">
      <c r="A2960" s="43">
        <v>45029</v>
      </c>
      <c r="B2960" s="40" t="s">
        <v>14817</v>
      </c>
      <c r="C2960" s="40" t="s">
        <v>9234</v>
      </c>
      <c r="D2960" s="38">
        <v>1201200</v>
      </c>
      <c r="E2960" s="42" t="s">
        <v>8998</v>
      </c>
      <c r="F2960" s="38">
        <v>120120</v>
      </c>
      <c r="G2960" s="38">
        <f t="shared" si="184"/>
        <v>1321320</v>
      </c>
      <c r="H2960" s="40" t="s">
        <v>9234</v>
      </c>
      <c r="I2960" s="40" t="s">
        <v>9235</v>
      </c>
      <c r="J2960" s="45">
        <f t="shared" si="185"/>
        <v>21401</v>
      </c>
      <c r="K2960" s="47">
        <f t="shared" si="186"/>
        <v>1321320</v>
      </c>
      <c r="L2960" t="e">
        <f>+VLOOKUP(J2960,'Thanh toán '!Q$6:R$3244,2,0)</f>
        <v>#N/A</v>
      </c>
      <c r="M2960" s="47" t="e">
        <f t="shared" si="187"/>
        <v>#N/A</v>
      </c>
    </row>
    <row r="2961" spans="1:13" x14ac:dyDescent="0.25">
      <c r="A2961" s="43">
        <v>45029</v>
      </c>
      <c r="B2961" s="40" t="s">
        <v>14818</v>
      </c>
      <c r="C2961" s="40" t="s">
        <v>11397</v>
      </c>
      <c r="D2961" s="38">
        <v>367155</v>
      </c>
      <c r="E2961" s="42" t="s">
        <v>8998</v>
      </c>
      <c r="F2961" s="38">
        <v>36716</v>
      </c>
      <c r="G2961" s="38">
        <f t="shared" si="184"/>
        <v>403871</v>
      </c>
      <c r="H2961" s="40" t="s">
        <v>9001</v>
      </c>
      <c r="I2961" s="40" t="s">
        <v>9002</v>
      </c>
      <c r="J2961" s="45">
        <f t="shared" si="185"/>
        <v>21402</v>
      </c>
      <c r="K2961" s="47">
        <f t="shared" si="186"/>
        <v>403871</v>
      </c>
      <c r="L2961" t="e">
        <f>+VLOOKUP(J2961,'Thanh toán '!Q$6:R$3244,2,0)</f>
        <v>#N/A</v>
      </c>
      <c r="M2961" s="47" t="e">
        <f t="shared" si="187"/>
        <v>#N/A</v>
      </c>
    </row>
    <row r="2962" spans="1:13" x14ac:dyDescent="0.25">
      <c r="A2962" s="43">
        <v>45029</v>
      </c>
      <c r="B2962" s="40" t="s">
        <v>14819</v>
      </c>
      <c r="C2962" s="40" t="s">
        <v>10031</v>
      </c>
      <c r="D2962" s="38">
        <v>2767280</v>
      </c>
      <c r="E2962" s="42" t="s">
        <v>8998</v>
      </c>
      <c r="F2962" s="38">
        <v>276728</v>
      </c>
      <c r="G2962" s="38">
        <f t="shared" si="184"/>
        <v>3044008</v>
      </c>
      <c r="H2962" s="40" t="s">
        <v>10031</v>
      </c>
      <c r="I2962" s="40" t="s">
        <v>10032</v>
      </c>
      <c r="J2962" s="45">
        <f t="shared" si="185"/>
        <v>21404</v>
      </c>
      <c r="K2962" s="47">
        <f t="shared" si="186"/>
        <v>3044008</v>
      </c>
      <c r="L2962" t="e">
        <f>+VLOOKUP(J2962,'Thanh toán '!Q$6:R$3244,2,0)</f>
        <v>#N/A</v>
      </c>
      <c r="M2962" s="47" t="e">
        <f t="shared" si="187"/>
        <v>#N/A</v>
      </c>
    </row>
    <row r="2963" spans="1:13" x14ac:dyDescent="0.25">
      <c r="A2963" s="43">
        <v>45029</v>
      </c>
      <c r="B2963" s="40" t="s">
        <v>14820</v>
      </c>
      <c r="C2963" s="40" t="s">
        <v>12290</v>
      </c>
      <c r="D2963" s="38">
        <v>1730400</v>
      </c>
      <c r="E2963" s="42" t="s">
        <v>8998</v>
      </c>
      <c r="F2963" s="38">
        <v>173040</v>
      </c>
      <c r="G2963" s="38">
        <f t="shared" si="184"/>
        <v>1903440</v>
      </c>
      <c r="H2963" s="40" t="s">
        <v>12290</v>
      </c>
      <c r="I2963" s="40" t="s">
        <v>12291</v>
      </c>
      <c r="J2963" s="45">
        <f t="shared" si="185"/>
        <v>21494</v>
      </c>
      <c r="K2963" s="47">
        <f t="shared" si="186"/>
        <v>1903440</v>
      </c>
      <c r="L2963" t="e">
        <f>+VLOOKUP(J2963,'Thanh toán '!Q$6:R$3244,2,0)</f>
        <v>#N/A</v>
      </c>
      <c r="M2963" s="47" t="e">
        <f t="shared" si="187"/>
        <v>#N/A</v>
      </c>
    </row>
    <row r="2964" spans="1:13" x14ac:dyDescent="0.25">
      <c r="A2964" s="43">
        <v>45029</v>
      </c>
      <c r="B2964" s="40" t="s">
        <v>14821</v>
      </c>
      <c r="C2964" s="40" t="s">
        <v>9197</v>
      </c>
      <c r="D2964" s="38">
        <v>882000</v>
      </c>
      <c r="E2964" s="42" t="s">
        <v>8998</v>
      </c>
      <c r="F2964" s="38">
        <v>88200</v>
      </c>
      <c r="G2964" s="38">
        <f t="shared" si="184"/>
        <v>970200</v>
      </c>
      <c r="H2964" s="40" t="s">
        <v>9197</v>
      </c>
      <c r="I2964" s="40" t="s">
        <v>9198</v>
      </c>
      <c r="J2964" s="45">
        <f t="shared" si="185"/>
        <v>21495</v>
      </c>
      <c r="K2964" s="47">
        <f t="shared" si="186"/>
        <v>970200</v>
      </c>
      <c r="L2964" t="e">
        <f>+VLOOKUP(J2964,'Thanh toán '!Q$6:R$3244,2,0)</f>
        <v>#N/A</v>
      </c>
      <c r="M2964" s="47" t="e">
        <f t="shared" si="187"/>
        <v>#N/A</v>
      </c>
    </row>
    <row r="2965" spans="1:13" x14ac:dyDescent="0.25">
      <c r="A2965" s="43">
        <v>45029</v>
      </c>
      <c r="B2965" s="40" t="s">
        <v>14822</v>
      </c>
      <c r="C2965" s="40" t="s">
        <v>9197</v>
      </c>
      <c r="D2965" s="38">
        <v>2580940</v>
      </c>
      <c r="E2965" s="42" t="s">
        <v>8998</v>
      </c>
      <c r="F2965" s="38">
        <v>258094</v>
      </c>
      <c r="G2965" s="38">
        <f t="shared" si="184"/>
        <v>2839034</v>
      </c>
      <c r="H2965" s="40" t="s">
        <v>9197</v>
      </c>
      <c r="I2965" s="40" t="s">
        <v>9198</v>
      </c>
      <c r="J2965" s="45">
        <f t="shared" si="185"/>
        <v>21496</v>
      </c>
      <c r="K2965" s="47">
        <f t="shared" si="186"/>
        <v>2839034</v>
      </c>
      <c r="L2965" t="e">
        <f>+VLOOKUP(J2965,'Thanh toán '!Q$6:R$3244,2,0)</f>
        <v>#N/A</v>
      </c>
      <c r="M2965" s="47" t="e">
        <f t="shared" si="187"/>
        <v>#N/A</v>
      </c>
    </row>
    <row r="2966" spans="1:13" x14ac:dyDescent="0.25">
      <c r="A2966" s="43">
        <v>45029</v>
      </c>
      <c r="B2966" s="40" t="s">
        <v>14823</v>
      </c>
      <c r="C2966" s="40" t="s">
        <v>14824</v>
      </c>
      <c r="D2966" s="38">
        <v>1553235</v>
      </c>
      <c r="E2966" s="42" t="s">
        <v>8998</v>
      </c>
      <c r="F2966" s="38">
        <v>155324</v>
      </c>
      <c r="G2966" s="38">
        <f t="shared" si="184"/>
        <v>1708559</v>
      </c>
      <c r="H2966" s="40" t="s">
        <v>9001</v>
      </c>
      <c r="I2966" s="40" t="s">
        <v>9002</v>
      </c>
      <c r="J2966" s="45">
        <f t="shared" si="185"/>
        <v>21931</v>
      </c>
      <c r="K2966" s="47">
        <f t="shared" si="186"/>
        <v>1708559</v>
      </c>
      <c r="L2966" t="e">
        <f>+VLOOKUP(J2966,'Thanh toán '!Q$6:R$3244,2,0)</f>
        <v>#N/A</v>
      </c>
      <c r="M2966" s="47" t="e">
        <f t="shared" si="187"/>
        <v>#N/A</v>
      </c>
    </row>
    <row r="2967" spans="1:13" x14ac:dyDescent="0.25">
      <c r="A2967" s="43">
        <v>45029</v>
      </c>
      <c r="B2967" s="40" t="s">
        <v>14825</v>
      </c>
      <c r="C2967" s="40" t="s">
        <v>9498</v>
      </c>
      <c r="D2967" s="38">
        <v>4200825</v>
      </c>
      <c r="E2967" s="42" t="s">
        <v>8998</v>
      </c>
      <c r="F2967" s="38">
        <v>420083</v>
      </c>
      <c r="G2967" s="38">
        <f t="shared" si="184"/>
        <v>4620908</v>
      </c>
      <c r="H2967" s="40" t="s">
        <v>9498</v>
      </c>
      <c r="I2967" s="40" t="s">
        <v>9499</v>
      </c>
      <c r="J2967" s="45">
        <f t="shared" si="185"/>
        <v>21949</v>
      </c>
      <c r="K2967" s="47">
        <f t="shared" si="186"/>
        <v>4620908</v>
      </c>
      <c r="L2967" t="e">
        <f>+VLOOKUP(J2967,'Thanh toán '!Q$6:R$3244,2,0)</f>
        <v>#N/A</v>
      </c>
      <c r="M2967" s="47" t="e">
        <f t="shared" si="187"/>
        <v>#N/A</v>
      </c>
    </row>
    <row r="2968" spans="1:13" x14ac:dyDescent="0.25">
      <c r="A2968" s="43">
        <v>45029</v>
      </c>
      <c r="B2968" s="40" t="s">
        <v>14826</v>
      </c>
      <c r="C2968" s="40" t="s">
        <v>14217</v>
      </c>
      <c r="D2968" s="38">
        <v>734310</v>
      </c>
      <c r="E2968" s="42" t="s">
        <v>8998</v>
      </c>
      <c r="F2968" s="38">
        <v>73431</v>
      </c>
      <c r="G2968" s="38">
        <f t="shared" si="184"/>
        <v>807741</v>
      </c>
      <c r="H2968" s="40" t="s">
        <v>9486</v>
      </c>
      <c r="I2968" s="40" t="s">
        <v>9487</v>
      </c>
      <c r="J2968" s="45">
        <f t="shared" si="185"/>
        <v>21989</v>
      </c>
      <c r="K2968" s="47">
        <f t="shared" si="186"/>
        <v>807741</v>
      </c>
      <c r="L2968" t="e">
        <f>+VLOOKUP(J2968,'Thanh toán '!Q$6:R$3244,2,0)</f>
        <v>#N/A</v>
      </c>
      <c r="M2968" s="47" t="e">
        <f t="shared" si="187"/>
        <v>#N/A</v>
      </c>
    </row>
    <row r="2969" spans="1:13" x14ac:dyDescent="0.25">
      <c r="A2969" s="43">
        <v>45029</v>
      </c>
      <c r="B2969" s="40" t="s">
        <v>14827</v>
      </c>
      <c r="C2969" s="40" t="s">
        <v>14217</v>
      </c>
      <c r="D2969" s="38">
        <v>865200</v>
      </c>
      <c r="E2969" s="42" t="s">
        <v>8998</v>
      </c>
      <c r="F2969" s="38">
        <v>86520</v>
      </c>
      <c r="G2969" s="38">
        <f t="shared" si="184"/>
        <v>951720</v>
      </c>
      <c r="H2969" s="40" t="s">
        <v>9486</v>
      </c>
      <c r="I2969" s="40" t="s">
        <v>9487</v>
      </c>
      <c r="J2969" s="45">
        <f t="shared" si="185"/>
        <v>21990</v>
      </c>
      <c r="K2969" s="47">
        <f t="shared" si="186"/>
        <v>951720</v>
      </c>
      <c r="L2969" t="e">
        <f>+VLOOKUP(J2969,'Thanh toán '!Q$6:R$3244,2,0)</f>
        <v>#N/A</v>
      </c>
      <c r="M2969" s="47" t="e">
        <f t="shared" si="187"/>
        <v>#N/A</v>
      </c>
    </row>
    <row r="2970" spans="1:13" x14ac:dyDescent="0.25">
      <c r="A2970" s="43">
        <v>45029</v>
      </c>
      <c r="B2970" s="40" t="s">
        <v>14828</v>
      </c>
      <c r="C2970" s="40" t="s">
        <v>13531</v>
      </c>
      <c r="D2970" s="38">
        <v>371250</v>
      </c>
      <c r="E2970" s="42" t="s">
        <v>8998</v>
      </c>
      <c r="F2970" s="38">
        <v>37125</v>
      </c>
      <c r="G2970" s="38">
        <f t="shared" si="184"/>
        <v>408375</v>
      </c>
      <c r="H2970" s="40" t="s">
        <v>9001</v>
      </c>
      <c r="I2970" s="40" t="s">
        <v>9002</v>
      </c>
      <c r="J2970" s="45">
        <f t="shared" si="185"/>
        <v>21991</v>
      </c>
      <c r="K2970" s="47">
        <f t="shared" si="186"/>
        <v>408375</v>
      </c>
      <c r="L2970" t="e">
        <f>+VLOOKUP(J2970,'Thanh toán '!Q$6:R$3244,2,0)</f>
        <v>#N/A</v>
      </c>
      <c r="M2970" s="47" t="e">
        <f t="shared" si="187"/>
        <v>#N/A</v>
      </c>
    </row>
    <row r="2971" spans="1:13" x14ac:dyDescent="0.25">
      <c r="A2971" s="43">
        <v>45029</v>
      </c>
      <c r="B2971" s="40" t="s">
        <v>13605</v>
      </c>
      <c r="C2971" s="40" t="s">
        <v>10000</v>
      </c>
      <c r="D2971" s="38">
        <v>399410</v>
      </c>
      <c r="E2971" s="42" t="s">
        <v>8998</v>
      </c>
      <c r="F2971" s="38">
        <v>39941</v>
      </c>
      <c r="G2971" s="38">
        <f t="shared" si="184"/>
        <v>439351</v>
      </c>
      <c r="H2971" s="40" t="s">
        <v>9001</v>
      </c>
      <c r="I2971" s="40" t="s">
        <v>9002</v>
      </c>
      <c r="J2971" s="45">
        <f t="shared" si="185"/>
        <v>22027</v>
      </c>
      <c r="K2971" s="47">
        <f t="shared" si="186"/>
        <v>439351</v>
      </c>
      <c r="L2971" t="e">
        <f>+VLOOKUP(J2971,'Thanh toán '!Q$6:R$3244,2,0)</f>
        <v>#N/A</v>
      </c>
      <c r="M2971" s="47" t="e">
        <f t="shared" si="187"/>
        <v>#N/A</v>
      </c>
    </row>
    <row r="2972" spans="1:13" x14ac:dyDescent="0.25">
      <c r="A2972" s="43">
        <v>45029</v>
      </c>
      <c r="B2972" s="40" t="s">
        <v>14829</v>
      </c>
      <c r="C2972" s="40" t="s">
        <v>10220</v>
      </c>
      <c r="D2972" s="38">
        <v>595330</v>
      </c>
      <c r="E2972" s="42" t="s">
        <v>8998</v>
      </c>
      <c r="F2972" s="38">
        <v>59533</v>
      </c>
      <c r="G2972" s="38">
        <f t="shared" si="184"/>
        <v>654863</v>
      </c>
      <c r="H2972" s="40" t="s">
        <v>9001</v>
      </c>
      <c r="I2972" s="40" t="s">
        <v>9002</v>
      </c>
      <c r="J2972" s="45">
        <f t="shared" si="185"/>
        <v>22029</v>
      </c>
      <c r="K2972" s="47">
        <f t="shared" si="186"/>
        <v>654863</v>
      </c>
      <c r="L2972" t="e">
        <f>+VLOOKUP(J2972,'Thanh toán '!Q$6:R$3244,2,0)</f>
        <v>#N/A</v>
      </c>
      <c r="M2972" s="47" t="e">
        <f t="shared" si="187"/>
        <v>#N/A</v>
      </c>
    </row>
    <row r="2973" spans="1:13" x14ac:dyDescent="0.25">
      <c r="A2973" s="43">
        <v>45029</v>
      </c>
      <c r="B2973" s="40" t="s">
        <v>11283</v>
      </c>
      <c r="C2973" s="40" t="s">
        <v>10269</v>
      </c>
      <c r="D2973" s="38">
        <v>367155</v>
      </c>
      <c r="E2973" s="42" t="s">
        <v>8998</v>
      </c>
      <c r="F2973" s="38">
        <v>36716</v>
      </c>
      <c r="G2973" s="38">
        <f t="shared" si="184"/>
        <v>403871</v>
      </c>
      <c r="H2973" s="40" t="s">
        <v>9001</v>
      </c>
      <c r="I2973" s="40" t="s">
        <v>9002</v>
      </c>
      <c r="J2973" s="45">
        <f t="shared" si="185"/>
        <v>22030</v>
      </c>
      <c r="K2973" s="47">
        <f t="shared" si="186"/>
        <v>403871</v>
      </c>
      <c r="L2973" t="e">
        <f>+VLOOKUP(J2973,'Thanh toán '!Q$6:R$3244,2,0)</f>
        <v>#N/A</v>
      </c>
      <c r="M2973" s="47" t="e">
        <f t="shared" si="187"/>
        <v>#N/A</v>
      </c>
    </row>
    <row r="2974" spans="1:13" x14ac:dyDescent="0.25">
      <c r="A2974" s="43">
        <v>45029</v>
      </c>
      <c r="B2974" s="40" t="s">
        <v>14830</v>
      </c>
      <c r="C2974" s="40" t="s">
        <v>9077</v>
      </c>
      <c r="D2974" s="38">
        <v>2343296</v>
      </c>
      <c r="E2974" s="42" t="s">
        <v>8998</v>
      </c>
      <c r="F2974" s="38">
        <v>234330</v>
      </c>
      <c r="G2974" s="38">
        <f t="shared" si="184"/>
        <v>2577626</v>
      </c>
      <c r="H2974" s="40" t="s">
        <v>9078</v>
      </c>
      <c r="I2974" s="40" t="s">
        <v>9079</v>
      </c>
      <c r="J2974" s="45">
        <f t="shared" si="185"/>
        <v>22047</v>
      </c>
      <c r="K2974" s="47">
        <f t="shared" si="186"/>
        <v>2577626</v>
      </c>
      <c r="L2974" t="e">
        <f>+VLOOKUP(J2974,'Thanh toán '!Q$6:R$3244,2,0)</f>
        <v>#N/A</v>
      </c>
      <c r="M2974" s="47" t="e">
        <f t="shared" si="187"/>
        <v>#N/A</v>
      </c>
    </row>
    <row r="2975" spans="1:13" x14ac:dyDescent="0.25">
      <c r="A2975" s="43">
        <v>45029</v>
      </c>
      <c r="B2975" s="40" t="s">
        <v>13606</v>
      </c>
      <c r="C2975" s="40" t="s">
        <v>9654</v>
      </c>
      <c r="D2975" s="38">
        <v>960120</v>
      </c>
      <c r="E2975" s="42" t="s">
        <v>8998</v>
      </c>
      <c r="F2975" s="38">
        <v>96012</v>
      </c>
      <c r="G2975" s="38">
        <f t="shared" si="184"/>
        <v>1056132</v>
      </c>
      <c r="H2975" s="40" t="s">
        <v>9284</v>
      </c>
      <c r="I2975" s="40" t="s">
        <v>9285</v>
      </c>
      <c r="J2975" s="45">
        <f t="shared" si="185"/>
        <v>22048</v>
      </c>
      <c r="K2975" s="47">
        <f t="shared" si="186"/>
        <v>1056132</v>
      </c>
      <c r="L2975" t="e">
        <f>+VLOOKUP(J2975,'Thanh toán '!Q$6:R$3244,2,0)</f>
        <v>#N/A</v>
      </c>
      <c r="M2975" s="47" t="e">
        <f t="shared" si="187"/>
        <v>#N/A</v>
      </c>
    </row>
    <row r="2976" spans="1:13" x14ac:dyDescent="0.25">
      <c r="A2976" s="43">
        <v>45029</v>
      </c>
      <c r="B2976" s="40" t="s">
        <v>14831</v>
      </c>
      <c r="C2976" s="40" t="s">
        <v>9814</v>
      </c>
      <c r="D2976" s="38">
        <v>2167570</v>
      </c>
      <c r="E2976" s="42" t="s">
        <v>8998</v>
      </c>
      <c r="F2976" s="38">
        <v>216757</v>
      </c>
      <c r="G2976" s="38">
        <f t="shared" si="184"/>
        <v>2384327</v>
      </c>
      <c r="H2976" s="40" t="s">
        <v>9814</v>
      </c>
      <c r="I2976" s="40" t="s">
        <v>9815</v>
      </c>
      <c r="J2976" s="45">
        <f t="shared" si="185"/>
        <v>22058</v>
      </c>
      <c r="K2976" s="47">
        <f t="shared" si="186"/>
        <v>2384327</v>
      </c>
      <c r="L2976" t="e">
        <f>+VLOOKUP(J2976,'Thanh toán '!Q$6:R$3244,2,0)</f>
        <v>#N/A</v>
      </c>
      <c r="M2976" s="47" t="e">
        <f t="shared" si="187"/>
        <v>#N/A</v>
      </c>
    </row>
    <row r="2977" spans="1:13" x14ac:dyDescent="0.25">
      <c r="A2977" s="43">
        <v>45030</v>
      </c>
      <c r="B2977" s="40" t="s">
        <v>13607</v>
      </c>
      <c r="C2977" s="40"/>
      <c r="D2977" s="38">
        <v>0</v>
      </c>
      <c r="E2977" s="42" t="s">
        <v>8998</v>
      </c>
      <c r="F2977" s="38">
        <v>0</v>
      </c>
      <c r="G2977" s="38">
        <f t="shared" si="184"/>
        <v>0</v>
      </c>
      <c r="H2977" s="40" t="s">
        <v>9131</v>
      </c>
      <c r="I2977" s="40" t="s">
        <v>4766</v>
      </c>
      <c r="J2977" s="45">
        <f t="shared" si="185"/>
        <v>22116</v>
      </c>
      <c r="K2977" s="47">
        <f t="shared" si="186"/>
        <v>0</v>
      </c>
      <c r="L2977" t="e">
        <f>+VLOOKUP(J2977,'Thanh toán '!Q$6:R$3244,2,0)</f>
        <v>#N/A</v>
      </c>
      <c r="M2977" s="47" t="e">
        <f t="shared" si="187"/>
        <v>#N/A</v>
      </c>
    </row>
    <row r="2978" spans="1:13" x14ac:dyDescent="0.25">
      <c r="A2978" s="43">
        <v>45030</v>
      </c>
      <c r="B2978" s="40" t="s">
        <v>13608</v>
      </c>
      <c r="C2978" s="40" t="s">
        <v>9131</v>
      </c>
      <c r="D2978" s="38">
        <v>519120</v>
      </c>
      <c r="E2978" s="42" t="s">
        <v>8998</v>
      </c>
      <c r="F2978" s="38">
        <v>51912</v>
      </c>
      <c r="G2978" s="38">
        <f t="shared" si="184"/>
        <v>571032</v>
      </c>
      <c r="H2978" s="40" t="s">
        <v>9001</v>
      </c>
      <c r="I2978" s="40" t="s">
        <v>9002</v>
      </c>
      <c r="J2978" s="45">
        <f t="shared" si="185"/>
        <v>22117</v>
      </c>
      <c r="K2978" s="47">
        <f t="shared" si="186"/>
        <v>571032</v>
      </c>
      <c r="L2978" t="e">
        <f>+VLOOKUP(J2978,'Thanh toán '!Q$6:R$3244,2,0)</f>
        <v>#N/A</v>
      </c>
      <c r="M2978" s="47" t="e">
        <f t="shared" si="187"/>
        <v>#N/A</v>
      </c>
    </row>
    <row r="2979" spans="1:13" x14ac:dyDescent="0.25">
      <c r="A2979" s="43">
        <v>45030</v>
      </c>
      <c r="B2979" s="40" t="s">
        <v>14847</v>
      </c>
      <c r="C2979" s="40" t="s">
        <v>9146</v>
      </c>
      <c r="D2979" s="38">
        <v>867900</v>
      </c>
      <c r="E2979" s="42" t="s">
        <v>8998</v>
      </c>
      <c r="F2979" s="38">
        <v>86790</v>
      </c>
      <c r="G2979" s="38">
        <f t="shared" si="184"/>
        <v>954690</v>
      </c>
      <c r="H2979" s="40" t="s">
        <v>9001</v>
      </c>
      <c r="I2979" s="40" t="s">
        <v>9002</v>
      </c>
      <c r="J2979" s="45">
        <f t="shared" si="185"/>
        <v>22118</v>
      </c>
      <c r="K2979" s="47">
        <f t="shared" si="186"/>
        <v>954690</v>
      </c>
      <c r="L2979" t="e">
        <f>+VLOOKUP(J2979,'Thanh toán '!Q$6:R$3244,2,0)</f>
        <v>#N/A</v>
      </c>
      <c r="M2979" s="47" t="e">
        <f t="shared" si="187"/>
        <v>#N/A</v>
      </c>
    </row>
    <row r="2980" spans="1:13" x14ac:dyDescent="0.25">
      <c r="A2980" s="43">
        <v>45030</v>
      </c>
      <c r="B2980" s="40" t="s">
        <v>14848</v>
      </c>
      <c r="C2980" s="40" t="s">
        <v>9961</v>
      </c>
      <c r="D2980" s="38">
        <v>706310</v>
      </c>
      <c r="E2980" s="42" t="s">
        <v>8998</v>
      </c>
      <c r="F2980" s="38">
        <v>70631</v>
      </c>
      <c r="G2980" s="38">
        <f t="shared" si="184"/>
        <v>776941</v>
      </c>
      <c r="H2980" s="40" t="s">
        <v>9001</v>
      </c>
      <c r="I2980" s="40" t="s">
        <v>9002</v>
      </c>
      <c r="J2980" s="45">
        <f t="shared" si="185"/>
        <v>22119</v>
      </c>
      <c r="K2980" s="47">
        <f t="shared" si="186"/>
        <v>776941</v>
      </c>
      <c r="L2980" t="e">
        <f>+VLOOKUP(J2980,'Thanh toán '!Q$6:R$3244,2,0)</f>
        <v>#N/A</v>
      </c>
      <c r="M2980" s="47" t="e">
        <f t="shared" si="187"/>
        <v>#N/A</v>
      </c>
    </row>
    <row r="2981" spans="1:13" x14ac:dyDescent="0.25">
      <c r="A2981" s="43">
        <v>45030</v>
      </c>
      <c r="B2981" s="40" t="s">
        <v>14849</v>
      </c>
      <c r="C2981" s="40" t="s">
        <v>9141</v>
      </c>
      <c r="D2981" s="38">
        <v>1711965</v>
      </c>
      <c r="E2981" s="42" t="s">
        <v>8998</v>
      </c>
      <c r="F2981" s="38">
        <v>171197</v>
      </c>
      <c r="G2981" s="38">
        <f t="shared" si="184"/>
        <v>1883162</v>
      </c>
      <c r="H2981" s="40" t="s">
        <v>9141</v>
      </c>
      <c r="I2981" s="40" t="s">
        <v>9142</v>
      </c>
      <c r="J2981" s="45">
        <f t="shared" si="185"/>
        <v>22120</v>
      </c>
      <c r="K2981" s="47">
        <f t="shared" si="186"/>
        <v>1883162</v>
      </c>
      <c r="L2981" t="e">
        <f>+VLOOKUP(J2981,'Thanh toán '!Q$6:R$3244,2,0)</f>
        <v>#N/A</v>
      </c>
      <c r="M2981" s="47" t="e">
        <f t="shared" si="187"/>
        <v>#N/A</v>
      </c>
    </row>
    <row r="2982" spans="1:13" x14ac:dyDescent="0.25">
      <c r="A2982" s="43">
        <v>45030</v>
      </c>
      <c r="B2982" s="40" t="s">
        <v>14850</v>
      </c>
      <c r="C2982" s="40" t="s">
        <v>9131</v>
      </c>
      <c r="D2982" s="38">
        <v>444738</v>
      </c>
      <c r="E2982" s="42" t="s">
        <v>8998</v>
      </c>
      <c r="F2982" s="38">
        <v>44474</v>
      </c>
      <c r="G2982" s="38">
        <f t="shared" si="184"/>
        <v>489212</v>
      </c>
      <c r="H2982" s="40" t="s">
        <v>9001</v>
      </c>
      <c r="I2982" s="40" t="s">
        <v>9002</v>
      </c>
      <c r="J2982" s="45">
        <f t="shared" si="185"/>
        <v>22121</v>
      </c>
      <c r="K2982" s="47">
        <f t="shared" si="186"/>
        <v>489212</v>
      </c>
      <c r="L2982" t="e">
        <f>+VLOOKUP(J2982,'Thanh toán '!Q$6:R$3244,2,0)</f>
        <v>#N/A</v>
      </c>
      <c r="M2982" s="47" t="e">
        <f t="shared" si="187"/>
        <v>#N/A</v>
      </c>
    </row>
    <row r="2983" spans="1:13" x14ac:dyDescent="0.25">
      <c r="A2983" s="43">
        <v>45030</v>
      </c>
      <c r="B2983" s="40" t="s">
        <v>14851</v>
      </c>
      <c r="C2983" s="40" t="s">
        <v>9136</v>
      </c>
      <c r="D2983" s="38">
        <v>1657625</v>
      </c>
      <c r="E2983" s="42" t="s">
        <v>8998</v>
      </c>
      <c r="F2983" s="38">
        <v>165763</v>
      </c>
      <c r="G2983" s="38">
        <f t="shared" si="184"/>
        <v>1823388</v>
      </c>
      <c r="H2983" s="40" t="s">
        <v>9001</v>
      </c>
      <c r="I2983" s="40" t="s">
        <v>9002</v>
      </c>
      <c r="J2983" s="45">
        <f t="shared" si="185"/>
        <v>22122</v>
      </c>
      <c r="K2983" s="47">
        <f t="shared" si="186"/>
        <v>1823388</v>
      </c>
      <c r="L2983" t="e">
        <f>+VLOOKUP(J2983,'Thanh toán '!Q$6:R$3244,2,0)</f>
        <v>#N/A</v>
      </c>
      <c r="M2983" s="47" t="e">
        <f t="shared" si="187"/>
        <v>#N/A</v>
      </c>
    </row>
    <row r="2984" spans="1:13" x14ac:dyDescent="0.25">
      <c r="A2984" s="43">
        <v>45030</v>
      </c>
      <c r="B2984" s="40" t="s">
        <v>14852</v>
      </c>
      <c r="C2984" s="40" t="s">
        <v>9136</v>
      </c>
      <c r="D2984" s="38">
        <v>519120</v>
      </c>
      <c r="E2984" s="42" t="s">
        <v>8998</v>
      </c>
      <c r="F2984" s="38">
        <v>51912</v>
      </c>
      <c r="G2984" s="38">
        <f t="shared" si="184"/>
        <v>571032</v>
      </c>
      <c r="H2984" s="40" t="s">
        <v>9001</v>
      </c>
      <c r="I2984" s="40" t="s">
        <v>9002</v>
      </c>
      <c r="J2984" s="45">
        <f t="shared" si="185"/>
        <v>22123</v>
      </c>
      <c r="K2984" s="47">
        <f t="shared" si="186"/>
        <v>571032</v>
      </c>
      <c r="L2984" t="e">
        <f>+VLOOKUP(J2984,'Thanh toán '!Q$6:R$3244,2,0)</f>
        <v>#N/A</v>
      </c>
      <c r="M2984" s="47" t="e">
        <f t="shared" si="187"/>
        <v>#N/A</v>
      </c>
    </row>
    <row r="2985" spans="1:13" x14ac:dyDescent="0.25">
      <c r="A2985" s="43">
        <v>45030</v>
      </c>
      <c r="B2985" s="40" t="s">
        <v>13609</v>
      </c>
      <c r="C2985" s="40" t="s">
        <v>9188</v>
      </c>
      <c r="D2985" s="38">
        <v>614128</v>
      </c>
      <c r="E2985" s="42" t="s">
        <v>8998</v>
      </c>
      <c r="F2985" s="38">
        <v>61413</v>
      </c>
      <c r="G2985" s="38">
        <f t="shared" si="184"/>
        <v>675541</v>
      </c>
      <c r="H2985" s="40" t="s">
        <v>9001</v>
      </c>
      <c r="I2985" s="40" t="s">
        <v>9002</v>
      </c>
      <c r="J2985" s="45">
        <f t="shared" si="185"/>
        <v>22124</v>
      </c>
      <c r="K2985" s="47">
        <f t="shared" si="186"/>
        <v>675541</v>
      </c>
      <c r="L2985" t="e">
        <f>+VLOOKUP(J2985,'Thanh toán '!Q$6:R$3244,2,0)</f>
        <v>#N/A</v>
      </c>
      <c r="M2985" s="47" t="e">
        <f t="shared" si="187"/>
        <v>#N/A</v>
      </c>
    </row>
    <row r="2986" spans="1:13" x14ac:dyDescent="0.25">
      <c r="A2986" s="43">
        <v>45030</v>
      </c>
      <c r="B2986" s="40" t="s">
        <v>14853</v>
      </c>
      <c r="C2986" s="40" t="s">
        <v>10339</v>
      </c>
      <c r="D2986" s="38">
        <v>2414670</v>
      </c>
      <c r="E2986" s="42" t="s">
        <v>8998</v>
      </c>
      <c r="F2986" s="38">
        <v>241467</v>
      </c>
      <c r="G2986" s="38">
        <f t="shared" si="184"/>
        <v>2656137</v>
      </c>
      <c r="H2986" s="40" t="s">
        <v>10339</v>
      </c>
      <c r="I2986" s="40" t="s">
        <v>10340</v>
      </c>
      <c r="J2986" s="45">
        <f t="shared" si="185"/>
        <v>22126</v>
      </c>
      <c r="K2986" s="47">
        <f t="shared" si="186"/>
        <v>2656137</v>
      </c>
      <c r="L2986" t="e">
        <f>+VLOOKUP(J2986,'Thanh toán '!Q$6:R$3244,2,0)</f>
        <v>#N/A</v>
      </c>
      <c r="M2986" s="47" t="e">
        <f t="shared" si="187"/>
        <v>#N/A</v>
      </c>
    </row>
    <row r="2987" spans="1:13" x14ac:dyDescent="0.25">
      <c r="A2987" s="43">
        <v>45030</v>
      </c>
      <c r="B2987" s="40" t="s">
        <v>14854</v>
      </c>
      <c r="C2987" s="40" t="s">
        <v>9091</v>
      </c>
      <c r="D2987" s="38">
        <v>1730400</v>
      </c>
      <c r="E2987" s="42" t="s">
        <v>8998</v>
      </c>
      <c r="F2987" s="38">
        <v>173040</v>
      </c>
      <c r="G2987" s="38">
        <f t="shared" si="184"/>
        <v>1903440</v>
      </c>
      <c r="H2987" s="40" t="s">
        <v>9091</v>
      </c>
      <c r="I2987" s="40" t="s">
        <v>9092</v>
      </c>
      <c r="J2987" s="45">
        <f t="shared" si="185"/>
        <v>22127</v>
      </c>
      <c r="K2987" s="47">
        <f t="shared" si="186"/>
        <v>1903440</v>
      </c>
      <c r="L2987" t="e">
        <f>+VLOOKUP(J2987,'Thanh toán '!Q$6:R$3244,2,0)</f>
        <v>#N/A</v>
      </c>
      <c r="M2987" s="47" t="e">
        <f t="shared" si="187"/>
        <v>#N/A</v>
      </c>
    </row>
    <row r="2988" spans="1:13" x14ac:dyDescent="0.25">
      <c r="A2988" s="43">
        <v>45030</v>
      </c>
      <c r="B2988" s="40" t="s">
        <v>14855</v>
      </c>
      <c r="C2988" s="40" t="s">
        <v>9206</v>
      </c>
      <c r="D2988" s="38">
        <v>1730400</v>
      </c>
      <c r="E2988" s="42" t="s">
        <v>8998</v>
      </c>
      <c r="F2988" s="38">
        <v>173040</v>
      </c>
      <c r="G2988" s="38">
        <f t="shared" si="184"/>
        <v>1903440</v>
      </c>
      <c r="H2988" s="40" t="s">
        <v>9206</v>
      </c>
      <c r="I2988" s="40" t="s">
        <v>9207</v>
      </c>
      <c r="J2988" s="45">
        <f t="shared" si="185"/>
        <v>22130</v>
      </c>
      <c r="K2988" s="47">
        <f t="shared" si="186"/>
        <v>1903440</v>
      </c>
      <c r="L2988" t="e">
        <f>+VLOOKUP(J2988,'Thanh toán '!Q$6:R$3244,2,0)</f>
        <v>#N/A</v>
      </c>
      <c r="M2988" s="47" t="e">
        <f t="shared" si="187"/>
        <v>#N/A</v>
      </c>
    </row>
    <row r="2989" spans="1:13" x14ac:dyDescent="0.25">
      <c r="A2989" s="43">
        <v>45030</v>
      </c>
      <c r="B2989" s="40" t="s">
        <v>14856</v>
      </c>
      <c r="C2989" s="40" t="s">
        <v>14857</v>
      </c>
      <c r="D2989" s="38">
        <v>1009340</v>
      </c>
      <c r="E2989" s="42" t="s">
        <v>8998</v>
      </c>
      <c r="F2989" s="38">
        <v>100934</v>
      </c>
      <c r="G2989" s="38">
        <f t="shared" si="184"/>
        <v>1110274</v>
      </c>
      <c r="H2989" s="40" t="s">
        <v>9159</v>
      </c>
      <c r="I2989" s="40" t="s">
        <v>9160</v>
      </c>
      <c r="J2989" s="45">
        <f t="shared" si="185"/>
        <v>22131</v>
      </c>
      <c r="K2989" s="47">
        <f t="shared" si="186"/>
        <v>1110274</v>
      </c>
      <c r="L2989" t="e">
        <f>+VLOOKUP(J2989,'Thanh toán '!Q$6:R$3244,2,0)</f>
        <v>#N/A</v>
      </c>
      <c r="M2989" s="47" t="e">
        <f t="shared" si="187"/>
        <v>#N/A</v>
      </c>
    </row>
    <row r="2990" spans="1:13" x14ac:dyDescent="0.25">
      <c r="A2990" s="43">
        <v>45030</v>
      </c>
      <c r="B2990" s="40" t="s">
        <v>14858</v>
      </c>
      <c r="C2990" s="40" t="s">
        <v>10207</v>
      </c>
      <c r="D2990" s="38">
        <v>2124590</v>
      </c>
      <c r="E2990" s="42" t="s">
        <v>8998</v>
      </c>
      <c r="F2990" s="38">
        <v>212459</v>
      </c>
      <c r="G2990" s="38">
        <f t="shared" si="184"/>
        <v>2337049</v>
      </c>
      <c r="H2990" s="40" t="s">
        <v>10207</v>
      </c>
      <c r="I2990" s="40" t="s">
        <v>10208</v>
      </c>
      <c r="J2990" s="45">
        <f t="shared" si="185"/>
        <v>22132</v>
      </c>
      <c r="K2990" s="47">
        <f t="shared" si="186"/>
        <v>2337049</v>
      </c>
      <c r="L2990" t="e">
        <f>+VLOOKUP(J2990,'Thanh toán '!Q$6:R$3244,2,0)</f>
        <v>#N/A</v>
      </c>
      <c r="M2990" s="47" t="e">
        <f t="shared" si="187"/>
        <v>#N/A</v>
      </c>
    </row>
    <row r="2991" spans="1:13" x14ac:dyDescent="0.25">
      <c r="A2991" s="43">
        <v>45030</v>
      </c>
      <c r="B2991" s="40" t="s">
        <v>14859</v>
      </c>
      <c r="C2991" s="40" t="s">
        <v>10571</v>
      </c>
      <c r="D2991" s="38">
        <v>247226</v>
      </c>
      <c r="E2991" s="42" t="s">
        <v>8998</v>
      </c>
      <c r="F2991" s="38">
        <v>24723</v>
      </c>
      <c r="G2991" s="38">
        <f t="shared" si="184"/>
        <v>271949</v>
      </c>
      <c r="H2991" s="40" t="s">
        <v>9001</v>
      </c>
      <c r="I2991" s="40" t="s">
        <v>9002</v>
      </c>
      <c r="J2991" s="45">
        <f t="shared" si="185"/>
        <v>22134</v>
      </c>
      <c r="K2991" s="47">
        <f t="shared" si="186"/>
        <v>271949</v>
      </c>
      <c r="L2991" t="e">
        <f>+VLOOKUP(J2991,'Thanh toán '!Q$6:R$3244,2,0)</f>
        <v>#N/A</v>
      </c>
      <c r="M2991" s="47" t="e">
        <f t="shared" si="187"/>
        <v>#N/A</v>
      </c>
    </row>
    <row r="2992" spans="1:13" x14ac:dyDescent="0.25">
      <c r="A2992" s="43">
        <v>45030</v>
      </c>
      <c r="B2992" s="40" t="s">
        <v>14860</v>
      </c>
      <c r="C2992" s="40" t="s">
        <v>10013</v>
      </c>
      <c r="D2992" s="38">
        <v>795757</v>
      </c>
      <c r="E2992" s="42" t="s">
        <v>8998</v>
      </c>
      <c r="F2992" s="38">
        <v>79576</v>
      </c>
      <c r="G2992" s="38">
        <f t="shared" si="184"/>
        <v>875333</v>
      </c>
      <c r="H2992" s="40" t="s">
        <v>9001</v>
      </c>
      <c r="I2992" s="40" t="s">
        <v>9002</v>
      </c>
      <c r="J2992" s="45">
        <f t="shared" si="185"/>
        <v>22135</v>
      </c>
      <c r="K2992" s="47">
        <f t="shared" si="186"/>
        <v>875333</v>
      </c>
      <c r="L2992" t="e">
        <f>+VLOOKUP(J2992,'Thanh toán '!Q$6:R$3244,2,0)</f>
        <v>#N/A</v>
      </c>
      <c r="M2992" s="47" t="e">
        <f t="shared" si="187"/>
        <v>#N/A</v>
      </c>
    </row>
    <row r="2993" spans="1:13" x14ac:dyDescent="0.25">
      <c r="A2993" s="43">
        <v>45030</v>
      </c>
      <c r="B2993" s="40" t="s">
        <v>14861</v>
      </c>
      <c r="C2993" s="40" t="s">
        <v>9268</v>
      </c>
      <c r="D2993" s="38">
        <v>1900160</v>
      </c>
      <c r="E2993" s="42" t="s">
        <v>8998</v>
      </c>
      <c r="F2993" s="38">
        <v>190016</v>
      </c>
      <c r="G2993" s="38">
        <f t="shared" si="184"/>
        <v>2090176</v>
      </c>
      <c r="H2993" s="40" t="s">
        <v>9268</v>
      </c>
      <c r="I2993" s="40" t="s">
        <v>9269</v>
      </c>
      <c r="J2993" s="45">
        <f t="shared" si="185"/>
        <v>22137</v>
      </c>
      <c r="K2993" s="47">
        <f t="shared" si="186"/>
        <v>2090176</v>
      </c>
      <c r="L2993" t="e">
        <f>+VLOOKUP(J2993,'Thanh toán '!Q$6:R$3244,2,0)</f>
        <v>#N/A</v>
      </c>
      <c r="M2993" s="47" t="e">
        <f t="shared" si="187"/>
        <v>#N/A</v>
      </c>
    </row>
    <row r="2994" spans="1:13" x14ac:dyDescent="0.25">
      <c r="A2994" s="43">
        <v>45030</v>
      </c>
      <c r="B2994" s="40" t="s">
        <v>14862</v>
      </c>
      <c r="C2994" s="40" t="s">
        <v>13284</v>
      </c>
      <c r="D2994" s="38">
        <v>2369200</v>
      </c>
      <c r="E2994" s="42" t="s">
        <v>8998</v>
      </c>
      <c r="F2994" s="38">
        <v>236920</v>
      </c>
      <c r="G2994" s="38">
        <f t="shared" si="184"/>
        <v>2606120</v>
      </c>
      <c r="H2994" s="40" t="s">
        <v>9072</v>
      </c>
      <c r="I2994" s="40" t="s">
        <v>9073</v>
      </c>
      <c r="J2994" s="45">
        <f t="shared" si="185"/>
        <v>22138</v>
      </c>
      <c r="K2994" s="47">
        <f t="shared" si="186"/>
        <v>2606120</v>
      </c>
      <c r="L2994" t="e">
        <f>+VLOOKUP(J2994,'Thanh toán '!Q$6:R$3244,2,0)</f>
        <v>#N/A</v>
      </c>
      <c r="M2994" s="47" t="e">
        <f t="shared" si="187"/>
        <v>#N/A</v>
      </c>
    </row>
    <row r="2995" spans="1:13" x14ac:dyDescent="0.25">
      <c r="A2995" s="43">
        <v>45030</v>
      </c>
      <c r="B2995" s="40" t="s">
        <v>14863</v>
      </c>
      <c r="C2995" s="40" t="s">
        <v>9315</v>
      </c>
      <c r="D2995" s="38">
        <v>2225207</v>
      </c>
      <c r="E2995" s="42" t="s">
        <v>8998</v>
      </c>
      <c r="F2995" s="38">
        <v>222521</v>
      </c>
      <c r="G2995" s="38">
        <f t="shared" si="184"/>
        <v>2447728</v>
      </c>
      <c r="H2995" s="40" t="s">
        <v>9315</v>
      </c>
      <c r="I2995" s="40" t="s">
        <v>9316</v>
      </c>
      <c r="J2995" s="45">
        <f t="shared" si="185"/>
        <v>22140</v>
      </c>
      <c r="K2995" s="47">
        <f t="shared" si="186"/>
        <v>2447728</v>
      </c>
      <c r="L2995" t="e">
        <f>+VLOOKUP(J2995,'Thanh toán '!Q$6:R$3244,2,0)</f>
        <v>#N/A</v>
      </c>
      <c r="M2995" s="47" t="e">
        <f t="shared" si="187"/>
        <v>#N/A</v>
      </c>
    </row>
    <row r="2996" spans="1:13" x14ac:dyDescent="0.25">
      <c r="A2996" s="43">
        <v>45030</v>
      </c>
      <c r="B2996" s="40" t="s">
        <v>11627</v>
      </c>
      <c r="C2996" s="40" t="s">
        <v>9347</v>
      </c>
      <c r="D2996" s="38">
        <v>865200</v>
      </c>
      <c r="E2996" s="42" t="s">
        <v>8998</v>
      </c>
      <c r="F2996" s="38">
        <v>86520</v>
      </c>
      <c r="G2996" s="38">
        <f t="shared" si="184"/>
        <v>951720</v>
      </c>
      <c r="H2996" s="40" t="s">
        <v>9347</v>
      </c>
      <c r="I2996" s="40" t="s">
        <v>9348</v>
      </c>
      <c r="J2996" s="45">
        <f t="shared" si="185"/>
        <v>22141</v>
      </c>
      <c r="K2996" s="47">
        <f t="shared" si="186"/>
        <v>951720</v>
      </c>
      <c r="L2996" t="e">
        <f>+VLOOKUP(J2996,'Thanh toán '!Q$6:R$3244,2,0)</f>
        <v>#N/A</v>
      </c>
      <c r="M2996" s="47" t="e">
        <f t="shared" si="187"/>
        <v>#N/A</v>
      </c>
    </row>
    <row r="2997" spans="1:13" x14ac:dyDescent="0.25">
      <c r="A2997" s="43">
        <v>45030</v>
      </c>
      <c r="B2997" s="40" t="s">
        <v>11427</v>
      </c>
      <c r="C2997" s="40" t="s">
        <v>9242</v>
      </c>
      <c r="D2997" s="38">
        <v>1703940</v>
      </c>
      <c r="E2997" s="42" t="s">
        <v>8998</v>
      </c>
      <c r="F2997" s="38">
        <v>170394</v>
      </c>
      <c r="G2997" s="38">
        <f t="shared" si="184"/>
        <v>1874334</v>
      </c>
      <c r="H2997" s="40" t="s">
        <v>9242</v>
      </c>
      <c r="I2997" s="40" t="s">
        <v>9243</v>
      </c>
      <c r="J2997" s="45">
        <f t="shared" si="185"/>
        <v>22144</v>
      </c>
      <c r="K2997" s="47">
        <f t="shared" si="186"/>
        <v>1874334</v>
      </c>
      <c r="L2997" t="e">
        <f>+VLOOKUP(J2997,'Thanh toán '!Q$6:R$3244,2,0)</f>
        <v>#N/A</v>
      </c>
      <c r="M2997" s="47" t="e">
        <f t="shared" si="187"/>
        <v>#N/A</v>
      </c>
    </row>
    <row r="2998" spans="1:13" x14ac:dyDescent="0.25">
      <c r="A2998" s="43">
        <v>45030</v>
      </c>
      <c r="B2998" s="40" t="s">
        <v>14864</v>
      </c>
      <c r="C2998" s="40" t="s">
        <v>9766</v>
      </c>
      <c r="D2998" s="38">
        <v>1289400</v>
      </c>
      <c r="E2998" s="42" t="s">
        <v>8998</v>
      </c>
      <c r="F2998" s="38">
        <v>128940</v>
      </c>
      <c r="G2998" s="38">
        <f t="shared" si="184"/>
        <v>1418340</v>
      </c>
      <c r="H2998" s="40" t="s">
        <v>9766</v>
      </c>
      <c r="I2998" s="40" t="s">
        <v>9767</v>
      </c>
      <c r="J2998" s="45">
        <f t="shared" si="185"/>
        <v>22148</v>
      </c>
      <c r="K2998" s="47">
        <f t="shared" si="186"/>
        <v>1418340</v>
      </c>
      <c r="L2998" t="e">
        <f>+VLOOKUP(J2998,'Thanh toán '!Q$6:R$3244,2,0)</f>
        <v>#N/A</v>
      </c>
      <c r="M2998" s="47" t="e">
        <f t="shared" si="187"/>
        <v>#N/A</v>
      </c>
    </row>
    <row r="2999" spans="1:13" x14ac:dyDescent="0.25">
      <c r="A2999" s="43">
        <v>45031</v>
      </c>
      <c r="B2999" s="40" t="s">
        <v>11428</v>
      </c>
      <c r="C2999" s="40" t="s">
        <v>9212</v>
      </c>
      <c r="D2999" s="38">
        <v>3401780</v>
      </c>
      <c r="E2999" s="42" t="s">
        <v>8998</v>
      </c>
      <c r="F2999" s="38">
        <v>340178</v>
      </c>
      <c r="G2999" s="38">
        <f t="shared" si="184"/>
        <v>3741958</v>
      </c>
      <c r="H2999" s="40" t="s">
        <v>9212</v>
      </c>
      <c r="I2999" s="40" t="s">
        <v>9213</v>
      </c>
      <c r="J2999" s="45">
        <f t="shared" si="185"/>
        <v>22191</v>
      </c>
      <c r="K2999" s="47">
        <f t="shared" si="186"/>
        <v>3741958</v>
      </c>
      <c r="L2999" t="e">
        <f>+VLOOKUP(J2999,'Thanh toán '!Q$6:R$3244,2,0)</f>
        <v>#N/A</v>
      </c>
      <c r="M2999" s="47" t="e">
        <f t="shared" si="187"/>
        <v>#N/A</v>
      </c>
    </row>
    <row r="3000" spans="1:13" x14ac:dyDescent="0.25">
      <c r="A3000" s="43">
        <v>45031</v>
      </c>
      <c r="B3000" s="40" t="s">
        <v>14868</v>
      </c>
      <c r="C3000" s="40" t="s">
        <v>9212</v>
      </c>
      <c r="D3000" s="38">
        <v>865200</v>
      </c>
      <c r="E3000" s="42" t="s">
        <v>8998</v>
      </c>
      <c r="F3000" s="38">
        <v>86520</v>
      </c>
      <c r="G3000" s="38">
        <f t="shared" si="184"/>
        <v>951720</v>
      </c>
      <c r="H3000" s="40" t="s">
        <v>9212</v>
      </c>
      <c r="I3000" s="40" t="s">
        <v>9213</v>
      </c>
      <c r="J3000" s="45">
        <f t="shared" si="185"/>
        <v>22192</v>
      </c>
      <c r="K3000" s="47">
        <f t="shared" si="186"/>
        <v>951720</v>
      </c>
      <c r="L3000" t="e">
        <f>+VLOOKUP(J3000,'Thanh toán '!Q$6:R$3244,2,0)</f>
        <v>#N/A</v>
      </c>
      <c r="M3000" s="47" t="e">
        <f t="shared" si="187"/>
        <v>#N/A</v>
      </c>
    </row>
    <row r="3001" spans="1:13" x14ac:dyDescent="0.25">
      <c r="A3001" s="43">
        <v>45031</v>
      </c>
      <c r="B3001" s="40" t="s">
        <v>11429</v>
      </c>
      <c r="C3001" s="40" t="s">
        <v>14869</v>
      </c>
      <c r="D3001" s="38">
        <v>1886927</v>
      </c>
      <c r="E3001" s="42" t="s">
        <v>8998</v>
      </c>
      <c r="F3001" s="38">
        <v>188693</v>
      </c>
      <c r="G3001" s="38">
        <f t="shared" si="184"/>
        <v>2075620</v>
      </c>
      <c r="H3001" s="40" t="s">
        <v>9001</v>
      </c>
      <c r="I3001" s="40" t="s">
        <v>9002</v>
      </c>
      <c r="J3001" s="45">
        <f t="shared" si="185"/>
        <v>22194</v>
      </c>
      <c r="K3001" s="47">
        <f t="shared" si="186"/>
        <v>2075620</v>
      </c>
      <c r="L3001" t="e">
        <f>+VLOOKUP(J3001,'Thanh toán '!Q$6:R$3244,2,0)</f>
        <v>#N/A</v>
      </c>
      <c r="M3001" s="47" t="e">
        <f t="shared" si="187"/>
        <v>#N/A</v>
      </c>
    </row>
    <row r="3002" spans="1:13" x14ac:dyDescent="0.25">
      <c r="A3002" s="43">
        <v>45031</v>
      </c>
      <c r="B3002" s="40" t="s">
        <v>14870</v>
      </c>
      <c r="C3002" s="40" t="s">
        <v>10074</v>
      </c>
      <c r="D3002" s="38">
        <v>772236</v>
      </c>
      <c r="E3002" s="42" t="s">
        <v>8998</v>
      </c>
      <c r="F3002" s="38">
        <v>77224</v>
      </c>
      <c r="G3002" s="38">
        <f t="shared" si="184"/>
        <v>849460</v>
      </c>
      <c r="H3002" s="40" t="s">
        <v>9001</v>
      </c>
      <c r="I3002" s="40" t="s">
        <v>9002</v>
      </c>
      <c r="J3002" s="45">
        <f t="shared" si="185"/>
        <v>22195</v>
      </c>
      <c r="K3002" s="47">
        <f t="shared" si="186"/>
        <v>849460</v>
      </c>
      <c r="L3002" t="e">
        <f>+VLOOKUP(J3002,'Thanh toán '!Q$6:R$3244,2,0)</f>
        <v>#N/A</v>
      </c>
      <c r="M3002" s="47" t="e">
        <f t="shared" si="187"/>
        <v>#N/A</v>
      </c>
    </row>
    <row r="3003" spans="1:13" x14ac:dyDescent="0.25">
      <c r="A3003" s="43">
        <v>45031</v>
      </c>
      <c r="B3003" s="40" t="s">
        <v>14871</v>
      </c>
      <c r="C3003" s="40" t="s">
        <v>10067</v>
      </c>
      <c r="D3003" s="38">
        <v>489288</v>
      </c>
      <c r="E3003" s="42" t="s">
        <v>8998</v>
      </c>
      <c r="F3003" s="38">
        <v>48929</v>
      </c>
      <c r="G3003" s="38">
        <f t="shared" si="184"/>
        <v>538217</v>
      </c>
      <c r="H3003" s="40" t="s">
        <v>9001</v>
      </c>
      <c r="I3003" s="40" t="s">
        <v>9002</v>
      </c>
      <c r="J3003" s="45">
        <f t="shared" si="185"/>
        <v>22196</v>
      </c>
      <c r="K3003" s="47">
        <f t="shared" si="186"/>
        <v>538217</v>
      </c>
      <c r="L3003" t="e">
        <f>+VLOOKUP(J3003,'Thanh toán '!Q$6:R$3244,2,0)</f>
        <v>#N/A</v>
      </c>
      <c r="M3003" s="47" t="e">
        <f t="shared" si="187"/>
        <v>#N/A</v>
      </c>
    </row>
    <row r="3004" spans="1:13" x14ac:dyDescent="0.25">
      <c r="A3004" s="43">
        <v>45031</v>
      </c>
      <c r="B3004" s="40" t="s">
        <v>14872</v>
      </c>
      <c r="C3004" s="40" t="s">
        <v>10087</v>
      </c>
      <c r="D3004" s="38">
        <v>833585</v>
      </c>
      <c r="E3004" s="42" t="s">
        <v>8998</v>
      </c>
      <c r="F3004" s="38">
        <v>83359</v>
      </c>
      <c r="G3004" s="38">
        <f t="shared" si="184"/>
        <v>916944</v>
      </c>
      <c r="H3004" s="40" t="s">
        <v>9001</v>
      </c>
      <c r="I3004" s="40" t="s">
        <v>9002</v>
      </c>
      <c r="J3004" s="45">
        <f t="shared" si="185"/>
        <v>22197</v>
      </c>
      <c r="K3004" s="47">
        <f t="shared" si="186"/>
        <v>916944</v>
      </c>
      <c r="L3004" t="e">
        <f>+VLOOKUP(J3004,'Thanh toán '!Q$6:R$3244,2,0)</f>
        <v>#N/A</v>
      </c>
      <c r="M3004" s="47" t="e">
        <f t="shared" si="187"/>
        <v>#N/A</v>
      </c>
    </row>
    <row r="3005" spans="1:13" x14ac:dyDescent="0.25">
      <c r="A3005" s="43">
        <v>45031</v>
      </c>
      <c r="B3005" s="40" t="s">
        <v>14873</v>
      </c>
      <c r="C3005" s="40" t="s">
        <v>10355</v>
      </c>
      <c r="D3005" s="38">
        <v>852300</v>
      </c>
      <c r="E3005" s="42" t="s">
        <v>8998</v>
      </c>
      <c r="F3005" s="38">
        <v>85230</v>
      </c>
      <c r="G3005" s="38">
        <f t="shared" si="184"/>
        <v>937530</v>
      </c>
      <c r="H3005" s="40" t="s">
        <v>9001</v>
      </c>
      <c r="I3005" s="40" t="s">
        <v>9002</v>
      </c>
      <c r="J3005" s="45">
        <f t="shared" si="185"/>
        <v>22198</v>
      </c>
      <c r="K3005" s="47">
        <f t="shared" si="186"/>
        <v>937530</v>
      </c>
      <c r="L3005" t="e">
        <f>+VLOOKUP(J3005,'Thanh toán '!Q$6:R$3244,2,0)</f>
        <v>#N/A</v>
      </c>
      <c r="M3005" s="47" t="e">
        <f t="shared" si="187"/>
        <v>#N/A</v>
      </c>
    </row>
    <row r="3006" spans="1:13" x14ac:dyDescent="0.25">
      <c r="A3006" s="43">
        <v>45031</v>
      </c>
      <c r="B3006" s="40" t="s">
        <v>14874</v>
      </c>
      <c r="C3006" s="40" t="s">
        <v>9275</v>
      </c>
      <c r="D3006" s="38">
        <v>367155</v>
      </c>
      <c r="E3006" s="42" t="s">
        <v>8998</v>
      </c>
      <c r="F3006" s="38">
        <v>36716</v>
      </c>
      <c r="G3006" s="38">
        <f t="shared" si="184"/>
        <v>403871</v>
      </c>
      <c r="H3006" s="40" t="s">
        <v>9001</v>
      </c>
      <c r="I3006" s="40" t="s">
        <v>9002</v>
      </c>
      <c r="J3006" s="45">
        <f t="shared" si="185"/>
        <v>22201</v>
      </c>
      <c r="K3006" s="47">
        <f t="shared" si="186"/>
        <v>403871</v>
      </c>
      <c r="L3006" t="e">
        <f>+VLOOKUP(J3006,'Thanh toán '!Q$6:R$3244,2,0)</f>
        <v>#N/A</v>
      </c>
      <c r="M3006" s="47" t="e">
        <f t="shared" si="187"/>
        <v>#N/A</v>
      </c>
    </row>
    <row r="3007" spans="1:13" x14ac:dyDescent="0.25">
      <c r="A3007" s="43">
        <v>45031</v>
      </c>
      <c r="B3007" s="40" t="s">
        <v>14875</v>
      </c>
      <c r="C3007" s="40" t="s">
        <v>9201</v>
      </c>
      <c r="D3007" s="38">
        <v>637788</v>
      </c>
      <c r="E3007" s="42" t="s">
        <v>8998</v>
      </c>
      <c r="F3007" s="38">
        <v>63779</v>
      </c>
      <c r="G3007" s="38">
        <f t="shared" si="184"/>
        <v>701567</v>
      </c>
      <c r="H3007" s="40" t="s">
        <v>9001</v>
      </c>
      <c r="I3007" s="40" t="s">
        <v>9002</v>
      </c>
      <c r="J3007" s="45">
        <f t="shared" si="185"/>
        <v>22202</v>
      </c>
      <c r="K3007" s="47">
        <f t="shared" si="186"/>
        <v>701567</v>
      </c>
      <c r="L3007" t="e">
        <f>+VLOOKUP(J3007,'Thanh toán '!Q$6:R$3244,2,0)</f>
        <v>#N/A</v>
      </c>
      <c r="M3007" s="47" t="e">
        <f t="shared" si="187"/>
        <v>#N/A</v>
      </c>
    </row>
    <row r="3008" spans="1:13" x14ac:dyDescent="0.25">
      <c r="A3008" s="43">
        <v>45031</v>
      </c>
      <c r="B3008" s="40" t="s">
        <v>14876</v>
      </c>
      <c r="C3008" s="40" t="s">
        <v>11606</v>
      </c>
      <c r="D3008" s="38">
        <v>960491</v>
      </c>
      <c r="E3008" s="42" t="s">
        <v>8998</v>
      </c>
      <c r="F3008" s="38">
        <v>96049</v>
      </c>
      <c r="G3008" s="38">
        <f t="shared" si="184"/>
        <v>1056540</v>
      </c>
      <c r="H3008" s="40" t="s">
        <v>9001</v>
      </c>
      <c r="I3008" s="40" t="s">
        <v>9002</v>
      </c>
      <c r="J3008" s="45">
        <f t="shared" si="185"/>
        <v>22203</v>
      </c>
      <c r="K3008" s="47">
        <f t="shared" si="186"/>
        <v>1056540</v>
      </c>
      <c r="L3008" t="e">
        <f>+VLOOKUP(J3008,'Thanh toán '!Q$6:R$3244,2,0)</f>
        <v>#N/A</v>
      </c>
      <c r="M3008" s="47" t="e">
        <f t="shared" si="187"/>
        <v>#N/A</v>
      </c>
    </row>
    <row r="3009" spans="1:13" x14ac:dyDescent="0.25">
      <c r="A3009" s="43">
        <v>45031</v>
      </c>
      <c r="B3009" s="40" t="s">
        <v>14877</v>
      </c>
      <c r="C3009" s="40" t="s">
        <v>9977</v>
      </c>
      <c r="D3009" s="38">
        <v>150546</v>
      </c>
      <c r="E3009" s="42" t="s">
        <v>8998</v>
      </c>
      <c r="F3009" s="38">
        <v>15055</v>
      </c>
      <c r="G3009" s="38">
        <f t="shared" si="184"/>
        <v>165601</v>
      </c>
      <c r="H3009" s="40" t="s">
        <v>9001</v>
      </c>
      <c r="I3009" s="40" t="s">
        <v>9002</v>
      </c>
      <c r="J3009" s="45">
        <f t="shared" si="185"/>
        <v>22205</v>
      </c>
      <c r="K3009" s="47">
        <f t="shared" si="186"/>
        <v>165601</v>
      </c>
      <c r="L3009" t="e">
        <f>+VLOOKUP(J3009,'Thanh toán '!Q$6:R$3244,2,0)</f>
        <v>#N/A</v>
      </c>
      <c r="M3009" s="47" t="e">
        <f t="shared" si="187"/>
        <v>#N/A</v>
      </c>
    </row>
    <row r="3010" spans="1:13" x14ac:dyDescent="0.25">
      <c r="A3010" s="43">
        <v>45031</v>
      </c>
      <c r="B3010" s="40" t="s">
        <v>14878</v>
      </c>
      <c r="C3010" s="40" t="s">
        <v>10324</v>
      </c>
      <c r="D3010" s="38">
        <v>1236130</v>
      </c>
      <c r="E3010" s="42" t="s">
        <v>8998</v>
      </c>
      <c r="F3010" s="38">
        <v>123613</v>
      </c>
      <c r="G3010" s="38">
        <f t="shared" si="184"/>
        <v>1359743</v>
      </c>
      <c r="H3010" s="40" t="s">
        <v>10324</v>
      </c>
      <c r="I3010" s="40" t="s">
        <v>10325</v>
      </c>
      <c r="J3010" s="45">
        <f t="shared" si="185"/>
        <v>22208</v>
      </c>
      <c r="K3010" s="47">
        <f t="shared" si="186"/>
        <v>1359743</v>
      </c>
      <c r="L3010" t="e">
        <f>+VLOOKUP(J3010,'Thanh toán '!Q$6:R$3244,2,0)</f>
        <v>#N/A</v>
      </c>
      <c r="M3010" s="47" t="e">
        <f t="shared" si="187"/>
        <v>#N/A</v>
      </c>
    </row>
    <row r="3011" spans="1:13" x14ac:dyDescent="0.25">
      <c r="A3011" s="43">
        <v>45031</v>
      </c>
      <c r="B3011" s="40" t="s">
        <v>14879</v>
      </c>
      <c r="C3011" s="40" t="s">
        <v>9116</v>
      </c>
      <c r="D3011" s="38">
        <v>1419493</v>
      </c>
      <c r="E3011" s="42" t="s">
        <v>8998</v>
      </c>
      <c r="F3011" s="38">
        <v>141949</v>
      </c>
      <c r="G3011" s="38">
        <f t="shared" si="184"/>
        <v>1561442</v>
      </c>
      <c r="H3011" s="40" t="s">
        <v>9116</v>
      </c>
      <c r="I3011" s="40" t="s">
        <v>9117</v>
      </c>
      <c r="J3011" s="45">
        <f t="shared" si="185"/>
        <v>22209</v>
      </c>
      <c r="K3011" s="47">
        <f t="shared" si="186"/>
        <v>1561442</v>
      </c>
      <c r="L3011" t="e">
        <f>+VLOOKUP(J3011,'Thanh toán '!Q$6:R$3244,2,0)</f>
        <v>#N/A</v>
      </c>
      <c r="M3011" s="47" t="e">
        <f t="shared" si="187"/>
        <v>#N/A</v>
      </c>
    </row>
    <row r="3012" spans="1:13" x14ac:dyDescent="0.25">
      <c r="A3012" s="43">
        <v>45033</v>
      </c>
      <c r="B3012" s="40" t="s">
        <v>11430</v>
      </c>
      <c r="C3012" s="40" t="s">
        <v>10264</v>
      </c>
      <c r="D3012" s="38">
        <v>266538</v>
      </c>
      <c r="E3012" s="42" t="s">
        <v>8998</v>
      </c>
      <c r="F3012" s="38">
        <v>26654</v>
      </c>
      <c r="G3012" s="38">
        <f t="shared" si="184"/>
        <v>293192</v>
      </c>
      <c r="H3012" s="40" t="s">
        <v>9001</v>
      </c>
      <c r="I3012" s="40" t="s">
        <v>9002</v>
      </c>
      <c r="J3012" s="45">
        <f t="shared" si="185"/>
        <v>22215</v>
      </c>
      <c r="K3012" s="47">
        <f t="shared" si="186"/>
        <v>293192</v>
      </c>
      <c r="L3012" t="e">
        <f>+VLOOKUP(J3012,'Thanh toán '!Q$6:R$3244,2,0)</f>
        <v>#N/A</v>
      </c>
      <c r="M3012" s="47" t="e">
        <f t="shared" si="187"/>
        <v>#N/A</v>
      </c>
    </row>
    <row r="3013" spans="1:13" x14ac:dyDescent="0.25">
      <c r="A3013" s="43">
        <v>45033</v>
      </c>
      <c r="B3013" s="40" t="s">
        <v>14886</v>
      </c>
      <c r="C3013" s="40" t="s">
        <v>10262</v>
      </c>
      <c r="D3013" s="38">
        <v>622160</v>
      </c>
      <c r="E3013" s="42" t="s">
        <v>8998</v>
      </c>
      <c r="F3013" s="38">
        <v>62216</v>
      </c>
      <c r="G3013" s="38">
        <f t="shared" si="184"/>
        <v>684376</v>
      </c>
      <c r="H3013" s="40" t="s">
        <v>9001</v>
      </c>
      <c r="I3013" s="40" t="s">
        <v>9002</v>
      </c>
      <c r="J3013" s="45">
        <f t="shared" si="185"/>
        <v>22217</v>
      </c>
      <c r="K3013" s="47">
        <f t="shared" si="186"/>
        <v>684376</v>
      </c>
      <c r="L3013" t="e">
        <f>+VLOOKUP(J3013,'Thanh toán '!Q$6:R$3244,2,0)</f>
        <v>#N/A</v>
      </c>
      <c r="M3013" s="47" t="e">
        <f t="shared" si="187"/>
        <v>#N/A</v>
      </c>
    </row>
    <row r="3014" spans="1:13" x14ac:dyDescent="0.25">
      <c r="A3014" s="43">
        <v>45033</v>
      </c>
      <c r="B3014" s="40" t="s">
        <v>14887</v>
      </c>
      <c r="C3014" s="40" t="s">
        <v>9558</v>
      </c>
      <c r="D3014" s="38">
        <v>2124590</v>
      </c>
      <c r="E3014" s="42" t="s">
        <v>8998</v>
      </c>
      <c r="F3014" s="38">
        <v>212459</v>
      </c>
      <c r="G3014" s="38">
        <f t="shared" ref="G3014:G3077" si="188">+D3014+F3014</f>
        <v>2337049</v>
      </c>
      <c r="H3014" s="40" t="s">
        <v>9558</v>
      </c>
      <c r="I3014" s="40" t="s">
        <v>9559</v>
      </c>
      <c r="J3014" s="45">
        <f t="shared" ref="J3014:J3077" si="189">+B3014*1</f>
        <v>22221</v>
      </c>
      <c r="K3014" s="47">
        <f t="shared" ref="K3014:K3077" si="190">+G3014</f>
        <v>2337049</v>
      </c>
      <c r="L3014" t="e">
        <f>+VLOOKUP(J3014,'Thanh toán '!Q$6:R$3244,2,0)</f>
        <v>#N/A</v>
      </c>
      <c r="M3014" s="47" t="e">
        <f t="shared" ref="M3014:M3077" si="191">+L3014-K3014</f>
        <v>#N/A</v>
      </c>
    </row>
    <row r="3015" spans="1:13" x14ac:dyDescent="0.25">
      <c r="A3015" s="43">
        <v>45033</v>
      </c>
      <c r="B3015" s="40" t="s">
        <v>14888</v>
      </c>
      <c r="C3015" s="40" t="s">
        <v>13386</v>
      </c>
      <c r="D3015" s="38">
        <v>1989925</v>
      </c>
      <c r="E3015" s="42" t="s">
        <v>8998</v>
      </c>
      <c r="F3015" s="38">
        <v>198993</v>
      </c>
      <c r="G3015" s="38">
        <f t="shared" si="188"/>
        <v>2188918</v>
      </c>
      <c r="H3015" s="40" t="s">
        <v>9284</v>
      </c>
      <c r="I3015" s="40" t="s">
        <v>9285</v>
      </c>
      <c r="J3015" s="45">
        <f t="shared" si="189"/>
        <v>22222</v>
      </c>
      <c r="K3015" s="47">
        <f t="shared" si="190"/>
        <v>2188918</v>
      </c>
      <c r="L3015" t="e">
        <f>+VLOOKUP(J3015,'Thanh toán '!Q$6:R$3244,2,0)</f>
        <v>#N/A</v>
      </c>
      <c r="M3015" s="47" t="e">
        <f t="shared" si="191"/>
        <v>#N/A</v>
      </c>
    </row>
    <row r="3016" spans="1:13" x14ac:dyDescent="0.25">
      <c r="A3016" s="43">
        <v>45033</v>
      </c>
      <c r="B3016" s="40" t="s">
        <v>11431</v>
      </c>
      <c r="C3016" s="40" t="s">
        <v>10072</v>
      </c>
      <c r="D3016" s="38">
        <v>664523</v>
      </c>
      <c r="E3016" s="42" t="s">
        <v>8998</v>
      </c>
      <c r="F3016" s="38">
        <v>66452</v>
      </c>
      <c r="G3016" s="38">
        <f t="shared" si="188"/>
        <v>730975</v>
      </c>
      <c r="H3016" s="40" t="s">
        <v>9001</v>
      </c>
      <c r="I3016" s="40" t="s">
        <v>9002</v>
      </c>
      <c r="J3016" s="45">
        <f t="shared" si="189"/>
        <v>22223</v>
      </c>
      <c r="K3016" s="47">
        <f t="shared" si="190"/>
        <v>730975</v>
      </c>
      <c r="L3016" t="e">
        <f>+VLOOKUP(J3016,'Thanh toán '!Q$6:R$3244,2,0)</f>
        <v>#N/A</v>
      </c>
      <c r="M3016" s="47" t="e">
        <f t="shared" si="191"/>
        <v>#N/A</v>
      </c>
    </row>
    <row r="3017" spans="1:13" x14ac:dyDescent="0.25">
      <c r="A3017" s="43">
        <v>45033</v>
      </c>
      <c r="B3017" s="40" t="s">
        <v>14889</v>
      </c>
      <c r="C3017" s="40" t="s">
        <v>10305</v>
      </c>
      <c r="D3017" s="38">
        <v>1358526</v>
      </c>
      <c r="E3017" s="42" t="s">
        <v>8998</v>
      </c>
      <c r="F3017" s="38">
        <v>135853</v>
      </c>
      <c r="G3017" s="38">
        <f t="shared" si="188"/>
        <v>1494379</v>
      </c>
      <c r="H3017" s="40" t="s">
        <v>9001</v>
      </c>
      <c r="I3017" s="40" t="s">
        <v>9002</v>
      </c>
      <c r="J3017" s="45">
        <f t="shared" si="189"/>
        <v>22224</v>
      </c>
      <c r="K3017" s="47">
        <f t="shared" si="190"/>
        <v>1494379</v>
      </c>
      <c r="L3017" t="e">
        <f>+VLOOKUP(J3017,'Thanh toán '!Q$6:R$3244,2,0)</f>
        <v>#N/A</v>
      </c>
      <c r="M3017" s="47" t="e">
        <f t="shared" si="191"/>
        <v>#N/A</v>
      </c>
    </row>
    <row r="3018" spans="1:13" x14ac:dyDescent="0.25">
      <c r="A3018" s="43">
        <v>45033</v>
      </c>
      <c r="B3018" s="40" t="s">
        <v>14890</v>
      </c>
      <c r="C3018" s="40" t="s">
        <v>10081</v>
      </c>
      <c r="D3018" s="38">
        <v>438900</v>
      </c>
      <c r="E3018" s="42" t="s">
        <v>8998</v>
      </c>
      <c r="F3018" s="38">
        <v>43890</v>
      </c>
      <c r="G3018" s="38">
        <f t="shared" si="188"/>
        <v>482790</v>
      </c>
      <c r="H3018" s="40" t="s">
        <v>9001</v>
      </c>
      <c r="I3018" s="40" t="s">
        <v>9002</v>
      </c>
      <c r="J3018" s="45">
        <f t="shared" si="189"/>
        <v>22225</v>
      </c>
      <c r="K3018" s="47">
        <f t="shared" si="190"/>
        <v>482790</v>
      </c>
      <c r="L3018" t="e">
        <f>+VLOOKUP(J3018,'Thanh toán '!Q$6:R$3244,2,0)</f>
        <v>#N/A</v>
      </c>
      <c r="M3018" s="47" t="e">
        <f t="shared" si="191"/>
        <v>#N/A</v>
      </c>
    </row>
    <row r="3019" spans="1:13" x14ac:dyDescent="0.25">
      <c r="A3019" s="43">
        <v>45033</v>
      </c>
      <c r="B3019" s="40" t="s">
        <v>14891</v>
      </c>
      <c r="C3019" s="40" t="s">
        <v>9402</v>
      </c>
      <c r="D3019" s="38">
        <v>1541380</v>
      </c>
      <c r="E3019" s="42" t="s">
        <v>8998</v>
      </c>
      <c r="F3019" s="38">
        <v>154138</v>
      </c>
      <c r="G3019" s="38">
        <f t="shared" si="188"/>
        <v>1695518</v>
      </c>
      <c r="H3019" s="40" t="s">
        <v>9402</v>
      </c>
      <c r="I3019" s="40" t="s">
        <v>9403</v>
      </c>
      <c r="J3019" s="45">
        <f t="shared" si="189"/>
        <v>22228</v>
      </c>
      <c r="K3019" s="47">
        <f t="shared" si="190"/>
        <v>1695518</v>
      </c>
      <c r="L3019" t="e">
        <f>+VLOOKUP(J3019,'Thanh toán '!Q$6:R$3244,2,0)</f>
        <v>#N/A</v>
      </c>
      <c r="M3019" s="47" t="e">
        <f t="shared" si="191"/>
        <v>#N/A</v>
      </c>
    </row>
    <row r="3020" spans="1:13" x14ac:dyDescent="0.25">
      <c r="A3020" s="43">
        <v>45033</v>
      </c>
      <c r="B3020" s="40" t="s">
        <v>11432</v>
      </c>
      <c r="C3020" s="40" t="s">
        <v>13107</v>
      </c>
      <c r="D3020" s="38">
        <v>440586</v>
      </c>
      <c r="E3020" s="42" t="s">
        <v>8998</v>
      </c>
      <c r="F3020" s="38">
        <v>44059</v>
      </c>
      <c r="G3020" s="38">
        <f t="shared" si="188"/>
        <v>484645</v>
      </c>
      <c r="H3020" s="40" t="s">
        <v>9001</v>
      </c>
      <c r="I3020" s="40" t="s">
        <v>9002</v>
      </c>
      <c r="J3020" s="45">
        <f t="shared" si="189"/>
        <v>22233</v>
      </c>
      <c r="K3020" s="47">
        <f t="shared" si="190"/>
        <v>484645</v>
      </c>
      <c r="L3020" t="e">
        <f>+VLOOKUP(J3020,'Thanh toán '!Q$6:R$3244,2,0)</f>
        <v>#N/A</v>
      </c>
      <c r="M3020" s="47" t="e">
        <f t="shared" si="191"/>
        <v>#N/A</v>
      </c>
    </row>
    <row r="3021" spans="1:13" x14ac:dyDescent="0.25">
      <c r="A3021" s="43">
        <v>45033</v>
      </c>
      <c r="B3021" s="40" t="s">
        <v>14892</v>
      </c>
      <c r="C3021" s="40" t="s">
        <v>9769</v>
      </c>
      <c r="D3021" s="38">
        <v>501820</v>
      </c>
      <c r="E3021" s="42" t="s">
        <v>8998</v>
      </c>
      <c r="F3021" s="38">
        <v>50182</v>
      </c>
      <c r="G3021" s="38">
        <f t="shared" si="188"/>
        <v>552002</v>
      </c>
      <c r="H3021" s="40" t="s">
        <v>9001</v>
      </c>
      <c r="I3021" s="40" t="s">
        <v>9002</v>
      </c>
      <c r="J3021" s="45">
        <f t="shared" si="189"/>
        <v>22234</v>
      </c>
      <c r="K3021" s="47">
        <f t="shared" si="190"/>
        <v>552002</v>
      </c>
      <c r="L3021" t="e">
        <f>+VLOOKUP(J3021,'Thanh toán '!Q$6:R$3244,2,0)</f>
        <v>#N/A</v>
      </c>
      <c r="M3021" s="47" t="e">
        <f t="shared" si="191"/>
        <v>#N/A</v>
      </c>
    </row>
    <row r="3022" spans="1:13" x14ac:dyDescent="0.25">
      <c r="A3022" s="43">
        <v>45033</v>
      </c>
      <c r="B3022" s="40" t="s">
        <v>11433</v>
      </c>
      <c r="C3022" s="40" t="s">
        <v>9498</v>
      </c>
      <c r="D3022" s="38">
        <v>1764000</v>
      </c>
      <c r="E3022" s="42" t="s">
        <v>8998</v>
      </c>
      <c r="F3022" s="38">
        <v>176400</v>
      </c>
      <c r="G3022" s="38">
        <f t="shared" si="188"/>
        <v>1940400</v>
      </c>
      <c r="H3022" s="40" t="s">
        <v>9498</v>
      </c>
      <c r="I3022" s="40" t="s">
        <v>9499</v>
      </c>
      <c r="J3022" s="45">
        <f t="shared" si="189"/>
        <v>22236</v>
      </c>
      <c r="K3022" s="47">
        <f t="shared" si="190"/>
        <v>1940400</v>
      </c>
      <c r="L3022" t="e">
        <f>+VLOOKUP(J3022,'Thanh toán '!Q$6:R$3244,2,0)</f>
        <v>#N/A</v>
      </c>
      <c r="M3022" s="47" t="e">
        <f t="shared" si="191"/>
        <v>#N/A</v>
      </c>
    </row>
    <row r="3023" spans="1:13" x14ac:dyDescent="0.25">
      <c r="A3023" s="43">
        <v>45033</v>
      </c>
      <c r="B3023" s="40" t="s">
        <v>14893</v>
      </c>
      <c r="C3023" s="40" t="s">
        <v>9498</v>
      </c>
      <c r="D3023" s="38">
        <v>1622770</v>
      </c>
      <c r="E3023" s="42" t="s">
        <v>8998</v>
      </c>
      <c r="F3023" s="38">
        <v>162277</v>
      </c>
      <c r="G3023" s="38">
        <f t="shared" si="188"/>
        <v>1785047</v>
      </c>
      <c r="H3023" s="40" t="s">
        <v>9498</v>
      </c>
      <c r="I3023" s="40" t="s">
        <v>9499</v>
      </c>
      <c r="J3023" s="45">
        <f t="shared" si="189"/>
        <v>22237</v>
      </c>
      <c r="K3023" s="47">
        <f t="shared" si="190"/>
        <v>1785047</v>
      </c>
      <c r="L3023" t="e">
        <f>+VLOOKUP(J3023,'Thanh toán '!Q$6:R$3244,2,0)</f>
        <v>#N/A</v>
      </c>
      <c r="M3023" s="47" t="e">
        <f t="shared" si="191"/>
        <v>#N/A</v>
      </c>
    </row>
    <row r="3024" spans="1:13" x14ac:dyDescent="0.25">
      <c r="A3024" s="43">
        <v>45033</v>
      </c>
      <c r="B3024" s="40" t="s">
        <v>14894</v>
      </c>
      <c r="C3024" s="40" t="s">
        <v>9376</v>
      </c>
      <c r="D3024" s="38">
        <v>519120</v>
      </c>
      <c r="E3024" s="42" t="s">
        <v>8998</v>
      </c>
      <c r="F3024" s="38">
        <v>51912</v>
      </c>
      <c r="G3024" s="38">
        <f t="shared" si="188"/>
        <v>571032</v>
      </c>
      <c r="H3024" s="40" t="s">
        <v>9001</v>
      </c>
      <c r="I3024" s="40" t="s">
        <v>9002</v>
      </c>
      <c r="J3024" s="45">
        <f t="shared" si="189"/>
        <v>22238</v>
      </c>
      <c r="K3024" s="47">
        <f t="shared" si="190"/>
        <v>571032</v>
      </c>
      <c r="L3024" t="e">
        <f>+VLOOKUP(J3024,'Thanh toán '!Q$6:R$3244,2,0)</f>
        <v>#N/A</v>
      </c>
      <c r="M3024" s="47" t="e">
        <f t="shared" si="191"/>
        <v>#N/A</v>
      </c>
    </row>
    <row r="3025" spans="1:13" x14ac:dyDescent="0.25">
      <c r="A3025" s="43">
        <v>45033</v>
      </c>
      <c r="B3025" s="40" t="s">
        <v>14895</v>
      </c>
      <c r="C3025" s="40" t="s">
        <v>9376</v>
      </c>
      <c r="D3025" s="38">
        <v>1648278</v>
      </c>
      <c r="E3025" s="42" t="s">
        <v>8998</v>
      </c>
      <c r="F3025" s="38">
        <v>164828</v>
      </c>
      <c r="G3025" s="38">
        <f t="shared" si="188"/>
        <v>1813106</v>
      </c>
      <c r="H3025" s="40" t="s">
        <v>9001</v>
      </c>
      <c r="I3025" s="40" t="s">
        <v>9002</v>
      </c>
      <c r="J3025" s="45">
        <f t="shared" si="189"/>
        <v>22239</v>
      </c>
      <c r="K3025" s="47">
        <f t="shared" si="190"/>
        <v>1813106</v>
      </c>
      <c r="L3025" t="e">
        <f>+VLOOKUP(J3025,'Thanh toán '!Q$6:R$3244,2,0)</f>
        <v>#N/A</v>
      </c>
      <c r="M3025" s="47" t="e">
        <f t="shared" si="191"/>
        <v>#N/A</v>
      </c>
    </row>
    <row r="3026" spans="1:13" x14ac:dyDescent="0.25">
      <c r="A3026" s="43">
        <v>45033</v>
      </c>
      <c r="B3026" s="40" t="s">
        <v>14896</v>
      </c>
      <c r="C3026" s="40" t="s">
        <v>10232</v>
      </c>
      <c r="D3026" s="38">
        <v>518112</v>
      </c>
      <c r="E3026" s="42" t="s">
        <v>8998</v>
      </c>
      <c r="F3026" s="38">
        <v>51811</v>
      </c>
      <c r="G3026" s="38">
        <f t="shared" si="188"/>
        <v>569923</v>
      </c>
      <c r="H3026" s="40" t="s">
        <v>9001</v>
      </c>
      <c r="I3026" s="40" t="s">
        <v>9002</v>
      </c>
      <c r="J3026" s="45">
        <f t="shared" si="189"/>
        <v>22240</v>
      </c>
      <c r="K3026" s="47">
        <f t="shared" si="190"/>
        <v>569923</v>
      </c>
      <c r="L3026" t="e">
        <f>+VLOOKUP(J3026,'Thanh toán '!Q$6:R$3244,2,0)</f>
        <v>#N/A</v>
      </c>
      <c r="M3026" s="47" t="e">
        <f t="shared" si="191"/>
        <v>#N/A</v>
      </c>
    </row>
    <row r="3027" spans="1:13" x14ac:dyDescent="0.25">
      <c r="A3027" s="43">
        <v>45033</v>
      </c>
      <c r="B3027" s="40" t="s">
        <v>14897</v>
      </c>
      <c r="C3027" s="40" t="s">
        <v>9398</v>
      </c>
      <c r="D3027" s="38">
        <v>734310</v>
      </c>
      <c r="E3027" s="42" t="s">
        <v>8998</v>
      </c>
      <c r="F3027" s="38">
        <v>73431</v>
      </c>
      <c r="G3027" s="38">
        <f t="shared" si="188"/>
        <v>807741</v>
      </c>
      <c r="H3027" s="40" t="s">
        <v>9398</v>
      </c>
      <c r="I3027" s="40" t="s">
        <v>9399</v>
      </c>
      <c r="J3027" s="45">
        <f t="shared" si="189"/>
        <v>22241</v>
      </c>
      <c r="K3027" s="47">
        <f t="shared" si="190"/>
        <v>807741</v>
      </c>
      <c r="L3027" t="e">
        <f>+VLOOKUP(J3027,'Thanh toán '!Q$6:R$3244,2,0)</f>
        <v>#N/A</v>
      </c>
      <c r="M3027" s="47" t="e">
        <f t="shared" si="191"/>
        <v>#N/A</v>
      </c>
    </row>
    <row r="3028" spans="1:13" x14ac:dyDescent="0.25">
      <c r="A3028" s="43">
        <v>45033</v>
      </c>
      <c r="B3028" s="40" t="s">
        <v>14898</v>
      </c>
      <c r="C3028" s="40" t="s">
        <v>9398</v>
      </c>
      <c r="D3028" s="38">
        <v>882000</v>
      </c>
      <c r="E3028" s="42" t="s">
        <v>8998</v>
      </c>
      <c r="F3028" s="38">
        <v>88200</v>
      </c>
      <c r="G3028" s="38">
        <f t="shared" si="188"/>
        <v>970200</v>
      </c>
      <c r="H3028" s="40" t="s">
        <v>9398</v>
      </c>
      <c r="I3028" s="40" t="s">
        <v>9399</v>
      </c>
      <c r="J3028" s="45">
        <f t="shared" si="189"/>
        <v>22242</v>
      </c>
      <c r="K3028" s="47">
        <f t="shared" si="190"/>
        <v>970200</v>
      </c>
      <c r="L3028" t="e">
        <f>+VLOOKUP(J3028,'Thanh toán '!Q$6:R$3244,2,0)</f>
        <v>#N/A</v>
      </c>
      <c r="M3028" s="47" t="e">
        <f t="shared" si="191"/>
        <v>#N/A</v>
      </c>
    </row>
    <row r="3029" spans="1:13" x14ac:dyDescent="0.25">
      <c r="A3029" s="43">
        <v>45033</v>
      </c>
      <c r="B3029" s="40" t="s">
        <v>14899</v>
      </c>
      <c r="C3029" s="40" t="s">
        <v>13299</v>
      </c>
      <c r="D3029" s="38">
        <v>1510620</v>
      </c>
      <c r="E3029" s="42" t="s">
        <v>8998</v>
      </c>
      <c r="F3029" s="38">
        <v>151062</v>
      </c>
      <c r="G3029" s="38">
        <f t="shared" si="188"/>
        <v>1661682</v>
      </c>
      <c r="H3029" s="40" t="s">
        <v>9183</v>
      </c>
      <c r="I3029" s="40" t="s">
        <v>9184</v>
      </c>
      <c r="J3029" s="45">
        <f t="shared" si="189"/>
        <v>22243</v>
      </c>
      <c r="K3029" s="47">
        <f t="shared" si="190"/>
        <v>1661682</v>
      </c>
      <c r="L3029" t="e">
        <f>+VLOOKUP(J3029,'Thanh toán '!Q$6:R$3244,2,0)</f>
        <v>#N/A</v>
      </c>
      <c r="M3029" s="47" t="e">
        <f t="shared" si="191"/>
        <v>#N/A</v>
      </c>
    </row>
    <row r="3030" spans="1:13" x14ac:dyDescent="0.25">
      <c r="A3030" s="43">
        <v>45033</v>
      </c>
      <c r="B3030" s="40" t="s">
        <v>11434</v>
      </c>
      <c r="C3030" s="40" t="s">
        <v>10207</v>
      </c>
      <c r="D3030" s="38">
        <v>1038240</v>
      </c>
      <c r="E3030" s="42" t="s">
        <v>8998</v>
      </c>
      <c r="F3030" s="38">
        <v>103824</v>
      </c>
      <c r="G3030" s="38">
        <f t="shared" si="188"/>
        <v>1142064</v>
      </c>
      <c r="H3030" s="40" t="s">
        <v>10207</v>
      </c>
      <c r="I3030" s="40" t="s">
        <v>10208</v>
      </c>
      <c r="J3030" s="45">
        <f t="shared" si="189"/>
        <v>22248</v>
      </c>
      <c r="K3030" s="47">
        <f t="shared" si="190"/>
        <v>1142064</v>
      </c>
      <c r="L3030" t="e">
        <f>+VLOOKUP(J3030,'Thanh toán '!Q$6:R$3244,2,0)</f>
        <v>#N/A</v>
      </c>
      <c r="M3030" s="47" t="e">
        <f t="shared" si="191"/>
        <v>#N/A</v>
      </c>
    </row>
    <row r="3031" spans="1:13" x14ac:dyDescent="0.25">
      <c r="A3031" s="43">
        <v>45033</v>
      </c>
      <c r="B3031" s="40" t="s">
        <v>14900</v>
      </c>
      <c r="C3031" s="40" t="s">
        <v>12134</v>
      </c>
      <c r="D3031" s="38">
        <v>1269630</v>
      </c>
      <c r="E3031" s="42" t="s">
        <v>8998</v>
      </c>
      <c r="F3031" s="38">
        <v>126963</v>
      </c>
      <c r="G3031" s="38">
        <f t="shared" si="188"/>
        <v>1396593</v>
      </c>
      <c r="H3031" s="40" t="s">
        <v>9284</v>
      </c>
      <c r="I3031" s="40" t="s">
        <v>9285</v>
      </c>
      <c r="J3031" s="45">
        <f t="shared" si="189"/>
        <v>22249</v>
      </c>
      <c r="K3031" s="47">
        <f t="shared" si="190"/>
        <v>1396593</v>
      </c>
      <c r="L3031" t="e">
        <f>+VLOOKUP(J3031,'Thanh toán '!Q$6:R$3244,2,0)</f>
        <v>#N/A</v>
      </c>
      <c r="M3031" s="47" t="e">
        <f t="shared" si="191"/>
        <v>#N/A</v>
      </c>
    </row>
    <row r="3032" spans="1:13" x14ac:dyDescent="0.25">
      <c r="A3032" s="43">
        <v>45033</v>
      </c>
      <c r="B3032" s="40" t="s">
        <v>14901</v>
      </c>
      <c r="C3032" s="40" t="s">
        <v>9652</v>
      </c>
      <c r="D3032" s="38">
        <v>3154074</v>
      </c>
      <c r="E3032" s="42" t="s">
        <v>8998</v>
      </c>
      <c r="F3032" s="38">
        <v>315407</v>
      </c>
      <c r="G3032" s="38">
        <f t="shared" si="188"/>
        <v>3469481</v>
      </c>
      <c r="H3032" s="40" t="s">
        <v>9284</v>
      </c>
      <c r="I3032" s="40" t="s">
        <v>9285</v>
      </c>
      <c r="J3032" s="45">
        <f t="shared" si="189"/>
        <v>22250</v>
      </c>
      <c r="K3032" s="47">
        <f t="shared" si="190"/>
        <v>3469481</v>
      </c>
      <c r="L3032" t="e">
        <f>+VLOOKUP(J3032,'Thanh toán '!Q$6:R$3244,2,0)</f>
        <v>#N/A</v>
      </c>
      <c r="M3032" s="47" t="e">
        <f t="shared" si="191"/>
        <v>#N/A</v>
      </c>
    </row>
    <row r="3033" spans="1:13" x14ac:dyDescent="0.25">
      <c r="A3033" s="43">
        <v>45033</v>
      </c>
      <c r="B3033" s="40" t="s">
        <v>11435</v>
      </c>
      <c r="C3033" s="40" t="s">
        <v>14902</v>
      </c>
      <c r="D3033" s="38">
        <v>2519420</v>
      </c>
      <c r="E3033" s="42" t="s">
        <v>8998</v>
      </c>
      <c r="F3033" s="38">
        <v>251942</v>
      </c>
      <c r="G3033" s="38">
        <f t="shared" si="188"/>
        <v>2771362</v>
      </c>
      <c r="H3033" s="40" t="s">
        <v>9078</v>
      </c>
      <c r="I3033" s="40" t="s">
        <v>9079</v>
      </c>
      <c r="J3033" s="45">
        <f t="shared" si="189"/>
        <v>22261</v>
      </c>
      <c r="K3033" s="47">
        <f t="shared" si="190"/>
        <v>2771362</v>
      </c>
      <c r="L3033" t="e">
        <f>+VLOOKUP(J3033,'Thanh toán '!Q$6:R$3244,2,0)</f>
        <v>#N/A</v>
      </c>
      <c r="M3033" s="47" t="e">
        <f t="shared" si="191"/>
        <v>#N/A</v>
      </c>
    </row>
    <row r="3034" spans="1:13" x14ac:dyDescent="0.25">
      <c r="A3034" s="43">
        <v>45033</v>
      </c>
      <c r="B3034" s="40" t="s">
        <v>11436</v>
      </c>
      <c r="C3034" s="40" t="s">
        <v>9820</v>
      </c>
      <c r="D3034" s="38">
        <v>888460</v>
      </c>
      <c r="E3034" s="42" t="s">
        <v>8998</v>
      </c>
      <c r="F3034" s="38">
        <v>88846</v>
      </c>
      <c r="G3034" s="38">
        <f t="shared" si="188"/>
        <v>977306</v>
      </c>
      <c r="H3034" s="40" t="s">
        <v>9820</v>
      </c>
      <c r="I3034" s="40" t="s">
        <v>9821</v>
      </c>
      <c r="J3034" s="45">
        <f t="shared" si="189"/>
        <v>22301</v>
      </c>
      <c r="K3034" s="47">
        <f t="shared" si="190"/>
        <v>977306</v>
      </c>
      <c r="L3034" t="e">
        <f>+VLOOKUP(J3034,'Thanh toán '!Q$6:R$3244,2,0)</f>
        <v>#N/A</v>
      </c>
      <c r="M3034" s="47" t="e">
        <f t="shared" si="191"/>
        <v>#N/A</v>
      </c>
    </row>
    <row r="3035" spans="1:13" x14ac:dyDescent="0.25">
      <c r="A3035" s="43">
        <v>45033</v>
      </c>
      <c r="B3035" s="40" t="s">
        <v>14903</v>
      </c>
      <c r="C3035" s="40" t="s">
        <v>9439</v>
      </c>
      <c r="D3035" s="38">
        <v>1622770</v>
      </c>
      <c r="E3035" s="42" t="s">
        <v>8998</v>
      </c>
      <c r="F3035" s="38">
        <v>162277</v>
      </c>
      <c r="G3035" s="38">
        <f t="shared" si="188"/>
        <v>1785047</v>
      </c>
      <c r="H3035" s="40" t="s">
        <v>9439</v>
      </c>
      <c r="I3035" s="40" t="s">
        <v>9440</v>
      </c>
      <c r="J3035" s="45">
        <f t="shared" si="189"/>
        <v>22302</v>
      </c>
      <c r="K3035" s="47">
        <f t="shared" si="190"/>
        <v>1785047</v>
      </c>
      <c r="L3035" t="e">
        <f>+VLOOKUP(J3035,'Thanh toán '!Q$6:R$3244,2,0)</f>
        <v>#N/A</v>
      </c>
      <c r="M3035" s="47" t="e">
        <f t="shared" si="191"/>
        <v>#N/A</v>
      </c>
    </row>
    <row r="3036" spans="1:13" x14ac:dyDescent="0.25">
      <c r="A3036" s="43">
        <v>45033</v>
      </c>
      <c r="B3036" s="40" t="s">
        <v>13610</v>
      </c>
      <c r="C3036" s="40" t="s">
        <v>10394</v>
      </c>
      <c r="D3036" s="38">
        <v>1989925</v>
      </c>
      <c r="E3036" s="42" t="s">
        <v>8998</v>
      </c>
      <c r="F3036" s="38">
        <v>198993</v>
      </c>
      <c r="G3036" s="38">
        <f t="shared" si="188"/>
        <v>2188918</v>
      </c>
      <c r="H3036" s="40" t="s">
        <v>10394</v>
      </c>
      <c r="I3036" s="40" t="s">
        <v>10395</v>
      </c>
      <c r="J3036" s="45">
        <f t="shared" si="189"/>
        <v>22303</v>
      </c>
      <c r="K3036" s="47">
        <f t="shared" si="190"/>
        <v>2188918</v>
      </c>
      <c r="L3036" t="e">
        <f>+VLOOKUP(J3036,'Thanh toán '!Q$6:R$3244,2,0)</f>
        <v>#N/A</v>
      </c>
      <c r="M3036" s="47" t="e">
        <f t="shared" si="191"/>
        <v>#N/A</v>
      </c>
    </row>
    <row r="3037" spans="1:13" x14ac:dyDescent="0.25">
      <c r="A3037" s="43">
        <v>45033</v>
      </c>
      <c r="B3037" s="40" t="s">
        <v>14904</v>
      </c>
      <c r="C3037" s="40" t="s">
        <v>9024</v>
      </c>
      <c r="D3037" s="38">
        <v>811385</v>
      </c>
      <c r="E3037" s="42" t="s">
        <v>8998</v>
      </c>
      <c r="F3037" s="38">
        <v>81139</v>
      </c>
      <c r="G3037" s="38">
        <f t="shared" si="188"/>
        <v>892524</v>
      </c>
      <c r="H3037" s="40" t="s">
        <v>9024</v>
      </c>
      <c r="I3037" s="40" t="s">
        <v>9025</v>
      </c>
      <c r="J3037" s="45">
        <f t="shared" si="189"/>
        <v>22304</v>
      </c>
      <c r="K3037" s="47">
        <f t="shared" si="190"/>
        <v>892524</v>
      </c>
      <c r="L3037" t="e">
        <f>+VLOOKUP(J3037,'Thanh toán '!Q$6:R$3244,2,0)</f>
        <v>#N/A</v>
      </c>
      <c r="M3037" s="47" t="e">
        <f t="shared" si="191"/>
        <v>#N/A</v>
      </c>
    </row>
    <row r="3038" spans="1:13" x14ac:dyDescent="0.25">
      <c r="A3038" s="43">
        <v>45033</v>
      </c>
      <c r="B3038" s="40" t="s">
        <v>14905</v>
      </c>
      <c r="C3038" s="40" t="s">
        <v>9040</v>
      </c>
      <c r="D3038" s="38">
        <v>888460</v>
      </c>
      <c r="E3038" s="42" t="s">
        <v>8998</v>
      </c>
      <c r="F3038" s="38">
        <v>88846</v>
      </c>
      <c r="G3038" s="38">
        <f t="shared" si="188"/>
        <v>977306</v>
      </c>
      <c r="H3038" s="40" t="s">
        <v>9040</v>
      </c>
      <c r="I3038" s="40" t="s">
        <v>9041</v>
      </c>
      <c r="J3038" s="45">
        <f t="shared" si="189"/>
        <v>22305</v>
      </c>
      <c r="K3038" s="47">
        <f t="shared" si="190"/>
        <v>977306</v>
      </c>
      <c r="L3038" t="e">
        <f>+VLOOKUP(J3038,'Thanh toán '!Q$6:R$3244,2,0)</f>
        <v>#N/A</v>
      </c>
      <c r="M3038" s="47" t="e">
        <f t="shared" si="191"/>
        <v>#N/A</v>
      </c>
    </row>
    <row r="3039" spans="1:13" x14ac:dyDescent="0.25">
      <c r="A3039" s="43">
        <v>45033</v>
      </c>
      <c r="B3039" s="40" t="s">
        <v>14906</v>
      </c>
      <c r="C3039" s="40" t="s">
        <v>10844</v>
      </c>
      <c r="D3039" s="38">
        <v>1959964</v>
      </c>
      <c r="E3039" s="42" t="s">
        <v>8998</v>
      </c>
      <c r="F3039" s="38">
        <v>195996</v>
      </c>
      <c r="G3039" s="38">
        <f t="shared" si="188"/>
        <v>2155960</v>
      </c>
      <c r="H3039" s="40" t="s">
        <v>10844</v>
      </c>
      <c r="I3039" s="40" t="s">
        <v>10845</v>
      </c>
      <c r="J3039" s="45">
        <f t="shared" si="189"/>
        <v>22306</v>
      </c>
      <c r="K3039" s="47">
        <f t="shared" si="190"/>
        <v>2155960</v>
      </c>
      <c r="L3039" t="e">
        <f>+VLOOKUP(J3039,'Thanh toán '!Q$6:R$3244,2,0)</f>
        <v>#N/A</v>
      </c>
      <c r="M3039" s="47" t="e">
        <f t="shared" si="191"/>
        <v>#N/A</v>
      </c>
    </row>
    <row r="3040" spans="1:13" x14ac:dyDescent="0.25">
      <c r="A3040" s="43">
        <v>45033</v>
      </c>
      <c r="B3040" s="40" t="s">
        <v>11437</v>
      </c>
      <c r="C3040" s="40" t="s">
        <v>14907</v>
      </c>
      <c r="D3040" s="38">
        <v>783831</v>
      </c>
      <c r="E3040" s="42" t="s">
        <v>8998</v>
      </c>
      <c r="F3040" s="38">
        <v>78383</v>
      </c>
      <c r="G3040" s="38">
        <f t="shared" si="188"/>
        <v>862214</v>
      </c>
      <c r="H3040" s="40" t="s">
        <v>9034</v>
      </c>
      <c r="I3040" s="40" t="s">
        <v>9035</v>
      </c>
      <c r="J3040" s="45">
        <f t="shared" si="189"/>
        <v>22307</v>
      </c>
      <c r="K3040" s="47">
        <f t="shared" si="190"/>
        <v>862214</v>
      </c>
      <c r="L3040" t="e">
        <f>+VLOOKUP(J3040,'Thanh toán '!Q$6:R$3244,2,0)</f>
        <v>#N/A</v>
      </c>
      <c r="M3040" s="47" t="e">
        <f t="shared" si="191"/>
        <v>#N/A</v>
      </c>
    </row>
    <row r="3041" spans="1:13" x14ac:dyDescent="0.25">
      <c r="A3041" s="43">
        <v>45033</v>
      </c>
      <c r="B3041" s="40" t="s">
        <v>14908</v>
      </c>
      <c r="C3041" s="40" t="s">
        <v>14480</v>
      </c>
      <c r="D3041" s="38">
        <v>618065</v>
      </c>
      <c r="E3041" s="42" t="s">
        <v>8998</v>
      </c>
      <c r="F3041" s="38">
        <v>61807</v>
      </c>
      <c r="G3041" s="38">
        <f t="shared" si="188"/>
        <v>679872</v>
      </c>
      <c r="H3041" s="40" t="s">
        <v>9034</v>
      </c>
      <c r="I3041" s="40" t="s">
        <v>9035</v>
      </c>
      <c r="J3041" s="45">
        <f t="shared" si="189"/>
        <v>22308</v>
      </c>
      <c r="K3041" s="47">
        <f t="shared" si="190"/>
        <v>679872</v>
      </c>
      <c r="L3041" t="e">
        <f>+VLOOKUP(J3041,'Thanh toán '!Q$6:R$3244,2,0)</f>
        <v>#N/A</v>
      </c>
      <c r="M3041" s="47" t="e">
        <f t="shared" si="191"/>
        <v>#N/A</v>
      </c>
    </row>
    <row r="3042" spans="1:13" x14ac:dyDescent="0.25">
      <c r="A3042" s="43">
        <v>45033</v>
      </c>
      <c r="B3042" s="40" t="s">
        <v>14909</v>
      </c>
      <c r="C3042" s="40" t="s">
        <v>9814</v>
      </c>
      <c r="D3042" s="38">
        <v>888460</v>
      </c>
      <c r="E3042" s="42" t="s">
        <v>8998</v>
      </c>
      <c r="F3042" s="38">
        <v>88846</v>
      </c>
      <c r="G3042" s="38">
        <f t="shared" si="188"/>
        <v>977306</v>
      </c>
      <c r="H3042" s="40" t="s">
        <v>9814</v>
      </c>
      <c r="I3042" s="40" t="s">
        <v>9815</v>
      </c>
      <c r="J3042" s="45">
        <f t="shared" si="189"/>
        <v>22309</v>
      </c>
      <c r="K3042" s="47">
        <f t="shared" si="190"/>
        <v>977306</v>
      </c>
      <c r="L3042" t="e">
        <f>+VLOOKUP(J3042,'Thanh toán '!Q$6:R$3244,2,0)</f>
        <v>#N/A</v>
      </c>
      <c r="M3042" s="47" t="e">
        <f t="shared" si="191"/>
        <v>#N/A</v>
      </c>
    </row>
    <row r="3043" spans="1:13" x14ac:dyDescent="0.25">
      <c r="A3043" s="43">
        <v>45033</v>
      </c>
      <c r="B3043" s="40" t="s">
        <v>14910</v>
      </c>
      <c r="C3043" s="40" t="s">
        <v>11955</v>
      </c>
      <c r="D3043" s="38">
        <v>424200</v>
      </c>
      <c r="E3043" s="42" t="s">
        <v>8998</v>
      </c>
      <c r="F3043" s="38">
        <v>42420</v>
      </c>
      <c r="G3043" s="38">
        <f t="shared" si="188"/>
        <v>466620</v>
      </c>
      <c r="H3043" s="40" t="s">
        <v>11955</v>
      </c>
      <c r="I3043" s="40" t="s">
        <v>11956</v>
      </c>
      <c r="J3043" s="45">
        <f t="shared" si="189"/>
        <v>22310</v>
      </c>
      <c r="K3043" s="47">
        <f t="shared" si="190"/>
        <v>466620</v>
      </c>
      <c r="L3043" t="e">
        <f>+VLOOKUP(J3043,'Thanh toán '!Q$6:R$3244,2,0)</f>
        <v>#N/A</v>
      </c>
      <c r="M3043" s="47" t="e">
        <f t="shared" si="191"/>
        <v>#N/A</v>
      </c>
    </row>
    <row r="3044" spans="1:13" x14ac:dyDescent="0.25">
      <c r="A3044" s="43">
        <v>45033</v>
      </c>
      <c r="B3044" s="40" t="s">
        <v>13611</v>
      </c>
      <c r="C3044" s="40" t="s">
        <v>9044</v>
      </c>
      <c r="D3044" s="38">
        <v>424200</v>
      </c>
      <c r="E3044" s="42" t="s">
        <v>8998</v>
      </c>
      <c r="F3044" s="38">
        <v>42420</v>
      </c>
      <c r="G3044" s="38">
        <f t="shared" si="188"/>
        <v>466620</v>
      </c>
      <c r="H3044" s="40" t="s">
        <v>9044</v>
      </c>
      <c r="I3044" s="40" t="s">
        <v>9045</v>
      </c>
      <c r="J3044" s="45">
        <f t="shared" si="189"/>
        <v>22311</v>
      </c>
      <c r="K3044" s="47">
        <f t="shared" si="190"/>
        <v>466620</v>
      </c>
      <c r="L3044" t="e">
        <f>+VLOOKUP(J3044,'Thanh toán '!Q$6:R$3244,2,0)</f>
        <v>#N/A</v>
      </c>
      <c r="M3044" s="47" t="e">
        <f t="shared" si="191"/>
        <v>#N/A</v>
      </c>
    </row>
    <row r="3045" spans="1:13" x14ac:dyDescent="0.25">
      <c r="A3045" s="43">
        <v>45033</v>
      </c>
      <c r="B3045" s="40" t="s">
        <v>14911</v>
      </c>
      <c r="C3045" s="40" t="s">
        <v>9050</v>
      </c>
      <c r="D3045" s="38">
        <v>441000</v>
      </c>
      <c r="E3045" s="42" t="s">
        <v>8998</v>
      </c>
      <c r="F3045" s="38">
        <v>44100</v>
      </c>
      <c r="G3045" s="38">
        <f t="shared" si="188"/>
        <v>485100</v>
      </c>
      <c r="H3045" s="40" t="s">
        <v>9050</v>
      </c>
      <c r="I3045" s="40" t="s">
        <v>9051</v>
      </c>
      <c r="J3045" s="45">
        <f t="shared" si="189"/>
        <v>22312</v>
      </c>
      <c r="K3045" s="47">
        <f t="shared" si="190"/>
        <v>485100</v>
      </c>
      <c r="L3045" t="e">
        <f>+VLOOKUP(J3045,'Thanh toán '!Q$6:R$3244,2,0)</f>
        <v>#N/A</v>
      </c>
      <c r="M3045" s="47" t="e">
        <f t="shared" si="191"/>
        <v>#N/A</v>
      </c>
    </row>
    <row r="3046" spans="1:13" x14ac:dyDescent="0.25">
      <c r="A3046" s="43">
        <v>45034</v>
      </c>
      <c r="B3046" s="40" t="s">
        <v>14923</v>
      </c>
      <c r="C3046" s="40" t="s">
        <v>14924</v>
      </c>
      <c r="D3046" s="38">
        <v>724353</v>
      </c>
      <c r="E3046" s="42" t="s">
        <v>8998</v>
      </c>
      <c r="F3046" s="38">
        <v>72435</v>
      </c>
      <c r="G3046" s="38">
        <f t="shared" si="188"/>
        <v>796788</v>
      </c>
      <c r="H3046" s="40" t="s">
        <v>9406</v>
      </c>
      <c r="I3046" s="40" t="s">
        <v>9407</v>
      </c>
      <c r="J3046" s="45">
        <f t="shared" si="189"/>
        <v>22315</v>
      </c>
      <c r="K3046" s="47">
        <f t="shared" si="190"/>
        <v>796788</v>
      </c>
      <c r="L3046" t="e">
        <f>+VLOOKUP(J3046,'Thanh toán '!Q$6:R$3244,2,0)</f>
        <v>#N/A</v>
      </c>
      <c r="M3046" s="47" t="e">
        <f t="shared" si="191"/>
        <v>#N/A</v>
      </c>
    </row>
    <row r="3047" spans="1:13" x14ac:dyDescent="0.25">
      <c r="A3047" s="43">
        <v>45034</v>
      </c>
      <c r="B3047" s="40" t="s">
        <v>14925</v>
      </c>
      <c r="C3047" s="40" t="s">
        <v>9242</v>
      </c>
      <c r="D3047" s="38">
        <v>1482600</v>
      </c>
      <c r="E3047" s="42" t="s">
        <v>8998</v>
      </c>
      <c r="F3047" s="38">
        <v>148260</v>
      </c>
      <c r="G3047" s="38">
        <f t="shared" si="188"/>
        <v>1630860</v>
      </c>
      <c r="H3047" s="40" t="s">
        <v>9242</v>
      </c>
      <c r="I3047" s="40" t="s">
        <v>9243</v>
      </c>
      <c r="J3047" s="45">
        <f t="shared" si="189"/>
        <v>22319</v>
      </c>
      <c r="K3047" s="47">
        <f t="shared" si="190"/>
        <v>1630860</v>
      </c>
      <c r="L3047" t="e">
        <f>+VLOOKUP(J3047,'Thanh toán '!Q$6:R$3244,2,0)</f>
        <v>#N/A</v>
      </c>
      <c r="M3047" s="47" t="e">
        <f t="shared" si="191"/>
        <v>#N/A</v>
      </c>
    </row>
    <row r="3048" spans="1:13" x14ac:dyDescent="0.25">
      <c r="A3048" s="43">
        <v>45034</v>
      </c>
      <c r="B3048" s="40" t="s">
        <v>14926</v>
      </c>
      <c r="C3048" s="40" t="s">
        <v>9091</v>
      </c>
      <c r="D3048" s="38">
        <v>3121730</v>
      </c>
      <c r="E3048" s="42" t="s">
        <v>8998</v>
      </c>
      <c r="F3048" s="38">
        <v>312173</v>
      </c>
      <c r="G3048" s="38">
        <f t="shared" si="188"/>
        <v>3433903</v>
      </c>
      <c r="H3048" s="40" t="s">
        <v>9091</v>
      </c>
      <c r="I3048" s="40" t="s">
        <v>9092</v>
      </c>
      <c r="J3048" s="45">
        <f t="shared" si="189"/>
        <v>22320</v>
      </c>
      <c r="K3048" s="47">
        <f t="shared" si="190"/>
        <v>3433903</v>
      </c>
      <c r="L3048" t="e">
        <f>+VLOOKUP(J3048,'Thanh toán '!Q$6:R$3244,2,0)</f>
        <v>#N/A</v>
      </c>
      <c r="M3048" s="47" t="e">
        <f t="shared" si="191"/>
        <v>#N/A</v>
      </c>
    </row>
    <row r="3049" spans="1:13" x14ac:dyDescent="0.25">
      <c r="A3049" s="43">
        <v>45034</v>
      </c>
      <c r="B3049" s="40" t="s">
        <v>14927</v>
      </c>
      <c r="C3049" s="40" t="s">
        <v>9755</v>
      </c>
      <c r="D3049" s="38">
        <v>3315250</v>
      </c>
      <c r="E3049" s="42" t="s">
        <v>8998</v>
      </c>
      <c r="F3049" s="38">
        <v>331525</v>
      </c>
      <c r="G3049" s="38">
        <f t="shared" si="188"/>
        <v>3646775</v>
      </c>
      <c r="H3049" s="40" t="s">
        <v>9755</v>
      </c>
      <c r="I3049" s="40" t="s">
        <v>9756</v>
      </c>
      <c r="J3049" s="45">
        <f t="shared" si="189"/>
        <v>22331</v>
      </c>
      <c r="K3049" s="47">
        <f t="shared" si="190"/>
        <v>3646775</v>
      </c>
      <c r="L3049" t="e">
        <f>+VLOOKUP(J3049,'Thanh toán '!Q$6:R$3244,2,0)</f>
        <v>#N/A</v>
      </c>
      <c r="M3049" s="47" t="e">
        <f t="shared" si="191"/>
        <v>#N/A</v>
      </c>
    </row>
    <row r="3050" spans="1:13" x14ac:dyDescent="0.25">
      <c r="A3050" s="43">
        <v>45034</v>
      </c>
      <c r="B3050" s="40" t="s">
        <v>14928</v>
      </c>
      <c r="C3050" s="40" t="s">
        <v>9747</v>
      </c>
      <c r="D3050" s="38">
        <v>2373460</v>
      </c>
      <c r="E3050" s="42" t="s">
        <v>8998</v>
      </c>
      <c r="F3050" s="38">
        <v>237346</v>
      </c>
      <c r="G3050" s="38">
        <f t="shared" si="188"/>
        <v>2610806</v>
      </c>
      <c r="H3050" s="40" t="s">
        <v>9747</v>
      </c>
      <c r="I3050" s="40" t="s">
        <v>9748</v>
      </c>
      <c r="J3050" s="45">
        <f t="shared" si="189"/>
        <v>22332</v>
      </c>
      <c r="K3050" s="47">
        <f t="shared" si="190"/>
        <v>2610806</v>
      </c>
      <c r="L3050" t="e">
        <f>+VLOOKUP(J3050,'Thanh toán '!Q$6:R$3244,2,0)</f>
        <v>#N/A</v>
      </c>
      <c r="M3050" s="47" t="e">
        <f t="shared" si="191"/>
        <v>#N/A</v>
      </c>
    </row>
    <row r="3051" spans="1:13" x14ac:dyDescent="0.25">
      <c r="A3051" s="43">
        <v>45034</v>
      </c>
      <c r="B3051" s="40" t="s">
        <v>14929</v>
      </c>
      <c r="C3051" s="40" t="s">
        <v>10646</v>
      </c>
      <c r="D3051" s="38">
        <v>471416</v>
      </c>
      <c r="E3051" s="42" t="s">
        <v>8998</v>
      </c>
      <c r="F3051" s="38">
        <v>47142</v>
      </c>
      <c r="G3051" s="38">
        <f t="shared" si="188"/>
        <v>518558</v>
      </c>
      <c r="H3051" s="40" t="s">
        <v>9001</v>
      </c>
      <c r="I3051" s="40" t="s">
        <v>9002</v>
      </c>
      <c r="J3051" s="45">
        <f t="shared" si="189"/>
        <v>22337</v>
      </c>
      <c r="K3051" s="47">
        <f t="shared" si="190"/>
        <v>518558</v>
      </c>
      <c r="L3051" t="e">
        <f>+VLOOKUP(J3051,'Thanh toán '!Q$6:R$3244,2,0)</f>
        <v>#N/A</v>
      </c>
      <c r="M3051" s="47" t="e">
        <f t="shared" si="191"/>
        <v>#N/A</v>
      </c>
    </row>
    <row r="3052" spans="1:13" x14ac:dyDescent="0.25">
      <c r="A3052" s="43">
        <v>45034</v>
      </c>
      <c r="B3052" s="40" t="s">
        <v>14930</v>
      </c>
      <c r="C3052" s="40" t="s">
        <v>9533</v>
      </c>
      <c r="D3052" s="38">
        <v>2171400</v>
      </c>
      <c r="E3052" s="42" t="s">
        <v>8998</v>
      </c>
      <c r="F3052" s="38">
        <v>217140</v>
      </c>
      <c r="G3052" s="38">
        <f t="shared" si="188"/>
        <v>2388540</v>
      </c>
      <c r="H3052" s="40" t="s">
        <v>9533</v>
      </c>
      <c r="I3052" s="40" t="s">
        <v>9534</v>
      </c>
      <c r="J3052" s="45">
        <f t="shared" si="189"/>
        <v>22340</v>
      </c>
      <c r="K3052" s="47">
        <f t="shared" si="190"/>
        <v>2388540</v>
      </c>
      <c r="L3052" t="e">
        <f>+VLOOKUP(J3052,'Thanh toán '!Q$6:R$3244,2,0)</f>
        <v>#N/A</v>
      </c>
      <c r="M3052" s="47" t="e">
        <f t="shared" si="191"/>
        <v>#N/A</v>
      </c>
    </row>
    <row r="3053" spans="1:13" x14ac:dyDescent="0.25">
      <c r="A3053" s="43">
        <v>45034</v>
      </c>
      <c r="B3053" s="40" t="s">
        <v>14931</v>
      </c>
      <c r="C3053" s="40" t="s">
        <v>13825</v>
      </c>
      <c r="D3053" s="38">
        <v>1515669</v>
      </c>
      <c r="E3053" s="42" t="s">
        <v>8998</v>
      </c>
      <c r="F3053" s="38">
        <v>151567</v>
      </c>
      <c r="G3053" s="38">
        <f t="shared" si="188"/>
        <v>1667236</v>
      </c>
      <c r="H3053" s="40" t="s">
        <v>9159</v>
      </c>
      <c r="I3053" s="40" t="s">
        <v>9160</v>
      </c>
      <c r="J3053" s="45">
        <f t="shared" si="189"/>
        <v>22342</v>
      </c>
      <c r="K3053" s="47">
        <f t="shared" si="190"/>
        <v>1667236</v>
      </c>
      <c r="L3053" t="e">
        <f>+VLOOKUP(J3053,'Thanh toán '!Q$6:R$3244,2,0)</f>
        <v>#N/A</v>
      </c>
      <c r="M3053" s="47" t="e">
        <f t="shared" si="191"/>
        <v>#N/A</v>
      </c>
    </row>
    <row r="3054" spans="1:13" x14ac:dyDescent="0.25">
      <c r="A3054" s="43">
        <v>45034</v>
      </c>
      <c r="B3054" s="40" t="s">
        <v>14932</v>
      </c>
      <c r="C3054" s="40" t="s">
        <v>9179</v>
      </c>
      <c r="D3054" s="38">
        <v>4534760</v>
      </c>
      <c r="E3054" s="42" t="s">
        <v>8998</v>
      </c>
      <c r="F3054" s="38">
        <v>453476</v>
      </c>
      <c r="G3054" s="38">
        <f t="shared" si="188"/>
        <v>4988236</v>
      </c>
      <c r="H3054" s="40" t="s">
        <v>9179</v>
      </c>
      <c r="I3054" s="40" t="s">
        <v>9180</v>
      </c>
      <c r="J3054" s="45">
        <f t="shared" si="189"/>
        <v>22346</v>
      </c>
      <c r="K3054" s="47">
        <f t="shared" si="190"/>
        <v>4988236</v>
      </c>
      <c r="L3054" t="e">
        <f>+VLOOKUP(J3054,'Thanh toán '!Q$6:R$3244,2,0)</f>
        <v>#N/A</v>
      </c>
      <c r="M3054" s="47" t="e">
        <f t="shared" si="191"/>
        <v>#N/A</v>
      </c>
    </row>
    <row r="3055" spans="1:13" x14ac:dyDescent="0.25">
      <c r="A3055" s="43">
        <v>45034</v>
      </c>
      <c r="B3055" s="40" t="s">
        <v>13612</v>
      </c>
      <c r="C3055" s="40" t="s">
        <v>9672</v>
      </c>
      <c r="D3055" s="38">
        <v>1418462</v>
      </c>
      <c r="E3055" s="42" t="s">
        <v>8998</v>
      </c>
      <c r="F3055" s="38">
        <v>141846</v>
      </c>
      <c r="G3055" s="38">
        <f t="shared" si="188"/>
        <v>1560308</v>
      </c>
      <c r="H3055" s="40" t="s">
        <v>9284</v>
      </c>
      <c r="I3055" s="40" t="s">
        <v>9285</v>
      </c>
      <c r="J3055" s="45">
        <f t="shared" si="189"/>
        <v>22349</v>
      </c>
      <c r="K3055" s="47">
        <f t="shared" si="190"/>
        <v>1560308</v>
      </c>
      <c r="L3055" t="e">
        <f>+VLOOKUP(J3055,'Thanh toán '!Q$6:R$3244,2,0)</f>
        <v>#N/A</v>
      </c>
      <c r="M3055" s="47" t="e">
        <f t="shared" si="191"/>
        <v>#N/A</v>
      </c>
    </row>
    <row r="3056" spans="1:13" x14ac:dyDescent="0.25">
      <c r="A3056" s="43">
        <v>45034</v>
      </c>
      <c r="B3056" s="40" t="s">
        <v>11438</v>
      </c>
      <c r="C3056" s="40" t="s">
        <v>14933</v>
      </c>
      <c r="D3056" s="38">
        <v>2847370</v>
      </c>
      <c r="E3056" s="42" t="s">
        <v>8998</v>
      </c>
      <c r="F3056" s="38">
        <v>284737</v>
      </c>
      <c r="G3056" s="38">
        <f t="shared" si="188"/>
        <v>3132107</v>
      </c>
      <c r="H3056" s="40" t="s">
        <v>9159</v>
      </c>
      <c r="I3056" s="40" t="s">
        <v>9160</v>
      </c>
      <c r="J3056" s="45">
        <f t="shared" si="189"/>
        <v>22351</v>
      </c>
      <c r="K3056" s="47">
        <f t="shared" si="190"/>
        <v>3132107</v>
      </c>
      <c r="L3056" t="e">
        <f>+VLOOKUP(J3056,'Thanh toán '!Q$6:R$3244,2,0)</f>
        <v>#N/A</v>
      </c>
      <c r="M3056" s="47" t="e">
        <f t="shared" si="191"/>
        <v>#N/A</v>
      </c>
    </row>
    <row r="3057" spans="1:13" x14ac:dyDescent="0.25">
      <c r="A3057" s="43">
        <v>45034</v>
      </c>
      <c r="B3057" s="40" t="s">
        <v>14934</v>
      </c>
      <c r="C3057" s="40" t="s">
        <v>9224</v>
      </c>
      <c r="D3057" s="38">
        <v>266538</v>
      </c>
      <c r="E3057" s="42" t="s">
        <v>8998</v>
      </c>
      <c r="F3057" s="38">
        <v>26654</v>
      </c>
      <c r="G3057" s="38">
        <f t="shared" si="188"/>
        <v>293192</v>
      </c>
      <c r="H3057" s="40" t="s">
        <v>9001</v>
      </c>
      <c r="I3057" s="40" t="s">
        <v>9002</v>
      </c>
      <c r="J3057" s="45">
        <f t="shared" si="189"/>
        <v>22353</v>
      </c>
      <c r="K3057" s="47">
        <f t="shared" si="190"/>
        <v>293192</v>
      </c>
      <c r="L3057" t="e">
        <f>+VLOOKUP(J3057,'Thanh toán '!Q$6:R$3244,2,0)</f>
        <v>#N/A</v>
      </c>
      <c r="M3057" s="47" t="e">
        <f t="shared" si="191"/>
        <v>#N/A</v>
      </c>
    </row>
    <row r="3058" spans="1:13" x14ac:dyDescent="0.25">
      <c r="A3058" s="43">
        <v>45034</v>
      </c>
      <c r="B3058" s="40" t="s">
        <v>14489</v>
      </c>
      <c r="C3058" s="40" t="s">
        <v>9996</v>
      </c>
      <c r="D3058" s="38">
        <v>486831</v>
      </c>
      <c r="E3058" s="42" t="s">
        <v>8998</v>
      </c>
      <c r="F3058" s="38">
        <v>48683</v>
      </c>
      <c r="G3058" s="38">
        <f t="shared" si="188"/>
        <v>535514</v>
      </c>
      <c r="H3058" s="40" t="s">
        <v>9001</v>
      </c>
      <c r="I3058" s="40" t="s">
        <v>9002</v>
      </c>
      <c r="J3058" s="45">
        <f t="shared" si="189"/>
        <v>22354</v>
      </c>
      <c r="K3058" s="47">
        <f t="shared" si="190"/>
        <v>535514</v>
      </c>
      <c r="L3058" t="e">
        <f>+VLOOKUP(J3058,'Thanh toán '!Q$6:R$3244,2,0)</f>
        <v>#N/A</v>
      </c>
      <c r="M3058" s="47" t="e">
        <f t="shared" si="191"/>
        <v>#N/A</v>
      </c>
    </row>
    <row r="3059" spans="1:13" x14ac:dyDescent="0.25">
      <c r="A3059" s="43">
        <v>45034</v>
      </c>
      <c r="B3059" s="40" t="s">
        <v>14935</v>
      </c>
      <c r="C3059" s="40" t="s">
        <v>9016</v>
      </c>
      <c r="D3059" s="38">
        <v>1089694</v>
      </c>
      <c r="E3059" s="42" t="s">
        <v>8998</v>
      </c>
      <c r="F3059" s="38">
        <v>108969</v>
      </c>
      <c r="G3059" s="38">
        <f t="shared" si="188"/>
        <v>1198663</v>
      </c>
      <c r="H3059" s="40" t="s">
        <v>9001</v>
      </c>
      <c r="I3059" s="40" t="s">
        <v>9002</v>
      </c>
      <c r="J3059" s="45">
        <f t="shared" si="189"/>
        <v>22355</v>
      </c>
      <c r="K3059" s="47">
        <f t="shared" si="190"/>
        <v>1198663</v>
      </c>
      <c r="L3059" t="e">
        <f>+VLOOKUP(J3059,'Thanh toán '!Q$6:R$3244,2,0)</f>
        <v>#N/A</v>
      </c>
      <c r="M3059" s="47" t="e">
        <f t="shared" si="191"/>
        <v>#N/A</v>
      </c>
    </row>
    <row r="3060" spans="1:13" x14ac:dyDescent="0.25">
      <c r="A3060" s="43">
        <v>45034</v>
      </c>
      <c r="B3060" s="40" t="s">
        <v>11439</v>
      </c>
      <c r="C3060" s="40" t="s">
        <v>9182</v>
      </c>
      <c r="D3060" s="38">
        <v>2103502</v>
      </c>
      <c r="E3060" s="42" t="s">
        <v>8998</v>
      </c>
      <c r="F3060" s="38">
        <v>210350</v>
      </c>
      <c r="G3060" s="38">
        <f t="shared" si="188"/>
        <v>2313852</v>
      </c>
      <c r="H3060" s="40" t="s">
        <v>9183</v>
      </c>
      <c r="I3060" s="40" t="s">
        <v>9184</v>
      </c>
      <c r="J3060" s="45">
        <f t="shared" si="189"/>
        <v>22358</v>
      </c>
      <c r="K3060" s="47">
        <f t="shared" si="190"/>
        <v>2313852</v>
      </c>
      <c r="L3060" t="e">
        <f>+VLOOKUP(J3060,'Thanh toán '!Q$6:R$3244,2,0)</f>
        <v>#N/A</v>
      </c>
      <c r="M3060" s="47" t="e">
        <f t="shared" si="191"/>
        <v>#N/A</v>
      </c>
    </row>
    <row r="3061" spans="1:13" x14ac:dyDescent="0.25">
      <c r="A3061" s="43">
        <v>45034</v>
      </c>
      <c r="B3061" s="40" t="s">
        <v>14936</v>
      </c>
      <c r="C3061" s="40" t="s">
        <v>9182</v>
      </c>
      <c r="D3061" s="38">
        <v>600600</v>
      </c>
      <c r="E3061" s="42" t="s">
        <v>8998</v>
      </c>
      <c r="F3061" s="38">
        <v>60060</v>
      </c>
      <c r="G3061" s="38">
        <f t="shared" si="188"/>
        <v>660660</v>
      </c>
      <c r="H3061" s="40" t="s">
        <v>9183</v>
      </c>
      <c r="I3061" s="40" t="s">
        <v>9184</v>
      </c>
      <c r="J3061" s="45">
        <f t="shared" si="189"/>
        <v>22359</v>
      </c>
      <c r="K3061" s="47">
        <f t="shared" si="190"/>
        <v>660660</v>
      </c>
      <c r="L3061" t="e">
        <f>+VLOOKUP(J3061,'Thanh toán '!Q$6:R$3244,2,0)</f>
        <v>#N/A</v>
      </c>
      <c r="M3061" s="47" t="e">
        <f t="shared" si="191"/>
        <v>#N/A</v>
      </c>
    </row>
    <row r="3062" spans="1:13" x14ac:dyDescent="0.25">
      <c r="A3062" s="43">
        <v>45034</v>
      </c>
      <c r="B3062" s="40" t="s">
        <v>13613</v>
      </c>
      <c r="C3062" s="40" t="s">
        <v>9190</v>
      </c>
      <c r="D3062" s="38">
        <v>888460</v>
      </c>
      <c r="E3062" s="42" t="s">
        <v>8998</v>
      </c>
      <c r="F3062" s="38">
        <v>88846</v>
      </c>
      <c r="G3062" s="38">
        <f t="shared" si="188"/>
        <v>977306</v>
      </c>
      <c r="H3062" s="40" t="s">
        <v>9001</v>
      </c>
      <c r="I3062" s="40" t="s">
        <v>9002</v>
      </c>
      <c r="J3062" s="45">
        <f t="shared" si="189"/>
        <v>22360</v>
      </c>
      <c r="K3062" s="47">
        <f t="shared" si="190"/>
        <v>977306</v>
      </c>
      <c r="L3062" t="e">
        <f>+VLOOKUP(J3062,'Thanh toán '!Q$6:R$3244,2,0)</f>
        <v>#N/A</v>
      </c>
      <c r="M3062" s="47" t="e">
        <f t="shared" si="191"/>
        <v>#N/A</v>
      </c>
    </row>
    <row r="3063" spans="1:13" x14ac:dyDescent="0.25">
      <c r="A3063" s="43">
        <v>45034</v>
      </c>
      <c r="B3063" s="40" t="s">
        <v>14937</v>
      </c>
      <c r="C3063" s="40" t="s">
        <v>9212</v>
      </c>
      <c r="D3063" s="38">
        <v>1630960</v>
      </c>
      <c r="E3063" s="42" t="s">
        <v>8998</v>
      </c>
      <c r="F3063" s="38">
        <v>163096</v>
      </c>
      <c r="G3063" s="38">
        <f t="shared" si="188"/>
        <v>1794056</v>
      </c>
      <c r="H3063" s="40" t="s">
        <v>9212</v>
      </c>
      <c r="I3063" s="40" t="s">
        <v>9213</v>
      </c>
      <c r="J3063" s="45">
        <f t="shared" si="189"/>
        <v>22362</v>
      </c>
      <c r="K3063" s="47">
        <f t="shared" si="190"/>
        <v>1794056</v>
      </c>
      <c r="L3063" t="e">
        <f>+VLOOKUP(J3063,'Thanh toán '!Q$6:R$3244,2,0)</f>
        <v>#N/A</v>
      </c>
      <c r="M3063" s="47" t="e">
        <f t="shared" si="191"/>
        <v>#N/A</v>
      </c>
    </row>
    <row r="3064" spans="1:13" x14ac:dyDescent="0.25">
      <c r="A3064" s="43">
        <v>45034</v>
      </c>
      <c r="B3064" s="40" t="s">
        <v>14938</v>
      </c>
      <c r="C3064" s="40" t="s">
        <v>9212</v>
      </c>
      <c r="D3064" s="38">
        <v>865200</v>
      </c>
      <c r="E3064" s="42" t="s">
        <v>8998</v>
      </c>
      <c r="F3064" s="38">
        <v>86520</v>
      </c>
      <c r="G3064" s="38">
        <f t="shared" si="188"/>
        <v>951720</v>
      </c>
      <c r="H3064" s="40" t="s">
        <v>9212</v>
      </c>
      <c r="I3064" s="40" t="s">
        <v>9213</v>
      </c>
      <c r="J3064" s="45">
        <f t="shared" si="189"/>
        <v>22363</v>
      </c>
      <c r="K3064" s="47">
        <f t="shared" si="190"/>
        <v>951720</v>
      </c>
      <c r="L3064" t="e">
        <f>+VLOOKUP(J3064,'Thanh toán '!Q$6:R$3244,2,0)</f>
        <v>#N/A</v>
      </c>
      <c r="M3064" s="47" t="e">
        <f t="shared" si="191"/>
        <v>#N/A</v>
      </c>
    </row>
    <row r="3065" spans="1:13" x14ac:dyDescent="0.25">
      <c r="A3065" s="43">
        <v>45034</v>
      </c>
      <c r="B3065" s="40" t="s">
        <v>14939</v>
      </c>
      <c r="C3065" s="40" t="s">
        <v>9372</v>
      </c>
      <c r="D3065" s="38">
        <v>444230</v>
      </c>
      <c r="E3065" s="42" t="s">
        <v>8998</v>
      </c>
      <c r="F3065" s="38">
        <v>44423</v>
      </c>
      <c r="G3065" s="38">
        <f t="shared" si="188"/>
        <v>488653</v>
      </c>
      <c r="H3065" s="40" t="s">
        <v>9001</v>
      </c>
      <c r="I3065" s="40" t="s">
        <v>9002</v>
      </c>
      <c r="J3065" s="45">
        <f t="shared" si="189"/>
        <v>22365</v>
      </c>
      <c r="K3065" s="47">
        <f t="shared" si="190"/>
        <v>488653</v>
      </c>
      <c r="L3065" t="e">
        <f>+VLOOKUP(J3065,'Thanh toán '!Q$6:R$3244,2,0)</f>
        <v>#N/A</v>
      </c>
      <c r="M3065" s="47" t="e">
        <f t="shared" si="191"/>
        <v>#N/A</v>
      </c>
    </row>
    <row r="3066" spans="1:13" x14ac:dyDescent="0.25">
      <c r="A3066" s="43">
        <v>45034</v>
      </c>
      <c r="B3066" s="40" t="s">
        <v>13614</v>
      </c>
      <c r="C3066" s="40" t="s">
        <v>9363</v>
      </c>
      <c r="D3066" s="38">
        <v>367155</v>
      </c>
      <c r="E3066" s="42" t="s">
        <v>8998</v>
      </c>
      <c r="F3066" s="38">
        <v>36716</v>
      </c>
      <c r="G3066" s="38">
        <f t="shared" si="188"/>
        <v>403871</v>
      </c>
      <c r="H3066" s="40" t="s">
        <v>9001</v>
      </c>
      <c r="I3066" s="40" t="s">
        <v>9002</v>
      </c>
      <c r="J3066" s="45">
        <f t="shared" si="189"/>
        <v>22366</v>
      </c>
      <c r="K3066" s="47">
        <f t="shared" si="190"/>
        <v>403871</v>
      </c>
      <c r="L3066" t="e">
        <f>+VLOOKUP(J3066,'Thanh toán '!Q$6:R$3244,2,0)</f>
        <v>#N/A</v>
      </c>
      <c r="M3066" s="47" t="e">
        <f t="shared" si="191"/>
        <v>#N/A</v>
      </c>
    </row>
    <row r="3067" spans="1:13" x14ac:dyDescent="0.25">
      <c r="A3067" s="43">
        <v>45034</v>
      </c>
      <c r="B3067" s="40" t="s">
        <v>14940</v>
      </c>
      <c r="C3067" s="40" t="s">
        <v>9253</v>
      </c>
      <c r="D3067" s="38">
        <v>811385</v>
      </c>
      <c r="E3067" s="42" t="s">
        <v>8998</v>
      </c>
      <c r="F3067" s="38">
        <v>81139</v>
      </c>
      <c r="G3067" s="38">
        <f t="shared" si="188"/>
        <v>892524</v>
      </c>
      <c r="H3067" s="40" t="s">
        <v>9001</v>
      </c>
      <c r="I3067" s="40" t="s">
        <v>9002</v>
      </c>
      <c r="J3067" s="45">
        <f t="shared" si="189"/>
        <v>22367</v>
      </c>
      <c r="K3067" s="47">
        <f t="shared" si="190"/>
        <v>892524</v>
      </c>
      <c r="L3067" t="e">
        <f>+VLOOKUP(J3067,'Thanh toán '!Q$6:R$3244,2,0)</f>
        <v>#N/A</v>
      </c>
      <c r="M3067" s="47" t="e">
        <f t="shared" si="191"/>
        <v>#N/A</v>
      </c>
    </row>
    <row r="3068" spans="1:13" x14ac:dyDescent="0.25">
      <c r="A3068" s="43">
        <v>45034</v>
      </c>
      <c r="B3068" s="40" t="s">
        <v>13615</v>
      </c>
      <c r="C3068" s="40" t="s">
        <v>10921</v>
      </c>
      <c r="D3068" s="38">
        <v>2383625</v>
      </c>
      <c r="E3068" s="42" t="s">
        <v>8998</v>
      </c>
      <c r="F3068" s="38">
        <v>238363</v>
      </c>
      <c r="G3068" s="38">
        <f t="shared" si="188"/>
        <v>2621988</v>
      </c>
      <c r="H3068" s="40" t="s">
        <v>10921</v>
      </c>
      <c r="I3068" s="40" t="s">
        <v>10922</v>
      </c>
      <c r="J3068" s="45">
        <f t="shared" si="189"/>
        <v>22368</v>
      </c>
      <c r="K3068" s="47">
        <f t="shared" si="190"/>
        <v>2621988</v>
      </c>
      <c r="L3068" t="e">
        <f>+VLOOKUP(J3068,'Thanh toán '!Q$6:R$3244,2,0)</f>
        <v>#N/A</v>
      </c>
      <c r="M3068" s="47" t="e">
        <f t="shared" si="191"/>
        <v>#N/A</v>
      </c>
    </row>
    <row r="3069" spans="1:13" x14ac:dyDescent="0.25">
      <c r="A3069" s="43">
        <v>45034</v>
      </c>
      <c r="B3069" s="40" t="s">
        <v>11440</v>
      </c>
      <c r="C3069" s="40" t="s">
        <v>9289</v>
      </c>
      <c r="D3069" s="38">
        <v>882000</v>
      </c>
      <c r="E3069" s="42" t="s">
        <v>8998</v>
      </c>
      <c r="F3069" s="38">
        <v>88200</v>
      </c>
      <c r="G3069" s="38">
        <f t="shared" si="188"/>
        <v>970200</v>
      </c>
      <c r="H3069" s="40" t="s">
        <v>9289</v>
      </c>
      <c r="I3069" s="40" t="s">
        <v>9290</v>
      </c>
      <c r="J3069" s="45">
        <f t="shared" si="189"/>
        <v>22376</v>
      </c>
      <c r="K3069" s="47">
        <f t="shared" si="190"/>
        <v>970200</v>
      </c>
      <c r="L3069" t="e">
        <f>+VLOOKUP(J3069,'Thanh toán '!Q$6:R$3244,2,0)</f>
        <v>#N/A</v>
      </c>
      <c r="M3069" s="47" t="e">
        <f t="shared" si="191"/>
        <v>#N/A</v>
      </c>
    </row>
    <row r="3070" spans="1:13" x14ac:dyDescent="0.25">
      <c r="A3070" s="43">
        <v>45034</v>
      </c>
      <c r="B3070" s="40" t="s">
        <v>13616</v>
      </c>
      <c r="C3070" s="40" t="s">
        <v>9331</v>
      </c>
      <c r="D3070" s="38">
        <v>1332690</v>
      </c>
      <c r="E3070" s="42" t="s">
        <v>8998</v>
      </c>
      <c r="F3070" s="38">
        <v>133269</v>
      </c>
      <c r="G3070" s="38">
        <f t="shared" si="188"/>
        <v>1465959</v>
      </c>
      <c r="H3070" s="40" t="s">
        <v>9331</v>
      </c>
      <c r="I3070" s="40" t="s">
        <v>9332</v>
      </c>
      <c r="J3070" s="45">
        <f t="shared" si="189"/>
        <v>22377</v>
      </c>
      <c r="K3070" s="47">
        <f t="shared" si="190"/>
        <v>1465959</v>
      </c>
      <c r="L3070" t="e">
        <f>+VLOOKUP(J3070,'Thanh toán '!Q$6:R$3244,2,0)</f>
        <v>#N/A</v>
      </c>
      <c r="M3070" s="47" t="e">
        <f t="shared" si="191"/>
        <v>#N/A</v>
      </c>
    </row>
    <row r="3071" spans="1:13" x14ac:dyDescent="0.25">
      <c r="A3071" s="43">
        <v>45034</v>
      </c>
      <c r="B3071" s="40" t="s">
        <v>11441</v>
      </c>
      <c r="C3071" s="40" t="s">
        <v>9347</v>
      </c>
      <c r="D3071" s="38">
        <v>1924970</v>
      </c>
      <c r="E3071" s="42" t="s">
        <v>8998</v>
      </c>
      <c r="F3071" s="38">
        <v>192497</v>
      </c>
      <c r="G3071" s="38">
        <f t="shared" si="188"/>
        <v>2117467</v>
      </c>
      <c r="H3071" s="40" t="s">
        <v>9347</v>
      </c>
      <c r="I3071" s="40" t="s">
        <v>9348</v>
      </c>
      <c r="J3071" s="45">
        <f t="shared" si="189"/>
        <v>22378</v>
      </c>
      <c r="K3071" s="47">
        <f t="shared" si="190"/>
        <v>2117467</v>
      </c>
      <c r="L3071" t="e">
        <f>+VLOOKUP(J3071,'Thanh toán '!Q$6:R$3244,2,0)</f>
        <v>#N/A</v>
      </c>
      <c r="M3071" s="47" t="e">
        <f t="shared" si="191"/>
        <v>#N/A</v>
      </c>
    </row>
    <row r="3072" spans="1:13" x14ac:dyDescent="0.25">
      <c r="A3072" s="43">
        <v>45034</v>
      </c>
      <c r="B3072" s="40" t="s">
        <v>13617</v>
      </c>
      <c r="C3072" s="40" t="s">
        <v>9327</v>
      </c>
      <c r="D3072" s="38">
        <v>2813430</v>
      </c>
      <c r="E3072" s="42" t="s">
        <v>8998</v>
      </c>
      <c r="F3072" s="38">
        <v>281343</v>
      </c>
      <c r="G3072" s="38">
        <f t="shared" si="188"/>
        <v>3094773</v>
      </c>
      <c r="H3072" s="40" t="s">
        <v>9327</v>
      </c>
      <c r="I3072" s="40" t="s">
        <v>9328</v>
      </c>
      <c r="J3072" s="45">
        <f t="shared" si="189"/>
        <v>22379</v>
      </c>
      <c r="K3072" s="47">
        <f t="shared" si="190"/>
        <v>3094773</v>
      </c>
      <c r="L3072" t="e">
        <f>+VLOOKUP(J3072,'Thanh toán '!Q$6:R$3244,2,0)</f>
        <v>#N/A</v>
      </c>
      <c r="M3072" s="47" t="e">
        <f t="shared" si="191"/>
        <v>#N/A</v>
      </c>
    </row>
    <row r="3073" spans="1:13" x14ac:dyDescent="0.25">
      <c r="A3073" s="43">
        <v>45034</v>
      </c>
      <c r="B3073" s="40" t="s">
        <v>11442</v>
      </c>
      <c r="C3073" s="40" t="s">
        <v>9343</v>
      </c>
      <c r="D3073" s="38">
        <v>2736355</v>
      </c>
      <c r="E3073" s="42" t="s">
        <v>8998</v>
      </c>
      <c r="F3073" s="38">
        <v>273636</v>
      </c>
      <c r="G3073" s="38">
        <f t="shared" si="188"/>
        <v>3009991</v>
      </c>
      <c r="H3073" s="40" t="s">
        <v>9343</v>
      </c>
      <c r="I3073" s="40" t="s">
        <v>9344</v>
      </c>
      <c r="J3073" s="45">
        <f t="shared" si="189"/>
        <v>22380</v>
      </c>
      <c r="K3073" s="47">
        <f t="shared" si="190"/>
        <v>3009991</v>
      </c>
      <c r="L3073" t="e">
        <f>+VLOOKUP(J3073,'Thanh toán '!Q$6:R$3244,2,0)</f>
        <v>#N/A</v>
      </c>
      <c r="M3073" s="47" t="e">
        <f t="shared" si="191"/>
        <v>#N/A</v>
      </c>
    </row>
    <row r="3074" spans="1:13" x14ac:dyDescent="0.25">
      <c r="A3074" s="43">
        <v>45034</v>
      </c>
      <c r="B3074" s="40" t="s">
        <v>14941</v>
      </c>
      <c r="C3074" s="40" t="s">
        <v>10546</v>
      </c>
      <c r="D3074" s="38">
        <v>2124590</v>
      </c>
      <c r="E3074" s="42" t="s">
        <v>8998</v>
      </c>
      <c r="F3074" s="38">
        <v>212459</v>
      </c>
      <c r="G3074" s="38">
        <f t="shared" si="188"/>
        <v>2337049</v>
      </c>
      <c r="H3074" s="40" t="s">
        <v>10546</v>
      </c>
      <c r="I3074" s="40" t="s">
        <v>10547</v>
      </c>
      <c r="J3074" s="45">
        <f t="shared" si="189"/>
        <v>22381</v>
      </c>
      <c r="K3074" s="47">
        <f t="shared" si="190"/>
        <v>2337049</v>
      </c>
      <c r="L3074" t="e">
        <f>+VLOOKUP(J3074,'Thanh toán '!Q$6:R$3244,2,0)</f>
        <v>#N/A</v>
      </c>
      <c r="M3074" s="47" t="e">
        <f t="shared" si="191"/>
        <v>#N/A</v>
      </c>
    </row>
    <row r="3075" spans="1:13" x14ac:dyDescent="0.25">
      <c r="A3075" s="43">
        <v>45034</v>
      </c>
      <c r="B3075" s="40" t="s">
        <v>14942</v>
      </c>
      <c r="C3075" s="40" t="s">
        <v>9315</v>
      </c>
      <c r="D3075" s="38">
        <v>2225207</v>
      </c>
      <c r="E3075" s="42" t="s">
        <v>8998</v>
      </c>
      <c r="F3075" s="38">
        <v>222521</v>
      </c>
      <c r="G3075" s="38">
        <f t="shared" si="188"/>
        <v>2447728</v>
      </c>
      <c r="H3075" s="40" t="s">
        <v>9315</v>
      </c>
      <c r="I3075" s="40" t="s">
        <v>9316</v>
      </c>
      <c r="J3075" s="45">
        <f t="shared" si="189"/>
        <v>22382</v>
      </c>
      <c r="K3075" s="47">
        <f t="shared" si="190"/>
        <v>2447728</v>
      </c>
      <c r="L3075" t="e">
        <f>+VLOOKUP(J3075,'Thanh toán '!Q$6:R$3244,2,0)</f>
        <v>#N/A</v>
      </c>
      <c r="M3075" s="47" t="e">
        <f t="shared" si="191"/>
        <v>#N/A</v>
      </c>
    </row>
    <row r="3076" spans="1:13" x14ac:dyDescent="0.25">
      <c r="A3076" s="43">
        <v>45034</v>
      </c>
      <c r="B3076" s="40" t="s">
        <v>14943</v>
      </c>
      <c r="C3076" s="40" t="s">
        <v>9311</v>
      </c>
      <c r="D3076" s="38">
        <v>888460</v>
      </c>
      <c r="E3076" s="42" t="s">
        <v>8998</v>
      </c>
      <c r="F3076" s="38">
        <v>88846</v>
      </c>
      <c r="G3076" s="38">
        <f t="shared" si="188"/>
        <v>977306</v>
      </c>
      <c r="H3076" s="40" t="s">
        <v>9311</v>
      </c>
      <c r="I3076" s="40" t="s">
        <v>9312</v>
      </c>
      <c r="J3076" s="45">
        <f t="shared" si="189"/>
        <v>22383</v>
      </c>
      <c r="K3076" s="47">
        <f t="shared" si="190"/>
        <v>977306</v>
      </c>
      <c r="L3076" t="e">
        <f>+VLOOKUP(J3076,'Thanh toán '!Q$6:R$3244,2,0)</f>
        <v>#N/A</v>
      </c>
      <c r="M3076" s="47" t="e">
        <f t="shared" si="191"/>
        <v>#N/A</v>
      </c>
    </row>
    <row r="3077" spans="1:13" x14ac:dyDescent="0.25">
      <c r="A3077" s="43">
        <v>45034</v>
      </c>
      <c r="B3077" s="40" t="s">
        <v>14944</v>
      </c>
      <c r="C3077" s="40" t="s">
        <v>9289</v>
      </c>
      <c r="D3077" s="38">
        <v>2173632</v>
      </c>
      <c r="E3077" s="42" t="s">
        <v>8998</v>
      </c>
      <c r="F3077" s="38">
        <v>217363</v>
      </c>
      <c r="G3077" s="38">
        <f t="shared" si="188"/>
        <v>2390995</v>
      </c>
      <c r="H3077" s="40" t="s">
        <v>9289</v>
      </c>
      <c r="I3077" s="40" t="s">
        <v>9290</v>
      </c>
      <c r="J3077" s="45">
        <f t="shared" si="189"/>
        <v>22384</v>
      </c>
      <c r="K3077" s="47">
        <f t="shared" si="190"/>
        <v>2390995</v>
      </c>
      <c r="L3077" t="e">
        <f>+VLOOKUP(J3077,'Thanh toán '!Q$6:R$3244,2,0)</f>
        <v>#N/A</v>
      </c>
      <c r="M3077" s="47" t="e">
        <f t="shared" si="191"/>
        <v>#N/A</v>
      </c>
    </row>
    <row r="3078" spans="1:13" x14ac:dyDescent="0.25">
      <c r="A3078" s="43">
        <v>45034</v>
      </c>
      <c r="B3078" s="40" t="s">
        <v>13618</v>
      </c>
      <c r="C3078" s="40" t="s">
        <v>9295</v>
      </c>
      <c r="D3078" s="38">
        <v>6418760</v>
      </c>
      <c r="E3078" s="42" t="s">
        <v>8998</v>
      </c>
      <c r="F3078" s="38">
        <v>641876</v>
      </c>
      <c r="G3078" s="38">
        <f t="shared" ref="G3078:G3141" si="192">+D3078+F3078</f>
        <v>7060636</v>
      </c>
      <c r="H3078" s="40" t="s">
        <v>9295</v>
      </c>
      <c r="I3078" s="40" t="s">
        <v>9296</v>
      </c>
      <c r="J3078" s="45">
        <f t="shared" ref="J3078:J3141" si="193">+B3078*1</f>
        <v>22385</v>
      </c>
      <c r="K3078" s="47">
        <f t="shared" ref="K3078:K3141" si="194">+G3078</f>
        <v>7060636</v>
      </c>
      <c r="L3078" t="e">
        <f>+VLOOKUP(J3078,'Thanh toán '!Q$6:R$3244,2,0)</f>
        <v>#N/A</v>
      </c>
      <c r="M3078" s="47" t="e">
        <f t="shared" ref="M3078:M3141" si="195">+L3078-K3078</f>
        <v>#N/A</v>
      </c>
    </row>
    <row r="3079" spans="1:13" x14ac:dyDescent="0.25">
      <c r="A3079" s="43">
        <v>45034</v>
      </c>
      <c r="B3079" s="40" t="s">
        <v>14945</v>
      </c>
      <c r="C3079" s="40" t="s">
        <v>9298</v>
      </c>
      <c r="D3079" s="38">
        <v>1329640</v>
      </c>
      <c r="E3079" s="42" t="s">
        <v>8998</v>
      </c>
      <c r="F3079" s="38">
        <v>132964</v>
      </c>
      <c r="G3079" s="38">
        <f t="shared" si="192"/>
        <v>1462604</v>
      </c>
      <c r="H3079" s="40" t="s">
        <v>9295</v>
      </c>
      <c r="I3079" s="40" t="s">
        <v>9296</v>
      </c>
      <c r="J3079" s="45">
        <f t="shared" si="193"/>
        <v>22386</v>
      </c>
      <c r="K3079" s="47">
        <f t="shared" si="194"/>
        <v>1462604</v>
      </c>
      <c r="L3079" t="e">
        <f>+VLOOKUP(J3079,'Thanh toán '!Q$6:R$3244,2,0)</f>
        <v>#N/A</v>
      </c>
      <c r="M3079" s="47" t="e">
        <f t="shared" si="195"/>
        <v>#N/A</v>
      </c>
    </row>
    <row r="3080" spans="1:13" x14ac:dyDescent="0.25">
      <c r="A3080" s="43">
        <v>45034</v>
      </c>
      <c r="B3080" s="40" t="s">
        <v>14946</v>
      </c>
      <c r="C3080" s="40" t="s">
        <v>9347</v>
      </c>
      <c r="D3080" s="38">
        <v>1696800</v>
      </c>
      <c r="E3080" s="42" t="s">
        <v>8998</v>
      </c>
      <c r="F3080" s="38">
        <v>169680</v>
      </c>
      <c r="G3080" s="38">
        <f t="shared" si="192"/>
        <v>1866480</v>
      </c>
      <c r="H3080" s="40" t="s">
        <v>9347</v>
      </c>
      <c r="I3080" s="40" t="s">
        <v>9348</v>
      </c>
      <c r="J3080" s="45">
        <f t="shared" si="193"/>
        <v>22387</v>
      </c>
      <c r="K3080" s="47">
        <f t="shared" si="194"/>
        <v>1866480</v>
      </c>
      <c r="L3080" t="e">
        <f>+VLOOKUP(J3080,'Thanh toán '!Q$6:R$3244,2,0)</f>
        <v>#N/A</v>
      </c>
      <c r="M3080" s="47" t="e">
        <f t="shared" si="195"/>
        <v>#N/A</v>
      </c>
    </row>
    <row r="3081" spans="1:13" x14ac:dyDescent="0.25">
      <c r="A3081" s="43">
        <v>45035</v>
      </c>
      <c r="B3081" s="40" t="s">
        <v>14954</v>
      </c>
      <c r="C3081" s="40" t="s">
        <v>9368</v>
      </c>
      <c r="D3081" s="38">
        <v>1146836</v>
      </c>
      <c r="E3081" s="42" t="s">
        <v>8998</v>
      </c>
      <c r="F3081" s="38">
        <v>114684</v>
      </c>
      <c r="G3081" s="38">
        <f t="shared" si="192"/>
        <v>1261520</v>
      </c>
      <c r="H3081" s="40" t="s">
        <v>9001</v>
      </c>
      <c r="I3081" s="40" t="s">
        <v>9002</v>
      </c>
      <c r="J3081" s="45">
        <f t="shared" si="193"/>
        <v>22395</v>
      </c>
      <c r="K3081" s="47">
        <f t="shared" si="194"/>
        <v>1261520</v>
      </c>
      <c r="L3081" t="e">
        <f>+VLOOKUP(J3081,'Thanh toán '!Q$6:R$3244,2,0)</f>
        <v>#N/A</v>
      </c>
      <c r="M3081" s="47" t="e">
        <f t="shared" si="195"/>
        <v>#N/A</v>
      </c>
    </row>
    <row r="3082" spans="1:13" x14ac:dyDescent="0.25">
      <c r="A3082" s="43">
        <v>45035</v>
      </c>
      <c r="B3082" s="40" t="s">
        <v>14955</v>
      </c>
      <c r="C3082" s="40" t="s">
        <v>9206</v>
      </c>
      <c r="D3082" s="38">
        <v>2719920</v>
      </c>
      <c r="E3082" s="42" t="s">
        <v>8998</v>
      </c>
      <c r="F3082" s="38">
        <v>271992</v>
      </c>
      <c r="G3082" s="38">
        <f t="shared" si="192"/>
        <v>2991912</v>
      </c>
      <c r="H3082" s="40" t="s">
        <v>9206</v>
      </c>
      <c r="I3082" s="40" t="s">
        <v>9207</v>
      </c>
      <c r="J3082" s="45">
        <f t="shared" si="193"/>
        <v>22396</v>
      </c>
      <c r="K3082" s="47">
        <f t="shared" si="194"/>
        <v>2991912</v>
      </c>
      <c r="L3082" t="e">
        <f>+VLOOKUP(J3082,'Thanh toán '!Q$6:R$3244,2,0)</f>
        <v>#N/A</v>
      </c>
      <c r="M3082" s="47" t="e">
        <f t="shared" si="195"/>
        <v>#N/A</v>
      </c>
    </row>
    <row r="3083" spans="1:13" x14ac:dyDescent="0.25">
      <c r="A3083" s="43">
        <v>45035</v>
      </c>
      <c r="B3083" s="40" t="s">
        <v>14956</v>
      </c>
      <c r="C3083" s="40" t="s">
        <v>13297</v>
      </c>
      <c r="D3083" s="38">
        <v>3671110</v>
      </c>
      <c r="E3083" s="42" t="s">
        <v>8998</v>
      </c>
      <c r="F3083" s="38">
        <v>367111</v>
      </c>
      <c r="G3083" s="38">
        <f t="shared" si="192"/>
        <v>4038221</v>
      </c>
      <c r="H3083" s="40" t="s">
        <v>9183</v>
      </c>
      <c r="I3083" s="40" t="s">
        <v>9184</v>
      </c>
      <c r="J3083" s="45">
        <f t="shared" si="193"/>
        <v>22398</v>
      </c>
      <c r="K3083" s="47">
        <f t="shared" si="194"/>
        <v>4038221</v>
      </c>
      <c r="L3083" t="e">
        <f>+VLOOKUP(J3083,'Thanh toán '!Q$6:R$3244,2,0)</f>
        <v>#N/A</v>
      </c>
      <c r="M3083" s="47" t="e">
        <f t="shared" si="195"/>
        <v>#N/A</v>
      </c>
    </row>
    <row r="3084" spans="1:13" x14ac:dyDescent="0.25">
      <c r="A3084" s="43">
        <v>45035</v>
      </c>
      <c r="B3084" s="40" t="s">
        <v>14957</v>
      </c>
      <c r="C3084" s="40" t="s">
        <v>10220</v>
      </c>
      <c r="D3084" s="38">
        <v>726000</v>
      </c>
      <c r="E3084" s="42" t="s">
        <v>8998</v>
      </c>
      <c r="F3084" s="38">
        <v>72600</v>
      </c>
      <c r="G3084" s="38">
        <f t="shared" si="192"/>
        <v>798600</v>
      </c>
      <c r="H3084" s="40" t="s">
        <v>9001</v>
      </c>
      <c r="I3084" s="40" t="s">
        <v>9002</v>
      </c>
      <c r="J3084" s="45">
        <f t="shared" si="193"/>
        <v>22399</v>
      </c>
      <c r="K3084" s="47">
        <f t="shared" si="194"/>
        <v>798600</v>
      </c>
      <c r="L3084" t="e">
        <f>+VLOOKUP(J3084,'Thanh toán '!Q$6:R$3244,2,0)</f>
        <v>#N/A</v>
      </c>
      <c r="M3084" s="47" t="e">
        <f t="shared" si="195"/>
        <v>#N/A</v>
      </c>
    </row>
    <row r="3085" spans="1:13" x14ac:dyDescent="0.25">
      <c r="A3085" s="43">
        <v>45035</v>
      </c>
      <c r="B3085" s="40" t="s">
        <v>14958</v>
      </c>
      <c r="C3085" s="40" t="s">
        <v>10240</v>
      </c>
      <c r="D3085" s="38">
        <v>805310</v>
      </c>
      <c r="E3085" s="42" t="s">
        <v>8998</v>
      </c>
      <c r="F3085" s="38">
        <v>80531</v>
      </c>
      <c r="G3085" s="38">
        <f t="shared" si="192"/>
        <v>885841</v>
      </c>
      <c r="H3085" s="40" t="s">
        <v>9001</v>
      </c>
      <c r="I3085" s="40" t="s">
        <v>9002</v>
      </c>
      <c r="J3085" s="45">
        <f t="shared" si="193"/>
        <v>22400</v>
      </c>
      <c r="K3085" s="47">
        <f t="shared" si="194"/>
        <v>885841</v>
      </c>
      <c r="L3085" t="e">
        <f>+VLOOKUP(J3085,'Thanh toán '!Q$6:R$3244,2,0)</f>
        <v>#N/A</v>
      </c>
      <c r="M3085" s="47" t="e">
        <f t="shared" si="195"/>
        <v>#N/A</v>
      </c>
    </row>
    <row r="3086" spans="1:13" x14ac:dyDescent="0.25">
      <c r="A3086" s="43">
        <v>45035</v>
      </c>
      <c r="B3086" s="40" t="s">
        <v>14959</v>
      </c>
      <c r="C3086" s="40" t="s">
        <v>14960</v>
      </c>
      <c r="D3086" s="38">
        <v>445500</v>
      </c>
      <c r="E3086" s="42" t="s">
        <v>8998</v>
      </c>
      <c r="F3086" s="38">
        <v>44550</v>
      </c>
      <c r="G3086" s="38">
        <f t="shared" si="192"/>
        <v>490050</v>
      </c>
      <c r="H3086" s="40" t="s">
        <v>9725</v>
      </c>
      <c r="I3086" s="40" t="s">
        <v>9726</v>
      </c>
      <c r="J3086" s="45">
        <f t="shared" si="193"/>
        <v>22401</v>
      </c>
      <c r="K3086" s="47">
        <f t="shared" si="194"/>
        <v>490050</v>
      </c>
      <c r="L3086" t="e">
        <f>+VLOOKUP(J3086,'Thanh toán '!Q$6:R$3244,2,0)</f>
        <v>#N/A</v>
      </c>
      <c r="M3086" s="47" t="e">
        <f t="shared" si="195"/>
        <v>#N/A</v>
      </c>
    </row>
    <row r="3087" spans="1:13" x14ac:dyDescent="0.25">
      <c r="A3087" s="43">
        <v>45035</v>
      </c>
      <c r="B3087" s="40" t="s">
        <v>11443</v>
      </c>
      <c r="C3087" s="40" t="s">
        <v>14961</v>
      </c>
      <c r="D3087" s="38">
        <v>417084</v>
      </c>
      <c r="E3087" s="42" t="s">
        <v>8998</v>
      </c>
      <c r="F3087" s="38">
        <v>41708</v>
      </c>
      <c r="G3087" s="38">
        <f t="shared" si="192"/>
        <v>458792</v>
      </c>
      <c r="H3087" s="40" t="s">
        <v>9725</v>
      </c>
      <c r="I3087" s="40" t="s">
        <v>9726</v>
      </c>
      <c r="J3087" s="45">
        <f t="shared" si="193"/>
        <v>22402</v>
      </c>
      <c r="K3087" s="47">
        <f t="shared" si="194"/>
        <v>458792</v>
      </c>
      <c r="L3087" t="e">
        <f>+VLOOKUP(J3087,'Thanh toán '!Q$6:R$3244,2,0)</f>
        <v>#N/A</v>
      </c>
      <c r="M3087" s="47" t="e">
        <f t="shared" si="195"/>
        <v>#N/A</v>
      </c>
    </row>
    <row r="3088" spans="1:13" x14ac:dyDescent="0.25">
      <c r="A3088" s="43">
        <v>45035</v>
      </c>
      <c r="B3088" s="40" t="s">
        <v>13619</v>
      </c>
      <c r="C3088" s="40" t="s">
        <v>14962</v>
      </c>
      <c r="D3088" s="38">
        <v>798980</v>
      </c>
      <c r="E3088" s="42" t="s">
        <v>8998</v>
      </c>
      <c r="F3088" s="38">
        <v>79898</v>
      </c>
      <c r="G3088" s="38">
        <f t="shared" si="192"/>
        <v>878878</v>
      </c>
      <c r="H3088" s="40" t="s">
        <v>9725</v>
      </c>
      <c r="I3088" s="40" t="s">
        <v>9726</v>
      </c>
      <c r="J3088" s="45">
        <f t="shared" si="193"/>
        <v>22403</v>
      </c>
      <c r="K3088" s="47">
        <f t="shared" si="194"/>
        <v>878878</v>
      </c>
      <c r="L3088" t="e">
        <f>+VLOOKUP(J3088,'Thanh toán '!Q$6:R$3244,2,0)</f>
        <v>#N/A</v>
      </c>
      <c r="M3088" s="47" t="e">
        <f t="shared" si="195"/>
        <v>#N/A</v>
      </c>
    </row>
    <row r="3089" spans="1:13" x14ac:dyDescent="0.25">
      <c r="A3089" s="43">
        <v>45035</v>
      </c>
      <c r="B3089" s="40" t="s">
        <v>14963</v>
      </c>
      <c r="C3089" s="40" t="s">
        <v>14964</v>
      </c>
      <c r="D3089" s="38">
        <v>943328</v>
      </c>
      <c r="E3089" s="42" t="s">
        <v>8998</v>
      </c>
      <c r="F3089" s="38">
        <v>94333</v>
      </c>
      <c r="G3089" s="38">
        <f t="shared" si="192"/>
        <v>1037661</v>
      </c>
      <c r="H3089" s="40" t="s">
        <v>9725</v>
      </c>
      <c r="I3089" s="40" t="s">
        <v>9726</v>
      </c>
      <c r="J3089" s="45">
        <f t="shared" si="193"/>
        <v>22404</v>
      </c>
      <c r="K3089" s="47">
        <f t="shared" si="194"/>
        <v>1037661</v>
      </c>
      <c r="L3089" t="e">
        <f>+VLOOKUP(J3089,'Thanh toán '!Q$6:R$3244,2,0)</f>
        <v>#N/A</v>
      </c>
      <c r="M3089" s="47" t="e">
        <f t="shared" si="195"/>
        <v>#N/A</v>
      </c>
    </row>
    <row r="3090" spans="1:13" x14ac:dyDescent="0.25">
      <c r="A3090" s="43">
        <v>45035</v>
      </c>
      <c r="B3090" s="40" t="s">
        <v>14965</v>
      </c>
      <c r="C3090" s="40" t="s">
        <v>10083</v>
      </c>
      <c r="D3090" s="38">
        <v>2132715</v>
      </c>
      <c r="E3090" s="42" t="s">
        <v>8998</v>
      </c>
      <c r="F3090" s="38">
        <v>213272</v>
      </c>
      <c r="G3090" s="38">
        <f t="shared" si="192"/>
        <v>2345987</v>
      </c>
      <c r="H3090" s="40" t="s">
        <v>9001</v>
      </c>
      <c r="I3090" s="40" t="s">
        <v>9002</v>
      </c>
      <c r="J3090" s="45">
        <f t="shared" si="193"/>
        <v>22405</v>
      </c>
      <c r="K3090" s="47">
        <f t="shared" si="194"/>
        <v>2345987</v>
      </c>
      <c r="L3090" t="e">
        <f>+VLOOKUP(J3090,'Thanh toán '!Q$6:R$3244,2,0)</f>
        <v>#N/A</v>
      </c>
      <c r="M3090" s="47" t="e">
        <f t="shared" si="195"/>
        <v>#N/A</v>
      </c>
    </row>
    <row r="3091" spans="1:13" x14ac:dyDescent="0.25">
      <c r="A3091" s="43">
        <v>45035</v>
      </c>
      <c r="B3091" s="40" t="s">
        <v>14966</v>
      </c>
      <c r="C3091" s="40" t="s">
        <v>10059</v>
      </c>
      <c r="D3091" s="38">
        <v>1116635</v>
      </c>
      <c r="E3091" s="42" t="s">
        <v>8998</v>
      </c>
      <c r="F3091" s="38">
        <v>111664</v>
      </c>
      <c r="G3091" s="38">
        <f t="shared" si="192"/>
        <v>1228299</v>
      </c>
      <c r="H3091" s="40" t="s">
        <v>9001</v>
      </c>
      <c r="I3091" s="40" t="s">
        <v>9002</v>
      </c>
      <c r="J3091" s="45">
        <f t="shared" si="193"/>
        <v>22407</v>
      </c>
      <c r="K3091" s="47">
        <f t="shared" si="194"/>
        <v>1228299</v>
      </c>
      <c r="L3091" t="e">
        <f>+VLOOKUP(J3091,'Thanh toán '!Q$6:R$3244,2,0)</f>
        <v>#N/A</v>
      </c>
      <c r="M3091" s="47" t="e">
        <f t="shared" si="195"/>
        <v>#N/A</v>
      </c>
    </row>
    <row r="3092" spans="1:13" x14ac:dyDescent="0.25">
      <c r="A3092" s="43">
        <v>45035</v>
      </c>
      <c r="B3092" s="40" t="s">
        <v>14967</v>
      </c>
      <c r="C3092" s="40" t="s">
        <v>10089</v>
      </c>
      <c r="D3092" s="38">
        <v>444230</v>
      </c>
      <c r="E3092" s="42" t="s">
        <v>8998</v>
      </c>
      <c r="F3092" s="38">
        <v>44423</v>
      </c>
      <c r="G3092" s="38">
        <f t="shared" si="192"/>
        <v>488653</v>
      </c>
      <c r="H3092" s="40" t="s">
        <v>9001</v>
      </c>
      <c r="I3092" s="40" t="s">
        <v>9002</v>
      </c>
      <c r="J3092" s="45">
        <f t="shared" si="193"/>
        <v>22408</v>
      </c>
      <c r="K3092" s="47">
        <f t="shared" si="194"/>
        <v>488653</v>
      </c>
      <c r="L3092" t="e">
        <f>+VLOOKUP(J3092,'Thanh toán '!Q$6:R$3244,2,0)</f>
        <v>#N/A</v>
      </c>
      <c r="M3092" s="47" t="e">
        <f t="shared" si="195"/>
        <v>#N/A</v>
      </c>
    </row>
    <row r="3093" spans="1:13" x14ac:dyDescent="0.25">
      <c r="A3093" s="43">
        <v>45035</v>
      </c>
      <c r="B3093" s="40" t="s">
        <v>13620</v>
      </c>
      <c r="C3093" s="40" t="s">
        <v>10078</v>
      </c>
      <c r="D3093" s="38">
        <v>575677</v>
      </c>
      <c r="E3093" s="42" t="s">
        <v>8998</v>
      </c>
      <c r="F3093" s="38">
        <v>57568</v>
      </c>
      <c r="G3093" s="38">
        <f t="shared" si="192"/>
        <v>633245</v>
      </c>
      <c r="H3093" s="40" t="s">
        <v>9001</v>
      </c>
      <c r="I3093" s="40" t="s">
        <v>9002</v>
      </c>
      <c r="J3093" s="45">
        <f t="shared" si="193"/>
        <v>22409</v>
      </c>
      <c r="K3093" s="47">
        <f t="shared" si="194"/>
        <v>633245</v>
      </c>
      <c r="L3093" t="e">
        <f>+VLOOKUP(J3093,'Thanh toán '!Q$6:R$3244,2,0)</f>
        <v>#N/A</v>
      </c>
      <c r="M3093" s="47" t="e">
        <f t="shared" si="195"/>
        <v>#N/A</v>
      </c>
    </row>
    <row r="3094" spans="1:13" x14ac:dyDescent="0.25">
      <c r="A3094" s="43">
        <v>45035</v>
      </c>
      <c r="B3094" s="40" t="s">
        <v>14968</v>
      </c>
      <c r="C3094" s="40" t="s">
        <v>9394</v>
      </c>
      <c r="D3094" s="38">
        <v>2842280</v>
      </c>
      <c r="E3094" s="42" t="s">
        <v>8998</v>
      </c>
      <c r="F3094" s="38">
        <v>284228</v>
      </c>
      <c r="G3094" s="38">
        <f t="shared" si="192"/>
        <v>3126508</v>
      </c>
      <c r="H3094" s="40" t="s">
        <v>9394</v>
      </c>
      <c r="I3094" s="40" t="s">
        <v>9395</v>
      </c>
      <c r="J3094" s="45">
        <f t="shared" si="193"/>
        <v>22412</v>
      </c>
      <c r="K3094" s="47">
        <f t="shared" si="194"/>
        <v>3126508</v>
      </c>
      <c r="L3094" t="e">
        <f>+VLOOKUP(J3094,'Thanh toán '!Q$6:R$3244,2,0)</f>
        <v>#N/A</v>
      </c>
      <c r="M3094" s="47" t="e">
        <f t="shared" si="195"/>
        <v>#N/A</v>
      </c>
    </row>
    <row r="3095" spans="1:13" x14ac:dyDescent="0.25">
      <c r="A3095" s="43">
        <v>45035</v>
      </c>
      <c r="B3095" s="40" t="s">
        <v>14969</v>
      </c>
      <c r="C3095" s="40" t="s">
        <v>9394</v>
      </c>
      <c r="D3095" s="38">
        <v>1730400</v>
      </c>
      <c r="E3095" s="42" t="s">
        <v>8998</v>
      </c>
      <c r="F3095" s="38">
        <v>173040</v>
      </c>
      <c r="G3095" s="38">
        <f t="shared" si="192"/>
        <v>1903440</v>
      </c>
      <c r="H3095" s="40" t="s">
        <v>9394</v>
      </c>
      <c r="I3095" s="40" t="s">
        <v>9395</v>
      </c>
      <c r="J3095" s="45">
        <f t="shared" si="193"/>
        <v>22413</v>
      </c>
      <c r="K3095" s="47">
        <f t="shared" si="194"/>
        <v>1903440</v>
      </c>
      <c r="L3095" t="e">
        <f>+VLOOKUP(J3095,'Thanh toán '!Q$6:R$3244,2,0)</f>
        <v>#N/A</v>
      </c>
      <c r="M3095" s="47" t="e">
        <f t="shared" si="195"/>
        <v>#N/A</v>
      </c>
    </row>
    <row r="3096" spans="1:13" x14ac:dyDescent="0.25">
      <c r="A3096" s="43">
        <v>45035</v>
      </c>
      <c r="B3096" s="40" t="s">
        <v>14970</v>
      </c>
      <c r="C3096" s="40" t="s">
        <v>9150</v>
      </c>
      <c r="D3096" s="38">
        <v>738405</v>
      </c>
      <c r="E3096" s="42" t="s">
        <v>8998</v>
      </c>
      <c r="F3096" s="38">
        <v>73841</v>
      </c>
      <c r="G3096" s="38">
        <f t="shared" si="192"/>
        <v>812246</v>
      </c>
      <c r="H3096" s="40" t="s">
        <v>9001</v>
      </c>
      <c r="I3096" s="40" t="s">
        <v>9002</v>
      </c>
      <c r="J3096" s="45">
        <f t="shared" si="193"/>
        <v>22414</v>
      </c>
      <c r="K3096" s="47">
        <f t="shared" si="194"/>
        <v>812246</v>
      </c>
      <c r="L3096" t="e">
        <f>+VLOOKUP(J3096,'Thanh toán '!Q$6:R$3244,2,0)</f>
        <v>#N/A</v>
      </c>
      <c r="M3096" s="47" t="e">
        <f t="shared" si="195"/>
        <v>#N/A</v>
      </c>
    </row>
    <row r="3097" spans="1:13" x14ac:dyDescent="0.25">
      <c r="A3097" s="43">
        <v>45035</v>
      </c>
      <c r="B3097" s="40" t="s">
        <v>14971</v>
      </c>
      <c r="C3097" s="40" t="s">
        <v>14972</v>
      </c>
      <c r="D3097" s="38">
        <v>944144</v>
      </c>
      <c r="E3097" s="42" t="s">
        <v>8998</v>
      </c>
      <c r="F3097" s="38">
        <v>94414</v>
      </c>
      <c r="G3097" s="38">
        <f t="shared" si="192"/>
        <v>1038558</v>
      </c>
      <c r="H3097" s="40" t="s">
        <v>9159</v>
      </c>
      <c r="I3097" s="40" t="s">
        <v>9160</v>
      </c>
      <c r="J3097" s="45">
        <f t="shared" si="193"/>
        <v>22416</v>
      </c>
      <c r="K3097" s="47">
        <f t="shared" si="194"/>
        <v>1038558</v>
      </c>
      <c r="L3097" t="e">
        <f>+VLOOKUP(J3097,'Thanh toán '!Q$6:R$3244,2,0)</f>
        <v>#N/A</v>
      </c>
      <c r="M3097" s="47" t="e">
        <f t="shared" si="195"/>
        <v>#N/A</v>
      </c>
    </row>
    <row r="3098" spans="1:13" x14ac:dyDescent="0.25">
      <c r="A3098" s="43">
        <v>45035</v>
      </c>
      <c r="B3098" s="40" t="s">
        <v>14973</v>
      </c>
      <c r="C3098" s="40" t="s">
        <v>14974</v>
      </c>
      <c r="D3098" s="38">
        <v>571780</v>
      </c>
      <c r="E3098" s="42" t="s">
        <v>8998</v>
      </c>
      <c r="F3098" s="38">
        <v>57178</v>
      </c>
      <c r="G3098" s="38">
        <f t="shared" si="192"/>
        <v>628958</v>
      </c>
      <c r="H3098" s="40" t="s">
        <v>9001</v>
      </c>
      <c r="I3098" s="40" t="s">
        <v>9002</v>
      </c>
      <c r="J3098" s="45">
        <f t="shared" si="193"/>
        <v>22417</v>
      </c>
      <c r="K3098" s="47">
        <f t="shared" si="194"/>
        <v>628958</v>
      </c>
      <c r="L3098" t="e">
        <f>+VLOOKUP(J3098,'Thanh toán '!Q$6:R$3244,2,0)</f>
        <v>#N/A</v>
      </c>
      <c r="M3098" s="47" t="e">
        <f t="shared" si="195"/>
        <v>#N/A</v>
      </c>
    </row>
    <row r="3099" spans="1:13" x14ac:dyDescent="0.25">
      <c r="A3099" s="43">
        <v>45035</v>
      </c>
      <c r="B3099" s="40" t="s">
        <v>14975</v>
      </c>
      <c r="C3099" s="40" t="s">
        <v>10096</v>
      </c>
      <c r="D3099" s="38">
        <v>367155</v>
      </c>
      <c r="E3099" s="42" t="s">
        <v>8998</v>
      </c>
      <c r="F3099" s="38">
        <v>36716</v>
      </c>
      <c r="G3099" s="38">
        <f t="shared" si="192"/>
        <v>403871</v>
      </c>
      <c r="H3099" s="40" t="s">
        <v>9001</v>
      </c>
      <c r="I3099" s="40" t="s">
        <v>9002</v>
      </c>
      <c r="J3099" s="45">
        <f t="shared" si="193"/>
        <v>22418</v>
      </c>
      <c r="K3099" s="47">
        <f t="shared" si="194"/>
        <v>403871</v>
      </c>
      <c r="L3099" t="e">
        <f>+VLOOKUP(J3099,'Thanh toán '!Q$6:R$3244,2,0)</f>
        <v>#N/A</v>
      </c>
      <c r="M3099" s="47" t="e">
        <f t="shared" si="195"/>
        <v>#N/A</v>
      </c>
    </row>
    <row r="3100" spans="1:13" x14ac:dyDescent="0.25">
      <c r="A3100" s="43">
        <v>45035</v>
      </c>
      <c r="B3100" s="40" t="s">
        <v>14976</v>
      </c>
      <c r="C3100" s="40" t="s">
        <v>9777</v>
      </c>
      <c r="D3100" s="38">
        <v>728037</v>
      </c>
      <c r="E3100" s="42" t="s">
        <v>8998</v>
      </c>
      <c r="F3100" s="38">
        <v>72804</v>
      </c>
      <c r="G3100" s="38">
        <f t="shared" si="192"/>
        <v>800841</v>
      </c>
      <c r="H3100" s="40" t="s">
        <v>9001</v>
      </c>
      <c r="I3100" s="40" t="s">
        <v>9002</v>
      </c>
      <c r="J3100" s="45">
        <f t="shared" si="193"/>
        <v>22421</v>
      </c>
      <c r="K3100" s="47">
        <f t="shared" si="194"/>
        <v>800841</v>
      </c>
      <c r="L3100" t="e">
        <f>+VLOOKUP(J3100,'Thanh toán '!Q$6:R$3244,2,0)</f>
        <v>#N/A</v>
      </c>
      <c r="M3100" s="47" t="e">
        <f t="shared" si="195"/>
        <v>#N/A</v>
      </c>
    </row>
    <row r="3101" spans="1:13" x14ac:dyDescent="0.25">
      <c r="A3101" s="43">
        <v>45035</v>
      </c>
      <c r="B3101" s="40" t="s">
        <v>14977</v>
      </c>
      <c r="C3101" s="40" t="s">
        <v>9125</v>
      </c>
      <c r="D3101" s="38">
        <v>1417045</v>
      </c>
      <c r="E3101" s="42" t="s">
        <v>8998</v>
      </c>
      <c r="F3101" s="38">
        <v>141705</v>
      </c>
      <c r="G3101" s="38">
        <f t="shared" si="192"/>
        <v>1558750</v>
      </c>
      <c r="H3101" s="40" t="s">
        <v>9001</v>
      </c>
      <c r="I3101" s="40" t="s">
        <v>9002</v>
      </c>
      <c r="J3101" s="45">
        <f t="shared" si="193"/>
        <v>22423</v>
      </c>
      <c r="K3101" s="47">
        <f t="shared" si="194"/>
        <v>1558750</v>
      </c>
      <c r="L3101" t="e">
        <f>+VLOOKUP(J3101,'Thanh toán '!Q$6:R$3244,2,0)</f>
        <v>#N/A</v>
      </c>
      <c r="M3101" s="47" t="e">
        <f t="shared" si="195"/>
        <v>#N/A</v>
      </c>
    </row>
    <row r="3102" spans="1:13" x14ac:dyDescent="0.25">
      <c r="A3102" s="43">
        <v>45035</v>
      </c>
      <c r="B3102" s="40" t="s">
        <v>14978</v>
      </c>
      <c r="C3102" s="40" t="s">
        <v>11357</v>
      </c>
      <c r="D3102" s="38">
        <v>633693</v>
      </c>
      <c r="E3102" s="42" t="s">
        <v>8998</v>
      </c>
      <c r="F3102" s="38">
        <v>63369</v>
      </c>
      <c r="G3102" s="38">
        <f t="shared" si="192"/>
        <v>697062</v>
      </c>
      <c r="H3102" s="40" t="s">
        <v>9001</v>
      </c>
      <c r="I3102" s="40" t="s">
        <v>9002</v>
      </c>
      <c r="J3102" s="45">
        <f t="shared" si="193"/>
        <v>22428</v>
      </c>
      <c r="K3102" s="47">
        <f t="shared" si="194"/>
        <v>697062</v>
      </c>
      <c r="L3102" t="e">
        <f>+VLOOKUP(J3102,'Thanh toán '!Q$6:R$3244,2,0)</f>
        <v>#N/A</v>
      </c>
      <c r="M3102" s="47" t="e">
        <f t="shared" si="195"/>
        <v>#N/A</v>
      </c>
    </row>
    <row r="3103" spans="1:13" x14ac:dyDescent="0.25">
      <c r="A3103" s="43">
        <v>45035</v>
      </c>
      <c r="B3103" s="40" t="s">
        <v>13621</v>
      </c>
      <c r="C3103" s="40" t="s">
        <v>11355</v>
      </c>
      <c r="D3103" s="38">
        <v>888460</v>
      </c>
      <c r="E3103" s="42" t="s">
        <v>8998</v>
      </c>
      <c r="F3103" s="38">
        <v>88846</v>
      </c>
      <c r="G3103" s="38">
        <f t="shared" si="192"/>
        <v>977306</v>
      </c>
      <c r="H3103" s="40" t="s">
        <v>9406</v>
      </c>
      <c r="I3103" s="40" t="s">
        <v>9407</v>
      </c>
      <c r="J3103" s="45">
        <f t="shared" si="193"/>
        <v>22430</v>
      </c>
      <c r="K3103" s="47">
        <f t="shared" si="194"/>
        <v>977306</v>
      </c>
      <c r="L3103" t="e">
        <f>+VLOOKUP(J3103,'Thanh toán '!Q$6:R$3244,2,0)</f>
        <v>#N/A</v>
      </c>
      <c r="M3103" s="47" t="e">
        <f t="shared" si="195"/>
        <v>#N/A</v>
      </c>
    </row>
    <row r="3104" spans="1:13" x14ac:dyDescent="0.25">
      <c r="A3104" s="43">
        <v>45035</v>
      </c>
      <c r="B3104" s="40" t="s">
        <v>14979</v>
      </c>
      <c r="C3104" s="40" t="s">
        <v>12684</v>
      </c>
      <c r="D3104" s="38">
        <v>251123</v>
      </c>
      <c r="E3104" s="42" t="s">
        <v>8998</v>
      </c>
      <c r="F3104" s="38">
        <v>25112</v>
      </c>
      <c r="G3104" s="38">
        <f t="shared" si="192"/>
        <v>276235</v>
      </c>
      <c r="H3104" s="40" t="s">
        <v>9001</v>
      </c>
      <c r="I3104" s="40" t="s">
        <v>9002</v>
      </c>
      <c r="J3104" s="45">
        <f t="shared" si="193"/>
        <v>22433</v>
      </c>
      <c r="K3104" s="47">
        <f t="shared" si="194"/>
        <v>276235</v>
      </c>
      <c r="L3104" t="e">
        <f>+VLOOKUP(J3104,'Thanh toán '!Q$6:R$3244,2,0)</f>
        <v>#N/A</v>
      </c>
      <c r="M3104" s="47" t="e">
        <f t="shared" si="195"/>
        <v>#N/A</v>
      </c>
    </row>
    <row r="3105" spans="1:13" x14ac:dyDescent="0.25">
      <c r="A3105" s="43">
        <v>45035</v>
      </c>
      <c r="B3105" s="40" t="s">
        <v>14980</v>
      </c>
      <c r="C3105" s="40" t="s">
        <v>9186</v>
      </c>
      <c r="D3105" s="38">
        <v>946293</v>
      </c>
      <c r="E3105" s="42" t="s">
        <v>8998</v>
      </c>
      <c r="F3105" s="38">
        <v>94629</v>
      </c>
      <c r="G3105" s="38">
        <f t="shared" si="192"/>
        <v>1040922</v>
      </c>
      <c r="H3105" s="40" t="s">
        <v>9001</v>
      </c>
      <c r="I3105" s="40" t="s">
        <v>9002</v>
      </c>
      <c r="J3105" s="45">
        <f t="shared" si="193"/>
        <v>22434</v>
      </c>
      <c r="K3105" s="47">
        <f t="shared" si="194"/>
        <v>1040922</v>
      </c>
      <c r="L3105" t="e">
        <f>+VLOOKUP(J3105,'Thanh toán '!Q$6:R$3244,2,0)</f>
        <v>#N/A</v>
      </c>
      <c r="M3105" s="47" t="e">
        <f t="shared" si="195"/>
        <v>#N/A</v>
      </c>
    </row>
    <row r="3106" spans="1:13" x14ac:dyDescent="0.25">
      <c r="A3106" s="43">
        <v>45035</v>
      </c>
      <c r="B3106" s="40" t="s">
        <v>14981</v>
      </c>
      <c r="C3106" s="40" t="s">
        <v>13531</v>
      </c>
      <c r="D3106" s="38">
        <v>856443</v>
      </c>
      <c r="E3106" s="42" t="s">
        <v>8998</v>
      </c>
      <c r="F3106" s="38">
        <v>85644</v>
      </c>
      <c r="G3106" s="38">
        <f t="shared" si="192"/>
        <v>942087</v>
      </c>
      <c r="H3106" s="40" t="s">
        <v>9001</v>
      </c>
      <c r="I3106" s="40" t="s">
        <v>9002</v>
      </c>
      <c r="J3106" s="45">
        <f t="shared" si="193"/>
        <v>22437</v>
      </c>
      <c r="K3106" s="47">
        <f t="shared" si="194"/>
        <v>942087</v>
      </c>
      <c r="L3106" t="e">
        <f>+VLOOKUP(J3106,'Thanh toán '!Q$6:R$3244,2,0)</f>
        <v>#N/A</v>
      </c>
      <c r="M3106" s="47" t="e">
        <f t="shared" si="195"/>
        <v>#N/A</v>
      </c>
    </row>
    <row r="3107" spans="1:13" x14ac:dyDescent="0.25">
      <c r="A3107" s="43">
        <v>45035</v>
      </c>
      <c r="B3107" s="40" t="s">
        <v>14982</v>
      </c>
      <c r="C3107" s="40" t="s">
        <v>9498</v>
      </c>
      <c r="D3107" s="38">
        <v>3964240</v>
      </c>
      <c r="E3107" s="42" t="s">
        <v>8998</v>
      </c>
      <c r="F3107" s="38">
        <v>396424</v>
      </c>
      <c r="G3107" s="38">
        <f t="shared" si="192"/>
        <v>4360664</v>
      </c>
      <c r="H3107" s="40" t="s">
        <v>9498</v>
      </c>
      <c r="I3107" s="40" t="s">
        <v>9499</v>
      </c>
      <c r="J3107" s="45">
        <f t="shared" si="193"/>
        <v>22439</v>
      </c>
      <c r="K3107" s="47">
        <f t="shared" si="194"/>
        <v>4360664</v>
      </c>
      <c r="L3107" t="e">
        <f>+VLOOKUP(J3107,'Thanh toán '!Q$6:R$3244,2,0)</f>
        <v>#N/A</v>
      </c>
      <c r="M3107" s="47" t="e">
        <f t="shared" si="195"/>
        <v>#N/A</v>
      </c>
    </row>
    <row r="3108" spans="1:13" x14ac:dyDescent="0.25">
      <c r="A3108" s="43">
        <v>45035</v>
      </c>
      <c r="B3108" s="40" t="s">
        <v>14983</v>
      </c>
      <c r="C3108" s="40" t="s">
        <v>10242</v>
      </c>
      <c r="D3108" s="38">
        <v>371250</v>
      </c>
      <c r="E3108" s="42" t="s">
        <v>8998</v>
      </c>
      <c r="F3108" s="38">
        <v>37125</v>
      </c>
      <c r="G3108" s="38">
        <f t="shared" si="192"/>
        <v>408375</v>
      </c>
      <c r="H3108" s="40" t="s">
        <v>9001</v>
      </c>
      <c r="I3108" s="40" t="s">
        <v>9002</v>
      </c>
      <c r="J3108" s="45">
        <f t="shared" si="193"/>
        <v>22440</v>
      </c>
      <c r="K3108" s="47">
        <f t="shared" si="194"/>
        <v>408375</v>
      </c>
      <c r="L3108" t="e">
        <f>+VLOOKUP(J3108,'Thanh toán '!Q$6:R$3244,2,0)</f>
        <v>#N/A</v>
      </c>
      <c r="M3108" s="47" t="e">
        <f t="shared" si="195"/>
        <v>#N/A</v>
      </c>
    </row>
    <row r="3109" spans="1:13" x14ac:dyDescent="0.25">
      <c r="A3109" s="43">
        <v>45035</v>
      </c>
      <c r="B3109" s="40" t="s">
        <v>14984</v>
      </c>
      <c r="C3109" s="40" t="s">
        <v>9607</v>
      </c>
      <c r="D3109" s="38">
        <v>424200</v>
      </c>
      <c r="E3109" s="42" t="s">
        <v>8998</v>
      </c>
      <c r="F3109" s="38">
        <v>42420</v>
      </c>
      <c r="G3109" s="38">
        <f t="shared" si="192"/>
        <v>466620</v>
      </c>
      <c r="H3109" s="40" t="s">
        <v>9607</v>
      </c>
      <c r="I3109" s="40" t="s">
        <v>9608</v>
      </c>
      <c r="J3109" s="45">
        <f t="shared" si="193"/>
        <v>22443</v>
      </c>
      <c r="K3109" s="47">
        <f t="shared" si="194"/>
        <v>466620</v>
      </c>
      <c r="L3109" t="e">
        <f>+VLOOKUP(J3109,'Thanh toán '!Q$6:R$3244,2,0)</f>
        <v>#N/A</v>
      </c>
      <c r="M3109" s="47" t="e">
        <f t="shared" si="195"/>
        <v>#N/A</v>
      </c>
    </row>
    <row r="3110" spans="1:13" x14ac:dyDescent="0.25">
      <c r="A3110" s="43">
        <v>45035</v>
      </c>
      <c r="B3110" s="40" t="s">
        <v>13622</v>
      </c>
      <c r="C3110" s="40" t="s">
        <v>9583</v>
      </c>
      <c r="D3110" s="38">
        <v>1730400</v>
      </c>
      <c r="E3110" s="42" t="s">
        <v>8998</v>
      </c>
      <c r="F3110" s="38">
        <v>173040</v>
      </c>
      <c r="G3110" s="38">
        <f t="shared" si="192"/>
        <v>1903440</v>
      </c>
      <c r="H3110" s="40" t="s">
        <v>9583</v>
      </c>
      <c r="I3110" s="40" t="s">
        <v>9584</v>
      </c>
      <c r="J3110" s="45">
        <f t="shared" si="193"/>
        <v>22444</v>
      </c>
      <c r="K3110" s="47">
        <f t="shared" si="194"/>
        <v>1903440</v>
      </c>
      <c r="L3110" t="e">
        <f>+VLOOKUP(J3110,'Thanh toán '!Q$6:R$3244,2,0)</f>
        <v>#N/A</v>
      </c>
      <c r="M3110" s="47" t="e">
        <f t="shared" si="195"/>
        <v>#N/A</v>
      </c>
    </row>
    <row r="3111" spans="1:13" x14ac:dyDescent="0.25">
      <c r="A3111" s="43">
        <v>45035</v>
      </c>
      <c r="B3111" s="40" t="s">
        <v>14985</v>
      </c>
      <c r="C3111" s="40" t="s">
        <v>9619</v>
      </c>
      <c r="D3111" s="38">
        <v>865200</v>
      </c>
      <c r="E3111" s="42" t="s">
        <v>8998</v>
      </c>
      <c r="F3111" s="38">
        <v>86520</v>
      </c>
      <c r="G3111" s="38">
        <f t="shared" si="192"/>
        <v>951720</v>
      </c>
      <c r="H3111" s="40" t="s">
        <v>9619</v>
      </c>
      <c r="I3111" s="40" t="s">
        <v>9620</v>
      </c>
      <c r="J3111" s="45">
        <f t="shared" si="193"/>
        <v>22445</v>
      </c>
      <c r="K3111" s="47">
        <f t="shared" si="194"/>
        <v>951720</v>
      </c>
      <c r="L3111" t="e">
        <f>+VLOOKUP(J3111,'Thanh toán '!Q$6:R$3244,2,0)</f>
        <v>#N/A</v>
      </c>
      <c r="M3111" s="47" t="e">
        <f t="shared" si="195"/>
        <v>#N/A</v>
      </c>
    </row>
    <row r="3112" spans="1:13" x14ac:dyDescent="0.25">
      <c r="A3112" s="43">
        <v>45035</v>
      </c>
      <c r="B3112" s="40" t="s">
        <v>14986</v>
      </c>
      <c r="C3112" s="40" t="s">
        <v>9595</v>
      </c>
      <c r="D3112" s="38">
        <v>3315250</v>
      </c>
      <c r="E3112" s="42" t="s">
        <v>8998</v>
      </c>
      <c r="F3112" s="38">
        <v>331525</v>
      </c>
      <c r="G3112" s="38">
        <f t="shared" si="192"/>
        <v>3646775</v>
      </c>
      <c r="H3112" s="40" t="s">
        <v>9595</v>
      </c>
      <c r="I3112" s="40" t="s">
        <v>9596</v>
      </c>
      <c r="J3112" s="45">
        <f t="shared" si="193"/>
        <v>22446</v>
      </c>
      <c r="K3112" s="47">
        <f t="shared" si="194"/>
        <v>3646775</v>
      </c>
      <c r="L3112" t="e">
        <f>+VLOOKUP(J3112,'Thanh toán '!Q$6:R$3244,2,0)</f>
        <v>#N/A</v>
      </c>
      <c r="M3112" s="47" t="e">
        <f t="shared" si="195"/>
        <v>#N/A</v>
      </c>
    </row>
    <row r="3113" spans="1:13" x14ac:dyDescent="0.25">
      <c r="A3113" s="43">
        <v>45035</v>
      </c>
      <c r="B3113" s="40" t="s">
        <v>14987</v>
      </c>
      <c r="C3113" s="40" t="s">
        <v>9619</v>
      </c>
      <c r="D3113" s="38">
        <v>1406715</v>
      </c>
      <c r="E3113" s="42" t="s">
        <v>8998</v>
      </c>
      <c r="F3113" s="38">
        <v>140672</v>
      </c>
      <c r="G3113" s="38">
        <f t="shared" si="192"/>
        <v>1547387</v>
      </c>
      <c r="H3113" s="40" t="s">
        <v>9619</v>
      </c>
      <c r="I3113" s="40" t="s">
        <v>9620</v>
      </c>
      <c r="J3113" s="45">
        <f t="shared" si="193"/>
        <v>22447</v>
      </c>
      <c r="K3113" s="47">
        <f t="shared" si="194"/>
        <v>1547387</v>
      </c>
      <c r="L3113" t="e">
        <f>+VLOOKUP(J3113,'Thanh toán '!Q$6:R$3244,2,0)</f>
        <v>#N/A</v>
      </c>
      <c r="M3113" s="47" t="e">
        <f t="shared" si="195"/>
        <v>#N/A</v>
      </c>
    </row>
    <row r="3114" spans="1:13" x14ac:dyDescent="0.25">
      <c r="A3114" s="43">
        <v>45035</v>
      </c>
      <c r="B3114" s="40" t="s">
        <v>14988</v>
      </c>
      <c r="C3114" s="40" t="s">
        <v>9639</v>
      </c>
      <c r="D3114" s="38">
        <v>962485</v>
      </c>
      <c r="E3114" s="42" t="s">
        <v>8998</v>
      </c>
      <c r="F3114" s="38">
        <v>96249</v>
      </c>
      <c r="G3114" s="38">
        <f t="shared" si="192"/>
        <v>1058734</v>
      </c>
      <c r="H3114" s="40" t="s">
        <v>9639</v>
      </c>
      <c r="I3114" s="40" t="s">
        <v>9640</v>
      </c>
      <c r="J3114" s="45">
        <f t="shared" si="193"/>
        <v>22448</v>
      </c>
      <c r="K3114" s="47">
        <f t="shared" si="194"/>
        <v>1058734</v>
      </c>
      <c r="L3114" t="e">
        <f>+VLOOKUP(J3114,'Thanh toán '!Q$6:R$3244,2,0)</f>
        <v>#N/A</v>
      </c>
      <c r="M3114" s="47" t="e">
        <f t="shared" si="195"/>
        <v>#N/A</v>
      </c>
    </row>
    <row r="3115" spans="1:13" x14ac:dyDescent="0.25">
      <c r="A3115" s="43">
        <v>45035</v>
      </c>
      <c r="B3115" s="40" t="s">
        <v>14989</v>
      </c>
      <c r="C3115" s="40" t="s">
        <v>9649</v>
      </c>
      <c r="D3115" s="38">
        <v>7667010</v>
      </c>
      <c r="E3115" s="42" t="s">
        <v>8998</v>
      </c>
      <c r="F3115" s="38">
        <v>766701</v>
      </c>
      <c r="G3115" s="38">
        <f t="shared" si="192"/>
        <v>8433711</v>
      </c>
      <c r="H3115" s="40" t="s">
        <v>9649</v>
      </c>
      <c r="I3115" s="40" t="s">
        <v>9650</v>
      </c>
      <c r="J3115" s="45">
        <f t="shared" si="193"/>
        <v>22449</v>
      </c>
      <c r="K3115" s="47">
        <f t="shared" si="194"/>
        <v>8433711</v>
      </c>
      <c r="L3115" t="e">
        <f>+VLOOKUP(J3115,'Thanh toán '!Q$6:R$3244,2,0)</f>
        <v>#N/A</v>
      </c>
      <c r="M3115" s="47" t="e">
        <f t="shared" si="195"/>
        <v>#N/A</v>
      </c>
    </row>
    <row r="3116" spans="1:13" x14ac:dyDescent="0.25">
      <c r="A3116" s="43">
        <v>45035</v>
      </c>
      <c r="B3116" s="40" t="s">
        <v>14990</v>
      </c>
      <c r="C3116" s="40" t="s">
        <v>9631</v>
      </c>
      <c r="D3116" s="38">
        <v>1777965</v>
      </c>
      <c r="E3116" s="42" t="s">
        <v>8998</v>
      </c>
      <c r="F3116" s="38">
        <v>177797</v>
      </c>
      <c r="G3116" s="38">
        <f t="shared" si="192"/>
        <v>1955762</v>
      </c>
      <c r="H3116" s="40" t="s">
        <v>9631</v>
      </c>
      <c r="I3116" s="40" t="s">
        <v>9632</v>
      </c>
      <c r="J3116" s="45">
        <f t="shared" si="193"/>
        <v>22450</v>
      </c>
      <c r="K3116" s="47">
        <f t="shared" si="194"/>
        <v>1955762</v>
      </c>
      <c r="L3116" t="e">
        <f>+VLOOKUP(J3116,'Thanh toán '!Q$6:R$3244,2,0)</f>
        <v>#N/A</v>
      </c>
      <c r="M3116" s="47" t="e">
        <f t="shared" si="195"/>
        <v>#N/A</v>
      </c>
    </row>
    <row r="3117" spans="1:13" x14ac:dyDescent="0.25">
      <c r="A3117" s="43">
        <v>45035</v>
      </c>
      <c r="B3117" s="40" t="s">
        <v>14991</v>
      </c>
      <c r="C3117" s="40" t="s">
        <v>14992</v>
      </c>
      <c r="D3117" s="38">
        <v>1433134</v>
      </c>
      <c r="E3117" s="42" t="s">
        <v>8998</v>
      </c>
      <c r="F3117" s="38">
        <v>143313</v>
      </c>
      <c r="G3117" s="38">
        <f t="shared" si="192"/>
        <v>1576447</v>
      </c>
      <c r="H3117" s="40" t="s">
        <v>9448</v>
      </c>
      <c r="I3117" s="40" t="s">
        <v>9449</v>
      </c>
      <c r="J3117" s="45">
        <f t="shared" si="193"/>
        <v>22451</v>
      </c>
      <c r="K3117" s="47">
        <f t="shared" si="194"/>
        <v>1576447</v>
      </c>
      <c r="L3117" t="e">
        <f>+VLOOKUP(J3117,'Thanh toán '!Q$6:R$3244,2,0)</f>
        <v>#N/A</v>
      </c>
      <c r="M3117" s="47" t="e">
        <f t="shared" si="195"/>
        <v>#N/A</v>
      </c>
    </row>
    <row r="3118" spans="1:13" x14ac:dyDescent="0.25">
      <c r="A3118" s="43">
        <v>45035</v>
      </c>
      <c r="B3118" s="40" t="s">
        <v>14993</v>
      </c>
      <c r="C3118" s="40" t="s">
        <v>9625</v>
      </c>
      <c r="D3118" s="38">
        <v>1390280</v>
      </c>
      <c r="E3118" s="42" t="s">
        <v>8998</v>
      </c>
      <c r="F3118" s="38">
        <v>139028</v>
      </c>
      <c r="G3118" s="38">
        <f t="shared" si="192"/>
        <v>1529308</v>
      </c>
      <c r="H3118" s="40" t="s">
        <v>9625</v>
      </c>
      <c r="I3118" s="40" t="s">
        <v>9626</v>
      </c>
      <c r="J3118" s="45">
        <f t="shared" si="193"/>
        <v>22452</v>
      </c>
      <c r="K3118" s="47">
        <f t="shared" si="194"/>
        <v>1529308</v>
      </c>
      <c r="L3118" t="e">
        <f>+VLOOKUP(J3118,'Thanh toán '!Q$6:R$3244,2,0)</f>
        <v>#N/A</v>
      </c>
      <c r="M3118" s="47" t="e">
        <f t="shared" si="195"/>
        <v>#N/A</v>
      </c>
    </row>
    <row r="3119" spans="1:13" x14ac:dyDescent="0.25">
      <c r="A3119" s="43">
        <v>45035</v>
      </c>
      <c r="B3119" s="40" t="s">
        <v>14994</v>
      </c>
      <c r="C3119" s="40" t="s">
        <v>9607</v>
      </c>
      <c r="D3119" s="38">
        <v>444230</v>
      </c>
      <c r="E3119" s="42" t="s">
        <v>8998</v>
      </c>
      <c r="F3119" s="38">
        <v>44423</v>
      </c>
      <c r="G3119" s="38">
        <f t="shared" si="192"/>
        <v>488653</v>
      </c>
      <c r="H3119" s="40" t="s">
        <v>9607</v>
      </c>
      <c r="I3119" s="40" t="s">
        <v>9608</v>
      </c>
      <c r="J3119" s="45">
        <f t="shared" si="193"/>
        <v>22453</v>
      </c>
      <c r="K3119" s="47">
        <f t="shared" si="194"/>
        <v>488653</v>
      </c>
      <c r="L3119" t="e">
        <f>+VLOOKUP(J3119,'Thanh toán '!Q$6:R$3244,2,0)</f>
        <v>#N/A</v>
      </c>
      <c r="M3119" s="47" t="e">
        <f t="shared" si="195"/>
        <v>#N/A</v>
      </c>
    </row>
    <row r="3120" spans="1:13" x14ac:dyDescent="0.25">
      <c r="A3120" s="43">
        <v>45035</v>
      </c>
      <c r="B3120" s="40" t="s">
        <v>11520</v>
      </c>
      <c r="C3120" s="40" t="s">
        <v>9601</v>
      </c>
      <c r="D3120" s="38">
        <v>17419570</v>
      </c>
      <c r="E3120" s="42" t="s">
        <v>8998</v>
      </c>
      <c r="F3120" s="38">
        <v>1741957</v>
      </c>
      <c r="G3120" s="38">
        <f t="shared" si="192"/>
        <v>19161527</v>
      </c>
      <c r="H3120" s="40" t="s">
        <v>9601</v>
      </c>
      <c r="I3120" s="40" t="s">
        <v>9602</v>
      </c>
      <c r="J3120" s="45">
        <f t="shared" si="193"/>
        <v>22454</v>
      </c>
      <c r="K3120" s="47">
        <f t="shared" si="194"/>
        <v>19161527</v>
      </c>
      <c r="L3120" t="e">
        <f>+VLOOKUP(J3120,'Thanh toán '!Q$6:R$3244,2,0)</f>
        <v>#N/A</v>
      </c>
      <c r="M3120" s="47" t="e">
        <f t="shared" si="195"/>
        <v>#N/A</v>
      </c>
    </row>
    <row r="3121" spans="1:13" x14ac:dyDescent="0.25">
      <c r="A3121" s="43">
        <v>45036</v>
      </c>
      <c r="B3121" s="40" t="s">
        <v>15015</v>
      </c>
      <c r="C3121" s="40" t="s">
        <v>15016</v>
      </c>
      <c r="D3121" s="38">
        <v>1116768</v>
      </c>
      <c r="E3121" s="42" t="s">
        <v>8998</v>
      </c>
      <c r="F3121" s="38">
        <v>111677</v>
      </c>
      <c r="G3121" s="38">
        <f t="shared" si="192"/>
        <v>1228445</v>
      </c>
      <c r="H3121" s="40" t="s">
        <v>9159</v>
      </c>
      <c r="I3121" s="40" t="s">
        <v>9160</v>
      </c>
      <c r="J3121" s="45">
        <f t="shared" si="193"/>
        <v>22953</v>
      </c>
      <c r="K3121" s="47">
        <f t="shared" si="194"/>
        <v>1228445</v>
      </c>
      <c r="L3121" t="e">
        <f>+VLOOKUP(J3121,'Thanh toán '!Q$6:R$3244,2,0)</f>
        <v>#N/A</v>
      </c>
      <c r="M3121" s="47" t="e">
        <f t="shared" si="195"/>
        <v>#N/A</v>
      </c>
    </row>
    <row r="3122" spans="1:13" x14ac:dyDescent="0.25">
      <c r="A3122" s="43">
        <v>45036</v>
      </c>
      <c r="B3122" s="40" t="s">
        <v>15017</v>
      </c>
      <c r="C3122" s="40" t="s">
        <v>14972</v>
      </c>
      <c r="D3122" s="38">
        <v>1126384</v>
      </c>
      <c r="E3122" s="42" t="s">
        <v>8998</v>
      </c>
      <c r="F3122" s="38">
        <v>112638</v>
      </c>
      <c r="G3122" s="38">
        <f t="shared" si="192"/>
        <v>1239022</v>
      </c>
      <c r="H3122" s="40" t="s">
        <v>9159</v>
      </c>
      <c r="I3122" s="40" t="s">
        <v>9160</v>
      </c>
      <c r="J3122" s="45">
        <f t="shared" si="193"/>
        <v>22954</v>
      </c>
      <c r="K3122" s="47">
        <f t="shared" si="194"/>
        <v>1239022</v>
      </c>
      <c r="L3122" t="e">
        <f>+VLOOKUP(J3122,'Thanh toán '!Q$6:R$3244,2,0)</f>
        <v>#N/A</v>
      </c>
      <c r="M3122" s="47" t="e">
        <f t="shared" si="195"/>
        <v>#N/A</v>
      </c>
    </row>
    <row r="3123" spans="1:13" x14ac:dyDescent="0.25">
      <c r="A3123" s="43">
        <v>45036</v>
      </c>
      <c r="B3123" s="40" t="s">
        <v>11628</v>
      </c>
      <c r="C3123" s="40" t="s">
        <v>9239</v>
      </c>
      <c r="D3123" s="38">
        <v>1591514</v>
      </c>
      <c r="E3123" s="42" t="s">
        <v>8998</v>
      </c>
      <c r="F3123" s="38">
        <v>159151</v>
      </c>
      <c r="G3123" s="38">
        <f t="shared" si="192"/>
        <v>1750665</v>
      </c>
      <c r="H3123" s="40" t="s">
        <v>9001</v>
      </c>
      <c r="I3123" s="40" t="s">
        <v>9002</v>
      </c>
      <c r="J3123" s="45">
        <f t="shared" si="193"/>
        <v>23083</v>
      </c>
      <c r="K3123" s="47">
        <f t="shared" si="194"/>
        <v>1750665</v>
      </c>
      <c r="L3123" t="e">
        <f>+VLOOKUP(J3123,'Thanh toán '!Q$6:R$3244,2,0)</f>
        <v>#N/A</v>
      </c>
      <c r="M3123" s="47" t="e">
        <f t="shared" si="195"/>
        <v>#N/A</v>
      </c>
    </row>
    <row r="3124" spans="1:13" x14ac:dyDescent="0.25">
      <c r="A3124" s="43">
        <v>45036</v>
      </c>
      <c r="B3124" s="40" t="s">
        <v>15018</v>
      </c>
      <c r="C3124" s="40" t="s">
        <v>15019</v>
      </c>
      <c r="D3124" s="38">
        <v>6795370</v>
      </c>
      <c r="E3124" s="42" t="s">
        <v>8998</v>
      </c>
      <c r="F3124" s="38">
        <v>679537</v>
      </c>
      <c r="G3124" s="38">
        <f t="shared" si="192"/>
        <v>7474907</v>
      </c>
      <c r="H3124" s="40" t="s">
        <v>9068</v>
      </c>
      <c r="I3124" s="40" t="s">
        <v>9069</v>
      </c>
      <c r="J3124" s="45">
        <f t="shared" si="193"/>
        <v>23155</v>
      </c>
      <c r="K3124" s="47">
        <f t="shared" si="194"/>
        <v>7474907</v>
      </c>
      <c r="L3124" t="e">
        <f>+VLOOKUP(J3124,'Thanh toán '!Q$6:R$3244,2,0)</f>
        <v>#N/A</v>
      </c>
      <c r="M3124" s="47" t="e">
        <f t="shared" si="195"/>
        <v>#N/A</v>
      </c>
    </row>
    <row r="3125" spans="1:13" x14ac:dyDescent="0.25">
      <c r="A3125" s="43">
        <v>45036</v>
      </c>
      <c r="B3125" s="40" t="s">
        <v>15020</v>
      </c>
      <c r="C3125" s="40" t="s">
        <v>11400</v>
      </c>
      <c r="D3125" s="38">
        <v>2529497</v>
      </c>
      <c r="E3125" s="42" t="s">
        <v>8998</v>
      </c>
      <c r="F3125" s="38">
        <v>252950</v>
      </c>
      <c r="G3125" s="38">
        <f t="shared" si="192"/>
        <v>2782447</v>
      </c>
      <c r="H3125" s="40" t="s">
        <v>9001</v>
      </c>
      <c r="I3125" s="40" t="s">
        <v>9002</v>
      </c>
      <c r="J3125" s="45">
        <f t="shared" si="193"/>
        <v>23157</v>
      </c>
      <c r="K3125" s="47">
        <f t="shared" si="194"/>
        <v>2782447</v>
      </c>
      <c r="L3125" t="e">
        <f>+VLOOKUP(J3125,'Thanh toán '!Q$6:R$3244,2,0)</f>
        <v>#N/A</v>
      </c>
      <c r="M3125" s="47" t="e">
        <f t="shared" si="195"/>
        <v>#N/A</v>
      </c>
    </row>
    <row r="3126" spans="1:13" x14ac:dyDescent="0.25">
      <c r="A3126" s="43">
        <v>45036</v>
      </c>
      <c r="B3126" s="40" t="s">
        <v>15021</v>
      </c>
      <c r="C3126" s="40" t="s">
        <v>10172</v>
      </c>
      <c r="D3126" s="38">
        <v>486831</v>
      </c>
      <c r="E3126" s="42" t="s">
        <v>8998</v>
      </c>
      <c r="F3126" s="38">
        <v>48683</v>
      </c>
      <c r="G3126" s="38">
        <f t="shared" si="192"/>
        <v>535514</v>
      </c>
      <c r="H3126" s="40" t="s">
        <v>9001</v>
      </c>
      <c r="I3126" s="40" t="s">
        <v>9002</v>
      </c>
      <c r="J3126" s="45">
        <f t="shared" si="193"/>
        <v>23158</v>
      </c>
      <c r="K3126" s="47">
        <f t="shared" si="194"/>
        <v>535514</v>
      </c>
      <c r="L3126" t="e">
        <f>+VLOOKUP(J3126,'Thanh toán '!Q$6:R$3244,2,0)</f>
        <v>#N/A</v>
      </c>
      <c r="M3126" s="47" t="e">
        <f t="shared" si="195"/>
        <v>#N/A</v>
      </c>
    </row>
    <row r="3127" spans="1:13" x14ac:dyDescent="0.25">
      <c r="A3127" s="43">
        <v>45036</v>
      </c>
      <c r="B3127" s="40" t="s">
        <v>15022</v>
      </c>
      <c r="C3127" s="40" t="s">
        <v>9197</v>
      </c>
      <c r="D3127" s="38">
        <v>2714250</v>
      </c>
      <c r="E3127" s="42" t="s">
        <v>8998</v>
      </c>
      <c r="F3127" s="38">
        <v>271425</v>
      </c>
      <c r="G3127" s="38">
        <f t="shared" si="192"/>
        <v>2985675</v>
      </c>
      <c r="H3127" s="40" t="s">
        <v>9197</v>
      </c>
      <c r="I3127" s="40" t="s">
        <v>9198</v>
      </c>
      <c r="J3127" s="45">
        <f t="shared" si="193"/>
        <v>23159</v>
      </c>
      <c r="K3127" s="47">
        <f t="shared" si="194"/>
        <v>2985675</v>
      </c>
      <c r="L3127" t="e">
        <f>+VLOOKUP(J3127,'Thanh toán '!Q$6:R$3244,2,0)</f>
        <v>#N/A</v>
      </c>
      <c r="M3127" s="47" t="e">
        <f t="shared" si="195"/>
        <v>#N/A</v>
      </c>
    </row>
    <row r="3128" spans="1:13" x14ac:dyDescent="0.25">
      <c r="A3128" s="43">
        <v>45036</v>
      </c>
      <c r="B3128" s="40" t="s">
        <v>15023</v>
      </c>
      <c r="C3128" s="40" t="s">
        <v>9197</v>
      </c>
      <c r="D3128" s="38">
        <v>1236130</v>
      </c>
      <c r="E3128" s="42" t="s">
        <v>8998</v>
      </c>
      <c r="F3128" s="38">
        <v>123613</v>
      </c>
      <c r="G3128" s="38">
        <f t="shared" si="192"/>
        <v>1359743</v>
      </c>
      <c r="H3128" s="40" t="s">
        <v>9197</v>
      </c>
      <c r="I3128" s="40" t="s">
        <v>9198</v>
      </c>
      <c r="J3128" s="45">
        <f t="shared" si="193"/>
        <v>23160</v>
      </c>
      <c r="K3128" s="47">
        <f t="shared" si="194"/>
        <v>1359743</v>
      </c>
      <c r="L3128" t="e">
        <f>+VLOOKUP(J3128,'Thanh toán '!Q$6:R$3244,2,0)</f>
        <v>#N/A</v>
      </c>
      <c r="M3128" s="47" t="e">
        <f t="shared" si="195"/>
        <v>#N/A</v>
      </c>
    </row>
    <row r="3129" spans="1:13" x14ac:dyDescent="0.25">
      <c r="A3129" s="43">
        <v>45036</v>
      </c>
      <c r="B3129" s="40" t="s">
        <v>15024</v>
      </c>
      <c r="C3129" s="40" t="s">
        <v>9249</v>
      </c>
      <c r="D3129" s="38">
        <v>401456</v>
      </c>
      <c r="E3129" s="42" t="s">
        <v>8998</v>
      </c>
      <c r="F3129" s="38">
        <v>40146</v>
      </c>
      <c r="G3129" s="38">
        <f t="shared" si="192"/>
        <v>441602</v>
      </c>
      <c r="H3129" s="40" t="s">
        <v>9001</v>
      </c>
      <c r="I3129" s="40" t="s">
        <v>9002</v>
      </c>
      <c r="J3129" s="45">
        <f t="shared" si="193"/>
        <v>23163</v>
      </c>
      <c r="K3129" s="47">
        <f t="shared" si="194"/>
        <v>441602</v>
      </c>
      <c r="L3129" t="e">
        <f>+VLOOKUP(J3129,'Thanh toán '!Q$6:R$3244,2,0)</f>
        <v>#N/A</v>
      </c>
      <c r="M3129" s="47" t="e">
        <f t="shared" si="195"/>
        <v>#N/A</v>
      </c>
    </row>
    <row r="3130" spans="1:13" x14ac:dyDescent="0.25">
      <c r="A3130" s="43">
        <v>45036</v>
      </c>
      <c r="B3130" s="40" t="s">
        <v>15025</v>
      </c>
      <c r="C3130" s="40" t="s">
        <v>13740</v>
      </c>
      <c r="D3130" s="38">
        <v>2960600</v>
      </c>
      <c r="E3130" s="42" t="s">
        <v>8998</v>
      </c>
      <c r="F3130" s="38">
        <v>296060</v>
      </c>
      <c r="G3130" s="38">
        <f t="shared" si="192"/>
        <v>3256660</v>
      </c>
      <c r="H3130" s="40" t="s">
        <v>9183</v>
      </c>
      <c r="I3130" s="40" t="s">
        <v>9184</v>
      </c>
      <c r="J3130" s="45">
        <f t="shared" si="193"/>
        <v>23164</v>
      </c>
      <c r="K3130" s="47">
        <f t="shared" si="194"/>
        <v>3256660</v>
      </c>
      <c r="L3130" t="e">
        <f>+VLOOKUP(J3130,'Thanh toán '!Q$6:R$3244,2,0)</f>
        <v>#N/A</v>
      </c>
      <c r="M3130" s="47" t="e">
        <f t="shared" si="195"/>
        <v>#N/A</v>
      </c>
    </row>
    <row r="3131" spans="1:13" x14ac:dyDescent="0.25">
      <c r="A3131" s="43">
        <v>45036</v>
      </c>
      <c r="B3131" s="40" t="s">
        <v>15026</v>
      </c>
      <c r="C3131" s="40" t="s">
        <v>9814</v>
      </c>
      <c r="D3131" s="38">
        <v>1630138</v>
      </c>
      <c r="E3131" s="42" t="s">
        <v>8998</v>
      </c>
      <c r="F3131" s="38">
        <v>163014</v>
      </c>
      <c r="G3131" s="38">
        <f t="shared" si="192"/>
        <v>1793152</v>
      </c>
      <c r="H3131" s="40" t="s">
        <v>9814</v>
      </c>
      <c r="I3131" s="40" t="s">
        <v>9815</v>
      </c>
      <c r="J3131" s="45">
        <f t="shared" si="193"/>
        <v>23433</v>
      </c>
      <c r="K3131" s="47">
        <f t="shared" si="194"/>
        <v>1793152</v>
      </c>
      <c r="L3131" t="e">
        <f>+VLOOKUP(J3131,'Thanh toán '!Q$6:R$3244,2,0)</f>
        <v>#N/A</v>
      </c>
      <c r="M3131" s="47" t="e">
        <f t="shared" si="195"/>
        <v>#N/A</v>
      </c>
    </row>
    <row r="3132" spans="1:13" x14ac:dyDescent="0.25">
      <c r="A3132" s="43">
        <v>45037</v>
      </c>
      <c r="B3132" s="40" t="s">
        <v>15032</v>
      </c>
      <c r="C3132" s="40" t="s">
        <v>9212</v>
      </c>
      <c r="D3132" s="38">
        <v>2622350</v>
      </c>
      <c r="E3132" s="42" t="s">
        <v>8998</v>
      </c>
      <c r="F3132" s="38">
        <v>262235</v>
      </c>
      <c r="G3132" s="38">
        <f t="shared" si="192"/>
        <v>2884585</v>
      </c>
      <c r="H3132" s="40" t="s">
        <v>9212</v>
      </c>
      <c r="I3132" s="40" t="s">
        <v>9213</v>
      </c>
      <c r="J3132" s="45">
        <f t="shared" si="193"/>
        <v>23449</v>
      </c>
      <c r="K3132" s="47">
        <f t="shared" si="194"/>
        <v>2884585</v>
      </c>
      <c r="L3132" t="e">
        <f>+VLOOKUP(J3132,'Thanh toán '!Q$6:R$3244,2,0)</f>
        <v>#N/A</v>
      </c>
      <c r="M3132" s="47" t="e">
        <f t="shared" si="195"/>
        <v>#N/A</v>
      </c>
    </row>
    <row r="3133" spans="1:13" x14ac:dyDescent="0.25">
      <c r="A3133" s="43">
        <v>45037</v>
      </c>
      <c r="B3133" s="40" t="s">
        <v>15033</v>
      </c>
      <c r="C3133" s="40" t="s">
        <v>9212</v>
      </c>
      <c r="D3133" s="38">
        <v>530250</v>
      </c>
      <c r="E3133" s="42" t="s">
        <v>8998</v>
      </c>
      <c r="F3133" s="38">
        <v>53025</v>
      </c>
      <c r="G3133" s="38">
        <f t="shared" si="192"/>
        <v>583275</v>
      </c>
      <c r="H3133" s="40" t="s">
        <v>9212</v>
      </c>
      <c r="I3133" s="40" t="s">
        <v>9213</v>
      </c>
      <c r="J3133" s="45">
        <f t="shared" si="193"/>
        <v>23450</v>
      </c>
      <c r="K3133" s="47">
        <f t="shared" si="194"/>
        <v>583275</v>
      </c>
      <c r="L3133" t="e">
        <f>+VLOOKUP(J3133,'Thanh toán '!Q$6:R$3244,2,0)</f>
        <v>#N/A</v>
      </c>
      <c r="M3133" s="47" t="e">
        <f t="shared" si="195"/>
        <v>#N/A</v>
      </c>
    </row>
    <row r="3134" spans="1:13" x14ac:dyDescent="0.25">
      <c r="A3134" s="43">
        <v>45037</v>
      </c>
      <c r="B3134" s="40" t="s">
        <v>15034</v>
      </c>
      <c r="C3134" s="40" t="s">
        <v>10145</v>
      </c>
      <c r="D3134" s="38">
        <v>367155</v>
      </c>
      <c r="E3134" s="42" t="s">
        <v>8998</v>
      </c>
      <c r="F3134" s="38">
        <v>36716</v>
      </c>
      <c r="G3134" s="38">
        <f t="shared" si="192"/>
        <v>403871</v>
      </c>
      <c r="H3134" s="40" t="s">
        <v>9001</v>
      </c>
      <c r="I3134" s="40" t="s">
        <v>9002</v>
      </c>
      <c r="J3134" s="45">
        <f t="shared" si="193"/>
        <v>23452</v>
      </c>
      <c r="K3134" s="47">
        <f t="shared" si="194"/>
        <v>403871</v>
      </c>
      <c r="L3134" t="e">
        <f>+VLOOKUP(J3134,'Thanh toán '!Q$6:R$3244,2,0)</f>
        <v>#N/A</v>
      </c>
      <c r="M3134" s="47" t="e">
        <f t="shared" si="195"/>
        <v>#N/A</v>
      </c>
    </row>
    <row r="3135" spans="1:13" x14ac:dyDescent="0.25">
      <c r="A3135" s="43">
        <v>45037</v>
      </c>
      <c r="B3135" s="40" t="s">
        <v>15035</v>
      </c>
      <c r="C3135" s="40" t="s">
        <v>9873</v>
      </c>
      <c r="D3135" s="38">
        <v>444230</v>
      </c>
      <c r="E3135" s="42" t="s">
        <v>8998</v>
      </c>
      <c r="F3135" s="38">
        <v>44423</v>
      </c>
      <c r="G3135" s="38">
        <f t="shared" si="192"/>
        <v>488653</v>
      </c>
      <c r="H3135" s="40" t="s">
        <v>9001</v>
      </c>
      <c r="I3135" s="40" t="s">
        <v>9002</v>
      </c>
      <c r="J3135" s="45">
        <f t="shared" si="193"/>
        <v>23457</v>
      </c>
      <c r="K3135" s="47">
        <f t="shared" si="194"/>
        <v>488653</v>
      </c>
      <c r="L3135" t="e">
        <f>+VLOOKUP(J3135,'Thanh toán '!Q$6:R$3244,2,0)</f>
        <v>#N/A</v>
      </c>
      <c r="M3135" s="47" t="e">
        <f t="shared" si="195"/>
        <v>#N/A</v>
      </c>
    </row>
    <row r="3136" spans="1:13" x14ac:dyDescent="0.25">
      <c r="A3136" s="43">
        <v>45037</v>
      </c>
      <c r="B3136" s="40" t="s">
        <v>15036</v>
      </c>
      <c r="C3136" s="40" t="s">
        <v>9742</v>
      </c>
      <c r="D3136" s="38">
        <v>2472820</v>
      </c>
      <c r="E3136" s="42" t="s">
        <v>8998</v>
      </c>
      <c r="F3136" s="38">
        <v>247282</v>
      </c>
      <c r="G3136" s="38">
        <f t="shared" si="192"/>
        <v>2720102</v>
      </c>
      <c r="H3136" s="40" t="s">
        <v>9001</v>
      </c>
      <c r="I3136" s="40" t="s">
        <v>9002</v>
      </c>
      <c r="J3136" s="45">
        <f t="shared" si="193"/>
        <v>23459</v>
      </c>
      <c r="K3136" s="47">
        <f t="shared" si="194"/>
        <v>2720102</v>
      </c>
      <c r="L3136" t="e">
        <f>+VLOOKUP(J3136,'Thanh toán '!Q$6:R$3244,2,0)</f>
        <v>#N/A</v>
      </c>
      <c r="M3136" s="47" t="e">
        <f t="shared" si="195"/>
        <v>#N/A</v>
      </c>
    </row>
    <row r="3137" spans="1:13" x14ac:dyDescent="0.25">
      <c r="A3137" s="43">
        <v>45037</v>
      </c>
      <c r="B3137" s="40" t="s">
        <v>15037</v>
      </c>
      <c r="C3137" s="40" t="s">
        <v>11603</v>
      </c>
      <c r="D3137" s="38">
        <v>842453</v>
      </c>
      <c r="E3137" s="42" t="s">
        <v>8998</v>
      </c>
      <c r="F3137" s="38">
        <v>84245</v>
      </c>
      <c r="G3137" s="38">
        <f t="shared" si="192"/>
        <v>926698</v>
      </c>
      <c r="H3137" s="40" t="s">
        <v>9001</v>
      </c>
      <c r="I3137" s="40" t="s">
        <v>9002</v>
      </c>
      <c r="J3137" s="45">
        <f t="shared" si="193"/>
        <v>23460</v>
      </c>
      <c r="K3137" s="47">
        <f t="shared" si="194"/>
        <v>926698</v>
      </c>
      <c r="L3137" t="e">
        <f>+VLOOKUP(J3137,'Thanh toán '!Q$6:R$3244,2,0)</f>
        <v>#N/A</v>
      </c>
      <c r="M3137" s="47" t="e">
        <f t="shared" si="195"/>
        <v>#N/A</v>
      </c>
    </row>
    <row r="3138" spans="1:13" x14ac:dyDescent="0.25">
      <c r="A3138" s="43">
        <v>45037</v>
      </c>
      <c r="B3138" s="40" t="s">
        <v>15038</v>
      </c>
      <c r="C3138" s="40" t="s">
        <v>11603</v>
      </c>
      <c r="D3138" s="38">
        <v>318150</v>
      </c>
      <c r="E3138" s="42" t="s">
        <v>8998</v>
      </c>
      <c r="F3138" s="38">
        <v>31815</v>
      </c>
      <c r="G3138" s="38">
        <f t="shared" si="192"/>
        <v>349965</v>
      </c>
      <c r="H3138" s="40" t="s">
        <v>9001</v>
      </c>
      <c r="I3138" s="40" t="s">
        <v>9002</v>
      </c>
      <c r="J3138" s="45">
        <f t="shared" si="193"/>
        <v>23461</v>
      </c>
      <c r="K3138" s="47">
        <f t="shared" si="194"/>
        <v>349965</v>
      </c>
      <c r="L3138" t="e">
        <f>+VLOOKUP(J3138,'Thanh toán '!Q$6:R$3244,2,0)</f>
        <v>#N/A</v>
      </c>
      <c r="M3138" s="47" t="e">
        <f t="shared" si="195"/>
        <v>#N/A</v>
      </c>
    </row>
    <row r="3139" spans="1:13" x14ac:dyDescent="0.25">
      <c r="A3139" s="43">
        <v>45037</v>
      </c>
      <c r="B3139" s="40" t="s">
        <v>15039</v>
      </c>
      <c r="C3139" s="40" t="s">
        <v>10376</v>
      </c>
      <c r="D3139" s="38">
        <v>3840870</v>
      </c>
      <c r="E3139" s="42" t="s">
        <v>8998</v>
      </c>
      <c r="F3139" s="38">
        <v>384087</v>
      </c>
      <c r="G3139" s="38">
        <f t="shared" si="192"/>
        <v>4224957</v>
      </c>
      <c r="H3139" s="40" t="s">
        <v>10376</v>
      </c>
      <c r="I3139" s="40" t="s">
        <v>10377</v>
      </c>
      <c r="J3139" s="45">
        <f t="shared" si="193"/>
        <v>23464</v>
      </c>
      <c r="K3139" s="47">
        <f t="shared" si="194"/>
        <v>4224957</v>
      </c>
      <c r="L3139" t="e">
        <f>+VLOOKUP(J3139,'Thanh toán '!Q$6:R$3244,2,0)</f>
        <v>#N/A</v>
      </c>
      <c r="M3139" s="47" t="e">
        <f t="shared" si="195"/>
        <v>#N/A</v>
      </c>
    </row>
    <row r="3140" spans="1:13" x14ac:dyDescent="0.25">
      <c r="A3140" s="43">
        <v>45037</v>
      </c>
      <c r="B3140" s="40" t="s">
        <v>15040</v>
      </c>
      <c r="C3140" s="40" t="s">
        <v>13299</v>
      </c>
      <c r="D3140" s="38">
        <v>3873650</v>
      </c>
      <c r="E3140" s="42" t="s">
        <v>8998</v>
      </c>
      <c r="F3140" s="38">
        <v>387365</v>
      </c>
      <c r="G3140" s="38">
        <f t="shared" si="192"/>
        <v>4261015</v>
      </c>
      <c r="H3140" s="40" t="s">
        <v>9183</v>
      </c>
      <c r="I3140" s="40" t="s">
        <v>9184</v>
      </c>
      <c r="J3140" s="45">
        <f t="shared" si="193"/>
        <v>23467</v>
      </c>
      <c r="K3140" s="47">
        <f t="shared" si="194"/>
        <v>4261015</v>
      </c>
      <c r="L3140" t="e">
        <f>+VLOOKUP(J3140,'Thanh toán '!Q$6:R$3244,2,0)</f>
        <v>#N/A</v>
      </c>
      <c r="M3140" s="47" t="e">
        <f t="shared" si="195"/>
        <v>#N/A</v>
      </c>
    </row>
    <row r="3141" spans="1:13" x14ac:dyDescent="0.25">
      <c r="A3141" s="43">
        <v>45037</v>
      </c>
      <c r="B3141" s="40" t="s">
        <v>15041</v>
      </c>
      <c r="C3141" s="40" t="s">
        <v>9228</v>
      </c>
      <c r="D3141" s="38">
        <v>618065</v>
      </c>
      <c r="E3141" s="42" t="s">
        <v>8998</v>
      </c>
      <c r="F3141" s="38">
        <v>61807</v>
      </c>
      <c r="G3141" s="38">
        <f t="shared" si="192"/>
        <v>679872</v>
      </c>
      <c r="H3141" s="40" t="s">
        <v>9001</v>
      </c>
      <c r="I3141" s="40" t="s">
        <v>9002</v>
      </c>
      <c r="J3141" s="45">
        <f t="shared" si="193"/>
        <v>23468</v>
      </c>
      <c r="K3141" s="47">
        <f t="shared" si="194"/>
        <v>679872</v>
      </c>
      <c r="L3141" t="e">
        <f>+VLOOKUP(J3141,'Thanh toán '!Q$6:R$3244,2,0)</f>
        <v>#N/A</v>
      </c>
      <c r="M3141" s="47" t="e">
        <f t="shared" si="195"/>
        <v>#N/A</v>
      </c>
    </row>
    <row r="3142" spans="1:13" x14ac:dyDescent="0.25">
      <c r="A3142" s="43">
        <v>45037</v>
      </c>
      <c r="B3142" s="40" t="s">
        <v>15042</v>
      </c>
      <c r="C3142" s="40" t="s">
        <v>10305</v>
      </c>
      <c r="D3142" s="38">
        <v>1358526</v>
      </c>
      <c r="E3142" s="42" t="s">
        <v>8998</v>
      </c>
      <c r="F3142" s="38">
        <v>135853</v>
      </c>
      <c r="G3142" s="38">
        <f t="shared" ref="G3142:G3205" si="196">+D3142+F3142</f>
        <v>1494379</v>
      </c>
      <c r="H3142" s="40" t="s">
        <v>9001</v>
      </c>
      <c r="I3142" s="40" t="s">
        <v>9002</v>
      </c>
      <c r="J3142" s="45">
        <f t="shared" ref="J3142:J3205" si="197">+B3142*1</f>
        <v>23469</v>
      </c>
      <c r="K3142" s="47">
        <f t="shared" ref="K3142:K3205" si="198">+G3142</f>
        <v>1494379</v>
      </c>
      <c r="L3142" t="e">
        <f>+VLOOKUP(J3142,'Thanh toán '!Q$6:R$3244,2,0)</f>
        <v>#N/A</v>
      </c>
      <c r="M3142" s="47" t="e">
        <f t="shared" ref="M3142:M3205" si="199">+L3142-K3142</f>
        <v>#N/A</v>
      </c>
    </row>
    <row r="3143" spans="1:13" x14ac:dyDescent="0.25">
      <c r="A3143" s="43">
        <v>45037</v>
      </c>
      <c r="B3143" s="40" t="s">
        <v>15043</v>
      </c>
      <c r="C3143" s="40" t="s">
        <v>10363</v>
      </c>
      <c r="D3143" s="38">
        <v>1584844</v>
      </c>
      <c r="E3143" s="42" t="s">
        <v>8998</v>
      </c>
      <c r="F3143" s="38">
        <v>158484</v>
      </c>
      <c r="G3143" s="38">
        <f t="shared" si="196"/>
        <v>1743328</v>
      </c>
      <c r="H3143" s="40" t="s">
        <v>9001</v>
      </c>
      <c r="I3143" s="40" t="s">
        <v>9002</v>
      </c>
      <c r="J3143" s="45">
        <f t="shared" si="197"/>
        <v>23470</v>
      </c>
      <c r="K3143" s="47">
        <f t="shared" si="198"/>
        <v>1743328</v>
      </c>
      <c r="L3143" t="e">
        <f>+VLOOKUP(J3143,'Thanh toán '!Q$6:R$3244,2,0)</f>
        <v>#N/A</v>
      </c>
      <c r="M3143" s="47" t="e">
        <f t="shared" si="199"/>
        <v>#N/A</v>
      </c>
    </row>
    <row r="3144" spans="1:13" x14ac:dyDescent="0.25">
      <c r="A3144" s="43">
        <v>45037</v>
      </c>
      <c r="B3144" s="40" t="s">
        <v>15044</v>
      </c>
      <c r="C3144" s="40" t="s">
        <v>10228</v>
      </c>
      <c r="D3144" s="38">
        <v>1287649</v>
      </c>
      <c r="E3144" s="42" t="s">
        <v>8998</v>
      </c>
      <c r="F3144" s="38">
        <v>128765</v>
      </c>
      <c r="G3144" s="38">
        <f t="shared" si="196"/>
        <v>1416414</v>
      </c>
      <c r="H3144" s="40" t="s">
        <v>9001</v>
      </c>
      <c r="I3144" s="40" t="s">
        <v>9002</v>
      </c>
      <c r="J3144" s="45">
        <f t="shared" si="197"/>
        <v>23474</v>
      </c>
      <c r="K3144" s="47">
        <f t="shared" si="198"/>
        <v>1416414</v>
      </c>
      <c r="L3144" t="e">
        <f>+VLOOKUP(J3144,'Thanh toán '!Q$6:R$3244,2,0)</f>
        <v>#N/A</v>
      </c>
      <c r="M3144" s="47" t="e">
        <f t="shared" si="199"/>
        <v>#N/A</v>
      </c>
    </row>
    <row r="3145" spans="1:13" x14ac:dyDescent="0.25">
      <c r="A3145" s="43">
        <v>45037</v>
      </c>
      <c r="B3145" s="40" t="s">
        <v>15045</v>
      </c>
      <c r="C3145" s="40" t="s">
        <v>10264</v>
      </c>
      <c r="D3145" s="38">
        <v>633693</v>
      </c>
      <c r="E3145" s="42" t="s">
        <v>8998</v>
      </c>
      <c r="F3145" s="38">
        <v>63369</v>
      </c>
      <c r="G3145" s="38">
        <f t="shared" si="196"/>
        <v>697062</v>
      </c>
      <c r="H3145" s="40" t="s">
        <v>9001</v>
      </c>
      <c r="I3145" s="40" t="s">
        <v>9002</v>
      </c>
      <c r="J3145" s="45">
        <f t="shared" si="197"/>
        <v>23475</v>
      </c>
      <c r="K3145" s="47">
        <f t="shared" si="198"/>
        <v>697062</v>
      </c>
      <c r="L3145" t="e">
        <f>+VLOOKUP(J3145,'Thanh toán '!Q$6:R$3244,2,0)</f>
        <v>#N/A</v>
      </c>
      <c r="M3145" s="47" t="e">
        <f t="shared" si="199"/>
        <v>#N/A</v>
      </c>
    </row>
    <row r="3146" spans="1:13" x14ac:dyDescent="0.25">
      <c r="A3146" s="43">
        <v>45037</v>
      </c>
      <c r="B3146" s="40" t="s">
        <v>15046</v>
      </c>
      <c r="C3146" s="40" t="s">
        <v>9670</v>
      </c>
      <c r="D3146" s="38">
        <v>1030240</v>
      </c>
      <c r="E3146" s="42" t="s">
        <v>8998</v>
      </c>
      <c r="F3146" s="38">
        <v>103024</v>
      </c>
      <c r="G3146" s="38">
        <f t="shared" si="196"/>
        <v>1133264</v>
      </c>
      <c r="H3146" s="40" t="s">
        <v>9284</v>
      </c>
      <c r="I3146" s="40" t="s">
        <v>9285</v>
      </c>
      <c r="J3146" s="45">
        <f t="shared" si="197"/>
        <v>23476</v>
      </c>
      <c r="K3146" s="47">
        <f t="shared" si="198"/>
        <v>1133264</v>
      </c>
      <c r="L3146" t="e">
        <f>+VLOOKUP(J3146,'Thanh toán '!Q$6:R$3244,2,0)</f>
        <v>#N/A</v>
      </c>
      <c r="M3146" s="47" t="e">
        <f t="shared" si="199"/>
        <v>#N/A</v>
      </c>
    </row>
    <row r="3147" spans="1:13" x14ac:dyDescent="0.25">
      <c r="A3147" s="43">
        <v>45037</v>
      </c>
      <c r="B3147" s="40" t="s">
        <v>15047</v>
      </c>
      <c r="C3147" s="40" t="s">
        <v>10685</v>
      </c>
      <c r="D3147" s="38">
        <v>1062295</v>
      </c>
      <c r="E3147" s="42" t="s">
        <v>8998</v>
      </c>
      <c r="F3147" s="38">
        <v>106230</v>
      </c>
      <c r="G3147" s="38">
        <f t="shared" si="196"/>
        <v>1168525</v>
      </c>
      <c r="H3147" s="40" t="s">
        <v>9001</v>
      </c>
      <c r="I3147" s="40" t="s">
        <v>9002</v>
      </c>
      <c r="J3147" s="45">
        <f t="shared" si="197"/>
        <v>23477</v>
      </c>
      <c r="K3147" s="47">
        <f t="shared" si="198"/>
        <v>1168525</v>
      </c>
      <c r="L3147" t="e">
        <f>+VLOOKUP(J3147,'Thanh toán '!Q$6:R$3244,2,0)</f>
        <v>#N/A</v>
      </c>
      <c r="M3147" s="47" t="e">
        <f t="shared" si="199"/>
        <v>#N/A</v>
      </c>
    </row>
    <row r="3148" spans="1:13" x14ac:dyDescent="0.25">
      <c r="A3148" s="43">
        <v>45037</v>
      </c>
      <c r="B3148" s="40" t="s">
        <v>15048</v>
      </c>
      <c r="C3148" s="40" t="s">
        <v>9619</v>
      </c>
      <c r="D3148" s="38">
        <v>1850945</v>
      </c>
      <c r="E3148" s="42" t="s">
        <v>8998</v>
      </c>
      <c r="F3148" s="38">
        <v>185095</v>
      </c>
      <c r="G3148" s="38">
        <f t="shared" si="196"/>
        <v>2036040</v>
      </c>
      <c r="H3148" s="40" t="s">
        <v>9619</v>
      </c>
      <c r="I3148" s="40" t="s">
        <v>9620</v>
      </c>
      <c r="J3148" s="45">
        <f t="shared" si="197"/>
        <v>23478</v>
      </c>
      <c r="K3148" s="47">
        <f t="shared" si="198"/>
        <v>2036040</v>
      </c>
      <c r="L3148" t="e">
        <f>+VLOOKUP(J3148,'Thanh toán '!Q$6:R$3244,2,0)</f>
        <v>#N/A</v>
      </c>
      <c r="M3148" s="47" t="e">
        <f t="shared" si="199"/>
        <v>#N/A</v>
      </c>
    </row>
    <row r="3149" spans="1:13" x14ac:dyDescent="0.25">
      <c r="A3149" s="43">
        <v>45037</v>
      </c>
      <c r="B3149" s="40" t="s">
        <v>15049</v>
      </c>
      <c r="C3149" s="40" t="s">
        <v>9331</v>
      </c>
      <c r="D3149" s="38">
        <v>2357080</v>
      </c>
      <c r="E3149" s="42" t="s">
        <v>8998</v>
      </c>
      <c r="F3149" s="38">
        <v>235708</v>
      </c>
      <c r="G3149" s="38">
        <f t="shared" si="196"/>
        <v>2592788</v>
      </c>
      <c r="H3149" s="40" t="s">
        <v>9331</v>
      </c>
      <c r="I3149" s="40" t="s">
        <v>9332</v>
      </c>
      <c r="J3149" s="45">
        <f t="shared" si="197"/>
        <v>23479</v>
      </c>
      <c r="K3149" s="47">
        <f t="shared" si="198"/>
        <v>2592788</v>
      </c>
      <c r="L3149" t="e">
        <f>+VLOOKUP(J3149,'Thanh toán '!Q$6:R$3244,2,0)</f>
        <v>#N/A</v>
      </c>
      <c r="M3149" s="47" t="e">
        <f t="shared" si="199"/>
        <v>#N/A</v>
      </c>
    </row>
    <row r="3150" spans="1:13" x14ac:dyDescent="0.25">
      <c r="A3150" s="43">
        <v>45037</v>
      </c>
      <c r="B3150" s="40" t="s">
        <v>15050</v>
      </c>
      <c r="C3150" s="40" t="s">
        <v>9315</v>
      </c>
      <c r="D3150" s="38">
        <v>1529814</v>
      </c>
      <c r="E3150" s="42" t="s">
        <v>8998</v>
      </c>
      <c r="F3150" s="38">
        <v>152981</v>
      </c>
      <c r="G3150" s="38">
        <f t="shared" si="196"/>
        <v>1682795</v>
      </c>
      <c r="H3150" s="40" t="s">
        <v>9315</v>
      </c>
      <c r="I3150" s="40" t="s">
        <v>9316</v>
      </c>
      <c r="J3150" s="45">
        <f t="shared" si="197"/>
        <v>23480</v>
      </c>
      <c r="K3150" s="47">
        <f t="shared" si="198"/>
        <v>1682795</v>
      </c>
      <c r="L3150" t="s">
        <v>17903</v>
      </c>
      <c r="M3150" s="47" t="e">
        <f t="shared" si="199"/>
        <v>#VALUE!</v>
      </c>
    </row>
    <row r="3151" spans="1:13" x14ac:dyDescent="0.25">
      <c r="A3151" s="43">
        <v>45037</v>
      </c>
      <c r="B3151" s="40" t="s">
        <v>15051</v>
      </c>
      <c r="C3151" s="40" t="s">
        <v>9347</v>
      </c>
      <c r="D3151" s="38">
        <v>1730400</v>
      </c>
      <c r="E3151" s="42" t="s">
        <v>8998</v>
      </c>
      <c r="F3151" s="38">
        <v>173040</v>
      </c>
      <c r="G3151" s="38">
        <f t="shared" si="196"/>
        <v>1903440</v>
      </c>
      <c r="H3151" s="40" t="s">
        <v>9347</v>
      </c>
      <c r="I3151" s="40" t="s">
        <v>9348</v>
      </c>
      <c r="J3151" s="45">
        <f t="shared" si="197"/>
        <v>23481</v>
      </c>
      <c r="K3151" s="47">
        <f t="shared" si="198"/>
        <v>1903440</v>
      </c>
      <c r="L3151" t="e">
        <f>+VLOOKUP(J3151,'Thanh toán '!Q$6:R$3244,2,0)</f>
        <v>#N/A</v>
      </c>
      <c r="M3151" s="47" t="e">
        <f t="shared" si="199"/>
        <v>#N/A</v>
      </c>
    </row>
    <row r="3152" spans="1:13" x14ac:dyDescent="0.25">
      <c r="A3152" s="43">
        <v>45037</v>
      </c>
      <c r="B3152" s="40" t="s">
        <v>15052</v>
      </c>
      <c r="C3152" s="40" t="s">
        <v>9619</v>
      </c>
      <c r="D3152" s="38">
        <v>1632750</v>
      </c>
      <c r="E3152" s="42" t="s">
        <v>8998</v>
      </c>
      <c r="F3152" s="38">
        <v>163275</v>
      </c>
      <c r="G3152" s="38">
        <f t="shared" si="196"/>
        <v>1796025</v>
      </c>
      <c r="H3152" s="40" t="s">
        <v>9619</v>
      </c>
      <c r="I3152" s="40" t="s">
        <v>9620</v>
      </c>
      <c r="J3152" s="45">
        <f t="shared" si="197"/>
        <v>23482</v>
      </c>
      <c r="K3152" s="47">
        <f t="shared" si="198"/>
        <v>1796025</v>
      </c>
      <c r="L3152" t="e">
        <f>+VLOOKUP(J3152,'Thanh toán '!Q$6:R$3244,2,0)</f>
        <v>#N/A</v>
      </c>
      <c r="M3152" s="47" t="e">
        <f t="shared" si="199"/>
        <v>#N/A</v>
      </c>
    </row>
    <row r="3153" spans="1:13" x14ac:dyDescent="0.25">
      <c r="A3153" s="43">
        <v>45037</v>
      </c>
      <c r="B3153" s="40" t="s">
        <v>15053</v>
      </c>
      <c r="C3153" s="40" t="s">
        <v>10376</v>
      </c>
      <c r="D3153" s="38">
        <v>3265500</v>
      </c>
      <c r="E3153" s="42" t="s">
        <v>8998</v>
      </c>
      <c r="F3153" s="38">
        <v>326550</v>
      </c>
      <c r="G3153" s="38">
        <f t="shared" si="196"/>
        <v>3592050</v>
      </c>
      <c r="H3153" s="40" t="s">
        <v>10376</v>
      </c>
      <c r="I3153" s="40" t="s">
        <v>10377</v>
      </c>
      <c r="J3153" s="45">
        <f t="shared" si="197"/>
        <v>23542</v>
      </c>
      <c r="K3153" s="47">
        <f t="shared" si="198"/>
        <v>3592050</v>
      </c>
      <c r="L3153" t="e">
        <f>+VLOOKUP(J3153,'Thanh toán '!Q$6:R$3244,2,0)</f>
        <v>#N/A</v>
      </c>
      <c r="M3153" s="47" t="e">
        <f t="shared" si="199"/>
        <v>#N/A</v>
      </c>
    </row>
    <row r="3154" spans="1:13" x14ac:dyDescent="0.25">
      <c r="A3154" s="43">
        <v>45037</v>
      </c>
      <c r="B3154" s="40" t="s">
        <v>15054</v>
      </c>
      <c r="C3154" s="40" t="s">
        <v>9259</v>
      </c>
      <c r="D3154" s="38">
        <v>1198803</v>
      </c>
      <c r="E3154" s="42" t="s">
        <v>8998</v>
      </c>
      <c r="F3154" s="38">
        <v>119880</v>
      </c>
      <c r="G3154" s="38">
        <f t="shared" si="196"/>
        <v>1318683</v>
      </c>
      <c r="H3154" s="40" t="s">
        <v>9001</v>
      </c>
      <c r="I3154" s="40" t="s">
        <v>9002</v>
      </c>
      <c r="J3154" s="45">
        <f t="shared" si="197"/>
        <v>23544</v>
      </c>
      <c r="K3154" s="47">
        <f t="shared" si="198"/>
        <v>1318683</v>
      </c>
      <c r="L3154" t="e">
        <f>+VLOOKUP(J3154,'Thanh toán '!Q$6:R$3244,2,0)</f>
        <v>#N/A</v>
      </c>
      <c r="M3154" s="47" t="e">
        <f t="shared" si="199"/>
        <v>#N/A</v>
      </c>
    </row>
    <row r="3155" spans="1:13" x14ac:dyDescent="0.25">
      <c r="A3155" s="43">
        <v>45037</v>
      </c>
      <c r="B3155" s="40" t="s">
        <v>15055</v>
      </c>
      <c r="C3155" s="40" t="s">
        <v>10168</v>
      </c>
      <c r="D3155" s="38">
        <v>1437115</v>
      </c>
      <c r="E3155" s="42" t="s">
        <v>8998</v>
      </c>
      <c r="F3155" s="38">
        <v>143712</v>
      </c>
      <c r="G3155" s="38">
        <f t="shared" si="196"/>
        <v>1580827</v>
      </c>
      <c r="H3155" s="40" t="s">
        <v>9001</v>
      </c>
      <c r="I3155" s="40" t="s">
        <v>9002</v>
      </c>
      <c r="J3155" s="45">
        <f t="shared" si="197"/>
        <v>23545</v>
      </c>
      <c r="K3155" s="47">
        <f t="shared" si="198"/>
        <v>1580827</v>
      </c>
      <c r="L3155" t="e">
        <f>+VLOOKUP(J3155,'Thanh toán '!Q$6:R$3244,2,0)</f>
        <v>#N/A</v>
      </c>
      <c r="M3155" s="47" t="e">
        <f t="shared" si="199"/>
        <v>#N/A</v>
      </c>
    </row>
    <row r="3156" spans="1:13" x14ac:dyDescent="0.25">
      <c r="A3156" s="43">
        <v>45038</v>
      </c>
      <c r="B3156" s="40" t="s">
        <v>15064</v>
      </c>
      <c r="C3156" s="40" t="s">
        <v>9370</v>
      </c>
      <c r="D3156" s="38">
        <v>370839</v>
      </c>
      <c r="E3156" s="42" t="s">
        <v>8998</v>
      </c>
      <c r="F3156" s="38">
        <v>37084</v>
      </c>
      <c r="G3156" s="38">
        <f t="shared" si="196"/>
        <v>407923</v>
      </c>
      <c r="H3156" s="40" t="s">
        <v>9001</v>
      </c>
      <c r="I3156" s="40" t="s">
        <v>9002</v>
      </c>
      <c r="J3156" s="45">
        <f t="shared" si="197"/>
        <v>23547</v>
      </c>
      <c r="K3156" s="47">
        <f t="shared" si="198"/>
        <v>407923</v>
      </c>
      <c r="L3156" t="e">
        <f>+VLOOKUP(J3156,'Thanh toán '!Q$6:R$3244,2,0)</f>
        <v>#N/A</v>
      </c>
      <c r="M3156" s="47" t="e">
        <f t="shared" si="199"/>
        <v>#N/A</v>
      </c>
    </row>
    <row r="3157" spans="1:13" x14ac:dyDescent="0.25">
      <c r="A3157" s="43">
        <v>45038</v>
      </c>
      <c r="B3157" s="40" t="s">
        <v>15065</v>
      </c>
      <c r="C3157" s="40" t="s">
        <v>9858</v>
      </c>
      <c r="D3157" s="38">
        <v>649108</v>
      </c>
      <c r="E3157" s="42" t="s">
        <v>8998</v>
      </c>
      <c r="F3157" s="38">
        <v>64911</v>
      </c>
      <c r="G3157" s="38">
        <f t="shared" si="196"/>
        <v>714019</v>
      </c>
      <c r="H3157" s="40" t="s">
        <v>9001</v>
      </c>
      <c r="I3157" s="40" t="s">
        <v>9002</v>
      </c>
      <c r="J3157" s="45">
        <f t="shared" si="197"/>
        <v>23548</v>
      </c>
      <c r="K3157" s="47">
        <f t="shared" si="198"/>
        <v>714019</v>
      </c>
      <c r="L3157" t="e">
        <f>+VLOOKUP(J3157,'Thanh toán '!Q$6:R$3244,2,0)</f>
        <v>#N/A</v>
      </c>
      <c r="M3157" s="47" t="e">
        <f t="shared" si="199"/>
        <v>#N/A</v>
      </c>
    </row>
    <row r="3158" spans="1:13" x14ac:dyDescent="0.25">
      <c r="A3158" s="43">
        <v>45038</v>
      </c>
      <c r="B3158" s="40" t="s">
        <v>15066</v>
      </c>
      <c r="C3158" s="40" t="s">
        <v>9119</v>
      </c>
      <c r="D3158" s="38">
        <v>444230</v>
      </c>
      <c r="E3158" s="42" t="s">
        <v>8998</v>
      </c>
      <c r="F3158" s="38">
        <v>44423</v>
      </c>
      <c r="G3158" s="38">
        <f t="shared" si="196"/>
        <v>488653</v>
      </c>
      <c r="H3158" s="40" t="s">
        <v>9001</v>
      </c>
      <c r="I3158" s="40" t="s">
        <v>9002</v>
      </c>
      <c r="J3158" s="45">
        <f t="shared" si="197"/>
        <v>23549</v>
      </c>
      <c r="K3158" s="47">
        <f t="shared" si="198"/>
        <v>488653</v>
      </c>
      <c r="L3158" t="e">
        <f>+VLOOKUP(J3158,'Thanh toán '!Q$6:R$3244,2,0)</f>
        <v>#N/A</v>
      </c>
      <c r="M3158" s="47" t="e">
        <f t="shared" si="199"/>
        <v>#N/A</v>
      </c>
    </row>
    <row r="3159" spans="1:13" x14ac:dyDescent="0.25">
      <c r="A3159" s="43">
        <v>45038</v>
      </c>
      <c r="B3159" s="40" t="s">
        <v>15067</v>
      </c>
      <c r="C3159" s="40" t="s">
        <v>15068</v>
      </c>
      <c r="D3159" s="38">
        <v>689080</v>
      </c>
      <c r="E3159" s="42" t="s">
        <v>8998</v>
      </c>
      <c r="F3159" s="38">
        <v>68908</v>
      </c>
      <c r="G3159" s="38">
        <f t="shared" si="196"/>
        <v>757988</v>
      </c>
      <c r="H3159" s="40" t="s">
        <v>9159</v>
      </c>
      <c r="I3159" s="40" t="s">
        <v>9160</v>
      </c>
      <c r="J3159" s="45">
        <f t="shared" si="197"/>
        <v>23551</v>
      </c>
      <c r="K3159" s="47">
        <f t="shared" si="198"/>
        <v>757988</v>
      </c>
      <c r="L3159" t="e">
        <f>+VLOOKUP(J3159,'Thanh toán '!Q$6:R$3244,2,0)</f>
        <v>#N/A</v>
      </c>
      <c r="M3159" s="47" t="e">
        <f t="shared" si="199"/>
        <v>#N/A</v>
      </c>
    </row>
    <row r="3160" spans="1:13" x14ac:dyDescent="0.25">
      <c r="A3160" s="43">
        <v>45038</v>
      </c>
      <c r="B3160" s="40" t="s">
        <v>15069</v>
      </c>
      <c r="C3160" s="40" t="s">
        <v>9234</v>
      </c>
      <c r="D3160" s="38">
        <v>3673450</v>
      </c>
      <c r="E3160" s="42" t="s">
        <v>8998</v>
      </c>
      <c r="F3160" s="38">
        <v>367345</v>
      </c>
      <c r="G3160" s="38">
        <f t="shared" si="196"/>
        <v>4040795</v>
      </c>
      <c r="H3160" s="40" t="s">
        <v>9234</v>
      </c>
      <c r="I3160" s="40" t="s">
        <v>9235</v>
      </c>
      <c r="J3160" s="45">
        <f t="shared" si="197"/>
        <v>23552</v>
      </c>
      <c r="K3160" s="47">
        <f t="shared" si="198"/>
        <v>4040795</v>
      </c>
      <c r="L3160" t="e">
        <f>+VLOOKUP(J3160,'Thanh toán '!Q$6:R$3244,2,0)</f>
        <v>#N/A</v>
      </c>
      <c r="M3160" s="47" t="e">
        <f t="shared" si="199"/>
        <v>#N/A</v>
      </c>
    </row>
    <row r="3161" spans="1:13" x14ac:dyDescent="0.25">
      <c r="A3161" s="43">
        <v>45038</v>
      </c>
      <c r="B3161" s="40" t="s">
        <v>15070</v>
      </c>
      <c r="C3161" s="40" t="s">
        <v>10647</v>
      </c>
      <c r="D3161" s="38">
        <v>533076</v>
      </c>
      <c r="E3161" s="42" t="s">
        <v>8998</v>
      </c>
      <c r="F3161" s="38">
        <v>53308</v>
      </c>
      <c r="G3161" s="38">
        <f t="shared" si="196"/>
        <v>586384</v>
      </c>
      <c r="H3161" s="40" t="s">
        <v>9001</v>
      </c>
      <c r="I3161" s="40" t="s">
        <v>9002</v>
      </c>
      <c r="J3161" s="45">
        <f t="shared" si="197"/>
        <v>23554</v>
      </c>
      <c r="K3161" s="47">
        <f t="shared" si="198"/>
        <v>586384</v>
      </c>
      <c r="L3161" t="e">
        <f>+VLOOKUP(J3161,'Thanh toán '!Q$6:R$3244,2,0)</f>
        <v>#N/A</v>
      </c>
      <c r="M3161" s="47" t="e">
        <f t="shared" si="199"/>
        <v>#N/A</v>
      </c>
    </row>
    <row r="3162" spans="1:13" x14ac:dyDescent="0.25">
      <c r="A3162" s="43">
        <v>45038</v>
      </c>
      <c r="B3162" s="40" t="s">
        <v>15071</v>
      </c>
      <c r="C3162" s="40" t="s">
        <v>10101</v>
      </c>
      <c r="D3162" s="38">
        <v>760990</v>
      </c>
      <c r="E3162" s="42" t="s">
        <v>8998</v>
      </c>
      <c r="F3162" s="38">
        <v>76099</v>
      </c>
      <c r="G3162" s="38">
        <f t="shared" si="196"/>
        <v>837089</v>
      </c>
      <c r="H3162" s="40" t="s">
        <v>9001</v>
      </c>
      <c r="I3162" s="40" t="s">
        <v>9002</v>
      </c>
      <c r="J3162" s="45">
        <f t="shared" si="197"/>
        <v>23555</v>
      </c>
      <c r="K3162" s="47">
        <f t="shared" si="198"/>
        <v>837089</v>
      </c>
      <c r="L3162" t="e">
        <f>+VLOOKUP(J3162,'Thanh toán '!Q$6:R$3244,2,0)</f>
        <v>#N/A</v>
      </c>
      <c r="M3162" s="47" t="e">
        <f t="shared" si="199"/>
        <v>#N/A</v>
      </c>
    </row>
    <row r="3163" spans="1:13" x14ac:dyDescent="0.25">
      <c r="A3163" s="43">
        <v>45038</v>
      </c>
      <c r="B3163" s="40" t="s">
        <v>15072</v>
      </c>
      <c r="C3163" s="40" t="s">
        <v>9166</v>
      </c>
      <c r="D3163" s="38">
        <v>200728</v>
      </c>
      <c r="E3163" s="42" t="s">
        <v>8998</v>
      </c>
      <c r="F3163" s="38">
        <v>20073</v>
      </c>
      <c r="G3163" s="38">
        <f t="shared" si="196"/>
        <v>220801</v>
      </c>
      <c r="H3163" s="40" t="s">
        <v>9001</v>
      </c>
      <c r="I3163" s="40" t="s">
        <v>9002</v>
      </c>
      <c r="J3163" s="45">
        <f t="shared" si="197"/>
        <v>23559</v>
      </c>
      <c r="K3163" s="47">
        <f t="shared" si="198"/>
        <v>220801</v>
      </c>
      <c r="L3163" t="e">
        <f>+VLOOKUP(J3163,'Thanh toán '!Q$6:R$3244,2,0)</f>
        <v>#N/A</v>
      </c>
      <c r="M3163" s="47" t="e">
        <f t="shared" si="199"/>
        <v>#N/A</v>
      </c>
    </row>
    <row r="3164" spans="1:13" x14ac:dyDescent="0.25">
      <c r="A3164" s="43">
        <v>45038</v>
      </c>
      <c r="B3164" s="40" t="s">
        <v>15073</v>
      </c>
      <c r="C3164" s="40" t="s">
        <v>9172</v>
      </c>
      <c r="D3164" s="38">
        <v>633693</v>
      </c>
      <c r="E3164" s="42" t="s">
        <v>8998</v>
      </c>
      <c r="F3164" s="38">
        <v>63369</v>
      </c>
      <c r="G3164" s="38">
        <f t="shared" si="196"/>
        <v>697062</v>
      </c>
      <c r="H3164" s="40" t="s">
        <v>9001</v>
      </c>
      <c r="I3164" s="40" t="s">
        <v>9002</v>
      </c>
      <c r="J3164" s="45">
        <f t="shared" si="197"/>
        <v>23560</v>
      </c>
      <c r="K3164" s="47">
        <f t="shared" si="198"/>
        <v>697062</v>
      </c>
      <c r="L3164" t="e">
        <f>+VLOOKUP(J3164,'Thanh toán '!Q$6:R$3244,2,0)</f>
        <v>#N/A</v>
      </c>
      <c r="M3164" s="47" t="e">
        <f t="shared" si="199"/>
        <v>#N/A</v>
      </c>
    </row>
    <row r="3165" spans="1:13" x14ac:dyDescent="0.25">
      <c r="A3165" s="43">
        <v>45038</v>
      </c>
      <c r="B3165" s="40" t="s">
        <v>15074</v>
      </c>
      <c r="C3165" s="40" t="s">
        <v>10020</v>
      </c>
      <c r="D3165" s="38">
        <v>370839</v>
      </c>
      <c r="E3165" s="42" t="s">
        <v>8998</v>
      </c>
      <c r="F3165" s="38">
        <v>37084</v>
      </c>
      <c r="G3165" s="38">
        <f t="shared" si="196"/>
        <v>407923</v>
      </c>
      <c r="H3165" s="40" t="s">
        <v>9001</v>
      </c>
      <c r="I3165" s="40" t="s">
        <v>9002</v>
      </c>
      <c r="J3165" s="45">
        <f t="shared" si="197"/>
        <v>23561</v>
      </c>
      <c r="K3165" s="47">
        <f t="shared" si="198"/>
        <v>407923</v>
      </c>
      <c r="L3165" t="e">
        <f>+VLOOKUP(J3165,'Thanh toán '!Q$6:R$3244,2,0)</f>
        <v>#N/A</v>
      </c>
      <c r="M3165" s="47" t="e">
        <f t="shared" si="199"/>
        <v>#N/A</v>
      </c>
    </row>
    <row r="3166" spans="1:13" x14ac:dyDescent="0.25">
      <c r="A3166" s="43">
        <v>45038</v>
      </c>
      <c r="B3166" s="40" t="s">
        <v>15075</v>
      </c>
      <c r="C3166" s="40" t="s">
        <v>15076</v>
      </c>
      <c r="D3166" s="38">
        <v>5614740</v>
      </c>
      <c r="E3166" s="42" t="s">
        <v>8998</v>
      </c>
      <c r="F3166" s="38">
        <v>561474</v>
      </c>
      <c r="G3166" s="38">
        <f t="shared" si="196"/>
        <v>6176214</v>
      </c>
      <c r="H3166" s="40" t="s">
        <v>10431</v>
      </c>
      <c r="I3166" s="40" t="s">
        <v>10432</v>
      </c>
      <c r="J3166" s="45">
        <f t="shared" si="197"/>
        <v>23562</v>
      </c>
      <c r="K3166" s="47">
        <f t="shared" si="198"/>
        <v>6176214</v>
      </c>
      <c r="L3166" t="e">
        <f>+VLOOKUP(J3166,'Thanh toán '!Q$6:R$3244,2,0)</f>
        <v>#N/A</v>
      </c>
      <c r="M3166" s="47" t="e">
        <f t="shared" si="199"/>
        <v>#N/A</v>
      </c>
    </row>
    <row r="3167" spans="1:13" x14ac:dyDescent="0.25">
      <c r="A3167" s="43">
        <v>45038</v>
      </c>
      <c r="B3167" s="40" t="s">
        <v>15077</v>
      </c>
      <c r="C3167" s="40" t="s">
        <v>10320</v>
      </c>
      <c r="D3167" s="38">
        <v>3671550</v>
      </c>
      <c r="E3167" s="42" t="s">
        <v>8998</v>
      </c>
      <c r="F3167" s="38">
        <v>367155</v>
      </c>
      <c r="G3167" s="38">
        <f t="shared" si="196"/>
        <v>4038705</v>
      </c>
      <c r="H3167" s="40" t="s">
        <v>10320</v>
      </c>
      <c r="I3167" s="40" t="s">
        <v>10321</v>
      </c>
      <c r="J3167" s="45">
        <f t="shared" si="197"/>
        <v>23563</v>
      </c>
      <c r="K3167" s="47">
        <f t="shared" si="198"/>
        <v>4038705</v>
      </c>
      <c r="L3167" t="e">
        <f>+VLOOKUP(J3167,'Thanh toán '!Q$6:R$3244,2,0)</f>
        <v>#N/A</v>
      </c>
      <c r="M3167" s="47" t="e">
        <f t="shared" si="199"/>
        <v>#N/A</v>
      </c>
    </row>
    <row r="3168" spans="1:13" x14ac:dyDescent="0.25">
      <c r="A3168" s="43">
        <v>45038</v>
      </c>
      <c r="B3168" s="40" t="s">
        <v>15078</v>
      </c>
      <c r="C3168" s="40" t="s">
        <v>10324</v>
      </c>
      <c r="D3168" s="38">
        <v>3469400</v>
      </c>
      <c r="E3168" s="42" t="s">
        <v>8998</v>
      </c>
      <c r="F3168" s="38">
        <v>346940</v>
      </c>
      <c r="G3168" s="38">
        <f t="shared" si="196"/>
        <v>3816340</v>
      </c>
      <c r="H3168" s="40" t="s">
        <v>10324</v>
      </c>
      <c r="I3168" s="40" t="s">
        <v>10325</v>
      </c>
      <c r="J3168" s="45">
        <f t="shared" si="197"/>
        <v>23568</v>
      </c>
      <c r="K3168" s="47">
        <f t="shared" si="198"/>
        <v>3816340</v>
      </c>
      <c r="L3168" t="e">
        <f>+VLOOKUP(J3168,'Thanh toán '!Q$6:R$3244,2,0)</f>
        <v>#N/A</v>
      </c>
      <c r="M3168" s="47" t="e">
        <f t="shared" si="199"/>
        <v>#N/A</v>
      </c>
    </row>
    <row r="3169" spans="1:13" x14ac:dyDescent="0.25">
      <c r="A3169" s="43">
        <v>45038</v>
      </c>
      <c r="B3169" s="40" t="s">
        <v>15079</v>
      </c>
      <c r="C3169" s="40" t="s">
        <v>9635</v>
      </c>
      <c r="D3169" s="38">
        <v>2067000</v>
      </c>
      <c r="E3169" s="42" t="s">
        <v>8998</v>
      </c>
      <c r="F3169" s="38">
        <v>206700</v>
      </c>
      <c r="G3169" s="38">
        <f t="shared" si="196"/>
        <v>2273700</v>
      </c>
      <c r="H3169" s="40" t="s">
        <v>9635</v>
      </c>
      <c r="I3169" s="40" t="s">
        <v>9636</v>
      </c>
      <c r="J3169" s="45">
        <f t="shared" si="197"/>
        <v>23569</v>
      </c>
      <c r="K3169" s="47">
        <f t="shared" si="198"/>
        <v>2273700</v>
      </c>
      <c r="L3169" t="e">
        <f>+VLOOKUP(J3169,'Thanh toán '!Q$6:R$3244,2,0)</f>
        <v>#N/A</v>
      </c>
      <c r="M3169" s="47" t="e">
        <f t="shared" si="199"/>
        <v>#N/A</v>
      </c>
    </row>
    <row r="3170" spans="1:13" x14ac:dyDescent="0.25">
      <c r="A3170" s="43">
        <v>45038</v>
      </c>
      <c r="B3170" s="40" t="s">
        <v>15080</v>
      </c>
      <c r="C3170" s="40" t="s">
        <v>9631</v>
      </c>
      <c r="D3170" s="38">
        <v>2813430</v>
      </c>
      <c r="E3170" s="42" t="s">
        <v>8998</v>
      </c>
      <c r="F3170" s="38">
        <v>281343</v>
      </c>
      <c r="G3170" s="38">
        <f t="shared" si="196"/>
        <v>3094773</v>
      </c>
      <c r="H3170" s="40" t="s">
        <v>9631</v>
      </c>
      <c r="I3170" s="40" t="s">
        <v>9632</v>
      </c>
      <c r="J3170" s="45">
        <f t="shared" si="197"/>
        <v>23570</v>
      </c>
      <c r="K3170" s="47">
        <f t="shared" si="198"/>
        <v>3094773</v>
      </c>
      <c r="L3170" t="e">
        <f>+VLOOKUP(J3170,'Thanh toán '!Q$6:R$3244,2,0)</f>
        <v>#N/A</v>
      </c>
      <c r="M3170" s="47" t="e">
        <f t="shared" si="199"/>
        <v>#N/A</v>
      </c>
    </row>
    <row r="3171" spans="1:13" x14ac:dyDescent="0.25">
      <c r="A3171" s="43">
        <v>45038</v>
      </c>
      <c r="B3171" s="40" t="s">
        <v>15081</v>
      </c>
      <c r="C3171" s="40" t="s">
        <v>9116</v>
      </c>
      <c r="D3171" s="38">
        <v>1669929</v>
      </c>
      <c r="E3171" s="42" t="s">
        <v>8998</v>
      </c>
      <c r="F3171" s="38">
        <v>166993</v>
      </c>
      <c r="G3171" s="38">
        <f t="shared" si="196"/>
        <v>1836922</v>
      </c>
      <c r="H3171" s="40" t="s">
        <v>9116</v>
      </c>
      <c r="I3171" s="40" t="s">
        <v>9117</v>
      </c>
      <c r="J3171" s="45">
        <f t="shared" si="197"/>
        <v>23571</v>
      </c>
      <c r="K3171" s="47">
        <f t="shared" si="198"/>
        <v>1836922</v>
      </c>
      <c r="L3171" t="e">
        <f>+VLOOKUP(J3171,'Thanh toán '!Q$6:R$3244,2,0)</f>
        <v>#N/A</v>
      </c>
      <c r="M3171" s="47" t="e">
        <f t="shared" si="199"/>
        <v>#N/A</v>
      </c>
    </row>
    <row r="3172" spans="1:13" x14ac:dyDescent="0.25">
      <c r="A3172" s="43">
        <v>45038</v>
      </c>
      <c r="B3172" s="40" t="s">
        <v>15082</v>
      </c>
      <c r="C3172" s="40" t="s">
        <v>9635</v>
      </c>
      <c r="D3172" s="38">
        <v>530250</v>
      </c>
      <c r="E3172" s="42" t="s">
        <v>8998</v>
      </c>
      <c r="F3172" s="38">
        <v>53025</v>
      </c>
      <c r="G3172" s="38">
        <f t="shared" si="196"/>
        <v>583275</v>
      </c>
      <c r="H3172" s="40" t="s">
        <v>9635</v>
      </c>
      <c r="I3172" s="40" t="s">
        <v>9636</v>
      </c>
      <c r="J3172" s="45">
        <f t="shared" si="197"/>
        <v>23572</v>
      </c>
      <c r="K3172" s="47">
        <f t="shared" si="198"/>
        <v>583275</v>
      </c>
      <c r="L3172" t="e">
        <f>+VLOOKUP(J3172,'Thanh toán '!Q$6:R$3244,2,0)</f>
        <v>#N/A</v>
      </c>
      <c r="M3172" s="47" t="e">
        <f t="shared" si="199"/>
        <v>#N/A</v>
      </c>
    </row>
    <row r="3173" spans="1:13" x14ac:dyDescent="0.25">
      <c r="A3173" s="43">
        <v>45040</v>
      </c>
      <c r="B3173" s="40" t="s">
        <v>15091</v>
      </c>
      <c r="C3173" s="40" t="s">
        <v>9206</v>
      </c>
      <c r="D3173" s="38">
        <v>1696795</v>
      </c>
      <c r="E3173" s="42" t="s">
        <v>8998</v>
      </c>
      <c r="F3173" s="38">
        <v>169680</v>
      </c>
      <c r="G3173" s="38">
        <f t="shared" si="196"/>
        <v>1866475</v>
      </c>
      <c r="H3173" s="40" t="s">
        <v>9206</v>
      </c>
      <c r="I3173" s="40" t="s">
        <v>9207</v>
      </c>
      <c r="J3173" s="45">
        <f t="shared" si="197"/>
        <v>23584</v>
      </c>
      <c r="K3173" s="47">
        <f t="shared" si="198"/>
        <v>1866475</v>
      </c>
      <c r="L3173" t="e">
        <f>+VLOOKUP(J3173,'Thanh toán '!Q$6:R$3244,2,0)</f>
        <v>#N/A</v>
      </c>
      <c r="M3173" s="47" t="e">
        <f t="shared" si="199"/>
        <v>#N/A</v>
      </c>
    </row>
    <row r="3174" spans="1:13" x14ac:dyDescent="0.25">
      <c r="A3174" s="43">
        <v>45040</v>
      </c>
      <c r="B3174" s="40" t="s">
        <v>15092</v>
      </c>
      <c r="C3174" s="40" t="s">
        <v>12134</v>
      </c>
      <c r="D3174" s="38">
        <v>1245658</v>
      </c>
      <c r="E3174" s="42" t="s">
        <v>8998</v>
      </c>
      <c r="F3174" s="38">
        <v>124566</v>
      </c>
      <c r="G3174" s="38">
        <f t="shared" si="196"/>
        <v>1370224</v>
      </c>
      <c r="H3174" s="40" t="s">
        <v>9284</v>
      </c>
      <c r="I3174" s="40" t="s">
        <v>9285</v>
      </c>
      <c r="J3174" s="45">
        <f t="shared" si="197"/>
        <v>23604</v>
      </c>
      <c r="K3174" s="47">
        <f t="shared" si="198"/>
        <v>1370224</v>
      </c>
      <c r="L3174" t="e">
        <f>+VLOOKUP(J3174,'Thanh toán '!Q$6:R$3244,2,0)</f>
        <v>#N/A</v>
      </c>
      <c r="M3174" s="47" t="e">
        <f t="shared" si="199"/>
        <v>#N/A</v>
      </c>
    </row>
    <row r="3175" spans="1:13" x14ac:dyDescent="0.25">
      <c r="A3175" s="43">
        <v>45040</v>
      </c>
      <c r="B3175" s="40" t="s">
        <v>15093</v>
      </c>
      <c r="C3175" s="40" t="s">
        <v>9783</v>
      </c>
      <c r="D3175" s="38">
        <v>1776920</v>
      </c>
      <c r="E3175" s="42" t="s">
        <v>8998</v>
      </c>
      <c r="F3175" s="38">
        <v>177692</v>
      </c>
      <c r="G3175" s="38">
        <f t="shared" si="196"/>
        <v>1954612</v>
      </c>
      <c r="H3175" s="40" t="s">
        <v>9068</v>
      </c>
      <c r="I3175" s="40" t="s">
        <v>9069</v>
      </c>
      <c r="J3175" s="45">
        <f t="shared" si="197"/>
        <v>23606</v>
      </c>
      <c r="K3175" s="47">
        <f t="shared" si="198"/>
        <v>1954612</v>
      </c>
      <c r="L3175" t="e">
        <f>+VLOOKUP(J3175,'Thanh toán '!Q$6:R$3244,2,0)</f>
        <v>#N/A</v>
      </c>
      <c r="M3175" s="47" t="e">
        <f t="shared" si="199"/>
        <v>#N/A</v>
      </c>
    </row>
    <row r="3176" spans="1:13" x14ac:dyDescent="0.25">
      <c r="A3176" s="43">
        <v>45040</v>
      </c>
      <c r="B3176" s="40" t="s">
        <v>15094</v>
      </c>
      <c r="C3176" s="40" t="s">
        <v>10238</v>
      </c>
      <c r="D3176" s="38">
        <v>1668827</v>
      </c>
      <c r="E3176" s="42" t="s">
        <v>8998</v>
      </c>
      <c r="F3176" s="38">
        <v>166883</v>
      </c>
      <c r="G3176" s="38">
        <f t="shared" si="196"/>
        <v>1835710</v>
      </c>
      <c r="H3176" s="40" t="s">
        <v>9001</v>
      </c>
      <c r="I3176" s="40" t="s">
        <v>9002</v>
      </c>
      <c r="J3176" s="45">
        <f t="shared" si="197"/>
        <v>23607</v>
      </c>
      <c r="K3176" s="47">
        <f t="shared" si="198"/>
        <v>1835710</v>
      </c>
      <c r="L3176" t="e">
        <f>+VLOOKUP(J3176,'Thanh toán '!Q$6:R$3244,2,0)</f>
        <v>#N/A</v>
      </c>
      <c r="M3176" s="47" t="e">
        <f t="shared" si="199"/>
        <v>#N/A</v>
      </c>
    </row>
    <row r="3177" spans="1:13" x14ac:dyDescent="0.25">
      <c r="A3177" s="43">
        <v>45040</v>
      </c>
      <c r="B3177" s="40" t="s">
        <v>15095</v>
      </c>
      <c r="C3177" s="40" t="s">
        <v>10232</v>
      </c>
      <c r="D3177" s="38">
        <v>766157</v>
      </c>
      <c r="E3177" s="42" t="s">
        <v>8998</v>
      </c>
      <c r="F3177" s="38">
        <v>76616</v>
      </c>
      <c r="G3177" s="38">
        <f t="shared" si="196"/>
        <v>842773</v>
      </c>
      <c r="H3177" s="40" t="s">
        <v>9001</v>
      </c>
      <c r="I3177" s="40" t="s">
        <v>9002</v>
      </c>
      <c r="J3177" s="45">
        <f t="shared" si="197"/>
        <v>23608</v>
      </c>
      <c r="K3177" s="47">
        <f t="shared" si="198"/>
        <v>842773</v>
      </c>
      <c r="L3177" t="e">
        <f>+VLOOKUP(J3177,'Thanh toán '!Q$6:R$3244,2,0)</f>
        <v>#N/A</v>
      </c>
      <c r="M3177" s="47" t="e">
        <f t="shared" si="199"/>
        <v>#N/A</v>
      </c>
    </row>
    <row r="3178" spans="1:13" x14ac:dyDescent="0.25">
      <c r="A3178" s="43">
        <v>45040</v>
      </c>
      <c r="B3178" s="40" t="s">
        <v>15096</v>
      </c>
      <c r="C3178" s="40" t="s">
        <v>13297</v>
      </c>
      <c r="D3178" s="38">
        <v>2665380</v>
      </c>
      <c r="E3178" s="42" t="s">
        <v>8998</v>
      </c>
      <c r="F3178" s="38">
        <v>266538</v>
      </c>
      <c r="G3178" s="38">
        <f t="shared" si="196"/>
        <v>2931918</v>
      </c>
      <c r="H3178" s="40" t="s">
        <v>9183</v>
      </c>
      <c r="I3178" s="40" t="s">
        <v>9184</v>
      </c>
      <c r="J3178" s="45">
        <f t="shared" si="197"/>
        <v>23609</v>
      </c>
      <c r="K3178" s="47">
        <f t="shared" si="198"/>
        <v>2931918</v>
      </c>
      <c r="L3178" t="e">
        <f>+VLOOKUP(J3178,'Thanh toán '!Q$6:R$3244,2,0)</f>
        <v>#N/A</v>
      </c>
      <c r="M3178" s="47" t="e">
        <f t="shared" si="199"/>
        <v>#N/A</v>
      </c>
    </row>
    <row r="3179" spans="1:13" x14ac:dyDescent="0.25">
      <c r="A3179" s="43">
        <v>45040</v>
      </c>
      <c r="B3179" s="40" t="s">
        <v>15097</v>
      </c>
      <c r="C3179" s="40" t="s">
        <v>10118</v>
      </c>
      <c r="D3179" s="38">
        <v>1046880</v>
      </c>
      <c r="E3179" s="42" t="s">
        <v>8998</v>
      </c>
      <c r="F3179" s="38">
        <v>104688</v>
      </c>
      <c r="G3179" s="38">
        <f t="shared" si="196"/>
        <v>1151568</v>
      </c>
      <c r="H3179" s="40" t="s">
        <v>9001</v>
      </c>
      <c r="I3179" s="40" t="s">
        <v>9002</v>
      </c>
      <c r="J3179" s="45">
        <f t="shared" si="197"/>
        <v>23610</v>
      </c>
      <c r="K3179" s="47">
        <f t="shared" si="198"/>
        <v>1151568</v>
      </c>
      <c r="L3179" t="e">
        <f>+VLOOKUP(J3179,'Thanh toán '!Q$6:R$3244,2,0)</f>
        <v>#N/A</v>
      </c>
      <c r="M3179" s="47" t="e">
        <f t="shared" si="199"/>
        <v>#N/A</v>
      </c>
    </row>
    <row r="3180" spans="1:13" x14ac:dyDescent="0.25">
      <c r="A3180" s="43">
        <v>45040</v>
      </c>
      <c r="B3180" s="40" t="s">
        <v>15098</v>
      </c>
      <c r="C3180" s="40" t="s">
        <v>10112</v>
      </c>
      <c r="D3180" s="38">
        <v>695140</v>
      </c>
      <c r="E3180" s="42" t="s">
        <v>8998</v>
      </c>
      <c r="F3180" s="38">
        <v>69514</v>
      </c>
      <c r="G3180" s="38">
        <f t="shared" si="196"/>
        <v>764654</v>
      </c>
      <c r="H3180" s="40" t="s">
        <v>9001</v>
      </c>
      <c r="I3180" s="40" t="s">
        <v>9002</v>
      </c>
      <c r="J3180" s="45">
        <f t="shared" si="197"/>
        <v>23611</v>
      </c>
      <c r="K3180" s="47">
        <f t="shared" si="198"/>
        <v>764654</v>
      </c>
      <c r="L3180" t="e">
        <f>+VLOOKUP(J3180,'Thanh toán '!Q$6:R$3244,2,0)</f>
        <v>#N/A</v>
      </c>
      <c r="M3180" s="47" t="e">
        <f t="shared" si="199"/>
        <v>#N/A</v>
      </c>
    </row>
    <row r="3181" spans="1:13" x14ac:dyDescent="0.25">
      <c r="A3181" s="43">
        <v>45040</v>
      </c>
      <c r="B3181" s="40" t="s">
        <v>15099</v>
      </c>
      <c r="C3181" s="40" t="s">
        <v>9268</v>
      </c>
      <c r="D3181" s="38">
        <v>2391186</v>
      </c>
      <c r="E3181" s="42" t="s">
        <v>8998</v>
      </c>
      <c r="F3181" s="38">
        <v>239119</v>
      </c>
      <c r="G3181" s="38">
        <f t="shared" si="196"/>
        <v>2630305</v>
      </c>
      <c r="H3181" s="40" t="s">
        <v>9268</v>
      </c>
      <c r="I3181" s="40" t="s">
        <v>9269</v>
      </c>
      <c r="J3181" s="45">
        <f t="shared" si="197"/>
        <v>23613</v>
      </c>
      <c r="K3181" s="47">
        <f t="shared" si="198"/>
        <v>2630305</v>
      </c>
      <c r="L3181" t="e">
        <f>+VLOOKUP(J3181,'Thanh toán '!Q$6:R$3244,2,0)</f>
        <v>#N/A</v>
      </c>
      <c r="M3181" s="47" t="e">
        <f t="shared" si="199"/>
        <v>#N/A</v>
      </c>
    </row>
    <row r="3182" spans="1:13" x14ac:dyDescent="0.25">
      <c r="A3182" s="43">
        <v>45040</v>
      </c>
      <c r="B3182" s="40" t="s">
        <v>15100</v>
      </c>
      <c r="C3182" s="40" t="s">
        <v>9992</v>
      </c>
      <c r="D3182" s="38">
        <v>586295</v>
      </c>
      <c r="E3182" s="42" t="s">
        <v>8998</v>
      </c>
      <c r="F3182" s="38">
        <v>58630</v>
      </c>
      <c r="G3182" s="38">
        <f t="shared" si="196"/>
        <v>644925</v>
      </c>
      <c r="H3182" s="40" t="s">
        <v>9001</v>
      </c>
      <c r="I3182" s="40" t="s">
        <v>9002</v>
      </c>
      <c r="J3182" s="45">
        <f t="shared" si="197"/>
        <v>23614</v>
      </c>
      <c r="K3182" s="47">
        <f t="shared" si="198"/>
        <v>644925</v>
      </c>
      <c r="L3182" t="e">
        <f>+VLOOKUP(J3182,'Thanh toán '!Q$6:R$3244,2,0)</f>
        <v>#N/A</v>
      </c>
      <c r="M3182" s="47" t="e">
        <f t="shared" si="199"/>
        <v>#N/A</v>
      </c>
    </row>
    <row r="3183" spans="1:13" x14ac:dyDescent="0.25">
      <c r="A3183" s="43">
        <v>45040</v>
      </c>
      <c r="B3183" s="40" t="s">
        <v>15101</v>
      </c>
      <c r="C3183" s="40" t="s">
        <v>11480</v>
      </c>
      <c r="D3183" s="38">
        <v>324554</v>
      </c>
      <c r="E3183" s="42" t="s">
        <v>8998</v>
      </c>
      <c r="F3183" s="38">
        <v>32455</v>
      </c>
      <c r="G3183" s="38">
        <f t="shared" si="196"/>
        <v>357009</v>
      </c>
      <c r="H3183" s="40" t="s">
        <v>9001</v>
      </c>
      <c r="I3183" s="40" t="s">
        <v>9002</v>
      </c>
      <c r="J3183" s="45">
        <f t="shared" si="197"/>
        <v>23619</v>
      </c>
      <c r="K3183" s="47">
        <f t="shared" si="198"/>
        <v>357009</v>
      </c>
      <c r="L3183" t="e">
        <f>+VLOOKUP(J3183,'Thanh toán '!Q$6:R$3244,2,0)</f>
        <v>#N/A</v>
      </c>
      <c r="M3183" s="47" t="e">
        <f t="shared" si="199"/>
        <v>#N/A</v>
      </c>
    </row>
    <row r="3184" spans="1:13" x14ac:dyDescent="0.25">
      <c r="A3184" s="43">
        <v>45040</v>
      </c>
      <c r="B3184" s="40" t="s">
        <v>15102</v>
      </c>
      <c r="C3184" s="40" t="s">
        <v>9200</v>
      </c>
      <c r="D3184" s="38">
        <v>367155</v>
      </c>
      <c r="E3184" s="42" t="s">
        <v>8998</v>
      </c>
      <c r="F3184" s="38">
        <v>36716</v>
      </c>
      <c r="G3184" s="38">
        <f t="shared" si="196"/>
        <v>403871</v>
      </c>
      <c r="H3184" s="40" t="s">
        <v>9001</v>
      </c>
      <c r="I3184" s="40" t="s">
        <v>9002</v>
      </c>
      <c r="J3184" s="45">
        <f t="shared" si="197"/>
        <v>23620</v>
      </c>
      <c r="K3184" s="47">
        <f t="shared" si="198"/>
        <v>403871</v>
      </c>
      <c r="L3184" t="e">
        <f>+VLOOKUP(J3184,'Thanh toán '!Q$6:R$3244,2,0)</f>
        <v>#N/A</v>
      </c>
      <c r="M3184" s="47" t="e">
        <f t="shared" si="199"/>
        <v>#N/A</v>
      </c>
    </row>
    <row r="3185" spans="1:13" x14ac:dyDescent="0.25">
      <c r="A3185" s="43">
        <v>45040</v>
      </c>
      <c r="B3185" s="40" t="s">
        <v>15103</v>
      </c>
      <c r="C3185" s="40" t="s">
        <v>10028</v>
      </c>
      <c r="D3185" s="38">
        <v>709581</v>
      </c>
      <c r="E3185" s="42" t="s">
        <v>8998</v>
      </c>
      <c r="F3185" s="38">
        <v>70958</v>
      </c>
      <c r="G3185" s="38">
        <f t="shared" si="196"/>
        <v>780539</v>
      </c>
      <c r="H3185" s="40" t="s">
        <v>9001</v>
      </c>
      <c r="I3185" s="40" t="s">
        <v>9002</v>
      </c>
      <c r="J3185" s="45">
        <f t="shared" si="197"/>
        <v>23622</v>
      </c>
      <c r="K3185" s="47">
        <f t="shared" si="198"/>
        <v>780539</v>
      </c>
      <c r="L3185" t="e">
        <f>+VLOOKUP(J3185,'Thanh toán '!Q$6:R$3244,2,0)</f>
        <v>#N/A</v>
      </c>
      <c r="M3185" s="47" t="e">
        <f t="shared" si="199"/>
        <v>#N/A</v>
      </c>
    </row>
    <row r="3186" spans="1:13" x14ac:dyDescent="0.25">
      <c r="A3186" s="43">
        <v>45040</v>
      </c>
      <c r="B3186" s="40" t="s">
        <v>15104</v>
      </c>
      <c r="C3186" s="40" t="s">
        <v>9875</v>
      </c>
      <c r="D3186" s="38">
        <v>1062295</v>
      </c>
      <c r="E3186" s="42" t="s">
        <v>8998</v>
      </c>
      <c r="F3186" s="38">
        <v>106230</v>
      </c>
      <c r="G3186" s="38">
        <f t="shared" si="196"/>
        <v>1168525</v>
      </c>
      <c r="H3186" s="40" t="s">
        <v>9001</v>
      </c>
      <c r="I3186" s="40" t="s">
        <v>9002</v>
      </c>
      <c r="J3186" s="45">
        <f t="shared" si="197"/>
        <v>23624</v>
      </c>
      <c r="K3186" s="47">
        <f t="shared" si="198"/>
        <v>1168525</v>
      </c>
      <c r="L3186" t="e">
        <f>+VLOOKUP(J3186,'Thanh toán '!Q$6:R$3244,2,0)</f>
        <v>#N/A</v>
      </c>
      <c r="M3186" s="47" t="e">
        <f t="shared" si="199"/>
        <v>#N/A</v>
      </c>
    </row>
    <row r="3187" spans="1:13" x14ac:dyDescent="0.25">
      <c r="A3187" s="43">
        <v>45040</v>
      </c>
      <c r="B3187" s="40" t="s">
        <v>15105</v>
      </c>
      <c r="C3187" s="40" t="s">
        <v>10048</v>
      </c>
      <c r="D3187" s="38">
        <v>958247</v>
      </c>
      <c r="E3187" s="42" t="s">
        <v>8998</v>
      </c>
      <c r="F3187" s="38">
        <v>95825</v>
      </c>
      <c r="G3187" s="38">
        <f t="shared" si="196"/>
        <v>1054072</v>
      </c>
      <c r="H3187" s="40" t="s">
        <v>9001</v>
      </c>
      <c r="I3187" s="40" t="s">
        <v>9002</v>
      </c>
      <c r="J3187" s="45">
        <f t="shared" si="197"/>
        <v>23625</v>
      </c>
      <c r="K3187" s="47">
        <f t="shared" si="198"/>
        <v>1054072</v>
      </c>
      <c r="L3187" t="e">
        <f>+VLOOKUP(J3187,'Thanh toán '!Q$6:R$3244,2,0)</f>
        <v>#N/A</v>
      </c>
      <c r="M3187" s="47" t="e">
        <f t="shared" si="199"/>
        <v>#N/A</v>
      </c>
    </row>
    <row r="3188" spans="1:13" x14ac:dyDescent="0.25">
      <c r="A3188" s="43">
        <v>45040</v>
      </c>
      <c r="B3188" s="40" t="s">
        <v>15106</v>
      </c>
      <c r="C3188" s="40" t="s">
        <v>13299</v>
      </c>
      <c r="D3188" s="38">
        <v>6955620</v>
      </c>
      <c r="E3188" s="42" t="s">
        <v>8998</v>
      </c>
      <c r="F3188" s="38">
        <v>695562</v>
      </c>
      <c r="G3188" s="38">
        <f t="shared" si="196"/>
        <v>7651182</v>
      </c>
      <c r="H3188" s="40" t="s">
        <v>9183</v>
      </c>
      <c r="I3188" s="40" t="s">
        <v>9184</v>
      </c>
      <c r="J3188" s="45">
        <f t="shared" si="197"/>
        <v>23626</v>
      </c>
      <c r="K3188" s="47">
        <f t="shared" si="198"/>
        <v>7651182</v>
      </c>
      <c r="L3188" t="e">
        <f>+VLOOKUP(J3188,'Thanh toán '!Q$6:R$3244,2,0)</f>
        <v>#N/A</v>
      </c>
      <c r="M3188" s="47" t="e">
        <f t="shared" si="199"/>
        <v>#N/A</v>
      </c>
    </row>
    <row r="3189" spans="1:13" x14ac:dyDescent="0.25">
      <c r="A3189" s="43">
        <v>45040</v>
      </c>
      <c r="B3189" s="40" t="s">
        <v>15107</v>
      </c>
      <c r="C3189" s="40" t="s">
        <v>9217</v>
      </c>
      <c r="D3189" s="38">
        <v>1135513</v>
      </c>
      <c r="E3189" s="42" t="s">
        <v>8998</v>
      </c>
      <c r="F3189" s="38">
        <v>113551</v>
      </c>
      <c r="G3189" s="38">
        <f t="shared" si="196"/>
        <v>1249064</v>
      </c>
      <c r="H3189" s="40" t="s">
        <v>9001</v>
      </c>
      <c r="I3189" s="40" t="s">
        <v>9002</v>
      </c>
      <c r="J3189" s="45">
        <f t="shared" si="197"/>
        <v>23627</v>
      </c>
      <c r="K3189" s="47">
        <f t="shared" si="198"/>
        <v>1249064</v>
      </c>
      <c r="L3189" t="e">
        <f>+VLOOKUP(J3189,'Thanh toán '!Q$6:R$3244,2,0)</f>
        <v>#N/A</v>
      </c>
      <c r="M3189" s="47" t="e">
        <f t="shared" si="199"/>
        <v>#N/A</v>
      </c>
    </row>
    <row r="3190" spans="1:13" x14ac:dyDescent="0.25">
      <c r="A3190" s="43">
        <v>45040</v>
      </c>
      <c r="B3190" s="40" t="s">
        <v>15108</v>
      </c>
      <c r="C3190" s="40" t="s">
        <v>15109</v>
      </c>
      <c r="D3190" s="38">
        <v>3979850</v>
      </c>
      <c r="E3190" s="42" t="s">
        <v>8998</v>
      </c>
      <c r="F3190" s="38">
        <v>397985</v>
      </c>
      <c r="G3190" s="38">
        <f t="shared" si="196"/>
        <v>4377835</v>
      </c>
      <c r="H3190" s="40" t="s">
        <v>9082</v>
      </c>
      <c r="I3190" s="40" t="s">
        <v>9083</v>
      </c>
      <c r="J3190" s="45">
        <f t="shared" si="197"/>
        <v>23636</v>
      </c>
      <c r="K3190" s="47">
        <f t="shared" si="198"/>
        <v>4377835</v>
      </c>
      <c r="L3190" t="e">
        <f>+VLOOKUP(J3190,'Thanh toán '!Q$6:R$3244,2,0)</f>
        <v>#N/A</v>
      </c>
      <c r="M3190" s="47" t="e">
        <f t="shared" si="199"/>
        <v>#N/A</v>
      </c>
    </row>
    <row r="3191" spans="1:13" x14ac:dyDescent="0.25">
      <c r="A3191" s="43">
        <v>45040</v>
      </c>
      <c r="B3191" s="40" t="s">
        <v>15110</v>
      </c>
      <c r="C3191" s="40" t="s">
        <v>9268</v>
      </c>
      <c r="D3191" s="38">
        <v>6159605</v>
      </c>
      <c r="E3191" s="42" t="s">
        <v>8998</v>
      </c>
      <c r="F3191" s="38">
        <v>615961</v>
      </c>
      <c r="G3191" s="38">
        <f t="shared" si="196"/>
        <v>6775566</v>
      </c>
      <c r="H3191" s="40" t="s">
        <v>9268</v>
      </c>
      <c r="I3191" s="40" t="s">
        <v>9269</v>
      </c>
      <c r="J3191" s="45">
        <f t="shared" si="197"/>
        <v>23638</v>
      </c>
      <c r="K3191" s="47">
        <f t="shared" si="198"/>
        <v>6775566</v>
      </c>
      <c r="L3191" t="e">
        <f>+VLOOKUP(J3191,'Thanh toán '!Q$6:R$3244,2,0)</f>
        <v>#N/A</v>
      </c>
      <c r="M3191" s="47" t="e">
        <f t="shared" si="199"/>
        <v>#N/A</v>
      </c>
    </row>
    <row r="3192" spans="1:13" x14ac:dyDescent="0.25">
      <c r="A3192" s="43">
        <v>45040</v>
      </c>
      <c r="B3192" s="40" t="s">
        <v>15111</v>
      </c>
      <c r="C3192" s="40" t="s">
        <v>10198</v>
      </c>
      <c r="D3192" s="38">
        <v>1618455</v>
      </c>
      <c r="E3192" s="42" t="s">
        <v>8998</v>
      </c>
      <c r="F3192" s="38">
        <v>161846</v>
      </c>
      <c r="G3192" s="38">
        <f t="shared" si="196"/>
        <v>1780301</v>
      </c>
      <c r="H3192" s="40" t="s">
        <v>9284</v>
      </c>
      <c r="I3192" s="40" t="s">
        <v>9285</v>
      </c>
      <c r="J3192" s="45">
        <f t="shared" si="197"/>
        <v>23641</v>
      </c>
      <c r="K3192" s="47">
        <f t="shared" si="198"/>
        <v>1780301</v>
      </c>
      <c r="L3192" t="e">
        <f>+VLOOKUP(J3192,'Thanh toán '!Q$6:R$3244,2,0)</f>
        <v>#N/A</v>
      </c>
      <c r="M3192" s="47" t="e">
        <f t="shared" si="199"/>
        <v>#N/A</v>
      </c>
    </row>
    <row r="3193" spans="1:13" x14ac:dyDescent="0.25">
      <c r="A3193" s="43">
        <v>45040</v>
      </c>
      <c r="B3193" s="40" t="s">
        <v>15112</v>
      </c>
      <c r="C3193" s="40" t="s">
        <v>10394</v>
      </c>
      <c r="D3193" s="38">
        <v>1332690</v>
      </c>
      <c r="E3193" s="42" t="s">
        <v>8998</v>
      </c>
      <c r="F3193" s="38">
        <v>133269</v>
      </c>
      <c r="G3193" s="38">
        <f t="shared" si="196"/>
        <v>1465959</v>
      </c>
      <c r="H3193" s="40" t="s">
        <v>10394</v>
      </c>
      <c r="I3193" s="40" t="s">
        <v>10395</v>
      </c>
      <c r="J3193" s="45">
        <f t="shared" si="197"/>
        <v>23669</v>
      </c>
      <c r="K3193" s="47">
        <f t="shared" si="198"/>
        <v>1465959</v>
      </c>
      <c r="L3193" t="e">
        <f>+VLOOKUP(J3193,'Thanh toán '!Q$6:R$3244,2,0)</f>
        <v>#N/A</v>
      </c>
      <c r="M3193" s="47" t="e">
        <f t="shared" si="199"/>
        <v>#N/A</v>
      </c>
    </row>
    <row r="3194" spans="1:13" x14ac:dyDescent="0.25">
      <c r="A3194" s="43">
        <v>45040</v>
      </c>
      <c r="B3194" s="40" t="s">
        <v>15113</v>
      </c>
      <c r="C3194" s="40" t="s">
        <v>10844</v>
      </c>
      <c r="D3194" s="38">
        <v>1362727</v>
      </c>
      <c r="E3194" s="42" t="s">
        <v>8998</v>
      </c>
      <c r="F3194" s="38">
        <v>136273</v>
      </c>
      <c r="G3194" s="38">
        <f t="shared" si="196"/>
        <v>1499000</v>
      </c>
      <c r="H3194" s="40" t="s">
        <v>10844</v>
      </c>
      <c r="I3194" s="40" t="s">
        <v>10845</v>
      </c>
      <c r="J3194" s="45">
        <f t="shared" si="197"/>
        <v>23670</v>
      </c>
      <c r="K3194" s="47">
        <f t="shared" si="198"/>
        <v>1499000</v>
      </c>
      <c r="L3194" t="e">
        <f>+VLOOKUP(J3194,'Thanh toán '!Q$6:R$3244,2,0)</f>
        <v>#N/A</v>
      </c>
      <c r="M3194" s="47" t="e">
        <f t="shared" si="199"/>
        <v>#N/A</v>
      </c>
    </row>
    <row r="3195" spans="1:13" x14ac:dyDescent="0.25">
      <c r="A3195" s="43">
        <v>45040</v>
      </c>
      <c r="B3195" s="40" t="s">
        <v>15114</v>
      </c>
      <c r="C3195" s="40" t="s">
        <v>9814</v>
      </c>
      <c r="D3195" s="38">
        <v>2537031</v>
      </c>
      <c r="E3195" s="42" t="s">
        <v>8998</v>
      </c>
      <c r="F3195" s="38">
        <v>253703</v>
      </c>
      <c r="G3195" s="38">
        <f t="shared" si="196"/>
        <v>2790734</v>
      </c>
      <c r="H3195" s="40" t="s">
        <v>9814</v>
      </c>
      <c r="I3195" s="40" t="s">
        <v>9815</v>
      </c>
      <c r="J3195" s="45">
        <f t="shared" si="197"/>
        <v>23671</v>
      </c>
      <c r="K3195" s="47">
        <f t="shared" si="198"/>
        <v>2790734</v>
      </c>
      <c r="L3195" t="e">
        <f>+VLOOKUP(J3195,'Thanh toán '!Q$6:R$3244,2,0)</f>
        <v>#N/A</v>
      </c>
      <c r="M3195" s="47" t="e">
        <f t="shared" si="199"/>
        <v>#N/A</v>
      </c>
    </row>
    <row r="3196" spans="1:13" x14ac:dyDescent="0.25">
      <c r="A3196" s="43">
        <v>45040</v>
      </c>
      <c r="B3196" s="40" t="s">
        <v>15115</v>
      </c>
      <c r="C3196" s="40" t="s">
        <v>9024</v>
      </c>
      <c r="D3196" s="38">
        <v>3013050</v>
      </c>
      <c r="E3196" s="42" t="s">
        <v>8998</v>
      </c>
      <c r="F3196" s="38">
        <v>301305</v>
      </c>
      <c r="G3196" s="38">
        <f t="shared" si="196"/>
        <v>3314355</v>
      </c>
      <c r="H3196" s="40" t="s">
        <v>9024</v>
      </c>
      <c r="I3196" s="40" t="s">
        <v>9025</v>
      </c>
      <c r="J3196" s="45">
        <f t="shared" si="197"/>
        <v>23672</v>
      </c>
      <c r="K3196" s="47">
        <f t="shared" si="198"/>
        <v>3314355</v>
      </c>
      <c r="L3196" t="e">
        <f>+VLOOKUP(J3196,'Thanh toán '!Q$6:R$3244,2,0)</f>
        <v>#N/A</v>
      </c>
      <c r="M3196" s="47" t="e">
        <f t="shared" si="199"/>
        <v>#N/A</v>
      </c>
    </row>
    <row r="3197" spans="1:13" x14ac:dyDescent="0.25">
      <c r="A3197" s="43">
        <v>45040</v>
      </c>
      <c r="B3197" s="40" t="s">
        <v>15116</v>
      </c>
      <c r="C3197" s="40" t="s">
        <v>9030</v>
      </c>
      <c r="D3197" s="38">
        <v>367155</v>
      </c>
      <c r="E3197" s="42" t="s">
        <v>8998</v>
      </c>
      <c r="F3197" s="38">
        <v>36716</v>
      </c>
      <c r="G3197" s="38">
        <f t="shared" si="196"/>
        <v>403871</v>
      </c>
      <c r="H3197" s="40" t="s">
        <v>9030</v>
      </c>
      <c r="I3197" s="40" t="s">
        <v>9031</v>
      </c>
      <c r="J3197" s="45">
        <f t="shared" si="197"/>
        <v>23673</v>
      </c>
      <c r="K3197" s="47">
        <f t="shared" si="198"/>
        <v>403871</v>
      </c>
      <c r="L3197" t="e">
        <f>+VLOOKUP(J3197,'Thanh toán '!Q$6:R$3244,2,0)</f>
        <v>#N/A</v>
      </c>
      <c r="M3197" s="47" t="e">
        <f t="shared" si="199"/>
        <v>#N/A</v>
      </c>
    </row>
    <row r="3198" spans="1:13" x14ac:dyDescent="0.25">
      <c r="A3198" s="43">
        <v>45040</v>
      </c>
      <c r="B3198" s="40" t="s">
        <v>15117</v>
      </c>
      <c r="C3198" s="40" t="s">
        <v>9030</v>
      </c>
      <c r="D3198" s="38">
        <v>815480</v>
      </c>
      <c r="E3198" s="42" t="s">
        <v>8998</v>
      </c>
      <c r="F3198" s="38">
        <v>81548</v>
      </c>
      <c r="G3198" s="38">
        <f t="shared" si="196"/>
        <v>897028</v>
      </c>
      <c r="H3198" s="40" t="s">
        <v>9030</v>
      </c>
      <c r="I3198" s="40" t="s">
        <v>9031</v>
      </c>
      <c r="J3198" s="45">
        <f t="shared" si="197"/>
        <v>23674</v>
      </c>
      <c r="K3198" s="47">
        <f t="shared" si="198"/>
        <v>897028</v>
      </c>
      <c r="L3198" t="e">
        <f>+VLOOKUP(J3198,'Thanh toán '!Q$6:R$3244,2,0)</f>
        <v>#N/A</v>
      </c>
      <c r="M3198" s="47" t="e">
        <f t="shared" si="199"/>
        <v>#N/A</v>
      </c>
    </row>
    <row r="3199" spans="1:13" x14ac:dyDescent="0.25">
      <c r="A3199" s="43">
        <v>45040</v>
      </c>
      <c r="B3199" s="40" t="s">
        <v>15118</v>
      </c>
      <c r="C3199" s="40" t="s">
        <v>9820</v>
      </c>
      <c r="D3199" s="38">
        <v>1622770</v>
      </c>
      <c r="E3199" s="42" t="s">
        <v>8998</v>
      </c>
      <c r="F3199" s="38">
        <v>162277</v>
      </c>
      <c r="G3199" s="38">
        <f t="shared" si="196"/>
        <v>1785047</v>
      </c>
      <c r="H3199" s="40" t="s">
        <v>9820</v>
      </c>
      <c r="I3199" s="40" t="s">
        <v>9821</v>
      </c>
      <c r="J3199" s="45">
        <f t="shared" si="197"/>
        <v>23675</v>
      </c>
      <c r="K3199" s="47">
        <f t="shared" si="198"/>
        <v>1785047</v>
      </c>
      <c r="L3199" t="e">
        <f>+VLOOKUP(J3199,'Thanh toán '!Q$6:R$3244,2,0)</f>
        <v>#N/A</v>
      </c>
      <c r="M3199" s="47" t="e">
        <f t="shared" si="199"/>
        <v>#N/A</v>
      </c>
    </row>
    <row r="3200" spans="1:13" x14ac:dyDescent="0.25">
      <c r="A3200" s="43">
        <v>45040</v>
      </c>
      <c r="B3200" s="40" t="s">
        <v>15119</v>
      </c>
      <c r="C3200" s="40" t="s">
        <v>14485</v>
      </c>
      <c r="D3200" s="38">
        <v>538788</v>
      </c>
      <c r="E3200" s="42" t="s">
        <v>8998</v>
      </c>
      <c r="F3200" s="38">
        <v>53879</v>
      </c>
      <c r="G3200" s="38">
        <f t="shared" si="196"/>
        <v>592667</v>
      </c>
      <c r="H3200" s="40" t="s">
        <v>9034</v>
      </c>
      <c r="I3200" s="40" t="s">
        <v>9035</v>
      </c>
      <c r="J3200" s="45">
        <f t="shared" si="197"/>
        <v>23676</v>
      </c>
      <c r="K3200" s="47">
        <f t="shared" si="198"/>
        <v>592667</v>
      </c>
      <c r="L3200" t="e">
        <f>+VLOOKUP(J3200,'Thanh toán '!Q$6:R$3244,2,0)</f>
        <v>#N/A</v>
      </c>
      <c r="M3200" s="47" t="e">
        <f t="shared" si="199"/>
        <v>#N/A</v>
      </c>
    </row>
    <row r="3201" spans="1:13" x14ac:dyDescent="0.25">
      <c r="A3201" s="43">
        <v>45040</v>
      </c>
      <c r="B3201" s="40" t="s">
        <v>15120</v>
      </c>
      <c r="C3201" s="40" t="s">
        <v>14685</v>
      </c>
      <c r="D3201" s="38">
        <v>513764</v>
      </c>
      <c r="E3201" s="42" t="s">
        <v>8998</v>
      </c>
      <c r="F3201" s="38">
        <v>51376</v>
      </c>
      <c r="G3201" s="38">
        <f t="shared" si="196"/>
        <v>565140</v>
      </c>
      <c r="H3201" s="40" t="s">
        <v>9034</v>
      </c>
      <c r="I3201" s="40" t="s">
        <v>9035</v>
      </c>
      <c r="J3201" s="45">
        <f t="shared" si="197"/>
        <v>23677</v>
      </c>
      <c r="K3201" s="47">
        <f t="shared" si="198"/>
        <v>565140</v>
      </c>
      <c r="L3201" t="e">
        <f>+VLOOKUP(J3201,'Thanh toán '!Q$6:R$3244,2,0)</f>
        <v>#N/A</v>
      </c>
      <c r="M3201" s="47" t="e">
        <f t="shared" si="199"/>
        <v>#N/A</v>
      </c>
    </row>
    <row r="3202" spans="1:13" x14ac:dyDescent="0.25">
      <c r="A3202" s="43">
        <v>45040</v>
      </c>
      <c r="B3202" s="40" t="s">
        <v>15121</v>
      </c>
      <c r="C3202" s="40" t="s">
        <v>15122</v>
      </c>
      <c r="D3202" s="38">
        <v>1337645</v>
      </c>
      <c r="E3202" s="42" t="s">
        <v>8998</v>
      </c>
      <c r="F3202" s="38">
        <v>133765</v>
      </c>
      <c r="G3202" s="38">
        <f t="shared" si="196"/>
        <v>1471410</v>
      </c>
      <c r="H3202" s="40" t="s">
        <v>9034</v>
      </c>
      <c r="I3202" s="40" t="s">
        <v>9035</v>
      </c>
      <c r="J3202" s="45">
        <f t="shared" si="197"/>
        <v>23678</v>
      </c>
      <c r="K3202" s="47">
        <f t="shared" si="198"/>
        <v>1471410</v>
      </c>
      <c r="L3202" t="e">
        <f>+VLOOKUP(J3202,'Thanh toán '!Q$6:R$3244,2,0)</f>
        <v>#N/A</v>
      </c>
      <c r="M3202" s="47" t="e">
        <f t="shared" si="199"/>
        <v>#N/A</v>
      </c>
    </row>
    <row r="3203" spans="1:13" x14ac:dyDescent="0.25">
      <c r="A3203" s="43">
        <v>45040</v>
      </c>
      <c r="B3203" s="40" t="s">
        <v>15123</v>
      </c>
      <c r="C3203" s="40" t="s">
        <v>15124</v>
      </c>
      <c r="D3203" s="38">
        <v>1483790</v>
      </c>
      <c r="E3203" s="42" t="s">
        <v>8998</v>
      </c>
      <c r="F3203" s="38">
        <v>148379</v>
      </c>
      <c r="G3203" s="38">
        <f t="shared" si="196"/>
        <v>1632169</v>
      </c>
      <c r="H3203" s="40" t="s">
        <v>9034</v>
      </c>
      <c r="I3203" s="40" t="s">
        <v>9035</v>
      </c>
      <c r="J3203" s="45">
        <f t="shared" si="197"/>
        <v>23679</v>
      </c>
      <c r="K3203" s="47">
        <f t="shared" si="198"/>
        <v>1632169</v>
      </c>
      <c r="L3203" t="e">
        <f>+VLOOKUP(J3203,'Thanh toán '!Q$6:R$3244,2,0)</f>
        <v>#N/A</v>
      </c>
      <c r="M3203" s="47" t="e">
        <f t="shared" si="199"/>
        <v>#N/A</v>
      </c>
    </row>
    <row r="3204" spans="1:13" x14ac:dyDescent="0.25">
      <c r="A3204" s="43">
        <v>45040</v>
      </c>
      <c r="B3204" s="40" t="s">
        <v>15125</v>
      </c>
      <c r="C3204" s="40" t="s">
        <v>9040</v>
      </c>
      <c r="D3204" s="38">
        <v>2684420</v>
      </c>
      <c r="E3204" s="42" t="s">
        <v>8998</v>
      </c>
      <c r="F3204" s="38">
        <v>268442</v>
      </c>
      <c r="G3204" s="38">
        <f t="shared" si="196"/>
        <v>2952862</v>
      </c>
      <c r="H3204" s="40" t="s">
        <v>9040</v>
      </c>
      <c r="I3204" s="40" t="s">
        <v>9041</v>
      </c>
      <c r="J3204" s="45">
        <f t="shared" si="197"/>
        <v>23680</v>
      </c>
      <c r="K3204" s="47">
        <f t="shared" si="198"/>
        <v>2952862</v>
      </c>
      <c r="L3204" t="e">
        <f>+VLOOKUP(J3204,'Thanh toán '!Q$6:R$3244,2,0)</f>
        <v>#N/A</v>
      </c>
      <c r="M3204" s="47" t="e">
        <f t="shared" si="199"/>
        <v>#N/A</v>
      </c>
    </row>
    <row r="3205" spans="1:13" x14ac:dyDescent="0.25">
      <c r="A3205" s="43">
        <v>45040</v>
      </c>
      <c r="B3205" s="40" t="s">
        <v>15126</v>
      </c>
      <c r="C3205" s="40" t="s">
        <v>9044</v>
      </c>
      <c r="D3205" s="38">
        <v>1060500</v>
      </c>
      <c r="E3205" s="42" t="s">
        <v>8998</v>
      </c>
      <c r="F3205" s="38">
        <v>106050</v>
      </c>
      <c r="G3205" s="38">
        <f t="shared" si="196"/>
        <v>1166550</v>
      </c>
      <c r="H3205" s="40" t="s">
        <v>9044</v>
      </c>
      <c r="I3205" s="40" t="s">
        <v>9045</v>
      </c>
      <c r="J3205" s="45">
        <f t="shared" si="197"/>
        <v>23681</v>
      </c>
      <c r="K3205" s="47">
        <f t="shared" si="198"/>
        <v>1166550</v>
      </c>
      <c r="L3205" t="e">
        <f>+VLOOKUP(J3205,'Thanh toán '!Q$6:R$3244,2,0)</f>
        <v>#N/A</v>
      </c>
      <c r="M3205" s="47" t="e">
        <f t="shared" si="199"/>
        <v>#N/A</v>
      </c>
    </row>
    <row r="3206" spans="1:13" x14ac:dyDescent="0.25">
      <c r="A3206" s="43">
        <v>45041</v>
      </c>
      <c r="B3206" s="40" t="s">
        <v>15132</v>
      </c>
      <c r="C3206" s="40" t="s">
        <v>9247</v>
      </c>
      <c r="D3206" s="38">
        <v>486831</v>
      </c>
      <c r="E3206" s="42" t="s">
        <v>8998</v>
      </c>
      <c r="F3206" s="38">
        <v>48683</v>
      </c>
      <c r="G3206" s="38">
        <f t="shared" ref="G3206:G3269" si="200">+D3206+F3206</f>
        <v>535514</v>
      </c>
      <c r="H3206" s="40" t="s">
        <v>9001</v>
      </c>
      <c r="I3206" s="40" t="s">
        <v>9002</v>
      </c>
      <c r="J3206" s="45">
        <f t="shared" ref="J3206:J3269" si="201">+B3206*1</f>
        <v>23708</v>
      </c>
      <c r="K3206" s="47">
        <f t="shared" ref="K3206:K3269" si="202">+G3206</f>
        <v>535514</v>
      </c>
      <c r="L3206" t="e">
        <f>+VLOOKUP(J3206,'Thanh toán '!Q$6:R$3244,2,0)</f>
        <v>#N/A</v>
      </c>
      <c r="M3206" s="47" t="e">
        <f t="shared" ref="M3206:M3269" si="203">+L3206-K3206</f>
        <v>#N/A</v>
      </c>
    </row>
    <row r="3207" spans="1:13" x14ac:dyDescent="0.25">
      <c r="A3207" s="43">
        <v>45041</v>
      </c>
      <c r="B3207" s="40" t="s">
        <v>15133</v>
      </c>
      <c r="C3207" s="40" t="s">
        <v>10355</v>
      </c>
      <c r="D3207" s="38">
        <v>1231377</v>
      </c>
      <c r="E3207" s="42" t="s">
        <v>8998</v>
      </c>
      <c r="F3207" s="38">
        <v>123138</v>
      </c>
      <c r="G3207" s="38">
        <f t="shared" si="200"/>
        <v>1354515</v>
      </c>
      <c r="H3207" s="40" t="s">
        <v>9001</v>
      </c>
      <c r="I3207" s="40" t="s">
        <v>9002</v>
      </c>
      <c r="J3207" s="45">
        <f t="shared" si="201"/>
        <v>23713</v>
      </c>
      <c r="K3207" s="47">
        <f t="shared" si="202"/>
        <v>1354515</v>
      </c>
      <c r="L3207" t="e">
        <f>+VLOOKUP(J3207,'Thanh toán '!Q$6:R$3244,2,0)</f>
        <v>#N/A</v>
      </c>
      <c r="M3207" s="47" t="e">
        <f t="shared" si="203"/>
        <v>#N/A</v>
      </c>
    </row>
    <row r="3208" spans="1:13" x14ac:dyDescent="0.25">
      <c r="A3208" s="43">
        <v>45041</v>
      </c>
      <c r="B3208" s="40" t="s">
        <v>15134</v>
      </c>
      <c r="C3208" s="40" t="s">
        <v>10069</v>
      </c>
      <c r="D3208" s="38">
        <v>712836</v>
      </c>
      <c r="E3208" s="42" t="s">
        <v>8998</v>
      </c>
      <c r="F3208" s="38">
        <v>71284</v>
      </c>
      <c r="G3208" s="38">
        <f t="shared" si="200"/>
        <v>784120</v>
      </c>
      <c r="H3208" s="40" t="s">
        <v>9001</v>
      </c>
      <c r="I3208" s="40" t="s">
        <v>9002</v>
      </c>
      <c r="J3208" s="45">
        <f t="shared" si="201"/>
        <v>23714</v>
      </c>
      <c r="K3208" s="47">
        <f t="shared" si="202"/>
        <v>784120</v>
      </c>
      <c r="L3208" t="e">
        <f>+VLOOKUP(J3208,'Thanh toán '!Q$6:R$3244,2,0)</f>
        <v>#N/A</v>
      </c>
      <c r="M3208" s="47" t="e">
        <f t="shared" si="203"/>
        <v>#N/A</v>
      </c>
    </row>
    <row r="3209" spans="1:13" x14ac:dyDescent="0.25">
      <c r="A3209" s="43">
        <v>45041</v>
      </c>
      <c r="B3209" s="40" t="s">
        <v>15135</v>
      </c>
      <c r="C3209" s="40" t="s">
        <v>10067</v>
      </c>
      <c r="D3209" s="38">
        <v>1259710</v>
      </c>
      <c r="E3209" s="42" t="s">
        <v>8998</v>
      </c>
      <c r="F3209" s="38">
        <v>125971</v>
      </c>
      <c r="G3209" s="38">
        <f t="shared" si="200"/>
        <v>1385681</v>
      </c>
      <c r="H3209" s="40" t="s">
        <v>9001</v>
      </c>
      <c r="I3209" s="40" t="s">
        <v>9002</v>
      </c>
      <c r="J3209" s="45">
        <f t="shared" si="201"/>
        <v>23715</v>
      </c>
      <c r="K3209" s="47">
        <f t="shared" si="202"/>
        <v>1385681</v>
      </c>
      <c r="L3209" t="e">
        <f>+VLOOKUP(J3209,'Thanh toán '!Q$6:R$3244,2,0)</f>
        <v>#N/A</v>
      </c>
      <c r="M3209" s="47" t="e">
        <f t="shared" si="203"/>
        <v>#N/A</v>
      </c>
    </row>
    <row r="3210" spans="1:13" x14ac:dyDescent="0.25">
      <c r="A3210" s="43">
        <v>45041</v>
      </c>
      <c r="B3210" s="40" t="s">
        <v>15136</v>
      </c>
      <c r="C3210" s="40" t="s">
        <v>10061</v>
      </c>
      <c r="D3210" s="38">
        <v>1039560</v>
      </c>
      <c r="E3210" s="42" t="s">
        <v>8998</v>
      </c>
      <c r="F3210" s="38">
        <v>103956</v>
      </c>
      <c r="G3210" s="38">
        <f t="shared" si="200"/>
        <v>1143516</v>
      </c>
      <c r="H3210" s="40" t="s">
        <v>9001</v>
      </c>
      <c r="I3210" s="40" t="s">
        <v>9002</v>
      </c>
      <c r="J3210" s="45">
        <f t="shared" si="201"/>
        <v>23717</v>
      </c>
      <c r="K3210" s="47">
        <f t="shared" si="202"/>
        <v>1143516</v>
      </c>
      <c r="L3210" t="e">
        <f>+VLOOKUP(J3210,'Thanh toán '!Q$6:R$3244,2,0)</f>
        <v>#N/A</v>
      </c>
      <c r="M3210" s="47" t="e">
        <f t="shared" si="203"/>
        <v>#N/A</v>
      </c>
    </row>
    <row r="3211" spans="1:13" x14ac:dyDescent="0.25">
      <c r="A3211" s="43">
        <v>45041</v>
      </c>
      <c r="B3211" s="40" t="s">
        <v>15137</v>
      </c>
      <c r="C3211" s="40" t="s">
        <v>10061</v>
      </c>
      <c r="D3211" s="38">
        <v>648900</v>
      </c>
      <c r="E3211" s="42" t="s">
        <v>8998</v>
      </c>
      <c r="F3211" s="38">
        <v>64890</v>
      </c>
      <c r="G3211" s="38">
        <f t="shared" si="200"/>
        <v>713790</v>
      </c>
      <c r="H3211" s="40" t="s">
        <v>9001</v>
      </c>
      <c r="I3211" s="40" t="s">
        <v>9002</v>
      </c>
      <c r="J3211" s="45">
        <f t="shared" si="201"/>
        <v>23718</v>
      </c>
      <c r="K3211" s="47">
        <f t="shared" si="202"/>
        <v>713790</v>
      </c>
      <c r="L3211" t="e">
        <f>+VLOOKUP(J3211,'Thanh toán '!Q$6:R$3244,2,0)</f>
        <v>#N/A</v>
      </c>
      <c r="M3211" s="47" t="e">
        <f t="shared" si="203"/>
        <v>#N/A</v>
      </c>
    </row>
    <row r="3212" spans="1:13" x14ac:dyDescent="0.25">
      <c r="A3212" s="43">
        <v>45041</v>
      </c>
      <c r="B3212" s="40" t="s">
        <v>15138</v>
      </c>
      <c r="C3212" s="40" t="s">
        <v>9398</v>
      </c>
      <c r="D3212" s="38">
        <v>1081500</v>
      </c>
      <c r="E3212" s="42" t="s">
        <v>8998</v>
      </c>
      <c r="F3212" s="38">
        <v>108150</v>
      </c>
      <c r="G3212" s="38">
        <f t="shared" si="200"/>
        <v>1189650</v>
      </c>
      <c r="H3212" s="40" t="s">
        <v>9398</v>
      </c>
      <c r="I3212" s="40" t="s">
        <v>9399</v>
      </c>
      <c r="J3212" s="45">
        <f t="shared" si="201"/>
        <v>23719</v>
      </c>
      <c r="K3212" s="47">
        <f t="shared" si="202"/>
        <v>1189650</v>
      </c>
      <c r="L3212" t="e">
        <f>+VLOOKUP(J3212,'Thanh toán '!Q$6:R$3244,2,0)</f>
        <v>#N/A</v>
      </c>
      <c r="M3212" s="47" t="e">
        <f t="shared" si="203"/>
        <v>#N/A</v>
      </c>
    </row>
    <row r="3213" spans="1:13" x14ac:dyDescent="0.25">
      <c r="A3213" s="43">
        <v>45041</v>
      </c>
      <c r="B3213" s="40" t="s">
        <v>15139</v>
      </c>
      <c r="C3213" s="40" t="s">
        <v>14713</v>
      </c>
      <c r="D3213" s="38">
        <v>1081500</v>
      </c>
      <c r="E3213" s="42" t="s">
        <v>8998</v>
      </c>
      <c r="F3213" s="38">
        <v>108150</v>
      </c>
      <c r="G3213" s="38">
        <f t="shared" si="200"/>
        <v>1189650</v>
      </c>
      <c r="H3213" s="40" t="s">
        <v>9221</v>
      </c>
      <c r="I3213" s="40" t="s">
        <v>9222</v>
      </c>
      <c r="J3213" s="45">
        <f t="shared" si="201"/>
        <v>23722</v>
      </c>
      <c r="K3213" s="47">
        <f t="shared" si="202"/>
        <v>1189650</v>
      </c>
      <c r="L3213" t="e">
        <f>+VLOOKUP(J3213,'Thanh toán '!Q$6:R$3244,2,0)</f>
        <v>#N/A</v>
      </c>
      <c r="M3213" s="47" t="e">
        <f t="shared" si="203"/>
        <v>#N/A</v>
      </c>
    </row>
    <row r="3214" spans="1:13" x14ac:dyDescent="0.25">
      <c r="A3214" s="43">
        <v>45041</v>
      </c>
      <c r="B3214" s="40" t="s">
        <v>15140</v>
      </c>
      <c r="C3214" s="40" t="s">
        <v>10174</v>
      </c>
      <c r="D3214" s="38">
        <v>637377</v>
      </c>
      <c r="E3214" s="42" t="s">
        <v>8998</v>
      </c>
      <c r="F3214" s="38">
        <v>63738</v>
      </c>
      <c r="G3214" s="38">
        <f t="shared" si="200"/>
        <v>701115</v>
      </c>
      <c r="H3214" s="40" t="s">
        <v>9001</v>
      </c>
      <c r="I3214" s="40" t="s">
        <v>9002</v>
      </c>
      <c r="J3214" s="45">
        <f t="shared" si="201"/>
        <v>23723</v>
      </c>
      <c r="K3214" s="47">
        <f t="shared" si="202"/>
        <v>701115</v>
      </c>
      <c r="L3214" t="e">
        <f>+VLOOKUP(J3214,'Thanh toán '!Q$6:R$3244,2,0)</f>
        <v>#N/A</v>
      </c>
      <c r="M3214" s="47" t="e">
        <f t="shared" si="203"/>
        <v>#N/A</v>
      </c>
    </row>
    <row r="3215" spans="1:13" x14ac:dyDescent="0.25">
      <c r="A3215" s="43">
        <v>45041</v>
      </c>
      <c r="B3215" s="40" t="s">
        <v>15141</v>
      </c>
      <c r="C3215" s="40" t="s">
        <v>10149</v>
      </c>
      <c r="D3215" s="38">
        <v>849836</v>
      </c>
      <c r="E3215" s="42" t="s">
        <v>8998</v>
      </c>
      <c r="F3215" s="38">
        <v>84984</v>
      </c>
      <c r="G3215" s="38">
        <f t="shared" si="200"/>
        <v>934820</v>
      </c>
      <c r="H3215" s="40" t="s">
        <v>9001</v>
      </c>
      <c r="I3215" s="40" t="s">
        <v>9002</v>
      </c>
      <c r="J3215" s="45">
        <f t="shared" si="201"/>
        <v>23725</v>
      </c>
      <c r="K3215" s="47">
        <f t="shared" si="202"/>
        <v>934820</v>
      </c>
      <c r="L3215" t="e">
        <f>+VLOOKUP(J3215,'Thanh toán '!Q$6:R$3244,2,0)</f>
        <v>#N/A</v>
      </c>
      <c r="M3215" s="47" t="e">
        <f t="shared" si="203"/>
        <v>#N/A</v>
      </c>
    </row>
    <row r="3216" spans="1:13" x14ac:dyDescent="0.25">
      <c r="A3216" s="43">
        <v>45041</v>
      </c>
      <c r="B3216" s="40" t="s">
        <v>15142</v>
      </c>
      <c r="C3216" s="40" t="s">
        <v>15143</v>
      </c>
      <c r="D3216" s="38">
        <v>989320</v>
      </c>
      <c r="E3216" s="42" t="s">
        <v>8998</v>
      </c>
      <c r="F3216" s="38">
        <v>98932</v>
      </c>
      <c r="G3216" s="38">
        <f t="shared" si="200"/>
        <v>1088252</v>
      </c>
      <c r="H3216" s="40" t="s">
        <v>9159</v>
      </c>
      <c r="I3216" s="40" t="s">
        <v>9160</v>
      </c>
      <c r="J3216" s="45">
        <f t="shared" si="201"/>
        <v>23726</v>
      </c>
      <c r="K3216" s="47">
        <f t="shared" si="202"/>
        <v>1088252</v>
      </c>
      <c r="L3216" t="e">
        <f>+VLOOKUP(J3216,'Thanh toán '!Q$6:R$3244,2,0)</f>
        <v>#N/A</v>
      </c>
      <c r="M3216" s="47" t="e">
        <f t="shared" si="203"/>
        <v>#N/A</v>
      </c>
    </row>
    <row r="3217" spans="1:13" x14ac:dyDescent="0.25">
      <c r="A3217" s="43">
        <v>45041</v>
      </c>
      <c r="B3217" s="40" t="s">
        <v>15144</v>
      </c>
      <c r="C3217" s="40" t="s">
        <v>9281</v>
      </c>
      <c r="D3217" s="38">
        <v>915433</v>
      </c>
      <c r="E3217" s="42" t="s">
        <v>8998</v>
      </c>
      <c r="F3217" s="38">
        <v>91543</v>
      </c>
      <c r="G3217" s="38">
        <f t="shared" si="200"/>
        <v>1006976</v>
      </c>
      <c r="H3217" s="40" t="s">
        <v>9001</v>
      </c>
      <c r="I3217" s="40" t="s">
        <v>9002</v>
      </c>
      <c r="J3217" s="45">
        <f t="shared" si="201"/>
        <v>23727</v>
      </c>
      <c r="K3217" s="47">
        <f t="shared" si="202"/>
        <v>1006976</v>
      </c>
      <c r="L3217" t="e">
        <f>+VLOOKUP(J3217,'Thanh toán '!Q$6:R$3244,2,0)</f>
        <v>#N/A</v>
      </c>
      <c r="M3217" s="47" t="e">
        <f t="shared" si="203"/>
        <v>#N/A</v>
      </c>
    </row>
    <row r="3218" spans="1:13" x14ac:dyDescent="0.25">
      <c r="A3218" s="43">
        <v>45041</v>
      </c>
      <c r="B3218" s="40" t="s">
        <v>15145</v>
      </c>
      <c r="C3218" s="40" t="s">
        <v>9179</v>
      </c>
      <c r="D3218" s="38">
        <v>2121000</v>
      </c>
      <c r="E3218" s="42" t="s">
        <v>8998</v>
      </c>
      <c r="F3218" s="38">
        <v>212100</v>
      </c>
      <c r="G3218" s="38">
        <f t="shared" si="200"/>
        <v>2333100</v>
      </c>
      <c r="H3218" s="40" t="s">
        <v>9179</v>
      </c>
      <c r="I3218" s="40" t="s">
        <v>9180</v>
      </c>
      <c r="J3218" s="45">
        <f t="shared" si="201"/>
        <v>23729</v>
      </c>
      <c r="K3218" s="47">
        <f t="shared" si="202"/>
        <v>2333100</v>
      </c>
      <c r="L3218" t="e">
        <f>+VLOOKUP(J3218,'Thanh toán '!Q$6:R$3244,2,0)</f>
        <v>#N/A</v>
      </c>
      <c r="M3218" s="47" t="e">
        <f t="shared" si="203"/>
        <v>#N/A</v>
      </c>
    </row>
    <row r="3219" spans="1:13" x14ac:dyDescent="0.25">
      <c r="A3219" s="43">
        <v>45041</v>
      </c>
      <c r="B3219" s="40" t="s">
        <v>15146</v>
      </c>
      <c r="C3219" s="40" t="s">
        <v>9179</v>
      </c>
      <c r="D3219" s="38">
        <v>3455440</v>
      </c>
      <c r="E3219" s="42" t="s">
        <v>8998</v>
      </c>
      <c r="F3219" s="38">
        <v>345544</v>
      </c>
      <c r="G3219" s="38">
        <f t="shared" si="200"/>
        <v>3800984</v>
      </c>
      <c r="H3219" s="40" t="s">
        <v>9179</v>
      </c>
      <c r="I3219" s="40" t="s">
        <v>9180</v>
      </c>
      <c r="J3219" s="45">
        <f t="shared" si="201"/>
        <v>23730</v>
      </c>
      <c r="K3219" s="47">
        <f t="shared" si="202"/>
        <v>3800984</v>
      </c>
      <c r="L3219" t="e">
        <f>+VLOOKUP(J3219,'Thanh toán '!Q$6:R$3244,2,0)</f>
        <v>#N/A</v>
      </c>
      <c r="M3219" s="47" t="e">
        <f t="shared" si="203"/>
        <v>#N/A</v>
      </c>
    </row>
    <row r="3220" spans="1:13" x14ac:dyDescent="0.25">
      <c r="A3220" s="43">
        <v>45041</v>
      </c>
      <c r="B3220" s="40" t="s">
        <v>15147</v>
      </c>
      <c r="C3220" s="40" t="s">
        <v>15148</v>
      </c>
      <c r="D3220" s="38">
        <v>3529833</v>
      </c>
      <c r="E3220" s="42" t="s">
        <v>8998</v>
      </c>
      <c r="F3220" s="38">
        <v>352983</v>
      </c>
      <c r="G3220" s="38">
        <f t="shared" si="200"/>
        <v>3882816</v>
      </c>
      <c r="H3220" s="40" t="s">
        <v>9034</v>
      </c>
      <c r="I3220" s="40" t="s">
        <v>9035</v>
      </c>
      <c r="J3220" s="45">
        <f t="shared" si="201"/>
        <v>23732</v>
      </c>
      <c r="K3220" s="47">
        <f t="shared" si="202"/>
        <v>3882816</v>
      </c>
      <c r="L3220" t="e">
        <f>+VLOOKUP(J3220,'Thanh toán '!Q$6:R$3244,2,0)</f>
        <v>#N/A</v>
      </c>
      <c r="M3220" s="47" t="e">
        <f t="shared" si="203"/>
        <v>#N/A</v>
      </c>
    </row>
    <row r="3221" spans="1:13" x14ac:dyDescent="0.25">
      <c r="A3221" s="43">
        <v>45041</v>
      </c>
      <c r="B3221" s="40" t="s">
        <v>15149</v>
      </c>
      <c r="C3221" s="40" t="s">
        <v>9668</v>
      </c>
      <c r="D3221" s="38">
        <v>811385</v>
      </c>
      <c r="E3221" s="42" t="s">
        <v>8998</v>
      </c>
      <c r="F3221" s="38">
        <v>81139</v>
      </c>
      <c r="G3221" s="38">
        <f t="shared" si="200"/>
        <v>892524</v>
      </c>
      <c r="H3221" s="40" t="s">
        <v>9284</v>
      </c>
      <c r="I3221" s="40" t="s">
        <v>9285</v>
      </c>
      <c r="J3221" s="45">
        <f t="shared" si="201"/>
        <v>23739</v>
      </c>
      <c r="K3221" s="47">
        <f t="shared" si="202"/>
        <v>892524</v>
      </c>
      <c r="L3221" t="e">
        <f>+VLOOKUP(J3221,'Thanh toán '!Q$6:R$3244,2,0)</f>
        <v>#N/A</v>
      </c>
      <c r="M3221" s="47" t="e">
        <f t="shared" si="203"/>
        <v>#N/A</v>
      </c>
    </row>
    <row r="3222" spans="1:13" x14ac:dyDescent="0.25">
      <c r="A3222" s="43">
        <v>45041</v>
      </c>
      <c r="B3222" s="40" t="s">
        <v>15150</v>
      </c>
      <c r="C3222" s="40" t="s">
        <v>13813</v>
      </c>
      <c r="D3222" s="38">
        <v>1663153</v>
      </c>
      <c r="E3222" s="42" t="s">
        <v>8998</v>
      </c>
      <c r="F3222" s="38">
        <v>166315</v>
      </c>
      <c r="G3222" s="38">
        <f t="shared" si="200"/>
        <v>1829468</v>
      </c>
      <c r="H3222" s="40" t="s">
        <v>9078</v>
      </c>
      <c r="I3222" s="40" t="s">
        <v>9079</v>
      </c>
      <c r="J3222" s="45">
        <f t="shared" si="201"/>
        <v>23744</v>
      </c>
      <c r="K3222" s="47">
        <f t="shared" si="202"/>
        <v>1829468</v>
      </c>
      <c r="L3222" t="e">
        <f>+VLOOKUP(J3222,'Thanh toán '!Q$6:R$3244,2,0)</f>
        <v>#N/A</v>
      </c>
      <c r="M3222" s="47" t="e">
        <f t="shared" si="203"/>
        <v>#N/A</v>
      </c>
    </row>
    <row r="3223" spans="1:13" x14ac:dyDescent="0.25">
      <c r="A3223" s="43">
        <v>45041</v>
      </c>
      <c r="B3223" s="40" t="s">
        <v>15151</v>
      </c>
      <c r="C3223" s="40" t="s">
        <v>10103</v>
      </c>
      <c r="D3223" s="38">
        <v>444230</v>
      </c>
      <c r="E3223" s="42" t="s">
        <v>8998</v>
      </c>
      <c r="F3223" s="38">
        <v>44423</v>
      </c>
      <c r="G3223" s="38">
        <f t="shared" si="200"/>
        <v>488653</v>
      </c>
      <c r="H3223" s="40" t="s">
        <v>9001</v>
      </c>
      <c r="I3223" s="40" t="s">
        <v>9002</v>
      </c>
      <c r="J3223" s="45">
        <f t="shared" si="201"/>
        <v>23748</v>
      </c>
      <c r="K3223" s="47">
        <f t="shared" si="202"/>
        <v>488653</v>
      </c>
      <c r="L3223" t="e">
        <f>+VLOOKUP(J3223,'Thanh toán '!Q$6:R$3244,2,0)</f>
        <v>#N/A</v>
      </c>
      <c r="M3223" s="47" t="e">
        <f t="shared" si="203"/>
        <v>#N/A</v>
      </c>
    </row>
    <row r="3224" spans="1:13" x14ac:dyDescent="0.25">
      <c r="A3224" s="43">
        <v>45041</v>
      </c>
      <c r="B3224" s="40" t="s">
        <v>15152</v>
      </c>
      <c r="C3224" s="40" t="s">
        <v>10013</v>
      </c>
      <c r="D3224" s="38">
        <v>1062295</v>
      </c>
      <c r="E3224" s="42" t="s">
        <v>8998</v>
      </c>
      <c r="F3224" s="38">
        <v>106230</v>
      </c>
      <c r="G3224" s="38">
        <f t="shared" si="200"/>
        <v>1168525</v>
      </c>
      <c r="H3224" s="40" t="s">
        <v>9001</v>
      </c>
      <c r="I3224" s="40" t="s">
        <v>9002</v>
      </c>
      <c r="J3224" s="45">
        <f t="shared" si="201"/>
        <v>23749</v>
      </c>
      <c r="K3224" s="47">
        <f t="shared" si="202"/>
        <v>1168525</v>
      </c>
      <c r="L3224" t="e">
        <f>+VLOOKUP(J3224,'Thanh toán '!Q$6:R$3244,2,0)</f>
        <v>#N/A</v>
      </c>
      <c r="M3224" s="47" t="e">
        <f t="shared" si="203"/>
        <v>#N/A</v>
      </c>
    </row>
    <row r="3225" spans="1:13" x14ac:dyDescent="0.25">
      <c r="A3225" s="43">
        <v>45041</v>
      </c>
      <c r="B3225" s="40" t="s">
        <v>15153</v>
      </c>
      <c r="C3225" s="40" t="s">
        <v>9228</v>
      </c>
      <c r="D3225" s="38">
        <v>444230</v>
      </c>
      <c r="E3225" s="42" t="s">
        <v>8998</v>
      </c>
      <c r="F3225" s="38">
        <v>44423</v>
      </c>
      <c r="G3225" s="38">
        <f t="shared" si="200"/>
        <v>488653</v>
      </c>
      <c r="H3225" s="40" t="s">
        <v>9001</v>
      </c>
      <c r="I3225" s="40" t="s">
        <v>9002</v>
      </c>
      <c r="J3225" s="45">
        <f t="shared" si="201"/>
        <v>23750</v>
      </c>
      <c r="K3225" s="47">
        <f t="shared" si="202"/>
        <v>488653</v>
      </c>
      <c r="L3225" t="e">
        <f>+VLOOKUP(J3225,'Thanh toán '!Q$6:R$3244,2,0)</f>
        <v>#N/A</v>
      </c>
      <c r="M3225" s="47" t="e">
        <f t="shared" si="203"/>
        <v>#N/A</v>
      </c>
    </row>
    <row r="3226" spans="1:13" x14ac:dyDescent="0.25">
      <c r="A3226" s="43">
        <v>45041</v>
      </c>
      <c r="B3226" s="40" t="s">
        <v>15154</v>
      </c>
      <c r="C3226" s="40" t="s">
        <v>9224</v>
      </c>
      <c r="D3226" s="38">
        <v>266538</v>
      </c>
      <c r="E3226" s="42" t="s">
        <v>8998</v>
      </c>
      <c r="F3226" s="38">
        <v>26654</v>
      </c>
      <c r="G3226" s="38">
        <f t="shared" si="200"/>
        <v>293192</v>
      </c>
      <c r="H3226" s="40" t="s">
        <v>9001</v>
      </c>
      <c r="I3226" s="40" t="s">
        <v>9002</v>
      </c>
      <c r="J3226" s="45">
        <f t="shared" si="201"/>
        <v>23751</v>
      </c>
      <c r="K3226" s="47">
        <f t="shared" si="202"/>
        <v>293192</v>
      </c>
      <c r="L3226" t="e">
        <f>+VLOOKUP(J3226,'Thanh toán '!Q$6:R$3244,2,0)</f>
        <v>#N/A</v>
      </c>
      <c r="M3226" s="47" t="e">
        <f t="shared" si="203"/>
        <v>#N/A</v>
      </c>
    </row>
    <row r="3227" spans="1:13" x14ac:dyDescent="0.25">
      <c r="A3227" s="43">
        <v>45041</v>
      </c>
      <c r="B3227" s="40" t="s">
        <v>15155</v>
      </c>
      <c r="C3227" s="40" t="s">
        <v>10726</v>
      </c>
      <c r="D3227" s="38">
        <v>3161100</v>
      </c>
      <c r="E3227" s="42" t="s">
        <v>8998</v>
      </c>
      <c r="F3227" s="38">
        <v>316110</v>
      </c>
      <c r="G3227" s="38">
        <f t="shared" si="200"/>
        <v>3477210</v>
      </c>
      <c r="H3227" s="40" t="s">
        <v>9558</v>
      </c>
      <c r="I3227" s="40" t="s">
        <v>9559</v>
      </c>
      <c r="J3227" s="45">
        <f t="shared" si="201"/>
        <v>23752</v>
      </c>
      <c r="K3227" s="47">
        <f t="shared" si="202"/>
        <v>3477210</v>
      </c>
      <c r="L3227" t="e">
        <f>+VLOOKUP(J3227,'Thanh toán '!Q$6:R$3244,2,0)</f>
        <v>#N/A</v>
      </c>
      <c r="M3227" s="47" t="e">
        <f t="shared" si="203"/>
        <v>#N/A</v>
      </c>
    </row>
    <row r="3228" spans="1:13" x14ac:dyDescent="0.25">
      <c r="A3228" s="43">
        <v>45041</v>
      </c>
      <c r="B3228" s="40" t="s">
        <v>15156</v>
      </c>
      <c r="C3228" s="40" t="s">
        <v>9983</v>
      </c>
      <c r="D3228" s="38">
        <v>849836</v>
      </c>
      <c r="E3228" s="42" t="s">
        <v>8998</v>
      </c>
      <c r="F3228" s="38">
        <v>84984</v>
      </c>
      <c r="G3228" s="38">
        <f t="shared" si="200"/>
        <v>934820</v>
      </c>
      <c r="H3228" s="40" t="s">
        <v>9001</v>
      </c>
      <c r="I3228" s="40" t="s">
        <v>9002</v>
      </c>
      <c r="J3228" s="45">
        <f t="shared" si="201"/>
        <v>23753</v>
      </c>
      <c r="K3228" s="47">
        <f t="shared" si="202"/>
        <v>934820</v>
      </c>
      <c r="L3228" t="e">
        <f>+VLOOKUP(J3228,'Thanh toán '!Q$6:R$3244,2,0)</f>
        <v>#N/A</v>
      </c>
      <c r="M3228" s="47" t="e">
        <f t="shared" si="203"/>
        <v>#N/A</v>
      </c>
    </row>
    <row r="3229" spans="1:13" x14ac:dyDescent="0.25">
      <c r="A3229" s="43">
        <v>45041</v>
      </c>
      <c r="B3229" s="40" t="s">
        <v>15157</v>
      </c>
      <c r="C3229" s="40" t="s">
        <v>9691</v>
      </c>
      <c r="D3229" s="38">
        <v>1131789</v>
      </c>
      <c r="E3229" s="42" t="s">
        <v>8998</v>
      </c>
      <c r="F3229" s="38">
        <v>113179</v>
      </c>
      <c r="G3229" s="38">
        <f t="shared" si="200"/>
        <v>1244968</v>
      </c>
      <c r="H3229" s="40" t="s">
        <v>9284</v>
      </c>
      <c r="I3229" s="40" t="s">
        <v>9285</v>
      </c>
      <c r="J3229" s="45">
        <f t="shared" si="201"/>
        <v>23757</v>
      </c>
      <c r="K3229" s="47">
        <f t="shared" si="202"/>
        <v>1244968</v>
      </c>
      <c r="L3229" t="e">
        <f>+VLOOKUP(J3229,'Thanh toán '!Q$6:R$3244,2,0)</f>
        <v>#N/A</v>
      </c>
      <c r="M3229" s="47" t="e">
        <f t="shared" si="203"/>
        <v>#N/A</v>
      </c>
    </row>
    <row r="3230" spans="1:13" x14ac:dyDescent="0.25">
      <c r="A3230" s="43">
        <v>45041</v>
      </c>
      <c r="B3230" s="40" t="s">
        <v>15158</v>
      </c>
      <c r="C3230" s="40" t="s">
        <v>9255</v>
      </c>
      <c r="D3230" s="38">
        <v>962485</v>
      </c>
      <c r="E3230" s="42" t="s">
        <v>8998</v>
      </c>
      <c r="F3230" s="38">
        <v>96249</v>
      </c>
      <c r="G3230" s="38">
        <f t="shared" si="200"/>
        <v>1058734</v>
      </c>
      <c r="H3230" s="40" t="s">
        <v>9001</v>
      </c>
      <c r="I3230" s="40" t="s">
        <v>9002</v>
      </c>
      <c r="J3230" s="45">
        <f t="shared" si="201"/>
        <v>23767</v>
      </c>
      <c r="K3230" s="47">
        <f t="shared" si="202"/>
        <v>1058734</v>
      </c>
      <c r="L3230" t="e">
        <f>+VLOOKUP(J3230,'Thanh toán '!Q$6:R$3244,2,0)</f>
        <v>#N/A</v>
      </c>
      <c r="M3230" s="47" t="e">
        <f t="shared" si="203"/>
        <v>#N/A</v>
      </c>
    </row>
    <row r="3231" spans="1:13" x14ac:dyDescent="0.25">
      <c r="A3231" s="43">
        <v>45041</v>
      </c>
      <c r="B3231" s="40" t="s">
        <v>15159</v>
      </c>
      <c r="C3231" s="40" t="s">
        <v>10921</v>
      </c>
      <c r="D3231" s="38">
        <v>1537385</v>
      </c>
      <c r="E3231" s="42" t="s">
        <v>8998</v>
      </c>
      <c r="F3231" s="38">
        <v>153739</v>
      </c>
      <c r="G3231" s="38">
        <f t="shared" si="200"/>
        <v>1691124</v>
      </c>
      <c r="H3231" s="40" t="s">
        <v>10921</v>
      </c>
      <c r="I3231" s="40" t="s">
        <v>10922</v>
      </c>
      <c r="J3231" s="45">
        <f t="shared" si="201"/>
        <v>23768</v>
      </c>
      <c r="K3231" s="47">
        <f t="shared" si="202"/>
        <v>1691124</v>
      </c>
      <c r="L3231" t="e">
        <f>+VLOOKUP(J3231,'Thanh toán '!Q$6:R$3244,2,0)</f>
        <v>#N/A</v>
      </c>
      <c r="M3231" s="47" t="e">
        <f t="shared" si="203"/>
        <v>#N/A</v>
      </c>
    </row>
    <row r="3232" spans="1:13" x14ac:dyDescent="0.25">
      <c r="A3232" s="43">
        <v>45041</v>
      </c>
      <c r="B3232" s="40" t="s">
        <v>15160</v>
      </c>
      <c r="C3232" s="40" t="s">
        <v>9289</v>
      </c>
      <c r="D3232" s="38">
        <v>1853250</v>
      </c>
      <c r="E3232" s="42" t="s">
        <v>8998</v>
      </c>
      <c r="F3232" s="38">
        <v>185325</v>
      </c>
      <c r="G3232" s="38">
        <f t="shared" si="200"/>
        <v>2038575</v>
      </c>
      <c r="H3232" s="40" t="s">
        <v>9289</v>
      </c>
      <c r="I3232" s="40" t="s">
        <v>9290</v>
      </c>
      <c r="J3232" s="45">
        <f t="shared" si="201"/>
        <v>23769</v>
      </c>
      <c r="K3232" s="47">
        <f t="shared" si="202"/>
        <v>2038575</v>
      </c>
      <c r="L3232" t="e">
        <f>+VLOOKUP(J3232,'Thanh toán '!Q$6:R$3244,2,0)</f>
        <v>#N/A</v>
      </c>
      <c r="M3232" s="47" t="e">
        <f t="shared" si="203"/>
        <v>#N/A</v>
      </c>
    </row>
    <row r="3233" spans="1:13" x14ac:dyDescent="0.25">
      <c r="A3233" s="43">
        <v>45041</v>
      </c>
      <c r="B3233" s="40" t="s">
        <v>15161</v>
      </c>
      <c r="C3233" s="40" t="s">
        <v>9321</v>
      </c>
      <c r="D3233" s="38">
        <v>8331610</v>
      </c>
      <c r="E3233" s="42" t="s">
        <v>8998</v>
      </c>
      <c r="F3233" s="38">
        <v>833161</v>
      </c>
      <c r="G3233" s="38">
        <f t="shared" si="200"/>
        <v>9164771</v>
      </c>
      <c r="H3233" s="40" t="s">
        <v>9321</v>
      </c>
      <c r="I3233" s="40" t="s">
        <v>9322</v>
      </c>
      <c r="J3233" s="45">
        <f t="shared" si="201"/>
        <v>23770</v>
      </c>
      <c r="K3233" s="47">
        <f t="shared" si="202"/>
        <v>9164771</v>
      </c>
      <c r="L3233" t="e">
        <f>+VLOOKUP(J3233,'Thanh toán '!Q$6:R$3244,2,0)</f>
        <v>#N/A</v>
      </c>
      <c r="M3233" s="47" t="e">
        <f t="shared" si="203"/>
        <v>#N/A</v>
      </c>
    </row>
    <row r="3234" spans="1:13" x14ac:dyDescent="0.25">
      <c r="A3234" s="43">
        <v>45041</v>
      </c>
      <c r="B3234" s="40" t="s">
        <v>15162</v>
      </c>
      <c r="C3234" s="40" t="s">
        <v>9295</v>
      </c>
      <c r="D3234" s="38">
        <v>11145040</v>
      </c>
      <c r="E3234" s="42" t="s">
        <v>8998</v>
      </c>
      <c r="F3234" s="38">
        <v>1114504</v>
      </c>
      <c r="G3234" s="38">
        <f t="shared" si="200"/>
        <v>12259544</v>
      </c>
      <c r="H3234" s="40" t="s">
        <v>9295</v>
      </c>
      <c r="I3234" s="40" t="s">
        <v>9296</v>
      </c>
      <c r="J3234" s="45">
        <f t="shared" si="201"/>
        <v>23771</v>
      </c>
      <c r="K3234" s="47">
        <f t="shared" si="202"/>
        <v>12259544</v>
      </c>
      <c r="L3234" t="e">
        <f>+VLOOKUP(J3234,'Thanh toán '!Q$6:R$3244,2,0)</f>
        <v>#N/A</v>
      </c>
      <c r="M3234" s="47" t="e">
        <f t="shared" si="203"/>
        <v>#N/A</v>
      </c>
    </row>
    <row r="3235" spans="1:13" x14ac:dyDescent="0.25">
      <c r="A3235" s="43">
        <v>45041</v>
      </c>
      <c r="B3235" s="40" t="s">
        <v>15163</v>
      </c>
      <c r="C3235" s="40" t="s">
        <v>9301</v>
      </c>
      <c r="D3235" s="38">
        <v>1003640</v>
      </c>
      <c r="E3235" s="42" t="s">
        <v>8998</v>
      </c>
      <c r="F3235" s="38">
        <v>100364</v>
      </c>
      <c r="G3235" s="38">
        <f t="shared" si="200"/>
        <v>1104004</v>
      </c>
      <c r="H3235" s="40" t="s">
        <v>9301</v>
      </c>
      <c r="I3235" s="40" t="s">
        <v>9302</v>
      </c>
      <c r="J3235" s="45">
        <f t="shared" si="201"/>
        <v>23772</v>
      </c>
      <c r="K3235" s="47">
        <f t="shared" si="202"/>
        <v>1104004</v>
      </c>
      <c r="L3235" t="e">
        <f>+VLOOKUP(J3235,'Thanh toán '!Q$6:R$3244,2,0)</f>
        <v>#N/A</v>
      </c>
      <c r="M3235" s="47" t="e">
        <f t="shared" si="203"/>
        <v>#N/A</v>
      </c>
    </row>
    <row r="3236" spans="1:13" x14ac:dyDescent="0.25">
      <c r="A3236" s="43">
        <v>45041</v>
      </c>
      <c r="B3236" s="40" t="s">
        <v>15164</v>
      </c>
      <c r="C3236" s="40" t="s">
        <v>9343</v>
      </c>
      <c r="D3236" s="38">
        <v>7837980</v>
      </c>
      <c r="E3236" s="42" t="s">
        <v>8998</v>
      </c>
      <c r="F3236" s="38">
        <v>783798</v>
      </c>
      <c r="G3236" s="38">
        <f t="shared" si="200"/>
        <v>8621778</v>
      </c>
      <c r="H3236" s="40" t="s">
        <v>9343</v>
      </c>
      <c r="I3236" s="40" t="s">
        <v>9344</v>
      </c>
      <c r="J3236" s="45">
        <f t="shared" si="201"/>
        <v>23773</v>
      </c>
      <c r="K3236" s="47">
        <f t="shared" si="202"/>
        <v>8621778</v>
      </c>
      <c r="L3236" t="e">
        <f>+VLOOKUP(J3236,'Thanh toán '!Q$6:R$3244,2,0)</f>
        <v>#N/A</v>
      </c>
      <c r="M3236" s="47" t="e">
        <f t="shared" si="203"/>
        <v>#N/A</v>
      </c>
    </row>
    <row r="3237" spans="1:13" x14ac:dyDescent="0.25">
      <c r="A3237" s="43">
        <v>45041</v>
      </c>
      <c r="B3237" s="40" t="s">
        <v>15165</v>
      </c>
      <c r="C3237" s="40" t="s">
        <v>9298</v>
      </c>
      <c r="D3237" s="38">
        <v>888460</v>
      </c>
      <c r="E3237" s="42" t="s">
        <v>8998</v>
      </c>
      <c r="F3237" s="38">
        <v>88846</v>
      </c>
      <c r="G3237" s="38">
        <f t="shared" si="200"/>
        <v>977306</v>
      </c>
      <c r="H3237" s="40" t="s">
        <v>9295</v>
      </c>
      <c r="I3237" s="40" t="s">
        <v>9296</v>
      </c>
      <c r="J3237" s="45">
        <f t="shared" si="201"/>
        <v>23774</v>
      </c>
      <c r="K3237" s="47">
        <f t="shared" si="202"/>
        <v>977306</v>
      </c>
      <c r="L3237" t="e">
        <f>+VLOOKUP(J3237,'Thanh toán '!Q$6:R$3244,2,0)</f>
        <v>#N/A</v>
      </c>
      <c r="M3237" s="47" t="e">
        <f t="shared" si="203"/>
        <v>#N/A</v>
      </c>
    </row>
    <row r="3238" spans="1:13" x14ac:dyDescent="0.25">
      <c r="A3238" s="43">
        <v>45041</v>
      </c>
      <c r="B3238" s="40" t="s">
        <v>15166</v>
      </c>
      <c r="C3238" s="40" t="s">
        <v>9315</v>
      </c>
      <c r="D3238" s="38">
        <v>6209390</v>
      </c>
      <c r="E3238" s="42" t="s">
        <v>8998</v>
      </c>
      <c r="F3238" s="38">
        <v>620939</v>
      </c>
      <c r="G3238" s="38">
        <f t="shared" si="200"/>
        <v>6830329</v>
      </c>
      <c r="H3238" s="40" t="s">
        <v>9315</v>
      </c>
      <c r="I3238" s="40" t="s">
        <v>9316</v>
      </c>
      <c r="J3238" s="45">
        <f t="shared" si="201"/>
        <v>23775</v>
      </c>
      <c r="K3238" s="47">
        <f t="shared" si="202"/>
        <v>6830329</v>
      </c>
      <c r="L3238" t="e">
        <f>+VLOOKUP(J3238,'Thanh toán '!Q$6:R$3244,2,0)</f>
        <v>#N/A</v>
      </c>
      <c r="M3238" s="47" t="e">
        <f t="shared" si="203"/>
        <v>#N/A</v>
      </c>
    </row>
    <row r="3239" spans="1:13" x14ac:dyDescent="0.25">
      <c r="A3239" s="43">
        <v>45041</v>
      </c>
      <c r="B3239" s="40" t="s">
        <v>15167</v>
      </c>
      <c r="C3239" s="40" t="s">
        <v>9315</v>
      </c>
      <c r="D3239" s="38">
        <v>8811720</v>
      </c>
      <c r="E3239" s="42" t="s">
        <v>8998</v>
      </c>
      <c r="F3239" s="38">
        <v>881172</v>
      </c>
      <c r="G3239" s="38">
        <f t="shared" si="200"/>
        <v>9692892</v>
      </c>
      <c r="H3239" s="40" t="s">
        <v>9315</v>
      </c>
      <c r="I3239" s="40" t="s">
        <v>9316</v>
      </c>
      <c r="J3239" s="45">
        <f t="shared" si="201"/>
        <v>23776</v>
      </c>
      <c r="K3239" s="47">
        <f t="shared" si="202"/>
        <v>9692892</v>
      </c>
      <c r="L3239" t="e">
        <f>+VLOOKUP(J3239,'Thanh toán '!Q$6:R$3244,2,0)</f>
        <v>#N/A</v>
      </c>
      <c r="M3239" s="47" t="e">
        <f t="shared" si="203"/>
        <v>#N/A</v>
      </c>
    </row>
    <row r="3240" spans="1:13" x14ac:dyDescent="0.25">
      <c r="A3240" s="43">
        <v>45041</v>
      </c>
      <c r="B3240" s="40" t="s">
        <v>15168</v>
      </c>
      <c r="C3240" s="40" t="s">
        <v>10184</v>
      </c>
      <c r="D3240" s="38">
        <v>444230</v>
      </c>
      <c r="E3240" s="42" t="s">
        <v>8998</v>
      </c>
      <c r="F3240" s="38">
        <v>44423</v>
      </c>
      <c r="G3240" s="38">
        <f t="shared" si="200"/>
        <v>488653</v>
      </c>
      <c r="H3240" s="40" t="s">
        <v>10184</v>
      </c>
      <c r="I3240" s="40" t="s">
        <v>10185</v>
      </c>
      <c r="J3240" s="45">
        <f t="shared" si="201"/>
        <v>23777</v>
      </c>
      <c r="K3240" s="47">
        <f t="shared" si="202"/>
        <v>488653</v>
      </c>
      <c r="L3240" t="e">
        <f>+VLOOKUP(J3240,'Thanh toán '!Q$6:R$3244,2,0)</f>
        <v>#N/A</v>
      </c>
      <c r="M3240" s="47" t="e">
        <f t="shared" si="203"/>
        <v>#N/A</v>
      </c>
    </row>
    <row r="3241" spans="1:13" x14ac:dyDescent="0.25">
      <c r="A3241" s="43">
        <v>45041</v>
      </c>
      <c r="B3241" s="40" t="s">
        <v>15169</v>
      </c>
      <c r="C3241" s="40" t="s">
        <v>9327</v>
      </c>
      <c r="D3241" s="38">
        <v>6515320</v>
      </c>
      <c r="E3241" s="42" t="s">
        <v>8998</v>
      </c>
      <c r="F3241" s="38">
        <v>651532</v>
      </c>
      <c r="G3241" s="38">
        <f t="shared" si="200"/>
        <v>7166852</v>
      </c>
      <c r="H3241" s="40" t="s">
        <v>9327</v>
      </c>
      <c r="I3241" s="40" t="s">
        <v>9328</v>
      </c>
      <c r="J3241" s="45">
        <f t="shared" si="201"/>
        <v>23778</v>
      </c>
      <c r="K3241" s="47">
        <f t="shared" si="202"/>
        <v>7166852</v>
      </c>
      <c r="L3241" t="e">
        <f>+VLOOKUP(J3241,'Thanh toán '!Q$6:R$3244,2,0)</f>
        <v>#N/A</v>
      </c>
      <c r="M3241" s="47" t="e">
        <f t="shared" si="203"/>
        <v>#N/A</v>
      </c>
    </row>
    <row r="3242" spans="1:13" x14ac:dyDescent="0.25">
      <c r="A3242" s="43">
        <v>45042</v>
      </c>
      <c r="B3242" s="40" t="s">
        <v>15180</v>
      </c>
      <c r="C3242" s="40" t="s">
        <v>9347</v>
      </c>
      <c r="D3242" s="38">
        <v>2714250</v>
      </c>
      <c r="E3242" s="42" t="s">
        <v>8998</v>
      </c>
      <c r="F3242" s="38">
        <v>271425</v>
      </c>
      <c r="G3242" s="38">
        <f t="shared" si="200"/>
        <v>2985675</v>
      </c>
      <c r="H3242" s="40" t="s">
        <v>9347</v>
      </c>
      <c r="I3242" s="40" t="s">
        <v>9348</v>
      </c>
      <c r="J3242" s="45">
        <f t="shared" si="201"/>
        <v>23780</v>
      </c>
      <c r="K3242" s="47">
        <f t="shared" si="202"/>
        <v>2985675</v>
      </c>
      <c r="L3242" t="e">
        <f>+VLOOKUP(J3242,'Thanh toán '!Q$6:R$3244,2,0)</f>
        <v>#N/A</v>
      </c>
      <c r="M3242" s="47" t="e">
        <f t="shared" si="203"/>
        <v>#N/A</v>
      </c>
    </row>
    <row r="3243" spans="1:13" x14ac:dyDescent="0.25">
      <c r="A3243" s="43">
        <v>45042</v>
      </c>
      <c r="B3243" s="40" t="s">
        <v>15181</v>
      </c>
      <c r="C3243" s="40" t="s">
        <v>9203</v>
      </c>
      <c r="D3243" s="38">
        <v>494452</v>
      </c>
      <c r="E3243" s="42" t="s">
        <v>8998</v>
      </c>
      <c r="F3243" s="38">
        <v>49445</v>
      </c>
      <c r="G3243" s="38">
        <f t="shared" si="200"/>
        <v>543897</v>
      </c>
      <c r="H3243" s="40" t="s">
        <v>9001</v>
      </c>
      <c r="I3243" s="40" t="s">
        <v>9002</v>
      </c>
      <c r="J3243" s="45">
        <f t="shared" si="201"/>
        <v>23781</v>
      </c>
      <c r="K3243" s="47">
        <f t="shared" si="202"/>
        <v>543897</v>
      </c>
      <c r="L3243" t="e">
        <f>+VLOOKUP(J3243,'Thanh toán '!Q$6:R$3244,2,0)</f>
        <v>#N/A</v>
      </c>
      <c r="M3243" s="47" t="e">
        <f t="shared" si="203"/>
        <v>#N/A</v>
      </c>
    </row>
    <row r="3244" spans="1:13" x14ac:dyDescent="0.25">
      <c r="A3244" s="43">
        <v>45042</v>
      </c>
      <c r="B3244" s="40" t="s">
        <v>15182</v>
      </c>
      <c r="C3244" s="40" t="s">
        <v>14217</v>
      </c>
      <c r="D3244" s="38">
        <v>734310</v>
      </c>
      <c r="E3244" s="42" t="s">
        <v>8998</v>
      </c>
      <c r="F3244" s="38">
        <v>73431</v>
      </c>
      <c r="G3244" s="38">
        <f t="shared" si="200"/>
        <v>807741</v>
      </c>
      <c r="H3244" s="40" t="s">
        <v>9486</v>
      </c>
      <c r="I3244" s="40" t="s">
        <v>9487</v>
      </c>
      <c r="J3244" s="45">
        <f t="shared" si="201"/>
        <v>23782</v>
      </c>
      <c r="K3244" s="47">
        <f t="shared" si="202"/>
        <v>807741</v>
      </c>
      <c r="L3244" t="e">
        <f>+VLOOKUP(J3244,'Thanh toán '!Q$6:R$3244,2,0)</f>
        <v>#N/A</v>
      </c>
      <c r="M3244" s="47" t="e">
        <f t="shared" si="203"/>
        <v>#N/A</v>
      </c>
    </row>
    <row r="3245" spans="1:13" x14ac:dyDescent="0.25">
      <c r="A3245" s="43">
        <v>45042</v>
      </c>
      <c r="B3245" s="40" t="s">
        <v>15183</v>
      </c>
      <c r="C3245" s="40" t="s">
        <v>9382</v>
      </c>
      <c r="D3245" s="38">
        <v>1583773</v>
      </c>
      <c r="E3245" s="42" t="s">
        <v>8998</v>
      </c>
      <c r="F3245" s="38">
        <v>158377</v>
      </c>
      <c r="G3245" s="38">
        <f t="shared" si="200"/>
        <v>1742150</v>
      </c>
      <c r="H3245" s="40" t="s">
        <v>9001</v>
      </c>
      <c r="I3245" s="40" t="s">
        <v>9002</v>
      </c>
      <c r="J3245" s="45">
        <f t="shared" si="201"/>
        <v>23783</v>
      </c>
      <c r="K3245" s="47">
        <f t="shared" si="202"/>
        <v>1742150</v>
      </c>
      <c r="L3245" t="e">
        <f>+VLOOKUP(J3245,'Thanh toán '!Q$6:R$3244,2,0)</f>
        <v>#N/A</v>
      </c>
      <c r="M3245" s="47" t="e">
        <f t="shared" si="203"/>
        <v>#N/A</v>
      </c>
    </row>
    <row r="3246" spans="1:13" x14ac:dyDescent="0.25">
      <c r="A3246" s="43">
        <v>45042</v>
      </c>
      <c r="B3246" s="40" t="s">
        <v>15184</v>
      </c>
      <c r="C3246" s="40" t="s">
        <v>10508</v>
      </c>
      <c r="D3246" s="38">
        <v>963128</v>
      </c>
      <c r="E3246" s="42" t="s">
        <v>8998</v>
      </c>
      <c r="F3246" s="38">
        <v>96313</v>
      </c>
      <c r="G3246" s="38">
        <f t="shared" si="200"/>
        <v>1059441</v>
      </c>
      <c r="H3246" s="40" t="s">
        <v>9001</v>
      </c>
      <c r="I3246" s="40" t="s">
        <v>9002</v>
      </c>
      <c r="J3246" s="45">
        <f t="shared" si="201"/>
        <v>23784</v>
      </c>
      <c r="K3246" s="47">
        <f t="shared" si="202"/>
        <v>1059441</v>
      </c>
      <c r="L3246" t="e">
        <f>+VLOOKUP(J3246,'Thanh toán '!Q$6:R$3244,2,0)</f>
        <v>#N/A</v>
      </c>
      <c r="M3246" s="47" t="e">
        <f t="shared" si="203"/>
        <v>#N/A</v>
      </c>
    </row>
    <row r="3247" spans="1:13" x14ac:dyDescent="0.25">
      <c r="A3247" s="43">
        <v>45042</v>
      </c>
      <c r="B3247" s="40" t="s">
        <v>15185</v>
      </c>
      <c r="C3247" s="40" t="s">
        <v>10655</v>
      </c>
      <c r="D3247" s="38">
        <v>1017689</v>
      </c>
      <c r="E3247" s="42" t="s">
        <v>8998</v>
      </c>
      <c r="F3247" s="38">
        <v>101769</v>
      </c>
      <c r="G3247" s="38">
        <f t="shared" si="200"/>
        <v>1119458</v>
      </c>
      <c r="H3247" s="40" t="s">
        <v>9001</v>
      </c>
      <c r="I3247" s="40" t="s">
        <v>9002</v>
      </c>
      <c r="J3247" s="45">
        <f t="shared" si="201"/>
        <v>23785</v>
      </c>
      <c r="K3247" s="47">
        <f t="shared" si="202"/>
        <v>1119458</v>
      </c>
      <c r="L3247" t="e">
        <f>+VLOOKUP(J3247,'Thanh toán '!Q$6:R$3244,2,0)</f>
        <v>#N/A</v>
      </c>
      <c r="M3247" s="47" t="e">
        <f t="shared" si="203"/>
        <v>#N/A</v>
      </c>
    </row>
    <row r="3248" spans="1:13" x14ac:dyDescent="0.25">
      <c r="A3248" s="43">
        <v>45042</v>
      </c>
      <c r="B3248" s="40" t="s">
        <v>15186</v>
      </c>
      <c r="C3248" s="40" t="s">
        <v>9206</v>
      </c>
      <c r="D3248" s="38">
        <v>1060500</v>
      </c>
      <c r="E3248" s="42" t="s">
        <v>8998</v>
      </c>
      <c r="F3248" s="38">
        <v>106050</v>
      </c>
      <c r="G3248" s="38">
        <f t="shared" si="200"/>
        <v>1166550</v>
      </c>
      <c r="H3248" s="40" t="s">
        <v>9206</v>
      </c>
      <c r="I3248" s="40" t="s">
        <v>9207</v>
      </c>
      <c r="J3248" s="45">
        <f t="shared" si="201"/>
        <v>23786</v>
      </c>
      <c r="K3248" s="47">
        <f t="shared" si="202"/>
        <v>1166550</v>
      </c>
      <c r="L3248" t="e">
        <f>+VLOOKUP(J3248,'Thanh toán '!Q$6:R$3244,2,0)</f>
        <v>#N/A</v>
      </c>
      <c r="M3248" s="47" t="e">
        <f t="shared" si="203"/>
        <v>#N/A</v>
      </c>
    </row>
    <row r="3249" spans="1:13" x14ac:dyDescent="0.25">
      <c r="A3249" s="43">
        <v>45042</v>
      </c>
      <c r="B3249" s="40" t="s">
        <v>15187</v>
      </c>
      <c r="C3249" s="40" t="s">
        <v>9206</v>
      </c>
      <c r="D3249" s="38">
        <v>2002210</v>
      </c>
      <c r="E3249" s="42" t="s">
        <v>8998</v>
      </c>
      <c r="F3249" s="38">
        <v>200221</v>
      </c>
      <c r="G3249" s="38">
        <f t="shared" si="200"/>
        <v>2202431</v>
      </c>
      <c r="H3249" s="40" t="s">
        <v>9206</v>
      </c>
      <c r="I3249" s="40" t="s">
        <v>9207</v>
      </c>
      <c r="J3249" s="45">
        <f t="shared" si="201"/>
        <v>23787</v>
      </c>
      <c r="K3249" s="47">
        <f t="shared" si="202"/>
        <v>2202431</v>
      </c>
      <c r="L3249" t="e">
        <f>+VLOOKUP(J3249,'Thanh toán '!Q$6:R$3244,2,0)</f>
        <v>#N/A</v>
      </c>
      <c r="M3249" s="47" t="e">
        <f t="shared" si="203"/>
        <v>#N/A</v>
      </c>
    </row>
    <row r="3250" spans="1:13" x14ac:dyDescent="0.25">
      <c r="A3250" s="43">
        <v>45042</v>
      </c>
      <c r="B3250" s="40" t="s">
        <v>15188</v>
      </c>
      <c r="C3250" s="40" t="s">
        <v>15189</v>
      </c>
      <c r="D3250" s="38">
        <v>1496844</v>
      </c>
      <c r="E3250" s="42" t="s">
        <v>8998</v>
      </c>
      <c r="F3250" s="38">
        <v>149684</v>
      </c>
      <c r="G3250" s="38">
        <f t="shared" si="200"/>
        <v>1646528</v>
      </c>
      <c r="H3250" s="40" t="s">
        <v>9078</v>
      </c>
      <c r="I3250" s="40" t="s">
        <v>9079</v>
      </c>
      <c r="J3250" s="45">
        <f t="shared" si="201"/>
        <v>23924</v>
      </c>
      <c r="K3250" s="47">
        <f t="shared" si="202"/>
        <v>1646528</v>
      </c>
      <c r="L3250" t="e">
        <f>+VLOOKUP(J3250,'Thanh toán '!Q$6:R$3244,2,0)</f>
        <v>#N/A</v>
      </c>
      <c r="M3250" s="47" t="e">
        <f t="shared" si="203"/>
        <v>#N/A</v>
      </c>
    </row>
    <row r="3251" spans="1:13" x14ac:dyDescent="0.25">
      <c r="A3251" s="43">
        <v>45042</v>
      </c>
      <c r="B3251" s="40" t="s">
        <v>15190</v>
      </c>
      <c r="C3251" s="40" t="s">
        <v>9959</v>
      </c>
      <c r="D3251" s="38">
        <v>1657625</v>
      </c>
      <c r="E3251" s="42" t="s">
        <v>8998</v>
      </c>
      <c r="F3251" s="38">
        <v>165763</v>
      </c>
      <c r="G3251" s="38">
        <f t="shared" si="200"/>
        <v>1823388</v>
      </c>
      <c r="H3251" s="40" t="s">
        <v>9001</v>
      </c>
      <c r="I3251" s="40" t="s">
        <v>9002</v>
      </c>
      <c r="J3251" s="45">
        <f t="shared" si="201"/>
        <v>23925</v>
      </c>
      <c r="K3251" s="47">
        <f t="shared" si="202"/>
        <v>1823388</v>
      </c>
      <c r="L3251" t="e">
        <f>+VLOOKUP(J3251,'Thanh toán '!Q$6:R$3244,2,0)</f>
        <v>#N/A</v>
      </c>
      <c r="M3251" s="47" t="e">
        <f t="shared" si="203"/>
        <v>#N/A</v>
      </c>
    </row>
    <row r="3252" spans="1:13" x14ac:dyDescent="0.25">
      <c r="A3252" s="43">
        <v>45042</v>
      </c>
      <c r="B3252" s="40" t="s">
        <v>15191</v>
      </c>
      <c r="C3252" s="40" t="s">
        <v>9959</v>
      </c>
      <c r="D3252" s="38">
        <v>648900</v>
      </c>
      <c r="E3252" s="42" t="s">
        <v>8998</v>
      </c>
      <c r="F3252" s="38">
        <v>64890</v>
      </c>
      <c r="G3252" s="38">
        <f t="shared" si="200"/>
        <v>713790</v>
      </c>
      <c r="H3252" s="40" t="s">
        <v>9001</v>
      </c>
      <c r="I3252" s="40" t="s">
        <v>9002</v>
      </c>
      <c r="J3252" s="45">
        <f t="shared" si="201"/>
        <v>23926</v>
      </c>
      <c r="K3252" s="47">
        <f t="shared" si="202"/>
        <v>713790</v>
      </c>
      <c r="L3252" t="e">
        <f>+VLOOKUP(J3252,'Thanh toán '!Q$6:R$3244,2,0)</f>
        <v>#N/A</v>
      </c>
      <c r="M3252" s="47" t="e">
        <f t="shared" si="203"/>
        <v>#N/A</v>
      </c>
    </row>
    <row r="3253" spans="1:13" x14ac:dyDescent="0.25">
      <c r="A3253" s="43">
        <v>45042</v>
      </c>
      <c r="B3253" s="40" t="s">
        <v>15192</v>
      </c>
      <c r="C3253" s="40" t="s">
        <v>9141</v>
      </c>
      <c r="D3253" s="38">
        <v>2365270</v>
      </c>
      <c r="E3253" s="42" t="s">
        <v>8998</v>
      </c>
      <c r="F3253" s="38">
        <v>236527</v>
      </c>
      <c r="G3253" s="38">
        <f t="shared" si="200"/>
        <v>2601797</v>
      </c>
      <c r="H3253" s="40" t="s">
        <v>9141</v>
      </c>
      <c r="I3253" s="40" t="s">
        <v>9142</v>
      </c>
      <c r="J3253" s="45">
        <f t="shared" si="201"/>
        <v>23927</v>
      </c>
      <c r="K3253" s="47">
        <f t="shared" si="202"/>
        <v>2601797</v>
      </c>
      <c r="L3253" t="e">
        <f>+VLOOKUP(J3253,'Thanh toán '!Q$6:R$3244,2,0)</f>
        <v>#N/A</v>
      </c>
      <c r="M3253" s="47" t="e">
        <f t="shared" si="203"/>
        <v>#N/A</v>
      </c>
    </row>
    <row r="3254" spans="1:13" x14ac:dyDescent="0.25">
      <c r="A3254" s="43">
        <v>45042</v>
      </c>
      <c r="B3254" s="40" t="s">
        <v>15193</v>
      </c>
      <c r="C3254" s="40" t="s">
        <v>9961</v>
      </c>
      <c r="D3254" s="38">
        <v>658984</v>
      </c>
      <c r="E3254" s="42" t="s">
        <v>8998</v>
      </c>
      <c r="F3254" s="38">
        <v>65898</v>
      </c>
      <c r="G3254" s="38">
        <f t="shared" si="200"/>
        <v>724882</v>
      </c>
      <c r="H3254" s="40" t="s">
        <v>9001</v>
      </c>
      <c r="I3254" s="40" t="s">
        <v>9002</v>
      </c>
      <c r="J3254" s="45">
        <f t="shared" si="201"/>
        <v>23949</v>
      </c>
      <c r="K3254" s="47">
        <f t="shared" si="202"/>
        <v>724882</v>
      </c>
      <c r="L3254" t="e">
        <f>+VLOOKUP(J3254,'Thanh toán '!Q$6:R$3244,2,0)</f>
        <v>#N/A</v>
      </c>
      <c r="M3254" s="47" t="e">
        <f t="shared" si="203"/>
        <v>#N/A</v>
      </c>
    </row>
    <row r="3255" spans="1:13" x14ac:dyDescent="0.25">
      <c r="A3255" s="43">
        <v>45042</v>
      </c>
      <c r="B3255" s="40" t="s">
        <v>15194</v>
      </c>
      <c r="C3255" s="40" t="s">
        <v>9961</v>
      </c>
      <c r="D3255" s="38">
        <v>1291333</v>
      </c>
      <c r="E3255" s="42" t="s">
        <v>8998</v>
      </c>
      <c r="F3255" s="38">
        <v>129133</v>
      </c>
      <c r="G3255" s="38">
        <f t="shared" si="200"/>
        <v>1420466</v>
      </c>
      <c r="H3255" s="40" t="s">
        <v>9001</v>
      </c>
      <c r="I3255" s="40" t="s">
        <v>9002</v>
      </c>
      <c r="J3255" s="45">
        <f t="shared" si="201"/>
        <v>23950</v>
      </c>
      <c r="K3255" s="47">
        <f t="shared" si="202"/>
        <v>1420466</v>
      </c>
      <c r="L3255" t="e">
        <f>+VLOOKUP(J3255,'Thanh toán '!Q$6:R$3244,2,0)</f>
        <v>#N/A</v>
      </c>
      <c r="M3255" s="47" t="e">
        <f t="shared" si="203"/>
        <v>#N/A</v>
      </c>
    </row>
    <row r="3256" spans="1:13" x14ac:dyDescent="0.25">
      <c r="A3256" s="43">
        <v>45042</v>
      </c>
      <c r="B3256" s="40" t="s">
        <v>15195</v>
      </c>
      <c r="C3256" s="40" t="s">
        <v>9961</v>
      </c>
      <c r="D3256" s="38">
        <v>648900</v>
      </c>
      <c r="E3256" s="42" t="s">
        <v>8998</v>
      </c>
      <c r="F3256" s="38">
        <v>64890</v>
      </c>
      <c r="G3256" s="38">
        <f t="shared" si="200"/>
        <v>713790</v>
      </c>
      <c r="H3256" s="40" t="s">
        <v>9001</v>
      </c>
      <c r="I3256" s="40" t="s">
        <v>9002</v>
      </c>
      <c r="J3256" s="45">
        <f t="shared" si="201"/>
        <v>23951</v>
      </c>
      <c r="K3256" s="47">
        <f t="shared" si="202"/>
        <v>713790</v>
      </c>
      <c r="L3256" t="e">
        <f>+VLOOKUP(J3256,'Thanh toán '!Q$6:R$3244,2,0)</f>
        <v>#N/A</v>
      </c>
      <c r="M3256" s="47" t="e">
        <f t="shared" si="203"/>
        <v>#N/A</v>
      </c>
    </row>
    <row r="3257" spans="1:13" x14ac:dyDescent="0.25">
      <c r="A3257" s="43">
        <v>45042</v>
      </c>
      <c r="B3257" s="40" t="s">
        <v>15196</v>
      </c>
      <c r="C3257" s="40" t="s">
        <v>10031</v>
      </c>
      <c r="D3257" s="38">
        <v>3817070</v>
      </c>
      <c r="E3257" s="42" t="s">
        <v>8998</v>
      </c>
      <c r="F3257" s="38">
        <v>381707</v>
      </c>
      <c r="G3257" s="38">
        <f t="shared" si="200"/>
        <v>4198777</v>
      </c>
      <c r="H3257" s="40" t="s">
        <v>10031</v>
      </c>
      <c r="I3257" s="40" t="s">
        <v>10032</v>
      </c>
      <c r="J3257" s="45">
        <f t="shared" si="201"/>
        <v>24068</v>
      </c>
      <c r="K3257" s="47">
        <f t="shared" si="202"/>
        <v>4198777</v>
      </c>
      <c r="L3257" t="e">
        <f>+VLOOKUP(J3257,'Thanh toán '!Q$6:R$3244,2,0)</f>
        <v>#N/A</v>
      </c>
      <c r="M3257" s="47" t="e">
        <f t="shared" si="203"/>
        <v>#N/A</v>
      </c>
    </row>
    <row r="3258" spans="1:13" x14ac:dyDescent="0.25">
      <c r="A3258" s="43">
        <v>45042</v>
      </c>
      <c r="B3258" s="40" t="s">
        <v>15197</v>
      </c>
      <c r="C3258" s="40" t="s">
        <v>10339</v>
      </c>
      <c r="D3258" s="38">
        <v>3315250</v>
      </c>
      <c r="E3258" s="42" t="s">
        <v>8998</v>
      </c>
      <c r="F3258" s="38">
        <v>331525</v>
      </c>
      <c r="G3258" s="38">
        <f t="shared" si="200"/>
        <v>3646775</v>
      </c>
      <c r="H3258" s="40" t="s">
        <v>10339</v>
      </c>
      <c r="I3258" s="40" t="s">
        <v>10340</v>
      </c>
      <c r="J3258" s="45">
        <f t="shared" si="201"/>
        <v>24069</v>
      </c>
      <c r="K3258" s="47">
        <f t="shared" si="202"/>
        <v>3646775</v>
      </c>
      <c r="L3258" t="e">
        <f>+VLOOKUP(J3258,'Thanh toán '!Q$6:R$3244,2,0)</f>
        <v>#N/A</v>
      </c>
      <c r="M3258" s="47" t="e">
        <f t="shared" si="203"/>
        <v>#N/A</v>
      </c>
    </row>
    <row r="3259" spans="1:13" x14ac:dyDescent="0.25">
      <c r="A3259" s="43">
        <v>45042</v>
      </c>
      <c r="B3259" s="40" t="s">
        <v>15198</v>
      </c>
      <c r="C3259" s="40" t="s">
        <v>9775</v>
      </c>
      <c r="D3259" s="38">
        <v>992672</v>
      </c>
      <c r="E3259" s="42" t="s">
        <v>8998</v>
      </c>
      <c r="F3259" s="38">
        <v>99267</v>
      </c>
      <c r="G3259" s="38">
        <f t="shared" si="200"/>
        <v>1091939</v>
      </c>
      <c r="H3259" s="40" t="s">
        <v>9001</v>
      </c>
      <c r="I3259" s="40" t="s">
        <v>9002</v>
      </c>
      <c r="J3259" s="45">
        <f t="shared" si="201"/>
        <v>24090</v>
      </c>
      <c r="K3259" s="47">
        <f t="shared" si="202"/>
        <v>1091939</v>
      </c>
      <c r="L3259" t="e">
        <f>+VLOOKUP(J3259,'Thanh toán '!Q$6:R$3244,2,0)</f>
        <v>#N/A</v>
      </c>
      <c r="M3259" s="47" t="e">
        <f t="shared" si="203"/>
        <v>#N/A</v>
      </c>
    </row>
    <row r="3260" spans="1:13" x14ac:dyDescent="0.25">
      <c r="A3260" s="43">
        <v>45042</v>
      </c>
      <c r="B3260" s="40" t="s">
        <v>15199</v>
      </c>
      <c r="C3260" s="40" t="s">
        <v>13107</v>
      </c>
      <c r="D3260" s="38">
        <v>401456</v>
      </c>
      <c r="E3260" s="42" t="s">
        <v>8998</v>
      </c>
      <c r="F3260" s="38">
        <v>40146</v>
      </c>
      <c r="G3260" s="38">
        <f t="shared" si="200"/>
        <v>441602</v>
      </c>
      <c r="H3260" s="40" t="s">
        <v>9001</v>
      </c>
      <c r="I3260" s="40" t="s">
        <v>9002</v>
      </c>
      <c r="J3260" s="45">
        <f t="shared" si="201"/>
        <v>24091</v>
      </c>
      <c r="K3260" s="47">
        <f t="shared" si="202"/>
        <v>441602</v>
      </c>
      <c r="L3260" t="e">
        <f>+VLOOKUP(J3260,'Thanh toán '!Q$6:R$3244,2,0)</f>
        <v>#N/A</v>
      </c>
      <c r="M3260" s="47" t="e">
        <f t="shared" si="203"/>
        <v>#N/A</v>
      </c>
    </row>
    <row r="3261" spans="1:13" x14ac:dyDescent="0.25">
      <c r="A3261" s="43">
        <v>45042</v>
      </c>
      <c r="B3261" s="40" t="s">
        <v>15200</v>
      </c>
      <c r="C3261" s="40" t="s">
        <v>9769</v>
      </c>
      <c r="D3261" s="38">
        <v>710768</v>
      </c>
      <c r="E3261" s="42" t="s">
        <v>8998</v>
      </c>
      <c r="F3261" s="38">
        <v>71077</v>
      </c>
      <c r="G3261" s="38">
        <f t="shared" si="200"/>
        <v>781845</v>
      </c>
      <c r="H3261" s="40" t="s">
        <v>9001</v>
      </c>
      <c r="I3261" s="40" t="s">
        <v>9002</v>
      </c>
      <c r="J3261" s="45">
        <f t="shared" si="201"/>
        <v>24092</v>
      </c>
      <c r="K3261" s="47">
        <f t="shared" si="202"/>
        <v>781845</v>
      </c>
      <c r="L3261" t="e">
        <f>+VLOOKUP(J3261,'Thanh toán '!Q$6:R$3244,2,0)</f>
        <v>#N/A</v>
      </c>
      <c r="M3261" s="47" t="e">
        <f t="shared" si="203"/>
        <v>#N/A</v>
      </c>
    </row>
    <row r="3262" spans="1:13" x14ac:dyDescent="0.25">
      <c r="A3262" s="43">
        <v>45042</v>
      </c>
      <c r="B3262" s="40" t="s">
        <v>15201</v>
      </c>
      <c r="C3262" s="40" t="s">
        <v>9856</v>
      </c>
      <c r="D3262" s="38">
        <v>1131789</v>
      </c>
      <c r="E3262" s="42" t="s">
        <v>8998</v>
      </c>
      <c r="F3262" s="38">
        <v>113179</v>
      </c>
      <c r="G3262" s="38">
        <f t="shared" si="200"/>
        <v>1244968</v>
      </c>
      <c r="H3262" s="40" t="s">
        <v>9001</v>
      </c>
      <c r="I3262" s="40" t="s">
        <v>9002</v>
      </c>
      <c r="J3262" s="45">
        <f t="shared" si="201"/>
        <v>24153</v>
      </c>
      <c r="K3262" s="47">
        <f t="shared" si="202"/>
        <v>1244968</v>
      </c>
      <c r="L3262" t="e">
        <f>+VLOOKUP(J3262,'Thanh toán '!Q$6:R$3244,2,0)</f>
        <v>#N/A</v>
      </c>
      <c r="M3262" s="47" t="e">
        <f t="shared" si="203"/>
        <v>#N/A</v>
      </c>
    </row>
    <row r="3263" spans="1:13" x14ac:dyDescent="0.25">
      <c r="A3263" s="43">
        <v>45042</v>
      </c>
      <c r="B3263" s="40" t="s">
        <v>15202</v>
      </c>
      <c r="C3263" s="40" t="s">
        <v>9125</v>
      </c>
      <c r="D3263" s="38">
        <v>1965115</v>
      </c>
      <c r="E3263" s="42" t="s">
        <v>8998</v>
      </c>
      <c r="F3263" s="38">
        <v>196512</v>
      </c>
      <c r="G3263" s="38">
        <f t="shared" si="200"/>
        <v>2161627</v>
      </c>
      <c r="H3263" s="40" t="s">
        <v>9001</v>
      </c>
      <c r="I3263" s="40" t="s">
        <v>9002</v>
      </c>
      <c r="J3263" s="45">
        <f t="shared" si="201"/>
        <v>24179</v>
      </c>
      <c r="K3263" s="47">
        <f t="shared" si="202"/>
        <v>2161627</v>
      </c>
      <c r="L3263" t="e">
        <f>+VLOOKUP(J3263,'Thanh toán '!Q$6:R$3244,2,0)</f>
        <v>#N/A</v>
      </c>
      <c r="M3263" s="47" t="e">
        <f t="shared" si="203"/>
        <v>#N/A</v>
      </c>
    </row>
    <row r="3264" spans="1:13" x14ac:dyDescent="0.25">
      <c r="A3264" s="43">
        <v>45042</v>
      </c>
      <c r="B3264" s="40" t="s">
        <v>15203</v>
      </c>
      <c r="C3264" s="40" t="s">
        <v>9127</v>
      </c>
      <c r="D3264" s="38">
        <v>486831</v>
      </c>
      <c r="E3264" s="42" t="s">
        <v>8998</v>
      </c>
      <c r="F3264" s="38">
        <v>48683</v>
      </c>
      <c r="G3264" s="38">
        <f t="shared" si="200"/>
        <v>535514</v>
      </c>
      <c r="H3264" s="40" t="s">
        <v>9001</v>
      </c>
      <c r="I3264" s="40" t="s">
        <v>9002</v>
      </c>
      <c r="J3264" s="45">
        <f t="shared" si="201"/>
        <v>24180</v>
      </c>
      <c r="K3264" s="47">
        <f t="shared" si="202"/>
        <v>535514</v>
      </c>
      <c r="L3264" t="e">
        <f>+VLOOKUP(J3264,'Thanh toán '!Q$6:R$3244,2,0)</f>
        <v>#N/A</v>
      </c>
      <c r="M3264" s="47" t="e">
        <f t="shared" si="203"/>
        <v>#N/A</v>
      </c>
    </row>
    <row r="3265" spans="1:13" x14ac:dyDescent="0.25">
      <c r="A3265" s="43">
        <v>45042</v>
      </c>
      <c r="B3265" s="40" t="s">
        <v>15204</v>
      </c>
      <c r="C3265" s="40" t="s">
        <v>9251</v>
      </c>
      <c r="D3265" s="38">
        <v>989315</v>
      </c>
      <c r="E3265" s="42" t="s">
        <v>8998</v>
      </c>
      <c r="F3265" s="38">
        <v>98932</v>
      </c>
      <c r="G3265" s="38">
        <f t="shared" si="200"/>
        <v>1088247</v>
      </c>
      <c r="H3265" s="40" t="s">
        <v>9001</v>
      </c>
      <c r="I3265" s="40" t="s">
        <v>9002</v>
      </c>
      <c r="J3265" s="45">
        <f t="shared" si="201"/>
        <v>24234</v>
      </c>
      <c r="K3265" s="47">
        <f t="shared" si="202"/>
        <v>1088247</v>
      </c>
      <c r="L3265" t="e">
        <f>+VLOOKUP(J3265,'Thanh toán '!Q$6:R$3244,2,0)</f>
        <v>#N/A</v>
      </c>
      <c r="M3265" s="47" t="e">
        <f t="shared" si="203"/>
        <v>#N/A</v>
      </c>
    </row>
    <row r="3266" spans="1:13" x14ac:dyDescent="0.25">
      <c r="A3266" s="43">
        <v>45042</v>
      </c>
      <c r="B3266" s="40" t="s">
        <v>15205</v>
      </c>
      <c r="C3266" s="40" t="s">
        <v>15206</v>
      </c>
      <c r="D3266" s="38">
        <v>575677</v>
      </c>
      <c r="E3266" s="42" t="s">
        <v>8998</v>
      </c>
      <c r="F3266" s="38">
        <v>57568</v>
      </c>
      <c r="G3266" s="38">
        <f t="shared" si="200"/>
        <v>633245</v>
      </c>
      <c r="H3266" s="40" t="s">
        <v>9001</v>
      </c>
      <c r="I3266" s="40" t="s">
        <v>9002</v>
      </c>
      <c r="J3266" s="45">
        <f t="shared" si="201"/>
        <v>24254</v>
      </c>
      <c r="K3266" s="47">
        <f t="shared" si="202"/>
        <v>633245</v>
      </c>
      <c r="L3266" t="e">
        <f>+VLOOKUP(J3266,'Thanh toán '!Q$6:R$3244,2,0)</f>
        <v>#N/A</v>
      </c>
      <c r="M3266" s="47" t="e">
        <f t="shared" si="203"/>
        <v>#N/A</v>
      </c>
    </row>
    <row r="3267" spans="1:13" x14ac:dyDescent="0.25">
      <c r="A3267" s="43">
        <v>45042</v>
      </c>
      <c r="B3267" s="40" t="s">
        <v>15207</v>
      </c>
      <c r="C3267" s="40" t="s">
        <v>9242</v>
      </c>
      <c r="D3267" s="38">
        <v>7257820</v>
      </c>
      <c r="E3267" s="42" t="s">
        <v>8998</v>
      </c>
      <c r="F3267" s="38">
        <v>725782</v>
      </c>
      <c r="G3267" s="38">
        <f t="shared" si="200"/>
        <v>7983602</v>
      </c>
      <c r="H3267" s="40" t="s">
        <v>9242</v>
      </c>
      <c r="I3267" s="40" t="s">
        <v>9243</v>
      </c>
      <c r="J3267" s="45">
        <f t="shared" si="201"/>
        <v>24305</v>
      </c>
      <c r="K3267" s="47">
        <f t="shared" si="202"/>
        <v>7983602</v>
      </c>
      <c r="L3267" t="e">
        <f>+VLOOKUP(J3267,'Thanh toán '!Q$6:R$3244,2,0)</f>
        <v>#N/A</v>
      </c>
      <c r="M3267" s="47" t="e">
        <f t="shared" si="203"/>
        <v>#N/A</v>
      </c>
    </row>
    <row r="3268" spans="1:13" x14ac:dyDescent="0.25">
      <c r="A3268" s="43">
        <v>45042</v>
      </c>
      <c r="B3268" s="40" t="s">
        <v>13763</v>
      </c>
      <c r="C3268" s="40" t="s">
        <v>10242</v>
      </c>
      <c r="D3268" s="38">
        <v>1186319</v>
      </c>
      <c r="E3268" s="42" t="s">
        <v>8998</v>
      </c>
      <c r="F3268" s="38">
        <v>118632</v>
      </c>
      <c r="G3268" s="38">
        <f t="shared" si="200"/>
        <v>1304951</v>
      </c>
      <c r="H3268" s="40" t="s">
        <v>9001</v>
      </c>
      <c r="I3268" s="40" t="s">
        <v>9002</v>
      </c>
      <c r="J3268" s="45">
        <f t="shared" si="201"/>
        <v>24349</v>
      </c>
      <c r="K3268" s="47">
        <f t="shared" si="202"/>
        <v>1304951</v>
      </c>
      <c r="L3268" t="e">
        <f>+VLOOKUP(J3268,'Thanh toán '!Q$6:R$3244,2,0)</f>
        <v>#N/A</v>
      </c>
      <c r="M3268" s="47" t="e">
        <f t="shared" si="203"/>
        <v>#N/A</v>
      </c>
    </row>
    <row r="3269" spans="1:13" x14ac:dyDescent="0.25">
      <c r="A3269" s="43">
        <v>45042</v>
      </c>
      <c r="B3269" s="40" t="s">
        <v>13764</v>
      </c>
      <c r="C3269" s="40" t="s">
        <v>11331</v>
      </c>
      <c r="D3269" s="38">
        <v>868975</v>
      </c>
      <c r="E3269" s="42" t="s">
        <v>8998</v>
      </c>
      <c r="F3269" s="38">
        <v>86898</v>
      </c>
      <c r="G3269" s="38">
        <f t="shared" si="200"/>
        <v>955873</v>
      </c>
      <c r="H3269" s="40" t="s">
        <v>9001</v>
      </c>
      <c r="I3269" s="40" t="s">
        <v>9002</v>
      </c>
      <c r="J3269" s="45">
        <f t="shared" si="201"/>
        <v>24350</v>
      </c>
      <c r="K3269" s="47">
        <f t="shared" si="202"/>
        <v>955873</v>
      </c>
      <c r="L3269" t="e">
        <f>+VLOOKUP(J3269,'Thanh toán '!Q$6:R$3244,2,0)</f>
        <v>#N/A</v>
      </c>
      <c r="M3269" s="47" t="e">
        <f t="shared" si="203"/>
        <v>#N/A</v>
      </c>
    </row>
    <row r="3270" spans="1:13" x14ac:dyDescent="0.25">
      <c r="A3270" s="43">
        <v>45042</v>
      </c>
      <c r="B3270" s="40" t="s">
        <v>15208</v>
      </c>
      <c r="C3270" s="40" t="s">
        <v>10269</v>
      </c>
      <c r="D3270" s="38">
        <v>498349</v>
      </c>
      <c r="E3270" s="42" t="s">
        <v>8998</v>
      </c>
      <c r="F3270" s="38">
        <v>49835</v>
      </c>
      <c r="G3270" s="38">
        <f t="shared" ref="G3270:G3333" si="204">+D3270+F3270</f>
        <v>548184</v>
      </c>
      <c r="H3270" s="40" t="s">
        <v>9001</v>
      </c>
      <c r="I3270" s="40" t="s">
        <v>9002</v>
      </c>
      <c r="J3270" s="45">
        <f t="shared" ref="J3270:J3333" si="205">+B3270*1</f>
        <v>24351</v>
      </c>
      <c r="K3270" s="47">
        <f t="shared" ref="K3270:K3333" si="206">+G3270</f>
        <v>548184</v>
      </c>
      <c r="L3270" t="e">
        <f>+VLOOKUP(J3270,'Thanh toán '!Q$6:R$3244,2,0)</f>
        <v>#N/A</v>
      </c>
      <c r="M3270" s="47" t="e">
        <f t="shared" ref="M3270:M3333" si="207">+L3270-K3270</f>
        <v>#N/A</v>
      </c>
    </row>
    <row r="3271" spans="1:13" x14ac:dyDescent="0.25">
      <c r="A3271" s="43">
        <v>45042</v>
      </c>
      <c r="B3271" s="40" t="s">
        <v>13765</v>
      </c>
      <c r="C3271" s="40" t="s">
        <v>10218</v>
      </c>
      <c r="D3271" s="38">
        <v>486831</v>
      </c>
      <c r="E3271" s="42" t="s">
        <v>8998</v>
      </c>
      <c r="F3271" s="38">
        <v>48683</v>
      </c>
      <c r="G3271" s="38">
        <f t="shared" si="204"/>
        <v>535514</v>
      </c>
      <c r="H3271" s="40" t="s">
        <v>9001</v>
      </c>
      <c r="I3271" s="40" t="s">
        <v>9002</v>
      </c>
      <c r="J3271" s="45">
        <f t="shared" si="205"/>
        <v>24352</v>
      </c>
      <c r="K3271" s="47">
        <f t="shared" si="206"/>
        <v>535514</v>
      </c>
      <c r="L3271" t="e">
        <f>+VLOOKUP(J3271,'Thanh toán '!Q$6:R$3244,2,0)</f>
        <v>#N/A</v>
      </c>
      <c r="M3271" s="47" t="e">
        <f t="shared" si="207"/>
        <v>#N/A</v>
      </c>
    </row>
    <row r="3272" spans="1:13" x14ac:dyDescent="0.25">
      <c r="A3272" s="43">
        <v>45042</v>
      </c>
      <c r="B3272" s="40" t="s">
        <v>15209</v>
      </c>
      <c r="C3272" s="40" t="s">
        <v>10262</v>
      </c>
      <c r="D3272" s="38">
        <v>664523</v>
      </c>
      <c r="E3272" s="42" t="s">
        <v>8998</v>
      </c>
      <c r="F3272" s="38">
        <v>66452</v>
      </c>
      <c r="G3272" s="38">
        <f t="shared" si="204"/>
        <v>730975</v>
      </c>
      <c r="H3272" s="40" t="s">
        <v>9001</v>
      </c>
      <c r="I3272" s="40" t="s">
        <v>9002</v>
      </c>
      <c r="J3272" s="45">
        <f t="shared" si="205"/>
        <v>24353</v>
      </c>
      <c r="K3272" s="47">
        <f t="shared" si="206"/>
        <v>730975</v>
      </c>
      <c r="L3272" t="e">
        <f>+VLOOKUP(J3272,'Thanh toán '!Q$6:R$3244,2,0)</f>
        <v>#N/A</v>
      </c>
      <c r="M3272" s="47" t="e">
        <f t="shared" si="207"/>
        <v>#N/A</v>
      </c>
    </row>
    <row r="3273" spans="1:13" x14ac:dyDescent="0.25">
      <c r="A3273" s="43">
        <v>45042</v>
      </c>
      <c r="B3273" s="40" t="s">
        <v>15210</v>
      </c>
      <c r="C3273" s="40" t="s">
        <v>10228</v>
      </c>
      <c r="D3273" s="38">
        <v>1851183</v>
      </c>
      <c r="E3273" s="42" t="s">
        <v>8998</v>
      </c>
      <c r="F3273" s="38">
        <v>185118</v>
      </c>
      <c r="G3273" s="38">
        <f t="shared" si="204"/>
        <v>2036301</v>
      </c>
      <c r="H3273" s="40" t="s">
        <v>9001</v>
      </c>
      <c r="I3273" s="40" t="s">
        <v>9002</v>
      </c>
      <c r="J3273" s="45">
        <f t="shared" si="205"/>
        <v>24371</v>
      </c>
      <c r="K3273" s="47">
        <f t="shared" si="206"/>
        <v>2036301</v>
      </c>
      <c r="L3273" t="e">
        <f>+VLOOKUP(J3273,'Thanh toán '!Q$6:R$3244,2,0)</f>
        <v>#N/A</v>
      </c>
      <c r="M3273" s="47" t="e">
        <f t="shared" si="207"/>
        <v>#N/A</v>
      </c>
    </row>
    <row r="3274" spans="1:13" x14ac:dyDescent="0.25">
      <c r="A3274" s="43">
        <v>45042</v>
      </c>
      <c r="B3274" s="40" t="s">
        <v>15211</v>
      </c>
      <c r="C3274" s="40" t="s">
        <v>10230</v>
      </c>
      <c r="D3274" s="38">
        <v>486831</v>
      </c>
      <c r="E3274" s="42" t="s">
        <v>8998</v>
      </c>
      <c r="F3274" s="38">
        <v>48683</v>
      </c>
      <c r="G3274" s="38">
        <f t="shared" si="204"/>
        <v>535514</v>
      </c>
      <c r="H3274" s="40" t="s">
        <v>9001</v>
      </c>
      <c r="I3274" s="40" t="s">
        <v>9002</v>
      </c>
      <c r="J3274" s="45">
        <f t="shared" si="205"/>
        <v>24372</v>
      </c>
      <c r="K3274" s="47">
        <f t="shared" si="206"/>
        <v>535514</v>
      </c>
      <c r="L3274" t="e">
        <f>+VLOOKUP(J3274,'Thanh toán '!Q$6:R$3244,2,0)</f>
        <v>#N/A</v>
      </c>
      <c r="M3274" s="47" t="e">
        <f t="shared" si="207"/>
        <v>#N/A</v>
      </c>
    </row>
    <row r="3275" spans="1:13" x14ac:dyDescent="0.25">
      <c r="A3275" s="43">
        <v>45042</v>
      </c>
      <c r="B3275" s="40" t="s">
        <v>13766</v>
      </c>
      <c r="C3275" s="40" t="s">
        <v>13297</v>
      </c>
      <c r="D3275" s="38">
        <v>2121000</v>
      </c>
      <c r="E3275" s="42" t="s">
        <v>8998</v>
      </c>
      <c r="F3275" s="38">
        <v>212100</v>
      </c>
      <c r="G3275" s="38">
        <f t="shared" si="204"/>
        <v>2333100</v>
      </c>
      <c r="H3275" s="40" t="s">
        <v>9183</v>
      </c>
      <c r="I3275" s="40" t="s">
        <v>9184</v>
      </c>
      <c r="J3275" s="45">
        <f t="shared" si="205"/>
        <v>24393</v>
      </c>
      <c r="K3275" s="47">
        <f t="shared" si="206"/>
        <v>2333100</v>
      </c>
      <c r="L3275" t="e">
        <f>+VLOOKUP(J3275,'Thanh toán '!Q$6:R$3244,2,0)</f>
        <v>#N/A</v>
      </c>
      <c r="M3275" s="47" t="e">
        <f t="shared" si="207"/>
        <v>#N/A</v>
      </c>
    </row>
    <row r="3276" spans="1:13" x14ac:dyDescent="0.25">
      <c r="A3276" s="43">
        <v>45042</v>
      </c>
      <c r="B3276" s="40" t="s">
        <v>15212</v>
      </c>
      <c r="C3276" s="40" t="s">
        <v>10178</v>
      </c>
      <c r="D3276" s="38">
        <v>594776</v>
      </c>
      <c r="E3276" s="42" t="s">
        <v>8998</v>
      </c>
      <c r="F3276" s="38">
        <v>59478</v>
      </c>
      <c r="G3276" s="38">
        <f t="shared" si="204"/>
        <v>654254</v>
      </c>
      <c r="H3276" s="40" t="s">
        <v>9001</v>
      </c>
      <c r="I3276" s="40" t="s">
        <v>9002</v>
      </c>
      <c r="J3276" s="45">
        <f t="shared" si="205"/>
        <v>24485</v>
      </c>
      <c r="K3276" s="47">
        <f t="shared" si="206"/>
        <v>654254</v>
      </c>
      <c r="L3276" t="e">
        <f>+VLOOKUP(J3276,'Thanh toán '!Q$6:R$3244,2,0)</f>
        <v>#N/A</v>
      </c>
      <c r="M3276" s="47" t="e">
        <f t="shared" si="207"/>
        <v>#N/A</v>
      </c>
    </row>
    <row r="3277" spans="1:13" x14ac:dyDescent="0.25">
      <c r="A3277" s="43">
        <v>45042</v>
      </c>
      <c r="B3277" s="40" t="s">
        <v>13767</v>
      </c>
      <c r="C3277" s="40" t="s">
        <v>9234</v>
      </c>
      <c r="D3277" s="38">
        <v>5178700</v>
      </c>
      <c r="E3277" s="42" t="s">
        <v>8998</v>
      </c>
      <c r="F3277" s="38">
        <v>517870</v>
      </c>
      <c r="G3277" s="38">
        <f t="shared" si="204"/>
        <v>5696570</v>
      </c>
      <c r="H3277" s="40" t="s">
        <v>9234</v>
      </c>
      <c r="I3277" s="40" t="s">
        <v>9235</v>
      </c>
      <c r="J3277" s="45">
        <f t="shared" si="205"/>
        <v>24529</v>
      </c>
      <c r="K3277" s="47">
        <f t="shared" si="206"/>
        <v>5696570</v>
      </c>
      <c r="L3277" t="e">
        <f>+VLOOKUP(J3277,'Thanh toán '!Q$6:R$3244,2,0)</f>
        <v>#N/A</v>
      </c>
      <c r="M3277" s="47" t="e">
        <f t="shared" si="207"/>
        <v>#N/A</v>
      </c>
    </row>
    <row r="3278" spans="1:13" x14ac:dyDescent="0.25">
      <c r="A3278" s="43">
        <v>45042</v>
      </c>
      <c r="B3278" s="40" t="s">
        <v>13768</v>
      </c>
      <c r="C3278" s="40" t="s">
        <v>9402</v>
      </c>
      <c r="D3278" s="38">
        <v>1734700</v>
      </c>
      <c r="E3278" s="42" t="s">
        <v>8998</v>
      </c>
      <c r="F3278" s="38">
        <v>173470</v>
      </c>
      <c r="G3278" s="38">
        <f t="shared" si="204"/>
        <v>1908170</v>
      </c>
      <c r="H3278" s="40" t="s">
        <v>9402</v>
      </c>
      <c r="I3278" s="40" t="s">
        <v>9403</v>
      </c>
      <c r="J3278" s="45">
        <f t="shared" si="205"/>
        <v>24530</v>
      </c>
      <c r="K3278" s="47">
        <f t="shared" si="206"/>
        <v>1908170</v>
      </c>
      <c r="L3278" t="e">
        <f>+VLOOKUP(J3278,'Thanh toán '!Q$6:R$3244,2,0)</f>
        <v>#N/A</v>
      </c>
      <c r="M3278" s="47" t="e">
        <f t="shared" si="207"/>
        <v>#N/A</v>
      </c>
    </row>
    <row r="3279" spans="1:13" x14ac:dyDescent="0.25">
      <c r="A3279" s="43">
        <v>45042</v>
      </c>
      <c r="B3279" s="40" t="s">
        <v>15213</v>
      </c>
      <c r="C3279" s="40" t="s">
        <v>9654</v>
      </c>
      <c r="D3279" s="38">
        <v>734310</v>
      </c>
      <c r="E3279" s="42" t="s">
        <v>8998</v>
      </c>
      <c r="F3279" s="38">
        <v>73431</v>
      </c>
      <c r="G3279" s="38">
        <f t="shared" si="204"/>
        <v>807741</v>
      </c>
      <c r="H3279" s="40" t="s">
        <v>9284</v>
      </c>
      <c r="I3279" s="40" t="s">
        <v>9285</v>
      </c>
      <c r="J3279" s="45">
        <f t="shared" si="205"/>
        <v>24644</v>
      </c>
      <c r="K3279" s="47">
        <f t="shared" si="206"/>
        <v>807741</v>
      </c>
      <c r="L3279" t="e">
        <f>+VLOOKUP(J3279,'Thanh toán '!Q$6:R$3244,2,0)</f>
        <v>#N/A</v>
      </c>
      <c r="M3279" s="47" t="e">
        <f t="shared" si="207"/>
        <v>#N/A</v>
      </c>
    </row>
    <row r="3280" spans="1:13" x14ac:dyDescent="0.25">
      <c r="A3280" s="43">
        <v>45042</v>
      </c>
      <c r="B3280" s="40" t="s">
        <v>15214</v>
      </c>
      <c r="C3280" s="40" t="s">
        <v>14034</v>
      </c>
      <c r="D3280" s="38">
        <v>1278189</v>
      </c>
      <c r="E3280" s="42" t="s">
        <v>8998</v>
      </c>
      <c r="F3280" s="38">
        <v>127819</v>
      </c>
      <c r="G3280" s="38">
        <f t="shared" si="204"/>
        <v>1406008</v>
      </c>
      <c r="H3280" s="40" t="s">
        <v>9284</v>
      </c>
      <c r="I3280" s="40" t="s">
        <v>9285</v>
      </c>
      <c r="J3280" s="45">
        <f t="shared" si="205"/>
        <v>24649</v>
      </c>
      <c r="K3280" s="47">
        <f t="shared" si="206"/>
        <v>1406008</v>
      </c>
      <c r="L3280" t="e">
        <f>+VLOOKUP(J3280,'Thanh toán '!Q$6:R$3244,2,0)</f>
        <v>#N/A</v>
      </c>
      <c r="M3280" s="47" t="e">
        <f t="shared" si="207"/>
        <v>#N/A</v>
      </c>
    </row>
    <row r="3281" spans="1:13" x14ac:dyDescent="0.25">
      <c r="A3281" s="43">
        <v>45042</v>
      </c>
      <c r="B3281" s="40" t="s">
        <v>15215</v>
      </c>
      <c r="C3281" s="40" t="s">
        <v>15216</v>
      </c>
      <c r="D3281" s="38">
        <v>4442300</v>
      </c>
      <c r="E3281" s="42" t="s">
        <v>8998</v>
      </c>
      <c r="F3281" s="38">
        <v>444230</v>
      </c>
      <c r="G3281" s="38">
        <f t="shared" si="204"/>
        <v>4886530</v>
      </c>
      <c r="H3281" s="40" t="s">
        <v>9068</v>
      </c>
      <c r="I3281" s="40" t="s">
        <v>9069</v>
      </c>
      <c r="J3281" s="45">
        <f t="shared" si="205"/>
        <v>24725</v>
      </c>
      <c r="K3281" s="47">
        <f t="shared" si="206"/>
        <v>4886530</v>
      </c>
      <c r="L3281" t="e">
        <f>+VLOOKUP(J3281,'Thanh toán '!Q$6:R$3244,2,0)</f>
        <v>#N/A</v>
      </c>
      <c r="M3281" s="47" t="e">
        <f t="shared" si="207"/>
        <v>#N/A</v>
      </c>
    </row>
    <row r="3282" spans="1:13" x14ac:dyDescent="0.25">
      <c r="A3282" s="43">
        <v>45042</v>
      </c>
      <c r="B3282" s="40" t="s">
        <v>15217</v>
      </c>
      <c r="C3282" s="40" t="s">
        <v>9685</v>
      </c>
      <c r="D3282" s="38">
        <v>2353069</v>
      </c>
      <c r="E3282" s="42" t="s">
        <v>8998</v>
      </c>
      <c r="F3282" s="38">
        <v>235307</v>
      </c>
      <c r="G3282" s="38">
        <f t="shared" si="204"/>
        <v>2588376</v>
      </c>
      <c r="H3282" s="40" t="s">
        <v>9284</v>
      </c>
      <c r="I3282" s="40" t="s">
        <v>9285</v>
      </c>
      <c r="J3282" s="45">
        <f t="shared" si="205"/>
        <v>24726</v>
      </c>
      <c r="K3282" s="47">
        <f t="shared" si="206"/>
        <v>2588376</v>
      </c>
      <c r="L3282" t="e">
        <f>+VLOOKUP(J3282,'Thanh toán '!Q$6:R$3244,2,0)</f>
        <v>#N/A</v>
      </c>
      <c r="M3282" s="47" t="e">
        <f t="shared" si="207"/>
        <v>#N/A</v>
      </c>
    </row>
    <row r="3283" spans="1:13" x14ac:dyDescent="0.25">
      <c r="A3283" s="43">
        <v>45042</v>
      </c>
      <c r="B3283" s="40" t="s">
        <v>15218</v>
      </c>
      <c r="C3283" s="40" t="s">
        <v>9182</v>
      </c>
      <c r="D3283" s="38">
        <v>2956670</v>
      </c>
      <c r="E3283" s="42" t="s">
        <v>8998</v>
      </c>
      <c r="F3283" s="38">
        <v>295667</v>
      </c>
      <c r="G3283" s="38">
        <f t="shared" si="204"/>
        <v>3252337</v>
      </c>
      <c r="H3283" s="40" t="s">
        <v>9183</v>
      </c>
      <c r="I3283" s="40" t="s">
        <v>9184</v>
      </c>
      <c r="J3283" s="45">
        <f t="shared" si="205"/>
        <v>24728</v>
      </c>
      <c r="K3283" s="47">
        <f t="shared" si="206"/>
        <v>3252337</v>
      </c>
      <c r="L3283" t="e">
        <f>+VLOOKUP(J3283,'Thanh toán '!Q$6:R$3244,2,0)</f>
        <v>#N/A</v>
      </c>
      <c r="M3283" s="47" t="e">
        <f t="shared" si="207"/>
        <v>#N/A</v>
      </c>
    </row>
    <row r="3284" spans="1:13" x14ac:dyDescent="0.25">
      <c r="A3284" s="43">
        <v>45042</v>
      </c>
      <c r="B3284" s="40" t="s">
        <v>15219</v>
      </c>
      <c r="C3284" s="40" t="s">
        <v>9212</v>
      </c>
      <c r="D3284" s="38">
        <v>4268680</v>
      </c>
      <c r="E3284" s="42" t="s">
        <v>8998</v>
      </c>
      <c r="F3284" s="38">
        <v>426868</v>
      </c>
      <c r="G3284" s="38">
        <f t="shared" si="204"/>
        <v>4695548</v>
      </c>
      <c r="H3284" s="40" t="s">
        <v>9212</v>
      </c>
      <c r="I3284" s="40" t="s">
        <v>9213</v>
      </c>
      <c r="J3284" s="45">
        <f t="shared" si="205"/>
        <v>24729</v>
      </c>
      <c r="K3284" s="47">
        <f t="shared" si="206"/>
        <v>4695548</v>
      </c>
      <c r="L3284" t="e">
        <f>+VLOOKUP(J3284,'Thanh toán '!Q$6:R$3244,2,0)</f>
        <v>#N/A</v>
      </c>
      <c r="M3284" s="47" t="e">
        <f t="shared" si="207"/>
        <v>#N/A</v>
      </c>
    </row>
    <row r="3285" spans="1:13" x14ac:dyDescent="0.25">
      <c r="A3285" s="43">
        <v>45042</v>
      </c>
      <c r="B3285" s="40" t="s">
        <v>15220</v>
      </c>
      <c r="C3285" s="40" t="s">
        <v>9212</v>
      </c>
      <c r="D3285" s="38">
        <v>1060500</v>
      </c>
      <c r="E3285" s="42" t="s">
        <v>8998</v>
      </c>
      <c r="F3285" s="38">
        <v>106050</v>
      </c>
      <c r="G3285" s="38">
        <f t="shared" si="204"/>
        <v>1166550</v>
      </c>
      <c r="H3285" s="40" t="s">
        <v>9212</v>
      </c>
      <c r="I3285" s="40" t="s">
        <v>9213</v>
      </c>
      <c r="J3285" s="45">
        <f t="shared" si="205"/>
        <v>24730</v>
      </c>
      <c r="K3285" s="47">
        <f t="shared" si="206"/>
        <v>1166550</v>
      </c>
      <c r="L3285" t="e">
        <f>+VLOOKUP(J3285,'Thanh toán '!Q$6:R$3244,2,0)</f>
        <v>#N/A</v>
      </c>
      <c r="M3285" s="47" t="e">
        <f t="shared" si="207"/>
        <v>#N/A</v>
      </c>
    </row>
    <row r="3286" spans="1:13" x14ac:dyDescent="0.25">
      <c r="A3286" s="43">
        <v>45042</v>
      </c>
      <c r="B3286" s="40" t="s">
        <v>15221</v>
      </c>
      <c r="C3286" s="40" t="s">
        <v>9601</v>
      </c>
      <c r="D3286" s="38">
        <v>8115500</v>
      </c>
      <c r="E3286" s="42" t="s">
        <v>8998</v>
      </c>
      <c r="F3286" s="38">
        <v>811550</v>
      </c>
      <c r="G3286" s="38">
        <f t="shared" si="204"/>
        <v>8927050</v>
      </c>
      <c r="H3286" s="40" t="s">
        <v>9601</v>
      </c>
      <c r="I3286" s="40" t="s">
        <v>9602</v>
      </c>
      <c r="J3286" s="45">
        <f t="shared" si="205"/>
        <v>24966</v>
      </c>
      <c r="K3286" s="47">
        <f t="shared" si="206"/>
        <v>8927050</v>
      </c>
      <c r="L3286" t="e">
        <f>+VLOOKUP(J3286,'Thanh toán '!Q$6:R$3244,2,0)</f>
        <v>#N/A</v>
      </c>
      <c r="M3286" s="47" t="e">
        <f t="shared" si="207"/>
        <v>#N/A</v>
      </c>
    </row>
    <row r="3287" spans="1:13" x14ac:dyDescent="0.25">
      <c r="A3287" s="43">
        <v>45042</v>
      </c>
      <c r="B3287" s="40" t="s">
        <v>15222</v>
      </c>
      <c r="C3287" s="40" t="s">
        <v>9649</v>
      </c>
      <c r="D3287" s="38">
        <v>6369360</v>
      </c>
      <c r="E3287" s="42" t="s">
        <v>8998</v>
      </c>
      <c r="F3287" s="38">
        <v>636936</v>
      </c>
      <c r="G3287" s="38">
        <f t="shared" si="204"/>
        <v>7006296</v>
      </c>
      <c r="H3287" s="40" t="s">
        <v>9649</v>
      </c>
      <c r="I3287" s="40" t="s">
        <v>9650</v>
      </c>
      <c r="J3287" s="45">
        <f t="shared" si="205"/>
        <v>24967</v>
      </c>
      <c r="K3287" s="47">
        <f t="shared" si="206"/>
        <v>7006296</v>
      </c>
      <c r="L3287" t="e">
        <f>+VLOOKUP(J3287,'Thanh toán '!Q$6:R$3244,2,0)</f>
        <v>#N/A</v>
      </c>
      <c r="M3287" s="47" t="e">
        <f t="shared" si="207"/>
        <v>#N/A</v>
      </c>
    </row>
    <row r="3288" spans="1:13" x14ac:dyDescent="0.25">
      <c r="A3288" s="43">
        <v>45042</v>
      </c>
      <c r="B3288" s="40" t="s">
        <v>15223</v>
      </c>
      <c r="C3288" s="40" t="s">
        <v>9619</v>
      </c>
      <c r="D3288" s="38">
        <v>888460</v>
      </c>
      <c r="E3288" s="42" t="s">
        <v>8998</v>
      </c>
      <c r="F3288" s="38">
        <v>88846</v>
      </c>
      <c r="G3288" s="38">
        <f t="shared" si="204"/>
        <v>977306</v>
      </c>
      <c r="H3288" s="40" t="s">
        <v>9619</v>
      </c>
      <c r="I3288" s="40" t="s">
        <v>9620</v>
      </c>
      <c r="J3288" s="45">
        <f t="shared" si="205"/>
        <v>24968</v>
      </c>
      <c r="K3288" s="47">
        <f t="shared" si="206"/>
        <v>977306</v>
      </c>
      <c r="L3288" t="e">
        <f>+VLOOKUP(J3288,'Thanh toán '!Q$6:R$3244,2,0)</f>
        <v>#N/A</v>
      </c>
      <c r="M3288" s="47" t="e">
        <f t="shared" si="207"/>
        <v>#N/A</v>
      </c>
    </row>
    <row r="3289" spans="1:13" x14ac:dyDescent="0.25">
      <c r="A3289" s="43">
        <v>45042</v>
      </c>
      <c r="B3289" s="40" t="s">
        <v>15224</v>
      </c>
      <c r="C3289" s="40" t="s">
        <v>9619</v>
      </c>
      <c r="D3289" s="38">
        <v>2813430</v>
      </c>
      <c r="E3289" s="42" t="s">
        <v>8998</v>
      </c>
      <c r="F3289" s="38">
        <v>281343</v>
      </c>
      <c r="G3289" s="38">
        <f t="shared" si="204"/>
        <v>3094773</v>
      </c>
      <c r="H3289" s="40" t="s">
        <v>9619</v>
      </c>
      <c r="I3289" s="40" t="s">
        <v>9620</v>
      </c>
      <c r="J3289" s="45">
        <f t="shared" si="205"/>
        <v>24969</v>
      </c>
      <c r="K3289" s="47">
        <f t="shared" si="206"/>
        <v>3094773</v>
      </c>
      <c r="L3289" t="e">
        <f>+VLOOKUP(J3289,'Thanh toán '!Q$6:R$3244,2,0)</f>
        <v>#N/A</v>
      </c>
      <c r="M3289" s="47" t="e">
        <f t="shared" si="207"/>
        <v>#N/A</v>
      </c>
    </row>
    <row r="3290" spans="1:13" x14ac:dyDescent="0.25">
      <c r="A3290" s="43">
        <v>45042</v>
      </c>
      <c r="B3290" s="40" t="s">
        <v>15225</v>
      </c>
      <c r="C3290" s="40" t="s">
        <v>11446</v>
      </c>
      <c r="D3290" s="38">
        <v>1637480</v>
      </c>
      <c r="E3290" s="42" t="s">
        <v>8998</v>
      </c>
      <c r="F3290" s="38">
        <v>163748</v>
      </c>
      <c r="G3290" s="38">
        <f t="shared" si="204"/>
        <v>1801228</v>
      </c>
      <c r="H3290" s="40" t="s">
        <v>11446</v>
      </c>
      <c r="I3290" s="40" t="s">
        <v>11447</v>
      </c>
      <c r="J3290" s="45">
        <f t="shared" si="205"/>
        <v>24970</v>
      </c>
      <c r="K3290" s="47">
        <f t="shared" si="206"/>
        <v>1801228</v>
      </c>
      <c r="L3290" t="e">
        <f>+VLOOKUP(J3290,'Thanh toán '!Q$6:R$3244,2,0)</f>
        <v>#N/A</v>
      </c>
      <c r="M3290" s="47" t="e">
        <f t="shared" si="207"/>
        <v>#N/A</v>
      </c>
    </row>
    <row r="3291" spans="1:13" x14ac:dyDescent="0.25">
      <c r="A3291" s="43">
        <v>45042</v>
      </c>
      <c r="B3291" s="40" t="s">
        <v>15226</v>
      </c>
      <c r="C3291" s="40" t="s">
        <v>9607</v>
      </c>
      <c r="D3291" s="38">
        <v>367155</v>
      </c>
      <c r="E3291" s="42" t="s">
        <v>8998</v>
      </c>
      <c r="F3291" s="38">
        <v>36716</v>
      </c>
      <c r="G3291" s="38">
        <f t="shared" si="204"/>
        <v>403871</v>
      </c>
      <c r="H3291" s="40" t="s">
        <v>9607</v>
      </c>
      <c r="I3291" s="40" t="s">
        <v>9608</v>
      </c>
      <c r="J3291" s="45">
        <f t="shared" si="205"/>
        <v>24971</v>
      </c>
      <c r="K3291" s="47">
        <f t="shared" si="206"/>
        <v>403871</v>
      </c>
      <c r="L3291" t="e">
        <f>+VLOOKUP(J3291,'Thanh toán '!Q$6:R$3244,2,0)</f>
        <v>#N/A</v>
      </c>
      <c r="M3291" s="47" t="e">
        <f t="shared" si="207"/>
        <v>#N/A</v>
      </c>
    </row>
    <row r="3292" spans="1:13" x14ac:dyDescent="0.25">
      <c r="A3292" s="43">
        <v>45042</v>
      </c>
      <c r="B3292" s="40" t="s">
        <v>15227</v>
      </c>
      <c r="C3292" s="40" t="s">
        <v>9625</v>
      </c>
      <c r="D3292" s="38">
        <v>7315410</v>
      </c>
      <c r="E3292" s="42" t="s">
        <v>8998</v>
      </c>
      <c r="F3292" s="38">
        <v>731541</v>
      </c>
      <c r="G3292" s="38">
        <f t="shared" si="204"/>
        <v>8046951</v>
      </c>
      <c r="H3292" s="40" t="s">
        <v>9625</v>
      </c>
      <c r="I3292" s="40" t="s">
        <v>9626</v>
      </c>
      <c r="J3292" s="45">
        <f t="shared" si="205"/>
        <v>24972</v>
      </c>
      <c r="K3292" s="47">
        <f t="shared" si="206"/>
        <v>8046951</v>
      </c>
      <c r="L3292" t="e">
        <f>+VLOOKUP(J3292,'Thanh toán '!Q$6:R$3244,2,0)</f>
        <v>#N/A</v>
      </c>
      <c r="M3292" s="47" t="e">
        <f t="shared" si="207"/>
        <v>#N/A</v>
      </c>
    </row>
    <row r="3293" spans="1:13" x14ac:dyDescent="0.25">
      <c r="A3293" s="43">
        <v>45042</v>
      </c>
      <c r="B3293" s="40" t="s">
        <v>15228</v>
      </c>
      <c r="C3293" s="40" t="s">
        <v>9595</v>
      </c>
      <c r="D3293" s="38">
        <v>6630500</v>
      </c>
      <c r="E3293" s="42" t="s">
        <v>8998</v>
      </c>
      <c r="F3293" s="38">
        <v>663050</v>
      </c>
      <c r="G3293" s="38">
        <f t="shared" si="204"/>
        <v>7293550</v>
      </c>
      <c r="H3293" s="40" t="s">
        <v>9595</v>
      </c>
      <c r="I3293" s="40" t="s">
        <v>9596</v>
      </c>
      <c r="J3293" s="45">
        <f t="shared" si="205"/>
        <v>24973</v>
      </c>
      <c r="K3293" s="47">
        <f t="shared" si="206"/>
        <v>7293550</v>
      </c>
      <c r="L3293" t="e">
        <f>+VLOOKUP(J3293,'Thanh toán '!Q$6:R$3244,2,0)</f>
        <v>#N/A</v>
      </c>
      <c r="M3293" s="47" t="e">
        <f t="shared" si="207"/>
        <v>#N/A</v>
      </c>
    </row>
    <row r="3294" spans="1:13" x14ac:dyDescent="0.25">
      <c r="A3294" s="43">
        <v>45042</v>
      </c>
      <c r="B3294" s="40" t="s">
        <v>15229</v>
      </c>
      <c r="C3294" s="40" t="s">
        <v>9613</v>
      </c>
      <c r="D3294" s="38">
        <v>2813430</v>
      </c>
      <c r="E3294" s="42" t="s">
        <v>8998</v>
      </c>
      <c r="F3294" s="38">
        <v>281343</v>
      </c>
      <c r="G3294" s="38">
        <f t="shared" si="204"/>
        <v>3094773</v>
      </c>
      <c r="H3294" s="40" t="s">
        <v>9613</v>
      </c>
      <c r="I3294" s="40" t="s">
        <v>9614</v>
      </c>
      <c r="J3294" s="45">
        <f t="shared" si="205"/>
        <v>24974</v>
      </c>
      <c r="K3294" s="47">
        <f t="shared" si="206"/>
        <v>3094773</v>
      </c>
      <c r="L3294" t="e">
        <f>+VLOOKUP(J3294,'Thanh toán '!Q$6:R$3244,2,0)</f>
        <v>#N/A</v>
      </c>
      <c r="M3294" s="47" t="e">
        <f t="shared" si="207"/>
        <v>#N/A</v>
      </c>
    </row>
    <row r="3295" spans="1:13" x14ac:dyDescent="0.25">
      <c r="A3295" s="43">
        <v>45042</v>
      </c>
      <c r="B3295" s="40" t="s">
        <v>15230</v>
      </c>
      <c r="C3295" s="40" t="s">
        <v>9814</v>
      </c>
      <c r="D3295" s="38">
        <v>4203710</v>
      </c>
      <c r="E3295" s="42" t="s">
        <v>8998</v>
      </c>
      <c r="F3295" s="38">
        <v>420371</v>
      </c>
      <c r="G3295" s="38">
        <f t="shared" si="204"/>
        <v>4624081</v>
      </c>
      <c r="H3295" s="40" t="s">
        <v>9814</v>
      </c>
      <c r="I3295" s="40" t="s">
        <v>9815</v>
      </c>
      <c r="J3295" s="45">
        <f t="shared" si="205"/>
        <v>24975</v>
      </c>
      <c r="K3295" s="47">
        <f t="shared" si="206"/>
        <v>4624081</v>
      </c>
      <c r="L3295" t="e">
        <f>+VLOOKUP(J3295,'Thanh toán '!Q$6:R$3244,2,0)</f>
        <v>#N/A</v>
      </c>
      <c r="M3295" s="47" t="e">
        <f t="shared" si="207"/>
        <v>#N/A</v>
      </c>
    </row>
    <row r="3296" spans="1:13" x14ac:dyDescent="0.25">
      <c r="A3296" s="43">
        <v>45042</v>
      </c>
      <c r="B3296" s="40" t="s">
        <v>15231</v>
      </c>
      <c r="C3296" s="40" t="s">
        <v>9601</v>
      </c>
      <c r="D3296" s="38">
        <v>2163000</v>
      </c>
      <c r="E3296" s="42" t="s">
        <v>8998</v>
      </c>
      <c r="F3296" s="38">
        <v>216300</v>
      </c>
      <c r="G3296" s="38">
        <f t="shared" si="204"/>
        <v>2379300</v>
      </c>
      <c r="H3296" s="40" t="s">
        <v>9601</v>
      </c>
      <c r="I3296" s="40" t="s">
        <v>9602</v>
      </c>
      <c r="J3296" s="45">
        <f t="shared" si="205"/>
        <v>24976</v>
      </c>
      <c r="K3296" s="47">
        <f t="shared" si="206"/>
        <v>2379300</v>
      </c>
      <c r="L3296" t="e">
        <f>+VLOOKUP(J3296,'Thanh toán '!Q$6:R$3244,2,0)</f>
        <v>#N/A</v>
      </c>
      <c r="M3296" s="47" t="e">
        <f t="shared" si="207"/>
        <v>#N/A</v>
      </c>
    </row>
    <row r="3297" spans="1:13" x14ac:dyDescent="0.25">
      <c r="A3297" s="43">
        <v>45042</v>
      </c>
      <c r="B3297" s="40" t="s">
        <v>15232</v>
      </c>
      <c r="C3297" s="40" t="s">
        <v>9619</v>
      </c>
      <c r="D3297" s="38">
        <v>1632750</v>
      </c>
      <c r="E3297" s="42" t="s">
        <v>8998</v>
      </c>
      <c r="F3297" s="38">
        <v>163275</v>
      </c>
      <c r="G3297" s="38">
        <f t="shared" si="204"/>
        <v>1796025</v>
      </c>
      <c r="H3297" s="40" t="s">
        <v>9619</v>
      </c>
      <c r="I3297" s="40" t="s">
        <v>9620</v>
      </c>
      <c r="J3297" s="45">
        <f t="shared" si="205"/>
        <v>24977</v>
      </c>
      <c r="K3297" s="47">
        <f t="shared" si="206"/>
        <v>1796025</v>
      </c>
      <c r="L3297" t="e">
        <f>+VLOOKUP(J3297,'Thanh toán '!Q$6:R$3244,2,0)</f>
        <v>#N/A</v>
      </c>
      <c r="M3297" s="47" t="e">
        <f t="shared" si="207"/>
        <v>#N/A</v>
      </c>
    </row>
    <row r="3298" spans="1:13" x14ac:dyDescent="0.25">
      <c r="A3298" s="43">
        <v>45042</v>
      </c>
      <c r="B3298" s="40" t="s">
        <v>15233</v>
      </c>
      <c r="C3298" s="40" t="s">
        <v>9625</v>
      </c>
      <c r="D3298" s="38">
        <v>1632750</v>
      </c>
      <c r="E3298" s="42" t="s">
        <v>8998</v>
      </c>
      <c r="F3298" s="38">
        <v>163275</v>
      </c>
      <c r="G3298" s="38">
        <f t="shared" si="204"/>
        <v>1796025</v>
      </c>
      <c r="H3298" s="40" t="s">
        <v>9625</v>
      </c>
      <c r="I3298" s="40" t="s">
        <v>9626</v>
      </c>
      <c r="J3298" s="45">
        <f t="shared" si="205"/>
        <v>24978</v>
      </c>
      <c r="K3298" s="47">
        <f t="shared" si="206"/>
        <v>1796025</v>
      </c>
      <c r="L3298" t="e">
        <f>+VLOOKUP(J3298,'Thanh toán '!Q$6:R$3244,2,0)</f>
        <v>#N/A</v>
      </c>
      <c r="M3298" s="47" t="e">
        <f t="shared" si="207"/>
        <v>#N/A</v>
      </c>
    </row>
    <row r="3299" spans="1:13" x14ac:dyDescent="0.25">
      <c r="A3299" s="43">
        <v>45043</v>
      </c>
      <c r="B3299" s="40" t="s">
        <v>15245</v>
      </c>
      <c r="C3299" s="40" t="s">
        <v>10573</v>
      </c>
      <c r="D3299" s="38">
        <v>581643</v>
      </c>
      <c r="E3299" s="42" t="s">
        <v>8998</v>
      </c>
      <c r="F3299" s="38">
        <v>58164</v>
      </c>
      <c r="G3299" s="38">
        <f t="shared" si="204"/>
        <v>639807</v>
      </c>
      <c r="H3299" s="40" t="s">
        <v>9001</v>
      </c>
      <c r="I3299" s="40" t="s">
        <v>9002</v>
      </c>
      <c r="J3299" s="45">
        <f t="shared" si="205"/>
        <v>24984</v>
      </c>
      <c r="K3299" s="47">
        <f t="shared" si="206"/>
        <v>639807</v>
      </c>
      <c r="L3299" t="e">
        <f>+VLOOKUP(J3299,'Thanh toán '!Q$6:R$3244,2,0)</f>
        <v>#N/A</v>
      </c>
      <c r="M3299" s="47" t="e">
        <f t="shared" si="207"/>
        <v>#N/A</v>
      </c>
    </row>
    <row r="3300" spans="1:13" x14ac:dyDescent="0.25">
      <c r="A3300" s="43">
        <v>45043</v>
      </c>
      <c r="B3300" s="40" t="s">
        <v>15246</v>
      </c>
      <c r="C3300" s="40" t="s">
        <v>9738</v>
      </c>
      <c r="D3300" s="38">
        <v>884603</v>
      </c>
      <c r="E3300" s="42" t="s">
        <v>8998</v>
      </c>
      <c r="F3300" s="38">
        <v>88460</v>
      </c>
      <c r="G3300" s="38">
        <f t="shared" si="204"/>
        <v>973063</v>
      </c>
      <c r="H3300" s="40" t="s">
        <v>9001</v>
      </c>
      <c r="I3300" s="40" t="s">
        <v>9002</v>
      </c>
      <c r="J3300" s="45">
        <f t="shared" si="205"/>
        <v>24985</v>
      </c>
      <c r="K3300" s="47">
        <f t="shared" si="206"/>
        <v>973063</v>
      </c>
      <c r="L3300" t="e">
        <f>+VLOOKUP(J3300,'Thanh toán '!Q$6:R$3244,2,0)</f>
        <v>#N/A</v>
      </c>
      <c r="M3300" s="47" t="e">
        <f t="shared" si="207"/>
        <v>#N/A</v>
      </c>
    </row>
    <row r="3301" spans="1:13" x14ac:dyDescent="0.25">
      <c r="A3301" s="43">
        <v>45043</v>
      </c>
      <c r="B3301" s="40" t="s">
        <v>15247</v>
      </c>
      <c r="C3301" s="40" t="s">
        <v>10085</v>
      </c>
      <c r="D3301" s="38">
        <v>1788295</v>
      </c>
      <c r="E3301" s="42" t="s">
        <v>8998</v>
      </c>
      <c r="F3301" s="38">
        <v>178830</v>
      </c>
      <c r="G3301" s="38">
        <f t="shared" si="204"/>
        <v>1967125</v>
      </c>
      <c r="H3301" s="40" t="s">
        <v>9001</v>
      </c>
      <c r="I3301" s="40" t="s">
        <v>9002</v>
      </c>
      <c r="J3301" s="45">
        <f t="shared" si="205"/>
        <v>24987</v>
      </c>
      <c r="K3301" s="47">
        <f t="shared" si="206"/>
        <v>1967125</v>
      </c>
      <c r="L3301" t="e">
        <f>+VLOOKUP(J3301,'Thanh toán '!Q$6:R$3244,2,0)</f>
        <v>#N/A</v>
      </c>
      <c r="M3301" s="47" t="e">
        <f t="shared" si="207"/>
        <v>#N/A</v>
      </c>
    </row>
    <row r="3302" spans="1:13" x14ac:dyDescent="0.25">
      <c r="A3302" s="43">
        <v>45043</v>
      </c>
      <c r="B3302" s="40" t="s">
        <v>15248</v>
      </c>
      <c r="C3302" s="40" t="s">
        <v>9498</v>
      </c>
      <c r="D3302" s="38">
        <v>3857250</v>
      </c>
      <c r="E3302" s="42" t="s">
        <v>8998</v>
      </c>
      <c r="F3302" s="38">
        <v>385725</v>
      </c>
      <c r="G3302" s="38">
        <f t="shared" si="204"/>
        <v>4242975</v>
      </c>
      <c r="H3302" s="40" t="s">
        <v>9498</v>
      </c>
      <c r="I3302" s="40" t="s">
        <v>9499</v>
      </c>
      <c r="J3302" s="45">
        <f t="shared" si="205"/>
        <v>24990</v>
      </c>
      <c r="K3302" s="47">
        <f t="shared" si="206"/>
        <v>4242975</v>
      </c>
      <c r="L3302" t="e">
        <f>+VLOOKUP(J3302,'Thanh toán '!Q$6:R$3244,2,0)</f>
        <v>#N/A</v>
      </c>
      <c r="M3302" s="47" t="e">
        <f t="shared" si="207"/>
        <v>#N/A</v>
      </c>
    </row>
    <row r="3303" spans="1:13" x14ac:dyDescent="0.25">
      <c r="A3303" s="43">
        <v>45043</v>
      </c>
      <c r="B3303" s="40" t="s">
        <v>15249</v>
      </c>
      <c r="C3303" s="40" t="s">
        <v>14190</v>
      </c>
      <c r="D3303" s="38">
        <v>897972</v>
      </c>
      <c r="E3303" s="42" t="s">
        <v>8998</v>
      </c>
      <c r="F3303" s="38">
        <v>89797</v>
      </c>
      <c r="G3303" s="38">
        <f t="shared" si="204"/>
        <v>987769</v>
      </c>
      <c r="H3303" s="40" t="s">
        <v>9001</v>
      </c>
      <c r="I3303" s="40" t="s">
        <v>9002</v>
      </c>
      <c r="J3303" s="45">
        <f t="shared" si="205"/>
        <v>24991</v>
      </c>
      <c r="K3303" s="47">
        <f t="shared" si="206"/>
        <v>987769</v>
      </c>
      <c r="L3303" t="e">
        <f>+VLOOKUP(J3303,'Thanh toán '!Q$6:R$3244,2,0)</f>
        <v>#N/A</v>
      </c>
      <c r="M3303" s="47" t="e">
        <f t="shared" si="207"/>
        <v>#N/A</v>
      </c>
    </row>
    <row r="3304" spans="1:13" x14ac:dyDescent="0.25">
      <c r="A3304" s="43">
        <v>45043</v>
      </c>
      <c r="B3304" s="40" t="s">
        <v>15250</v>
      </c>
      <c r="C3304" s="40" t="s">
        <v>10353</v>
      </c>
      <c r="D3304" s="38">
        <v>811385</v>
      </c>
      <c r="E3304" s="42" t="s">
        <v>8998</v>
      </c>
      <c r="F3304" s="38">
        <v>81139</v>
      </c>
      <c r="G3304" s="38">
        <f t="shared" si="204"/>
        <v>892524</v>
      </c>
      <c r="H3304" s="40" t="s">
        <v>9001</v>
      </c>
      <c r="I3304" s="40" t="s">
        <v>9002</v>
      </c>
      <c r="J3304" s="45">
        <f t="shared" si="205"/>
        <v>24992</v>
      </c>
      <c r="K3304" s="47">
        <f t="shared" si="206"/>
        <v>892524</v>
      </c>
      <c r="L3304" t="e">
        <f>+VLOOKUP(J3304,'Thanh toán '!Q$6:R$3244,2,0)</f>
        <v>#N/A</v>
      </c>
      <c r="M3304" s="47" t="e">
        <f t="shared" si="207"/>
        <v>#N/A</v>
      </c>
    </row>
    <row r="3305" spans="1:13" x14ac:dyDescent="0.25">
      <c r="A3305" s="43">
        <v>45043</v>
      </c>
      <c r="B3305" s="40" t="s">
        <v>15251</v>
      </c>
      <c r="C3305" s="40" t="s">
        <v>10087</v>
      </c>
      <c r="D3305" s="38">
        <v>1182635</v>
      </c>
      <c r="E3305" s="42" t="s">
        <v>8998</v>
      </c>
      <c r="F3305" s="38">
        <v>118264</v>
      </c>
      <c r="G3305" s="38">
        <f t="shared" si="204"/>
        <v>1300899</v>
      </c>
      <c r="H3305" s="40" t="s">
        <v>9001</v>
      </c>
      <c r="I3305" s="40" t="s">
        <v>9002</v>
      </c>
      <c r="J3305" s="45">
        <f t="shared" si="205"/>
        <v>24994</v>
      </c>
      <c r="K3305" s="47">
        <f t="shared" si="206"/>
        <v>1300899</v>
      </c>
      <c r="L3305" t="e">
        <f>+VLOOKUP(J3305,'Thanh toán '!Q$6:R$3244,2,0)</f>
        <v>#N/A</v>
      </c>
      <c r="M3305" s="47" t="e">
        <f t="shared" si="207"/>
        <v>#N/A</v>
      </c>
    </row>
    <row r="3306" spans="1:13" x14ac:dyDescent="0.25">
      <c r="A3306" s="43">
        <v>45043</v>
      </c>
      <c r="B3306" s="40" t="s">
        <v>15252</v>
      </c>
      <c r="C3306" s="40" t="s">
        <v>9736</v>
      </c>
      <c r="D3306" s="38">
        <v>1286683</v>
      </c>
      <c r="E3306" s="42" t="s">
        <v>8998</v>
      </c>
      <c r="F3306" s="38">
        <v>128668</v>
      </c>
      <c r="G3306" s="38">
        <f t="shared" si="204"/>
        <v>1415351</v>
      </c>
      <c r="H3306" s="40" t="s">
        <v>9001</v>
      </c>
      <c r="I3306" s="40" t="s">
        <v>9002</v>
      </c>
      <c r="J3306" s="45">
        <f t="shared" si="205"/>
        <v>24996</v>
      </c>
      <c r="K3306" s="47">
        <f t="shared" si="206"/>
        <v>1415351</v>
      </c>
      <c r="L3306" t="e">
        <f>+VLOOKUP(J3306,'Thanh toán '!Q$6:R$3244,2,0)</f>
        <v>#N/A</v>
      </c>
      <c r="M3306" s="47" t="e">
        <f t="shared" si="207"/>
        <v>#N/A</v>
      </c>
    </row>
    <row r="3307" spans="1:13" x14ac:dyDescent="0.25">
      <c r="A3307" s="43">
        <v>45043</v>
      </c>
      <c r="B3307" s="40" t="s">
        <v>15253</v>
      </c>
      <c r="C3307" s="40" t="s">
        <v>9858</v>
      </c>
      <c r="D3307" s="38">
        <v>633693</v>
      </c>
      <c r="E3307" s="42" t="s">
        <v>8998</v>
      </c>
      <c r="F3307" s="38">
        <v>63369</v>
      </c>
      <c r="G3307" s="38">
        <f t="shared" si="204"/>
        <v>697062</v>
      </c>
      <c r="H3307" s="40" t="s">
        <v>9001</v>
      </c>
      <c r="I3307" s="40" t="s">
        <v>9002</v>
      </c>
      <c r="J3307" s="45">
        <f t="shared" si="205"/>
        <v>24998</v>
      </c>
      <c r="K3307" s="47">
        <f t="shared" si="206"/>
        <v>697062</v>
      </c>
      <c r="L3307" t="e">
        <f>+VLOOKUP(J3307,'Thanh toán '!Q$6:R$3244,2,0)</f>
        <v>#N/A</v>
      </c>
      <c r="M3307" s="47" t="e">
        <f t="shared" si="207"/>
        <v>#N/A</v>
      </c>
    </row>
    <row r="3308" spans="1:13" x14ac:dyDescent="0.25">
      <c r="A3308" s="43">
        <v>45043</v>
      </c>
      <c r="B3308" s="40" t="s">
        <v>15254</v>
      </c>
      <c r="C3308" s="40" t="s">
        <v>9558</v>
      </c>
      <c r="D3308" s="38">
        <v>2858900</v>
      </c>
      <c r="E3308" s="42" t="s">
        <v>8998</v>
      </c>
      <c r="F3308" s="38">
        <v>285890</v>
      </c>
      <c r="G3308" s="38">
        <f t="shared" si="204"/>
        <v>3144790</v>
      </c>
      <c r="H3308" s="40" t="s">
        <v>9558</v>
      </c>
      <c r="I3308" s="40" t="s">
        <v>9559</v>
      </c>
      <c r="J3308" s="45">
        <f t="shared" si="205"/>
        <v>24999</v>
      </c>
      <c r="K3308" s="47">
        <f t="shared" si="206"/>
        <v>3144790</v>
      </c>
      <c r="L3308" t="e">
        <f>+VLOOKUP(J3308,'Thanh toán '!Q$6:R$3244,2,0)</f>
        <v>#N/A</v>
      </c>
      <c r="M3308" s="47" t="e">
        <f t="shared" si="207"/>
        <v>#N/A</v>
      </c>
    </row>
    <row r="3309" spans="1:13" x14ac:dyDescent="0.25">
      <c r="A3309" s="43">
        <v>45043</v>
      </c>
      <c r="B3309" s="40" t="s">
        <v>15255</v>
      </c>
      <c r="C3309" s="40" t="s">
        <v>14506</v>
      </c>
      <c r="D3309" s="38">
        <v>1153730</v>
      </c>
      <c r="E3309" s="42" t="s">
        <v>8998</v>
      </c>
      <c r="F3309" s="38">
        <v>115373</v>
      </c>
      <c r="G3309" s="38">
        <f t="shared" si="204"/>
        <v>1269103</v>
      </c>
      <c r="H3309" s="40" t="s">
        <v>9221</v>
      </c>
      <c r="I3309" s="40" t="s">
        <v>9222</v>
      </c>
      <c r="J3309" s="45">
        <f t="shared" si="205"/>
        <v>25000</v>
      </c>
      <c r="K3309" s="47">
        <f t="shared" si="206"/>
        <v>1269103</v>
      </c>
      <c r="L3309" t="e">
        <f>+VLOOKUP(J3309,'Thanh toán '!Q$6:R$3244,2,0)</f>
        <v>#N/A</v>
      </c>
      <c r="M3309" s="47" t="e">
        <f t="shared" si="207"/>
        <v>#N/A</v>
      </c>
    </row>
    <row r="3310" spans="1:13" x14ac:dyDescent="0.25">
      <c r="A3310" s="43">
        <v>45043</v>
      </c>
      <c r="B3310" s="40" t="s">
        <v>15256</v>
      </c>
      <c r="C3310" s="40" t="s">
        <v>9192</v>
      </c>
      <c r="D3310" s="38">
        <v>675420</v>
      </c>
      <c r="E3310" s="42" t="s">
        <v>8998</v>
      </c>
      <c r="F3310" s="38">
        <v>67542</v>
      </c>
      <c r="G3310" s="38">
        <f t="shared" si="204"/>
        <v>742962</v>
      </c>
      <c r="H3310" s="40" t="s">
        <v>9001</v>
      </c>
      <c r="I3310" s="40" t="s">
        <v>9002</v>
      </c>
      <c r="J3310" s="45">
        <f t="shared" si="205"/>
        <v>25001</v>
      </c>
      <c r="K3310" s="47">
        <f t="shared" si="206"/>
        <v>742962</v>
      </c>
      <c r="L3310" t="e">
        <f>+VLOOKUP(J3310,'Thanh toán '!Q$6:R$3244,2,0)</f>
        <v>#N/A</v>
      </c>
      <c r="M3310" s="47" t="e">
        <f t="shared" si="207"/>
        <v>#N/A</v>
      </c>
    </row>
    <row r="3311" spans="1:13" x14ac:dyDescent="0.25">
      <c r="A3311" s="43">
        <v>45043</v>
      </c>
      <c r="B3311" s="40" t="s">
        <v>15257</v>
      </c>
      <c r="C3311" s="40" t="s">
        <v>9374</v>
      </c>
      <c r="D3311" s="38">
        <v>367155</v>
      </c>
      <c r="E3311" s="42" t="s">
        <v>8998</v>
      </c>
      <c r="F3311" s="38">
        <v>36716</v>
      </c>
      <c r="G3311" s="38">
        <f t="shared" si="204"/>
        <v>403871</v>
      </c>
      <c r="H3311" s="40" t="s">
        <v>9001</v>
      </c>
      <c r="I3311" s="40" t="s">
        <v>9002</v>
      </c>
      <c r="J3311" s="45">
        <f t="shared" si="205"/>
        <v>25007</v>
      </c>
      <c r="K3311" s="47">
        <f t="shared" si="206"/>
        <v>403871</v>
      </c>
      <c r="L3311" t="e">
        <f>+VLOOKUP(J3311,'Thanh toán '!Q$6:R$3244,2,0)</f>
        <v>#N/A</v>
      </c>
      <c r="M3311" s="47" t="e">
        <f t="shared" si="207"/>
        <v>#N/A</v>
      </c>
    </row>
    <row r="3312" spans="1:13" x14ac:dyDescent="0.25">
      <c r="A3312" s="43">
        <v>45043</v>
      </c>
      <c r="B3312" s="40" t="s">
        <v>15258</v>
      </c>
      <c r="C3312" s="40" t="s">
        <v>9666</v>
      </c>
      <c r="D3312" s="38">
        <v>1290470</v>
      </c>
      <c r="E3312" s="42" t="s">
        <v>8998</v>
      </c>
      <c r="F3312" s="38">
        <v>129047</v>
      </c>
      <c r="G3312" s="38">
        <f t="shared" si="204"/>
        <v>1419517</v>
      </c>
      <c r="H3312" s="40" t="s">
        <v>9284</v>
      </c>
      <c r="I3312" s="40" t="s">
        <v>9285</v>
      </c>
      <c r="J3312" s="45">
        <f t="shared" si="205"/>
        <v>25010</v>
      </c>
      <c r="K3312" s="47">
        <f t="shared" si="206"/>
        <v>1419517</v>
      </c>
      <c r="L3312" t="e">
        <f>+VLOOKUP(J3312,'Thanh toán '!Q$6:R$3244,2,0)</f>
        <v>#N/A</v>
      </c>
      <c r="M3312" s="47" t="e">
        <f t="shared" si="207"/>
        <v>#N/A</v>
      </c>
    </row>
    <row r="3313" spans="1:13" x14ac:dyDescent="0.25">
      <c r="A3313" s="43">
        <v>45043</v>
      </c>
      <c r="B3313" s="40" t="s">
        <v>15259</v>
      </c>
      <c r="C3313" s="40" t="s">
        <v>13633</v>
      </c>
      <c r="D3313" s="38">
        <v>2218100</v>
      </c>
      <c r="E3313" s="42" t="s">
        <v>8998</v>
      </c>
      <c r="F3313" s="38">
        <v>221810</v>
      </c>
      <c r="G3313" s="38">
        <f t="shared" si="204"/>
        <v>2439910</v>
      </c>
      <c r="H3313" s="40" t="s">
        <v>9072</v>
      </c>
      <c r="I3313" s="40" t="s">
        <v>9073</v>
      </c>
      <c r="J3313" s="45">
        <f t="shared" si="205"/>
        <v>25013</v>
      </c>
      <c r="K3313" s="47">
        <f t="shared" si="206"/>
        <v>2439910</v>
      </c>
      <c r="L3313" t="e">
        <f>+VLOOKUP(J3313,'Thanh toán '!Q$6:R$3244,2,0)</f>
        <v>#N/A</v>
      </c>
      <c r="M3313" s="47" t="e">
        <f t="shared" si="207"/>
        <v>#N/A</v>
      </c>
    </row>
    <row r="3314" spans="1:13" x14ac:dyDescent="0.25">
      <c r="A3314" s="43">
        <v>45043</v>
      </c>
      <c r="B3314" s="40" t="s">
        <v>15260</v>
      </c>
      <c r="C3314" s="40" t="s">
        <v>9996</v>
      </c>
      <c r="D3314" s="38">
        <v>512864</v>
      </c>
      <c r="E3314" s="42" t="s">
        <v>8998</v>
      </c>
      <c r="F3314" s="38">
        <v>51286</v>
      </c>
      <c r="G3314" s="38">
        <f t="shared" si="204"/>
        <v>564150</v>
      </c>
      <c r="H3314" s="40" t="s">
        <v>9001</v>
      </c>
      <c r="I3314" s="40" t="s">
        <v>9002</v>
      </c>
      <c r="J3314" s="45">
        <f t="shared" si="205"/>
        <v>25015</v>
      </c>
      <c r="K3314" s="47">
        <f t="shared" si="206"/>
        <v>564150</v>
      </c>
      <c r="L3314" t="e">
        <f>+VLOOKUP(J3314,'Thanh toán '!Q$6:R$3244,2,0)</f>
        <v>#N/A</v>
      </c>
      <c r="M3314" s="47" t="e">
        <f t="shared" si="207"/>
        <v>#N/A</v>
      </c>
    </row>
    <row r="3315" spans="1:13" x14ac:dyDescent="0.25">
      <c r="A3315" s="43">
        <v>45043</v>
      </c>
      <c r="B3315" s="40" t="s">
        <v>15261</v>
      </c>
      <c r="C3315" s="40" t="s">
        <v>9263</v>
      </c>
      <c r="D3315" s="38">
        <v>1021721</v>
      </c>
      <c r="E3315" s="42" t="s">
        <v>8998</v>
      </c>
      <c r="F3315" s="38">
        <v>102172</v>
      </c>
      <c r="G3315" s="38">
        <f t="shared" si="204"/>
        <v>1123893</v>
      </c>
      <c r="H3315" s="40" t="s">
        <v>9001</v>
      </c>
      <c r="I3315" s="40" t="s">
        <v>9002</v>
      </c>
      <c r="J3315" s="45">
        <f t="shared" si="205"/>
        <v>25016</v>
      </c>
      <c r="K3315" s="47">
        <f t="shared" si="206"/>
        <v>1123893</v>
      </c>
      <c r="L3315" t="e">
        <f>+VLOOKUP(J3315,'Thanh toán '!Q$6:R$3244,2,0)</f>
        <v>#N/A</v>
      </c>
      <c r="M3315" s="47" t="e">
        <f t="shared" si="207"/>
        <v>#N/A</v>
      </c>
    </row>
    <row r="3316" spans="1:13" x14ac:dyDescent="0.25">
      <c r="A3316" s="43">
        <v>45043</v>
      </c>
      <c r="B3316" s="40" t="s">
        <v>15262</v>
      </c>
      <c r="C3316" s="40" t="s">
        <v>9111</v>
      </c>
      <c r="D3316" s="38">
        <v>1835317</v>
      </c>
      <c r="E3316" s="42" t="s">
        <v>8998</v>
      </c>
      <c r="F3316" s="38">
        <v>183532</v>
      </c>
      <c r="G3316" s="38">
        <f t="shared" si="204"/>
        <v>2018849</v>
      </c>
      <c r="H3316" s="40" t="s">
        <v>9001</v>
      </c>
      <c r="I3316" s="40" t="s">
        <v>9002</v>
      </c>
      <c r="J3316" s="45">
        <f t="shared" si="205"/>
        <v>25017</v>
      </c>
      <c r="K3316" s="47">
        <f t="shared" si="206"/>
        <v>2018849</v>
      </c>
      <c r="L3316" t="e">
        <f>+VLOOKUP(J3316,'Thanh toán '!Q$6:R$3244,2,0)</f>
        <v>#N/A</v>
      </c>
      <c r="M3316" s="47" t="e">
        <f t="shared" si="207"/>
        <v>#N/A</v>
      </c>
    </row>
    <row r="3317" spans="1:13" x14ac:dyDescent="0.25">
      <c r="A3317" s="43">
        <v>45043</v>
      </c>
      <c r="B3317" s="40" t="s">
        <v>15263</v>
      </c>
      <c r="C3317" s="40" t="s">
        <v>9176</v>
      </c>
      <c r="D3317" s="38">
        <v>1182635</v>
      </c>
      <c r="E3317" s="42" t="s">
        <v>8998</v>
      </c>
      <c r="F3317" s="38">
        <v>118264</v>
      </c>
      <c r="G3317" s="38">
        <f t="shared" si="204"/>
        <v>1300899</v>
      </c>
      <c r="H3317" s="40" t="s">
        <v>9001</v>
      </c>
      <c r="I3317" s="40" t="s">
        <v>9002</v>
      </c>
      <c r="J3317" s="45">
        <f t="shared" si="205"/>
        <v>25018</v>
      </c>
      <c r="K3317" s="47">
        <f t="shared" si="206"/>
        <v>1300899</v>
      </c>
      <c r="L3317" t="e">
        <f>+VLOOKUP(J3317,'Thanh toán '!Q$6:R$3244,2,0)</f>
        <v>#N/A</v>
      </c>
      <c r="M3317" s="47" t="e">
        <f t="shared" si="207"/>
        <v>#N/A</v>
      </c>
    </row>
    <row r="3318" spans="1:13" x14ac:dyDescent="0.25">
      <c r="A3318" s="43">
        <v>45043</v>
      </c>
      <c r="B3318" s="40" t="s">
        <v>15264</v>
      </c>
      <c r="C3318" s="40" t="s">
        <v>9394</v>
      </c>
      <c r="D3318" s="38">
        <v>2365270</v>
      </c>
      <c r="E3318" s="42" t="s">
        <v>8998</v>
      </c>
      <c r="F3318" s="38">
        <v>236527</v>
      </c>
      <c r="G3318" s="38">
        <f t="shared" si="204"/>
        <v>2601797</v>
      </c>
      <c r="H3318" s="40" t="s">
        <v>9394</v>
      </c>
      <c r="I3318" s="40" t="s">
        <v>9395</v>
      </c>
      <c r="J3318" s="45">
        <f t="shared" si="205"/>
        <v>25022</v>
      </c>
      <c r="K3318" s="47">
        <f t="shared" si="206"/>
        <v>2601797</v>
      </c>
      <c r="L3318" t="e">
        <f>+VLOOKUP(J3318,'Thanh toán '!Q$6:R$3244,2,0)</f>
        <v>#N/A</v>
      </c>
      <c r="M3318" s="47" t="e">
        <f t="shared" si="207"/>
        <v>#N/A</v>
      </c>
    </row>
    <row r="3319" spans="1:13" x14ac:dyDescent="0.25">
      <c r="A3319" s="43">
        <v>45043</v>
      </c>
      <c r="B3319" s="40" t="s">
        <v>15265</v>
      </c>
      <c r="C3319" s="40" t="s">
        <v>9394</v>
      </c>
      <c r="D3319" s="38">
        <v>2163000</v>
      </c>
      <c r="E3319" s="42" t="s">
        <v>8998</v>
      </c>
      <c r="F3319" s="38">
        <v>216300</v>
      </c>
      <c r="G3319" s="38">
        <f t="shared" si="204"/>
        <v>2379300</v>
      </c>
      <c r="H3319" s="40" t="s">
        <v>9394</v>
      </c>
      <c r="I3319" s="40" t="s">
        <v>9395</v>
      </c>
      <c r="J3319" s="45">
        <f t="shared" si="205"/>
        <v>25023</v>
      </c>
      <c r="K3319" s="47">
        <f t="shared" si="206"/>
        <v>2379300</v>
      </c>
      <c r="L3319" t="e">
        <f>+VLOOKUP(J3319,'Thanh toán '!Q$6:R$3244,2,0)</f>
        <v>#N/A</v>
      </c>
      <c r="M3319" s="47" t="e">
        <f t="shared" si="207"/>
        <v>#N/A</v>
      </c>
    </row>
    <row r="3320" spans="1:13" x14ac:dyDescent="0.25">
      <c r="A3320" s="43">
        <v>45043</v>
      </c>
      <c r="B3320" s="40" t="s">
        <v>15266</v>
      </c>
      <c r="C3320" s="40" t="s">
        <v>9973</v>
      </c>
      <c r="D3320" s="38">
        <v>266538</v>
      </c>
      <c r="E3320" s="42" t="s">
        <v>8998</v>
      </c>
      <c r="F3320" s="38">
        <v>26654</v>
      </c>
      <c r="G3320" s="38">
        <f t="shared" si="204"/>
        <v>293192</v>
      </c>
      <c r="H3320" s="40" t="s">
        <v>9001</v>
      </c>
      <c r="I3320" s="40" t="s">
        <v>9002</v>
      </c>
      <c r="J3320" s="45">
        <f t="shared" si="205"/>
        <v>25029</v>
      </c>
      <c r="K3320" s="47">
        <f t="shared" si="206"/>
        <v>293192</v>
      </c>
      <c r="L3320" t="e">
        <f>+VLOOKUP(J3320,'Thanh toán '!Q$6:R$3244,2,0)</f>
        <v>#N/A</v>
      </c>
      <c r="M3320" s="47" t="e">
        <f t="shared" si="207"/>
        <v>#N/A</v>
      </c>
    </row>
    <row r="3321" spans="1:13" x14ac:dyDescent="0.25">
      <c r="A3321" s="43">
        <v>45043</v>
      </c>
      <c r="B3321" s="40" t="s">
        <v>15267</v>
      </c>
      <c r="C3321" s="40" t="s">
        <v>13297</v>
      </c>
      <c r="D3321" s="38">
        <v>2887455</v>
      </c>
      <c r="E3321" s="42" t="s">
        <v>8998</v>
      </c>
      <c r="F3321" s="38">
        <v>288746</v>
      </c>
      <c r="G3321" s="38">
        <f t="shared" si="204"/>
        <v>3176201</v>
      </c>
      <c r="H3321" s="40" t="s">
        <v>9183</v>
      </c>
      <c r="I3321" s="40" t="s">
        <v>9184</v>
      </c>
      <c r="J3321" s="45">
        <f t="shared" si="205"/>
        <v>25033</v>
      </c>
      <c r="K3321" s="47">
        <f t="shared" si="206"/>
        <v>3176201</v>
      </c>
      <c r="L3321" t="e">
        <f>+VLOOKUP(J3321,'Thanh toán '!Q$6:R$3244,2,0)</f>
        <v>#N/A</v>
      </c>
      <c r="M3321" s="47" t="e">
        <f t="shared" si="207"/>
        <v>#N/A</v>
      </c>
    </row>
    <row r="3322" spans="1:13" x14ac:dyDescent="0.25">
      <c r="A3322" s="43">
        <v>45043</v>
      </c>
      <c r="B3322" s="40" t="s">
        <v>15268</v>
      </c>
      <c r="C3322" s="40" t="s">
        <v>10131</v>
      </c>
      <c r="D3322" s="38">
        <v>811385</v>
      </c>
      <c r="E3322" s="42" t="s">
        <v>8998</v>
      </c>
      <c r="F3322" s="38">
        <v>81139</v>
      </c>
      <c r="G3322" s="38">
        <f t="shared" si="204"/>
        <v>892524</v>
      </c>
      <c r="H3322" s="40" t="s">
        <v>9001</v>
      </c>
      <c r="I3322" s="40" t="s">
        <v>9002</v>
      </c>
      <c r="J3322" s="45">
        <f t="shared" si="205"/>
        <v>25035</v>
      </c>
      <c r="K3322" s="47">
        <f t="shared" si="206"/>
        <v>892524</v>
      </c>
      <c r="L3322" t="e">
        <f>+VLOOKUP(J3322,'Thanh toán '!Q$6:R$3244,2,0)</f>
        <v>#N/A</v>
      </c>
      <c r="M3322" s="47" t="e">
        <f t="shared" si="207"/>
        <v>#N/A</v>
      </c>
    </row>
    <row r="3323" spans="1:13" x14ac:dyDescent="0.25">
      <c r="A3323" s="43">
        <v>45043</v>
      </c>
      <c r="B3323" s="40" t="s">
        <v>15269</v>
      </c>
      <c r="C3323" s="40" t="s">
        <v>12759</v>
      </c>
      <c r="D3323" s="38">
        <v>2613448</v>
      </c>
      <c r="E3323" s="42" t="s">
        <v>8998</v>
      </c>
      <c r="F3323" s="38">
        <v>261345</v>
      </c>
      <c r="G3323" s="38">
        <f t="shared" si="204"/>
        <v>2874793</v>
      </c>
      <c r="H3323" s="40" t="s">
        <v>9406</v>
      </c>
      <c r="I3323" s="40" t="s">
        <v>9407</v>
      </c>
      <c r="J3323" s="45">
        <f t="shared" si="205"/>
        <v>25038</v>
      </c>
      <c r="K3323" s="47">
        <f t="shared" si="206"/>
        <v>2874793</v>
      </c>
      <c r="L3323" t="e">
        <f>+VLOOKUP(J3323,'Thanh toán '!Q$6:R$3244,2,0)</f>
        <v>#N/A</v>
      </c>
      <c r="M3323" s="47" t="e">
        <f t="shared" si="207"/>
        <v>#N/A</v>
      </c>
    </row>
    <row r="3324" spans="1:13" x14ac:dyDescent="0.25">
      <c r="A3324" s="43">
        <v>45043</v>
      </c>
      <c r="B3324" s="40" t="s">
        <v>15270</v>
      </c>
      <c r="C3324" s="40" t="s">
        <v>10266</v>
      </c>
      <c r="D3324" s="38">
        <v>561900</v>
      </c>
      <c r="E3324" s="42" t="s">
        <v>8998</v>
      </c>
      <c r="F3324" s="38">
        <v>56190</v>
      </c>
      <c r="G3324" s="38">
        <f t="shared" si="204"/>
        <v>618090</v>
      </c>
      <c r="H3324" s="40" t="s">
        <v>9001</v>
      </c>
      <c r="I3324" s="40" t="s">
        <v>9002</v>
      </c>
      <c r="J3324" s="45">
        <f t="shared" si="205"/>
        <v>25039</v>
      </c>
      <c r="K3324" s="47">
        <f t="shared" si="206"/>
        <v>618090</v>
      </c>
      <c r="L3324" t="e">
        <f>+VLOOKUP(J3324,'Thanh toán '!Q$6:R$3244,2,0)</f>
        <v>#N/A</v>
      </c>
      <c r="M3324" s="47" t="e">
        <f t="shared" si="207"/>
        <v>#N/A</v>
      </c>
    </row>
    <row r="3325" spans="1:13" x14ac:dyDescent="0.25">
      <c r="A3325" s="43">
        <v>45043</v>
      </c>
      <c r="B3325" s="40" t="s">
        <v>15271</v>
      </c>
      <c r="C3325" s="40" t="s">
        <v>15272</v>
      </c>
      <c r="D3325" s="38">
        <v>1522396</v>
      </c>
      <c r="E3325" s="42" t="s">
        <v>8998</v>
      </c>
      <c r="F3325" s="38">
        <v>152240</v>
      </c>
      <c r="G3325" s="38">
        <f t="shared" si="204"/>
        <v>1674636</v>
      </c>
      <c r="H3325" s="40" t="s">
        <v>9159</v>
      </c>
      <c r="I3325" s="40" t="s">
        <v>9160</v>
      </c>
      <c r="J3325" s="45">
        <f t="shared" si="205"/>
        <v>25040</v>
      </c>
      <c r="K3325" s="47">
        <f t="shared" si="206"/>
        <v>1674636</v>
      </c>
      <c r="L3325" t="e">
        <f>+VLOOKUP(J3325,'Thanh toán '!Q$6:R$3244,2,0)</f>
        <v>#N/A</v>
      </c>
      <c r="M3325" s="47" t="e">
        <f t="shared" si="207"/>
        <v>#N/A</v>
      </c>
    </row>
    <row r="3326" spans="1:13" x14ac:dyDescent="0.25">
      <c r="A3326" s="43">
        <v>45043</v>
      </c>
      <c r="B3326" s="40" t="s">
        <v>15273</v>
      </c>
      <c r="C3326" s="40" t="s">
        <v>15274</v>
      </c>
      <c r="D3326" s="38">
        <v>4326000</v>
      </c>
      <c r="E3326" s="42" t="s">
        <v>8998</v>
      </c>
      <c r="F3326" s="38">
        <v>432600</v>
      </c>
      <c r="G3326" s="38">
        <f t="shared" si="204"/>
        <v>4758600</v>
      </c>
      <c r="H3326" s="40" t="s">
        <v>10431</v>
      </c>
      <c r="I3326" s="40" t="s">
        <v>10432</v>
      </c>
      <c r="J3326" s="45">
        <f t="shared" si="205"/>
        <v>25043</v>
      </c>
      <c r="K3326" s="47">
        <f t="shared" si="206"/>
        <v>4758600</v>
      </c>
      <c r="L3326" t="e">
        <f>+VLOOKUP(J3326,'Thanh toán '!Q$6:R$3244,2,0)</f>
        <v>#N/A</v>
      </c>
      <c r="M3326" s="47" t="e">
        <f t="shared" si="207"/>
        <v>#N/A</v>
      </c>
    </row>
    <row r="3327" spans="1:13" x14ac:dyDescent="0.25">
      <c r="A3327" s="43">
        <v>45043</v>
      </c>
      <c r="B3327" s="40" t="s">
        <v>15275</v>
      </c>
      <c r="C3327" s="40" t="s">
        <v>15276</v>
      </c>
      <c r="D3327" s="38">
        <v>3979850</v>
      </c>
      <c r="E3327" s="42" t="s">
        <v>8998</v>
      </c>
      <c r="F3327" s="38">
        <v>397985</v>
      </c>
      <c r="G3327" s="38">
        <f t="shared" si="204"/>
        <v>4377835</v>
      </c>
      <c r="H3327" s="40" t="s">
        <v>10431</v>
      </c>
      <c r="I3327" s="40" t="s">
        <v>10432</v>
      </c>
      <c r="J3327" s="45">
        <f t="shared" si="205"/>
        <v>25044</v>
      </c>
      <c r="K3327" s="47">
        <f t="shared" si="206"/>
        <v>4377835</v>
      </c>
      <c r="L3327" t="e">
        <f>+VLOOKUP(J3327,'Thanh toán '!Q$6:R$3244,2,0)</f>
        <v>#N/A</v>
      </c>
      <c r="M3327" s="47" t="e">
        <f t="shared" si="207"/>
        <v>#N/A</v>
      </c>
    </row>
    <row r="3328" spans="1:13" x14ac:dyDescent="0.25">
      <c r="A3328" s="43">
        <v>45043</v>
      </c>
      <c r="B3328" s="40" t="s">
        <v>15277</v>
      </c>
      <c r="C3328" s="40" t="s">
        <v>10646</v>
      </c>
      <c r="D3328" s="38">
        <v>444230</v>
      </c>
      <c r="E3328" s="42" t="s">
        <v>8998</v>
      </c>
      <c r="F3328" s="38">
        <v>44423</v>
      </c>
      <c r="G3328" s="38">
        <f t="shared" si="204"/>
        <v>488653</v>
      </c>
      <c r="H3328" s="40" t="s">
        <v>9001</v>
      </c>
      <c r="I3328" s="40" t="s">
        <v>9002</v>
      </c>
      <c r="J3328" s="45">
        <f t="shared" si="205"/>
        <v>25046</v>
      </c>
      <c r="K3328" s="47">
        <f t="shared" si="206"/>
        <v>488653</v>
      </c>
      <c r="L3328" t="e">
        <f>+VLOOKUP(J3328,'Thanh toán '!Q$6:R$3244,2,0)</f>
        <v>#N/A</v>
      </c>
      <c r="M3328" s="47" t="e">
        <f t="shared" si="207"/>
        <v>#N/A</v>
      </c>
    </row>
    <row r="3329" spans="1:13" x14ac:dyDescent="0.25">
      <c r="A3329" s="43">
        <v>45043</v>
      </c>
      <c r="B3329" s="40" t="s">
        <v>15278</v>
      </c>
      <c r="C3329" s="40" t="s">
        <v>10646</v>
      </c>
      <c r="D3329" s="38">
        <v>551250</v>
      </c>
      <c r="E3329" s="42" t="s">
        <v>8998</v>
      </c>
      <c r="F3329" s="38">
        <v>55125</v>
      </c>
      <c r="G3329" s="38">
        <f t="shared" si="204"/>
        <v>606375</v>
      </c>
      <c r="H3329" s="40" t="s">
        <v>9001</v>
      </c>
      <c r="I3329" s="40" t="s">
        <v>9002</v>
      </c>
      <c r="J3329" s="45">
        <f t="shared" si="205"/>
        <v>25047</v>
      </c>
      <c r="K3329" s="47">
        <f t="shared" si="206"/>
        <v>606375</v>
      </c>
      <c r="L3329" t="e">
        <f>+VLOOKUP(J3329,'Thanh toán '!Q$6:R$3244,2,0)</f>
        <v>#N/A</v>
      </c>
      <c r="M3329" s="47" t="e">
        <f t="shared" si="207"/>
        <v>#N/A</v>
      </c>
    </row>
    <row r="3330" spans="1:13" x14ac:dyDescent="0.25">
      <c r="A3330" s="43">
        <v>45044</v>
      </c>
      <c r="B3330" s="40" t="s">
        <v>15283</v>
      </c>
      <c r="C3330" s="40" t="s">
        <v>9922</v>
      </c>
      <c r="D3330" s="38">
        <v>637377</v>
      </c>
      <c r="E3330" s="42" t="s">
        <v>8998</v>
      </c>
      <c r="F3330" s="38">
        <v>63738</v>
      </c>
      <c r="G3330" s="38">
        <f t="shared" si="204"/>
        <v>701115</v>
      </c>
      <c r="H3330" s="40" t="s">
        <v>9001</v>
      </c>
      <c r="I3330" s="40" t="s">
        <v>9002</v>
      </c>
      <c r="J3330" s="45">
        <f t="shared" si="205"/>
        <v>25167</v>
      </c>
      <c r="K3330" s="47">
        <f t="shared" si="206"/>
        <v>701115</v>
      </c>
      <c r="L3330" t="e">
        <f>+VLOOKUP(J3330,'Thanh toán '!Q$6:R$3244,2,0)</f>
        <v>#N/A</v>
      </c>
      <c r="M3330" s="47" t="e">
        <f t="shared" si="207"/>
        <v>#N/A</v>
      </c>
    </row>
    <row r="3331" spans="1:13" x14ac:dyDescent="0.25">
      <c r="A3331" s="43">
        <v>45044</v>
      </c>
      <c r="B3331" s="40" t="s">
        <v>15284</v>
      </c>
      <c r="C3331" s="40" t="s">
        <v>9113</v>
      </c>
      <c r="D3331" s="38">
        <v>1433545</v>
      </c>
      <c r="E3331" s="42" t="s">
        <v>8998</v>
      </c>
      <c r="F3331" s="38">
        <v>143355</v>
      </c>
      <c r="G3331" s="38">
        <f t="shared" si="204"/>
        <v>1576900</v>
      </c>
      <c r="H3331" s="40" t="s">
        <v>9001</v>
      </c>
      <c r="I3331" s="40" t="s">
        <v>9002</v>
      </c>
      <c r="J3331" s="45">
        <f t="shared" si="205"/>
        <v>25168</v>
      </c>
      <c r="K3331" s="47">
        <f t="shared" si="206"/>
        <v>1576900</v>
      </c>
      <c r="L3331" t="e">
        <f>+VLOOKUP(J3331,'Thanh toán '!Q$6:R$3244,2,0)</f>
        <v>#N/A</v>
      </c>
      <c r="M3331" s="47" t="e">
        <f t="shared" si="207"/>
        <v>#N/A</v>
      </c>
    </row>
    <row r="3332" spans="1:13" x14ac:dyDescent="0.25">
      <c r="A3332" s="43">
        <v>45044</v>
      </c>
      <c r="B3332" s="40" t="s">
        <v>15285</v>
      </c>
      <c r="C3332" s="40" t="s">
        <v>10081</v>
      </c>
      <c r="D3332" s="38">
        <v>613316</v>
      </c>
      <c r="E3332" s="42" t="s">
        <v>8998</v>
      </c>
      <c r="F3332" s="38">
        <v>61332</v>
      </c>
      <c r="G3332" s="38">
        <f t="shared" si="204"/>
        <v>674648</v>
      </c>
      <c r="H3332" s="40" t="s">
        <v>9001</v>
      </c>
      <c r="I3332" s="40" t="s">
        <v>9002</v>
      </c>
      <c r="J3332" s="45">
        <f t="shared" si="205"/>
        <v>25169</v>
      </c>
      <c r="K3332" s="47">
        <f t="shared" si="206"/>
        <v>674648</v>
      </c>
      <c r="L3332" t="e">
        <f>+VLOOKUP(J3332,'Thanh toán '!Q$6:R$3244,2,0)</f>
        <v>#N/A</v>
      </c>
      <c r="M3332" s="47" t="e">
        <f t="shared" si="207"/>
        <v>#N/A</v>
      </c>
    </row>
    <row r="3333" spans="1:13" x14ac:dyDescent="0.25">
      <c r="A3333" s="43">
        <v>45044</v>
      </c>
      <c r="B3333" s="40" t="s">
        <v>15286</v>
      </c>
      <c r="C3333" s="40" t="s">
        <v>10305</v>
      </c>
      <c r="D3333" s="38">
        <v>888460</v>
      </c>
      <c r="E3333" s="42" t="s">
        <v>8998</v>
      </c>
      <c r="F3333" s="38">
        <v>88846</v>
      </c>
      <c r="G3333" s="38">
        <f t="shared" si="204"/>
        <v>977306</v>
      </c>
      <c r="H3333" s="40" t="s">
        <v>9001</v>
      </c>
      <c r="I3333" s="40" t="s">
        <v>9002</v>
      </c>
      <c r="J3333" s="45">
        <f t="shared" si="205"/>
        <v>25170</v>
      </c>
      <c r="K3333" s="47">
        <f t="shared" si="206"/>
        <v>977306</v>
      </c>
      <c r="L3333" t="e">
        <f>+VLOOKUP(J3333,'Thanh toán '!Q$6:R$3244,2,0)</f>
        <v>#N/A</v>
      </c>
      <c r="M3333" s="47" t="e">
        <f t="shared" si="207"/>
        <v>#N/A</v>
      </c>
    </row>
    <row r="3334" spans="1:13" x14ac:dyDescent="0.25">
      <c r="A3334" s="43">
        <v>45044</v>
      </c>
      <c r="B3334" s="40" t="s">
        <v>15287</v>
      </c>
      <c r="C3334" s="40" t="s">
        <v>10059</v>
      </c>
      <c r="D3334" s="38">
        <v>357198</v>
      </c>
      <c r="E3334" s="42" t="s">
        <v>8998</v>
      </c>
      <c r="F3334" s="38">
        <v>35720</v>
      </c>
      <c r="G3334" s="38">
        <f t="shared" ref="G3334:G3372" si="208">+D3334+F3334</f>
        <v>392918</v>
      </c>
      <c r="H3334" s="40" t="s">
        <v>9001</v>
      </c>
      <c r="I3334" s="40" t="s">
        <v>9002</v>
      </c>
      <c r="J3334" s="45">
        <f t="shared" ref="J3334:J3372" si="209">+B3334*1</f>
        <v>25171</v>
      </c>
      <c r="K3334" s="47">
        <f t="shared" ref="K3334:K3372" si="210">+G3334</f>
        <v>392918</v>
      </c>
      <c r="L3334" t="e">
        <f>+VLOOKUP(J3334,'Thanh toán '!Q$6:R$3244,2,0)</f>
        <v>#N/A</v>
      </c>
      <c r="M3334" s="47" t="e">
        <f t="shared" ref="M3334:M3397" si="211">+L3334-K3334</f>
        <v>#N/A</v>
      </c>
    </row>
    <row r="3335" spans="1:13" x14ac:dyDescent="0.25">
      <c r="A3335" s="43">
        <v>45044</v>
      </c>
      <c r="B3335" s="40" t="s">
        <v>15288</v>
      </c>
      <c r="C3335" s="40" t="s">
        <v>14601</v>
      </c>
      <c r="D3335" s="38">
        <v>417084</v>
      </c>
      <c r="E3335" s="42" t="s">
        <v>8998</v>
      </c>
      <c r="F3335" s="38">
        <v>41708</v>
      </c>
      <c r="G3335" s="38">
        <f t="shared" si="208"/>
        <v>458792</v>
      </c>
      <c r="H3335" s="40" t="s">
        <v>9001</v>
      </c>
      <c r="I3335" s="40" t="s">
        <v>9002</v>
      </c>
      <c r="J3335" s="45">
        <f t="shared" si="209"/>
        <v>25172</v>
      </c>
      <c r="K3335" s="47">
        <f t="shared" si="210"/>
        <v>458792</v>
      </c>
      <c r="L3335" t="e">
        <f>+VLOOKUP(J3335,'Thanh toán '!Q$6:R$3244,2,0)</f>
        <v>#N/A</v>
      </c>
      <c r="M3335" s="47" t="e">
        <f t="shared" si="211"/>
        <v>#N/A</v>
      </c>
    </row>
    <row r="3336" spans="1:13" x14ac:dyDescent="0.25">
      <c r="A3336" s="43">
        <v>45044</v>
      </c>
      <c r="B3336" s="40" t="s">
        <v>13769</v>
      </c>
      <c r="C3336" s="40" t="s">
        <v>10248</v>
      </c>
      <c r="D3336" s="38">
        <v>486831</v>
      </c>
      <c r="E3336" s="42" t="s">
        <v>8998</v>
      </c>
      <c r="F3336" s="38">
        <v>48683</v>
      </c>
      <c r="G3336" s="38">
        <f t="shared" si="208"/>
        <v>535514</v>
      </c>
      <c r="H3336" s="40" t="s">
        <v>9001</v>
      </c>
      <c r="I3336" s="40" t="s">
        <v>9002</v>
      </c>
      <c r="J3336" s="45">
        <f t="shared" si="209"/>
        <v>25175</v>
      </c>
      <c r="K3336" s="47">
        <f t="shared" si="210"/>
        <v>535514</v>
      </c>
      <c r="L3336" t="e">
        <f>+VLOOKUP(J3336,'Thanh toán '!Q$6:R$3244,2,0)</f>
        <v>#N/A</v>
      </c>
      <c r="M3336" s="47" t="e">
        <f t="shared" si="211"/>
        <v>#N/A</v>
      </c>
    </row>
    <row r="3337" spans="1:13" x14ac:dyDescent="0.25">
      <c r="A3337" s="43">
        <v>45044</v>
      </c>
      <c r="B3337" s="40" t="s">
        <v>13770</v>
      </c>
      <c r="C3337" s="40" t="s">
        <v>14962</v>
      </c>
      <c r="D3337" s="38">
        <v>580005</v>
      </c>
      <c r="E3337" s="42" t="s">
        <v>8998</v>
      </c>
      <c r="F3337" s="38">
        <v>58001</v>
      </c>
      <c r="G3337" s="38">
        <f t="shared" si="208"/>
        <v>638006</v>
      </c>
      <c r="H3337" s="40" t="s">
        <v>9725</v>
      </c>
      <c r="I3337" s="40" t="s">
        <v>9726</v>
      </c>
      <c r="J3337" s="45">
        <f t="shared" si="209"/>
        <v>25176</v>
      </c>
      <c r="K3337" s="47">
        <f t="shared" si="210"/>
        <v>638006</v>
      </c>
      <c r="L3337" t="e">
        <f>+VLOOKUP(J3337,'Thanh toán '!Q$6:R$3244,2,0)</f>
        <v>#N/A</v>
      </c>
      <c r="M3337" s="47" t="e">
        <f t="shared" si="211"/>
        <v>#N/A</v>
      </c>
    </row>
    <row r="3338" spans="1:13" x14ac:dyDescent="0.25">
      <c r="A3338" s="43">
        <v>45044</v>
      </c>
      <c r="B3338" s="40" t="s">
        <v>15289</v>
      </c>
      <c r="C3338" s="40" t="s">
        <v>14964</v>
      </c>
      <c r="D3338" s="38">
        <v>2205695</v>
      </c>
      <c r="E3338" s="42" t="s">
        <v>8998</v>
      </c>
      <c r="F3338" s="38">
        <v>220570</v>
      </c>
      <c r="G3338" s="38">
        <f t="shared" si="208"/>
        <v>2426265</v>
      </c>
      <c r="H3338" s="40" t="s">
        <v>9725</v>
      </c>
      <c r="I3338" s="40" t="s">
        <v>9726</v>
      </c>
      <c r="J3338" s="45">
        <f t="shared" si="209"/>
        <v>25177</v>
      </c>
      <c r="K3338" s="47">
        <f t="shared" si="210"/>
        <v>2426265</v>
      </c>
      <c r="L3338" t="e">
        <f>+VLOOKUP(J3338,'Thanh toán '!Q$6:R$3244,2,0)</f>
        <v>#N/A</v>
      </c>
      <c r="M3338" s="47" t="e">
        <f t="shared" si="211"/>
        <v>#N/A</v>
      </c>
    </row>
    <row r="3339" spans="1:13" x14ac:dyDescent="0.25">
      <c r="A3339" s="43">
        <v>45044</v>
      </c>
      <c r="B3339" s="40" t="s">
        <v>15290</v>
      </c>
      <c r="C3339" s="40" t="s">
        <v>13299</v>
      </c>
      <c r="D3339" s="38">
        <v>1776920</v>
      </c>
      <c r="E3339" s="42" t="s">
        <v>8998</v>
      </c>
      <c r="F3339" s="38">
        <v>177692</v>
      </c>
      <c r="G3339" s="38">
        <f t="shared" si="208"/>
        <v>1954612</v>
      </c>
      <c r="H3339" s="40" t="s">
        <v>9183</v>
      </c>
      <c r="I3339" s="40" t="s">
        <v>9184</v>
      </c>
      <c r="J3339" s="45">
        <f t="shared" si="209"/>
        <v>25181</v>
      </c>
      <c r="K3339" s="47">
        <f t="shared" si="210"/>
        <v>1954612</v>
      </c>
      <c r="L3339" t="e">
        <f>+VLOOKUP(J3339,'Thanh toán '!Q$6:R$3244,2,0)</f>
        <v>#N/A</v>
      </c>
      <c r="M3339" s="47" t="e">
        <f t="shared" si="211"/>
        <v>#N/A</v>
      </c>
    </row>
    <row r="3340" spans="1:13" x14ac:dyDescent="0.25">
      <c r="A3340" s="43">
        <v>45044</v>
      </c>
      <c r="B3340" s="40" t="s">
        <v>15291</v>
      </c>
      <c r="C3340" s="40" t="s">
        <v>9206</v>
      </c>
      <c r="D3340" s="38">
        <v>1102500</v>
      </c>
      <c r="E3340" s="42" t="s">
        <v>8998</v>
      </c>
      <c r="F3340" s="38">
        <v>110250</v>
      </c>
      <c r="G3340" s="38">
        <f t="shared" si="208"/>
        <v>1212750</v>
      </c>
      <c r="H3340" s="40" t="s">
        <v>9206</v>
      </c>
      <c r="I3340" s="40" t="s">
        <v>9207</v>
      </c>
      <c r="J3340" s="45">
        <f t="shared" si="209"/>
        <v>25182</v>
      </c>
      <c r="K3340" s="47">
        <f t="shared" si="210"/>
        <v>1212750</v>
      </c>
      <c r="L3340" t="e">
        <f>+VLOOKUP(J3340,'Thanh toán '!Q$6:R$3244,2,0)</f>
        <v>#N/A</v>
      </c>
      <c r="M3340" s="47" t="e">
        <f t="shared" si="211"/>
        <v>#N/A</v>
      </c>
    </row>
    <row r="3341" spans="1:13" x14ac:dyDescent="0.25">
      <c r="A3341" s="43">
        <v>45044</v>
      </c>
      <c r="B3341" s="40" t="s">
        <v>15292</v>
      </c>
      <c r="C3341" s="40" t="s">
        <v>9206</v>
      </c>
      <c r="D3341" s="38">
        <v>3067590</v>
      </c>
      <c r="E3341" s="42" t="s">
        <v>8998</v>
      </c>
      <c r="F3341" s="38">
        <v>306759</v>
      </c>
      <c r="G3341" s="38">
        <f t="shared" si="208"/>
        <v>3374349</v>
      </c>
      <c r="H3341" s="40" t="s">
        <v>9206</v>
      </c>
      <c r="I3341" s="40" t="s">
        <v>9207</v>
      </c>
      <c r="J3341" s="45">
        <f t="shared" si="209"/>
        <v>25183</v>
      </c>
      <c r="K3341" s="47">
        <f t="shared" si="210"/>
        <v>3374349</v>
      </c>
      <c r="L3341" t="e">
        <f>+VLOOKUP(J3341,'Thanh toán '!Q$6:R$3244,2,0)</f>
        <v>#N/A</v>
      </c>
      <c r="M3341" s="47" t="e">
        <f t="shared" si="211"/>
        <v>#N/A</v>
      </c>
    </row>
    <row r="3342" spans="1:13" x14ac:dyDescent="0.25">
      <c r="A3342" s="43">
        <v>45044</v>
      </c>
      <c r="B3342" s="40" t="s">
        <v>15293</v>
      </c>
      <c r="C3342" s="40" t="s">
        <v>12652</v>
      </c>
      <c r="D3342" s="38">
        <v>895986</v>
      </c>
      <c r="E3342" s="42" t="s">
        <v>8998</v>
      </c>
      <c r="F3342" s="38">
        <v>89599</v>
      </c>
      <c r="G3342" s="38">
        <f t="shared" si="208"/>
        <v>985585</v>
      </c>
      <c r="H3342" s="40" t="s">
        <v>9001</v>
      </c>
      <c r="I3342" s="40" t="s">
        <v>9002</v>
      </c>
      <c r="J3342" s="45">
        <f t="shared" si="209"/>
        <v>25186</v>
      </c>
      <c r="K3342" s="47">
        <f t="shared" si="210"/>
        <v>985585</v>
      </c>
      <c r="L3342" t="e">
        <f>+VLOOKUP(J3342,'Thanh toán '!Q$6:R$3244,2,0)</f>
        <v>#N/A</v>
      </c>
      <c r="M3342" s="47" t="e">
        <f t="shared" si="211"/>
        <v>#N/A</v>
      </c>
    </row>
    <row r="3343" spans="1:13" x14ac:dyDescent="0.25">
      <c r="A3343" s="43">
        <v>45044</v>
      </c>
      <c r="B3343" s="40" t="s">
        <v>15294</v>
      </c>
      <c r="C3343" s="40" t="s">
        <v>10091</v>
      </c>
      <c r="D3343" s="38">
        <v>895986</v>
      </c>
      <c r="E3343" s="42" t="s">
        <v>8998</v>
      </c>
      <c r="F3343" s="38">
        <v>89599</v>
      </c>
      <c r="G3343" s="38">
        <f t="shared" si="208"/>
        <v>985585</v>
      </c>
      <c r="H3343" s="40" t="s">
        <v>9001</v>
      </c>
      <c r="I3343" s="40" t="s">
        <v>9002</v>
      </c>
      <c r="J3343" s="45">
        <f t="shared" si="209"/>
        <v>25187</v>
      </c>
      <c r="K3343" s="47">
        <f t="shared" si="210"/>
        <v>985585</v>
      </c>
      <c r="L3343" t="e">
        <f>+VLOOKUP(J3343,'Thanh toán '!Q$6:R$3244,2,0)</f>
        <v>#N/A</v>
      </c>
      <c r="M3343" s="47" t="e">
        <f t="shared" si="211"/>
        <v>#N/A</v>
      </c>
    </row>
    <row r="3344" spans="1:13" x14ac:dyDescent="0.25">
      <c r="A3344" s="43">
        <v>45044</v>
      </c>
      <c r="B3344" s="40" t="s">
        <v>15295</v>
      </c>
      <c r="C3344" s="40" t="s">
        <v>10003</v>
      </c>
      <c r="D3344" s="38">
        <v>560262</v>
      </c>
      <c r="E3344" s="42" t="s">
        <v>8998</v>
      </c>
      <c r="F3344" s="38">
        <v>56026</v>
      </c>
      <c r="G3344" s="38">
        <f t="shared" si="208"/>
        <v>616288</v>
      </c>
      <c r="H3344" s="40" t="s">
        <v>9001</v>
      </c>
      <c r="I3344" s="40" t="s">
        <v>9002</v>
      </c>
      <c r="J3344" s="45">
        <f t="shared" si="209"/>
        <v>25189</v>
      </c>
      <c r="K3344" s="47">
        <f t="shared" si="210"/>
        <v>616288</v>
      </c>
      <c r="L3344" t="e">
        <f>+VLOOKUP(J3344,'Thanh toán '!Q$6:R$3244,2,0)</f>
        <v>#N/A</v>
      </c>
      <c r="M3344" s="47" t="e">
        <f t="shared" si="211"/>
        <v>#N/A</v>
      </c>
    </row>
    <row r="3345" spans="1:13" x14ac:dyDescent="0.25">
      <c r="A3345" s="43">
        <v>45044</v>
      </c>
      <c r="B3345" s="40" t="s">
        <v>15296</v>
      </c>
      <c r="C3345" s="40" t="s">
        <v>9271</v>
      </c>
      <c r="D3345" s="38">
        <v>695140</v>
      </c>
      <c r="E3345" s="42" t="s">
        <v>8998</v>
      </c>
      <c r="F3345" s="38">
        <v>69514</v>
      </c>
      <c r="G3345" s="38">
        <f t="shared" si="208"/>
        <v>764654</v>
      </c>
      <c r="H3345" s="40" t="s">
        <v>9001</v>
      </c>
      <c r="I3345" s="40" t="s">
        <v>9002</v>
      </c>
      <c r="J3345" s="45">
        <f t="shared" si="209"/>
        <v>25190</v>
      </c>
      <c r="K3345" s="47">
        <f t="shared" si="210"/>
        <v>764654</v>
      </c>
      <c r="L3345" t="e">
        <f>+VLOOKUP(J3345,'Thanh toán '!Q$6:R$3244,2,0)</f>
        <v>#N/A</v>
      </c>
      <c r="M3345" s="47" t="e">
        <f t="shared" si="211"/>
        <v>#N/A</v>
      </c>
    </row>
    <row r="3346" spans="1:13" x14ac:dyDescent="0.25">
      <c r="A3346" s="43">
        <v>45044</v>
      </c>
      <c r="B3346" s="40" t="s">
        <v>15297</v>
      </c>
      <c r="C3346" s="40" t="s">
        <v>9992</v>
      </c>
      <c r="D3346" s="38">
        <v>573418</v>
      </c>
      <c r="E3346" s="42" t="s">
        <v>8998</v>
      </c>
      <c r="F3346" s="38">
        <v>57342</v>
      </c>
      <c r="G3346" s="38">
        <f t="shared" si="208"/>
        <v>630760</v>
      </c>
      <c r="H3346" s="40" t="s">
        <v>9001</v>
      </c>
      <c r="I3346" s="40" t="s">
        <v>9002</v>
      </c>
      <c r="J3346" s="45">
        <f t="shared" si="209"/>
        <v>25191</v>
      </c>
      <c r="K3346" s="47">
        <f t="shared" si="210"/>
        <v>630760</v>
      </c>
      <c r="L3346" t="e">
        <f>+VLOOKUP(J3346,'Thanh toán '!Q$6:R$3244,2,0)</f>
        <v>#N/A</v>
      </c>
      <c r="M3346" s="47" t="e">
        <f t="shared" si="211"/>
        <v>#N/A</v>
      </c>
    </row>
    <row r="3347" spans="1:13" x14ac:dyDescent="0.25">
      <c r="A3347" s="43">
        <v>45044</v>
      </c>
      <c r="B3347" s="40" t="s">
        <v>15298</v>
      </c>
      <c r="C3347" s="40" t="s">
        <v>9148</v>
      </c>
      <c r="D3347" s="38">
        <v>189210</v>
      </c>
      <c r="E3347" s="42" t="s">
        <v>8998</v>
      </c>
      <c r="F3347" s="38">
        <v>18921</v>
      </c>
      <c r="G3347" s="38">
        <f t="shared" si="208"/>
        <v>208131</v>
      </c>
      <c r="H3347" s="40" t="s">
        <v>9001</v>
      </c>
      <c r="I3347" s="40" t="s">
        <v>9002</v>
      </c>
      <c r="J3347" s="45">
        <f t="shared" si="209"/>
        <v>25192</v>
      </c>
      <c r="K3347" s="47">
        <f t="shared" si="210"/>
        <v>208131</v>
      </c>
      <c r="L3347" t="e">
        <f>+VLOOKUP(J3347,'Thanh toán '!Q$6:R$3244,2,0)</f>
        <v>#N/A</v>
      </c>
      <c r="M3347" s="47" t="e">
        <f t="shared" si="211"/>
        <v>#N/A</v>
      </c>
    </row>
    <row r="3348" spans="1:13" x14ac:dyDescent="0.25">
      <c r="A3348" s="43">
        <v>45044</v>
      </c>
      <c r="B3348" s="40" t="s">
        <v>15299</v>
      </c>
      <c r="C3348" s="40" t="s">
        <v>9755</v>
      </c>
      <c r="D3348" s="38">
        <v>3315250</v>
      </c>
      <c r="E3348" s="42" t="s">
        <v>8998</v>
      </c>
      <c r="F3348" s="38">
        <v>331525</v>
      </c>
      <c r="G3348" s="38">
        <f t="shared" si="208"/>
        <v>3646775</v>
      </c>
      <c r="H3348" s="40" t="s">
        <v>9755</v>
      </c>
      <c r="I3348" s="40" t="s">
        <v>9756</v>
      </c>
      <c r="J3348" s="45">
        <f t="shared" si="209"/>
        <v>25194</v>
      </c>
      <c r="K3348" s="47">
        <f t="shared" si="210"/>
        <v>3646775</v>
      </c>
      <c r="L3348" t="e">
        <f>+VLOOKUP(J3348,'Thanh toán '!Q$6:R$3244,2,0)</f>
        <v>#N/A</v>
      </c>
      <c r="M3348" s="47" t="e">
        <f t="shared" si="211"/>
        <v>#N/A</v>
      </c>
    </row>
    <row r="3349" spans="1:13" x14ac:dyDescent="0.25">
      <c r="A3349" s="43">
        <v>45044</v>
      </c>
      <c r="B3349" s="40" t="s">
        <v>15300</v>
      </c>
      <c r="C3349" s="40" t="s">
        <v>14604</v>
      </c>
      <c r="D3349" s="38">
        <v>637377</v>
      </c>
      <c r="E3349" s="42" t="s">
        <v>8998</v>
      </c>
      <c r="F3349" s="38">
        <v>63738</v>
      </c>
      <c r="G3349" s="38">
        <f t="shared" si="208"/>
        <v>701115</v>
      </c>
      <c r="H3349" s="40" t="s">
        <v>9001</v>
      </c>
      <c r="I3349" s="40" t="s">
        <v>9002</v>
      </c>
      <c r="J3349" s="45">
        <f t="shared" si="209"/>
        <v>25195</v>
      </c>
      <c r="K3349" s="47">
        <f t="shared" si="210"/>
        <v>701115</v>
      </c>
      <c r="L3349" t="e">
        <f>+VLOOKUP(J3349,'Thanh toán '!Q$6:R$3244,2,0)</f>
        <v>#N/A</v>
      </c>
      <c r="M3349" s="47" t="e">
        <f t="shared" si="211"/>
        <v>#N/A</v>
      </c>
    </row>
    <row r="3350" spans="1:13" x14ac:dyDescent="0.25">
      <c r="A3350" s="43">
        <v>45044</v>
      </c>
      <c r="B3350" s="40" t="s">
        <v>15301</v>
      </c>
      <c r="C3350" s="40" t="s">
        <v>9867</v>
      </c>
      <c r="D3350" s="38">
        <v>1052591</v>
      </c>
      <c r="E3350" s="42" t="s">
        <v>8998</v>
      </c>
      <c r="F3350" s="38">
        <v>105259</v>
      </c>
      <c r="G3350" s="38">
        <f t="shared" si="208"/>
        <v>1157850</v>
      </c>
      <c r="H3350" s="40" t="s">
        <v>9001</v>
      </c>
      <c r="I3350" s="40" t="s">
        <v>9002</v>
      </c>
      <c r="J3350" s="45">
        <f t="shared" si="209"/>
        <v>25196</v>
      </c>
      <c r="K3350" s="47">
        <f t="shared" si="210"/>
        <v>1157850</v>
      </c>
      <c r="L3350" t="e">
        <f>+VLOOKUP(J3350,'Thanh toán '!Q$6:R$3244,2,0)</f>
        <v>#N/A</v>
      </c>
      <c r="M3350" s="47" t="e">
        <f t="shared" si="211"/>
        <v>#N/A</v>
      </c>
    </row>
    <row r="3351" spans="1:13" x14ac:dyDescent="0.25">
      <c r="A3351" s="43">
        <v>45044</v>
      </c>
      <c r="B3351" s="40" t="s">
        <v>15302</v>
      </c>
      <c r="C3351" s="40" t="s">
        <v>10264</v>
      </c>
      <c r="D3351" s="38">
        <v>544847</v>
      </c>
      <c r="E3351" s="42" t="s">
        <v>8998</v>
      </c>
      <c r="F3351" s="38">
        <v>54485</v>
      </c>
      <c r="G3351" s="38">
        <f t="shared" si="208"/>
        <v>599332</v>
      </c>
      <c r="H3351" s="40" t="s">
        <v>9001</v>
      </c>
      <c r="I3351" s="40" t="s">
        <v>9002</v>
      </c>
      <c r="J3351" s="45">
        <f t="shared" si="209"/>
        <v>25197</v>
      </c>
      <c r="K3351" s="47">
        <f t="shared" si="210"/>
        <v>599332</v>
      </c>
      <c r="L3351" t="e">
        <f>+VLOOKUP(J3351,'Thanh toán '!Q$6:R$3244,2,0)</f>
        <v>#N/A</v>
      </c>
      <c r="M3351" s="47" t="e">
        <f t="shared" si="211"/>
        <v>#N/A</v>
      </c>
    </row>
    <row r="3352" spans="1:13" x14ac:dyDescent="0.25">
      <c r="A3352" s="43">
        <v>45044</v>
      </c>
      <c r="B3352" s="40" t="s">
        <v>15303</v>
      </c>
      <c r="C3352" s="40" t="s">
        <v>10244</v>
      </c>
      <c r="D3352" s="38">
        <v>593589</v>
      </c>
      <c r="E3352" s="42" t="s">
        <v>8998</v>
      </c>
      <c r="F3352" s="38">
        <v>59359</v>
      </c>
      <c r="G3352" s="38">
        <f t="shared" si="208"/>
        <v>652948</v>
      </c>
      <c r="H3352" s="40" t="s">
        <v>9001</v>
      </c>
      <c r="I3352" s="40" t="s">
        <v>9002</v>
      </c>
      <c r="J3352" s="45">
        <f t="shared" si="209"/>
        <v>25198</v>
      </c>
      <c r="K3352" s="47">
        <f t="shared" si="210"/>
        <v>652948</v>
      </c>
      <c r="L3352" t="e">
        <f>+VLOOKUP(J3352,'Thanh toán '!Q$6:R$3244,2,0)</f>
        <v>#N/A</v>
      </c>
      <c r="M3352" s="47" t="e">
        <f t="shared" si="211"/>
        <v>#N/A</v>
      </c>
    </row>
    <row r="3353" spans="1:13" x14ac:dyDescent="0.25">
      <c r="A3353" s="43">
        <v>45044</v>
      </c>
      <c r="B3353" s="40" t="s">
        <v>15304</v>
      </c>
      <c r="C3353" s="40" t="s">
        <v>10256</v>
      </c>
      <c r="D3353" s="38">
        <v>637377</v>
      </c>
      <c r="E3353" s="42" t="s">
        <v>8998</v>
      </c>
      <c r="F3353" s="38">
        <v>63738</v>
      </c>
      <c r="G3353" s="38">
        <f t="shared" si="208"/>
        <v>701115</v>
      </c>
      <c r="H3353" s="40" t="s">
        <v>9001</v>
      </c>
      <c r="I3353" s="40" t="s">
        <v>9002</v>
      </c>
      <c r="J3353" s="45">
        <f t="shared" si="209"/>
        <v>25199</v>
      </c>
      <c r="K3353" s="47">
        <f t="shared" si="210"/>
        <v>701115</v>
      </c>
      <c r="L3353" t="e">
        <f>+VLOOKUP(J3353,'Thanh toán '!Q$6:R$3244,2,0)</f>
        <v>#N/A</v>
      </c>
      <c r="M3353" s="47" t="e">
        <f t="shared" si="211"/>
        <v>#N/A</v>
      </c>
    </row>
    <row r="3354" spans="1:13" x14ac:dyDescent="0.25">
      <c r="A3354" s="43">
        <v>45044</v>
      </c>
      <c r="B3354" s="40" t="s">
        <v>15305</v>
      </c>
      <c r="C3354" s="40" t="s">
        <v>10220</v>
      </c>
      <c r="D3354" s="38">
        <v>726000</v>
      </c>
      <c r="E3354" s="42" t="s">
        <v>8998</v>
      </c>
      <c r="F3354" s="38">
        <v>72600</v>
      </c>
      <c r="G3354" s="38">
        <f t="shared" si="208"/>
        <v>798600</v>
      </c>
      <c r="H3354" s="40" t="s">
        <v>9001</v>
      </c>
      <c r="I3354" s="40" t="s">
        <v>9002</v>
      </c>
      <c r="J3354" s="45">
        <f t="shared" si="209"/>
        <v>25200</v>
      </c>
      <c r="K3354" s="47">
        <f t="shared" si="210"/>
        <v>798600</v>
      </c>
      <c r="L3354" t="e">
        <f>+VLOOKUP(J3354,'Thanh toán '!Q$6:R$3244,2,0)</f>
        <v>#N/A</v>
      </c>
      <c r="M3354" s="47" t="e">
        <f t="shared" si="211"/>
        <v>#N/A</v>
      </c>
    </row>
    <row r="3355" spans="1:13" x14ac:dyDescent="0.25">
      <c r="A3355" s="43">
        <v>45044</v>
      </c>
      <c r="B3355" s="40" t="s">
        <v>15306</v>
      </c>
      <c r="C3355" s="40" t="s">
        <v>10105</v>
      </c>
      <c r="D3355" s="38">
        <v>695140</v>
      </c>
      <c r="E3355" s="42" t="s">
        <v>8998</v>
      </c>
      <c r="F3355" s="38">
        <v>69514</v>
      </c>
      <c r="G3355" s="38">
        <f t="shared" si="208"/>
        <v>764654</v>
      </c>
      <c r="H3355" s="40" t="s">
        <v>9001</v>
      </c>
      <c r="I3355" s="40" t="s">
        <v>9002</v>
      </c>
      <c r="J3355" s="45">
        <f t="shared" si="209"/>
        <v>25201</v>
      </c>
      <c r="K3355" s="47">
        <f t="shared" si="210"/>
        <v>764654</v>
      </c>
      <c r="L3355" t="e">
        <f>+VLOOKUP(J3355,'Thanh toán '!Q$6:R$3244,2,0)</f>
        <v>#N/A</v>
      </c>
      <c r="M3355" s="47" t="e">
        <f t="shared" si="211"/>
        <v>#N/A</v>
      </c>
    </row>
    <row r="3356" spans="1:13" x14ac:dyDescent="0.25">
      <c r="A3356" s="43">
        <v>45044</v>
      </c>
      <c r="B3356" s="40" t="s">
        <v>15307</v>
      </c>
      <c r="C3356" s="40" t="s">
        <v>10101</v>
      </c>
      <c r="D3356" s="38">
        <v>761381</v>
      </c>
      <c r="E3356" s="42" t="s">
        <v>8998</v>
      </c>
      <c r="F3356" s="38">
        <v>76138</v>
      </c>
      <c r="G3356" s="38">
        <f t="shared" si="208"/>
        <v>837519</v>
      </c>
      <c r="H3356" s="40" t="s">
        <v>9001</v>
      </c>
      <c r="I3356" s="40" t="s">
        <v>9002</v>
      </c>
      <c r="J3356" s="45">
        <f t="shared" si="209"/>
        <v>25202</v>
      </c>
      <c r="K3356" s="47">
        <f t="shared" si="210"/>
        <v>837519</v>
      </c>
      <c r="L3356" t="e">
        <f>+VLOOKUP(J3356,'Thanh toán '!Q$6:R$3244,2,0)</f>
        <v>#N/A</v>
      </c>
      <c r="M3356" s="47" t="e">
        <f t="shared" si="211"/>
        <v>#N/A</v>
      </c>
    </row>
    <row r="3357" spans="1:13" x14ac:dyDescent="0.25">
      <c r="A3357" s="43">
        <v>45044</v>
      </c>
      <c r="B3357" s="40" t="s">
        <v>15308</v>
      </c>
      <c r="C3357" s="40" t="s">
        <v>10258</v>
      </c>
      <c r="D3357" s="38">
        <v>668331</v>
      </c>
      <c r="E3357" s="42" t="s">
        <v>8998</v>
      </c>
      <c r="F3357" s="38">
        <v>66833</v>
      </c>
      <c r="G3357" s="38">
        <f t="shared" si="208"/>
        <v>735164</v>
      </c>
      <c r="H3357" s="40" t="s">
        <v>9001</v>
      </c>
      <c r="I3357" s="40" t="s">
        <v>9002</v>
      </c>
      <c r="J3357" s="45">
        <f t="shared" si="209"/>
        <v>25203</v>
      </c>
      <c r="K3357" s="47">
        <f t="shared" si="210"/>
        <v>735164</v>
      </c>
      <c r="L3357" t="e">
        <f>+VLOOKUP(J3357,'Thanh toán '!Q$6:R$3244,2,0)</f>
        <v>#N/A</v>
      </c>
      <c r="M3357" s="47" t="e">
        <f t="shared" si="211"/>
        <v>#N/A</v>
      </c>
    </row>
    <row r="3358" spans="1:13" x14ac:dyDescent="0.25">
      <c r="A3358" s="43">
        <v>45044</v>
      </c>
      <c r="B3358" s="40" t="s">
        <v>15309</v>
      </c>
      <c r="C3358" s="40" t="s">
        <v>9186</v>
      </c>
      <c r="D3358" s="38">
        <v>1221477</v>
      </c>
      <c r="E3358" s="42" t="s">
        <v>8998</v>
      </c>
      <c r="F3358" s="38">
        <v>122148</v>
      </c>
      <c r="G3358" s="38">
        <f t="shared" si="208"/>
        <v>1343625</v>
      </c>
      <c r="H3358" s="40" t="s">
        <v>9001</v>
      </c>
      <c r="I3358" s="40" t="s">
        <v>9002</v>
      </c>
      <c r="J3358" s="45">
        <f t="shared" si="209"/>
        <v>25204</v>
      </c>
      <c r="K3358" s="47">
        <f t="shared" si="210"/>
        <v>1343625</v>
      </c>
      <c r="L3358" t="e">
        <f>+VLOOKUP(J3358,'Thanh toán '!Q$6:R$3244,2,0)</f>
        <v>#N/A</v>
      </c>
      <c r="M3358" s="47" t="e">
        <f t="shared" si="211"/>
        <v>#N/A</v>
      </c>
    </row>
    <row r="3359" spans="1:13" x14ac:dyDescent="0.25">
      <c r="A3359" s="43">
        <v>45044</v>
      </c>
      <c r="B3359" s="40" t="s">
        <v>15310</v>
      </c>
      <c r="C3359" s="40" t="s">
        <v>13740</v>
      </c>
      <c r="D3359" s="38">
        <v>4942115</v>
      </c>
      <c r="E3359" s="42" t="s">
        <v>8998</v>
      </c>
      <c r="F3359" s="38">
        <v>494212</v>
      </c>
      <c r="G3359" s="38">
        <f t="shared" si="208"/>
        <v>5436327</v>
      </c>
      <c r="H3359" s="40" t="s">
        <v>9183</v>
      </c>
      <c r="I3359" s="40" t="s">
        <v>9184</v>
      </c>
      <c r="J3359" s="45">
        <f t="shared" si="209"/>
        <v>25207</v>
      </c>
      <c r="K3359" s="47">
        <f t="shared" si="210"/>
        <v>5436327</v>
      </c>
      <c r="L3359" t="e">
        <f>+VLOOKUP(J3359,'Thanh toán '!Q$6:R$3244,2,0)</f>
        <v>#N/A</v>
      </c>
      <c r="M3359" s="47" t="e">
        <f t="shared" si="211"/>
        <v>#N/A</v>
      </c>
    </row>
    <row r="3360" spans="1:13" x14ac:dyDescent="0.25">
      <c r="A3360" s="43">
        <v>45044</v>
      </c>
      <c r="B3360" s="40" t="s">
        <v>15311</v>
      </c>
      <c r="C3360" s="40" t="s">
        <v>10127</v>
      </c>
      <c r="D3360" s="38">
        <v>811385</v>
      </c>
      <c r="E3360" s="42" t="s">
        <v>8998</v>
      </c>
      <c r="F3360" s="38">
        <v>81139</v>
      </c>
      <c r="G3360" s="38">
        <f t="shared" si="208"/>
        <v>892524</v>
      </c>
      <c r="H3360" s="40" t="s">
        <v>9001</v>
      </c>
      <c r="I3360" s="40" t="s">
        <v>9002</v>
      </c>
      <c r="J3360" s="45">
        <f t="shared" si="209"/>
        <v>25208</v>
      </c>
      <c r="K3360" s="47">
        <f t="shared" si="210"/>
        <v>892524</v>
      </c>
      <c r="L3360" t="e">
        <f>+VLOOKUP(J3360,'Thanh toán '!Q$6:R$3244,2,0)</f>
        <v>#N/A</v>
      </c>
      <c r="M3360" s="47" t="e">
        <f t="shared" si="211"/>
        <v>#N/A</v>
      </c>
    </row>
    <row r="3361" spans="1:13" x14ac:dyDescent="0.25">
      <c r="A3361" s="43">
        <v>45044</v>
      </c>
      <c r="B3361" s="40" t="s">
        <v>15312</v>
      </c>
      <c r="C3361" s="40" t="s">
        <v>9742</v>
      </c>
      <c r="D3361" s="38">
        <v>1614460</v>
      </c>
      <c r="E3361" s="42" t="s">
        <v>8998</v>
      </c>
      <c r="F3361" s="38">
        <v>161446</v>
      </c>
      <c r="G3361" s="38">
        <f t="shared" si="208"/>
        <v>1775906</v>
      </c>
      <c r="H3361" s="40" t="s">
        <v>9001</v>
      </c>
      <c r="I3361" s="40" t="s">
        <v>9002</v>
      </c>
      <c r="J3361" s="45">
        <f t="shared" si="209"/>
        <v>25217</v>
      </c>
      <c r="K3361" s="47">
        <f t="shared" si="210"/>
        <v>1775906</v>
      </c>
      <c r="L3361" t="e">
        <f>+VLOOKUP(J3361,'Thanh toán '!Q$6:R$3244,2,0)</f>
        <v>#N/A</v>
      </c>
      <c r="M3361" s="47" t="e">
        <f t="shared" si="211"/>
        <v>#N/A</v>
      </c>
    </row>
    <row r="3362" spans="1:13" x14ac:dyDescent="0.25">
      <c r="A3362" s="43">
        <v>45044</v>
      </c>
      <c r="B3362" s="40" t="s">
        <v>15313</v>
      </c>
      <c r="C3362" s="40" t="s">
        <v>9747</v>
      </c>
      <c r="D3362" s="38">
        <v>5184800</v>
      </c>
      <c r="E3362" s="42" t="s">
        <v>8998</v>
      </c>
      <c r="F3362" s="38">
        <v>518480</v>
      </c>
      <c r="G3362" s="38">
        <f t="shared" si="208"/>
        <v>5703280</v>
      </c>
      <c r="H3362" s="40" t="s">
        <v>9747</v>
      </c>
      <c r="I3362" s="40" t="s">
        <v>9748</v>
      </c>
      <c r="J3362" s="45">
        <f t="shared" si="209"/>
        <v>25221</v>
      </c>
      <c r="K3362" s="47">
        <f t="shared" si="210"/>
        <v>5703280</v>
      </c>
      <c r="L3362" t="e">
        <f>+VLOOKUP(J3362,'Thanh toán '!Q$6:R$3244,2,0)</f>
        <v>#N/A</v>
      </c>
      <c r="M3362" s="47" t="e">
        <f t="shared" si="211"/>
        <v>#N/A</v>
      </c>
    </row>
    <row r="3363" spans="1:13" x14ac:dyDescent="0.25">
      <c r="A3363" s="43">
        <v>45044</v>
      </c>
      <c r="B3363" s="40" t="s">
        <v>15314</v>
      </c>
      <c r="C3363" s="40" t="s">
        <v>9747</v>
      </c>
      <c r="D3363" s="38">
        <v>3193155</v>
      </c>
      <c r="E3363" s="42" t="s">
        <v>8998</v>
      </c>
      <c r="F3363" s="38">
        <v>319316</v>
      </c>
      <c r="G3363" s="38">
        <f t="shared" si="208"/>
        <v>3512471</v>
      </c>
      <c r="H3363" s="40" t="s">
        <v>9747</v>
      </c>
      <c r="I3363" s="40" t="s">
        <v>9748</v>
      </c>
      <c r="J3363" s="45">
        <f t="shared" si="209"/>
        <v>25222</v>
      </c>
      <c r="K3363" s="47">
        <f t="shared" si="210"/>
        <v>3512471</v>
      </c>
      <c r="L3363" t="e">
        <f>+VLOOKUP(J3363,'Thanh toán '!Q$6:R$3244,2,0)</f>
        <v>#N/A</v>
      </c>
      <c r="M3363" s="47" t="e">
        <f t="shared" si="211"/>
        <v>#N/A</v>
      </c>
    </row>
    <row r="3364" spans="1:13" x14ac:dyDescent="0.25">
      <c r="A3364" s="43">
        <v>45044</v>
      </c>
      <c r="B3364" s="40" t="s">
        <v>15315</v>
      </c>
      <c r="C3364" s="40" t="s">
        <v>14544</v>
      </c>
      <c r="D3364" s="38">
        <v>1804795</v>
      </c>
      <c r="E3364" s="42" t="s">
        <v>8998</v>
      </c>
      <c r="F3364" s="38">
        <v>180480</v>
      </c>
      <c r="G3364" s="38">
        <f t="shared" si="208"/>
        <v>1985275</v>
      </c>
      <c r="H3364" s="40" t="s">
        <v>9001</v>
      </c>
      <c r="I3364" s="40" t="s">
        <v>9002</v>
      </c>
      <c r="J3364" s="45">
        <f t="shared" si="209"/>
        <v>25233</v>
      </c>
      <c r="K3364" s="47">
        <f t="shared" si="210"/>
        <v>1985275</v>
      </c>
      <c r="L3364" t="e">
        <f>+VLOOKUP(J3364,'Thanh toán '!Q$6:R$3244,2,0)</f>
        <v>#N/A</v>
      </c>
      <c r="M3364" s="47" t="e">
        <f t="shared" si="211"/>
        <v>#N/A</v>
      </c>
    </row>
    <row r="3365" spans="1:13" x14ac:dyDescent="0.25">
      <c r="A3365" s="43">
        <v>45044</v>
      </c>
      <c r="B3365" s="40" t="s">
        <v>15316</v>
      </c>
      <c r="C3365" s="40" t="s">
        <v>10168</v>
      </c>
      <c r="D3365" s="38">
        <v>1506525</v>
      </c>
      <c r="E3365" s="42" t="s">
        <v>8998</v>
      </c>
      <c r="F3365" s="38">
        <v>150653</v>
      </c>
      <c r="G3365" s="38">
        <f t="shared" si="208"/>
        <v>1657178</v>
      </c>
      <c r="H3365" s="40" t="s">
        <v>9001</v>
      </c>
      <c r="I3365" s="40" t="s">
        <v>9002</v>
      </c>
      <c r="J3365" s="45">
        <f t="shared" si="209"/>
        <v>25234</v>
      </c>
      <c r="K3365" s="47">
        <f t="shared" si="210"/>
        <v>1657178</v>
      </c>
      <c r="L3365" t="e">
        <f>+VLOOKUP(J3365,'Thanh toán '!Q$6:R$3244,2,0)</f>
        <v>#N/A</v>
      </c>
      <c r="M3365" s="47" t="e">
        <f t="shared" si="211"/>
        <v>#N/A</v>
      </c>
    </row>
    <row r="3366" spans="1:13" x14ac:dyDescent="0.25">
      <c r="A3366" s="43">
        <v>45044</v>
      </c>
      <c r="B3366" s="40" t="s">
        <v>15317</v>
      </c>
      <c r="C3366" s="40" t="s">
        <v>9363</v>
      </c>
      <c r="D3366" s="38">
        <v>1083421</v>
      </c>
      <c r="E3366" s="42" t="s">
        <v>8998</v>
      </c>
      <c r="F3366" s="38">
        <v>108342</v>
      </c>
      <c r="G3366" s="38">
        <f t="shared" si="208"/>
        <v>1191763</v>
      </c>
      <c r="H3366" s="40" t="s">
        <v>9001</v>
      </c>
      <c r="I3366" s="40" t="s">
        <v>9002</v>
      </c>
      <c r="J3366" s="45">
        <f t="shared" si="209"/>
        <v>25235</v>
      </c>
      <c r="K3366" s="47">
        <f t="shared" si="210"/>
        <v>1191763</v>
      </c>
      <c r="L3366" t="e">
        <f>+VLOOKUP(J3366,'Thanh toán '!Q$6:R$3244,2,0)</f>
        <v>#N/A</v>
      </c>
      <c r="M3366" s="47" t="e">
        <f t="shared" si="211"/>
        <v>#N/A</v>
      </c>
    </row>
    <row r="3367" spans="1:13" x14ac:dyDescent="0.25">
      <c r="A3367" s="43">
        <v>45044</v>
      </c>
      <c r="B3367" s="40" t="s">
        <v>15318</v>
      </c>
      <c r="C3367" s="40" t="s">
        <v>15319</v>
      </c>
      <c r="D3367" s="38">
        <v>2358592</v>
      </c>
      <c r="E3367" s="42" t="s">
        <v>8998</v>
      </c>
      <c r="F3367" s="38">
        <v>235859</v>
      </c>
      <c r="G3367" s="38">
        <f t="shared" si="208"/>
        <v>2594451</v>
      </c>
      <c r="H3367" s="40" t="s">
        <v>9159</v>
      </c>
      <c r="I3367" s="40" t="s">
        <v>9160</v>
      </c>
      <c r="J3367" s="45">
        <f t="shared" si="209"/>
        <v>25238</v>
      </c>
      <c r="K3367" s="47">
        <f t="shared" si="210"/>
        <v>2594451</v>
      </c>
      <c r="L3367" t="e">
        <f>+VLOOKUP(J3367,'Thanh toán '!Q$6:R$3244,2,0)</f>
        <v>#N/A</v>
      </c>
      <c r="M3367" s="47" t="e">
        <f t="shared" si="211"/>
        <v>#N/A</v>
      </c>
    </row>
    <row r="3368" spans="1:13" x14ac:dyDescent="0.25">
      <c r="A3368" s="43">
        <v>45044</v>
      </c>
      <c r="B3368" s="40" t="s">
        <v>15320</v>
      </c>
      <c r="C3368" s="40" t="s">
        <v>15321</v>
      </c>
      <c r="D3368" s="38">
        <v>533076</v>
      </c>
      <c r="E3368" s="42" t="s">
        <v>8998</v>
      </c>
      <c r="F3368" s="38">
        <v>53308</v>
      </c>
      <c r="G3368" s="38">
        <f t="shared" si="208"/>
        <v>586384</v>
      </c>
      <c r="H3368" s="40" t="s">
        <v>9159</v>
      </c>
      <c r="I3368" s="40" t="s">
        <v>9160</v>
      </c>
      <c r="J3368" s="45">
        <f t="shared" si="209"/>
        <v>25239</v>
      </c>
      <c r="K3368" s="47">
        <f t="shared" si="210"/>
        <v>586384</v>
      </c>
      <c r="L3368" t="e">
        <f>+VLOOKUP(J3368,'Thanh toán '!Q$6:R$3244,2,0)</f>
        <v>#N/A</v>
      </c>
      <c r="M3368" s="47" t="e">
        <f t="shared" si="211"/>
        <v>#N/A</v>
      </c>
    </row>
    <row r="3369" spans="1:13" x14ac:dyDescent="0.25">
      <c r="A3369" s="43">
        <v>45044</v>
      </c>
      <c r="B3369" s="40" t="s">
        <v>15322</v>
      </c>
      <c r="C3369" s="40" t="s">
        <v>10337</v>
      </c>
      <c r="D3369" s="38">
        <v>2118385</v>
      </c>
      <c r="E3369" s="42" t="s">
        <v>8998</v>
      </c>
      <c r="F3369" s="38">
        <v>211839</v>
      </c>
      <c r="G3369" s="38">
        <f t="shared" si="208"/>
        <v>2330224</v>
      </c>
      <c r="H3369" s="40" t="s">
        <v>9001</v>
      </c>
      <c r="I3369" s="40" t="s">
        <v>9002</v>
      </c>
      <c r="J3369" s="45">
        <f t="shared" si="209"/>
        <v>25243</v>
      </c>
      <c r="K3369" s="47">
        <f t="shared" si="210"/>
        <v>2330224</v>
      </c>
      <c r="L3369" t="e">
        <f>+VLOOKUP(J3369,'Thanh toán '!Q$6:R$3244,2,0)</f>
        <v>#N/A</v>
      </c>
      <c r="M3369" s="47" t="e">
        <f t="shared" si="211"/>
        <v>#N/A</v>
      </c>
    </row>
    <row r="3370" spans="1:13" x14ac:dyDescent="0.25">
      <c r="A3370" s="43">
        <v>45044</v>
      </c>
      <c r="B3370" s="40" t="s">
        <v>15323</v>
      </c>
      <c r="C3370" s="40" t="s">
        <v>13825</v>
      </c>
      <c r="D3370" s="38">
        <v>1686487</v>
      </c>
      <c r="E3370" s="42" t="s">
        <v>8998</v>
      </c>
      <c r="F3370" s="38">
        <v>168649</v>
      </c>
      <c r="G3370" s="38">
        <f t="shared" si="208"/>
        <v>1855136</v>
      </c>
      <c r="H3370" s="40" t="s">
        <v>9159</v>
      </c>
      <c r="I3370" s="40" t="s">
        <v>9160</v>
      </c>
      <c r="J3370" s="45">
        <f t="shared" si="209"/>
        <v>25244</v>
      </c>
      <c r="K3370" s="47">
        <f t="shared" si="210"/>
        <v>1855136</v>
      </c>
      <c r="L3370" t="e">
        <f>+VLOOKUP(J3370,'Thanh toán '!Q$6:R$3244,2,0)</f>
        <v>#N/A</v>
      </c>
      <c r="M3370" s="47" t="e">
        <f t="shared" si="211"/>
        <v>#N/A</v>
      </c>
    </row>
    <row r="3371" spans="1:13" x14ac:dyDescent="0.25">
      <c r="A3371" s="43">
        <v>45044</v>
      </c>
      <c r="B3371" s="40" t="s">
        <v>15324</v>
      </c>
      <c r="C3371" s="40" t="s">
        <v>9242</v>
      </c>
      <c r="D3371" s="38">
        <v>2295175</v>
      </c>
      <c r="E3371" s="42" t="s">
        <v>8998</v>
      </c>
      <c r="F3371" s="38">
        <v>229518</v>
      </c>
      <c r="G3371" s="38">
        <f t="shared" si="208"/>
        <v>2524693</v>
      </c>
      <c r="H3371" s="40" t="s">
        <v>9242</v>
      </c>
      <c r="I3371" s="40" t="s">
        <v>9243</v>
      </c>
      <c r="J3371" s="45">
        <f t="shared" si="209"/>
        <v>25265</v>
      </c>
      <c r="K3371" s="47">
        <f t="shared" si="210"/>
        <v>2524693</v>
      </c>
      <c r="L3371" t="e">
        <f>+VLOOKUP(J3371,'Thanh toán '!Q$6:R$3244,2,0)</f>
        <v>#N/A</v>
      </c>
      <c r="M3371" s="47" t="e">
        <f t="shared" si="211"/>
        <v>#N/A</v>
      </c>
    </row>
    <row r="3372" spans="1:13" x14ac:dyDescent="0.25">
      <c r="A3372" s="43">
        <v>44942</v>
      </c>
      <c r="B3372" s="40" t="s">
        <v>10486</v>
      </c>
      <c r="C3372" s="40" t="s">
        <v>10797</v>
      </c>
      <c r="D3372" s="38">
        <v>5814069</v>
      </c>
      <c r="E3372" s="42" t="s">
        <v>8998</v>
      </c>
      <c r="F3372" s="38">
        <v>581407</v>
      </c>
      <c r="G3372" s="38">
        <f t="shared" si="208"/>
        <v>6395476</v>
      </c>
      <c r="H3372" s="40" t="s">
        <v>10798</v>
      </c>
      <c r="I3372" s="40" t="s">
        <v>10799</v>
      </c>
      <c r="J3372" s="45">
        <f t="shared" si="209"/>
        <v>1649</v>
      </c>
      <c r="K3372" s="47">
        <f t="shared" si="210"/>
        <v>6395476</v>
      </c>
      <c r="L3372" t="e">
        <f>+VLOOKUP(J3372,'Thanh toán '!Q$6:R$3244,2,0)</f>
        <v>#N/A</v>
      </c>
      <c r="M3372" s="47" t="e">
        <f t="shared" si="211"/>
        <v>#N/A</v>
      </c>
    </row>
    <row r="3373" spans="1:13" hidden="1" x14ac:dyDescent="0.25">
      <c r="A3373" s="49" t="s">
        <v>17902</v>
      </c>
      <c r="I3373" s="40"/>
      <c r="J3373" s="45">
        <f t="shared" ref="J3373:J3436" si="212">+B3373*1</f>
        <v>0</v>
      </c>
      <c r="K3373" s="47">
        <f t="shared" ref="K3373:K3436" si="213">+G3373</f>
        <v>0</v>
      </c>
      <c r="L3373" t="e">
        <f>+VLOOKUP(J3373,'Thanh toán '!Q$6:R$3244,2,0)</f>
        <v>#N/A</v>
      </c>
      <c r="M3373" s="47" t="e">
        <f t="shared" si="211"/>
        <v>#N/A</v>
      </c>
    </row>
    <row r="3374" spans="1:13" hidden="1" x14ac:dyDescent="0.25">
      <c r="A3374" s="43">
        <v>44564</v>
      </c>
      <c r="B3374" s="40" t="s">
        <v>15327</v>
      </c>
      <c r="C3374" s="40" t="s">
        <v>15328</v>
      </c>
      <c r="D3374" s="38">
        <v>2573910</v>
      </c>
      <c r="E3374" s="42" t="s">
        <v>8998</v>
      </c>
      <c r="F3374" s="38">
        <v>257391</v>
      </c>
      <c r="G3374" s="38">
        <f>+F3374+D3374</f>
        <v>2831301</v>
      </c>
      <c r="H3374" s="48" t="s">
        <v>15329</v>
      </c>
      <c r="I3374" s="40" t="s">
        <v>9285</v>
      </c>
      <c r="J3374" s="45">
        <f t="shared" si="212"/>
        <v>6254</v>
      </c>
      <c r="K3374" s="47">
        <f t="shared" si="213"/>
        <v>2831301</v>
      </c>
      <c r="L3374" t="e">
        <f>+VLOOKUP(J3374,'Thanh toán '!Q$6:R$3244,2,0)</f>
        <v>#N/A</v>
      </c>
      <c r="M3374" s="47" t="e">
        <f t="shared" si="211"/>
        <v>#N/A</v>
      </c>
    </row>
    <row r="3375" spans="1:13" hidden="1" x14ac:dyDescent="0.25">
      <c r="A3375" s="43">
        <v>44567</v>
      </c>
      <c r="B3375" s="40" t="s">
        <v>15330</v>
      </c>
      <c r="C3375" s="40" t="s">
        <v>15331</v>
      </c>
      <c r="D3375" s="38">
        <v>1014186</v>
      </c>
      <c r="E3375" s="42" t="s">
        <v>8998</v>
      </c>
      <c r="F3375" s="38">
        <v>101419</v>
      </c>
      <c r="G3375" s="38">
        <f>+F3375+D3375</f>
        <v>1115605</v>
      </c>
      <c r="H3375" s="48" t="s">
        <v>15332</v>
      </c>
      <c r="I3375" s="40" t="s">
        <v>9002</v>
      </c>
      <c r="J3375" s="45">
        <f t="shared" si="212"/>
        <v>6693</v>
      </c>
      <c r="K3375" s="47">
        <f t="shared" si="213"/>
        <v>1115605</v>
      </c>
      <c r="L3375" t="s">
        <v>17903</v>
      </c>
      <c r="M3375" s="47" t="e">
        <f t="shared" si="211"/>
        <v>#VALUE!</v>
      </c>
    </row>
    <row r="3376" spans="1:13" hidden="1" x14ac:dyDescent="0.25">
      <c r="A3376" s="43">
        <v>44587</v>
      </c>
      <c r="B3376" s="40" t="s">
        <v>15333</v>
      </c>
      <c r="C3376" s="40" t="s">
        <v>15334</v>
      </c>
      <c r="D3376" s="38">
        <v>4007150</v>
      </c>
      <c r="E3376" s="42" t="s">
        <v>8998</v>
      </c>
      <c r="F3376" s="38">
        <v>400715</v>
      </c>
      <c r="G3376" s="38">
        <f>+F3376+D3376</f>
        <v>4407865</v>
      </c>
      <c r="H3376" s="48" t="s">
        <v>9747</v>
      </c>
      <c r="I3376" s="40" t="s">
        <v>9748</v>
      </c>
      <c r="J3376" s="45">
        <f t="shared" si="212"/>
        <v>10330</v>
      </c>
      <c r="K3376" s="47">
        <f t="shared" si="213"/>
        <v>4407865</v>
      </c>
      <c r="L3376" t="e">
        <f>+VLOOKUP(J3376,'Thanh toán '!Q$6:R$3244,2,0)</f>
        <v>#N/A</v>
      </c>
      <c r="M3376" s="47" t="e">
        <f t="shared" si="211"/>
        <v>#N/A</v>
      </c>
    </row>
    <row r="3377" spans="1:13" hidden="1" x14ac:dyDescent="0.25">
      <c r="A3377" s="43">
        <v>44589</v>
      </c>
      <c r="B3377" s="40" t="s">
        <v>15335</v>
      </c>
      <c r="C3377" s="40" t="s">
        <v>15336</v>
      </c>
      <c r="D3377" s="38">
        <v>2776450</v>
      </c>
      <c r="E3377" s="42" t="s">
        <v>8998</v>
      </c>
      <c r="F3377" s="38">
        <v>277645</v>
      </c>
      <c r="G3377" s="38">
        <f>+F3377+D3377</f>
        <v>3054095</v>
      </c>
      <c r="H3377" s="48" t="s">
        <v>15337</v>
      </c>
      <c r="I3377" s="40">
        <v>316074368</v>
      </c>
      <c r="J3377" s="45">
        <f t="shared" si="212"/>
        <v>10417</v>
      </c>
      <c r="K3377" s="47">
        <f t="shared" si="213"/>
        <v>3054095</v>
      </c>
      <c r="L3377" t="e">
        <f>+VLOOKUP(J3377,'Thanh toán '!Q$6:R$3244,2,0)</f>
        <v>#N/A</v>
      </c>
      <c r="M3377" s="47" t="e">
        <f t="shared" si="211"/>
        <v>#N/A</v>
      </c>
    </row>
    <row r="3378" spans="1:13" hidden="1" x14ac:dyDescent="0.25">
      <c r="A3378" s="43">
        <v>44590</v>
      </c>
      <c r="B3378" s="40" t="s">
        <v>15338</v>
      </c>
      <c r="C3378" s="40" t="s">
        <v>15339</v>
      </c>
      <c r="D3378" s="38">
        <v>372662</v>
      </c>
      <c r="E3378" s="42" t="s">
        <v>8998</v>
      </c>
      <c r="F3378" s="38">
        <v>37266</v>
      </c>
      <c r="G3378" s="38">
        <f>+F3378+D3378</f>
        <v>409928</v>
      </c>
      <c r="H3378" s="48" t="s">
        <v>15332</v>
      </c>
      <c r="I3378" s="40" t="s">
        <v>9002</v>
      </c>
      <c r="J3378" s="45">
        <f t="shared" si="212"/>
        <v>10494</v>
      </c>
      <c r="K3378" s="47">
        <f t="shared" si="213"/>
        <v>409928</v>
      </c>
      <c r="L3378" t="e">
        <f>+VLOOKUP(J3378,'Thanh toán '!Q$6:R$3244,2,0)</f>
        <v>#N/A</v>
      </c>
      <c r="M3378" s="47" t="e">
        <f t="shared" si="211"/>
        <v>#N/A</v>
      </c>
    </row>
    <row r="3379" spans="1:13" hidden="1" x14ac:dyDescent="0.25">
      <c r="A3379" s="43">
        <v>44600</v>
      </c>
      <c r="B3379" s="40" t="s">
        <v>15340</v>
      </c>
      <c r="C3379" s="40" t="s">
        <v>15341</v>
      </c>
      <c r="D3379" s="38">
        <v>2982080</v>
      </c>
      <c r="E3379" s="42" t="s">
        <v>9114</v>
      </c>
      <c r="F3379" s="38">
        <v>238566</v>
      </c>
      <c r="G3379" s="38">
        <v>3220646</v>
      </c>
      <c r="H3379" s="48" t="s">
        <v>15332</v>
      </c>
      <c r="I3379" s="40" t="s">
        <v>9002</v>
      </c>
      <c r="J3379" s="45">
        <f t="shared" si="212"/>
        <v>10680</v>
      </c>
      <c r="K3379" s="47">
        <f t="shared" si="213"/>
        <v>3220646</v>
      </c>
      <c r="L3379" t="e">
        <f>+VLOOKUP(J3379,'Thanh toán '!Q$6:R$3244,2,0)</f>
        <v>#N/A</v>
      </c>
      <c r="M3379" s="47" t="e">
        <f t="shared" si="211"/>
        <v>#N/A</v>
      </c>
    </row>
    <row r="3380" spans="1:13" hidden="1" x14ac:dyDescent="0.25">
      <c r="A3380" s="43">
        <v>44600</v>
      </c>
      <c r="B3380" s="40" t="s">
        <v>15342</v>
      </c>
      <c r="C3380" s="40" t="s">
        <v>15343</v>
      </c>
      <c r="D3380" s="38">
        <v>1443395</v>
      </c>
      <c r="E3380" s="42" t="s">
        <v>9114</v>
      </c>
      <c r="F3380" s="38">
        <v>115472</v>
      </c>
      <c r="G3380" s="38">
        <v>1558867</v>
      </c>
      <c r="H3380" s="48" t="s">
        <v>15332</v>
      </c>
      <c r="I3380" s="40" t="s">
        <v>9002</v>
      </c>
      <c r="J3380" s="45">
        <f t="shared" si="212"/>
        <v>10712</v>
      </c>
      <c r="K3380" s="47">
        <f t="shared" si="213"/>
        <v>1558867</v>
      </c>
      <c r="L3380" t="e">
        <f>+VLOOKUP(J3380,'Thanh toán '!Q$6:R$3244,2,0)</f>
        <v>#N/A</v>
      </c>
      <c r="M3380" s="47" t="e">
        <f t="shared" si="211"/>
        <v>#N/A</v>
      </c>
    </row>
    <row r="3381" spans="1:13" hidden="1" x14ac:dyDescent="0.25">
      <c r="A3381" s="43">
        <v>44602</v>
      </c>
      <c r="B3381" s="40" t="s">
        <v>15344</v>
      </c>
      <c r="C3381" s="40" t="s">
        <v>15345</v>
      </c>
      <c r="D3381" s="38">
        <v>910665</v>
      </c>
      <c r="E3381" s="42" t="s">
        <v>9114</v>
      </c>
      <c r="F3381" s="38">
        <v>72853</v>
      </c>
      <c r="G3381" s="38">
        <v>983518</v>
      </c>
      <c r="H3381" s="48" t="s">
        <v>15332</v>
      </c>
      <c r="I3381" s="40" t="s">
        <v>9002</v>
      </c>
      <c r="J3381" s="45">
        <f t="shared" si="212"/>
        <v>11274</v>
      </c>
      <c r="K3381" s="47">
        <f t="shared" si="213"/>
        <v>983518</v>
      </c>
      <c r="L3381" t="e">
        <f>+VLOOKUP(J3381,'Thanh toán '!Q$6:R$3244,2,0)</f>
        <v>#N/A</v>
      </c>
      <c r="M3381" s="47" t="e">
        <f t="shared" si="211"/>
        <v>#N/A</v>
      </c>
    </row>
    <row r="3382" spans="1:13" hidden="1" x14ac:dyDescent="0.25">
      <c r="A3382" s="43">
        <v>44608</v>
      </c>
      <c r="B3382" s="40" t="s">
        <v>15346</v>
      </c>
      <c r="C3382" s="40" t="s">
        <v>15347</v>
      </c>
      <c r="D3382" s="38">
        <v>982930</v>
      </c>
      <c r="E3382" s="42" t="s">
        <v>9114</v>
      </c>
      <c r="F3382" s="38">
        <v>78634</v>
      </c>
      <c r="G3382" s="38">
        <v>1061564</v>
      </c>
      <c r="H3382" s="48" t="s">
        <v>15332</v>
      </c>
      <c r="I3382" s="40" t="s">
        <v>9002</v>
      </c>
      <c r="J3382" s="45">
        <f t="shared" si="212"/>
        <v>12791</v>
      </c>
      <c r="K3382" s="47">
        <f t="shared" si="213"/>
        <v>1061564</v>
      </c>
      <c r="L3382" t="e">
        <f>+VLOOKUP(J3382,'Thanh toán '!Q$6:R$3244,2,0)</f>
        <v>#N/A</v>
      </c>
      <c r="M3382" s="47" t="e">
        <f t="shared" si="211"/>
        <v>#N/A</v>
      </c>
    </row>
    <row r="3383" spans="1:13" hidden="1" x14ac:dyDescent="0.25">
      <c r="A3383" s="43">
        <v>44609</v>
      </c>
      <c r="B3383" s="40" t="s">
        <v>15348</v>
      </c>
      <c r="C3383" s="40" t="s">
        <v>15349</v>
      </c>
      <c r="D3383" s="38">
        <v>1793243</v>
      </c>
      <c r="E3383" s="42" t="s">
        <v>9114</v>
      </c>
      <c r="F3383" s="38">
        <v>143459</v>
      </c>
      <c r="G3383" s="38">
        <v>1936702</v>
      </c>
      <c r="H3383" s="48" t="s">
        <v>15332</v>
      </c>
      <c r="I3383" s="40" t="s">
        <v>9002</v>
      </c>
      <c r="J3383" s="45">
        <f t="shared" si="212"/>
        <v>12835</v>
      </c>
      <c r="K3383" s="47">
        <f t="shared" si="213"/>
        <v>1936702</v>
      </c>
      <c r="L3383" t="e">
        <f>+VLOOKUP(J3383,'Thanh toán '!Q$6:R$3244,2,0)</f>
        <v>#N/A</v>
      </c>
      <c r="M3383" s="47" t="e">
        <f t="shared" si="211"/>
        <v>#N/A</v>
      </c>
    </row>
    <row r="3384" spans="1:13" hidden="1" x14ac:dyDescent="0.25">
      <c r="A3384" s="43">
        <v>44611</v>
      </c>
      <c r="B3384" s="40" t="s">
        <v>15350</v>
      </c>
      <c r="C3384" s="40" t="s">
        <v>15351</v>
      </c>
      <c r="D3384" s="38">
        <v>1822661</v>
      </c>
      <c r="E3384" s="42" t="s">
        <v>9114</v>
      </c>
      <c r="F3384" s="38">
        <v>145813</v>
      </c>
      <c r="G3384" s="38">
        <v>1968474</v>
      </c>
      <c r="H3384" s="48" t="s">
        <v>15332</v>
      </c>
      <c r="I3384" s="40" t="s">
        <v>9002</v>
      </c>
      <c r="J3384" s="45">
        <f t="shared" si="212"/>
        <v>13135</v>
      </c>
      <c r="K3384" s="47">
        <f t="shared" si="213"/>
        <v>1968474</v>
      </c>
      <c r="L3384" t="e">
        <f>+VLOOKUP(J3384,'Thanh toán '!Q$6:R$3244,2,0)</f>
        <v>#N/A</v>
      </c>
      <c r="M3384" s="47" t="e">
        <f t="shared" si="211"/>
        <v>#N/A</v>
      </c>
    </row>
    <row r="3385" spans="1:13" hidden="1" x14ac:dyDescent="0.25">
      <c r="A3385" s="43">
        <v>44613</v>
      </c>
      <c r="B3385" s="40" t="s">
        <v>15352</v>
      </c>
      <c r="C3385" s="40" t="s">
        <v>15353</v>
      </c>
      <c r="D3385" s="38">
        <v>444232</v>
      </c>
      <c r="E3385" s="42" t="s">
        <v>9114</v>
      </c>
      <c r="F3385" s="38">
        <v>35539</v>
      </c>
      <c r="G3385" s="38">
        <v>479771</v>
      </c>
      <c r="H3385" s="48" t="s">
        <v>15332</v>
      </c>
      <c r="I3385" s="40" t="s">
        <v>9002</v>
      </c>
      <c r="J3385" s="45">
        <f t="shared" si="212"/>
        <v>13258</v>
      </c>
      <c r="K3385" s="47">
        <f t="shared" si="213"/>
        <v>479771</v>
      </c>
      <c r="L3385" t="e">
        <f>+VLOOKUP(J3385,'Thanh toán '!Q$6:R$3244,2,0)</f>
        <v>#N/A</v>
      </c>
      <c r="M3385" s="47" t="e">
        <f t="shared" si="211"/>
        <v>#N/A</v>
      </c>
    </row>
    <row r="3386" spans="1:13" hidden="1" x14ac:dyDescent="0.25">
      <c r="A3386" s="43">
        <v>44624</v>
      </c>
      <c r="B3386" s="40" t="s">
        <v>9065</v>
      </c>
      <c r="C3386" s="40" t="s">
        <v>15354</v>
      </c>
      <c r="D3386" s="38">
        <v>1768685</v>
      </c>
      <c r="E3386" s="42" t="s">
        <v>9114</v>
      </c>
      <c r="F3386" s="38">
        <v>141495</v>
      </c>
      <c r="G3386" s="38">
        <v>1910180</v>
      </c>
      <c r="H3386" s="48" t="s">
        <v>15332</v>
      </c>
      <c r="I3386" s="40" t="s">
        <v>9002</v>
      </c>
      <c r="J3386" s="45">
        <f t="shared" si="212"/>
        <v>36</v>
      </c>
      <c r="K3386" s="47">
        <f t="shared" si="213"/>
        <v>1910180</v>
      </c>
      <c r="L3386" t="e">
        <f>+VLOOKUP(J3386,'Thanh toán '!Q$6:R$3244,2,0)</f>
        <v>#N/A</v>
      </c>
      <c r="M3386" s="47" t="e">
        <f t="shared" si="211"/>
        <v>#N/A</v>
      </c>
    </row>
    <row r="3387" spans="1:13" hidden="1" x14ac:dyDescent="0.25">
      <c r="A3387" s="43">
        <v>44625</v>
      </c>
      <c r="B3387" s="40" t="s">
        <v>9523</v>
      </c>
      <c r="C3387" s="40" t="s">
        <v>15355</v>
      </c>
      <c r="D3387" s="38">
        <v>1924970</v>
      </c>
      <c r="E3387" s="42" t="s">
        <v>9114</v>
      </c>
      <c r="F3387" s="38">
        <v>153998</v>
      </c>
      <c r="G3387" s="38">
        <v>2078968</v>
      </c>
      <c r="H3387" s="48" t="s">
        <v>15356</v>
      </c>
      <c r="I3387" s="40" t="s">
        <v>9614</v>
      </c>
      <c r="J3387" s="45">
        <f t="shared" si="212"/>
        <v>262</v>
      </c>
      <c r="K3387" s="47">
        <f t="shared" si="213"/>
        <v>2078968</v>
      </c>
      <c r="L3387" t="s">
        <v>17903</v>
      </c>
      <c r="M3387" s="47" t="e">
        <f t="shared" si="211"/>
        <v>#VALUE!</v>
      </c>
    </row>
    <row r="3388" spans="1:13" hidden="1" x14ac:dyDescent="0.25">
      <c r="A3388" s="43">
        <v>44627</v>
      </c>
      <c r="B3388" s="40" t="s">
        <v>15357</v>
      </c>
      <c r="C3388" s="40" t="s">
        <v>15358</v>
      </c>
      <c r="D3388" s="38">
        <v>1973960</v>
      </c>
      <c r="E3388" s="42" t="s">
        <v>9114</v>
      </c>
      <c r="F3388" s="38">
        <v>157917</v>
      </c>
      <c r="G3388" s="38">
        <v>2131877</v>
      </c>
      <c r="H3388" s="48" t="s">
        <v>15332</v>
      </c>
      <c r="I3388" s="40" t="s">
        <v>9002</v>
      </c>
      <c r="J3388" s="45">
        <f t="shared" si="212"/>
        <v>467</v>
      </c>
      <c r="K3388" s="47">
        <f t="shared" si="213"/>
        <v>2131877</v>
      </c>
      <c r="L3388" t="e">
        <f>+VLOOKUP(J3388,'Thanh toán '!Q$6:R$3244,2,0)</f>
        <v>#N/A</v>
      </c>
      <c r="M3388" s="47" t="e">
        <f t="shared" si="211"/>
        <v>#N/A</v>
      </c>
    </row>
    <row r="3389" spans="1:13" hidden="1" x14ac:dyDescent="0.25">
      <c r="A3389" s="43">
        <v>44628</v>
      </c>
      <c r="B3389" s="40" t="s">
        <v>10102</v>
      </c>
      <c r="C3389" s="40" t="s">
        <v>15359</v>
      </c>
      <c r="D3389" s="38">
        <v>2887455</v>
      </c>
      <c r="E3389" s="42" t="s">
        <v>9114</v>
      </c>
      <c r="F3389" s="38">
        <v>230996</v>
      </c>
      <c r="G3389" s="38">
        <v>3118451</v>
      </c>
      <c r="H3389" s="48" t="s">
        <v>9398</v>
      </c>
      <c r="I3389" s="40" t="s">
        <v>9399</v>
      </c>
      <c r="J3389" s="45">
        <f t="shared" si="212"/>
        <v>672</v>
      </c>
      <c r="K3389" s="47">
        <f t="shared" si="213"/>
        <v>3118451</v>
      </c>
      <c r="L3389" t="s">
        <v>17903</v>
      </c>
      <c r="M3389" s="47" t="e">
        <f t="shared" si="211"/>
        <v>#VALUE!</v>
      </c>
    </row>
    <row r="3390" spans="1:13" hidden="1" x14ac:dyDescent="0.25">
      <c r="A3390" s="43">
        <v>44641</v>
      </c>
      <c r="B3390" s="40" t="s">
        <v>15360</v>
      </c>
      <c r="C3390" s="40" t="s">
        <v>15361</v>
      </c>
      <c r="D3390" s="38">
        <v>922445</v>
      </c>
      <c r="E3390" s="42" t="s">
        <v>9114</v>
      </c>
      <c r="F3390" s="38">
        <v>73796</v>
      </c>
      <c r="G3390" s="38">
        <v>996241</v>
      </c>
      <c r="H3390" s="48" t="s">
        <v>15332</v>
      </c>
      <c r="I3390" s="40" t="s">
        <v>9002</v>
      </c>
      <c r="J3390" s="45">
        <f t="shared" si="212"/>
        <v>3070</v>
      </c>
      <c r="K3390" s="47">
        <f t="shared" si="213"/>
        <v>996241</v>
      </c>
      <c r="L3390" t="e">
        <f>+VLOOKUP(J3390,'Thanh toán '!Q$6:R$3244,2,0)</f>
        <v>#N/A</v>
      </c>
      <c r="M3390" s="47" t="e">
        <f t="shared" si="211"/>
        <v>#N/A</v>
      </c>
    </row>
    <row r="3391" spans="1:13" hidden="1" x14ac:dyDescent="0.25">
      <c r="A3391" s="43">
        <v>44650</v>
      </c>
      <c r="B3391" s="40" t="s">
        <v>15362</v>
      </c>
      <c r="C3391" s="40" t="s">
        <v>15363</v>
      </c>
      <c r="D3391" s="38">
        <v>734310</v>
      </c>
      <c r="E3391" s="42" t="s">
        <v>9114</v>
      </c>
      <c r="F3391" s="38">
        <v>58745</v>
      </c>
      <c r="G3391" s="38">
        <v>793055</v>
      </c>
      <c r="H3391" s="48" t="s">
        <v>15364</v>
      </c>
      <c r="I3391" s="40" t="s">
        <v>9269</v>
      </c>
      <c r="J3391" s="45">
        <f t="shared" si="212"/>
        <v>4681</v>
      </c>
      <c r="K3391" s="47">
        <f t="shared" si="213"/>
        <v>793055</v>
      </c>
      <c r="L3391" t="e">
        <f>+VLOOKUP(J3391,'Thanh toán '!Q$6:R$3244,2,0)</f>
        <v>#N/A</v>
      </c>
      <c r="M3391" s="47" t="e">
        <f t="shared" si="211"/>
        <v>#N/A</v>
      </c>
    </row>
    <row r="3392" spans="1:13" hidden="1" x14ac:dyDescent="0.25">
      <c r="A3392" s="43">
        <v>44650</v>
      </c>
      <c r="B3392" s="40" t="s">
        <v>15365</v>
      </c>
      <c r="C3392" s="40" t="s">
        <v>15366</v>
      </c>
      <c r="D3392" s="38">
        <v>2773470</v>
      </c>
      <c r="E3392" s="42" t="s">
        <v>9114</v>
      </c>
      <c r="F3392" s="38">
        <v>221878</v>
      </c>
      <c r="G3392" s="38">
        <v>2995348</v>
      </c>
      <c r="H3392" s="48" t="s">
        <v>15329</v>
      </c>
      <c r="I3392" s="40" t="s">
        <v>9285</v>
      </c>
      <c r="J3392" s="45">
        <f t="shared" si="212"/>
        <v>4689</v>
      </c>
      <c r="K3392" s="47">
        <f t="shared" si="213"/>
        <v>2995348</v>
      </c>
      <c r="L3392" t="e">
        <f>+VLOOKUP(J3392,'Thanh toán '!Q$6:R$3244,2,0)</f>
        <v>#N/A</v>
      </c>
      <c r="M3392" s="47" t="e">
        <f t="shared" si="211"/>
        <v>#N/A</v>
      </c>
    </row>
    <row r="3393" spans="1:13" hidden="1" x14ac:dyDescent="0.25">
      <c r="A3393" s="43">
        <v>44650</v>
      </c>
      <c r="B3393" s="40" t="s">
        <v>15367</v>
      </c>
      <c r="C3393" s="40" t="s">
        <v>15368</v>
      </c>
      <c r="D3393" s="38">
        <v>3500720</v>
      </c>
      <c r="E3393" s="42" t="s">
        <v>9114</v>
      </c>
      <c r="F3393" s="38">
        <v>280058</v>
      </c>
      <c r="G3393" s="38">
        <v>3780778</v>
      </c>
      <c r="H3393" s="48" t="s">
        <v>15369</v>
      </c>
      <c r="I3393" s="40" t="s">
        <v>9083</v>
      </c>
      <c r="J3393" s="45">
        <f t="shared" si="212"/>
        <v>4690</v>
      </c>
      <c r="K3393" s="47">
        <f t="shared" si="213"/>
        <v>3780778</v>
      </c>
      <c r="L3393" t="e">
        <f>+VLOOKUP(J3393,'Thanh toán '!Q$6:R$3244,2,0)</f>
        <v>#N/A</v>
      </c>
      <c r="M3393" s="47" t="e">
        <f t="shared" si="211"/>
        <v>#N/A</v>
      </c>
    </row>
    <row r="3394" spans="1:13" hidden="1" x14ac:dyDescent="0.25">
      <c r="A3394" s="43">
        <v>44658</v>
      </c>
      <c r="B3394" s="40" t="s">
        <v>15370</v>
      </c>
      <c r="C3394" s="40" t="s">
        <v>15371</v>
      </c>
      <c r="D3394" s="38">
        <v>1173355</v>
      </c>
      <c r="E3394" s="42" t="s">
        <v>9114</v>
      </c>
      <c r="F3394" s="38">
        <v>93868</v>
      </c>
      <c r="G3394" s="38">
        <v>1267223</v>
      </c>
      <c r="H3394" s="48" t="s">
        <v>15332</v>
      </c>
      <c r="I3394" s="40" t="s">
        <v>9002</v>
      </c>
      <c r="J3394" s="45">
        <f t="shared" si="212"/>
        <v>5660</v>
      </c>
      <c r="K3394" s="47">
        <f t="shared" si="213"/>
        <v>1267223</v>
      </c>
      <c r="L3394" t="e">
        <f>+VLOOKUP(J3394,'Thanh toán '!Q$6:R$3244,2,0)</f>
        <v>#N/A</v>
      </c>
      <c r="M3394" s="47" t="e">
        <f t="shared" si="211"/>
        <v>#N/A</v>
      </c>
    </row>
    <row r="3395" spans="1:13" hidden="1" x14ac:dyDescent="0.25">
      <c r="A3395" s="43">
        <v>44670</v>
      </c>
      <c r="B3395" s="40" t="s">
        <v>15372</v>
      </c>
      <c r="C3395" s="40" t="s">
        <v>15373</v>
      </c>
      <c r="D3395" s="38">
        <v>349385</v>
      </c>
      <c r="E3395" s="42" t="s">
        <v>9114</v>
      </c>
      <c r="F3395" s="38">
        <v>27951</v>
      </c>
      <c r="G3395" s="38">
        <v>377336</v>
      </c>
      <c r="H3395" s="48" t="s">
        <v>15332</v>
      </c>
      <c r="I3395" s="40" t="s">
        <v>9002</v>
      </c>
      <c r="J3395" s="45">
        <f t="shared" si="212"/>
        <v>8465</v>
      </c>
      <c r="K3395" s="47">
        <f t="shared" si="213"/>
        <v>377336</v>
      </c>
      <c r="L3395" t="e">
        <f>+VLOOKUP(J3395,'Thanh toán '!Q$6:R$3244,2,0)</f>
        <v>#N/A</v>
      </c>
      <c r="M3395" s="47" t="e">
        <f t="shared" si="211"/>
        <v>#N/A</v>
      </c>
    </row>
    <row r="3396" spans="1:13" hidden="1" x14ac:dyDescent="0.25">
      <c r="A3396" s="43">
        <v>44671</v>
      </c>
      <c r="B3396" s="40" t="s">
        <v>15374</v>
      </c>
      <c r="C3396" s="40" t="s">
        <v>15375</v>
      </c>
      <c r="D3396" s="38">
        <v>349385</v>
      </c>
      <c r="E3396" s="42" t="s">
        <v>9114</v>
      </c>
      <c r="F3396" s="38">
        <v>27951</v>
      </c>
      <c r="G3396" s="38">
        <v>377336</v>
      </c>
      <c r="H3396" s="48" t="s">
        <v>15332</v>
      </c>
      <c r="I3396" s="40" t="s">
        <v>9002</v>
      </c>
      <c r="J3396" s="45">
        <f t="shared" si="212"/>
        <v>8766</v>
      </c>
      <c r="K3396" s="47">
        <f t="shared" si="213"/>
        <v>377336</v>
      </c>
      <c r="L3396" t="e">
        <f>+VLOOKUP(J3396,'Thanh toán '!Q$6:R$3244,2,0)</f>
        <v>#N/A</v>
      </c>
      <c r="M3396" s="47" t="e">
        <f t="shared" si="211"/>
        <v>#N/A</v>
      </c>
    </row>
    <row r="3397" spans="1:13" hidden="1" x14ac:dyDescent="0.25">
      <c r="A3397" s="43">
        <v>44672</v>
      </c>
      <c r="B3397" s="40" t="s">
        <v>15376</v>
      </c>
      <c r="C3397" s="40" t="s">
        <v>15377</v>
      </c>
      <c r="D3397" s="38">
        <v>349385</v>
      </c>
      <c r="E3397" s="42" t="s">
        <v>9114</v>
      </c>
      <c r="F3397" s="38">
        <v>27951</v>
      </c>
      <c r="G3397" s="38">
        <v>377336</v>
      </c>
      <c r="H3397" s="48" t="s">
        <v>15332</v>
      </c>
      <c r="I3397" s="40" t="s">
        <v>9002</v>
      </c>
      <c r="J3397" s="45">
        <f t="shared" si="212"/>
        <v>9043</v>
      </c>
      <c r="K3397" s="47">
        <f t="shared" si="213"/>
        <v>377336</v>
      </c>
      <c r="L3397" t="e">
        <f>+VLOOKUP(J3397,'Thanh toán '!Q$6:R$3244,2,0)</f>
        <v>#N/A</v>
      </c>
      <c r="M3397" s="47" t="e">
        <f t="shared" si="211"/>
        <v>#N/A</v>
      </c>
    </row>
    <row r="3398" spans="1:13" hidden="1" x14ac:dyDescent="0.25">
      <c r="A3398" s="43">
        <v>44672</v>
      </c>
      <c r="B3398" s="40" t="s">
        <v>15378</v>
      </c>
      <c r="C3398" s="40" t="s">
        <v>15379</v>
      </c>
      <c r="D3398" s="38">
        <v>1182330</v>
      </c>
      <c r="E3398" s="42" t="s">
        <v>9114</v>
      </c>
      <c r="F3398" s="38">
        <v>94586</v>
      </c>
      <c r="G3398" s="38">
        <v>1276916</v>
      </c>
      <c r="H3398" s="48" t="s">
        <v>15329</v>
      </c>
      <c r="I3398" s="40" t="s">
        <v>9285</v>
      </c>
      <c r="J3398" s="45">
        <f t="shared" si="212"/>
        <v>9192</v>
      </c>
      <c r="K3398" s="47">
        <f t="shared" si="213"/>
        <v>1276916</v>
      </c>
      <c r="L3398" t="e">
        <f>+VLOOKUP(J3398,'Thanh toán '!Q$6:R$3244,2,0)</f>
        <v>#N/A</v>
      </c>
      <c r="M3398" s="47" t="e">
        <f t="shared" ref="M3398:M3461" si="214">+L3398-K3398</f>
        <v>#N/A</v>
      </c>
    </row>
    <row r="3399" spans="1:13" hidden="1" x14ac:dyDescent="0.25">
      <c r="A3399" s="43">
        <v>44672</v>
      </c>
      <c r="B3399" s="40" t="s">
        <v>15380</v>
      </c>
      <c r="C3399" s="40" t="s">
        <v>15381</v>
      </c>
      <c r="D3399" s="38">
        <v>1252208</v>
      </c>
      <c r="E3399" s="42" t="s">
        <v>9114</v>
      </c>
      <c r="F3399" s="38">
        <v>100177</v>
      </c>
      <c r="G3399" s="38">
        <v>1352385</v>
      </c>
      <c r="H3399" s="48" t="s">
        <v>15329</v>
      </c>
      <c r="I3399" s="40" t="s">
        <v>9285</v>
      </c>
      <c r="J3399" s="45">
        <f t="shared" si="212"/>
        <v>9199</v>
      </c>
      <c r="K3399" s="47">
        <f t="shared" si="213"/>
        <v>1352385</v>
      </c>
      <c r="L3399" t="e">
        <f>+VLOOKUP(J3399,'Thanh toán '!Q$6:R$3244,2,0)</f>
        <v>#N/A</v>
      </c>
      <c r="M3399" s="47" t="e">
        <f t="shared" si="214"/>
        <v>#N/A</v>
      </c>
    </row>
    <row r="3400" spans="1:13" hidden="1" x14ac:dyDescent="0.25">
      <c r="A3400" s="43">
        <v>44674</v>
      </c>
      <c r="B3400" s="40" t="s">
        <v>12872</v>
      </c>
      <c r="C3400" s="40" t="s">
        <v>15382</v>
      </c>
      <c r="D3400" s="38">
        <v>851856</v>
      </c>
      <c r="E3400" s="42" t="s">
        <v>9114</v>
      </c>
      <c r="F3400" s="38">
        <v>68148</v>
      </c>
      <c r="G3400" s="38">
        <v>920004</v>
      </c>
      <c r="H3400" s="48" t="s">
        <v>15383</v>
      </c>
      <c r="I3400" s="40" t="s">
        <v>15384</v>
      </c>
      <c r="J3400" s="45">
        <f t="shared" si="212"/>
        <v>9466</v>
      </c>
      <c r="K3400" s="47">
        <f t="shared" si="213"/>
        <v>920004</v>
      </c>
      <c r="L3400" t="e">
        <f>+VLOOKUP(J3400,'Thanh toán '!Q$6:R$3244,2,0)</f>
        <v>#N/A</v>
      </c>
      <c r="M3400" s="47" t="e">
        <f t="shared" si="214"/>
        <v>#N/A</v>
      </c>
    </row>
    <row r="3401" spans="1:13" hidden="1" x14ac:dyDescent="0.25">
      <c r="A3401" s="43">
        <v>44680</v>
      </c>
      <c r="B3401" s="40" t="s">
        <v>15385</v>
      </c>
      <c r="C3401" s="40" t="s">
        <v>15386</v>
      </c>
      <c r="D3401" s="38">
        <v>720057</v>
      </c>
      <c r="E3401" s="42" t="s">
        <v>9114</v>
      </c>
      <c r="F3401" s="38">
        <v>57605</v>
      </c>
      <c r="G3401" s="38">
        <v>777662</v>
      </c>
      <c r="H3401" s="48" t="s">
        <v>15387</v>
      </c>
      <c r="I3401" s="40" t="s">
        <v>9160</v>
      </c>
      <c r="J3401" s="45">
        <f t="shared" si="212"/>
        <v>10474</v>
      </c>
      <c r="K3401" s="47">
        <f t="shared" si="213"/>
        <v>777662</v>
      </c>
      <c r="L3401" t="e">
        <f>+VLOOKUP(J3401,'Thanh toán '!Q$6:R$3244,2,0)</f>
        <v>#N/A</v>
      </c>
      <c r="M3401" s="47" t="e">
        <f t="shared" si="214"/>
        <v>#N/A</v>
      </c>
    </row>
    <row r="3402" spans="1:13" hidden="1" x14ac:dyDescent="0.25">
      <c r="A3402" s="43">
        <v>44687</v>
      </c>
      <c r="B3402" s="40" t="s">
        <v>15388</v>
      </c>
      <c r="C3402" s="40" t="s">
        <v>15389</v>
      </c>
      <c r="D3402" s="38">
        <v>1983720</v>
      </c>
      <c r="E3402" s="42" t="s">
        <v>9114</v>
      </c>
      <c r="F3402" s="38">
        <v>158698</v>
      </c>
      <c r="G3402" s="38">
        <v>2142418</v>
      </c>
      <c r="H3402" s="48" t="s">
        <v>15390</v>
      </c>
      <c r="I3402" s="40" t="s">
        <v>9025</v>
      </c>
      <c r="J3402" s="45">
        <f t="shared" si="212"/>
        <v>11574</v>
      </c>
      <c r="K3402" s="47">
        <f t="shared" si="213"/>
        <v>2142418</v>
      </c>
      <c r="L3402" t="e">
        <f>+VLOOKUP(J3402,'Thanh toán '!Q$6:R$3244,2,0)</f>
        <v>#N/A</v>
      </c>
      <c r="M3402" s="47" t="e">
        <f t="shared" si="214"/>
        <v>#N/A</v>
      </c>
    </row>
    <row r="3403" spans="1:13" hidden="1" x14ac:dyDescent="0.25">
      <c r="A3403" s="43">
        <v>44687</v>
      </c>
      <c r="B3403" s="40" t="s">
        <v>15391</v>
      </c>
      <c r="C3403" s="40" t="s">
        <v>15392</v>
      </c>
      <c r="D3403" s="38">
        <v>1235102</v>
      </c>
      <c r="E3403" s="42" t="s">
        <v>9114</v>
      </c>
      <c r="F3403" s="38">
        <v>98808</v>
      </c>
      <c r="G3403" s="38">
        <v>1333910</v>
      </c>
      <c r="H3403" s="48" t="s">
        <v>15387</v>
      </c>
      <c r="I3403" s="40" t="s">
        <v>9160</v>
      </c>
      <c r="J3403" s="45">
        <f t="shared" si="212"/>
        <v>11629</v>
      </c>
      <c r="K3403" s="47">
        <f t="shared" si="213"/>
        <v>1333910</v>
      </c>
      <c r="L3403" t="e">
        <f>+VLOOKUP(J3403,'Thanh toán '!Q$6:R$3244,2,0)</f>
        <v>#N/A</v>
      </c>
      <c r="M3403" s="47" t="e">
        <f t="shared" si="214"/>
        <v>#N/A</v>
      </c>
    </row>
    <row r="3404" spans="1:13" hidden="1" x14ac:dyDescent="0.25">
      <c r="A3404" s="43">
        <v>44687</v>
      </c>
      <c r="B3404" s="40" t="s">
        <v>15393</v>
      </c>
      <c r="C3404" s="40" t="s">
        <v>15394</v>
      </c>
      <c r="D3404" s="38">
        <v>838971</v>
      </c>
      <c r="E3404" s="42" t="s">
        <v>9114</v>
      </c>
      <c r="F3404" s="38">
        <v>67118</v>
      </c>
      <c r="G3404" s="38">
        <v>906089</v>
      </c>
      <c r="H3404" s="48" t="s">
        <v>15329</v>
      </c>
      <c r="I3404" s="40" t="s">
        <v>9285</v>
      </c>
      <c r="J3404" s="45">
        <f t="shared" si="212"/>
        <v>11630</v>
      </c>
      <c r="K3404" s="47">
        <f t="shared" si="213"/>
        <v>906089</v>
      </c>
      <c r="L3404" t="e">
        <f>+VLOOKUP(J3404,'Thanh toán '!Q$6:R$3244,2,0)</f>
        <v>#N/A</v>
      </c>
      <c r="M3404" s="47" t="e">
        <f t="shared" si="214"/>
        <v>#N/A</v>
      </c>
    </row>
    <row r="3405" spans="1:13" hidden="1" x14ac:dyDescent="0.25">
      <c r="A3405" s="43">
        <v>44687</v>
      </c>
      <c r="B3405" s="40" t="s">
        <v>15395</v>
      </c>
      <c r="C3405" s="40" t="s">
        <v>15396</v>
      </c>
      <c r="D3405" s="38">
        <v>2154970</v>
      </c>
      <c r="E3405" s="42" t="s">
        <v>9114</v>
      </c>
      <c r="F3405" s="38">
        <v>172398</v>
      </c>
      <c r="G3405" s="38">
        <v>2327368</v>
      </c>
      <c r="H3405" s="48" t="s">
        <v>15329</v>
      </c>
      <c r="I3405" s="40" t="s">
        <v>9285</v>
      </c>
      <c r="J3405" s="45">
        <f t="shared" si="212"/>
        <v>11631</v>
      </c>
      <c r="K3405" s="47">
        <f t="shared" si="213"/>
        <v>2327368</v>
      </c>
      <c r="L3405" t="e">
        <f>+VLOOKUP(J3405,'Thanh toán '!Q$6:R$3244,2,0)</f>
        <v>#N/A</v>
      </c>
      <c r="M3405" s="47" t="e">
        <f t="shared" si="214"/>
        <v>#N/A</v>
      </c>
    </row>
    <row r="3406" spans="1:13" hidden="1" x14ac:dyDescent="0.25">
      <c r="A3406" s="43">
        <v>44687</v>
      </c>
      <c r="B3406" s="40" t="s">
        <v>15397</v>
      </c>
      <c r="C3406" s="40" t="s">
        <v>15398</v>
      </c>
      <c r="D3406" s="38">
        <v>790164</v>
      </c>
      <c r="E3406" s="42" t="s">
        <v>9114</v>
      </c>
      <c r="F3406" s="38">
        <v>63213</v>
      </c>
      <c r="G3406" s="38">
        <v>853377</v>
      </c>
      <c r="H3406" s="48" t="s">
        <v>15329</v>
      </c>
      <c r="I3406" s="40" t="s">
        <v>9285</v>
      </c>
      <c r="J3406" s="45">
        <f t="shared" si="212"/>
        <v>11632</v>
      </c>
      <c r="K3406" s="47">
        <f t="shared" si="213"/>
        <v>853377</v>
      </c>
      <c r="L3406" t="e">
        <f>+VLOOKUP(J3406,'Thanh toán '!Q$6:R$3244,2,0)</f>
        <v>#N/A</v>
      </c>
      <c r="M3406" s="47" t="e">
        <f t="shared" si="214"/>
        <v>#N/A</v>
      </c>
    </row>
    <row r="3407" spans="1:13" hidden="1" x14ac:dyDescent="0.25">
      <c r="A3407" s="43">
        <v>44688</v>
      </c>
      <c r="B3407" s="40" t="s">
        <v>15399</v>
      </c>
      <c r="C3407" s="40" t="s">
        <v>15400</v>
      </c>
      <c r="D3407" s="38">
        <v>1138404</v>
      </c>
      <c r="E3407" s="42" t="s">
        <v>9114</v>
      </c>
      <c r="F3407" s="38">
        <v>91072</v>
      </c>
      <c r="G3407" s="38">
        <v>1229476</v>
      </c>
      <c r="H3407" s="48" t="s">
        <v>15332</v>
      </c>
      <c r="I3407" s="40" t="s">
        <v>9002</v>
      </c>
      <c r="J3407" s="45">
        <f t="shared" si="212"/>
        <v>11684</v>
      </c>
      <c r="K3407" s="47">
        <f t="shared" si="213"/>
        <v>1229476</v>
      </c>
      <c r="L3407" t="e">
        <f>+VLOOKUP(J3407,'Thanh toán '!Q$6:R$3244,2,0)</f>
        <v>#N/A</v>
      </c>
      <c r="M3407" s="47" t="e">
        <f t="shared" si="214"/>
        <v>#N/A</v>
      </c>
    </row>
    <row r="3408" spans="1:13" hidden="1" x14ac:dyDescent="0.25">
      <c r="A3408" s="43">
        <v>44690</v>
      </c>
      <c r="B3408" s="40" t="s">
        <v>15401</v>
      </c>
      <c r="C3408" s="40" t="s">
        <v>15402</v>
      </c>
      <c r="D3408" s="38">
        <v>1034535</v>
      </c>
      <c r="E3408" s="42" t="s">
        <v>9114</v>
      </c>
      <c r="F3408" s="38">
        <v>82763</v>
      </c>
      <c r="G3408" s="38">
        <v>1117298</v>
      </c>
      <c r="H3408" s="48" t="s">
        <v>15332</v>
      </c>
      <c r="I3408" s="40" t="s">
        <v>9002</v>
      </c>
      <c r="J3408" s="45">
        <f t="shared" si="212"/>
        <v>12090</v>
      </c>
      <c r="K3408" s="47">
        <f t="shared" si="213"/>
        <v>1117298</v>
      </c>
      <c r="L3408" t="e">
        <f>+VLOOKUP(J3408,'Thanh toán '!Q$6:R$3244,2,0)</f>
        <v>#N/A</v>
      </c>
      <c r="M3408" s="47" t="e">
        <f t="shared" si="214"/>
        <v>#N/A</v>
      </c>
    </row>
    <row r="3409" spans="1:13" hidden="1" x14ac:dyDescent="0.25">
      <c r="A3409" s="43">
        <v>44693</v>
      </c>
      <c r="B3409" s="40" t="s">
        <v>15403</v>
      </c>
      <c r="C3409" s="40" t="s">
        <v>15404</v>
      </c>
      <c r="D3409" s="38">
        <v>2173115</v>
      </c>
      <c r="E3409" s="42" t="s">
        <v>9114</v>
      </c>
      <c r="F3409" s="38">
        <v>173849</v>
      </c>
      <c r="G3409" s="38">
        <v>2346964</v>
      </c>
      <c r="H3409" s="48" t="s">
        <v>15332</v>
      </c>
      <c r="I3409" s="40" t="s">
        <v>9002</v>
      </c>
      <c r="J3409" s="45">
        <f t="shared" si="212"/>
        <v>12463</v>
      </c>
      <c r="K3409" s="47">
        <f t="shared" si="213"/>
        <v>2346964</v>
      </c>
      <c r="L3409" t="e">
        <f>+VLOOKUP(J3409,'Thanh toán '!Q$6:R$3244,2,0)</f>
        <v>#N/A</v>
      </c>
      <c r="M3409" s="47" t="e">
        <f t="shared" si="214"/>
        <v>#N/A</v>
      </c>
    </row>
    <row r="3410" spans="1:13" hidden="1" x14ac:dyDescent="0.25">
      <c r="A3410" s="43">
        <v>44695</v>
      </c>
      <c r="B3410" s="40" t="s">
        <v>15405</v>
      </c>
      <c r="C3410" s="40" t="s">
        <v>15406</v>
      </c>
      <c r="D3410" s="38">
        <v>387882</v>
      </c>
      <c r="E3410" s="42" t="s">
        <v>9114</v>
      </c>
      <c r="F3410" s="38">
        <v>31031</v>
      </c>
      <c r="G3410" s="38">
        <v>418913</v>
      </c>
      <c r="H3410" s="48" t="s">
        <v>15332</v>
      </c>
      <c r="I3410" s="40" t="s">
        <v>9002</v>
      </c>
      <c r="J3410" s="45">
        <f t="shared" si="212"/>
        <v>12969</v>
      </c>
      <c r="K3410" s="47">
        <f t="shared" si="213"/>
        <v>418913</v>
      </c>
      <c r="L3410" t="e">
        <f>+VLOOKUP(J3410,'Thanh toán '!Q$6:R$3244,2,0)</f>
        <v>#N/A</v>
      </c>
      <c r="M3410" s="47" t="e">
        <f t="shared" si="214"/>
        <v>#N/A</v>
      </c>
    </row>
    <row r="3411" spans="1:13" hidden="1" x14ac:dyDescent="0.25">
      <c r="A3411" s="43">
        <v>44701</v>
      </c>
      <c r="B3411" s="40" t="s">
        <v>15407</v>
      </c>
      <c r="C3411" s="40" t="s">
        <v>15408</v>
      </c>
      <c r="D3411" s="38">
        <v>499764</v>
      </c>
      <c r="E3411" s="42" t="s">
        <v>9114</v>
      </c>
      <c r="F3411" s="38">
        <v>39981</v>
      </c>
      <c r="G3411" s="38">
        <v>539745</v>
      </c>
      <c r="H3411" s="48" t="s">
        <v>15332</v>
      </c>
      <c r="I3411" s="40" t="s">
        <v>9002</v>
      </c>
      <c r="J3411" s="45">
        <f t="shared" si="212"/>
        <v>13495</v>
      </c>
      <c r="K3411" s="47">
        <f t="shared" si="213"/>
        <v>539745</v>
      </c>
      <c r="L3411" t="e">
        <f>+VLOOKUP(J3411,'Thanh toán '!Q$6:R$3244,2,0)</f>
        <v>#N/A</v>
      </c>
      <c r="M3411" s="47" t="e">
        <f t="shared" si="214"/>
        <v>#N/A</v>
      </c>
    </row>
    <row r="3412" spans="1:13" hidden="1" x14ac:dyDescent="0.25">
      <c r="A3412" s="43">
        <v>44702</v>
      </c>
      <c r="B3412" s="40" t="s">
        <v>13444</v>
      </c>
      <c r="C3412" s="40" t="s">
        <v>15409</v>
      </c>
      <c r="D3412" s="38">
        <v>1495835</v>
      </c>
      <c r="E3412" s="42" t="s">
        <v>9114</v>
      </c>
      <c r="F3412" s="38">
        <v>119667</v>
      </c>
      <c r="G3412" s="38">
        <v>1615502</v>
      </c>
      <c r="H3412" s="48" t="s">
        <v>15332</v>
      </c>
      <c r="I3412" s="40" t="s">
        <v>9002</v>
      </c>
      <c r="J3412" s="45">
        <f t="shared" si="212"/>
        <v>13564</v>
      </c>
      <c r="K3412" s="47">
        <f t="shared" si="213"/>
        <v>1615502</v>
      </c>
      <c r="L3412" t="s">
        <v>17903</v>
      </c>
      <c r="M3412" s="47" t="e">
        <f t="shared" si="214"/>
        <v>#VALUE!</v>
      </c>
    </row>
    <row r="3413" spans="1:13" hidden="1" x14ac:dyDescent="0.25">
      <c r="A3413" s="43">
        <v>44707</v>
      </c>
      <c r="B3413" s="40" t="s">
        <v>15410</v>
      </c>
      <c r="C3413" s="40" t="s">
        <v>15411</v>
      </c>
      <c r="D3413" s="38">
        <v>1505277</v>
      </c>
      <c r="E3413" s="42" t="s">
        <v>9114</v>
      </c>
      <c r="F3413" s="38">
        <v>120422</v>
      </c>
      <c r="G3413" s="38">
        <v>1625699</v>
      </c>
      <c r="H3413" s="48" t="s">
        <v>15332</v>
      </c>
      <c r="I3413" s="40" t="s">
        <v>9002</v>
      </c>
      <c r="J3413" s="45">
        <f t="shared" si="212"/>
        <v>14426</v>
      </c>
      <c r="K3413" s="47">
        <f t="shared" si="213"/>
        <v>1625699</v>
      </c>
      <c r="L3413" t="e">
        <f>+VLOOKUP(J3413,'Thanh toán '!Q$6:R$3244,2,0)</f>
        <v>#N/A</v>
      </c>
      <c r="M3413" s="47" t="e">
        <f t="shared" si="214"/>
        <v>#N/A</v>
      </c>
    </row>
    <row r="3414" spans="1:13" hidden="1" x14ac:dyDescent="0.25">
      <c r="A3414" s="43">
        <v>44709</v>
      </c>
      <c r="B3414" s="40" t="s">
        <v>15412</v>
      </c>
      <c r="C3414" s="40" t="s">
        <v>15413</v>
      </c>
      <c r="D3414" s="38">
        <v>1098101</v>
      </c>
      <c r="E3414" s="42" t="s">
        <v>9114</v>
      </c>
      <c r="F3414" s="38">
        <v>87848</v>
      </c>
      <c r="G3414" s="38">
        <v>1185949</v>
      </c>
      <c r="H3414" s="48" t="s">
        <v>15332</v>
      </c>
      <c r="I3414" s="40" t="s">
        <v>9002</v>
      </c>
      <c r="J3414" s="45">
        <f t="shared" si="212"/>
        <v>14754</v>
      </c>
      <c r="K3414" s="47">
        <f t="shared" si="213"/>
        <v>1185949</v>
      </c>
      <c r="L3414" t="e">
        <f>+VLOOKUP(J3414,'Thanh toán '!Q$6:R$3244,2,0)</f>
        <v>#N/A</v>
      </c>
      <c r="M3414" s="47" t="e">
        <f t="shared" si="214"/>
        <v>#N/A</v>
      </c>
    </row>
    <row r="3415" spans="1:13" hidden="1" x14ac:dyDescent="0.25">
      <c r="A3415" s="43">
        <v>44712</v>
      </c>
      <c r="B3415" s="40" t="s">
        <v>15414</v>
      </c>
      <c r="C3415" s="40" t="s">
        <v>15415</v>
      </c>
      <c r="D3415" s="38">
        <v>555290</v>
      </c>
      <c r="E3415" s="42" t="s">
        <v>9114</v>
      </c>
      <c r="F3415" s="38">
        <v>44423</v>
      </c>
      <c r="G3415" s="38">
        <v>599713</v>
      </c>
      <c r="H3415" s="48" t="s">
        <v>15332</v>
      </c>
      <c r="I3415" s="40" t="s">
        <v>9002</v>
      </c>
      <c r="J3415" s="45">
        <f t="shared" si="212"/>
        <v>15140</v>
      </c>
      <c r="K3415" s="47">
        <f t="shared" si="213"/>
        <v>599713</v>
      </c>
      <c r="L3415" t="e">
        <f>+VLOOKUP(J3415,'Thanh toán '!Q$6:R$3244,2,0)</f>
        <v>#N/A</v>
      </c>
      <c r="M3415" s="47" t="e">
        <f t="shared" si="214"/>
        <v>#N/A</v>
      </c>
    </row>
    <row r="3416" spans="1:13" hidden="1" x14ac:dyDescent="0.25">
      <c r="A3416" s="43">
        <v>44713</v>
      </c>
      <c r="B3416" s="40" t="s">
        <v>15416</v>
      </c>
      <c r="C3416" s="40" t="s">
        <v>11400</v>
      </c>
      <c r="D3416" s="38">
        <v>682364</v>
      </c>
      <c r="E3416" s="42" t="s">
        <v>9114</v>
      </c>
      <c r="F3416" s="38">
        <v>54589</v>
      </c>
      <c r="G3416" s="38">
        <v>736953</v>
      </c>
      <c r="H3416" s="48" t="s">
        <v>9001</v>
      </c>
      <c r="I3416" s="40" t="s">
        <v>9002</v>
      </c>
      <c r="J3416" s="45">
        <f t="shared" si="212"/>
        <v>15237</v>
      </c>
      <c r="K3416" s="47">
        <f t="shared" si="213"/>
        <v>736953</v>
      </c>
      <c r="L3416">
        <f>+VLOOKUP(J3416,'Thanh toán '!Q$6:R$3244,2,0)</f>
        <v>736953</v>
      </c>
      <c r="M3416" s="47">
        <f t="shared" si="214"/>
        <v>0</v>
      </c>
    </row>
    <row r="3417" spans="1:13" hidden="1" x14ac:dyDescent="0.25">
      <c r="A3417" s="43">
        <v>44714</v>
      </c>
      <c r="B3417" s="40" t="s">
        <v>13907</v>
      </c>
      <c r="C3417" s="40" t="s">
        <v>15417</v>
      </c>
      <c r="D3417" s="38">
        <v>1289593</v>
      </c>
      <c r="E3417" s="42" t="s">
        <v>9114</v>
      </c>
      <c r="F3417" s="38">
        <v>103167</v>
      </c>
      <c r="G3417" s="38">
        <v>1392760</v>
      </c>
      <c r="H3417" s="48" t="s">
        <v>15332</v>
      </c>
      <c r="I3417" s="40" t="s">
        <v>9002</v>
      </c>
      <c r="J3417" s="45">
        <f t="shared" si="212"/>
        <v>15847</v>
      </c>
      <c r="K3417" s="47">
        <f t="shared" si="213"/>
        <v>1392760</v>
      </c>
      <c r="L3417">
        <f>+VLOOKUP(J3417,'Thanh toán '!Q$6:R$3244,2,0)</f>
        <v>1392760</v>
      </c>
      <c r="M3417" s="47">
        <f t="shared" si="214"/>
        <v>0</v>
      </c>
    </row>
    <row r="3418" spans="1:13" hidden="1" x14ac:dyDescent="0.25">
      <c r="A3418" s="43">
        <v>44716</v>
      </c>
      <c r="B3418" s="40" t="s">
        <v>15418</v>
      </c>
      <c r="C3418" s="40" t="s">
        <v>15419</v>
      </c>
      <c r="D3418" s="38">
        <v>2276225</v>
      </c>
      <c r="E3418" s="42" t="s">
        <v>9114</v>
      </c>
      <c r="F3418" s="38">
        <v>182098</v>
      </c>
      <c r="G3418" s="38">
        <v>2458323</v>
      </c>
      <c r="H3418" s="48" t="s">
        <v>15329</v>
      </c>
      <c r="I3418" s="40" t="s">
        <v>9285</v>
      </c>
      <c r="J3418" s="45">
        <f t="shared" si="212"/>
        <v>16437</v>
      </c>
      <c r="K3418" s="47">
        <f t="shared" si="213"/>
        <v>2458323</v>
      </c>
      <c r="L3418" t="e">
        <f>+VLOOKUP(J3418,'Thanh toán '!Q$6:R$3244,2,0)</f>
        <v>#N/A</v>
      </c>
      <c r="M3418" s="47" t="e">
        <f t="shared" si="214"/>
        <v>#N/A</v>
      </c>
    </row>
    <row r="3419" spans="1:13" hidden="1" x14ac:dyDescent="0.25">
      <c r="A3419" s="43">
        <v>44718</v>
      </c>
      <c r="B3419" s="40" t="s">
        <v>15420</v>
      </c>
      <c r="C3419" s="40" t="s">
        <v>15421</v>
      </c>
      <c r="D3419" s="38">
        <v>2167890</v>
      </c>
      <c r="E3419" s="42" t="s">
        <v>9114</v>
      </c>
      <c r="F3419" s="38">
        <v>173431</v>
      </c>
      <c r="G3419" s="38">
        <v>2341321</v>
      </c>
      <c r="H3419" s="48" t="s">
        <v>9212</v>
      </c>
      <c r="I3419" s="40" t="s">
        <v>9213</v>
      </c>
      <c r="J3419" s="45">
        <f t="shared" si="212"/>
        <v>16489</v>
      </c>
      <c r="K3419" s="47">
        <f t="shared" si="213"/>
        <v>2341321</v>
      </c>
      <c r="L3419" t="e">
        <f>+VLOOKUP(J3419,'Thanh toán '!Q$6:R$3244,2,0)</f>
        <v>#N/A</v>
      </c>
      <c r="M3419" s="47" t="e">
        <f t="shared" si="214"/>
        <v>#N/A</v>
      </c>
    </row>
    <row r="3420" spans="1:13" hidden="1" x14ac:dyDescent="0.25">
      <c r="A3420" s="43">
        <v>44723</v>
      </c>
      <c r="B3420" s="40" t="s">
        <v>14233</v>
      </c>
      <c r="C3420" s="40" t="s">
        <v>15422</v>
      </c>
      <c r="D3420" s="38">
        <v>777406</v>
      </c>
      <c r="E3420" s="42" t="s">
        <v>9114</v>
      </c>
      <c r="F3420" s="38">
        <v>62192</v>
      </c>
      <c r="G3420" s="38">
        <v>839598</v>
      </c>
      <c r="H3420" s="48" t="s">
        <v>15332</v>
      </c>
      <c r="I3420" s="40" t="s">
        <v>9002</v>
      </c>
      <c r="J3420" s="45">
        <f t="shared" si="212"/>
        <v>17692</v>
      </c>
      <c r="K3420" s="47">
        <f t="shared" si="213"/>
        <v>839598</v>
      </c>
      <c r="L3420">
        <f>+VLOOKUP(J3420,'Thanh toán '!Q$6:R$3244,2,0)</f>
        <v>839598</v>
      </c>
      <c r="M3420" s="47">
        <f t="shared" si="214"/>
        <v>0</v>
      </c>
    </row>
    <row r="3421" spans="1:13" hidden="1" x14ac:dyDescent="0.25">
      <c r="A3421" s="43">
        <v>44726</v>
      </c>
      <c r="B3421" s="40" t="s">
        <v>15423</v>
      </c>
      <c r="C3421" s="40" t="s">
        <v>15424</v>
      </c>
      <c r="D3421" s="38">
        <v>571306</v>
      </c>
      <c r="E3421" s="42" t="s">
        <v>9114</v>
      </c>
      <c r="F3421" s="38">
        <v>45704</v>
      </c>
      <c r="G3421" s="38">
        <v>617010</v>
      </c>
      <c r="H3421" s="48" t="s">
        <v>9001</v>
      </c>
      <c r="I3421" s="40" t="s">
        <v>9002</v>
      </c>
      <c r="J3421" s="45">
        <f t="shared" si="212"/>
        <v>18023</v>
      </c>
      <c r="K3421" s="47">
        <f t="shared" si="213"/>
        <v>617010</v>
      </c>
      <c r="L3421">
        <f>+VLOOKUP(J3421,'Thanh toán '!Q$6:R$3244,2,0)</f>
        <v>617010</v>
      </c>
      <c r="M3421" s="47">
        <f t="shared" si="214"/>
        <v>0</v>
      </c>
    </row>
    <row r="3422" spans="1:13" hidden="1" x14ac:dyDescent="0.25">
      <c r="A3422" s="43">
        <v>44728</v>
      </c>
      <c r="B3422" s="40" t="s">
        <v>15425</v>
      </c>
      <c r="C3422" s="40" t="s">
        <v>15426</v>
      </c>
      <c r="D3422" s="38">
        <v>2216187</v>
      </c>
      <c r="E3422" s="42" t="s">
        <v>9114</v>
      </c>
      <c r="F3422" s="38">
        <v>177295</v>
      </c>
      <c r="G3422" s="38">
        <v>2393482</v>
      </c>
      <c r="H3422" s="48" t="s">
        <v>15332</v>
      </c>
      <c r="I3422" s="40" t="s">
        <v>9002</v>
      </c>
      <c r="J3422" s="45">
        <f t="shared" si="212"/>
        <v>18147</v>
      </c>
      <c r="K3422" s="47">
        <f t="shared" si="213"/>
        <v>2393482</v>
      </c>
      <c r="L3422">
        <f>+VLOOKUP(J3422,'Thanh toán '!Q$6:R$3244,2,0)</f>
        <v>2393482</v>
      </c>
      <c r="M3422" s="47">
        <f t="shared" si="214"/>
        <v>0</v>
      </c>
    </row>
    <row r="3423" spans="1:13" hidden="1" x14ac:dyDescent="0.25">
      <c r="A3423" s="43">
        <v>44729</v>
      </c>
      <c r="B3423" s="40" t="s">
        <v>15427</v>
      </c>
      <c r="C3423" s="40" t="s">
        <v>15428</v>
      </c>
      <c r="D3423" s="38">
        <v>301092</v>
      </c>
      <c r="E3423" s="42" t="s">
        <v>9114</v>
      </c>
      <c r="F3423" s="38">
        <v>24087</v>
      </c>
      <c r="G3423" s="38">
        <v>325179</v>
      </c>
      <c r="H3423" s="48" t="s">
        <v>15332</v>
      </c>
      <c r="I3423" s="40" t="s">
        <v>9002</v>
      </c>
      <c r="J3423" s="45">
        <f t="shared" si="212"/>
        <v>18288</v>
      </c>
      <c r="K3423" s="47">
        <f t="shared" si="213"/>
        <v>325179</v>
      </c>
      <c r="L3423" t="e">
        <f>+VLOOKUP(J3423,'Thanh toán '!Q$6:R$3244,2,0)</f>
        <v>#N/A</v>
      </c>
      <c r="M3423" s="47" t="e">
        <f t="shared" si="214"/>
        <v>#N/A</v>
      </c>
    </row>
    <row r="3424" spans="1:13" hidden="1" x14ac:dyDescent="0.25">
      <c r="A3424" s="43">
        <v>44730</v>
      </c>
      <c r="B3424" s="40" t="s">
        <v>15429</v>
      </c>
      <c r="C3424" s="40" t="s">
        <v>15430</v>
      </c>
      <c r="D3424" s="38">
        <v>1406165</v>
      </c>
      <c r="E3424" s="42" t="s">
        <v>9114</v>
      </c>
      <c r="F3424" s="38">
        <v>112493</v>
      </c>
      <c r="G3424" s="38">
        <v>1518658</v>
      </c>
      <c r="H3424" s="48" t="s">
        <v>15332</v>
      </c>
      <c r="I3424" s="40" t="s">
        <v>9002</v>
      </c>
      <c r="J3424" s="45">
        <f t="shared" si="212"/>
        <v>18621</v>
      </c>
      <c r="K3424" s="47">
        <f t="shared" si="213"/>
        <v>1518658</v>
      </c>
      <c r="L3424" t="e">
        <f>+VLOOKUP(J3424,'Thanh toán '!Q$6:R$3244,2,0)</f>
        <v>#N/A</v>
      </c>
      <c r="M3424" s="47" t="e">
        <f t="shared" si="214"/>
        <v>#N/A</v>
      </c>
    </row>
    <row r="3425" spans="1:13" hidden="1" x14ac:dyDescent="0.25">
      <c r="A3425" s="43">
        <v>44733</v>
      </c>
      <c r="B3425" s="40" t="s">
        <v>15431</v>
      </c>
      <c r="C3425" s="40" t="s">
        <v>15432</v>
      </c>
      <c r="D3425" s="38">
        <v>777406</v>
      </c>
      <c r="E3425" s="42" t="s">
        <v>9114</v>
      </c>
      <c r="F3425" s="38">
        <v>62192</v>
      </c>
      <c r="G3425" s="38">
        <v>839598</v>
      </c>
      <c r="H3425" s="48" t="s">
        <v>15332</v>
      </c>
      <c r="I3425" s="40" t="s">
        <v>9002</v>
      </c>
      <c r="J3425" s="45">
        <f t="shared" si="212"/>
        <v>19636</v>
      </c>
      <c r="K3425" s="47">
        <f t="shared" si="213"/>
        <v>839598</v>
      </c>
      <c r="L3425">
        <f>+VLOOKUP(J3425,'Thanh toán '!Q$6:R$3244,2,0)</f>
        <v>839598</v>
      </c>
      <c r="M3425" s="47">
        <f t="shared" si="214"/>
        <v>0</v>
      </c>
    </row>
    <row r="3426" spans="1:13" hidden="1" x14ac:dyDescent="0.25">
      <c r="A3426" s="43">
        <v>44734</v>
      </c>
      <c r="B3426" s="40" t="s">
        <v>15433</v>
      </c>
      <c r="C3426" s="40" t="s">
        <v>15434</v>
      </c>
      <c r="D3426" s="38">
        <v>1444200</v>
      </c>
      <c r="E3426" s="42" t="s">
        <v>9114</v>
      </c>
      <c r="F3426" s="38">
        <v>115536</v>
      </c>
      <c r="G3426" s="38">
        <v>1559736</v>
      </c>
      <c r="H3426" s="48" t="s">
        <v>15332</v>
      </c>
      <c r="I3426" s="40" t="s">
        <v>9002</v>
      </c>
      <c r="J3426" s="45">
        <f t="shared" si="212"/>
        <v>19769</v>
      </c>
      <c r="K3426" s="47">
        <f t="shared" si="213"/>
        <v>1559736</v>
      </c>
      <c r="L3426">
        <f>+VLOOKUP(J3426,'Thanh toán '!Q$6:R$3244,2,0)</f>
        <v>1559736</v>
      </c>
      <c r="M3426" s="47">
        <f t="shared" si="214"/>
        <v>0</v>
      </c>
    </row>
    <row r="3427" spans="1:13" hidden="1" x14ac:dyDescent="0.25">
      <c r="A3427" s="43">
        <v>44735</v>
      </c>
      <c r="B3427" s="40" t="s">
        <v>15435</v>
      </c>
      <c r="C3427" s="40" t="s">
        <v>15436</v>
      </c>
      <c r="D3427" s="38">
        <v>2180141</v>
      </c>
      <c r="E3427" s="42" t="s">
        <v>9114</v>
      </c>
      <c r="F3427" s="38">
        <v>174411</v>
      </c>
      <c r="G3427" s="38">
        <v>2354552</v>
      </c>
      <c r="H3427" s="48" t="s">
        <v>15332</v>
      </c>
      <c r="I3427" s="40" t="s">
        <v>9002</v>
      </c>
      <c r="J3427" s="45">
        <f t="shared" si="212"/>
        <v>19831</v>
      </c>
      <c r="K3427" s="47">
        <f t="shared" si="213"/>
        <v>2354552</v>
      </c>
      <c r="L3427" t="e">
        <f>+VLOOKUP(J3427,'Thanh toán '!Q$6:R$3244,2,0)</f>
        <v>#N/A</v>
      </c>
      <c r="M3427" s="47" t="e">
        <f t="shared" si="214"/>
        <v>#N/A</v>
      </c>
    </row>
    <row r="3428" spans="1:13" hidden="1" x14ac:dyDescent="0.25">
      <c r="A3428" s="43">
        <v>44737</v>
      </c>
      <c r="B3428" s="40" t="s">
        <v>15437</v>
      </c>
      <c r="C3428" s="40" t="s">
        <v>15438</v>
      </c>
      <c r="D3428" s="38">
        <v>1385514</v>
      </c>
      <c r="E3428" s="42" t="s">
        <v>9114</v>
      </c>
      <c r="F3428" s="38">
        <v>110841</v>
      </c>
      <c r="G3428" s="38">
        <v>1496355</v>
      </c>
      <c r="H3428" s="48" t="s">
        <v>15332</v>
      </c>
      <c r="I3428" s="40" t="s">
        <v>9002</v>
      </c>
      <c r="J3428" s="45">
        <f t="shared" si="212"/>
        <v>20481</v>
      </c>
      <c r="K3428" s="47">
        <f t="shared" si="213"/>
        <v>1496355</v>
      </c>
      <c r="L3428" t="e">
        <f>+VLOOKUP(J3428,'Thanh toán '!Q$6:R$3244,2,0)</f>
        <v>#N/A</v>
      </c>
      <c r="M3428" s="47" t="e">
        <f t="shared" si="214"/>
        <v>#N/A</v>
      </c>
    </row>
    <row r="3429" spans="1:13" hidden="1" x14ac:dyDescent="0.25">
      <c r="A3429" s="43">
        <v>44739</v>
      </c>
      <c r="B3429" s="40" t="s">
        <v>15439</v>
      </c>
      <c r="C3429" s="40" t="s">
        <v>15440</v>
      </c>
      <c r="D3429" s="38">
        <v>700329</v>
      </c>
      <c r="E3429" s="42" t="s">
        <v>9114</v>
      </c>
      <c r="F3429" s="38">
        <v>56026</v>
      </c>
      <c r="G3429" s="38">
        <v>756355</v>
      </c>
      <c r="H3429" s="48" t="s">
        <v>15332</v>
      </c>
      <c r="I3429" s="40" t="s">
        <v>9002</v>
      </c>
      <c r="J3429" s="45">
        <f t="shared" si="212"/>
        <v>20607</v>
      </c>
      <c r="K3429" s="47">
        <f t="shared" si="213"/>
        <v>756355</v>
      </c>
      <c r="L3429">
        <f>+VLOOKUP(J3429,'Thanh toán '!Q$6:R$3244,2,0)</f>
        <v>756355</v>
      </c>
      <c r="M3429" s="47">
        <f t="shared" si="214"/>
        <v>0</v>
      </c>
    </row>
    <row r="3430" spans="1:13" hidden="1" x14ac:dyDescent="0.25">
      <c r="A3430" s="43">
        <v>44739</v>
      </c>
      <c r="B3430" s="40" t="s">
        <v>15441</v>
      </c>
      <c r="C3430" s="40" t="s">
        <v>15442</v>
      </c>
      <c r="D3430" s="38">
        <v>1473433</v>
      </c>
      <c r="E3430" s="42" t="s">
        <v>9114</v>
      </c>
      <c r="F3430" s="38">
        <v>117875</v>
      </c>
      <c r="G3430" s="38">
        <v>1591308</v>
      </c>
      <c r="H3430" s="48" t="s">
        <v>15332</v>
      </c>
      <c r="I3430" s="40" t="s">
        <v>9002</v>
      </c>
      <c r="J3430" s="45">
        <f t="shared" si="212"/>
        <v>20619</v>
      </c>
      <c r="K3430" s="47">
        <f t="shared" si="213"/>
        <v>1591308</v>
      </c>
      <c r="L3430">
        <f>+VLOOKUP(J3430,'Thanh toán '!Q$6:R$3244,2,0)</f>
        <v>1591308</v>
      </c>
      <c r="M3430" s="47">
        <f t="shared" si="214"/>
        <v>0</v>
      </c>
    </row>
    <row r="3431" spans="1:13" hidden="1" x14ac:dyDescent="0.25">
      <c r="A3431" s="43">
        <v>44739</v>
      </c>
      <c r="B3431" s="40" t="s">
        <v>14739</v>
      </c>
      <c r="C3431" s="40" t="s">
        <v>15443</v>
      </c>
      <c r="D3431" s="38">
        <v>674232</v>
      </c>
      <c r="E3431" s="42" t="s">
        <v>9114</v>
      </c>
      <c r="F3431" s="38">
        <v>53939</v>
      </c>
      <c r="G3431" s="38">
        <v>728171</v>
      </c>
      <c r="H3431" s="48" t="s">
        <v>15329</v>
      </c>
      <c r="I3431" s="40" t="s">
        <v>9285</v>
      </c>
      <c r="J3431" s="45">
        <f t="shared" si="212"/>
        <v>20626</v>
      </c>
      <c r="K3431" s="47">
        <f t="shared" si="213"/>
        <v>728171</v>
      </c>
      <c r="L3431" t="e">
        <f>+VLOOKUP(J3431,'Thanh toán '!Q$6:R$3244,2,0)</f>
        <v>#N/A</v>
      </c>
      <c r="M3431" s="47" t="e">
        <f t="shared" si="214"/>
        <v>#N/A</v>
      </c>
    </row>
    <row r="3432" spans="1:13" hidden="1" x14ac:dyDescent="0.25">
      <c r="A3432" s="43">
        <v>44740</v>
      </c>
      <c r="B3432" s="40" t="s">
        <v>15444</v>
      </c>
      <c r="C3432" s="40" t="s">
        <v>11357</v>
      </c>
      <c r="D3432" s="38">
        <v>618065</v>
      </c>
      <c r="E3432" s="42" t="s">
        <v>9114</v>
      </c>
      <c r="F3432" s="38">
        <v>49445</v>
      </c>
      <c r="G3432" s="38">
        <v>667510</v>
      </c>
      <c r="H3432" s="48" t="s">
        <v>9001</v>
      </c>
      <c r="I3432" s="40" t="s">
        <v>9002</v>
      </c>
      <c r="J3432" s="45">
        <f t="shared" si="212"/>
        <v>21019</v>
      </c>
      <c r="K3432" s="47">
        <f t="shared" si="213"/>
        <v>667510</v>
      </c>
      <c r="L3432">
        <f>+VLOOKUP(J3432,'Thanh toán '!Q$6:R$3244,2,0)</f>
        <v>667510</v>
      </c>
      <c r="M3432" s="47">
        <f t="shared" si="214"/>
        <v>0</v>
      </c>
    </row>
    <row r="3433" spans="1:13" hidden="1" x14ac:dyDescent="0.25">
      <c r="A3433" s="43">
        <v>44742</v>
      </c>
      <c r="B3433" s="40" t="s">
        <v>15445</v>
      </c>
      <c r="C3433" s="40" t="s">
        <v>9253</v>
      </c>
      <c r="D3433" s="38">
        <v>1519600</v>
      </c>
      <c r="E3433" s="42" t="s">
        <v>9114</v>
      </c>
      <c r="F3433" s="38">
        <v>121568</v>
      </c>
      <c r="G3433" s="38">
        <v>1641168</v>
      </c>
      <c r="H3433" s="48" t="s">
        <v>9001</v>
      </c>
      <c r="I3433" s="40" t="s">
        <v>9002</v>
      </c>
      <c r="J3433" s="45">
        <f t="shared" si="212"/>
        <v>21734</v>
      </c>
      <c r="K3433" s="47">
        <f t="shared" si="213"/>
        <v>1641168</v>
      </c>
      <c r="L3433" t="e">
        <f>+VLOOKUP(J3433,'Thanh toán '!Q$6:R$3244,2,0)</f>
        <v>#N/A</v>
      </c>
      <c r="M3433" s="47" t="e">
        <f t="shared" si="214"/>
        <v>#N/A</v>
      </c>
    </row>
    <row r="3434" spans="1:13" hidden="1" x14ac:dyDescent="0.25">
      <c r="A3434" s="43">
        <v>44742</v>
      </c>
      <c r="B3434" s="40" t="s">
        <v>15446</v>
      </c>
      <c r="C3434" s="40" t="s">
        <v>9255</v>
      </c>
      <c r="D3434" s="38">
        <v>700329</v>
      </c>
      <c r="E3434" s="42" t="s">
        <v>9114</v>
      </c>
      <c r="F3434" s="38">
        <v>56026</v>
      </c>
      <c r="G3434" s="38">
        <v>756355</v>
      </c>
      <c r="H3434" s="48" t="s">
        <v>9001</v>
      </c>
      <c r="I3434" s="40" t="s">
        <v>9002</v>
      </c>
      <c r="J3434" s="45">
        <f t="shared" si="212"/>
        <v>21736</v>
      </c>
      <c r="K3434" s="47">
        <f t="shared" si="213"/>
        <v>756355</v>
      </c>
      <c r="L3434" t="e">
        <f>+VLOOKUP(J3434,'Thanh toán '!Q$6:R$3244,2,0)</f>
        <v>#N/A</v>
      </c>
      <c r="M3434" s="47" t="e">
        <f t="shared" si="214"/>
        <v>#N/A</v>
      </c>
    </row>
    <row r="3435" spans="1:13" hidden="1" x14ac:dyDescent="0.25">
      <c r="A3435" s="43">
        <v>44742</v>
      </c>
      <c r="B3435" s="40" t="s">
        <v>15447</v>
      </c>
      <c r="C3435" s="40" t="s">
        <v>10337</v>
      </c>
      <c r="D3435" s="38">
        <v>1299307</v>
      </c>
      <c r="E3435" s="42" t="s">
        <v>9114</v>
      </c>
      <c r="F3435" s="38">
        <v>103945</v>
      </c>
      <c r="G3435" s="38">
        <v>1403252</v>
      </c>
      <c r="H3435" s="48" t="s">
        <v>9001</v>
      </c>
      <c r="I3435" s="40" t="s">
        <v>9002</v>
      </c>
      <c r="J3435" s="45">
        <f t="shared" si="212"/>
        <v>21763</v>
      </c>
      <c r="K3435" s="47">
        <f t="shared" si="213"/>
        <v>1403252</v>
      </c>
      <c r="L3435">
        <f>+VLOOKUP(J3435,'Thanh toán '!Q$6:R$3244,2,0)</f>
        <v>1403252</v>
      </c>
      <c r="M3435" s="47">
        <f t="shared" si="214"/>
        <v>0</v>
      </c>
    </row>
    <row r="3436" spans="1:13" hidden="1" x14ac:dyDescent="0.25">
      <c r="A3436" s="43">
        <v>44743</v>
      </c>
      <c r="B3436" s="40" t="s">
        <v>15448</v>
      </c>
      <c r="C3436" s="40" t="s">
        <v>15449</v>
      </c>
      <c r="D3436" s="38">
        <v>1401530</v>
      </c>
      <c r="E3436" s="42" t="s">
        <v>9114</v>
      </c>
      <c r="F3436" s="38">
        <v>112122</v>
      </c>
      <c r="G3436" s="38">
        <v>1513652</v>
      </c>
      <c r="H3436" s="48" t="s">
        <v>9001</v>
      </c>
      <c r="I3436" s="40" t="s">
        <v>9002</v>
      </c>
      <c r="J3436" s="45">
        <f t="shared" si="212"/>
        <v>21906</v>
      </c>
      <c r="K3436" s="47">
        <f t="shared" si="213"/>
        <v>1513652</v>
      </c>
      <c r="L3436" t="e">
        <f>+VLOOKUP(J3436,'Thanh toán '!Q$6:R$3244,2,0)</f>
        <v>#N/A</v>
      </c>
      <c r="M3436" s="47" t="e">
        <f t="shared" si="214"/>
        <v>#N/A</v>
      </c>
    </row>
    <row r="3437" spans="1:13" hidden="1" x14ac:dyDescent="0.25">
      <c r="A3437" s="43">
        <v>44743</v>
      </c>
      <c r="B3437" s="40" t="s">
        <v>15450</v>
      </c>
      <c r="C3437" s="40" t="s">
        <v>15419</v>
      </c>
      <c r="D3437" s="38">
        <v>1149029</v>
      </c>
      <c r="E3437" s="42" t="s">
        <v>9114</v>
      </c>
      <c r="F3437" s="38">
        <v>91922</v>
      </c>
      <c r="G3437" s="38">
        <v>1240951</v>
      </c>
      <c r="H3437" s="48" t="s">
        <v>15329</v>
      </c>
      <c r="I3437" s="40" t="s">
        <v>9285</v>
      </c>
      <c r="J3437" s="45">
        <f t="shared" ref="J3437:J3500" si="215">+B3437*1</f>
        <v>21925</v>
      </c>
      <c r="K3437" s="47">
        <f t="shared" ref="K3437:K3500" si="216">+G3437</f>
        <v>1240951</v>
      </c>
      <c r="L3437" t="e">
        <f>+VLOOKUP(J3437,'Thanh toán '!Q$6:R$3244,2,0)</f>
        <v>#N/A</v>
      </c>
      <c r="M3437" s="47" t="e">
        <f t="shared" si="214"/>
        <v>#N/A</v>
      </c>
    </row>
    <row r="3438" spans="1:13" hidden="1" x14ac:dyDescent="0.25">
      <c r="A3438" s="43">
        <v>44743</v>
      </c>
      <c r="B3438" s="40" t="s">
        <v>15451</v>
      </c>
      <c r="C3438" s="40" t="s">
        <v>15452</v>
      </c>
      <c r="D3438" s="38">
        <v>656382</v>
      </c>
      <c r="E3438" s="42" t="s">
        <v>9114</v>
      </c>
      <c r="F3438" s="38">
        <v>52511</v>
      </c>
      <c r="G3438" s="38">
        <v>708893</v>
      </c>
      <c r="H3438" s="48" t="s">
        <v>9001</v>
      </c>
      <c r="I3438" s="40" t="s">
        <v>9002</v>
      </c>
      <c r="J3438" s="45">
        <f t="shared" si="215"/>
        <v>21933</v>
      </c>
      <c r="K3438" s="47">
        <f t="shared" si="216"/>
        <v>708893</v>
      </c>
      <c r="L3438" t="e">
        <f>+VLOOKUP(J3438,'Thanh toán '!Q$6:R$3244,2,0)</f>
        <v>#N/A</v>
      </c>
      <c r="M3438" s="47" t="e">
        <f t="shared" si="214"/>
        <v>#N/A</v>
      </c>
    </row>
    <row r="3439" spans="1:13" hidden="1" x14ac:dyDescent="0.25">
      <c r="A3439" s="43">
        <v>44743</v>
      </c>
      <c r="B3439" s="40" t="s">
        <v>15453</v>
      </c>
      <c r="C3439" s="40" t="s">
        <v>15454</v>
      </c>
      <c r="D3439" s="38">
        <v>1323430</v>
      </c>
      <c r="E3439" s="42" t="s">
        <v>9114</v>
      </c>
      <c r="F3439" s="38">
        <v>105874</v>
      </c>
      <c r="G3439" s="38">
        <v>1429304</v>
      </c>
      <c r="H3439" s="48" t="s">
        <v>9001</v>
      </c>
      <c r="I3439" s="40" t="s">
        <v>9002</v>
      </c>
      <c r="J3439" s="45">
        <f t="shared" si="215"/>
        <v>21936</v>
      </c>
      <c r="K3439" s="47">
        <f t="shared" si="216"/>
        <v>1429304</v>
      </c>
      <c r="L3439">
        <f>+VLOOKUP(J3439,'Thanh toán '!Q$6:R$3244,2,0)</f>
        <v>1429304</v>
      </c>
      <c r="M3439" s="47">
        <f t="shared" si="214"/>
        <v>0</v>
      </c>
    </row>
    <row r="3440" spans="1:13" hidden="1" x14ac:dyDescent="0.25">
      <c r="A3440" s="43">
        <v>44744</v>
      </c>
      <c r="B3440" s="40" t="s">
        <v>15455</v>
      </c>
      <c r="C3440" s="40" t="s">
        <v>15456</v>
      </c>
      <c r="D3440" s="38">
        <v>1026493</v>
      </c>
      <c r="E3440" s="42" t="s">
        <v>9114</v>
      </c>
      <c r="F3440" s="38">
        <v>82119</v>
      </c>
      <c r="G3440" s="38">
        <v>1108612</v>
      </c>
      <c r="H3440" s="48" t="s">
        <v>9001</v>
      </c>
      <c r="I3440" s="40" t="s">
        <v>9002</v>
      </c>
      <c r="J3440" s="45">
        <f t="shared" si="215"/>
        <v>21968</v>
      </c>
      <c r="K3440" s="47">
        <f t="shared" si="216"/>
        <v>1108612</v>
      </c>
      <c r="L3440" t="e">
        <f>+VLOOKUP(J3440,'Thanh toán '!Q$6:R$3244,2,0)</f>
        <v>#N/A</v>
      </c>
      <c r="M3440" s="47" t="e">
        <f t="shared" si="214"/>
        <v>#N/A</v>
      </c>
    </row>
    <row r="3441" spans="1:13" hidden="1" x14ac:dyDescent="0.25">
      <c r="A3441" s="43">
        <v>44744</v>
      </c>
      <c r="B3441" s="40" t="s">
        <v>15457</v>
      </c>
      <c r="C3441" s="40" t="s">
        <v>15458</v>
      </c>
      <c r="D3441" s="38">
        <v>854559</v>
      </c>
      <c r="E3441" s="42" t="s">
        <v>9114</v>
      </c>
      <c r="F3441" s="38">
        <v>68365</v>
      </c>
      <c r="G3441" s="38">
        <v>922924</v>
      </c>
      <c r="H3441" s="48" t="s">
        <v>9001</v>
      </c>
      <c r="I3441" s="40" t="s">
        <v>9002</v>
      </c>
      <c r="J3441" s="45">
        <f t="shared" si="215"/>
        <v>22006</v>
      </c>
      <c r="K3441" s="47">
        <f t="shared" si="216"/>
        <v>922924</v>
      </c>
      <c r="L3441" t="e">
        <f>+VLOOKUP(J3441,'Thanh toán '!Q$6:R$3244,2,0)</f>
        <v>#N/A</v>
      </c>
      <c r="M3441" s="47" t="e">
        <f t="shared" si="214"/>
        <v>#N/A</v>
      </c>
    </row>
    <row r="3442" spans="1:13" hidden="1" x14ac:dyDescent="0.25">
      <c r="A3442" s="43">
        <v>44747</v>
      </c>
      <c r="B3442" s="40" t="s">
        <v>15459</v>
      </c>
      <c r="C3442" s="40" t="s">
        <v>15460</v>
      </c>
      <c r="D3442" s="38">
        <v>480910</v>
      </c>
      <c r="E3442" s="42" t="s">
        <v>9114</v>
      </c>
      <c r="F3442" s="38">
        <v>38473</v>
      </c>
      <c r="G3442" s="38">
        <v>519383</v>
      </c>
      <c r="H3442" s="48" t="s">
        <v>9001</v>
      </c>
      <c r="I3442" s="40" t="s">
        <v>9002</v>
      </c>
      <c r="J3442" s="45">
        <f t="shared" si="215"/>
        <v>22975</v>
      </c>
      <c r="K3442" s="47">
        <f t="shared" si="216"/>
        <v>519383</v>
      </c>
      <c r="L3442" t="e">
        <f>+VLOOKUP(J3442,'Thanh toán '!Q$6:R$3244,2,0)</f>
        <v>#N/A</v>
      </c>
      <c r="M3442" s="47" t="e">
        <f t="shared" si="214"/>
        <v>#N/A</v>
      </c>
    </row>
    <row r="3443" spans="1:13" hidden="1" x14ac:dyDescent="0.25">
      <c r="A3443" s="43">
        <v>44747</v>
      </c>
      <c r="B3443" s="40" t="s">
        <v>15461</v>
      </c>
      <c r="C3443" s="40" t="s">
        <v>15462</v>
      </c>
      <c r="D3443" s="38">
        <v>553467</v>
      </c>
      <c r="E3443" s="42" t="s">
        <v>9114</v>
      </c>
      <c r="F3443" s="38">
        <v>44277</v>
      </c>
      <c r="G3443" s="38">
        <v>597744</v>
      </c>
      <c r="H3443" s="48" t="s">
        <v>9001</v>
      </c>
      <c r="I3443" s="40" t="s">
        <v>9002</v>
      </c>
      <c r="J3443" s="45">
        <f t="shared" si="215"/>
        <v>22985</v>
      </c>
      <c r="K3443" s="47">
        <f t="shared" si="216"/>
        <v>597744</v>
      </c>
      <c r="L3443" t="e">
        <f>+VLOOKUP(J3443,'Thanh toán '!Q$6:R$3244,2,0)</f>
        <v>#N/A</v>
      </c>
      <c r="M3443" s="47" t="e">
        <f t="shared" si="214"/>
        <v>#N/A</v>
      </c>
    </row>
    <row r="3444" spans="1:13" hidden="1" x14ac:dyDescent="0.25">
      <c r="A3444" s="43">
        <v>44747</v>
      </c>
      <c r="B3444" s="40" t="s">
        <v>15463</v>
      </c>
      <c r="C3444" s="40" t="s">
        <v>15464</v>
      </c>
      <c r="D3444" s="38">
        <v>920372</v>
      </c>
      <c r="E3444" s="42" t="s">
        <v>9114</v>
      </c>
      <c r="F3444" s="38">
        <v>73630</v>
      </c>
      <c r="G3444" s="38">
        <v>994002</v>
      </c>
      <c r="H3444" s="48" t="s">
        <v>9001</v>
      </c>
      <c r="I3444" s="40" t="s">
        <v>9002</v>
      </c>
      <c r="J3444" s="45">
        <f t="shared" si="215"/>
        <v>22989</v>
      </c>
      <c r="K3444" s="47">
        <f t="shared" si="216"/>
        <v>994002</v>
      </c>
      <c r="L3444" t="e">
        <f>+VLOOKUP(J3444,'Thanh toán '!Q$6:R$3244,2,0)</f>
        <v>#N/A</v>
      </c>
      <c r="M3444" s="47" t="e">
        <f t="shared" si="214"/>
        <v>#N/A</v>
      </c>
    </row>
    <row r="3445" spans="1:13" hidden="1" x14ac:dyDescent="0.25">
      <c r="A3445" s="43">
        <v>44747</v>
      </c>
      <c r="B3445" s="40" t="s">
        <v>15465</v>
      </c>
      <c r="C3445" s="40" t="s">
        <v>15466</v>
      </c>
      <c r="D3445" s="38">
        <v>577491</v>
      </c>
      <c r="E3445" s="42" t="s">
        <v>9114</v>
      </c>
      <c r="F3445" s="38">
        <v>46199</v>
      </c>
      <c r="G3445" s="38">
        <v>623690</v>
      </c>
      <c r="H3445" s="48" t="s">
        <v>9001</v>
      </c>
      <c r="I3445" s="40" t="s">
        <v>9002</v>
      </c>
      <c r="J3445" s="45">
        <f t="shared" si="215"/>
        <v>23048</v>
      </c>
      <c r="K3445" s="47">
        <f t="shared" si="216"/>
        <v>623690</v>
      </c>
      <c r="L3445" t="e">
        <f>+VLOOKUP(J3445,'Thanh toán '!Q$6:R$3244,2,0)</f>
        <v>#N/A</v>
      </c>
      <c r="M3445" s="47" t="e">
        <f t="shared" si="214"/>
        <v>#N/A</v>
      </c>
    </row>
    <row r="3446" spans="1:13" hidden="1" x14ac:dyDescent="0.25">
      <c r="A3446" s="43">
        <v>44749</v>
      </c>
      <c r="B3446" s="40" t="s">
        <v>15050</v>
      </c>
      <c r="C3446" s="40" t="s">
        <v>15467</v>
      </c>
      <c r="D3446" s="38">
        <v>1640874</v>
      </c>
      <c r="E3446" s="42" t="s">
        <v>9114</v>
      </c>
      <c r="F3446" s="38">
        <v>131270</v>
      </c>
      <c r="G3446" s="38">
        <v>1772144</v>
      </c>
      <c r="H3446" s="48" t="s">
        <v>9001</v>
      </c>
      <c r="I3446" s="40" t="s">
        <v>9002</v>
      </c>
      <c r="J3446" s="45">
        <f t="shared" si="215"/>
        <v>23480</v>
      </c>
      <c r="K3446" s="47">
        <f t="shared" si="216"/>
        <v>1772144</v>
      </c>
      <c r="L3446">
        <f>+VLOOKUP(J3446,'Thanh toán '!Q$6:R$3244,2,0)</f>
        <v>1772144</v>
      </c>
      <c r="M3446" s="47">
        <f t="shared" si="214"/>
        <v>0</v>
      </c>
    </row>
    <row r="3447" spans="1:13" hidden="1" x14ac:dyDescent="0.25">
      <c r="A3447" s="43">
        <v>44749</v>
      </c>
      <c r="B3447" s="40" t="s">
        <v>15468</v>
      </c>
      <c r="C3447" s="40" t="s">
        <v>15469</v>
      </c>
      <c r="D3447" s="38">
        <v>691467</v>
      </c>
      <c r="E3447" s="42" t="s">
        <v>9114</v>
      </c>
      <c r="F3447" s="38">
        <v>55317</v>
      </c>
      <c r="G3447" s="38">
        <v>746784</v>
      </c>
      <c r="H3447" s="48" t="s">
        <v>9001</v>
      </c>
      <c r="I3447" s="40" t="s">
        <v>9002</v>
      </c>
      <c r="J3447" s="45">
        <f t="shared" si="215"/>
        <v>23689</v>
      </c>
      <c r="K3447" s="47">
        <f t="shared" si="216"/>
        <v>746784</v>
      </c>
      <c r="L3447" t="e">
        <f>+VLOOKUP(J3447,'Thanh toán '!Q$6:R$3244,2,0)</f>
        <v>#N/A</v>
      </c>
      <c r="M3447" s="47" t="e">
        <f t="shared" si="214"/>
        <v>#N/A</v>
      </c>
    </row>
    <row r="3448" spans="1:13" hidden="1" x14ac:dyDescent="0.25">
      <c r="A3448" s="43">
        <v>44749</v>
      </c>
      <c r="B3448" s="40" t="s">
        <v>15470</v>
      </c>
      <c r="C3448" s="40" t="s">
        <v>15471</v>
      </c>
      <c r="D3448" s="38">
        <v>666348</v>
      </c>
      <c r="E3448" s="42" t="s">
        <v>9114</v>
      </c>
      <c r="F3448" s="38">
        <v>53308</v>
      </c>
      <c r="G3448" s="38">
        <v>719656</v>
      </c>
      <c r="H3448" s="48" t="s">
        <v>9001</v>
      </c>
      <c r="I3448" s="40" t="s">
        <v>9002</v>
      </c>
      <c r="J3448" s="45">
        <f t="shared" si="215"/>
        <v>23705</v>
      </c>
      <c r="K3448" s="47">
        <f t="shared" si="216"/>
        <v>719656</v>
      </c>
      <c r="L3448" t="e">
        <f>+VLOOKUP(J3448,'Thanh toán '!Q$6:R$3244,2,0)</f>
        <v>#N/A</v>
      </c>
      <c r="M3448" s="47" t="e">
        <f t="shared" si="214"/>
        <v>#N/A</v>
      </c>
    </row>
    <row r="3449" spans="1:13" hidden="1" x14ac:dyDescent="0.25">
      <c r="A3449" s="43">
        <v>44751</v>
      </c>
      <c r="B3449" s="40" t="s">
        <v>15472</v>
      </c>
      <c r="C3449" s="40" t="s">
        <v>15473</v>
      </c>
      <c r="D3449" s="38">
        <v>1072991</v>
      </c>
      <c r="E3449" s="42" t="s">
        <v>9114</v>
      </c>
      <c r="F3449" s="38">
        <v>85839</v>
      </c>
      <c r="G3449" s="38">
        <v>1158830</v>
      </c>
      <c r="H3449" s="48" t="s">
        <v>9001</v>
      </c>
      <c r="I3449" s="40" t="s">
        <v>9002</v>
      </c>
      <c r="J3449" s="45">
        <f t="shared" si="215"/>
        <v>24218</v>
      </c>
      <c r="K3449" s="47">
        <f t="shared" si="216"/>
        <v>1158830</v>
      </c>
      <c r="L3449" t="e">
        <f>+VLOOKUP(J3449,'Thanh toán '!Q$6:R$3244,2,0)</f>
        <v>#N/A</v>
      </c>
      <c r="M3449" s="47" t="e">
        <f t="shared" si="214"/>
        <v>#N/A</v>
      </c>
    </row>
    <row r="3450" spans="1:13" hidden="1" x14ac:dyDescent="0.25">
      <c r="A3450" s="43">
        <v>44753</v>
      </c>
      <c r="B3450" s="40" t="s">
        <v>15474</v>
      </c>
      <c r="C3450" s="40" t="s">
        <v>15475</v>
      </c>
      <c r="D3450" s="38">
        <v>1184738</v>
      </c>
      <c r="E3450" s="42" t="s">
        <v>9114</v>
      </c>
      <c r="F3450" s="38">
        <v>94779</v>
      </c>
      <c r="G3450" s="38">
        <v>1279517</v>
      </c>
      <c r="H3450" s="48" t="s">
        <v>9001</v>
      </c>
      <c r="I3450" s="40" t="s">
        <v>9002</v>
      </c>
      <c r="J3450" s="45">
        <f t="shared" si="215"/>
        <v>24287</v>
      </c>
      <c r="K3450" s="47">
        <f t="shared" si="216"/>
        <v>1279517</v>
      </c>
      <c r="L3450">
        <f>+VLOOKUP(J3450,'Thanh toán '!Q$6:R$3244,2,0)</f>
        <v>1279517</v>
      </c>
      <c r="M3450" s="47">
        <f t="shared" si="214"/>
        <v>0</v>
      </c>
    </row>
    <row r="3451" spans="1:13" hidden="1" x14ac:dyDescent="0.25">
      <c r="A3451" s="43">
        <v>44754</v>
      </c>
      <c r="B3451" s="40" t="s">
        <v>15476</v>
      </c>
      <c r="C3451" s="40" t="s">
        <v>15477</v>
      </c>
      <c r="D3451" s="38">
        <v>879177</v>
      </c>
      <c r="E3451" s="42" t="s">
        <v>9114</v>
      </c>
      <c r="F3451" s="38">
        <v>70334</v>
      </c>
      <c r="G3451" s="38">
        <v>949511</v>
      </c>
      <c r="H3451" s="48" t="s">
        <v>9001</v>
      </c>
      <c r="I3451" s="40" t="s">
        <v>9002</v>
      </c>
      <c r="J3451" s="45">
        <f t="shared" si="215"/>
        <v>24300</v>
      </c>
      <c r="K3451" s="47">
        <f t="shared" si="216"/>
        <v>949511</v>
      </c>
      <c r="L3451" t="e">
        <f>+VLOOKUP(J3451,'Thanh toán '!Q$6:R$3244,2,0)</f>
        <v>#N/A</v>
      </c>
      <c r="M3451" s="47" t="e">
        <f t="shared" si="214"/>
        <v>#N/A</v>
      </c>
    </row>
    <row r="3452" spans="1:13" hidden="1" x14ac:dyDescent="0.25">
      <c r="A3452" s="43">
        <v>44754</v>
      </c>
      <c r="B3452" s="40" t="s">
        <v>15478</v>
      </c>
      <c r="C3452" s="40" t="s">
        <v>15479</v>
      </c>
      <c r="D3452" s="38">
        <v>555290</v>
      </c>
      <c r="E3452" s="42" t="s">
        <v>9114</v>
      </c>
      <c r="F3452" s="38">
        <v>44423</v>
      </c>
      <c r="G3452" s="38">
        <v>599713</v>
      </c>
      <c r="H3452" s="48" t="s">
        <v>9001</v>
      </c>
      <c r="I3452" s="40" t="s">
        <v>9002</v>
      </c>
      <c r="J3452" s="45">
        <f t="shared" si="215"/>
        <v>24306</v>
      </c>
      <c r="K3452" s="47">
        <f t="shared" si="216"/>
        <v>599713</v>
      </c>
      <c r="L3452" t="e">
        <f>+VLOOKUP(J3452,'Thanh toán '!Q$6:R$3244,2,0)</f>
        <v>#N/A</v>
      </c>
      <c r="M3452" s="47" t="e">
        <f t="shared" si="214"/>
        <v>#N/A</v>
      </c>
    </row>
    <row r="3453" spans="1:13" hidden="1" x14ac:dyDescent="0.25">
      <c r="A3453" s="43">
        <v>44754</v>
      </c>
      <c r="B3453" s="40" t="s">
        <v>15480</v>
      </c>
      <c r="C3453" s="40" t="s">
        <v>15481</v>
      </c>
      <c r="D3453" s="38">
        <v>1834534</v>
      </c>
      <c r="E3453" s="42" t="s">
        <v>9114</v>
      </c>
      <c r="F3453" s="38">
        <v>146763</v>
      </c>
      <c r="G3453" s="38">
        <v>1981297</v>
      </c>
      <c r="H3453" s="48" t="s">
        <v>9001</v>
      </c>
      <c r="I3453" s="40" t="s">
        <v>9002</v>
      </c>
      <c r="J3453" s="45">
        <f t="shared" si="215"/>
        <v>24344</v>
      </c>
      <c r="K3453" s="47">
        <f t="shared" si="216"/>
        <v>1981297</v>
      </c>
      <c r="L3453" t="e">
        <f>+VLOOKUP(J3453,'Thanh toán '!Q$6:R$3244,2,0)</f>
        <v>#N/A</v>
      </c>
      <c r="M3453" s="47" t="e">
        <f t="shared" si="214"/>
        <v>#N/A</v>
      </c>
    </row>
    <row r="3454" spans="1:13" hidden="1" x14ac:dyDescent="0.25">
      <c r="A3454" s="43">
        <v>44760</v>
      </c>
      <c r="B3454" s="40" t="s">
        <v>15482</v>
      </c>
      <c r="C3454" s="40" t="s">
        <v>15483</v>
      </c>
      <c r="D3454" s="38">
        <v>2212045</v>
      </c>
      <c r="E3454" s="42" t="s">
        <v>9114</v>
      </c>
      <c r="F3454" s="38">
        <v>176964</v>
      </c>
      <c r="G3454" s="38">
        <v>2389009</v>
      </c>
      <c r="H3454" s="48" t="s">
        <v>9001</v>
      </c>
      <c r="I3454" s="40" t="s">
        <v>9002</v>
      </c>
      <c r="J3454" s="45">
        <f t="shared" si="215"/>
        <v>25957</v>
      </c>
      <c r="K3454" s="47">
        <f t="shared" si="216"/>
        <v>2389009</v>
      </c>
      <c r="L3454" t="e">
        <f>+VLOOKUP(J3454,'Thanh toán '!Q$6:R$3244,2,0)</f>
        <v>#N/A</v>
      </c>
      <c r="M3454" s="47" t="e">
        <f t="shared" si="214"/>
        <v>#N/A</v>
      </c>
    </row>
    <row r="3455" spans="1:13" hidden="1" x14ac:dyDescent="0.25">
      <c r="A3455" s="43">
        <v>44762</v>
      </c>
      <c r="B3455" s="40" t="s">
        <v>15484</v>
      </c>
      <c r="C3455" s="40" t="s">
        <v>15485</v>
      </c>
      <c r="D3455" s="38">
        <v>903411</v>
      </c>
      <c r="E3455" s="42" t="s">
        <v>9114</v>
      </c>
      <c r="F3455" s="38">
        <v>72273</v>
      </c>
      <c r="G3455" s="38">
        <v>975684</v>
      </c>
      <c r="H3455" s="48" t="s">
        <v>9001</v>
      </c>
      <c r="I3455" s="40" t="s">
        <v>9002</v>
      </c>
      <c r="J3455" s="45">
        <f t="shared" si="215"/>
        <v>26143</v>
      </c>
      <c r="K3455" s="47">
        <f t="shared" si="216"/>
        <v>975684</v>
      </c>
      <c r="L3455">
        <f>+VLOOKUP(J3455,'Thanh toán '!Q$6:R$3244,2,0)</f>
        <v>975684</v>
      </c>
      <c r="M3455" s="47">
        <f t="shared" si="214"/>
        <v>0</v>
      </c>
    </row>
    <row r="3456" spans="1:13" hidden="1" x14ac:dyDescent="0.25">
      <c r="A3456" s="43">
        <v>44762</v>
      </c>
      <c r="B3456" s="40" t="s">
        <v>15486</v>
      </c>
      <c r="C3456" s="40" t="s">
        <v>15487</v>
      </c>
      <c r="D3456" s="38">
        <v>1346281</v>
      </c>
      <c r="E3456" s="42" t="s">
        <v>9114</v>
      </c>
      <c r="F3456" s="38">
        <v>107702</v>
      </c>
      <c r="G3456" s="38">
        <v>1453983</v>
      </c>
      <c r="H3456" s="48" t="s">
        <v>9001</v>
      </c>
      <c r="I3456" s="40" t="s">
        <v>9002</v>
      </c>
      <c r="J3456" s="45">
        <f t="shared" si="215"/>
        <v>26144</v>
      </c>
      <c r="K3456" s="47">
        <f t="shared" si="216"/>
        <v>1453983</v>
      </c>
      <c r="L3456">
        <f>+VLOOKUP(J3456,'Thanh toán '!Q$6:R$3244,2,0)</f>
        <v>1453983</v>
      </c>
      <c r="M3456" s="47">
        <f t="shared" si="214"/>
        <v>0</v>
      </c>
    </row>
    <row r="3457" spans="1:13" hidden="1" x14ac:dyDescent="0.25">
      <c r="A3457" s="43">
        <v>44763</v>
      </c>
      <c r="B3457" s="40" t="s">
        <v>15488</v>
      </c>
      <c r="C3457" s="40" t="s">
        <v>15489</v>
      </c>
      <c r="D3457" s="38">
        <v>1489396</v>
      </c>
      <c r="E3457" s="42" t="s">
        <v>9114</v>
      </c>
      <c r="F3457" s="38">
        <v>119152</v>
      </c>
      <c r="G3457" s="38">
        <v>1608548</v>
      </c>
      <c r="H3457" s="48" t="s">
        <v>9001</v>
      </c>
      <c r="I3457" s="40" t="s">
        <v>9002</v>
      </c>
      <c r="J3457" s="45">
        <f t="shared" si="215"/>
        <v>26165</v>
      </c>
      <c r="K3457" s="47">
        <f t="shared" si="216"/>
        <v>1608548</v>
      </c>
      <c r="L3457">
        <f>+VLOOKUP(J3457,'Thanh toán '!Q$6:R$3244,2,0)</f>
        <v>1608548</v>
      </c>
      <c r="M3457" s="47">
        <f t="shared" si="214"/>
        <v>0</v>
      </c>
    </row>
    <row r="3458" spans="1:13" hidden="1" x14ac:dyDescent="0.25">
      <c r="A3458" s="43">
        <v>44764</v>
      </c>
      <c r="B3458" s="40" t="s">
        <v>15490</v>
      </c>
      <c r="C3458" s="40" t="s">
        <v>15491</v>
      </c>
      <c r="D3458" s="38">
        <v>873926</v>
      </c>
      <c r="E3458" s="42" t="s">
        <v>9114</v>
      </c>
      <c r="F3458" s="38">
        <v>69914</v>
      </c>
      <c r="G3458" s="38">
        <v>943840</v>
      </c>
      <c r="H3458" s="48" t="s">
        <v>9001</v>
      </c>
      <c r="I3458" s="40" t="s">
        <v>9002</v>
      </c>
      <c r="J3458" s="45">
        <f t="shared" si="215"/>
        <v>26244</v>
      </c>
      <c r="K3458" s="47">
        <f t="shared" si="216"/>
        <v>943840</v>
      </c>
      <c r="L3458" t="e">
        <f>+VLOOKUP(J3458,'Thanh toán '!Q$6:R$3244,2,0)</f>
        <v>#N/A</v>
      </c>
      <c r="M3458" s="47" t="e">
        <f t="shared" si="214"/>
        <v>#N/A</v>
      </c>
    </row>
    <row r="3459" spans="1:13" hidden="1" x14ac:dyDescent="0.25">
      <c r="A3459" s="43">
        <v>44764</v>
      </c>
      <c r="B3459" s="40" t="s">
        <v>15492</v>
      </c>
      <c r="C3459" s="40" t="s">
        <v>15493</v>
      </c>
      <c r="D3459" s="38">
        <v>806200</v>
      </c>
      <c r="E3459" s="42" t="s">
        <v>9114</v>
      </c>
      <c r="F3459" s="38">
        <v>64496</v>
      </c>
      <c r="G3459" s="38">
        <v>870696</v>
      </c>
      <c r="H3459" s="48" t="s">
        <v>9001</v>
      </c>
      <c r="I3459" s="40" t="s">
        <v>9002</v>
      </c>
      <c r="J3459" s="45">
        <f t="shared" si="215"/>
        <v>26850</v>
      </c>
      <c r="K3459" s="47">
        <f t="shared" si="216"/>
        <v>870696</v>
      </c>
      <c r="L3459" t="e">
        <f>+VLOOKUP(J3459,'Thanh toán '!Q$6:R$3244,2,0)</f>
        <v>#N/A</v>
      </c>
      <c r="M3459" s="47" t="e">
        <f t="shared" si="214"/>
        <v>#N/A</v>
      </c>
    </row>
    <row r="3460" spans="1:13" hidden="1" x14ac:dyDescent="0.25">
      <c r="A3460" s="43">
        <v>44765</v>
      </c>
      <c r="B3460" s="40" t="s">
        <v>15494</v>
      </c>
      <c r="C3460" s="40" t="s">
        <v>15495</v>
      </c>
      <c r="D3460" s="38">
        <v>804377</v>
      </c>
      <c r="E3460" s="42" t="s">
        <v>9114</v>
      </c>
      <c r="F3460" s="38">
        <v>64350</v>
      </c>
      <c r="G3460" s="38">
        <v>868727</v>
      </c>
      <c r="H3460" s="48" t="s">
        <v>9001</v>
      </c>
      <c r="I3460" s="40" t="s">
        <v>9002</v>
      </c>
      <c r="J3460" s="45">
        <f t="shared" si="215"/>
        <v>27072</v>
      </c>
      <c r="K3460" s="47">
        <f t="shared" si="216"/>
        <v>868727</v>
      </c>
      <c r="L3460" t="e">
        <f>+VLOOKUP(J3460,'Thanh toán '!Q$6:R$3244,2,0)</f>
        <v>#N/A</v>
      </c>
      <c r="M3460" s="47" t="e">
        <f t="shared" si="214"/>
        <v>#N/A</v>
      </c>
    </row>
    <row r="3461" spans="1:13" hidden="1" x14ac:dyDescent="0.25">
      <c r="A3461" s="43">
        <v>44765</v>
      </c>
      <c r="B3461" s="40" t="s">
        <v>15496</v>
      </c>
      <c r="C3461" s="40" t="s">
        <v>15497</v>
      </c>
      <c r="D3461" s="38">
        <v>844178</v>
      </c>
      <c r="E3461" s="42" t="s">
        <v>9114</v>
      </c>
      <c r="F3461" s="38">
        <v>67534</v>
      </c>
      <c r="G3461" s="38">
        <v>911712</v>
      </c>
      <c r="H3461" s="48" t="s">
        <v>9001</v>
      </c>
      <c r="I3461" s="40" t="s">
        <v>9002</v>
      </c>
      <c r="J3461" s="45">
        <f t="shared" si="215"/>
        <v>27251</v>
      </c>
      <c r="K3461" s="47">
        <f t="shared" si="216"/>
        <v>911712</v>
      </c>
      <c r="L3461">
        <f>+VLOOKUP(J3461,'Thanh toán '!Q$6:R$3244,2,0)</f>
        <v>911712</v>
      </c>
      <c r="M3461" s="47">
        <f t="shared" si="214"/>
        <v>0</v>
      </c>
    </row>
    <row r="3462" spans="1:13" hidden="1" x14ac:dyDescent="0.25">
      <c r="A3462" s="43">
        <v>44765</v>
      </c>
      <c r="B3462" s="40" t="s">
        <v>15498</v>
      </c>
      <c r="C3462" s="40" t="s">
        <v>15499</v>
      </c>
      <c r="D3462" s="38">
        <v>1475912</v>
      </c>
      <c r="E3462" s="42" t="s">
        <v>9114</v>
      </c>
      <c r="F3462" s="38">
        <v>118073</v>
      </c>
      <c r="G3462" s="38">
        <v>1593985</v>
      </c>
      <c r="H3462" s="48" t="s">
        <v>9001</v>
      </c>
      <c r="I3462" s="40" t="s">
        <v>9002</v>
      </c>
      <c r="J3462" s="45">
        <f t="shared" si="215"/>
        <v>27269</v>
      </c>
      <c r="K3462" s="47">
        <f t="shared" si="216"/>
        <v>1593985</v>
      </c>
      <c r="L3462" t="e">
        <f>+VLOOKUP(J3462,'Thanh toán '!Q$6:R$3244,2,0)</f>
        <v>#N/A</v>
      </c>
      <c r="M3462" s="47" t="e">
        <f t="shared" ref="M3462:M3525" si="217">+L3462-K3462</f>
        <v>#N/A</v>
      </c>
    </row>
    <row r="3463" spans="1:13" hidden="1" x14ac:dyDescent="0.25">
      <c r="A3463" s="43">
        <v>44768</v>
      </c>
      <c r="B3463" s="40" t="s">
        <v>15500</v>
      </c>
      <c r="C3463" s="40" t="s">
        <v>15501</v>
      </c>
      <c r="D3463" s="38">
        <v>1584680</v>
      </c>
      <c r="E3463" s="42" t="s">
        <v>9114</v>
      </c>
      <c r="F3463" s="38">
        <v>126774</v>
      </c>
      <c r="G3463" s="38">
        <v>1711454</v>
      </c>
      <c r="H3463" s="48" t="s">
        <v>9001</v>
      </c>
      <c r="I3463" s="40" t="s">
        <v>9002</v>
      </c>
      <c r="J3463" s="45">
        <f t="shared" si="215"/>
        <v>27370</v>
      </c>
      <c r="K3463" s="47">
        <f t="shared" si="216"/>
        <v>1711454</v>
      </c>
      <c r="L3463" t="e">
        <f>+VLOOKUP(J3463,'Thanh toán '!Q$6:R$3244,2,0)</f>
        <v>#N/A</v>
      </c>
      <c r="M3463" s="47" t="e">
        <f t="shared" si="217"/>
        <v>#N/A</v>
      </c>
    </row>
    <row r="3464" spans="1:13" hidden="1" x14ac:dyDescent="0.25">
      <c r="A3464" s="43">
        <v>44770</v>
      </c>
      <c r="B3464" s="40" t="s">
        <v>15502</v>
      </c>
      <c r="C3464" s="40" t="s">
        <v>15503</v>
      </c>
      <c r="D3464" s="38">
        <v>501820</v>
      </c>
      <c r="E3464" s="42" t="s">
        <v>9114</v>
      </c>
      <c r="F3464" s="38">
        <v>40146</v>
      </c>
      <c r="G3464" s="38">
        <v>541966</v>
      </c>
      <c r="H3464" s="48" t="s">
        <v>9595</v>
      </c>
      <c r="I3464" s="40" t="s">
        <v>9596</v>
      </c>
      <c r="J3464" s="45">
        <f t="shared" si="215"/>
        <v>27510</v>
      </c>
      <c r="K3464" s="47">
        <f t="shared" si="216"/>
        <v>541966</v>
      </c>
      <c r="L3464" t="e">
        <f>+VLOOKUP(J3464,'Thanh toán '!Q$6:R$3244,2,0)</f>
        <v>#N/A</v>
      </c>
      <c r="M3464" s="47" t="e">
        <f t="shared" si="217"/>
        <v>#N/A</v>
      </c>
    </row>
    <row r="3465" spans="1:13" ht="21" hidden="1" x14ac:dyDescent="0.25">
      <c r="A3465" s="43">
        <v>44770</v>
      </c>
      <c r="B3465" s="40" t="s">
        <v>15504</v>
      </c>
      <c r="C3465" s="40" t="s">
        <v>15505</v>
      </c>
      <c r="D3465" s="38">
        <v>1856263</v>
      </c>
      <c r="E3465" s="42" t="s">
        <v>9114</v>
      </c>
      <c r="F3465" s="38">
        <v>148501</v>
      </c>
      <c r="G3465" s="38">
        <v>2004764</v>
      </c>
      <c r="H3465" s="48" t="s">
        <v>9159</v>
      </c>
      <c r="I3465" s="40" t="s">
        <v>9160</v>
      </c>
      <c r="J3465" s="45">
        <f t="shared" si="215"/>
        <v>27525</v>
      </c>
      <c r="K3465" s="47">
        <f t="shared" si="216"/>
        <v>2004764</v>
      </c>
      <c r="L3465" t="e">
        <f>+VLOOKUP(J3465,'Thanh toán '!Q$6:R$3244,2,0)</f>
        <v>#N/A</v>
      </c>
      <c r="M3465" s="47" t="e">
        <f t="shared" si="217"/>
        <v>#N/A</v>
      </c>
    </row>
    <row r="3466" spans="1:13" hidden="1" x14ac:dyDescent="0.25">
      <c r="A3466" s="43">
        <v>44771</v>
      </c>
      <c r="B3466" s="40" t="s">
        <v>15506</v>
      </c>
      <c r="C3466" s="40" t="s">
        <v>15507</v>
      </c>
      <c r="D3466" s="38">
        <v>1066763</v>
      </c>
      <c r="E3466" s="42" t="s">
        <v>9114</v>
      </c>
      <c r="F3466" s="38">
        <v>85341</v>
      </c>
      <c r="G3466" s="38">
        <v>1152104</v>
      </c>
      <c r="H3466" s="48" t="s">
        <v>9001</v>
      </c>
      <c r="I3466" s="40" t="s">
        <v>9002</v>
      </c>
      <c r="J3466" s="45">
        <f t="shared" si="215"/>
        <v>27781</v>
      </c>
      <c r="K3466" s="47">
        <f t="shared" si="216"/>
        <v>1152104</v>
      </c>
      <c r="L3466">
        <f>+VLOOKUP(J3466,'Thanh toán '!Q$6:R$3244,2,0)</f>
        <v>1152104</v>
      </c>
      <c r="M3466" s="47">
        <f t="shared" si="217"/>
        <v>0</v>
      </c>
    </row>
    <row r="3467" spans="1:13" hidden="1" x14ac:dyDescent="0.25">
      <c r="A3467" s="43">
        <v>44772</v>
      </c>
      <c r="B3467" s="40" t="s">
        <v>15508</v>
      </c>
      <c r="C3467" s="40" t="s">
        <v>15509</v>
      </c>
      <c r="D3467" s="38">
        <v>459716</v>
      </c>
      <c r="E3467" s="42" t="s">
        <v>9114</v>
      </c>
      <c r="F3467" s="38">
        <v>36777</v>
      </c>
      <c r="G3467" s="38">
        <v>496493</v>
      </c>
      <c r="H3467" s="48" t="s">
        <v>9001</v>
      </c>
      <c r="I3467" s="40" t="s">
        <v>9002</v>
      </c>
      <c r="J3467" s="45">
        <f t="shared" si="215"/>
        <v>28958</v>
      </c>
      <c r="K3467" s="47">
        <f t="shared" si="216"/>
        <v>496493</v>
      </c>
      <c r="L3467">
        <f>+VLOOKUP(J3467,'Thanh toán '!Q$6:R$3244,2,0)</f>
        <v>496493</v>
      </c>
      <c r="M3467" s="47">
        <f t="shared" si="217"/>
        <v>0</v>
      </c>
    </row>
    <row r="3468" spans="1:13" hidden="1" x14ac:dyDescent="0.25">
      <c r="A3468" s="43">
        <v>44775</v>
      </c>
      <c r="B3468" s="40" t="s">
        <v>15510</v>
      </c>
      <c r="C3468" s="40" t="s">
        <v>15511</v>
      </c>
      <c r="D3468" s="38">
        <v>1164522</v>
      </c>
      <c r="E3468" s="42" t="s">
        <v>9114</v>
      </c>
      <c r="F3468" s="38">
        <v>93162</v>
      </c>
      <c r="G3468" s="38">
        <v>1257684</v>
      </c>
      <c r="H3468" s="48" t="s">
        <v>9001</v>
      </c>
      <c r="I3468" s="40" t="s">
        <v>9002</v>
      </c>
      <c r="J3468" s="45">
        <f t="shared" si="215"/>
        <v>29137</v>
      </c>
      <c r="K3468" s="47">
        <f t="shared" si="216"/>
        <v>1257684</v>
      </c>
      <c r="L3468">
        <f>+VLOOKUP(J3468,'Thanh toán '!Q$6:R$3244,2,0)</f>
        <v>1257684</v>
      </c>
      <c r="M3468" s="47">
        <f t="shared" si="217"/>
        <v>0</v>
      </c>
    </row>
    <row r="3469" spans="1:13" hidden="1" x14ac:dyDescent="0.25">
      <c r="A3469" s="43">
        <v>44775</v>
      </c>
      <c r="B3469" s="40" t="s">
        <v>15512</v>
      </c>
      <c r="C3469" s="40" t="s">
        <v>15513</v>
      </c>
      <c r="D3469" s="38">
        <v>853745</v>
      </c>
      <c r="E3469" s="42" t="s">
        <v>9114</v>
      </c>
      <c r="F3469" s="38">
        <v>68300</v>
      </c>
      <c r="G3469" s="38">
        <v>922045</v>
      </c>
      <c r="H3469" s="48" t="s">
        <v>9001</v>
      </c>
      <c r="I3469" s="40" t="s">
        <v>9002</v>
      </c>
      <c r="J3469" s="45">
        <f t="shared" si="215"/>
        <v>29206</v>
      </c>
      <c r="K3469" s="47">
        <f t="shared" si="216"/>
        <v>922045</v>
      </c>
      <c r="L3469">
        <f>+VLOOKUP(J3469,'Thanh toán '!Q$6:R$3244,2,0)</f>
        <v>922045</v>
      </c>
      <c r="M3469" s="47">
        <f t="shared" si="217"/>
        <v>0</v>
      </c>
    </row>
    <row r="3470" spans="1:13" hidden="1" x14ac:dyDescent="0.25">
      <c r="A3470" s="43">
        <v>44779</v>
      </c>
      <c r="B3470" s="40" t="s">
        <v>15514</v>
      </c>
      <c r="C3470" s="40" t="s">
        <v>15515</v>
      </c>
      <c r="D3470" s="38">
        <v>2509848</v>
      </c>
      <c r="E3470" s="42" t="s">
        <v>9114</v>
      </c>
      <c r="F3470" s="38">
        <v>200788</v>
      </c>
      <c r="G3470" s="38">
        <v>2710636</v>
      </c>
      <c r="H3470" s="48" t="s">
        <v>9001</v>
      </c>
      <c r="I3470" s="40" t="s">
        <v>9002</v>
      </c>
      <c r="J3470" s="45">
        <f t="shared" si="215"/>
        <v>29506</v>
      </c>
      <c r="K3470" s="47">
        <f t="shared" si="216"/>
        <v>2710636</v>
      </c>
      <c r="L3470">
        <f>+VLOOKUP(J3470,'Thanh toán '!Q$6:R$3244,2,0)</f>
        <v>2710636</v>
      </c>
      <c r="M3470" s="47">
        <f t="shared" si="217"/>
        <v>0</v>
      </c>
    </row>
    <row r="3471" spans="1:13" hidden="1" x14ac:dyDescent="0.25">
      <c r="A3471" s="43">
        <v>44783</v>
      </c>
      <c r="B3471" s="40" t="s">
        <v>15516</v>
      </c>
      <c r="C3471" s="40" t="s">
        <v>15517</v>
      </c>
      <c r="D3471" s="38">
        <v>806200</v>
      </c>
      <c r="E3471" s="42" t="s">
        <v>9114</v>
      </c>
      <c r="F3471" s="38">
        <v>64496</v>
      </c>
      <c r="G3471" s="38">
        <v>870696</v>
      </c>
      <c r="H3471" s="48" t="s">
        <v>9001</v>
      </c>
      <c r="I3471" s="40" t="s">
        <v>9002</v>
      </c>
      <c r="J3471" s="45">
        <f t="shared" si="215"/>
        <v>29657</v>
      </c>
      <c r="K3471" s="47">
        <f t="shared" si="216"/>
        <v>870696</v>
      </c>
      <c r="L3471">
        <f>+VLOOKUP(J3471,'Thanh toán '!Q$6:R$3244,2,0)</f>
        <v>870696</v>
      </c>
      <c r="M3471" s="47">
        <f t="shared" si="217"/>
        <v>0</v>
      </c>
    </row>
    <row r="3472" spans="1:13" ht="21" hidden="1" x14ac:dyDescent="0.25">
      <c r="A3472" s="43">
        <v>44783</v>
      </c>
      <c r="B3472" s="40" t="s">
        <v>15518</v>
      </c>
      <c r="C3472" s="40" t="s">
        <v>15519</v>
      </c>
      <c r="D3472" s="38">
        <v>695142</v>
      </c>
      <c r="E3472" s="42" t="s">
        <v>9114</v>
      </c>
      <c r="F3472" s="38">
        <v>55611</v>
      </c>
      <c r="G3472" s="38">
        <v>750753</v>
      </c>
      <c r="H3472" s="48" t="s">
        <v>9159</v>
      </c>
      <c r="I3472" s="40" t="s">
        <v>9160</v>
      </c>
      <c r="J3472" s="45">
        <f t="shared" si="215"/>
        <v>29682</v>
      </c>
      <c r="K3472" s="47">
        <f t="shared" si="216"/>
        <v>750753</v>
      </c>
      <c r="L3472" t="e">
        <f>+VLOOKUP(J3472,'Thanh toán '!Q$6:R$3244,2,0)</f>
        <v>#N/A</v>
      </c>
      <c r="M3472" s="47" t="e">
        <f t="shared" si="217"/>
        <v>#N/A</v>
      </c>
    </row>
    <row r="3473" spans="1:13" ht="21" hidden="1" x14ac:dyDescent="0.25">
      <c r="A3473" s="43">
        <v>44785</v>
      </c>
      <c r="B3473" s="40" t="s">
        <v>15520</v>
      </c>
      <c r="C3473" s="40" t="s">
        <v>15521</v>
      </c>
      <c r="D3473" s="38">
        <v>1525088</v>
      </c>
      <c r="E3473" s="42" t="s">
        <v>9114</v>
      </c>
      <c r="F3473" s="38">
        <v>122007</v>
      </c>
      <c r="G3473" s="38">
        <v>1647095</v>
      </c>
      <c r="H3473" s="48" t="s">
        <v>9159</v>
      </c>
      <c r="I3473" s="40" t="s">
        <v>9160</v>
      </c>
      <c r="J3473" s="45">
        <f t="shared" si="215"/>
        <v>29777</v>
      </c>
      <c r="K3473" s="47">
        <f t="shared" si="216"/>
        <v>1647095</v>
      </c>
      <c r="L3473" t="e">
        <f>+VLOOKUP(J3473,'Thanh toán '!Q$6:R$3244,2,0)</f>
        <v>#N/A</v>
      </c>
      <c r="M3473" s="47" t="e">
        <f t="shared" si="217"/>
        <v>#N/A</v>
      </c>
    </row>
    <row r="3474" spans="1:13" ht="21" hidden="1" x14ac:dyDescent="0.25">
      <c r="A3474" s="43">
        <v>44785</v>
      </c>
      <c r="B3474" s="40" t="s">
        <v>15522</v>
      </c>
      <c r="C3474" s="40" t="s">
        <v>15523</v>
      </c>
      <c r="D3474" s="38">
        <v>935358</v>
      </c>
      <c r="E3474" s="42" t="s">
        <v>9114</v>
      </c>
      <c r="F3474" s="38">
        <v>74829</v>
      </c>
      <c r="G3474" s="38">
        <v>1010187</v>
      </c>
      <c r="H3474" s="48" t="s">
        <v>9159</v>
      </c>
      <c r="I3474" s="40" t="s">
        <v>9160</v>
      </c>
      <c r="J3474" s="45">
        <f t="shared" si="215"/>
        <v>29778</v>
      </c>
      <c r="K3474" s="47">
        <f t="shared" si="216"/>
        <v>1010187</v>
      </c>
      <c r="L3474" t="e">
        <f>+VLOOKUP(J3474,'Thanh toán '!Q$6:R$3244,2,0)</f>
        <v>#N/A</v>
      </c>
      <c r="M3474" s="47" t="e">
        <f t="shared" si="217"/>
        <v>#N/A</v>
      </c>
    </row>
    <row r="3475" spans="1:13" hidden="1" x14ac:dyDescent="0.25">
      <c r="A3475" s="43">
        <v>44785</v>
      </c>
      <c r="B3475" s="40" t="s">
        <v>15524</v>
      </c>
      <c r="C3475" s="40" t="s">
        <v>15525</v>
      </c>
      <c r="D3475" s="38">
        <v>333174</v>
      </c>
      <c r="E3475" s="42" t="s">
        <v>9114</v>
      </c>
      <c r="F3475" s="38">
        <v>26654</v>
      </c>
      <c r="G3475" s="38">
        <v>359828</v>
      </c>
      <c r="H3475" s="48" t="s">
        <v>9001</v>
      </c>
      <c r="I3475" s="40" t="s">
        <v>9002</v>
      </c>
      <c r="J3475" s="45">
        <f t="shared" si="215"/>
        <v>30494</v>
      </c>
      <c r="K3475" s="47">
        <f t="shared" si="216"/>
        <v>359828</v>
      </c>
      <c r="L3475">
        <f>+VLOOKUP(J3475,'Thanh toán '!Q$6:R$3244,2,0)</f>
        <v>359828</v>
      </c>
      <c r="M3475" s="47">
        <f t="shared" si="217"/>
        <v>0</v>
      </c>
    </row>
    <row r="3476" spans="1:13" hidden="1" x14ac:dyDescent="0.25">
      <c r="A3476" s="43">
        <v>44788</v>
      </c>
      <c r="B3476" s="40" t="s">
        <v>15526</v>
      </c>
      <c r="C3476" s="40" t="s">
        <v>15527</v>
      </c>
      <c r="D3476" s="38">
        <v>3881730</v>
      </c>
      <c r="E3476" s="42" t="s">
        <v>9114</v>
      </c>
      <c r="F3476" s="38">
        <v>310538</v>
      </c>
      <c r="G3476" s="38">
        <v>4192268</v>
      </c>
      <c r="H3476" s="48" t="s">
        <v>9001</v>
      </c>
      <c r="I3476" s="40" t="s">
        <v>9002</v>
      </c>
      <c r="J3476" s="45">
        <f t="shared" si="215"/>
        <v>31622</v>
      </c>
      <c r="K3476" s="47">
        <f t="shared" si="216"/>
        <v>4192268</v>
      </c>
      <c r="L3476" t="e">
        <f>+VLOOKUP(J3476,'Thanh toán '!Q$6:R$3244,2,0)</f>
        <v>#N/A</v>
      </c>
      <c r="M3476" s="47" t="e">
        <f t="shared" si="217"/>
        <v>#N/A</v>
      </c>
    </row>
    <row r="3477" spans="1:13" ht="21" hidden="1" x14ac:dyDescent="0.25">
      <c r="A3477" s="43">
        <v>44790</v>
      </c>
      <c r="B3477" s="40" t="s">
        <v>15528</v>
      </c>
      <c r="C3477" s="40" t="s">
        <v>15529</v>
      </c>
      <c r="D3477" s="38">
        <v>3041565</v>
      </c>
      <c r="E3477" s="42" t="s">
        <v>9114</v>
      </c>
      <c r="F3477" s="38">
        <v>243325</v>
      </c>
      <c r="G3477" s="38">
        <v>3284890</v>
      </c>
      <c r="H3477" s="48" t="s">
        <v>9284</v>
      </c>
      <c r="I3477" s="40" t="s">
        <v>9285</v>
      </c>
      <c r="J3477" s="45">
        <f t="shared" si="215"/>
        <v>31737</v>
      </c>
      <c r="K3477" s="47">
        <f t="shared" si="216"/>
        <v>3284890</v>
      </c>
      <c r="L3477" t="e">
        <f>+VLOOKUP(J3477,'Thanh toán '!Q$6:R$3244,2,0)</f>
        <v>#N/A</v>
      </c>
      <c r="M3477" s="47" t="e">
        <f t="shared" si="217"/>
        <v>#N/A</v>
      </c>
    </row>
    <row r="3478" spans="1:13" hidden="1" x14ac:dyDescent="0.25">
      <c r="A3478" s="43">
        <v>44793</v>
      </c>
      <c r="B3478" s="40" t="s">
        <v>15530</v>
      </c>
      <c r="C3478" s="40" t="s">
        <v>15531</v>
      </c>
      <c r="D3478" s="38">
        <v>1314240</v>
      </c>
      <c r="E3478" s="42" t="s">
        <v>9114</v>
      </c>
      <c r="F3478" s="38">
        <v>105139</v>
      </c>
      <c r="G3478" s="38">
        <v>1419379</v>
      </c>
      <c r="H3478" s="48" t="s">
        <v>9001</v>
      </c>
      <c r="I3478" s="40" t="s">
        <v>9002</v>
      </c>
      <c r="J3478" s="45">
        <f t="shared" si="215"/>
        <v>33918</v>
      </c>
      <c r="K3478" s="47">
        <f t="shared" si="216"/>
        <v>1419379</v>
      </c>
      <c r="L3478">
        <f>+VLOOKUP(J3478,'Thanh toán '!Q$6:R$3244,2,0)</f>
        <v>1419379</v>
      </c>
      <c r="M3478" s="47">
        <f t="shared" si="217"/>
        <v>0</v>
      </c>
    </row>
    <row r="3479" spans="1:13" ht="21" hidden="1" x14ac:dyDescent="0.25">
      <c r="A3479" s="43">
        <v>44793</v>
      </c>
      <c r="B3479" s="40" t="s">
        <v>15532</v>
      </c>
      <c r="C3479" s="40" t="s">
        <v>15533</v>
      </c>
      <c r="D3479" s="38">
        <v>555290</v>
      </c>
      <c r="E3479" s="42" t="s">
        <v>9114</v>
      </c>
      <c r="F3479" s="38">
        <v>44423</v>
      </c>
      <c r="G3479" s="38">
        <v>599713</v>
      </c>
      <c r="H3479" s="48" t="s">
        <v>9159</v>
      </c>
      <c r="I3479" s="40" t="s">
        <v>9160</v>
      </c>
      <c r="J3479" s="45">
        <f t="shared" si="215"/>
        <v>34122</v>
      </c>
      <c r="K3479" s="47">
        <f t="shared" si="216"/>
        <v>599713</v>
      </c>
      <c r="L3479" t="e">
        <f>+VLOOKUP(J3479,'Thanh toán '!Q$6:R$3244,2,0)</f>
        <v>#N/A</v>
      </c>
      <c r="M3479" s="47" t="e">
        <f t="shared" si="217"/>
        <v>#N/A</v>
      </c>
    </row>
    <row r="3480" spans="1:13" hidden="1" x14ac:dyDescent="0.25">
      <c r="A3480" s="43">
        <v>44796</v>
      </c>
      <c r="B3480" s="40" t="s">
        <v>15534</v>
      </c>
      <c r="C3480" s="40" t="s">
        <v>15535</v>
      </c>
      <c r="D3480" s="38">
        <v>893085</v>
      </c>
      <c r="E3480" s="42" t="s">
        <v>9114</v>
      </c>
      <c r="F3480" s="38">
        <v>71447</v>
      </c>
      <c r="G3480" s="38">
        <v>964532</v>
      </c>
      <c r="H3480" s="48" t="s">
        <v>9001</v>
      </c>
      <c r="I3480" s="40" t="s">
        <v>9002</v>
      </c>
      <c r="J3480" s="45">
        <f t="shared" si="215"/>
        <v>34283</v>
      </c>
      <c r="K3480" s="47">
        <f t="shared" si="216"/>
        <v>964532</v>
      </c>
      <c r="L3480" t="e">
        <f>+VLOOKUP(J3480,'Thanh toán '!Q$6:R$3244,2,0)</f>
        <v>#N/A</v>
      </c>
      <c r="M3480" s="47" t="e">
        <f t="shared" si="217"/>
        <v>#N/A</v>
      </c>
    </row>
    <row r="3481" spans="1:13" hidden="1" x14ac:dyDescent="0.25">
      <c r="A3481" s="43">
        <v>44796</v>
      </c>
      <c r="B3481" s="40" t="s">
        <v>15536</v>
      </c>
      <c r="C3481" s="40" t="s">
        <v>15537</v>
      </c>
      <c r="D3481" s="38">
        <v>1489532</v>
      </c>
      <c r="E3481" s="42" t="s">
        <v>9114</v>
      </c>
      <c r="F3481" s="38">
        <v>119163</v>
      </c>
      <c r="G3481" s="38">
        <v>1608695</v>
      </c>
      <c r="H3481" s="48" t="s">
        <v>9001</v>
      </c>
      <c r="I3481" s="40" t="s">
        <v>9002</v>
      </c>
      <c r="J3481" s="45">
        <f t="shared" si="215"/>
        <v>34301</v>
      </c>
      <c r="K3481" s="47">
        <f t="shared" si="216"/>
        <v>1608695</v>
      </c>
      <c r="L3481">
        <f>+VLOOKUP(J3481,'Thanh toán '!Q$6:R$3244,2,0)</f>
        <v>1608695</v>
      </c>
      <c r="M3481" s="47">
        <f t="shared" si="217"/>
        <v>0</v>
      </c>
    </row>
    <row r="3482" spans="1:13" ht="21" hidden="1" x14ac:dyDescent="0.25">
      <c r="A3482" s="43">
        <v>44798</v>
      </c>
      <c r="B3482" s="40" t="s">
        <v>15538</v>
      </c>
      <c r="C3482" s="40" t="s">
        <v>15539</v>
      </c>
      <c r="D3482" s="38">
        <v>806200</v>
      </c>
      <c r="E3482" s="42" t="s">
        <v>9114</v>
      </c>
      <c r="F3482" s="38">
        <v>64496</v>
      </c>
      <c r="G3482" s="38">
        <v>870696</v>
      </c>
      <c r="H3482" s="48" t="s">
        <v>9159</v>
      </c>
      <c r="I3482" s="40" t="s">
        <v>9160</v>
      </c>
      <c r="J3482" s="45">
        <f t="shared" si="215"/>
        <v>35351</v>
      </c>
      <c r="K3482" s="47">
        <f t="shared" si="216"/>
        <v>870696</v>
      </c>
      <c r="L3482" t="e">
        <f>+VLOOKUP(J3482,'Thanh toán '!Q$6:R$3244,2,0)</f>
        <v>#N/A</v>
      </c>
      <c r="M3482" s="47" t="e">
        <f t="shared" si="217"/>
        <v>#N/A</v>
      </c>
    </row>
    <row r="3483" spans="1:13" hidden="1" x14ac:dyDescent="0.25">
      <c r="A3483" s="43">
        <v>44799</v>
      </c>
      <c r="B3483" s="40" t="s">
        <v>15540</v>
      </c>
      <c r="C3483" s="40" t="s">
        <v>15541</v>
      </c>
      <c r="D3483" s="38">
        <v>1657553</v>
      </c>
      <c r="E3483" s="42" t="s">
        <v>9114</v>
      </c>
      <c r="F3483" s="38">
        <v>132604</v>
      </c>
      <c r="G3483" s="38">
        <v>1790157</v>
      </c>
      <c r="H3483" s="48" t="s">
        <v>9001</v>
      </c>
      <c r="I3483" s="40" t="s">
        <v>9002</v>
      </c>
      <c r="J3483" s="45">
        <f t="shared" si="215"/>
        <v>36075</v>
      </c>
      <c r="K3483" s="47">
        <f t="shared" si="216"/>
        <v>1790157</v>
      </c>
      <c r="L3483">
        <f>+VLOOKUP(J3483,'Thanh toán '!Q$6:R$3244,2,0)</f>
        <v>1790157</v>
      </c>
      <c r="M3483" s="47">
        <f t="shared" si="217"/>
        <v>0</v>
      </c>
    </row>
    <row r="3484" spans="1:13" hidden="1" x14ac:dyDescent="0.25">
      <c r="A3484" s="43">
        <v>44800</v>
      </c>
      <c r="B3484" s="40" t="s">
        <v>15542</v>
      </c>
      <c r="C3484" s="40" t="s">
        <v>15543</v>
      </c>
      <c r="D3484" s="38">
        <v>1068395</v>
      </c>
      <c r="E3484" s="42" t="s">
        <v>9114</v>
      </c>
      <c r="F3484" s="38">
        <v>85472</v>
      </c>
      <c r="G3484" s="38">
        <v>1153867</v>
      </c>
      <c r="H3484" s="48" t="s">
        <v>9001</v>
      </c>
      <c r="I3484" s="40" t="s">
        <v>9002</v>
      </c>
      <c r="J3484" s="45">
        <f t="shared" si="215"/>
        <v>36269</v>
      </c>
      <c r="K3484" s="47">
        <f t="shared" si="216"/>
        <v>1153867</v>
      </c>
      <c r="L3484">
        <f>+VLOOKUP(J3484,'Thanh toán '!Q$6:R$3244,2,0)</f>
        <v>1153867</v>
      </c>
      <c r="M3484" s="47">
        <f t="shared" si="217"/>
        <v>0</v>
      </c>
    </row>
    <row r="3485" spans="1:13" hidden="1" x14ac:dyDescent="0.25">
      <c r="A3485" s="43">
        <v>44800</v>
      </c>
      <c r="B3485" s="40" t="s">
        <v>15544</v>
      </c>
      <c r="C3485" s="40" t="s">
        <v>15545</v>
      </c>
      <c r="D3485" s="38">
        <v>1063034</v>
      </c>
      <c r="E3485" s="42" t="s">
        <v>9114</v>
      </c>
      <c r="F3485" s="38">
        <v>85043</v>
      </c>
      <c r="G3485" s="38">
        <v>1148077</v>
      </c>
      <c r="H3485" s="48" t="s">
        <v>9001</v>
      </c>
      <c r="I3485" s="40" t="s">
        <v>9002</v>
      </c>
      <c r="J3485" s="45">
        <f t="shared" si="215"/>
        <v>36295</v>
      </c>
      <c r="K3485" s="47">
        <f t="shared" si="216"/>
        <v>1148077</v>
      </c>
      <c r="L3485">
        <f>+VLOOKUP(J3485,'Thanh toán '!Q$6:R$3244,2,0)</f>
        <v>1148077</v>
      </c>
      <c r="M3485" s="47">
        <f t="shared" si="217"/>
        <v>0</v>
      </c>
    </row>
    <row r="3486" spans="1:13" ht="21" hidden="1" x14ac:dyDescent="0.25">
      <c r="A3486" s="43">
        <v>44802</v>
      </c>
      <c r="B3486" s="40" t="s">
        <v>15546</v>
      </c>
      <c r="C3486" s="40" t="s">
        <v>15547</v>
      </c>
      <c r="D3486" s="38">
        <v>3055477</v>
      </c>
      <c r="E3486" s="42" t="s">
        <v>9114</v>
      </c>
      <c r="F3486" s="38">
        <v>244438</v>
      </c>
      <c r="G3486" s="38">
        <v>3299915</v>
      </c>
      <c r="H3486" s="48" t="s">
        <v>9159</v>
      </c>
      <c r="I3486" s="40" t="s">
        <v>9160</v>
      </c>
      <c r="J3486" s="45">
        <f t="shared" si="215"/>
        <v>36337</v>
      </c>
      <c r="K3486" s="47">
        <f t="shared" si="216"/>
        <v>3299915</v>
      </c>
      <c r="L3486" t="e">
        <f>+VLOOKUP(J3486,'Thanh toán '!Q$6:R$3244,2,0)</f>
        <v>#N/A</v>
      </c>
      <c r="M3486" s="47" t="e">
        <f t="shared" si="217"/>
        <v>#N/A</v>
      </c>
    </row>
    <row r="3487" spans="1:13" hidden="1" x14ac:dyDescent="0.25">
      <c r="A3487" s="43">
        <v>44803</v>
      </c>
      <c r="B3487" s="40" t="s">
        <v>15548</v>
      </c>
      <c r="C3487" s="40" t="s">
        <v>15549</v>
      </c>
      <c r="D3487" s="38">
        <v>2626723</v>
      </c>
      <c r="E3487" s="42" t="s">
        <v>9114</v>
      </c>
      <c r="F3487" s="38">
        <v>210138</v>
      </c>
      <c r="G3487" s="38">
        <v>2836861</v>
      </c>
      <c r="H3487" s="48" t="s">
        <v>9001</v>
      </c>
      <c r="I3487" s="40" t="s">
        <v>9002</v>
      </c>
      <c r="J3487" s="45">
        <f t="shared" si="215"/>
        <v>36428</v>
      </c>
      <c r="K3487" s="47">
        <f t="shared" si="216"/>
        <v>2836861</v>
      </c>
      <c r="L3487" t="e">
        <f>+VLOOKUP(J3487,'Thanh toán '!Q$6:R$3244,2,0)</f>
        <v>#N/A</v>
      </c>
      <c r="M3487" s="47" t="e">
        <f t="shared" si="217"/>
        <v>#N/A</v>
      </c>
    </row>
    <row r="3488" spans="1:13" ht="21" hidden="1" x14ac:dyDescent="0.25">
      <c r="A3488" s="43">
        <v>44803</v>
      </c>
      <c r="B3488" s="40" t="s">
        <v>15550</v>
      </c>
      <c r="C3488" s="40" t="s">
        <v>15551</v>
      </c>
      <c r="D3488" s="38">
        <v>2362702</v>
      </c>
      <c r="E3488" s="42" t="s">
        <v>9114</v>
      </c>
      <c r="F3488" s="38">
        <v>189016</v>
      </c>
      <c r="G3488" s="38">
        <v>2551718</v>
      </c>
      <c r="H3488" s="48" t="s">
        <v>9159</v>
      </c>
      <c r="I3488" s="40" t="s">
        <v>9160</v>
      </c>
      <c r="J3488" s="45">
        <f t="shared" si="215"/>
        <v>36439</v>
      </c>
      <c r="K3488" s="47">
        <f t="shared" si="216"/>
        <v>2551718</v>
      </c>
      <c r="L3488" t="e">
        <f>+VLOOKUP(J3488,'Thanh toán '!Q$6:R$3244,2,0)</f>
        <v>#N/A</v>
      </c>
      <c r="M3488" s="47" t="e">
        <f t="shared" si="217"/>
        <v>#N/A</v>
      </c>
    </row>
    <row r="3489" spans="1:13" hidden="1" x14ac:dyDescent="0.25">
      <c r="A3489" s="43">
        <v>44804</v>
      </c>
      <c r="B3489" s="40" t="s">
        <v>15552</v>
      </c>
      <c r="C3489" s="40" t="s">
        <v>15553</v>
      </c>
      <c r="D3489" s="38">
        <v>1275488</v>
      </c>
      <c r="E3489" s="42" t="s">
        <v>9114</v>
      </c>
      <c r="F3489" s="38">
        <v>102039</v>
      </c>
      <c r="G3489" s="38">
        <v>1377527</v>
      </c>
      <c r="H3489" s="48" t="s">
        <v>9001</v>
      </c>
      <c r="I3489" s="40" t="s">
        <v>9002</v>
      </c>
      <c r="J3489" s="45">
        <f t="shared" si="215"/>
        <v>36455</v>
      </c>
      <c r="K3489" s="47">
        <f t="shared" si="216"/>
        <v>1377527</v>
      </c>
      <c r="L3489">
        <f>+VLOOKUP(J3489,'Thanh toán '!Q$6:R$3244,2,0)</f>
        <v>1377527</v>
      </c>
      <c r="M3489" s="47">
        <f t="shared" si="217"/>
        <v>0</v>
      </c>
    </row>
    <row r="3490" spans="1:13" hidden="1" x14ac:dyDescent="0.25">
      <c r="A3490" s="43">
        <v>44804</v>
      </c>
      <c r="B3490" s="40" t="s">
        <v>15554</v>
      </c>
      <c r="C3490" s="40" t="s">
        <v>15555</v>
      </c>
      <c r="D3490" s="38">
        <v>312082</v>
      </c>
      <c r="E3490" s="42" t="s">
        <v>9114</v>
      </c>
      <c r="F3490" s="38">
        <v>24967</v>
      </c>
      <c r="G3490" s="38">
        <v>337049</v>
      </c>
      <c r="H3490" s="48" t="s">
        <v>9001</v>
      </c>
      <c r="I3490" s="40" t="s">
        <v>9002</v>
      </c>
      <c r="J3490" s="45">
        <f t="shared" si="215"/>
        <v>36581</v>
      </c>
      <c r="K3490" s="47">
        <f t="shared" si="216"/>
        <v>337049</v>
      </c>
      <c r="L3490" t="e">
        <f>+VLOOKUP(J3490,'Thanh toán '!Q$6:R$3244,2,0)</f>
        <v>#N/A</v>
      </c>
      <c r="M3490" s="47" t="e">
        <f t="shared" si="217"/>
        <v>#N/A</v>
      </c>
    </row>
    <row r="3491" spans="1:13" hidden="1" x14ac:dyDescent="0.25">
      <c r="A3491" s="43">
        <v>44805</v>
      </c>
      <c r="B3491" s="40" t="s">
        <v>15556</v>
      </c>
      <c r="C3491" s="40" t="s">
        <v>15557</v>
      </c>
      <c r="D3491" s="38">
        <v>1618509</v>
      </c>
      <c r="E3491" s="42" t="s">
        <v>9114</v>
      </c>
      <c r="F3491" s="38">
        <v>129481</v>
      </c>
      <c r="G3491" s="38">
        <v>1747990</v>
      </c>
      <c r="H3491" s="48" t="s">
        <v>9001</v>
      </c>
      <c r="I3491" s="40" t="s">
        <v>9002</v>
      </c>
      <c r="J3491" s="45">
        <f t="shared" si="215"/>
        <v>37149</v>
      </c>
      <c r="K3491" s="47">
        <f t="shared" si="216"/>
        <v>1747990</v>
      </c>
      <c r="L3491">
        <f>+VLOOKUP(J3491,'Thanh toán '!Q$6:R$3244,2,0)</f>
        <v>1747990</v>
      </c>
      <c r="M3491" s="47">
        <f t="shared" si="217"/>
        <v>0</v>
      </c>
    </row>
    <row r="3492" spans="1:13" hidden="1" x14ac:dyDescent="0.25">
      <c r="A3492" s="43">
        <v>44805</v>
      </c>
      <c r="B3492" s="40" t="s">
        <v>15558</v>
      </c>
      <c r="C3492" s="40" t="s">
        <v>15559</v>
      </c>
      <c r="D3492" s="38">
        <v>1010690</v>
      </c>
      <c r="E3492" s="42" t="s">
        <v>9114</v>
      </c>
      <c r="F3492" s="38">
        <v>80855</v>
      </c>
      <c r="G3492" s="38">
        <v>1091545</v>
      </c>
      <c r="H3492" s="48" t="s">
        <v>9001</v>
      </c>
      <c r="I3492" s="40" t="s">
        <v>9002</v>
      </c>
      <c r="J3492" s="45">
        <f t="shared" si="215"/>
        <v>37176</v>
      </c>
      <c r="K3492" s="47">
        <f t="shared" si="216"/>
        <v>1091545</v>
      </c>
      <c r="L3492">
        <f>+VLOOKUP(J3492,'Thanh toán '!Q$6:R$3244,2,0)</f>
        <v>1091545</v>
      </c>
      <c r="M3492" s="47">
        <f t="shared" si="217"/>
        <v>0</v>
      </c>
    </row>
    <row r="3493" spans="1:13" ht="21" hidden="1" x14ac:dyDescent="0.25">
      <c r="A3493" s="43">
        <v>44809</v>
      </c>
      <c r="B3493" s="40" t="s">
        <v>15560</v>
      </c>
      <c r="C3493" s="40" t="s">
        <v>15561</v>
      </c>
      <c r="D3493" s="38">
        <v>1281290</v>
      </c>
      <c r="E3493" s="42" t="s">
        <v>9114</v>
      </c>
      <c r="F3493" s="38">
        <v>102503</v>
      </c>
      <c r="G3493" s="38">
        <v>1383793</v>
      </c>
      <c r="H3493" s="48" t="s">
        <v>9159</v>
      </c>
      <c r="I3493" s="40" t="s">
        <v>9160</v>
      </c>
      <c r="J3493" s="45">
        <f t="shared" si="215"/>
        <v>37201</v>
      </c>
      <c r="K3493" s="47">
        <f t="shared" si="216"/>
        <v>1383793</v>
      </c>
      <c r="L3493" t="e">
        <f>+VLOOKUP(J3493,'Thanh toán '!Q$6:R$3244,2,0)</f>
        <v>#N/A</v>
      </c>
      <c r="M3493" s="47" t="e">
        <f t="shared" si="217"/>
        <v>#N/A</v>
      </c>
    </row>
    <row r="3494" spans="1:13" ht="21" hidden="1" x14ac:dyDescent="0.25">
      <c r="A3494" s="43">
        <v>44809</v>
      </c>
      <c r="B3494" s="40" t="s">
        <v>15562</v>
      </c>
      <c r="C3494" s="40" t="s">
        <v>15563</v>
      </c>
      <c r="D3494" s="38">
        <v>1100161</v>
      </c>
      <c r="E3494" s="42" t="s">
        <v>9114</v>
      </c>
      <c r="F3494" s="38">
        <v>88013</v>
      </c>
      <c r="G3494" s="38">
        <v>1188174</v>
      </c>
      <c r="H3494" s="48" t="s">
        <v>9159</v>
      </c>
      <c r="I3494" s="40" t="s">
        <v>9160</v>
      </c>
      <c r="J3494" s="45">
        <f t="shared" si="215"/>
        <v>37207</v>
      </c>
      <c r="K3494" s="47">
        <f t="shared" si="216"/>
        <v>1188174</v>
      </c>
      <c r="L3494" t="e">
        <f>+VLOOKUP(J3494,'Thanh toán '!Q$6:R$3244,2,0)</f>
        <v>#N/A</v>
      </c>
      <c r="M3494" s="47" t="e">
        <f t="shared" si="217"/>
        <v>#N/A</v>
      </c>
    </row>
    <row r="3495" spans="1:13" ht="21" hidden="1" x14ac:dyDescent="0.25">
      <c r="A3495" s="43">
        <v>44810</v>
      </c>
      <c r="B3495" s="40" t="s">
        <v>15564</v>
      </c>
      <c r="C3495" s="40" t="s">
        <v>15565</v>
      </c>
      <c r="D3495" s="38">
        <v>1915232</v>
      </c>
      <c r="E3495" s="42" t="s">
        <v>9114</v>
      </c>
      <c r="F3495" s="38">
        <v>153219</v>
      </c>
      <c r="G3495" s="38">
        <v>2068451</v>
      </c>
      <c r="H3495" s="48" t="s">
        <v>9159</v>
      </c>
      <c r="I3495" s="40" t="s">
        <v>9160</v>
      </c>
      <c r="J3495" s="45">
        <f t="shared" si="215"/>
        <v>37298</v>
      </c>
      <c r="K3495" s="47">
        <f t="shared" si="216"/>
        <v>2068451</v>
      </c>
      <c r="L3495" t="e">
        <f>+VLOOKUP(J3495,'Thanh toán '!Q$6:R$3244,2,0)</f>
        <v>#N/A</v>
      </c>
      <c r="M3495" s="47" t="e">
        <f t="shared" si="217"/>
        <v>#N/A</v>
      </c>
    </row>
    <row r="3496" spans="1:13" hidden="1" x14ac:dyDescent="0.25">
      <c r="A3496" s="43">
        <v>44810</v>
      </c>
      <c r="B3496" s="40" t="s">
        <v>15566</v>
      </c>
      <c r="C3496" s="40" t="s">
        <v>15567</v>
      </c>
      <c r="D3496" s="38">
        <v>1459157</v>
      </c>
      <c r="E3496" s="42" t="s">
        <v>9114</v>
      </c>
      <c r="F3496" s="38">
        <v>116733</v>
      </c>
      <c r="G3496" s="38">
        <v>1575890</v>
      </c>
      <c r="H3496" s="48" t="s">
        <v>9001</v>
      </c>
      <c r="I3496" s="40" t="s">
        <v>9002</v>
      </c>
      <c r="J3496" s="45">
        <f t="shared" si="215"/>
        <v>37306</v>
      </c>
      <c r="K3496" s="47">
        <f t="shared" si="216"/>
        <v>1575890</v>
      </c>
      <c r="L3496">
        <f>+VLOOKUP(J3496,'Thanh toán '!Q$6:R$3244,2,0)</f>
        <v>1575890</v>
      </c>
      <c r="M3496" s="47">
        <f t="shared" si="217"/>
        <v>0</v>
      </c>
    </row>
    <row r="3497" spans="1:13" hidden="1" x14ac:dyDescent="0.25">
      <c r="A3497" s="43">
        <v>44813</v>
      </c>
      <c r="B3497" s="40" t="s">
        <v>15568</v>
      </c>
      <c r="C3497" s="40" t="s">
        <v>15569</v>
      </c>
      <c r="D3497" s="38">
        <v>1151922</v>
      </c>
      <c r="E3497" s="42" t="s">
        <v>9114</v>
      </c>
      <c r="F3497" s="38">
        <v>92154</v>
      </c>
      <c r="G3497" s="38">
        <v>1244076</v>
      </c>
      <c r="H3497" s="48" t="s">
        <v>9001</v>
      </c>
      <c r="I3497" s="40" t="s">
        <v>9002</v>
      </c>
      <c r="J3497" s="45">
        <f t="shared" si="215"/>
        <v>39023</v>
      </c>
      <c r="K3497" s="47">
        <f t="shared" si="216"/>
        <v>1244076</v>
      </c>
      <c r="L3497">
        <f>+VLOOKUP(J3497,'Thanh toán '!Q$6:R$3244,2,0)</f>
        <v>1244076</v>
      </c>
      <c r="M3497" s="47">
        <f t="shared" si="217"/>
        <v>0</v>
      </c>
    </row>
    <row r="3498" spans="1:13" ht="21" hidden="1" x14ac:dyDescent="0.25">
      <c r="A3498" s="43">
        <v>44813</v>
      </c>
      <c r="B3498" s="40" t="s">
        <v>15570</v>
      </c>
      <c r="C3498" s="40" t="s">
        <v>15571</v>
      </c>
      <c r="D3498" s="38">
        <v>934242</v>
      </c>
      <c r="E3498" s="42" t="s">
        <v>9114</v>
      </c>
      <c r="F3498" s="38">
        <v>74739</v>
      </c>
      <c r="G3498" s="38">
        <v>1008981</v>
      </c>
      <c r="H3498" s="48" t="s">
        <v>9159</v>
      </c>
      <c r="I3498" s="40" t="s">
        <v>9160</v>
      </c>
      <c r="J3498" s="45">
        <f t="shared" si="215"/>
        <v>39087</v>
      </c>
      <c r="K3498" s="47">
        <f t="shared" si="216"/>
        <v>1008981</v>
      </c>
      <c r="L3498" t="e">
        <f>+VLOOKUP(J3498,'Thanh toán '!Q$6:R$3244,2,0)</f>
        <v>#N/A</v>
      </c>
      <c r="M3498" s="47" t="e">
        <f t="shared" si="217"/>
        <v>#N/A</v>
      </c>
    </row>
    <row r="3499" spans="1:13" hidden="1" x14ac:dyDescent="0.25">
      <c r="A3499" s="43">
        <v>44816</v>
      </c>
      <c r="B3499" s="40" t="s">
        <v>15572</v>
      </c>
      <c r="C3499" s="40" t="s">
        <v>15573</v>
      </c>
      <c r="D3499" s="38">
        <v>1162474</v>
      </c>
      <c r="E3499" s="42" t="s">
        <v>9114</v>
      </c>
      <c r="F3499" s="38">
        <v>92998</v>
      </c>
      <c r="G3499" s="38">
        <v>1255472</v>
      </c>
      <c r="H3499" s="48" t="s">
        <v>9001</v>
      </c>
      <c r="I3499" s="40" t="s">
        <v>9002</v>
      </c>
      <c r="J3499" s="45">
        <f t="shared" si="215"/>
        <v>40170</v>
      </c>
      <c r="K3499" s="47">
        <f t="shared" si="216"/>
        <v>1255472</v>
      </c>
      <c r="L3499">
        <f>+VLOOKUP(J3499,'Thanh toán '!Q$6:R$3244,2,0)</f>
        <v>1255472</v>
      </c>
      <c r="M3499" s="47">
        <f t="shared" si="217"/>
        <v>0</v>
      </c>
    </row>
    <row r="3500" spans="1:13" hidden="1" x14ac:dyDescent="0.25">
      <c r="A3500" s="43">
        <v>44816</v>
      </c>
      <c r="B3500" s="40" t="s">
        <v>15574</v>
      </c>
      <c r="C3500" s="40" t="s">
        <v>15575</v>
      </c>
      <c r="D3500" s="38">
        <v>1057110</v>
      </c>
      <c r="E3500" s="42" t="s">
        <v>9114</v>
      </c>
      <c r="F3500" s="38">
        <v>84569</v>
      </c>
      <c r="G3500" s="38">
        <v>1141679</v>
      </c>
      <c r="H3500" s="48" t="s">
        <v>9001</v>
      </c>
      <c r="I3500" s="40" t="s">
        <v>9002</v>
      </c>
      <c r="J3500" s="45">
        <f t="shared" si="215"/>
        <v>40172</v>
      </c>
      <c r="K3500" s="47">
        <f t="shared" si="216"/>
        <v>1141679</v>
      </c>
      <c r="L3500">
        <f>+VLOOKUP(J3500,'Thanh toán '!Q$6:R$3244,2,0)</f>
        <v>1141679</v>
      </c>
      <c r="M3500" s="47">
        <f t="shared" si="217"/>
        <v>0</v>
      </c>
    </row>
    <row r="3501" spans="1:13" ht="21" hidden="1" x14ac:dyDescent="0.25">
      <c r="A3501" s="43">
        <v>44816</v>
      </c>
      <c r="B3501" s="40" t="s">
        <v>15576</v>
      </c>
      <c r="C3501" s="40" t="s">
        <v>15577</v>
      </c>
      <c r="D3501" s="38">
        <v>2232690</v>
      </c>
      <c r="E3501" s="42" t="s">
        <v>9114</v>
      </c>
      <c r="F3501" s="38">
        <v>178615</v>
      </c>
      <c r="G3501" s="38">
        <v>2411305</v>
      </c>
      <c r="H3501" s="48" t="s">
        <v>9159</v>
      </c>
      <c r="I3501" s="40" t="s">
        <v>9160</v>
      </c>
      <c r="J3501" s="45">
        <f t="shared" ref="J3501:J3564" si="218">+B3501*1</f>
        <v>40180</v>
      </c>
      <c r="K3501" s="47">
        <f t="shared" ref="K3501:K3564" si="219">+G3501</f>
        <v>2411305</v>
      </c>
      <c r="L3501" t="e">
        <f>+VLOOKUP(J3501,'Thanh toán '!Q$6:R$3244,2,0)</f>
        <v>#N/A</v>
      </c>
      <c r="M3501" s="47" t="e">
        <f t="shared" si="217"/>
        <v>#N/A</v>
      </c>
    </row>
    <row r="3502" spans="1:13" hidden="1" x14ac:dyDescent="0.25">
      <c r="A3502" s="43">
        <v>44817</v>
      </c>
      <c r="B3502" s="40" t="s">
        <v>15578</v>
      </c>
      <c r="C3502" s="40" t="s">
        <v>15579</v>
      </c>
      <c r="D3502" s="38">
        <v>817423</v>
      </c>
      <c r="E3502" s="42" t="s">
        <v>9114</v>
      </c>
      <c r="F3502" s="38">
        <v>65394</v>
      </c>
      <c r="G3502" s="38">
        <v>882817</v>
      </c>
      <c r="H3502" s="48" t="s">
        <v>9001</v>
      </c>
      <c r="I3502" s="40" t="s">
        <v>9002</v>
      </c>
      <c r="J3502" s="45">
        <f t="shared" si="218"/>
        <v>40197</v>
      </c>
      <c r="K3502" s="47">
        <f t="shared" si="219"/>
        <v>882817</v>
      </c>
      <c r="L3502" t="e">
        <f>+VLOOKUP(J3502,'Thanh toán '!Q$6:R$3244,2,0)</f>
        <v>#N/A</v>
      </c>
      <c r="M3502" s="47" t="e">
        <f t="shared" si="217"/>
        <v>#N/A</v>
      </c>
    </row>
    <row r="3503" spans="1:13" hidden="1" x14ac:dyDescent="0.25">
      <c r="A3503" s="43">
        <v>44819</v>
      </c>
      <c r="B3503" s="40" t="s">
        <v>15580</v>
      </c>
      <c r="C3503" s="40" t="s">
        <v>15581</v>
      </c>
      <c r="D3503" s="38">
        <v>1660470</v>
      </c>
      <c r="E3503" s="42" t="s">
        <v>9114</v>
      </c>
      <c r="F3503" s="38">
        <v>132838</v>
      </c>
      <c r="G3503" s="38">
        <v>1793308</v>
      </c>
      <c r="H3503" s="48" t="s">
        <v>9001</v>
      </c>
      <c r="I3503" s="40" t="s">
        <v>9002</v>
      </c>
      <c r="J3503" s="45">
        <f t="shared" si="218"/>
        <v>41354</v>
      </c>
      <c r="K3503" s="47">
        <f t="shared" si="219"/>
        <v>1793308</v>
      </c>
      <c r="L3503">
        <f>+VLOOKUP(J3503,'Thanh toán '!Q$6:R$3244,2,0)</f>
        <v>1793308</v>
      </c>
      <c r="M3503" s="47">
        <f t="shared" si="217"/>
        <v>0</v>
      </c>
    </row>
    <row r="3504" spans="1:13" hidden="1" x14ac:dyDescent="0.25">
      <c r="A3504" s="43">
        <v>44820</v>
      </c>
      <c r="B3504" s="40" t="s">
        <v>15582</v>
      </c>
      <c r="C3504" s="40" t="s">
        <v>15583</v>
      </c>
      <c r="D3504" s="38">
        <v>2111793</v>
      </c>
      <c r="E3504" s="42" t="s">
        <v>9114</v>
      </c>
      <c r="F3504" s="38">
        <v>168943</v>
      </c>
      <c r="G3504" s="38">
        <v>2280736</v>
      </c>
      <c r="H3504" s="48" t="s">
        <v>9001</v>
      </c>
      <c r="I3504" s="40" t="s">
        <v>9002</v>
      </c>
      <c r="J3504" s="45">
        <f t="shared" si="218"/>
        <v>41714</v>
      </c>
      <c r="K3504" s="47">
        <f t="shared" si="219"/>
        <v>2280736</v>
      </c>
      <c r="L3504">
        <f>+VLOOKUP(J3504,'Thanh toán '!Q$6:R$3244,2,0)</f>
        <v>2280736</v>
      </c>
      <c r="M3504" s="47">
        <f t="shared" si="217"/>
        <v>0</v>
      </c>
    </row>
    <row r="3505" spans="1:13" hidden="1" x14ac:dyDescent="0.25">
      <c r="A3505" s="43">
        <v>44821</v>
      </c>
      <c r="B3505" s="40" t="s">
        <v>15584</v>
      </c>
      <c r="C3505" s="40" t="s">
        <v>15585</v>
      </c>
      <c r="D3505" s="38">
        <v>851286</v>
      </c>
      <c r="E3505" s="42" t="s">
        <v>9114</v>
      </c>
      <c r="F3505" s="38">
        <v>68103</v>
      </c>
      <c r="G3505" s="38">
        <v>919389</v>
      </c>
      <c r="H3505" s="48" t="s">
        <v>9001</v>
      </c>
      <c r="I3505" s="40" t="s">
        <v>9002</v>
      </c>
      <c r="J3505" s="45">
        <f t="shared" si="218"/>
        <v>42040</v>
      </c>
      <c r="K3505" s="47">
        <f t="shared" si="219"/>
        <v>919389</v>
      </c>
      <c r="L3505" t="e">
        <f>+VLOOKUP(J3505,'Thanh toán '!Q$6:R$3244,2,0)</f>
        <v>#N/A</v>
      </c>
      <c r="M3505" s="47" t="e">
        <f t="shared" si="217"/>
        <v>#N/A</v>
      </c>
    </row>
    <row r="3506" spans="1:13" hidden="1" x14ac:dyDescent="0.25">
      <c r="A3506" s="43">
        <v>44821</v>
      </c>
      <c r="B3506" s="40" t="s">
        <v>15586</v>
      </c>
      <c r="C3506" s="40" t="s">
        <v>15587</v>
      </c>
      <c r="D3506" s="38">
        <v>222116</v>
      </c>
      <c r="E3506" s="42" t="s">
        <v>9114</v>
      </c>
      <c r="F3506" s="38">
        <v>17769</v>
      </c>
      <c r="G3506" s="38">
        <v>239885</v>
      </c>
      <c r="H3506" s="48" t="s">
        <v>9001</v>
      </c>
      <c r="I3506" s="40" t="s">
        <v>9002</v>
      </c>
      <c r="J3506" s="45">
        <f t="shared" si="218"/>
        <v>42042</v>
      </c>
      <c r="K3506" s="47">
        <f t="shared" si="219"/>
        <v>239885</v>
      </c>
      <c r="L3506" t="e">
        <f>+VLOOKUP(J3506,'Thanh toán '!Q$6:R$3244,2,0)</f>
        <v>#N/A</v>
      </c>
      <c r="M3506" s="47" t="e">
        <f t="shared" si="217"/>
        <v>#N/A</v>
      </c>
    </row>
    <row r="3507" spans="1:13" hidden="1" x14ac:dyDescent="0.25">
      <c r="A3507" s="43">
        <v>44821</v>
      </c>
      <c r="B3507" s="40" t="s">
        <v>15588</v>
      </c>
      <c r="C3507" s="40" t="s">
        <v>15589</v>
      </c>
      <c r="D3507" s="38">
        <v>922445</v>
      </c>
      <c r="E3507" s="42" t="s">
        <v>9114</v>
      </c>
      <c r="F3507" s="38">
        <v>73796</v>
      </c>
      <c r="G3507" s="38">
        <v>996241</v>
      </c>
      <c r="H3507" s="48" t="s">
        <v>9001</v>
      </c>
      <c r="I3507" s="40" t="s">
        <v>9002</v>
      </c>
      <c r="J3507" s="45">
        <f t="shared" si="218"/>
        <v>42056</v>
      </c>
      <c r="K3507" s="47">
        <f t="shared" si="219"/>
        <v>996241</v>
      </c>
      <c r="L3507" t="e">
        <f>+VLOOKUP(J3507,'Thanh toán '!Q$6:R$3244,2,0)</f>
        <v>#N/A</v>
      </c>
      <c r="M3507" s="47" t="e">
        <f t="shared" si="217"/>
        <v>#N/A</v>
      </c>
    </row>
    <row r="3508" spans="1:13" hidden="1" x14ac:dyDescent="0.25">
      <c r="A3508" s="43">
        <v>44823</v>
      </c>
      <c r="B3508" s="40" t="s">
        <v>15590</v>
      </c>
      <c r="C3508" s="40" t="s">
        <v>15591</v>
      </c>
      <c r="D3508" s="38">
        <v>912488</v>
      </c>
      <c r="E3508" s="42" t="s">
        <v>9114</v>
      </c>
      <c r="F3508" s="38">
        <v>72999</v>
      </c>
      <c r="G3508" s="38">
        <v>985487</v>
      </c>
      <c r="H3508" s="48" t="s">
        <v>9001</v>
      </c>
      <c r="I3508" s="40" t="s">
        <v>9002</v>
      </c>
      <c r="J3508" s="45">
        <f t="shared" si="218"/>
        <v>42363</v>
      </c>
      <c r="K3508" s="47">
        <f t="shared" si="219"/>
        <v>985487</v>
      </c>
      <c r="L3508">
        <f>+VLOOKUP(J3508,'Thanh toán '!Q$6:R$3244,2,0)</f>
        <v>985487</v>
      </c>
      <c r="M3508" s="47">
        <f t="shared" si="217"/>
        <v>0</v>
      </c>
    </row>
    <row r="3509" spans="1:13" hidden="1" x14ac:dyDescent="0.25">
      <c r="A3509" s="43">
        <v>44823</v>
      </c>
      <c r="B3509" s="40" t="s">
        <v>15592</v>
      </c>
      <c r="C3509" s="40" t="s">
        <v>15593</v>
      </c>
      <c r="D3509" s="38">
        <v>1150620</v>
      </c>
      <c r="E3509" s="42" t="s">
        <v>9114</v>
      </c>
      <c r="F3509" s="38">
        <v>92050</v>
      </c>
      <c r="G3509" s="38">
        <v>1242670</v>
      </c>
      <c r="H3509" s="48" t="s">
        <v>9001</v>
      </c>
      <c r="I3509" s="40" t="s">
        <v>9002</v>
      </c>
      <c r="J3509" s="45">
        <f t="shared" si="218"/>
        <v>42364</v>
      </c>
      <c r="K3509" s="47">
        <f t="shared" si="219"/>
        <v>1242670</v>
      </c>
      <c r="L3509">
        <f>+VLOOKUP(J3509,'Thanh toán '!Q$6:R$3244,2,0)</f>
        <v>1242670</v>
      </c>
      <c r="M3509" s="47">
        <f t="shared" si="217"/>
        <v>0</v>
      </c>
    </row>
    <row r="3510" spans="1:13" ht="21" hidden="1" x14ac:dyDescent="0.25">
      <c r="A3510" s="43">
        <v>44824</v>
      </c>
      <c r="B3510" s="40" t="s">
        <v>15594</v>
      </c>
      <c r="C3510" s="40" t="s">
        <v>15595</v>
      </c>
      <c r="D3510" s="38">
        <v>1362140</v>
      </c>
      <c r="E3510" s="42" t="s">
        <v>9114</v>
      </c>
      <c r="F3510" s="38">
        <v>108971</v>
      </c>
      <c r="G3510" s="38">
        <v>1471111</v>
      </c>
      <c r="H3510" s="48" t="s">
        <v>9159</v>
      </c>
      <c r="I3510" s="40" t="s">
        <v>9160</v>
      </c>
      <c r="J3510" s="45">
        <f t="shared" si="218"/>
        <v>42381</v>
      </c>
      <c r="K3510" s="47">
        <f t="shared" si="219"/>
        <v>1471111</v>
      </c>
      <c r="L3510" t="e">
        <f>+VLOOKUP(J3510,'Thanh toán '!Q$6:R$3244,2,0)</f>
        <v>#N/A</v>
      </c>
      <c r="M3510" s="47" t="e">
        <f t="shared" si="217"/>
        <v>#N/A</v>
      </c>
    </row>
    <row r="3511" spans="1:13" hidden="1" x14ac:dyDescent="0.25">
      <c r="A3511" s="43">
        <v>44824</v>
      </c>
      <c r="B3511" s="40" t="s">
        <v>15596</v>
      </c>
      <c r="C3511" s="40" t="s">
        <v>15597</v>
      </c>
      <c r="D3511" s="38">
        <v>370839</v>
      </c>
      <c r="E3511" s="42" t="s">
        <v>9114</v>
      </c>
      <c r="F3511" s="38">
        <v>29667</v>
      </c>
      <c r="G3511" s="38">
        <v>400506</v>
      </c>
      <c r="H3511" s="48" t="s">
        <v>9001</v>
      </c>
      <c r="I3511" s="40" t="s">
        <v>9002</v>
      </c>
      <c r="J3511" s="45">
        <f t="shared" si="218"/>
        <v>42386</v>
      </c>
      <c r="K3511" s="47">
        <f t="shared" si="219"/>
        <v>400506</v>
      </c>
      <c r="L3511" t="e">
        <f>+VLOOKUP(J3511,'Thanh toán '!Q$6:R$3244,2,0)</f>
        <v>#N/A</v>
      </c>
      <c r="M3511" s="47" t="e">
        <f t="shared" si="217"/>
        <v>#N/A</v>
      </c>
    </row>
    <row r="3512" spans="1:13" hidden="1" x14ac:dyDescent="0.25">
      <c r="A3512" s="43">
        <v>44826</v>
      </c>
      <c r="B3512" s="40" t="s">
        <v>15598</v>
      </c>
      <c r="C3512" s="40" t="s">
        <v>15599</v>
      </c>
      <c r="D3512" s="38">
        <v>1665870</v>
      </c>
      <c r="E3512" s="42" t="s">
        <v>9114</v>
      </c>
      <c r="F3512" s="38">
        <v>133270</v>
      </c>
      <c r="G3512" s="38">
        <v>1799140</v>
      </c>
      <c r="H3512" s="48" t="s">
        <v>9001</v>
      </c>
      <c r="I3512" s="40" t="s">
        <v>9002</v>
      </c>
      <c r="J3512" s="45">
        <f t="shared" si="218"/>
        <v>43629</v>
      </c>
      <c r="K3512" s="47">
        <f t="shared" si="219"/>
        <v>1799140</v>
      </c>
      <c r="L3512" t="e">
        <f>+VLOOKUP(J3512,'Thanh toán '!Q$6:R$3244,2,0)</f>
        <v>#N/A</v>
      </c>
      <c r="M3512" s="47" t="e">
        <f t="shared" si="217"/>
        <v>#N/A</v>
      </c>
    </row>
    <row r="3513" spans="1:13" hidden="1" x14ac:dyDescent="0.25">
      <c r="A3513" s="43">
        <v>44828</v>
      </c>
      <c r="B3513" s="40" t="s">
        <v>15600</v>
      </c>
      <c r="C3513" s="40" t="s">
        <v>15601</v>
      </c>
      <c r="D3513" s="38">
        <v>1514984</v>
      </c>
      <c r="E3513" s="42" t="s">
        <v>9114</v>
      </c>
      <c r="F3513" s="38">
        <v>121199</v>
      </c>
      <c r="G3513" s="38">
        <v>1636183</v>
      </c>
      <c r="H3513" s="48" t="s">
        <v>9001</v>
      </c>
      <c r="I3513" s="40" t="s">
        <v>9002</v>
      </c>
      <c r="J3513" s="45">
        <f t="shared" si="218"/>
        <v>44052</v>
      </c>
      <c r="K3513" s="47">
        <f t="shared" si="219"/>
        <v>1636183</v>
      </c>
      <c r="L3513">
        <f>+VLOOKUP(J3513,'Thanh toán '!Q$6:R$3244,2,0)</f>
        <v>1636183</v>
      </c>
      <c r="M3513" s="47">
        <f t="shared" si="217"/>
        <v>0</v>
      </c>
    </row>
    <row r="3514" spans="1:13" ht="21" hidden="1" x14ac:dyDescent="0.25">
      <c r="A3514" s="43">
        <v>44828</v>
      </c>
      <c r="B3514" s="40" t="s">
        <v>15602</v>
      </c>
      <c r="C3514" s="40" t="s">
        <v>15603</v>
      </c>
      <c r="D3514" s="38">
        <v>1372389</v>
      </c>
      <c r="E3514" s="42" t="s">
        <v>9114</v>
      </c>
      <c r="F3514" s="38">
        <v>109791</v>
      </c>
      <c r="G3514" s="38">
        <v>1482180</v>
      </c>
      <c r="H3514" s="48" t="s">
        <v>9159</v>
      </c>
      <c r="I3514" s="40" t="s">
        <v>9160</v>
      </c>
      <c r="J3514" s="45">
        <f t="shared" si="218"/>
        <v>44055</v>
      </c>
      <c r="K3514" s="47">
        <f t="shared" si="219"/>
        <v>1482180</v>
      </c>
      <c r="L3514" t="e">
        <f>+VLOOKUP(J3514,'Thanh toán '!Q$6:R$3244,2,0)</f>
        <v>#N/A</v>
      </c>
      <c r="M3514" s="47" t="e">
        <f t="shared" si="217"/>
        <v>#N/A</v>
      </c>
    </row>
    <row r="3515" spans="1:13" hidden="1" x14ac:dyDescent="0.25">
      <c r="A3515" s="43">
        <v>44828</v>
      </c>
      <c r="B3515" s="40" t="s">
        <v>15604</v>
      </c>
      <c r="C3515" s="40" t="s">
        <v>15605</v>
      </c>
      <c r="D3515" s="38">
        <v>922445</v>
      </c>
      <c r="E3515" s="42" t="s">
        <v>9114</v>
      </c>
      <c r="F3515" s="38">
        <v>73796</v>
      </c>
      <c r="G3515" s="38">
        <v>996241</v>
      </c>
      <c r="H3515" s="48" t="s">
        <v>9001</v>
      </c>
      <c r="I3515" s="40" t="s">
        <v>9002</v>
      </c>
      <c r="J3515" s="45">
        <f t="shared" si="218"/>
        <v>44062</v>
      </c>
      <c r="K3515" s="47">
        <f t="shared" si="219"/>
        <v>996241</v>
      </c>
      <c r="L3515" t="e">
        <f>+VLOOKUP(J3515,'Thanh toán '!Q$6:R$3244,2,0)</f>
        <v>#N/A</v>
      </c>
      <c r="M3515" s="47" t="e">
        <f t="shared" si="217"/>
        <v>#N/A</v>
      </c>
    </row>
    <row r="3516" spans="1:13" hidden="1" x14ac:dyDescent="0.25">
      <c r="A3516" s="43">
        <v>44830</v>
      </c>
      <c r="B3516" s="40" t="s">
        <v>15606</v>
      </c>
      <c r="C3516" s="40" t="s">
        <v>15607</v>
      </c>
      <c r="D3516" s="38">
        <v>922445</v>
      </c>
      <c r="E3516" s="42" t="s">
        <v>9114</v>
      </c>
      <c r="F3516" s="38">
        <v>73796</v>
      </c>
      <c r="G3516" s="38">
        <v>996241</v>
      </c>
      <c r="H3516" s="48" t="s">
        <v>9001</v>
      </c>
      <c r="I3516" s="40" t="s">
        <v>9002</v>
      </c>
      <c r="J3516" s="45">
        <f t="shared" si="218"/>
        <v>44152</v>
      </c>
      <c r="K3516" s="47">
        <f t="shared" si="219"/>
        <v>996241</v>
      </c>
      <c r="L3516" t="e">
        <f>+VLOOKUP(J3516,'Thanh toán '!Q$6:R$3244,2,0)</f>
        <v>#N/A</v>
      </c>
      <c r="M3516" s="47" t="e">
        <f t="shared" si="217"/>
        <v>#N/A</v>
      </c>
    </row>
    <row r="3517" spans="1:13" hidden="1" x14ac:dyDescent="0.25">
      <c r="A3517" s="43">
        <v>44831</v>
      </c>
      <c r="B3517" s="40" t="s">
        <v>15608</v>
      </c>
      <c r="C3517" s="40" t="s">
        <v>15609</v>
      </c>
      <c r="D3517" s="38">
        <v>250910</v>
      </c>
      <c r="E3517" s="42" t="s">
        <v>9114</v>
      </c>
      <c r="F3517" s="38">
        <v>20073</v>
      </c>
      <c r="G3517" s="38">
        <v>270983</v>
      </c>
      <c r="H3517" s="48" t="s">
        <v>9001</v>
      </c>
      <c r="I3517" s="40" t="s">
        <v>9002</v>
      </c>
      <c r="J3517" s="45">
        <f t="shared" si="218"/>
        <v>44251</v>
      </c>
      <c r="K3517" s="47">
        <f t="shared" si="219"/>
        <v>270983</v>
      </c>
      <c r="L3517" t="e">
        <f>+VLOOKUP(J3517,'Thanh toán '!Q$6:R$3244,2,0)</f>
        <v>#N/A</v>
      </c>
      <c r="M3517" s="47" t="e">
        <f t="shared" si="217"/>
        <v>#N/A</v>
      </c>
    </row>
    <row r="3518" spans="1:13" ht="21" hidden="1" x14ac:dyDescent="0.25">
      <c r="A3518" s="43">
        <v>44831</v>
      </c>
      <c r="B3518" s="40" t="s">
        <v>15610</v>
      </c>
      <c r="C3518" s="40" t="s">
        <v>15611</v>
      </c>
      <c r="D3518" s="38">
        <v>1084010</v>
      </c>
      <c r="E3518" s="42" t="s">
        <v>9114</v>
      </c>
      <c r="F3518" s="38">
        <v>86721</v>
      </c>
      <c r="G3518" s="38">
        <v>1170731</v>
      </c>
      <c r="H3518" s="48" t="s">
        <v>9159</v>
      </c>
      <c r="I3518" s="40" t="s">
        <v>9160</v>
      </c>
      <c r="J3518" s="45">
        <f t="shared" si="218"/>
        <v>44252</v>
      </c>
      <c r="K3518" s="47">
        <f t="shared" si="219"/>
        <v>1170731</v>
      </c>
      <c r="L3518" t="e">
        <f>+VLOOKUP(J3518,'Thanh toán '!Q$6:R$3244,2,0)</f>
        <v>#N/A</v>
      </c>
      <c r="M3518" s="47" t="e">
        <f t="shared" si="217"/>
        <v>#N/A</v>
      </c>
    </row>
    <row r="3519" spans="1:13" ht="21" hidden="1" x14ac:dyDescent="0.25">
      <c r="A3519" s="43">
        <v>44831</v>
      </c>
      <c r="B3519" s="40" t="s">
        <v>15612</v>
      </c>
      <c r="C3519" s="40" t="s">
        <v>15613</v>
      </c>
      <c r="D3519" s="38">
        <v>1556080</v>
      </c>
      <c r="E3519" s="42" t="s">
        <v>9114</v>
      </c>
      <c r="F3519" s="38">
        <v>124486</v>
      </c>
      <c r="G3519" s="38">
        <v>1680566</v>
      </c>
      <c r="H3519" s="48" t="s">
        <v>9159</v>
      </c>
      <c r="I3519" s="40" t="s">
        <v>9160</v>
      </c>
      <c r="J3519" s="45">
        <f t="shared" si="218"/>
        <v>44253</v>
      </c>
      <c r="K3519" s="47">
        <f t="shared" si="219"/>
        <v>1680566</v>
      </c>
      <c r="L3519" t="e">
        <f>+VLOOKUP(J3519,'Thanh toán '!Q$6:R$3244,2,0)</f>
        <v>#N/A</v>
      </c>
      <c r="M3519" s="47" t="e">
        <f t="shared" si="217"/>
        <v>#N/A</v>
      </c>
    </row>
    <row r="3520" spans="1:13" hidden="1" x14ac:dyDescent="0.25">
      <c r="A3520" s="43">
        <v>44831</v>
      </c>
      <c r="B3520" s="40" t="s">
        <v>15614</v>
      </c>
      <c r="C3520" s="40" t="s">
        <v>15615</v>
      </c>
      <c r="D3520" s="38">
        <v>1471190</v>
      </c>
      <c r="E3520" s="42" t="s">
        <v>9114</v>
      </c>
      <c r="F3520" s="38">
        <v>117695</v>
      </c>
      <c r="G3520" s="38">
        <v>1588885</v>
      </c>
      <c r="H3520" s="48" t="s">
        <v>9001</v>
      </c>
      <c r="I3520" s="40" t="s">
        <v>9002</v>
      </c>
      <c r="J3520" s="45">
        <f t="shared" si="218"/>
        <v>44257</v>
      </c>
      <c r="K3520" s="47">
        <f t="shared" si="219"/>
        <v>1588885</v>
      </c>
      <c r="L3520">
        <f>+VLOOKUP(J3520,'Thanh toán '!Q$6:R$3244,2,0)</f>
        <v>1588885</v>
      </c>
      <c r="M3520" s="47">
        <f t="shared" si="217"/>
        <v>0</v>
      </c>
    </row>
    <row r="3521" spans="1:13" hidden="1" x14ac:dyDescent="0.25">
      <c r="A3521" s="43">
        <v>44831</v>
      </c>
      <c r="B3521" s="40" t="s">
        <v>15616</v>
      </c>
      <c r="C3521" s="40" t="s">
        <v>15617</v>
      </c>
      <c r="D3521" s="38">
        <v>764927</v>
      </c>
      <c r="E3521" s="42" t="s">
        <v>9114</v>
      </c>
      <c r="F3521" s="38">
        <v>61194</v>
      </c>
      <c r="G3521" s="38">
        <v>826121</v>
      </c>
      <c r="H3521" s="48" t="s">
        <v>9001</v>
      </c>
      <c r="I3521" s="40" t="s">
        <v>9002</v>
      </c>
      <c r="J3521" s="45">
        <f t="shared" si="218"/>
        <v>44263</v>
      </c>
      <c r="K3521" s="47">
        <f t="shared" si="219"/>
        <v>826121</v>
      </c>
      <c r="L3521">
        <f>+VLOOKUP(J3521,'Thanh toán '!Q$6:R$3244,2,0)</f>
        <v>826121</v>
      </c>
      <c r="M3521" s="47">
        <f t="shared" si="217"/>
        <v>0</v>
      </c>
    </row>
    <row r="3522" spans="1:13" ht="21" hidden="1" x14ac:dyDescent="0.25">
      <c r="A3522" s="43">
        <v>44833</v>
      </c>
      <c r="B3522" s="40" t="s">
        <v>15618</v>
      </c>
      <c r="C3522" s="40" t="s">
        <v>15619</v>
      </c>
      <c r="D3522" s="38">
        <v>902553</v>
      </c>
      <c r="E3522" s="42" t="s">
        <v>9114</v>
      </c>
      <c r="F3522" s="38">
        <v>72204</v>
      </c>
      <c r="G3522" s="38">
        <v>974757</v>
      </c>
      <c r="H3522" s="48" t="s">
        <v>9159</v>
      </c>
      <c r="I3522" s="40" t="s">
        <v>9160</v>
      </c>
      <c r="J3522" s="45">
        <f t="shared" si="218"/>
        <v>44630</v>
      </c>
      <c r="K3522" s="47">
        <f t="shared" si="219"/>
        <v>974757</v>
      </c>
      <c r="L3522" t="e">
        <f>+VLOOKUP(J3522,'Thanh toán '!Q$6:R$3244,2,0)</f>
        <v>#N/A</v>
      </c>
      <c r="M3522" s="47" t="e">
        <f t="shared" si="217"/>
        <v>#N/A</v>
      </c>
    </row>
    <row r="3523" spans="1:13" hidden="1" x14ac:dyDescent="0.25">
      <c r="A3523" s="43">
        <v>44835</v>
      </c>
      <c r="B3523" s="40" t="s">
        <v>15620</v>
      </c>
      <c r="C3523" s="40" t="s">
        <v>15621</v>
      </c>
      <c r="D3523" s="38">
        <v>1411672</v>
      </c>
      <c r="E3523" s="42" t="s">
        <v>9114</v>
      </c>
      <c r="F3523" s="38">
        <v>112934</v>
      </c>
      <c r="G3523" s="38">
        <v>1524606</v>
      </c>
      <c r="H3523" s="48" t="s">
        <v>9001</v>
      </c>
      <c r="I3523" s="40" t="s">
        <v>9002</v>
      </c>
      <c r="J3523" s="45">
        <f t="shared" si="218"/>
        <v>45712</v>
      </c>
      <c r="K3523" s="47">
        <f t="shared" si="219"/>
        <v>1524606</v>
      </c>
      <c r="L3523">
        <f>+VLOOKUP(J3523,'Thanh toán '!Q$6:R$3244,2,0)</f>
        <v>1524606</v>
      </c>
      <c r="M3523" s="47">
        <f t="shared" si="217"/>
        <v>0</v>
      </c>
    </row>
    <row r="3524" spans="1:13" hidden="1" x14ac:dyDescent="0.25">
      <c r="A3524" s="43">
        <v>44837</v>
      </c>
      <c r="B3524" s="40" t="s">
        <v>15622</v>
      </c>
      <c r="C3524" s="40" t="s">
        <v>15623</v>
      </c>
      <c r="D3524" s="38">
        <v>1098215</v>
      </c>
      <c r="E3524" s="42" t="s">
        <v>9114</v>
      </c>
      <c r="F3524" s="38">
        <v>87857</v>
      </c>
      <c r="G3524" s="38">
        <v>1186072</v>
      </c>
      <c r="H3524" s="48" t="s">
        <v>9001</v>
      </c>
      <c r="I3524" s="40" t="s">
        <v>9002</v>
      </c>
      <c r="J3524" s="45">
        <f t="shared" si="218"/>
        <v>45762</v>
      </c>
      <c r="K3524" s="47">
        <f t="shared" si="219"/>
        <v>1186072</v>
      </c>
      <c r="L3524">
        <f>+VLOOKUP(J3524,'Thanh toán '!Q$6:R$3244,2,0)</f>
        <v>1186072</v>
      </c>
      <c r="M3524" s="47">
        <f t="shared" si="217"/>
        <v>0</v>
      </c>
    </row>
    <row r="3525" spans="1:13" hidden="1" x14ac:dyDescent="0.25">
      <c r="A3525" s="43">
        <v>44838</v>
      </c>
      <c r="B3525" s="40" t="s">
        <v>15624</v>
      </c>
      <c r="C3525" s="40" t="s">
        <v>15625</v>
      </c>
      <c r="D3525" s="38">
        <v>910665</v>
      </c>
      <c r="E3525" s="42" t="s">
        <v>9114</v>
      </c>
      <c r="F3525" s="38">
        <v>72853</v>
      </c>
      <c r="G3525" s="38">
        <v>983518</v>
      </c>
      <c r="H3525" s="48" t="s">
        <v>9001</v>
      </c>
      <c r="I3525" s="40" t="s">
        <v>9002</v>
      </c>
      <c r="J3525" s="45">
        <f t="shared" si="218"/>
        <v>45819</v>
      </c>
      <c r="K3525" s="47">
        <f t="shared" si="219"/>
        <v>983518</v>
      </c>
      <c r="L3525">
        <f>+VLOOKUP(J3525,'Thanh toán '!Q$6:R$3244,2,0)</f>
        <v>983518</v>
      </c>
      <c r="M3525" s="47">
        <f t="shared" si="217"/>
        <v>0</v>
      </c>
    </row>
    <row r="3526" spans="1:13" hidden="1" x14ac:dyDescent="0.25">
      <c r="A3526" s="43">
        <v>44838</v>
      </c>
      <c r="B3526" s="40" t="s">
        <v>15626</v>
      </c>
      <c r="C3526" s="40" t="s">
        <v>15627</v>
      </c>
      <c r="D3526" s="38">
        <v>840181</v>
      </c>
      <c r="E3526" s="42" t="s">
        <v>9114</v>
      </c>
      <c r="F3526" s="38">
        <v>67214</v>
      </c>
      <c r="G3526" s="38">
        <v>907395</v>
      </c>
      <c r="H3526" s="48" t="s">
        <v>9001</v>
      </c>
      <c r="I3526" s="40" t="s">
        <v>9002</v>
      </c>
      <c r="J3526" s="45">
        <f t="shared" si="218"/>
        <v>45820</v>
      </c>
      <c r="K3526" s="47">
        <f t="shared" si="219"/>
        <v>907395</v>
      </c>
      <c r="L3526">
        <f>+VLOOKUP(J3526,'Thanh toán '!Q$6:R$3244,2,0)</f>
        <v>907395</v>
      </c>
      <c r="M3526" s="47">
        <f t="shared" ref="M3526:M3589" si="220">+L3526-K3526</f>
        <v>0</v>
      </c>
    </row>
    <row r="3527" spans="1:13" hidden="1" x14ac:dyDescent="0.25">
      <c r="A3527" s="43">
        <v>44838</v>
      </c>
      <c r="B3527" s="40" t="s">
        <v>15628</v>
      </c>
      <c r="C3527" s="40" t="s">
        <v>15629</v>
      </c>
      <c r="D3527" s="38">
        <v>1214796</v>
      </c>
      <c r="E3527" s="42" t="s">
        <v>9114</v>
      </c>
      <c r="F3527" s="38">
        <v>97184</v>
      </c>
      <c r="G3527" s="38">
        <v>1311980</v>
      </c>
      <c r="H3527" s="48" t="s">
        <v>9001</v>
      </c>
      <c r="I3527" s="40" t="s">
        <v>9002</v>
      </c>
      <c r="J3527" s="45">
        <f t="shared" si="218"/>
        <v>45850</v>
      </c>
      <c r="K3527" s="47">
        <f t="shared" si="219"/>
        <v>1311980</v>
      </c>
      <c r="L3527">
        <f>+VLOOKUP(J3527,'Thanh toán '!Q$6:R$3244,2,0)</f>
        <v>1311980</v>
      </c>
      <c r="M3527" s="47">
        <f t="shared" si="220"/>
        <v>0</v>
      </c>
    </row>
    <row r="3528" spans="1:13" hidden="1" x14ac:dyDescent="0.25">
      <c r="A3528" s="43">
        <v>44838</v>
      </c>
      <c r="B3528" s="40" t="s">
        <v>15630</v>
      </c>
      <c r="C3528" s="40" t="s">
        <v>15631</v>
      </c>
      <c r="D3528" s="38">
        <v>1070034</v>
      </c>
      <c r="E3528" s="42" t="s">
        <v>9114</v>
      </c>
      <c r="F3528" s="38">
        <v>85603</v>
      </c>
      <c r="G3528" s="38">
        <v>1155637</v>
      </c>
      <c r="H3528" s="48" t="s">
        <v>9001</v>
      </c>
      <c r="I3528" s="40" t="s">
        <v>9002</v>
      </c>
      <c r="J3528" s="45">
        <f t="shared" si="218"/>
        <v>45859</v>
      </c>
      <c r="K3528" s="47">
        <f t="shared" si="219"/>
        <v>1155637</v>
      </c>
      <c r="L3528" t="e">
        <f>+VLOOKUP(J3528,'Thanh toán '!Q$6:R$3244,2,0)</f>
        <v>#N/A</v>
      </c>
      <c r="M3528" s="47" t="e">
        <f t="shared" si="220"/>
        <v>#N/A</v>
      </c>
    </row>
    <row r="3529" spans="1:13" hidden="1" x14ac:dyDescent="0.25">
      <c r="A3529" s="43">
        <v>44839</v>
      </c>
      <c r="B3529" s="40" t="s">
        <v>15632</v>
      </c>
      <c r="C3529" s="40" t="s">
        <v>15633</v>
      </c>
      <c r="D3529" s="38">
        <v>1961623</v>
      </c>
      <c r="E3529" s="42" t="s">
        <v>9114</v>
      </c>
      <c r="F3529" s="38">
        <v>156930</v>
      </c>
      <c r="G3529" s="38">
        <v>2118553</v>
      </c>
      <c r="H3529" s="48" t="s">
        <v>9001</v>
      </c>
      <c r="I3529" s="40" t="s">
        <v>9002</v>
      </c>
      <c r="J3529" s="45">
        <f t="shared" si="218"/>
        <v>45875</v>
      </c>
      <c r="K3529" s="47">
        <f t="shared" si="219"/>
        <v>2118553</v>
      </c>
      <c r="L3529">
        <f>+VLOOKUP(J3529,'Thanh toán '!Q$6:R$3244,2,0)</f>
        <v>2118553</v>
      </c>
      <c r="M3529" s="47">
        <f t="shared" si="220"/>
        <v>0</v>
      </c>
    </row>
    <row r="3530" spans="1:13" hidden="1" x14ac:dyDescent="0.25">
      <c r="A3530" s="43">
        <v>44840</v>
      </c>
      <c r="B3530" s="40" t="s">
        <v>15634</v>
      </c>
      <c r="C3530" s="40" t="s">
        <v>15635</v>
      </c>
      <c r="D3530" s="38">
        <v>555290</v>
      </c>
      <c r="E3530" s="42" t="s">
        <v>9114</v>
      </c>
      <c r="F3530" s="38">
        <v>44423</v>
      </c>
      <c r="G3530" s="38">
        <v>599713</v>
      </c>
      <c r="H3530" s="48" t="s">
        <v>9001</v>
      </c>
      <c r="I3530" s="40" t="s">
        <v>9002</v>
      </c>
      <c r="J3530" s="45">
        <f t="shared" si="218"/>
        <v>46134</v>
      </c>
      <c r="K3530" s="47">
        <f t="shared" si="219"/>
        <v>599713</v>
      </c>
      <c r="L3530">
        <f>+VLOOKUP(J3530,'Thanh toán '!Q$6:R$3244,2,0)</f>
        <v>599713</v>
      </c>
      <c r="M3530" s="47">
        <f t="shared" si="220"/>
        <v>0</v>
      </c>
    </row>
    <row r="3531" spans="1:13" hidden="1" x14ac:dyDescent="0.25">
      <c r="A3531" s="43">
        <v>44841</v>
      </c>
      <c r="B3531" s="40" t="s">
        <v>15636</v>
      </c>
      <c r="C3531" s="40" t="s">
        <v>15637</v>
      </c>
      <c r="D3531" s="38">
        <v>806200</v>
      </c>
      <c r="E3531" s="42" t="s">
        <v>9114</v>
      </c>
      <c r="F3531" s="38">
        <v>64496</v>
      </c>
      <c r="G3531" s="38">
        <v>870696</v>
      </c>
      <c r="H3531" s="48" t="s">
        <v>9001</v>
      </c>
      <c r="I3531" s="40" t="s">
        <v>9002</v>
      </c>
      <c r="J3531" s="45">
        <f t="shared" si="218"/>
        <v>46619</v>
      </c>
      <c r="K3531" s="47">
        <f t="shared" si="219"/>
        <v>870696</v>
      </c>
      <c r="L3531">
        <f>+VLOOKUP(J3531,'Thanh toán '!Q$6:R$3244,2,0)</f>
        <v>870696</v>
      </c>
      <c r="M3531" s="47">
        <f t="shared" si="220"/>
        <v>0</v>
      </c>
    </row>
    <row r="3532" spans="1:13" hidden="1" x14ac:dyDescent="0.25">
      <c r="A3532" s="43">
        <v>44841</v>
      </c>
      <c r="B3532" s="40" t="s">
        <v>15638</v>
      </c>
      <c r="C3532" s="40" t="s">
        <v>15639</v>
      </c>
      <c r="D3532" s="38">
        <v>1916015</v>
      </c>
      <c r="E3532" s="42" t="s">
        <v>9114</v>
      </c>
      <c r="F3532" s="38">
        <v>153281</v>
      </c>
      <c r="G3532" s="38">
        <v>2069296</v>
      </c>
      <c r="H3532" s="48" t="s">
        <v>9001</v>
      </c>
      <c r="I3532" s="40" t="s">
        <v>9002</v>
      </c>
      <c r="J3532" s="45">
        <f t="shared" si="218"/>
        <v>46630</v>
      </c>
      <c r="K3532" s="47">
        <f t="shared" si="219"/>
        <v>2069296</v>
      </c>
      <c r="L3532">
        <f>+VLOOKUP(J3532,'Thanh toán '!Q$6:R$3244,2,0)</f>
        <v>2069296</v>
      </c>
      <c r="M3532" s="47">
        <f t="shared" si="220"/>
        <v>0</v>
      </c>
    </row>
    <row r="3533" spans="1:13" hidden="1" x14ac:dyDescent="0.25">
      <c r="A3533" s="43">
        <v>44842</v>
      </c>
      <c r="B3533" s="40" t="s">
        <v>15640</v>
      </c>
      <c r="C3533" s="40" t="s">
        <v>15641</v>
      </c>
      <c r="D3533" s="38">
        <v>741678</v>
      </c>
      <c r="E3533" s="42" t="s">
        <v>9114</v>
      </c>
      <c r="F3533" s="38">
        <v>59334</v>
      </c>
      <c r="G3533" s="38">
        <v>801012</v>
      </c>
      <c r="H3533" s="48" t="s">
        <v>9001</v>
      </c>
      <c r="I3533" s="40" t="s">
        <v>9002</v>
      </c>
      <c r="J3533" s="45">
        <f t="shared" si="218"/>
        <v>46862</v>
      </c>
      <c r="K3533" s="47">
        <f t="shared" si="219"/>
        <v>801012</v>
      </c>
      <c r="L3533" t="e">
        <f>+VLOOKUP(J3533,'Thanh toán '!Q$6:R$3244,2,0)</f>
        <v>#N/A</v>
      </c>
      <c r="M3533" s="47" t="e">
        <f t="shared" si="220"/>
        <v>#N/A</v>
      </c>
    </row>
    <row r="3534" spans="1:13" hidden="1" x14ac:dyDescent="0.25">
      <c r="A3534" s="43">
        <v>44842</v>
      </c>
      <c r="B3534" s="40" t="s">
        <v>15642</v>
      </c>
      <c r="C3534" s="40" t="s">
        <v>15643</v>
      </c>
      <c r="D3534" s="38">
        <v>730946</v>
      </c>
      <c r="E3534" s="42" t="s">
        <v>9114</v>
      </c>
      <c r="F3534" s="38">
        <v>58476</v>
      </c>
      <c r="G3534" s="38">
        <v>789422</v>
      </c>
      <c r="H3534" s="48" t="s">
        <v>9001</v>
      </c>
      <c r="I3534" s="40" t="s">
        <v>9002</v>
      </c>
      <c r="J3534" s="45">
        <f t="shared" si="218"/>
        <v>46864</v>
      </c>
      <c r="K3534" s="47">
        <f t="shared" si="219"/>
        <v>789422</v>
      </c>
      <c r="L3534">
        <f>+VLOOKUP(J3534,'Thanh toán '!Q$6:R$3244,2,0)</f>
        <v>789422</v>
      </c>
      <c r="M3534" s="47">
        <f t="shared" si="220"/>
        <v>0</v>
      </c>
    </row>
    <row r="3535" spans="1:13" hidden="1" x14ac:dyDescent="0.25">
      <c r="A3535" s="43">
        <v>44844</v>
      </c>
      <c r="B3535" s="40" t="s">
        <v>15644</v>
      </c>
      <c r="C3535" s="40" t="s">
        <v>15645</v>
      </c>
      <c r="D3535" s="38">
        <v>1675241</v>
      </c>
      <c r="E3535" s="42" t="s">
        <v>9114</v>
      </c>
      <c r="F3535" s="38">
        <v>134019</v>
      </c>
      <c r="G3535" s="38">
        <v>1809260</v>
      </c>
      <c r="H3535" s="48" t="s">
        <v>9001</v>
      </c>
      <c r="I3535" s="40" t="s">
        <v>9002</v>
      </c>
      <c r="J3535" s="45">
        <f t="shared" si="218"/>
        <v>46919</v>
      </c>
      <c r="K3535" s="47">
        <f t="shared" si="219"/>
        <v>1809260</v>
      </c>
      <c r="L3535">
        <f>+VLOOKUP(J3535,'Thanh toán '!Q$6:R$3244,2,0)</f>
        <v>1809260</v>
      </c>
      <c r="M3535" s="47">
        <f t="shared" si="220"/>
        <v>0</v>
      </c>
    </row>
    <row r="3536" spans="1:13" hidden="1" x14ac:dyDescent="0.25">
      <c r="A3536" s="43">
        <v>44845</v>
      </c>
      <c r="B3536" s="40" t="s">
        <v>15646</v>
      </c>
      <c r="C3536" s="40" t="s">
        <v>15647</v>
      </c>
      <c r="D3536" s="38">
        <v>553467</v>
      </c>
      <c r="E3536" s="42" t="s">
        <v>9114</v>
      </c>
      <c r="F3536" s="38">
        <v>44277</v>
      </c>
      <c r="G3536" s="38">
        <v>597744</v>
      </c>
      <c r="H3536" s="48" t="s">
        <v>9001</v>
      </c>
      <c r="I3536" s="40" t="s">
        <v>9002</v>
      </c>
      <c r="J3536" s="45">
        <f t="shared" si="218"/>
        <v>47012</v>
      </c>
      <c r="K3536" s="47">
        <f t="shared" si="219"/>
        <v>597744</v>
      </c>
      <c r="L3536">
        <f>+VLOOKUP(J3536,'Thanh toán '!Q$6:R$3244,2,0)</f>
        <v>597744</v>
      </c>
      <c r="M3536" s="47">
        <f t="shared" si="220"/>
        <v>0</v>
      </c>
    </row>
    <row r="3537" spans="1:13" hidden="1" x14ac:dyDescent="0.25">
      <c r="A3537" s="43">
        <v>44845</v>
      </c>
      <c r="B3537" s="40" t="s">
        <v>15648</v>
      </c>
      <c r="C3537" s="40" t="s">
        <v>15649</v>
      </c>
      <c r="D3537" s="38">
        <v>1396105</v>
      </c>
      <c r="E3537" s="42" t="s">
        <v>9114</v>
      </c>
      <c r="F3537" s="38">
        <v>111688</v>
      </c>
      <c r="G3537" s="38">
        <v>1507793</v>
      </c>
      <c r="H3537" s="48" t="s">
        <v>9001</v>
      </c>
      <c r="I3537" s="40" t="s">
        <v>9002</v>
      </c>
      <c r="J3537" s="45">
        <f t="shared" si="218"/>
        <v>47033</v>
      </c>
      <c r="K3537" s="47">
        <f t="shared" si="219"/>
        <v>1507793</v>
      </c>
      <c r="L3537" t="e">
        <f>+VLOOKUP(J3537,'Thanh toán '!Q$6:R$3244,2,0)</f>
        <v>#N/A</v>
      </c>
      <c r="M3537" s="47" t="e">
        <f t="shared" si="220"/>
        <v>#N/A</v>
      </c>
    </row>
    <row r="3538" spans="1:13" hidden="1" x14ac:dyDescent="0.25">
      <c r="A3538" s="43">
        <v>44845</v>
      </c>
      <c r="B3538" s="40" t="s">
        <v>15650</v>
      </c>
      <c r="C3538" s="40" t="s">
        <v>15651</v>
      </c>
      <c r="D3538" s="38">
        <v>1657091</v>
      </c>
      <c r="E3538" s="42" t="s">
        <v>9114</v>
      </c>
      <c r="F3538" s="38">
        <v>132567</v>
      </c>
      <c r="G3538" s="38">
        <v>1789658</v>
      </c>
      <c r="H3538" s="48" t="s">
        <v>9001</v>
      </c>
      <c r="I3538" s="40" t="s">
        <v>9002</v>
      </c>
      <c r="J3538" s="45">
        <f t="shared" si="218"/>
        <v>47044</v>
      </c>
      <c r="K3538" s="47">
        <f t="shared" si="219"/>
        <v>1789658</v>
      </c>
      <c r="L3538" t="e">
        <f>+VLOOKUP(J3538,'Thanh toán '!Q$6:R$3244,2,0)</f>
        <v>#N/A</v>
      </c>
      <c r="M3538" s="47" t="e">
        <f t="shared" si="220"/>
        <v>#N/A</v>
      </c>
    </row>
    <row r="3539" spans="1:13" hidden="1" x14ac:dyDescent="0.25">
      <c r="A3539" s="43">
        <v>44845</v>
      </c>
      <c r="B3539" s="40" t="s">
        <v>15652</v>
      </c>
      <c r="C3539" s="40" t="s">
        <v>15653</v>
      </c>
      <c r="D3539" s="38">
        <v>951239</v>
      </c>
      <c r="E3539" s="42" t="s">
        <v>9114</v>
      </c>
      <c r="F3539" s="38">
        <v>76099</v>
      </c>
      <c r="G3539" s="38">
        <v>1027338</v>
      </c>
      <c r="H3539" s="48" t="s">
        <v>9001</v>
      </c>
      <c r="I3539" s="40" t="s">
        <v>9002</v>
      </c>
      <c r="J3539" s="45">
        <f t="shared" si="218"/>
        <v>47048</v>
      </c>
      <c r="K3539" s="47">
        <f t="shared" si="219"/>
        <v>1027338</v>
      </c>
      <c r="L3539">
        <f>+VLOOKUP(J3539,'Thanh toán '!Q$6:R$3244,2,0)</f>
        <v>1027338</v>
      </c>
      <c r="M3539" s="47">
        <f t="shared" si="220"/>
        <v>0</v>
      </c>
    </row>
    <row r="3540" spans="1:13" hidden="1" x14ac:dyDescent="0.25">
      <c r="A3540" s="43">
        <v>44846</v>
      </c>
      <c r="B3540" s="40" t="s">
        <v>15654</v>
      </c>
      <c r="C3540" s="40" t="s">
        <v>15655</v>
      </c>
      <c r="D3540" s="38">
        <v>1481830</v>
      </c>
      <c r="E3540" s="42" t="s">
        <v>9114</v>
      </c>
      <c r="F3540" s="38">
        <v>118546</v>
      </c>
      <c r="G3540" s="38">
        <v>1600376</v>
      </c>
      <c r="H3540" s="48" t="s">
        <v>9001</v>
      </c>
      <c r="I3540" s="40" t="s">
        <v>9002</v>
      </c>
      <c r="J3540" s="45">
        <f t="shared" si="218"/>
        <v>47123</v>
      </c>
      <c r="K3540" s="47">
        <f t="shared" si="219"/>
        <v>1600376</v>
      </c>
      <c r="L3540" t="e">
        <f>+VLOOKUP(J3540,'Thanh toán '!Q$6:R$3244,2,0)</f>
        <v>#N/A</v>
      </c>
      <c r="M3540" s="47" t="e">
        <f t="shared" si="220"/>
        <v>#N/A</v>
      </c>
    </row>
    <row r="3541" spans="1:13" hidden="1" x14ac:dyDescent="0.25">
      <c r="A3541" s="43">
        <v>44847</v>
      </c>
      <c r="B3541" s="40" t="s">
        <v>15656</v>
      </c>
      <c r="C3541" s="40" t="s">
        <v>15657</v>
      </c>
      <c r="D3541" s="38">
        <v>1198465</v>
      </c>
      <c r="E3541" s="42" t="s">
        <v>9114</v>
      </c>
      <c r="F3541" s="38">
        <v>95877</v>
      </c>
      <c r="G3541" s="38">
        <v>1294342</v>
      </c>
      <c r="H3541" s="48" t="s">
        <v>9001</v>
      </c>
      <c r="I3541" s="40" t="s">
        <v>9002</v>
      </c>
      <c r="J3541" s="45">
        <f t="shared" si="218"/>
        <v>47534</v>
      </c>
      <c r="K3541" s="47">
        <f t="shared" si="219"/>
        <v>1294342</v>
      </c>
      <c r="L3541">
        <f>+VLOOKUP(J3541,'Thanh toán '!Q$6:R$3244,2,0)</f>
        <v>1294342</v>
      </c>
      <c r="M3541" s="47">
        <f t="shared" si="220"/>
        <v>0</v>
      </c>
    </row>
    <row r="3542" spans="1:13" hidden="1" x14ac:dyDescent="0.25">
      <c r="A3542" s="43">
        <v>44848</v>
      </c>
      <c r="B3542" s="40" t="s">
        <v>15658</v>
      </c>
      <c r="C3542" s="40" t="s">
        <v>15659</v>
      </c>
      <c r="D3542" s="38">
        <v>1664069</v>
      </c>
      <c r="E3542" s="42" t="s">
        <v>9114</v>
      </c>
      <c r="F3542" s="38">
        <v>133126</v>
      </c>
      <c r="G3542" s="38">
        <v>1797195</v>
      </c>
      <c r="H3542" s="48" t="s">
        <v>9001</v>
      </c>
      <c r="I3542" s="40" t="s">
        <v>9002</v>
      </c>
      <c r="J3542" s="45">
        <f t="shared" si="218"/>
        <v>47727</v>
      </c>
      <c r="K3542" s="47">
        <f t="shared" si="219"/>
        <v>1797195</v>
      </c>
      <c r="L3542" t="e">
        <f>+VLOOKUP(J3542,'Thanh toán '!Q$6:R$3244,2,0)</f>
        <v>#N/A</v>
      </c>
      <c r="M3542" s="47" t="e">
        <f t="shared" si="220"/>
        <v>#N/A</v>
      </c>
    </row>
    <row r="3543" spans="1:13" ht="21" hidden="1" x14ac:dyDescent="0.25">
      <c r="A3543" s="43">
        <v>44851</v>
      </c>
      <c r="B3543" s="40" t="s">
        <v>15660</v>
      </c>
      <c r="C3543" s="40" t="s">
        <v>15661</v>
      </c>
      <c r="D3543" s="38">
        <v>1191634</v>
      </c>
      <c r="E3543" s="42" t="s">
        <v>9114</v>
      </c>
      <c r="F3543" s="38">
        <v>95331</v>
      </c>
      <c r="G3543" s="38">
        <v>1286965</v>
      </c>
      <c r="H3543" s="48" t="s">
        <v>9284</v>
      </c>
      <c r="I3543" s="40" t="s">
        <v>9285</v>
      </c>
      <c r="J3543" s="45">
        <f t="shared" si="218"/>
        <v>47788</v>
      </c>
      <c r="K3543" s="47">
        <f t="shared" si="219"/>
        <v>1286965</v>
      </c>
      <c r="L3543" t="e">
        <f>+VLOOKUP(J3543,'Thanh toán '!Q$6:R$3244,2,0)</f>
        <v>#N/A</v>
      </c>
      <c r="M3543" s="47" t="e">
        <f t="shared" si="220"/>
        <v>#N/A</v>
      </c>
    </row>
    <row r="3544" spans="1:13" ht="21" hidden="1" x14ac:dyDescent="0.25">
      <c r="A3544" s="43">
        <v>44851</v>
      </c>
      <c r="B3544" s="40" t="s">
        <v>15662</v>
      </c>
      <c r="C3544" s="40" t="s">
        <v>15663</v>
      </c>
      <c r="D3544" s="38">
        <v>2363926</v>
      </c>
      <c r="E3544" s="42" t="s">
        <v>9114</v>
      </c>
      <c r="F3544" s="38">
        <v>189114</v>
      </c>
      <c r="G3544" s="38">
        <v>2553040</v>
      </c>
      <c r="H3544" s="48" t="s">
        <v>9034</v>
      </c>
      <c r="I3544" s="40" t="s">
        <v>9035</v>
      </c>
      <c r="J3544" s="45">
        <f t="shared" si="218"/>
        <v>47815</v>
      </c>
      <c r="K3544" s="47">
        <f t="shared" si="219"/>
        <v>2553040</v>
      </c>
      <c r="L3544" t="e">
        <f>+VLOOKUP(J3544,'Thanh toán '!Q$6:R$3244,2,0)</f>
        <v>#N/A</v>
      </c>
      <c r="M3544" s="47" t="e">
        <f t="shared" si="220"/>
        <v>#N/A</v>
      </c>
    </row>
    <row r="3545" spans="1:13" hidden="1" x14ac:dyDescent="0.25">
      <c r="A3545" s="43">
        <v>44851</v>
      </c>
      <c r="B3545" s="40" t="s">
        <v>15664</v>
      </c>
      <c r="C3545" s="40" t="s">
        <v>15665</v>
      </c>
      <c r="D3545" s="38">
        <v>2269415</v>
      </c>
      <c r="E3545" s="42" t="s">
        <v>9114</v>
      </c>
      <c r="F3545" s="38">
        <v>181553</v>
      </c>
      <c r="G3545" s="38">
        <v>2450968</v>
      </c>
      <c r="H3545" s="48" t="s">
        <v>9001</v>
      </c>
      <c r="I3545" s="40" t="s">
        <v>9002</v>
      </c>
      <c r="J3545" s="45">
        <f t="shared" si="218"/>
        <v>47847</v>
      </c>
      <c r="K3545" s="47">
        <f t="shared" si="219"/>
        <v>2450968</v>
      </c>
      <c r="L3545" t="e">
        <f>+VLOOKUP(J3545,'Thanh toán '!Q$6:R$3244,2,0)</f>
        <v>#N/A</v>
      </c>
      <c r="M3545" s="47" t="e">
        <f t="shared" si="220"/>
        <v>#N/A</v>
      </c>
    </row>
    <row r="3546" spans="1:13" hidden="1" x14ac:dyDescent="0.25">
      <c r="A3546" s="43">
        <v>44851</v>
      </c>
      <c r="B3546" s="40" t="s">
        <v>15666</v>
      </c>
      <c r="C3546" s="40" t="s">
        <v>15667</v>
      </c>
      <c r="D3546" s="38">
        <v>388703</v>
      </c>
      <c r="E3546" s="42" t="s">
        <v>9114</v>
      </c>
      <c r="F3546" s="38">
        <v>31096</v>
      </c>
      <c r="G3546" s="38">
        <v>419799</v>
      </c>
      <c r="H3546" s="48" t="s">
        <v>9001</v>
      </c>
      <c r="I3546" s="40" t="s">
        <v>9002</v>
      </c>
      <c r="J3546" s="45">
        <f t="shared" si="218"/>
        <v>47858</v>
      </c>
      <c r="K3546" s="47">
        <f t="shared" si="219"/>
        <v>419799</v>
      </c>
      <c r="L3546">
        <f>+VLOOKUP(J3546,'Thanh toán '!Q$6:R$3244,2,0)</f>
        <v>419799</v>
      </c>
      <c r="M3546" s="47">
        <f t="shared" si="220"/>
        <v>0</v>
      </c>
    </row>
    <row r="3547" spans="1:13" hidden="1" x14ac:dyDescent="0.25">
      <c r="A3547" s="43">
        <v>44851</v>
      </c>
      <c r="B3547" s="40" t="s">
        <v>15668</v>
      </c>
      <c r="C3547" s="40" t="s">
        <v>15669</v>
      </c>
      <c r="D3547" s="38">
        <v>388703</v>
      </c>
      <c r="E3547" s="42" t="s">
        <v>9114</v>
      </c>
      <c r="F3547" s="38">
        <v>31096</v>
      </c>
      <c r="G3547" s="38">
        <v>419799</v>
      </c>
      <c r="H3547" s="48" t="s">
        <v>9001</v>
      </c>
      <c r="I3547" s="40" t="s">
        <v>9002</v>
      </c>
      <c r="J3547" s="45">
        <f t="shared" si="218"/>
        <v>47867</v>
      </c>
      <c r="K3547" s="47">
        <f t="shared" si="219"/>
        <v>419799</v>
      </c>
      <c r="L3547" t="e">
        <f>+VLOOKUP(J3547,'Thanh toán '!Q$6:R$3244,2,0)</f>
        <v>#N/A</v>
      </c>
      <c r="M3547" s="47" t="e">
        <f t="shared" si="220"/>
        <v>#N/A</v>
      </c>
    </row>
    <row r="3548" spans="1:13" hidden="1" x14ac:dyDescent="0.25">
      <c r="A3548" s="43">
        <v>44852</v>
      </c>
      <c r="B3548" s="40" t="s">
        <v>15670</v>
      </c>
      <c r="C3548" s="40" t="s">
        <v>15671</v>
      </c>
      <c r="D3548" s="38">
        <v>544184</v>
      </c>
      <c r="E3548" s="42" t="s">
        <v>9114</v>
      </c>
      <c r="F3548" s="38">
        <v>43535</v>
      </c>
      <c r="G3548" s="38">
        <v>587719</v>
      </c>
      <c r="H3548" s="48" t="s">
        <v>9001</v>
      </c>
      <c r="I3548" s="40" t="s">
        <v>9002</v>
      </c>
      <c r="J3548" s="45">
        <f t="shared" si="218"/>
        <v>47946</v>
      </c>
      <c r="K3548" s="47">
        <f t="shared" si="219"/>
        <v>587719</v>
      </c>
      <c r="L3548" t="e">
        <f>+VLOOKUP(J3548,'Thanh toán '!Q$6:R$3244,2,0)</f>
        <v>#N/A</v>
      </c>
      <c r="M3548" s="47" t="e">
        <f t="shared" si="220"/>
        <v>#N/A</v>
      </c>
    </row>
    <row r="3549" spans="1:13" hidden="1" x14ac:dyDescent="0.25">
      <c r="A3549" s="43">
        <v>44852</v>
      </c>
      <c r="B3549" s="40" t="s">
        <v>15672</v>
      </c>
      <c r="C3549" s="40" t="s">
        <v>15673</v>
      </c>
      <c r="D3549" s="38">
        <v>388703</v>
      </c>
      <c r="E3549" s="42" t="s">
        <v>9114</v>
      </c>
      <c r="F3549" s="38">
        <v>31096</v>
      </c>
      <c r="G3549" s="38">
        <v>419799</v>
      </c>
      <c r="H3549" s="48" t="s">
        <v>9001</v>
      </c>
      <c r="I3549" s="40" t="s">
        <v>9002</v>
      </c>
      <c r="J3549" s="45">
        <f t="shared" si="218"/>
        <v>47967</v>
      </c>
      <c r="K3549" s="47">
        <f t="shared" si="219"/>
        <v>419799</v>
      </c>
      <c r="L3549">
        <f>+VLOOKUP(J3549,'Thanh toán '!Q$6:R$3244,2,0)</f>
        <v>419799</v>
      </c>
      <c r="M3549" s="47">
        <f t="shared" si="220"/>
        <v>0</v>
      </c>
    </row>
    <row r="3550" spans="1:13" hidden="1" x14ac:dyDescent="0.25">
      <c r="A3550" s="43">
        <v>44852</v>
      </c>
      <c r="B3550" s="40" t="s">
        <v>15674</v>
      </c>
      <c r="C3550" s="40" t="s">
        <v>15675</v>
      </c>
      <c r="D3550" s="38">
        <v>388703</v>
      </c>
      <c r="E3550" s="42" t="s">
        <v>9114</v>
      </c>
      <c r="F3550" s="38">
        <v>31096</v>
      </c>
      <c r="G3550" s="38">
        <v>419799</v>
      </c>
      <c r="H3550" s="48" t="s">
        <v>9001</v>
      </c>
      <c r="I3550" s="40" t="s">
        <v>9002</v>
      </c>
      <c r="J3550" s="45">
        <f t="shared" si="218"/>
        <v>47994</v>
      </c>
      <c r="K3550" s="47">
        <f t="shared" si="219"/>
        <v>419799</v>
      </c>
      <c r="L3550">
        <f>+VLOOKUP(J3550,'Thanh toán '!Q$6:R$3244,2,0)</f>
        <v>419799</v>
      </c>
      <c r="M3550" s="47">
        <f t="shared" si="220"/>
        <v>0</v>
      </c>
    </row>
    <row r="3551" spans="1:13" hidden="1" x14ac:dyDescent="0.25">
      <c r="A3551" s="43">
        <v>44852</v>
      </c>
      <c r="B3551" s="40" t="s">
        <v>15676</v>
      </c>
      <c r="C3551" s="40" t="s">
        <v>15677</v>
      </c>
      <c r="D3551" s="38">
        <v>388703</v>
      </c>
      <c r="E3551" s="42" t="s">
        <v>9114</v>
      </c>
      <c r="F3551" s="38">
        <v>31096</v>
      </c>
      <c r="G3551" s="38">
        <v>419799</v>
      </c>
      <c r="H3551" s="48" t="s">
        <v>9001</v>
      </c>
      <c r="I3551" s="40" t="s">
        <v>9002</v>
      </c>
      <c r="J3551" s="45">
        <f t="shared" si="218"/>
        <v>47995</v>
      </c>
      <c r="K3551" s="47">
        <f t="shared" si="219"/>
        <v>419799</v>
      </c>
      <c r="L3551">
        <f>+VLOOKUP(J3551,'Thanh toán '!Q$6:R$3244,2,0)</f>
        <v>419799</v>
      </c>
      <c r="M3551" s="47">
        <f t="shared" si="220"/>
        <v>0</v>
      </c>
    </row>
    <row r="3552" spans="1:13" hidden="1" x14ac:dyDescent="0.25">
      <c r="A3552" s="43">
        <v>44852</v>
      </c>
      <c r="B3552" s="40" t="s">
        <v>15678</v>
      </c>
      <c r="C3552" s="40" t="s">
        <v>15679</v>
      </c>
      <c r="D3552" s="38">
        <v>388703</v>
      </c>
      <c r="E3552" s="42" t="s">
        <v>9114</v>
      </c>
      <c r="F3552" s="38">
        <v>31096</v>
      </c>
      <c r="G3552" s="38">
        <v>419799</v>
      </c>
      <c r="H3552" s="48" t="s">
        <v>9001</v>
      </c>
      <c r="I3552" s="40" t="s">
        <v>9002</v>
      </c>
      <c r="J3552" s="45">
        <f t="shared" si="218"/>
        <v>48003</v>
      </c>
      <c r="K3552" s="47">
        <f t="shared" si="219"/>
        <v>419799</v>
      </c>
      <c r="L3552" t="e">
        <f>+VLOOKUP(J3552,'Thanh toán '!Q$6:R$3244,2,0)</f>
        <v>#N/A</v>
      </c>
      <c r="M3552" s="47" t="e">
        <f t="shared" si="220"/>
        <v>#N/A</v>
      </c>
    </row>
    <row r="3553" spans="1:13" hidden="1" x14ac:dyDescent="0.25">
      <c r="A3553" s="43">
        <v>44852</v>
      </c>
      <c r="B3553" s="40" t="s">
        <v>15680</v>
      </c>
      <c r="C3553" s="40" t="s">
        <v>15681</v>
      </c>
      <c r="D3553" s="38">
        <v>1045272</v>
      </c>
      <c r="E3553" s="42" t="s">
        <v>9114</v>
      </c>
      <c r="F3553" s="38">
        <v>83622</v>
      </c>
      <c r="G3553" s="38">
        <v>1128894</v>
      </c>
      <c r="H3553" s="48" t="s">
        <v>9001</v>
      </c>
      <c r="I3553" s="40" t="s">
        <v>9002</v>
      </c>
      <c r="J3553" s="45">
        <f t="shared" si="218"/>
        <v>48047</v>
      </c>
      <c r="K3553" s="47">
        <f t="shared" si="219"/>
        <v>1128894</v>
      </c>
      <c r="L3553">
        <f>+VLOOKUP(J3553,'Thanh toán '!Q$6:R$3244,2,0)</f>
        <v>1128894</v>
      </c>
      <c r="M3553" s="47">
        <f t="shared" si="220"/>
        <v>0</v>
      </c>
    </row>
    <row r="3554" spans="1:13" hidden="1" x14ac:dyDescent="0.25">
      <c r="A3554" s="43">
        <v>44853</v>
      </c>
      <c r="B3554" s="40" t="s">
        <v>15682</v>
      </c>
      <c r="C3554" s="40" t="s">
        <v>15683</v>
      </c>
      <c r="D3554" s="38">
        <v>1229518</v>
      </c>
      <c r="E3554" s="42" t="s">
        <v>9114</v>
      </c>
      <c r="F3554" s="38">
        <v>98361</v>
      </c>
      <c r="G3554" s="38">
        <v>1327879</v>
      </c>
      <c r="H3554" s="48" t="s">
        <v>9001</v>
      </c>
      <c r="I3554" s="40" t="s">
        <v>9002</v>
      </c>
      <c r="J3554" s="45">
        <f t="shared" si="218"/>
        <v>48066</v>
      </c>
      <c r="K3554" s="47">
        <f t="shared" si="219"/>
        <v>1327879</v>
      </c>
      <c r="L3554">
        <f>+VLOOKUP(J3554,'Thanh toán '!Q$6:R$3244,2,0)</f>
        <v>1327879</v>
      </c>
      <c r="M3554" s="47">
        <f t="shared" si="220"/>
        <v>0</v>
      </c>
    </row>
    <row r="3555" spans="1:13" hidden="1" x14ac:dyDescent="0.25">
      <c r="A3555" s="43">
        <v>44854</v>
      </c>
      <c r="B3555" s="40" t="s">
        <v>15684</v>
      </c>
      <c r="C3555" s="40" t="s">
        <v>15685</v>
      </c>
      <c r="D3555" s="38">
        <v>388703</v>
      </c>
      <c r="E3555" s="42" t="s">
        <v>9114</v>
      </c>
      <c r="F3555" s="38">
        <v>31096</v>
      </c>
      <c r="G3555" s="38">
        <v>419799</v>
      </c>
      <c r="H3555" s="48" t="s">
        <v>9001</v>
      </c>
      <c r="I3555" s="40" t="s">
        <v>9002</v>
      </c>
      <c r="J3555" s="45">
        <f t="shared" si="218"/>
        <v>48526</v>
      </c>
      <c r="K3555" s="47">
        <f t="shared" si="219"/>
        <v>419799</v>
      </c>
      <c r="L3555">
        <f>+VLOOKUP(J3555,'Thanh toán '!Q$6:R$3244,2,0)</f>
        <v>419799</v>
      </c>
      <c r="M3555" s="47">
        <f t="shared" si="220"/>
        <v>0</v>
      </c>
    </row>
    <row r="3556" spans="1:13" hidden="1" x14ac:dyDescent="0.25">
      <c r="A3556" s="43">
        <v>44854</v>
      </c>
      <c r="B3556" s="40" t="s">
        <v>15686</v>
      </c>
      <c r="C3556" s="40" t="s">
        <v>15687</v>
      </c>
      <c r="D3556" s="38">
        <v>952062</v>
      </c>
      <c r="E3556" s="42" t="s">
        <v>9114</v>
      </c>
      <c r="F3556" s="38">
        <v>76165</v>
      </c>
      <c r="G3556" s="38">
        <v>1028227</v>
      </c>
      <c r="H3556" s="48" t="s">
        <v>9001</v>
      </c>
      <c r="I3556" s="40" t="s">
        <v>9002</v>
      </c>
      <c r="J3556" s="45">
        <f t="shared" si="218"/>
        <v>48566</v>
      </c>
      <c r="K3556" s="47">
        <f t="shared" si="219"/>
        <v>1028227</v>
      </c>
      <c r="L3556">
        <f>+VLOOKUP(J3556,'Thanh toán '!Q$6:R$3244,2,0)</f>
        <v>1028227</v>
      </c>
      <c r="M3556" s="47">
        <f t="shared" si="220"/>
        <v>0</v>
      </c>
    </row>
    <row r="3557" spans="1:13" hidden="1" x14ac:dyDescent="0.25">
      <c r="A3557" s="43">
        <v>44854</v>
      </c>
      <c r="B3557" s="40" t="s">
        <v>15688</v>
      </c>
      <c r="C3557" s="40" t="s">
        <v>15689</v>
      </c>
      <c r="D3557" s="38">
        <v>808335</v>
      </c>
      <c r="E3557" s="42" t="s">
        <v>9114</v>
      </c>
      <c r="F3557" s="38">
        <v>64667</v>
      </c>
      <c r="G3557" s="38">
        <v>873002</v>
      </c>
      <c r="H3557" s="48" t="s">
        <v>9001</v>
      </c>
      <c r="I3557" s="40" t="s">
        <v>9002</v>
      </c>
      <c r="J3557" s="45">
        <f t="shared" si="218"/>
        <v>48572</v>
      </c>
      <c r="K3557" s="47">
        <f t="shared" si="219"/>
        <v>873002</v>
      </c>
      <c r="L3557">
        <f>+VLOOKUP(J3557,'Thanh toán '!Q$6:R$3244,2,0)</f>
        <v>873002</v>
      </c>
      <c r="M3557" s="47">
        <f t="shared" si="220"/>
        <v>0</v>
      </c>
    </row>
    <row r="3558" spans="1:13" hidden="1" x14ac:dyDescent="0.25">
      <c r="A3558" s="43">
        <v>44859</v>
      </c>
      <c r="B3558" s="40" t="s">
        <v>15690</v>
      </c>
      <c r="C3558" s="40" t="s">
        <v>15691</v>
      </c>
      <c r="D3558" s="38">
        <v>734310</v>
      </c>
      <c r="E3558" s="42" t="s">
        <v>9114</v>
      </c>
      <c r="F3558" s="38">
        <v>58745</v>
      </c>
      <c r="G3558" s="38">
        <v>793055</v>
      </c>
      <c r="H3558" s="48" t="s">
        <v>9001</v>
      </c>
      <c r="I3558" s="40" t="s">
        <v>9002</v>
      </c>
      <c r="J3558" s="45">
        <f t="shared" si="218"/>
        <v>48817</v>
      </c>
      <c r="K3558" s="47">
        <f t="shared" si="219"/>
        <v>793055</v>
      </c>
      <c r="L3558" t="e">
        <f>+VLOOKUP(J3558,'Thanh toán '!Q$6:R$3244,2,0)</f>
        <v>#N/A</v>
      </c>
      <c r="M3558" s="47" t="e">
        <f t="shared" si="220"/>
        <v>#N/A</v>
      </c>
    </row>
    <row r="3559" spans="1:13" hidden="1" x14ac:dyDescent="0.25">
      <c r="A3559" s="43">
        <v>44859</v>
      </c>
      <c r="B3559" s="40" t="s">
        <v>15692</v>
      </c>
      <c r="C3559" s="40" t="s">
        <v>15693</v>
      </c>
      <c r="D3559" s="38">
        <v>658290</v>
      </c>
      <c r="E3559" s="42" t="s">
        <v>9114</v>
      </c>
      <c r="F3559" s="38">
        <v>52663</v>
      </c>
      <c r="G3559" s="38">
        <v>710953</v>
      </c>
      <c r="H3559" s="48" t="s">
        <v>9001</v>
      </c>
      <c r="I3559" s="40" t="s">
        <v>9002</v>
      </c>
      <c r="J3559" s="45">
        <f t="shared" si="218"/>
        <v>48819</v>
      </c>
      <c r="K3559" s="47">
        <f t="shared" si="219"/>
        <v>710953</v>
      </c>
      <c r="L3559">
        <f>+VLOOKUP(J3559,'Thanh toán '!Q$6:R$3244,2,0)</f>
        <v>710953</v>
      </c>
      <c r="M3559" s="47">
        <f t="shared" si="220"/>
        <v>0</v>
      </c>
    </row>
    <row r="3560" spans="1:13" hidden="1" x14ac:dyDescent="0.25">
      <c r="A3560" s="43">
        <v>44859</v>
      </c>
      <c r="B3560" s="40" t="s">
        <v>15694</v>
      </c>
      <c r="C3560" s="40" t="s">
        <v>15695</v>
      </c>
      <c r="D3560" s="38">
        <v>594778</v>
      </c>
      <c r="E3560" s="42" t="s">
        <v>9114</v>
      </c>
      <c r="F3560" s="38">
        <v>47582</v>
      </c>
      <c r="G3560" s="38">
        <v>642360</v>
      </c>
      <c r="H3560" s="48" t="s">
        <v>9001</v>
      </c>
      <c r="I3560" s="40" t="s">
        <v>9002</v>
      </c>
      <c r="J3560" s="45">
        <f t="shared" si="218"/>
        <v>48836</v>
      </c>
      <c r="K3560" s="47">
        <f t="shared" si="219"/>
        <v>642360</v>
      </c>
      <c r="L3560">
        <f>+VLOOKUP(J3560,'Thanh toán '!Q$6:R$3244,2,0)</f>
        <v>642360</v>
      </c>
      <c r="M3560" s="47">
        <f t="shared" si="220"/>
        <v>0</v>
      </c>
    </row>
    <row r="3561" spans="1:13" hidden="1" x14ac:dyDescent="0.25">
      <c r="A3561" s="43">
        <v>44859</v>
      </c>
      <c r="B3561" s="40" t="s">
        <v>15696</v>
      </c>
      <c r="C3561" s="40" t="s">
        <v>15697</v>
      </c>
      <c r="D3561" s="38">
        <v>645256</v>
      </c>
      <c r="E3561" s="42" t="s">
        <v>9114</v>
      </c>
      <c r="F3561" s="38">
        <v>51620</v>
      </c>
      <c r="G3561" s="38">
        <v>696876</v>
      </c>
      <c r="H3561" s="48" t="s">
        <v>9001</v>
      </c>
      <c r="I3561" s="40" t="s">
        <v>9002</v>
      </c>
      <c r="J3561" s="45">
        <f t="shared" si="218"/>
        <v>48840</v>
      </c>
      <c r="K3561" s="47">
        <f t="shared" si="219"/>
        <v>696876</v>
      </c>
      <c r="L3561">
        <f>+VLOOKUP(J3561,'Thanh toán '!Q$6:R$3244,2,0)</f>
        <v>696876</v>
      </c>
      <c r="M3561" s="47">
        <f t="shared" si="220"/>
        <v>0</v>
      </c>
    </row>
    <row r="3562" spans="1:13" hidden="1" x14ac:dyDescent="0.25">
      <c r="A3562" s="43">
        <v>44860</v>
      </c>
      <c r="B3562" s="40" t="s">
        <v>15698</v>
      </c>
      <c r="C3562" s="40" t="s">
        <v>15699</v>
      </c>
      <c r="D3562" s="38">
        <v>471203</v>
      </c>
      <c r="E3562" s="42" t="s">
        <v>9114</v>
      </c>
      <c r="F3562" s="38">
        <v>37696</v>
      </c>
      <c r="G3562" s="38">
        <v>508899</v>
      </c>
      <c r="H3562" s="48" t="s">
        <v>9001</v>
      </c>
      <c r="I3562" s="40" t="s">
        <v>9002</v>
      </c>
      <c r="J3562" s="45">
        <f t="shared" si="218"/>
        <v>48886</v>
      </c>
      <c r="K3562" s="47">
        <f t="shared" si="219"/>
        <v>508899</v>
      </c>
      <c r="L3562">
        <f>+VLOOKUP(J3562,'Thanh toán '!Q$6:R$3244,2,0)</f>
        <v>508899</v>
      </c>
      <c r="M3562" s="47">
        <f t="shared" si="220"/>
        <v>0</v>
      </c>
    </row>
    <row r="3563" spans="1:13" hidden="1" x14ac:dyDescent="0.25">
      <c r="A3563" s="43">
        <v>44862</v>
      </c>
      <c r="B3563" s="40" t="s">
        <v>15700</v>
      </c>
      <c r="C3563" s="40" t="s">
        <v>15701</v>
      </c>
      <c r="D3563" s="38">
        <v>767536</v>
      </c>
      <c r="E3563" s="42" t="s">
        <v>9114</v>
      </c>
      <c r="F3563" s="38">
        <v>61403</v>
      </c>
      <c r="G3563" s="38">
        <v>828939</v>
      </c>
      <c r="H3563" s="48" t="s">
        <v>9001</v>
      </c>
      <c r="I3563" s="40" t="s">
        <v>9002</v>
      </c>
      <c r="J3563" s="45">
        <f t="shared" si="218"/>
        <v>49337</v>
      </c>
      <c r="K3563" s="47">
        <f t="shared" si="219"/>
        <v>828939</v>
      </c>
      <c r="L3563">
        <f>+VLOOKUP(J3563,'Thanh toán '!Q$6:R$3244,2,0)</f>
        <v>828938</v>
      </c>
      <c r="M3563" s="47">
        <f t="shared" si="220"/>
        <v>-1</v>
      </c>
    </row>
    <row r="3564" spans="1:13" hidden="1" x14ac:dyDescent="0.25">
      <c r="A3564" s="43">
        <v>44862</v>
      </c>
      <c r="B3564" s="40" t="s">
        <v>15702</v>
      </c>
      <c r="C3564" s="40" t="s">
        <v>15703</v>
      </c>
      <c r="D3564" s="38">
        <v>1056838</v>
      </c>
      <c r="E3564" s="42" t="s">
        <v>9114</v>
      </c>
      <c r="F3564" s="38">
        <v>84547</v>
      </c>
      <c r="G3564" s="38">
        <v>1141385</v>
      </c>
      <c r="H3564" s="48" t="s">
        <v>9001</v>
      </c>
      <c r="I3564" s="40" t="s">
        <v>9002</v>
      </c>
      <c r="J3564" s="45">
        <f t="shared" si="218"/>
        <v>49339</v>
      </c>
      <c r="K3564" s="47">
        <f t="shared" si="219"/>
        <v>1141385</v>
      </c>
      <c r="L3564">
        <f>+VLOOKUP(J3564,'Thanh toán '!Q$6:R$3244,2,0)</f>
        <v>1141385</v>
      </c>
      <c r="M3564" s="47">
        <f t="shared" si="220"/>
        <v>0</v>
      </c>
    </row>
    <row r="3565" spans="1:13" hidden="1" x14ac:dyDescent="0.25">
      <c r="A3565" s="43">
        <v>44862</v>
      </c>
      <c r="B3565" s="40" t="s">
        <v>15704</v>
      </c>
      <c r="C3565" s="40" t="s">
        <v>15705</v>
      </c>
      <c r="D3565" s="38">
        <v>777406</v>
      </c>
      <c r="E3565" s="42" t="s">
        <v>9114</v>
      </c>
      <c r="F3565" s="38">
        <v>62192</v>
      </c>
      <c r="G3565" s="38">
        <v>839598</v>
      </c>
      <c r="H3565" s="48" t="s">
        <v>9001</v>
      </c>
      <c r="I3565" s="40" t="s">
        <v>9002</v>
      </c>
      <c r="J3565" s="45">
        <f t="shared" ref="J3565:J3628" si="221">+B3565*1</f>
        <v>49340</v>
      </c>
      <c r="K3565" s="47">
        <f t="shared" ref="K3565:K3628" si="222">+G3565</f>
        <v>839598</v>
      </c>
      <c r="L3565" t="e">
        <f>+VLOOKUP(J3565,'Thanh toán '!Q$6:R$3244,2,0)</f>
        <v>#N/A</v>
      </c>
      <c r="M3565" s="47" t="e">
        <f t="shared" si="220"/>
        <v>#N/A</v>
      </c>
    </row>
    <row r="3566" spans="1:13" hidden="1" x14ac:dyDescent="0.25">
      <c r="A3566" s="43">
        <v>44863</v>
      </c>
      <c r="B3566" s="40" t="s">
        <v>15706</v>
      </c>
      <c r="C3566" s="40" t="s">
        <v>15707</v>
      </c>
      <c r="D3566" s="38">
        <v>1433349</v>
      </c>
      <c r="E3566" s="42" t="s">
        <v>9114</v>
      </c>
      <c r="F3566" s="38">
        <v>114668</v>
      </c>
      <c r="G3566" s="38">
        <v>1548017</v>
      </c>
      <c r="H3566" s="48" t="s">
        <v>9001</v>
      </c>
      <c r="I3566" s="40" t="s">
        <v>9002</v>
      </c>
      <c r="J3566" s="45">
        <f t="shared" si="221"/>
        <v>49376</v>
      </c>
      <c r="K3566" s="47">
        <f t="shared" si="222"/>
        <v>1548017</v>
      </c>
      <c r="L3566" t="e">
        <f>+VLOOKUP(J3566,'Thanh toán '!Q$6:R$3244,2,0)</f>
        <v>#N/A</v>
      </c>
      <c r="M3566" s="47" t="e">
        <f t="shared" si="220"/>
        <v>#N/A</v>
      </c>
    </row>
    <row r="3567" spans="1:13" hidden="1" x14ac:dyDescent="0.25">
      <c r="A3567" s="43">
        <v>44863</v>
      </c>
      <c r="B3567" s="40" t="s">
        <v>15708</v>
      </c>
      <c r="C3567" s="40" t="s">
        <v>15709</v>
      </c>
      <c r="D3567" s="38">
        <v>388703</v>
      </c>
      <c r="E3567" s="42" t="s">
        <v>9114</v>
      </c>
      <c r="F3567" s="38">
        <v>31096</v>
      </c>
      <c r="G3567" s="38">
        <v>419799</v>
      </c>
      <c r="H3567" s="48" t="s">
        <v>9001</v>
      </c>
      <c r="I3567" s="40" t="s">
        <v>9002</v>
      </c>
      <c r="J3567" s="45">
        <f t="shared" si="221"/>
        <v>49415</v>
      </c>
      <c r="K3567" s="47">
        <f t="shared" si="222"/>
        <v>419799</v>
      </c>
      <c r="L3567">
        <f>+VLOOKUP(J3567,'Thanh toán '!Q$6:R$3244,2,0)</f>
        <v>419799</v>
      </c>
      <c r="M3567" s="47">
        <f t="shared" si="220"/>
        <v>0</v>
      </c>
    </row>
    <row r="3568" spans="1:13" hidden="1" x14ac:dyDescent="0.25">
      <c r="A3568" s="43">
        <v>44865</v>
      </c>
      <c r="B3568" s="40" t="s">
        <v>15710</v>
      </c>
      <c r="C3568" s="40" t="s">
        <v>15711</v>
      </c>
      <c r="D3568" s="38">
        <v>842818</v>
      </c>
      <c r="E3568" s="42" t="s">
        <v>9114</v>
      </c>
      <c r="F3568" s="38">
        <v>67425</v>
      </c>
      <c r="G3568" s="38">
        <v>910243</v>
      </c>
      <c r="H3568" s="48" t="s">
        <v>9001</v>
      </c>
      <c r="I3568" s="40" t="s">
        <v>9002</v>
      </c>
      <c r="J3568" s="45">
        <f t="shared" si="221"/>
        <v>49486</v>
      </c>
      <c r="K3568" s="47">
        <f t="shared" si="222"/>
        <v>910243</v>
      </c>
      <c r="L3568">
        <f>+VLOOKUP(J3568,'Thanh toán '!Q$6:R$3244,2,0)</f>
        <v>910243</v>
      </c>
      <c r="M3568" s="47">
        <f t="shared" si="220"/>
        <v>0</v>
      </c>
    </row>
    <row r="3569" spans="1:13" ht="21" hidden="1" x14ac:dyDescent="0.25">
      <c r="A3569" s="43">
        <v>44865</v>
      </c>
      <c r="B3569" s="40" t="s">
        <v>15712</v>
      </c>
      <c r="C3569" s="40" t="s">
        <v>15713</v>
      </c>
      <c r="D3569" s="38">
        <v>1771287</v>
      </c>
      <c r="E3569" s="42" t="s">
        <v>9114</v>
      </c>
      <c r="F3569" s="38">
        <v>141703</v>
      </c>
      <c r="G3569" s="38">
        <v>1912990</v>
      </c>
      <c r="H3569" s="48" t="s">
        <v>9159</v>
      </c>
      <c r="I3569" s="40" t="s">
        <v>9160</v>
      </c>
      <c r="J3569" s="45">
        <f t="shared" si="221"/>
        <v>49489</v>
      </c>
      <c r="K3569" s="47">
        <f t="shared" si="222"/>
        <v>1912990</v>
      </c>
      <c r="L3569">
        <f>+VLOOKUP(J3569,'Thanh toán '!Q$6:R$3244,2,0)</f>
        <v>1912990</v>
      </c>
      <c r="M3569" s="47">
        <f t="shared" si="220"/>
        <v>0</v>
      </c>
    </row>
    <row r="3570" spans="1:13" ht="21" hidden="1" x14ac:dyDescent="0.25">
      <c r="A3570" s="43">
        <v>44866</v>
      </c>
      <c r="B3570" s="40" t="s">
        <v>15714</v>
      </c>
      <c r="C3570" s="40" t="s">
        <v>15715</v>
      </c>
      <c r="D3570" s="38">
        <v>1441707</v>
      </c>
      <c r="E3570" s="42" t="s">
        <v>9114</v>
      </c>
      <c r="F3570" s="38">
        <v>115337</v>
      </c>
      <c r="G3570" s="38">
        <v>1557044</v>
      </c>
      <c r="H3570" s="48" t="s">
        <v>9034</v>
      </c>
      <c r="I3570" s="40" t="s">
        <v>9035</v>
      </c>
      <c r="J3570" s="45">
        <f t="shared" si="221"/>
        <v>49529</v>
      </c>
      <c r="K3570" s="47">
        <f t="shared" si="222"/>
        <v>1557044</v>
      </c>
      <c r="L3570">
        <f>+VLOOKUP(J3570,'Thanh toán '!Q$6:R$3244,2,0)</f>
        <v>1557044</v>
      </c>
      <c r="M3570" s="47">
        <f t="shared" si="220"/>
        <v>0</v>
      </c>
    </row>
    <row r="3571" spans="1:13" hidden="1" x14ac:dyDescent="0.25">
      <c r="A3571" s="43">
        <v>44866</v>
      </c>
      <c r="B3571" s="40" t="s">
        <v>15716</v>
      </c>
      <c r="C3571" s="40" t="s">
        <v>15717</v>
      </c>
      <c r="D3571" s="38">
        <v>608996</v>
      </c>
      <c r="E3571" s="42" t="s">
        <v>9114</v>
      </c>
      <c r="F3571" s="38">
        <v>48720</v>
      </c>
      <c r="G3571" s="38">
        <v>657716</v>
      </c>
      <c r="H3571" s="48" t="s">
        <v>9001</v>
      </c>
      <c r="I3571" s="40" t="s">
        <v>9002</v>
      </c>
      <c r="J3571" s="45">
        <f t="shared" si="221"/>
        <v>49573</v>
      </c>
      <c r="K3571" s="47">
        <f t="shared" si="222"/>
        <v>657716</v>
      </c>
      <c r="L3571" t="e">
        <f>+VLOOKUP(J3571,'Thanh toán '!Q$6:R$3244,2,0)</f>
        <v>#N/A</v>
      </c>
      <c r="M3571" s="47" t="e">
        <f t="shared" si="220"/>
        <v>#N/A</v>
      </c>
    </row>
    <row r="3572" spans="1:13" hidden="1" x14ac:dyDescent="0.25">
      <c r="A3572" s="43">
        <v>44867</v>
      </c>
      <c r="B3572" s="40" t="s">
        <v>15718</v>
      </c>
      <c r="C3572" s="40" t="s">
        <v>15719</v>
      </c>
      <c r="D3572" s="38">
        <v>1312018</v>
      </c>
      <c r="E3572" s="42" t="s">
        <v>9114</v>
      </c>
      <c r="F3572" s="38">
        <v>104961</v>
      </c>
      <c r="G3572" s="38">
        <v>1416979</v>
      </c>
      <c r="H3572" s="48" t="s">
        <v>9001</v>
      </c>
      <c r="I3572" s="40" t="s">
        <v>9002</v>
      </c>
      <c r="J3572" s="45">
        <f t="shared" si="221"/>
        <v>49681</v>
      </c>
      <c r="K3572" s="47">
        <f t="shared" si="222"/>
        <v>1416979</v>
      </c>
      <c r="L3572">
        <f>+VLOOKUP(J3572,'Thanh toán '!Q$6:R$3244,2,0)</f>
        <v>1416979</v>
      </c>
      <c r="M3572" s="47">
        <f t="shared" si="220"/>
        <v>0</v>
      </c>
    </row>
    <row r="3573" spans="1:13" hidden="1" x14ac:dyDescent="0.25">
      <c r="A3573" s="43">
        <v>44868</v>
      </c>
      <c r="B3573" s="40" t="s">
        <v>15720</v>
      </c>
      <c r="C3573" s="40" t="s">
        <v>15721</v>
      </c>
      <c r="D3573" s="38">
        <v>2236260</v>
      </c>
      <c r="E3573" s="42" t="s">
        <v>9114</v>
      </c>
      <c r="F3573" s="38">
        <v>178901</v>
      </c>
      <c r="G3573" s="38">
        <v>2415161</v>
      </c>
      <c r="H3573" s="48" t="s">
        <v>9001</v>
      </c>
      <c r="I3573" s="40" t="s">
        <v>9002</v>
      </c>
      <c r="J3573" s="45">
        <f t="shared" si="221"/>
        <v>49718</v>
      </c>
      <c r="K3573" s="47">
        <f t="shared" si="222"/>
        <v>2415161</v>
      </c>
      <c r="L3573">
        <f>+VLOOKUP(J3573,'Thanh toán '!Q$6:R$3244,2,0)</f>
        <v>2415161</v>
      </c>
      <c r="M3573" s="47">
        <f t="shared" si="220"/>
        <v>0</v>
      </c>
    </row>
    <row r="3574" spans="1:13" hidden="1" x14ac:dyDescent="0.25">
      <c r="A3574" s="43">
        <v>44870</v>
      </c>
      <c r="B3574" s="40" t="s">
        <v>15722</v>
      </c>
      <c r="C3574" s="40" t="s">
        <v>15723</v>
      </c>
      <c r="D3574" s="38">
        <v>777406</v>
      </c>
      <c r="E3574" s="42" t="s">
        <v>9114</v>
      </c>
      <c r="F3574" s="38">
        <v>62192</v>
      </c>
      <c r="G3574" s="38">
        <v>839598</v>
      </c>
      <c r="H3574" s="48" t="s">
        <v>9001</v>
      </c>
      <c r="I3574" s="40" t="s">
        <v>9002</v>
      </c>
      <c r="J3574" s="45">
        <f t="shared" si="221"/>
        <v>50248</v>
      </c>
      <c r="K3574" s="47">
        <f t="shared" si="222"/>
        <v>839598</v>
      </c>
      <c r="L3574" t="e">
        <f>+VLOOKUP(J3574,'Thanh toán '!Q$6:R$3244,2,0)</f>
        <v>#N/A</v>
      </c>
      <c r="M3574" s="47" t="e">
        <f t="shared" si="220"/>
        <v>#N/A</v>
      </c>
    </row>
    <row r="3575" spans="1:13" hidden="1" x14ac:dyDescent="0.25">
      <c r="A3575" s="43">
        <v>44870</v>
      </c>
      <c r="B3575" s="40" t="s">
        <v>15724</v>
      </c>
      <c r="C3575" s="40" t="s">
        <v>15725</v>
      </c>
      <c r="D3575" s="38">
        <v>466444</v>
      </c>
      <c r="E3575" s="42" t="s">
        <v>9114</v>
      </c>
      <c r="F3575" s="38">
        <v>37316</v>
      </c>
      <c r="G3575" s="38">
        <v>503760</v>
      </c>
      <c r="H3575" s="48" t="s">
        <v>9001</v>
      </c>
      <c r="I3575" s="40" t="s">
        <v>9002</v>
      </c>
      <c r="J3575" s="45">
        <f t="shared" si="221"/>
        <v>50281</v>
      </c>
      <c r="K3575" s="47">
        <f t="shared" si="222"/>
        <v>503760</v>
      </c>
      <c r="L3575">
        <f>+VLOOKUP(J3575,'Thanh toán '!Q$6:R$3244,2,0)</f>
        <v>503760</v>
      </c>
      <c r="M3575" s="47">
        <f t="shared" si="220"/>
        <v>0</v>
      </c>
    </row>
    <row r="3576" spans="1:13" ht="21" hidden="1" x14ac:dyDescent="0.25">
      <c r="A3576" s="43">
        <v>44872</v>
      </c>
      <c r="B3576" s="40" t="s">
        <v>15726</v>
      </c>
      <c r="C3576" s="40" t="s">
        <v>15727</v>
      </c>
      <c r="D3576" s="38">
        <v>1995734</v>
      </c>
      <c r="E3576" s="42" t="s">
        <v>9114</v>
      </c>
      <c r="F3576" s="38">
        <v>159659</v>
      </c>
      <c r="G3576" s="38">
        <v>2155393</v>
      </c>
      <c r="H3576" s="48" t="s">
        <v>9284</v>
      </c>
      <c r="I3576" s="40" t="s">
        <v>9285</v>
      </c>
      <c r="J3576" s="45">
        <f t="shared" si="221"/>
        <v>50312</v>
      </c>
      <c r="K3576" s="47">
        <f t="shared" si="222"/>
        <v>2155393</v>
      </c>
      <c r="L3576">
        <f>+VLOOKUP(J3576,'Thanh toán '!Q$6:R$3244,2,0)</f>
        <v>2155393</v>
      </c>
      <c r="M3576" s="47">
        <f t="shared" si="220"/>
        <v>0</v>
      </c>
    </row>
    <row r="3577" spans="1:13" ht="21" hidden="1" x14ac:dyDescent="0.25">
      <c r="A3577" s="43">
        <v>44872</v>
      </c>
      <c r="B3577" s="40" t="s">
        <v>15728</v>
      </c>
      <c r="C3577" s="40" t="s">
        <v>15729</v>
      </c>
      <c r="D3577" s="38">
        <v>388703</v>
      </c>
      <c r="E3577" s="42" t="s">
        <v>9114</v>
      </c>
      <c r="F3577" s="38">
        <v>31096</v>
      </c>
      <c r="G3577" s="38">
        <v>419799</v>
      </c>
      <c r="H3577" s="48" t="s">
        <v>9034</v>
      </c>
      <c r="I3577" s="40" t="s">
        <v>9035</v>
      </c>
      <c r="J3577" s="45">
        <f t="shared" si="221"/>
        <v>50324</v>
      </c>
      <c r="K3577" s="47">
        <f t="shared" si="222"/>
        <v>419799</v>
      </c>
      <c r="L3577">
        <f>+VLOOKUP(J3577,'Thanh toán '!Q$6:R$3244,2,0)</f>
        <v>419799</v>
      </c>
      <c r="M3577" s="47">
        <f t="shared" si="220"/>
        <v>0</v>
      </c>
    </row>
    <row r="3578" spans="1:13" hidden="1" x14ac:dyDescent="0.25">
      <c r="A3578" s="43">
        <v>44873</v>
      </c>
      <c r="B3578" s="40" t="s">
        <v>15730</v>
      </c>
      <c r="C3578" s="40" t="s">
        <v>15731</v>
      </c>
      <c r="D3578" s="38">
        <v>890523</v>
      </c>
      <c r="E3578" s="42" t="s">
        <v>9114</v>
      </c>
      <c r="F3578" s="38">
        <v>71242</v>
      </c>
      <c r="G3578" s="38">
        <v>961765</v>
      </c>
      <c r="H3578" s="48" t="s">
        <v>9001</v>
      </c>
      <c r="I3578" s="40" t="s">
        <v>9002</v>
      </c>
      <c r="J3578" s="45">
        <f t="shared" si="221"/>
        <v>50366</v>
      </c>
      <c r="K3578" s="47">
        <f t="shared" si="222"/>
        <v>961765</v>
      </c>
      <c r="L3578">
        <f>+VLOOKUP(J3578,'Thanh toán '!Q$6:R$3244,2,0)</f>
        <v>961765</v>
      </c>
      <c r="M3578" s="47">
        <f t="shared" si="220"/>
        <v>0</v>
      </c>
    </row>
    <row r="3579" spans="1:13" hidden="1" x14ac:dyDescent="0.25">
      <c r="A3579" s="43">
        <v>44874</v>
      </c>
      <c r="B3579" s="40" t="s">
        <v>15732</v>
      </c>
      <c r="C3579" s="40" t="s">
        <v>15733</v>
      </c>
      <c r="D3579" s="38">
        <v>2619011</v>
      </c>
      <c r="E3579" s="42" t="s">
        <v>9114</v>
      </c>
      <c r="F3579" s="38">
        <v>209521</v>
      </c>
      <c r="G3579" s="38">
        <v>2828532</v>
      </c>
      <c r="H3579" s="48" t="s">
        <v>9725</v>
      </c>
      <c r="I3579" s="40" t="s">
        <v>9726</v>
      </c>
      <c r="J3579" s="45">
        <f t="shared" si="221"/>
        <v>50535</v>
      </c>
      <c r="K3579" s="47">
        <f t="shared" si="222"/>
        <v>2828532</v>
      </c>
      <c r="L3579">
        <f>+VLOOKUP(J3579,'Thanh toán '!Q$6:R$3244,2,0)</f>
        <v>2828532</v>
      </c>
      <c r="M3579" s="47">
        <f t="shared" si="220"/>
        <v>0</v>
      </c>
    </row>
    <row r="3580" spans="1:13" hidden="1" x14ac:dyDescent="0.25">
      <c r="A3580" s="43">
        <v>44874</v>
      </c>
      <c r="B3580" s="40" t="s">
        <v>15734</v>
      </c>
      <c r="C3580" s="40" t="s">
        <v>15735</v>
      </c>
      <c r="D3580" s="38">
        <v>1452743</v>
      </c>
      <c r="E3580" s="42" t="s">
        <v>9114</v>
      </c>
      <c r="F3580" s="38">
        <v>116219</v>
      </c>
      <c r="G3580" s="38">
        <v>1568962</v>
      </c>
      <c r="H3580" s="48" t="s">
        <v>9725</v>
      </c>
      <c r="I3580" s="40" t="s">
        <v>9726</v>
      </c>
      <c r="J3580" s="45">
        <f t="shared" si="221"/>
        <v>50536</v>
      </c>
      <c r="K3580" s="47">
        <f t="shared" si="222"/>
        <v>1568962</v>
      </c>
      <c r="L3580">
        <f>+VLOOKUP(J3580,'Thanh toán '!Q$6:R$3244,2,0)</f>
        <v>1568962</v>
      </c>
      <c r="M3580" s="47">
        <f t="shared" si="220"/>
        <v>0</v>
      </c>
    </row>
    <row r="3581" spans="1:13" hidden="1" x14ac:dyDescent="0.25">
      <c r="A3581" s="43">
        <v>44874</v>
      </c>
      <c r="B3581" s="40" t="s">
        <v>15736</v>
      </c>
      <c r="C3581" s="40" t="s">
        <v>15737</v>
      </c>
      <c r="D3581" s="38">
        <v>539249</v>
      </c>
      <c r="E3581" s="42" t="s">
        <v>9114</v>
      </c>
      <c r="F3581" s="38">
        <v>43140</v>
      </c>
      <c r="G3581" s="38">
        <v>582389</v>
      </c>
      <c r="H3581" s="48" t="s">
        <v>9725</v>
      </c>
      <c r="I3581" s="40" t="s">
        <v>9726</v>
      </c>
      <c r="J3581" s="45">
        <f t="shared" si="221"/>
        <v>50537</v>
      </c>
      <c r="K3581" s="47">
        <f t="shared" si="222"/>
        <v>582389</v>
      </c>
      <c r="L3581">
        <f>+VLOOKUP(J3581,'Thanh toán '!Q$6:R$3244,2,0)</f>
        <v>582389</v>
      </c>
      <c r="M3581" s="47">
        <f t="shared" si="220"/>
        <v>0</v>
      </c>
    </row>
    <row r="3582" spans="1:13" hidden="1" x14ac:dyDescent="0.25">
      <c r="A3582" s="43">
        <v>44874</v>
      </c>
      <c r="B3582" s="40" t="s">
        <v>15738</v>
      </c>
      <c r="C3582" s="40" t="s">
        <v>15739</v>
      </c>
      <c r="D3582" s="38">
        <v>388703</v>
      </c>
      <c r="E3582" s="42" t="s">
        <v>9114</v>
      </c>
      <c r="F3582" s="38">
        <v>31096</v>
      </c>
      <c r="G3582" s="38">
        <v>419799</v>
      </c>
      <c r="H3582" s="48" t="s">
        <v>9001</v>
      </c>
      <c r="I3582" s="40" t="s">
        <v>9002</v>
      </c>
      <c r="J3582" s="45">
        <f t="shared" si="221"/>
        <v>50544</v>
      </c>
      <c r="K3582" s="47">
        <f t="shared" si="222"/>
        <v>419799</v>
      </c>
      <c r="L3582">
        <f>+VLOOKUP(J3582,'Thanh toán '!Q$6:R$3244,2,0)</f>
        <v>419799</v>
      </c>
      <c r="M3582" s="47">
        <f t="shared" si="220"/>
        <v>0</v>
      </c>
    </row>
    <row r="3583" spans="1:13" hidden="1" x14ac:dyDescent="0.25">
      <c r="A3583" s="43">
        <v>44874</v>
      </c>
      <c r="B3583" s="40" t="s">
        <v>15740</v>
      </c>
      <c r="C3583" s="40" t="s">
        <v>15741</v>
      </c>
      <c r="D3583" s="38">
        <v>466444</v>
      </c>
      <c r="E3583" s="42" t="s">
        <v>9114</v>
      </c>
      <c r="F3583" s="38">
        <v>37316</v>
      </c>
      <c r="G3583" s="38">
        <v>503760</v>
      </c>
      <c r="H3583" s="48" t="s">
        <v>9001</v>
      </c>
      <c r="I3583" s="40" t="s">
        <v>9002</v>
      </c>
      <c r="J3583" s="45">
        <f t="shared" si="221"/>
        <v>50572</v>
      </c>
      <c r="K3583" s="47">
        <f t="shared" si="222"/>
        <v>503760</v>
      </c>
      <c r="L3583">
        <f>+VLOOKUP(J3583,'Thanh toán '!Q$6:R$3244,2,0)</f>
        <v>503760</v>
      </c>
      <c r="M3583" s="47">
        <f t="shared" si="220"/>
        <v>0</v>
      </c>
    </row>
    <row r="3584" spans="1:13" hidden="1" x14ac:dyDescent="0.25">
      <c r="A3584" s="43">
        <v>44874</v>
      </c>
      <c r="B3584" s="40" t="s">
        <v>15742</v>
      </c>
      <c r="C3584" s="40" t="s">
        <v>15743</v>
      </c>
      <c r="D3584" s="38">
        <v>1220449</v>
      </c>
      <c r="E3584" s="42" t="s">
        <v>9114</v>
      </c>
      <c r="F3584" s="38">
        <v>97636</v>
      </c>
      <c r="G3584" s="38">
        <v>1318085</v>
      </c>
      <c r="H3584" s="48" t="s">
        <v>9001</v>
      </c>
      <c r="I3584" s="40" t="s">
        <v>9002</v>
      </c>
      <c r="J3584" s="45">
        <f t="shared" si="221"/>
        <v>50588</v>
      </c>
      <c r="K3584" s="47">
        <f t="shared" si="222"/>
        <v>1318085</v>
      </c>
      <c r="L3584">
        <f>+VLOOKUP(J3584,'Thanh toán '!Q$6:R$3244,2,0)</f>
        <v>1318085</v>
      </c>
      <c r="M3584" s="47">
        <f t="shared" si="220"/>
        <v>0</v>
      </c>
    </row>
    <row r="3585" spans="1:13" hidden="1" x14ac:dyDescent="0.25">
      <c r="A3585" s="43">
        <v>44874</v>
      </c>
      <c r="B3585" s="40" t="s">
        <v>15744</v>
      </c>
      <c r="C3585" s="40" t="s">
        <v>15745</v>
      </c>
      <c r="D3585" s="38">
        <v>1043655</v>
      </c>
      <c r="E3585" s="42" t="s">
        <v>9114</v>
      </c>
      <c r="F3585" s="38">
        <v>83492</v>
      </c>
      <c r="G3585" s="38">
        <v>1127147</v>
      </c>
      <c r="H3585" s="48" t="s">
        <v>9001</v>
      </c>
      <c r="I3585" s="40" t="s">
        <v>9002</v>
      </c>
      <c r="J3585" s="45">
        <f t="shared" si="221"/>
        <v>50590</v>
      </c>
      <c r="K3585" s="47">
        <f t="shared" si="222"/>
        <v>1127147</v>
      </c>
      <c r="L3585">
        <f>+VLOOKUP(J3585,'Thanh toán '!Q$6:R$3244,2,0)</f>
        <v>1127147</v>
      </c>
      <c r="M3585" s="47">
        <f t="shared" si="220"/>
        <v>0</v>
      </c>
    </row>
    <row r="3586" spans="1:13" ht="21" hidden="1" x14ac:dyDescent="0.25">
      <c r="A3586" s="43">
        <v>44874</v>
      </c>
      <c r="B3586" s="40" t="s">
        <v>15746</v>
      </c>
      <c r="C3586" s="40" t="s">
        <v>15747</v>
      </c>
      <c r="D3586" s="38">
        <v>621925</v>
      </c>
      <c r="E3586" s="42" t="s">
        <v>9114</v>
      </c>
      <c r="F3586" s="38">
        <v>49754</v>
      </c>
      <c r="G3586" s="38">
        <v>671679</v>
      </c>
      <c r="H3586" s="48" t="s">
        <v>9284</v>
      </c>
      <c r="I3586" s="40" t="s">
        <v>9285</v>
      </c>
      <c r="J3586" s="45">
        <f t="shared" si="221"/>
        <v>50638</v>
      </c>
      <c r="K3586" s="47">
        <f t="shared" si="222"/>
        <v>671679</v>
      </c>
      <c r="L3586" t="e">
        <f>+VLOOKUP(J3586,'Thanh toán '!Q$6:R$3244,2,0)</f>
        <v>#N/A</v>
      </c>
      <c r="M3586" s="47" t="e">
        <f t="shared" si="220"/>
        <v>#N/A</v>
      </c>
    </row>
    <row r="3587" spans="1:13" ht="21" hidden="1" x14ac:dyDescent="0.25">
      <c r="A3587" s="43">
        <v>44876</v>
      </c>
      <c r="B3587" s="40" t="s">
        <v>15748</v>
      </c>
      <c r="C3587" s="40" t="s">
        <v>15749</v>
      </c>
      <c r="D3587" s="38">
        <v>1891663</v>
      </c>
      <c r="E3587" s="42" t="s">
        <v>9114</v>
      </c>
      <c r="F3587" s="38">
        <v>151333</v>
      </c>
      <c r="G3587" s="38">
        <v>2042996</v>
      </c>
      <c r="H3587" s="48" t="s">
        <v>9159</v>
      </c>
      <c r="I3587" s="40" t="s">
        <v>9160</v>
      </c>
      <c r="J3587" s="45">
        <f t="shared" si="221"/>
        <v>50725</v>
      </c>
      <c r="K3587" s="47">
        <f t="shared" si="222"/>
        <v>2042996</v>
      </c>
      <c r="L3587" t="e">
        <f>+VLOOKUP(J3587,'Thanh toán '!Q$6:R$3244,2,0)</f>
        <v>#N/A</v>
      </c>
      <c r="M3587" s="47" t="e">
        <f t="shared" si="220"/>
        <v>#N/A</v>
      </c>
    </row>
    <row r="3588" spans="1:13" ht="21" hidden="1" x14ac:dyDescent="0.25">
      <c r="A3588" s="43">
        <v>44876</v>
      </c>
      <c r="B3588" s="40" t="s">
        <v>15750</v>
      </c>
      <c r="C3588" s="40" t="s">
        <v>15751</v>
      </c>
      <c r="D3588" s="38">
        <v>1676289</v>
      </c>
      <c r="E3588" s="42" t="s">
        <v>9114</v>
      </c>
      <c r="F3588" s="38">
        <v>134103</v>
      </c>
      <c r="G3588" s="38">
        <v>1810392</v>
      </c>
      <c r="H3588" s="48" t="s">
        <v>9159</v>
      </c>
      <c r="I3588" s="40" t="s">
        <v>9160</v>
      </c>
      <c r="J3588" s="45">
        <f t="shared" si="221"/>
        <v>50728</v>
      </c>
      <c r="K3588" s="47">
        <f t="shared" si="222"/>
        <v>1810392</v>
      </c>
      <c r="L3588" t="e">
        <f>+VLOOKUP(J3588,'Thanh toán '!Q$6:R$3244,2,0)</f>
        <v>#N/A</v>
      </c>
      <c r="M3588" s="47" t="e">
        <f t="shared" si="220"/>
        <v>#N/A</v>
      </c>
    </row>
    <row r="3589" spans="1:13" hidden="1" x14ac:dyDescent="0.25">
      <c r="A3589" s="43">
        <v>44876</v>
      </c>
      <c r="B3589" s="40" t="s">
        <v>15752</v>
      </c>
      <c r="C3589" s="40" t="s">
        <v>15753</v>
      </c>
      <c r="D3589" s="38">
        <v>672405</v>
      </c>
      <c r="E3589" s="42" t="s">
        <v>9114</v>
      </c>
      <c r="F3589" s="38">
        <v>53792</v>
      </c>
      <c r="G3589" s="38">
        <v>726197</v>
      </c>
      <c r="H3589" s="48" t="s">
        <v>9001</v>
      </c>
      <c r="I3589" s="40" t="s">
        <v>9002</v>
      </c>
      <c r="J3589" s="45">
        <f t="shared" si="221"/>
        <v>50734</v>
      </c>
      <c r="K3589" s="47">
        <f t="shared" si="222"/>
        <v>726197</v>
      </c>
      <c r="L3589">
        <f>+VLOOKUP(J3589,'Thanh toán '!Q$6:R$3244,2,0)</f>
        <v>726197</v>
      </c>
      <c r="M3589" s="47">
        <f t="shared" si="220"/>
        <v>0</v>
      </c>
    </row>
    <row r="3590" spans="1:13" hidden="1" x14ac:dyDescent="0.25">
      <c r="A3590" s="43">
        <v>44876</v>
      </c>
      <c r="B3590" s="40" t="s">
        <v>15754</v>
      </c>
      <c r="C3590" s="40" t="s">
        <v>15755</v>
      </c>
      <c r="D3590" s="38">
        <v>783527</v>
      </c>
      <c r="E3590" s="42" t="s">
        <v>9114</v>
      </c>
      <c r="F3590" s="38">
        <v>62682</v>
      </c>
      <c r="G3590" s="38">
        <v>846209</v>
      </c>
      <c r="H3590" s="48" t="s">
        <v>9001</v>
      </c>
      <c r="I3590" s="40" t="s">
        <v>9002</v>
      </c>
      <c r="J3590" s="45">
        <f t="shared" si="221"/>
        <v>50759</v>
      </c>
      <c r="K3590" s="47">
        <f t="shared" si="222"/>
        <v>846209</v>
      </c>
      <c r="L3590" t="e">
        <f>+VLOOKUP(J3590,'Thanh toán '!Q$6:R$3244,2,0)</f>
        <v>#N/A</v>
      </c>
      <c r="M3590" s="47" t="e">
        <f t="shared" ref="M3590:M3653" si="223">+L3590-K3590</f>
        <v>#N/A</v>
      </c>
    </row>
    <row r="3591" spans="1:13" hidden="1" x14ac:dyDescent="0.25">
      <c r="A3591" s="43">
        <v>44877</v>
      </c>
      <c r="B3591" s="40" t="s">
        <v>15756</v>
      </c>
      <c r="C3591" s="40" t="s">
        <v>15757</v>
      </c>
      <c r="D3591" s="38">
        <v>608996</v>
      </c>
      <c r="E3591" s="42" t="s">
        <v>9114</v>
      </c>
      <c r="F3591" s="38">
        <v>48720</v>
      </c>
      <c r="G3591" s="38">
        <v>657716</v>
      </c>
      <c r="H3591" s="48" t="s">
        <v>9001</v>
      </c>
      <c r="I3591" s="40" t="s">
        <v>9002</v>
      </c>
      <c r="J3591" s="45">
        <f t="shared" si="221"/>
        <v>50844</v>
      </c>
      <c r="K3591" s="47">
        <f t="shared" si="222"/>
        <v>657716</v>
      </c>
      <c r="L3591">
        <f>+VLOOKUP(J3591,'Thanh toán '!Q$6:R$3244,2,0)</f>
        <v>657716</v>
      </c>
      <c r="M3591" s="47">
        <f t="shared" si="223"/>
        <v>0</v>
      </c>
    </row>
    <row r="3592" spans="1:13" ht="21" hidden="1" x14ac:dyDescent="0.25">
      <c r="A3592" s="43">
        <v>44877</v>
      </c>
      <c r="B3592" s="40" t="s">
        <v>15758</v>
      </c>
      <c r="C3592" s="40" t="s">
        <v>15759</v>
      </c>
      <c r="D3592" s="38">
        <v>1767666</v>
      </c>
      <c r="E3592" s="42" t="s">
        <v>9114</v>
      </c>
      <c r="F3592" s="38">
        <v>141413</v>
      </c>
      <c r="G3592" s="38">
        <v>1909079</v>
      </c>
      <c r="H3592" s="48" t="s">
        <v>9159</v>
      </c>
      <c r="I3592" s="40" t="s">
        <v>9160</v>
      </c>
      <c r="J3592" s="45">
        <f t="shared" si="221"/>
        <v>50887</v>
      </c>
      <c r="K3592" s="47">
        <f t="shared" si="222"/>
        <v>1909079</v>
      </c>
      <c r="L3592">
        <f>+VLOOKUP(J3592,'Thanh toán '!Q$6:R$3244,2,0)</f>
        <v>1909079</v>
      </c>
      <c r="M3592" s="47">
        <f t="shared" si="223"/>
        <v>0</v>
      </c>
    </row>
    <row r="3593" spans="1:13" ht="21" hidden="1" x14ac:dyDescent="0.25">
      <c r="A3593" s="43">
        <v>44877</v>
      </c>
      <c r="B3593" s="40" t="s">
        <v>15760</v>
      </c>
      <c r="C3593" s="40" t="s">
        <v>15761</v>
      </c>
      <c r="D3593" s="38">
        <v>1289600</v>
      </c>
      <c r="E3593" s="42" t="s">
        <v>9114</v>
      </c>
      <c r="F3593" s="38">
        <v>103168</v>
      </c>
      <c r="G3593" s="38">
        <v>1392768</v>
      </c>
      <c r="H3593" s="48" t="s">
        <v>9159</v>
      </c>
      <c r="I3593" s="40" t="s">
        <v>9160</v>
      </c>
      <c r="J3593" s="45">
        <f t="shared" si="221"/>
        <v>50889</v>
      </c>
      <c r="K3593" s="47">
        <f t="shared" si="222"/>
        <v>1392768</v>
      </c>
      <c r="L3593">
        <f>+VLOOKUP(J3593,'Thanh toán '!Q$6:R$3244,2,0)</f>
        <v>1392768</v>
      </c>
      <c r="M3593" s="47">
        <f t="shared" si="223"/>
        <v>0</v>
      </c>
    </row>
    <row r="3594" spans="1:13" ht="21" hidden="1" x14ac:dyDescent="0.25">
      <c r="A3594" s="43">
        <v>44877</v>
      </c>
      <c r="B3594" s="40" t="s">
        <v>15762</v>
      </c>
      <c r="C3594" s="40" t="s">
        <v>15763</v>
      </c>
      <c r="D3594" s="38">
        <v>1289600</v>
      </c>
      <c r="E3594" s="42" t="s">
        <v>9114</v>
      </c>
      <c r="F3594" s="38">
        <v>103168</v>
      </c>
      <c r="G3594" s="38">
        <v>1392768</v>
      </c>
      <c r="H3594" s="48" t="s">
        <v>9159</v>
      </c>
      <c r="I3594" s="40" t="s">
        <v>9160</v>
      </c>
      <c r="J3594" s="45">
        <f t="shared" si="221"/>
        <v>50895</v>
      </c>
      <c r="K3594" s="47">
        <f t="shared" si="222"/>
        <v>1392768</v>
      </c>
      <c r="L3594" t="e">
        <f>+VLOOKUP(J3594,'Thanh toán '!Q$6:R$3244,2,0)</f>
        <v>#N/A</v>
      </c>
      <c r="M3594" s="47" t="e">
        <f t="shared" si="223"/>
        <v>#N/A</v>
      </c>
    </row>
    <row r="3595" spans="1:13" ht="21" hidden="1" x14ac:dyDescent="0.25">
      <c r="A3595" s="43">
        <v>44877</v>
      </c>
      <c r="B3595" s="40" t="s">
        <v>15764</v>
      </c>
      <c r="C3595" s="40" t="s">
        <v>15765</v>
      </c>
      <c r="D3595" s="38">
        <v>445500</v>
      </c>
      <c r="E3595" s="42" t="s">
        <v>9114</v>
      </c>
      <c r="F3595" s="38">
        <v>35640</v>
      </c>
      <c r="G3595" s="38">
        <v>481140</v>
      </c>
      <c r="H3595" s="48" t="s">
        <v>9159</v>
      </c>
      <c r="I3595" s="40" t="s">
        <v>9160</v>
      </c>
      <c r="J3595" s="45">
        <f t="shared" si="221"/>
        <v>50896</v>
      </c>
      <c r="K3595" s="47">
        <f t="shared" si="222"/>
        <v>481140</v>
      </c>
      <c r="L3595" t="e">
        <f>+VLOOKUP(J3595,'Thanh toán '!Q$6:R$3244,2,0)</f>
        <v>#N/A</v>
      </c>
      <c r="M3595" s="47" t="e">
        <f t="shared" si="223"/>
        <v>#N/A</v>
      </c>
    </row>
    <row r="3596" spans="1:13" ht="21" hidden="1" x14ac:dyDescent="0.25">
      <c r="A3596" s="43">
        <v>44879</v>
      </c>
      <c r="B3596" s="40" t="s">
        <v>15766</v>
      </c>
      <c r="C3596" s="40" t="s">
        <v>15767</v>
      </c>
      <c r="D3596" s="38">
        <v>594798</v>
      </c>
      <c r="E3596" s="42" t="s">
        <v>9114</v>
      </c>
      <c r="F3596" s="38">
        <v>47584</v>
      </c>
      <c r="G3596" s="38">
        <v>642382</v>
      </c>
      <c r="H3596" s="48" t="s">
        <v>9159</v>
      </c>
      <c r="I3596" s="40" t="s">
        <v>9160</v>
      </c>
      <c r="J3596" s="45">
        <f t="shared" si="221"/>
        <v>50908</v>
      </c>
      <c r="K3596" s="47">
        <f t="shared" si="222"/>
        <v>642382</v>
      </c>
      <c r="L3596" t="e">
        <f>+VLOOKUP(J3596,'Thanh toán '!Q$6:R$3244,2,0)</f>
        <v>#N/A</v>
      </c>
      <c r="M3596" s="47" t="e">
        <f t="shared" si="223"/>
        <v>#N/A</v>
      </c>
    </row>
    <row r="3597" spans="1:13" ht="21" hidden="1" x14ac:dyDescent="0.25">
      <c r="A3597" s="43">
        <v>44879</v>
      </c>
      <c r="B3597" s="40" t="s">
        <v>15768</v>
      </c>
      <c r="C3597" s="40" t="s">
        <v>15769</v>
      </c>
      <c r="D3597" s="38">
        <v>1289600</v>
      </c>
      <c r="E3597" s="42" t="s">
        <v>9114</v>
      </c>
      <c r="F3597" s="38">
        <v>103168</v>
      </c>
      <c r="G3597" s="38">
        <v>1392768</v>
      </c>
      <c r="H3597" s="48" t="s">
        <v>9159</v>
      </c>
      <c r="I3597" s="40" t="s">
        <v>9160</v>
      </c>
      <c r="J3597" s="45">
        <f t="shared" si="221"/>
        <v>50909</v>
      </c>
      <c r="K3597" s="47">
        <f t="shared" si="222"/>
        <v>1392768</v>
      </c>
      <c r="L3597" t="e">
        <f>+VLOOKUP(J3597,'Thanh toán '!Q$6:R$3244,2,0)</f>
        <v>#N/A</v>
      </c>
      <c r="M3597" s="47" t="e">
        <f t="shared" si="223"/>
        <v>#N/A</v>
      </c>
    </row>
    <row r="3598" spans="1:13" ht="21" hidden="1" x14ac:dyDescent="0.25">
      <c r="A3598" s="43">
        <v>44879</v>
      </c>
      <c r="B3598" s="40" t="s">
        <v>15770</v>
      </c>
      <c r="C3598" s="40" t="s">
        <v>15771</v>
      </c>
      <c r="D3598" s="38">
        <v>1289600</v>
      </c>
      <c r="E3598" s="42" t="s">
        <v>9114</v>
      </c>
      <c r="F3598" s="38">
        <v>103168</v>
      </c>
      <c r="G3598" s="38">
        <v>1392768</v>
      </c>
      <c r="H3598" s="48" t="s">
        <v>9034</v>
      </c>
      <c r="I3598" s="40" t="s">
        <v>9035</v>
      </c>
      <c r="J3598" s="45">
        <f t="shared" si="221"/>
        <v>50920</v>
      </c>
      <c r="K3598" s="47">
        <f t="shared" si="222"/>
        <v>1392768</v>
      </c>
      <c r="L3598">
        <f>+VLOOKUP(J3598,'Thanh toán '!Q$6:R$3244,2,0)</f>
        <v>1392768</v>
      </c>
      <c r="M3598" s="47">
        <f t="shared" si="223"/>
        <v>0</v>
      </c>
    </row>
    <row r="3599" spans="1:13" ht="21" hidden="1" x14ac:dyDescent="0.25">
      <c r="A3599" s="43">
        <v>44879</v>
      </c>
      <c r="B3599" s="40" t="s">
        <v>15772</v>
      </c>
      <c r="C3599" s="40" t="s">
        <v>15773</v>
      </c>
      <c r="D3599" s="38">
        <v>2984735</v>
      </c>
      <c r="E3599" s="42" t="s">
        <v>9114</v>
      </c>
      <c r="F3599" s="38">
        <v>238779</v>
      </c>
      <c r="G3599" s="38">
        <v>3223514</v>
      </c>
      <c r="H3599" s="48" t="s">
        <v>9034</v>
      </c>
      <c r="I3599" s="40" t="s">
        <v>9035</v>
      </c>
      <c r="J3599" s="45">
        <f t="shared" si="221"/>
        <v>50922</v>
      </c>
      <c r="K3599" s="47">
        <f t="shared" si="222"/>
        <v>3223514</v>
      </c>
      <c r="L3599">
        <f>+VLOOKUP(J3599,'Thanh toán '!Q$6:R$3244,2,0)</f>
        <v>3223514</v>
      </c>
      <c r="M3599" s="47">
        <f t="shared" si="223"/>
        <v>0</v>
      </c>
    </row>
    <row r="3600" spans="1:13" ht="21" hidden="1" x14ac:dyDescent="0.25">
      <c r="A3600" s="43">
        <v>44879</v>
      </c>
      <c r="B3600" s="40" t="s">
        <v>15774</v>
      </c>
      <c r="C3600" s="40" t="s">
        <v>15775</v>
      </c>
      <c r="D3600" s="38">
        <v>668250</v>
      </c>
      <c r="E3600" s="42" t="s">
        <v>9114</v>
      </c>
      <c r="F3600" s="38">
        <v>53460</v>
      </c>
      <c r="G3600" s="38">
        <v>721710</v>
      </c>
      <c r="H3600" s="48" t="s">
        <v>9034</v>
      </c>
      <c r="I3600" s="40" t="s">
        <v>9035</v>
      </c>
      <c r="J3600" s="45">
        <f t="shared" si="221"/>
        <v>50923</v>
      </c>
      <c r="K3600" s="47">
        <f t="shared" si="222"/>
        <v>721710</v>
      </c>
      <c r="L3600">
        <f>+VLOOKUP(J3600,'Thanh toán '!Q$6:R$3244,2,0)</f>
        <v>721710</v>
      </c>
      <c r="M3600" s="47">
        <f t="shared" si="223"/>
        <v>0</v>
      </c>
    </row>
    <row r="3601" spans="1:13" ht="21" hidden="1" x14ac:dyDescent="0.25">
      <c r="A3601" s="43">
        <v>44879</v>
      </c>
      <c r="B3601" s="40" t="s">
        <v>15776</v>
      </c>
      <c r="C3601" s="40" t="s">
        <v>15777</v>
      </c>
      <c r="D3601" s="38">
        <v>1665870</v>
      </c>
      <c r="E3601" s="42" t="s">
        <v>9114</v>
      </c>
      <c r="F3601" s="38">
        <v>133270</v>
      </c>
      <c r="G3601" s="38">
        <v>1799140</v>
      </c>
      <c r="H3601" s="48" t="s">
        <v>9034</v>
      </c>
      <c r="I3601" s="40" t="s">
        <v>9035</v>
      </c>
      <c r="J3601" s="45">
        <f t="shared" si="221"/>
        <v>50924</v>
      </c>
      <c r="K3601" s="47">
        <f t="shared" si="222"/>
        <v>1799140</v>
      </c>
      <c r="L3601">
        <f>+VLOOKUP(J3601,'Thanh toán '!Q$6:R$3244,2,0)</f>
        <v>1799140</v>
      </c>
      <c r="M3601" s="47">
        <f t="shared" si="223"/>
        <v>0</v>
      </c>
    </row>
    <row r="3602" spans="1:13" ht="21" hidden="1" x14ac:dyDescent="0.25">
      <c r="A3602" s="43">
        <v>44879</v>
      </c>
      <c r="B3602" s="40" t="s">
        <v>15778</v>
      </c>
      <c r="C3602" s="40" t="s">
        <v>15779</v>
      </c>
      <c r="D3602" s="38">
        <v>1289600</v>
      </c>
      <c r="E3602" s="42" t="s">
        <v>9114</v>
      </c>
      <c r="F3602" s="38">
        <v>103168</v>
      </c>
      <c r="G3602" s="38">
        <v>1392768</v>
      </c>
      <c r="H3602" s="48" t="s">
        <v>9034</v>
      </c>
      <c r="I3602" s="40" t="s">
        <v>9035</v>
      </c>
      <c r="J3602" s="45">
        <f t="shared" si="221"/>
        <v>50925</v>
      </c>
      <c r="K3602" s="47">
        <f t="shared" si="222"/>
        <v>1392768</v>
      </c>
      <c r="L3602">
        <f>+VLOOKUP(J3602,'Thanh toán '!Q$6:R$3244,2,0)</f>
        <v>1392768</v>
      </c>
      <c r="M3602" s="47">
        <f t="shared" si="223"/>
        <v>0</v>
      </c>
    </row>
    <row r="3603" spans="1:13" ht="21" hidden="1" x14ac:dyDescent="0.25">
      <c r="A3603" s="43">
        <v>44879</v>
      </c>
      <c r="B3603" s="40" t="s">
        <v>15780</v>
      </c>
      <c r="C3603" s="40" t="s">
        <v>15781</v>
      </c>
      <c r="D3603" s="38">
        <v>555290</v>
      </c>
      <c r="E3603" s="42" t="s">
        <v>9114</v>
      </c>
      <c r="F3603" s="38">
        <v>44423</v>
      </c>
      <c r="G3603" s="38">
        <v>599713</v>
      </c>
      <c r="H3603" s="48" t="s">
        <v>9034</v>
      </c>
      <c r="I3603" s="40" t="s">
        <v>9035</v>
      </c>
      <c r="J3603" s="45">
        <f t="shared" si="221"/>
        <v>50926</v>
      </c>
      <c r="K3603" s="47">
        <f t="shared" si="222"/>
        <v>599713</v>
      </c>
      <c r="L3603">
        <f>+VLOOKUP(J3603,'Thanh toán '!Q$6:R$3244,2,0)</f>
        <v>599713</v>
      </c>
      <c r="M3603" s="47">
        <f t="shared" si="223"/>
        <v>0</v>
      </c>
    </row>
    <row r="3604" spans="1:13" ht="21" hidden="1" x14ac:dyDescent="0.25">
      <c r="A3604" s="43">
        <v>44879</v>
      </c>
      <c r="B3604" s="40" t="s">
        <v>15782</v>
      </c>
      <c r="C3604" s="40" t="s">
        <v>15783</v>
      </c>
      <c r="D3604" s="38">
        <v>1289600</v>
      </c>
      <c r="E3604" s="42" t="s">
        <v>9114</v>
      </c>
      <c r="F3604" s="38">
        <v>103168</v>
      </c>
      <c r="G3604" s="38">
        <v>1392768</v>
      </c>
      <c r="H3604" s="48" t="s">
        <v>9034</v>
      </c>
      <c r="I3604" s="40" t="s">
        <v>9035</v>
      </c>
      <c r="J3604" s="45">
        <f t="shared" si="221"/>
        <v>50927</v>
      </c>
      <c r="K3604" s="47">
        <f t="shared" si="222"/>
        <v>1392768</v>
      </c>
      <c r="L3604">
        <f>+VLOOKUP(J3604,'Thanh toán '!Q$6:R$3244,2,0)</f>
        <v>1392768</v>
      </c>
      <c r="M3604" s="47">
        <f t="shared" si="223"/>
        <v>0</v>
      </c>
    </row>
    <row r="3605" spans="1:13" ht="21" hidden="1" x14ac:dyDescent="0.25">
      <c r="A3605" s="43">
        <v>44879</v>
      </c>
      <c r="B3605" s="40" t="s">
        <v>15784</v>
      </c>
      <c r="C3605" s="40" t="s">
        <v>15785</v>
      </c>
      <c r="D3605" s="38">
        <v>922445</v>
      </c>
      <c r="E3605" s="42" t="s">
        <v>9114</v>
      </c>
      <c r="F3605" s="38">
        <v>73796</v>
      </c>
      <c r="G3605" s="38">
        <v>996241</v>
      </c>
      <c r="H3605" s="48" t="s">
        <v>9034</v>
      </c>
      <c r="I3605" s="40" t="s">
        <v>9035</v>
      </c>
      <c r="J3605" s="45">
        <f t="shared" si="221"/>
        <v>50928</v>
      </c>
      <c r="K3605" s="47">
        <f t="shared" si="222"/>
        <v>996241</v>
      </c>
      <c r="L3605">
        <f>+VLOOKUP(J3605,'Thanh toán '!Q$6:R$3244,2,0)</f>
        <v>996241</v>
      </c>
      <c r="M3605" s="47">
        <f t="shared" si="223"/>
        <v>0</v>
      </c>
    </row>
    <row r="3606" spans="1:13" ht="21" hidden="1" x14ac:dyDescent="0.25">
      <c r="A3606" s="43">
        <v>44879</v>
      </c>
      <c r="B3606" s="40" t="s">
        <v>15786</v>
      </c>
      <c r="C3606" s="40" t="s">
        <v>15787</v>
      </c>
      <c r="D3606" s="38">
        <v>618065</v>
      </c>
      <c r="E3606" s="42" t="s">
        <v>9114</v>
      </c>
      <c r="F3606" s="38">
        <v>49445</v>
      </c>
      <c r="G3606" s="38">
        <v>667510</v>
      </c>
      <c r="H3606" s="48" t="s">
        <v>9034</v>
      </c>
      <c r="I3606" s="40" t="s">
        <v>9035</v>
      </c>
      <c r="J3606" s="45">
        <f t="shared" si="221"/>
        <v>50929</v>
      </c>
      <c r="K3606" s="47">
        <f t="shared" si="222"/>
        <v>667510</v>
      </c>
      <c r="L3606">
        <f>+VLOOKUP(J3606,'Thanh toán '!Q$6:R$3244,2,0)</f>
        <v>667510</v>
      </c>
      <c r="M3606" s="47">
        <f t="shared" si="223"/>
        <v>0</v>
      </c>
    </row>
    <row r="3607" spans="1:13" ht="21" hidden="1" x14ac:dyDescent="0.25">
      <c r="A3607" s="43">
        <v>44879</v>
      </c>
      <c r="B3607" s="40" t="s">
        <v>15788</v>
      </c>
      <c r="C3607" s="40" t="s">
        <v>15789</v>
      </c>
      <c r="D3607" s="38">
        <v>1289600</v>
      </c>
      <c r="E3607" s="42" t="s">
        <v>9114</v>
      </c>
      <c r="F3607" s="38">
        <v>103168</v>
      </c>
      <c r="G3607" s="38">
        <v>1392768</v>
      </c>
      <c r="H3607" s="48" t="s">
        <v>9034</v>
      </c>
      <c r="I3607" s="40" t="s">
        <v>9035</v>
      </c>
      <c r="J3607" s="45">
        <f t="shared" si="221"/>
        <v>50930</v>
      </c>
      <c r="K3607" s="47">
        <f t="shared" si="222"/>
        <v>1392768</v>
      </c>
      <c r="L3607">
        <f>+VLOOKUP(J3607,'Thanh toán '!Q$6:R$3244,2,0)</f>
        <v>1392768</v>
      </c>
      <c r="M3607" s="47">
        <f t="shared" si="223"/>
        <v>0</v>
      </c>
    </row>
    <row r="3608" spans="1:13" ht="21" hidden="1" x14ac:dyDescent="0.25">
      <c r="A3608" s="43">
        <v>44879</v>
      </c>
      <c r="B3608" s="40" t="s">
        <v>15790</v>
      </c>
      <c r="C3608" s="40" t="s">
        <v>15791</v>
      </c>
      <c r="D3608" s="38">
        <v>1106934</v>
      </c>
      <c r="E3608" s="42" t="s">
        <v>9114</v>
      </c>
      <c r="F3608" s="38">
        <v>88555</v>
      </c>
      <c r="G3608" s="38">
        <v>1195489</v>
      </c>
      <c r="H3608" s="48" t="s">
        <v>9034</v>
      </c>
      <c r="I3608" s="40" t="s">
        <v>9035</v>
      </c>
      <c r="J3608" s="45">
        <f t="shared" si="221"/>
        <v>50931</v>
      </c>
      <c r="K3608" s="47">
        <f t="shared" si="222"/>
        <v>1195489</v>
      </c>
      <c r="L3608">
        <f>+VLOOKUP(J3608,'Thanh toán '!Q$6:R$3244,2,0)</f>
        <v>1195489</v>
      </c>
      <c r="M3608" s="47">
        <f t="shared" si="223"/>
        <v>0</v>
      </c>
    </row>
    <row r="3609" spans="1:13" ht="21" hidden="1" x14ac:dyDescent="0.25">
      <c r="A3609" s="43">
        <v>44879</v>
      </c>
      <c r="B3609" s="40" t="s">
        <v>15792</v>
      </c>
      <c r="C3609" s="40" t="s">
        <v>15793</v>
      </c>
      <c r="D3609" s="38">
        <v>1289600</v>
      </c>
      <c r="E3609" s="42" t="s">
        <v>9114</v>
      </c>
      <c r="F3609" s="38">
        <v>103168</v>
      </c>
      <c r="G3609" s="38">
        <v>1392768</v>
      </c>
      <c r="H3609" s="48" t="s">
        <v>9034</v>
      </c>
      <c r="I3609" s="40" t="s">
        <v>9035</v>
      </c>
      <c r="J3609" s="45">
        <f t="shared" si="221"/>
        <v>50932</v>
      </c>
      <c r="K3609" s="47">
        <f t="shared" si="222"/>
        <v>1392768</v>
      </c>
      <c r="L3609">
        <f>+VLOOKUP(J3609,'Thanh toán '!Q$6:R$3244,2,0)</f>
        <v>1392768</v>
      </c>
      <c r="M3609" s="47">
        <f t="shared" si="223"/>
        <v>0</v>
      </c>
    </row>
    <row r="3610" spans="1:13" ht="21" hidden="1" x14ac:dyDescent="0.25">
      <c r="A3610" s="43">
        <v>44879</v>
      </c>
      <c r="B3610" s="40" t="s">
        <v>15794</v>
      </c>
      <c r="C3610" s="40" t="s">
        <v>15795</v>
      </c>
      <c r="D3610" s="38">
        <v>367155</v>
      </c>
      <c r="E3610" s="42" t="s">
        <v>9114</v>
      </c>
      <c r="F3610" s="38">
        <v>29372</v>
      </c>
      <c r="G3610" s="38">
        <v>396527</v>
      </c>
      <c r="H3610" s="48" t="s">
        <v>9034</v>
      </c>
      <c r="I3610" s="40" t="s">
        <v>9035</v>
      </c>
      <c r="J3610" s="45">
        <f t="shared" si="221"/>
        <v>50933</v>
      </c>
      <c r="K3610" s="47">
        <f t="shared" si="222"/>
        <v>396527</v>
      </c>
      <c r="L3610">
        <f>+VLOOKUP(J3610,'Thanh toán '!Q$6:R$3244,2,0)</f>
        <v>396527</v>
      </c>
      <c r="M3610" s="47">
        <f t="shared" si="223"/>
        <v>0</v>
      </c>
    </row>
    <row r="3611" spans="1:13" ht="21" hidden="1" x14ac:dyDescent="0.25">
      <c r="A3611" s="43">
        <v>44879</v>
      </c>
      <c r="B3611" s="40" t="s">
        <v>15796</v>
      </c>
      <c r="C3611" s="40" t="s">
        <v>15797</v>
      </c>
      <c r="D3611" s="38">
        <v>367155</v>
      </c>
      <c r="E3611" s="42" t="s">
        <v>9114</v>
      </c>
      <c r="F3611" s="38">
        <v>29372</v>
      </c>
      <c r="G3611" s="38">
        <v>396527</v>
      </c>
      <c r="H3611" s="48" t="s">
        <v>9034</v>
      </c>
      <c r="I3611" s="40" t="s">
        <v>9035</v>
      </c>
      <c r="J3611" s="45">
        <f t="shared" si="221"/>
        <v>50934</v>
      </c>
      <c r="K3611" s="47">
        <f t="shared" si="222"/>
        <v>396527</v>
      </c>
      <c r="L3611">
        <f>+VLOOKUP(J3611,'Thanh toán '!Q$6:R$3244,2,0)</f>
        <v>396527</v>
      </c>
      <c r="M3611" s="47">
        <f t="shared" si="223"/>
        <v>0</v>
      </c>
    </row>
    <row r="3612" spans="1:13" ht="21" hidden="1" x14ac:dyDescent="0.25">
      <c r="A3612" s="43">
        <v>44879</v>
      </c>
      <c r="B3612" s="40" t="s">
        <v>15798</v>
      </c>
      <c r="C3612" s="40" t="s">
        <v>15799</v>
      </c>
      <c r="D3612" s="38">
        <v>922445</v>
      </c>
      <c r="E3612" s="42" t="s">
        <v>9114</v>
      </c>
      <c r="F3612" s="38">
        <v>73796</v>
      </c>
      <c r="G3612" s="38">
        <v>996241</v>
      </c>
      <c r="H3612" s="48" t="s">
        <v>9034</v>
      </c>
      <c r="I3612" s="40" t="s">
        <v>9035</v>
      </c>
      <c r="J3612" s="45">
        <f t="shared" si="221"/>
        <v>50935</v>
      </c>
      <c r="K3612" s="47">
        <f t="shared" si="222"/>
        <v>996241</v>
      </c>
      <c r="L3612">
        <f>+VLOOKUP(J3612,'Thanh toán '!Q$6:R$3244,2,0)</f>
        <v>996241</v>
      </c>
      <c r="M3612" s="47">
        <f t="shared" si="223"/>
        <v>0</v>
      </c>
    </row>
    <row r="3613" spans="1:13" hidden="1" x14ac:dyDescent="0.25">
      <c r="A3613" s="43">
        <v>44880</v>
      </c>
      <c r="B3613" s="40" t="s">
        <v>15800</v>
      </c>
      <c r="C3613" s="40" t="s">
        <v>15801</v>
      </c>
      <c r="D3613" s="38">
        <v>1289600</v>
      </c>
      <c r="E3613" s="42" t="s">
        <v>9114</v>
      </c>
      <c r="F3613" s="38">
        <v>103168</v>
      </c>
      <c r="G3613" s="38">
        <v>1392768</v>
      </c>
      <c r="H3613" s="48" t="s">
        <v>9725</v>
      </c>
      <c r="I3613" s="40" t="s">
        <v>9726</v>
      </c>
      <c r="J3613" s="45">
        <f t="shared" si="221"/>
        <v>50979</v>
      </c>
      <c r="K3613" s="47">
        <f t="shared" si="222"/>
        <v>1392768</v>
      </c>
      <c r="L3613">
        <f>+VLOOKUP(J3613,'Thanh toán '!Q$6:R$3244,2,0)</f>
        <v>1392768</v>
      </c>
      <c r="M3613" s="47">
        <f t="shared" si="223"/>
        <v>0</v>
      </c>
    </row>
    <row r="3614" spans="1:13" hidden="1" x14ac:dyDescent="0.25">
      <c r="A3614" s="43">
        <v>44881</v>
      </c>
      <c r="B3614" s="40" t="s">
        <v>15802</v>
      </c>
      <c r="C3614" s="40" t="s">
        <v>15803</v>
      </c>
      <c r="D3614" s="38">
        <v>1648445</v>
      </c>
      <c r="E3614" s="42" t="s">
        <v>9114</v>
      </c>
      <c r="F3614" s="38">
        <v>131876</v>
      </c>
      <c r="G3614" s="38">
        <v>1780321</v>
      </c>
      <c r="H3614" s="48" t="s">
        <v>9725</v>
      </c>
      <c r="I3614" s="40" t="s">
        <v>9726</v>
      </c>
      <c r="J3614" s="45">
        <f t="shared" si="221"/>
        <v>51017</v>
      </c>
      <c r="K3614" s="47">
        <f t="shared" si="222"/>
        <v>1780321</v>
      </c>
      <c r="L3614">
        <f>+VLOOKUP(J3614,'Thanh toán '!Q$6:R$3244,2,0)</f>
        <v>1780321</v>
      </c>
      <c r="M3614" s="47">
        <f t="shared" si="223"/>
        <v>0</v>
      </c>
    </row>
    <row r="3615" spans="1:13" hidden="1" x14ac:dyDescent="0.25">
      <c r="A3615" s="43">
        <v>44881</v>
      </c>
      <c r="B3615" s="40" t="s">
        <v>15804</v>
      </c>
      <c r="C3615" s="40" t="s">
        <v>15805</v>
      </c>
      <c r="D3615" s="38">
        <v>922445</v>
      </c>
      <c r="E3615" s="42" t="s">
        <v>9114</v>
      </c>
      <c r="F3615" s="38">
        <v>73796</v>
      </c>
      <c r="G3615" s="38">
        <v>996241</v>
      </c>
      <c r="H3615" s="48" t="s">
        <v>9725</v>
      </c>
      <c r="I3615" s="40" t="s">
        <v>9726</v>
      </c>
      <c r="J3615" s="45">
        <f t="shared" si="221"/>
        <v>51018</v>
      </c>
      <c r="K3615" s="47">
        <f t="shared" si="222"/>
        <v>996241</v>
      </c>
      <c r="L3615">
        <f>+VLOOKUP(J3615,'Thanh toán '!Q$6:R$3244,2,0)</f>
        <v>996241</v>
      </c>
      <c r="M3615" s="47">
        <f t="shared" si="223"/>
        <v>0</v>
      </c>
    </row>
    <row r="3616" spans="1:13" hidden="1" x14ac:dyDescent="0.25">
      <c r="A3616" s="43">
        <v>44881</v>
      </c>
      <c r="B3616" s="40" t="s">
        <v>15806</v>
      </c>
      <c r="C3616" s="40" t="s">
        <v>15807</v>
      </c>
      <c r="D3616" s="38">
        <v>726000</v>
      </c>
      <c r="E3616" s="42" t="s">
        <v>9114</v>
      </c>
      <c r="F3616" s="38">
        <v>58080</v>
      </c>
      <c r="G3616" s="38">
        <v>784080</v>
      </c>
      <c r="H3616" s="48" t="s">
        <v>9725</v>
      </c>
      <c r="I3616" s="40" t="s">
        <v>9726</v>
      </c>
      <c r="J3616" s="45">
        <f t="shared" si="221"/>
        <v>51019</v>
      </c>
      <c r="K3616" s="47">
        <f t="shared" si="222"/>
        <v>784080</v>
      </c>
      <c r="L3616">
        <f>+VLOOKUP(J3616,'Thanh toán '!Q$6:R$3244,2,0)</f>
        <v>784080</v>
      </c>
      <c r="M3616" s="47">
        <f t="shared" si="223"/>
        <v>0</v>
      </c>
    </row>
    <row r="3617" spans="1:13" hidden="1" x14ac:dyDescent="0.25">
      <c r="A3617" s="43">
        <v>44881</v>
      </c>
      <c r="B3617" s="40" t="s">
        <v>15808</v>
      </c>
      <c r="C3617" s="40" t="s">
        <v>15809</v>
      </c>
      <c r="D3617" s="38">
        <v>1289600</v>
      </c>
      <c r="E3617" s="42" t="s">
        <v>9114</v>
      </c>
      <c r="F3617" s="38">
        <v>103168</v>
      </c>
      <c r="G3617" s="38">
        <v>1392768</v>
      </c>
      <c r="H3617" s="48" t="s">
        <v>9725</v>
      </c>
      <c r="I3617" s="40" t="s">
        <v>9726</v>
      </c>
      <c r="J3617" s="45">
        <f t="shared" si="221"/>
        <v>51020</v>
      </c>
      <c r="K3617" s="47">
        <f t="shared" si="222"/>
        <v>1392768</v>
      </c>
      <c r="L3617">
        <f>+VLOOKUP(J3617,'Thanh toán '!Q$6:R$3244,2,0)</f>
        <v>1392768</v>
      </c>
      <c r="M3617" s="47">
        <f t="shared" si="223"/>
        <v>0</v>
      </c>
    </row>
    <row r="3618" spans="1:13" hidden="1" x14ac:dyDescent="0.25">
      <c r="A3618" s="43">
        <v>44881</v>
      </c>
      <c r="B3618" s="40" t="s">
        <v>15810</v>
      </c>
      <c r="C3618" s="40" t="s">
        <v>15811</v>
      </c>
      <c r="D3618" s="38">
        <v>618065</v>
      </c>
      <c r="E3618" s="42" t="s">
        <v>9114</v>
      </c>
      <c r="F3618" s="38">
        <v>49445</v>
      </c>
      <c r="G3618" s="38">
        <v>667510</v>
      </c>
      <c r="H3618" s="48" t="s">
        <v>9725</v>
      </c>
      <c r="I3618" s="40" t="s">
        <v>9726</v>
      </c>
      <c r="J3618" s="45">
        <f t="shared" si="221"/>
        <v>51021</v>
      </c>
      <c r="K3618" s="47">
        <f t="shared" si="222"/>
        <v>667510</v>
      </c>
      <c r="L3618">
        <f>+VLOOKUP(J3618,'Thanh toán '!Q$6:R$3244,2,0)</f>
        <v>667510</v>
      </c>
      <c r="M3618" s="47">
        <f t="shared" si="223"/>
        <v>0</v>
      </c>
    </row>
    <row r="3619" spans="1:13" hidden="1" x14ac:dyDescent="0.25">
      <c r="A3619" s="43">
        <v>44882</v>
      </c>
      <c r="B3619" s="40" t="s">
        <v>15812</v>
      </c>
      <c r="C3619" s="40" t="s">
        <v>15813</v>
      </c>
      <c r="D3619" s="38">
        <v>1289600</v>
      </c>
      <c r="E3619" s="42" t="s">
        <v>9114</v>
      </c>
      <c r="F3619" s="38">
        <v>103168</v>
      </c>
      <c r="G3619" s="38">
        <v>1392768</v>
      </c>
      <c r="H3619" s="48" t="s">
        <v>9001</v>
      </c>
      <c r="I3619" s="40" t="s">
        <v>9002</v>
      </c>
      <c r="J3619" s="45">
        <f t="shared" si="221"/>
        <v>51079</v>
      </c>
      <c r="K3619" s="47">
        <f t="shared" si="222"/>
        <v>1392768</v>
      </c>
      <c r="L3619">
        <f>+VLOOKUP(J3619,'Thanh toán '!Q$6:R$3244,2,0)</f>
        <v>1392768</v>
      </c>
      <c r="M3619" s="47">
        <f t="shared" si="223"/>
        <v>0</v>
      </c>
    </row>
    <row r="3620" spans="1:13" hidden="1" x14ac:dyDescent="0.25">
      <c r="A3620" s="43">
        <v>44882</v>
      </c>
      <c r="B3620" s="40" t="s">
        <v>15814</v>
      </c>
      <c r="C3620" s="40" t="s">
        <v>15815</v>
      </c>
      <c r="D3620" s="38">
        <v>4191600</v>
      </c>
      <c r="E3620" s="42" t="s">
        <v>9114</v>
      </c>
      <c r="F3620" s="38">
        <v>335328</v>
      </c>
      <c r="G3620" s="38">
        <v>4526928</v>
      </c>
      <c r="H3620" s="48" t="s">
        <v>9197</v>
      </c>
      <c r="I3620" s="40" t="s">
        <v>9198</v>
      </c>
      <c r="J3620" s="45">
        <f t="shared" si="221"/>
        <v>51093</v>
      </c>
      <c r="K3620" s="47">
        <f t="shared" si="222"/>
        <v>4526928</v>
      </c>
      <c r="L3620" t="e">
        <f>+VLOOKUP(J3620,'Thanh toán '!Q$6:R$3244,2,0)</f>
        <v>#N/A</v>
      </c>
      <c r="M3620" s="47" t="e">
        <f t="shared" si="223"/>
        <v>#N/A</v>
      </c>
    </row>
    <row r="3621" spans="1:13" hidden="1" x14ac:dyDescent="0.25">
      <c r="A3621" s="43">
        <v>44882</v>
      </c>
      <c r="B3621" s="40" t="s">
        <v>15816</v>
      </c>
      <c r="C3621" s="40" t="s">
        <v>15817</v>
      </c>
      <c r="D3621" s="38">
        <v>655842</v>
      </c>
      <c r="E3621" s="42" t="s">
        <v>9114</v>
      </c>
      <c r="F3621" s="38">
        <v>52467</v>
      </c>
      <c r="G3621" s="38">
        <v>708309</v>
      </c>
      <c r="H3621" s="48" t="s">
        <v>9001</v>
      </c>
      <c r="I3621" s="40" t="s">
        <v>9002</v>
      </c>
      <c r="J3621" s="45">
        <f t="shared" si="221"/>
        <v>51122</v>
      </c>
      <c r="K3621" s="47">
        <f t="shared" si="222"/>
        <v>708309</v>
      </c>
      <c r="L3621">
        <f>+VLOOKUP(J3621,'Thanh toán '!Q$6:R$3244,2,0)</f>
        <v>708309</v>
      </c>
      <c r="M3621" s="47">
        <f t="shared" si="223"/>
        <v>0</v>
      </c>
    </row>
    <row r="3622" spans="1:13" hidden="1" x14ac:dyDescent="0.25">
      <c r="A3622" s="43">
        <v>44882</v>
      </c>
      <c r="B3622" s="40" t="s">
        <v>15818</v>
      </c>
      <c r="C3622" s="40" t="s">
        <v>15819</v>
      </c>
      <c r="D3622" s="38">
        <v>1289600</v>
      </c>
      <c r="E3622" s="42" t="s">
        <v>9114</v>
      </c>
      <c r="F3622" s="38">
        <v>103168</v>
      </c>
      <c r="G3622" s="38">
        <v>1392768</v>
      </c>
      <c r="H3622" s="48" t="s">
        <v>9001</v>
      </c>
      <c r="I3622" s="40" t="s">
        <v>9002</v>
      </c>
      <c r="J3622" s="45">
        <f t="shared" si="221"/>
        <v>51123</v>
      </c>
      <c r="K3622" s="47">
        <f t="shared" si="222"/>
        <v>1392768</v>
      </c>
      <c r="L3622">
        <f>+VLOOKUP(J3622,'Thanh toán '!Q$6:R$3244,2,0)</f>
        <v>1392768</v>
      </c>
      <c r="M3622" s="47">
        <f t="shared" si="223"/>
        <v>0</v>
      </c>
    </row>
    <row r="3623" spans="1:13" hidden="1" x14ac:dyDescent="0.25">
      <c r="A3623" s="43">
        <v>44882</v>
      </c>
      <c r="B3623" s="40" t="s">
        <v>15820</v>
      </c>
      <c r="C3623" s="40" t="s">
        <v>15821</v>
      </c>
      <c r="D3623" s="38">
        <v>1844890</v>
      </c>
      <c r="E3623" s="42" t="s">
        <v>9114</v>
      </c>
      <c r="F3623" s="38">
        <v>147591</v>
      </c>
      <c r="G3623" s="38">
        <v>1992481</v>
      </c>
      <c r="H3623" s="48" t="s">
        <v>9001</v>
      </c>
      <c r="I3623" s="40" t="s">
        <v>9002</v>
      </c>
      <c r="J3623" s="45">
        <f t="shared" si="221"/>
        <v>51128</v>
      </c>
      <c r="K3623" s="47">
        <f t="shared" si="222"/>
        <v>1992481</v>
      </c>
      <c r="L3623">
        <f>+VLOOKUP(J3623,'Thanh toán '!Q$6:R$3244,2,0)</f>
        <v>1992481</v>
      </c>
      <c r="M3623" s="47">
        <f t="shared" si="223"/>
        <v>0</v>
      </c>
    </row>
    <row r="3624" spans="1:13" hidden="1" x14ac:dyDescent="0.25">
      <c r="A3624" s="43">
        <v>44882</v>
      </c>
      <c r="B3624" s="40" t="s">
        <v>15822</v>
      </c>
      <c r="C3624" s="40" t="s">
        <v>15823</v>
      </c>
      <c r="D3624" s="38">
        <v>922445</v>
      </c>
      <c r="E3624" s="42" t="s">
        <v>9114</v>
      </c>
      <c r="F3624" s="38">
        <v>73796</v>
      </c>
      <c r="G3624" s="38">
        <v>996241</v>
      </c>
      <c r="H3624" s="48" t="s">
        <v>9001</v>
      </c>
      <c r="I3624" s="40" t="s">
        <v>9002</v>
      </c>
      <c r="J3624" s="45">
        <f t="shared" si="221"/>
        <v>51129</v>
      </c>
      <c r="K3624" s="47">
        <f t="shared" si="222"/>
        <v>996241</v>
      </c>
      <c r="L3624">
        <f>+VLOOKUP(J3624,'Thanh toán '!Q$6:R$3244,2,0)</f>
        <v>996241</v>
      </c>
      <c r="M3624" s="47">
        <f t="shared" si="223"/>
        <v>0</v>
      </c>
    </row>
    <row r="3625" spans="1:13" hidden="1" x14ac:dyDescent="0.25">
      <c r="A3625" s="43">
        <v>44882</v>
      </c>
      <c r="B3625" s="40" t="s">
        <v>15824</v>
      </c>
      <c r="C3625" s="40" t="s">
        <v>15825</v>
      </c>
      <c r="D3625" s="38">
        <v>2642608</v>
      </c>
      <c r="E3625" s="42" t="s">
        <v>9114</v>
      </c>
      <c r="F3625" s="38">
        <v>211409</v>
      </c>
      <c r="G3625" s="38">
        <v>2854017</v>
      </c>
      <c r="H3625" s="48" t="s">
        <v>9001</v>
      </c>
      <c r="I3625" s="40" t="s">
        <v>9002</v>
      </c>
      <c r="J3625" s="45">
        <f t="shared" si="221"/>
        <v>51133</v>
      </c>
      <c r="K3625" s="47">
        <f t="shared" si="222"/>
        <v>2854017</v>
      </c>
      <c r="L3625">
        <f>+VLOOKUP(J3625,'Thanh toán '!Q$6:R$3244,2,0)</f>
        <v>2854017</v>
      </c>
      <c r="M3625" s="47">
        <f t="shared" si="223"/>
        <v>0</v>
      </c>
    </row>
    <row r="3626" spans="1:13" hidden="1" x14ac:dyDescent="0.25">
      <c r="A3626" s="43">
        <v>44882</v>
      </c>
      <c r="B3626" s="40" t="s">
        <v>15826</v>
      </c>
      <c r="C3626" s="40" t="s">
        <v>15827</v>
      </c>
      <c r="D3626" s="38">
        <v>1289600</v>
      </c>
      <c r="E3626" s="42" t="s">
        <v>9114</v>
      </c>
      <c r="F3626" s="38">
        <v>103168</v>
      </c>
      <c r="G3626" s="38">
        <v>1392768</v>
      </c>
      <c r="H3626" s="48" t="s">
        <v>9001</v>
      </c>
      <c r="I3626" s="40" t="s">
        <v>9002</v>
      </c>
      <c r="J3626" s="45">
        <f t="shared" si="221"/>
        <v>51135</v>
      </c>
      <c r="K3626" s="47">
        <f t="shared" si="222"/>
        <v>1392768</v>
      </c>
      <c r="L3626">
        <f>+VLOOKUP(J3626,'Thanh toán '!Q$6:R$3244,2,0)</f>
        <v>1392768</v>
      </c>
      <c r="M3626" s="47">
        <f t="shared" si="223"/>
        <v>0</v>
      </c>
    </row>
    <row r="3627" spans="1:13" hidden="1" x14ac:dyDescent="0.25">
      <c r="A3627" s="43">
        <v>44882</v>
      </c>
      <c r="B3627" s="40" t="s">
        <v>15828</v>
      </c>
      <c r="C3627" s="40" t="s">
        <v>15829</v>
      </c>
      <c r="D3627" s="38">
        <v>1289600</v>
      </c>
      <c r="E3627" s="42" t="s">
        <v>9114</v>
      </c>
      <c r="F3627" s="38">
        <v>103168</v>
      </c>
      <c r="G3627" s="38">
        <v>1392768</v>
      </c>
      <c r="H3627" s="48" t="s">
        <v>9001</v>
      </c>
      <c r="I3627" s="40" t="s">
        <v>9002</v>
      </c>
      <c r="J3627" s="45">
        <f t="shared" si="221"/>
        <v>51164</v>
      </c>
      <c r="K3627" s="47">
        <f t="shared" si="222"/>
        <v>1392768</v>
      </c>
      <c r="L3627">
        <f>+VLOOKUP(J3627,'Thanh toán '!Q$6:R$3244,2,0)</f>
        <v>1392768</v>
      </c>
      <c r="M3627" s="47">
        <f t="shared" si="223"/>
        <v>0</v>
      </c>
    </row>
    <row r="3628" spans="1:13" hidden="1" x14ac:dyDescent="0.25">
      <c r="A3628" s="43">
        <v>44882</v>
      </c>
      <c r="B3628" s="40" t="s">
        <v>15830</v>
      </c>
      <c r="C3628" s="40" t="s">
        <v>15831</v>
      </c>
      <c r="D3628" s="38">
        <v>922445</v>
      </c>
      <c r="E3628" s="42" t="s">
        <v>9114</v>
      </c>
      <c r="F3628" s="38">
        <v>73796</v>
      </c>
      <c r="G3628" s="38">
        <v>996241</v>
      </c>
      <c r="H3628" s="48" t="s">
        <v>9001</v>
      </c>
      <c r="I3628" s="40" t="s">
        <v>9002</v>
      </c>
      <c r="J3628" s="45">
        <f t="shared" si="221"/>
        <v>51169</v>
      </c>
      <c r="K3628" s="47">
        <f t="shared" si="222"/>
        <v>996241</v>
      </c>
      <c r="L3628">
        <f>+VLOOKUP(J3628,'Thanh toán '!Q$6:R$3244,2,0)</f>
        <v>996241</v>
      </c>
      <c r="M3628" s="47">
        <f t="shared" si="223"/>
        <v>0</v>
      </c>
    </row>
    <row r="3629" spans="1:13" hidden="1" x14ac:dyDescent="0.25">
      <c r="A3629" s="43">
        <v>44883</v>
      </c>
      <c r="B3629" s="40" t="s">
        <v>15832</v>
      </c>
      <c r="C3629" s="40" t="s">
        <v>15833</v>
      </c>
      <c r="D3629" s="38">
        <v>1289600</v>
      </c>
      <c r="E3629" s="42" t="s">
        <v>9114</v>
      </c>
      <c r="F3629" s="38">
        <v>103168</v>
      </c>
      <c r="G3629" s="38">
        <v>1392768</v>
      </c>
      <c r="H3629" s="48" t="s">
        <v>9001</v>
      </c>
      <c r="I3629" s="40" t="s">
        <v>9002</v>
      </c>
      <c r="J3629" s="45">
        <f t="shared" ref="J3629:J3692" si="224">+B3629*1</f>
        <v>51198</v>
      </c>
      <c r="K3629" s="47">
        <f t="shared" ref="K3629:K3692" si="225">+G3629</f>
        <v>1392768</v>
      </c>
      <c r="L3629">
        <f>+VLOOKUP(J3629,'Thanh toán '!Q$6:R$3244,2,0)</f>
        <v>1392768</v>
      </c>
      <c r="M3629" s="47">
        <f t="shared" si="223"/>
        <v>0</v>
      </c>
    </row>
    <row r="3630" spans="1:13" hidden="1" x14ac:dyDescent="0.25">
      <c r="A3630" s="43">
        <v>44883</v>
      </c>
      <c r="B3630" s="40" t="s">
        <v>15834</v>
      </c>
      <c r="C3630" s="40" t="s">
        <v>15835</v>
      </c>
      <c r="D3630" s="38">
        <v>922445</v>
      </c>
      <c r="E3630" s="42" t="s">
        <v>9114</v>
      </c>
      <c r="F3630" s="38">
        <v>73796</v>
      </c>
      <c r="G3630" s="38">
        <v>996241</v>
      </c>
      <c r="H3630" s="48" t="s">
        <v>9001</v>
      </c>
      <c r="I3630" s="40" t="s">
        <v>9002</v>
      </c>
      <c r="J3630" s="45">
        <f t="shared" si="224"/>
        <v>51204</v>
      </c>
      <c r="K3630" s="47">
        <f t="shared" si="225"/>
        <v>996241</v>
      </c>
      <c r="L3630">
        <f>+VLOOKUP(J3630,'Thanh toán '!Q$6:R$3244,2,0)</f>
        <v>996241</v>
      </c>
      <c r="M3630" s="47">
        <f t="shared" si="223"/>
        <v>0</v>
      </c>
    </row>
    <row r="3631" spans="1:13" hidden="1" x14ac:dyDescent="0.25">
      <c r="A3631" s="43">
        <v>44883</v>
      </c>
      <c r="B3631" s="40" t="s">
        <v>15836</v>
      </c>
      <c r="C3631" s="40" t="s">
        <v>15837</v>
      </c>
      <c r="D3631" s="38">
        <v>361968</v>
      </c>
      <c r="E3631" s="42" t="s">
        <v>9114</v>
      </c>
      <c r="F3631" s="38">
        <v>28957</v>
      </c>
      <c r="G3631" s="38">
        <v>390925</v>
      </c>
      <c r="H3631" s="48" t="s">
        <v>9001</v>
      </c>
      <c r="I3631" s="40" t="s">
        <v>9002</v>
      </c>
      <c r="J3631" s="45">
        <f t="shared" si="224"/>
        <v>51205</v>
      </c>
      <c r="K3631" s="47">
        <f t="shared" si="225"/>
        <v>390925</v>
      </c>
      <c r="L3631">
        <f>+VLOOKUP(J3631,'Thanh toán '!Q$6:R$3244,2,0)</f>
        <v>390925</v>
      </c>
      <c r="M3631" s="47">
        <f t="shared" si="223"/>
        <v>0</v>
      </c>
    </row>
    <row r="3632" spans="1:13" hidden="1" x14ac:dyDescent="0.25">
      <c r="A3632" s="43">
        <v>44883</v>
      </c>
      <c r="B3632" s="40" t="s">
        <v>15838</v>
      </c>
      <c r="C3632" s="40" t="s">
        <v>15839</v>
      </c>
      <c r="D3632" s="38">
        <v>1289600</v>
      </c>
      <c r="E3632" s="42" t="s">
        <v>9114</v>
      </c>
      <c r="F3632" s="38">
        <v>103168</v>
      </c>
      <c r="G3632" s="38">
        <v>1392768</v>
      </c>
      <c r="H3632" s="48" t="s">
        <v>9001</v>
      </c>
      <c r="I3632" s="40" t="s">
        <v>9002</v>
      </c>
      <c r="J3632" s="45">
        <f t="shared" si="224"/>
        <v>51220</v>
      </c>
      <c r="K3632" s="47">
        <f t="shared" si="225"/>
        <v>1392768</v>
      </c>
      <c r="L3632" t="e">
        <f>+VLOOKUP(J3632,'Thanh toán '!Q$6:R$3244,2,0)</f>
        <v>#N/A</v>
      </c>
      <c r="M3632" s="47" t="e">
        <f t="shared" si="223"/>
        <v>#N/A</v>
      </c>
    </row>
    <row r="3633" spans="1:13" hidden="1" x14ac:dyDescent="0.25">
      <c r="A3633" s="43">
        <v>44883</v>
      </c>
      <c r="B3633" s="40" t="s">
        <v>15840</v>
      </c>
      <c r="C3633" s="40" t="s">
        <v>15841</v>
      </c>
      <c r="D3633" s="38">
        <v>1289600</v>
      </c>
      <c r="E3633" s="42" t="s">
        <v>9114</v>
      </c>
      <c r="F3633" s="38">
        <v>103168</v>
      </c>
      <c r="G3633" s="38">
        <v>1392768</v>
      </c>
      <c r="H3633" s="48" t="s">
        <v>9001</v>
      </c>
      <c r="I3633" s="40" t="s">
        <v>9002</v>
      </c>
      <c r="J3633" s="45">
        <f t="shared" si="224"/>
        <v>51234</v>
      </c>
      <c r="K3633" s="47">
        <f t="shared" si="225"/>
        <v>1392768</v>
      </c>
      <c r="L3633">
        <f>+VLOOKUP(J3633,'Thanh toán '!Q$6:R$3244,2,0)</f>
        <v>1392768</v>
      </c>
      <c r="M3633" s="47">
        <f t="shared" si="223"/>
        <v>0</v>
      </c>
    </row>
    <row r="3634" spans="1:13" hidden="1" x14ac:dyDescent="0.25">
      <c r="A3634" s="43">
        <v>44883</v>
      </c>
      <c r="B3634" s="40" t="s">
        <v>15842</v>
      </c>
      <c r="C3634" s="40" t="s">
        <v>15843</v>
      </c>
      <c r="D3634" s="38">
        <v>922445</v>
      </c>
      <c r="E3634" s="42" t="s">
        <v>9114</v>
      </c>
      <c r="F3634" s="38">
        <v>73796</v>
      </c>
      <c r="G3634" s="38">
        <v>996241</v>
      </c>
      <c r="H3634" s="48" t="s">
        <v>9001</v>
      </c>
      <c r="I3634" s="40" t="s">
        <v>9002</v>
      </c>
      <c r="J3634" s="45">
        <f t="shared" si="224"/>
        <v>51246</v>
      </c>
      <c r="K3634" s="47">
        <f t="shared" si="225"/>
        <v>996241</v>
      </c>
      <c r="L3634">
        <f>+VLOOKUP(J3634,'Thanh toán '!Q$6:R$3244,2,0)</f>
        <v>996241</v>
      </c>
      <c r="M3634" s="47">
        <f t="shared" si="223"/>
        <v>0</v>
      </c>
    </row>
    <row r="3635" spans="1:13" hidden="1" x14ac:dyDescent="0.25">
      <c r="A3635" s="43">
        <v>44883</v>
      </c>
      <c r="B3635" s="40" t="s">
        <v>15844</v>
      </c>
      <c r="C3635" s="40" t="s">
        <v>15845</v>
      </c>
      <c r="D3635" s="38">
        <v>1346265</v>
      </c>
      <c r="E3635" s="42" t="s">
        <v>9114</v>
      </c>
      <c r="F3635" s="38">
        <v>107701</v>
      </c>
      <c r="G3635" s="38">
        <v>1453966</v>
      </c>
      <c r="H3635" s="48" t="s">
        <v>9001</v>
      </c>
      <c r="I3635" s="40" t="s">
        <v>9002</v>
      </c>
      <c r="J3635" s="45">
        <f t="shared" si="224"/>
        <v>51247</v>
      </c>
      <c r="K3635" s="47">
        <f t="shared" si="225"/>
        <v>1453966</v>
      </c>
      <c r="L3635">
        <f>+VLOOKUP(J3635,'Thanh toán '!Q$6:R$3244,2,0)</f>
        <v>1453966</v>
      </c>
      <c r="M3635" s="47">
        <f t="shared" si="223"/>
        <v>0</v>
      </c>
    </row>
    <row r="3636" spans="1:13" hidden="1" x14ac:dyDescent="0.25">
      <c r="A3636" s="43">
        <v>44883</v>
      </c>
      <c r="B3636" s="40" t="s">
        <v>15846</v>
      </c>
      <c r="C3636" s="40" t="s">
        <v>15847</v>
      </c>
      <c r="D3636" s="38">
        <v>1289600</v>
      </c>
      <c r="E3636" s="42" t="s">
        <v>9114</v>
      </c>
      <c r="F3636" s="38">
        <v>103168</v>
      </c>
      <c r="G3636" s="38">
        <v>1392768</v>
      </c>
      <c r="H3636" s="48" t="s">
        <v>9001</v>
      </c>
      <c r="I3636" s="40" t="s">
        <v>9002</v>
      </c>
      <c r="J3636" s="45">
        <f t="shared" si="224"/>
        <v>51248</v>
      </c>
      <c r="K3636" s="47">
        <f t="shared" si="225"/>
        <v>1392768</v>
      </c>
      <c r="L3636">
        <f>+VLOOKUP(J3636,'Thanh toán '!Q$6:R$3244,2,0)</f>
        <v>1392768</v>
      </c>
      <c r="M3636" s="47">
        <f t="shared" si="223"/>
        <v>0</v>
      </c>
    </row>
    <row r="3637" spans="1:13" hidden="1" x14ac:dyDescent="0.25">
      <c r="A3637" s="43">
        <v>44883</v>
      </c>
      <c r="B3637" s="40" t="s">
        <v>15848</v>
      </c>
      <c r="C3637" s="40" t="s">
        <v>15849</v>
      </c>
      <c r="D3637" s="38">
        <v>1289600</v>
      </c>
      <c r="E3637" s="42" t="s">
        <v>9114</v>
      </c>
      <c r="F3637" s="38">
        <v>103168</v>
      </c>
      <c r="G3637" s="38">
        <v>1392768</v>
      </c>
      <c r="H3637" s="48" t="s">
        <v>9001</v>
      </c>
      <c r="I3637" s="40" t="s">
        <v>9002</v>
      </c>
      <c r="J3637" s="45">
        <f t="shared" si="224"/>
        <v>51254</v>
      </c>
      <c r="K3637" s="47">
        <f t="shared" si="225"/>
        <v>1392768</v>
      </c>
      <c r="L3637">
        <f>+VLOOKUP(J3637,'Thanh toán '!Q$6:R$3244,2,0)</f>
        <v>1392768</v>
      </c>
      <c r="M3637" s="47">
        <f t="shared" si="223"/>
        <v>0</v>
      </c>
    </row>
    <row r="3638" spans="1:13" hidden="1" x14ac:dyDescent="0.25">
      <c r="A3638" s="43">
        <v>44883</v>
      </c>
      <c r="B3638" s="40" t="s">
        <v>15850</v>
      </c>
      <c r="C3638" s="40" t="s">
        <v>15851</v>
      </c>
      <c r="D3638" s="38">
        <v>1289600</v>
      </c>
      <c r="E3638" s="42" t="s">
        <v>9114</v>
      </c>
      <c r="F3638" s="38">
        <v>103168</v>
      </c>
      <c r="G3638" s="38">
        <v>1392768</v>
      </c>
      <c r="H3638" s="48" t="s">
        <v>9001</v>
      </c>
      <c r="I3638" s="40" t="s">
        <v>9002</v>
      </c>
      <c r="J3638" s="45">
        <f t="shared" si="224"/>
        <v>51256</v>
      </c>
      <c r="K3638" s="47">
        <f t="shared" si="225"/>
        <v>1392768</v>
      </c>
      <c r="L3638">
        <f>+VLOOKUP(J3638,'Thanh toán '!Q$6:R$3244,2,0)</f>
        <v>1392768</v>
      </c>
      <c r="M3638" s="47">
        <f t="shared" si="223"/>
        <v>0</v>
      </c>
    </row>
    <row r="3639" spans="1:13" hidden="1" x14ac:dyDescent="0.25">
      <c r="A3639" s="43">
        <v>44883</v>
      </c>
      <c r="B3639" s="40" t="s">
        <v>15852</v>
      </c>
      <c r="C3639" s="40" t="s">
        <v>15853</v>
      </c>
      <c r="D3639" s="38">
        <v>1289600</v>
      </c>
      <c r="E3639" s="42" t="s">
        <v>9114</v>
      </c>
      <c r="F3639" s="38">
        <v>103168</v>
      </c>
      <c r="G3639" s="38">
        <v>1392768</v>
      </c>
      <c r="H3639" s="48" t="s">
        <v>9001</v>
      </c>
      <c r="I3639" s="40" t="s">
        <v>9002</v>
      </c>
      <c r="J3639" s="45">
        <f t="shared" si="224"/>
        <v>51263</v>
      </c>
      <c r="K3639" s="47">
        <f t="shared" si="225"/>
        <v>1392768</v>
      </c>
      <c r="L3639" t="e">
        <f>+VLOOKUP(J3639,'Thanh toán '!Q$6:R$3244,2,0)</f>
        <v>#N/A</v>
      </c>
      <c r="M3639" s="47" t="e">
        <f t="shared" si="223"/>
        <v>#N/A</v>
      </c>
    </row>
    <row r="3640" spans="1:13" hidden="1" x14ac:dyDescent="0.25">
      <c r="A3640" s="43">
        <v>44883</v>
      </c>
      <c r="B3640" s="40" t="s">
        <v>15854</v>
      </c>
      <c r="C3640" s="40" t="s">
        <v>15855</v>
      </c>
      <c r="D3640" s="38">
        <v>772034</v>
      </c>
      <c r="E3640" s="42" t="s">
        <v>9114</v>
      </c>
      <c r="F3640" s="38">
        <v>61763</v>
      </c>
      <c r="G3640" s="38">
        <v>833797</v>
      </c>
      <c r="H3640" s="48" t="s">
        <v>9001</v>
      </c>
      <c r="I3640" s="40" t="s">
        <v>9002</v>
      </c>
      <c r="J3640" s="45">
        <f t="shared" si="224"/>
        <v>51287</v>
      </c>
      <c r="K3640" s="47">
        <f t="shared" si="225"/>
        <v>833797</v>
      </c>
      <c r="L3640">
        <f>+VLOOKUP(J3640,'Thanh toán '!Q$6:R$3244,2,0)</f>
        <v>833797</v>
      </c>
      <c r="M3640" s="47">
        <f t="shared" si="223"/>
        <v>0</v>
      </c>
    </row>
    <row r="3641" spans="1:13" hidden="1" x14ac:dyDescent="0.25">
      <c r="A3641" s="43">
        <v>44883</v>
      </c>
      <c r="B3641" s="40" t="s">
        <v>15856</v>
      </c>
      <c r="C3641" s="40" t="s">
        <v>15857</v>
      </c>
      <c r="D3641" s="38">
        <v>1289600</v>
      </c>
      <c r="E3641" s="42" t="s">
        <v>9114</v>
      </c>
      <c r="F3641" s="38">
        <v>103168</v>
      </c>
      <c r="G3641" s="38">
        <v>1392768</v>
      </c>
      <c r="H3641" s="48" t="s">
        <v>9001</v>
      </c>
      <c r="I3641" s="40" t="s">
        <v>9002</v>
      </c>
      <c r="J3641" s="45">
        <f t="shared" si="224"/>
        <v>51288</v>
      </c>
      <c r="K3641" s="47">
        <f t="shared" si="225"/>
        <v>1392768</v>
      </c>
      <c r="L3641">
        <f>+VLOOKUP(J3641,'Thanh toán '!Q$6:R$3244,2,0)</f>
        <v>1392768</v>
      </c>
      <c r="M3641" s="47">
        <f t="shared" si="223"/>
        <v>0</v>
      </c>
    </row>
    <row r="3642" spans="1:13" hidden="1" x14ac:dyDescent="0.25">
      <c r="A3642" s="43">
        <v>44883</v>
      </c>
      <c r="B3642" s="40" t="s">
        <v>15858</v>
      </c>
      <c r="C3642" s="40" t="s">
        <v>15859</v>
      </c>
      <c r="D3642" s="38">
        <v>1110580</v>
      </c>
      <c r="E3642" s="42" t="s">
        <v>9114</v>
      </c>
      <c r="F3642" s="38">
        <v>88846</v>
      </c>
      <c r="G3642" s="38">
        <v>1199426</v>
      </c>
      <c r="H3642" s="48" t="s">
        <v>9001</v>
      </c>
      <c r="I3642" s="40" t="s">
        <v>9002</v>
      </c>
      <c r="J3642" s="45">
        <f t="shared" si="224"/>
        <v>51299</v>
      </c>
      <c r="K3642" s="47">
        <f t="shared" si="225"/>
        <v>1199426</v>
      </c>
      <c r="L3642">
        <f>+VLOOKUP(J3642,'Thanh toán '!Q$6:R$3244,2,0)</f>
        <v>1199426</v>
      </c>
      <c r="M3642" s="47">
        <f t="shared" si="223"/>
        <v>0</v>
      </c>
    </row>
    <row r="3643" spans="1:13" hidden="1" x14ac:dyDescent="0.25">
      <c r="A3643" s="43">
        <v>44883</v>
      </c>
      <c r="B3643" s="40" t="s">
        <v>15860</v>
      </c>
      <c r="C3643" s="40" t="s">
        <v>15861</v>
      </c>
      <c r="D3643" s="38">
        <v>1289600</v>
      </c>
      <c r="E3643" s="42" t="s">
        <v>9114</v>
      </c>
      <c r="F3643" s="38">
        <v>103168</v>
      </c>
      <c r="G3643" s="38">
        <v>1392768</v>
      </c>
      <c r="H3643" s="48" t="s">
        <v>9001</v>
      </c>
      <c r="I3643" s="40" t="s">
        <v>9002</v>
      </c>
      <c r="J3643" s="45">
        <f t="shared" si="224"/>
        <v>51303</v>
      </c>
      <c r="K3643" s="47">
        <f t="shared" si="225"/>
        <v>1392768</v>
      </c>
      <c r="L3643">
        <f>+VLOOKUP(J3643,'Thanh toán '!Q$6:R$3244,2,0)</f>
        <v>1392768</v>
      </c>
      <c r="M3643" s="47">
        <f t="shared" si="223"/>
        <v>0</v>
      </c>
    </row>
    <row r="3644" spans="1:13" hidden="1" x14ac:dyDescent="0.25">
      <c r="A3644" s="43">
        <v>44883</v>
      </c>
      <c r="B3644" s="40" t="s">
        <v>15862</v>
      </c>
      <c r="C3644" s="40" t="s">
        <v>15863</v>
      </c>
      <c r="D3644" s="38">
        <v>1289600</v>
      </c>
      <c r="E3644" s="42" t="s">
        <v>9114</v>
      </c>
      <c r="F3644" s="38">
        <v>103168</v>
      </c>
      <c r="G3644" s="38">
        <v>1392768</v>
      </c>
      <c r="H3644" s="48" t="s">
        <v>9001</v>
      </c>
      <c r="I3644" s="40" t="s">
        <v>9002</v>
      </c>
      <c r="J3644" s="45">
        <f t="shared" si="224"/>
        <v>51507</v>
      </c>
      <c r="K3644" s="47">
        <f t="shared" si="225"/>
        <v>1392768</v>
      </c>
      <c r="L3644">
        <f>+VLOOKUP(J3644,'Thanh toán '!Q$6:R$3244,2,0)</f>
        <v>1392768</v>
      </c>
      <c r="M3644" s="47">
        <f t="shared" si="223"/>
        <v>0</v>
      </c>
    </row>
    <row r="3645" spans="1:13" hidden="1" x14ac:dyDescent="0.25">
      <c r="A3645" s="43">
        <v>44883</v>
      </c>
      <c r="B3645" s="40" t="s">
        <v>15864</v>
      </c>
      <c r="C3645" s="40" t="s">
        <v>15865</v>
      </c>
      <c r="D3645" s="38">
        <v>1440240</v>
      </c>
      <c r="E3645" s="42" t="s">
        <v>9114</v>
      </c>
      <c r="F3645" s="38">
        <v>115219</v>
      </c>
      <c r="G3645" s="38">
        <v>1555459</v>
      </c>
      <c r="H3645" s="48" t="s">
        <v>9001</v>
      </c>
      <c r="I3645" s="40" t="s">
        <v>9002</v>
      </c>
      <c r="J3645" s="45">
        <f t="shared" si="224"/>
        <v>51555</v>
      </c>
      <c r="K3645" s="47">
        <f t="shared" si="225"/>
        <v>1555459</v>
      </c>
      <c r="L3645">
        <f>+VLOOKUP(J3645,'Thanh toán '!Q$6:R$3244,2,0)</f>
        <v>1555459</v>
      </c>
      <c r="M3645" s="47">
        <f t="shared" si="223"/>
        <v>0</v>
      </c>
    </row>
    <row r="3646" spans="1:13" hidden="1" x14ac:dyDescent="0.25">
      <c r="A3646" s="43">
        <v>44883</v>
      </c>
      <c r="B3646" s="40" t="s">
        <v>15866</v>
      </c>
      <c r="C3646" s="40" t="s">
        <v>15867</v>
      </c>
      <c r="D3646" s="38">
        <v>1289600</v>
      </c>
      <c r="E3646" s="42" t="s">
        <v>9114</v>
      </c>
      <c r="F3646" s="38">
        <v>103168</v>
      </c>
      <c r="G3646" s="38">
        <v>1392768</v>
      </c>
      <c r="H3646" s="48" t="s">
        <v>9001</v>
      </c>
      <c r="I3646" s="40" t="s">
        <v>9002</v>
      </c>
      <c r="J3646" s="45">
        <f t="shared" si="224"/>
        <v>51556</v>
      </c>
      <c r="K3646" s="47">
        <f t="shared" si="225"/>
        <v>1392768</v>
      </c>
      <c r="L3646">
        <f>+VLOOKUP(J3646,'Thanh toán '!Q$6:R$3244,2,0)</f>
        <v>1392768</v>
      </c>
      <c r="M3646" s="47">
        <f t="shared" si="223"/>
        <v>0</v>
      </c>
    </row>
    <row r="3647" spans="1:13" hidden="1" x14ac:dyDescent="0.25">
      <c r="A3647" s="43">
        <v>44883</v>
      </c>
      <c r="B3647" s="40" t="s">
        <v>15868</v>
      </c>
      <c r="C3647" s="40" t="s">
        <v>15869</v>
      </c>
      <c r="D3647" s="38">
        <v>1289600</v>
      </c>
      <c r="E3647" s="42" t="s">
        <v>9114</v>
      </c>
      <c r="F3647" s="38">
        <v>103168</v>
      </c>
      <c r="G3647" s="38">
        <v>1392768</v>
      </c>
      <c r="H3647" s="48" t="s">
        <v>9001</v>
      </c>
      <c r="I3647" s="40" t="s">
        <v>9002</v>
      </c>
      <c r="J3647" s="45">
        <f t="shared" si="224"/>
        <v>51640</v>
      </c>
      <c r="K3647" s="47">
        <f t="shared" si="225"/>
        <v>1392768</v>
      </c>
      <c r="L3647">
        <f>+VLOOKUP(J3647,'Thanh toán '!Q$6:R$3244,2,0)</f>
        <v>1392768</v>
      </c>
      <c r="M3647" s="47">
        <f t="shared" si="223"/>
        <v>0</v>
      </c>
    </row>
    <row r="3648" spans="1:13" hidden="1" x14ac:dyDescent="0.25">
      <c r="A3648" s="43">
        <v>44883</v>
      </c>
      <c r="B3648" s="40" t="s">
        <v>15870</v>
      </c>
      <c r="C3648" s="40" t="s">
        <v>15871</v>
      </c>
      <c r="D3648" s="38">
        <v>1289600</v>
      </c>
      <c r="E3648" s="42" t="s">
        <v>9114</v>
      </c>
      <c r="F3648" s="38">
        <v>103168</v>
      </c>
      <c r="G3648" s="38">
        <v>1392768</v>
      </c>
      <c r="H3648" s="48" t="s">
        <v>9001</v>
      </c>
      <c r="I3648" s="40" t="s">
        <v>9002</v>
      </c>
      <c r="J3648" s="45">
        <f t="shared" si="224"/>
        <v>51641</v>
      </c>
      <c r="K3648" s="47">
        <f t="shared" si="225"/>
        <v>1392768</v>
      </c>
      <c r="L3648">
        <f>+VLOOKUP(J3648,'Thanh toán '!Q$6:R$3244,2,0)</f>
        <v>1392768</v>
      </c>
      <c r="M3648" s="47">
        <f t="shared" si="223"/>
        <v>0</v>
      </c>
    </row>
    <row r="3649" spans="1:13" hidden="1" x14ac:dyDescent="0.25">
      <c r="A3649" s="43">
        <v>44883</v>
      </c>
      <c r="B3649" s="40" t="s">
        <v>15872</v>
      </c>
      <c r="C3649" s="40" t="s">
        <v>15873</v>
      </c>
      <c r="D3649" s="38">
        <v>1289600</v>
      </c>
      <c r="E3649" s="42" t="s">
        <v>9114</v>
      </c>
      <c r="F3649" s="38">
        <v>103168</v>
      </c>
      <c r="G3649" s="38">
        <v>1392768</v>
      </c>
      <c r="H3649" s="48" t="s">
        <v>9001</v>
      </c>
      <c r="I3649" s="40" t="s">
        <v>9002</v>
      </c>
      <c r="J3649" s="45">
        <f t="shared" si="224"/>
        <v>51642</v>
      </c>
      <c r="K3649" s="47">
        <f t="shared" si="225"/>
        <v>1392768</v>
      </c>
      <c r="L3649">
        <f>+VLOOKUP(J3649,'Thanh toán '!Q$6:R$3244,2,0)</f>
        <v>1392768</v>
      </c>
      <c r="M3649" s="47">
        <f t="shared" si="223"/>
        <v>0</v>
      </c>
    </row>
    <row r="3650" spans="1:13" hidden="1" x14ac:dyDescent="0.25">
      <c r="A3650" s="43">
        <v>44883</v>
      </c>
      <c r="B3650" s="40" t="s">
        <v>15874</v>
      </c>
      <c r="C3650" s="40" t="s">
        <v>15875</v>
      </c>
      <c r="D3650" s="38">
        <v>1222484</v>
      </c>
      <c r="E3650" s="42" t="s">
        <v>9114</v>
      </c>
      <c r="F3650" s="38">
        <v>97799</v>
      </c>
      <c r="G3650" s="38">
        <v>1320283</v>
      </c>
      <c r="H3650" s="48" t="s">
        <v>9001</v>
      </c>
      <c r="I3650" s="40" t="s">
        <v>9002</v>
      </c>
      <c r="J3650" s="45">
        <f t="shared" si="224"/>
        <v>51644</v>
      </c>
      <c r="K3650" s="47">
        <f t="shared" si="225"/>
        <v>1320283</v>
      </c>
      <c r="L3650">
        <f>+VLOOKUP(J3650,'Thanh toán '!Q$6:R$3244,2,0)</f>
        <v>1320283</v>
      </c>
      <c r="M3650" s="47">
        <f t="shared" si="223"/>
        <v>0</v>
      </c>
    </row>
    <row r="3651" spans="1:13" hidden="1" x14ac:dyDescent="0.25">
      <c r="A3651" s="43">
        <v>44884</v>
      </c>
      <c r="B3651" s="40" t="s">
        <v>15876</v>
      </c>
      <c r="C3651" s="40" t="s">
        <v>15877</v>
      </c>
      <c r="D3651" s="38">
        <v>752730</v>
      </c>
      <c r="E3651" s="42" t="s">
        <v>9114</v>
      </c>
      <c r="F3651" s="38">
        <v>60218</v>
      </c>
      <c r="G3651" s="38">
        <v>812948</v>
      </c>
      <c r="H3651" s="48" t="s">
        <v>9001</v>
      </c>
      <c r="I3651" s="40" t="s">
        <v>9002</v>
      </c>
      <c r="J3651" s="45">
        <f t="shared" si="224"/>
        <v>51718</v>
      </c>
      <c r="K3651" s="47">
        <f t="shared" si="225"/>
        <v>812948</v>
      </c>
      <c r="L3651">
        <f>+VLOOKUP(J3651,'Thanh toán '!Q$6:R$3244,2,0)</f>
        <v>812948</v>
      </c>
      <c r="M3651" s="47">
        <f t="shared" si="223"/>
        <v>0</v>
      </c>
    </row>
    <row r="3652" spans="1:13" hidden="1" x14ac:dyDescent="0.25">
      <c r="A3652" s="43">
        <v>44884</v>
      </c>
      <c r="B3652" s="40" t="s">
        <v>15878</v>
      </c>
      <c r="C3652" s="40" t="s">
        <v>15879</v>
      </c>
      <c r="D3652" s="38">
        <v>1289600</v>
      </c>
      <c r="E3652" s="42" t="s">
        <v>9114</v>
      </c>
      <c r="F3652" s="38">
        <v>103168</v>
      </c>
      <c r="G3652" s="38">
        <v>1392768</v>
      </c>
      <c r="H3652" s="48" t="s">
        <v>9001</v>
      </c>
      <c r="I3652" s="40" t="s">
        <v>9002</v>
      </c>
      <c r="J3652" s="45">
        <f t="shared" si="224"/>
        <v>51749</v>
      </c>
      <c r="K3652" s="47">
        <f t="shared" si="225"/>
        <v>1392768</v>
      </c>
      <c r="L3652">
        <f>+VLOOKUP(J3652,'Thanh toán '!Q$6:R$3244,2,0)</f>
        <v>1392768</v>
      </c>
      <c r="M3652" s="47">
        <f t="shared" si="223"/>
        <v>0</v>
      </c>
    </row>
    <row r="3653" spans="1:13" hidden="1" x14ac:dyDescent="0.25">
      <c r="A3653" s="43">
        <v>44884</v>
      </c>
      <c r="B3653" s="40" t="s">
        <v>15880</v>
      </c>
      <c r="C3653" s="40" t="s">
        <v>15881</v>
      </c>
      <c r="D3653" s="38">
        <v>1289600</v>
      </c>
      <c r="E3653" s="42" t="s">
        <v>9114</v>
      </c>
      <c r="F3653" s="38">
        <v>103168</v>
      </c>
      <c r="G3653" s="38">
        <v>1392768</v>
      </c>
      <c r="H3653" s="48" t="s">
        <v>9001</v>
      </c>
      <c r="I3653" s="40" t="s">
        <v>9002</v>
      </c>
      <c r="J3653" s="45">
        <f t="shared" si="224"/>
        <v>51836</v>
      </c>
      <c r="K3653" s="47">
        <f t="shared" si="225"/>
        <v>1392768</v>
      </c>
      <c r="L3653">
        <f>+VLOOKUP(J3653,'Thanh toán '!Q$6:R$3244,2,0)</f>
        <v>1392768</v>
      </c>
      <c r="M3653" s="47">
        <f t="shared" si="223"/>
        <v>0</v>
      </c>
    </row>
    <row r="3654" spans="1:13" ht="21" hidden="1" x14ac:dyDescent="0.25">
      <c r="A3654" s="43">
        <v>44884</v>
      </c>
      <c r="B3654" s="40" t="s">
        <v>15882</v>
      </c>
      <c r="C3654" s="40" t="s">
        <v>15883</v>
      </c>
      <c r="D3654" s="38">
        <v>3152725</v>
      </c>
      <c r="E3654" s="42" t="s">
        <v>9114</v>
      </c>
      <c r="F3654" s="38">
        <v>252218</v>
      </c>
      <c r="G3654" s="38">
        <v>3404943</v>
      </c>
      <c r="H3654" s="48" t="s">
        <v>9284</v>
      </c>
      <c r="I3654" s="40" t="s">
        <v>9285</v>
      </c>
      <c r="J3654" s="45">
        <f t="shared" si="224"/>
        <v>51943</v>
      </c>
      <c r="K3654" s="47">
        <f t="shared" si="225"/>
        <v>3404943</v>
      </c>
      <c r="L3654">
        <f>+VLOOKUP(J3654,'Thanh toán '!Q$6:R$3244,2,0)</f>
        <v>3404943</v>
      </c>
      <c r="M3654" s="47">
        <f t="shared" ref="M3654:M3717" si="226">+L3654-K3654</f>
        <v>0</v>
      </c>
    </row>
    <row r="3655" spans="1:13" hidden="1" x14ac:dyDescent="0.25">
      <c r="A3655" s="43">
        <v>44884</v>
      </c>
      <c r="B3655" s="40" t="s">
        <v>15884</v>
      </c>
      <c r="C3655" s="40" t="s">
        <v>15885</v>
      </c>
      <c r="D3655" s="38">
        <v>1289600</v>
      </c>
      <c r="E3655" s="42" t="s">
        <v>9114</v>
      </c>
      <c r="F3655" s="38">
        <v>103168</v>
      </c>
      <c r="G3655" s="38">
        <v>1392768</v>
      </c>
      <c r="H3655" s="48" t="s">
        <v>9001</v>
      </c>
      <c r="I3655" s="40" t="s">
        <v>9002</v>
      </c>
      <c r="J3655" s="45">
        <f t="shared" si="224"/>
        <v>51956</v>
      </c>
      <c r="K3655" s="47">
        <f t="shared" si="225"/>
        <v>1392768</v>
      </c>
      <c r="L3655">
        <f>+VLOOKUP(J3655,'Thanh toán '!Q$6:R$3244,2,0)</f>
        <v>1392768</v>
      </c>
      <c r="M3655" s="47">
        <f t="shared" si="226"/>
        <v>0</v>
      </c>
    </row>
    <row r="3656" spans="1:13" hidden="1" x14ac:dyDescent="0.25">
      <c r="A3656" s="43">
        <v>44884</v>
      </c>
      <c r="B3656" s="40" t="s">
        <v>15886</v>
      </c>
      <c r="C3656" s="40" t="s">
        <v>15887</v>
      </c>
      <c r="D3656" s="38">
        <v>1289600</v>
      </c>
      <c r="E3656" s="42" t="s">
        <v>9114</v>
      </c>
      <c r="F3656" s="38">
        <v>103168</v>
      </c>
      <c r="G3656" s="38">
        <v>1392768</v>
      </c>
      <c r="H3656" s="48" t="s">
        <v>9001</v>
      </c>
      <c r="I3656" s="40" t="s">
        <v>9002</v>
      </c>
      <c r="J3656" s="45">
        <f t="shared" si="224"/>
        <v>51964</v>
      </c>
      <c r="K3656" s="47">
        <f t="shared" si="225"/>
        <v>1392768</v>
      </c>
      <c r="L3656">
        <f>+VLOOKUP(J3656,'Thanh toán '!Q$6:R$3244,2,0)</f>
        <v>1392768</v>
      </c>
      <c r="M3656" s="47">
        <f t="shared" si="226"/>
        <v>0</v>
      </c>
    </row>
    <row r="3657" spans="1:13" ht="21" hidden="1" x14ac:dyDescent="0.25">
      <c r="A3657" s="43">
        <v>44886</v>
      </c>
      <c r="B3657" s="40" t="s">
        <v>15888</v>
      </c>
      <c r="C3657" s="40" t="s">
        <v>15889</v>
      </c>
      <c r="D3657" s="38">
        <v>922445</v>
      </c>
      <c r="E3657" s="42" t="s">
        <v>9114</v>
      </c>
      <c r="F3657" s="38">
        <v>73796</v>
      </c>
      <c r="G3657" s="38">
        <v>996241</v>
      </c>
      <c r="H3657" s="48" t="s">
        <v>9284</v>
      </c>
      <c r="I3657" s="40" t="s">
        <v>9285</v>
      </c>
      <c r="J3657" s="45">
        <f t="shared" si="224"/>
        <v>51968</v>
      </c>
      <c r="K3657" s="47">
        <f t="shared" si="225"/>
        <v>996241</v>
      </c>
      <c r="L3657">
        <f>+VLOOKUP(J3657,'Thanh toán '!Q$6:R$3244,2,0)</f>
        <v>996241</v>
      </c>
      <c r="M3657" s="47">
        <f t="shared" si="226"/>
        <v>0</v>
      </c>
    </row>
    <row r="3658" spans="1:13" ht="21" hidden="1" x14ac:dyDescent="0.25">
      <c r="A3658" s="43">
        <v>44886</v>
      </c>
      <c r="B3658" s="40" t="s">
        <v>15890</v>
      </c>
      <c r="C3658" s="40" t="s">
        <v>15891</v>
      </c>
      <c r="D3658" s="38">
        <v>1740525</v>
      </c>
      <c r="E3658" s="42" t="s">
        <v>9114</v>
      </c>
      <c r="F3658" s="38">
        <v>139242</v>
      </c>
      <c r="G3658" s="38">
        <v>1879767</v>
      </c>
      <c r="H3658" s="48" t="s">
        <v>9284</v>
      </c>
      <c r="I3658" s="40" t="s">
        <v>9285</v>
      </c>
      <c r="J3658" s="45">
        <f t="shared" si="224"/>
        <v>51969</v>
      </c>
      <c r="K3658" s="47">
        <f t="shared" si="225"/>
        <v>1879767</v>
      </c>
      <c r="L3658">
        <f>+VLOOKUP(J3658,'Thanh toán '!Q$6:R$3244,2,0)</f>
        <v>1879767</v>
      </c>
      <c r="M3658" s="47">
        <f t="shared" si="226"/>
        <v>0</v>
      </c>
    </row>
    <row r="3659" spans="1:13" ht="21" hidden="1" x14ac:dyDescent="0.25">
      <c r="A3659" s="43">
        <v>44886</v>
      </c>
      <c r="B3659" s="40" t="s">
        <v>15892</v>
      </c>
      <c r="C3659" s="40" t="s">
        <v>15893</v>
      </c>
      <c r="D3659" s="38">
        <v>1295659</v>
      </c>
      <c r="E3659" s="42" t="s">
        <v>9114</v>
      </c>
      <c r="F3659" s="38">
        <v>103653</v>
      </c>
      <c r="G3659" s="38">
        <v>1399312</v>
      </c>
      <c r="H3659" s="48" t="s">
        <v>9284</v>
      </c>
      <c r="I3659" s="40" t="s">
        <v>9285</v>
      </c>
      <c r="J3659" s="45">
        <f t="shared" si="224"/>
        <v>51980</v>
      </c>
      <c r="K3659" s="47">
        <f t="shared" si="225"/>
        <v>1399312</v>
      </c>
      <c r="L3659">
        <f>+VLOOKUP(J3659,'Thanh toán '!Q$6:R$3244,2,0)</f>
        <v>1399312</v>
      </c>
      <c r="M3659" s="47">
        <f t="shared" si="226"/>
        <v>0</v>
      </c>
    </row>
    <row r="3660" spans="1:13" ht="21" hidden="1" x14ac:dyDescent="0.25">
      <c r="A3660" s="43">
        <v>44886</v>
      </c>
      <c r="B3660" s="40" t="s">
        <v>15894</v>
      </c>
      <c r="C3660" s="40" t="s">
        <v>15895</v>
      </c>
      <c r="D3660" s="38">
        <v>367155</v>
      </c>
      <c r="E3660" s="42" t="s">
        <v>9114</v>
      </c>
      <c r="F3660" s="38">
        <v>29372</v>
      </c>
      <c r="G3660" s="38">
        <v>396527</v>
      </c>
      <c r="H3660" s="48" t="s">
        <v>9034</v>
      </c>
      <c r="I3660" s="40" t="s">
        <v>9035</v>
      </c>
      <c r="J3660" s="45">
        <f t="shared" si="224"/>
        <v>51995</v>
      </c>
      <c r="K3660" s="47">
        <f t="shared" si="225"/>
        <v>396527</v>
      </c>
      <c r="L3660">
        <f>+VLOOKUP(J3660,'Thanh toán '!Q$6:R$3244,2,0)</f>
        <v>396527</v>
      </c>
      <c r="M3660" s="47">
        <f t="shared" si="226"/>
        <v>0</v>
      </c>
    </row>
    <row r="3661" spans="1:13" ht="21" hidden="1" x14ac:dyDescent="0.25">
      <c r="A3661" s="43">
        <v>44886</v>
      </c>
      <c r="B3661" s="40" t="s">
        <v>15896</v>
      </c>
      <c r="C3661" s="40" t="s">
        <v>15897</v>
      </c>
      <c r="D3661" s="38">
        <v>1208073</v>
      </c>
      <c r="E3661" s="42" t="s">
        <v>9114</v>
      </c>
      <c r="F3661" s="38">
        <v>96646</v>
      </c>
      <c r="G3661" s="38">
        <v>1304719</v>
      </c>
      <c r="H3661" s="48" t="s">
        <v>9034</v>
      </c>
      <c r="I3661" s="40" t="s">
        <v>9035</v>
      </c>
      <c r="J3661" s="45">
        <f t="shared" si="224"/>
        <v>51996</v>
      </c>
      <c r="K3661" s="47">
        <f t="shared" si="225"/>
        <v>1304719</v>
      </c>
      <c r="L3661">
        <f>+VLOOKUP(J3661,'Thanh toán '!Q$6:R$3244,2,0)</f>
        <v>1304719</v>
      </c>
      <c r="M3661" s="47">
        <f t="shared" si="226"/>
        <v>0</v>
      </c>
    </row>
    <row r="3662" spans="1:13" ht="21" hidden="1" x14ac:dyDescent="0.25">
      <c r="A3662" s="43">
        <v>44886</v>
      </c>
      <c r="B3662" s="40" t="s">
        <v>15898</v>
      </c>
      <c r="C3662" s="40" t="s">
        <v>15899</v>
      </c>
      <c r="D3662" s="38">
        <v>690372</v>
      </c>
      <c r="E3662" s="42" t="s">
        <v>9114</v>
      </c>
      <c r="F3662" s="38">
        <v>55230</v>
      </c>
      <c r="G3662" s="38">
        <v>745602</v>
      </c>
      <c r="H3662" s="48" t="s">
        <v>9034</v>
      </c>
      <c r="I3662" s="40" t="s">
        <v>9035</v>
      </c>
      <c r="J3662" s="45">
        <f t="shared" si="224"/>
        <v>51997</v>
      </c>
      <c r="K3662" s="47">
        <f t="shared" si="225"/>
        <v>745602</v>
      </c>
      <c r="L3662">
        <f>+VLOOKUP(J3662,'Thanh toán '!Q$6:R$3244,2,0)</f>
        <v>745602</v>
      </c>
      <c r="M3662" s="47">
        <f t="shared" si="226"/>
        <v>0</v>
      </c>
    </row>
    <row r="3663" spans="1:13" hidden="1" x14ac:dyDescent="0.25">
      <c r="A3663" s="43">
        <v>44888</v>
      </c>
      <c r="B3663" s="40" t="s">
        <v>15900</v>
      </c>
      <c r="C3663" s="40" t="s">
        <v>15901</v>
      </c>
      <c r="D3663" s="38">
        <v>1528105</v>
      </c>
      <c r="E3663" s="42" t="s">
        <v>9114</v>
      </c>
      <c r="F3663" s="38">
        <v>122248</v>
      </c>
      <c r="G3663" s="38">
        <v>1650353</v>
      </c>
      <c r="H3663" s="48" t="s">
        <v>9001</v>
      </c>
      <c r="I3663" s="40" t="s">
        <v>9002</v>
      </c>
      <c r="J3663" s="45">
        <f t="shared" si="224"/>
        <v>52083</v>
      </c>
      <c r="K3663" s="47">
        <f t="shared" si="225"/>
        <v>1650353</v>
      </c>
      <c r="L3663">
        <f>+VLOOKUP(J3663,'Thanh toán '!Q$6:R$3244,2,0)</f>
        <v>1650353</v>
      </c>
      <c r="M3663" s="47">
        <f t="shared" si="226"/>
        <v>0</v>
      </c>
    </row>
    <row r="3664" spans="1:13" hidden="1" x14ac:dyDescent="0.25">
      <c r="A3664" s="43">
        <v>44889</v>
      </c>
      <c r="B3664" s="40" t="s">
        <v>15902</v>
      </c>
      <c r="C3664" s="40" t="s">
        <v>15903</v>
      </c>
      <c r="D3664" s="38">
        <v>1728645</v>
      </c>
      <c r="E3664" s="42" t="s">
        <v>9114</v>
      </c>
      <c r="F3664" s="38">
        <v>138292</v>
      </c>
      <c r="G3664" s="38">
        <v>1866937</v>
      </c>
      <c r="H3664" s="48" t="s">
        <v>9725</v>
      </c>
      <c r="I3664" s="40" t="s">
        <v>9726</v>
      </c>
      <c r="J3664" s="45">
        <f t="shared" si="224"/>
        <v>52140</v>
      </c>
      <c r="K3664" s="47">
        <f t="shared" si="225"/>
        <v>1866937</v>
      </c>
      <c r="L3664">
        <f>+VLOOKUP(J3664,'Thanh toán '!Q$6:R$3244,2,0)</f>
        <v>1866937</v>
      </c>
      <c r="M3664" s="47">
        <f t="shared" si="226"/>
        <v>0</v>
      </c>
    </row>
    <row r="3665" spans="1:13" hidden="1" x14ac:dyDescent="0.25">
      <c r="A3665" s="43">
        <v>44889</v>
      </c>
      <c r="B3665" s="40" t="s">
        <v>15904</v>
      </c>
      <c r="C3665" s="40" t="s">
        <v>15905</v>
      </c>
      <c r="D3665" s="38">
        <v>1173355</v>
      </c>
      <c r="E3665" s="42" t="s">
        <v>9114</v>
      </c>
      <c r="F3665" s="38">
        <v>93868</v>
      </c>
      <c r="G3665" s="38">
        <v>1267223</v>
      </c>
      <c r="H3665" s="48" t="s">
        <v>9725</v>
      </c>
      <c r="I3665" s="40" t="s">
        <v>9726</v>
      </c>
      <c r="J3665" s="45">
        <f t="shared" si="224"/>
        <v>52141</v>
      </c>
      <c r="K3665" s="47">
        <f t="shared" si="225"/>
        <v>1267223</v>
      </c>
      <c r="L3665">
        <f>+VLOOKUP(J3665,'Thanh toán '!Q$6:R$3244,2,0)</f>
        <v>1267223</v>
      </c>
      <c r="M3665" s="47">
        <f t="shared" si="226"/>
        <v>0</v>
      </c>
    </row>
    <row r="3666" spans="1:13" ht="21" hidden="1" x14ac:dyDescent="0.25">
      <c r="A3666" s="43">
        <v>44889</v>
      </c>
      <c r="B3666" s="40" t="s">
        <v>15906</v>
      </c>
      <c r="C3666" s="40" t="s">
        <v>15907</v>
      </c>
      <c r="D3666" s="38">
        <v>995876</v>
      </c>
      <c r="E3666" s="42" t="s">
        <v>9114</v>
      </c>
      <c r="F3666" s="38">
        <v>79670</v>
      </c>
      <c r="G3666" s="38">
        <v>1075546</v>
      </c>
      <c r="H3666" s="48" t="s">
        <v>9284</v>
      </c>
      <c r="I3666" s="40" t="s">
        <v>9285</v>
      </c>
      <c r="J3666" s="45">
        <f t="shared" si="224"/>
        <v>52145</v>
      </c>
      <c r="K3666" s="47">
        <f t="shared" si="225"/>
        <v>1075546</v>
      </c>
      <c r="L3666">
        <f>+VLOOKUP(J3666,'Thanh toán '!Q$6:R$3244,2,0)</f>
        <v>1075546</v>
      </c>
      <c r="M3666" s="47">
        <f t="shared" si="226"/>
        <v>0</v>
      </c>
    </row>
    <row r="3667" spans="1:13" ht="21" hidden="1" x14ac:dyDescent="0.25">
      <c r="A3667" s="43">
        <v>44889</v>
      </c>
      <c r="B3667" s="40" t="s">
        <v>15908</v>
      </c>
      <c r="C3667" s="40" t="s">
        <v>15909</v>
      </c>
      <c r="D3667" s="38">
        <v>922445</v>
      </c>
      <c r="E3667" s="42" t="s">
        <v>9114</v>
      </c>
      <c r="F3667" s="38">
        <v>73796</v>
      </c>
      <c r="G3667" s="38">
        <v>996241</v>
      </c>
      <c r="H3667" s="48" t="s">
        <v>9284</v>
      </c>
      <c r="I3667" s="40" t="s">
        <v>9285</v>
      </c>
      <c r="J3667" s="45">
        <f t="shared" si="224"/>
        <v>52150</v>
      </c>
      <c r="K3667" s="47">
        <f t="shared" si="225"/>
        <v>996241</v>
      </c>
      <c r="L3667">
        <f>+VLOOKUP(J3667,'Thanh toán '!Q$6:R$3244,2,0)</f>
        <v>996241</v>
      </c>
      <c r="M3667" s="47">
        <f t="shared" si="226"/>
        <v>0</v>
      </c>
    </row>
    <row r="3668" spans="1:13" ht="21" hidden="1" x14ac:dyDescent="0.25">
      <c r="A3668" s="43">
        <v>44889</v>
      </c>
      <c r="B3668" s="40" t="s">
        <v>15910</v>
      </c>
      <c r="C3668" s="40" t="s">
        <v>15911</v>
      </c>
      <c r="D3668" s="38">
        <v>2106456</v>
      </c>
      <c r="E3668" s="42" t="s">
        <v>9114</v>
      </c>
      <c r="F3668" s="38">
        <v>168516</v>
      </c>
      <c r="G3668" s="38">
        <v>2274972</v>
      </c>
      <c r="H3668" s="48" t="s">
        <v>9284</v>
      </c>
      <c r="I3668" s="40" t="s">
        <v>9285</v>
      </c>
      <c r="J3668" s="45">
        <f t="shared" si="224"/>
        <v>52156</v>
      </c>
      <c r="K3668" s="47">
        <f t="shared" si="225"/>
        <v>2274972</v>
      </c>
      <c r="L3668">
        <f>+VLOOKUP(J3668,'Thanh toán '!Q$6:R$3244,2,0)</f>
        <v>2274972</v>
      </c>
      <c r="M3668" s="47">
        <f t="shared" si="226"/>
        <v>0</v>
      </c>
    </row>
    <row r="3669" spans="1:13" ht="21" hidden="1" x14ac:dyDescent="0.25">
      <c r="A3669" s="43">
        <v>44889</v>
      </c>
      <c r="B3669" s="40" t="s">
        <v>15912</v>
      </c>
      <c r="C3669" s="40" t="s">
        <v>15913</v>
      </c>
      <c r="D3669" s="38">
        <v>1400658</v>
      </c>
      <c r="E3669" s="42" t="s">
        <v>9114</v>
      </c>
      <c r="F3669" s="38">
        <v>112053</v>
      </c>
      <c r="G3669" s="38">
        <v>1512711</v>
      </c>
      <c r="H3669" s="48" t="s">
        <v>9284</v>
      </c>
      <c r="I3669" s="40" t="s">
        <v>9285</v>
      </c>
      <c r="J3669" s="45">
        <f t="shared" si="224"/>
        <v>52159</v>
      </c>
      <c r="K3669" s="47">
        <f t="shared" si="225"/>
        <v>1512711</v>
      </c>
      <c r="L3669">
        <f>+VLOOKUP(J3669,'Thanh toán '!Q$6:R$3244,2,0)</f>
        <v>1512711</v>
      </c>
      <c r="M3669" s="47">
        <f t="shared" si="226"/>
        <v>0</v>
      </c>
    </row>
    <row r="3670" spans="1:13" ht="21" hidden="1" x14ac:dyDescent="0.25">
      <c r="A3670" s="43">
        <v>44889</v>
      </c>
      <c r="B3670" s="40" t="s">
        <v>15914</v>
      </c>
      <c r="C3670" s="40" t="s">
        <v>15915</v>
      </c>
      <c r="D3670" s="38">
        <v>1110580</v>
      </c>
      <c r="E3670" s="42" t="s">
        <v>9114</v>
      </c>
      <c r="F3670" s="38">
        <v>88846</v>
      </c>
      <c r="G3670" s="38">
        <v>1199426</v>
      </c>
      <c r="H3670" s="48" t="s">
        <v>9284</v>
      </c>
      <c r="I3670" s="40" t="s">
        <v>9285</v>
      </c>
      <c r="J3670" s="45">
        <f t="shared" si="224"/>
        <v>52161</v>
      </c>
      <c r="K3670" s="47">
        <f t="shared" si="225"/>
        <v>1199426</v>
      </c>
      <c r="L3670">
        <f>+VLOOKUP(J3670,'Thanh toán '!Q$6:R$3244,2,0)</f>
        <v>1199426</v>
      </c>
      <c r="M3670" s="47">
        <f t="shared" si="226"/>
        <v>0</v>
      </c>
    </row>
    <row r="3671" spans="1:13" ht="21" hidden="1" x14ac:dyDescent="0.25">
      <c r="A3671" s="43">
        <v>44889</v>
      </c>
      <c r="B3671" s="40" t="s">
        <v>15916</v>
      </c>
      <c r="C3671" s="40" t="s">
        <v>15917</v>
      </c>
      <c r="D3671" s="38">
        <v>1844890</v>
      </c>
      <c r="E3671" s="42" t="s">
        <v>9114</v>
      </c>
      <c r="F3671" s="38">
        <v>147591</v>
      </c>
      <c r="G3671" s="38">
        <v>1992481</v>
      </c>
      <c r="H3671" s="48" t="s">
        <v>9284</v>
      </c>
      <c r="I3671" s="40" t="s">
        <v>9285</v>
      </c>
      <c r="J3671" s="45">
        <f t="shared" si="224"/>
        <v>52163</v>
      </c>
      <c r="K3671" s="47">
        <f t="shared" si="225"/>
        <v>1992481</v>
      </c>
      <c r="L3671">
        <f>+VLOOKUP(J3671,'Thanh toán '!Q$6:R$3244,2,0)</f>
        <v>1992481</v>
      </c>
      <c r="M3671" s="47">
        <f t="shared" si="226"/>
        <v>0</v>
      </c>
    </row>
    <row r="3672" spans="1:13" ht="21" hidden="1" x14ac:dyDescent="0.25">
      <c r="A3672" s="43">
        <v>44889</v>
      </c>
      <c r="B3672" s="40" t="s">
        <v>15918</v>
      </c>
      <c r="C3672" s="40" t="s">
        <v>15919</v>
      </c>
      <c r="D3672" s="38">
        <v>1289600</v>
      </c>
      <c r="E3672" s="42" t="s">
        <v>9114</v>
      </c>
      <c r="F3672" s="38">
        <v>103168</v>
      </c>
      <c r="G3672" s="38">
        <v>1392768</v>
      </c>
      <c r="H3672" s="48" t="s">
        <v>9284</v>
      </c>
      <c r="I3672" s="40" t="s">
        <v>9285</v>
      </c>
      <c r="J3672" s="45">
        <f t="shared" si="224"/>
        <v>52165</v>
      </c>
      <c r="K3672" s="47">
        <f t="shared" si="225"/>
        <v>1392768</v>
      </c>
      <c r="L3672">
        <f>+VLOOKUP(J3672,'Thanh toán '!Q$6:R$3244,2,0)</f>
        <v>1392768</v>
      </c>
      <c r="M3672" s="47">
        <f t="shared" si="226"/>
        <v>0</v>
      </c>
    </row>
    <row r="3673" spans="1:13" ht="21" hidden="1" x14ac:dyDescent="0.25">
      <c r="A3673" s="43">
        <v>44889</v>
      </c>
      <c r="B3673" s="40" t="s">
        <v>15920</v>
      </c>
      <c r="C3673" s="40" t="s">
        <v>15921</v>
      </c>
      <c r="D3673" s="38">
        <v>1289600</v>
      </c>
      <c r="E3673" s="42" t="s">
        <v>9114</v>
      </c>
      <c r="F3673" s="38">
        <v>103168</v>
      </c>
      <c r="G3673" s="38">
        <v>1392768</v>
      </c>
      <c r="H3673" s="48" t="s">
        <v>9284</v>
      </c>
      <c r="I3673" s="40" t="s">
        <v>9285</v>
      </c>
      <c r="J3673" s="45">
        <f t="shared" si="224"/>
        <v>52167</v>
      </c>
      <c r="K3673" s="47">
        <f t="shared" si="225"/>
        <v>1392768</v>
      </c>
      <c r="L3673">
        <f>+VLOOKUP(J3673,'Thanh toán '!Q$6:R$3244,2,0)</f>
        <v>1392768</v>
      </c>
      <c r="M3673" s="47">
        <f t="shared" si="226"/>
        <v>0</v>
      </c>
    </row>
    <row r="3674" spans="1:13" ht="21" hidden="1" x14ac:dyDescent="0.25">
      <c r="A3674" s="43">
        <v>44889</v>
      </c>
      <c r="B3674" s="40" t="s">
        <v>15922</v>
      </c>
      <c r="C3674" s="40" t="s">
        <v>15923</v>
      </c>
      <c r="D3674" s="38">
        <v>995876</v>
      </c>
      <c r="E3674" s="42" t="s">
        <v>9114</v>
      </c>
      <c r="F3674" s="38">
        <v>79670</v>
      </c>
      <c r="G3674" s="38">
        <v>1075546</v>
      </c>
      <c r="H3674" s="48" t="s">
        <v>9284</v>
      </c>
      <c r="I3674" s="40" t="s">
        <v>9285</v>
      </c>
      <c r="J3674" s="45">
        <f t="shared" si="224"/>
        <v>52168</v>
      </c>
      <c r="K3674" s="47">
        <f t="shared" si="225"/>
        <v>1075546</v>
      </c>
      <c r="L3674" t="e">
        <f>+VLOOKUP(J3674,'Thanh toán '!Q$6:R$3244,2,0)</f>
        <v>#N/A</v>
      </c>
      <c r="M3674" s="47" t="e">
        <f t="shared" si="226"/>
        <v>#N/A</v>
      </c>
    </row>
    <row r="3675" spans="1:13" hidden="1" x14ac:dyDescent="0.25">
      <c r="A3675" s="43">
        <v>44890</v>
      </c>
      <c r="B3675" s="40" t="s">
        <v>15924</v>
      </c>
      <c r="C3675" s="40" t="s">
        <v>15925</v>
      </c>
      <c r="D3675" s="38">
        <v>1091828</v>
      </c>
      <c r="E3675" s="42" t="s">
        <v>9114</v>
      </c>
      <c r="F3675" s="38">
        <v>87346</v>
      </c>
      <c r="G3675" s="38">
        <v>1179174</v>
      </c>
      <c r="H3675" s="48" t="s">
        <v>9001</v>
      </c>
      <c r="I3675" s="40" t="s">
        <v>9002</v>
      </c>
      <c r="J3675" s="45">
        <f t="shared" si="224"/>
        <v>52686</v>
      </c>
      <c r="K3675" s="47">
        <f t="shared" si="225"/>
        <v>1179174</v>
      </c>
      <c r="L3675">
        <f>+VLOOKUP(J3675,'Thanh toán '!Q$6:R$3244,2,0)</f>
        <v>1179174</v>
      </c>
      <c r="M3675" s="47">
        <f t="shared" si="226"/>
        <v>0</v>
      </c>
    </row>
    <row r="3676" spans="1:13" hidden="1" x14ac:dyDescent="0.25">
      <c r="A3676" s="43">
        <v>44890</v>
      </c>
      <c r="B3676" s="40" t="s">
        <v>15926</v>
      </c>
      <c r="C3676" s="40" t="s">
        <v>15927</v>
      </c>
      <c r="D3676" s="38">
        <v>870438</v>
      </c>
      <c r="E3676" s="42" t="s">
        <v>9114</v>
      </c>
      <c r="F3676" s="38">
        <v>69635</v>
      </c>
      <c r="G3676" s="38">
        <v>940073</v>
      </c>
      <c r="H3676" s="48" t="s">
        <v>9001</v>
      </c>
      <c r="I3676" s="40" t="s">
        <v>9002</v>
      </c>
      <c r="J3676" s="45">
        <f t="shared" si="224"/>
        <v>52702</v>
      </c>
      <c r="K3676" s="47">
        <f t="shared" si="225"/>
        <v>940073</v>
      </c>
      <c r="L3676">
        <f>+VLOOKUP(J3676,'Thanh toán '!Q$6:R$3244,2,0)</f>
        <v>940073</v>
      </c>
      <c r="M3676" s="47">
        <f t="shared" si="226"/>
        <v>0</v>
      </c>
    </row>
    <row r="3677" spans="1:13" hidden="1" x14ac:dyDescent="0.25">
      <c r="A3677" s="43">
        <v>44890</v>
      </c>
      <c r="B3677" s="40" t="s">
        <v>15928</v>
      </c>
      <c r="C3677" s="40" t="s">
        <v>15929</v>
      </c>
      <c r="D3677" s="38">
        <v>1041977</v>
      </c>
      <c r="E3677" s="42" t="s">
        <v>9114</v>
      </c>
      <c r="F3677" s="38">
        <v>83358</v>
      </c>
      <c r="G3677" s="38">
        <v>1125335</v>
      </c>
      <c r="H3677" s="48" t="s">
        <v>9001</v>
      </c>
      <c r="I3677" s="40" t="s">
        <v>9002</v>
      </c>
      <c r="J3677" s="45">
        <f t="shared" si="224"/>
        <v>52703</v>
      </c>
      <c r="K3677" s="47">
        <f t="shared" si="225"/>
        <v>1125335</v>
      </c>
      <c r="L3677">
        <f>+VLOOKUP(J3677,'Thanh toán '!Q$6:R$3244,2,0)</f>
        <v>1125335</v>
      </c>
      <c r="M3677" s="47">
        <f t="shared" si="226"/>
        <v>0</v>
      </c>
    </row>
    <row r="3678" spans="1:13" hidden="1" x14ac:dyDescent="0.25">
      <c r="A3678" s="43">
        <v>44890</v>
      </c>
      <c r="B3678" s="40" t="s">
        <v>15930</v>
      </c>
      <c r="C3678" s="40" t="s">
        <v>15931</v>
      </c>
      <c r="D3678" s="38">
        <v>250910</v>
      </c>
      <c r="E3678" s="42" t="s">
        <v>9114</v>
      </c>
      <c r="F3678" s="38">
        <v>20073</v>
      </c>
      <c r="G3678" s="38">
        <v>270983</v>
      </c>
      <c r="H3678" s="48" t="s">
        <v>9001</v>
      </c>
      <c r="I3678" s="40" t="s">
        <v>9002</v>
      </c>
      <c r="J3678" s="45">
        <f t="shared" si="224"/>
        <v>52707</v>
      </c>
      <c r="K3678" s="47">
        <f t="shared" si="225"/>
        <v>270983</v>
      </c>
      <c r="L3678">
        <f>+VLOOKUP(J3678,'Thanh toán '!Q$6:R$3244,2,0)</f>
        <v>270983</v>
      </c>
      <c r="M3678" s="47">
        <f t="shared" si="226"/>
        <v>0</v>
      </c>
    </row>
    <row r="3679" spans="1:13" hidden="1" x14ac:dyDescent="0.25">
      <c r="A3679" s="43">
        <v>44890</v>
      </c>
      <c r="B3679" s="40" t="s">
        <v>15932</v>
      </c>
      <c r="C3679" s="40" t="s">
        <v>15933</v>
      </c>
      <c r="D3679" s="38">
        <v>1084930</v>
      </c>
      <c r="E3679" s="42" t="s">
        <v>9114</v>
      </c>
      <c r="F3679" s="38">
        <v>86794</v>
      </c>
      <c r="G3679" s="38">
        <v>1171724</v>
      </c>
      <c r="H3679" s="48" t="s">
        <v>9001</v>
      </c>
      <c r="I3679" s="40" t="s">
        <v>9002</v>
      </c>
      <c r="J3679" s="45">
        <f t="shared" si="224"/>
        <v>52731</v>
      </c>
      <c r="K3679" s="47">
        <f t="shared" si="225"/>
        <v>1171724</v>
      </c>
      <c r="L3679">
        <f>+VLOOKUP(J3679,'Thanh toán '!Q$6:R$3244,2,0)</f>
        <v>1171724</v>
      </c>
      <c r="M3679" s="47">
        <f t="shared" si="226"/>
        <v>0</v>
      </c>
    </row>
    <row r="3680" spans="1:13" hidden="1" x14ac:dyDescent="0.25">
      <c r="A3680" s="43">
        <v>44890</v>
      </c>
      <c r="B3680" s="40" t="s">
        <v>15934</v>
      </c>
      <c r="C3680" s="40" t="s">
        <v>15935</v>
      </c>
      <c r="D3680" s="38">
        <v>1173355</v>
      </c>
      <c r="E3680" s="42" t="s">
        <v>9114</v>
      </c>
      <c r="F3680" s="38">
        <v>93868</v>
      </c>
      <c r="G3680" s="38">
        <v>1267223</v>
      </c>
      <c r="H3680" s="48" t="s">
        <v>9001</v>
      </c>
      <c r="I3680" s="40" t="s">
        <v>9002</v>
      </c>
      <c r="J3680" s="45">
        <f t="shared" si="224"/>
        <v>52733</v>
      </c>
      <c r="K3680" s="47">
        <f t="shared" si="225"/>
        <v>1267223</v>
      </c>
      <c r="L3680">
        <f>+VLOOKUP(J3680,'Thanh toán '!Q$6:R$3244,2,0)</f>
        <v>1267223</v>
      </c>
      <c r="M3680" s="47">
        <f t="shared" si="226"/>
        <v>0</v>
      </c>
    </row>
    <row r="3681" spans="1:13" hidden="1" x14ac:dyDescent="0.25">
      <c r="A3681" s="43">
        <v>44890</v>
      </c>
      <c r="B3681" s="40" t="s">
        <v>15936</v>
      </c>
      <c r="C3681" s="40" t="s">
        <v>15937</v>
      </c>
      <c r="D3681" s="38">
        <v>1745950</v>
      </c>
      <c r="E3681" s="42" t="s">
        <v>9114</v>
      </c>
      <c r="F3681" s="38">
        <v>139676</v>
      </c>
      <c r="G3681" s="38">
        <v>1885626</v>
      </c>
      <c r="H3681" s="48" t="s">
        <v>9001</v>
      </c>
      <c r="I3681" s="40" t="s">
        <v>9002</v>
      </c>
      <c r="J3681" s="45">
        <f t="shared" si="224"/>
        <v>52922</v>
      </c>
      <c r="K3681" s="47">
        <f t="shared" si="225"/>
        <v>1885626</v>
      </c>
      <c r="L3681">
        <f>+VLOOKUP(J3681,'Thanh toán '!Q$6:R$3244,2,0)</f>
        <v>1885626</v>
      </c>
      <c r="M3681" s="47">
        <f t="shared" si="226"/>
        <v>0</v>
      </c>
    </row>
    <row r="3682" spans="1:13" ht="21" hidden="1" x14ac:dyDescent="0.25">
      <c r="A3682" s="43">
        <v>44891</v>
      </c>
      <c r="B3682" s="40" t="s">
        <v>15938</v>
      </c>
      <c r="C3682" s="40" t="s">
        <v>15939</v>
      </c>
      <c r="D3682" s="38">
        <v>734310</v>
      </c>
      <c r="E3682" s="42" t="s">
        <v>9114</v>
      </c>
      <c r="F3682" s="38">
        <v>58745</v>
      </c>
      <c r="G3682" s="38">
        <v>793055</v>
      </c>
      <c r="H3682" s="48" t="s">
        <v>9284</v>
      </c>
      <c r="I3682" s="40" t="s">
        <v>9285</v>
      </c>
      <c r="J3682" s="45">
        <f t="shared" si="224"/>
        <v>53147</v>
      </c>
      <c r="K3682" s="47">
        <f t="shared" si="225"/>
        <v>793055</v>
      </c>
      <c r="L3682">
        <f>+VLOOKUP(J3682,'Thanh toán '!Q$6:R$3244,2,0)</f>
        <v>793055</v>
      </c>
      <c r="M3682" s="47">
        <f t="shared" si="226"/>
        <v>0</v>
      </c>
    </row>
    <row r="3683" spans="1:13" ht="21" hidden="1" x14ac:dyDescent="0.25">
      <c r="A3683" s="43">
        <v>44893</v>
      </c>
      <c r="B3683" s="40" t="s">
        <v>15940</v>
      </c>
      <c r="C3683" s="40" t="s">
        <v>15941</v>
      </c>
      <c r="D3683" s="38">
        <v>1113031</v>
      </c>
      <c r="E3683" s="42" t="s">
        <v>9114</v>
      </c>
      <c r="F3683" s="38">
        <v>89042</v>
      </c>
      <c r="G3683" s="38">
        <v>1202073</v>
      </c>
      <c r="H3683" s="48" t="s">
        <v>9284</v>
      </c>
      <c r="I3683" s="40" t="s">
        <v>9285</v>
      </c>
      <c r="J3683" s="45">
        <f t="shared" si="224"/>
        <v>53163</v>
      </c>
      <c r="K3683" s="47">
        <f t="shared" si="225"/>
        <v>1202073</v>
      </c>
      <c r="L3683">
        <f>+VLOOKUP(J3683,'Thanh toán '!Q$6:R$3244,2,0)</f>
        <v>1202073</v>
      </c>
      <c r="M3683" s="47">
        <f t="shared" si="226"/>
        <v>0</v>
      </c>
    </row>
    <row r="3684" spans="1:13" ht="21" hidden="1" x14ac:dyDescent="0.25">
      <c r="A3684" s="43">
        <v>44893</v>
      </c>
      <c r="B3684" s="40" t="s">
        <v>15942</v>
      </c>
      <c r="C3684" s="40" t="s">
        <v>15943</v>
      </c>
      <c r="D3684" s="38">
        <v>1264440</v>
      </c>
      <c r="E3684" s="42" t="s">
        <v>9114</v>
      </c>
      <c r="F3684" s="38">
        <v>101155</v>
      </c>
      <c r="G3684" s="38">
        <v>1365595</v>
      </c>
      <c r="H3684" s="48" t="s">
        <v>9284</v>
      </c>
      <c r="I3684" s="40" t="s">
        <v>9285</v>
      </c>
      <c r="J3684" s="45">
        <f t="shared" si="224"/>
        <v>53164</v>
      </c>
      <c r="K3684" s="47">
        <f t="shared" si="225"/>
        <v>1365595</v>
      </c>
      <c r="L3684">
        <f>+VLOOKUP(J3684,'Thanh toán '!Q$6:R$3244,2,0)</f>
        <v>1365595</v>
      </c>
      <c r="M3684" s="47">
        <f t="shared" si="226"/>
        <v>0</v>
      </c>
    </row>
    <row r="3685" spans="1:13" hidden="1" x14ac:dyDescent="0.25">
      <c r="A3685" s="43">
        <v>44894</v>
      </c>
      <c r="B3685" s="40" t="s">
        <v>15944</v>
      </c>
      <c r="C3685" s="40" t="s">
        <v>15945</v>
      </c>
      <c r="D3685" s="38">
        <v>2172112</v>
      </c>
      <c r="E3685" s="42" t="s">
        <v>9114</v>
      </c>
      <c r="F3685" s="38">
        <v>173769</v>
      </c>
      <c r="G3685" s="38">
        <v>2345881</v>
      </c>
      <c r="H3685" s="48" t="s">
        <v>9001</v>
      </c>
      <c r="I3685" s="40" t="s">
        <v>9002</v>
      </c>
      <c r="J3685" s="45">
        <f t="shared" si="224"/>
        <v>53190</v>
      </c>
      <c r="K3685" s="47">
        <f t="shared" si="225"/>
        <v>2345881</v>
      </c>
      <c r="L3685">
        <f>+VLOOKUP(J3685,'Thanh toán '!Q$6:R$3244,2,0)</f>
        <v>2345881</v>
      </c>
      <c r="M3685" s="47">
        <f t="shared" si="226"/>
        <v>0</v>
      </c>
    </row>
    <row r="3686" spans="1:13" hidden="1" x14ac:dyDescent="0.25">
      <c r="A3686" s="43">
        <v>44894</v>
      </c>
      <c r="B3686" s="40" t="s">
        <v>15946</v>
      </c>
      <c r="C3686" s="40" t="s">
        <v>15947</v>
      </c>
      <c r="D3686" s="38">
        <v>602184</v>
      </c>
      <c r="E3686" s="42" t="s">
        <v>9114</v>
      </c>
      <c r="F3686" s="38">
        <v>48175</v>
      </c>
      <c r="G3686" s="38">
        <v>650359</v>
      </c>
      <c r="H3686" s="48" t="s">
        <v>9001</v>
      </c>
      <c r="I3686" s="40" t="s">
        <v>9002</v>
      </c>
      <c r="J3686" s="45">
        <f t="shared" si="224"/>
        <v>53207</v>
      </c>
      <c r="K3686" s="47">
        <f t="shared" si="225"/>
        <v>650359</v>
      </c>
      <c r="L3686">
        <f>+VLOOKUP(J3686,'Thanh toán '!Q$6:R$3244,2,0)</f>
        <v>650359</v>
      </c>
      <c r="M3686" s="47">
        <f t="shared" si="226"/>
        <v>0</v>
      </c>
    </row>
    <row r="3687" spans="1:13" ht="21" hidden="1" x14ac:dyDescent="0.25">
      <c r="A3687" s="43">
        <v>44894</v>
      </c>
      <c r="B3687" s="40" t="s">
        <v>15948</v>
      </c>
      <c r="C3687" s="40" t="s">
        <v>15949</v>
      </c>
      <c r="D3687" s="38">
        <v>1101465</v>
      </c>
      <c r="E3687" s="42" t="s">
        <v>9114</v>
      </c>
      <c r="F3687" s="38">
        <v>88117</v>
      </c>
      <c r="G3687" s="38">
        <v>1189582</v>
      </c>
      <c r="H3687" s="48" t="s">
        <v>9284</v>
      </c>
      <c r="I3687" s="40" t="s">
        <v>9285</v>
      </c>
      <c r="J3687" s="45">
        <f t="shared" si="224"/>
        <v>53214</v>
      </c>
      <c r="K3687" s="47">
        <f t="shared" si="225"/>
        <v>1189582</v>
      </c>
      <c r="L3687">
        <f>+VLOOKUP(J3687,'Thanh toán '!Q$6:R$3244,2,0)</f>
        <v>1189582</v>
      </c>
      <c r="M3687" s="47">
        <f t="shared" si="226"/>
        <v>0</v>
      </c>
    </row>
    <row r="3688" spans="1:13" hidden="1" x14ac:dyDescent="0.25">
      <c r="A3688" s="43">
        <v>44894</v>
      </c>
      <c r="B3688" s="40" t="s">
        <v>15950</v>
      </c>
      <c r="C3688" s="40" t="s">
        <v>15951</v>
      </c>
      <c r="D3688" s="38">
        <v>589271</v>
      </c>
      <c r="E3688" s="42" t="s">
        <v>9114</v>
      </c>
      <c r="F3688" s="38">
        <v>47142</v>
      </c>
      <c r="G3688" s="38">
        <v>636413</v>
      </c>
      <c r="H3688" s="48" t="s">
        <v>9001</v>
      </c>
      <c r="I3688" s="40" t="s">
        <v>9002</v>
      </c>
      <c r="J3688" s="45">
        <f t="shared" si="224"/>
        <v>53227</v>
      </c>
      <c r="K3688" s="47">
        <f t="shared" si="225"/>
        <v>636413</v>
      </c>
      <c r="L3688">
        <f>+VLOOKUP(J3688,'Thanh toán '!Q$6:R$3244,2,0)</f>
        <v>636413</v>
      </c>
      <c r="M3688" s="47">
        <f t="shared" si="226"/>
        <v>0</v>
      </c>
    </row>
    <row r="3689" spans="1:13" hidden="1" x14ac:dyDescent="0.25">
      <c r="A3689" s="43">
        <v>44895</v>
      </c>
      <c r="B3689" s="40" t="s">
        <v>15952</v>
      </c>
      <c r="C3689" s="40" t="s">
        <v>15953</v>
      </c>
      <c r="D3689" s="38">
        <v>610262</v>
      </c>
      <c r="E3689" s="42" t="s">
        <v>9114</v>
      </c>
      <c r="F3689" s="38">
        <v>48821</v>
      </c>
      <c r="G3689" s="38">
        <v>659083</v>
      </c>
      <c r="H3689" s="48" t="s">
        <v>9001</v>
      </c>
      <c r="I3689" s="40" t="s">
        <v>9002</v>
      </c>
      <c r="J3689" s="45">
        <f t="shared" si="224"/>
        <v>53244</v>
      </c>
      <c r="K3689" s="47">
        <f t="shared" si="225"/>
        <v>659083</v>
      </c>
      <c r="L3689">
        <f>+VLOOKUP(J3689,'Thanh toán '!Q$6:R$3244,2,0)</f>
        <v>659083</v>
      </c>
      <c r="M3689" s="47">
        <f t="shared" si="226"/>
        <v>0</v>
      </c>
    </row>
    <row r="3690" spans="1:13" ht="21" hidden="1" x14ac:dyDescent="0.25">
      <c r="A3690" s="43">
        <v>44895</v>
      </c>
      <c r="B3690" s="40" t="s">
        <v>15954</v>
      </c>
      <c r="C3690" s="40" t="s">
        <v>15955</v>
      </c>
      <c r="D3690" s="38">
        <v>1227820</v>
      </c>
      <c r="E3690" s="42" t="s">
        <v>9114</v>
      </c>
      <c r="F3690" s="38">
        <v>98226</v>
      </c>
      <c r="G3690" s="38">
        <v>1326046</v>
      </c>
      <c r="H3690" s="48" t="s">
        <v>9159</v>
      </c>
      <c r="I3690" s="40" t="s">
        <v>9160</v>
      </c>
      <c r="J3690" s="45">
        <f t="shared" si="224"/>
        <v>53249</v>
      </c>
      <c r="K3690" s="47">
        <f t="shared" si="225"/>
        <v>1326046</v>
      </c>
      <c r="L3690" t="e">
        <f>+VLOOKUP(J3690,'Thanh toán '!Q$6:R$3244,2,0)</f>
        <v>#N/A</v>
      </c>
      <c r="M3690" s="47" t="e">
        <f t="shared" si="226"/>
        <v>#N/A</v>
      </c>
    </row>
    <row r="3691" spans="1:13" hidden="1" x14ac:dyDescent="0.25">
      <c r="A3691" s="43">
        <v>44895</v>
      </c>
      <c r="B3691" s="40" t="s">
        <v>15956</v>
      </c>
      <c r="C3691" s="40" t="s">
        <v>15957</v>
      </c>
      <c r="D3691" s="38">
        <v>2015439</v>
      </c>
      <c r="E3691" s="42" t="s">
        <v>9114</v>
      </c>
      <c r="F3691" s="38">
        <v>161235</v>
      </c>
      <c r="G3691" s="38">
        <v>2176674</v>
      </c>
      <c r="H3691" s="48" t="s">
        <v>9001</v>
      </c>
      <c r="I3691" s="40" t="s">
        <v>9002</v>
      </c>
      <c r="J3691" s="45">
        <f t="shared" si="224"/>
        <v>53256</v>
      </c>
      <c r="K3691" s="47">
        <f t="shared" si="225"/>
        <v>2176674</v>
      </c>
      <c r="L3691">
        <f>+VLOOKUP(J3691,'Thanh toán '!Q$6:R$3244,2,0)</f>
        <v>2176674</v>
      </c>
      <c r="M3691" s="47">
        <f t="shared" si="226"/>
        <v>0</v>
      </c>
    </row>
    <row r="3692" spans="1:13" hidden="1" x14ac:dyDescent="0.25">
      <c r="A3692" s="43">
        <v>44895</v>
      </c>
      <c r="B3692" s="40" t="s">
        <v>15958</v>
      </c>
      <c r="C3692" s="40" t="s">
        <v>15959</v>
      </c>
      <c r="D3692" s="38">
        <v>1097150</v>
      </c>
      <c r="E3692" s="42" t="s">
        <v>9114</v>
      </c>
      <c r="F3692" s="38">
        <v>87772</v>
      </c>
      <c r="G3692" s="38">
        <v>1184922</v>
      </c>
      <c r="H3692" s="48" t="s">
        <v>9001</v>
      </c>
      <c r="I3692" s="40" t="s">
        <v>9002</v>
      </c>
      <c r="J3692" s="45">
        <f t="shared" si="224"/>
        <v>53259</v>
      </c>
      <c r="K3692" s="47">
        <f t="shared" si="225"/>
        <v>1184922</v>
      </c>
      <c r="L3692">
        <f>+VLOOKUP(J3692,'Thanh toán '!Q$6:R$3244,2,0)</f>
        <v>1184922</v>
      </c>
      <c r="M3692" s="47">
        <f t="shared" si="226"/>
        <v>0</v>
      </c>
    </row>
    <row r="3693" spans="1:13" hidden="1" x14ac:dyDescent="0.25">
      <c r="A3693" s="43">
        <v>44895</v>
      </c>
      <c r="B3693" s="40" t="s">
        <v>15960</v>
      </c>
      <c r="C3693" s="40" t="s">
        <v>15961</v>
      </c>
      <c r="D3693" s="38">
        <v>220293</v>
      </c>
      <c r="E3693" s="42" t="s">
        <v>9114</v>
      </c>
      <c r="F3693" s="38">
        <v>17623</v>
      </c>
      <c r="G3693" s="38">
        <v>237916</v>
      </c>
      <c r="H3693" s="48" t="s">
        <v>9001</v>
      </c>
      <c r="I3693" s="40" t="s">
        <v>9002</v>
      </c>
      <c r="J3693" s="45">
        <f t="shared" ref="J3693:J3756" si="227">+B3693*1</f>
        <v>53270</v>
      </c>
      <c r="K3693" s="47">
        <f t="shared" ref="K3693:K3756" si="228">+G3693</f>
        <v>237916</v>
      </c>
      <c r="L3693">
        <f>+VLOOKUP(J3693,'Thanh toán '!Q$6:R$3244,2,0)</f>
        <v>237916</v>
      </c>
      <c r="M3693" s="47">
        <f t="shared" si="226"/>
        <v>0</v>
      </c>
    </row>
    <row r="3694" spans="1:13" hidden="1" x14ac:dyDescent="0.25">
      <c r="A3694" s="43">
        <v>44896</v>
      </c>
      <c r="B3694" s="40" t="s">
        <v>15962</v>
      </c>
      <c r="C3694" s="40" t="s">
        <v>15963</v>
      </c>
      <c r="D3694" s="38">
        <v>3501425</v>
      </c>
      <c r="E3694" s="42" t="s">
        <v>9114</v>
      </c>
      <c r="F3694" s="38">
        <v>280114</v>
      </c>
      <c r="G3694" s="38">
        <v>3781539</v>
      </c>
      <c r="H3694" s="48" t="s">
        <v>9439</v>
      </c>
      <c r="I3694" s="40" t="s">
        <v>9440</v>
      </c>
      <c r="J3694" s="45">
        <f t="shared" si="227"/>
        <v>53277</v>
      </c>
      <c r="K3694" s="47">
        <f t="shared" si="228"/>
        <v>3781539</v>
      </c>
      <c r="L3694">
        <f>+VLOOKUP(J3694,'Thanh toán '!Q$6:R$3244,2,0)</f>
        <v>3781539</v>
      </c>
      <c r="M3694" s="47">
        <f t="shared" si="226"/>
        <v>0</v>
      </c>
    </row>
    <row r="3695" spans="1:13" ht="21" hidden="1" x14ac:dyDescent="0.25">
      <c r="A3695" s="43">
        <v>44896</v>
      </c>
      <c r="B3695" s="40" t="s">
        <v>15964</v>
      </c>
      <c r="C3695" s="40" t="s">
        <v>15965</v>
      </c>
      <c r="D3695" s="38">
        <v>2346710</v>
      </c>
      <c r="E3695" s="42" t="s">
        <v>9114</v>
      </c>
      <c r="F3695" s="38">
        <v>187737</v>
      </c>
      <c r="G3695" s="38">
        <v>2534447</v>
      </c>
      <c r="H3695" s="48" t="s">
        <v>10324</v>
      </c>
      <c r="I3695" s="40" t="s">
        <v>10325</v>
      </c>
      <c r="J3695" s="45">
        <f t="shared" si="227"/>
        <v>53278</v>
      </c>
      <c r="K3695" s="47">
        <f t="shared" si="228"/>
        <v>2534447</v>
      </c>
      <c r="L3695">
        <f>+VLOOKUP(J3695,'Thanh toán '!Q$6:R$3244,2,0)</f>
        <v>2534447</v>
      </c>
      <c r="M3695" s="47">
        <f t="shared" si="226"/>
        <v>0</v>
      </c>
    </row>
    <row r="3696" spans="1:13" hidden="1" x14ac:dyDescent="0.25">
      <c r="A3696" s="43">
        <v>44896</v>
      </c>
      <c r="B3696" s="40" t="s">
        <v>15966</v>
      </c>
      <c r="C3696" s="40" t="s">
        <v>15967</v>
      </c>
      <c r="D3696" s="38">
        <v>3286460</v>
      </c>
      <c r="E3696" s="42" t="s">
        <v>9114</v>
      </c>
      <c r="F3696" s="38">
        <v>262917</v>
      </c>
      <c r="G3696" s="38">
        <v>3549377</v>
      </c>
      <c r="H3696" s="48" t="s">
        <v>9619</v>
      </c>
      <c r="I3696" s="40" t="s">
        <v>9620</v>
      </c>
      <c r="J3696" s="45">
        <f t="shared" si="227"/>
        <v>53279</v>
      </c>
      <c r="K3696" s="47">
        <f t="shared" si="228"/>
        <v>3549377</v>
      </c>
      <c r="L3696">
        <f>+VLOOKUP(J3696,'Thanh toán '!Q$6:R$3244,2,0)</f>
        <v>3549377</v>
      </c>
      <c r="M3696" s="47">
        <f t="shared" si="226"/>
        <v>0</v>
      </c>
    </row>
    <row r="3697" spans="1:13" hidden="1" x14ac:dyDescent="0.25">
      <c r="A3697" s="43">
        <v>44896</v>
      </c>
      <c r="B3697" s="40" t="s">
        <v>15968</v>
      </c>
      <c r="C3697" s="40" t="s">
        <v>15969</v>
      </c>
      <c r="D3697" s="38">
        <v>1697729</v>
      </c>
      <c r="E3697" s="42" t="s">
        <v>9114</v>
      </c>
      <c r="F3697" s="38">
        <v>135818</v>
      </c>
      <c r="G3697" s="38">
        <v>1833547</v>
      </c>
      <c r="H3697" s="48" t="s">
        <v>9116</v>
      </c>
      <c r="I3697" s="40" t="s">
        <v>9117</v>
      </c>
      <c r="J3697" s="45">
        <f t="shared" si="227"/>
        <v>53280</v>
      </c>
      <c r="K3697" s="47">
        <f t="shared" si="228"/>
        <v>1833547</v>
      </c>
      <c r="L3697">
        <f>+VLOOKUP(J3697,'Thanh toán '!Q$6:R$3244,2,0)</f>
        <v>1833547</v>
      </c>
      <c r="M3697" s="47">
        <f t="shared" si="226"/>
        <v>0</v>
      </c>
    </row>
    <row r="3698" spans="1:13" hidden="1" x14ac:dyDescent="0.25">
      <c r="A3698" s="43">
        <v>44896</v>
      </c>
      <c r="B3698" s="40" t="s">
        <v>15970</v>
      </c>
      <c r="C3698" s="40" t="s">
        <v>15971</v>
      </c>
      <c r="D3698" s="38">
        <v>4258285</v>
      </c>
      <c r="E3698" s="42" t="s">
        <v>9114</v>
      </c>
      <c r="F3698" s="38">
        <v>340663</v>
      </c>
      <c r="G3698" s="38">
        <v>4598948</v>
      </c>
      <c r="H3698" s="48" t="s">
        <v>10320</v>
      </c>
      <c r="I3698" s="40" t="s">
        <v>10321</v>
      </c>
      <c r="J3698" s="45">
        <f t="shared" si="227"/>
        <v>53281</v>
      </c>
      <c r="K3698" s="47">
        <f t="shared" si="228"/>
        <v>4598948</v>
      </c>
      <c r="L3698">
        <f>+VLOOKUP(J3698,'Thanh toán '!Q$6:R$3244,2,0)</f>
        <v>4598948</v>
      </c>
      <c r="M3698" s="47">
        <f t="shared" si="226"/>
        <v>0</v>
      </c>
    </row>
    <row r="3699" spans="1:13" hidden="1" x14ac:dyDescent="0.25">
      <c r="A3699" s="43">
        <v>44896</v>
      </c>
      <c r="B3699" s="40" t="s">
        <v>15972</v>
      </c>
      <c r="C3699" s="40" t="s">
        <v>15973</v>
      </c>
      <c r="D3699" s="38">
        <v>1924970</v>
      </c>
      <c r="E3699" s="42" t="s">
        <v>9114</v>
      </c>
      <c r="F3699" s="38">
        <v>153998</v>
      </c>
      <c r="G3699" s="38">
        <v>2078968</v>
      </c>
      <c r="H3699" s="48" t="s">
        <v>9613</v>
      </c>
      <c r="I3699" s="40" t="s">
        <v>9614</v>
      </c>
      <c r="J3699" s="45">
        <f t="shared" si="227"/>
        <v>53282</v>
      </c>
      <c r="K3699" s="47">
        <f t="shared" si="228"/>
        <v>2078968</v>
      </c>
      <c r="L3699">
        <f>+VLOOKUP(J3699,'Thanh toán '!Q$6:R$3244,2,0)</f>
        <v>2078968</v>
      </c>
      <c r="M3699" s="47">
        <f t="shared" si="226"/>
        <v>0</v>
      </c>
    </row>
    <row r="3700" spans="1:13" hidden="1" x14ac:dyDescent="0.25">
      <c r="A3700" s="43">
        <v>44896</v>
      </c>
      <c r="B3700" s="40" t="s">
        <v>15974</v>
      </c>
      <c r="C3700" s="40" t="s">
        <v>15975</v>
      </c>
      <c r="D3700" s="38">
        <v>10911470</v>
      </c>
      <c r="E3700" s="42" t="s">
        <v>9114</v>
      </c>
      <c r="F3700" s="38">
        <v>872918</v>
      </c>
      <c r="G3700" s="38">
        <v>11784388</v>
      </c>
      <c r="H3700" s="48" t="s">
        <v>9601</v>
      </c>
      <c r="I3700" s="40" t="s">
        <v>9602</v>
      </c>
      <c r="J3700" s="45">
        <f t="shared" si="227"/>
        <v>53283</v>
      </c>
      <c r="K3700" s="47">
        <f t="shared" si="228"/>
        <v>11784388</v>
      </c>
      <c r="L3700">
        <f>+VLOOKUP(J3700,'Thanh toán '!Q$6:R$3244,2,0)</f>
        <v>11784388</v>
      </c>
      <c r="M3700" s="47">
        <f t="shared" si="226"/>
        <v>0</v>
      </c>
    </row>
    <row r="3701" spans="1:13" hidden="1" x14ac:dyDescent="0.25">
      <c r="A3701" s="43">
        <v>44896</v>
      </c>
      <c r="B3701" s="40" t="s">
        <v>15976</v>
      </c>
      <c r="C3701" s="40" t="s">
        <v>15977</v>
      </c>
      <c r="D3701" s="38">
        <v>7556100</v>
      </c>
      <c r="E3701" s="42" t="s">
        <v>9114</v>
      </c>
      <c r="F3701" s="38">
        <v>604488</v>
      </c>
      <c r="G3701" s="38">
        <v>8160588</v>
      </c>
      <c r="H3701" s="48" t="s">
        <v>9649</v>
      </c>
      <c r="I3701" s="40" t="s">
        <v>9650</v>
      </c>
      <c r="J3701" s="45">
        <f t="shared" si="227"/>
        <v>53284</v>
      </c>
      <c r="K3701" s="47">
        <f t="shared" si="228"/>
        <v>8160588</v>
      </c>
      <c r="L3701">
        <f>+VLOOKUP(J3701,'Thanh toán '!Q$6:R$3244,2,0)</f>
        <v>8160588</v>
      </c>
      <c r="M3701" s="47">
        <f t="shared" si="226"/>
        <v>0</v>
      </c>
    </row>
    <row r="3702" spans="1:13" hidden="1" x14ac:dyDescent="0.25">
      <c r="A3702" s="43">
        <v>44896</v>
      </c>
      <c r="B3702" s="40" t="s">
        <v>15978</v>
      </c>
      <c r="C3702" s="40" t="s">
        <v>15979</v>
      </c>
      <c r="D3702" s="38">
        <v>1612400</v>
      </c>
      <c r="E3702" s="42" t="s">
        <v>9114</v>
      </c>
      <c r="F3702" s="38">
        <v>128992</v>
      </c>
      <c r="G3702" s="38">
        <v>1741392</v>
      </c>
      <c r="H3702" s="48" t="s">
        <v>9595</v>
      </c>
      <c r="I3702" s="40" t="s">
        <v>9596</v>
      </c>
      <c r="J3702" s="45">
        <f t="shared" si="227"/>
        <v>53285</v>
      </c>
      <c r="K3702" s="47">
        <f t="shared" si="228"/>
        <v>1741392</v>
      </c>
      <c r="L3702">
        <f>+VLOOKUP(J3702,'Thanh toán '!Q$6:R$3244,2,0)</f>
        <v>1741392</v>
      </c>
      <c r="M3702" s="47">
        <f t="shared" si="226"/>
        <v>0</v>
      </c>
    </row>
    <row r="3703" spans="1:13" hidden="1" x14ac:dyDescent="0.25">
      <c r="A3703" s="43">
        <v>44896</v>
      </c>
      <c r="B3703" s="40" t="s">
        <v>15980</v>
      </c>
      <c r="C3703" s="40" t="s">
        <v>15981</v>
      </c>
      <c r="D3703" s="38">
        <v>2381320</v>
      </c>
      <c r="E3703" s="42" t="s">
        <v>9114</v>
      </c>
      <c r="F3703" s="38">
        <v>190506</v>
      </c>
      <c r="G3703" s="38">
        <v>2571826</v>
      </c>
      <c r="H3703" s="48" t="s">
        <v>9635</v>
      </c>
      <c r="I3703" s="40" t="s">
        <v>9636</v>
      </c>
      <c r="J3703" s="45">
        <f t="shared" si="227"/>
        <v>53286</v>
      </c>
      <c r="K3703" s="47">
        <f t="shared" si="228"/>
        <v>2571826</v>
      </c>
      <c r="L3703">
        <f>+VLOOKUP(J3703,'Thanh toán '!Q$6:R$3244,2,0)</f>
        <v>2571826</v>
      </c>
      <c r="M3703" s="47">
        <f t="shared" si="226"/>
        <v>0</v>
      </c>
    </row>
    <row r="3704" spans="1:13" ht="21" hidden="1" x14ac:dyDescent="0.25">
      <c r="A3704" s="43">
        <v>44896</v>
      </c>
      <c r="B3704" s="40" t="s">
        <v>15982</v>
      </c>
      <c r="C3704" s="40" t="s">
        <v>15983</v>
      </c>
      <c r="D3704" s="38">
        <v>1062297</v>
      </c>
      <c r="E3704" s="42" t="s">
        <v>9114</v>
      </c>
      <c r="F3704" s="38">
        <v>84984</v>
      </c>
      <c r="G3704" s="38">
        <v>1147281</v>
      </c>
      <c r="H3704" s="48" t="s">
        <v>9448</v>
      </c>
      <c r="I3704" s="40" t="s">
        <v>9449</v>
      </c>
      <c r="J3704" s="45">
        <f t="shared" si="227"/>
        <v>53287</v>
      </c>
      <c r="K3704" s="47">
        <f t="shared" si="228"/>
        <v>1147281</v>
      </c>
      <c r="L3704">
        <f>+VLOOKUP(J3704,'Thanh toán '!Q$6:R$3244,2,0)</f>
        <v>1147281</v>
      </c>
      <c r="M3704" s="47">
        <f t="shared" si="226"/>
        <v>0</v>
      </c>
    </row>
    <row r="3705" spans="1:13" hidden="1" x14ac:dyDescent="0.25">
      <c r="A3705" s="43">
        <v>44896</v>
      </c>
      <c r="B3705" s="40" t="s">
        <v>15984</v>
      </c>
      <c r="C3705" s="40" t="s">
        <v>15985</v>
      </c>
      <c r="D3705" s="38">
        <v>1884930</v>
      </c>
      <c r="E3705" s="42" t="s">
        <v>9114</v>
      </c>
      <c r="F3705" s="38">
        <v>150794</v>
      </c>
      <c r="G3705" s="38">
        <v>2035724</v>
      </c>
      <c r="H3705" s="48" t="s">
        <v>9631</v>
      </c>
      <c r="I3705" s="40" t="s">
        <v>9632</v>
      </c>
      <c r="J3705" s="45">
        <f t="shared" si="227"/>
        <v>53289</v>
      </c>
      <c r="K3705" s="47">
        <f t="shared" si="228"/>
        <v>2035724</v>
      </c>
      <c r="L3705">
        <f>+VLOOKUP(J3705,'Thanh toán '!Q$6:R$3244,2,0)</f>
        <v>2035724</v>
      </c>
      <c r="M3705" s="47">
        <f t="shared" si="226"/>
        <v>0</v>
      </c>
    </row>
    <row r="3706" spans="1:13" hidden="1" x14ac:dyDescent="0.25">
      <c r="A3706" s="43">
        <v>44896</v>
      </c>
      <c r="B3706" s="40" t="s">
        <v>15986</v>
      </c>
      <c r="C3706" s="40" t="s">
        <v>15987</v>
      </c>
      <c r="D3706" s="38">
        <v>4251076</v>
      </c>
      <c r="E3706" s="42" t="s">
        <v>9114</v>
      </c>
      <c r="F3706" s="38">
        <v>340086</v>
      </c>
      <c r="G3706" s="38">
        <v>4591162</v>
      </c>
      <c r="H3706" s="48" t="s">
        <v>10423</v>
      </c>
      <c r="I3706" s="40" t="s">
        <v>10424</v>
      </c>
      <c r="J3706" s="45">
        <f t="shared" si="227"/>
        <v>53292</v>
      </c>
      <c r="K3706" s="47">
        <f t="shared" si="228"/>
        <v>4591162</v>
      </c>
      <c r="L3706">
        <f>+VLOOKUP(J3706,'Thanh toán '!Q$6:R$3244,2,0)</f>
        <v>4591162</v>
      </c>
      <c r="M3706" s="47">
        <f t="shared" si="226"/>
        <v>0</v>
      </c>
    </row>
    <row r="3707" spans="1:13" hidden="1" x14ac:dyDescent="0.25">
      <c r="A3707" s="43">
        <v>44896</v>
      </c>
      <c r="B3707" s="40" t="s">
        <v>15988</v>
      </c>
      <c r="C3707" s="40" t="s">
        <v>15989</v>
      </c>
      <c r="D3707" s="38">
        <v>1872525</v>
      </c>
      <c r="E3707" s="42" t="s">
        <v>9114</v>
      </c>
      <c r="F3707" s="38">
        <v>149802</v>
      </c>
      <c r="G3707" s="38">
        <v>2022327</v>
      </c>
      <c r="H3707" s="48" t="s">
        <v>9766</v>
      </c>
      <c r="I3707" s="40" t="s">
        <v>9767</v>
      </c>
      <c r="J3707" s="45">
        <f t="shared" si="227"/>
        <v>53464</v>
      </c>
      <c r="K3707" s="47">
        <f t="shared" si="228"/>
        <v>2022327</v>
      </c>
      <c r="L3707">
        <f>+VLOOKUP(J3707,'Thanh toán '!Q$6:R$3244,2,0)</f>
        <v>2022327</v>
      </c>
      <c r="M3707" s="47">
        <f t="shared" si="226"/>
        <v>0</v>
      </c>
    </row>
    <row r="3708" spans="1:13" hidden="1" x14ac:dyDescent="0.25">
      <c r="A3708" s="43">
        <v>44896</v>
      </c>
      <c r="B3708" s="40" t="s">
        <v>15990</v>
      </c>
      <c r="C3708" s="40" t="s">
        <v>15991</v>
      </c>
      <c r="D3708" s="38">
        <v>1320217</v>
      </c>
      <c r="E3708" s="42" t="s">
        <v>9114</v>
      </c>
      <c r="F3708" s="38">
        <v>105617</v>
      </c>
      <c r="G3708" s="38">
        <v>1425834</v>
      </c>
      <c r="H3708" s="48" t="s">
        <v>9001</v>
      </c>
      <c r="I3708" s="40" t="s">
        <v>9002</v>
      </c>
      <c r="J3708" s="45">
        <f t="shared" si="227"/>
        <v>53465</v>
      </c>
      <c r="K3708" s="47">
        <f t="shared" si="228"/>
        <v>1425834</v>
      </c>
      <c r="L3708">
        <f>+VLOOKUP(J3708,'Thanh toán '!Q$6:R$3244,2,0)</f>
        <v>1425834</v>
      </c>
      <c r="M3708" s="47">
        <f t="shared" si="226"/>
        <v>0</v>
      </c>
    </row>
    <row r="3709" spans="1:13" ht="21" hidden="1" x14ac:dyDescent="0.25">
      <c r="A3709" s="43">
        <v>44896</v>
      </c>
      <c r="B3709" s="40" t="s">
        <v>15992</v>
      </c>
      <c r="C3709" s="40" t="s">
        <v>15993</v>
      </c>
      <c r="D3709" s="38">
        <v>1560124</v>
      </c>
      <c r="E3709" s="42" t="s">
        <v>9114</v>
      </c>
      <c r="F3709" s="38">
        <v>124810</v>
      </c>
      <c r="G3709" s="38">
        <v>1684934</v>
      </c>
      <c r="H3709" s="48" t="s">
        <v>9159</v>
      </c>
      <c r="I3709" s="40" t="s">
        <v>9160</v>
      </c>
      <c r="J3709" s="45">
        <f t="shared" si="227"/>
        <v>53479</v>
      </c>
      <c r="K3709" s="47">
        <f t="shared" si="228"/>
        <v>1684934</v>
      </c>
      <c r="L3709">
        <f>+VLOOKUP(J3709,'Thanh toán '!Q$6:R$3244,2,0)</f>
        <v>1684934</v>
      </c>
      <c r="M3709" s="47">
        <f t="shared" si="226"/>
        <v>0</v>
      </c>
    </row>
    <row r="3710" spans="1:13" ht="21" hidden="1" x14ac:dyDescent="0.25">
      <c r="A3710" s="43">
        <v>44896</v>
      </c>
      <c r="B3710" s="40" t="s">
        <v>15994</v>
      </c>
      <c r="C3710" s="40" t="s">
        <v>15995</v>
      </c>
      <c r="D3710" s="38">
        <v>2114019</v>
      </c>
      <c r="E3710" s="42" t="s">
        <v>9114</v>
      </c>
      <c r="F3710" s="38">
        <v>169122</v>
      </c>
      <c r="G3710" s="38">
        <v>2283141</v>
      </c>
      <c r="H3710" s="48" t="s">
        <v>9159</v>
      </c>
      <c r="I3710" s="40" t="s">
        <v>9160</v>
      </c>
      <c r="J3710" s="45">
        <f t="shared" si="227"/>
        <v>53480</v>
      </c>
      <c r="K3710" s="47">
        <f t="shared" si="228"/>
        <v>2283141</v>
      </c>
      <c r="L3710">
        <f>+VLOOKUP(J3710,'Thanh toán '!Q$6:R$3244,2,0)</f>
        <v>2283141</v>
      </c>
      <c r="M3710" s="47">
        <f t="shared" si="226"/>
        <v>0</v>
      </c>
    </row>
    <row r="3711" spans="1:13" ht="21" hidden="1" x14ac:dyDescent="0.25">
      <c r="A3711" s="43">
        <v>44896</v>
      </c>
      <c r="B3711" s="40" t="s">
        <v>15996</v>
      </c>
      <c r="C3711" s="40" t="s">
        <v>15997</v>
      </c>
      <c r="D3711" s="38">
        <v>2163000</v>
      </c>
      <c r="E3711" s="42" t="s">
        <v>9114</v>
      </c>
      <c r="F3711" s="38">
        <v>173040</v>
      </c>
      <c r="G3711" s="38">
        <v>2336040</v>
      </c>
      <c r="H3711" s="48" t="s">
        <v>9284</v>
      </c>
      <c r="I3711" s="40" t="s">
        <v>9285</v>
      </c>
      <c r="J3711" s="45">
        <f t="shared" si="227"/>
        <v>53688</v>
      </c>
      <c r="K3711" s="47">
        <f t="shared" si="228"/>
        <v>2336040</v>
      </c>
      <c r="L3711" t="e">
        <f>+VLOOKUP(J3711,'Thanh toán '!Q$6:R$3244,2,0)</f>
        <v>#N/A</v>
      </c>
      <c r="M3711" s="47" t="e">
        <f t="shared" si="226"/>
        <v>#N/A</v>
      </c>
    </row>
    <row r="3712" spans="1:13" ht="21" hidden="1" x14ac:dyDescent="0.25">
      <c r="A3712" s="43">
        <v>44896</v>
      </c>
      <c r="B3712" s="40" t="s">
        <v>15998</v>
      </c>
      <c r="C3712" s="40" t="s">
        <v>15999</v>
      </c>
      <c r="D3712" s="38">
        <v>1102500</v>
      </c>
      <c r="E3712" s="42" t="s">
        <v>9114</v>
      </c>
      <c r="F3712" s="38">
        <v>88200</v>
      </c>
      <c r="G3712" s="38">
        <v>1190700</v>
      </c>
      <c r="H3712" s="48" t="s">
        <v>9284</v>
      </c>
      <c r="I3712" s="40" t="s">
        <v>9285</v>
      </c>
      <c r="J3712" s="45">
        <f t="shared" si="227"/>
        <v>53725</v>
      </c>
      <c r="K3712" s="47">
        <f t="shared" si="228"/>
        <v>1190700</v>
      </c>
      <c r="L3712" t="e">
        <f>+VLOOKUP(J3712,'Thanh toán '!Q$6:R$3244,2,0)</f>
        <v>#N/A</v>
      </c>
      <c r="M3712" s="47" t="e">
        <f t="shared" si="226"/>
        <v>#N/A</v>
      </c>
    </row>
    <row r="3713" spans="1:13" ht="21" hidden="1" x14ac:dyDescent="0.25">
      <c r="A3713" s="43">
        <v>44896</v>
      </c>
      <c r="B3713" s="40" t="s">
        <v>16000</v>
      </c>
      <c r="C3713" s="40" t="s">
        <v>16001</v>
      </c>
      <c r="D3713" s="38">
        <v>1081500</v>
      </c>
      <c r="E3713" s="42" t="s">
        <v>9114</v>
      </c>
      <c r="F3713" s="38">
        <v>86520</v>
      </c>
      <c r="G3713" s="38">
        <v>1168020</v>
      </c>
      <c r="H3713" s="48" t="s">
        <v>9284</v>
      </c>
      <c r="I3713" s="40" t="s">
        <v>9285</v>
      </c>
      <c r="J3713" s="45">
        <f t="shared" si="227"/>
        <v>53737</v>
      </c>
      <c r="K3713" s="47">
        <f t="shared" si="228"/>
        <v>1168020</v>
      </c>
      <c r="L3713" t="e">
        <f>+VLOOKUP(J3713,'Thanh toán '!Q$6:R$3244,2,0)</f>
        <v>#N/A</v>
      </c>
      <c r="M3713" s="47" t="e">
        <f t="shared" si="226"/>
        <v>#N/A</v>
      </c>
    </row>
    <row r="3714" spans="1:13" ht="21" hidden="1" x14ac:dyDescent="0.25">
      <c r="A3714" s="43">
        <v>44896</v>
      </c>
      <c r="B3714" s="40" t="s">
        <v>16002</v>
      </c>
      <c r="C3714" s="40" t="s">
        <v>16003</v>
      </c>
      <c r="D3714" s="38">
        <v>1611750</v>
      </c>
      <c r="E3714" s="42" t="s">
        <v>9114</v>
      </c>
      <c r="F3714" s="38">
        <v>128940</v>
      </c>
      <c r="G3714" s="38">
        <v>1740690</v>
      </c>
      <c r="H3714" s="48" t="s">
        <v>9284</v>
      </c>
      <c r="I3714" s="40" t="s">
        <v>9285</v>
      </c>
      <c r="J3714" s="45">
        <f t="shared" si="227"/>
        <v>53738</v>
      </c>
      <c r="K3714" s="47">
        <f t="shared" si="228"/>
        <v>1740690</v>
      </c>
      <c r="L3714" t="e">
        <f>+VLOOKUP(J3714,'Thanh toán '!Q$6:R$3244,2,0)</f>
        <v>#N/A</v>
      </c>
      <c r="M3714" s="47" t="e">
        <f t="shared" si="226"/>
        <v>#N/A</v>
      </c>
    </row>
    <row r="3715" spans="1:13" ht="21" hidden="1" x14ac:dyDescent="0.25">
      <c r="A3715" s="43">
        <v>44896</v>
      </c>
      <c r="B3715" s="40" t="s">
        <v>16004</v>
      </c>
      <c r="C3715" s="40" t="s">
        <v>16005</v>
      </c>
      <c r="D3715" s="38">
        <v>1060500</v>
      </c>
      <c r="E3715" s="42" t="s">
        <v>9114</v>
      </c>
      <c r="F3715" s="38">
        <v>84840</v>
      </c>
      <c r="G3715" s="38">
        <v>1145340</v>
      </c>
      <c r="H3715" s="48" t="s">
        <v>9284</v>
      </c>
      <c r="I3715" s="40" t="s">
        <v>9285</v>
      </c>
      <c r="J3715" s="45">
        <f t="shared" si="227"/>
        <v>53739</v>
      </c>
      <c r="K3715" s="47">
        <f t="shared" si="228"/>
        <v>1145340</v>
      </c>
      <c r="L3715" t="e">
        <f>+VLOOKUP(J3715,'Thanh toán '!Q$6:R$3244,2,0)</f>
        <v>#N/A</v>
      </c>
      <c r="M3715" s="47" t="e">
        <f t="shared" si="226"/>
        <v>#N/A</v>
      </c>
    </row>
    <row r="3716" spans="1:13" ht="21" hidden="1" x14ac:dyDescent="0.25">
      <c r="A3716" s="43">
        <v>44896</v>
      </c>
      <c r="B3716" s="40" t="s">
        <v>16006</v>
      </c>
      <c r="C3716" s="40" t="s">
        <v>16007</v>
      </c>
      <c r="D3716" s="38">
        <v>1060500</v>
      </c>
      <c r="E3716" s="42" t="s">
        <v>9114</v>
      </c>
      <c r="F3716" s="38">
        <v>84840</v>
      </c>
      <c r="G3716" s="38">
        <v>1145340</v>
      </c>
      <c r="H3716" s="48" t="s">
        <v>9284</v>
      </c>
      <c r="I3716" s="40" t="s">
        <v>9285</v>
      </c>
      <c r="J3716" s="45">
        <f t="shared" si="227"/>
        <v>53759</v>
      </c>
      <c r="K3716" s="47">
        <f t="shared" si="228"/>
        <v>1145340</v>
      </c>
      <c r="L3716" t="e">
        <f>+VLOOKUP(J3716,'Thanh toán '!Q$6:R$3244,2,0)</f>
        <v>#N/A</v>
      </c>
      <c r="M3716" s="47" t="e">
        <f t="shared" si="226"/>
        <v>#N/A</v>
      </c>
    </row>
    <row r="3717" spans="1:13" ht="21" hidden="1" x14ac:dyDescent="0.25">
      <c r="A3717" s="43">
        <v>44896</v>
      </c>
      <c r="B3717" s="40" t="s">
        <v>16008</v>
      </c>
      <c r="C3717" s="40" t="s">
        <v>16009</v>
      </c>
      <c r="D3717" s="38">
        <v>1102500</v>
      </c>
      <c r="E3717" s="42" t="s">
        <v>9114</v>
      </c>
      <c r="F3717" s="38">
        <v>88200</v>
      </c>
      <c r="G3717" s="38">
        <v>1190700</v>
      </c>
      <c r="H3717" s="48" t="s">
        <v>9284</v>
      </c>
      <c r="I3717" s="40" t="s">
        <v>9285</v>
      </c>
      <c r="J3717" s="45">
        <f t="shared" si="227"/>
        <v>53760</v>
      </c>
      <c r="K3717" s="47">
        <f t="shared" si="228"/>
        <v>1190700</v>
      </c>
      <c r="L3717" t="e">
        <f>+VLOOKUP(J3717,'Thanh toán '!Q$6:R$3244,2,0)</f>
        <v>#N/A</v>
      </c>
      <c r="M3717" s="47" t="e">
        <f t="shared" si="226"/>
        <v>#N/A</v>
      </c>
    </row>
    <row r="3718" spans="1:13" ht="21" hidden="1" x14ac:dyDescent="0.25">
      <c r="A3718" s="43">
        <v>44896</v>
      </c>
      <c r="B3718" s="40" t="s">
        <v>16010</v>
      </c>
      <c r="C3718" s="40" t="s">
        <v>16011</v>
      </c>
      <c r="D3718" s="38">
        <v>2163000</v>
      </c>
      <c r="E3718" s="42" t="s">
        <v>9114</v>
      </c>
      <c r="F3718" s="38">
        <v>173040</v>
      </c>
      <c r="G3718" s="38">
        <v>2336040</v>
      </c>
      <c r="H3718" s="48" t="s">
        <v>9284</v>
      </c>
      <c r="I3718" s="40" t="s">
        <v>9285</v>
      </c>
      <c r="J3718" s="45">
        <f t="shared" si="227"/>
        <v>53761</v>
      </c>
      <c r="K3718" s="47">
        <f t="shared" si="228"/>
        <v>2336040</v>
      </c>
      <c r="L3718" t="e">
        <f>+VLOOKUP(J3718,'Thanh toán '!Q$6:R$3244,2,0)</f>
        <v>#N/A</v>
      </c>
      <c r="M3718" s="47" t="e">
        <f t="shared" ref="M3718:M3781" si="229">+L3718-K3718</f>
        <v>#N/A</v>
      </c>
    </row>
    <row r="3719" spans="1:13" ht="21" hidden="1" x14ac:dyDescent="0.25">
      <c r="A3719" s="43">
        <v>44896</v>
      </c>
      <c r="B3719" s="40" t="s">
        <v>16012</v>
      </c>
      <c r="C3719" s="40" t="s">
        <v>16013</v>
      </c>
      <c r="D3719" s="38">
        <v>2163000</v>
      </c>
      <c r="E3719" s="42" t="s">
        <v>9114</v>
      </c>
      <c r="F3719" s="38">
        <v>173040</v>
      </c>
      <c r="G3719" s="38">
        <v>2336040</v>
      </c>
      <c r="H3719" s="48" t="s">
        <v>9284</v>
      </c>
      <c r="I3719" s="40" t="s">
        <v>9285</v>
      </c>
      <c r="J3719" s="45">
        <f t="shared" si="227"/>
        <v>53774</v>
      </c>
      <c r="K3719" s="47">
        <f t="shared" si="228"/>
        <v>2336040</v>
      </c>
      <c r="L3719" t="e">
        <f>+VLOOKUP(J3719,'Thanh toán '!Q$6:R$3244,2,0)</f>
        <v>#N/A</v>
      </c>
      <c r="M3719" s="47" t="e">
        <f t="shared" si="229"/>
        <v>#N/A</v>
      </c>
    </row>
    <row r="3720" spans="1:13" hidden="1" x14ac:dyDescent="0.25">
      <c r="A3720" s="43">
        <v>44896</v>
      </c>
      <c r="B3720" s="40" t="s">
        <v>16014</v>
      </c>
      <c r="C3720" s="40" t="s">
        <v>16015</v>
      </c>
      <c r="D3720" s="38">
        <v>1081500</v>
      </c>
      <c r="E3720" s="42" t="s">
        <v>9114</v>
      </c>
      <c r="F3720" s="38">
        <v>86520</v>
      </c>
      <c r="G3720" s="38">
        <v>1168020</v>
      </c>
      <c r="H3720" s="48" t="s">
        <v>9072</v>
      </c>
      <c r="I3720" s="40" t="s">
        <v>9073</v>
      </c>
      <c r="J3720" s="45">
        <f t="shared" si="227"/>
        <v>53788</v>
      </c>
      <c r="K3720" s="47">
        <f t="shared" si="228"/>
        <v>1168020</v>
      </c>
      <c r="L3720" t="e">
        <f>+VLOOKUP(J3720,'Thanh toán '!Q$6:R$3244,2,0)</f>
        <v>#N/A</v>
      </c>
      <c r="M3720" s="47" t="e">
        <f t="shared" si="229"/>
        <v>#N/A</v>
      </c>
    </row>
    <row r="3721" spans="1:13" hidden="1" x14ac:dyDescent="0.25">
      <c r="A3721" s="43">
        <v>44896</v>
      </c>
      <c r="B3721" s="40" t="s">
        <v>16016</v>
      </c>
      <c r="C3721" s="40" t="s">
        <v>16017</v>
      </c>
      <c r="D3721" s="38">
        <v>1081500</v>
      </c>
      <c r="E3721" s="42" t="s">
        <v>9114</v>
      </c>
      <c r="F3721" s="38">
        <v>86520</v>
      </c>
      <c r="G3721" s="38">
        <v>1168020</v>
      </c>
      <c r="H3721" s="48" t="s">
        <v>10423</v>
      </c>
      <c r="I3721" s="40" t="s">
        <v>10424</v>
      </c>
      <c r="J3721" s="45">
        <f t="shared" si="227"/>
        <v>53789</v>
      </c>
      <c r="K3721" s="47">
        <f t="shared" si="228"/>
        <v>1168020</v>
      </c>
      <c r="L3721" t="e">
        <f>+VLOOKUP(J3721,'Thanh toán '!Q$6:R$3244,2,0)</f>
        <v>#N/A</v>
      </c>
      <c r="M3721" s="47" t="e">
        <f t="shared" si="229"/>
        <v>#N/A</v>
      </c>
    </row>
    <row r="3722" spans="1:13" hidden="1" x14ac:dyDescent="0.25">
      <c r="A3722" s="43">
        <v>44896</v>
      </c>
      <c r="B3722" s="40" t="s">
        <v>16018</v>
      </c>
      <c r="C3722" s="40" t="s">
        <v>16019</v>
      </c>
      <c r="D3722" s="38">
        <v>2163000</v>
      </c>
      <c r="E3722" s="42" t="s">
        <v>9114</v>
      </c>
      <c r="F3722" s="38">
        <v>173040</v>
      </c>
      <c r="G3722" s="38">
        <v>2336040</v>
      </c>
      <c r="H3722" s="48" t="s">
        <v>9072</v>
      </c>
      <c r="I3722" s="40" t="s">
        <v>9073</v>
      </c>
      <c r="J3722" s="45">
        <f t="shared" si="227"/>
        <v>53790</v>
      </c>
      <c r="K3722" s="47">
        <f t="shared" si="228"/>
        <v>2336040</v>
      </c>
      <c r="L3722" t="e">
        <f>+VLOOKUP(J3722,'Thanh toán '!Q$6:R$3244,2,0)</f>
        <v>#N/A</v>
      </c>
      <c r="M3722" s="47" t="e">
        <f t="shared" si="229"/>
        <v>#N/A</v>
      </c>
    </row>
    <row r="3723" spans="1:13" hidden="1" x14ac:dyDescent="0.25">
      <c r="A3723" s="43">
        <v>44896</v>
      </c>
      <c r="B3723" s="40" t="s">
        <v>16020</v>
      </c>
      <c r="C3723" s="40" t="s">
        <v>16021</v>
      </c>
      <c r="D3723" s="38">
        <v>1081500</v>
      </c>
      <c r="E3723" s="42" t="s">
        <v>9114</v>
      </c>
      <c r="F3723" s="38">
        <v>86520</v>
      </c>
      <c r="G3723" s="38">
        <v>1168020</v>
      </c>
      <c r="H3723" s="48" t="s">
        <v>9072</v>
      </c>
      <c r="I3723" s="40" t="s">
        <v>9073</v>
      </c>
      <c r="J3723" s="45">
        <f t="shared" si="227"/>
        <v>53791</v>
      </c>
      <c r="K3723" s="47">
        <f t="shared" si="228"/>
        <v>1168020</v>
      </c>
      <c r="L3723" t="e">
        <f>+VLOOKUP(J3723,'Thanh toán '!Q$6:R$3244,2,0)</f>
        <v>#N/A</v>
      </c>
      <c r="M3723" s="47" t="e">
        <f t="shared" si="229"/>
        <v>#N/A</v>
      </c>
    </row>
    <row r="3724" spans="1:13" hidden="1" x14ac:dyDescent="0.25">
      <c r="A3724" s="43">
        <v>44896</v>
      </c>
      <c r="B3724" s="40" t="s">
        <v>16022</v>
      </c>
      <c r="C3724" s="40" t="s">
        <v>16023</v>
      </c>
      <c r="D3724" s="38">
        <v>2163000</v>
      </c>
      <c r="E3724" s="42" t="s">
        <v>9114</v>
      </c>
      <c r="F3724" s="38">
        <v>173040</v>
      </c>
      <c r="G3724" s="38">
        <v>2336040</v>
      </c>
      <c r="H3724" s="48" t="s">
        <v>9068</v>
      </c>
      <c r="I3724" s="40" t="s">
        <v>9069</v>
      </c>
      <c r="J3724" s="45">
        <f t="shared" si="227"/>
        <v>53792</v>
      </c>
      <c r="K3724" s="47">
        <f t="shared" si="228"/>
        <v>2336040</v>
      </c>
      <c r="L3724" t="e">
        <f>+VLOOKUP(J3724,'Thanh toán '!Q$6:R$3244,2,0)</f>
        <v>#N/A</v>
      </c>
      <c r="M3724" s="47" t="e">
        <f t="shared" si="229"/>
        <v>#N/A</v>
      </c>
    </row>
    <row r="3725" spans="1:13" hidden="1" x14ac:dyDescent="0.25">
      <c r="A3725" s="43">
        <v>44896</v>
      </c>
      <c r="B3725" s="40" t="s">
        <v>16024</v>
      </c>
      <c r="C3725" s="40" t="s">
        <v>16025</v>
      </c>
      <c r="D3725" s="38">
        <v>1081500</v>
      </c>
      <c r="E3725" s="42" t="s">
        <v>9114</v>
      </c>
      <c r="F3725" s="38">
        <v>86520</v>
      </c>
      <c r="G3725" s="38">
        <v>1168020</v>
      </c>
      <c r="H3725" s="48" t="s">
        <v>9068</v>
      </c>
      <c r="I3725" s="40" t="s">
        <v>9069</v>
      </c>
      <c r="J3725" s="45">
        <f t="shared" si="227"/>
        <v>53793</v>
      </c>
      <c r="K3725" s="47">
        <f t="shared" si="228"/>
        <v>1168020</v>
      </c>
      <c r="L3725" t="e">
        <f>+VLOOKUP(J3725,'Thanh toán '!Q$6:R$3244,2,0)</f>
        <v>#N/A</v>
      </c>
      <c r="M3725" s="47" t="e">
        <f t="shared" si="229"/>
        <v>#N/A</v>
      </c>
    </row>
    <row r="3726" spans="1:13" hidden="1" x14ac:dyDescent="0.25">
      <c r="A3726" s="43">
        <v>44896</v>
      </c>
      <c r="B3726" s="40" t="s">
        <v>16026</v>
      </c>
      <c r="C3726" s="40" t="s">
        <v>16027</v>
      </c>
      <c r="D3726" s="38">
        <v>3223500</v>
      </c>
      <c r="E3726" s="42" t="s">
        <v>9114</v>
      </c>
      <c r="F3726" s="38">
        <v>257880</v>
      </c>
      <c r="G3726" s="38">
        <v>3481380</v>
      </c>
      <c r="H3726" s="48" t="s">
        <v>10431</v>
      </c>
      <c r="I3726" s="40" t="s">
        <v>10432</v>
      </c>
      <c r="J3726" s="45">
        <f t="shared" si="227"/>
        <v>53794</v>
      </c>
      <c r="K3726" s="47">
        <f t="shared" si="228"/>
        <v>3481380</v>
      </c>
      <c r="L3726" t="e">
        <f>+VLOOKUP(J3726,'Thanh toán '!Q$6:R$3244,2,0)</f>
        <v>#N/A</v>
      </c>
      <c r="M3726" s="47" t="e">
        <f t="shared" si="229"/>
        <v>#N/A</v>
      </c>
    </row>
    <row r="3727" spans="1:13" hidden="1" x14ac:dyDescent="0.25">
      <c r="A3727" s="43">
        <v>44896</v>
      </c>
      <c r="B3727" s="40" t="s">
        <v>16028</v>
      </c>
      <c r="C3727" s="40" t="s">
        <v>16029</v>
      </c>
      <c r="D3727" s="38">
        <v>2163000</v>
      </c>
      <c r="E3727" s="42" t="s">
        <v>9114</v>
      </c>
      <c r="F3727" s="38">
        <v>173040</v>
      </c>
      <c r="G3727" s="38">
        <v>2336040</v>
      </c>
      <c r="H3727" s="48" t="s">
        <v>9082</v>
      </c>
      <c r="I3727" s="40" t="s">
        <v>9083</v>
      </c>
      <c r="J3727" s="45">
        <f t="shared" si="227"/>
        <v>53795</v>
      </c>
      <c r="K3727" s="47">
        <f t="shared" si="228"/>
        <v>2336040</v>
      </c>
      <c r="L3727" t="e">
        <f>+VLOOKUP(J3727,'Thanh toán '!Q$6:R$3244,2,0)</f>
        <v>#N/A</v>
      </c>
      <c r="M3727" s="47" t="e">
        <f t="shared" si="229"/>
        <v>#N/A</v>
      </c>
    </row>
    <row r="3728" spans="1:13" hidden="1" x14ac:dyDescent="0.25">
      <c r="A3728" s="43">
        <v>44896</v>
      </c>
      <c r="B3728" s="40" t="s">
        <v>16030</v>
      </c>
      <c r="C3728" s="40" t="s">
        <v>16031</v>
      </c>
      <c r="D3728" s="38">
        <v>2163000</v>
      </c>
      <c r="E3728" s="42" t="s">
        <v>9114</v>
      </c>
      <c r="F3728" s="38">
        <v>173040</v>
      </c>
      <c r="G3728" s="38">
        <v>2336040</v>
      </c>
      <c r="H3728" s="48" t="s">
        <v>9078</v>
      </c>
      <c r="I3728" s="40" t="s">
        <v>9079</v>
      </c>
      <c r="J3728" s="45">
        <f t="shared" si="227"/>
        <v>53796</v>
      </c>
      <c r="K3728" s="47">
        <f t="shared" si="228"/>
        <v>2336040</v>
      </c>
      <c r="L3728" t="e">
        <f>+VLOOKUP(J3728,'Thanh toán '!Q$6:R$3244,2,0)</f>
        <v>#N/A</v>
      </c>
      <c r="M3728" s="47" t="e">
        <f t="shared" si="229"/>
        <v>#N/A</v>
      </c>
    </row>
    <row r="3729" spans="1:13" ht="21" hidden="1" x14ac:dyDescent="0.25">
      <c r="A3729" s="43">
        <v>44896</v>
      </c>
      <c r="B3729" s="40" t="s">
        <v>16032</v>
      </c>
      <c r="C3729" s="40" t="s">
        <v>16033</v>
      </c>
      <c r="D3729" s="38">
        <v>1314400</v>
      </c>
      <c r="E3729" s="42" t="s">
        <v>9114</v>
      </c>
      <c r="F3729" s="38">
        <v>105152</v>
      </c>
      <c r="G3729" s="38">
        <v>1419552</v>
      </c>
      <c r="H3729" s="48" t="s">
        <v>9159</v>
      </c>
      <c r="I3729" s="40" t="s">
        <v>9160</v>
      </c>
      <c r="J3729" s="45">
        <f t="shared" si="227"/>
        <v>53799</v>
      </c>
      <c r="K3729" s="47">
        <f t="shared" si="228"/>
        <v>1419552</v>
      </c>
      <c r="L3729">
        <f>+VLOOKUP(J3729,'Thanh toán '!Q$6:R$3244,2,0)</f>
        <v>1419552</v>
      </c>
      <c r="M3729" s="47">
        <f t="shared" si="229"/>
        <v>0</v>
      </c>
    </row>
    <row r="3730" spans="1:13" hidden="1" x14ac:dyDescent="0.25">
      <c r="A3730" s="43">
        <v>44896</v>
      </c>
      <c r="B3730" s="40" t="s">
        <v>16034</v>
      </c>
      <c r="C3730" s="40" t="s">
        <v>16035</v>
      </c>
      <c r="D3730" s="38">
        <v>3286460</v>
      </c>
      <c r="E3730" s="42" t="s">
        <v>9114</v>
      </c>
      <c r="F3730" s="38">
        <v>262917</v>
      </c>
      <c r="G3730" s="38">
        <v>3549377</v>
      </c>
      <c r="H3730" s="48" t="s">
        <v>10776</v>
      </c>
      <c r="I3730" s="40" t="s">
        <v>10777</v>
      </c>
      <c r="J3730" s="45">
        <f t="shared" si="227"/>
        <v>53800</v>
      </c>
      <c r="K3730" s="47">
        <f t="shared" si="228"/>
        <v>3549377</v>
      </c>
      <c r="L3730">
        <f>+VLOOKUP(J3730,'Thanh toán '!Q$6:R$3244,2,0)</f>
        <v>3549377</v>
      </c>
      <c r="M3730" s="47">
        <f t="shared" si="229"/>
        <v>0</v>
      </c>
    </row>
    <row r="3731" spans="1:13" ht="21" hidden="1" x14ac:dyDescent="0.25">
      <c r="A3731" s="43">
        <v>44896</v>
      </c>
      <c r="B3731" s="40" t="s">
        <v>16036</v>
      </c>
      <c r="C3731" s="40" t="s">
        <v>16037</v>
      </c>
      <c r="D3731" s="38">
        <v>2700900</v>
      </c>
      <c r="E3731" s="42" t="s">
        <v>9114</v>
      </c>
      <c r="F3731" s="38">
        <v>216072</v>
      </c>
      <c r="G3731" s="38">
        <v>2916972</v>
      </c>
      <c r="H3731" s="48" t="s">
        <v>9284</v>
      </c>
      <c r="I3731" s="40" t="s">
        <v>9285</v>
      </c>
      <c r="J3731" s="45">
        <f t="shared" si="227"/>
        <v>53812</v>
      </c>
      <c r="K3731" s="47">
        <f t="shared" si="228"/>
        <v>2916972</v>
      </c>
      <c r="L3731">
        <f>+VLOOKUP(J3731,'Thanh toán '!Q$6:R$3244,2,0)</f>
        <v>2916972</v>
      </c>
      <c r="M3731" s="47">
        <f t="shared" si="229"/>
        <v>0</v>
      </c>
    </row>
    <row r="3732" spans="1:13" hidden="1" x14ac:dyDescent="0.25">
      <c r="A3732" s="43">
        <v>44896</v>
      </c>
      <c r="B3732" s="40" t="s">
        <v>16038</v>
      </c>
      <c r="C3732" s="40" t="s">
        <v>16039</v>
      </c>
      <c r="D3732" s="38">
        <v>1110580</v>
      </c>
      <c r="E3732" s="42" t="s">
        <v>9114</v>
      </c>
      <c r="F3732" s="38">
        <v>88846</v>
      </c>
      <c r="G3732" s="38">
        <v>1199426</v>
      </c>
      <c r="H3732" s="48" t="s">
        <v>9183</v>
      </c>
      <c r="I3732" s="40" t="s">
        <v>9184</v>
      </c>
      <c r="J3732" s="45">
        <f t="shared" si="227"/>
        <v>53839</v>
      </c>
      <c r="K3732" s="47">
        <f t="shared" si="228"/>
        <v>1199426</v>
      </c>
      <c r="L3732">
        <f>+VLOOKUP(J3732,'Thanh toán '!Q$6:R$3244,2,0)</f>
        <v>1199426</v>
      </c>
      <c r="M3732" s="47">
        <f t="shared" si="229"/>
        <v>0</v>
      </c>
    </row>
    <row r="3733" spans="1:13" hidden="1" x14ac:dyDescent="0.25">
      <c r="A3733" s="43">
        <v>44896</v>
      </c>
      <c r="B3733" s="40" t="s">
        <v>16040</v>
      </c>
      <c r="C3733" s="40" t="s">
        <v>16041</v>
      </c>
      <c r="D3733" s="38">
        <v>2155250</v>
      </c>
      <c r="E3733" s="42" t="s">
        <v>9114</v>
      </c>
      <c r="F3733" s="38">
        <v>172420</v>
      </c>
      <c r="G3733" s="38">
        <v>2327670</v>
      </c>
      <c r="H3733" s="48" t="s">
        <v>9001</v>
      </c>
      <c r="I3733" s="40" t="s">
        <v>9002</v>
      </c>
      <c r="J3733" s="45">
        <f t="shared" si="227"/>
        <v>53840</v>
      </c>
      <c r="K3733" s="47">
        <f t="shared" si="228"/>
        <v>2327670</v>
      </c>
      <c r="L3733">
        <f>+VLOOKUP(J3733,'Thanh toán '!Q$6:R$3244,2,0)</f>
        <v>2327670</v>
      </c>
      <c r="M3733" s="47">
        <f t="shared" si="229"/>
        <v>0</v>
      </c>
    </row>
    <row r="3734" spans="1:13" hidden="1" x14ac:dyDescent="0.25">
      <c r="A3734" s="43">
        <v>44896</v>
      </c>
      <c r="B3734" s="40" t="s">
        <v>16042</v>
      </c>
      <c r="C3734" s="40" t="s">
        <v>16043</v>
      </c>
      <c r="D3734" s="38">
        <v>555290</v>
      </c>
      <c r="E3734" s="42" t="s">
        <v>9114</v>
      </c>
      <c r="F3734" s="38">
        <v>44423</v>
      </c>
      <c r="G3734" s="38">
        <v>599713</v>
      </c>
      <c r="H3734" s="48" t="s">
        <v>9001</v>
      </c>
      <c r="I3734" s="40" t="s">
        <v>9002</v>
      </c>
      <c r="J3734" s="45">
        <f t="shared" si="227"/>
        <v>53841</v>
      </c>
      <c r="K3734" s="47">
        <f t="shared" si="228"/>
        <v>599713</v>
      </c>
      <c r="L3734">
        <f>+VLOOKUP(J3734,'Thanh toán '!Q$6:R$3244,2,0)</f>
        <v>599713</v>
      </c>
      <c r="M3734" s="47">
        <f t="shared" si="229"/>
        <v>0</v>
      </c>
    </row>
    <row r="3735" spans="1:13" hidden="1" x14ac:dyDescent="0.25">
      <c r="A3735" s="43">
        <v>44896</v>
      </c>
      <c r="B3735" s="40" t="s">
        <v>16044</v>
      </c>
      <c r="C3735" s="40" t="s">
        <v>16045</v>
      </c>
      <c r="D3735" s="38">
        <v>1768685</v>
      </c>
      <c r="E3735" s="42" t="s">
        <v>9114</v>
      </c>
      <c r="F3735" s="38">
        <v>141495</v>
      </c>
      <c r="G3735" s="38">
        <v>1910180</v>
      </c>
      <c r="H3735" s="48" t="s">
        <v>9001</v>
      </c>
      <c r="I3735" s="40" t="s">
        <v>9002</v>
      </c>
      <c r="J3735" s="45">
        <f t="shared" si="227"/>
        <v>53843</v>
      </c>
      <c r="K3735" s="47">
        <f t="shared" si="228"/>
        <v>1910180</v>
      </c>
      <c r="L3735">
        <f>+VLOOKUP(J3735,'Thanh toán '!Q$6:R$3244,2,0)</f>
        <v>1910180</v>
      </c>
      <c r="M3735" s="47">
        <f t="shared" si="229"/>
        <v>0</v>
      </c>
    </row>
    <row r="3736" spans="1:13" hidden="1" x14ac:dyDescent="0.25">
      <c r="A3736" s="43">
        <v>44896</v>
      </c>
      <c r="B3736" s="40" t="s">
        <v>16046</v>
      </c>
      <c r="C3736" s="40" t="s">
        <v>16047</v>
      </c>
      <c r="D3736" s="38">
        <v>3697970</v>
      </c>
      <c r="E3736" s="42" t="s">
        <v>9114</v>
      </c>
      <c r="F3736" s="38">
        <v>295838</v>
      </c>
      <c r="G3736" s="38">
        <v>3993808</v>
      </c>
      <c r="H3736" s="48" t="s">
        <v>9498</v>
      </c>
      <c r="I3736" s="40" t="s">
        <v>9499</v>
      </c>
      <c r="J3736" s="45">
        <f t="shared" si="227"/>
        <v>53844</v>
      </c>
      <c r="K3736" s="47">
        <f t="shared" si="228"/>
        <v>3993808</v>
      </c>
      <c r="L3736">
        <f>+VLOOKUP(J3736,'Thanh toán '!Q$6:R$3244,2,0)</f>
        <v>3993808</v>
      </c>
      <c r="M3736" s="47">
        <f t="shared" si="229"/>
        <v>0</v>
      </c>
    </row>
    <row r="3737" spans="1:13" hidden="1" x14ac:dyDescent="0.25">
      <c r="A3737" s="43">
        <v>44896</v>
      </c>
      <c r="B3737" s="40" t="s">
        <v>16048</v>
      </c>
      <c r="C3737" s="40" t="s">
        <v>16049</v>
      </c>
      <c r="D3737" s="38">
        <v>1768685</v>
      </c>
      <c r="E3737" s="42" t="s">
        <v>9114</v>
      </c>
      <c r="F3737" s="38">
        <v>141495</v>
      </c>
      <c r="G3737" s="38">
        <v>1910180</v>
      </c>
      <c r="H3737" s="48" t="s">
        <v>9024</v>
      </c>
      <c r="I3737" s="40" t="s">
        <v>9025</v>
      </c>
      <c r="J3737" s="45">
        <f t="shared" si="227"/>
        <v>53845</v>
      </c>
      <c r="K3737" s="47">
        <f t="shared" si="228"/>
        <v>1910180</v>
      </c>
      <c r="L3737">
        <f>+VLOOKUP(J3737,'Thanh toán '!Q$6:R$3244,2,0)</f>
        <v>1910180</v>
      </c>
      <c r="M3737" s="47">
        <f t="shared" si="229"/>
        <v>0</v>
      </c>
    </row>
    <row r="3738" spans="1:13" hidden="1" x14ac:dyDescent="0.25">
      <c r="A3738" s="43">
        <v>44896</v>
      </c>
      <c r="B3738" s="40" t="s">
        <v>16050</v>
      </c>
      <c r="C3738" s="40" t="s">
        <v>16051</v>
      </c>
      <c r="D3738" s="38">
        <v>1401530</v>
      </c>
      <c r="E3738" s="42" t="s">
        <v>9114</v>
      </c>
      <c r="F3738" s="38">
        <v>112122</v>
      </c>
      <c r="G3738" s="38">
        <v>1513652</v>
      </c>
      <c r="H3738" s="48" t="s">
        <v>9030</v>
      </c>
      <c r="I3738" s="40" t="s">
        <v>9031</v>
      </c>
      <c r="J3738" s="45">
        <f t="shared" si="227"/>
        <v>53846</v>
      </c>
      <c r="K3738" s="47">
        <f t="shared" si="228"/>
        <v>1513652</v>
      </c>
      <c r="L3738">
        <f>+VLOOKUP(J3738,'Thanh toán '!Q$6:R$3244,2,0)</f>
        <v>1513652</v>
      </c>
      <c r="M3738" s="47">
        <f t="shared" si="229"/>
        <v>0</v>
      </c>
    </row>
    <row r="3739" spans="1:13" hidden="1" x14ac:dyDescent="0.25">
      <c r="A3739" s="43">
        <v>44896</v>
      </c>
      <c r="B3739" s="40" t="s">
        <v>16052</v>
      </c>
      <c r="C3739" s="40" t="s">
        <v>16053</v>
      </c>
      <c r="D3739" s="38">
        <v>1289600</v>
      </c>
      <c r="E3739" s="42" t="s">
        <v>9114</v>
      </c>
      <c r="F3739" s="38">
        <v>103168</v>
      </c>
      <c r="G3739" s="38">
        <v>1392768</v>
      </c>
      <c r="H3739" s="48" t="s">
        <v>9820</v>
      </c>
      <c r="I3739" s="40" t="s">
        <v>9821</v>
      </c>
      <c r="J3739" s="45">
        <f t="shared" si="227"/>
        <v>53847</v>
      </c>
      <c r="K3739" s="47">
        <f t="shared" si="228"/>
        <v>1392768</v>
      </c>
      <c r="L3739">
        <f>+VLOOKUP(J3739,'Thanh toán '!Q$6:R$3244,2,0)</f>
        <v>1392768</v>
      </c>
      <c r="M3739" s="47">
        <f t="shared" si="229"/>
        <v>0</v>
      </c>
    </row>
    <row r="3740" spans="1:13" hidden="1" x14ac:dyDescent="0.25">
      <c r="A3740" s="43">
        <v>44896</v>
      </c>
      <c r="B3740" s="40" t="s">
        <v>16054</v>
      </c>
      <c r="C3740" s="40" t="s">
        <v>16055</v>
      </c>
      <c r="D3740" s="38">
        <v>2142134</v>
      </c>
      <c r="E3740" s="42" t="s">
        <v>9114</v>
      </c>
      <c r="F3740" s="38">
        <v>171371</v>
      </c>
      <c r="G3740" s="38">
        <v>2313505</v>
      </c>
      <c r="H3740" s="48" t="s">
        <v>9814</v>
      </c>
      <c r="I3740" s="40" t="s">
        <v>9815</v>
      </c>
      <c r="J3740" s="45">
        <f t="shared" si="227"/>
        <v>53848</v>
      </c>
      <c r="K3740" s="47">
        <f t="shared" si="228"/>
        <v>2313505</v>
      </c>
      <c r="L3740">
        <f>+VLOOKUP(J3740,'Thanh toán '!Q$6:R$3244,2,0)</f>
        <v>2313505</v>
      </c>
      <c r="M3740" s="47">
        <f t="shared" si="229"/>
        <v>0</v>
      </c>
    </row>
    <row r="3741" spans="1:13" hidden="1" x14ac:dyDescent="0.25">
      <c r="A3741" s="43">
        <v>44896</v>
      </c>
      <c r="B3741" s="40" t="s">
        <v>16056</v>
      </c>
      <c r="C3741" s="40" t="s">
        <v>16057</v>
      </c>
      <c r="D3741" s="38">
        <v>605424</v>
      </c>
      <c r="E3741" s="42" t="s">
        <v>9114</v>
      </c>
      <c r="F3741" s="38">
        <v>48434</v>
      </c>
      <c r="G3741" s="38">
        <v>653858</v>
      </c>
      <c r="H3741" s="48" t="s">
        <v>10844</v>
      </c>
      <c r="I3741" s="40" t="s">
        <v>10845</v>
      </c>
      <c r="J3741" s="45">
        <f t="shared" si="227"/>
        <v>53849</v>
      </c>
      <c r="K3741" s="47">
        <f t="shared" si="228"/>
        <v>653858</v>
      </c>
      <c r="L3741">
        <f>+VLOOKUP(J3741,'Thanh toán '!Q$6:R$3244,2,0)</f>
        <v>653858</v>
      </c>
      <c r="M3741" s="47">
        <f t="shared" si="229"/>
        <v>0</v>
      </c>
    </row>
    <row r="3742" spans="1:13" hidden="1" x14ac:dyDescent="0.25">
      <c r="A3742" s="43">
        <v>44896</v>
      </c>
      <c r="B3742" s="40" t="s">
        <v>16058</v>
      </c>
      <c r="C3742" s="40" t="s">
        <v>16059</v>
      </c>
      <c r="D3742" s="38">
        <v>7432780</v>
      </c>
      <c r="E3742" s="42" t="s">
        <v>9114</v>
      </c>
      <c r="F3742" s="38">
        <v>594622</v>
      </c>
      <c r="G3742" s="38">
        <v>8027402</v>
      </c>
      <c r="H3742" s="48" t="s">
        <v>9321</v>
      </c>
      <c r="I3742" s="40" t="s">
        <v>9322</v>
      </c>
      <c r="J3742" s="45">
        <f t="shared" si="227"/>
        <v>53850</v>
      </c>
      <c r="K3742" s="47">
        <f t="shared" si="228"/>
        <v>8027402</v>
      </c>
      <c r="L3742">
        <f>+VLOOKUP(J3742,'Thanh toán '!Q$6:R$3244,2,0)</f>
        <v>8027402</v>
      </c>
      <c r="M3742" s="47">
        <f t="shared" si="229"/>
        <v>0</v>
      </c>
    </row>
    <row r="3743" spans="1:13" hidden="1" x14ac:dyDescent="0.25">
      <c r="A3743" s="43">
        <v>44896</v>
      </c>
      <c r="B3743" s="40" t="s">
        <v>16060</v>
      </c>
      <c r="C3743" s="40" t="s">
        <v>16061</v>
      </c>
      <c r="D3743" s="38">
        <v>2221828</v>
      </c>
      <c r="E3743" s="42" t="s">
        <v>9114</v>
      </c>
      <c r="F3743" s="38">
        <v>177746</v>
      </c>
      <c r="G3743" s="38">
        <v>2399574</v>
      </c>
      <c r="H3743" s="48" t="s">
        <v>10837</v>
      </c>
      <c r="I3743" s="40" t="s">
        <v>10838</v>
      </c>
      <c r="J3743" s="45">
        <f t="shared" si="227"/>
        <v>53851</v>
      </c>
      <c r="K3743" s="47">
        <f t="shared" si="228"/>
        <v>2399574</v>
      </c>
      <c r="L3743">
        <f>+VLOOKUP(J3743,'Thanh toán '!Q$6:R$3244,2,0)</f>
        <v>2399574</v>
      </c>
      <c r="M3743" s="47">
        <f t="shared" si="229"/>
        <v>0</v>
      </c>
    </row>
    <row r="3744" spans="1:13" ht="21" hidden="1" x14ac:dyDescent="0.25">
      <c r="A3744" s="43">
        <v>44896</v>
      </c>
      <c r="B3744" s="40" t="s">
        <v>16062</v>
      </c>
      <c r="C3744" s="40" t="s">
        <v>16063</v>
      </c>
      <c r="D3744" s="38">
        <v>596046</v>
      </c>
      <c r="E3744" s="42" t="s">
        <v>9114</v>
      </c>
      <c r="F3744" s="38">
        <v>47684</v>
      </c>
      <c r="G3744" s="38">
        <v>643730</v>
      </c>
      <c r="H3744" s="48" t="s">
        <v>9034</v>
      </c>
      <c r="I3744" s="40" t="s">
        <v>9035</v>
      </c>
      <c r="J3744" s="45">
        <f t="shared" si="227"/>
        <v>53852</v>
      </c>
      <c r="K3744" s="47">
        <f t="shared" si="228"/>
        <v>643730</v>
      </c>
      <c r="L3744">
        <f>+VLOOKUP(J3744,'Thanh toán '!Q$6:R$3244,2,0)</f>
        <v>643730</v>
      </c>
      <c r="M3744" s="47">
        <f t="shared" si="229"/>
        <v>0</v>
      </c>
    </row>
    <row r="3745" spans="1:13" ht="21" hidden="1" x14ac:dyDescent="0.25">
      <c r="A3745" s="43">
        <v>44896</v>
      </c>
      <c r="B3745" s="40" t="s">
        <v>16064</v>
      </c>
      <c r="C3745" s="40" t="s">
        <v>16065</v>
      </c>
      <c r="D3745" s="38">
        <v>741232</v>
      </c>
      <c r="E3745" s="42" t="s">
        <v>9114</v>
      </c>
      <c r="F3745" s="38">
        <v>59299</v>
      </c>
      <c r="G3745" s="38">
        <v>800531</v>
      </c>
      <c r="H3745" s="48" t="s">
        <v>9034</v>
      </c>
      <c r="I3745" s="40" t="s">
        <v>9035</v>
      </c>
      <c r="J3745" s="45">
        <f t="shared" si="227"/>
        <v>53853</v>
      </c>
      <c r="K3745" s="47">
        <f t="shared" si="228"/>
        <v>800531</v>
      </c>
      <c r="L3745">
        <f>+VLOOKUP(J3745,'Thanh toán '!Q$6:R$3244,2,0)</f>
        <v>800531</v>
      </c>
      <c r="M3745" s="47">
        <f t="shared" si="229"/>
        <v>0</v>
      </c>
    </row>
    <row r="3746" spans="1:13" ht="21" hidden="1" x14ac:dyDescent="0.25">
      <c r="A3746" s="43">
        <v>44896</v>
      </c>
      <c r="B3746" s="40" t="s">
        <v>16066</v>
      </c>
      <c r="C3746" s="40" t="s">
        <v>16067</v>
      </c>
      <c r="D3746" s="38">
        <v>607110</v>
      </c>
      <c r="E3746" s="42" t="s">
        <v>9114</v>
      </c>
      <c r="F3746" s="38">
        <v>48569</v>
      </c>
      <c r="G3746" s="38">
        <v>655679</v>
      </c>
      <c r="H3746" s="48" t="s">
        <v>9034</v>
      </c>
      <c r="I3746" s="40" t="s">
        <v>9035</v>
      </c>
      <c r="J3746" s="45">
        <f t="shared" si="227"/>
        <v>53854</v>
      </c>
      <c r="K3746" s="47">
        <f t="shared" si="228"/>
        <v>655679</v>
      </c>
      <c r="L3746">
        <f>+VLOOKUP(J3746,'Thanh toán '!Q$6:R$3244,2,0)</f>
        <v>655679</v>
      </c>
      <c r="M3746" s="47">
        <f t="shared" si="229"/>
        <v>0</v>
      </c>
    </row>
    <row r="3747" spans="1:13" ht="21" hidden="1" x14ac:dyDescent="0.25">
      <c r="A3747" s="43">
        <v>44896</v>
      </c>
      <c r="B3747" s="40" t="s">
        <v>16068</v>
      </c>
      <c r="C3747" s="40" t="s">
        <v>16069</v>
      </c>
      <c r="D3747" s="38">
        <v>555290</v>
      </c>
      <c r="E3747" s="42" t="s">
        <v>9114</v>
      </c>
      <c r="F3747" s="38">
        <v>44423</v>
      </c>
      <c r="G3747" s="38">
        <v>599713</v>
      </c>
      <c r="H3747" s="48" t="s">
        <v>9034</v>
      </c>
      <c r="I3747" s="40" t="s">
        <v>9035</v>
      </c>
      <c r="J3747" s="45">
        <f t="shared" si="227"/>
        <v>53855</v>
      </c>
      <c r="K3747" s="47">
        <f t="shared" si="228"/>
        <v>599713</v>
      </c>
      <c r="L3747">
        <f>+VLOOKUP(J3747,'Thanh toán '!Q$6:R$3244,2,0)</f>
        <v>599713</v>
      </c>
      <c r="M3747" s="47">
        <f t="shared" si="229"/>
        <v>0</v>
      </c>
    </row>
    <row r="3748" spans="1:13" ht="21" hidden="1" x14ac:dyDescent="0.25">
      <c r="A3748" s="43">
        <v>44896</v>
      </c>
      <c r="B3748" s="40" t="s">
        <v>16070</v>
      </c>
      <c r="C3748" s="40" t="s">
        <v>16071</v>
      </c>
      <c r="D3748" s="38">
        <v>1103945</v>
      </c>
      <c r="E3748" s="42" t="s">
        <v>9114</v>
      </c>
      <c r="F3748" s="38">
        <v>88316</v>
      </c>
      <c r="G3748" s="38">
        <v>1192261</v>
      </c>
      <c r="H3748" s="48" t="s">
        <v>9034</v>
      </c>
      <c r="I3748" s="40" t="s">
        <v>9035</v>
      </c>
      <c r="J3748" s="45">
        <f t="shared" si="227"/>
        <v>53856</v>
      </c>
      <c r="K3748" s="47">
        <f t="shared" si="228"/>
        <v>1192261</v>
      </c>
      <c r="L3748">
        <f>+VLOOKUP(J3748,'Thanh toán '!Q$6:R$3244,2,0)</f>
        <v>1192261</v>
      </c>
      <c r="M3748" s="47">
        <f t="shared" si="229"/>
        <v>0</v>
      </c>
    </row>
    <row r="3749" spans="1:13" ht="21" hidden="1" x14ac:dyDescent="0.25">
      <c r="A3749" s="43">
        <v>44896</v>
      </c>
      <c r="B3749" s="40" t="s">
        <v>16072</v>
      </c>
      <c r="C3749" s="40" t="s">
        <v>16073</v>
      </c>
      <c r="D3749" s="38">
        <v>666348</v>
      </c>
      <c r="E3749" s="42" t="s">
        <v>9114</v>
      </c>
      <c r="F3749" s="38">
        <v>53308</v>
      </c>
      <c r="G3749" s="38">
        <v>719656</v>
      </c>
      <c r="H3749" s="48" t="s">
        <v>9034</v>
      </c>
      <c r="I3749" s="40" t="s">
        <v>9035</v>
      </c>
      <c r="J3749" s="45">
        <f t="shared" si="227"/>
        <v>53857</v>
      </c>
      <c r="K3749" s="47">
        <f t="shared" si="228"/>
        <v>719656</v>
      </c>
      <c r="L3749">
        <f>+VLOOKUP(J3749,'Thanh toán '!Q$6:R$3244,2,0)</f>
        <v>719656</v>
      </c>
      <c r="M3749" s="47">
        <f t="shared" si="229"/>
        <v>0</v>
      </c>
    </row>
    <row r="3750" spans="1:13" hidden="1" x14ac:dyDescent="0.25">
      <c r="A3750" s="43">
        <v>44897</v>
      </c>
      <c r="B3750" s="40" t="s">
        <v>16074</v>
      </c>
      <c r="C3750" s="40" t="s">
        <v>16075</v>
      </c>
      <c r="D3750" s="38">
        <v>507744</v>
      </c>
      <c r="E3750" s="42" t="s">
        <v>9114</v>
      </c>
      <c r="F3750" s="38">
        <v>40620</v>
      </c>
      <c r="G3750" s="38">
        <v>548364</v>
      </c>
      <c r="H3750" s="48" t="s">
        <v>9001</v>
      </c>
      <c r="I3750" s="40" t="s">
        <v>9002</v>
      </c>
      <c r="J3750" s="45">
        <f t="shared" si="227"/>
        <v>53953</v>
      </c>
      <c r="K3750" s="47">
        <f t="shared" si="228"/>
        <v>548364</v>
      </c>
      <c r="L3750">
        <f>+VLOOKUP(J3750,'Thanh toán '!Q$6:R$3244,2,0)</f>
        <v>548364</v>
      </c>
      <c r="M3750" s="47">
        <f t="shared" si="229"/>
        <v>0</v>
      </c>
    </row>
    <row r="3751" spans="1:13" hidden="1" x14ac:dyDescent="0.25">
      <c r="A3751" s="43">
        <v>44897</v>
      </c>
      <c r="B3751" s="40" t="s">
        <v>16076</v>
      </c>
      <c r="C3751" s="40" t="s">
        <v>16077</v>
      </c>
      <c r="D3751" s="38">
        <v>555290</v>
      </c>
      <c r="E3751" s="42" t="s">
        <v>9114</v>
      </c>
      <c r="F3751" s="38">
        <v>44423</v>
      </c>
      <c r="G3751" s="38">
        <v>599713</v>
      </c>
      <c r="H3751" s="48" t="s">
        <v>9001</v>
      </c>
      <c r="I3751" s="40" t="s">
        <v>9002</v>
      </c>
      <c r="J3751" s="45">
        <f t="shared" si="227"/>
        <v>53955</v>
      </c>
      <c r="K3751" s="47">
        <f t="shared" si="228"/>
        <v>599713</v>
      </c>
      <c r="L3751">
        <f>+VLOOKUP(J3751,'Thanh toán '!Q$6:R$3244,2,0)</f>
        <v>599713</v>
      </c>
      <c r="M3751" s="47">
        <f t="shared" si="229"/>
        <v>0</v>
      </c>
    </row>
    <row r="3752" spans="1:13" hidden="1" x14ac:dyDescent="0.25">
      <c r="A3752" s="43">
        <v>44897</v>
      </c>
      <c r="B3752" s="40" t="s">
        <v>16078</v>
      </c>
      <c r="C3752" s="40" t="s">
        <v>16079</v>
      </c>
      <c r="D3752" s="38">
        <v>1173989</v>
      </c>
      <c r="E3752" s="42" t="s">
        <v>9114</v>
      </c>
      <c r="F3752" s="38">
        <v>93919</v>
      </c>
      <c r="G3752" s="38">
        <v>1267908</v>
      </c>
      <c r="H3752" s="48" t="s">
        <v>9001</v>
      </c>
      <c r="I3752" s="40" t="s">
        <v>9002</v>
      </c>
      <c r="J3752" s="45">
        <f t="shared" si="227"/>
        <v>53956</v>
      </c>
      <c r="K3752" s="47">
        <f t="shared" si="228"/>
        <v>1267908</v>
      </c>
      <c r="L3752">
        <f>+VLOOKUP(J3752,'Thanh toán '!Q$6:R$3244,2,0)</f>
        <v>1267908</v>
      </c>
      <c r="M3752" s="47">
        <f t="shared" si="229"/>
        <v>0</v>
      </c>
    </row>
    <row r="3753" spans="1:13" hidden="1" x14ac:dyDescent="0.25">
      <c r="A3753" s="43">
        <v>44897</v>
      </c>
      <c r="B3753" s="40" t="s">
        <v>16080</v>
      </c>
      <c r="C3753" s="40" t="s">
        <v>16081</v>
      </c>
      <c r="D3753" s="38">
        <v>250910</v>
      </c>
      <c r="E3753" s="42" t="s">
        <v>9114</v>
      </c>
      <c r="F3753" s="38">
        <v>20073</v>
      </c>
      <c r="G3753" s="38">
        <v>270983</v>
      </c>
      <c r="H3753" s="48" t="s">
        <v>9001</v>
      </c>
      <c r="I3753" s="40" t="s">
        <v>9002</v>
      </c>
      <c r="J3753" s="45">
        <f t="shared" si="227"/>
        <v>53957</v>
      </c>
      <c r="K3753" s="47">
        <f t="shared" si="228"/>
        <v>270983</v>
      </c>
      <c r="L3753">
        <f>+VLOOKUP(J3753,'Thanh toán '!Q$6:R$3244,2,0)</f>
        <v>270983</v>
      </c>
      <c r="M3753" s="47">
        <f t="shared" si="229"/>
        <v>0</v>
      </c>
    </row>
    <row r="3754" spans="1:13" hidden="1" x14ac:dyDescent="0.25">
      <c r="A3754" s="43">
        <v>44897</v>
      </c>
      <c r="B3754" s="40" t="s">
        <v>16082</v>
      </c>
      <c r="C3754" s="40" t="s">
        <v>16083</v>
      </c>
      <c r="D3754" s="38">
        <v>4666570</v>
      </c>
      <c r="E3754" s="42" t="s">
        <v>9114</v>
      </c>
      <c r="F3754" s="38">
        <v>373326</v>
      </c>
      <c r="G3754" s="38">
        <v>5039896</v>
      </c>
      <c r="H3754" s="48" t="s">
        <v>9183</v>
      </c>
      <c r="I3754" s="40" t="s">
        <v>9184</v>
      </c>
      <c r="J3754" s="45">
        <f t="shared" si="227"/>
        <v>53958</v>
      </c>
      <c r="K3754" s="47">
        <f t="shared" si="228"/>
        <v>5039896</v>
      </c>
      <c r="L3754">
        <f>+VLOOKUP(J3754,'Thanh toán '!Q$6:R$3244,2,0)</f>
        <v>5039896</v>
      </c>
      <c r="M3754" s="47">
        <f t="shared" si="229"/>
        <v>0</v>
      </c>
    </row>
    <row r="3755" spans="1:13" hidden="1" x14ac:dyDescent="0.25">
      <c r="A3755" s="43">
        <v>44897</v>
      </c>
      <c r="B3755" s="40" t="s">
        <v>16084</v>
      </c>
      <c r="C3755" s="40" t="s">
        <v>16085</v>
      </c>
      <c r="D3755" s="38">
        <v>1043800</v>
      </c>
      <c r="E3755" s="42" t="s">
        <v>9114</v>
      </c>
      <c r="F3755" s="38">
        <v>83504</v>
      </c>
      <c r="G3755" s="38">
        <v>1127304</v>
      </c>
      <c r="H3755" s="48" t="s">
        <v>9001</v>
      </c>
      <c r="I3755" s="40" t="s">
        <v>9002</v>
      </c>
      <c r="J3755" s="45">
        <f t="shared" si="227"/>
        <v>53961</v>
      </c>
      <c r="K3755" s="47">
        <f t="shared" si="228"/>
        <v>1127304</v>
      </c>
      <c r="L3755">
        <f>+VLOOKUP(J3755,'Thanh toán '!Q$6:R$3244,2,0)</f>
        <v>1127304</v>
      </c>
      <c r="M3755" s="47">
        <f t="shared" si="229"/>
        <v>0</v>
      </c>
    </row>
    <row r="3756" spans="1:13" hidden="1" x14ac:dyDescent="0.25">
      <c r="A3756" s="43">
        <v>44897</v>
      </c>
      <c r="B3756" s="40" t="s">
        <v>16086</v>
      </c>
      <c r="C3756" s="40" t="s">
        <v>16087</v>
      </c>
      <c r="D3756" s="38">
        <v>4067850</v>
      </c>
      <c r="E3756" s="42" t="s">
        <v>9114</v>
      </c>
      <c r="F3756" s="38">
        <v>325428</v>
      </c>
      <c r="G3756" s="38">
        <v>4393278</v>
      </c>
      <c r="H3756" s="48" t="s">
        <v>9242</v>
      </c>
      <c r="I3756" s="40" t="s">
        <v>9243</v>
      </c>
      <c r="J3756" s="45">
        <f t="shared" si="227"/>
        <v>53963</v>
      </c>
      <c r="K3756" s="47">
        <f t="shared" si="228"/>
        <v>4393278</v>
      </c>
      <c r="L3756">
        <f>+VLOOKUP(J3756,'Thanh toán '!Q$6:R$3244,2,0)</f>
        <v>4393278</v>
      </c>
      <c r="M3756" s="47">
        <f t="shared" si="229"/>
        <v>0</v>
      </c>
    </row>
    <row r="3757" spans="1:13" hidden="1" x14ac:dyDescent="0.25">
      <c r="A3757" s="43">
        <v>44897</v>
      </c>
      <c r="B3757" s="40" t="s">
        <v>16088</v>
      </c>
      <c r="C3757" s="40" t="s">
        <v>16089</v>
      </c>
      <c r="D3757" s="38">
        <v>1640874</v>
      </c>
      <c r="E3757" s="42" t="s">
        <v>9114</v>
      </c>
      <c r="F3757" s="38">
        <v>131270</v>
      </c>
      <c r="G3757" s="38">
        <v>1772144</v>
      </c>
      <c r="H3757" s="48" t="s">
        <v>9001</v>
      </c>
      <c r="I3757" s="40" t="s">
        <v>9002</v>
      </c>
      <c r="J3757" s="45">
        <f t="shared" ref="J3757:J3820" si="230">+B3757*1</f>
        <v>53966</v>
      </c>
      <c r="K3757" s="47">
        <f t="shared" ref="K3757:K3820" si="231">+G3757</f>
        <v>1772144</v>
      </c>
      <c r="L3757">
        <f>+VLOOKUP(J3757,'Thanh toán '!Q$6:R$3244,2,0)</f>
        <v>1772144</v>
      </c>
      <c r="M3757" s="47">
        <f t="shared" si="229"/>
        <v>0</v>
      </c>
    </row>
    <row r="3758" spans="1:13" hidden="1" x14ac:dyDescent="0.25">
      <c r="A3758" s="43">
        <v>44897</v>
      </c>
      <c r="B3758" s="40" t="s">
        <v>16090</v>
      </c>
      <c r="C3758" s="40" t="s">
        <v>16091</v>
      </c>
      <c r="D3758" s="38">
        <v>1101465</v>
      </c>
      <c r="E3758" s="42" t="s">
        <v>9114</v>
      </c>
      <c r="F3758" s="38">
        <v>88117</v>
      </c>
      <c r="G3758" s="38">
        <v>1189582</v>
      </c>
      <c r="H3758" s="48" t="s">
        <v>9072</v>
      </c>
      <c r="I3758" s="40" t="s">
        <v>9073</v>
      </c>
      <c r="J3758" s="45">
        <f t="shared" si="230"/>
        <v>54112</v>
      </c>
      <c r="K3758" s="47">
        <f t="shared" si="231"/>
        <v>1189582</v>
      </c>
      <c r="L3758">
        <f>+VLOOKUP(J3758,'Thanh toán '!Q$6:R$3244,2,0)</f>
        <v>1189582</v>
      </c>
      <c r="M3758" s="47">
        <f t="shared" si="229"/>
        <v>0</v>
      </c>
    </row>
    <row r="3759" spans="1:13" hidden="1" x14ac:dyDescent="0.25">
      <c r="A3759" s="43">
        <v>44897</v>
      </c>
      <c r="B3759" s="40" t="s">
        <v>16092</v>
      </c>
      <c r="C3759" s="40" t="s">
        <v>16093</v>
      </c>
      <c r="D3759" s="38">
        <v>985220</v>
      </c>
      <c r="E3759" s="42" t="s">
        <v>9114</v>
      </c>
      <c r="F3759" s="38">
        <v>78818</v>
      </c>
      <c r="G3759" s="38">
        <v>1064038</v>
      </c>
      <c r="H3759" s="48" t="s">
        <v>10339</v>
      </c>
      <c r="I3759" s="40" t="s">
        <v>10340</v>
      </c>
      <c r="J3759" s="45">
        <f t="shared" si="230"/>
        <v>54150</v>
      </c>
      <c r="K3759" s="47">
        <f t="shared" si="231"/>
        <v>1064038</v>
      </c>
      <c r="L3759">
        <f>+VLOOKUP(J3759,'Thanh toán '!Q$6:R$3244,2,0)</f>
        <v>1064038</v>
      </c>
      <c r="M3759" s="47">
        <f t="shared" si="229"/>
        <v>0</v>
      </c>
    </row>
    <row r="3760" spans="1:13" ht="21" hidden="1" x14ac:dyDescent="0.25">
      <c r="A3760" s="43">
        <v>44897</v>
      </c>
      <c r="B3760" s="40" t="s">
        <v>16094</v>
      </c>
      <c r="C3760" s="40" t="s">
        <v>16095</v>
      </c>
      <c r="D3760" s="38">
        <v>1604662</v>
      </c>
      <c r="E3760" s="42" t="s">
        <v>9114</v>
      </c>
      <c r="F3760" s="38">
        <v>128373</v>
      </c>
      <c r="G3760" s="38">
        <v>1733035</v>
      </c>
      <c r="H3760" s="48" t="s">
        <v>9284</v>
      </c>
      <c r="I3760" s="40" t="s">
        <v>9285</v>
      </c>
      <c r="J3760" s="45">
        <f t="shared" si="230"/>
        <v>54199</v>
      </c>
      <c r="K3760" s="47">
        <f t="shared" si="231"/>
        <v>1733035</v>
      </c>
      <c r="L3760">
        <f>+VLOOKUP(J3760,'Thanh toán '!Q$6:R$3244,2,0)</f>
        <v>1733035</v>
      </c>
      <c r="M3760" s="47">
        <f t="shared" si="229"/>
        <v>0</v>
      </c>
    </row>
    <row r="3761" spans="1:13" hidden="1" x14ac:dyDescent="0.25">
      <c r="A3761" s="43">
        <v>44897</v>
      </c>
      <c r="B3761" s="40" t="s">
        <v>16096</v>
      </c>
      <c r="C3761" s="40" t="s">
        <v>16097</v>
      </c>
      <c r="D3761" s="38">
        <v>1081500</v>
      </c>
      <c r="E3761" s="42" t="s">
        <v>9114</v>
      </c>
      <c r="F3761" s="38">
        <v>86520</v>
      </c>
      <c r="G3761" s="38">
        <v>1168020</v>
      </c>
      <c r="H3761" s="48" t="s">
        <v>9619</v>
      </c>
      <c r="I3761" s="40" t="s">
        <v>9620</v>
      </c>
      <c r="J3761" s="45">
        <f t="shared" si="230"/>
        <v>54215</v>
      </c>
      <c r="K3761" s="47">
        <f t="shared" si="231"/>
        <v>1168020</v>
      </c>
      <c r="L3761" t="e">
        <f>+VLOOKUP(J3761,'Thanh toán '!Q$6:R$3244,2,0)</f>
        <v>#N/A</v>
      </c>
      <c r="M3761" s="47" t="e">
        <f t="shared" si="229"/>
        <v>#N/A</v>
      </c>
    </row>
    <row r="3762" spans="1:13" hidden="1" x14ac:dyDescent="0.25">
      <c r="A3762" s="43">
        <v>44897</v>
      </c>
      <c r="B3762" s="40" t="s">
        <v>16098</v>
      </c>
      <c r="C3762" s="40" t="s">
        <v>16099</v>
      </c>
      <c r="D3762" s="38">
        <v>1705910</v>
      </c>
      <c r="E3762" s="42" t="s">
        <v>9114</v>
      </c>
      <c r="F3762" s="38">
        <v>136473</v>
      </c>
      <c r="G3762" s="38">
        <v>1842383</v>
      </c>
      <c r="H3762" s="48" t="s">
        <v>9619</v>
      </c>
      <c r="I3762" s="40" t="s">
        <v>9620</v>
      </c>
      <c r="J3762" s="45">
        <f t="shared" si="230"/>
        <v>54216</v>
      </c>
      <c r="K3762" s="47">
        <f t="shared" si="231"/>
        <v>1842383</v>
      </c>
      <c r="L3762">
        <f>+VLOOKUP(J3762,'Thanh toán '!Q$6:R$3244,2,0)</f>
        <v>1842383</v>
      </c>
      <c r="M3762" s="47">
        <f t="shared" si="229"/>
        <v>0</v>
      </c>
    </row>
    <row r="3763" spans="1:13" hidden="1" x14ac:dyDescent="0.25">
      <c r="A3763" s="43">
        <v>44897</v>
      </c>
      <c r="B3763" s="40" t="s">
        <v>16100</v>
      </c>
      <c r="C3763" s="40" t="s">
        <v>16101</v>
      </c>
      <c r="D3763" s="38">
        <v>2383374</v>
      </c>
      <c r="E3763" s="42" t="s">
        <v>9114</v>
      </c>
      <c r="F3763" s="38">
        <v>190670</v>
      </c>
      <c r="G3763" s="38">
        <v>2574044</v>
      </c>
      <c r="H3763" s="48" t="s">
        <v>9315</v>
      </c>
      <c r="I3763" s="40" t="s">
        <v>9316</v>
      </c>
      <c r="J3763" s="45">
        <f t="shared" si="230"/>
        <v>54217</v>
      </c>
      <c r="K3763" s="47">
        <f t="shared" si="231"/>
        <v>2574044</v>
      </c>
      <c r="L3763">
        <f>+VLOOKUP(J3763,'Thanh toán '!Q$6:R$3244,2,0)</f>
        <v>2574044</v>
      </c>
      <c r="M3763" s="47">
        <f t="shared" si="229"/>
        <v>0</v>
      </c>
    </row>
    <row r="3764" spans="1:13" hidden="1" x14ac:dyDescent="0.25">
      <c r="A3764" s="43">
        <v>44897</v>
      </c>
      <c r="B3764" s="40" t="s">
        <v>16102</v>
      </c>
      <c r="C3764" s="40" t="s">
        <v>16103</v>
      </c>
      <c r="D3764" s="38">
        <v>4284000</v>
      </c>
      <c r="E3764" s="42" t="s">
        <v>9114</v>
      </c>
      <c r="F3764" s="38">
        <v>342720</v>
      </c>
      <c r="G3764" s="38">
        <v>4626720</v>
      </c>
      <c r="H3764" s="48" t="s">
        <v>9315</v>
      </c>
      <c r="I3764" s="40" t="s">
        <v>9316</v>
      </c>
      <c r="J3764" s="45">
        <f t="shared" si="230"/>
        <v>54218</v>
      </c>
      <c r="K3764" s="47">
        <f t="shared" si="231"/>
        <v>4626720</v>
      </c>
      <c r="L3764" t="e">
        <f>+VLOOKUP(J3764,'Thanh toán '!Q$6:R$3244,2,0)</f>
        <v>#N/A</v>
      </c>
      <c r="M3764" s="47" t="e">
        <f t="shared" si="229"/>
        <v>#N/A</v>
      </c>
    </row>
    <row r="3765" spans="1:13" ht="21" hidden="1" x14ac:dyDescent="0.25">
      <c r="A3765" s="43">
        <v>44897</v>
      </c>
      <c r="B3765" s="40" t="s">
        <v>16104</v>
      </c>
      <c r="C3765" s="40" t="s">
        <v>16105</v>
      </c>
      <c r="D3765" s="38">
        <v>1081500</v>
      </c>
      <c r="E3765" s="42" t="s">
        <v>9114</v>
      </c>
      <c r="F3765" s="38">
        <v>86520</v>
      </c>
      <c r="G3765" s="38">
        <v>1168020</v>
      </c>
      <c r="H3765" s="48" t="s">
        <v>9643</v>
      </c>
      <c r="I3765" s="40" t="s">
        <v>9644</v>
      </c>
      <c r="J3765" s="45">
        <f t="shared" si="230"/>
        <v>54219</v>
      </c>
      <c r="K3765" s="47">
        <f t="shared" si="231"/>
        <v>1168020</v>
      </c>
      <c r="L3765" t="e">
        <f>+VLOOKUP(J3765,'Thanh toán '!Q$6:R$3244,2,0)</f>
        <v>#N/A</v>
      </c>
      <c r="M3765" s="47" t="e">
        <f t="shared" si="229"/>
        <v>#N/A</v>
      </c>
    </row>
    <row r="3766" spans="1:13" hidden="1" x14ac:dyDescent="0.25">
      <c r="A3766" s="43">
        <v>44897</v>
      </c>
      <c r="B3766" s="40" t="s">
        <v>16106</v>
      </c>
      <c r="C3766" s="40" t="s">
        <v>16107</v>
      </c>
      <c r="D3766" s="38">
        <v>1081500</v>
      </c>
      <c r="E3766" s="42" t="s">
        <v>9114</v>
      </c>
      <c r="F3766" s="38">
        <v>86520</v>
      </c>
      <c r="G3766" s="38">
        <v>1168020</v>
      </c>
      <c r="H3766" s="48" t="s">
        <v>9301</v>
      </c>
      <c r="I3766" s="40" t="s">
        <v>9302</v>
      </c>
      <c r="J3766" s="45">
        <f t="shared" si="230"/>
        <v>54220</v>
      </c>
      <c r="K3766" s="47">
        <f t="shared" si="231"/>
        <v>1168020</v>
      </c>
      <c r="L3766" t="e">
        <f>+VLOOKUP(J3766,'Thanh toán '!Q$6:R$3244,2,0)</f>
        <v>#N/A</v>
      </c>
      <c r="M3766" s="47" t="e">
        <f t="shared" si="229"/>
        <v>#N/A</v>
      </c>
    </row>
    <row r="3767" spans="1:13" hidden="1" x14ac:dyDescent="0.25">
      <c r="A3767" s="43">
        <v>44897</v>
      </c>
      <c r="B3767" s="40" t="s">
        <v>16108</v>
      </c>
      <c r="C3767" s="40" t="s">
        <v>16109</v>
      </c>
      <c r="D3767" s="38">
        <v>1081500</v>
      </c>
      <c r="E3767" s="42" t="s">
        <v>9114</v>
      </c>
      <c r="F3767" s="38">
        <v>86520</v>
      </c>
      <c r="G3767" s="38">
        <v>1168020</v>
      </c>
      <c r="H3767" s="48" t="s">
        <v>9351</v>
      </c>
      <c r="I3767" s="40" t="s">
        <v>9352</v>
      </c>
      <c r="J3767" s="45">
        <f t="shared" si="230"/>
        <v>54221</v>
      </c>
      <c r="K3767" s="47">
        <f t="shared" si="231"/>
        <v>1168020</v>
      </c>
      <c r="L3767" t="e">
        <f>+VLOOKUP(J3767,'Thanh toán '!Q$6:R$3244,2,0)</f>
        <v>#N/A</v>
      </c>
      <c r="M3767" s="47" t="e">
        <f t="shared" si="229"/>
        <v>#N/A</v>
      </c>
    </row>
    <row r="3768" spans="1:13" hidden="1" x14ac:dyDescent="0.25">
      <c r="A3768" s="43">
        <v>44897</v>
      </c>
      <c r="B3768" s="40" t="s">
        <v>16110</v>
      </c>
      <c r="C3768" s="40" t="s">
        <v>16111</v>
      </c>
      <c r="D3768" s="38">
        <v>2163000</v>
      </c>
      <c r="E3768" s="42" t="s">
        <v>9114</v>
      </c>
      <c r="F3768" s="38">
        <v>173040</v>
      </c>
      <c r="G3768" s="38">
        <v>2336040</v>
      </c>
      <c r="H3768" s="48" t="s">
        <v>9331</v>
      </c>
      <c r="I3768" s="40" t="s">
        <v>9332</v>
      </c>
      <c r="J3768" s="45">
        <f t="shared" si="230"/>
        <v>54222</v>
      </c>
      <c r="K3768" s="47">
        <f t="shared" si="231"/>
        <v>2336040</v>
      </c>
      <c r="L3768" t="e">
        <f>+VLOOKUP(J3768,'Thanh toán '!Q$6:R$3244,2,0)</f>
        <v>#N/A</v>
      </c>
      <c r="M3768" s="47" t="e">
        <f t="shared" si="229"/>
        <v>#N/A</v>
      </c>
    </row>
    <row r="3769" spans="1:13" hidden="1" x14ac:dyDescent="0.25">
      <c r="A3769" s="43">
        <v>44897</v>
      </c>
      <c r="B3769" s="40" t="s">
        <v>16112</v>
      </c>
      <c r="C3769" s="40" t="s">
        <v>16113</v>
      </c>
      <c r="D3769" s="38">
        <v>4284000</v>
      </c>
      <c r="E3769" s="42" t="s">
        <v>9114</v>
      </c>
      <c r="F3769" s="38">
        <v>342720</v>
      </c>
      <c r="G3769" s="38">
        <v>4626720</v>
      </c>
      <c r="H3769" s="48" t="s">
        <v>9295</v>
      </c>
      <c r="I3769" s="40" t="s">
        <v>9296</v>
      </c>
      <c r="J3769" s="45">
        <f t="shared" si="230"/>
        <v>54223</v>
      </c>
      <c r="K3769" s="47">
        <f t="shared" si="231"/>
        <v>4626720</v>
      </c>
      <c r="L3769" t="e">
        <f>+VLOOKUP(J3769,'Thanh toán '!Q$6:R$3244,2,0)</f>
        <v>#N/A</v>
      </c>
      <c r="M3769" s="47" t="e">
        <f t="shared" si="229"/>
        <v>#N/A</v>
      </c>
    </row>
    <row r="3770" spans="1:13" hidden="1" x14ac:dyDescent="0.25">
      <c r="A3770" s="43">
        <v>44897</v>
      </c>
      <c r="B3770" s="40" t="s">
        <v>16114</v>
      </c>
      <c r="C3770" s="40" t="s">
        <v>16115</v>
      </c>
      <c r="D3770" s="38">
        <v>1611750</v>
      </c>
      <c r="E3770" s="42" t="s">
        <v>9114</v>
      </c>
      <c r="F3770" s="38">
        <v>128940</v>
      </c>
      <c r="G3770" s="38">
        <v>1740690</v>
      </c>
      <c r="H3770" s="48" t="s">
        <v>9347</v>
      </c>
      <c r="I3770" s="40" t="s">
        <v>9348</v>
      </c>
      <c r="J3770" s="45">
        <f t="shared" si="230"/>
        <v>54224</v>
      </c>
      <c r="K3770" s="47">
        <f t="shared" si="231"/>
        <v>1740690</v>
      </c>
      <c r="L3770" t="e">
        <f>+VLOOKUP(J3770,'Thanh toán '!Q$6:R$3244,2,0)</f>
        <v>#N/A</v>
      </c>
      <c r="M3770" s="47" t="e">
        <f t="shared" si="229"/>
        <v>#N/A</v>
      </c>
    </row>
    <row r="3771" spans="1:13" hidden="1" x14ac:dyDescent="0.25">
      <c r="A3771" s="43">
        <v>44897</v>
      </c>
      <c r="B3771" s="40" t="s">
        <v>16116</v>
      </c>
      <c r="C3771" s="40" t="s">
        <v>16117</v>
      </c>
      <c r="D3771" s="38">
        <v>1081500</v>
      </c>
      <c r="E3771" s="42" t="s">
        <v>9114</v>
      </c>
      <c r="F3771" s="38">
        <v>86520</v>
      </c>
      <c r="G3771" s="38">
        <v>1168020</v>
      </c>
      <c r="H3771" s="48" t="s">
        <v>16118</v>
      </c>
      <c r="I3771" s="40" t="s">
        <v>11714</v>
      </c>
      <c r="J3771" s="45">
        <f t="shared" si="230"/>
        <v>54225</v>
      </c>
      <c r="K3771" s="47">
        <f t="shared" si="231"/>
        <v>1168020</v>
      </c>
      <c r="L3771" t="e">
        <f>+VLOOKUP(J3771,'Thanh toán '!Q$6:R$3244,2,0)</f>
        <v>#N/A</v>
      </c>
      <c r="M3771" s="47" t="e">
        <f t="shared" si="229"/>
        <v>#N/A</v>
      </c>
    </row>
    <row r="3772" spans="1:13" hidden="1" x14ac:dyDescent="0.25">
      <c r="A3772" s="43">
        <v>44897</v>
      </c>
      <c r="B3772" s="40" t="s">
        <v>16119</v>
      </c>
      <c r="C3772" s="40" t="s">
        <v>16120</v>
      </c>
      <c r="D3772" s="38">
        <v>1081500</v>
      </c>
      <c r="E3772" s="42" t="s">
        <v>9114</v>
      </c>
      <c r="F3772" s="38">
        <v>86520</v>
      </c>
      <c r="G3772" s="38">
        <v>1168020</v>
      </c>
      <c r="H3772" s="48" t="s">
        <v>9307</v>
      </c>
      <c r="I3772" s="40" t="s">
        <v>9308</v>
      </c>
      <c r="J3772" s="45">
        <f t="shared" si="230"/>
        <v>54226</v>
      </c>
      <c r="K3772" s="47">
        <f t="shared" si="231"/>
        <v>1168020</v>
      </c>
      <c r="L3772" t="e">
        <f>+VLOOKUP(J3772,'Thanh toán '!Q$6:R$3244,2,0)</f>
        <v>#N/A</v>
      </c>
      <c r="M3772" s="47" t="e">
        <f t="shared" si="229"/>
        <v>#N/A</v>
      </c>
    </row>
    <row r="3773" spans="1:13" hidden="1" x14ac:dyDescent="0.25">
      <c r="A3773" s="43">
        <v>44898</v>
      </c>
      <c r="B3773" s="40" t="s">
        <v>16121</v>
      </c>
      <c r="C3773" s="40" t="s">
        <v>16122</v>
      </c>
      <c r="D3773" s="38">
        <v>1081500</v>
      </c>
      <c r="E3773" s="42" t="s">
        <v>9114</v>
      </c>
      <c r="F3773" s="38">
        <v>86520</v>
      </c>
      <c r="G3773" s="38">
        <v>1168020</v>
      </c>
      <c r="H3773" s="48" t="s">
        <v>12290</v>
      </c>
      <c r="I3773" s="40" t="s">
        <v>12291</v>
      </c>
      <c r="J3773" s="45">
        <f t="shared" si="230"/>
        <v>54229</v>
      </c>
      <c r="K3773" s="47">
        <f t="shared" si="231"/>
        <v>1168020</v>
      </c>
      <c r="L3773" t="e">
        <f>+VLOOKUP(J3773,'Thanh toán '!Q$6:R$3244,2,0)</f>
        <v>#N/A</v>
      </c>
      <c r="M3773" s="47" t="e">
        <f t="shared" si="229"/>
        <v>#N/A</v>
      </c>
    </row>
    <row r="3774" spans="1:13" hidden="1" x14ac:dyDescent="0.25">
      <c r="A3774" s="43">
        <v>44898</v>
      </c>
      <c r="B3774" s="40" t="s">
        <v>16123</v>
      </c>
      <c r="C3774" s="40" t="s">
        <v>16124</v>
      </c>
      <c r="D3774" s="38">
        <v>1081500</v>
      </c>
      <c r="E3774" s="42" t="s">
        <v>9114</v>
      </c>
      <c r="F3774" s="38">
        <v>86520</v>
      </c>
      <c r="G3774" s="38">
        <v>1168020</v>
      </c>
      <c r="H3774" s="48" t="s">
        <v>16125</v>
      </c>
      <c r="I3774" s="40" t="s">
        <v>16126</v>
      </c>
      <c r="J3774" s="45">
        <f t="shared" si="230"/>
        <v>54230</v>
      </c>
      <c r="K3774" s="47">
        <f t="shared" si="231"/>
        <v>1168020</v>
      </c>
      <c r="L3774" t="e">
        <f>+VLOOKUP(J3774,'Thanh toán '!Q$6:R$3244,2,0)</f>
        <v>#N/A</v>
      </c>
      <c r="M3774" s="47" t="e">
        <f t="shared" si="229"/>
        <v>#N/A</v>
      </c>
    </row>
    <row r="3775" spans="1:13" hidden="1" x14ac:dyDescent="0.25">
      <c r="A3775" s="43">
        <v>44898</v>
      </c>
      <c r="B3775" s="40" t="s">
        <v>16127</v>
      </c>
      <c r="C3775" s="40" t="s">
        <v>16128</v>
      </c>
      <c r="D3775" s="38">
        <v>1081500</v>
      </c>
      <c r="E3775" s="42" t="s">
        <v>9114</v>
      </c>
      <c r="F3775" s="38">
        <v>86520</v>
      </c>
      <c r="G3775" s="38">
        <v>1168020</v>
      </c>
      <c r="H3775" s="48" t="s">
        <v>9001</v>
      </c>
      <c r="I3775" s="40" t="s">
        <v>9002</v>
      </c>
      <c r="J3775" s="45">
        <f t="shared" si="230"/>
        <v>54231</v>
      </c>
      <c r="K3775" s="47">
        <f t="shared" si="231"/>
        <v>1168020</v>
      </c>
      <c r="L3775" t="e">
        <f>+VLOOKUP(J3775,'Thanh toán '!Q$6:R$3244,2,0)</f>
        <v>#N/A</v>
      </c>
      <c r="M3775" s="47" t="e">
        <f t="shared" si="229"/>
        <v>#N/A</v>
      </c>
    </row>
    <row r="3776" spans="1:13" hidden="1" x14ac:dyDescent="0.25">
      <c r="A3776" s="43">
        <v>44898</v>
      </c>
      <c r="B3776" s="40" t="s">
        <v>16129</v>
      </c>
      <c r="C3776" s="40" t="s">
        <v>16130</v>
      </c>
      <c r="D3776" s="38">
        <v>1081500</v>
      </c>
      <c r="E3776" s="42" t="s">
        <v>9114</v>
      </c>
      <c r="F3776" s="38">
        <v>86520</v>
      </c>
      <c r="G3776" s="38">
        <v>1168020</v>
      </c>
      <c r="H3776" s="48" t="s">
        <v>9001</v>
      </c>
      <c r="I3776" s="40" t="s">
        <v>9002</v>
      </c>
      <c r="J3776" s="45">
        <f t="shared" si="230"/>
        <v>54232</v>
      </c>
      <c r="K3776" s="47">
        <f t="shared" si="231"/>
        <v>1168020</v>
      </c>
      <c r="L3776" t="e">
        <f>+VLOOKUP(J3776,'Thanh toán '!Q$6:R$3244,2,0)</f>
        <v>#N/A</v>
      </c>
      <c r="M3776" s="47" t="e">
        <f t="shared" si="229"/>
        <v>#N/A</v>
      </c>
    </row>
    <row r="3777" spans="1:13" hidden="1" x14ac:dyDescent="0.25">
      <c r="A3777" s="43">
        <v>44898</v>
      </c>
      <c r="B3777" s="40" t="s">
        <v>16131</v>
      </c>
      <c r="C3777" s="40" t="s">
        <v>16132</v>
      </c>
      <c r="D3777" s="38">
        <v>2163000</v>
      </c>
      <c r="E3777" s="42" t="s">
        <v>9114</v>
      </c>
      <c r="F3777" s="38">
        <v>173040</v>
      </c>
      <c r="G3777" s="38">
        <v>2336040</v>
      </c>
      <c r="H3777" s="48" t="s">
        <v>10207</v>
      </c>
      <c r="I3777" s="40" t="s">
        <v>10208</v>
      </c>
      <c r="J3777" s="45">
        <f t="shared" si="230"/>
        <v>54233</v>
      </c>
      <c r="K3777" s="47">
        <f t="shared" si="231"/>
        <v>2336040</v>
      </c>
      <c r="L3777" t="e">
        <f>+VLOOKUP(J3777,'Thanh toán '!Q$6:R$3244,2,0)</f>
        <v>#N/A</v>
      </c>
      <c r="M3777" s="47" t="e">
        <f t="shared" si="229"/>
        <v>#N/A</v>
      </c>
    </row>
    <row r="3778" spans="1:13" hidden="1" x14ac:dyDescent="0.25">
      <c r="A3778" s="43">
        <v>44898</v>
      </c>
      <c r="B3778" s="40" t="s">
        <v>16133</v>
      </c>
      <c r="C3778" s="40" t="s">
        <v>16134</v>
      </c>
      <c r="D3778" s="38">
        <v>3223500</v>
      </c>
      <c r="E3778" s="42" t="s">
        <v>9114</v>
      </c>
      <c r="F3778" s="38">
        <v>257880</v>
      </c>
      <c r="G3778" s="38">
        <v>3481380</v>
      </c>
      <c r="H3778" s="48" t="s">
        <v>9179</v>
      </c>
      <c r="I3778" s="40" t="s">
        <v>9180</v>
      </c>
      <c r="J3778" s="45">
        <f t="shared" si="230"/>
        <v>54245</v>
      </c>
      <c r="K3778" s="47">
        <f t="shared" si="231"/>
        <v>3481380</v>
      </c>
      <c r="L3778" t="e">
        <f>+VLOOKUP(J3778,'Thanh toán '!Q$6:R$3244,2,0)</f>
        <v>#N/A</v>
      </c>
      <c r="M3778" s="47" t="e">
        <f t="shared" si="229"/>
        <v>#N/A</v>
      </c>
    </row>
    <row r="3779" spans="1:13" hidden="1" x14ac:dyDescent="0.25">
      <c r="A3779" s="43">
        <v>44898</v>
      </c>
      <c r="B3779" s="40" t="s">
        <v>16135</v>
      </c>
      <c r="C3779" s="40" t="s">
        <v>16136</v>
      </c>
      <c r="D3779" s="38">
        <v>3377060</v>
      </c>
      <c r="E3779" s="42" t="s">
        <v>9114</v>
      </c>
      <c r="F3779" s="38">
        <v>270165</v>
      </c>
      <c r="G3779" s="38">
        <v>3647225</v>
      </c>
      <c r="H3779" s="48" t="s">
        <v>9268</v>
      </c>
      <c r="I3779" s="40" t="s">
        <v>9269</v>
      </c>
      <c r="J3779" s="45">
        <f t="shared" si="230"/>
        <v>54246</v>
      </c>
      <c r="K3779" s="47">
        <f t="shared" si="231"/>
        <v>3647225</v>
      </c>
      <c r="L3779">
        <f>+VLOOKUP(J3779,'Thanh toán '!Q$6:R$3244,2,0)</f>
        <v>3647225</v>
      </c>
      <c r="M3779" s="47">
        <f t="shared" si="229"/>
        <v>0</v>
      </c>
    </row>
    <row r="3780" spans="1:13" hidden="1" x14ac:dyDescent="0.25">
      <c r="A3780" s="43">
        <v>44898</v>
      </c>
      <c r="B3780" s="40" t="s">
        <v>16137</v>
      </c>
      <c r="C3780" s="40" t="s">
        <v>16138</v>
      </c>
      <c r="D3780" s="38">
        <v>2163000</v>
      </c>
      <c r="E3780" s="42" t="s">
        <v>9114</v>
      </c>
      <c r="F3780" s="38">
        <v>173040</v>
      </c>
      <c r="G3780" s="38">
        <v>2336040</v>
      </c>
      <c r="H3780" s="48" t="s">
        <v>9278</v>
      </c>
      <c r="I3780" s="40" t="s">
        <v>9279</v>
      </c>
      <c r="J3780" s="45">
        <f t="shared" si="230"/>
        <v>54247</v>
      </c>
      <c r="K3780" s="47">
        <f t="shared" si="231"/>
        <v>2336040</v>
      </c>
      <c r="L3780" t="e">
        <f>+VLOOKUP(J3780,'Thanh toán '!Q$6:R$3244,2,0)</f>
        <v>#N/A</v>
      </c>
      <c r="M3780" s="47" t="e">
        <f t="shared" si="229"/>
        <v>#N/A</v>
      </c>
    </row>
    <row r="3781" spans="1:13" hidden="1" x14ac:dyDescent="0.25">
      <c r="A3781" s="43">
        <v>44898</v>
      </c>
      <c r="B3781" s="40" t="s">
        <v>16139</v>
      </c>
      <c r="C3781" s="40" t="s">
        <v>16140</v>
      </c>
      <c r="D3781" s="38">
        <v>618065</v>
      </c>
      <c r="E3781" s="42" t="s">
        <v>9114</v>
      </c>
      <c r="F3781" s="38">
        <v>49445</v>
      </c>
      <c r="G3781" s="38">
        <v>667510</v>
      </c>
      <c r="H3781" s="48" t="s">
        <v>9278</v>
      </c>
      <c r="I3781" s="40" t="s">
        <v>9279</v>
      </c>
      <c r="J3781" s="45">
        <f t="shared" si="230"/>
        <v>54248</v>
      </c>
      <c r="K3781" s="47">
        <f t="shared" si="231"/>
        <v>667510</v>
      </c>
      <c r="L3781">
        <f>+VLOOKUP(J3781,'Thanh toán '!Q$6:R$3244,2,0)</f>
        <v>667510</v>
      </c>
      <c r="M3781" s="47">
        <f t="shared" si="229"/>
        <v>0</v>
      </c>
    </row>
    <row r="3782" spans="1:13" hidden="1" x14ac:dyDescent="0.25">
      <c r="A3782" s="43">
        <v>44898</v>
      </c>
      <c r="B3782" s="40" t="s">
        <v>16141</v>
      </c>
      <c r="C3782" s="40" t="s">
        <v>16142</v>
      </c>
      <c r="D3782" s="38">
        <v>2163000</v>
      </c>
      <c r="E3782" s="42" t="s">
        <v>9114</v>
      </c>
      <c r="F3782" s="38">
        <v>173040</v>
      </c>
      <c r="G3782" s="38">
        <v>2336040</v>
      </c>
      <c r="H3782" s="48" t="s">
        <v>9268</v>
      </c>
      <c r="I3782" s="40" t="s">
        <v>9269</v>
      </c>
      <c r="J3782" s="45">
        <f t="shared" si="230"/>
        <v>54249</v>
      </c>
      <c r="K3782" s="47">
        <f t="shared" si="231"/>
        <v>2336040</v>
      </c>
      <c r="L3782" t="e">
        <f>+VLOOKUP(J3782,'Thanh toán '!Q$6:R$3244,2,0)</f>
        <v>#N/A</v>
      </c>
      <c r="M3782" s="47" t="e">
        <f t="shared" ref="M3782:M3845" si="232">+L3782-K3782</f>
        <v>#N/A</v>
      </c>
    </row>
    <row r="3783" spans="1:13" hidden="1" x14ac:dyDescent="0.25">
      <c r="A3783" s="43">
        <v>44898</v>
      </c>
      <c r="B3783" s="40" t="s">
        <v>16143</v>
      </c>
      <c r="C3783" s="40" t="s">
        <v>16144</v>
      </c>
      <c r="D3783" s="38">
        <v>2163000</v>
      </c>
      <c r="E3783" s="42" t="s">
        <v>9114</v>
      </c>
      <c r="F3783" s="38">
        <v>173040</v>
      </c>
      <c r="G3783" s="38">
        <v>2336040</v>
      </c>
      <c r="H3783" s="48" t="s">
        <v>10776</v>
      </c>
      <c r="I3783" s="40" t="s">
        <v>10777</v>
      </c>
      <c r="J3783" s="45">
        <f t="shared" si="230"/>
        <v>54250</v>
      </c>
      <c r="K3783" s="47">
        <f t="shared" si="231"/>
        <v>2336040</v>
      </c>
      <c r="L3783" t="e">
        <f>+VLOOKUP(J3783,'Thanh toán '!Q$6:R$3244,2,0)</f>
        <v>#N/A</v>
      </c>
      <c r="M3783" s="47" t="e">
        <f t="shared" si="232"/>
        <v>#N/A</v>
      </c>
    </row>
    <row r="3784" spans="1:13" hidden="1" x14ac:dyDescent="0.25">
      <c r="A3784" s="43">
        <v>44898</v>
      </c>
      <c r="B3784" s="40" t="s">
        <v>16145</v>
      </c>
      <c r="C3784" s="40" t="s">
        <v>16146</v>
      </c>
      <c r="D3784" s="38">
        <v>3265500</v>
      </c>
      <c r="E3784" s="42" t="s">
        <v>9114</v>
      </c>
      <c r="F3784" s="38">
        <v>261240</v>
      </c>
      <c r="G3784" s="38">
        <v>3526740</v>
      </c>
      <c r="H3784" s="48" t="s">
        <v>9183</v>
      </c>
      <c r="I3784" s="40" t="s">
        <v>9184</v>
      </c>
      <c r="J3784" s="45">
        <f t="shared" si="230"/>
        <v>54251</v>
      </c>
      <c r="K3784" s="47">
        <f t="shared" si="231"/>
        <v>3526740</v>
      </c>
      <c r="L3784" t="e">
        <f>+VLOOKUP(J3784,'Thanh toán '!Q$6:R$3244,2,0)</f>
        <v>#N/A</v>
      </c>
      <c r="M3784" s="47" t="e">
        <f t="shared" si="232"/>
        <v>#N/A</v>
      </c>
    </row>
    <row r="3785" spans="1:13" hidden="1" x14ac:dyDescent="0.25">
      <c r="A3785" s="43">
        <v>44898</v>
      </c>
      <c r="B3785" s="40" t="s">
        <v>16147</v>
      </c>
      <c r="C3785" s="40" t="s">
        <v>16148</v>
      </c>
      <c r="D3785" s="38">
        <v>3265500</v>
      </c>
      <c r="E3785" s="42" t="s">
        <v>9114</v>
      </c>
      <c r="F3785" s="38">
        <v>261240</v>
      </c>
      <c r="G3785" s="38">
        <v>3526740</v>
      </c>
      <c r="H3785" s="48" t="s">
        <v>9183</v>
      </c>
      <c r="I3785" s="40" t="s">
        <v>9184</v>
      </c>
      <c r="J3785" s="45">
        <f t="shared" si="230"/>
        <v>54252</v>
      </c>
      <c r="K3785" s="47">
        <f t="shared" si="231"/>
        <v>3526740</v>
      </c>
      <c r="L3785" t="e">
        <f>+VLOOKUP(J3785,'Thanh toán '!Q$6:R$3244,2,0)</f>
        <v>#N/A</v>
      </c>
      <c r="M3785" s="47" t="e">
        <f t="shared" si="232"/>
        <v>#N/A</v>
      </c>
    </row>
    <row r="3786" spans="1:13" hidden="1" x14ac:dyDescent="0.25">
      <c r="A3786" s="43">
        <v>44898</v>
      </c>
      <c r="B3786" s="40" t="s">
        <v>16149</v>
      </c>
      <c r="C3786" s="40" t="s">
        <v>16150</v>
      </c>
      <c r="D3786" s="38">
        <v>1081500</v>
      </c>
      <c r="E3786" s="42" t="s">
        <v>9114</v>
      </c>
      <c r="F3786" s="38">
        <v>86520</v>
      </c>
      <c r="G3786" s="38">
        <v>1168020</v>
      </c>
      <c r="H3786" s="48" t="s">
        <v>9398</v>
      </c>
      <c r="I3786" s="40" t="s">
        <v>9399</v>
      </c>
      <c r="J3786" s="45">
        <f t="shared" si="230"/>
        <v>54253</v>
      </c>
      <c r="K3786" s="47">
        <f t="shared" si="231"/>
        <v>1168020</v>
      </c>
      <c r="L3786" t="e">
        <f>+VLOOKUP(J3786,'Thanh toán '!Q$6:R$3244,2,0)</f>
        <v>#N/A</v>
      </c>
      <c r="M3786" s="47" t="e">
        <f t="shared" si="232"/>
        <v>#N/A</v>
      </c>
    </row>
    <row r="3787" spans="1:13" hidden="1" x14ac:dyDescent="0.25">
      <c r="A3787" s="43">
        <v>44898</v>
      </c>
      <c r="B3787" s="40" t="s">
        <v>16151</v>
      </c>
      <c r="C3787" s="40" t="s">
        <v>16152</v>
      </c>
      <c r="D3787" s="38">
        <v>648900</v>
      </c>
      <c r="E3787" s="42" t="s">
        <v>9114</v>
      </c>
      <c r="F3787" s="38">
        <v>51912</v>
      </c>
      <c r="G3787" s="38">
        <v>700812</v>
      </c>
      <c r="H3787" s="48" t="s">
        <v>9001</v>
      </c>
      <c r="I3787" s="40" t="s">
        <v>9002</v>
      </c>
      <c r="J3787" s="45">
        <f t="shared" si="230"/>
        <v>54254</v>
      </c>
      <c r="K3787" s="47">
        <f t="shared" si="231"/>
        <v>700812</v>
      </c>
      <c r="L3787" t="e">
        <f>+VLOOKUP(J3787,'Thanh toán '!Q$6:R$3244,2,0)</f>
        <v>#N/A</v>
      </c>
      <c r="M3787" s="47" t="e">
        <f t="shared" si="232"/>
        <v>#N/A</v>
      </c>
    </row>
    <row r="3788" spans="1:13" hidden="1" x14ac:dyDescent="0.25">
      <c r="A3788" s="43">
        <v>44898</v>
      </c>
      <c r="B3788" s="40" t="s">
        <v>16153</v>
      </c>
      <c r="C3788" s="40" t="s">
        <v>16154</v>
      </c>
      <c r="D3788" s="38">
        <v>551250</v>
      </c>
      <c r="E3788" s="42" t="s">
        <v>9114</v>
      </c>
      <c r="F3788" s="38">
        <v>44100</v>
      </c>
      <c r="G3788" s="38">
        <v>595350</v>
      </c>
      <c r="H3788" s="48" t="s">
        <v>9001</v>
      </c>
      <c r="I3788" s="40" t="s">
        <v>9002</v>
      </c>
      <c r="J3788" s="45">
        <f t="shared" si="230"/>
        <v>54255</v>
      </c>
      <c r="K3788" s="47">
        <f t="shared" si="231"/>
        <v>595350</v>
      </c>
      <c r="L3788" t="e">
        <f>+VLOOKUP(J3788,'Thanh toán '!Q$6:R$3244,2,0)</f>
        <v>#N/A</v>
      </c>
      <c r="M3788" s="47" t="e">
        <f t="shared" si="232"/>
        <v>#N/A</v>
      </c>
    </row>
    <row r="3789" spans="1:13" hidden="1" x14ac:dyDescent="0.25">
      <c r="A3789" s="43">
        <v>44898</v>
      </c>
      <c r="B3789" s="40" t="s">
        <v>16155</v>
      </c>
      <c r="C3789" s="40" t="s">
        <v>16156</v>
      </c>
      <c r="D3789" s="38">
        <v>551250</v>
      </c>
      <c r="E3789" s="42" t="s">
        <v>9114</v>
      </c>
      <c r="F3789" s="38">
        <v>44100</v>
      </c>
      <c r="G3789" s="38">
        <v>595350</v>
      </c>
      <c r="H3789" s="48" t="s">
        <v>9001</v>
      </c>
      <c r="I3789" s="40" t="s">
        <v>9002</v>
      </c>
      <c r="J3789" s="45">
        <f t="shared" si="230"/>
        <v>54256</v>
      </c>
      <c r="K3789" s="47">
        <f t="shared" si="231"/>
        <v>595350</v>
      </c>
      <c r="L3789" t="e">
        <f>+VLOOKUP(J3789,'Thanh toán '!Q$6:R$3244,2,0)</f>
        <v>#N/A</v>
      </c>
      <c r="M3789" s="47" t="e">
        <f t="shared" si="232"/>
        <v>#N/A</v>
      </c>
    </row>
    <row r="3790" spans="1:13" hidden="1" x14ac:dyDescent="0.25">
      <c r="A3790" s="43">
        <v>44898</v>
      </c>
      <c r="B3790" s="40" t="s">
        <v>16157</v>
      </c>
      <c r="C3790" s="40" t="s">
        <v>16158</v>
      </c>
      <c r="D3790" s="38">
        <v>483720</v>
      </c>
      <c r="E3790" s="42" t="s">
        <v>9114</v>
      </c>
      <c r="F3790" s="38">
        <v>38698</v>
      </c>
      <c r="G3790" s="38">
        <v>522418</v>
      </c>
      <c r="H3790" s="48" t="s">
        <v>9001</v>
      </c>
      <c r="I3790" s="40" t="s">
        <v>9002</v>
      </c>
      <c r="J3790" s="45">
        <f t="shared" si="230"/>
        <v>54257</v>
      </c>
      <c r="K3790" s="47">
        <f t="shared" si="231"/>
        <v>522418</v>
      </c>
      <c r="L3790">
        <f>+VLOOKUP(J3790,'Thanh toán '!Q$6:R$3244,2,0)</f>
        <v>522418</v>
      </c>
      <c r="M3790" s="47">
        <f t="shared" si="232"/>
        <v>0</v>
      </c>
    </row>
    <row r="3791" spans="1:13" hidden="1" x14ac:dyDescent="0.25">
      <c r="A3791" s="43">
        <v>44898</v>
      </c>
      <c r="B3791" s="40" t="s">
        <v>16159</v>
      </c>
      <c r="C3791" s="40" t="s">
        <v>16160</v>
      </c>
      <c r="D3791" s="38">
        <v>1611750</v>
      </c>
      <c r="E3791" s="42" t="s">
        <v>9114</v>
      </c>
      <c r="F3791" s="38">
        <v>128940</v>
      </c>
      <c r="G3791" s="38">
        <v>1740690</v>
      </c>
      <c r="H3791" s="48" t="s">
        <v>9751</v>
      </c>
      <c r="I3791" s="40" t="s">
        <v>9752</v>
      </c>
      <c r="J3791" s="45">
        <f t="shared" si="230"/>
        <v>54259</v>
      </c>
      <c r="K3791" s="47">
        <f t="shared" si="231"/>
        <v>1740690</v>
      </c>
      <c r="L3791" t="e">
        <f>+VLOOKUP(J3791,'Thanh toán '!Q$6:R$3244,2,0)</f>
        <v>#N/A</v>
      </c>
      <c r="M3791" s="47" t="e">
        <f t="shared" si="232"/>
        <v>#N/A</v>
      </c>
    </row>
    <row r="3792" spans="1:13" hidden="1" x14ac:dyDescent="0.25">
      <c r="A3792" s="43">
        <v>44898</v>
      </c>
      <c r="B3792" s="40" t="s">
        <v>16161</v>
      </c>
      <c r="C3792" s="40" t="s">
        <v>16162</v>
      </c>
      <c r="D3792" s="38">
        <v>2163000</v>
      </c>
      <c r="E3792" s="42" t="s">
        <v>9114</v>
      </c>
      <c r="F3792" s="38">
        <v>173040</v>
      </c>
      <c r="G3792" s="38">
        <v>2336040</v>
      </c>
      <c r="H3792" s="48" t="s">
        <v>9558</v>
      </c>
      <c r="I3792" s="40" t="s">
        <v>9559</v>
      </c>
      <c r="J3792" s="45">
        <f t="shared" si="230"/>
        <v>54260</v>
      </c>
      <c r="K3792" s="47">
        <f t="shared" si="231"/>
        <v>2336040</v>
      </c>
      <c r="L3792" t="e">
        <f>+VLOOKUP(J3792,'Thanh toán '!Q$6:R$3244,2,0)</f>
        <v>#N/A</v>
      </c>
      <c r="M3792" s="47" t="e">
        <f t="shared" si="232"/>
        <v>#N/A</v>
      </c>
    </row>
    <row r="3793" spans="1:13" hidden="1" x14ac:dyDescent="0.25">
      <c r="A3793" s="43">
        <v>44898</v>
      </c>
      <c r="B3793" s="40" t="s">
        <v>16163</v>
      </c>
      <c r="C3793" s="40" t="s">
        <v>16164</v>
      </c>
      <c r="D3793" s="38">
        <v>2163000</v>
      </c>
      <c r="E3793" s="42" t="s">
        <v>9114</v>
      </c>
      <c r="F3793" s="38">
        <v>173040</v>
      </c>
      <c r="G3793" s="38">
        <v>2336040</v>
      </c>
      <c r="H3793" s="48" t="s">
        <v>9206</v>
      </c>
      <c r="I3793" s="40" t="s">
        <v>9207</v>
      </c>
      <c r="J3793" s="45">
        <f t="shared" si="230"/>
        <v>54261</v>
      </c>
      <c r="K3793" s="47">
        <f t="shared" si="231"/>
        <v>2336040</v>
      </c>
      <c r="L3793" t="e">
        <f>+VLOOKUP(J3793,'Thanh toán '!Q$6:R$3244,2,0)</f>
        <v>#N/A</v>
      </c>
      <c r="M3793" s="47" t="e">
        <f t="shared" si="232"/>
        <v>#N/A</v>
      </c>
    </row>
    <row r="3794" spans="1:13" hidden="1" x14ac:dyDescent="0.25">
      <c r="A3794" s="43">
        <v>44898</v>
      </c>
      <c r="B3794" s="40" t="s">
        <v>16165</v>
      </c>
      <c r="C3794" s="40" t="s">
        <v>16166</v>
      </c>
      <c r="D3794" s="38">
        <v>2163000</v>
      </c>
      <c r="E3794" s="42" t="s">
        <v>9114</v>
      </c>
      <c r="F3794" s="38">
        <v>173040</v>
      </c>
      <c r="G3794" s="38">
        <v>2336040</v>
      </c>
      <c r="H3794" s="48" t="s">
        <v>10376</v>
      </c>
      <c r="I3794" s="40" t="s">
        <v>10377</v>
      </c>
      <c r="J3794" s="45">
        <f t="shared" si="230"/>
        <v>54262</v>
      </c>
      <c r="K3794" s="47">
        <f t="shared" si="231"/>
        <v>2336040</v>
      </c>
      <c r="L3794" t="e">
        <f>+VLOOKUP(J3794,'Thanh toán '!Q$6:R$3244,2,0)</f>
        <v>#N/A</v>
      </c>
      <c r="M3794" s="47" t="e">
        <f t="shared" si="232"/>
        <v>#N/A</v>
      </c>
    </row>
    <row r="3795" spans="1:13" hidden="1" x14ac:dyDescent="0.25">
      <c r="A3795" s="43">
        <v>44898</v>
      </c>
      <c r="B3795" s="40" t="s">
        <v>16167</v>
      </c>
      <c r="C3795" s="40" t="s">
        <v>16168</v>
      </c>
      <c r="D3795" s="38">
        <v>1236130</v>
      </c>
      <c r="E3795" s="42" t="s">
        <v>9114</v>
      </c>
      <c r="F3795" s="38">
        <v>98890</v>
      </c>
      <c r="G3795" s="38">
        <v>1335020</v>
      </c>
      <c r="H3795" s="48" t="s">
        <v>10376</v>
      </c>
      <c r="I3795" s="40" t="s">
        <v>10377</v>
      </c>
      <c r="J3795" s="45">
        <f t="shared" si="230"/>
        <v>54263</v>
      </c>
      <c r="K3795" s="47">
        <f t="shared" si="231"/>
        <v>1335020</v>
      </c>
      <c r="L3795">
        <f>+VLOOKUP(J3795,'Thanh toán '!Q$6:R$3244,2,0)</f>
        <v>1335020</v>
      </c>
      <c r="M3795" s="47">
        <f t="shared" si="232"/>
        <v>0</v>
      </c>
    </row>
    <row r="3796" spans="1:13" hidden="1" x14ac:dyDescent="0.25">
      <c r="A3796" s="43">
        <v>44898</v>
      </c>
      <c r="B3796" s="40" t="s">
        <v>16169</v>
      </c>
      <c r="C3796" s="40" t="s">
        <v>16170</v>
      </c>
      <c r="D3796" s="38">
        <v>910665</v>
      </c>
      <c r="E3796" s="42" t="s">
        <v>9114</v>
      </c>
      <c r="F3796" s="38">
        <v>72853</v>
      </c>
      <c r="G3796" s="38">
        <v>983518</v>
      </c>
      <c r="H3796" s="48" t="s">
        <v>9406</v>
      </c>
      <c r="I3796" s="40" t="s">
        <v>9407</v>
      </c>
      <c r="J3796" s="45">
        <f t="shared" si="230"/>
        <v>54264</v>
      </c>
      <c r="K3796" s="47">
        <f t="shared" si="231"/>
        <v>983518</v>
      </c>
      <c r="L3796">
        <f>+VLOOKUP(J3796,'Thanh toán '!Q$6:R$3244,2,0)</f>
        <v>983518</v>
      </c>
      <c r="M3796" s="47">
        <f t="shared" si="232"/>
        <v>0</v>
      </c>
    </row>
    <row r="3797" spans="1:13" hidden="1" x14ac:dyDescent="0.25">
      <c r="A3797" s="43">
        <v>44898</v>
      </c>
      <c r="B3797" s="40" t="s">
        <v>16171</v>
      </c>
      <c r="C3797" s="40" t="s">
        <v>16172</v>
      </c>
      <c r="D3797" s="38">
        <v>2163000</v>
      </c>
      <c r="E3797" s="42" t="s">
        <v>9114</v>
      </c>
      <c r="F3797" s="38">
        <v>173040</v>
      </c>
      <c r="G3797" s="38">
        <v>2336040</v>
      </c>
      <c r="H3797" s="48" t="s">
        <v>9242</v>
      </c>
      <c r="I3797" s="40" t="s">
        <v>9243</v>
      </c>
      <c r="J3797" s="45">
        <f t="shared" si="230"/>
        <v>54265</v>
      </c>
      <c r="K3797" s="47">
        <f t="shared" si="231"/>
        <v>2336040</v>
      </c>
      <c r="L3797" t="e">
        <f>+VLOOKUP(J3797,'Thanh toán '!Q$6:R$3244,2,0)</f>
        <v>#N/A</v>
      </c>
      <c r="M3797" s="47" t="e">
        <f t="shared" si="232"/>
        <v>#N/A</v>
      </c>
    </row>
    <row r="3798" spans="1:13" hidden="1" x14ac:dyDescent="0.25">
      <c r="A3798" s="43">
        <v>44898</v>
      </c>
      <c r="B3798" s="40" t="s">
        <v>16173</v>
      </c>
      <c r="C3798" s="40" t="s">
        <v>16174</v>
      </c>
      <c r="D3798" s="38">
        <v>1081500</v>
      </c>
      <c r="E3798" s="42" t="s">
        <v>9114</v>
      </c>
      <c r="F3798" s="38">
        <v>86520</v>
      </c>
      <c r="G3798" s="38">
        <v>1168020</v>
      </c>
      <c r="H3798" s="48" t="s">
        <v>9394</v>
      </c>
      <c r="I3798" s="40" t="s">
        <v>9395</v>
      </c>
      <c r="J3798" s="45">
        <f t="shared" si="230"/>
        <v>54266</v>
      </c>
      <c r="K3798" s="47">
        <f t="shared" si="231"/>
        <v>1168020</v>
      </c>
      <c r="L3798" t="e">
        <f>+VLOOKUP(J3798,'Thanh toán '!Q$6:R$3244,2,0)</f>
        <v>#N/A</v>
      </c>
      <c r="M3798" s="47" t="e">
        <f t="shared" si="232"/>
        <v>#N/A</v>
      </c>
    </row>
    <row r="3799" spans="1:13" hidden="1" x14ac:dyDescent="0.25">
      <c r="A3799" s="43">
        <v>44898</v>
      </c>
      <c r="B3799" s="40" t="s">
        <v>16175</v>
      </c>
      <c r="C3799" s="40" t="s">
        <v>16176</v>
      </c>
      <c r="D3799" s="38">
        <v>3223500</v>
      </c>
      <c r="E3799" s="42" t="s">
        <v>9114</v>
      </c>
      <c r="F3799" s="38">
        <v>257880</v>
      </c>
      <c r="G3799" s="38">
        <v>3481380</v>
      </c>
      <c r="H3799" s="48" t="s">
        <v>9183</v>
      </c>
      <c r="I3799" s="40" t="s">
        <v>9184</v>
      </c>
      <c r="J3799" s="45">
        <f t="shared" si="230"/>
        <v>54267</v>
      </c>
      <c r="K3799" s="47">
        <f t="shared" si="231"/>
        <v>3481380</v>
      </c>
      <c r="L3799" t="e">
        <f>+VLOOKUP(J3799,'Thanh toán '!Q$6:R$3244,2,0)</f>
        <v>#N/A</v>
      </c>
      <c r="M3799" s="47" t="e">
        <f t="shared" si="232"/>
        <v>#N/A</v>
      </c>
    </row>
    <row r="3800" spans="1:13" hidden="1" x14ac:dyDescent="0.25">
      <c r="A3800" s="43">
        <v>44898</v>
      </c>
      <c r="B3800" s="40" t="s">
        <v>16177</v>
      </c>
      <c r="C3800" s="40" t="s">
        <v>16178</v>
      </c>
      <c r="D3800" s="38">
        <v>1081500</v>
      </c>
      <c r="E3800" s="42" t="s">
        <v>9114</v>
      </c>
      <c r="F3800" s="38">
        <v>86520</v>
      </c>
      <c r="G3800" s="38">
        <v>1168020</v>
      </c>
      <c r="H3800" s="48" t="s">
        <v>9001</v>
      </c>
      <c r="I3800" s="40" t="s">
        <v>9002</v>
      </c>
      <c r="J3800" s="45">
        <f t="shared" si="230"/>
        <v>54269</v>
      </c>
      <c r="K3800" s="47">
        <f t="shared" si="231"/>
        <v>1168020</v>
      </c>
      <c r="L3800" t="e">
        <f>+VLOOKUP(J3800,'Thanh toán '!Q$6:R$3244,2,0)</f>
        <v>#N/A</v>
      </c>
      <c r="M3800" s="47" t="e">
        <f t="shared" si="232"/>
        <v>#N/A</v>
      </c>
    </row>
    <row r="3801" spans="1:13" hidden="1" x14ac:dyDescent="0.25">
      <c r="A3801" s="43">
        <v>44898</v>
      </c>
      <c r="B3801" s="40" t="s">
        <v>16179</v>
      </c>
      <c r="C3801" s="40" t="s">
        <v>10726</v>
      </c>
      <c r="D3801" s="38">
        <v>2163000</v>
      </c>
      <c r="E3801" s="42" t="s">
        <v>9114</v>
      </c>
      <c r="F3801" s="38">
        <v>173040</v>
      </c>
      <c r="G3801" s="38">
        <v>2336040</v>
      </c>
      <c r="H3801" s="48" t="s">
        <v>9558</v>
      </c>
      <c r="I3801" s="40" t="s">
        <v>9559</v>
      </c>
      <c r="J3801" s="45">
        <f t="shared" si="230"/>
        <v>54270</v>
      </c>
      <c r="K3801" s="47">
        <f t="shared" si="231"/>
        <v>2336040</v>
      </c>
      <c r="L3801" t="e">
        <f>+VLOOKUP(J3801,'Thanh toán '!Q$6:R$3244,2,0)</f>
        <v>#N/A</v>
      </c>
      <c r="M3801" s="47" t="e">
        <f t="shared" si="232"/>
        <v>#N/A</v>
      </c>
    </row>
    <row r="3802" spans="1:13" hidden="1" x14ac:dyDescent="0.25">
      <c r="A3802" s="43">
        <v>44898</v>
      </c>
      <c r="B3802" s="40" t="s">
        <v>16180</v>
      </c>
      <c r="C3802" s="40" t="s">
        <v>10726</v>
      </c>
      <c r="D3802" s="38">
        <v>3286460</v>
      </c>
      <c r="E3802" s="42" t="s">
        <v>9114</v>
      </c>
      <c r="F3802" s="38">
        <v>262917</v>
      </c>
      <c r="G3802" s="38">
        <v>3549377</v>
      </c>
      <c r="H3802" s="48" t="s">
        <v>9558</v>
      </c>
      <c r="I3802" s="40" t="s">
        <v>9559</v>
      </c>
      <c r="J3802" s="45">
        <f t="shared" si="230"/>
        <v>54271</v>
      </c>
      <c r="K3802" s="47">
        <f t="shared" si="231"/>
        <v>3549377</v>
      </c>
      <c r="L3802">
        <f>+VLOOKUP(J3802,'Thanh toán '!Q$6:R$3244,2,0)</f>
        <v>3549377</v>
      </c>
      <c r="M3802" s="47">
        <f t="shared" si="232"/>
        <v>0</v>
      </c>
    </row>
    <row r="3803" spans="1:13" hidden="1" x14ac:dyDescent="0.25">
      <c r="A3803" s="43">
        <v>44898</v>
      </c>
      <c r="B3803" s="40" t="s">
        <v>16181</v>
      </c>
      <c r="C3803" s="40" t="s">
        <v>16182</v>
      </c>
      <c r="D3803" s="38">
        <v>2163000</v>
      </c>
      <c r="E3803" s="42" t="s">
        <v>9114</v>
      </c>
      <c r="F3803" s="38">
        <v>173040</v>
      </c>
      <c r="G3803" s="38">
        <v>2336040</v>
      </c>
      <c r="H3803" s="48" t="s">
        <v>9755</v>
      </c>
      <c r="I3803" s="40" t="s">
        <v>9756</v>
      </c>
      <c r="J3803" s="45">
        <f t="shared" si="230"/>
        <v>54272</v>
      </c>
      <c r="K3803" s="47">
        <f t="shared" si="231"/>
        <v>2336040</v>
      </c>
      <c r="L3803" t="e">
        <f>+VLOOKUP(J3803,'Thanh toán '!Q$6:R$3244,2,0)</f>
        <v>#N/A</v>
      </c>
      <c r="M3803" s="47" t="e">
        <f t="shared" si="232"/>
        <v>#N/A</v>
      </c>
    </row>
    <row r="3804" spans="1:13" hidden="1" x14ac:dyDescent="0.25">
      <c r="A3804" s="43">
        <v>44898</v>
      </c>
      <c r="B3804" s="40" t="s">
        <v>16183</v>
      </c>
      <c r="C3804" s="40" t="s">
        <v>16184</v>
      </c>
      <c r="D3804" s="38">
        <v>1611750</v>
      </c>
      <c r="E3804" s="42" t="s">
        <v>9114</v>
      </c>
      <c r="F3804" s="38">
        <v>128940</v>
      </c>
      <c r="G3804" s="38">
        <v>1740690</v>
      </c>
      <c r="H3804" s="48" t="s">
        <v>16185</v>
      </c>
      <c r="I3804" s="40" t="s">
        <v>16186</v>
      </c>
      <c r="J3804" s="45">
        <f t="shared" si="230"/>
        <v>54273</v>
      </c>
      <c r="K3804" s="47">
        <f t="shared" si="231"/>
        <v>1740690</v>
      </c>
      <c r="L3804" t="e">
        <f>+VLOOKUP(J3804,'Thanh toán '!Q$6:R$3244,2,0)</f>
        <v>#N/A</v>
      </c>
      <c r="M3804" s="47" t="e">
        <f t="shared" si="232"/>
        <v>#N/A</v>
      </c>
    </row>
    <row r="3805" spans="1:13" hidden="1" x14ac:dyDescent="0.25">
      <c r="A3805" s="43">
        <v>44898</v>
      </c>
      <c r="B3805" s="40" t="s">
        <v>16187</v>
      </c>
      <c r="C3805" s="40" t="s">
        <v>16188</v>
      </c>
      <c r="D3805" s="38">
        <v>2163000</v>
      </c>
      <c r="E3805" s="42" t="s">
        <v>9114</v>
      </c>
      <c r="F3805" s="38">
        <v>173040</v>
      </c>
      <c r="G3805" s="38">
        <v>2336040</v>
      </c>
      <c r="H3805" s="48" t="s">
        <v>9980</v>
      </c>
      <c r="I3805" s="40" t="s">
        <v>9981</v>
      </c>
      <c r="J3805" s="45">
        <f t="shared" si="230"/>
        <v>54274</v>
      </c>
      <c r="K3805" s="47">
        <f t="shared" si="231"/>
        <v>2336040</v>
      </c>
      <c r="L3805" t="e">
        <f>+VLOOKUP(J3805,'Thanh toán '!Q$6:R$3244,2,0)</f>
        <v>#N/A</v>
      </c>
      <c r="M3805" s="47" t="e">
        <f t="shared" si="232"/>
        <v>#N/A</v>
      </c>
    </row>
    <row r="3806" spans="1:13" hidden="1" x14ac:dyDescent="0.25">
      <c r="A3806" s="43">
        <v>44898</v>
      </c>
      <c r="B3806" s="40" t="s">
        <v>16189</v>
      </c>
      <c r="C3806" s="40" t="s">
        <v>16190</v>
      </c>
      <c r="D3806" s="38">
        <v>555290</v>
      </c>
      <c r="E3806" s="42" t="s">
        <v>9114</v>
      </c>
      <c r="F3806" s="38">
        <v>44423</v>
      </c>
      <c r="G3806" s="38">
        <v>599713</v>
      </c>
      <c r="H3806" s="48" t="s">
        <v>9001</v>
      </c>
      <c r="I3806" s="40" t="s">
        <v>9002</v>
      </c>
      <c r="J3806" s="45">
        <f t="shared" si="230"/>
        <v>54275</v>
      </c>
      <c r="K3806" s="47">
        <f t="shared" si="231"/>
        <v>599713</v>
      </c>
      <c r="L3806">
        <f>+VLOOKUP(J3806,'Thanh toán '!Q$6:R$3244,2,0)</f>
        <v>599713</v>
      </c>
      <c r="M3806" s="47">
        <f t="shared" si="232"/>
        <v>0</v>
      </c>
    </row>
    <row r="3807" spans="1:13" hidden="1" x14ac:dyDescent="0.25">
      <c r="A3807" s="43">
        <v>44898</v>
      </c>
      <c r="B3807" s="40" t="s">
        <v>16191</v>
      </c>
      <c r="C3807" s="40" t="s">
        <v>16192</v>
      </c>
      <c r="D3807" s="38">
        <v>1102500</v>
      </c>
      <c r="E3807" s="42" t="s">
        <v>9114</v>
      </c>
      <c r="F3807" s="38">
        <v>88200</v>
      </c>
      <c r="G3807" s="38">
        <v>1190700</v>
      </c>
      <c r="H3807" s="48" t="s">
        <v>9001</v>
      </c>
      <c r="I3807" s="40" t="s">
        <v>9002</v>
      </c>
      <c r="J3807" s="45">
        <f t="shared" si="230"/>
        <v>54276</v>
      </c>
      <c r="K3807" s="47">
        <f t="shared" si="231"/>
        <v>1190700</v>
      </c>
      <c r="L3807" t="e">
        <f>+VLOOKUP(J3807,'Thanh toán '!Q$6:R$3244,2,0)</f>
        <v>#N/A</v>
      </c>
      <c r="M3807" s="47" t="e">
        <f t="shared" si="232"/>
        <v>#N/A</v>
      </c>
    </row>
    <row r="3808" spans="1:13" hidden="1" x14ac:dyDescent="0.25">
      <c r="A3808" s="43">
        <v>44898</v>
      </c>
      <c r="B3808" s="40" t="s">
        <v>16193</v>
      </c>
      <c r="C3808" s="40" t="s">
        <v>16194</v>
      </c>
      <c r="D3808" s="38">
        <v>1081500</v>
      </c>
      <c r="E3808" s="42" t="s">
        <v>9114</v>
      </c>
      <c r="F3808" s="38">
        <v>86520</v>
      </c>
      <c r="G3808" s="38">
        <v>1168020</v>
      </c>
      <c r="H3808" s="48" t="s">
        <v>9001</v>
      </c>
      <c r="I3808" s="40" t="s">
        <v>9002</v>
      </c>
      <c r="J3808" s="45">
        <f t="shared" si="230"/>
        <v>54278</v>
      </c>
      <c r="K3808" s="47">
        <f t="shared" si="231"/>
        <v>1168020</v>
      </c>
      <c r="L3808" t="e">
        <f>+VLOOKUP(J3808,'Thanh toán '!Q$6:R$3244,2,0)</f>
        <v>#N/A</v>
      </c>
      <c r="M3808" s="47" t="e">
        <f t="shared" si="232"/>
        <v>#N/A</v>
      </c>
    </row>
    <row r="3809" spans="1:13" hidden="1" x14ac:dyDescent="0.25">
      <c r="A3809" s="43">
        <v>44898</v>
      </c>
      <c r="B3809" s="40" t="s">
        <v>16195</v>
      </c>
      <c r="C3809" s="40" t="s">
        <v>16196</v>
      </c>
      <c r="D3809" s="38">
        <v>1048703</v>
      </c>
      <c r="E3809" s="42" t="s">
        <v>9114</v>
      </c>
      <c r="F3809" s="38">
        <v>83896</v>
      </c>
      <c r="G3809" s="38">
        <v>1132599</v>
      </c>
      <c r="H3809" s="48" t="s">
        <v>9001</v>
      </c>
      <c r="I3809" s="40" t="s">
        <v>9002</v>
      </c>
      <c r="J3809" s="45">
        <f t="shared" si="230"/>
        <v>54279</v>
      </c>
      <c r="K3809" s="47">
        <f t="shared" si="231"/>
        <v>1132599</v>
      </c>
      <c r="L3809">
        <f>+VLOOKUP(J3809,'Thanh toán '!Q$6:R$3244,2,0)</f>
        <v>1132599</v>
      </c>
      <c r="M3809" s="47">
        <f t="shared" si="232"/>
        <v>0</v>
      </c>
    </row>
    <row r="3810" spans="1:13" hidden="1" x14ac:dyDescent="0.25">
      <c r="A3810" s="43">
        <v>44898</v>
      </c>
      <c r="B3810" s="40" t="s">
        <v>16197</v>
      </c>
      <c r="C3810" s="40" t="s">
        <v>16198</v>
      </c>
      <c r="D3810" s="38">
        <v>1282160</v>
      </c>
      <c r="E3810" s="42" t="s">
        <v>9114</v>
      </c>
      <c r="F3810" s="38">
        <v>102573</v>
      </c>
      <c r="G3810" s="38">
        <v>1384733</v>
      </c>
      <c r="H3810" s="48" t="s">
        <v>9001</v>
      </c>
      <c r="I3810" s="40" t="s">
        <v>9002</v>
      </c>
      <c r="J3810" s="45">
        <f t="shared" si="230"/>
        <v>54280</v>
      </c>
      <c r="K3810" s="47">
        <f t="shared" si="231"/>
        <v>1384733</v>
      </c>
      <c r="L3810">
        <f>+VLOOKUP(J3810,'Thanh toán '!Q$6:R$3244,2,0)</f>
        <v>1384733</v>
      </c>
      <c r="M3810" s="47">
        <f t="shared" si="232"/>
        <v>0</v>
      </c>
    </row>
    <row r="3811" spans="1:13" hidden="1" x14ac:dyDescent="0.25">
      <c r="A3811" s="43">
        <v>44898</v>
      </c>
      <c r="B3811" s="40" t="s">
        <v>16199</v>
      </c>
      <c r="C3811" s="40" t="s">
        <v>16200</v>
      </c>
      <c r="D3811" s="38">
        <v>1081500</v>
      </c>
      <c r="E3811" s="42" t="s">
        <v>9114</v>
      </c>
      <c r="F3811" s="38">
        <v>86520</v>
      </c>
      <c r="G3811" s="38">
        <v>1168020</v>
      </c>
      <c r="H3811" s="48" t="s">
        <v>9001</v>
      </c>
      <c r="I3811" s="40" t="s">
        <v>9002</v>
      </c>
      <c r="J3811" s="45">
        <f t="shared" si="230"/>
        <v>54281</v>
      </c>
      <c r="K3811" s="47">
        <f t="shared" si="231"/>
        <v>1168020</v>
      </c>
      <c r="L3811" t="e">
        <f>+VLOOKUP(J3811,'Thanh toán '!Q$6:R$3244,2,0)</f>
        <v>#N/A</v>
      </c>
      <c r="M3811" s="47" t="e">
        <f t="shared" si="232"/>
        <v>#N/A</v>
      </c>
    </row>
    <row r="3812" spans="1:13" hidden="1" x14ac:dyDescent="0.25">
      <c r="A3812" s="43">
        <v>44898</v>
      </c>
      <c r="B3812" s="40" t="s">
        <v>16201</v>
      </c>
      <c r="C3812" s="40" t="s">
        <v>16202</v>
      </c>
      <c r="D3812" s="38">
        <v>530250</v>
      </c>
      <c r="E3812" s="42" t="s">
        <v>9114</v>
      </c>
      <c r="F3812" s="38">
        <v>42420</v>
      </c>
      <c r="G3812" s="38">
        <v>572670</v>
      </c>
      <c r="H3812" s="48" t="s">
        <v>9001</v>
      </c>
      <c r="I3812" s="40" t="s">
        <v>9002</v>
      </c>
      <c r="J3812" s="45">
        <f t="shared" si="230"/>
        <v>54282</v>
      </c>
      <c r="K3812" s="47">
        <f t="shared" si="231"/>
        <v>572670</v>
      </c>
      <c r="L3812" t="e">
        <f>+VLOOKUP(J3812,'Thanh toán '!Q$6:R$3244,2,0)</f>
        <v>#N/A</v>
      </c>
      <c r="M3812" s="47" t="e">
        <f t="shared" si="232"/>
        <v>#N/A</v>
      </c>
    </row>
    <row r="3813" spans="1:13" hidden="1" x14ac:dyDescent="0.25">
      <c r="A3813" s="43">
        <v>44898</v>
      </c>
      <c r="B3813" s="40" t="s">
        <v>16203</v>
      </c>
      <c r="C3813" s="40" t="s">
        <v>16204</v>
      </c>
      <c r="D3813" s="38">
        <v>2375100</v>
      </c>
      <c r="E3813" s="42" t="s">
        <v>9114</v>
      </c>
      <c r="F3813" s="38">
        <v>190008</v>
      </c>
      <c r="G3813" s="38">
        <v>2565108</v>
      </c>
      <c r="H3813" s="48" t="s">
        <v>9001</v>
      </c>
      <c r="I3813" s="40" t="s">
        <v>9002</v>
      </c>
      <c r="J3813" s="45">
        <f t="shared" si="230"/>
        <v>54283</v>
      </c>
      <c r="K3813" s="47">
        <f t="shared" si="231"/>
        <v>2565108</v>
      </c>
      <c r="L3813" t="e">
        <f>+VLOOKUP(J3813,'Thanh toán '!Q$6:R$3244,2,0)</f>
        <v>#N/A</v>
      </c>
      <c r="M3813" s="47" t="e">
        <f t="shared" si="232"/>
        <v>#N/A</v>
      </c>
    </row>
    <row r="3814" spans="1:13" hidden="1" x14ac:dyDescent="0.25">
      <c r="A3814" s="43">
        <v>44898</v>
      </c>
      <c r="B3814" s="40" t="s">
        <v>16205</v>
      </c>
      <c r="C3814" s="40" t="s">
        <v>16206</v>
      </c>
      <c r="D3814" s="38">
        <v>1665870</v>
      </c>
      <c r="E3814" s="42" t="s">
        <v>9114</v>
      </c>
      <c r="F3814" s="38">
        <v>133270</v>
      </c>
      <c r="G3814" s="38">
        <v>1799140</v>
      </c>
      <c r="H3814" s="48" t="s">
        <v>9068</v>
      </c>
      <c r="I3814" s="40" t="s">
        <v>9069</v>
      </c>
      <c r="J3814" s="45">
        <f t="shared" si="230"/>
        <v>54291</v>
      </c>
      <c r="K3814" s="47">
        <f t="shared" si="231"/>
        <v>1799140</v>
      </c>
      <c r="L3814">
        <f>+VLOOKUP(J3814,'Thanh toán '!Q$6:R$3244,2,0)</f>
        <v>1799140</v>
      </c>
      <c r="M3814" s="47">
        <f t="shared" si="232"/>
        <v>0</v>
      </c>
    </row>
    <row r="3815" spans="1:13" hidden="1" x14ac:dyDescent="0.25">
      <c r="A3815" s="43">
        <v>44898</v>
      </c>
      <c r="B3815" s="40" t="s">
        <v>16207</v>
      </c>
      <c r="C3815" s="40" t="s">
        <v>16208</v>
      </c>
      <c r="D3815" s="38">
        <v>1081500</v>
      </c>
      <c r="E3815" s="42" t="s">
        <v>9114</v>
      </c>
      <c r="F3815" s="38">
        <v>86520</v>
      </c>
      <c r="G3815" s="38">
        <v>1168020</v>
      </c>
      <c r="H3815" s="48" t="s">
        <v>9221</v>
      </c>
      <c r="I3815" s="40" t="s">
        <v>9222</v>
      </c>
      <c r="J3815" s="45">
        <f t="shared" si="230"/>
        <v>54292</v>
      </c>
      <c r="K3815" s="47">
        <f t="shared" si="231"/>
        <v>1168020</v>
      </c>
      <c r="L3815" t="e">
        <f>+VLOOKUP(J3815,'Thanh toán '!Q$6:R$3244,2,0)</f>
        <v>#N/A</v>
      </c>
      <c r="M3815" s="47" t="e">
        <f t="shared" si="232"/>
        <v>#N/A</v>
      </c>
    </row>
    <row r="3816" spans="1:13" hidden="1" x14ac:dyDescent="0.25">
      <c r="A3816" s="43">
        <v>44898</v>
      </c>
      <c r="B3816" s="40" t="s">
        <v>16209</v>
      </c>
      <c r="C3816" s="40" t="s">
        <v>16210</v>
      </c>
      <c r="D3816" s="38">
        <v>2163000</v>
      </c>
      <c r="E3816" s="42" t="s">
        <v>9114</v>
      </c>
      <c r="F3816" s="38">
        <v>173040</v>
      </c>
      <c r="G3816" s="38">
        <v>2336040</v>
      </c>
      <c r="H3816" s="48" t="s">
        <v>10339</v>
      </c>
      <c r="I3816" s="40" t="s">
        <v>10340</v>
      </c>
      <c r="J3816" s="45">
        <f t="shared" si="230"/>
        <v>54293</v>
      </c>
      <c r="K3816" s="47">
        <f t="shared" si="231"/>
        <v>2336040</v>
      </c>
      <c r="L3816" t="e">
        <f>+VLOOKUP(J3816,'Thanh toán '!Q$6:R$3244,2,0)</f>
        <v>#N/A</v>
      </c>
      <c r="M3816" s="47" t="e">
        <f t="shared" si="232"/>
        <v>#N/A</v>
      </c>
    </row>
    <row r="3817" spans="1:13" hidden="1" x14ac:dyDescent="0.25">
      <c r="A3817" s="43">
        <v>44898</v>
      </c>
      <c r="B3817" s="40" t="s">
        <v>16211</v>
      </c>
      <c r="C3817" s="40" t="s">
        <v>16212</v>
      </c>
      <c r="D3817" s="38">
        <v>1081500</v>
      </c>
      <c r="E3817" s="42" t="s">
        <v>9114</v>
      </c>
      <c r="F3817" s="38">
        <v>86520</v>
      </c>
      <c r="G3817" s="38">
        <v>1168020</v>
      </c>
      <c r="H3817" s="48" t="s">
        <v>9234</v>
      </c>
      <c r="I3817" s="40" t="s">
        <v>9235</v>
      </c>
      <c r="J3817" s="45">
        <f t="shared" si="230"/>
        <v>54294</v>
      </c>
      <c r="K3817" s="47">
        <f t="shared" si="231"/>
        <v>1168020</v>
      </c>
      <c r="L3817" t="e">
        <f>+VLOOKUP(J3817,'Thanh toán '!Q$6:R$3244,2,0)</f>
        <v>#N/A</v>
      </c>
      <c r="M3817" s="47" t="e">
        <f t="shared" si="232"/>
        <v>#N/A</v>
      </c>
    </row>
    <row r="3818" spans="1:13" hidden="1" x14ac:dyDescent="0.25">
      <c r="A3818" s="43">
        <v>44898</v>
      </c>
      <c r="B3818" s="40" t="s">
        <v>16213</v>
      </c>
      <c r="C3818" s="40" t="s">
        <v>16214</v>
      </c>
      <c r="D3818" s="38">
        <v>2163000</v>
      </c>
      <c r="E3818" s="42" t="s">
        <v>9114</v>
      </c>
      <c r="F3818" s="38">
        <v>173040</v>
      </c>
      <c r="G3818" s="38">
        <v>2336040</v>
      </c>
      <c r="H3818" s="48" t="s">
        <v>9402</v>
      </c>
      <c r="I3818" s="40" t="s">
        <v>9403</v>
      </c>
      <c r="J3818" s="45">
        <f t="shared" si="230"/>
        <v>54295</v>
      </c>
      <c r="K3818" s="47">
        <f t="shared" si="231"/>
        <v>2336040</v>
      </c>
      <c r="L3818" t="e">
        <f>+VLOOKUP(J3818,'Thanh toán '!Q$6:R$3244,2,0)</f>
        <v>#N/A</v>
      </c>
      <c r="M3818" s="47" t="e">
        <f t="shared" si="232"/>
        <v>#N/A</v>
      </c>
    </row>
    <row r="3819" spans="1:13" hidden="1" x14ac:dyDescent="0.25">
      <c r="A3819" s="43">
        <v>44898</v>
      </c>
      <c r="B3819" s="40" t="s">
        <v>16215</v>
      </c>
      <c r="C3819" s="40" t="s">
        <v>16216</v>
      </c>
      <c r="D3819" s="38">
        <v>1272600</v>
      </c>
      <c r="E3819" s="42" t="s">
        <v>9114</v>
      </c>
      <c r="F3819" s="38">
        <v>101808</v>
      </c>
      <c r="G3819" s="38">
        <v>1374408</v>
      </c>
      <c r="H3819" s="48" t="s">
        <v>9001</v>
      </c>
      <c r="I3819" s="40" t="s">
        <v>9002</v>
      </c>
      <c r="J3819" s="45">
        <f t="shared" si="230"/>
        <v>54296</v>
      </c>
      <c r="K3819" s="47">
        <f t="shared" si="231"/>
        <v>1374408</v>
      </c>
      <c r="L3819" t="e">
        <f>+VLOOKUP(J3819,'Thanh toán '!Q$6:R$3244,2,0)</f>
        <v>#N/A</v>
      </c>
      <c r="M3819" s="47" t="e">
        <f t="shared" si="232"/>
        <v>#N/A</v>
      </c>
    </row>
    <row r="3820" spans="1:13" hidden="1" x14ac:dyDescent="0.25">
      <c r="A3820" s="43">
        <v>44898</v>
      </c>
      <c r="B3820" s="40" t="s">
        <v>16217</v>
      </c>
      <c r="C3820" s="40" t="s">
        <v>16218</v>
      </c>
      <c r="D3820" s="38">
        <v>1081500</v>
      </c>
      <c r="E3820" s="42" t="s">
        <v>9114</v>
      </c>
      <c r="F3820" s="38">
        <v>86520</v>
      </c>
      <c r="G3820" s="38">
        <v>1168020</v>
      </c>
      <c r="H3820" s="48" t="s">
        <v>14571</v>
      </c>
      <c r="I3820" s="40" t="s">
        <v>14572</v>
      </c>
      <c r="J3820" s="45">
        <f t="shared" si="230"/>
        <v>54297</v>
      </c>
      <c r="K3820" s="47">
        <f t="shared" si="231"/>
        <v>1168020</v>
      </c>
      <c r="L3820" t="e">
        <f>+VLOOKUP(J3820,'Thanh toán '!Q$6:R$3244,2,0)</f>
        <v>#N/A</v>
      </c>
      <c r="M3820" s="47" t="e">
        <f t="shared" si="232"/>
        <v>#N/A</v>
      </c>
    </row>
    <row r="3821" spans="1:13" hidden="1" x14ac:dyDescent="0.25">
      <c r="A3821" s="43">
        <v>44898</v>
      </c>
      <c r="B3821" s="40" t="s">
        <v>16219</v>
      </c>
      <c r="C3821" s="40" t="s">
        <v>16220</v>
      </c>
      <c r="D3821" s="38">
        <v>1081500</v>
      </c>
      <c r="E3821" s="42" t="s">
        <v>9114</v>
      </c>
      <c r="F3821" s="38">
        <v>86520</v>
      </c>
      <c r="G3821" s="38">
        <v>1168020</v>
      </c>
      <c r="H3821" s="48" t="s">
        <v>9001</v>
      </c>
      <c r="I3821" s="40" t="s">
        <v>9002</v>
      </c>
      <c r="J3821" s="45">
        <f t="shared" ref="J3821:J3884" si="233">+B3821*1</f>
        <v>54298</v>
      </c>
      <c r="K3821" s="47">
        <f t="shared" ref="K3821:K3884" si="234">+G3821</f>
        <v>1168020</v>
      </c>
      <c r="L3821" t="e">
        <f>+VLOOKUP(J3821,'Thanh toán '!Q$6:R$3244,2,0)</f>
        <v>#N/A</v>
      </c>
      <c r="M3821" s="47" t="e">
        <f t="shared" si="232"/>
        <v>#N/A</v>
      </c>
    </row>
    <row r="3822" spans="1:13" hidden="1" x14ac:dyDescent="0.25">
      <c r="A3822" s="43">
        <v>44898</v>
      </c>
      <c r="B3822" s="40" t="s">
        <v>16221</v>
      </c>
      <c r="C3822" s="40" t="s">
        <v>16222</v>
      </c>
      <c r="D3822" s="38">
        <v>648900</v>
      </c>
      <c r="E3822" s="42" t="s">
        <v>9114</v>
      </c>
      <c r="F3822" s="38">
        <v>51912</v>
      </c>
      <c r="G3822" s="38">
        <v>700812</v>
      </c>
      <c r="H3822" s="48" t="s">
        <v>9001</v>
      </c>
      <c r="I3822" s="40" t="s">
        <v>9002</v>
      </c>
      <c r="J3822" s="45">
        <f t="shared" si="233"/>
        <v>54299</v>
      </c>
      <c r="K3822" s="47">
        <f t="shared" si="234"/>
        <v>700812</v>
      </c>
      <c r="L3822" t="e">
        <f>+VLOOKUP(J3822,'Thanh toán '!Q$6:R$3244,2,0)</f>
        <v>#N/A</v>
      </c>
      <c r="M3822" s="47" t="e">
        <f t="shared" si="232"/>
        <v>#N/A</v>
      </c>
    </row>
    <row r="3823" spans="1:13" hidden="1" x14ac:dyDescent="0.25">
      <c r="A3823" s="43">
        <v>44898</v>
      </c>
      <c r="B3823" s="40" t="s">
        <v>16223</v>
      </c>
      <c r="C3823" s="40" t="s">
        <v>16224</v>
      </c>
      <c r="D3823" s="38">
        <v>1297800</v>
      </c>
      <c r="E3823" s="42" t="s">
        <v>9114</v>
      </c>
      <c r="F3823" s="38">
        <v>103824</v>
      </c>
      <c r="G3823" s="38">
        <v>1401624</v>
      </c>
      <c r="H3823" s="48" t="s">
        <v>9001</v>
      </c>
      <c r="I3823" s="40" t="s">
        <v>9002</v>
      </c>
      <c r="J3823" s="45">
        <f t="shared" si="233"/>
        <v>54300</v>
      </c>
      <c r="K3823" s="47">
        <f t="shared" si="234"/>
        <v>1401624</v>
      </c>
      <c r="L3823" t="e">
        <f>+VLOOKUP(J3823,'Thanh toán '!Q$6:R$3244,2,0)</f>
        <v>#N/A</v>
      </c>
      <c r="M3823" s="47" t="e">
        <f t="shared" si="232"/>
        <v>#N/A</v>
      </c>
    </row>
    <row r="3824" spans="1:13" hidden="1" x14ac:dyDescent="0.25">
      <c r="A3824" s="43">
        <v>44898</v>
      </c>
      <c r="B3824" s="40" t="s">
        <v>16225</v>
      </c>
      <c r="C3824" s="40" t="s">
        <v>16226</v>
      </c>
      <c r="D3824" s="38">
        <v>1081500</v>
      </c>
      <c r="E3824" s="42" t="s">
        <v>9114</v>
      </c>
      <c r="F3824" s="38">
        <v>86520</v>
      </c>
      <c r="G3824" s="38">
        <v>1168020</v>
      </c>
      <c r="H3824" s="48" t="s">
        <v>10308</v>
      </c>
      <c r="I3824" s="40" t="s">
        <v>10309</v>
      </c>
      <c r="J3824" s="45">
        <f t="shared" si="233"/>
        <v>54303</v>
      </c>
      <c r="K3824" s="47">
        <f t="shared" si="234"/>
        <v>1168020</v>
      </c>
      <c r="L3824" t="e">
        <f>+VLOOKUP(J3824,'Thanh toán '!Q$6:R$3244,2,0)</f>
        <v>#N/A</v>
      </c>
      <c r="M3824" s="47" t="e">
        <f t="shared" si="232"/>
        <v>#N/A</v>
      </c>
    </row>
    <row r="3825" spans="1:13" hidden="1" x14ac:dyDescent="0.25">
      <c r="A3825" s="43">
        <v>44898</v>
      </c>
      <c r="B3825" s="40" t="s">
        <v>16227</v>
      </c>
      <c r="C3825" s="40" t="s">
        <v>16228</v>
      </c>
      <c r="D3825" s="38">
        <v>2163000</v>
      </c>
      <c r="E3825" s="42" t="s">
        <v>9114</v>
      </c>
      <c r="F3825" s="38">
        <v>173040</v>
      </c>
      <c r="G3825" s="38">
        <v>2336040</v>
      </c>
      <c r="H3825" s="48" t="s">
        <v>9635</v>
      </c>
      <c r="I3825" s="40" t="s">
        <v>9636</v>
      </c>
      <c r="J3825" s="45">
        <f t="shared" si="233"/>
        <v>54304</v>
      </c>
      <c r="K3825" s="47">
        <f t="shared" si="234"/>
        <v>2336040</v>
      </c>
      <c r="L3825" t="e">
        <f>+VLOOKUP(J3825,'Thanh toán '!Q$6:R$3244,2,0)</f>
        <v>#N/A</v>
      </c>
      <c r="M3825" s="47" t="e">
        <f t="shared" si="232"/>
        <v>#N/A</v>
      </c>
    </row>
    <row r="3826" spans="1:13" hidden="1" x14ac:dyDescent="0.25">
      <c r="A3826" s="43">
        <v>44898</v>
      </c>
      <c r="B3826" s="40" t="s">
        <v>16229</v>
      </c>
      <c r="C3826" s="40" t="s">
        <v>16230</v>
      </c>
      <c r="D3826" s="38">
        <v>3035550</v>
      </c>
      <c r="E3826" s="42" t="s">
        <v>9114</v>
      </c>
      <c r="F3826" s="38">
        <v>242844</v>
      </c>
      <c r="G3826" s="38">
        <v>3278394</v>
      </c>
      <c r="H3826" s="48" t="s">
        <v>9635</v>
      </c>
      <c r="I3826" s="40" t="s">
        <v>9636</v>
      </c>
      <c r="J3826" s="45">
        <f t="shared" si="233"/>
        <v>54305</v>
      </c>
      <c r="K3826" s="47">
        <f t="shared" si="234"/>
        <v>3278394</v>
      </c>
      <c r="L3826">
        <f>+VLOOKUP(J3826,'Thanh toán '!Q$6:R$3244,2,0)</f>
        <v>3278394</v>
      </c>
      <c r="M3826" s="47">
        <f t="shared" si="232"/>
        <v>0</v>
      </c>
    </row>
    <row r="3827" spans="1:13" hidden="1" x14ac:dyDescent="0.25">
      <c r="A3827" s="43">
        <v>44898</v>
      </c>
      <c r="B3827" s="40" t="s">
        <v>16231</v>
      </c>
      <c r="C3827" s="40" t="s">
        <v>16232</v>
      </c>
      <c r="D3827" s="38">
        <v>2672250</v>
      </c>
      <c r="E3827" s="42" t="s">
        <v>9114</v>
      </c>
      <c r="F3827" s="38">
        <v>213780</v>
      </c>
      <c r="G3827" s="38">
        <v>2886030</v>
      </c>
      <c r="H3827" s="48" t="s">
        <v>9613</v>
      </c>
      <c r="I3827" s="40" t="s">
        <v>9614</v>
      </c>
      <c r="J3827" s="45">
        <f t="shared" si="233"/>
        <v>54306</v>
      </c>
      <c r="K3827" s="47">
        <f t="shared" si="234"/>
        <v>2886030</v>
      </c>
      <c r="L3827" t="e">
        <f>+VLOOKUP(J3827,'Thanh toán '!Q$6:R$3244,2,0)</f>
        <v>#N/A</v>
      </c>
      <c r="M3827" s="47" t="e">
        <f t="shared" si="232"/>
        <v>#N/A</v>
      </c>
    </row>
    <row r="3828" spans="1:13" hidden="1" x14ac:dyDescent="0.25">
      <c r="A3828" s="43">
        <v>44898</v>
      </c>
      <c r="B3828" s="40" t="s">
        <v>16233</v>
      </c>
      <c r="C3828" s="40" t="s">
        <v>16234</v>
      </c>
      <c r="D3828" s="38">
        <v>2163000</v>
      </c>
      <c r="E3828" s="42" t="s">
        <v>9114</v>
      </c>
      <c r="F3828" s="38">
        <v>173040</v>
      </c>
      <c r="G3828" s="38">
        <v>2336040</v>
      </c>
      <c r="H3828" s="48" t="s">
        <v>10329</v>
      </c>
      <c r="I3828" s="40" t="s">
        <v>10330</v>
      </c>
      <c r="J3828" s="45">
        <f t="shared" si="233"/>
        <v>54307</v>
      </c>
      <c r="K3828" s="47">
        <f t="shared" si="234"/>
        <v>2336040</v>
      </c>
      <c r="L3828" t="e">
        <f>+VLOOKUP(J3828,'Thanh toán '!Q$6:R$3244,2,0)</f>
        <v>#N/A</v>
      </c>
      <c r="M3828" s="47" t="e">
        <f t="shared" si="232"/>
        <v>#N/A</v>
      </c>
    </row>
    <row r="3829" spans="1:13" hidden="1" x14ac:dyDescent="0.25">
      <c r="A3829" s="43">
        <v>44898</v>
      </c>
      <c r="B3829" s="40" t="s">
        <v>16235</v>
      </c>
      <c r="C3829" s="40" t="s">
        <v>16236</v>
      </c>
      <c r="D3829" s="38">
        <v>1081500</v>
      </c>
      <c r="E3829" s="42" t="s">
        <v>9114</v>
      </c>
      <c r="F3829" s="38">
        <v>86520</v>
      </c>
      <c r="G3829" s="38">
        <v>1168020</v>
      </c>
      <c r="H3829" s="48" t="s">
        <v>9639</v>
      </c>
      <c r="I3829" s="40" t="s">
        <v>9640</v>
      </c>
      <c r="J3829" s="45">
        <f t="shared" si="233"/>
        <v>54308</v>
      </c>
      <c r="K3829" s="47">
        <f t="shared" si="234"/>
        <v>1168020</v>
      </c>
      <c r="L3829" t="e">
        <f>+VLOOKUP(J3829,'Thanh toán '!Q$6:R$3244,2,0)</f>
        <v>#N/A</v>
      </c>
      <c r="M3829" s="47" t="e">
        <f t="shared" si="232"/>
        <v>#N/A</v>
      </c>
    </row>
    <row r="3830" spans="1:13" ht="21" hidden="1" x14ac:dyDescent="0.25">
      <c r="A3830" s="43">
        <v>44898</v>
      </c>
      <c r="B3830" s="40" t="s">
        <v>16237</v>
      </c>
      <c r="C3830" s="40" t="s">
        <v>16238</v>
      </c>
      <c r="D3830" s="38">
        <v>1081500</v>
      </c>
      <c r="E3830" s="42" t="s">
        <v>9114</v>
      </c>
      <c r="F3830" s="38">
        <v>86520</v>
      </c>
      <c r="G3830" s="38">
        <v>1168020</v>
      </c>
      <c r="H3830" s="48" t="s">
        <v>10324</v>
      </c>
      <c r="I3830" s="40" t="s">
        <v>10325</v>
      </c>
      <c r="J3830" s="45">
        <f t="shared" si="233"/>
        <v>54309</v>
      </c>
      <c r="K3830" s="47">
        <f t="shared" si="234"/>
        <v>1168020</v>
      </c>
      <c r="L3830" t="e">
        <f>+VLOOKUP(J3830,'Thanh toán '!Q$6:R$3244,2,0)</f>
        <v>#N/A</v>
      </c>
      <c r="M3830" s="47" t="e">
        <f t="shared" si="232"/>
        <v>#N/A</v>
      </c>
    </row>
    <row r="3831" spans="1:13" hidden="1" x14ac:dyDescent="0.25">
      <c r="A3831" s="43">
        <v>44898</v>
      </c>
      <c r="B3831" s="40" t="s">
        <v>16239</v>
      </c>
      <c r="C3831" s="40" t="s">
        <v>16240</v>
      </c>
      <c r="D3831" s="38">
        <v>2247770</v>
      </c>
      <c r="E3831" s="42" t="s">
        <v>9114</v>
      </c>
      <c r="F3831" s="38">
        <v>179822</v>
      </c>
      <c r="G3831" s="38">
        <v>2427592</v>
      </c>
      <c r="H3831" s="48" t="s">
        <v>9343</v>
      </c>
      <c r="I3831" s="40" t="s">
        <v>9344</v>
      </c>
      <c r="J3831" s="45">
        <f t="shared" si="233"/>
        <v>54310</v>
      </c>
      <c r="K3831" s="47">
        <f t="shared" si="234"/>
        <v>2427592</v>
      </c>
      <c r="L3831">
        <f>+VLOOKUP(J3831,'Thanh toán '!Q$6:R$3244,2,0)</f>
        <v>2427592</v>
      </c>
      <c r="M3831" s="47">
        <f t="shared" si="232"/>
        <v>0</v>
      </c>
    </row>
    <row r="3832" spans="1:13" hidden="1" x14ac:dyDescent="0.25">
      <c r="A3832" s="43">
        <v>44898</v>
      </c>
      <c r="B3832" s="40" t="s">
        <v>16241</v>
      </c>
      <c r="C3832" s="40" t="s">
        <v>16242</v>
      </c>
      <c r="D3832" s="38">
        <v>2163000</v>
      </c>
      <c r="E3832" s="42" t="s">
        <v>9114</v>
      </c>
      <c r="F3832" s="38">
        <v>173040</v>
      </c>
      <c r="G3832" s="38">
        <v>2336040</v>
      </c>
      <c r="H3832" s="48" t="s">
        <v>9343</v>
      </c>
      <c r="I3832" s="40" t="s">
        <v>9344</v>
      </c>
      <c r="J3832" s="45">
        <f t="shared" si="233"/>
        <v>54311</v>
      </c>
      <c r="K3832" s="47">
        <f t="shared" si="234"/>
        <v>2336040</v>
      </c>
      <c r="L3832" t="e">
        <f>+VLOOKUP(J3832,'Thanh toán '!Q$6:R$3244,2,0)</f>
        <v>#N/A</v>
      </c>
      <c r="M3832" s="47" t="e">
        <f t="shared" si="232"/>
        <v>#N/A</v>
      </c>
    </row>
    <row r="3833" spans="1:13" hidden="1" x14ac:dyDescent="0.25">
      <c r="A3833" s="43">
        <v>44898</v>
      </c>
      <c r="B3833" s="40" t="s">
        <v>16243</v>
      </c>
      <c r="C3833" s="40" t="s">
        <v>16244</v>
      </c>
      <c r="D3833" s="38">
        <v>2163000</v>
      </c>
      <c r="E3833" s="42" t="s">
        <v>9114</v>
      </c>
      <c r="F3833" s="38">
        <v>173040</v>
      </c>
      <c r="G3833" s="38">
        <v>2336040</v>
      </c>
      <c r="H3833" s="48" t="s">
        <v>11741</v>
      </c>
      <c r="I3833" s="40" t="s">
        <v>11742</v>
      </c>
      <c r="J3833" s="45">
        <f t="shared" si="233"/>
        <v>54312</v>
      </c>
      <c r="K3833" s="47">
        <f t="shared" si="234"/>
        <v>2336040</v>
      </c>
      <c r="L3833" t="e">
        <f>+VLOOKUP(J3833,'Thanh toán '!Q$6:R$3244,2,0)</f>
        <v>#N/A</v>
      </c>
      <c r="M3833" s="47" t="e">
        <f t="shared" si="232"/>
        <v>#N/A</v>
      </c>
    </row>
    <row r="3834" spans="1:13" hidden="1" x14ac:dyDescent="0.25">
      <c r="A3834" s="43">
        <v>44898</v>
      </c>
      <c r="B3834" s="40" t="s">
        <v>16245</v>
      </c>
      <c r="C3834" s="40" t="s">
        <v>16246</v>
      </c>
      <c r="D3834" s="38">
        <v>1081500</v>
      </c>
      <c r="E3834" s="42" t="s">
        <v>9114</v>
      </c>
      <c r="F3834" s="38">
        <v>86520</v>
      </c>
      <c r="G3834" s="38">
        <v>1168020</v>
      </c>
      <c r="H3834" s="48" t="s">
        <v>10625</v>
      </c>
      <c r="I3834" s="40" t="s">
        <v>10626</v>
      </c>
      <c r="J3834" s="45">
        <f t="shared" si="233"/>
        <v>54313</v>
      </c>
      <c r="K3834" s="47">
        <f t="shared" si="234"/>
        <v>1168020</v>
      </c>
      <c r="L3834" t="e">
        <f>+VLOOKUP(J3834,'Thanh toán '!Q$6:R$3244,2,0)</f>
        <v>#N/A</v>
      </c>
      <c r="M3834" s="47" t="e">
        <f t="shared" si="232"/>
        <v>#N/A</v>
      </c>
    </row>
    <row r="3835" spans="1:13" ht="21" hidden="1" x14ac:dyDescent="0.25">
      <c r="A3835" s="43">
        <v>44898</v>
      </c>
      <c r="B3835" s="40" t="s">
        <v>16247</v>
      </c>
      <c r="C3835" s="40" t="s">
        <v>16248</v>
      </c>
      <c r="D3835" s="38">
        <v>2452998</v>
      </c>
      <c r="E3835" s="42" t="s">
        <v>9114</v>
      </c>
      <c r="F3835" s="38">
        <v>196240</v>
      </c>
      <c r="G3835" s="38">
        <v>2649238</v>
      </c>
      <c r="H3835" s="48" t="s">
        <v>9284</v>
      </c>
      <c r="I3835" s="40" t="s">
        <v>9285</v>
      </c>
      <c r="J3835" s="45">
        <f t="shared" si="233"/>
        <v>54314</v>
      </c>
      <c r="K3835" s="47">
        <f t="shared" si="234"/>
        <v>2649238</v>
      </c>
      <c r="L3835">
        <f>+VLOOKUP(J3835,'Thanh toán '!Q$6:R$3244,2,0)</f>
        <v>2649238</v>
      </c>
      <c r="M3835" s="47">
        <f t="shared" si="232"/>
        <v>0</v>
      </c>
    </row>
    <row r="3836" spans="1:13" hidden="1" x14ac:dyDescent="0.25">
      <c r="A3836" s="43">
        <v>44900</v>
      </c>
      <c r="B3836" s="40" t="s">
        <v>16249</v>
      </c>
      <c r="C3836" s="40" t="s">
        <v>16250</v>
      </c>
      <c r="D3836" s="38">
        <v>3223500</v>
      </c>
      <c r="E3836" s="42" t="s">
        <v>9114</v>
      </c>
      <c r="F3836" s="38">
        <v>257880</v>
      </c>
      <c r="G3836" s="38">
        <v>3481380</v>
      </c>
      <c r="H3836" s="48" t="s">
        <v>9091</v>
      </c>
      <c r="I3836" s="40" t="s">
        <v>9092</v>
      </c>
      <c r="J3836" s="45">
        <f t="shared" si="233"/>
        <v>54315</v>
      </c>
      <c r="K3836" s="47">
        <f t="shared" si="234"/>
        <v>3481380</v>
      </c>
      <c r="L3836" t="e">
        <f>+VLOOKUP(J3836,'Thanh toán '!Q$6:R$3244,2,0)</f>
        <v>#N/A</v>
      </c>
      <c r="M3836" s="47" t="e">
        <f t="shared" si="232"/>
        <v>#N/A</v>
      </c>
    </row>
    <row r="3837" spans="1:13" hidden="1" x14ac:dyDescent="0.25">
      <c r="A3837" s="43">
        <v>44900</v>
      </c>
      <c r="B3837" s="40" t="s">
        <v>16251</v>
      </c>
      <c r="C3837" s="40" t="s">
        <v>16252</v>
      </c>
      <c r="D3837" s="38">
        <v>1632750</v>
      </c>
      <c r="E3837" s="42" t="s">
        <v>9114</v>
      </c>
      <c r="F3837" s="38">
        <v>130620</v>
      </c>
      <c r="G3837" s="38">
        <v>1763370</v>
      </c>
      <c r="H3837" s="48" t="s">
        <v>9725</v>
      </c>
      <c r="I3837" s="40" t="s">
        <v>9726</v>
      </c>
      <c r="J3837" s="45">
        <f t="shared" si="233"/>
        <v>54316</v>
      </c>
      <c r="K3837" s="47">
        <f t="shared" si="234"/>
        <v>1763370</v>
      </c>
      <c r="L3837" t="e">
        <f>+VLOOKUP(J3837,'Thanh toán '!Q$6:R$3244,2,0)</f>
        <v>#N/A</v>
      </c>
      <c r="M3837" s="47" t="e">
        <f t="shared" si="232"/>
        <v>#N/A</v>
      </c>
    </row>
    <row r="3838" spans="1:13" hidden="1" x14ac:dyDescent="0.25">
      <c r="A3838" s="43">
        <v>44900</v>
      </c>
      <c r="B3838" s="40" t="s">
        <v>16253</v>
      </c>
      <c r="C3838" s="40" t="s">
        <v>16254</v>
      </c>
      <c r="D3838" s="38">
        <v>5386500</v>
      </c>
      <c r="E3838" s="42" t="s">
        <v>9114</v>
      </c>
      <c r="F3838" s="38">
        <v>430920</v>
      </c>
      <c r="G3838" s="38">
        <v>5817420</v>
      </c>
      <c r="H3838" s="48" t="s">
        <v>9498</v>
      </c>
      <c r="I3838" s="40" t="s">
        <v>9499</v>
      </c>
      <c r="J3838" s="45">
        <f t="shared" si="233"/>
        <v>54317</v>
      </c>
      <c r="K3838" s="47">
        <f t="shared" si="234"/>
        <v>5817420</v>
      </c>
      <c r="L3838" t="e">
        <f>+VLOOKUP(J3838,'Thanh toán '!Q$6:R$3244,2,0)</f>
        <v>#N/A</v>
      </c>
      <c r="M3838" s="47" t="e">
        <f t="shared" si="232"/>
        <v>#N/A</v>
      </c>
    </row>
    <row r="3839" spans="1:13" hidden="1" x14ac:dyDescent="0.25">
      <c r="A3839" s="43">
        <v>44900</v>
      </c>
      <c r="B3839" s="40" t="s">
        <v>16255</v>
      </c>
      <c r="C3839" s="40" t="s">
        <v>16256</v>
      </c>
      <c r="D3839" s="38">
        <v>1081500</v>
      </c>
      <c r="E3839" s="42" t="s">
        <v>9114</v>
      </c>
      <c r="F3839" s="38">
        <v>86520</v>
      </c>
      <c r="G3839" s="38">
        <v>1168020</v>
      </c>
      <c r="H3839" s="48" t="s">
        <v>9001</v>
      </c>
      <c r="I3839" s="40" t="s">
        <v>9002</v>
      </c>
      <c r="J3839" s="45">
        <f t="shared" si="233"/>
        <v>54318</v>
      </c>
      <c r="K3839" s="47">
        <f t="shared" si="234"/>
        <v>1168020</v>
      </c>
      <c r="L3839" t="e">
        <f>+VLOOKUP(J3839,'Thanh toán '!Q$6:R$3244,2,0)</f>
        <v>#N/A</v>
      </c>
      <c r="M3839" s="47" t="e">
        <f t="shared" si="232"/>
        <v>#N/A</v>
      </c>
    </row>
    <row r="3840" spans="1:13" hidden="1" x14ac:dyDescent="0.25">
      <c r="A3840" s="43">
        <v>44900</v>
      </c>
      <c r="B3840" s="40" t="s">
        <v>16257</v>
      </c>
      <c r="C3840" s="40" t="s">
        <v>16258</v>
      </c>
      <c r="D3840" s="38">
        <v>1102500</v>
      </c>
      <c r="E3840" s="42" t="s">
        <v>9114</v>
      </c>
      <c r="F3840" s="38">
        <v>88200</v>
      </c>
      <c r="G3840" s="38">
        <v>1190700</v>
      </c>
      <c r="H3840" s="48" t="s">
        <v>9001</v>
      </c>
      <c r="I3840" s="40" t="s">
        <v>9002</v>
      </c>
      <c r="J3840" s="45">
        <f t="shared" si="233"/>
        <v>54319</v>
      </c>
      <c r="K3840" s="47">
        <f t="shared" si="234"/>
        <v>1190700</v>
      </c>
      <c r="L3840" t="e">
        <f>+VLOOKUP(J3840,'Thanh toán '!Q$6:R$3244,2,0)</f>
        <v>#N/A</v>
      </c>
      <c r="M3840" s="47" t="e">
        <f t="shared" si="232"/>
        <v>#N/A</v>
      </c>
    </row>
    <row r="3841" spans="1:13" hidden="1" x14ac:dyDescent="0.25">
      <c r="A3841" s="43">
        <v>44900</v>
      </c>
      <c r="B3841" s="40" t="s">
        <v>16259</v>
      </c>
      <c r="C3841" s="40" t="s">
        <v>16260</v>
      </c>
      <c r="D3841" s="38">
        <v>438860</v>
      </c>
      <c r="E3841" s="42" t="s">
        <v>9114</v>
      </c>
      <c r="F3841" s="38">
        <v>35109</v>
      </c>
      <c r="G3841" s="38">
        <v>473969</v>
      </c>
      <c r="H3841" s="48" t="s">
        <v>9001</v>
      </c>
      <c r="I3841" s="40" t="s">
        <v>9002</v>
      </c>
      <c r="J3841" s="45">
        <f t="shared" si="233"/>
        <v>54320</v>
      </c>
      <c r="K3841" s="47">
        <f t="shared" si="234"/>
        <v>473969</v>
      </c>
      <c r="L3841">
        <f>+VLOOKUP(J3841,'Thanh toán '!Q$6:R$3244,2,0)</f>
        <v>473969</v>
      </c>
      <c r="M3841" s="47">
        <f t="shared" si="232"/>
        <v>0</v>
      </c>
    </row>
    <row r="3842" spans="1:13" hidden="1" x14ac:dyDescent="0.25">
      <c r="A3842" s="43">
        <v>44900</v>
      </c>
      <c r="B3842" s="40" t="s">
        <v>16261</v>
      </c>
      <c r="C3842" s="40" t="s">
        <v>16262</v>
      </c>
      <c r="D3842" s="38">
        <v>1102500</v>
      </c>
      <c r="E3842" s="42" t="s">
        <v>9114</v>
      </c>
      <c r="F3842" s="38">
        <v>88200</v>
      </c>
      <c r="G3842" s="38">
        <v>1190700</v>
      </c>
      <c r="H3842" s="48" t="s">
        <v>9001</v>
      </c>
      <c r="I3842" s="40" t="s">
        <v>9002</v>
      </c>
      <c r="J3842" s="45">
        <f t="shared" si="233"/>
        <v>54321</v>
      </c>
      <c r="K3842" s="47">
        <f t="shared" si="234"/>
        <v>1190700</v>
      </c>
      <c r="L3842" t="e">
        <f>+VLOOKUP(J3842,'Thanh toán '!Q$6:R$3244,2,0)</f>
        <v>#N/A</v>
      </c>
      <c r="M3842" s="47" t="e">
        <f t="shared" si="232"/>
        <v>#N/A</v>
      </c>
    </row>
    <row r="3843" spans="1:13" hidden="1" x14ac:dyDescent="0.25">
      <c r="A3843" s="43">
        <v>44900</v>
      </c>
      <c r="B3843" s="40" t="s">
        <v>16263</v>
      </c>
      <c r="C3843" s="40" t="s">
        <v>16264</v>
      </c>
      <c r="D3843" s="38">
        <v>704424</v>
      </c>
      <c r="E3843" s="42" t="s">
        <v>9114</v>
      </c>
      <c r="F3843" s="38">
        <v>56354</v>
      </c>
      <c r="G3843" s="38">
        <v>760778</v>
      </c>
      <c r="H3843" s="48" t="s">
        <v>9001</v>
      </c>
      <c r="I3843" s="40" t="s">
        <v>9002</v>
      </c>
      <c r="J3843" s="45">
        <f t="shared" si="233"/>
        <v>54322</v>
      </c>
      <c r="K3843" s="47">
        <f t="shared" si="234"/>
        <v>760778</v>
      </c>
      <c r="L3843">
        <f>+VLOOKUP(J3843,'Thanh toán '!Q$6:R$3244,2,0)</f>
        <v>760778</v>
      </c>
      <c r="M3843" s="47">
        <f t="shared" si="232"/>
        <v>0</v>
      </c>
    </row>
    <row r="3844" spans="1:13" hidden="1" x14ac:dyDescent="0.25">
      <c r="A3844" s="43">
        <v>44900</v>
      </c>
      <c r="B3844" s="40" t="s">
        <v>16265</v>
      </c>
      <c r="C3844" s="40" t="s">
        <v>16266</v>
      </c>
      <c r="D3844" s="38">
        <v>2163000</v>
      </c>
      <c r="E3844" s="42" t="s">
        <v>9114</v>
      </c>
      <c r="F3844" s="38">
        <v>173040</v>
      </c>
      <c r="G3844" s="38">
        <v>2336040</v>
      </c>
      <c r="H3844" s="48" t="s">
        <v>9853</v>
      </c>
      <c r="I3844" s="40" t="s">
        <v>9854</v>
      </c>
      <c r="J3844" s="45">
        <f t="shared" si="233"/>
        <v>54323</v>
      </c>
      <c r="K3844" s="47">
        <f t="shared" si="234"/>
        <v>2336040</v>
      </c>
      <c r="L3844" t="e">
        <f>+VLOOKUP(J3844,'Thanh toán '!Q$6:R$3244,2,0)</f>
        <v>#N/A</v>
      </c>
      <c r="M3844" s="47" t="e">
        <f t="shared" si="232"/>
        <v>#N/A</v>
      </c>
    </row>
    <row r="3845" spans="1:13" hidden="1" x14ac:dyDescent="0.25">
      <c r="A3845" s="43">
        <v>44900</v>
      </c>
      <c r="B3845" s="40" t="s">
        <v>16267</v>
      </c>
      <c r="C3845" s="40" t="s">
        <v>16268</v>
      </c>
      <c r="D3845" s="38">
        <v>2358960</v>
      </c>
      <c r="E3845" s="42" t="s">
        <v>9114</v>
      </c>
      <c r="F3845" s="38">
        <v>188717</v>
      </c>
      <c r="G3845" s="38">
        <v>2547677</v>
      </c>
      <c r="H3845" s="48" t="s">
        <v>9001</v>
      </c>
      <c r="I3845" s="40" t="s">
        <v>9002</v>
      </c>
      <c r="J3845" s="45">
        <f t="shared" si="233"/>
        <v>54324</v>
      </c>
      <c r="K3845" s="47">
        <f t="shared" si="234"/>
        <v>2547677</v>
      </c>
      <c r="L3845">
        <f>+VLOOKUP(J3845,'Thanh toán '!Q$6:R$3244,2,0)</f>
        <v>2547677</v>
      </c>
      <c r="M3845" s="47">
        <f t="shared" si="232"/>
        <v>0</v>
      </c>
    </row>
    <row r="3846" spans="1:13" hidden="1" x14ac:dyDescent="0.25">
      <c r="A3846" s="43">
        <v>44900</v>
      </c>
      <c r="B3846" s="40" t="s">
        <v>16269</v>
      </c>
      <c r="C3846" s="40" t="s">
        <v>16270</v>
      </c>
      <c r="D3846" s="38">
        <v>1227695</v>
      </c>
      <c r="E3846" s="42" t="s">
        <v>9114</v>
      </c>
      <c r="F3846" s="38">
        <v>98216</v>
      </c>
      <c r="G3846" s="38">
        <v>1325911</v>
      </c>
      <c r="H3846" s="48" t="s">
        <v>9001</v>
      </c>
      <c r="I3846" s="40" t="s">
        <v>9002</v>
      </c>
      <c r="J3846" s="45">
        <f t="shared" si="233"/>
        <v>54325</v>
      </c>
      <c r="K3846" s="47">
        <f t="shared" si="234"/>
        <v>1325911</v>
      </c>
      <c r="L3846">
        <f>+VLOOKUP(J3846,'Thanh toán '!Q$6:R$3244,2,0)</f>
        <v>1325911</v>
      </c>
      <c r="M3846" s="47">
        <f t="shared" ref="M3846:M3909" si="235">+L3846-K3846</f>
        <v>0</v>
      </c>
    </row>
    <row r="3847" spans="1:13" hidden="1" x14ac:dyDescent="0.25">
      <c r="A3847" s="43">
        <v>44900</v>
      </c>
      <c r="B3847" s="40" t="s">
        <v>16271</v>
      </c>
      <c r="C3847" s="40" t="s">
        <v>16272</v>
      </c>
      <c r="D3847" s="38">
        <v>1657627</v>
      </c>
      <c r="E3847" s="42" t="s">
        <v>9114</v>
      </c>
      <c r="F3847" s="38">
        <v>132610</v>
      </c>
      <c r="G3847" s="38">
        <v>1790237</v>
      </c>
      <c r="H3847" s="48" t="s">
        <v>9406</v>
      </c>
      <c r="I3847" s="40" t="s">
        <v>9407</v>
      </c>
      <c r="J3847" s="45">
        <f t="shared" si="233"/>
        <v>54326</v>
      </c>
      <c r="K3847" s="47">
        <f t="shared" si="234"/>
        <v>1790237</v>
      </c>
      <c r="L3847">
        <f>+VLOOKUP(J3847,'Thanh toán '!Q$6:R$3244,2,0)</f>
        <v>1790237</v>
      </c>
      <c r="M3847" s="47">
        <f t="shared" si="235"/>
        <v>0</v>
      </c>
    </row>
    <row r="3848" spans="1:13" hidden="1" x14ac:dyDescent="0.25">
      <c r="A3848" s="43">
        <v>44900</v>
      </c>
      <c r="B3848" s="40" t="s">
        <v>16273</v>
      </c>
      <c r="C3848" s="40" t="s">
        <v>16274</v>
      </c>
      <c r="D3848" s="38">
        <v>1329640</v>
      </c>
      <c r="E3848" s="42" t="s">
        <v>9114</v>
      </c>
      <c r="F3848" s="38">
        <v>106371</v>
      </c>
      <c r="G3848" s="38">
        <v>1436011</v>
      </c>
      <c r="H3848" s="48" t="s">
        <v>9394</v>
      </c>
      <c r="I3848" s="40" t="s">
        <v>9395</v>
      </c>
      <c r="J3848" s="45">
        <f t="shared" si="233"/>
        <v>54328</v>
      </c>
      <c r="K3848" s="47">
        <f t="shared" si="234"/>
        <v>1436011</v>
      </c>
      <c r="L3848">
        <f>+VLOOKUP(J3848,'Thanh toán '!Q$6:R$3244,2,0)</f>
        <v>1436011</v>
      </c>
      <c r="M3848" s="47">
        <f t="shared" si="235"/>
        <v>0</v>
      </c>
    </row>
    <row r="3849" spans="1:13" hidden="1" x14ac:dyDescent="0.25">
      <c r="A3849" s="43">
        <v>44900</v>
      </c>
      <c r="B3849" s="40" t="s">
        <v>16275</v>
      </c>
      <c r="C3849" s="40" t="s">
        <v>16276</v>
      </c>
      <c r="D3849" s="38">
        <v>483718</v>
      </c>
      <c r="E3849" s="42" t="s">
        <v>9114</v>
      </c>
      <c r="F3849" s="38">
        <v>38697</v>
      </c>
      <c r="G3849" s="38">
        <v>522415</v>
      </c>
      <c r="H3849" s="48" t="s">
        <v>9001</v>
      </c>
      <c r="I3849" s="40" t="s">
        <v>9002</v>
      </c>
      <c r="J3849" s="45">
        <f t="shared" si="233"/>
        <v>54329</v>
      </c>
      <c r="K3849" s="47">
        <f t="shared" si="234"/>
        <v>522415</v>
      </c>
      <c r="L3849">
        <f>+VLOOKUP(J3849,'Thanh toán '!Q$6:R$3244,2,0)</f>
        <v>522415</v>
      </c>
      <c r="M3849" s="47">
        <f t="shared" si="235"/>
        <v>0</v>
      </c>
    </row>
    <row r="3850" spans="1:13" hidden="1" x14ac:dyDescent="0.25">
      <c r="A3850" s="43">
        <v>44900</v>
      </c>
      <c r="B3850" s="40" t="s">
        <v>16277</v>
      </c>
      <c r="C3850" s="40" t="s">
        <v>16278</v>
      </c>
      <c r="D3850" s="38">
        <v>657555</v>
      </c>
      <c r="E3850" s="42" t="s">
        <v>9114</v>
      </c>
      <c r="F3850" s="38">
        <v>52604</v>
      </c>
      <c r="G3850" s="38">
        <v>710159</v>
      </c>
      <c r="H3850" s="48" t="s">
        <v>9001</v>
      </c>
      <c r="I3850" s="40" t="s">
        <v>9002</v>
      </c>
      <c r="J3850" s="45">
        <f t="shared" si="233"/>
        <v>54330</v>
      </c>
      <c r="K3850" s="47">
        <f t="shared" si="234"/>
        <v>710159</v>
      </c>
      <c r="L3850">
        <f>+VLOOKUP(J3850,'Thanh toán '!Q$6:R$3244,2,0)</f>
        <v>710159</v>
      </c>
      <c r="M3850" s="47">
        <f t="shared" si="235"/>
        <v>0</v>
      </c>
    </row>
    <row r="3851" spans="1:13" hidden="1" x14ac:dyDescent="0.25">
      <c r="A3851" s="43">
        <v>44900</v>
      </c>
      <c r="B3851" s="40" t="s">
        <v>16279</v>
      </c>
      <c r="C3851" s="40" t="s">
        <v>16280</v>
      </c>
      <c r="D3851" s="38">
        <v>2877120</v>
      </c>
      <c r="E3851" s="42" t="s">
        <v>9114</v>
      </c>
      <c r="F3851" s="38">
        <v>230170</v>
      </c>
      <c r="G3851" s="38">
        <v>3107290</v>
      </c>
      <c r="H3851" s="48" t="s">
        <v>10207</v>
      </c>
      <c r="I3851" s="40" t="s">
        <v>10208</v>
      </c>
      <c r="J3851" s="45">
        <f t="shared" si="233"/>
        <v>54333</v>
      </c>
      <c r="K3851" s="47">
        <f t="shared" si="234"/>
        <v>3107290</v>
      </c>
      <c r="L3851">
        <f>+VLOOKUP(J3851,'Thanh toán '!Q$6:R$3244,2,0)</f>
        <v>3107290</v>
      </c>
      <c r="M3851" s="47">
        <f t="shared" si="235"/>
        <v>0</v>
      </c>
    </row>
    <row r="3852" spans="1:13" hidden="1" x14ac:dyDescent="0.25">
      <c r="A3852" s="43">
        <v>44900</v>
      </c>
      <c r="B3852" s="40" t="s">
        <v>16281</v>
      </c>
      <c r="C3852" s="40" t="s">
        <v>16282</v>
      </c>
      <c r="D3852" s="38">
        <v>1706780</v>
      </c>
      <c r="E3852" s="42" t="s">
        <v>9114</v>
      </c>
      <c r="F3852" s="38">
        <v>136542</v>
      </c>
      <c r="G3852" s="38">
        <v>1843322</v>
      </c>
      <c r="H3852" s="48" t="s">
        <v>9001</v>
      </c>
      <c r="I3852" s="40" t="s">
        <v>9002</v>
      </c>
      <c r="J3852" s="45">
        <f t="shared" si="233"/>
        <v>54334</v>
      </c>
      <c r="K3852" s="47">
        <f t="shared" si="234"/>
        <v>1843322</v>
      </c>
      <c r="L3852">
        <f>+VLOOKUP(J3852,'Thanh toán '!Q$6:R$3244,2,0)</f>
        <v>1843322</v>
      </c>
      <c r="M3852" s="47">
        <f t="shared" si="235"/>
        <v>0</v>
      </c>
    </row>
    <row r="3853" spans="1:13" hidden="1" x14ac:dyDescent="0.25">
      <c r="A3853" s="43">
        <v>44900</v>
      </c>
      <c r="B3853" s="40" t="s">
        <v>16283</v>
      </c>
      <c r="C3853" s="40" t="s">
        <v>16284</v>
      </c>
      <c r="D3853" s="38">
        <v>2163000</v>
      </c>
      <c r="E3853" s="42" t="s">
        <v>9114</v>
      </c>
      <c r="F3853" s="38">
        <v>173040</v>
      </c>
      <c r="G3853" s="38">
        <v>2336040</v>
      </c>
      <c r="H3853" s="48" t="s">
        <v>9197</v>
      </c>
      <c r="I3853" s="40" t="s">
        <v>9198</v>
      </c>
      <c r="J3853" s="45">
        <f t="shared" si="233"/>
        <v>54335</v>
      </c>
      <c r="K3853" s="47">
        <f t="shared" si="234"/>
        <v>2336040</v>
      </c>
      <c r="L3853" t="e">
        <f>+VLOOKUP(J3853,'Thanh toán '!Q$6:R$3244,2,0)</f>
        <v>#N/A</v>
      </c>
      <c r="M3853" s="47" t="e">
        <f t="shared" si="235"/>
        <v>#N/A</v>
      </c>
    </row>
    <row r="3854" spans="1:13" hidden="1" x14ac:dyDescent="0.25">
      <c r="A3854" s="43">
        <v>44900</v>
      </c>
      <c r="B3854" s="40" t="s">
        <v>16285</v>
      </c>
      <c r="C3854" s="40" t="s">
        <v>16286</v>
      </c>
      <c r="D3854" s="38">
        <v>2163000</v>
      </c>
      <c r="E3854" s="42" t="s">
        <v>9114</v>
      </c>
      <c r="F3854" s="38">
        <v>173040</v>
      </c>
      <c r="G3854" s="38">
        <v>2336040</v>
      </c>
      <c r="H3854" s="48" t="s">
        <v>9486</v>
      </c>
      <c r="I3854" s="40" t="s">
        <v>9487</v>
      </c>
      <c r="J3854" s="45">
        <f t="shared" si="233"/>
        <v>54336</v>
      </c>
      <c r="K3854" s="47">
        <f t="shared" si="234"/>
        <v>2336040</v>
      </c>
      <c r="L3854" t="e">
        <f>+VLOOKUP(J3854,'Thanh toán '!Q$6:R$3244,2,0)</f>
        <v>#N/A</v>
      </c>
      <c r="M3854" s="47" t="e">
        <f t="shared" si="235"/>
        <v>#N/A</v>
      </c>
    </row>
    <row r="3855" spans="1:13" ht="21" hidden="1" x14ac:dyDescent="0.25">
      <c r="A3855" s="43">
        <v>44900</v>
      </c>
      <c r="B3855" s="40" t="s">
        <v>16287</v>
      </c>
      <c r="C3855" s="40" t="s">
        <v>16288</v>
      </c>
      <c r="D3855" s="38">
        <v>1648436</v>
      </c>
      <c r="E3855" s="42" t="s">
        <v>9114</v>
      </c>
      <c r="F3855" s="38">
        <v>131875</v>
      </c>
      <c r="G3855" s="38">
        <v>1780311</v>
      </c>
      <c r="H3855" s="48" t="s">
        <v>9284</v>
      </c>
      <c r="I3855" s="40" t="s">
        <v>9285</v>
      </c>
      <c r="J3855" s="45">
        <f t="shared" si="233"/>
        <v>54338</v>
      </c>
      <c r="K3855" s="47">
        <f t="shared" si="234"/>
        <v>1780311</v>
      </c>
      <c r="L3855">
        <f>+VLOOKUP(J3855,'Thanh toán '!Q$6:R$3244,2,0)</f>
        <v>1780311</v>
      </c>
      <c r="M3855" s="47">
        <f t="shared" si="235"/>
        <v>0</v>
      </c>
    </row>
    <row r="3856" spans="1:13" ht="21" hidden="1" x14ac:dyDescent="0.25">
      <c r="A3856" s="43">
        <v>44900</v>
      </c>
      <c r="B3856" s="40" t="s">
        <v>16289</v>
      </c>
      <c r="C3856" s="40" t="s">
        <v>16290</v>
      </c>
      <c r="D3856" s="38">
        <v>1622774</v>
      </c>
      <c r="E3856" s="42" t="s">
        <v>9114</v>
      </c>
      <c r="F3856" s="38">
        <v>129822</v>
      </c>
      <c r="G3856" s="38">
        <v>1752596</v>
      </c>
      <c r="H3856" s="48" t="s">
        <v>9284</v>
      </c>
      <c r="I3856" s="40" t="s">
        <v>9285</v>
      </c>
      <c r="J3856" s="45">
        <f t="shared" si="233"/>
        <v>54339</v>
      </c>
      <c r="K3856" s="47">
        <f t="shared" si="234"/>
        <v>1752596</v>
      </c>
      <c r="L3856">
        <f>+VLOOKUP(J3856,'Thanh toán '!Q$6:R$3244,2,0)</f>
        <v>1752596</v>
      </c>
      <c r="M3856" s="47">
        <f t="shared" si="235"/>
        <v>0</v>
      </c>
    </row>
    <row r="3857" spans="1:13" hidden="1" x14ac:dyDescent="0.25">
      <c r="A3857" s="43">
        <v>44900</v>
      </c>
      <c r="B3857" s="40" t="s">
        <v>16291</v>
      </c>
      <c r="C3857" s="40" t="s">
        <v>16292</v>
      </c>
      <c r="D3857" s="38">
        <v>3684760</v>
      </c>
      <c r="E3857" s="42" t="s">
        <v>9114</v>
      </c>
      <c r="F3857" s="38">
        <v>294781</v>
      </c>
      <c r="G3857" s="38">
        <v>3979541</v>
      </c>
      <c r="H3857" s="48" t="s">
        <v>9082</v>
      </c>
      <c r="I3857" s="40" t="s">
        <v>9083</v>
      </c>
      <c r="J3857" s="45">
        <f t="shared" si="233"/>
        <v>54340</v>
      </c>
      <c r="K3857" s="47">
        <f t="shared" si="234"/>
        <v>3979541</v>
      </c>
      <c r="L3857">
        <f>+VLOOKUP(J3857,'Thanh toán '!Q$6:R$3244,2,0)</f>
        <v>3979541</v>
      </c>
      <c r="M3857" s="47">
        <f t="shared" si="235"/>
        <v>0</v>
      </c>
    </row>
    <row r="3858" spans="1:13" hidden="1" x14ac:dyDescent="0.25">
      <c r="A3858" s="43">
        <v>44900</v>
      </c>
      <c r="B3858" s="40" t="s">
        <v>16293</v>
      </c>
      <c r="C3858" s="40" t="s">
        <v>16294</v>
      </c>
      <c r="D3858" s="38">
        <v>870352</v>
      </c>
      <c r="E3858" s="42" t="s">
        <v>9114</v>
      </c>
      <c r="F3858" s="38">
        <v>69628</v>
      </c>
      <c r="G3858" s="38">
        <v>939980</v>
      </c>
      <c r="H3858" s="48" t="s">
        <v>9001</v>
      </c>
      <c r="I3858" s="40" t="s">
        <v>9002</v>
      </c>
      <c r="J3858" s="45">
        <f t="shared" si="233"/>
        <v>54341</v>
      </c>
      <c r="K3858" s="47">
        <f t="shared" si="234"/>
        <v>939980</v>
      </c>
      <c r="L3858">
        <f>+VLOOKUP(J3858,'Thanh toán '!Q$6:R$3244,2,0)</f>
        <v>939980</v>
      </c>
      <c r="M3858" s="47">
        <f t="shared" si="235"/>
        <v>0</v>
      </c>
    </row>
    <row r="3859" spans="1:13" ht="21" hidden="1" x14ac:dyDescent="0.25">
      <c r="A3859" s="43">
        <v>44900</v>
      </c>
      <c r="B3859" s="40" t="s">
        <v>16295</v>
      </c>
      <c r="C3859" s="40" t="s">
        <v>16296</v>
      </c>
      <c r="D3859" s="38">
        <v>2732040</v>
      </c>
      <c r="E3859" s="42" t="s">
        <v>9114</v>
      </c>
      <c r="F3859" s="38">
        <v>218563</v>
      </c>
      <c r="G3859" s="38">
        <v>2950603</v>
      </c>
      <c r="H3859" s="48" t="s">
        <v>9284</v>
      </c>
      <c r="I3859" s="40" t="s">
        <v>9285</v>
      </c>
      <c r="J3859" s="45">
        <f t="shared" si="233"/>
        <v>54345</v>
      </c>
      <c r="K3859" s="47">
        <f t="shared" si="234"/>
        <v>2950603</v>
      </c>
      <c r="L3859">
        <f>+VLOOKUP(J3859,'Thanh toán '!Q$6:R$3244,2,0)</f>
        <v>2950603</v>
      </c>
      <c r="M3859" s="47">
        <f t="shared" si="235"/>
        <v>0</v>
      </c>
    </row>
    <row r="3860" spans="1:13" hidden="1" x14ac:dyDescent="0.25">
      <c r="A3860" s="43">
        <v>44900</v>
      </c>
      <c r="B3860" s="40" t="s">
        <v>16297</v>
      </c>
      <c r="C3860" s="40" t="s">
        <v>16298</v>
      </c>
      <c r="D3860" s="38">
        <v>1844890</v>
      </c>
      <c r="E3860" s="42" t="s">
        <v>9114</v>
      </c>
      <c r="F3860" s="38">
        <v>147591</v>
      </c>
      <c r="G3860" s="38">
        <v>1992481</v>
      </c>
      <c r="H3860" s="48" t="s">
        <v>10394</v>
      </c>
      <c r="I3860" s="40" t="s">
        <v>10395</v>
      </c>
      <c r="J3860" s="45">
        <f t="shared" si="233"/>
        <v>54346</v>
      </c>
      <c r="K3860" s="47">
        <f t="shared" si="234"/>
        <v>1992481</v>
      </c>
      <c r="L3860">
        <f>+VLOOKUP(J3860,'Thanh toán '!Q$6:R$3244,2,0)</f>
        <v>1992481</v>
      </c>
      <c r="M3860" s="47">
        <f t="shared" si="235"/>
        <v>0</v>
      </c>
    </row>
    <row r="3861" spans="1:13" hidden="1" x14ac:dyDescent="0.25">
      <c r="A3861" s="43">
        <v>44900</v>
      </c>
      <c r="B3861" s="40" t="s">
        <v>16299</v>
      </c>
      <c r="C3861" s="40" t="s">
        <v>16300</v>
      </c>
      <c r="D3861" s="38">
        <v>1081500</v>
      </c>
      <c r="E3861" s="42" t="s">
        <v>9114</v>
      </c>
      <c r="F3861" s="38">
        <v>86520</v>
      </c>
      <c r="G3861" s="38">
        <v>1168020</v>
      </c>
      <c r="H3861" s="48" t="s">
        <v>11955</v>
      </c>
      <c r="I3861" s="40" t="s">
        <v>11956</v>
      </c>
      <c r="J3861" s="45">
        <f t="shared" si="233"/>
        <v>54347</v>
      </c>
      <c r="K3861" s="47">
        <f t="shared" si="234"/>
        <v>1168020</v>
      </c>
      <c r="L3861" t="e">
        <f>+VLOOKUP(J3861,'Thanh toán '!Q$6:R$3244,2,0)</f>
        <v>#N/A</v>
      </c>
      <c r="M3861" s="47" t="e">
        <f t="shared" si="235"/>
        <v>#N/A</v>
      </c>
    </row>
    <row r="3862" spans="1:13" hidden="1" x14ac:dyDescent="0.25">
      <c r="A3862" s="43">
        <v>44900</v>
      </c>
      <c r="B3862" s="40" t="s">
        <v>16301</v>
      </c>
      <c r="C3862" s="40" t="s">
        <v>16302</v>
      </c>
      <c r="D3862" s="38">
        <v>3891932</v>
      </c>
      <c r="E3862" s="42" t="s">
        <v>9114</v>
      </c>
      <c r="F3862" s="38">
        <v>311355</v>
      </c>
      <c r="G3862" s="38">
        <v>4203287</v>
      </c>
      <c r="H3862" s="48" t="s">
        <v>9814</v>
      </c>
      <c r="I3862" s="40" t="s">
        <v>9815</v>
      </c>
      <c r="J3862" s="45">
        <f t="shared" si="233"/>
        <v>54348</v>
      </c>
      <c r="K3862" s="47">
        <f t="shared" si="234"/>
        <v>4203287</v>
      </c>
      <c r="L3862">
        <f>+VLOOKUP(J3862,'Thanh toán '!Q$6:R$3244,2,0)</f>
        <v>4203287</v>
      </c>
      <c r="M3862" s="47">
        <f t="shared" si="235"/>
        <v>0</v>
      </c>
    </row>
    <row r="3863" spans="1:13" hidden="1" x14ac:dyDescent="0.25">
      <c r="A3863" s="43">
        <v>44900</v>
      </c>
      <c r="B3863" s="40" t="s">
        <v>16303</v>
      </c>
      <c r="C3863" s="40" t="s">
        <v>16304</v>
      </c>
      <c r="D3863" s="38">
        <v>2163000</v>
      </c>
      <c r="E3863" s="42" t="s">
        <v>9114</v>
      </c>
      <c r="F3863" s="38">
        <v>173040</v>
      </c>
      <c r="G3863" s="38">
        <v>2336040</v>
      </c>
      <c r="H3863" s="48" t="s">
        <v>9814</v>
      </c>
      <c r="I3863" s="40" t="s">
        <v>9815</v>
      </c>
      <c r="J3863" s="45">
        <f t="shared" si="233"/>
        <v>54349</v>
      </c>
      <c r="K3863" s="47">
        <f t="shared" si="234"/>
        <v>2336040</v>
      </c>
      <c r="L3863" t="e">
        <f>+VLOOKUP(J3863,'Thanh toán '!Q$6:R$3244,2,0)</f>
        <v>#N/A</v>
      </c>
      <c r="M3863" s="47" t="e">
        <f t="shared" si="235"/>
        <v>#N/A</v>
      </c>
    </row>
    <row r="3864" spans="1:13" hidden="1" x14ac:dyDescent="0.25">
      <c r="A3864" s="43">
        <v>44900</v>
      </c>
      <c r="B3864" s="40" t="s">
        <v>16305</v>
      </c>
      <c r="C3864" s="40" t="s">
        <v>16306</v>
      </c>
      <c r="D3864" s="38">
        <v>1069442</v>
      </c>
      <c r="E3864" s="42" t="s">
        <v>9114</v>
      </c>
      <c r="F3864" s="38">
        <v>85555</v>
      </c>
      <c r="G3864" s="38">
        <v>1154997</v>
      </c>
      <c r="H3864" s="48" t="s">
        <v>10844</v>
      </c>
      <c r="I3864" s="40" t="s">
        <v>10845</v>
      </c>
      <c r="J3864" s="45">
        <f t="shared" si="233"/>
        <v>54350</v>
      </c>
      <c r="K3864" s="47">
        <f t="shared" si="234"/>
        <v>1154997</v>
      </c>
      <c r="L3864">
        <f>+VLOOKUP(J3864,'Thanh toán '!Q$6:R$3244,2,0)</f>
        <v>1154997</v>
      </c>
      <c r="M3864" s="47">
        <f t="shared" si="235"/>
        <v>0</v>
      </c>
    </row>
    <row r="3865" spans="1:13" hidden="1" x14ac:dyDescent="0.25">
      <c r="A3865" s="43">
        <v>44900</v>
      </c>
      <c r="B3865" s="40" t="s">
        <v>16307</v>
      </c>
      <c r="C3865" s="40" t="s">
        <v>16308</v>
      </c>
      <c r="D3865" s="38">
        <v>1081500</v>
      </c>
      <c r="E3865" s="42" t="s">
        <v>9114</v>
      </c>
      <c r="F3865" s="38">
        <v>86520</v>
      </c>
      <c r="G3865" s="38">
        <v>1168020</v>
      </c>
      <c r="H3865" s="48" t="s">
        <v>10844</v>
      </c>
      <c r="I3865" s="40" t="s">
        <v>10845</v>
      </c>
      <c r="J3865" s="45">
        <f t="shared" si="233"/>
        <v>54351</v>
      </c>
      <c r="K3865" s="47">
        <f t="shared" si="234"/>
        <v>1168020</v>
      </c>
      <c r="L3865" t="e">
        <f>+VLOOKUP(J3865,'Thanh toán '!Q$6:R$3244,2,0)</f>
        <v>#N/A</v>
      </c>
      <c r="M3865" s="47" t="e">
        <f t="shared" si="235"/>
        <v>#N/A</v>
      </c>
    </row>
    <row r="3866" spans="1:13" hidden="1" x14ac:dyDescent="0.25">
      <c r="A3866" s="43">
        <v>44900</v>
      </c>
      <c r="B3866" s="40" t="s">
        <v>16309</v>
      </c>
      <c r="C3866" s="40" t="s">
        <v>16310</v>
      </c>
      <c r="D3866" s="38">
        <v>2163000</v>
      </c>
      <c r="E3866" s="42" t="s">
        <v>9114</v>
      </c>
      <c r="F3866" s="38">
        <v>173040</v>
      </c>
      <c r="G3866" s="38">
        <v>2336040</v>
      </c>
      <c r="H3866" s="48" t="s">
        <v>9024</v>
      </c>
      <c r="I3866" s="40" t="s">
        <v>9025</v>
      </c>
      <c r="J3866" s="45">
        <f t="shared" si="233"/>
        <v>54352</v>
      </c>
      <c r="K3866" s="47">
        <f t="shared" si="234"/>
        <v>2336040</v>
      </c>
      <c r="L3866" t="e">
        <f>+VLOOKUP(J3866,'Thanh toán '!Q$6:R$3244,2,0)</f>
        <v>#N/A</v>
      </c>
      <c r="M3866" s="47" t="e">
        <f t="shared" si="235"/>
        <v>#N/A</v>
      </c>
    </row>
    <row r="3867" spans="1:13" hidden="1" x14ac:dyDescent="0.25">
      <c r="A3867" s="43">
        <v>44900</v>
      </c>
      <c r="B3867" s="40" t="s">
        <v>16311</v>
      </c>
      <c r="C3867" s="40" t="s">
        <v>16312</v>
      </c>
      <c r="D3867" s="38">
        <v>1173355</v>
      </c>
      <c r="E3867" s="42" t="s">
        <v>9114</v>
      </c>
      <c r="F3867" s="38">
        <v>93868</v>
      </c>
      <c r="G3867" s="38">
        <v>1267223</v>
      </c>
      <c r="H3867" s="48" t="s">
        <v>9024</v>
      </c>
      <c r="I3867" s="40" t="s">
        <v>9025</v>
      </c>
      <c r="J3867" s="45">
        <f t="shared" si="233"/>
        <v>54353</v>
      </c>
      <c r="K3867" s="47">
        <f t="shared" si="234"/>
        <v>1267223</v>
      </c>
      <c r="L3867">
        <f>+VLOOKUP(J3867,'Thanh toán '!Q$6:R$3244,2,0)</f>
        <v>1267223</v>
      </c>
      <c r="M3867" s="47">
        <f t="shared" si="235"/>
        <v>0</v>
      </c>
    </row>
    <row r="3868" spans="1:13" hidden="1" x14ac:dyDescent="0.25">
      <c r="A3868" s="43">
        <v>44900</v>
      </c>
      <c r="B3868" s="40" t="s">
        <v>16313</v>
      </c>
      <c r="C3868" s="40" t="s">
        <v>16314</v>
      </c>
      <c r="D3868" s="38">
        <v>1665870</v>
      </c>
      <c r="E3868" s="42" t="s">
        <v>9114</v>
      </c>
      <c r="F3868" s="38">
        <v>133270</v>
      </c>
      <c r="G3868" s="38">
        <v>1799140</v>
      </c>
      <c r="H3868" s="48" t="s">
        <v>9439</v>
      </c>
      <c r="I3868" s="40" t="s">
        <v>9440</v>
      </c>
      <c r="J3868" s="45">
        <f t="shared" si="233"/>
        <v>54354</v>
      </c>
      <c r="K3868" s="47">
        <f t="shared" si="234"/>
        <v>1799140</v>
      </c>
      <c r="L3868">
        <f>+VLOOKUP(J3868,'Thanh toán '!Q$6:R$3244,2,0)</f>
        <v>1799140</v>
      </c>
      <c r="M3868" s="47">
        <f t="shared" si="235"/>
        <v>0</v>
      </c>
    </row>
    <row r="3869" spans="1:13" hidden="1" x14ac:dyDescent="0.25">
      <c r="A3869" s="43">
        <v>44900</v>
      </c>
      <c r="B3869" s="40" t="s">
        <v>16315</v>
      </c>
      <c r="C3869" s="40" t="s">
        <v>16316</v>
      </c>
      <c r="D3869" s="38">
        <v>1081500</v>
      </c>
      <c r="E3869" s="42" t="s">
        <v>9114</v>
      </c>
      <c r="F3869" s="38">
        <v>86520</v>
      </c>
      <c r="G3869" s="38">
        <v>1168020</v>
      </c>
      <c r="H3869" s="48" t="s">
        <v>9439</v>
      </c>
      <c r="I3869" s="40" t="s">
        <v>9440</v>
      </c>
      <c r="J3869" s="45">
        <f t="shared" si="233"/>
        <v>54355</v>
      </c>
      <c r="K3869" s="47">
        <f t="shared" si="234"/>
        <v>1168020</v>
      </c>
      <c r="L3869" t="e">
        <f>+VLOOKUP(J3869,'Thanh toán '!Q$6:R$3244,2,0)</f>
        <v>#N/A</v>
      </c>
      <c r="M3869" s="47" t="e">
        <f t="shared" si="235"/>
        <v>#N/A</v>
      </c>
    </row>
    <row r="3870" spans="1:13" ht="21" hidden="1" x14ac:dyDescent="0.25">
      <c r="A3870" s="43">
        <v>44900</v>
      </c>
      <c r="B3870" s="40" t="s">
        <v>16317</v>
      </c>
      <c r="C3870" s="40" t="s">
        <v>16318</v>
      </c>
      <c r="D3870" s="38">
        <v>1081500</v>
      </c>
      <c r="E3870" s="42" t="s">
        <v>9114</v>
      </c>
      <c r="F3870" s="38">
        <v>86520</v>
      </c>
      <c r="G3870" s="38">
        <v>1168020</v>
      </c>
      <c r="H3870" s="48" t="s">
        <v>9034</v>
      </c>
      <c r="I3870" s="40" t="s">
        <v>9035</v>
      </c>
      <c r="J3870" s="45">
        <f t="shared" si="233"/>
        <v>54356</v>
      </c>
      <c r="K3870" s="47">
        <f t="shared" si="234"/>
        <v>1168020</v>
      </c>
      <c r="L3870" t="e">
        <f>+VLOOKUP(J3870,'Thanh toán '!Q$6:R$3244,2,0)</f>
        <v>#N/A</v>
      </c>
      <c r="M3870" s="47" t="e">
        <f t="shared" si="235"/>
        <v>#N/A</v>
      </c>
    </row>
    <row r="3871" spans="1:13" ht="21" hidden="1" x14ac:dyDescent="0.25">
      <c r="A3871" s="43">
        <v>44900</v>
      </c>
      <c r="B3871" s="40" t="s">
        <v>16319</v>
      </c>
      <c r="C3871" s="40" t="s">
        <v>16320</v>
      </c>
      <c r="D3871" s="38">
        <v>1297800</v>
      </c>
      <c r="E3871" s="42" t="s">
        <v>9114</v>
      </c>
      <c r="F3871" s="38">
        <v>103824</v>
      </c>
      <c r="G3871" s="38">
        <v>1401624</v>
      </c>
      <c r="H3871" s="48" t="s">
        <v>9034</v>
      </c>
      <c r="I3871" s="40" t="s">
        <v>9035</v>
      </c>
      <c r="J3871" s="45">
        <f t="shared" si="233"/>
        <v>54357</v>
      </c>
      <c r="K3871" s="47">
        <f t="shared" si="234"/>
        <v>1401624</v>
      </c>
      <c r="L3871" t="e">
        <f>+VLOOKUP(J3871,'Thanh toán '!Q$6:R$3244,2,0)</f>
        <v>#N/A</v>
      </c>
      <c r="M3871" s="47" t="e">
        <f t="shared" si="235"/>
        <v>#N/A</v>
      </c>
    </row>
    <row r="3872" spans="1:13" ht="21" hidden="1" x14ac:dyDescent="0.25">
      <c r="A3872" s="43">
        <v>44900</v>
      </c>
      <c r="B3872" s="40" t="s">
        <v>16321</v>
      </c>
      <c r="C3872" s="40" t="s">
        <v>16322</v>
      </c>
      <c r="D3872" s="38">
        <v>1081500</v>
      </c>
      <c r="E3872" s="42" t="s">
        <v>9114</v>
      </c>
      <c r="F3872" s="38">
        <v>86520</v>
      </c>
      <c r="G3872" s="38">
        <v>1168020</v>
      </c>
      <c r="H3872" s="48" t="s">
        <v>9034</v>
      </c>
      <c r="I3872" s="40" t="s">
        <v>9035</v>
      </c>
      <c r="J3872" s="45">
        <f t="shared" si="233"/>
        <v>54358</v>
      </c>
      <c r="K3872" s="47">
        <f t="shared" si="234"/>
        <v>1168020</v>
      </c>
      <c r="L3872" t="e">
        <f>+VLOOKUP(J3872,'Thanh toán '!Q$6:R$3244,2,0)</f>
        <v>#N/A</v>
      </c>
      <c r="M3872" s="47" t="e">
        <f t="shared" si="235"/>
        <v>#N/A</v>
      </c>
    </row>
    <row r="3873" spans="1:13" ht="21" hidden="1" x14ac:dyDescent="0.25">
      <c r="A3873" s="43">
        <v>44900</v>
      </c>
      <c r="B3873" s="40" t="s">
        <v>16323</v>
      </c>
      <c r="C3873" s="40" t="s">
        <v>16324</v>
      </c>
      <c r="D3873" s="38">
        <v>1081500</v>
      </c>
      <c r="E3873" s="42" t="s">
        <v>9114</v>
      </c>
      <c r="F3873" s="38">
        <v>86520</v>
      </c>
      <c r="G3873" s="38">
        <v>1168020</v>
      </c>
      <c r="H3873" s="48" t="s">
        <v>9034</v>
      </c>
      <c r="I3873" s="40" t="s">
        <v>9035</v>
      </c>
      <c r="J3873" s="45">
        <f t="shared" si="233"/>
        <v>54359</v>
      </c>
      <c r="K3873" s="47">
        <f t="shared" si="234"/>
        <v>1168020</v>
      </c>
      <c r="L3873" t="e">
        <f>+VLOOKUP(J3873,'Thanh toán '!Q$6:R$3244,2,0)</f>
        <v>#N/A</v>
      </c>
      <c r="M3873" s="47" t="e">
        <f t="shared" si="235"/>
        <v>#N/A</v>
      </c>
    </row>
    <row r="3874" spans="1:13" ht="21" hidden="1" x14ac:dyDescent="0.25">
      <c r="A3874" s="43">
        <v>44900</v>
      </c>
      <c r="B3874" s="40" t="s">
        <v>16325</v>
      </c>
      <c r="C3874" s="40" t="s">
        <v>16326</v>
      </c>
      <c r="D3874" s="38">
        <v>551250</v>
      </c>
      <c r="E3874" s="42" t="s">
        <v>9114</v>
      </c>
      <c r="F3874" s="38">
        <v>44100</v>
      </c>
      <c r="G3874" s="38">
        <v>595350</v>
      </c>
      <c r="H3874" s="48" t="s">
        <v>9034</v>
      </c>
      <c r="I3874" s="40" t="s">
        <v>9035</v>
      </c>
      <c r="J3874" s="45">
        <f t="shared" si="233"/>
        <v>54360</v>
      </c>
      <c r="K3874" s="47">
        <f t="shared" si="234"/>
        <v>595350</v>
      </c>
      <c r="L3874" t="e">
        <f>+VLOOKUP(J3874,'Thanh toán '!Q$6:R$3244,2,0)</f>
        <v>#N/A</v>
      </c>
      <c r="M3874" s="47" t="e">
        <f t="shared" si="235"/>
        <v>#N/A</v>
      </c>
    </row>
    <row r="3875" spans="1:13" ht="21" hidden="1" x14ac:dyDescent="0.25">
      <c r="A3875" s="43">
        <v>44900</v>
      </c>
      <c r="B3875" s="40" t="s">
        <v>16327</v>
      </c>
      <c r="C3875" s="40" t="s">
        <v>16328</v>
      </c>
      <c r="D3875" s="38">
        <v>1160045</v>
      </c>
      <c r="E3875" s="42" t="s">
        <v>9114</v>
      </c>
      <c r="F3875" s="38">
        <v>92804</v>
      </c>
      <c r="G3875" s="38">
        <v>1252849</v>
      </c>
      <c r="H3875" s="48" t="s">
        <v>9034</v>
      </c>
      <c r="I3875" s="40" t="s">
        <v>9035</v>
      </c>
      <c r="J3875" s="45">
        <f t="shared" si="233"/>
        <v>54361</v>
      </c>
      <c r="K3875" s="47">
        <f t="shared" si="234"/>
        <v>1252849</v>
      </c>
      <c r="L3875">
        <f>+VLOOKUP(J3875,'Thanh toán '!Q$6:R$3244,2,0)</f>
        <v>1252849</v>
      </c>
      <c r="M3875" s="47">
        <f t="shared" si="235"/>
        <v>0</v>
      </c>
    </row>
    <row r="3876" spans="1:13" hidden="1" x14ac:dyDescent="0.25">
      <c r="A3876" s="43">
        <v>44900</v>
      </c>
      <c r="B3876" s="40" t="s">
        <v>16329</v>
      </c>
      <c r="C3876" s="40" t="s">
        <v>16330</v>
      </c>
      <c r="D3876" s="38">
        <v>2163000</v>
      </c>
      <c r="E3876" s="42" t="s">
        <v>9114</v>
      </c>
      <c r="F3876" s="38">
        <v>173040</v>
      </c>
      <c r="G3876" s="38">
        <v>2336040</v>
      </c>
      <c r="H3876" s="48" t="s">
        <v>9030</v>
      </c>
      <c r="I3876" s="40" t="s">
        <v>9031</v>
      </c>
      <c r="J3876" s="45">
        <f t="shared" si="233"/>
        <v>54362</v>
      </c>
      <c r="K3876" s="47">
        <f t="shared" si="234"/>
        <v>2336040</v>
      </c>
      <c r="L3876" t="e">
        <f>+VLOOKUP(J3876,'Thanh toán '!Q$6:R$3244,2,0)</f>
        <v>#N/A</v>
      </c>
      <c r="M3876" s="47" t="e">
        <f t="shared" si="235"/>
        <v>#N/A</v>
      </c>
    </row>
    <row r="3877" spans="1:13" hidden="1" x14ac:dyDescent="0.25">
      <c r="A3877" s="43">
        <v>44900</v>
      </c>
      <c r="B3877" s="40" t="s">
        <v>16331</v>
      </c>
      <c r="C3877" s="40" t="s">
        <v>16332</v>
      </c>
      <c r="D3877" s="38">
        <v>1081500</v>
      </c>
      <c r="E3877" s="42" t="s">
        <v>9114</v>
      </c>
      <c r="F3877" s="38">
        <v>86520</v>
      </c>
      <c r="G3877" s="38">
        <v>1168020</v>
      </c>
      <c r="H3877" s="48" t="s">
        <v>10394</v>
      </c>
      <c r="I3877" s="40" t="s">
        <v>10395</v>
      </c>
      <c r="J3877" s="45">
        <f t="shared" si="233"/>
        <v>54363</v>
      </c>
      <c r="K3877" s="47">
        <f t="shared" si="234"/>
        <v>1168020</v>
      </c>
      <c r="L3877" t="e">
        <f>+VLOOKUP(J3877,'Thanh toán '!Q$6:R$3244,2,0)</f>
        <v>#N/A</v>
      </c>
      <c r="M3877" s="47" t="e">
        <f t="shared" si="235"/>
        <v>#N/A</v>
      </c>
    </row>
    <row r="3878" spans="1:13" hidden="1" x14ac:dyDescent="0.25">
      <c r="A3878" s="43">
        <v>44900</v>
      </c>
      <c r="B3878" s="40" t="s">
        <v>16333</v>
      </c>
      <c r="C3878" s="40" t="s">
        <v>16334</v>
      </c>
      <c r="D3878" s="38">
        <v>1081500</v>
      </c>
      <c r="E3878" s="42" t="s">
        <v>9114</v>
      </c>
      <c r="F3878" s="38">
        <v>86520</v>
      </c>
      <c r="G3878" s="38">
        <v>1168020</v>
      </c>
      <c r="H3878" s="48" t="s">
        <v>11963</v>
      </c>
      <c r="I3878" s="40" t="s">
        <v>9059</v>
      </c>
      <c r="J3878" s="45">
        <f t="shared" si="233"/>
        <v>54364</v>
      </c>
      <c r="K3878" s="47">
        <f t="shared" si="234"/>
        <v>1168020</v>
      </c>
      <c r="L3878" t="e">
        <f>+VLOOKUP(J3878,'Thanh toán '!Q$6:R$3244,2,0)</f>
        <v>#N/A</v>
      </c>
      <c r="M3878" s="47" t="e">
        <f t="shared" si="235"/>
        <v>#N/A</v>
      </c>
    </row>
    <row r="3879" spans="1:13" hidden="1" x14ac:dyDescent="0.25">
      <c r="A3879" s="43">
        <v>44900</v>
      </c>
      <c r="B3879" s="40" t="s">
        <v>16335</v>
      </c>
      <c r="C3879" s="40" t="s">
        <v>16336</v>
      </c>
      <c r="D3879" s="38">
        <v>1081500</v>
      </c>
      <c r="E3879" s="42" t="s">
        <v>9114</v>
      </c>
      <c r="F3879" s="38">
        <v>86520</v>
      </c>
      <c r="G3879" s="38">
        <v>1168020</v>
      </c>
      <c r="H3879" s="48" t="s">
        <v>9814</v>
      </c>
      <c r="I3879" s="40" t="s">
        <v>9815</v>
      </c>
      <c r="J3879" s="45">
        <f t="shared" si="233"/>
        <v>54365</v>
      </c>
      <c r="K3879" s="47">
        <f t="shared" si="234"/>
        <v>1168020</v>
      </c>
      <c r="L3879" t="e">
        <f>+VLOOKUP(J3879,'Thanh toán '!Q$6:R$3244,2,0)</f>
        <v>#N/A</v>
      </c>
      <c r="M3879" s="47" t="e">
        <f t="shared" si="235"/>
        <v>#N/A</v>
      </c>
    </row>
    <row r="3880" spans="1:13" hidden="1" x14ac:dyDescent="0.25">
      <c r="A3880" s="43">
        <v>44900</v>
      </c>
      <c r="B3880" s="40" t="s">
        <v>16337</v>
      </c>
      <c r="C3880" s="40" t="s">
        <v>16338</v>
      </c>
      <c r="D3880" s="38">
        <v>1081500</v>
      </c>
      <c r="E3880" s="42" t="s">
        <v>9114</v>
      </c>
      <c r="F3880" s="38">
        <v>86520</v>
      </c>
      <c r="G3880" s="38">
        <v>1168020</v>
      </c>
      <c r="H3880" s="48" t="s">
        <v>16339</v>
      </c>
      <c r="I3880" s="40" t="s">
        <v>16340</v>
      </c>
      <c r="J3880" s="45">
        <f t="shared" si="233"/>
        <v>54366</v>
      </c>
      <c r="K3880" s="47">
        <f t="shared" si="234"/>
        <v>1168020</v>
      </c>
      <c r="L3880" t="e">
        <f>+VLOOKUP(J3880,'Thanh toán '!Q$6:R$3244,2,0)</f>
        <v>#N/A</v>
      </c>
      <c r="M3880" s="47" t="e">
        <f t="shared" si="235"/>
        <v>#N/A</v>
      </c>
    </row>
    <row r="3881" spans="1:13" hidden="1" x14ac:dyDescent="0.25">
      <c r="A3881" s="43">
        <v>44900</v>
      </c>
      <c r="B3881" s="40" t="s">
        <v>16341</v>
      </c>
      <c r="C3881" s="40" t="s">
        <v>16342</v>
      </c>
      <c r="D3881" s="38">
        <v>1611750</v>
      </c>
      <c r="E3881" s="42" t="s">
        <v>9114</v>
      </c>
      <c r="F3881" s="38">
        <v>128940</v>
      </c>
      <c r="G3881" s="38">
        <v>1740690</v>
      </c>
      <c r="H3881" s="48" t="s">
        <v>9050</v>
      </c>
      <c r="I3881" s="40" t="s">
        <v>9051</v>
      </c>
      <c r="J3881" s="45">
        <f t="shared" si="233"/>
        <v>54367</v>
      </c>
      <c r="K3881" s="47">
        <f t="shared" si="234"/>
        <v>1740690</v>
      </c>
      <c r="L3881" t="e">
        <f>+VLOOKUP(J3881,'Thanh toán '!Q$6:R$3244,2,0)</f>
        <v>#N/A</v>
      </c>
      <c r="M3881" s="47" t="e">
        <f t="shared" si="235"/>
        <v>#N/A</v>
      </c>
    </row>
    <row r="3882" spans="1:13" ht="21" hidden="1" x14ac:dyDescent="0.25">
      <c r="A3882" s="43">
        <v>44900</v>
      </c>
      <c r="B3882" s="40" t="s">
        <v>16343</v>
      </c>
      <c r="C3882" s="40" t="s">
        <v>16344</v>
      </c>
      <c r="D3882" s="38">
        <v>1081500</v>
      </c>
      <c r="E3882" s="42" t="s">
        <v>9114</v>
      </c>
      <c r="F3882" s="38">
        <v>86520</v>
      </c>
      <c r="G3882" s="38">
        <v>1168020</v>
      </c>
      <c r="H3882" s="48" t="s">
        <v>9034</v>
      </c>
      <c r="I3882" s="40" t="s">
        <v>9035</v>
      </c>
      <c r="J3882" s="45">
        <f t="shared" si="233"/>
        <v>54368</v>
      </c>
      <c r="K3882" s="47">
        <f t="shared" si="234"/>
        <v>1168020</v>
      </c>
      <c r="L3882" t="e">
        <f>+VLOOKUP(J3882,'Thanh toán '!Q$6:R$3244,2,0)</f>
        <v>#N/A</v>
      </c>
      <c r="M3882" s="47" t="e">
        <f t="shared" si="235"/>
        <v>#N/A</v>
      </c>
    </row>
    <row r="3883" spans="1:13" ht="21" hidden="1" x14ac:dyDescent="0.25">
      <c r="A3883" s="43">
        <v>44900</v>
      </c>
      <c r="B3883" s="40" t="s">
        <v>16345</v>
      </c>
      <c r="C3883" s="40" t="s">
        <v>16346</v>
      </c>
      <c r="D3883" s="38">
        <v>555290</v>
      </c>
      <c r="E3883" s="42" t="s">
        <v>9114</v>
      </c>
      <c r="F3883" s="38">
        <v>44423</v>
      </c>
      <c r="G3883" s="38">
        <v>599713</v>
      </c>
      <c r="H3883" s="48" t="s">
        <v>9034</v>
      </c>
      <c r="I3883" s="40" t="s">
        <v>9035</v>
      </c>
      <c r="J3883" s="45">
        <f t="shared" si="233"/>
        <v>54369</v>
      </c>
      <c r="K3883" s="47">
        <f t="shared" si="234"/>
        <v>599713</v>
      </c>
      <c r="L3883">
        <f>+VLOOKUP(J3883,'Thanh toán '!Q$6:R$3244,2,0)</f>
        <v>599713</v>
      </c>
      <c r="M3883" s="47">
        <f t="shared" si="235"/>
        <v>0</v>
      </c>
    </row>
    <row r="3884" spans="1:13" hidden="1" x14ac:dyDescent="0.25">
      <c r="A3884" s="43">
        <v>44901</v>
      </c>
      <c r="B3884" s="40" t="s">
        <v>16347</v>
      </c>
      <c r="C3884" s="40" t="s">
        <v>16348</v>
      </c>
      <c r="D3884" s="38">
        <v>2400180</v>
      </c>
      <c r="E3884" s="42" t="s">
        <v>9114</v>
      </c>
      <c r="F3884" s="38">
        <v>192014</v>
      </c>
      <c r="G3884" s="38">
        <v>2592194</v>
      </c>
      <c r="H3884" s="48" t="s">
        <v>10376</v>
      </c>
      <c r="I3884" s="40" t="s">
        <v>10377</v>
      </c>
      <c r="J3884" s="45">
        <f t="shared" si="233"/>
        <v>54385</v>
      </c>
      <c r="K3884" s="47">
        <f t="shared" si="234"/>
        <v>2592194</v>
      </c>
      <c r="L3884">
        <f>+VLOOKUP(J3884,'Thanh toán '!Q$6:R$3244,2,0)</f>
        <v>2592194</v>
      </c>
      <c r="M3884" s="47">
        <f t="shared" si="235"/>
        <v>0</v>
      </c>
    </row>
    <row r="3885" spans="1:13" ht="21" hidden="1" x14ac:dyDescent="0.25">
      <c r="A3885" s="43">
        <v>44901</v>
      </c>
      <c r="B3885" s="40" t="s">
        <v>16349</v>
      </c>
      <c r="C3885" s="40" t="s">
        <v>16350</v>
      </c>
      <c r="D3885" s="38">
        <v>2163000</v>
      </c>
      <c r="E3885" s="42" t="s">
        <v>9114</v>
      </c>
      <c r="F3885" s="38">
        <v>173040</v>
      </c>
      <c r="G3885" s="38">
        <v>2336040</v>
      </c>
      <c r="H3885" s="48" t="s">
        <v>9539</v>
      </c>
      <c r="I3885" s="40" t="s">
        <v>9540</v>
      </c>
      <c r="J3885" s="45">
        <f t="shared" ref="J3885:J3948" si="236">+B3885*1</f>
        <v>54389</v>
      </c>
      <c r="K3885" s="47">
        <f t="shared" ref="K3885:K3948" si="237">+G3885</f>
        <v>2336040</v>
      </c>
      <c r="L3885" t="e">
        <f>+VLOOKUP(J3885,'Thanh toán '!Q$6:R$3244,2,0)</f>
        <v>#N/A</v>
      </c>
      <c r="M3885" s="47" t="e">
        <f t="shared" si="235"/>
        <v>#N/A</v>
      </c>
    </row>
    <row r="3886" spans="1:13" hidden="1" x14ac:dyDescent="0.25">
      <c r="A3886" s="43">
        <v>44901</v>
      </c>
      <c r="B3886" s="40" t="s">
        <v>16351</v>
      </c>
      <c r="C3886" s="40" t="s">
        <v>16352</v>
      </c>
      <c r="D3886" s="38">
        <v>2163000</v>
      </c>
      <c r="E3886" s="42" t="s">
        <v>9114</v>
      </c>
      <c r="F3886" s="38">
        <v>173040</v>
      </c>
      <c r="G3886" s="38">
        <v>2336040</v>
      </c>
      <c r="H3886" s="48" t="s">
        <v>9533</v>
      </c>
      <c r="I3886" s="40" t="s">
        <v>9534</v>
      </c>
      <c r="J3886" s="45">
        <f t="shared" si="236"/>
        <v>54390</v>
      </c>
      <c r="K3886" s="47">
        <f t="shared" si="237"/>
        <v>2336040</v>
      </c>
      <c r="L3886" t="e">
        <f>+VLOOKUP(J3886,'Thanh toán '!Q$6:R$3244,2,0)</f>
        <v>#N/A</v>
      </c>
      <c r="M3886" s="47" t="e">
        <f t="shared" si="235"/>
        <v>#N/A</v>
      </c>
    </row>
    <row r="3887" spans="1:13" hidden="1" x14ac:dyDescent="0.25">
      <c r="A3887" s="43">
        <v>44901</v>
      </c>
      <c r="B3887" s="40" t="s">
        <v>16353</v>
      </c>
      <c r="C3887" s="40" t="s">
        <v>16354</v>
      </c>
      <c r="D3887" s="38">
        <v>530250</v>
      </c>
      <c r="E3887" s="42" t="s">
        <v>9114</v>
      </c>
      <c r="F3887" s="38">
        <v>42420</v>
      </c>
      <c r="G3887" s="38">
        <v>572670</v>
      </c>
      <c r="H3887" s="48" t="s">
        <v>9001</v>
      </c>
      <c r="I3887" s="40" t="s">
        <v>9002</v>
      </c>
      <c r="J3887" s="45">
        <f t="shared" si="236"/>
        <v>54394</v>
      </c>
      <c r="K3887" s="47">
        <f t="shared" si="237"/>
        <v>572670</v>
      </c>
      <c r="L3887" t="e">
        <f>+VLOOKUP(J3887,'Thanh toán '!Q$6:R$3244,2,0)</f>
        <v>#N/A</v>
      </c>
      <c r="M3887" s="47" t="e">
        <f t="shared" si="235"/>
        <v>#N/A</v>
      </c>
    </row>
    <row r="3888" spans="1:13" ht="21" hidden="1" x14ac:dyDescent="0.25">
      <c r="A3888" s="43">
        <v>44901</v>
      </c>
      <c r="B3888" s="40" t="s">
        <v>16355</v>
      </c>
      <c r="C3888" s="40" t="s">
        <v>16356</v>
      </c>
      <c r="D3888" s="38">
        <v>1081500</v>
      </c>
      <c r="E3888" s="42" t="s">
        <v>9114</v>
      </c>
      <c r="F3888" s="38">
        <v>86520</v>
      </c>
      <c r="G3888" s="38">
        <v>1168020</v>
      </c>
      <c r="H3888" s="48" t="s">
        <v>9141</v>
      </c>
      <c r="I3888" s="40" t="s">
        <v>9142</v>
      </c>
      <c r="J3888" s="45">
        <f t="shared" si="236"/>
        <v>54396</v>
      </c>
      <c r="K3888" s="47">
        <f t="shared" si="237"/>
        <v>1168020</v>
      </c>
      <c r="L3888" t="e">
        <f>+VLOOKUP(J3888,'Thanh toán '!Q$6:R$3244,2,0)</f>
        <v>#N/A</v>
      </c>
      <c r="M3888" s="47" t="e">
        <f t="shared" si="235"/>
        <v>#N/A</v>
      </c>
    </row>
    <row r="3889" spans="1:13" ht="21" hidden="1" x14ac:dyDescent="0.25">
      <c r="A3889" s="43">
        <v>44901</v>
      </c>
      <c r="B3889" s="40" t="s">
        <v>16357</v>
      </c>
      <c r="C3889" s="40" t="s">
        <v>16358</v>
      </c>
      <c r="D3889" s="38">
        <v>4553325</v>
      </c>
      <c r="E3889" s="42" t="s">
        <v>9114</v>
      </c>
      <c r="F3889" s="38">
        <v>364266</v>
      </c>
      <c r="G3889" s="38">
        <v>4917591</v>
      </c>
      <c r="H3889" s="48" t="s">
        <v>9141</v>
      </c>
      <c r="I3889" s="40" t="s">
        <v>9142</v>
      </c>
      <c r="J3889" s="45">
        <f t="shared" si="236"/>
        <v>54397</v>
      </c>
      <c r="K3889" s="47">
        <f t="shared" si="237"/>
        <v>4917591</v>
      </c>
      <c r="L3889">
        <f>+VLOOKUP(J3889,'Thanh toán '!Q$6:R$3244,2,0)</f>
        <v>4917591</v>
      </c>
      <c r="M3889" s="47">
        <f t="shared" si="235"/>
        <v>0</v>
      </c>
    </row>
    <row r="3890" spans="1:13" hidden="1" x14ac:dyDescent="0.25">
      <c r="A3890" s="43">
        <v>44901</v>
      </c>
      <c r="B3890" s="40" t="s">
        <v>16359</v>
      </c>
      <c r="C3890" s="40" t="s">
        <v>16360</v>
      </c>
      <c r="D3890" s="38">
        <v>2095800</v>
      </c>
      <c r="E3890" s="42" t="s">
        <v>9114</v>
      </c>
      <c r="F3890" s="38">
        <v>167664</v>
      </c>
      <c r="G3890" s="38">
        <v>2263464</v>
      </c>
      <c r="H3890" s="48" t="s">
        <v>9001</v>
      </c>
      <c r="I3890" s="40" t="s">
        <v>9002</v>
      </c>
      <c r="J3890" s="45">
        <f t="shared" si="236"/>
        <v>54398</v>
      </c>
      <c r="K3890" s="47">
        <f t="shared" si="237"/>
        <v>2263464</v>
      </c>
      <c r="L3890">
        <f>+VLOOKUP(J3890,'Thanh toán '!Q$6:R$3244,2,0)</f>
        <v>2263464</v>
      </c>
      <c r="M3890" s="47">
        <f t="shared" si="235"/>
        <v>0</v>
      </c>
    </row>
    <row r="3891" spans="1:13" hidden="1" x14ac:dyDescent="0.25">
      <c r="A3891" s="43">
        <v>44901</v>
      </c>
      <c r="B3891" s="40" t="s">
        <v>16361</v>
      </c>
      <c r="C3891" s="40" t="s">
        <v>16362</v>
      </c>
      <c r="D3891" s="38">
        <v>1081500</v>
      </c>
      <c r="E3891" s="42" t="s">
        <v>9114</v>
      </c>
      <c r="F3891" s="38">
        <v>86520</v>
      </c>
      <c r="G3891" s="38">
        <v>1168020</v>
      </c>
      <c r="H3891" s="48" t="s">
        <v>9747</v>
      </c>
      <c r="I3891" s="40" t="s">
        <v>9748</v>
      </c>
      <c r="J3891" s="45">
        <f t="shared" si="236"/>
        <v>54400</v>
      </c>
      <c r="K3891" s="47">
        <f t="shared" si="237"/>
        <v>1168020</v>
      </c>
      <c r="L3891" t="e">
        <f>+VLOOKUP(J3891,'Thanh toán '!Q$6:R$3244,2,0)</f>
        <v>#N/A</v>
      </c>
      <c r="M3891" s="47" t="e">
        <f t="shared" si="235"/>
        <v>#N/A</v>
      </c>
    </row>
    <row r="3892" spans="1:13" hidden="1" x14ac:dyDescent="0.25">
      <c r="A3892" s="43">
        <v>44901</v>
      </c>
      <c r="B3892" s="40" t="s">
        <v>16363</v>
      </c>
      <c r="C3892" s="40" t="s">
        <v>16364</v>
      </c>
      <c r="D3892" s="38">
        <v>3192950</v>
      </c>
      <c r="E3892" s="42" t="s">
        <v>9114</v>
      </c>
      <c r="F3892" s="38">
        <v>255436</v>
      </c>
      <c r="G3892" s="38">
        <v>3448386</v>
      </c>
      <c r="H3892" s="48" t="s">
        <v>9755</v>
      </c>
      <c r="I3892" s="40" t="s">
        <v>9756</v>
      </c>
      <c r="J3892" s="45">
        <f t="shared" si="236"/>
        <v>54401</v>
      </c>
      <c r="K3892" s="47">
        <f t="shared" si="237"/>
        <v>3448386</v>
      </c>
      <c r="L3892">
        <f>+VLOOKUP(J3892,'Thanh toán '!Q$6:R$3244,2,0)</f>
        <v>3448386</v>
      </c>
      <c r="M3892" s="47">
        <f t="shared" si="235"/>
        <v>0</v>
      </c>
    </row>
    <row r="3893" spans="1:13" hidden="1" x14ac:dyDescent="0.25">
      <c r="A3893" s="43">
        <v>44901</v>
      </c>
      <c r="B3893" s="40" t="s">
        <v>16365</v>
      </c>
      <c r="C3893" s="40" t="s">
        <v>16366</v>
      </c>
      <c r="D3893" s="38">
        <v>1102500</v>
      </c>
      <c r="E3893" s="42" t="s">
        <v>9114</v>
      </c>
      <c r="F3893" s="38">
        <v>88200</v>
      </c>
      <c r="G3893" s="38">
        <v>1190700</v>
      </c>
      <c r="H3893" s="48" t="s">
        <v>9001</v>
      </c>
      <c r="I3893" s="40" t="s">
        <v>9002</v>
      </c>
      <c r="J3893" s="45">
        <f t="shared" si="236"/>
        <v>54403</v>
      </c>
      <c r="K3893" s="47">
        <f t="shared" si="237"/>
        <v>1190700</v>
      </c>
      <c r="L3893" t="e">
        <f>+VLOOKUP(J3893,'Thanh toán '!Q$6:R$3244,2,0)</f>
        <v>#N/A</v>
      </c>
      <c r="M3893" s="47" t="e">
        <f t="shared" si="235"/>
        <v>#N/A</v>
      </c>
    </row>
    <row r="3894" spans="1:13" hidden="1" x14ac:dyDescent="0.25">
      <c r="A3894" s="43">
        <v>44901</v>
      </c>
      <c r="B3894" s="40" t="s">
        <v>16367</v>
      </c>
      <c r="C3894" s="40" t="s">
        <v>16368</v>
      </c>
      <c r="D3894" s="38">
        <v>1148656</v>
      </c>
      <c r="E3894" s="42" t="s">
        <v>9114</v>
      </c>
      <c r="F3894" s="38">
        <v>91892</v>
      </c>
      <c r="G3894" s="38">
        <v>1240548</v>
      </c>
      <c r="H3894" s="48" t="s">
        <v>9001</v>
      </c>
      <c r="I3894" s="40" t="s">
        <v>9002</v>
      </c>
      <c r="J3894" s="45">
        <f t="shared" si="236"/>
        <v>54404</v>
      </c>
      <c r="K3894" s="47">
        <f t="shared" si="237"/>
        <v>1240548</v>
      </c>
      <c r="L3894">
        <f>+VLOOKUP(J3894,'Thanh toán '!Q$6:R$3244,2,0)</f>
        <v>1240548</v>
      </c>
      <c r="M3894" s="47">
        <f t="shared" si="235"/>
        <v>0</v>
      </c>
    </row>
    <row r="3895" spans="1:13" hidden="1" x14ac:dyDescent="0.25">
      <c r="A3895" s="43">
        <v>44901</v>
      </c>
      <c r="B3895" s="40" t="s">
        <v>16369</v>
      </c>
      <c r="C3895" s="40" t="s">
        <v>16370</v>
      </c>
      <c r="D3895" s="38">
        <v>247226</v>
      </c>
      <c r="E3895" s="42" t="s">
        <v>9114</v>
      </c>
      <c r="F3895" s="38">
        <v>19778</v>
      </c>
      <c r="G3895" s="38">
        <v>267004</v>
      </c>
      <c r="H3895" s="48" t="s">
        <v>9001</v>
      </c>
      <c r="I3895" s="40" t="s">
        <v>9002</v>
      </c>
      <c r="J3895" s="45">
        <f t="shared" si="236"/>
        <v>54405</v>
      </c>
      <c r="K3895" s="47">
        <f t="shared" si="237"/>
        <v>267004</v>
      </c>
      <c r="L3895">
        <f>+VLOOKUP(J3895,'Thanh toán '!Q$6:R$3244,2,0)</f>
        <v>267004</v>
      </c>
      <c r="M3895" s="47">
        <f t="shared" si="235"/>
        <v>0</v>
      </c>
    </row>
    <row r="3896" spans="1:13" hidden="1" x14ac:dyDescent="0.25">
      <c r="A3896" s="43">
        <v>44901</v>
      </c>
      <c r="B3896" s="40" t="s">
        <v>16371</v>
      </c>
      <c r="C3896" s="40" t="s">
        <v>16372</v>
      </c>
      <c r="D3896" s="38">
        <v>806834</v>
      </c>
      <c r="E3896" s="42" t="s">
        <v>9114</v>
      </c>
      <c r="F3896" s="38">
        <v>64547</v>
      </c>
      <c r="G3896" s="38">
        <v>871381</v>
      </c>
      <c r="H3896" s="48" t="s">
        <v>9001</v>
      </c>
      <c r="I3896" s="40" t="s">
        <v>9002</v>
      </c>
      <c r="J3896" s="45">
        <f t="shared" si="236"/>
        <v>54406</v>
      </c>
      <c r="K3896" s="47">
        <f t="shared" si="237"/>
        <v>871381</v>
      </c>
      <c r="L3896">
        <f>+VLOOKUP(J3896,'Thanh toán '!Q$6:R$3244,2,0)</f>
        <v>871381</v>
      </c>
      <c r="M3896" s="47">
        <f t="shared" si="235"/>
        <v>0</v>
      </c>
    </row>
    <row r="3897" spans="1:13" hidden="1" x14ac:dyDescent="0.25">
      <c r="A3897" s="43">
        <v>44901</v>
      </c>
      <c r="B3897" s="40" t="s">
        <v>16373</v>
      </c>
      <c r="C3897" s="40" t="s">
        <v>16374</v>
      </c>
      <c r="D3897" s="38">
        <v>3223500</v>
      </c>
      <c r="E3897" s="42" t="s">
        <v>9114</v>
      </c>
      <c r="F3897" s="38">
        <v>257880</v>
      </c>
      <c r="G3897" s="38">
        <v>3481380</v>
      </c>
      <c r="H3897" s="48" t="s">
        <v>9212</v>
      </c>
      <c r="I3897" s="40" t="s">
        <v>9213</v>
      </c>
      <c r="J3897" s="45">
        <f t="shared" si="236"/>
        <v>54409</v>
      </c>
      <c r="K3897" s="47">
        <f t="shared" si="237"/>
        <v>3481380</v>
      </c>
      <c r="L3897" t="e">
        <f>+VLOOKUP(J3897,'Thanh toán '!Q$6:R$3244,2,0)</f>
        <v>#N/A</v>
      </c>
      <c r="M3897" s="47" t="e">
        <f t="shared" si="235"/>
        <v>#N/A</v>
      </c>
    </row>
    <row r="3898" spans="1:13" hidden="1" x14ac:dyDescent="0.25">
      <c r="A3898" s="43">
        <v>44901</v>
      </c>
      <c r="B3898" s="40" t="s">
        <v>16375</v>
      </c>
      <c r="C3898" s="40" t="s">
        <v>16376</v>
      </c>
      <c r="D3898" s="38">
        <v>2323975</v>
      </c>
      <c r="E3898" s="42" t="s">
        <v>9114</v>
      </c>
      <c r="F3898" s="38">
        <v>185918</v>
      </c>
      <c r="G3898" s="38">
        <v>2509893</v>
      </c>
      <c r="H3898" s="48" t="s">
        <v>9406</v>
      </c>
      <c r="I3898" s="40" t="s">
        <v>9407</v>
      </c>
      <c r="J3898" s="45">
        <f t="shared" si="236"/>
        <v>54410</v>
      </c>
      <c r="K3898" s="47">
        <f t="shared" si="237"/>
        <v>2509893</v>
      </c>
      <c r="L3898">
        <f>+VLOOKUP(J3898,'Thanh toán '!Q$6:R$3244,2,0)</f>
        <v>2509893</v>
      </c>
      <c r="M3898" s="47">
        <f t="shared" si="235"/>
        <v>0</v>
      </c>
    </row>
    <row r="3899" spans="1:13" hidden="1" x14ac:dyDescent="0.25">
      <c r="A3899" s="43">
        <v>44901</v>
      </c>
      <c r="B3899" s="40" t="s">
        <v>16377</v>
      </c>
      <c r="C3899" s="40" t="s">
        <v>16378</v>
      </c>
      <c r="D3899" s="38">
        <v>1081500</v>
      </c>
      <c r="E3899" s="42" t="s">
        <v>9114</v>
      </c>
      <c r="F3899" s="38">
        <v>86520</v>
      </c>
      <c r="G3899" s="38">
        <v>1168020</v>
      </c>
      <c r="H3899" s="48" t="s">
        <v>9221</v>
      </c>
      <c r="I3899" s="40" t="s">
        <v>9222</v>
      </c>
      <c r="J3899" s="45">
        <f t="shared" si="236"/>
        <v>54411</v>
      </c>
      <c r="K3899" s="47">
        <f t="shared" si="237"/>
        <v>1168020</v>
      </c>
      <c r="L3899" t="e">
        <f>+VLOOKUP(J3899,'Thanh toán '!Q$6:R$3244,2,0)</f>
        <v>#N/A</v>
      </c>
      <c r="M3899" s="47" t="e">
        <f t="shared" si="235"/>
        <v>#N/A</v>
      </c>
    </row>
    <row r="3900" spans="1:13" hidden="1" x14ac:dyDescent="0.25">
      <c r="A3900" s="43">
        <v>44901</v>
      </c>
      <c r="B3900" s="40" t="s">
        <v>16379</v>
      </c>
      <c r="C3900" s="40" t="s">
        <v>16380</v>
      </c>
      <c r="D3900" s="38">
        <v>2163000</v>
      </c>
      <c r="E3900" s="42" t="s">
        <v>9114</v>
      </c>
      <c r="F3900" s="38">
        <v>173040</v>
      </c>
      <c r="G3900" s="38">
        <v>2336040</v>
      </c>
      <c r="H3900" s="48" t="s">
        <v>9183</v>
      </c>
      <c r="I3900" s="40" t="s">
        <v>9184</v>
      </c>
      <c r="J3900" s="45">
        <f t="shared" si="236"/>
        <v>54412</v>
      </c>
      <c r="K3900" s="47">
        <f t="shared" si="237"/>
        <v>2336040</v>
      </c>
      <c r="L3900" t="e">
        <f>+VLOOKUP(J3900,'Thanh toán '!Q$6:R$3244,2,0)</f>
        <v>#N/A</v>
      </c>
      <c r="M3900" s="47" t="e">
        <f t="shared" si="235"/>
        <v>#N/A</v>
      </c>
    </row>
    <row r="3901" spans="1:13" hidden="1" x14ac:dyDescent="0.25">
      <c r="A3901" s="43">
        <v>44901</v>
      </c>
      <c r="B3901" s="40" t="s">
        <v>16381</v>
      </c>
      <c r="C3901" s="40" t="s">
        <v>16382</v>
      </c>
      <c r="D3901" s="38">
        <v>1110580</v>
      </c>
      <c r="E3901" s="42" t="s">
        <v>9114</v>
      </c>
      <c r="F3901" s="38">
        <v>88846</v>
      </c>
      <c r="G3901" s="38">
        <v>1199426</v>
      </c>
      <c r="H3901" s="48" t="s">
        <v>9183</v>
      </c>
      <c r="I3901" s="40" t="s">
        <v>9184</v>
      </c>
      <c r="J3901" s="45">
        <f t="shared" si="236"/>
        <v>54413</v>
      </c>
      <c r="K3901" s="47">
        <f t="shared" si="237"/>
        <v>1199426</v>
      </c>
      <c r="L3901">
        <f>+VLOOKUP(J3901,'Thanh toán '!Q$6:R$3244,2,0)</f>
        <v>1199426</v>
      </c>
      <c r="M3901" s="47">
        <f t="shared" si="235"/>
        <v>0</v>
      </c>
    </row>
    <row r="3902" spans="1:13" hidden="1" x14ac:dyDescent="0.25">
      <c r="A3902" s="43">
        <v>44901</v>
      </c>
      <c r="B3902" s="40" t="s">
        <v>16383</v>
      </c>
      <c r="C3902" s="40" t="s">
        <v>16384</v>
      </c>
      <c r="D3902" s="38">
        <v>1081500</v>
      </c>
      <c r="E3902" s="42" t="s">
        <v>9114</v>
      </c>
      <c r="F3902" s="38">
        <v>86520</v>
      </c>
      <c r="G3902" s="38">
        <v>1168020</v>
      </c>
      <c r="H3902" s="48" t="s">
        <v>9695</v>
      </c>
      <c r="I3902" s="40" t="s">
        <v>9696</v>
      </c>
      <c r="J3902" s="45">
        <f t="shared" si="236"/>
        <v>54414</v>
      </c>
      <c r="K3902" s="47">
        <f t="shared" si="237"/>
        <v>1168020</v>
      </c>
      <c r="L3902" t="e">
        <f>+VLOOKUP(J3902,'Thanh toán '!Q$6:R$3244,2,0)</f>
        <v>#N/A</v>
      </c>
      <c r="M3902" s="47" t="e">
        <f t="shared" si="235"/>
        <v>#N/A</v>
      </c>
    </row>
    <row r="3903" spans="1:13" hidden="1" x14ac:dyDescent="0.25">
      <c r="A3903" s="43">
        <v>44901</v>
      </c>
      <c r="B3903" s="40" t="s">
        <v>16385</v>
      </c>
      <c r="C3903" s="40" t="s">
        <v>16386</v>
      </c>
      <c r="D3903" s="38">
        <v>3957260</v>
      </c>
      <c r="E3903" s="42" t="s">
        <v>9114</v>
      </c>
      <c r="F3903" s="38">
        <v>316581</v>
      </c>
      <c r="G3903" s="38">
        <v>4273841</v>
      </c>
      <c r="H3903" s="48" t="s">
        <v>9179</v>
      </c>
      <c r="I3903" s="40" t="s">
        <v>9180</v>
      </c>
      <c r="J3903" s="45">
        <f t="shared" si="236"/>
        <v>54420</v>
      </c>
      <c r="K3903" s="47">
        <f t="shared" si="237"/>
        <v>4273841</v>
      </c>
      <c r="L3903">
        <f>+VLOOKUP(J3903,'Thanh toán '!Q$6:R$3244,2,0)</f>
        <v>4273841</v>
      </c>
      <c r="M3903" s="47">
        <f t="shared" si="235"/>
        <v>0</v>
      </c>
    </row>
    <row r="3904" spans="1:13" hidden="1" x14ac:dyDescent="0.25">
      <c r="A3904" s="43">
        <v>44901</v>
      </c>
      <c r="B3904" s="40" t="s">
        <v>16387</v>
      </c>
      <c r="C3904" s="40" t="s">
        <v>16388</v>
      </c>
      <c r="D3904" s="38">
        <v>551250</v>
      </c>
      <c r="E3904" s="42" t="s">
        <v>9114</v>
      </c>
      <c r="F3904" s="38">
        <v>44100</v>
      </c>
      <c r="G3904" s="38">
        <v>595350</v>
      </c>
      <c r="H3904" s="48" t="s">
        <v>9001</v>
      </c>
      <c r="I3904" s="40" t="s">
        <v>9002</v>
      </c>
      <c r="J3904" s="45">
        <f t="shared" si="236"/>
        <v>54421</v>
      </c>
      <c r="K3904" s="47">
        <f t="shared" si="237"/>
        <v>595350</v>
      </c>
      <c r="L3904" t="e">
        <f>+VLOOKUP(J3904,'Thanh toán '!Q$6:R$3244,2,0)</f>
        <v>#N/A</v>
      </c>
      <c r="M3904" s="47" t="e">
        <f t="shared" si="235"/>
        <v>#N/A</v>
      </c>
    </row>
    <row r="3905" spans="1:13" ht="21" hidden="1" x14ac:dyDescent="0.25">
      <c r="A3905" s="43">
        <v>44901</v>
      </c>
      <c r="B3905" s="40" t="s">
        <v>16389</v>
      </c>
      <c r="C3905" s="40" t="s">
        <v>16390</v>
      </c>
      <c r="D3905" s="38">
        <v>1699616</v>
      </c>
      <c r="E3905" s="42" t="s">
        <v>9114</v>
      </c>
      <c r="F3905" s="38">
        <v>135969</v>
      </c>
      <c r="G3905" s="38">
        <v>1835585</v>
      </c>
      <c r="H3905" s="48" t="s">
        <v>9284</v>
      </c>
      <c r="I3905" s="40" t="s">
        <v>9285</v>
      </c>
      <c r="J3905" s="45">
        <f t="shared" si="236"/>
        <v>54424</v>
      </c>
      <c r="K3905" s="47">
        <f t="shared" si="237"/>
        <v>1835585</v>
      </c>
      <c r="L3905">
        <f>+VLOOKUP(J3905,'Thanh toán '!Q$6:R$3244,2,0)</f>
        <v>1835585</v>
      </c>
      <c r="M3905" s="47">
        <f t="shared" si="235"/>
        <v>0</v>
      </c>
    </row>
    <row r="3906" spans="1:13" ht="21" hidden="1" x14ac:dyDescent="0.25">
      <c r="A3906" s="43">
        <v>44901</v>
      </c>
      <c r="B3906" s="40" t="s">
        <v>16391</v>
      </c>
      <c r="C3906" s="40" t="s">
        <v>16392</v>
      </c>
      <c r="D3906" s="38">
        <v>1844738</v>
      </c>
      <c r="E3906" s="42" t="s">
        <v>9114</v>
      </c>
      <c r="F3906" s="38">
        <v>147579</v>
      </c>
      <c r="G3906" s="38">
        <v>1992317</v>
      </c>
      <c r="H3906" s="48" t="s">
        <v>9284</v>
      </c>
      <c r="I3906" s="40" t="s">
        <v>9285</v>
      </c>
      <c r="J3906" s="45">
        <f t="shared" si="236"/>
        <v>54425</v>
      </c>
      <c r="K3906" s="47">
        <f t="shared" si="237"/>
        <v>1992317</v>
      </c>
      <c r="L3906">
        <f>+VLOOKUP(J3906,'Thanh toán '!Q$6:R$3244,2,0)</f>
        <v>1992317</v>
      </c>
      <c r="M3906" s="47">
        <f t="shared" si="235"/>
        <v>0</v>
      </c>
    </row>
    <row r="3907" spans="1:13" ht="21" hidden="1" x14ac:dyDescent="0.25">
      <c r="A3907" s="43">
        <v>44901</v>
      </c>
      <c r="B3907" s="40" t="s">
        <v>16393</v>
      </c>
      <c r="C3907" s="40" t="s">
        <v>16394</v>
      </c>
      <c r="D3907" s="38">
        <v>2163000</v>
      </c>
      <c r="E3907" s="42" t="s">
        <v>9114</v>
      </c>
      <c r="F3907" s="38">
        <v>173040</v>
      </c>
      <c r="G3907" s="38">
        <v>2336040</v>
      </c>
      <c r="H3907" s="48" t="s">
        <v>9159</v>
      </c>
      <c r="I3907" s="40" t="s">
        <v>9160</v>
      </c>
      <c r="J3907" s="45">
        <f t="shared" si="236"/>
        <v>54427</v>
      </c>
      <c r="K3907" s="47">
        <f t="shared" si="237"/>
        <v>2336040</v>
      </c>
      <c r="L3907" t="e">
        <f>+VLOOKUP(J3907,'Thanh toán '!Q$6:R$3244,2,0)</f>
        <v>#N/A</v>
      </c>
      <c r="M3907" s="47" t="e">
        <f t="shared" si="235"/>
        <v>#N/A</v>
      </c>
    </row>
    <row r="3908" spans="1:13" ht="21" hidden="1" x14ac:dyDescent="0.25">
      <c r="A3908" s="43">
        <v>44901</v>
      </c>
      <c r="B3908" s="40" t="s">
        <v>16395</v>
      </c>
      <c r="C3908" s="40" t="s">
        <v>16396</v>
      </c>
      <c r="D3908" s="38">
        <v>1876282</v>
      </c>
      <c r="E3908" s="42" t="s">
        <v>9114</v>
      </c>
      <c r="F3908" s="38">
        <v>150103</v>
      </c>
      <c r="G3908" s="38">
        <v>2026385</v>
      </c>
      <c r="H3908" s="48" t="s">
        <v>9159</v>
      </c>
      <c r="I3908" s="40" t="s">
        <v>9160</v>
      </c>
      <c r="J3908" s="45">
        <f t="shared" si="236"/>
        <v>54428</v>
      </c>
      <c r="K3908" s="47">
        <f t="shared" si="237"/>
        <v>2026385</v>
      </c>
      <c r="L3908">
        <f>+VLOOKUP(J3908,'Thanh toán '!Q$6:R$3244,2,0)</f>
        <v>2026385</v>
      </c>
      <c r="M3908" s="47">
        <f t="shared" si="235"/>
        <v>0</v>
      </c>
    </row>
    <row r="3909" spans="1:13" hidden="1" x14ac:dyDescent="0.25">
      <c r="A3909" s="43">
        <v>44901</v>
      </c>
      <c r="B3909" s="40" t="s">
        <v>16397</v>
      </c>
      <c r="C3909" s="40" t="s">
        <v>16398</v>
      </c>
      <c r="D3909" s="38">
        <v>1721080</v>
      </c>
      <c r="E3909" s="42" t="s">
        <v>9114</v>
      </c>
      <c r="F3909" s="38">
        <v>137686</v>
      </c>
      <c r="G3909" s="38">
        <v>1858766</v>
      </c>
      <c r="H3909" s="48" t="s">
        <v>9234</v>
      </c>
      <c r="I3909" s="40" t="s">
        <v>9235</v>
      </c>
      <c r="J3909" s="45">
        <f t="shared" si="236"/>
        <v>54429</v>
      </c>
      <c r="K3909" s="47">
        <f t="shared" si="237"/>
        <v>1858766</v>
      </c>
      <c r="L3909">
        <f>+VLOOKUP(J3909,'Thanh toán '!Q$6:R$3244,2,0)</f>
        <v>1858766</v>
      </c>
      <c r="M3909" s="47">
        <f t="shared" si="235"/>
        <v>0</v>
      </c>
    </row>
    <row r="3910" spans="1:13" hidden="1" x14ac:dyDescent="0.25">
      <c r="A3910" s="43">
        <v>44901</v>
      </c>
      <c r="B3910" s="40" t="s">
        <v>16399</v>
      </c>
      <c r="C3910" s="40" t="s">
        <v>16400</v>
      </c>
      <c r="D3910" s="38">
        <v>592955</v>
      </c>
      <c r="E3910" s="42" t="s">
        <v>9114</v>
      </c>
      <c r="F3910" s="38">
        <v>47436</v>
      </c>
      <c r="G3910" s="38">
        <v>640391</v>
      </c>
      <c r="H3910" s="48" t="s">
        <v>9001</v>
      </c>
      <c r="I3910" s="40" t="s">
        <v>9002</v>
      </c>
      <c r="J3910" s="45">
        <f t="shared" si="236"/>
        <v>54431</v>
      </c>
      <c r="K3910" s="47">
        <f t="shared" si="237"/>
        <v>640391</v>
      </c>
      <c r="L3910">
        <f>+VLOOKUP(J3910,'Thanh toán '!Q$6:R$3244,2,0)</f>
        <v>640391</v>
      </c>
      <c r="M3910" s="47">
        <f t="shared" ref="M3910:M3973" si="238">+L3910-K3910</f>
        <v>0</v>
      </c>
    </row>
    <row r="3911" spans="1:13" hidden="1" x14ac:dyDescent="0.25">
      <c r="A3911" s="43">
        <v>44901</v>
      </c>
      <c r="B3911" s="40" t="s">
        <v>16401</v>
      </c>
      <c r="C3911" s="40" t="s">
        <v>16402</v>
      </c>
      <c r="D3911" s="38">
        <v>1441152</v>
      </c>
      <c r="E3911" s="42" t="s">
        <v>9114</v>
      </c>
      <c r="F3911" s="38">
        <v>115292</v>
      </c>
      <c r="G3911" s="38">
        <v>1556444</v>
      </c>
      <c r="H3911" s="48" t="s">
        <v>9001</v>
      </c>
      <c r="I3911" s="40" t="s">
        <v>9002</v>
      </c>
      <c r="J3911" s="45">
        <f t="shared" si="236"/>
        <v>54432</v>
      </c>
      <c r="K3911" s="47">
        <f t="shared" si="237"/>
        <v>1556444</v>
      </c>
      <c r="L3911">
        <f>+VLOOKUP(J3911,'Thanh toán '!Q$6:R$3244,2,0)</f>
        <v>1556444</v>
      </c>
      <c r="M3911" s="47">
        <f t="shared" si="238"/>
        <v>0</v>
      </c>
    </row>
    <row r="3912" spans="1:13" hidden="1" x14ac:dyDescent="0.25">
      <c r="A3912" s="43">
        <v>44901</v>
      </c>
      <c r="B3912" s="40" t="s">
        <v>16403</v>
      </c>
      <c r="C3912" s="40" t="s">
        <v>16404</v>
      </c>
      <c r="D3912" s="38">
        <v>923315</v>
      </c>
      <c r="E3912" s="42" t="s">
        <v>9114</v>
      </c>
      <c r="F3912" s="38">
        <v>73865</v>
      </c>
      <c r="G3912" s="38">
        <v>997180</v>
      </c>
      <c r="H3912" s="48" t="s">
        <v>9001</v>
      </c>
      <c r="I3912" s="40" t="s">
        <v>9002</v>
      </c>
      <c r="J3912" s="45">
        <f t="shared" si="236"/>
        <v>54434</v>
      </c>
      <c r="K3912" s="47">
        <f t="shared" si="237"/>
        <v>997180</v>
      </c>
      <c r="L3912">
        <f>+VLOOKUP(J3912,'Thanh toán '!Q$6:R$3244,2,0)</f>
        <v>997180</v>
      </c>
      <c r="M3912" s="47">
        <f t="shared" si="238"/>
        <v>0</v>
      </c>
    </row>
    <row r="3913" spans="1:13" hidden="1" x14ac:dyDescent="0.25">
      <c r="A3913" s="43">
        <v>44901</v>
      </c>
      <c r="B3913" s="40" t="s">
        <v>16405</v>
      </c>
      <c r="C3913" s="40" t="s">
        <v>16406</v>
      </c>
      <c r="D3913" s="38">
        <v>967440</v>
      </c>
      <c r="E3913" s="42" t="s">
        <v>9114</v>
      </c>
      <c r="F3913" s="38">
        <v>77395</v>
      </c>
      <c r="G3913" s="38">
        <v>1044835</v>
      </c>
      <c r="H3913" s="48" t="s">
        <v>9001</v>
      </c>
      <c r="I3913" s="40" t="s">
        <v>9002</v>
      </c>
      <c r="J3913" s="45">
        <f t="shared" si="236"/>
        <v>54440</v>
      </c>
      <c r="K3913" s="47">
        <f t="shared" si="237"/>
        <v>1044835</v>
      </c>
      <c r="L3913" t="e">
        <f>+VLOOKUP(J3913,'Thanh toán '!Q$6:R$3244,2,0)</f>
        <v>#N/A</v>
      </c>
      <c r="M3913" s="47" t="e">
        <f t="shared" si="238"/>
        <v>#N/A</v>
      </c>
    </row>
    <row r="3914" spans="1:13" hidden="1" x14ac:dyDescent="0.25">
      <c r="A3914" s="43">
        <v>44901</v>
      </c>
      <c r="B3914" s="40" t="s">
        <v>16407</v>
      </c>
      <c r="C3914" s="40" t="s">
        <v>16408</v>
      </c>
      <c r="D3914" s="38">
        <v>1665870</v>
      </c>
      <c r="E3914" s="42" t="s">
        <v>9114</v>
      </c>
      <c r="F3914" s="38">
        <v>133270</v>
      </c>
      <c r="G3914" s="38">
        <v>1799140</v>
      </c>
      <c r="H3914" s="48" t="s">
        <v>10522</v>
      </c>
      <c r="I3914" s="40" t="s">
        <v>10523</v>
      </c>
      <c r="J3914" s="45">
        <f t="shared" si="236"/>
        <v>54441</v>
      </c>
      <c r="K3914" s="47">
        <f t="shared" si="237"/>
        <v>1799140</v>
      </c>
      <c r="L3914">
        <f>+VLOOKUP(J3914,'Thanh toán '!Q$6:R$3244,2,0)</f>
        <v>1799140</v>
      </c>
      <c r="M3914" s="47">
        <f t="shared" si="238"/>
        <v>0</v>
      </c>
    </row>
    <row r="3915" spans="1:13" hidden="1" x14ac:dyDescent="0.25">
      <c r="A3915" s="43">
        <v>44901</v>
      </c>
      <c r="B3915" s="40" t="s">
        <v>16409</v>
      </c>
      <c r="C3915" s="40" t="s">
        <v>16410</v>
      </c>
      <c r="D3915" s="38">
        <v>2158575</v>
      </c>
      <c r="E3915" s="42" t="s">
        <v>9114</v>
      </c>
      <c r="F3915" s="38">
        <v>172686</v>
      </c>
      <c r="G3915" s="38">
        <v>2331261</v>
      </c>
      <c r="H3915" s="48" t="s">
        <v>9343</v>
      </c>
      <c r="I3915" s="40" t="s">
        <v>9344</v>
      </c>
      <c r="J3915" s="45">
        <f t="shared" si="236"/>
        <v>54442</v>
      </c>
      <c r="K3915" s="47">
        <f t="shared" si="237"/>
        <v>2331261</v>
      </c>
      <c r="L3915">
        <f>+VLOOKUP(J3915,'Thanh toán '!Q$6:R$3244,2,0)</f>
        <v>2331261</v>
      </c>
      <c r="M3915" s="47">
        <f t="shared" si="238"/>
        <v>0</v>
      </c>
    </row>
    <row r="3916" spans="1:13" hidden="1" x14ac:dyDescent="0.25">
      <c r="A3916" s="43">
        <v>44901</v>
      </c>
      <c r="B3916" s="40" t="s">
        <v>16411</v>
      </c>
      <c r="C3916" s="40" t="s">
        <v>16412</v>
      </c>
      <c r="D3916" s="38">
        <v>4326000</v>
      </c>
      <c r="E3916" s="42" t="s">
        <v>9114</v>
      </c>
      <c r="F3916" s="38">
        <v>346080</v>
      </c>
      <c r="G3916" s="38">
        <v>4672080</v>
      </c>
      <c r="H3916" s="48" t="s">
        <v>9327</v>
      </c>
      <c r="I3916" s="40" t="s">
        <v>9328</v>
      </c>
      <c r="J3916" s="45">
        <f t="shared" si="236"/>
        <v>54443</v>
      </c>
      <c r="K3916" s="47">
        <f t="shared" si="237"/>
        <v>4672080</v>
      </c>
      <c r="L3916" t="e">
        <f>+VLOOKUP(J3916,'Thanh toán '!Q$6:R$3244,2,0)</f>
        <v>#N/A</v>
      </c>
      <c r="M3916" s="47" t="e">
        <f t="shared" si="238"/>
        <v>#N/A</v>
      </c>
    </row>
    <row r="3917" spans="1:13" hidden="1" x14ac:dyDescent="0.25">
      <c r="A3917" s="43">
        <v>44901</v>
      </c>
      <c r="B3917" s="40" t="s">
        <v>16413</v>
      </c>
      <c r="C3917" s="40" t="s">
        <v>16414</v>
      </c>
      <c r="D3917" s="38">
        <v>2587390</v>
      </c>
      <c r="E3917" s="42" t="s">
        <v>9114</v>
      </c>
      <c r="F3917" s="38">
        <v>206991</v>
      </c>
      <c r="G3917" s="38">
        <v>2794381</v>
      </c>
      <c r="H3917" s="48" t="s">
        <v>9327</v>
      </c>
      <c r="I3917" s="40" t="s">
        <v>9328</v>
      </c>
      <c r="J3917" s="45">
        <f t="shared" si="236"/>
        <v>54444</v>
      </c>
      <c r="K3917" s="47">
        <f t="shared" si="237"/>
        <v>2794381</v>
      </c>
      <c r="L3917">
        <f>+VLOOKUP(J3917,'Thanh toán '!Q$6:R$3244,2,0)</f>
        <v>2794381</v>
      </c>
      <c r="M3917" s="47">
        <f t="shared" si="238"/>
        <v>0</v>
      </c>
    </row>
    <row r="3918" spans="1:13" hidden="1" x14ac:dyDescent="0.25">
      <c r="A3918" s="43">
        <v>44901</v>
      </c>
      <c r="B3918" s="40" t="s">
        <v>16415</v>
      </c>
      <c r="C3918" s="40" t="s">
        <v>16416</v>
      </c>
      <c r="D3918" s="38">
        <v>2579200</v>
      </c>
      <c r="E3918" s="42" t="s">
        <v>9114</v>
      </c>
      <c r="F3918" s="38">
        <v>206336</v>
      </c>
      <c r="G3918" s="38">
        <v>2785536</v>
      </c>
      <c r="H3918" s="48" t="s">
        <v>9331</v>
      </c>
      <c r="I3918" s="40" t="s">
        <v>9332</v>
      </c>
      <c r="J3918" s="45">
        <f t="shared" si="236"/>
        <v>54445</v>
      </c>
      <c r="K3918" s="47">
        <f t="shared" si="237"/>
        <v>2785536</v>
      </c>
      <c r="L3918">
        <f>+VLOOKUP(J3918,'Thanh toán '!Q$6:R$3244,2,0)</f>
        <v>2785536</v>
      </c>
      <c r="M3918" s="47">
        <f t="shared" si="238"/>
        <v>0</v>
      </c>
    </row>
    <row r="3919" spans="1:13" hidden="1" x14ac:dyDescent="0.25">
      <c r="A3919" s="43">
        <v>44901</v>
      </c>
      <c r="B3919" s="40" t="s">
        <v>16417</v>
      </c>
      <c r="C3919" s="40" t="s">
        <v>16418</v>
      </c>
      <c r="D3919" s="38">
        <v>4284000</v>
      </c>
      <c r="E3919" s="42" t="s">
        <v>9114</v>
      </c>
      <c r="F3919" s="38">
        <v>342720</v>
      </c>
      <c r="G3919" s="38">
        <v>4626720</v>
      </c>
      <c r="H3919" s="48" t="s">
        <v>9321</v>
      </c>
      <c r="I3919" s="40" t="s">
        <v>9322</v>
      </c>
      <c r="J3919" s="45">
        <f t="shared" si="236"/>
        <v>54446</v>
      </c>
      <c r="K3919" s="47">
        <f t="shared" si="237"/>
        <v>4626720</v>
      </c>
      <c r="L3919" t="e">
        <f>+VLOOKUP(J3919,'Thanh toán '!Q$6:R$3244,2,0)</f>
        <v>#N/A</v>
      </c>
      <c r="M3919" s="47" t="e">
        <f t="shared" si="238"/>
        <v>#N/A</v>
      </c>
    </row>
    <row r="3920" spans="1:13" hidden="1" x14ac:dyDescent="0.25">
      <c r="A3920" s="43">
        <v>44901</v>
      </c>
      <c r="B3920" s="40" t="s">
        <v>16419</v>
      </c>
      <c r="C3920" s="40" t="s">
        <v>16420</v>
      </c>
      <c r="D3920" s="38">
        <v>9312280</v>
      </c>
      <c r="E3920" s="42" t="s">
        <v>9114</v>
      </c>
      <c r="F3920" s="38">
        <v>744982</v>
      </c>
      <c r="G3920" s="38">
        <v>10057262</v>
      </c>
      <c r="H3920" s="48" t="s">
        <v>9321</v>
      </c>
      <c r="I3920" s="40" t="s">
        <v>9322</v>
      </c>
      <c r="J3920" s="45">
        <f t="shared" si="236"/>
        <v>54447</v>
      </c>
      <c r="K3920" s="47">
        <f t="shared" si="237"/>
        <v>10057262</v>
      </c>
      <c r="L3920">
        <f>+VLOOKUP(J3920,'Thanh toán '!Q$6:R$3244,2,0)</f>
        <v>10057262</v>
      </c>
      <c r="M3920" s="47">
        <f t="shared" si="238"/>
        <v>0</v>
      </c>
    </row>
    <row r="3921" spans="1:13" hidden="1" x14ac:dyDescent="0.25">
      <c r="A3921" s="43">
        <v>44901</v>
      </c>
      <c r="B3921" s="40" t="s">
        <v>16421</v>
      </c>
      <c r="C3921" s="40" t="s">
        <v>16422</v>
      </c>
      <c r="D3921" s="38">
        <v>1514100</v>
      </c>
      <c r="E3921" s="42" t="s">
        <v>9114</v>
      </c>
      <c r="F3921" s="38">
        <v>121128</v>
      </c>
      <c r="G3921" s="38">
        <v>1635228</v>
      </c>
      <c r="H3921" s="48" t="s">
        <v>9289</v>
      </c>
      <c r="I3921" s="40" t="s">
        <v>9290</v>
      </c>
      <c r="J3921" s="45">
        <f t="shared" si="236"/>
        <v>54448</v>
      </c>
      <c r="K3921" s="47">
        <f t="shared" si="237"/>
        <v>1635228</v>
      </c>
      <c r="L3921" t="e">
        <f>+VLOOKUP(J3921,'Thanh toán '!Q$6:R$3244,2,0)</f>
        <v>#N/A</v>
      </c>
      <c r="M3921" s="47" t="e">
        <f t="shared" si="238"/>
        <v>#N/A</v>
      </c>
    </row>
    <row r="3922" spans="1:13" hidden="1" x14ac:dyDescent="0.25">
      <c r="A3922" s="43">
        <v>44901</v>
      </c>
      <c r="B3922" s="40" t="s">
        <v>16423</v>
      </c>
      <c r="C3922" s="40" t="s">
        <v>16424</v>
      </c>
      <c r="D3922" s="38">
        <v>3170802</v>
      </c>
      <c r="E3922" s="42" t="s">
        <v>9114</v>
      </c>
      <c r="F3922" s="38">
        <v>253664</v>
      </c>
      <c r="G3922" s="38">
        <v>3424466</v>
      </c>
      <c r="H3922" s="48" t="s">
        <v>9289</v>
      </c>
      <c r="I3922" s="40" t="s">
        <v>9290</v>
      </c>
      <c r="J3922" s="45">
        <f t="shared" si="236"/>
        <v>54449</v>
      </c>
      <c r="K3922" s="47">
        <f t="shared" si="237"/>
        <v>3424466</v>
      </c>
      <c r="L3922">
        <f>+VLOOKUP(J3922,'Thanh toán '!Q$6:R$3244,2,0)</f>
        <v>3424466</v>
      </c>
      <c r="M3922" s="47">
        <f t="shared" si="238"/>
        <v>0</v>
      </c>
    </row>
    <row r="3923" spans="1:13" hidden="1" x14ac:dyDescent="0.25">
      <c r="A3923" s="43">
        <v>44901</v>
      </c>
      <c r="B3923" s="40" t="s">
        <v>16425</v>
      </c>
      <c r="C3923" s="40" t="s">
        <v>16426</v>
      </c>
      <c r="D3923" s="38">
        <v>922445</v>
      </c>
      <c r="E3923" s="42" t="s">
        <v>9114</v>
      </c>
      <c r="F3923" s="38">
        <v>73796</v>
      </c>
      <c r="G3923" s="38">
        <v>996241</v>
      </c>
      <c r="H3923" s="48" t="s">
        <v>9295</v>
      </c>
      <c r="I3923" s="40" t="s">
        <v>9296</v>
      </c>
      <c r="J3923" s="45">
        <f t="shared" si="236"/>
        <v>54450</v>
      </c>
      <c r="K3923" s="47">
        <f t="shared" si="237"/>
        <v>996241</v>
      </c>
      <c r="L3923">
        <f>+VLOOKUP(J3923,'Thanh toán '!Q$6:R$3244,2,0)</f>
        <v>996241</v>
      </c>
      <c r="M3923" s="47">
        <f t="shared" si="238"/>
        <v>0</v>
      </c>
    </row>
    <row r="3924" spans="1:13" hidden="1" x14ac:dyDescent="0.25">
      <c r="A3924" s="43">
        <v>44901</v>
      </c>
      <c r="B3924" s="40" t="s">
        <v>16427</v>
      </c>
      <c r="C3924" s="40" t="s">
        <v>16428</v>
      </c>
      <c r="D3924" s="38">
        <v>1395471</v>
      </c>
      <c r="E3924" s="42" t="s">
        <v>9114</v>
      </c>
      <c r="F3924" s="38">
        <v>111638</v>
      </c>
      <c r="G3924" s="38">
        <v>1507109</v>
      </c>
      <c r="H3924" s="48" t="s">
        <v>9315</v>
      </c>
      <c r="I3924" s="40" t="s">
        <v>9316</v>
      </c>
      <c r="J3924" s="45">
        <f t="shared" si="236"/>
        <v>54451</v>
      </c>
      <c r="K3924" s="47">
        <f t="shared" si="237"/>
        <v>1507109</v>
      </c>
      <c r="L3924">
        <f>+VLOOKUP(J3924,'Thanh toán '!Q$6:R$3244,2,0)</f>
        <v>1507109</v>
      </c>
      <c r="M3924" s="47">
        <f t="shared" si="238"/>
        <v>0</v>
      </c>
    </row>
    <row r="3925" spans="1:13" hidden="1" x14ac:dyDescent="0.25">
      <c r="A3925" s="43">
        <v>44901</v>
      </c>
      <c r="B3925" s="40" t="s">
        <v>16429</v>
      </c>
      <c r="C3925" s="40" t="s">
        <v>16430</v>
      </c>
      <c r="D3925" s="38">
        <v>2163000</v>
      </c>
      <c r="E3925" s="42" t="s">
        <v>9114</v>
      </c>
      <c r="F3925" s="38">
        <v>173040</v>
      </c>
      <c r="G3925" s="38">
        <v>2336040</v>
      </c>
      <c r="H3925" s="48" t="s">
        <v>16431</v>
      </c>
      <c r="I3925" s="40" t="s">
        <v>16432</v>
      </c>
      <c r="J3925" s="45">
        <f t="shared" si="236"/>
        <v>54452</v>
      </c>
      <c r="K3925" s="47">
        <f t="shared" si="237"/>
        <v>2336040</v>
      </c>
      <c r="L3925" t="e">
        <f>+VLOOKUP(J3925,'Thanh toán '!Q$6:R$3244,2,0)</f>
        <v>#N/A</v>
      </c>
      <c r="M3925" s="47" t="e">
        <f t="shared" si="238"/>
        <v>#N/A</v>
      </c>
    </row>
    <row r="3926" spans="1:13" hidden="1" x14ac:dyDescent="0.25">
      <c r="A3926" s="43">
        <v>44901</v>
      </c>
      <c r="B3926" s="40" t="s">
        <v>16433</v>
      </c>
      <c r="C3926" s="40" t="s">
        <v>16434</v>
      </c>
      <c r="D3926" s="38">
        <v>2163000</v>
      </c>
      <c r="E3926" s="42" t="s">
        <v>9114</v>
      </c>
      <c r="F3926" s="38">
        <v>173040</v>
      </c>
      <c r="G3926" s="38">
        <v>2336040</v>
      </c>
      <c r="H3926" s="48" t="s">
        <v>9311</v>
      </c>
      <c r="I3926" s="40" t="s">
        <v>9312</v>
      </c>
      <c r="J3926" s="45">
        <f t="shared" si="236"/>
        <v>54453</v>
      </c>
      <c r="K3926" s="47">
        <f t="shared" si="237"/>
        <v>2336040</v>
      </c>
      <c r="L3926" t="e">
        <f>+VLOOKUP(J3926,'Thanh toán '!Q$6:R$3244,2,0)</f>
        <v>#N/A</v>
      </c>
      <c r="M3926" s="47" t="e">
        <f t="shared" si="238"/>
        <v>#N/A</v>
      </c>
    </row>
    <row r="3927" spans="1:13" hidden="1" x14ac:dyDescent="0.25">
      <c r="A3927" s="43">
        <v>44901</v>
      </c>
      <c r="B3927" s="40" t="s">
        <v>16435</v>
      </c>
      <c r="C3927" s="40" t="s">
        <v>16436</v>
      </c>
      <c r="D3927" s="38">
        <v>1081500</v>
      </c>
      <c r="E3927" s="42" t="s">
        <v>9114</v>
      </c>
      <c r="F3927" s="38">
        <v>86520</v>
      </c>
      <c r="G3927" s="38">
        <v>1168020</v>
      </c>
      <c r="H3927" s="48" t="s">
        <v>16437</v>
      </c>
      <c r="I3927" s="40" t="s">
        <v>9338</v>
      </c>
      <c r="J3927" s="45">
        <f t="shared" si="236"/>
        <v>54454</v>
      </c>
      <c r="K3927" s="47">
        <f t="shared" si="237"/>
        <v>1168020</v>
      </c>
      <c r="L3927" t="e">
        <f>+VLOOKUP(J3927,'Thanh toán '!Q$6:R$3244,2,0)</f>
        <v>#N/A</v>
      </c>
      <c r="M3927" s="47" t="e">
        <f t="shared" si="238"/>
        <v>#N/A</v>
      </c>
    </row>
    <row r="3928" spans="1:13" hidden="1" x14ac:dyDescent="0.25">
      <c r="A3928" s="43">
        <v>44901</v>
      </c>
      <c r="B3928" s="40" t="s">
        <v>16438</v>
      </c>
      <c r="C3928" s="40" t="s">
        <v>16439</v>
      </c>
      <c r="D3928" s="38">
        <v>1081500</v>
      </c>
      <c r="E3928" s="42" t="s">
        <v>9114</v>
      </c>
      <c r="F3928" s="38">
        <v>86520</v>
      </c>
      <c r="G3928" s="38">
        <v>1168020</v>
      </c>
      <c r="H3928" s="48" t="s">
        <v>16440</v>
      </c>
      <c r="I3928" s="40" t="s">
        <v>16441</v>
      </c>
      <c r="J3928" s="45">
        <f t="shared" si="236"/>
        <v>54455</v>
      </c>
      <c r="K3928" s="47">
        <f t="shared" si="237"/>
        <v>1168020</v>
      </c>
      <c r="L3928" t="e">
        <f>+VLOOKUP(J3928,'Thanh toán '!Q$6:R$3244,2,0)</f>
        <v>#N/A</v>
      </c>
      <c r="M3928" s="47" t="e">
        <f t="shared" si="238"/>
        <v>#N/A</v>
      </c>
    </row>
    <row r="3929" spans="1:13" hidden="1" x14ac:dyDescent="0.25">
      <c r="A3929" s="43">
        <v>44901</v>
      </c>
      <c r="B3929" s="40" t="s">
        <v>16442</v>
      </c>
      <c r="C3929" s="40" t="s">
        <v>16443</v>
      </c>
      <c r="D3929" s="38">
        <v>530250</v>
      </c>
      <c r="E3929" s="42" t="s">
        <v>9114</v>
      </c>
      <c r="F3929" s="38">
        <v>42420</v>
      </c>
      <c r="G3929" s="38">
        <v>572670</v>
      </c>
      <c r="H3929" s="48" t="s">
        <v>16444</v>
      </c>
      <c r="I3929" s="40" t="s">
        <v>16445</v>
      </c>
      <c r="J3929" s="45">
        <f t="shared" si="236"/>
        <v>54456</v>
      </c>
      <c r="K3929" s="47">
        <f t="shared" si="237"/>
        <v>572670</v>
      </c>
      <c r="L3929" t="e">
        <f>+VLOOKUP(J3929,'Thanh toán '!Q$6:R$3244,2,0)</f>
        <v>#N/A</v>
      </c>
      <c r="M3929" s="47" t="e">
        <f t="shared" si="238"/>
        <v>#N/A</v>
      </c>
    </row>
    <row r="3930" spans="1:13" hidden="1" x14ac:dyDescent="0.25">
      <c r="A3930" s="43">
        <v>44901</v>
      </c>
      <c r="B3930" s="40" t="s">
        <v>16446</v>
      </c>
      <c r="C3930" s="40" t="s">
        <v>16447</v>
      </c>
      <c r="D3930" s="38">
        <v>5163510</v>
      </c>
      <c r="E3930" s="42" t="s">
        <v>9114</v>
      </c>
      <c r="F3930" s="38">
        <v>413081</v>
      </c>
      <c r="G3930" s="38">
        <v>5576591</v>
      </c>
      <c r="H3930" s="48" t="s">
        <v>9295</v>
      </c>
      <c r="I3930" s="40" t="s">
        <v>9296</v>
      </c>
      <c r="J3930" s="45">
        <f t="shared" si="236"/>
        <v>54457</v>
      </c>
      <c r="K3930" s="47">
        <f t="shared" si="237"/>
        <v>5576591</v>
      </c>
      <c r="L3930">
        <f>+VLOOKUP(J3930,'Thanh toán '!Q$6:R$3244,2,0)</f>
        <v>5576591</v>
      </c>
      <c r="M3930" s="47">
        <f t="shared" si="238"/>
        <v>0</v>
      </c>
    </row>
    <row r="3931" spans="1:13" hidden="1" x14ac:dyDescent="0.25">
      <c r="A3931" s="43">
        <v>44901</v>
      </c>
      <c r="B3931" s="40" t="s">
        <v>16448</v>
      </c>
      <c r="C3931" s="40" t="s">
        <v>16449</v>
      </c>
      <c r="D3931" s="38">
        <v>1322489</v>
      </c>
      <c r="E3931" s="42" t="s">
        <v>9114</v>
      </c>
      <c r="F3931" s="38">
        <v>105799</v>
      </c>
      <c r="G3931" s="38">
        <v>1428288</v>
      </c>
      <c r="H3931" s="48" t="s">
        <v>9001</v>
      </c>
      <c r="I3931" s="40" t="s">
        <v>9002</v>
      </c>
      <c r="J3931" s="45">
        <f t="shared" si="236"/>
        <v>54458</v>
      </c>
      <c r="K3931" s="47">
        <f t="shared" si="237"/>
        <v>1428288</v>
      </c>
      <c r="L3931">
        <f>+VLOOKUP(J3931,'Thanh toán '!Q$6:R$3244,2,0)</f>
        <v>1428288</v>
      </c>
      <c r="M3931" s="47">
        <f t="shared" si="238"/>
        <v>0</v>
      </c>
    </row>
    <row r="3932" spans="1:13" ht="21" hidden="1" x14ac:dyDescent="0.25">
      <c r="A3932" s="43">
        <v>44901</v>
      </c>
      <c r="B3932" s="40" t="s">
        <v>16450</v>
      </c>
      <c r="C3932" s="40" t="s">
        <v>16451</v>
      </c>
      <c r="D3932" s="38">
        <v>584084</v>
      </c>
      <c r="E3932" s="42" t="s">
        <v>9114</v>
      </c>
      <c r="F3932" s="38">
        <v>46727</v>
      </c>
      <c r="G3932" s="38">
        <v>630811</v>
      </c>
      <c r="H3932" s="48" t="s">
        <v>9448</v>
      </c>
      <c r="I3932" s="40" t="s">
        <v>9449</v>
      </c>
      <c r="J3932" s="45">
        <f t="shared" si="236"/>
        <v>54459</v>
      </c>
      <c r="K3932" s="47">
        <f t="shared" si="237"/>
        <v>630811</v>
      </c>
      <c r="L3932">
        <f>+VLOOKUP(J3932,'Thanh toán '!Q$6:R$3244,2,0)</f>
        <v>630811</v>
      </c>
      <c r="M3932" s="47">
        <f t="shared" si="238"/>
        <v>0</v>
      </c>
    </row>
    <row r="3933" spans="1:13" ht="21" hidden="1" x14ac:dyDescent="0.25">
      <c r="A3933" s="43">
        <v>44902</v>
      </c>
      <c r="B3933" s="40" t="s">
        <v>16452</v>
      </c>
      <c r="C3933" s="40" t="s">
        <v>16453</v>
      </c>
      <c r="D3933" s="38">
        <v>2494685</v>
      </c>
      <c r="E3933" s="42" t="s">
        <v>9114</v>
      </c>
      <c r="F3933" s="38">
        <v>199575</v>
      </c>
      <c r="G3933" s="38">
        <v>2694260</v>
      </c>
      <c r="H3933" s="48" t="s">
        <v>10921</v>
      </c>
      <c r="I3933" s="40" t="s">
        <v>10922</v>
      </c>
      <c r="J3933" s="45">
        <f t="shared" si="236"/>
        <v>54461</v>
      </c>
      <c r="K3933" s="47">
        <f t="shared" si="237"/>
        <v>2694260</v>
      </c>
      <c r="L3933">
        <f>+VLOOKUP(J3933,'Thanh toán '!Q$6:R$3244,2,0)</f>
        <v>2694260</v>
      </c>
      <c r="M3933" s="47">
        <f t="shared" si="238"/>
        <v>0</v>
      </c>
    </row>
    <row r="3934" spans="1:13" hidden="1" x14ac:dyDescent="0.25">
      <c r="A3934" s="43">
        <v>44902</v>
      </c>
      <c r="B3934" s="40" t="s">
        <v>16454</v>
      </c>
      <c r="C3934" s="40" t="s">
        <v>16455</v>
      </c>
      <c r="D3934" s="38">
        <v>2202930</v>
      </c>
      <c r="E3934" s="42" t="s">
        <v>9114</v>
      </c>
      <c r="F3934" s="38">
        <v>176234</v>
      </c>
      <c r="G3934" s="38">
        <v>2379164</v>
      </c>
      <c r="H3934" s="48" t="s">
        <v>9206</v>
      </c>
      <c r="I3934" s="40" t="s">
        <v>9207</v>
      </c>
      <c r="J3934" s="45">
        <f t="shared" si="236"/>
        <v>54462</v>
      </c>
      <c r="K3934" s="47">
        <f t="shared" si="237"/>
        <v>2379164</v>
      </c>
      <c r="L3934">
        <f>+VLOOKUP(J3934,'Thanh toán '!Q$6:R$3244,2,0)</f>
        <v>2379164</v>
      </c>
      <c r="M3934" s="47">
        <f t="shared" si="238"/>
        <v>0</v>
      </c>
    </row>
    <row r="3935" spans="1:13" ht="21" hidden="1" x14ac:dyDescent="0.25">
      <c r="A3935" s="43">
        <v>44902</v>
      </c>
      <c r="B3935" s="40" t="s">
        <v>16456</v>
      </c>
      <c r="C3935" s="40" t="s">
        <v>16457</v>
      </c>
      <c r="D3935" s="38">
        <v>1784049</v>
      </c>
      <c r="E3935" s="42" t="s">
        <v>9114</v>
      </c>
      <c r="F3935" s="38">
        <v>142724</v>
      </c>
      <c r="G3935" s="38">
        <v>1926773</v>
      </c>
      <c r="H3935" s="48" t="s">
        <v>9284</v>
      </c>
      <c r="I3935" s="40" t="s">
        <v>9285</v>
      </c>
      <c r="J3935" s="45">
        <f t="shared" si="236"/>
        <v>54464</v>
      </c>
      <c r="K3935" s="47">
        <f t="shared" si="237"/>
        <v>1926773</v>
      </c>
      <c r="L3935">
        <f>+VLOOKUP(J3935,'Thanh toán '!Q$6:R$3244,2,0)</f>
        <v>1926773</v>
      </c>
      <c r="M3935" s="47">
        <f t="shared" si="238"/>
        <v>0</v>
      </c>
    </row>
    <row r="3936" spans="1:13" hidden="1" x14ac:dyDescent="0.25">
      <c r="A3936" s="43">
        <v>44902</v>
      </c>
      <c r="B3936" s="40" t="s">
        <v>16458</v>
      </c>
      <c r="C3936" s="40" t="s">
        <v>16459</v>
      </c>
      <c r="D3936" s="38">
        <v>2759781</v>
      </c>
      <c r="E3936" s="42" t="s">
        <v>9114</v>
      </c>
      <c r="F3936" s="38">
        <v>220782</v>
      </c>
      <c r="G3936" s="38">
        <v>2980563</v>
      </c>
      <c r="H3936" s="48" t="s">
        <v>9268</v>
      </c>
      <c r="I3936" s="40" t="s">
        <v>9269</v>
      </c>
      <c r="J3936" s="45">
        <f t="shared" si="236"/>
        <v>54467</v>
      </c>
      <c r="K3936" s="47">
        <f t="shared" si="237"/>
        <v>2980563</v>
      </c>
      <c r="L3936">
        <f>+VLOOKUP(J3936,'Thanh toán '!Q$6:R$3244,2,0)</f>
        <v>2980563</v>
      </c>
      <c r="M3936" s="47">
        <f t="shared" si="238"/>
        <v>0</v>
      </c>
    </row>
    <row r="3937" spans="1:13" hidden="1" x14ac:dyDescent="0.25">
      <c r="A3937" s="43">
        <v>44902</v>
      </c>
      <c r="B3937" s="40" t="s">
        <v>16460</v>
      </c>
      <c r="C3937" s="40" t="s">
        <v>16461</v>
      </c>
      <c r="D3937" s="38">
        <v>438900</v>
      </c>
      <c r="E3937" s="42" t="s">
        <v>9114</v>
      </c>
      <c r="F3937" s="38">
        <v>35112</v>
      </c>
      <c r="G3937" s="38">
        <v>474012</v>
      </c>
      <c r="H3937" s="48" t="s">
        <v>9001</v>
      </c>
      <c r="I3937" s="40" t="s">
        <v>9002</v>
      </c>
      <c r="J3937" s="45">
        <f t="shared" si="236"/>
        <v>54468</v>
      </c>
      <c r="K3937" s="47">
        <f t="shared" si="237"/>
        <v>474012</v>
      </c>
      <c r="L3937">
        <f>+VLOOKUP(J3937,'Thanh toán '!Q$6:R$3244,2,0)</f>
        <v>474012</v>
      </c>
      <c r="M3937" s="47">
        <f t="shared" si="238"/>
        <v>0</v>
      </c>
    </row>
    <row r="3938" spans="1:13" hidden="1" x14ac:dyDescent="0.25">
      <c r="A3938" s="43">
        <v>44902</v>
      </c>
      <c r="B3938" s="40" t="s">
        <v>16462</v>
      </c>
      <c r="C3938" s="40" t="s">
        <v>16463</v>
      </c>
      <c r="D3938" s="38">
        <v>333174</v>
      </c>
      <c r="E3938" s="42" t="s">
        <v>9114</v>
      </c>
      <c r="F3938" s="38">
        <v>26654</v>
      </c>
      <c r="G3938" s="38">
        <v>359828</v>
      </c>
      <c r="H3938" s="48" t="s">
        <v>9001</v>
      </c>
      <c r="I3938" s="40" t="s">
        <v>9002</v>
      </c>
      <c r="J3938" s="45">
        <f t="shared" si="236"/>
        <v>54469</v>
      </c>
      <c r="K3938" s="47">
        <f t="shared" si="237"/>
        <v>359828</v>
      </c>
      <c r="L3938">
        <f>+VLOOKUP(J3938,'Thanh toán '!Q$6:R$3244,2,0)</f>
        <v>359828</v>
      </c>
      <c r="M3938" s="47">
        <f t="shared" si="238"/>
        <v>0</v>
      </c>
    </row>
    <row r="3939" spans="1:13" hidden="1" x14ac:dyDescent="0.25">
      <c r="A3939" s="43">
        <v>44902</v>
      </c>
      <c r="B3939" s="40" t="s">
        <v>16464</v>
      </c>
      <c r="C3939" s="40" t="s">
        <v>16465</v>
      </c>
      <c r="D3939" s="38">
        <v>1081500</v>
      </c>
      <c r="E3939" s="42" t="s">
        <v>9114</v>
      </c>
      <c r="F3939" s="38">
        <v>86520</v>
      </c>
      <c r="G3939" s="38">
        <v>1168020</v>
      </c>
      <c r="H3939" s="48" t="s">
        <v>10031</v>
      </c>
      <c r="I3939" s="40" t="s">
        <v>10032</v>
      </c>
      <c r="J3939" s="45">
        <f t="shared" si="236"/>
        <v>54470</v>
      </c>
      <c r="K3939" s="47">
        <f t="shared" si="237"/>
        <v>1168020</v>
      </c>
      <c r="L3939" t="e">
        <f>+VLOOKUP(J3939,'Thanh toán '!Q$6:R$3244,2,0)</f>
        <v>#N/A</v>
      </c>
      <c r="M3939" s="47" t="e">
        <f t="shared" si="238"/>
        <v>#N/A</v>
      </c>
    </row>
    <row r="3940" spans="1:13" hidden="1" x14ac:dyDescent="0.25">
      <c r="A3940" s="43">
        <v>44902</v>
      </c>
      <c r="B3940" s="40" t="s">
        <v>16466</v>
      </c>
      <c r="C3940" s="40" t="s">
        <v>16467</v>
      </c>
      <c r="D3940" s="38">
        <v>1095638</v>
      </c>
      <c r="E3940" s="42" t="s">
        <v>9114</v>
      </c>
      <c r="F3940" s="38">
        <v>87651</v>
      </c>
      <c r="G3940" s="38">
        <v>1183289</v>
      </c>
      <c r="H3940" s="48" t="s">
        <v>9001</v>
      </c>
      <c r="I3940" s="40" t="s">
        <v>9002</v>
      </c>
      <c r="J3940" s="45">
        <f t="shared" si="236"/>
        <v>54471</v>
      </c>
      <c r="K3940" s="47">
        <f t="shared" si="237"/>
        <v>1183289</v>
      </c>
      <c r="L3940">
        <f>+VLOOKUP(J3940,'Thanh toán '!Q$6:R$3244,2,0)</f>
        <v>1183289</v>
      </c>
      <c r="M3940" s="47">
        <f t="shared" si="238"/>
        <v>0</v>
      </c>
    </row>
    <row r="3941" spans="1:13" hidden="1" x14ac:dyDescent="0.25">
      <c r="A3941" s="43">
        <v>44902</v>
      </c>
      <c r="B3941" s="40" t="s">
        <v>16468</v>
      </c>
      <c r="C3941" s="40" t="s">
        <v>16469</v>
      </c>
      <c r="D3941" s="38">
        <v>2163000</v>
      </c>
      <c r="E3941" s="42" t="s">
        <v>9114</v>
      </c>
      <c r="F3941" s="38">
        <v>173040</v>
      </c>
      <c r="G3941" s="38">
        <v>2336040</v>
      </c>
      <c r="H3941" s="48" t="s">
        <v>9766</v>
      </c>
      <c r="I3941" s="40" t="s">
        <v>9767</v>
      </c>
      <c r="J3941" s="45">
        <f t="shared" si="236"/>
        <v>54472</v>
      </c>
      <c r="K3941" s="47">
        <f t="shared" si="237"/>
        <v>2336040</v>
      </c>
      <c r="L3941" t="e">
        <f>+VLOOKUP(J3941,'Thanh toán '!Q$6:R$3244,2,0)</f>
        <v>#N/A</v>
      </c>
      <c r="M3941" s="47" t="e">
        <f t="shared" si="238"/>
        <v>#N/A</v>
      </c>
    </row>
    <row r="3942" spans="1:13" hidden="1" x14ac:dyDescent="0.25">
      <c r="A3942" s="43">
        <v>44902</v>
      </c>
      <c r="B3942" s="40" t="s">
        <v>16470</v>
      </c>
      <c r="C3942" s="40" t="s">
        <v>16471</v>
      </c>
      <c r="D3942" s="38">
        <v>1916780</v>
      </c>
      <c r="E3942" s="42" t="s">
        <v>9114</v>
      </c>
      <c r="F3942" s="38">
        <v>153342</v>
      </c>
      <c r="G3942" s="38">
        <v>2070122</v>
      </c>
      <c r="H3942" s="48" t="s">
        <v>9183</v>
      </c>
      <c r="I3942" s="40" t="s">
        <v>9184</v>
      </c>
      <c r="J3942" s="45">
        <f t="shared" si="236"/>
        <v>54475</v>
      </c>
      <c r="K3942" s="47">
        <f t="shared" si="237"/>
        <v>2070122</v>
      </c>
      <c r="L3942">
        <f>+VLOOKUP(J3942,'Thanh toán '!Q$6:R$3244,2,0)</f>
        <v>2070122</v>
      </c>
      <c r="M3942" s="47">
        <f t="shared" si="238"/>
        <v>0</v>
      </c>
    </row>
    <row r="3943" spans="1:13" hidden="1" x14ac:dyDescent="0.25">
      <c r="A3943" s="43">
        <v>44902</v>
      </c>
      <c r="B3943" s="40" t="s">
        <v>16472</v>
      </c>
      <c r="C3943" s="40" t="s">
        <v>16473</v>
      </c>
      <c r="D3943" s="38">
        <v>1329640</v>
      </c>
      <c r="E3943" s="42" t="s">
        <v>9114</v>
      </c>
      <c r="F3943" s="38">
        <v>106371</v>
      </c>
      <c r="G3943" s="38">
        <v>1436011</v>
      </c>
      <c r="H3943" s="48" t="s">
        <v>9398</v>
      </c>
      <c r="I3943" s="40" t="s">
        <v>9399</v>
      </c>
      <c r="J3943" s="45">
        <f t="shared" si="236"/>
        <v>54476</v>
      </c>
      <c r="K3943" s="47">
        <f t="shared" si="237"/>
        <v>1436011</v>
      </c>
      <c r="L3943">
        <f>+VLOOKUP(J3943,'Thanh toán '!Q$6:R$3244,2,0)</f>
        <v>1436011</v>
      </c>
      <c r="M3943" s="47">
        <f t="shared" si="238"/>
        <v>0</v>
      </c>
    </row>
    <row r="3944" spans="1:13" hidden="1" x14ac:dyDescent="0.25">
      <c r="A3944" s="43">
        <v>44902</v>
      </c>
      <c r="B3944" s="40" t="s">
        <v>16474</v>
      </c>
      <c r="C3944" s="40" t="s">
        <v>16475</v>
      </c>
      <c r="D3944" s="38">
        <v>435600</v>
      </c>
      <c r="E3944" s="42" t="s">
        <v>9114</v>
      </c>
      <c r="F3944" s="38">
        <v>34848</v>
      </c>
      <c r="G3944" s="38">
        <v>470448</v>
      </c>
      <c r="H3944" s="48" t="s">
        <v>9001</v>
      </c>
      <c r="I3944" s="40" t="s">
        <v>9002</v>
      </c>
      <c r="J3944" s="45">
        <f t="shared" si="236"/>
        <v>54478</v>
      </c>
      <c r="K3944" s="47">
        <f t="shared" si="237"/>
        <v>470448</v>
      </c>
      <c r="L3944">
        <f>+VLOOKUP(J3944,'Thanh toán '!Q$6:R$3244,2,0)</f>
        <v>470448</v>
      </c>
      <c r="M3944" s="47">
        <f t="shared" si="238"/>
        <v>0</v>
      </c>
    </row>
    <row r="3945" spans="1:13" hidden="1" x14ac:dyDescent="0.25">
      <c r="A3945" s="43">
        <v>44902</v>
      </c>
      <c r="B3945" s="40" t="s">
        <v>16476</v>
      </c>
      <c r="C3945" s="40" t="s">
        <v>16477</v>
      </c>
      <c r="D3945" s="38">
        <v>1432872</v>
      </c>
      <c r="E3945" s="42" t="s">
        <v>9114</v>
      </c>
      <c r="F3945" s="38">
        <v>114630</v>
      </c>
      <c r="G3945" s="38">
        <v>1547502</v>
      </c>
      <c r="H3945" s="48" t="s">
        <v>9001</v>
      </c>
      <c r="I3945" s="40" t="s">
        <v>9002</v>
      </c>
      <c r="J3945" s="45">
        <f t="shared" si="236"/>
        <v>54479</v>
      </c>
      <c r="K3945" s="47">
        <f t="shared" si="237"/>
        <v>1547502</v>
      </c>
      <c r="L3945">
        <f>+VLOOKUP(J3945,'Thanh toán '!Q$6:R$3244,2,0)</f>
        <v>1547502</v>
      </c>
      <c r="M3945" s="47">
        <f t="shared" si="238"/>
        <v>0</v>
      </c>
    </row>
    <row r="3946" spans="1:13" hidden="1" x14ac:dyDescent="0.25">
      <c r="A3946" s="43">
        <v>44902</v>
      </c>
      <c r="B3946" s="40" t="s">
        <v>16478</v>
      </c>
      <c r="C3946" s="40" t="s">
        <v>16479</v>
      </c>
      <c r="D3946" s="38">
        <v>553467</v>
      </c>
      <c r="E3946" s="42" t="s">
        <v>9114</v>
      </c>
      <c r="F3946" s="38">
        <v>44277</v>
      </c>
      <c r="G3946" s="38">
        <v>597744</v>
      </c>
      <c r="H3946" s="48" t="s">
        <v>9001</v>
      </c>
      <c r="I3946" s="40" t="s">
        <v>9002</v>
      </c>
      <c r="J3946" s="45">
        <f t="shared" si="236"/>
        <v>54480</v>
      </c>
      <c r="K3946" s="47">
        <f t="shared" si="237"/>
        <v>597744</v>
      </c>
      <c r="L3946">
        <f>+VLOOKUP(J3946,'Thanh toán '!Q$6:R$3244,2,0)</f>
        <v>597744</v>
      </c>
      <c r="M3946" s="47">
        <f t="shared" si="238"/>
        <v>0</v>
      </c>
    </row>
    <row r="3947" spans="1:13" hidden="1" x14ac:dyDescent="0.25">
      <c r="A3947" s="43">
        <v>44902</v>
      </c>
      <c r="B3947" s="40" t="s">
        <v>16480</v>
      </c>
      <c r="C3947" s="40" t="s">
        <v>16481</v>
      </c>
      <c r="D3947" s="38">
        <v>1061211</v>
      </c>
      <c r="E3947" s="42" t="s">
        <v>9114</v>
      </c>
      <c r="F3947" s="38">
        <v>84897</v>
      </c>
      <c r="G3947" s="38">
        <v>1146108</v>
      </c>
      <c r="H3947" s="48" t="s">
        <v>9001</v>
      </c>
      <c r="I3947" s="40" t="s">
        <v>9002</v>
      </c>
      <c r="J3947" s="45">
        <f t="shared" si="236"/>
        <v>54481</v>
      </c>
      <c r="K3947" s="47">
        <f t="shared" si="237"/>
        <v>1146108</v>
      </c>
      <c r="L3947">
        <f>+VLOOKUP(J3947,'Thanh toán '!Q$6:R$3244,2,0)</f>
        <v>1146108</v>
      </c>
      <c r="M3947" s="47">
        <f t="shared" si="238"/>
        <v>0</v>
      </c>
    </row>
    <row r="3948" spans="1:13" ht="21" hidden="1" x14ac:dyDescent="0.25">
      <c r="A3948" s="43">
        <v>44902</v>
      </c>
      <c r="B3948" s="40" t="s">
        <v>16482</v>
      </c>
      <c r="C3948" s="40" t="s">
        <v>16483</v>
      </c>
      <c r="D3948" s="38">
        <v>1102500</v>
      </c>
      <c r="E3948" s="42" t="s">
        <v>9114</v>
      </c>
      <c r="F3948" s="38">
        <v>88200</v>
      </c>
      <c r="G3948" s="38">
        <v>1190700</v>
      </c>
      <c r="H3948" s="48" t="s">
        <v>9159</v>
      </c>
      <c r="I3948" s="40" t="s">
        <v>9160</v>
      </c>
      <c r="J3948" s="45">
        <f t="shared" si="236"/>
        <v>54483</v>
      </c>
      <c r="K3948" s="47">
        <f t="shared" si="237"/>
        <v>1190700</v>
      </c>
      <c r="L3948" t="e">
        <f>+VLOOKUP(J3948,'Thanh toán '!Q$6:R$3244,2,0)</f>
        <v>#N/A</v>
      </c>
      <c r="M3948" s="47" t="e">
        <f t="shared" si="238"/>
        <v>#N/A</v>
      </c>
    </row>
    <row r="3949" spans="1:13" ht="21" hidden="1" x14ac:dyDescent="0.25">
      <c r="A3949" s="43">
        <v>44902</v>
      </c>
      <c r="B3949" s="40" t="s">
        <v>16484</v>
      </c>
      <c r="C3949" s="40" t="s">
        <v>16485</v>
      </c>
      <c r="D3949" s="38">
        <v>1836482</v>
      </c>
      <c r="E3949" s="42" t="s">
        <v>9114</v>
      </c>
      <c r="F3949" s="38">
        <v>146919</v>
      </c>
      <c r="G3949" s="38">
        <v>1983401</v>
      </c>
      <c r="H3949" s="48" t="s">
        <v>9159</v>
      </c>
      <c r="I3949" s="40" t="s">
        <v>9160</v>
      </c>
      <c r="J3949" s="45">
        <f t="shared" ref="J3949:J4012" si="239">+B3949*1</f>
        <v>54484</v>
      </c>
      <c r="K3949" s="47">
        <f t="shared" ref="K3949:K4012" si="240">+G3949</f>
        <v>1983401</v>
      </c>
      <c r="L3949">
        <f>+VLOOKUP(J3949,'Thanh toán '!Q$6:R$3244,2,0)</f>
        <v>1983401</v>
      </c>
      <c r="M3949" s="47">
        <f t="shared" si="238"/>
        <v>0</v>
      </c>
    </row>
    <row r="3950" spans="1:13" hidden="1" x14ac:dyDescent="0.25">
      <c r="A3950" s="43">
        <v>44902</v>
      </c>
      <c r="B3950" s="40" t="s">
        <v>16486</v>
      </c>
      <c r="C3950" s="40" t="s">
        <v>16487</v>
      </c>
      <c r="D3950" s="38">
        <v>806200</v>
      </c>
      <c r="E3950" s="42" t="s">
        <v>9114</v>
      </c>
      <c r="F3950" s="38">
        <v>64496</v>
      </c>
      <c r="G3950" s="38">
        <v>870696</v>
      </c>
      <c r="H3950" s="48" t="s">
        <v>9001</v>
      </c>
      <c r="I3950" s="40" t="s">
        <v>9002</v>
      </c>
      <c r="J3950" s="45">
        <f t="shared" si="239"/>
        <v>54486</v>
      </c>
      <c r="K3950" s="47">
        <f t="shared" si="240"/>
        <v>870696</v>
      </c>
      <c r="L3950">
        <f>+VLOOKUP(J3950,'Thanh toán '!Q$6:R$3244,2,0)</f>
        <v>870696</v>
      </c>
      <c r="M3950" s="47">
        <f t="shared" si="238"/>
        <v>0</v>
      </c>
    </row>
    <row r="3951" spans="1:13" hidden="1" x14ac:dyDescent="0.25">
      <c r="A3951" s="43">
        <v>44902</v>
      </c>
      <c r="B3951" s="40" t="s">
        <v>16488</v>
      </c>
      <c r="C3951" s="40" t="s">
        <v>16489</v>
      </c>
      <c r="D3951" s="38">
        <v>928504</v>
      </c>
      <c r="E3951" s="42" t="s">
        <v>9114</v>
      </c>
      <c r="F3951" s="38">
        <v>74280</v>
      </c>
      <c r="G3951" s="38">
        <v>1002784</v>
      </c>
      <c r="H3951" s="48" t="s">
        <v>9001</v>
      </c>
      <c r="I3951" s="40" t="s">
        <v>9002</v>
      </c>
      <c r="J3951" s="45">
        <f t="shared" si="239"/>
        <v>54488</v>
      </c>
      <c r="K3951" s="47">
        <f t="shared" si="240"/>
        <v>1002784</v>
      </c>
      <c r="L3951">
        <f>+VLOOKUP(J3951,'Thanh toán '!Q$6:R$3244,2,0)</f>
        <v>1002784</v>
      </c>
      <c r="M3951" s="47">
        <f t="shared" si="238"/>
        <v>0</v>
      </c>
    </row>
    <row r="3952" spans="1:13" hidden="1" x14ac:dyDescent="0.25">
      <c r="A3952" s="43">
        <v>44902</v>
      </c>
      <c r="B3952" s="40" t="s">
        <v>16490</v>
      </c>
      <c r="C3952" s="40" t="s">
        <v>16491</v>
      </c>
      <c r="D3952" s="38">
        <v>1345289</v>
      </c>
      <c r="E3952" s="42" t="s">
        <v>9114</v>
      </c>
      <c r="F3952" s="38">
        <v>107623</v>
      </c>
      <c r="G3952" s="38">
        <v>1452912</v>
      </c>
      <c r="H3952" s="48" t="s">
        <v>9001</v>
      </c>
      <c r="I3952" s="40" t="s">
        <v>9002</v>
      </c>
      <c r="J3952" s="45">
        <f t="shared" si="239"/>
        <v>54489</v>
      </c>
      <c r="K3952" s="47">
        <f t="shared" si="240"/>
        <v>1452912</v>
      </c>
      <c r="L3952">
        <f>+VLOOKUP(J3952,'Thanh toán '!Q$6:R$3244,2,0)</f>
        <v>1452912</v>
      </c>
      <c r="M3952" s="47">
        <f t="shared" si="238"/>
        <v>0</v>
      </c>
    </row>
    <row r="3953" spans="1:13" hidden="1" x14ac:dyDescent="0.25">
      <c r="A3953" s="43">
        <v>44902</v>
      </c>
      <c r="B3953" s="40" t="s">
        <v>16492</v>
      </c>
      <c r="C3953" s="40" t="s">
        <v>16493</v>
      </c>
      <c r="D3953" s="38">
        <v>1411624</v>
      </c>
      <c r="E3953" s="42" t="s">
        <v>9114</v>
      </c>
      <c r="F3953" s="38">
        <v>112930</v>
      </c>
      <c r="G3953" s="38">
        <v>1524554</v>
      </c>
      <c r="H3953" s="48" t="s">
        <v>9001</v>
      </c>
      <c r="I3953" s="40" t="s">
        <v>9002</v>
      </c>
      <c r="J3953" s="45">
        <f t="shared" si="239"/>
        <v>54490</v>
      </c>
      <c r="K3953" s="47">
        <f t="shared" si="240"/>
        <v>1524554</v>
      </c>
      <c r="L3953">
        <f>+VLOOKUP(J3953,'Thanh toán '!Q$6:R$3244,2,0)</f>
        <v>1524554</v>
      </c>
      <c r="M3953" s="47">
        <f t="shared" si="238"/>
        <v>0</v>
      </c>
    </row>
    <row r="3954" spans="1:13" hidden="1" x14ac:dyDescent="0.25">
      <c r="A3954" s="43">
        <v>44902</v>
      </c>
      <c r="B3954" s="40" t="s">
        <v>16494</v>
      </c>
      <c r="C3954" s="40" t="s">
        <v>16495</v>
      </c>
      <c r="D3954" s="38">
        <v>1560724</v>
      </c>
      <c r="E3954" s="42" t="s">
        <v>9114</v>
      </c>
      <c r="F3954" s="38">
        <v>124858</v>
      </c>
      <c r="G3954" s="38">
        <v>1685582</v>
      </c>
      <c r="H3954" s="48" t="s">
        <v>9001</v>
      </c>
      <c r="I3954" s="40" t="s">
        <v>9002</v>
      </c>
      <c r="J3954" s="45">
        <f t="shared" si="239"/>
        <v>54493</v>
      </c>
      <c r="K3954" s="47">
        <f t="shared" si="240"/>
        <v>1685582</v>
      </c>
      <c r="L3954">
        <f>+VLOOKUP(J3954,'Thanh toán '!Q$6:R$3244,2,0)</f>
        <v>1685582</v>
      </c>
      <c r="M3954" s="47">
        <f t="shared" si="238"/>
        <v>0</v>
      </c>
    </row>
    <row r="3955" spans="1:13" hidden="1" x14ac:dyDescent="0.25">
      <c r="A3955" s="43">
        <v>44902</v>
      </c>
      <c r="B3955" s="40" t="s">
        <v>16496</v>
      </c>
      <c r="C3955" s="40" t="s">
        <v>16497</v>
      </c>
      <c r="D3955" s="38">
        <v>1987947</v>
      </c>
      <c r="E3955" s="42" t="s">
        <v>9114</v>
      </c>
      <c r="F3955" s="38">
        <v>159036</v>
      </c>
      <c r="G3955" s="38">
        <v>2146983</v>
      </c>
      <c r="H3955" s="48" t="s">
        <v>9001</v>
      </c>
      <c r="I3955" s="40" t="s">
        <v>9002</v>
      </c>
      <c r="J3955" s="45">
        <f t="shared" si="239"/>
        <v>54494</v>
      </c>
      <c r="K3955" s="47">
        <f t="shared" si="240"/>
        <v>2146983</v>
      </c>
      <c r="L3955">
        <f>+VLOOKUP(J3955,'Thanh toán '!Q$6:R$3244,2,0)</f>
        <v>2146983</v>
      </c>
      <c r="M3955" s="47">
        <f t="shared" si="238"/>
        <v>0</v>
      </c>
    </row>
    <row r="3956" spans="1:13" hidden="1" x14ac:dyDescent="0.25">
      <c r="A3956" s="43">
        <v>44902</v>
      </c>
      <c r="B3956" s="40" t="s">
        <v>16498</v>
      </c>
      <c r="C3956" s="40" t="s">
        <v>16499</v>
      </c>
      <c r="D3956" s="38">
        <v>608971</v>
      </c>
      <c r="E3956" s="42" t="s">
        <v>9114</v>
      </c>
      <c r="F3956" s="38">
        <v>48718</v>
      </c>
      <c r="G3956" s="38">
        <v>657689</v>
      </c>
      <c r="H3956" s="48" t="s">
        <v>9001</v>
      </c>
      <c r="I3956" s="40" t="s">
        <v>9002</v>
      </c>
      <c r="J3956" s="45">
        <f t="shared" si="239"/>
        <v>54496</v>
      </c>
      <c r="K3956" s="47">
        <f t="shared" si="240"/>
        <v>657689</v>
      </c>
      <c r="L3956">
        <f>+VLOOKUP(J3956,'Thanh toán '!Q$6:R$3244,2,0)</f>
        <v>657689</v>
      </c>
      <c r="M3956" s="47">
        <f t="shared" si="238"/>
        <v>0</v>
      </c>
    </row>
    <row r="3957" spans="1:13" hidden="1" x14ac:dyDescent="0.25">
      <c r="A3957" s="43">
        <v>44902</v>
      </c>
      <c r="B3957" s="40" t="s">
        <v>16500</v>
      </c>
      <c r="C3957" s="40" t="s">
        <v>16501</v>
      </c>
      <c r="D3957" s="38">
        <v>250910</v>
      </c>
      <c r="E3957" s="42" t="s">
        <v>9114</v>
      </c>
      <c r="F3957" s="38">
        <v>20073</v>
      </c>
      <c r="G3957" s="38">
        <v>270983</v>
      </c>
      <c r="H3957" s="48" t="s">
        <v>9001</v>
      </c>
      <c r="I3957" s="40" t="s">
        <v>9002</v>
      </c>
      <c r="J3957" s="45">
        <f t="shared" si="239"/>
        <v>54497</v>
      </c>
      <c r="K3957" s="47">
        <f t="shared" si="240"/>
        <v>270983</v>
      </c>
      <c r="L3957">
        <f>+VLOOKUP(J3957,'Thanh toán '!Q$6:R$3244,2,0)</f>
        <v>270983</v>
      </c>
      <c r="M3957" s="47">
        <f t="shared" si="238"/>
        <v>0</v>
      </c>
    </row>
    <row r="3958" spans="1:13" hidden="1" x14ac:dyDescent="0.25">
      <c r="A3958" s="43">
        <v>44902</v>
      </c>
      <c r="B3958" s="40" t="s">
        <v>16502</v>
      </c>
      <c r="C3958" s="40" t="s">
        <v>16503</v>
      </c>
      <c r="D3958" s="38">
        <v>591543</v>
      </c>
      <c r="E3958" s="42" t="s">
        <v>9114</v>
      </c>
      <c r="F3958" s="38">
        <v>47323</v>
      </c>
      <c r="G3958" s="38">
        <v>638866</v>
      </c>
      <c r="H3958" s="48" t="s">
        <v>9001</v>
      </c>
      <c r="I3958" s="40" t="s">
        <v>9002</v>
      </c>
      <c r="J3958" s="45">
        <f t="shared" si="239"/>
        <v>54499</v>
      </c>
      <c r="K3958" s="47">
        <f t="shared" si="240"/>
        <v>638866</v>
      </c>
      <c r="L3958">
        <f>+VLOOKUP(J3958,'Thanh toán '!Q$6:R$3244,2,0)</f>
        <v>638866</v>
      </c>
      <c r="M3958" s="47">
        <f t="shared" si="238"/>
        <v>0</v>
      </c>
    </row>
    <row r="3959" spans="1:13" hidden="1" x14ac:dyDescent="0.25">
      <c r="A3959" s="43">
        <v>44902</v>
      </c>
      <c r="B3959" s="40" t="s">
        <v>16504</v>
      </c>
      <c r="C3959" s="40" t="s">
        <v>16505</v>
      </c>
      <c r="D3959" s="38">
        <v>839130</v>
      </c>
      <c r="E3959" s="42" t="s">
        <v>9114</v>
      </c>
      <c r="F3959" s="38">
        <v>67130</v>
      </c>
      <c r="G3959" s="38">
        <v>906260</v>
      </c>
      <c r="H3959" s="48" t="s">
        <v>9001</v>
      </c>
      <c r="I3959" s="40" t="s">
        <v>9002</v>
      </c>
      <c r="J3959" s="45">
        <f t="shared" si="239"/>
        <v>54500</v>
      </c>
      <c r="K3959" s="47">
        <f t="shared" si="240"/>
        <v>906260</v>
      </c>
      <c r="L3959">
        <f>+VLOOKUP(J3959,'Thanh toán '!Q$6:R$3244,2,0)</f>
        <v>906260</v>
      </c>
      <c r="M3959" s="47">
        <f t="shared" si="238"/>
        <v>0</v>
      </c>
    </row>
    <row r="3960" spans="1:13" hidden="1" x14ac:dyDescent="0.25">
      <c r="A3960" s="43">
        <v>44902</v>
      </c>
      <c r="B3960" s="40" t="s">
        <v>16506</v>
      </c>
      <c r="C3960" s="40" t="s">
        <v>16507</v>
      </c>
      <c r="D3960" s="38">
        <v>2151887</v>
      </c>
      <c r="E3960" s="42" t="s">
        <v>9114</v>
      </c>
      <c r="F3960" s="38">
        <v>172151</v>
      </c>
      <c r="G3960" s="38">
        <v>2324038</v>
      </c>
      <c r="H3960" s="48" t="s">
        <v>9001</v>
      </c>
      <c r="I3960" s="40" t="s">
        <v>9002</v>
      </c>
      <c r="J3960" s="45">
        <f t="shared" si="239"/>
        <v>54502</v>
      </c>
      <c r="K3960" s="47">
        <f t="shared" si="240"/>
        <v>2324038</v>
      </c>
      <c r="L3960">
        <f>+VLOOKUP(J3960,'Thanh toán '!Q$6:R$3244,2,0)</f>
        <v>2324038</v>
      </c>
      <c r="M3960" s="47">
        <f t="shared" si="238"/>
        <v>0</v>
      </c>
    </row>
    <row r="3961" spans="1:13" hidden="1" x14ac:dyDescent="0.25">
      <c r="A3961" s="43">
        <v>44902</v>
      </c>
      <c r="B3961" s="40" t="s">
        <v>16508</v>
      </c>
      <c r="C3961" s="40" t="s">
        <v>16509</v>
      </c>
      <c r="D3961" s="38">
        <v>747832</v>
      </c>
      <c r="E3961" s="42" t="s">
        <v>9114</v>
      </c>
      <c r="F3961" s="38">
        <v>59827</v>
      </c>
      <c r="G3961" s="38">
        <v>807659</v>
      </c>
      <c r="H3961" s="48" t="s">
        <v>9001</v>
      </c>
      <c r="I3961" s="40" t="s">
        <v>9002</v>
      </c>
      <c r="J3961" s="45">
        <f t="shared" si="239"/>
        <v>54504</v>
      </c>
      <c r="K3961" s="47">
        <f t="shared" si="240"/>
        <v>807659</v>
      </c>
      <c r="L3961">
        <f>+VLOOKUP(J3961,'Thanh toán '!Q$6:R$3244,2,0)</f>
        <v>807659</v>
      </c>
      <c r="M3961" s="47">
        <f t="shared" si="238"/>
        <v>0</v>
      </c>
    </row>
    <row r="3962" spans="1:13" hidden="1" x14ac:dyDescent="0.25">
      <c r="A3962" s="43">
        <v>44902</v>
      </c>
      <c r="B3962" s="40" t="s">
        <v>16510</v>
      </c>
      <c r="C3962" s="40" t="s">
        <v>16511</v>
      </c>
      <c r="D3962" s="38">
        <v>2095800</v>
      </c>
      <c r="E3962" s="42" t="s">
        <v>9114</v>
      </c>
      <c r="F3962" s="38">
        <v>167664</v>
      </c>
      <c r="G3962" s="38">
        <v>2263464</v>
      </c>
      <c r="H3962" s="48" t="s">
        <v>9619</v>
      </c>
      <c r="I3962" s="40" t="s">
        <v>9620</v>
      </c>
      <c r="J3962" s="45">
        <f t="shared" si="239"/>
        <v>54525</v>
      </c>
      <c r="K3962" s="47">
        <f t="shared" si="240"/>
        <v>2263464</v>
      </c>
      <c r="L3962">
        <f>+VLOOKUP(J3962,'Thanh toán '!Q$6:R$3244,2,0)</f>
        <v>2263464</v>
      </c>
      <c r="M3962" s="47">
        <f t="shared" si="238"/>
        <v>0</v>
      </c>
    </row>
    <row r="3963" spans="1:13" hidden="1" x14ac:dyDescent="0.25">
      <c r="A3963" s="43">
        <v>44902</v>
      </c>
      <c r="B3963" s="40" t="s">
        <v>16512</v>
      </c>
      <c r="C3963" s="40" t="s">
        <v>16513</v>
      </c>
      <c r="D3963" s="38">
        <v>2163000</v>
      </c>
      <c r="E3963" s="42" t="s">
        <v>9114</v>
      </c>
      <c r="F3963" s="38">
        <v>173040</v>
      </c>
      <c r="G3963" s="38">
        <v>2336040</v>
      </c>
      <c r="H3963" s="48" t="s">
        <v>16514</v>
      </c>
      <c r="I3963" s="40" t="s">
        <v>16515</v>
      </c>
      <c r="J3963" s="45">
        <f t="shared" si="239"/>
        <v>54526</v>
      </c>
      <c r="K3963" s="47">
        <f t="shared" si="240"/>
        <v>2336040</v>
      </c>
      <c r="L3963" t="e">
        <f>+VLOOKUP(J3963,'Thanh toán '!Q$6:R$3244,2,0)</f>
        <v>#N/A</v>
      </c>
      <c r="M3963" s="47" t="e">
        <f t="shared" si="238"/>
        <v>#N/A</v>
      </c>
    </row>
    <row r="3964" spans="1:13" hidden="1" x14ac:dyDescent="0.25">
      <c r="A3964" s="43">
        <v>44902</v>
      </c>
      <c r="B3964" s="40" t="s">
        <v>16516</v>
      </c>
      <c r="C3964" s="40" t="s">
        <v>16517</v>
      </c>
      <c r="D3964" s="38">
        <v>2163000</v>
      </c>
      <c r="E3964" s="42" t="s">
        <v>9114</v>
      </c>
      <c r="F3964" s="38">
        <v>173040</v>
      </c>
      <c r="G3964" s="38">
        <v>2336040</v>
      </c>
      <c r="H3964" s="48" t="s">
        <v>9607</v>
      </c>
      <c r="I3964" s="40" t="s">
        <v>9608</v>
      </c>
      <c r="J3964" s="45">
        <f t="shared" si="239"/>
        <v>54527</v>
      </c>
      <c r="K3964" s="47">
        <f t="shared" si="240"/>
        <v>2336040</v>
      </c>
      <c r="L3964" t="e">
        <f>+VLOOKUP(J3964,'Thanh toán '!Q$6:R$3244,2,0)</f>
        <v>#N/A</v>
      </c>
      <c r="M3964" s="47" t="e">
        <f t="shared" si="238"/>
        <v>#N/A</v>
      </c>
    </row>
    <row r="3965" spans="1:13" hidden="1" x14ac:dyDescent="0.25">
      <c r="A3965" s="43">
        <v>44902</v>
      </c>
      <c r="B3965" s="40" t="s">
        <v>16518</v>
      </c>
      <c r="C3965" s="40" t="s">
        <v>16519</v>
      </c>
      <c r="D3965" s="38">
        <v>2163000</v>
      </c>
      <c r="E3965" s="42" t="s">
        <v>9114</v>
      </c>
      <c r="F3965" s="38">
        <v>173040</v>
      </c>
      <c r="G3965" s="38">
        <v>2336040</v>
      </c>
      <c r="H3965" s="48" t="s">
        <v>12120</v>
      </c>
      <c r="I3965" s="40" t="s">
        <v>12121</v>
      </c>
      <c r="J3965" s="45">
        <f t="shared" si="239"/>
        <v>54528</v>
      </c>
      <c r="K3965" s="47">
        <f t="shared" si="240"/>
        <v>2336040</v>
      </c>
      <c r="L3965" t="e">
        <f>+VLOOKUP(J3965,'Thanh toán '!Q$6:R$3244,2,0)</f>
        <v>#N/A</v>
      </c>
      <c r="M3965" s="47" t="e">
        <f t="shared" si="238"/>
        <v>#N/A</v>
      </c>
    </row>
    <row r="3966" spans="1:13" hidden="1" x14ac:dyDescent="0.25">
      <c r="A3966" s="43">
        <v>44902</v>
      </c>
      <c r="B3966" s="40" t="s">
        <v>16520</v>
      </c>
      <c r="C3966" s="40" t="s">
        <v>16521</v>
      </c>
      <c r="D3966" s="38">
        <v>2163000</v>
      </c>
      <c r="E3966" s="42" t="s">
        <v>9114</v>
      </c>
      <c r="F3966" s="38">
        <v>173040</v>
      </c>
      <c r="G3966" s="38">
        <v>2336040</v>
      </c>
      <c r="H3966" s="48" t="s">
        <v>9583</v>
      </c>
      <c r="I3966" s="40" t="s">
        <v>9584</v>
      </c>
      <c r="J3966" s="45">
        <f t="shared" si="239"/>
        <v>54529</v>
      </c>
      <c r="K3966" s="47">
        <f t="shared" si="240"/>
        <v>2336040</v>
      </c>
      <c r="L3966" t="e">
        <f>+VLOOKUP(J3966,'Thanh toán '!Q$6:R$3244,2,0)</f>
        <v>#N/A</v>
      </c>
      <c r="M3966" s="47" t="e">
        <f t="shared" si="238"/>
        <v>#N/A</v>
      </c>
    </row>
    <row r="3967" spans="1:13" hidden="1" x14ac:dyDescent="0.25">
      <c r="A3967" s="43">
        <v>44902</v>
      </c>
      <c r="B3967" s="40" t="s">
        <v>16522</v>
      </c>
      <c r="C3967" s="40" t="s">
        <v>16523</v>
      </c>
      <c r="D3967" s="38">
        <v>2163000</v>
      </c>
      <c r="E3967" s="42" t="s">
        <v>9114</v>
      </c>
      <c r="F3967" s="38">
        <v>173040</v>
      </c>
      <c r="G3967" s="38">
        <v>2336040</v>
      </c>
      <c r="H3967" s="48" t="s">
        <v>9589</v>
      </c>
      <c r="I3967" s="40" t="s">
        <v>9590</v>
      </c>
      <c r="J3967" s="45">
        <f t="shared" si="239"/>
        <v>54530</v>
      </c>
      <c r="K3967" s="47">
        <f t="shared" si="240"/>
        <v>2336040</v>
      </c>
      <c r="L3967" t="e">
        <f>+VLOOKUP(J3967,'Thanh toán '!Q$6:R$3244,2,0)</f>
        <v>#N/A</v>
      </c>
      <c r="M3967" s="47" t="e">
        <f t="shared" si="238"/>
        <v>#N/A</v>
      </c>
    </row>
    <row r="3968" spans="1:13" hidden="1" x14ac:dyDescent="0.25">
      <c r="A3968" s="43">
        <v>44902</v>
      </c>
      <c r="B3968" s="40" t="s">
        <v>16524</v>
      </c>
      <c r="C3968" s="40" t="s">
        <v>16525</v>
      </c>
      <c r="D3968" s="38">
        <v>5386500</v>
      </c>
      <c r="E3968" s="42" t="s">
        <v>9114</v>
      </c>
      <c r="F3968" s="38">
        <v>430920</v>
      </c>
      <c r="G3968" s="38">
        <v>5817420</v>
      </c>
      <c r="H3968" s="48" t="s">
        <v>9649</v>
      </c>
      <c r="I3968" s="40" t="s">
        <v>9650</v>
      </c>
      <c r="J3968" s="45">
        <f t="shared" si="239"/>
        <v>54531</v>
      </c>
      <c r="K3968" s="47">
        <f t="shared" si="240"/>
        <v>5817420</v>
      </c>
      <c r="L3968" t="e">
        <f>+VLOOKUP(J3968,'Thanh toán '!Q$6:R$3244,2,0)</f>
        <v>#N/A</v>
      </c>
      <c r="M3968" s="47" t="e">
        <f t="shared" si="238"/>
        <v>#N/A</v>
      </c>
    </row>
    <row r="3969" spans="1:13" hidden="1" x14ac:dyDescent="0.25">
      <c r="A3969" s="43">
        <v>44902</v>
      </c>
      <c r="B3969" s="40" t="s">
        <v>16526</v>
      </c>
      <c r="C3969" s="40" t="s">
        <v>16527</v>
      </c>
      <c r="D3969" s="38">
        <v>5804000</v>
      </c>
      <c r="E3969" s="42" t="s">
        <v>9114</v>
      </c>
      <c r="F3969" s="38">
        <v>464320</v>
      </c>
      <c r="G3969" s="38">
        <v>6268320</v>
      </c>
      <c r="H3969" s="48" t="s">
        <v>9649</v>
      </c>
      <c r="I3969" s="40" t="s">
        <v>9650</v>
      </c>
      <c r="J3969" s="45">
        <f t="shared" si="239"/>
        <v>54532</v>
      </c>
      <c r="K3969" s="47">
        <f t="shared" si="240"/>
        <v>6268320</v>
      </c>
      <c r="L3969">
        <f>+VLOOKUP(J3969,'Thanh toán '!Q$6:R$3244,2,0)</f>
        <v>6268320</v>
      </c>
      <c r="M3969" s="47">
        <f t="shared" si="238"/>
        <v>0</v>
      </c>
    </row>
    <row r="3970" spans="1:13" hidden="1" x14ac:dyDescent="0.25">
      <c r="A3970" s="43">
        <v>44902</v>
      </c>
      <c r="B3970" s="40" t="s">
        <v>16528</v>
      </c>
      <c r="C3970" s="40" t="s">
        <v>16529</v>
      </c>
      <c r="D3970" s="38">
        <v>6489000</v>
      </c>
      <c r="E3970" s="42" t="s">
        <v>9114</v>
      </c>
      <c r="F3970" s="38">
        <v>519120</v>
      </c>
      <c r="G3970" s="38">
        <v>7008120</v>
      </c>
      <c r="H3970" s="48" t="s">
        <v>9601</v>
      </c>
      <c r="I3970" s="40" t="s">
        <v>9602</v>
      </c>
      <c r="J3970" s="45">
        <f t="shared" si="239"/>
        <v>54533</v>
      </c>
      <c r="K3970" s="47">
        <f t="shared" si="240"/>
        <v>7008120</v>
      </c>
      <c r="L3970" t="e">
        <f>+VLOOKUP(J3970,'Thanh toán '!Q$6:R$3244,2,0)</f>
        <v>#N/A</v>
      </c>
      <c r="M3970" s="47" t="e">
        <f t="shared" si="238"/>
        <v>#N/A</v>
      </c>
    </row>
    <row r="3971" spans="1:13" hidden="1" x14ac:dyDescent="0.25">
      <c r="A3971" s="43">
        <v>44902</v>
      </c>
      <c r="B3971" s="40" t="s">
        <v>16530</v>
      </c>
      <c r="C3971" s="40" t="s">
        <v>16531</v>
      </c>
      <c r="D3971" s="38">
        <v>9797720</v>
      </c>
      <c r="E3971" s="42" t="s">
        <v>9114</v>
      </c>
      <c r="F3971" s="38">
        <v>783818</v>
      </c>
      <c r="G3971" s="38">
        <v>10581538</v>
      </c>
      <c r="H3971" s="48" t="s">
        <v>9601</v>
      </c>
      <c r="I3971" s="40" t="s">
        <v>9602</v>
      </c>
      <c r="J3971" s="45">
        <f t="shared" si="239"/>
        <v>54534</v>
      </c>
      <c r="K3971" s="47">
        <f t="shared" si="240"/>
        <v>10581538</v>
      </c>
      <c r="L3971">
        <f>+VLOOKUP(J3971,'Thanh toán '!Q$6:R$3244,2,0)</f>
        <v>10581538</v>
      </c>
      <c r="M3971" s="47">
        <f t="shared" si="238"/>
        <v>0</v>
      </c>
    </row>
    <row r="3972" spans="1:13" hidden="1" x14ac:dyDescent="0.25">
      <c r="A3972" s="43">
        <v>44902</v>
      </c>
      <c r="B3972" s="40" t="s">
        <v>16532</v>
      </c>
      <c r="C3972" s="40" t="s">
        <v>16533</v>
      </c>
      <c r="D3972" s="38">
        <v>2142000</v>
      </c>
      <c r="E3972" s="42" t="s">
        <v>9114</v>
      </c>
      <c r="F3972" s="38">
        <v>171360</v>
      </c>
      <c r="G3972" s="38">
        <v>2313360</v>
      </c>
      <c r="H3972" s="48" t="s">
        <v>10320</v>
      </c>
      <c r="I3972" s="40" t="s">
        <v>10321</v>
      </c>
      <c r="J3972" s="45">
        <f t="shared" si="239"/>
        <v>54537</v>
      </c>
      <c r="K3972" s="47">
        <f t="shared" si="240"/>
        <v>2313360</v>
      </c>
      <c r="L3972" t="e">
        <f>+VLOOKUP(J3972,'Thanh toán '!Q$6:R$3244,2,0)</f>
        <v>#N/A</v>
      </c>
      <c r="M3972" s="47" t="e">
        <f t="shared" si="238"/>
        <v>#N/A</v>
      </c>
    </row>
    <row r="3973" spans="1:13" hidden="1" x14ac:dyDescent="0.25">
      <c r="A3973" s="43">
        <v>44902</v>
      </c>
      <c r="B3973" s="40" t="s">
        <v>16534</v>
      </c>
      <c r="C3973" s="40" t="s">
        <v>16535</v>
      </c>
      <c r="D3973" s="38">
        <v>9367010</v>
      </c>
      <c r="E3973" s="42" t="s">
        <v>9114</v>
      </c>
      <c r="F3973" s="38">
        <v>749361</v>
      </c>
      <c r="G3973" s="38">
        <v>10116371</v>
      </c>
      <c r="H3973" s="48" t="s">
        <v>10320</v>
      </c>
      <c r="I3973" s="40" t="s">
        <v>10321</v>
      </c>
      <c r="J3973" s="45">
        <f t="shared" si="239"/>
        <v>54538</v>
      </c>
      <c r="K3973" s="47">
        <f t="shared" si="240"/>
        <v>10116371</v>
      </c>
      <c r="L3973">
        <f>+VLOOKUP(J3973,'Thanh toán '!Q$6:R$3244,2,0)</f>
        <v>10116371</v>
      </c>
      <c r="M3973" s="47">
        <f t="shared" si="238"/>
        <v>0</v>
      </c>
    </row>
    <row r="3974" spans="1:13" hidden="1" x14ac:dyDescent="0.25">
      <c r="A3974" s="43">
        <v>44902</v>
      </c>
      <c r="B3974" s="40" t="s">
        <v>16536</v>
      </c>
      <c r="C3974" s="40" t="s">
        <v>16537</v>
      </c>
      <c r="D3974" s="38">
        <v>1924970</v>
      </c>
      <c r="E3974" s="42" t="s">
        <v>9114</v>
      </c>
      <c r="F3974" s="38">
        <v>153998</v>
      </c>
      <c r="G3974" s="38">
        <v>2078968</v>
      </c>
      <c r="H3974" s="48" t="s">
        <v>9613</v>
      </c>
      <c r="I3974" s="40" t="s">
        <v>9614</v>
      </c>
      <c r="J3974" s="45">
        <f t="shared" si="239"/>
        <v>54539</v>
      </c>
      <c r="K3974" s="47">
        <f t="shared" si="240"/>
        <v>2078968</v>
      </c>
      <c r="L3974">
        <f>+VLOOKUP(J3974,'Thanh toán '!Q$6:R$3244,2,0)</f>
        <v>2078968</v>
      </c>
      <c r="M3974" s="47">
        <f t="shared" ref="M3974:M4037" si="241">+L3974-K3974</f>
        <v>0</v>
      </c>
    </row>
    <row r="3975" spans="1:13" hidden="1" x14ac:dyDescent="0.25">
      <c r="A3975" s="43">
        <v>44902</v>
      </c>
      <c r="B3975" s="40" t="s">
        <v>16538</v>
      </c>
      <c r="C3975" s="40" t="s">
        <v>16539</v>
      </c>
      <c r="D3975" s="38">
        <v>2163000</v>
      </c>
      <c r="E3975" s="42" t="s">
        <v>9114</v>
      </c>
      <c r="F3975" s="38">
        <v>173040</v>
      </c>
      <c r="G3975" s="38">
        <v>2336040</v>
      </c>
      <c r="H3975" s="48" t="s">
        <v>9595</v>
      </c>
      <c r="I3975" s="40" t="s">
        <v>9596</v>
      </c>
      <c r="J3975" s="45">
        <f t="shared" si="239"/>
        <v>54540</v>
      </c>
      <c r="K3975" s="47">
        <f t="shared" si="240"/>
        <v>2336040</v>
      </c>
      <c r="L3975" t="e">
        <f>+VLOOKUP(J3975,'Thanh toán '!Q$6:R$3244,2,0)</f>
        <v>#N/A</v>
      </c>
      <c r="M3975" s="47" t="e">
        <f t="shared" si="241"/>
        <v>#N/A</v>
      </c>
    </row>
    <row r="3976" spans="1:13" hidden="1" x14ac:dyDescent="0.25">
      <c r="A3976" s="43">
        <v>44902</v>
      </c>
      <c r="B3976" s="40" t="s">
        <v>16540</v>
      </c>
      <c r="C3976" s="40" t="s">
        <v>16541</v>
      </c>
      <c r="D3976" s="38">
        <v>3537370</v>
      </c>
      <c r="E3976" s="42" t="s">
        <v>9114</v>
      </c>
      <c r="F3976" s="38">
        <v>282990</v>
      </c>
      <c r="G3976" s="38">
        <v>3820360</v>
      </c>
      <c r="H3976" s="48" t="s">
        <v>9595</v>
      </c>
      <c r="I3976" s="40" t="s">
        <v>9596</v>
      </c>
      <c r="J3976" s="45">
        <f t="shared" si="239"/>
        <v>54541</v>
      </c>
      <c r="K3976" s="47">
        <f t="shared" si="240"/>
        <v>3820360</v>
      </c>
      <c r="L3976">
        <f>+VLOOKUP(J3976,'Thanh toán '!Q$6:R$3244,2,0)</f>
        <v>3820360</v>
      </c>
      <c r="M3976" s="47">
        <f t="shared" si="241"/>
        <v>0</v>
      </c>
    </row>
    <row r="3977" spans="1:13" hidden="1" x14ac:dyDescent="0.25">
      <c r="A3977" s="43">
        <v>44902</v>
      </c>
      <c r="B3977" s="40" t="s">
        <v>16542</v>
      </c>
      <c r="C3977" s="40" t="s">
        <v>16543</v>
      </c>
      <c r="D3977" s="38">
        <v>1081500</v>
      </c>
      <c r="E3977" s="42" t="s">
        <v>9114</v>
      </c>
      <c r="F3977" s="38">
        <v>86520</v>
      </c>
      <c r="G3977" s="38">
        <v>1168020</v>
      </c>
      <c r="H3977" s="48" t="s">
        <v>9625</v>
      </c>
      <c r="I3977" s="40" t="s">
        <v>9626</v>
      </c>
      <c r="J3977" s="45">
        <f t="shared" si="239"/>
        <v>54542</v>
      </c>
      <c r="K3977" s="47">
        <f t="shared" si="240"/>
        <v>1168020</v>
      </c>
      <c r="L3977" t="e">
        <f>+VLOOKUP(J3977,'Thanh toán '!Q$6:R$3244,2,0)</f>
        <v>#N/A</v>
      </c>
      <c r="M3977" s="47" t="e">
        <f t="shared" si="241"/>
        <v>#N/A</v>
      </c>
    </row>
    <row r="3978" spans="1:13" hidden="1" x14ac:dyDescent="0.25">
      <c r="A3978" s="43">
        <v>44902</v>
      </c>
      <c r="B3978" s="40" t="s">
        <v>16544</v>
      </c>
      <c r="C3978" s="40" t="s">
        <v>16545</v>
      </c>
      <c r="D3978" s="38">
        <v>1924970</v>
      </c>
      <c r="E3978" s="42" t="s">
        <v>9114</v>
      </c>
      <c r="F3978" s="38">
        <v>153998</v>
      </c>
      <c r="G3978" s="38">
        <v>2078968</v>
      </c>
      <c r="H3978" s="48" t="s">
        <v>9625</v>
      </c>
      <c r="I3978" s="40" t="s">
        <v>9626</v>
      </c>
      <c r="J3978" s="45">
        <f t="shared" si="239"/>
        <v>54543</v>
      </c>
      <c r="K3978" s="47">
        <f t="shared" si="240"/>
        <v>2078968</v>
      </c>
      <c r="L3978">
        <f>+VLOOKUP(J3978,'Thanh toán '!Q$6:R$3244,2,0)</f>
        <v>2078968</v>
      </c>
      <c r="M3978" s="47">
        <f t="shared" si="241"/>
        <v>0</v>
      </c>
    </row>
    <row r="3979" spans="1:13" hidden="1" x14ac:dyDescent="0.25">
      <c r="A3979" s="43">
        <v>44902</v>
      </c>
      <c r="B3979" s="40" t="s">
        <v>16546</v>
      </c>
      <c r="C3979" s="40" t="s">
        <v>16547</v>
      </c>
      <c r="D3979" s="38">
        <v>2440220</v>
      </c>
      <c r="E3979" s="42" t="s">
        <v>9114</v>
      </c>
      <c r="F3979" s="38">
        <v>195218</v>
      </c>
      <c r="G3979" s="38">
        <v>2635438</v>
      </c>
      <c r="H3979" s="48" t="s">
        <v>9631</v>
      </c>
      <c r="I3979" s="40" t="s">
        <v>9632</v>
      </c>
      <c r="J3979" s="45">
        <f t="shared" si="239"/>
        <v>54544</v>
      </c>
      <c r="K3979" s="47">
        <f t="shared" si="240"/>
        <v>2635438</v>
      </c>
      <c r="L3979">
        <f>+VLOOKUP(J3979,'Thanh toán '!Q$6:R$3244,2,0)</f>
        <v>2635438</v>
      </c>
      <c r="M3979" s="47">
        <f t="shared" si="241"/>
        <v>0</v>
      </c>
    </row>
    <row r="3980" spans="1:13" hidden="1" x14ac:dyDescent="0.25">
      <c r="A3980" s="43">
        <v>44902</v>
      </c>
      <c r="B3980" s="40" t="s">
        <v>16548</v>
      </c>
      <c r="C3980" s="40" t="s">
        <v>16549</v>
      </c>
      <c r="D3980" s="38">
        <v>2163000</v>
      </c>
      <c r="E3980" s="42" t="s">
        <v>9114</v>
      </c>
      <c r="F3980" s="38">
        <v>173040</v>
      </c>
      <c r="G3980" s="38">
        <v>2336040</v>
      </c>
      <c r="H3980" s="48" t="s">
        <v>9631</v>
      </c>
      <c r="I3980" s="40" t="s">
        <v>9632</v>
      </c>
      <c r="J3980" s="45">
        <f t="shared" si="239"/>
        <v>54545</v>
      </c>
      <c r="K3980" s="47">
        <f t="shared" si="240"/>
        <v>2336040</v>
      </c>
      <c r="L3980" t="e">
        <f>+VLOOKUP(J3980,'Thanh toán '!Q$6:R$3244,2,0)</f>
        <v>#N/A</v>
      </c>
      <c r="M3980" s="47" t="e">
        <f t="shared" si="241"/>
        <v>#N/A</v>
      </c>
    </row>
    <row r="3981" spans="1:13" hidden="1" x14ac:dyDescent="0.25">
      <c r="A3981" s="43">
        <v>44902</v>
      </c>
      <c r="B3981" s="40" t="s">
        <v>16550</v>
      </c>
      <c r="C3981" s="40" t="s">
        <v>16551</v>
      </c>
      <c r="D3981" s="38">
        <v>1081500</v>
      </c>
      <c r="E3981" s="42" t="s">
        <v>9114</v>
      </c>
      <c r="F3981" s="38">
        <v>86520</v>
      </c>
      <c r="G3981" s="38">
        <v>1168020</v>
      </c>
      <c r="H3981" s="48" t="s">
        <v>11446</v>
      </c>
      <c r="I3981" s="40" t="s">
        <v>11447</v>
      </c>
      <c r="J3981" s="45">
        <f t="shared" si="239"/>
        <v>54546</v>
      </c>
      <c r="K3981" s="47">
        <f t="shared" si="240"/>
        <v>1168020</v>
      </c>
      <c r="L3981" t="e">
        <f>+VLOOKUP(J3981,'Thanh toán '!Q$6:R$3244,2,0)</f>
        <v>#N/A</v>
      </c>
      <c r="M3981" s="47" t="e">
        <f t="shared" si="241"/>
        <v>#N/A</v>
      </c>
    </row>
    <row r="3982" spans="1:13" hidden="1" x14ac:dyDescent="0.25">
      <c r="A3982" s="43">
        <v>44902</v>
      </c>
      <c r="B3982" s="40" t="s">
        <v>16552</v>
      </c>
      <c r="C3982" s="40" t="s">
        <v>16553</v>
      </c>
      <c r="D3982" s="38">
        <v>1133415</v>
      </c>
      <c r="E3982" s="42" t="s">
        <v>9114</v>
      </c>
      <c r="F3982" s="38">
        <v>90673</v>
      </c>
      <c r="G3982" s="38">
        <v>1224088</v>
      </c>
      <c r="H3982" s="48" t="s">
        <v>11446</v>
      </c>
      <c r="I3982" s="40" t="s">
        <v>11447</v>
      </c>
      <c r="J3982" s="45">
        <f t="shared" si="239"/>
        <v>54547</v>
      </c>
      <c r="K3982" s="47">
        <f t="shared" si="240"/>
        <v>1224088</v>
      </c>
      <c r="L3982">
        <f>+VLOOKUP(J3982,'Thanh toán '!Q$6:R$3244,2,0)</f>
        <v>1224088</v>
      </c>
      <c r="M3982" s="47">
        <f t="shared" si="241"/>
        <v>0</v>
      </c>
    </row>
    <row r="3983" spans="1:13" hidden="1" x14ac:dyDescent="0.25">
      <c r="A3983" s="43">
        <v>44902</v>
      </c>
      <c r="B3983" s="40" t="s">
        <v>16554</v>
      </c>
      <c r="C3983" s="40" t="s">
        <v>16555</v>
      </c>
      <c r="D3983" s="38">
        <v>4146130</v>
      </c>
      <c r="E3983" s="42" t="s">
        <v>9114</v>
      </c>
      <c r="F3983" s="38">
        <v>331690</v>
      </c>
      <c r="G3983" s="38">
        <v>4477820</v>
      </c>
      <c r="H3983" s="48" t="s">
        <v>9639</v>
      </c>
      <c r="I3983" s="40" t="s">
        <v>9640</v>
      </c>
      <c r="J3983" s="45">
        <f t="shared" si="239"/>
        <v>54548</v>
      </c>
      <c r="K3983" s="47">
        <f t="shared" si="240"/>
        <v>4477820</v>
      </c>
      <c r="L3983">
        <f>+VLOOKUP(J3983,'Thanh toán '!Q$6:R$3244,2,0)</f>
        <v>4477820</v>
      </c>
      <c r="M3983" s="47">
        <f t="shared" si="241"/>
        <v>0</v>
      </c>
    </row>
    <row r="3984" spans="1:13" hidden="1" x14ac:dyDescent="0.25">
      <c r="A3984" s="43">
        <v>44902</v>
      </c>
      <c r="B3984" s="40" t="s">
        <v>16556</v>
      </c>
      <c r="C3984" s="40" t="s">
        <v>16557</v>
      </c>
      <c r="D3984" s="38">
        <v>2163000</v>
      </c>
      <c r="E3984" s="42" t="s">
        <v>9114</v>
      </c>
      <c r="F3984" s="38">
        <v>173040</v>
      </c>
      <c r="G3984" s="38">
        <v>2336040</v>
      </c>
      <c r="H3984" s="48" t="s">
        <v>9355</v>
      </c>
      <c r="I3984" s="40" t="s">
        <v>9356</v>
      </c>
      <c r="J3984" s="45">
        <f t="shared" si="239"/>
        <v>54549</v>
      </c>
      <c r="K3984" s="47">
        <f t="shared" si="240"/>
        <v>2336040</v>
      </c>
      <c r="L3984" t="e">
        <f>+VLOOKUP(J3984,'Thanh toán '!Q$6:R$3244,2,0)</f>
        <v>#N/A</v>
      </c>
      <c r="M3984" s="47" t="e">
        <f t="shared" si="241"/>
        <v>#N/A</v>
      </c>
    </row>
    <row r="3985" spans="1:13" hidden="1" x14ac:dyDescent="0.25">
      <c r="A3985" s="43">
        <v>44903</v>
      </c>
      <c r="B3985" s="40" t="s">
        <v>16558</v>
      </c>
      <c r="C3985" s="40" t="s">
        <v>16559</v>
      </c>
      <c r="D3985" s="38">
        <v>2579200</v>
      </c>
      <c r="E3985" s="42" t="s">
        <v>9114</v>
      </c>
      <c r="F3985" s="38">
        <v>206336</v>
      </c>
      <c r="G3985" s="38">
        <v>2785536</v>
      </c>
      <c r="H3985" s="48" t="s">
        <v>9091</v>
      </c>
      <c r="I3985" s="40" t="s">
        <v>9092</v>
      </c>
      <c r="J3985" s="45">
        <f t="shared" si="239"/>
        <v>54898</v>
      </c>
      <c r="K3985" s="47">
        <f t="shared" si="240"/>
        <v>2785536</v>
      </c>
      <c r="L3985">
        <f>+VLOOKUP(J3985,'Thanh toán '!Q$6:R$3244,2,0)</f>
        <v>2785536</v>
      </c>
      <c r="M3985" s="47">
        <f t="shared" si="241"/>
        <v>0</v>
      </c>
    </row>
    <row r="3986" spans="1:13" hidden="1" x14ac:dyDescent="0.25">
      <c r="A3986" s="43">
        <v>44903</v>
      </c>
      <c r="B3986" s="40" t="s">
        <v>16560</v>
      </c>
      <c r="C3986" s="40" t="s">
        <v>16561</v>
      </c>
      <c r="D3986" s="38">
        <v>868975</v>
      </c>
      <c r="E3986" s="42" t="s">
        <v>9114</v>
      </c>
      <c r="F3986" s="38">
        <v>69518</v>
      </c>
      <c r="G3986" s="38">
        <v>938493</v>
      </c>
      <c r="H3986" s="48" t="s">
        <v>9183</v>
      </c>
      <c r="I3986" s="40" t="s">
        <v>9184</v>
      </c>
      <c r="J3986" s="45">
        <f t="shared" si="239"/>
        <v>54977</v>
      </c>
      <c r="K3986" s="47">
        <f t="shared" si="240"/>
        <v>938493</v>
      </c>
      <c r="L3986">
        <f>+VLOOKUP(J3986,'Thanh toán '!Q$6:R$3244,2,0)</f>
        <v>938493</v>
      </c>
      <c r="M3986" s="47">
        <f t="shared" si="241"/>
        <v>0</v>
      </c>
    </row>
    <row r="3987" spans="1:13" hidden="1" x14ac:dyDescent="0.25">
      <c r="A3987" s="43">
        <v>44903</v>
      </c>
      <c r="B3987" s="40" t="s">
        <v>16562</v>
      </c>
      <c r="C3987" s="40" t="s">
        <v>16563</v>
      </c>
      <c r="D3987" s="38">
        <v>250910</v>
      </c>
      <c r="E3987" s="42" t="s">
        <v>9114</v>
      </c>
      <c r="F3987" s="38">
        <v>20073</v>
      </c>
      <c r="G3987" s="38">
        <v>270983</v>
      </c>
      <c r="H3987" s="48" t="s">
        <v>9001</v>
      </c>
      <c r="I3987" s="40" t="s">
        <v>9002</v>
      </c>
      <c r="J3987" s="45">
        <f t="shared" si="239"/>
        <v>54978</v>
      </c>
      <c r="K3987" s="47">
        <f t="shared" si="240"/>
        <v>270983</v>
      </c>
      <c r="L3987">
        <f>+VLOOKUP(J3987,'Thanh toán '!Q$6:R$3244,2,0)</f>
        <v>270983</v>
      </c>
      <c r="M3987" s="47">
        <f t="shared" si="241"/>
        <v>0</v>
      </c>
    </row>
    <row r="3988" spans="1:13" hidden="1" x14ac:dyDescent="0.25">
      <c r="A3988" s="43">
        <v>44903</v>
      </c>
      <c r="B3988" s="40" t="s">
        <v>16564</v>
      </c>
      <c r="C3988" s="40" t="s">
        <v>16565</v>
      </c>
      <c r="D3988" s="38">
        <v>746592</v>
      </c>
      <c r="E3988" s="42" t="s">
        <v>9114</v>
      </c>
      <c r="F3988" s="38">
        <v>59727</v>
      </c>
      <c r="G3988" s="38">
        <v>806319</v>
      </c>
      <c r="H3988" s="48" t="s">
        <v>9001</v>
      </c>
      <c r="I3988" s="40" t="s">
        <v>9002</v>
      </c>
      <c r="J3988" s="45">
        <f t="shared" si="239"/>
        <v>54980</v>
      </c>
      <c r="K3988" s="47">
        <f t="shared" si="240"/>
        <v>806319</v>
      </c>
      <c r="L3988">
        <f>+VLOOKUP(J3988,'Thanh toán '!Q$6:R$3244,2,0)</f>
        <v>806319</v>
      </c>
      <c r="M3988" s="47">
        <f t="shared" si="241"/>
        <v>0</v>
      </c>
    </row>
    <row r="3989" spans="1:13" hidden="1" x14ac:dyDescent="0.25">
      <c r="A3989" s="43">
        <v>44903</v>
      </c>
      <c r="B3989" s="40" t="s">
        <v>16566</v>
      </c>
      <c r="C3989" s="40" t="s">
        <v>16567</v>
      </c>
      <c r="D3989" s="38">
        <v>2244393</v>
      </c>
      <c r="E3989" s="42" t="s">
        <v>9114</v>
      </c>
      <c r="F3989" s="38">
        <v>179551</v>
      </c>
      <c r="G3989" s="38">
        <v>2423944</v>
      </c>
      <c r="H3989" s="48" t="s">
        <v>9001</v>
      </c>
      <c r="I3989" s="40" t="s">
        <v>9002</v>
      </c>
      <c r="J3989" s="45">
        <f t="shared" si="239"/>
        <v>54981</v>
      </c>
      <c r="K3989" s="47">
        <f t="shared" si="240"/>
        <v>2423944</v>
      </c>
      <c r="L3989">
        <f>+VLOOKUP(J3989,'Thanh toán '!Q$6:R$3244,2,0)</f>
        <v>2423944</v>
      </c>
      <c r="M3989" s="47">
        <f t="shared" si="241"/>
        <v>0</v>
      </c>
    </row>
    <row r="3990" spans="1:13" hidden="1" x14ac:dyDescent="0.25">
      <c r="A3990" s="43">
        <v>44903</v>
      </c>
      <c r="B3990" s="40" t="s">
        <v>16568</v>
      </c>
      <c r="C3990" s="40" t="s">
        <v>16569</v>
      </c>
      <c r="D3990" s="38">
        <v>3940690</v>
      </c>
      <c r="E3990" s="42" t="s">
        <v>9114</v>
      </c>
      <c r="F3990" s="38">
        <v>315255</v>
      </c>
      <c r="G3990" s="38">
        <v>4255945</v>
      </c>
      <c r="H3990" s="48" t="s">
        <v>9197</v>
      </c>
      <c r="I3990" s="40" t="s">
        <v>9198</v>
      </c>
      <c r="J3990" s="45">
        <f t="shared" si="239"/>
        <v>54984</v>
      </c>
      <c r="K3990" s="47">
        <f t="shared" si="240"/>
        <v>4255945</v>
      </c>
      <c r="L3990">
        <f>+VLOOKUP(J3990,'Thanh toán '!Q$6:R$3244,2,0)</f>
        <v>4255945</v>
      </c>
      <c r="M3990" s="47">
        <f t="shared" si="241"/>
        <v>0</v>
      </c>
    </row>
    <row r="3991" spans="1:13" hidden="1" x14ac:dyDescent="0.25">
      <c r="A3991" s="43">
        <v>44903</v>
      </c>
      <c r="B3991" s="40" t="s">
        <v>16570</v>
      </c>
      <c r="C3991" s="40" t="s">
        <v>16571</v>
      </c>
      <c r="D3991" s="38">
        <v>1361490</v>
      </c>
      <c r="E3991" s="42" t="s">
        <v>9114</v>
      </c>
      <c r="F3991" s="38">
        <v>108919</v>
      </c>
      <c r="G3991" s="38">
        <v>1470409</v>
      </c>
      <c r="H3991" s="48" t="s">
        <v>9725</v>
      </c>
      <c r="I3991" s="40" t="s">
        <v>9726</v>
      </c>
      <c r="J3991" s="45">
        <f t="shared" si="239"/>
        <v>54985</v>
      </c>
      <c r="K3991" s="47">
        <f t="shared" si="240"/>
        <v>1470409</v>
      </c>
      <c r="L3991">
        <f>+VLOOKUP(J3991,'Thanh toán '!Q$6:R$3244,2,0)</f>
        <v>1470409</v>
      </c>
      <c r="M3991" s="47">
        <f t="shared" si="241"/>
        <v>0</v>
      </c>
    </row>
    <row r="3992" spans="1:13" hidden="1" x14ac:dyDescent="0.25">
      <c r="A3992" s="43">
        <v>44903</v>
      </c>
      <c r="B3992" s="40" t="s">
        <v>16572</v>
      </c>
      <c r="C3992" s="40" t="s">
        <v>16573</v>
      </c>
      <c r="D3992" s="38">
        <v>951239</v>
      </c>
      <c r="E3992" s="42" t="s">
        <v>9114</v>
      </c>
      <c r="F3992" s="38">
        <v>76099</v>
      </c>
      <c r="G3992" s="38">
        <v>1027338</v>
      </c>
      <c r="H3992" s="48" t="s">
        <v>9725</v>
      </c>
      <c r="I3992" s="40" t="s">
        <v>9726</v>
      </c>
      <c r="J3992" s="45">
        <f t="shared" si="239"/>
        <v>54986</v>
      </c>
      <c r="K3992" s="47">
        <f t="shared" si="240"/>
        <v>1027338</v>
      </c>
      <c r="L3992">
        <f>+VLOOKUP(J3992,'Thanh toán '!Q$6:R$3244,2,0)</f>
        <v>1027338</v>
      </c>
      <c r="M3992" s="47">
        <f t="shared" si="241"/>
        <v>0</v>
      </c>
    </row>
    <row r="3993" spans="1:13" hidden="1" x14ac:dyDescent="0.25">
      <c r="A3993" s="43">
        <v>44903</v>
      </c>
      <c r="B3993" s="40" t="s">
        <v>16574</v>
      </c>
      <c r="C3993" s="40" t="s">
        <v>16575</v>
      </c>
      <c r="D3993" s="38">
        <v>666348</v>
      </c>
      <c r="E3993" s="42" t="s">
        <v>9114</v>
      </c>
      <c r="F3993" s="38">
        <v>53308</v>
      </c>
      <c r="G3993" s="38">
        <v>719656</v>
      </c>
      <c r="H3993" s="48" t="s">
        <v>9725</v>
      </c>
      <c r="I3993" s="40" t="s">
        <v>9726</v>
      </c>
      <c r="J3993" s="45">
        <f t="shared" si="239"/>
        <v>54987</v>
      </c>
      <c r="K3993" s="47">
        <f t="shared" si="240"/>
        <v>719656</v>
      </c>
      <c r="L3993">
        <f>+VLOOKUP(J3993,'Thanh toán '!Q$6:R$3244,2,0)</f>
        <v>719656</v>
      </c>
      <c r="M3993" s="47">
        <f t="shared" si="241"/>
        <v>0</v>
      </c>
    </row>
    <row r="3994" spans="1:13" hidden="1" x14ac:dyDescent="0.25">
      <c r="A3994" s="43">
        <v>44903</v>
      </c>
      <c r="B3994" s="40" t="s">
        <v>16576</v>
      </c>
      <c r="C3994" s="40" t="s">
        <v>16577</v>
      </c>
      <c r="D3994" s="38">
        <v>2408370</v>
      </c>
      <c r="E3994" s="42" t="s">
        <v>9114</v>
      </c>
      <c r="F3994" s="38">
        <v>192670</v>
      </c>
      <c r="G3994" s="38">
        <v>2601040</v>
      </c>
      <c r="H3994" s="48" t="s">
        <v>9747</v>
      </c>
      <c r="I3994" s="40" t="s">
        <v>9748</v>
      </c>
      <c r="J3994" s="45">
        <f t="shared" si="239"/>
        <v>54997</v>
      </c>
      <c r="K3994" s="47">
        <f t="shared" si="240"/>
        <v>2601040</v>
      </c>
      <c r="L3994">
        <f>+VLOOKUP(J3994,'Thanh toán '!Q$6:R$3244,2,0)</f>
        <v>2601040</v>
      </c>
      <c r="M3994" s="47">
        <f t="shared" si="241"/>
        <v>0</v>
      </c>
    </row>
    <row r="3995" spans="1:13" hidden="1" x14ac:dyDescent="0.25">
      <c r="A3995" s="43">
        <v>44903</v>
      </c>
      <c r="B3995" s="40" t="s">
        <v>16578</v>
      </c>
      <c r="C3995" s="40" t="s">
        <v>16579</v>
      </c>
      <c r="D3995" s="38">
        <v>1400658</v>
      </c>
      <c r="E3995" s="42" t="s">
        <v>9114</v>
      </c>
      <c r="F3995" s="38">
        <v>112053</v>
      </c>
      <c r="G3995" s="38">
        <v>1512711</v>
      </c>
      <c r="H3995" s="48" t="s">
        <v>9001</v>
      </c>
      <c r="I3995" s="40" t="s">
        <v>9002</v>
      </c>
      <c r="J3995" s="45">
        <f t="shared" si="239"/>
        <v>55003</v>
      </c>
      <c r="K3995" s="47">
        <f t="shared" si="240"/>
        <v>1512711</v>
      </c>
      <c r="L3995">
        <f>+VLOOKUP(J3995,'Thanh toán '!Q$6:R$3244,2,0)</f>
        <v>1512711</v>
      </c>
      <c r="M3995" s="47">
        <f t="shared" si="241"/>
        <v>0</v>
      </c>
    </row>
    <row r="3996" spans="1:13" hidden="1" x14ac:dyDescent="0.25">
      <c r="A3996" s="43">
        <v>44903</v>
      </c>
      <c r="B3996" s="40" t="s">
        <v>16580</v>
      </c>
      <c r="C3996" s="40" t="s">
        <v>16581</v>
      </c>
      <c r="D3996" s="38">
        <v>1791420</v>
      </c>
      <c r="E3996" s="42" t="s">
        <v>9114</v>
      </c>
      <c r="F3996" s="38">
        <v>143314</v>
      </c>
      <c r="G3996" s="38">
        <v>1934734</v>
      </c>
      <c r="H3996" s="48" t="s">
        <v>9001</v>
      </c>
      <c r="I3996" s="40" t="s">
        <v>9002</v>
      </c>
      <c r="J3996" s="45">
        <f t="shared" si="239"/>
        <v>55004</v>
      </c>
      <c r="K3996" s="47">
        <f t="shared" si="240"/>
        <v>1934734</v>
      </c>
      <c r="L3996">
        <f>+VLOOKUP(J3996,'Thanh toán '!Q$6:R$3244,2,0)</f>
        <v>1934734</v>
      </c>
      <c r="M3996" s="47">
        <f t="shared" si="241"/>
        <v>0</v>
      </c>
    </row>
    <row r="3997" spans="1:13" hidden="1" x14ac:dyDescent="0.25">
      <c r="A3997" s="43">
        <v>44903</v>
      </c>
      <c r="B3997" s="40" t="s">
        <v>16582</v>
      </c>
      <c r="C3997" s="40" t="s">
        <v>16583</v>
      </c>
      <c r="D3997" s="38">
        <v>804377</v>
      </c>
      <c r="E3997" s="42" t="s">
        <v>9114</v>
      </c>
      <c r="F3997" s="38">
        <v>64350</v>
      </c>
      <c r="G3997" s="38">
        <v>868727</v>
      </c>
      <c r="H3997" s="48" t="s">
        <v>9001</v>
      </c>
      <c r="I3997" s="40" t="s">
        <v>9002</v>
      </c>
      <c r="J3997" s="45">
        <f t="shared" si="239"/>
        <v>55009</v>
      </c>
      <c r="K3997" s="47">
        <f t="shared" si="240"/>
        <v>868727</v>
      </c>
      <c r="L3997">
        <f>+VLOOKUP(J3997,'Thanh toán '!Q$6:R$3244,2,0)</f>
        <v>868727</v>
      </c>
      <c r="M3997" s="47">
        <f t="shared" si="241"/>
        <v>0</v>
      </c>
    </row>
    <row r="3998" spans="1:13" hidden="1" x14ac:dyDescent="0.25">
      <c r="A3998" s="43">
        <v>44903</v>
      </c>
      <c r="B3998" s="40" t="s">
        <v>16584</v>
      </c>
      <c r="C3998" s="40" t="s">
        <v>16585</v>
      </c>
      <c r="D3998" s="38">
        <v>728037</v>
      </c>
      <c r="E3998" s="42" t="s">
        <v>9114</v>
      </c>
      <c r="F3998" s="38">
        <v>58243</v>
      </c>
      <c r="G3998" s="38">
        <v>786280</v>
      </c>
      <c r="H3998" s="48" t="s">
        <v>9001</v>
      </c>
      <c r="I3998" s="40" t="s">
        <v>9002</v>
      </c>
      <c r="J3998" s="45">
        <f t="shared" si="239"/>
        <v>55013</v>
      </c>
      <c r="K3998" s="47">
        <f t="shared" si="240"/>
        <v>786280</v>
      </c>
      <c r="L3998">
        <f>+VLOOKUP(J3998,'Thanh toán '!Q$6:R$3244,2,0)</f>
        <v>786280</v>
      </c>
      <c r="M3998" s="47">
        <f t="shared" si="241"/>
        <v>0</v>
      </c>
    </row>
    <row r="3999" spans="1:13" hidden="1" x14ac:dyDescent="0.25">
      <c r="A3999" s="43">
        <v>44903</v>
      </c>
      <c r="B3999" s="40" t="s">
        <v>16586</v>
      </c>
      <c r="C3999" s="40" t="s">
        <v>16587</v>
      </c>
      <c r="D3999" s="38">
        <v>1806378</v>
      </c>
      <c r="E3999" s="42" t="s">
        <v>9114</v>
      </c>
      <c r="F3999" s="38">
        <v>144510</v>
      </c>
      <c r="G3999" s="38">
        <v>1950888</v>
      </c>
      <c r="H3999" s="48" t="s">
        <v>9072</v>
      </c>
      <c r="I3999" s="40" t="s">
        <v>9073</v>
      </c>
      <c r="J3999" s="45">
        <f t="shared" si="239"/>
        <v>55038</v>
      </c>
      <c r="K3999" s="47">
        <f t="shared" si="240"/>
        <v>1950888</v>
      </c>
      <c r="L3999">
        <f>+VLOOKUP(J3999,'Thanh toán '!Q$6:R$3244,2,0)</f>
        <v>1950888</v>
      </c>
      <c r="M3999" s="47">
        <f t="shared" si="241"/>
        <v>0</v>
      </c>
    </row>
    <row r="4000" spans="1:13" hidden="1" x14ac:dyDescent="0.25">
      <c r="A4000" s="43">
        <v>44903</v>
      </c>
      <c r="B4000" s="40" t="s">
        <v>16588</v>
      </c>
      <c r="C4000" s="40" t="s">
        <v>16589</v>
      </c>
      <c r="D4000" s="38">
        <v>2163000</v>
      </c>
      <c r="E4000" s="42" t="s">
        <v>9114</v>
      </c>
      <c r="F4000" s="38">
        <v>173040</v>
      </c>
      <c r="G4000" s="38">
        <v>2336040</v>
      </c>
      <c r="H4000" s="48" t="s">
        <v>9044</v>
      </c>
      <c r="I4000" s="40" t="s">
        <v>9045</v>
      </c>
      <c r="J4000" s="45">
        <f t="shared" si="239"/>
        <v>55077</v>
      </c>
      <c r="K4000" s="47">
        <f t="shared" si="240"/>
        <v>2336040</v>
      </c>
      <c r="L4000" t="e">
        <f>+VLOOKUP(J4000,'Thanh toán '!Q$6:R$3244,2,0)</f>
        <v>#N/A</v>
      </c>
      <c r="M4000" s="47" t="e">
        <f t="shared" si="241"/>
        <v>#N/A</v>
      </c>
    </row>
    <row r="4001" spans="1:13" hidden="1" x14ac:dyDescent="0.25">
      <c r="A4001" s="43">
        <v>44903</v>
      </c>
      <c r="B4001" s="40" t="s">
        <v>16590</v>
      </c>
      <c r="C4001" s="40" t="s">
        <v>16591</v>
      </c>
      <c r="D4001" s="38">
        <v>828223</v>
      </c>
      <c r="E4001" s="42" t="s">
        <v>9114</v>
      </c>
      <c r="F4001" s="38">
        <v>66258</v>
      </c>
      <c r="G4001" s="38">
        <v>894481</v>
      </c>
      <c r="H4001" s="48" t="s">
        <v>10837</v>
      </c>
      <c r="I4001" s="40" t="s">
        <v>10838</v>
      </c>
      <c r="J4001" s="45">
        <f t="shared" si="239"/>
        <v>55080</v>
      </c>
      <c r="K4001" s="47">
        <f t="shared" si="240"/>
        <v>894481</v>
      </c>
      <c r="L4001">
        <f>+VLOOKUP(J4001,'Thanh toán '!Q$6:R$3244,2,0)</f>
        <v>894481</v>
      </c>
      <c r="M4001" s="47">
        <f t="shared" si="241"/>
        <v>0</v>
      </c>
    </row>
    <row r="4002" spans="1:13" hidden="1" x14ac:dyDescent="0.25">
      <c r="A4002" s="43">
        <v>44903</v>
      </c>
      <c r="B4002" s="40" t="s">
        <v>16592</v>
      </c>
      <c r="C4002" s="40" t="s">
        <v>16593</v>
      </c>
      <c r="D4002" s="38">
        <v>2163000</v>
      </c>
      <c r="E4002" s="42" t="s">
        <v>9114</v>
      </c>
      <c r="F4002" s="38">
        <v>173040</v>
      </c>
      <c r="G4002" s="38">
        <v>2336040</v>
      </c>
      <c r="H4002" s="48" t="s">
        <v>10837</v>
      </c>
      <c r="I4002" s="40" t="s">
        <v>10838</v>
      </c>
      <c r="J4002" s="45">
        <f t="shared" si="239"/>
        <v>55082</v>
      </c>
      <c r="K4002" s="47">
        <f t="shared" si="240"/>
        <v>2336040</v>
      </c>
      <c r="L4002" t="e">
        <f>+VLOOKUP(J4002,'Thanh toán '!Q$6:R$3244,2,0)</f>
        <v>#N/A</v>
      </c>
      <c r="M4002" s="47" t="e">
        <f t="shared" si="241"/>
        <v>#N/A</v>
      </c>
    </row>
    <row r="4003" spans="1:13" hidden="1" x14ac:dyDescent="0.25">
      <c r="A4003" s="43">
        <v>44903</v>
      </c>
      <c r="B4003" s="40" t="s">
        <v>16594</v>
      </c>
      <c r="C4003" s="40" t="s">
        <v>16595</v>
      </c>
      <c r="D4003" s="38">
        <v>3085230</v>
      </c>
      <c r="E4003" s="42" t="s">
        <v>9114</v>
      </c>
      <c r="F4003" s="38">
        <v>246818</v>
      </c>
      <c r="G4003" s="38">
        <v>3332048</v>
      </c>
      <c r="H4003" s="48" t="s">
        <v>9820</v>
      </c>
      <c r="I4003" s="40" t="s">
        <v>9821</v>
      </c>
      <c r="J4003" s="45">
        <f t="shared" si="239"/>
        <v>55083</v>
      </c>
      <c r="K4003" s="47">
        <f t="shared" si="240"/>
        <v>3332048</v>
      </c>
      <c r="L4003">
        <f>+VLOOKUP(J4003,'Thanh toán '!Q$6:R$3244,2,0)</f>
        <v>3332048</v>
      </c>
      <c r="M4003" s="47">
        <f t="shared" si="241"/>
        <v>0</v>
      </c>
    </row>
    <row r="4004" spans="1:13" hidden="1" x14ac:dyDescent="0.25">
      <c r="A4004" s="43">
        <v>44903</v>
      </c>
      <c r="B4004" s="40" t="s">
        <v>16596</v>
      </c>
      <c r="C4004" s="40" t="s">
        <v>16597</v>
      </c>
      <c r="D4004" s="38">
        <v>2163000</v>
      </c>
      <c r="E4004" s="42" t="s">
        <v>9114</v>
      </c>
      <c r="F4004" s="38">
        <v>173040</v>
      </c>
      <c r="G4004" s="38">
        <v>2336040</v>
      </c>
      <c r="H4004" s="48" t="s">
        <v>9820</v>
      </c>
      <c r="I4004" s="40" t="s">
        <v>9821</v>
      </c>
      <c r="J4004" s="45">
        <f t="shared" si="239"/>
        <v>55084</v>
      </c>
      <c r="K4004" s="47">
        <f t="shared" si="240"/>
        <v>2336040</v>
      </c>
      <c r="L4004" t="e">
        <f>+VLOOKUP(J4004,'Thanh toán '!Q$6:R$3244,2,0)</f>
        <v>#N/A</v>
      </c>
      <c r="M4004" s="47" t="e">
        <f t="shared" si="241"/>
        <v>#N/A</v>
      </c>
    </row>
    <row r="4005" spans="1:13" hidden="1" x14ac:dyDescent="0.25">
      <c r="A4005" s="43">
        <v>44903</v>
      </c>
      <c r="B4005" s="40" t="s">
        <v>16598</v>
      </c>
      <c r="C4005" s="40" t="s">
        <v>16599</v>
      </c>
      <c r="D4005" s="38">
        <v>2163000</v>
      </c>
      <c r="E4005" s="42" t="s">
        <v>9114</v>
      </c>
      <c r="F4005" s="38">
        <v>173040</v>
      </c>
      <c r="G4005" s="38">
        <v>2336040</v>
      </c>
      <c r="H4005" s="48" t="s">
        <v>11951</v>
      </c>
      <c r="I4005" s="40" t="s">
        <v>11952</v>
      </c>
      <c r="J4005" s="45">
        <f t="shared" si="239"/>
        <v>55085</v>
      </c>
      <c r="K4005" s="47">
        <f t="shared" si="240"/>
        <v>2336040</v>
      </c>
      <c r="L4005" t="e">
        <f>+VLOOKUP(J4005,'Thanh toán '!Q$6:R$3244,2,0)</f>
        <v>#N/A</v>
      </c>
      <c r="M4005" s="47" t="e">
        <f t="shared" si="241"/>
        <v>#N/A</v>
      </c>
    </row>
    <row r="4006" spans="1:13" hidden="1" x14ac:dyDescent="0.25">
      <c r="A4006" s="43">
        <v>44904</v>
      </c>
      <c r="B4006" s="40" t="s">
        <v>16600</v>
      </c>
      <c r="C4006" s="40" t="s">
        <v>16601</v>
      </c>
      <c r="D4006" s="38">
        <v>1139861</v>
      </c>
      <c r="E4006" s="42" t="s">
        <v>9114</v>
      </c>
      <c r="F4006" s="38">
        <v>91189</v>
      </c>
      <c r="G4006" s="38">
        <v>1231050</v>
      </c>
      <c r="H4006" s="48" t="s">
        <v>9183</v>
      </c>
      <c r="I4006" s="40" t="s">
        <v>9184</v>
      </c>
      <c r="J4006" s="45">
        <f t="shared" si="239"/>
        <v>55170</v>
      </c>
      <c r="K4006" s="47">
        <f t="shared" si="240"/>
        <v>1231050</v>
      </c>
      <c r="L4006">
        <f>+VLOOKUP(J4006,'Thanh toán '!Q$6:R$3244,2,0)</f>
        <v>1231050</v>
      </c>
      <c r="M4006" s="47">
        <f t="shared" si="241"/>
        <v>0</v>
      </c>
    </row>
    <row r="4007" spans="1:13" hidden="1" x14ac:dyDescent="0.25">
      <c r="A4007" s="43">
        <v>44904</v>
      </c>
      <c r="B4007" s="40" t="s">
        <v>16602</v>
      </c>
      <c r="C4007" s="40" t="s">
        <v>16603</v>
      </c>
      <c r="D4007" s="38">
        <v>1641796</v>
      </c>
      <c r="E4007" s="42" t="s">
        <v>9114</v>
      </c>
      <c r="F4007" s="38">
        <v>131344</v>
      </c>
      <c r="G4007" s="38">
        <v>1773140</v>
      </c>
      <c r="H4007" s="48" t="s">
        <v>10339</v>
      </c>
      <c r="I4007" s="40" t="s">
        <v>10340</v>
      </c>
      <c r="J4007" s="45">
        <f t="shared" si="239"/>
        <v>55171</v>
      </c>
      <c r="K4007" s="47">
        <f t="shared" si="240"/>
        <v>1773140</v>
      </c>
      <c r="L4007">
        <f>+VLOOKUP(J4007,'Thanh toán '!Q$6:R$3244,2,0)</f>
        <v>1773140</v>
      </c>
      <c r="M4007" s="47">
        <f t="shared" si="241"/>
        <v>0</v>
      </c>
    </row>
    <row r="4008" spans="1:13" hidden="1" x14ac:dyDescent="0.25">
      <c r="A4008" s="43">
        <v>44904</v>
      </c>
      <c r="B4008" s="40" t="s">
        <v>16604</v>
      </c>
      <c r="C4008" s="40" t="s">
        <v>16605</v>
      </c>
      <c r="D4008" s="38">
        <v>859018</v>
      </c>
      <c r="E4008" s="42" t="s">
        <v>9114</v>
      </c>
      <c r="F4008" s="38">
        <v>68721</v>
      </c>
      <c r="G4008" s="38">
        <v>927739</v>
      </c>
      <c r="H4008" s="48" t="s">
        <v>9001</v>
      </c>
      <c r="I4008" s="40" t="s">
        <v>9002</v>
      </c>
      <c r="J4008" s="45">
        <f t="shared" si="239"/>
        <v>55172</v>
      </c>
      <c r="K4008" s="47">
        <f t="shared" si="240"/>
        <v>927739</v>
      </c>
      <c r="L4008">
        <f>+VLOOKUP(J4008,'Thanh toán '!Q$6:R$3244,2,0)</f>
        <v>927739</v>
      </c>
      <c r="M4008" s="47">
        <f t="shared" si="241"/>
        <v>0</v>
      </c>
    </row>
    <row r="4009" spans="1:13" hidden="1" x14ac:dyDescent="0.25">
      <c r="A4009" s="43">
        <v>44904</v>
      </c>
      <c r="B4009" s="40" t="s">
        <v>16606</v>
      </c>
      <c r="C4009" s="40" t="s">
        <v>16607</v>
      </c>
      <c r="D4009" s="38">
        <v>2122641</v>
      </c>
      <c r="E4009" s="42" t="s">
        <v>9114</v>
      </c>
      <c r="F4009" s="38">
        <v>169811</v>
      </c>
      <c r="G4009" s="38">
        <v>2292452</v>
      </c>
      <c r="H4009" s="48" t="s">
        <v>9072</v>
      </c>
      <c r="I4009" s="40" t="s">
        <v>9073</v>
      </c>
      <c r="J4009" s="45">
        <f t="shared" si="239"/>
        <v>55176</v>
      </c>
      <c r="K4009" s="47">
        <f t="shared" si="240"/>
        <v>2292452</v>
      </c>
      <c r="L4009">
        <f>+VLOOKUP(J4009,'Thanh toán '!Q$6:R$3244,2,0)</f>
        <v>2292452</v>
      </c>
      <c r="M4009" s="47">
        <f t="shared" si="241"/>
        <v>0</v>
      </c>
    </row>
    <row r="4010" spans="1:13" ht="21" hidden="1" x14ac:dyDescent="0.25">
      <c r="A4010" s="43">
        <v>44904</v>
      </c>
      <c r="B4010" s="40" t="s">
        <v>16608</v>
      </c>
      <c r="C4010" s="40" t="s">
        <v>16609</v>
      </c>
      <c r="D4010" s="38">
        <v>1081900</v>
      </c>
      <c r="E4010" s="42" t="s">
        <v>9114</v>
      </c>
      <c r="F4010" s="38">
        <v>86552</v>
      </c>
      <c r="G4010" s="38">
        <v>1168452</v>
      </c>
      <c r="H4010" s="48" t="s">
        <v>9284</v>
      </c>
      <c r="I4010" s="40" t="s">
        <v>9285</v>
      </c>
      <c r="J4010" s="45">
        <f t="shared" si="239"/>
        <v>55177</v>
      </c>
      <c r="K4010" s="47">
        <f t="shared" si="240"/>
        <v>1168452</v>
      </c>
      <c r="L4010">
        <f>+VLOOKUP(J4010,'Thanh toán '!Q$6:R$3244,2,0)</f>
        <v>1168452</v>
      </c>
      <c r="M4010" s="47">
        <f t="shared" si="241"/>
        <v>0</v>
      </c>
    </row>
    <row r="4011" spans="1:13" hidden="1" x14ac:dyDescent="0.25">
      <c r="A4011" s="43">
        <v>44904</v>
      </c>
      <c r="B4011" s="40" t="s">
        <v>16610</v>
      </c>
      <c r="C4011" s="40" t="s">
        <v>16611</v>
      </c>
      <c r="D4011" s="38">
        <v>240874</v>
      </c>
      <c r="E4011" s="42" t="s">
        <v>9114</v>
      </c>
      <c r="F4011" s="38">
        <v>19270</v>
      </c>
      <c r="G4011" s="38">
        <v>260144</v>
      </c>
      <c r="H4011" s="48" t="s">
        <v>9001</v>
      </c>
      <c r="I4011" s="40" t="s">
        <v>9002</v>
      </c>
      <c r="J4011" s="45">
        <f t="shared" si="239"/>
        <v>55178</v>
      </c>
      <c r="K4011" s="47">
        <f t="shared" si="240"/>
        <v>260144</v>
      </c>
      <c r="L4011">
        <f>+VLOOKUP(J4011,'Thanh toán '!Q$6:R$3244,2,0)</f>
        <v>260144</v>
      </c>
      <c r="M4011" s="47">
        <f t="shared" si="241"/>
        <v>0</v>
      </c>
    </row>
    <row r="4012" spans="1:13" hidden="1" x14ac:dyDescent="0.25">
      <c r="A4012" s="43">
        <v>44904</v>
      </c>
      <c r="B4012" s="40" t="s">
        <v>16612</v>
      </c>
      <c r="C4012" s="40" t="s">
        <v>16613</v>
      </c>
      <c r="D4012" s="38">
        <v>412150</v>
      </c>
      <c r="E4012" s="42" t="s">
        <v>9114</v>
      </c>
      <c r="F4012" s="38">
        <v>32972</v>
      </c>
      <c r="G4012" s="38">
        <v>445122</v>
      </c>
      <c r="H4012" s="48" t="s">
        <v>9001</v>
      </c>
      <c r="I4012" s="40" t="s">
        <v>9002</v>
      </c>
      <c r="J4012" s="45">
        <f t="shared" si="239"/>
        <v>55179</v>
      </c>
      <c r="K4012" s="47">
        <f t="shared" si="240"/>
        <v>445122</v>
      </c>
      <c r="L4012">
        <f>+VLOOKUP(J4012,'Thanh toán '!Q$6:R$3244,2,0)</f>
        <v>445122</v>
      </c>
      <c r="M4012" s="47">
        <f t="shared" si="241"/>
        <v>0</v>
      </c>
    </row>
    <row r="4013" spans="1:13" hidden="1" x14ac:dyDescent="0.25">
      <c r="A4013" s="43">
        <v>44904</v>
      </c>
      <c r="B4013" s="40" t="s">
        <v>16614</v>
      </c>
      <c r="C4013" s="40" t="s">
        <v>16615</v>
      </c>
      <c r="D4013" s="38">
        <v>453750</v>
      </c>
      <c r="E4013" s="42" t="s">
        <v>9114</v>
      </c>
      <c r="F4013" s="38">
        <v>36300</v>
      </c>
      <c r="G4013" s="38">
        <v>490050</v>
      </c>
      <c r="H4013" s="48" t="s">
        <v>9001</v>
      </c>
      <c r="I4013" s="40" t="s">
        <v>9002</v>
      </c>
      <c r="J4013" s="45">
        <f t="shared" ref="J4013:J4076" si="242">+B4013*1</f>
        <v>55181</v>
      </c>
      <c r="K4013" s="47">
        <f t="shared" ref="K4013:K4076" si="243">+G4013</f>
        <v>490050</v>
      </c>
      <c r="L4013">
        <f>+VLOOKUP(J4013,'Thanh toán '!Q$6:R$3244,2,0)</f>
        <v>490050</v>
      </c>
      <c r="M4013" s="47">
        <f t="shared" si="241"/>
        <v>0</v>
      </c>
    </row>
    <row r="4014" spans="1:13" hidden="1" x14ac:dyDescent="0.25">
      <c r="A4014" s="43">
        <v>44904</v>
      </c>
      <c r="B4014" s="40" t="s">
        <v>16616</v>
      </c>
      <c r="C4014" s="40" t="s">
        <v>16617</v>
      </c>
      <c r="D4014" s="38">
        <v>1665870</v>
      </c>
      <c r="E4014" s="42" t="s">
        <v>9114</v>
      </c>
      <c r="F4014" s="38">
        <v>133270</v>
      </c>
      <c r="G4014" s="38">
        <v>1799140</v>
      </c>
      <c r="H4014" s="48" t="s">
        <v>9206</v>
      </c>
      <c r="I4014" s="40" t="s">
        <v>9207</v>
      </c>
      <c r="J4014" s="45">
        <f t="shared" si="242"/>
        <v>55200</v>
      </c>
      <c r="K4014" s="47">
        <f t="shared" si="243"/>
        <v>1799140</v>
      </c>
      <c r="L4014">
        <f>+VLOOKUP(J4014,'Thanh toán '!Q$6:R$3244,2,0)</f>
        <v>1799140</v>
      </c>
      <c r="M4014" s="47">
        <f t="shared" si="241"/>
        <v>0</v>
      </c>
    </row>
    <row r="4015" spans="1:13" hidden="1" x14ac:dyDescent="0.25">
      <c r="A4015" s="43">
        <v>44904</v>
      </c>
      <c r="B4015" s="40" t="s">
        <v>16618</v>
      </c>
      <c r="C4015" s="40" t="s">
        <v>16619</v>
      </c>
      <c r="D4015" s="38">
        <v>846240</v>
      </c>
      <c r="E4015" s="42" t="s">
        <v>9114</v>
      </c>
      <c r="F4015" s="38">
        <v>67699</v>
      </c>
      <c r="G4015" s="38">
        <v>913939</v>
      </c>
      <c r="H4015" s="48" t="s">
        <v>9001</v>
      </c>
      <c r="I4015" s="40" t="s">
        <v>9002</v>
      </c>
      <c r="J4015" s="45">
        <f t="shared" si="242"/>
        <v>55228</v>
      </c>
      <c r="K4015" s="47">
        <f t="shared" si="243"/>
        <v>913939</v>
      </c>
      <c r="L4015">
        <f>+VLOOKUP(J4015,'Thanh toán '!Q$6:R$3244,2,0)</f>
        <v>913939</v>
      </c>
      <c r="M4015" s="47">
        <f t="shared" si="241"/>
        <v>0</v>
      </c>
    </row>
    <row r="4016" spans="1:13" hidden="1" x14ac:dyDescent="0.25">
      <c r="A4016" s="43">
        <v>44904</v>
      </c>
      <c r="B4016" s="40" t="s">
        <v>16620</v>
      </c>
      <c r="C4016" s="40" t="s">
        <v>16621</v>
      </c>
      <c r="D4016" s="38">
        <v>1081500</v>
      </c>
      <c r="E4016" s="42" t="s">
        <v>9114</v>
      </c>
      <c r="F4016" s="38">
        <v>86520</v>
      </c>
      <c r="G4016" s="38">
        <v>1168020</v>
      </c>
      <c r="H4016" s="48" t="s">
        <v>10184</v>
      </c>
      <c r="I4016" s="40" t="s">
        <v>10185</v>
      </c>
      <c r="J4016" s="45">
        <f t="shared" si="242"/>
        <v>55229</v>
      </c>
      <c r="K4016" s="47">
        <f t="shared" si="243"/>
        <v>1168020</v>
      </c>
      <c r="L4016" t="e">
        <f>+VLOOKUP(J4016,'Thanh toán '!Q$6:R$3244,2,0)</f>
        <v>#N/A</v>
      </c>
      <c r="M4016" s="47" t="e">
        <f t="shared" si="241"/>
        <v>#N/A</v>
      </c>
    </row>
    <row r="4017" spans="1:13" hidden="1" x14ac:dyDescent="0.25">
      <c r="A4017" s="43">
        <v>44904</v>
      </c>
      <c r="B4017" s="40" t="s">
        <v>16622</v>
      </c>
      <c r="C4017" s="40" t="s">
        <v>16623</v>
      </c>
      <c r="D4017" s="38">
        <v>922445</v>
      </c>
      <c r="E4017" s="42" t="s">
        <v>9114</v>
      </c>
      <c r="F4017" s="38">
        <v>73796</v>
      </c>
      <c r="G4017" s="38">
        <v>996241</v>
      </c>
      <c r="H4017" s="48" t="s">
        <v>9315</v>
      </c>
      <c r="I4017" s="40" t="s">
        <v>9316</v>
      </c>
      <c r="J4017" s="45">
        <f t="shared" si="242"/>
        <v>55230</v>
      </c>
      <c r="K4017" s="47">
        <f t="shared" si="243"/>
        <v>996241</v>
      </c>
      <c r="L4017">
        <f>+VLOOKUP(J4017,'Thanh toán '!Q$6:R$3244,2,0)</f>
        <v>996241</v>
      </c>
      <c r="M4017" s="47">
        <f t="shared" si="241"/>
        <v>0</v>
      </c>
    </row>
    <row r="4018" spans="1:13" hidden="1" x14ac:dyDescent="0.25">
      <c r="A4018" s="43">
        <v>44904</v>
      </c>
      <c r="B4018" s="40" t="s">
        <v>16624</v>
      </c>
      <c r="C4018" s="40" t="s">
        <v>16625</v>
      </c>
      <c r="D4018" s="38">
        <v>2384750</v>
      </c>
      <c r="E4018" s="42" t="s">
        <v>9114</v>
      </c>
      <c r="F4018" s="38">
        <v>190780</v>
      </c>
      <c r="G4018" s="38">
        <v>2575530</v>
      </c>
      <c r="H4018" s="48" t="s">
        <v>9001</v>
      </c>
      <c r="I4018" s="40" t="s">
        <v>9002</v>
      </c>
      <c r="J4018" s="45">
        <f t="shared" si="242"/>
        <v>55231</v>
      </c>
      <c r="K4018" s="47">
        <f t="shared" si="243"/>
        <v>2575530</v>
      </c>
      <c r="L4018">
        <f>+VLOOKUP(J4018,'Thanh toán '!Q$6:R$3244,2,0)</f>
        <v>2575530</v>
      </c>
      <c r="M4018" s="47">
        <f t="shared" si="241"/>
        <v>0</v>
      </c>
    </row>
    <row r="4019" spans="1:13" ht="21" hidden="1" x14ac:dyDescent="0.25">
      <c r="A4019" s="43">
        <v>44904</v>
      </c>
      <c r="B4019" s="40" t="s">
        <v>16626</v>
      </c>
      <c r="C4019" s="40" t="s">
        <v>16627</v>
      </c>
      <c r="D4019" s="38">
        <v>1569304</v>
      </c>
      <c r="E4019" s="42" t="s">
        <v>9114</v>
      </c>
      <c r="F4019" s="38">
        <v>125544</v>
      </c>
      <c r="G4019" s="38">
        <v>1694848</v>
      </c>
      <c r="H4019" s="48" t="s">
        <v>9448</v>
      </c>
      <c r="I4019" s="40" t="s">
        <v>9449</v>
      </c>
      <c r="J4019" s="45">
        <f t="shared" si="242"/>
        <v>55232</v>
      </c>
      <c r="K4019" s="47">
        <f t="shared" si="243"/>
        <v>1694848</v>
      </c>
      <c r="L4019">
        <f>+VLOOKUP(J4019,'Thanh toán '!Q$6:R$3244,2,0)</f>
        <v>1694848</v>
      </c>
      <c r="M4019" s="47">
        <f t="shared" si="241"/>
        <v>0</v>
      </c>
    </row>
    <row r="4020" spans="1:13" hidden="1" x14ac:dyDescent="0.25">
      <c r="A4020" s="43">
        <v>44905</v>
      </c>
      <c r="B4020" s="40" t="s">
        <v>16628</v>
      </c>
      <c r="C4020" s="40" t="s">
        <v>16629</v>
      </c>
      <c r="D4020" s="38">
        <v>2085125</v>
      </c>
      <c r="E4020" s="42" t="s">
        <v>9114</v>
      </c>
      <c r="F4020" s="38">
        <v>166810</v>
      </c>
      <c r="G4020" s="38">
        <v>2251935</v>
      </c>
      <c r="H4020" s="48" t="s">
        <v>9001</v>
      </c>
      <c r="I4020" s="40" t="s">
        <v>9002</v>
      </c>
      <c r="J4020" s="45">
        <f t="shared" si="242"/>
        <v>55237</v>
      </c>
      <c r="K4020" s="47">
        <f t="shared" si="243"/>
        <v>2251935</v>
      </c>
      <c r="L4020">
        <f>+VLOOKUP(J4020,'Thanh toán '!Q$6:R$3244,2,0)</f>
        <v>2251935</v>
      </c>
      <c r="M4020" s="47">
        <f t="shared" si="241"/>
        <v>0</v>
      </c>
    </row>
    <row r="4021" spans="1:13" hidden="1" x14ac:dyDescent="0.25">
      <c r="A4021" s="43">
        <v>44905</v>
      </c>
      <c r="B4021" s="40" t="s">
        <v>16630</v>
      </c>
      <c r="C4021" s="40" t="s">
        <v>16631</v>
      </c>
      <c r="D4021" s="38">
        <v>734310</v>
      </c>
      <c r="E4021" s="42" t="s">
        <v>9114</v>
      </c>
      <c r="F4021" s="38">
        <v>58745</v>
      </c>
      <c r="G4021" s="38">
        <v>793055</v>
      </c>
      <c r="H4021" s="48" t="s">
        <v>10376</v>
      </c>
      <c r="I4021" s="40" t="s">
        <v>10377</v>
      </c>
      <c r="J4021" s="45">
        <f t="shared" si="242"/>
        <v>55238</v>
      </c>
      <c r="K4021" s="47">
        <f t="shared" si="243"/>
        <v>793055</v>
      </c>
      <c r="L4021" t="e">
        <f>+VLOOKUP(J4021,'Thanh toán '!Q$6:R$3244,2,0)</f>
        <v>#N/A</v>
      </c>
      <c r="M4021" s="47" t="e">
        <f t="shared" si="241"/>
        <v>#N/A</v>
      </c>
    </row>
    <row r="4022" spans="1:13" hidden="1" x14ac:dyDescent="0.25">
      <c r="A4022" s="43">
        <v>44905</v>
      </c>
      <c r="B4022" s="40" t="s">
        <v>16632</v>
      </c>
      <c r="C4022" s="40" t="s">
        <v>16633</v>
      </c>
      <c r="D4022" s="38">
        <v>873070</v>
      </c>
      <c r="E4022" s="42" t="s">
        <v>9114</v>
      </c>
      <c r="F4022" s="38">
        <v>69846</v>
      </c>
      <c r="G4022" s="38">
        <v>942916</v>
      </c>
      <c r="H4022" s="48" t="s">
        <v>9001</v>
      </c>
      <c r="I4022" s="40" t="s">
        <v>9002</v>
      </c>
      <c r="J4022" s="45">
        <f t="shared" si="242"/>
        <v>55239</v>
      </c>
      <c r="K4022" s="47">
        <f t="shared" si="243"/>
        <v>942916</v>
      </c>
      <c r="L4022">
        <f>+VLOOKUP(J4022,'Thanh toán '!Q$6:R$3244,2,0)</f>
        <v>942916</v>
      </c>
      <c r="M4022" s="47">
        <f t="shared" si="241"/>
        <v>0</v>
      </c>
    </row>
    <row r="4023" spans="1:13" hidden="1" x14ac:dyDescent="0.25">
      <c r="A4023" s="43">
        <v>44905</v>
      </c>
      <c r="B4023" s="40" t="s">
        <v>16634</v>
      </c>
      <c r="C4023" s="40" t="s">
        <v>16635</v>
      </c>
      <c r="D4023" s="38">
        <v>1853080</v>
      </c>
      <c r="E4023" s="42" t="s">
        <v>9114</v>
      </c>
      <c r="F4023" s="38">
        <v>148246</v>
      </c>
      <c r="G4023" s="38">
        <v>2001326</v>
      </c>
      <c r="H4023" s="48" t="s">
        <v>10776</v>
      </c>
      <c r="I4023" s="40" t="s">
        <v>10777</v>
      </c>
      <c r="J4023" s="45">
        <f t="shared" si="242"/>
        <v>55240</v>
      </c>
      <c r="K4023" s="47">
        <f t="shared" si="243"/>
        <v>2001326</v>
      </c>
      <c r="L4023">
        <f>+VLOOKUP(J4023,'Thanh toán '!Q$6:R$3244,2,0)</f>
        <v>2001326</v>
      </c>
      <c r="M4023" s="47">
        <f t="shared" si="241"/>
        <v>0</v>
      </c>
    </row>
    <row r="4024" spans="1:13" hidden="1" x14ac:dyDescent="0.25">
      <c r="A4024" s="43">
        <v>44905</v>
      </c>
      <c r="B4024" s="40" t="s">
        <v>16636</v>
      </c>
      <c r="C4024" s="40" t="s">
        <v>16637</v>
      </c>
      <c r="D4024" s="38">
        <v>3962511</v>
      </c>
      <c r="E4024" s="42" t="s">
        <v>9114</v>
      </c>
      <c r="F4024" s="38">
        <v>317001</v>
      </c>
      <c r="G4024" s="38">
        <v>4279512</v>
      </c>
      <c r="H4024" s="48" t="s">
        <v>9242</v>
      </c>
      <c r="I4024" s="40" t="s">
        <v>9243</v>
      </c>
      <c r="J4024" s="45">
        <f t="shared" si="242"/>
        <v>55241</v>
      </c>
      <c r="K4024" s="47">
        <f t="shared" si="243"/>
        <v>4279512</v>
      </c>
      <c r="L4024">
        <f>+VLOOKUP(J4024,'Thanh toán '!Q$6:R$3244,2,0)</f>
        <v>4279512</v>
      </c>
      <c r="M4024" s="47">
        <f t="shared" si="241"/>
        <v>0</v>
      </c>
    </row>
    <row r="4025" spans="1:13" hidden="1" x14ac:dyDescent="0.25">
      <c r="A4025" s="43">
        <v>44905</v>
      </c>
      <c r="B4025" s="40" t="s">
        <v>16638</v>
      </c>
      <c r="C4025" s="40" t="s">
        <v>16639</v>
      </c>
      <c r="D4025" s="38">
        <v>624783</v>
      </c>
      <c r="E4025" s="42" t="s">
        <v>9114</v>
      </c>
      <c r="F4025" s="38">
        <v>49983</v>
      </c>
      <c r="G4025" s="38">
        <v>674766</v>
      </c>
      <c r="H4025" s="48" t="s">
        <v>9001</v>
      </c>
      <c r="I4025" s="40" t="s">
        <v>9002</v>
      </c>
      <c r="J4025" s="45">
        <f t="shared" si="242"/>
        <v>55242</v>
      </c>
      <c r="K4025" s="47">
        <f t="shared" si="243"/>
        <v>674766</v>
      </c>
      <c r="L4025">
        <f>+VLOOKUP(J4025,'Thanh toán '!Q$6:R$3244,2,0)</f>
        <v>674766</v>
      </c>
      <c r="M4025" s="47">
        <f t="shared" si="241"/>
        <v>0</v>
      </c>
    </row>
    <row r="4026" spans="1:13" hidden="1" x14ac:dyDescent="0.25">
      <c r="A4026" s="43">
        <v>44905</v>
      </c>
      <c r="B4026" s="40" t="s">
        <v>16640</v>
      </c>
      <c r="C4026" s="40" t="s">
        <v>16641</v>
      </c>
      <c r="D4026" s="38">
        <v>734310</v>
      </c>
      <c r="E4026" s="42" t="s">
        <v>9114</v>
      </c>
      <c r="F4026" s="38">
        <v>58745</v>
      </c>
      <c r="G4026" s="38">
        <v>793055</v>
      </c>
      <c r="H4026" s="48" t="s">
        <v>10376</v>
      </c>
      <c r="I4026" s="40" t="s">
        <v>10377</v>
      </c>
      <c r="J4026" s="45">
        <f t="shared" si="242"/>
        <v>55244</v>
      </c>
      <c r="K4026" s="47">
        <f t="shared" si="243"/>
        <v>793055</v>
      </c>
      <c r="L4026">
        <f>+VLOOKUP(J4026,'Thanh toán '!Q$6:R$3244,2,0)</f>
        <v>793055</v>
      </c>
      <c r="M4026" s="47">
        <f t="shared" si="241"/>
        <v>0</v>
      </c>
    </row>
    <row r="4027" spans="1:13" hidden="1" x14ac:dyDescent="0.25">
      <c r="A4027" s="43">
        <v>44905</v>
      </c>
      <c r="B4027" s="40" t="s">
        <v>16642</v>
      </c>
      <c r="C4027" s="40" t="s">
        <v>16643</v>
      </c>
      <c r="D4027" s="38">
        <v>1227695</v>
      </c>
      <c r="E4027" s="42" t="s">
        <v>9114</v>
      </c>
      <c r="F4027" s="38">
        <v>98216</v>
      </c>
      <c r="G4027" s="38">
        <v>1325911</v>
      </c>
      <c r="H4027" s="48" t="s">
        <v>9001</v>
      </c>
      <c r="I4027" s="40" t="s">
        <v>9002</v>
      </c>
      <c r="J4027" s="45">
        <f t="shared" si="242"/>
        <v>55245</v>
      </c>
      <c r="K4027" s="47">
        <f t="shared" si="243"/>
        <v>1325911</v>
      </c>
      <c r="L4027">
        <f>+VLOOKUP(J4027,'Thanh toán '!Q$6:R$3244,2,0)</f>
        <v>1325911</v>
      </c>
      <c r="M4027" s="47">
        <f t="shared" si="241"/>
        <v>0</v>
      </c>
    </row>
    <row r="4028" spans="1:13" hidden="1" x14ac:dyDescent="0.25">
      <c r="A4028" s="43">
        <v>44905</v>
      </c>
      <c r="B4028" s="40" t="s">
        <v>16644</v>
      </c>
      <c r="C4028" s="40" t="s">
        <v>16645</v>
      </c>
      <c r="D4028" s="38">
        <v>504346</v>
      </c>
      <c r="E4028" s="42" t="s">
        <v>9114</v>
      </c>
      <c r="F4028" s="38">
        <v>40348</v>
      </c>
      <c r="G4028" s="38">
        <v>544694</v>
      </c>
      <c r="H4028" s="48" t="s">
        <v>9001</v>
      </c>
      <c r="I4028" s="40" t="s">
        <v>9002</v>
      </c>
      <c r="J4028" s="45">
        <f t="shared" si="242"/>
        <v>55251</v>
      </c>
      <c r="K4028" s="47">
        <f t="shared" si="243"/>
        <v>544694</v>
      </c>
      <c r="L4028">
        <f>+VLOOKUP(J4028,'Thanh toán '!Q$6:R$3244,2,0)</f>
        <v>544694</v>
      </c>
      <c r="M4028" s="47">
        <f t="shared" si="241"/>
        <v>0</v>
      </c>
    </row>
    <row r="4029" spans="1:13" hidden="1" x14ac:dyDescent="0.25">
      <c r="A4029" s="43">
        <v>44905</v>
      </c>
      <c r="B4029" s="40" t="s">
        <v>16646</v>
      </c>
      <c r="C4029" s="40" t="s">
        <v>16647</v>
      </c>
      <c r="D4029" s="38">
        <v>1152258</v>
      </c>
      <c r="E4029" s="42" t="s">
        <v>9114</v>
      </c>
      <c r="F4029" s="38">
        <v>92181</v>
      </c>
      <c r="G4029" s="38">
        <v>1244439</v>
      </c>
      <c r="H4029" s="48" t="s">
        <v>9001</v>
      </c>
      <c r="I4029" s="40" t="s">
        <v>9002</v>
      </c>
      <c r="J4029" s="45">
        <f t="shared" si="242"/>
        <v>55259</v>
      </c>
      <c r="K4029" s="47">
        <f t="shared" si="243"/>
        <v>1244439</v>
      </c>
      <c r="L4029">
        <f>+VLOOKUP(J4029,'Thanh toán '!Q$6:R$3244,2,0)</f>
        <v>1244439</v>
      </c>
      <c r="M4029" s="47">
        <f t="shared" si="241"/>
        <v>0</v>
      </c>
    </row>
    <row r="4030" spans="1:13" hidden="1" x14ac:dyDescent="0.25">
      <c r="A4030" s="43">
        <v>44905</v>
      </c>
      <c r="B4030" s="40" t="s">
        <v>16648</v>
      </c>
      <c r="C4030" s="40" t="s">
        <v>16649</v>
      </c>
      <c r="D4030" s="38">
        <v>704424</v>
      </c>
      <c r="E4030" s="42" t="s">
        <v>9114</v>
      </c>
      <c r="F4030" s="38">
        <v>56354</v>
      </c>
      <c r="G4030" s="38">
        <v>760778</v>
      </c>
      <c r="H4030" s="48" t="s">
        <v>9001</v>
      </c>
      <c r="I4030" s="40" t="s">
        <v>9002</v>
      </c>
      <c r="J4030" s="45">
        <f t="shared" si="242"/>
        <v>55260</v>
      </c>
      <c r="K4030" s="47">
        <f t="shared" si="243"/>
        <v>760778</v>
      </c>
      <c r="L4030">
        <f>+VLOOKUP(J4030,'Thanh toán '!Q$6:R$3244,2,0)</f>
        <v>760778</v>
      </c>
      <c r="M4030" s="47">
        <f t="shared" si="241"/>
        <v>0</v>
      </c>
    </row>
    <row r="4031" spans="1:13" hidden="1" x14ac:dyDescent="0.25">
      <c r="A4031" s="43">
        <v>44905</v>
      </c>
      <c r="B4031" s="40" t="s">
        <v>16650</v>
      </c>
      <c r="C4031" s="40" t="s">
        <v>16651</v>
      </c>
      <c r="D4031" s="38">
        <v>1052520</v>
      </c>
      <c r="E4031" s="42" t="s">
        <v>9114</v>
      </c>
      <c r="F4031" s="38">
        <v>84202</v>
      </c>
      <c r="G4031" s="38">
        <v>1136722</v>
      </c>
      <c r="H4031" s="48" t="s">
        <v>9001</v>
      </c>
      <c r="I4031" s="40" t="s">
        <v>9002</v>
      </c>
      <c r="J4031" s="45">
        <f t="shared" si="242"/>
        <v>55261</v>
      </c>
      <c r="K4031" s="47">
        <f t="shared" si="243"/>
        <v>1136722</v>
      </c>
      <c r="L4031">
        <f>+VLOOKUP(J4031,'Thanh toán '!Q$6:R$3244,2,0)</f>
        <v>1136722</v>
      </c>
      <c r="M4031" s="47">
        <f t="shared" si="241"/>
        <v>0</v>
      </c>
    </row>
    <row r="4032" spans="1:13" hidden="1" x14ac:dyDescent="0.25">
      <c r="A4032" s="43">
        <v>44905</v>
      </c>
      <c r="B4032" s="40" t="s">
        <v>16652</v>
      </c>
      <c r="C4032" s="40" t="s">
        <v>16653</v>
      </c>
      <c r="D4032" s="38">
        <v>2113526</v>
      </c>
      <c r="E4032" s="42" t="s">
        <v>9114</v>
      </c>
      <c r="F4032" s="38">
        <v>169082</v>
      </c>
      <c r="G4032" s="38">
        <v>2282608</v>
      </c>
      <c r="H4032" s="48" t="s">
        <v>9183</v>
      </c>
      <c r="I4032" s="40" t="s">
        <v>9184</v>
      </c>
      <c r="J4032" s="45">
        <f t="shared" si="242"/>
        <v>55262</v>
      </c>
      <c r="K4032" s="47">
        <f t="shared" si="243"/>
        <v>2282608</v>
      </c>
      <c r="L4032">
        <f>+VLOOKUP(J4032,'Thanh toán '!Q$6:R$3244,2,0)</f>
        <v>2282608</v>
      </c>
      <c r="M4032" s="47">
        <f t="shared" si="241"/>
        <v>0</v>
      </c>
    </row>
    <row r="4033" spans="1:13" hidden="1" x14ac:dyDescent="0.25">
      <c r="A4033" s="43">
        <v>44905</v>
      </c>
      <c r="B4033" s="40" t="s">
        <v>16654</v>
      </c>
      <c r="C4033" s="40" t="s">
        <v>16655</v>
      </c>
      <c r="D4033" s="38">
        <v>553467</v>
      </c>
      <c r="E4033" s="42" t="s">
        <v>9114</v>
      </c>
      <c r="F4033" s="38">
        <v>44277</v>
      </c>
      <c r="G4033" s="38">
        <v>597744</v>
      </c>
      <c r="H4033" s="48" t="s">
        <v>9001</v>
      </c>
      <c r="I4033" s="40" t="s">
        <v>9002</v>
      </c>
      <c r="J4033" s="45">
        <f t="shared" si="242"/>
        <v>55263</v>
      </c>
      <c r="K4033" s="47">
        <f t="shared" si="243"/>
        <v>597744</v>
      </c>
      <c r="L4033">
        <f>+VLOOKUP(J4033,'Thanh toán '!Q$6:R$3244,2,0)</f>
        <v>597744</v>
      </c>
      <c r="M4033" s="47">
        <f t="shared" si="241"/>
        <v>0</v>
      </c>
    </row>
    <row r="4034" spans="1:13" hidden="1" x14ac:dyDescent="0.25">
      <c r="A4034" s="43">
        <v>44905</v>
      </c>
      <c r="B4034" s="40" t="s">
        <v>16656</v>
      </c>
      <c r="C4034" s="40" t="s">
        <v>16657</v>
      </c>
      <c r="D4034" s="38">
        <v>756018</v>
      </c>
      <c r="E4034" s="42" t="s">
        <v>9114</v>
      </c>
      <c r="F4034" s="38">
        <v>60481</v>
      </c>
      <c r="G4034" s="38">
        <v>816499</v>
      </c>
      <c r="H4034" s="48" t="s">
        <v>9001</v>
      </c>
      <c r="I4034" s="40" t="s">
        <v>9002</v>
      </c>
      <c r="J4034" s="45">
        <f t="shared" si="242"/>
        <v>55264</v>
      </c>
      <c r="K4034" s="47">
        <f t="shared" si="243"/>
        <v>816499</v>
      </c>
      <c r="L4034">
        <f>+VLOOKUP(J4034,'Thanh toán '!Q$6:R$3244,2,0)</f>
        <v>816499</v>
      </c>
      <c r="M4034" s="47">
        <f t="shared" si="241"/>
        <v>0</v>
      </c>
    </row>
    <row r="4035" spans="1:13" hidden="1" x14ac:dyDescent="0.25">
      <c r="A4035" s="43">
        <v>44905</v>
      </c>
      <c r="B4035" s="40" t="s">
        <v>16658</v>
      </c>
      <c r="C4035" s="40" t="s">
        <v>16659</v>
      </c>
      <c r="D4035" s="38">
        <v>555290</v>
      </c>
      <c r="E4035" s="42" t="s">
        <v>9114</v>
      </c>
      <c r="F4035" s="38">
        <v>44423</v>
      </c>
      <c r="G4035" s="38">
        <v>599713</v>
      </c>
      <c r="H4035" s="48" t="s">
        <v>9001</v>
      </c>
      <c r="I4035" s="40" t="s">
        <v>9002</v>
      </c>
      <c r="J4035" s="45">
        <f t="shared" si="242"/>
        <v>55265</v>
      </c>
      <c r="K4035" s="47">
        <f t="shared" si="243"/>
        <v>599713</v>
      </c>
      <c r="L4035">
        <f>+VLOOKUP(J4035,'Thanh toán '!Q$6:R$3244,2,0)</f>
        <v>599713</v>
      </c>
      <c r="M4035" s="47">
        <f t="shared" si="241"/>
        <v>0</v>
      </c>
    </row>
    <row r="4036" spans="1:13" hidden="1" x14ac:dyDescent="0.25">
      <c r="A4036" s="43">
        <v>44905</v>
      </c>
      <c r="B4036" s="40" t="s">
        <v>16660</v>
      </c>
      <c r="C4036" s="40" t="s">
        <v>16661</v>
      </c>
      <c r="D4036" s="38">
        <v>2211120</v>
      </c>
      <c r="E4036" s="42" t="s">
        <v>9114</v>
      </c>
      <c r="F4036" s="38">
        <v>176890</v>
      </c>
      <c r="G4036" s="38">
        <v>2388010</v>
      </c>
      <c r="H4036" s="48" t="s">
        <v>9212</v>
      </c>
      <c r="I4036" s="40" t="s">
        <v>9213</v>
      </c>
      <c r="J4036" s="45">
        <f t="shared" si="242"/>
        <v>55267</v>
      </c>
      <c r="K4036" s="47">
        <f t="shared" si="243"/>
        <v>2388010</v>
      </c>
      <c r="L4036">
        <f>+VLOOKUP(J4036,'Thanh toán '!Q$6:R$3244,2,0)</f>
        <v>2388010</v>
      </c>
      <c r="M4036" s="47">
        <f t="shared" si="241"/>
        <v>0</v>
      </c>
    </row>
    <row r="4037" spans="1:13" ht="21" hidden="1" x14ac:dyDescent="0.25">
      <c r="A4037" s="43">
        <v>44905</v>
      </c>
      <c r="B4037" s="40" t="s">
        <v>16662</v>
      </c>
      <c r="C4037" s="40" t="s">
        <v>16663</v>
      </c>
      <c r="D4037" s="38">
        <v>2122641</v>
      </c>
      <c r="E4037" s="42" t="s">
        <v>9114</v>
      </c>
      <c r="F4037" s="38">
        <v>169811</v>
      </c>
      <c r="G4037" s="38">
        <v>2292452</v>
      </c>
      <c r="H4037" s="48" t="s">
        <v>10324</v>
      </c>
      <c r="I4037" s="40" t="s">
        <v>10325</v>
      </c>
      <c r="J4037" s="45">
        <f t="shared" si="242"/>
        <v>55270</v>
      </c>
      <c r="K4037" s="47">
        <f t="shared" si="243"/>
        <v>2292452</v>
      </c>
      <c r="L4037">
        <f>+VLOOKUP(J4037,'Thanh toán '!Q$6:R$3244,2,0)</f>
        <v>2292452</v>
      </c>
      <c r="M4037" s="47">
        <f t="shared" si="241"/>
        <v>0</v>
      </c>
    </row>
    <row r="4038" spans="1:13" hidden="1" x14ac:dyDescent="0.25">
      <c r="A4038" s="43">
        <v>44905</v>
      </c>
      <c r="B4038" s="40" t="s">
        <v>16664</v>
      </c>
      <c r="C4038" s="40" t="s">
        <v>16665</v>
      </c>
      <c r="D4038" s="38">
        <v>1110580</v>
      </c>
      <c r="E4038" s="42" t="s">
        <v>9114</v>
      </c>
      <c r="F4038" s="38">
        <v>88846</v>
      </c>
      <c r="G4038" s="38">
        <v>1199426</v>
      </c>
      <c r="H4038" s="48" t="s">
        <v>9639</v>
      </c>
      <c r="I4038" s="40" t="s">
        <v>9640</v>
      </c>
      <c r="J4038" s="45">
        <f t="shared" si="242"/>
        <v>55271</v>
      </c>
      <c r="K4038" s="47">
        <f t="shared" si="243"/>
        <v>1199426</v>
      </c>
      <c r="L4038">
        <f>+VLOOKUP(J4038,'Thanh toán '!Q$6:R$3244,2,0)</f>
        <v>1199426</v>
      </c>
      <c r="M4038" s="47">
        <f t="shared" ref="M4038:M4101" si="244">+L4038-K4038</f>
        <v>0</v>
      </c>
    </row>
    <row r="4039" spans="1:13" hidden="1" x14ac:dyDescent="0.25">
      <c r="A4039" s="43">
        <v>44905</v>
      </c>
      <c r="B4039" s="40" t="s">
        <v>16666</v>
      </c>
      <c r="C4039" s="40" t="s">
        <v>16667</v>
      </c>
      <c r="D4039" s="38">
        <v>1081500</v>
      </c>
      <c r="E4039" s="42" t="s">
        <v>9114</v>
      </c>
      <c r="F4039" s="38">
        <v>86520</v>
      </c>
      <c r="G4039" s="38">
        <v>1168020</v>
      </c>
      <c r="H4039" s="48" t="s">
        <v>9116</v>
      </c>
      <c r="I4039" s="40" t="s">
        <v>9117</v>
      </c>
      <c r="J4039" s="45">
        <f t="shared" si="242"/>
        <v>55272</v>
      </c>
      <c r="K4039" s="47">
        <f t="shared" si="243"/>
        <v>1168020</v>
      </c>
      <c r="L4039" t="e">
        <f>+VLOOKUP(J4039,'Thanh toán '!Q$6:R$3244,2,0)</f>
        <v>#N/A</v>
      </c>
      <c r="M4039" s="47" t="e">
        <f t="shared" si="244"/>
        <v>#N/A</v>
      </c>
    </row>
    <row r="4040" spans="1:13" hidden="1" x14ac:dyDescent="0.25">
      <c r="A4040" s="43">
        <v>44905</v>
      </c>
      <c r="B4040" s="40" t="s">
        <v>16668</v>
      </c>
      <c r="C4040" s="40" t="s">
        <v>16669</v>
      </c>
      <c r="D4040" s="38">
        <v>1678463</v>
      </c>
      <c r="E4040" s="42" t="s">
        <v>9114</v>
      </c>
      <c r="F4040" s="38">
        <v>134277</v>
      </c>
      <c r="G4040" s="38">
        <v>1812740</v>
      </c>
      <c r="H4040" s="48" t="s">
        <v>9116</v>
      </c>
      <c r="I4040" s="40" t="s">
        <v>9117</v>
      </c>
      <c r="J4040" s="45">
        <f t="shared" si="242"/>
        <v>55273</v>
      </c>
      <c r="K4040" s="47">
        <f t="shared" si="243"/>
        <v>1812740</v>
      </c>
      <c r="L4040">
        <f>+VLOOKUP(J4040,'Thanh toán '!Q$6:R$3244,2,0)</f>
        <v>1812740</v>
      </c>
      <c r="M4040" s="47">
        <f t="shared" si="244"/>
        <v>0</v>
      </c>
    </row>
    <row r="4041" spans="1:13" hidden="1" x14ac:dyDescent="0.25">
      <c r="A4041" s="43">
        <v>44905</v>
      </c>
      <c r="B4041" s="40" t="s">
        <v>16670</v>
      </c>
      <c r="C4041" s="40" t="s">
        <v>16671</v>
      </c>
      <c r="D4041" s="38">
        <v>1110580</v>
      </c>
      <c r="E4041" s="42" t="s">
        <v>9114</v>
      </c>
      <c r="F4041" s="38">
        <v>88846</v>
      </c>
      <c r="G4041" s="38">
        <v>1199426</v>
      </c>
      <c r="H4041" s="48" t="s">
        <v>9635</v>
      </c>
      <c r="I4041" s="40" t="s">
        <v>9636</v>
      </c>
      <c r="J4041" s="45">
        <f t="shared" si="242"/>
        <v>55274</v>
      </c>
      <c r="K4041" s="47">
        <f t="shared" si="243"/>
        <v>1199426</v>
      </c>
      <c r="L4041">
        <f>+VLOOKUP(J4041,'Thanh toán '!Q$6:R$3244,2,0)</f>
        <v>1199426</v>
      </c>
      <c r="M4041" s="47">
        <f t="shared" si="244"/>
        <v>0</v>
      </c>
    </row>
    <row r="4042" spans="1:13" hidden="1" x14ac:dyDescent="0.25">
      <c r="A4042" s="43">
        <v>44907</v>
      </c>
      <c r="B4042" s="40" t="s">
        <v>16672</v>
      </c>
      <c r="C4042" s="40" t="s">
        <v>16673</v>
      </c>
      <c r="D4042" s="38">
        <v>3671550</v>
      </c>
      <c r="E4042" s="42" t="s">
        <v>9114</v>
      </c>
      <c r="F4042" s="38">
        <v>293724</v>
      </c>
      <c r="G4042" s="38">
        <v>3965274</v>
      </c>
      <c r="H4042" s="48" t="s">
        <v>10320</v>
      </c>
      <c r="I4042" s="40" t="s">
        <v>10321</v>
      </c>
      <c r="J4042" s="45">
        <f t="shared" si="242"/>
        <v>55276</v>
      </c>
      <c r="K4042" s="47">
        <f t="shared" si="243"/>
        <v>3965274</v>
      </c>
      <c r="L4042">
        <f>+VLOOKUP(J4042,'Thanh toán '!Q$6:R$3244,2,0)</f>
        <v>3965274</v>
      </c>
      <c r="M4042" s="47">
        <f t="shared" si="244"/>
        <v>0</v>
      </c>
    </row>
    <row r="4043" spans="1:13" hidden="1" x14ac:dyDescent="0.25">
      <c r="A4043" s="43">
        <v>44907</v>
      </c>
      <c r="B4043" s="40" t="s">
        <v>16674</v>
      </c>
      <c r="C4043" s="40" t="s">
        <v>16675</v>
      </c>
      <c r="D4043" s="38">
        <v>1703649</v>
      </c>
      <c r="E4043" s="42" t="s">
        <v>9114</v>
      </c>
      <c r="F4043" s="38">
        <v>136292</v>
      </c>
      <c r="G4043" s="38">
        <v>1839941</v>
      </c>
      <c r="H4043" s="48" t="s">
        <v>9001</v>
      </c>
      <c r="I4043" s="40" t="s">
        <v>9002</v>
      </c>
      <c r="J4043" s="45">
        <f t="shared" si="242"/>
        <v>55282</v>
      </c>
      <c r="K4043" s="47">
        <f t="shared" si="243"/>
        <v>1839941</v>
      </c>
      <c r="L4043">
        <f>+VLOOKUP(J4043,'Thanh toán '!Q$6:R$3244,2,0)</f>
        <v>1839941</v>
      </c>
      <c r="M4043" s="47">
        <f t="shared" si="244"/>
        <v>0</v>
      </c>
    </row>
    <row r="4044" spans="1:13" hidden="1" x14ac:dyDescent="0.25">
      <c r="A4044" s="43">
        <v>44907</v>
      </c>
      <c r="B4044" s="40" t="s">
        <v>16676</v>
      </c>
      <c r="C4044" s="40" t="s">
        <v>16677</v>
      </c>
      <c r="D4044" s="38">
        <v>555290</v>
      </c>
      <c r="E4044" s="42" t="s">
        <v>9114</v>
      </c>
      <c r="F4044" s="38">
        <v>44423</v>
      </c>
      <c r="G4044" s="38">
        <v>599713</v>
      </c>
      <c r="H4044" s="48" t="s">
        <v>9001</v>
      </c>
      <c r="I4044" s="40" t="s">
        <v>9002</v>
      </c>
      <c r="J4044" s="45">
        <f t="shared" si="242"/>
        <v>55283</v>
      </c>
      <c r="K4044" s="47">
        <f t="shared" si="243"/>
        <v>599713</v>
      </c>
      <c r="L4044">
        <f>+VLOOKUP(J4044,'Thanh toán '!Q$6:R$3244,2,0)</f>
        <v>599713</v>
      </c>
      <c r="M4044" s="47">
        <f t="shared" si="244"/>
        <v>0</v>
      </c>
    </row>
    <row r="4045" spans="1:13" hidden="1" x14ac:dyDescent="0.25">
      <c r="A4045" s="43">
        <v>44907</v>
      </c>
      <c r="B4045" s="40" t="s">
        <v>16678</v>
      </c>
      <c r="C4045" s="40" t="s">
        <v>16679</v>
      </c>
      <c r="D4045" s="38">
        <v>481674</v>
      </c>
      <c r="E4045" s="42" t="s">
        <v>9114</v>
      </c>
      <c r="F4045" s="38">
        <v>38534</v>
      </c>
      <c r="G4045" s="38">
        <v>520208</v>
      </c>
      <c r="H4045" s="48" t="s">
        <v>9001</v>
      </c>
      <c r="I4045" s="40" t="s">
        <v>9002</v>
      </c>
      <c r="J4045" s="45">
        <f t="shared" si="242"/>
        <v>55284</v>
      </c>
      <c r="K4045" s="47">
        <f t="shared" si="243"/>
        <v>520208</v>
      </c>
      <c r="L4045">
        <f>+VLOOKUP(J4045,'Thanh toán '!Q$6:R$3244,2,0)</f>
        <v>520208</v>
      </c>
      <c r="M4045" s="47">
        <f t="shared" si="244"/>
        <v>0</v>
      </c>
    </row>
    <row r="4046" spans="1:13" hidden="1" x14ac:dyDescent="0.25">
      <c r="A4046" s="43">
        <v>44907</v>
      </c>
      <c r="B4046" s="40" t="s">
        <v>16680</v>
      </c>
      <c r="C4046" s="40" t="s">
        <v>16681</v>
      </c>
      <c r="D4046" s="38">
        <v>1003483</v>
      </c>
      <c r="E4046" s="42" t="s">
        <v>9114</v>
      </c>
      <c r="F4046" s="38">
        <v>80279</v>
      </c>
      <c r="G4046" s="38">
        <v>1083762</v>
      </c>
      <c r="H4046" s="48" t="s">
        <v>9001</v>
      </c>
      <c r="I4046" s="40" t="s">
        <v>9002</v>
      </c>
      <c r="J4046" s="45">
        <f t="shared" si="242"/>
        <v>55285</v>
      </c>
      <c r="K4046" s="47">
        <f t="shared" si="243"/>
        <v>1083762</v>
      </c>
      <c r="L4046">
        <f>+VLOOKUP(J4046,'Thanh toán '!Q$6:R$3244,2,0)</f>
        <v>1083762</v>
      </c>
      <c r="M4046" s="47">
        <f t="shared" si="244"/>
        <v>0</v>
      </c>
    </row>
    <row r="4047" spans="1:13" hidden="1" x14ac:dyDescent="0.25">
      <c r="A4047" s="43">
        <v>44907</v>
      </c>
      <c r="B4047" s="40" t="s">
        <v>16682</v>
      </c>
      <c r="C4047" s="40" t="s">
        <v>16683</v>
      </c>
      <c r="D4047" s="38">
        <v>856570</v>
      </c>
      <c r="E4047" s="42" t="s">
        <v>9114</v>
      </c>
      <c r="F4047" s="38">
        <v>68526</v>
      </c>
      <c r="G4047" s="38">
        <v>925096</v>
      </c>
      <c r="H4047" s="48" t="s">
        <v>9001</v>
      </c>
      <c r="I4047" s="40" t="s">
        <v>9002</v>
      </c>
      <c r="J4047" s="45">
        <f t="shared" si="242"/>
        <v>55287</v>
      </c>
      <c r="K4047" s="47">
        <f t="shared" si="243"/>
        <v>925096</v>
      </c>
      <c r="L4047">
        <f>+VLOOKUP(J4047,'Thanh toán '!Q$6:R$3244,2,0)</f>
        <v>925096</v>
      </c>
      <c r="M4047" s="47">
        <f t="shared" si="244"/>
        <v>0</v>
      </c>
    </row>
    <row r="4048" spans="1:13" hidden="1" x14ac:dyDescent="0.25">
      <c r="A4048" s="43">
        <v>44907</v>
      </c>
      <c r="B4048" s="40" t="s">
        <v>16684</v>
      </c>
      <c r="C4048" s="40" t="s">
        <v>16685</v>
      </c>
      <c r="D4048" s="38">
        <v>775583</v>
      </c>
      <c r="E4048" s="42" t="s">
        <v>9114</v>
      </c>
      <c r="F4048" s="38">
        <v>62047</v>
      </c>
      <c r="G4048" s="38">
        <v>837630</v>
      </c>
      <c r="H4048" s="48" t="s">
        <v>9001</v>
      </c>
      <c r="I4048" s="40" t="s">
        <v>9002</v>
      </c>
      <c r="J4048" s="45">
        <f t="shared" si="242"/>
        <v>55289</v>
      </c>
      <c r="K4048" s="47">
        <f t="shared" si="243"/>
        <v>837630</v>
      </c>
      <c r="L4048">
        <f>+VLOOKUP(J4048,'Thanh toán '!Q$6:R$3244,2,0)</f>
        <v>837630</v>
      </c>
      <c r="M4048" s="47">
        <f t="shared" si="244"/>
        <v>0</v>
      </c>
    </row>
    <row r="4049" spans="1:13" hidden="1" x14ac:dyDescent="0.25">
      <c r="A4049" s="43">
        <v>44907</v>
      </c>
      <c r="B4049" s="40" t="s">
        <v>16686</v>
      </c>
      <c r="C4049" s="40" t="s">
        <v>16687</v>
      </c>
      <c r="D4049" s="38">
        <v>675727</v>
      </c>
      <c r="E4049" s="42" t="s">
        <v>9114</v>
      </c>
      <c r="F4049" s="38">
        <v>54058</v>
      </c>
      <c r="G4049" s="38">
        <v>729785</v>
      </c>
      <c r="H4049" s="48" t="s">
        <v>9406</v>
      </c>
      <c r="I4049" s="40" t="s">
        <v>9407</v>
      </c>
      <c r="J4049" s="45">
        <f t="shared" si="242"/>
        <v>55291</v>
      </c>
      <c r="K4049" s="47">
        <f t="shared" si="243"/>
        <v>729785</v>
      </c>
      <c r="L4049">
        <f>+VLOOKUP(J4049,'Thanh toán '!Q$6:R$3244,2,0)</f>
        <v>729785</v>
      </c>
      <c r="M4049" s="47">
        <f t="shared" si="244"/>
        <v>0</v>
      </c>
    </row>
    <row r="4050" spans="1:13" hidden="1" x14ac:dyDescent="0.25">
      <c r="A4050" s="43">
        <v>44907</v>
      </c>
      <c r="B4050" s="40" t="s">
        <v>16688</v>
      </c>
      <c r="C4050" s="40" t="s">
        <v>16689</v>
      </c>
      <c r="D4050" s="38">
        <v>553467</v>
      </c>
      <c r="E4050" s="42" t="s">
        <v>9114</v>
      </c>
      <c r="F4050" s="38">
        <v>44277</v>
      </c>
      <c r="G4050" s="38">
        <v>597744</v>
      </c>
      <c r="H4050" s="48" t="s">
        <v>9001</v>
      </c>
      <c r="I4050" s="40" t="s">
        <v>9002</v>
      </c>
      <c r="J4050" s="45">
        <f t="shared" si="242"/>
        <v>55293</v>
      </c>
      <c r="K4050" s="47">
        <f t="shared" si="243"/>
        <v>597744</v>
      </c>
      <c r="L4050">
        <f>+VLOOKUP(J4050,'Thanh toán '!Q$6:R$3244,2,0)</f>
        <v>597744</v>
      </c>
      <c r="M4050" s="47">
        <f t="shared" si="244"/>
        <v>0</v>
      </c>
    </row>
    <row r="4051" spans="1:13" hidden="1" x14ac:dyDescent="0.25">
      <c r="A4051" s="43">
        <v>44907</v>
      </c>
      <c r="B4051" s="40" t="s">
        <v>16690</v>
      </c>
      <c r="C4051" s="40" t="s">
        <v>16691</v>
      </c>
      <c r="D4051" s="38">
        <v>1065235</v>
      </c>
      <c r="E4051" s="42" t="s">
        <v>9114</v>
      </c>
      <c r="F4051" s="38">
        <v>85219</v>
      </c>
      <c r="G4051" s="38">
        <v>1150454</v>
      </c>
      <c r="H4051" s="48" t="s">
        <v>9001</v>
      </c>
      <c r="I4051" s="40" t="s">
        <v>9002</v>
      </c>
      <c r="J4051" s="45">
        <f t="shared" si="242"/>
        <v>55294</v>
      </c>
      <c r="K4051" s="47">
        <f t="shared" si="243"/>
        <v>1150454</v>
      </c>
      <c r="L4051">
        <f>+VLOOKUP(J4051,'Thanh toán '!Q$6:R$3244,2,0)</f>
        <v>1150454</v>
      </c>
      <c r="M4051" s="47">
        <f t="shared" si="244"/>
        <v>0</v>
      </c>
    </row>
    <row r="4052" spans="1:13" hidden="1" x14ac:dyDescent="0.25">
      <c r="A4052" s="43">
        <v>44907</v>
      </c>
      <c r="B4052" s="40" t="s">
        <v>16692</v>
      </c>
      <c r="C4052" s="40" t="s">
        <v>16693</v>
      </c>
      <c r="D4052" s="38">
        <v>926540</v>
      </c>
      <c r="E4052" s="42" t="s">
        <v>9114</v>
      </c>
      <c r="F4052" s="38">
        <v>74123</v>
      </c>
      <c r="G4052" s="38">
        <v>1000663</v>
      </c>
      <c r="H4052" s="48" t="s">
        <v>9001</v>
      </c>
      <c r="I4052" s="40" t="s">
        <v>9002</v>
      </c>
      <c r="J4052" s="45">
        <f t="shared" si="242"/>
        <v>55296</v>
      </c>
      <c r="K4052" s="47">
        <f t="shared" si="243"/>
        <v>1000663</v>
      </c>
      <c r="L4052">
        <f>+VLOOKUP(J4052,'Thanh toán '!Q$6:R$3244,2,0)</f>
        <v>1000663</v>
      </c>
      <c r="M4052" s="47">
        <f t="shared" si="244"/>
        <v>0</v>
      </c>
    </row>
    <row r="4053" spans="1:13" hidden="1" x14ac:dyDescent="0.25">
      <c r="A4053" s="43">
        <v>44907</v>
      </c>
      <c r="B4053" s="40" t="s">
        <v>16694</v>
      </c>
      <c r="C4053" s="40" t="s">
        <v>16695</v>
      </c>
      <c r="D4053" s="38">
        <v>401456</v>
      </c>
      <c r="E4053" s="42" t="s">
        <v>9114</v>
      </c>
      <c r="F4053" s="38">
        <v>32116</v>
      </c>
      <c r="G4053" s="38">
        <v>433572</v>
      </c>
      <c r="H4053" s="48" t="s">
        <v>9001</v>
      </c>
      <c r="I4053" s="40" t="s">
        <v>9002</v>
      </c>
      <c r="J4053" s="45">
        <f t="shared" si="242"/>
        <v>55299</v>
      </c>
      <c r="K4053" s="47">
        <f t="shared" si="243"/>
        <v>433572</v>
      </c>
      <c r="L4053">
        <f>+VLOOKUP(J4053,'Thanh toán '!Q$6:R$3244,2,0)</f>
        <v>433572</v>
      </c>
      <c r="M4053" s="47">
        <f t="shared" si="244"/>
        <v>0</v>
      </c>
    </row>
    <row r="4054" spans="1:13" hidden="1" x14ac:dyDescent="0.25">
      <c r="A4054" s="43">
        <v>44907</v>
      </c>
      <c r="B4054" s="40" t="s">
        <v>16696</v>
      </c>
      <c r="C4054" s="40" t="s">
        <v>16697</v>
      </c>
      <c r="D4054" s="38">
        <v>1494423</v>
      </c>
      <c r="E4054" s="42" t="s">
        <v>9114</v>
      </c>
      <c r="F4054" s="38">
        <v>119554</v>
      </c>
      <c r="G4054" s="38">
        <v>1613977</v>
      </c>
      <c r="H4054" s="48" t="s">
        <v>9001</v>
      </c>
      <c r="I4054" s="40" t="s">
        <v>9002</v>
      </c>
      <c r="J4054" s="45">
        <f t="shared" si="242"/>
        <v>55300</v>
      </c>
      <c r="K4054" s="47">
        <f t="shared" si="243"/>
        <v>1613977</v>
      </c>
      <c r="L4054">
        <f>+VLOOKUP(J4054,'Thanh toán '!Q$6:R$3244,2,0)</f>
        <v>1613977</v>
      </c>
      <c r="M4054" s="47">
        <f t="shared" si="244"/>
        <v>0</v>
      </c>
    </row>
    <row r="4055" spans="1:13" hidden="1" x14ac:dyDescent="0.25">
      <c r="A4055" s="43">
        <v>44907</v>
      </c>
      <c r="B4055" s="40" t="s">
        <v>16698</v>
      </c>
      <c r="C4055" s="40" t="s">
        <v>16699</v>
      </c>
      <c r="D4055" s="38">
        <v>555290</v>
      </c>
      <c r="E4055" s="42" t="s">
        <v>9114</v>
      </c>
      <c r="F4055" s="38">
        <v>44423</v>
      </c>
      <c r="G4055" s="38">
        <v>599713</v>
      </c>
      <c r="H4055" s="48" t="s">
        <v>9001</v>
      </c>
      <c r="I4055" s="40" t="s">
        <v>9002</v>
      </c>
      <c r="J4055" s="45">
        <f t="shared" si="242"/>
        <v>55301</v>
      </c>
      <c r="K4055" s="47">
        <f t="shared" si="243"/>
        <v>599713</v>
      </c>
      <c r="L4055">
        <f>+VLOOKUP(J4055,'Thanh toán '!Q$6:R$3244,2,0)</f>
        <v>599713</v>
      </c>
      <c r="M4055" s="47">
        <f t="shared" si="244"/>
        <v>0</v>
      </c>
    </row>
    <row r="4056" spans="1:13" hidden="1" x14ac:dyDescent="0.25">
      <c r="A4056" s="43">
        <v>44907</v>
      </c>
      <c r="B4056" s="40" t="s">
        <v>16700</v>
      </c>
      <c r="C4056" s="40" t="s">
        <v>16701</v>
      </c>
      <c r="D4056" s="38">
        <v>3766983</v>
      </c>
      <c r="E4056" s="42" t="s">
        <v>9114</v>
      </c>
      <c r="F4056" s="38">
        <v>301359</v>
      </c>
      <c r="G4056" s="38">
        <v>4068342</v>
      </c>
      <c r="H4056" s="48" t="s">
        <v>9498</v>
      </c>
      <c r="I4056" s="40" t="s">
        <v>9499</v>
      </c>
      <c r="J4056" s="45">
        <f t="shared" si="242"/>
        <v>55302</v>
      </c>
      <c r="K4056" s="47">
        <f t="shared" si="243"/>
        <v>4068342</v>
      </c>
      <c r="L4056">
        <f>+VLOOKUP(J4056,'Thanh toán '!Q$6:R$3244,2,0)</f>
        <v>4068342</v>
      </c>
      <c r="M4056" s="47">
        <f t="shared" si="244"/>
        <v>0</v>
      </c>
    </row>
    <row r="4057" spans="1:13" hidden="1" x14ac:dyDescent="0.25">
      <c r="A4057" s="43">
        <v>44907</v>
      </c>
      <c r="B4057" s="40" t="s">
        <v>16702</v>
      </c>
      <c r="C4057" s="40" t="s">
        <v>16703</v>
      </c>
      <c r="D4057" s="38">
        <v>2202930</v>
      </c>
      <c r="E4057" s="42" t="s">
        <v>9114</v>
      </c>
      <c r="F4057" s="38">
        <v>176234</v>
      </c>
      <c r="G4057" s="38">
        <v>2379164</v>
      </c>
      <c r="H4057" s="48" t="s">
        <v>9082</v>
      </c>
      <c r="I4057" s="40" t="s">
        <v>9083</v>
      </c>
      <c r="J4057" s="45">
        <f t="shared" si="242"/>
        <v>55307</v>
      </c>
      <c r="K4057" s="47">
        <f t="shared" si="243"/>
        <v>2379164</v>
      </c>
      <c r="L4057">
        <f>+VLOOKUP(J4057,'Thanh toán '!Q$6:R$3244,2,0)</f>
        <v>2379164</v>
      </c>
      <c r="M4057" s="47">
        <f t="shared" si="244"/>
        <v>0</v>
      </c>
    </row>
    <row r="4058" spans="1:13" hidden="1" x14ac:dyDescent="0.25">
      <c r="A4058" s="43">
        <v>44907</v>
      </c>
      <c r="B4058" s="40" t="s">
        <v>16704</v>
      </c>
      <c r="C4058" s="40" t="s">
        <v>16705</v>
      </c>
      <c r="D4058" s="38">
        <v>2499368</v>
      </c>
      <c r="E4058" s="42" t="s">
        <v>9114</v>
      </c>
      <c r="F4058" s="38">
        <v>199949</v>
      </c>
      <c r="G4058" s="38">
        <v>2699317</v>
      </c>
      <c r="H4058" s="48" t="s">
        <v>9082</v>
      </c>
      <c r="I4058" s="40" t="s">
        <v>9083</v>
      </c>
      <c r="J4058" s="45">
        <f t="shared" si="242"/>
        <v>55308</v>
      </c>
      <c r="K4058" s="47">
        <f t="shared" si="243"/>
        <v>2699317</v>
      </c>
      <c r="L4058">
        <f>+VLOOKUP(J4058,'Thanh toán '!Q$6:R$3244,2,0)</f>
        <v>2699317</v>
      </c>
      <c r="M4058" s="47">
        <f t="shared" si="244"/>
        <v>0</v>
      </c>
    </row>
    <row r="4059" spans="1:13" hidden="1" x14ac:dyDescent="0.25">
      <c r="A4059" s="43">
        <v>44907</v>
      </c>
      <c r="B4059" s="40" t="s">
        <v>16706</v>
      </c>
      <c r="C4059" s="40" t="s">
        <v>16707</v>
      </c>
      <c r="D4059" s="38">
        <v>2163000</v>
      </c>
      <c r="E4059" s="42" t="s">
        <v>9114</v>
      </c>
      <c r="F4059" s="38">
        <v>173040</v>
      </c>
      <c r="G4059" s="38">
        <v>2336040</v>
      </c>
      <c r="H4059" s="48" t="s">
        <v>16708</v>
      </c>
      <c r="I4059" s="40" t="s">
        <v>11960</v>
      </c>
      <c r="J4059" s="45">
        <f t="shared" si="242"/>
        <v>55309</v>
      </c>
      <c r="K4059" s="47">
        <f t="shared" si="243"/>
        <v>2336040</v>
      </c>
      <c r="L4059" t="e">
        <f>+VLOOKUP(J4059,'Thanh toán '!Q$6:R$3244,2,0)</f>
        <v>#N/A</v>
      </c>
      <c r="M4059" s="47" t="e">
        <f t="shared" si="244"/>
        <v>#N/A</v>
      </c>
    </row>
    <row r="4060" spans="1:13" ht="21" hidden="1" x14ac:dyDescent="0.25">
      <c r="A4060" s="43">
        <v>44907</v>
      </c>
      <c r="B4060" s="40" t="s">
        <v>16709</v>
      </c>
      <c r="C4060" s="40" t="s">
        <v>16710</v>
      </c>
      <c r="D4060" s="38">
        <v>666348</v>
      </c>
      <c r="E4060" s="42" t="s">
        <v>9114</v>
      </c>
      <c r="F4060" s="38">
        <v>53308</v>
      </c>
      <c r="G4060" s="38">
        <v>719656</v>
      </c>
      <c r="H4060" s="48" t="s">
        <v>9034</v>
      </c>
      <c r="I4060" s="40" t="s">
        <v>9035</v>
      </c>
      <c r="J4060" s="45">
        <f t="shared" si="242"/>
        <v>55310</v>
      </c>
      <c r="K4060" s="47">
        <f t="shared" si="243"/>
        <v>719656</v>
      </c>
      <c r="L4060">
        <f>+VLOOKUP(J4060,'Thanh toán '!Q$6:R$3244,2,0)</f>
        <v>719656</v>
      </c>
      <c r="M4060" s="47">
        <f t="shared" si="244"/>
        <v>0</v>
      </c>
    </row>
    <row r="4061" spans="1:13" ht="21" hidden="1" x14ac:dyDescent="0.25">
      <c r="A4061" s="43">
        <v>44907</v>
      </c>
      <c r="B4061" s="40" t="s">
        <v>16711</v>
      </c>
      <c r="C4061" s="40" t="s">
        <v>16712</v>
      </c>
      <c r="D4061" s="38">
        <v>777221</v>
      </c>
      <c r="E4061" s="42" t="s">
        <v>9114</v>
      </c>
      <c r="F4061" s="38">
        <v>62178</v>
      </c>
      <c r="G4061" s="38">
        <v>839399</v>
      </c>
      <c r="H4061" s="48" t="s">
        <v>9034</v>
      </c>
      <c r="I4061" s="40" t="s">
        <v>9035</v>
      </c>
      <c r="J4061" s="45">
        <f t="shared" si="242"/>
        <v>55311</v>
      </c>
      <c r="K4061" s="47">
        <f t="shared" si="243"/>
        <v>839399</v>
      </c>
      <c r="L4061">
        <f>+VLOOKUP(J4061,'Thanh toán '!Q$6:R$3244,2,0)</f>
        <v>839399</v>
      </c>
      <c r="M4061" s="47">
        <f t="shared" si="244"/>
        <v>0</v>
      </c>
    </row>
    <row r="4062" spans="1:13" hidden="1" x14ac:dyDescent="0.25">
      <c r="A4062" s="43">
        <v>44907</v>
      </c>
      <c r="B4062" s="40" t="s">
        <v>16713</v>
      </c>
      <c r="C4062" s="40" t="s">
        <v>16714</v>
      </c>
      <c r="D4062" s="38">
        <v>2246346</v>
      </c>
      <c r="E4062" s="42" t="s">
        <v>9114</v>
      </c>
      <c r="F4062" s="38">
        <v>179708</v>
      </c>
      <c r="G4062" s="38">
        <v>2426054</v>
      </c>
      <c r="H4062" s="48" t="s">
        <v>9814</v>
      </c>
      <c r="I4062" s="40" t="s">
        <v>9815</v>
      </c>
      <c r="J4062" s="45">
        <f t="shared" si="242"/>
        <v>55312</v>
      </c>
      <c r="K4062" s="47">
        <f t="shared" si="243"/>
        <v>2426054</v>
      </c>
      <c r="L4062">
        <f>+VLOOKUP(J4062,'Thanh toán '!Q$6:R$3244,2,0)</f>
        <v>2426054</v>
      </c>
      <c r="M4062" s="47">
        <f t="shared" si="244"/>
        <v>0</v>
      </c>
    </row>
    <row r="4063" spans="1:13" hidden="1" x14ac:dyDescent="0.25">
      <c r="A4063" s="43">
        <v>44907</v>
      </c>
      <c r="B4063" s="40" t="s">
        <v>16715</v>
      </c>
      <c r="C4063" s="40" t="s">
        <v>16716</v>
      </c>
      <c r="D4063" s="38">
        <v>1844890</v>
      </c>
      <c r="E4063" s="42" t="s">
        <v>9114</v>
      </c>
      <c r="F4063" s="38">
        <v>147591</v>
      </c>
      <c r="G4063" s="38">
        <v>1992481</v>
      </c>
      <c r="H4063" s="48" t="s">
        <v>10394</v>
      </c>
      <c r="I4063" s="40" t="s">
        <v>10395</v>
      </c>
      <c r="J4063" s="45">
        <f t="shared" si="242"/>
        <v>55314</v>
      </c>
      <c r="K4063" s="47">
        <f t="shared" si="243"/>
        <v>1992481</v>
      </c>
      <c r="L4063">
        <f>+VLOOKUP(J4063,'Thanh toán '!Q$6:R$3244,2,0)</f>
        <v>1992481</v>
      </c>
      <c r="M4063" s="47">
        <f t="shared" si="244"/>
        <v>0</v>
      </c>
    </row>
    <row r="4064" spans="1:13" hidden="1" x14ac:dyDescent="0.25">
      <c r="A4064" s="43">
        <v>44907</v>
      </c>
      <c r="B4064" s="40" t="s">
        <v>16717</v>
      </c>
      <c r="C4064" s="40" t="s">
        <v>16718</v>
      </c>
      <c r="D4064" s="38">
        <v>882000</v>
      </c>
      <c r="E4064" s="42" t="s">
        <v>9114</v>
      </c>
      <c r="F4064" s="38">
        <v>70560</v>
      </c>
      <c r="G4064" s="38">
        <v>952560</v>
      </c>
      <c r="H4064" s="48" t="s">
        <v>9439</v>
      </c>
      <c r="I4064" s="40" t="s">
        <v>9440</v>
      </c>
      <c r="J4064" s="45">
        <f t="shared" si="242"/>
        <v>55315</v>
      </c>
      <c r="K4064" s="47">
        <f t="shared" si="243"/>
        <v>952560</v>
      </c>
      <c r="L4064" t="e">
        <f>+VLOOKUP(J4064,'Thanh toán '!Q$6:R$3244,2,0)</f>
        <v>#N/A</v>
      </c>
      <c r="M4064" s="47" t="e">
        <f t="shared" si="244"/>
        <v>#N/A</v>
      </c>
    </row>
    <row r="4065" spans="1:13" hidden="1" x14ac:dyDescent="0.25">
      <c r="A4065" s="43">
        <v>44907</v>
      </c>
      <c r="B4065" s="40" t="s">
        <v>16719</v>
      </c>
      <c r="C4065" s="40" t="s">
        <v>16720</v>
      </c>
      <c r="D4065" s="38">
        <v>1110580</v>
      </c>
      <c r="E4065" s="42" t="s">
        <v>9114</v>
      </c>
      <c r="F4065" s="38">
        <v>88846</v>
      </c>
      <c r="G4065" s="38">
        <v>1199426</v>
      </c>
      <c r="H4065" s="48" t="s">
        <v>9439</v>
      </c>
      <c r="I4065" s="40" t="s">
        <v>9440</v>
      </c>
      <c r="J4065" s="45">
        <f t="shared" si="242"/>
        <v>55316</v>
      </c>
      <c r="K4065" s="47">
        <f t="shared" si="243"/>
        <v>1199426</v>
      </c>
      <c r="L4065">
        <f>+VLOOKUP(J4065,'Thanh toán '!Q$6:R$3244,2,0)</f>
        <v>1199426</v>
      </c>
      <c r="M4065" s="47">
        <f t="shared" si="244"/>
        <v>0</v>
      </c>
    </row>
    <row r="4066" spans="1:13" hidden="1" x14ac:dyDescent="0.25">
      <c r="A4066" s="43">
        <v>44907</v>
      </c>
      <c r="B4066" s="40" t="s">
        <v>16721</v>
      </c>
      <c r="C4066" s="40" t="s">
        <v>16722</v>
      </c>
      <c r="D4066" s="38">
        <v>1746371</v>
      </c>
      <c r="E4066" s="42" t="s">
        <v>9114</v>
      </c>
      <c r="F4066" s="38">
        <v>139710</v>
      </c>
      <c r="G4066" s="38">
        <v>1886081</v>
      </c>
      <c r="H4066" s="48" t="s">
        <v>9024</v>
      </c>
      <c r="I4066" s="40" t="s">
        <v>9025</v>
      </c>
      <c r="J4066" s="45">
        <f t="shared" si="242"/>
        <v>55317</v>
      </c>
      <c r="K4066" s="47">
        <f t="shared" si="243"/>
        <v>1886081</v>
      </c>
      <c r="L4066">
        <f>+VLOOKUP(J4066,'Thanh toán '!Q$6:R$3244,2,0)</f>
        <v>1886081</v>
      </c>
      <c r="M4066" s="47">
        <f t="shared" si="244"/>
        <v>0</v>
      </c>
    </row>
    <row r="4067" spans="1:13" hidden="1" x14ac:dyDescent="0.25">
      <c r="A4067" s="43">
        <v>44907</v>
      </c>
      <c r="B4067" s="40" t="s">
        <v>16723</v>
      </c>
      <c r="C4067" s="40" t="s">
        <v>16724</v>
      </c>
      <c r="D4067" s="38">
        <v>8077410</v>
      </c>
      <c r="E4067" s="42" t="s">
        <v>9114</v>
      </c>
      <c r="F4067" s="38">
        <v>646193</v>
      </c>
      <c r="G4067" s="38">
        <v>8723603</v>
      </c>
      <c r="H4067" s="48" t="s">
        <v>9853</v>
      </c>
      <c r="I4067" s="40" t="s">
        <v>9854</v>
      </c>
      <c r="J4067" s="45">
        <f t="shared" si="242"/>
        <v>55340</v>
      </c>
      <c r="K4067" s="47">
        <f t="shared" si="243"/>
        <v>8723603</v>
      </c>
      <c r="L4067">
        <f>+VLOOKUP(J4067,'Thanh toán '!Q$6:R$3244,2,0)</f>
        <v>8723603</v>
      </c>
      <c r="M4067" s="47">
        <f t="shared" si="244"/>
        <v>0</v>
      </c>
    </row>
    <row r="4068" spans="1:13" hidden="1" x14ac:dyDescent="0.25">
      <c r="A4068" s="43">
        <v>44908</v>
      </c>
      <c r="B4068" s="40" t="s">
        <v>16725</v>
      </c>
      <c r="C4068" s="40" t="s">
        <v>16726</v>
      </c>
      <c r="D4068" s="38">
        <v>2953104</v>
      </c>
      <c r="E4068" s="42" t="s">
        <v>9114</v>
      </c>
      <c r="F4068" s="38">
        <v>236248</v>
      </c>
      <c r="G4068" s="38">
        <v>3189352</v>
      </c>
      <c r="H4068" s="48" t="s">
        <v>9755</v>
      </c>
      <c r="I4068" s="40" t="s">
        <v>9756</v>
      </c>
      <c r="J4068" s="45">
        <f t="shared" si="242"/>
        <v>55341</v>
      </c>
      <c r="K4068" s="47">
        <f t="shared" si="243"/>
        <v>3189352</v>
      </c>
      <c r="L4068">
        <f>+VLOOKUP(J4068,'Thanh toán '!Q$6:R$3244,2,0)</f>
        <v>3189352</v>
      </c>
      <c r="M4068" s="47">
        <f t="shared" si="244"/>
        <v>0</v>
      </c>
    </row>
    <row r="4069" spans="1:13" hidden="1" x14ac:dyDescent="0.25">
      <c r="A4069" s="43">
        <v>44908</v>
      </c>
      <c r="B4069" s="40" t="s">
        <v>16727</v>
      </c>
      <c r="C4069" s="40" t="s">
        <v>16728</v>
      </c>
      <c r="D4069" s="38">
        <v>3486686</v>
      </c>
      <c r="E4069" s="42" t="s">
        <v>9114</v>
      </c>
      <c r="F4069" s="38">
        <v>278935</v>
      </c>
      <c r="G4069" s="38">
        <v>3765621</v>
      </c>
      <c r="H4069" s="48" t="s">
        <v>9558</v>
      </c>
      <c r="I4069" s="40" t="s">
        <v>9559</v>
      </c>
      <c r="J4069" s="45">
        <f t="shared" si="242"/>
        <v>55342</v>
      </c>
      <c r="K4069" s="47">
        <f t="shared" si="243"/>
        <v>3765621</v>
      </c>
      <c r="L4069">
        <f>+VLOOKUP(J4069,'Thanh toán '!Q$6:R$3244,2,0)</f>
        <v>3765621</v>
      </c>
      <c r="M4069" s="47">
        <f t="shared" si="244"/>
        <v>0</v>
      </c>
    </row>
    <row r="4070" spans="1:13" hidden="1" x14ac:dyDescent="0.25">
      <c r="A4070" s="43">
        <v>44908</v>
      </c>
      <c r="B4070" s="40" t="s">
        <v>16729</v>
      </c>
      <c r="C4070" s="40" t="s">
        <v>16730</v>
      </c>
      <c r="D4070" s="38">
        <v>602184</v>
      </c>
      <c r="E4070" s="42" t="s">
        <v>9114</v>
      </c>
      <c r="F4070" s="38">
        <v>48175</v>
      </c>
      <c r="G4070" s="38">
        <v>650359</v>
      </c>
      <c r="H4070" s="48" t="s">
        <v>10376</v>
      </c>
      <c r="I4070" s="40" t="s">
        <v>10377</v>
      </c>
      <c r="J4070" s="45">
        <f t="shared" si="242"/>
        <v>55343</v>
      </c>
      <c r="K4070" s="47">
        <f t="shared" si="243"/>
        <v>650359</v>
      </c>
      <c r="L4070">
        <f>+VLOOKUP(J4070,'Thanh toán '!Q$6:R$3244,2,0)</f>
        <v>650359</v>
      </c>
      <c r="M4070" s="47">
        <f t="shared" si="244"/>
        <v>0</v>
      </c>
    </row>
    <row r="4071" spans="1:13" hidden="1" x14ac:dyDescent="0.25">
      <c r="A4071" s="43">
        <v>44908</v>
      </c>
      <c r="B4071" s="40" t="s">
        <v>16731</v>
      </c>
      <c r="C4071" s="40" t="s">
        <v>16732</v>
      </c>
      <c r="D4071" s="38">
        <v>333174</v>
      </c>
      <c r="E4071" s="42" t="s">
        <v>9114</v>
      </c>
      <c r="F4071" s="38">
        <v>26654</v>
      </c>
      <c r="G4071" s="38">
        <v>359828</v>
      </c>
      <c r="H4071" s="48" t="s">
        <v>9001</v>
      </c>
      <c r="I4071" s="40" t="s">
        <v>9002</v>
      </c>
      <c r="J4071" s="45">
        <f t="shared" si="242"/>
        <v>55345</v>
      </c>
      <c r="K4071" s="47">
        <f t="shared" si="243"/>
        <v>359828</v>
      </c>
      <c r="L4071">
        <f>+VLOOKUP(J4071,'Thanh toán '!Q$6:R$3244,2,0)</f>
        <v>359828</v>
      </c>
      <c r="M4071" s="47">
        <f t="shared" si="244"/>
        <v>0</v>
      </c>
    </row>
    <row r="4072" spans="1:13" hidden="1" x14ac:dyDescent="0.25">
      <c r="A4072" s="43">
        <v>44908</v>
      </c>
      <c r="B4072" s="40" t="s">
        <v>16733</v>
      </c>
      <c r="C4072" s="40" t="s">
        <v>16734</v>
      </c>
      <c r="D4072" s="38">
        <v>1061211</v>
      </c>
      <c r="E4072" s="42" t="s">
        <v>9114</v>
      </c>
      <c r="F4072" s="38">
        <v>84897</v>
      </c>
      <c r="G4072" s="38">
        <v>1146108</v>
      </c>
      <c r="H4072" s="48" t="s">
        <v>9001</v>
      </c>
      <c r="I4072" s="40" t="s">
        <v>9002</v>
      </c>
      <c r="J4072" s="45">
        <f t="shared" si="242"/>
        <v>55346</v>
      </c>
      <c r="K4072" s="47">
        <f t="shared" si="243"/>
        <v>1146108</v>
      </c>
      <c r="L4072">
        <f>+VLOOKUP(J4072,'Thanh toán '!Q$6:R$3244,2,0)</f>
        <v>1146108</v>
      </c>
      <c r="M4072" s="47">
        <f t="shared" si="244"/>
        <v>0</v>
      </c>
    </row>
    <row r="4073" spans="1:13" hidden="1" x14ac:dyDescent="0.25">
      <c r="A4073" s="43">
        <v>44908</v>
      </c>
      <c r="B4073" s="40" t="s">
        <v>16735</v>
      </c>
      <c r="C4073" s="40" t="s">
        <v>16736</v>
      </c>
      <c r="D4073" s="38">
        <v>3061593</v>
      </c>
      <c r="E4073" s="42" t="s">
        <v>9114</v>
      </c>
      <c r="F4073" s="38">
        <v>244927</v>
      </c>
      <c r="G4073" s="38">
        <v>3306520</v>
      </c>
      <c r="H4073" s="48" t="s">
        <v>9242</v>
      </c>
      <c r="I4073" s="40" t="s">
        <v>9243</v>
      </c>
      <c r="J4073" s="45">
        <f t="shared" si="242"/>
        <v>55347</v>
      </c>
      <c r="K4073" s="47">
        <f t="shared" si="243"/>
        <v>3306520</v>
      </c>
      <c r="L4073">
        <f>+VLOOKUP(J4073,'Thanh toán '!Q$6:R$3244,2,0)</f>
        <v>3306520</v>
      </c>
      <c r="M4073" s="47">
        <f t="shared" si="244"/>
        <v>0</v>
      </c>
    </row>
    <row r="4074" spans="1:13" hidden="1" x14ac:dyDescent="0.25">
      <c r="A4074" s="43">
        <v>44908</v>
      </c>
      <c r="B4074" s="40" t="s">
        <v>16737</v>
      </c>
      <c r="C4074" s="40" t="s">
        <v>16738</v>
      </c>
      <c r="D4074" s="38">
        <v>202412</v>
      </c>
      <c r="E4074" s="42" t="s">
        <v>9114</v>
      </c>
      <c r="F4074" s="38">
        <v>16193</v>
      </c>
      <c r="G4074" s="38">
        <v>218605</v>
      </c>
      <c r="H4074" s="48" t="s">
        <v>9001</v>
      </c>
      <c r="I4074" s="40" t="s">
        <v>9002</v>
      </c>
      <c r="J4074" s="45">
        <f t="shared" si="242"/>
        <v>55349</v>
      </c>
      <c r="K4074" s="47">
        <f t="shared" si="243"/>
        <v>218605</v>
      </c>
      <c r="L4074">
        <f>+VLOOKUP(J4074,'Thanh toán '!Q$6:R$3244,2,0)</f>
        <v>218605</v>
      </c>
      <c r="M4074" s="47">
        <f t="shared" si="244"/>
        <v>0</v>
      </c>
    </row>
    <row r="4075" spans="1:13" hidden="1" x14ac:dyDescent="0.25">
      <c r="A4075" s="43">
        <v>44908</v>
      </c>
      <c r="B4075" s="40" t="s">
        <v>16739</v>
      </c>
      <c r="C4075" s="40" t="s">
        <v>16740</v>
      </c>
      <c r="D4075" s="38">
        <v>1587758</v>
      </c>
      <c r="E4075" s="42" t="s">
        <v>9114</v>
      </c>
      <c r="F4075" s="38">
        <v>127021</v>
      </c>
      <c r="G4075" s="38">
        <v>1714779</v>
      </c>
      <c r="H4075" s="48" t="s">
        <v>9001</v>
      </c>
      <c r="I4075" s="40" t="s">
        <v>9002</v>
      </c>
      <c r="J4075" s="45">
        <f t="shared" si="242"/>
        <v>55351</v>
      </c>
      <c r="K4075" s="47">
        <f t="shared" si="243"/>
        <v>1714779</v>
      </c>
      <c r="L4075">
        <f>+VLOOKUP(J4075,'Thanh toán '!Q$6:R$3244,2,0)</f>
        <v>1714779</v>
      </c>
      <c r="M4075" s="47">
        <f t="shared" si="244"/>
        <v>0</v>
      </c>
    </row>
    <row r="4076" spans="1:13" hidden="1" x14ac:dyDescent="0.25">
      <c r="A4076" s="43">
        <v>44908</v>
      </c>
      <c r="B4076" s="40" t="s">
        <v>16741</v>
      </c>
      <c r="C4076" s="40" t="s">
        <v>16742</v>
      </c>
      <c r="D4076" s="38">
        <v>1255218</v>
      </c>
      <c r="E4076" s="42" t="s">
        <v>9114</v>
      </c>
      <c r="F4076" s="38">
        <v>100417</v>
      </c>
      <c r="G4076" s="38">
        <v>1355635</v>
      </c>
      <c r="H4076" s="48" t="s">
        <v>9001</v>
      </c>
      <c r="I4076" s="40" t="s">
        <v>9002</v>
      </c>
      <c r="J4076" s="45">
        <f t="shared" si="242"/>
        <v>55352</v>
      </c>
      <c r="K4076" s="47">
        <f t="shared" si="243"/>
        <v>1355635</v>
      </c>
      <c r="L4076">
        <f>+VLOOKUP(J4076,'Thanh toán '!Q$6:R$3244,2,0)</f>
        <v>1355635</v>
      </c>
      <c r="M4076" s="47">
        <f t="shared" si="244"/>
        <v>0</v>
      </c>
    </row>
    <row r="4077" spans="1:13" hidden="1" x14ac:dyDescent="0.25">
      <c r="A4077" s="43">
        <v>44908</v>
      </c>
      <c r="B4077" s="40" t="s">
        <v>16743</v>
      </c>
      <c r="C4077" s="40" t="s">
        <v>16744</v>
      </c>
      <c r="D4077" s="38">
        <v>1147021</v>
      </c>
      <c r="E4077" s="42" t="s">
        <v>9114</v>
      </c>
      <c r="F4077" s="38">
        <v>91762</v>
      </c>
      <c r="G4077" s="38">
        <v>1238783</v>
      </c>
      <c r="H4077" s="48" t="s">
        <v>9001</v>
      </c>
      <c r="I4077" s="40" t="s">
        <v>9002</v>
      </c>
      <c r="J4077" s="45">
        <f t="shared" ref="J4077:J4140" si="245">+B4077*1</f>
        <v>55356</v>
      </c>
      <c r="K4077" s="47">
        <f t="shared" ref="K4077:K4140" si="246">+G4077</f>
        <v>1238783</v>
      </c>
      <c r="L4077">
        <f>+VLOOKUP(J4077,'Thanh toán '!Q$6:R$3244,2,0)</f>
        <v>1238783</v>
      </c>
      <c r="M4077" s="47">
        <f t="shared" si="244"/>
        <v>0</v>
      </c>
    </row>
    <row r="4078" spans="1:13" hidden="1" x14ac:dyDescent="0.25">
      <c r="A4078" s="43">
        <v>44908</v>
      </c>
      <c r="B4078" s="40" t="s">
        <v>16745</v>
      </c>
      <c r="C4078" s="40" t="s">
        <v>16746</v>
      </c>
      <c r="D4078" s="38">
        <v>3326720</v>
      </c>
      <c r="E4078" s="42" t="s">
        <v>9114</v>
      </c>
      <c r="F4078" s="38">
        <v>266138</v>
      </c>
      <c r="G4078" s="38">
        <v>3592858</v>
      </c>
      <c r="H4078" s="48" t="s">
        <v>9183</v>
      </c>
      <c r="I4078" s="40" t="s">
        <v>9184</v>
      </c>
      <c r="J4078" s="45">
        <f t="shared" si="245"/>
        <v>55357</v>
      </c>
      <c r="K4078" s="47">
        <f t="shared" si="246"/>
        <v>3592858</v>
      </c>
      <c r="L4078">
        <f>+VLOOKUP(J4078,'Thanh toán '!Q$6:R$3244,2,0)</f>
        <v>3592858</v>
      </c>
      <c r="M4078" s="47">
        <f t="shared" si="244"/>
        <v>0</v>
      </c>
    </row>
    <row r="4079" spans="1:13" hidden="1" x14ac:dyDescent="0.25">
      <c r="A4079" s="43">
        <v>44908</v>
      </c>
      <c r="B4079" s="40" t="s">
        <v>16747</v>
      </c>
      <c r="C4079" s="40" t="s">
        <v>16748</v>
      </c>
      <c r="D4079" s="38">
        <v>571978</v>
      </c>
      <c r="E4079" s="42" t="s">
        <v>9114</v>
      </c>
      <c r="F4079" s="38">
        <v>45758</v>
      </c>
      <c r="G4079" s="38">
        <v>617736</v>
      </c>
      <c r="H4079" s="48" t="s">
        <v>9001</v>
      </c>
      <c r="I4079" s="40" t="s">
        <v>9002</v>
      </c>
      <c r="J4079" s="45">
        <f t="shared" si="245"/>
        <v>55358</v>
      </c>
      <c r="K4079" s="47">
        <f t="shared" si="246"/>
        <v>617736</v>
      </c>
      <c r="L4079">
        <f>+VLOOKUP(J4079,'Thanh toán '!Q$6:R$3244,2,0)</f>
        <v>617736</v>
      </c>
      <c r="M4079" s="47">
        <f t="shared" si="244"/>
        <v>0</v>
      </c>
    </row>
    <row r="4080" spans="1:13" hidden="1" x14ac:dyDescent="0.25">
      <c r="A4080" s="43">
        <v>44908</v>
      </c>
      <c r="B4080" s="40" t="s">
        <v>16749</v>
      </c>
      <c r="C4080" s="40" t="s">
        <v>16750</v>
      </c>
      <c r="D4080" s="38">
        <v>442409</v>
      </c>
      <c r="E4080" s="42" t="s">
        <v>9114</v>
      </c>
      <c r="F4080" s="38">
        <v>35393</v>
      </c>
      <c r="G4080" s="38">
        <v>477802</v>
      </c>
      <c r="H4080" s="48" t="s">
        <v>9001</v>
      </c>
      <c r="I4080" s="40" t="s">
        <v>9002</v>
      </c>
      <c r="J4080" s="45">
        <f t="shared" si="245"/>
        <v>55359</v>
      </c>
      <c r="K4080" s="47">
        <f t="shared" si="246"/>
        <v>477802</v>
      </c>
      <c r="L4080">
        <f>+VLOOKUP(J4080,'Thanh toán '!Q$6:R$3244,2,0)</f>
        <v>477802</v>
      </c>
      <c r="M4080" s="47">
        <f t="shared" si="244"/>
        <v>0</v>
      </c>
    </row>
    <row r="4081" spans="1:13" hidden="1" x14ac:dyDescent="0.25">
      <c r="A4081" s="43">
        <v>44908</v>
      </c>
      <c r="B4081" s="40" t="s">
        <v>16751</v>
      </c>
      <c r="C4081" s="40" t="s">
        <v>16752</v>
      </c>
      <c r="D4081" s="38">
        <v>2916316</v>
      </c>
      <c r="E4081" s="42" t="s">
        <v>9114</v>
      </c>
      <c r="F4081" s="38">
        <v>233305</v>
      </c>
      <c r="G4081" s="38">
        <v>3149621</v>
      </c>
      <c r="H4081" s="48" t="s">
        <v>9980</v>
      </c>
      <c r="I4081" s="40" t="s">
        <v>9981</v>
      </c>
      <c r="J4081" s="45">
        <f t="shared" si="245"/>
        <v>55364</v>
      </c>
      <c r="K4081" s="47">
        <f t="shared" si="246"/>
        <v>3149621</v>
      </c>
      <c r="L4081">
        <f>+VLOOKUP(J4081,'Thanh toán '!Q$6:R$3244,2,0)</f>
        <v>3149621</v>
      </c>
      <c r="M4081" s="47">
        <f t="shared" si="244"/>
        <v>0</v>
      </c>
    </row>
    <row r="4082" spans="1:13" hidden="1" x14ac:dyDescent="0.25">
      <c r="A4082" s="43">
        <v>44908</v>
      </c>
      <c r="B4082" s="40" t="s">
        <v>16753</v>
      </c>
      <c r="C4082" s="40" t="s">
        <v>16754</v>
      </c>
      <c r="D4082" s="38">
        <v>4066050</v>
      </c>
      <c r="E4082" s="42" t="s">
        <v>9114</v>
      </c>
      <c r="F4082" s="38">
        <v>325284</v>
      </c>
      <c r="G4082" s="38">
        <v>4391334</v>
      </c>
      <c r="H4082" s="48" t="s">
        <v>9179</v>
      </c>
      <c r="I4082" s="40" t="s">
        <v>9180</v>
      </c>
      <c r="J4082" s="45">
        <f t="shared" si="245"/>
        <v>55365</v>
      </c>
      <c r="K4082" s="47">
        <f t="shared" si="246"/>
        <v>4391334</v>
      </c>
      <c r="L4082">
        <f>+VLOOKUP(J4082,'Thanh toán '!Q$6:R$3244,2,0)</f>
        <v>4391334</v>
      </c>
      <c r="M4082" s="47">
        <f t="shared" si="244"/>
        <v>0</v>
      </c>
    </row>
    <row r="4083" spans="1:13" hidden="1" x14ac:dyDescent="0.25">
      <c r="A4083" s="43">
        <v>44908</v>
      </c>
      <c r="B4083" s="40" t="s">
        <v>16755</v>
      </c>
      <c r="C4083" s="40" t="s">
        <v>16756</v>
      </c>
      <c r="D4083" s="38">
        <v>1017667</v>
      </c>
      <c r="E4083" s="42" t="s">
        <v>9114</v>
      </c>
      <c r="F4083" s="38">
        <v>81413</v>
      </c>
      <c r="G4083" s="38">
        <v>1099080</v>
      </c>
      <c r="H4083" s="48" t="s">
        <v>9001</v>
      </c>
      <c r="I4083" s="40" t="s">
        <v>9002</v>
      </c>
      <c r="J4083" s="45">
        <f t="shared" si="245"/>
        <v>55372</v>
      </c>
      <c r="K4083" s="47">
        <f t="shared" si="246"/>
        <v>1099080</v>
      </c>
      <c r="L4083">
        <f>+VLOOKUP(J4083,'Thanh toán '!Q$6:R$3244,2,0)</f>
        <v>1099080</v>
      </c>
      <c r="M4083" s="47">
        <f t="shared" si="244"/>
        <v>0</v>
      </c>
    </row>
    <row r="4084" spans="1:13" hidden="1" x14ac:dyDescent="0.25">
      <c r="A4084" s="43">
        <v>44908</v>
      </c>
      <c r="B4084" s="40" t="s">
        <v>16757</v>
      </c>
      <c r="C4084" s="40" t="s">
        <v>16758</v>
      </c>
      <c r="D4084" s="38">
        <v>1170694</v>
      </c>
      <c r="E4084" s="42" t="s">
        <v>9114</v>
      </c>
      <c r="F4084" s="38">
        <v>93656</v>
      </c>
      <c r="G4084" s="38">
        <v>1264350</v>
      </c>
      <c r="H4084" s="48" t="s">
        <v>9001</v>
      </c>
      <c r="I4084" s="40" t="s">
        <v>9002</v>
      </c>
      <c r="J4084" s="45">
        <f t="shared" si="245"/>
        <v>55373</v>
      </c>
      <c r="K4084" s="47">
        <f t="shared" si="246"/>
        <v>1264350</v>
      </c>
      <c r="L4084">
        <f>+VLOOKUP(J4084,'Thanh toán '!Q$6:R$3244,2,0)</f>
        <v>1264350</v>
      </c>
      <c r="M4084" s="47">
        <f t="shared" si="244"/>
        <v>0</v>
      </c>
    </row>
    <row r="4085" spans="1:13" hidden="1" x14ac:dyDescent="0.25">
      <c r="A4085" s="43">
        <v>44908</v>
      </c>
      <c r="B4085" s="40" t="s">
        <v>16759</v>
      </c>
      <c r="C4085" s="40" t="s">
        <v>16760</v>
      </c>
      <c r="D4085" s="38">
        <v>829950</v>
      </c>
      <c r="E4085" s="42" t="s">
        <v>9114</v>
      </c>
      <c r="F4085" s="38">
        <v>66396</v>
      </c>
      <c r="G4085" s="38">
        <v>896346</v>
      </c>
      <c r="H4085" s="48" t="s">
        <v>9001</v>
      </c>
      <c r="I4085" s="40" t="s">
        <v>9002</v>
      </c>
      <c r="J4085" s="45">
        <f t="shared" si="245"/>
        <v>55374</v>
      </c>
      <c r="K4085" s="47">
        <f t="shared" si="246"/>
        <v>896346</v>
      </c>
      <c r="L4085">
        <f>+VLOOKUP(J4085,'Thanh toán '!Q$6:R$3244,2,0)</f>
        <v>896346</v>
      </c>
      <c r="M4085" s="47">
        <f t="shared" si="244"/>
        <v>0</v>
      </c>
    </row>
    <row r="4086" spans="1:13" hidden="1" x14ac:dyDescent="0.25">
      <c r="A4086" s="43">
        <v>44908</v>
      </c>
      <c r="B4086" s="40" t="s">
        <v>16761</v>
      </c>
      <c r="C4086" s="40" t="s">
        <v>16762</v>
      </c>
      <c r="D4086" s="38">
        <v>2622992</v>
      </c>
      <c r="E4086" s="42" t="s">
        <v>9114</v>
      </c>
      <c r="F4086" s="38">
        <v>209839</v>
      </c>
      <c r="G4086" s="38">
        <v>2832831</v>
      </c>
      <c r="H4086" s="48" t="s">
        <v>9212</v>
      </c>
      <c r="I4086" s="40" t="s">
        <v>9213</v>
      </c>
      <c r="J4086" s="45">
        <f t="shared" si="245"/>
        <v>55375</v>
      </c>
      <c r="K4086" s="47">
        <f t="shared" si="246"/>
        <v>2832831</v>
      </c>
      <c r="L4086">
        <f>+VLOOKUP(J4086,'Thanh toán '!Q$6:R$3244,2,0)</f>
        <v>2832831</v>
      </c>
      <c r="M4086" s="47">
        <f t="shared" si="244"/>
        <v>0</v>
      </c>
    </row>
    <row r="4087" spans="1:13" hidden="1" x14ac:dyDescent="0.25">
      <c r="A4087" s="43">
        <v>44908</v>
      </c>
      <c r="B4087" s="40" t="s">
        <v>16763</v>
      </c>
      <c r="C4087" s="40" t="s">
        <v>16764</v>
      </c>
      <c r="D4087" s="38">
        <v>2622616</v>
      </c>
      <c r="E4087" s="42" t="s">
        <v>9114</v>
      </c>
      <c r="F4087" s="38">
        <v>209809</v>
      </c>
      <c r="G4087" s="38">
        <v>2832425</v>
      </c>
      <c r="H4087" s="48" t="s">
        <v>9197</v>
      </c>
      <c r="I4087" s="40" t="s">
        <v>9198</v>
      </c>
      <c r="J4087" s="45">
        <f t="shared" si="245"/>
        <v>55376</v>
      </c>
      <c r="K4087" s="47">
        <f t="shared" si="246"/>
        <v>2832425</v>
      </c>
      <c r="L4087">
        <f>+VLOOKUP(J4087,'Thanh toán '!Q$6:R$3244,2,0)</f>
        <v>2832425</v>
      </c>
      <c r="M4087" s="47">
        <f t="shared" si="244"/>
        <v>0</v>
      </c>
    </row>
    <row r="4088" spans="1:13" hidden="1" x14ac:dyDescent="0.25">
      <c r="A4088" s="43">
        <v>44908</v>
      </c>
      <c r="B4088" s="40" t="s">
        <v>16765</v>
      </c>
      <c r="C4088" s="40" t="s">
        <v>16766</v>
      </c>
      <c r="D4088" s="38">
        <v>1512036</v>
      </c>
      <c r="E4088" s="42" t="s">
        <v>9114</v>
      </c>
      <c r="F4088" s="38">
        <v>120963</v>
      </c>
      <c r="G4088" s="38">
        <v>1632999</v>
      </c>
      <c r="H4088" s="48" t="s">
        <v>9183</v>
      </c>
      <c r="I4088" s="40" t="s">
        <v>9184</v>
      </c>
      <c r="J4088" s="45">
        <f t="shared" si="245"/>
        <v>55377</v>
      </c>
      <c r="K4088" s="47">
        <f t="shared" si="246"/>
        <v>1632999</v>
      </c>
      <c r="L4088">
        <f>+VLOOKUP(J4088,'Thanh toán '!Q$6:R$3244,2,0)</f>
        <v>1632999</v>
      </c>
      <c r="M4088" s="47">
        <f t="shared" si="244"/>
        <v>0</v>
      </c>
    </row>
    <row r="4089" spans="1:13" hidden="1" x14ac:dyDescent="0.25">
      <c r="A4089" s="43">
        <v>44908</v>
      </c>
      <c r="B4089" s="40" t="s">
        <v>16767</v>
      </c>
      <c r="C4089" s="40" t="s">
        <v>16768</v>
      </c>
      <c r="D4089" s="38">
        <v>1731280</v>
      </c>
      <c r="E4089" s="42" t="s">
        <v>9114</v>
      </c>
      <c r="F4089" s="38">
        <v>138502</v>
      </c>
      <c r="G4089" s="38">
        <v>1869782</v>
      </c>
      <c r="H4089" s="48" t="s">
        <v>9001</v>
      </c>
      <c r="I4089" s="40" t="s">
        <v>9002</v>
      </c>
      <c r="J4089" s="45">
        <f t="shared" si="245"/>
        <v>55378</v>
      </c>
      <c r="K4089" s="47">
        <f t="shared" si="246"/>
        <v>1869782</v>
      </c>
      <c r="L4089">
        <f>+VLOOKUP(J4089,'Thanh toán '!Q$6:R$3244,2,0)</f>
        <v>1869782</v>
      </c>
      <c r="M4089" s="47">
        <f t="shared" si="244"/>
        <v>0</v>
      </c>
    </row>
    <row r="4090" spans="1:13" hidden="1" x14ac:dyDescent="0.25">
      <c r="A4090" s="43">
        <v>44908</v>
      </c>
      <c r="B4090" s="40" t="s">
        <v>16769</v>
      </c>
      <c r="C4090" s="40" t="s">
        <v>16770</v>
      </c>
      <c r="D4090" s="38">
        <v>1853080</v>
      </c>
      <c r="E4090" s="42" t="s">
        <v>9114</v>
      </c>
      <c r="F4090" s="38">
        <v>148246</v>
      </c>
      <c r="G4090" s="38">
        <v>2001326</v>
      </c>
      <c r="H4090" s="48" t="s">
        <v>9234</v>
      </c>
      <c r="I4090" s="40" t="s">
        <v>9235</v>
      </c>
      <c r="J4090" s="45">
        <f t="shared" si="245"/>
        <v>55379</v>
      </c>
      <c r="K4090" s="47">
        <f t="shared" si="246"/>
        <v>2001326</v>
      </c>
      <c r="L4090">
        <f>+VLOOKUP(J4090,'Thanh toán '!Q$6:R$3244,2,0)</f>
        <v>2001326</v>
      </c>
      <c r="M4090" s="47">
        <f t="shared" si="244"/>
        <v>0</v>
      </c>
    </row>
    <row r="4091" spans="1:13" ht="21" hidden="1" x14ac:dyDescent="0.25">
      <c r="A4091" s="43">
        <v>44908</v>
      </c>
      <c r="B4091" s="40" t="s">
        <v>16771</v>
      </c>
      <c r="C4091" s="40" t="s">
        <v>16772</v>
      </c>
      <c r="D4091" s="38">
        <v>1252033</v>
      </c>
      <c r="E4091" s="42" t="s">
        <v>9114</v>
      </c>
      <c r="F4091" s="38">
        <v>100163</v>
      </c>
      <c r="G4091" s="38">
        <v>1352196</v>
      </c>
      <c r="H4091" s="48" t="s">
        <v>9284</v>
      </c>
      <c r="I4091" s="40" t="s">
        <v>9285</v>
      </c>
      <c r="J4091" s="45">
        <f t="shared" si="245"/>
        <v>55382</v>
      </c>
      <c r="K4091" s="47">
        <f t="shared" si="246"/>
        <v>1352196</v>
      </c>
      <c r="L4091">
        <f>+VLOOKUP(J4091,'Thanh toán '!Q$6:R$3244,2,0)</f>
        <v>1352196</v>
      </c>
      <c r="M4091" s="47">
        <f t="shared" si="244"/>
        <v>0</v>
      </c>
    </row>
    <row r="4092" spans="1:13" hidden="1" x14ac:dyDescent="0.25">
      <c r="A4092" s="43">
        <v>44908</v>
      </c>
      <c r="B4092" s="40" t="s">
        <v>16773</v>
      </c>
      <c r="C4092" s="40" t="s">
        <v>16774</v>
      </c>
      <c r="D4092" s="38">
        <v>6448212</v>
      </c>
      <c r="E4092" s="42" t="s">
        <v>9114</v>
      </c>
      <c r="F4092" s="38">
        <v>515857</v>
      </c>
      <c r="G4092" s="38">
        <v>6964069</v>
      </c>
      <c r="H4092" s="48" t="s">
        <v>10431</v>
      </c>
      <c r="I4092" s="40" t="s">
        <v>10432</v>
      </c>
      <c r="J4092" s="45">
        <f t="shared" si="245"/>
        <v>55384</v>
      </c>
      <c r="K4092" s="47">
        <f t="shared" si="246"/>
        <v>6964069</v>
      </c>
      <c r="L4092">
        <f>+VLOOKUP(J4092,'Thanh toán '!Q$6:R$3244,2,0)</f>
        <v>6964069</v>
      </c>
      <c r="M4092" s="47">
        <f t="shared" si="244"/>
        <v>0</v>
      </c>
    </row>
    <row r="4093" spans="1:13" ht="21" hidden="1" x14ac:dyDescent="0.25">
      <c r="A4093" s="43">
        <v>44908</v>
      </c>
      <c r="B4093" s="40" t="s">
        <v>16775</v>
      </c>
      <c r="C4093" s="40" t="s">
        <v>16776</v>
      </c>
      <c r="D4093" s="38">
        <v>1135295</v>
      </c>
      <c r="E4093" s="42" t="s">
        <v>9114</v>
      </c>
      <c r="F4093" s="38">
        <v>90824</v>
      </c>
      <c r="G4093" s="38">
        <v>1226119</v>
      </c>
      <c r="H4093" s="48" t="s">
        <v>9284</v>
      </c>
      <c r="I4093" s="40" t="s">
        <v>9285</v>
      </c>
      <c r="J4093" s="45">
        <f t="shared" si="245"/>
        <v>55387</v>
      </c>
      <c r="K4093" s="47">
        <f t="shared" si="246"/>
        <v>1226119</v>
      </c>
      <c r="L4093">
        <f>+VLOOKUP(J4093,'Thanh toán '!Q$6:R$3244,2,0)</f>
        <v>1226119</v>
      </c>
      <c r="M4093" s="47">
        <f t="shared" si="244"/>
        <v>0</v>
      </c>
    </row>
    <row r="4094" spans="1:13" ht="21" hidden="1" x14ac:dyDescent="0.25">
      <c r="A4094" s="43">
        <v>44908</v>
      </c>
      <c r="B4094" s="40" t="s">
        <v>16777</v>
      </c>
      <c r="C4094" s="40" t="s">
        <v>16778</v>
      </c>
      <c r="D4094" s="38">
        <v>2852972</v>
      </c>
      <c r="E4094" s="42" t="s">
        <v>9114</v>
      </c>
      <c r="F4094" s="38">
        <v>228238</v>
      </c>
      <c r="G4094" s="38">
        <v>3081210</v>
      </c>
      <c r="H4094" s="48" t="s">
        <v>9159</v>
      </c>
      <c r="I4094" s="40" t="s">
        <v>9160</v>
      </c>
      <c r="J4094" s="45">
        <f t="shared" si="245"/>
        <v>55388</v>
      </c>
      <c r="K4094" s="47">
        <f t="shared" si="246"/>
        <v>3081210</v>
      </c>
      <c r="L4094">
        <f>+VLOOKUP(J4094,'Thanh toán '!Q$6:R$3244,2,0)</f>
        <v>3081210</v>
      </c>
      <c r="M4094" s="47">
        <f t="shared" si="244"/>
        <v>0</v>
      </c>
    </row>
    <row r="4095" spans="1:13" hidden="1" x14ac:dyDescent="0.25">
      <c r="A4095" s="43">
        <v>44908</v>
      </c>
      <c r="B4095" s="40" t="s">
        <v>16779</v>
      </c>
      <c r="C4095" s="40" t="s">
        <v>16780</v>
      </c>
      <c r="D4095" s="38">
        <v>1468620</v>
      </c>
      <c r="E4095" s="42" t="s">
        <v>9114</v>
      </c>
      <c r="F4095" s="38">
        <v>117490</v>
      </c>
      <c r="G4095" s="38">
        <v>1586110</v>
      </c>
      <c r="H4095" s="48" t="s">
        <v>9331</v>
      </c>
      <c r="I4095" s="40" t="s">
        <v>9332</v>
      </c>
      <c r="J4095" s="45">
        <f t="shared" si="245"/>
        <v>55389</v>
      </c>
      <c r="K4095" s="47">
        <f t="shared" si="246"/>
        <v>1586110</v>
      </c>
      <c r="L4095">
        <f>+VLOOKUP(J4095,'Thanh toán '!Q$6:R$3244,2,0)</f>
        <v>1586110</v>
      </c>
      <c r="M4095" s="47">
        <f t="shared" si="244"/>
        <v>0</v>
      </c>
    </row>
    <row r="4096" spans="1:13" hidden="1" x14ac:dyDescent="0.25">
      <c r="A4096" s="43">
        <v>44908</v>
      </c>
      <c r="B4096" s="40" t="s">
        <v>16781</v>
      </c>
      <c r="C4096" s="40" t="s">
        <v>16782</v>
      </c>
      <c r="D4096" s="38">
        <v>2955470</v>
      </c>
      <c r="E4096" s="42" t="s">
        <v>9114</v>
      </c>
      <c r="F4096" s="38">
        <v>236438</v>
      </c>
      <c r="G4096" s="38">
        <v>3191908</v>
      </c>
      <c r="H4096" s="48" t="s">
        <v>9327</v>
      </c>
      <c r="I4096" s="40" t="s">
        <v>9328</v>
      </c>
      <c r="J4096" s="45">
        <f t="shared" si="245"/>
        <v>55390</v>
      </c>
      <c r="K4096" s="47">
        <f t="shared" si="246"/>
        <v>3191908</v>
      </c>
      <c r="L4096">
        <f>+VLOOKUP(J4096,'Thanh toán '!Q$6:R$3244,2,0)</f>
        <v>3191908</v>
      </c>
      <c r="M4096" s="47">
        <f t="shared" si="244"/>
        <v>0</v>
      </c>
    </row>
    <row r="4097" spans="1:13" hidden="1" x14ac:dyDescent="0.25">
      <c r="A4097" s="43">
        <v>44908</v>
      </c>
      <c r="B4097" s="40" t="s">
        <v>16783</v>
      </c>
      <c r="C4097" s="40" t="s">
        <v>16784</v>
      </c>
      <c r="D4097" s="38">
        <v>795036</v>
      </c>
      <c r="E4097" s="42" t="s">
        <v>9114</v>
      </c>
      <c r="F4097" s="38">
        <v>63603</v>
      </c>
      <c r="G4097" s="38">
        <v>858639</v>
      </c>
      <c r="H4097" s="48" t="s">
        <v>9315</v>
      </c>
      <c r="I4097" s="40" t="s">
        <v>9316</v>
      </c>
      <c r="J4097" s="45">
        <f t="shared" si="245"/>
        <v>55391</v>
      </c>
      <c r="K4097" s="47">
        <f t="shared" si="246"/>
        <v>858639</v>
      </c>
      <c r="L4097">
        <f>+VLOOKUP(J4097,'Thanh toán '!Q$6:R$3244,2,0)</f>
        <v>858639</v>
      </c>
      <c r="M4097" s="47">
        <f t="shared" si="244"/>
        <v>0</v>
      </c>
    </row>
    <row r="4098" spans="1:13" hidden="1" x14ac:dyDescent="0.25">
      <c r="A4098" s="43">
        <v>44908</v>
      </c>
      <c r="B4098" s="40" t="s">
        <v>16785</v>
      </c>
      <c r="C4098" s="40" t="s">
        <v>16786</v>
      </c>
      <c r="D4098" s="38">
        <v>1730400</v>
      </c>
      <c r="E4098" s="42" t="s">
        <v>9114</v>
      </c>
      <c r="F4098" s="38">
        <v>138432</v>
      </c>
      <c r="G4098" s="38">
        <v>1868832</v>
      </c>
      <c r="H4098" s="48" t="s">
        <v>9307</v>
      </c>
      <c r="I4098" s="40" t="s">
        <v>9308</v>
      </c>
      <c r="J4098" s="45">
        <f t="shared" si="245"/>
        <v>55392</v>
      </c>
      <c r="K4098" s="47">
        <f t="shared" si="246"/>
        <v>1868832</v>
      </c>
      <c r="L4098" t="e">
        <f>+VLOOKUP(J4098,'Thanh toán '!Q$6:R$3244,2,0)</f>
        <v>#N/A</v>
      </c>
      <c r="M4098" s="47" t="e">
        <f t="shared" si="244"/>
        <v>#N/A</v>
      </c>
    </row>
    <row r="4099" spans="1:13" hidden="1" x14ac:dyDescent="0.25">
      <c r="A4099" s="43">
        <v>44908</v>
      </c>
      <c r="B4099" s="40" t="s">
        <v>16787</v>
      </c>
      <c r="C4099" s="40" t="s">
        <v>16788</v>
      </c>
      <c r="D4099" s="38">
        <v>3194462</v>
      </c>
      <c r="E4099" s="42" t="s">
        <v>9114</v>
      </c>
      <c r="F4099" s="38">
        <v>255557</v>
      </c>
      <c r="G4099" s="38">
        <v>3450019</v>
      </c>
      <c r="H4099" s="48" t="s">
        <v>9289</v>
      </c>
      <c r="I4099" s="40" t="s">
        <v>9290</v>
      </c>
      <c r="J4099" s="45">
        <f t="shared" si="245"/>
        <v>55393</v>
      </c>
      <c r="K4099" s="47">
        <f t="shared" si="246"/>
        <v>3450019</v>
      </c>
      <c r="L4099">
        <f>+VLOOKUP(J4099,'Thanh toán '!Q$6:R$3244,2,0)</f>
        <v>3450019</v>
      </c>
      <c r="M4099" s="47">
        <f t="shared" si="244"/>
        <v>0</v>
      </c>
    </row>
    <row r="4100" spans="1:13" hidden="1" x14ac:dyDescent="0.25">
      <c r="A4100" s="43">
        <v>44908</v>
      </c>
      <c r="B4100" s="40" t="s">
        <v>16789</v>
      </c>
      <c r="C4100" s="40" t="s">
        <v>16790</v>
      </c>
      <c r="D4100" s="38">
        <v>6041197</v>
      </c>
      <c r="E4100" s="42" t="s">
        <v>9114</v>
      </c>
      <c r="F4100" s="38">
        <v>483296</v>
      </c>
      <c r="G4100" s="38">
        <v>6524493</v>
      </c>
      <c r="H4100" s="48" t="s">
        <v>9311</v>
      </c>
      <c r="I4100" s="40" t="s">
        <v>9312</v>
      </c>
      <c r="J4100" s="45">
        <f t="shared" si="245"/>
        <v>55394</v>
      </c>
      <c r="K4100" s="47">
        <f t="shared" si="246"/>
        <v>6524493</v>
      </c>
      <c r="L4100">
        <f>+VLOOKUP(J4100,'Thanh toán '!Q$6:R$3244,2,0)</f>
        <v>6524493</v>
      </c>
      <c r="M4100" s="47">
        <f t="shared" si="244"/>
        <v>0</v>
      </c>
    </row>
    <row r="4101" spans="1:13" hidden="1" x14ac:dyDescent="0.25">
      <c r="A4101" s="43">
        <v>44908</v>
      </c>
      <c r="B4101" s="40" t="s">
        <v>16791</v>
      </c>
      <c r="C4101" s="40" t="s">
        <v>16792</v>
      </c>
      <c r="D4101" s="38">
        <v>5538346</v>
      </c>
      <c r="E4101" s="42" t="s">
        <v>9114</v>
      </c>
      <c r="F4101" s="38">
        <v>443068</v>
      </c>
      <c r="G4101" s="38">
        <v>5981414</v>
      </c>
      <c r="H4101" s="48" t="s">
        <v>9295</v>
      </c>
      <c r="I4101" s="40" t="s">
        <v>9296</v>
      </c>
      <c r="J4101" s="45">
        <f t="shared" si="245"/>
        <v>55395</v>
      </c>
      <c r="K4101" s="47">
        <f t="shared" si="246"/>
        <v>5981414</v>
      </c>
      <c r="L4101">
        <f>+VLOOKUP(J4101,'Thanh toán '!Q$6:R$3244,2,0)</f>
        <v>5981414</v>
      </c>
      <c r="M4101" s="47">
        <f t="shared" si="244"/>
        <v>0</v>
      </c>
    </row>
    <row r="4102" spans="1:13" hidden="1" x14ac:dyDescent="0.25">
      <c r="A4102" s="43">
        <v>44908</v>
      </c>
      <c r="B4102" s="40" t="s">
        <v>16793</v>
      </c>
      <c r="C4102" s="40" t="s">
        <v>16794</v>
      </c>
      <c r="D4102" s="38">
        <v>1110580</v>
      </c>
      <c r="E4102" s="42" t="s">
        <v>9114</v>
      </c>
      <c r="F4102" s="38">
        <v>88846</v>
      </c>
      <c r="G4102" s="38">
        <v>1199426</v>
      </c>
      <c r="H4102" s="48" t="s">
        <v>9295</v>
      </c>
      <c r="I4102" s="40" t="s">
        <v>9296</v>
      </c>
      <c r="J4102" s="45">
        <f t="shared" si="245"/>
        <v>55396</v>
      </c>
      <c r="K4102" s="47">
        <f t="shared" si="246"/>
        <v>1199426</v>
      </c>
      <c r="L4102">
        <f>+VLOOKUP(J4102,'Thanh toán '!Q$6:R$3244,2,0)</f>
        <v>1199426</v>
      </c>
      <c r="M4102" s="47">
        <f t="shared" ref="M4102:M4165" si="247">+L4102-K4102</f>
        <v>0</v>
      </c>
    </row>
    <row r="4103" spans="1:13" hidden="1" x14ac:dyDescent="0.25">
      <c r="A4103" s="43">
        <v>44908</v>
      </c>
      <c r="B4103" s="40" t="s">
        <v>16795</v>
      </c>
      <c r="C4103" s="40" t="s">
        <v>16796</v>
      </c>
      <c r="D4103" s="38">
        <v>1746371</v>
      </c>
      <c r="E4103" s="42" t="s">
        <v>9114</v>
      </c>
      <c r="F4103" s="38">
        <v>139710</v>
      </c>
      <c r="G4103" s="38">
        <v>1886081</v>
      </c>
      <c r="H4103" s="48" t="s">
        <v>9347</v>
      </c>
      <c r="I4103" s="40" t="s">
        <v>9348</v>
      </c>
      <c r="J4103" s="45">
        <f t="shared" si="245"/>
        <v>55397</v>
      </c>
      <c r="K4103" s="47">
        <f t="shared" si="246"/>
        <v>1886081</v>
      </c>
      <c r="L4103">
        <f>+VLOOKUP(J4103,'Thanh toán '!Q$6:R$3244,2,0)</f>
        <v>1886081</v>
      </c>
      <c r="M4103" s="47">
        <f t="shared" si="247"/>
        <v>0</v>
      </c>
    </row>
    <row r="4104" spans="1:13" hidden="1" x14ac:dyDescent="0.25">
      <c r="A4104" s="43">
        <v>44908</v>
      </c>
      <c r="B4104" s="40" t="s">
        <v>16797</v>
      </c>
      <c r="C4104" s="40" t="s">
        <v>16798</v>
      </c>
      <c r="D4104" s="38">
        <v>1306200</v>
      </c>
      <c r="E4104" s="42" t="s">
        <v>9114</v>
      </c>
      <c r="F4104" s="38">
        <v>104496</v>
      </c>
      <c r="G4104" s="38">
        <v>1410696</v>
      </c>
      <c r="H4104" s="48" t="s">
        <v>10522</v>
      </c>
      <c r="I4104" s="40" t="s">
        <v>10523</v>
      </c>
      <c r="J4104" s="45">
        <f t="shared" si="245"/>
        <v>55398</v>
      </c>
      <c r="K4104" s="47">
        <f t="shared" si="246"/>
        <v>1410696</v>
      </c>
      <c r="L4104" t="e">
        <f>+VLOOKUP(J4104,'Thanh toán '!Q$6:R$3244,2,0)</f>
        <v>#N/A</v>
      </c>
      <c r="M4104" s="47" t="e">
        <f t="shared" si="247"/>
        <v>#N/A</v>
      </c>
    </row>
    <row r="4105" spans="1:13" hidden="1" x14ac:dyDescent="0.25">
      <c r="A4105" s="43">
        <v>44908</v>
      </c>
      <c r="B4105" s="40" t="s">
        <v>16799</v>
      </c>
      <c r="C4105" s="40" t="s">
        <v>16800</v>
      </c>
      <c r="D4105" s="38">
        <v>506030</v>
      </c>
      <c r="E4105" s="42" t="s">
        <v>9114</v>
      </c>
      <c r="F4105" s="38">
        <v>40482</v>
      </c>
      <c r="G4105" s="38">
        <v>546512</v>
      </c>
      <c r="H4105" s="48" t="s">
        <v>10522</v>
      </c>
      <c r="I4105" s="40" t="s">
        <v>10523</v>
      </c>
      <c r="J4105" s="45">
        <f t="shared" si="245"/>
        <v>55399</v>
      </c>
      <c r="K4105" s="47">
        <f t="shared" si="246"/>
        <v>546512</v>
      </c>
      <c r="L4105">
        <f>+VLOOKUP(J4105,'Thanh toán '!Q$6:R$3244,2,0)</f>
        <v>546512</v>
      </c>
      <c r="M4105" s="47">
        <f t="shared" si="247"/>
        <v>0</v>
      </c>
    </row>
    <row r="4106" spans="1:13" hidden="1" x14ac:dyDescent="0.25">
      <c r="A4106" s="43">
        <v>44908</v>
      </c>
      <c r="B4106" s="40" t="s">
        <v>16801</v>
      </c>
      <c r="C4106" s="40" t="s">
        <v>16802</v>
      </c>
      <c r="D4106" s="38">
        <v>3464978</v>
      </c>
      <c r="E4106" s="42" t="s">
        <v>9114</v>
      </c>
      <c r="F4106" s="38">
        <v>277198</v>
      </c>
      <c r="G4106" s="38">
        <v>3742176</v>
      </c>
      <c r="H4106" s="48" t="s">
        <v>9343</v>
      </c>
      <c r="I4106" s="40" t="s">
        <v>9344</v>
      </c>
      <c r="J4106" s="45">
        <f t="shared" si="245"/>
        <v>55400</v>
      </c>
      <c r="K4106" s="47">
        <f t="shared" si="246"/>
        <v>3742176</v>
      </c>
      <c r="L4106">
        <f>+VLOOKUP(J4106,'Thanh toán '!Q$6:R$3244,2,0)</f>
        <v>3742176</v>
      </c>
      <c r="M4106" s="47">
        <f t="shared" si="247"/>
        <v>0</v>
      </c>
    </row>
    <row r="4107" spans="1:13" hidden="1" x14ac:dyDescent="0.25">
      <c r="A4107" s="43">
        <v>44908</v>
      </c>
      <c r="B4107" s="40" t="s">
        <v>16803</v>
      </c>
      <c r="C4107" s="40" t="s">
        <v>16804</v>
      </c>
      <c r="D4107" s="38">
        <v>1746371</v>
      </c>
      <c r="E4107" s="42" t="s">
        <v>9114</v>
      </c>
      <c r="F4107" s="38">
        <v>139710</v>
      </c>
      <c r="G4107" s="38">
        <v>1886081</v>
      </c>
      <c r="H4107" s="48" t="s">
        <v>10546</v>
      </c>
      <c r="I4107" s="40" t="s">
        <v>10547</v>
      </c>
      <c r="J4107" s="45">
        <f t="shared" si="245"/>
        <v>55401</v>
      </c>
      <c r="K4107" s="47">
        <f t="shared" si="246"/>
        <v>1886081</v>
      </c>
      <c r="L4107">
        <f>+VLOOKUP(J4107,'Thanh toán '!Q$6:R$3244,2,0)</f>
        <v>1886081</v>
      </c>
      <c r="M4107" s="47">
        <f t="shared" si="247"/>
        <v>0</v>
      </c>
    </row>
    <row r="4108" spans="1:13" hidden="1" x14ac:dyDescent="0.25">
      <c r="A4108" s="43">
        <v>44908</v>
      </c>
      <c r="B4108" s="40" t="s">
        <v>16805</v>
      </c>
      <c r="C4108" s="40" t="s">
        <v>16806</v>
      </c>
      <c r="D4108" s="38">
        <v>1081500</v>
      </c>
      <c r="E4108" s="42" t="s">
        <v>9114</v>
      </c>
      <c r="F4108" s="38">
        <v>86520</v>
      </c>
      <c r="G4108" s="38">
        <v>1168020</v>
      </c>
      <c r="H4108" s="48" t="s">
        <v>10546</v>
      </c>
      <c r="I4108" s="40" t="s">
        <v>10547</v>
      </c>
      <c r="J4108" s="45">
        <f t="shared" si="245"/>
        <v>55402</v>
      </c>
      <c r="K4108" s="47">
        <f t="shared" si="246"/>
        <v>1168020</v>
      </c>
      <c r="L4108" t="e">
        <f>+VLOOKUP(J4108,'Thanh toán '!Q$6:R$3244,2,0)</f>
        <v>#N/A</v>
      </c>
      <c r="M4108" s="47" t="e">
        <f t="shared" si="247"/>
        <v>#N/A</v>
      </c>
    </row>
    <row r="4109" spans="1:13" hidden="1" x14ac:dyDescent="0.25">
      <c r="A4109" s="43">
        <v>44909</v>
      </c>
      <c r="B4109" s="40" t="s">
        <v>16807</v>
      </c>
      <c r="C4109" s="40" t="s">
        <v>16808</v>
      </c>
      <c r="D4109" s="38">
        <v>865253</v>
      </c>
      <c r="E4109" s="42" t="s">
        <v>9114</v>
      </c>
      <c r="F4109" s="38">
        <v>69220</v>
      </c>
      <c r="G4109" s="38">
        <v>934473</v>
      </c>
      <c r="H4109" s="48" t="s">
        <v>9001</v>
      </c>
      <c r="I4109" s="40" t="s">
        <v>9002</v>
      </c>
      <c r="J4109" s="45">
        <f t="shared" si="245"/>
        <v>55407</v>
      </c>
      <c r="K4109" s="47">
        <f t="shared" si="246"/>
        <v>934473</v>
      </c>
      <c r="L4109">
        <f>+VLOOKUP(J4109,'Thanh toán '!Q$6:R$3244,2,0)</f>
        <v>934473</v>
      </c>
      <c r="M4109" s="47">
        <f t="shared" si="247"/>
        <v>0</v>
      </c>
    </row>
    <row r="4110" spans="1:13" hidden="1" x14ac:dyDescent="0.25">
      <c r="A4110" s="43">
        <v>44909</v>
      </c>
      <c r="B4110" s="40" t="s">
        <v>16809</v>
      </c>
      <c r="C4110" s="40" t="s">
        <v>16810</v>
      </c>
      <c r="D4110" s="38">
        <v>636792</v>
      </c>
      <c r="E4110" s="42" t="s">
        <v>9114</v>
      </c>
      <c r="F4110" s="38">
        <v>50943</v>
      </c>
      <c r="G4110" s="38">
        <v>687735</v>
      </c>
      <c r="H4110" s="48" t="s">
        <v>9001</v>
      </c>
      <c r="I4110" s="40" t="s">
        <v>9002</v>
      </c>
      <c r="J4110" s="45">
        <f t="shared" si="245"/>
        <v>55408</v>
      </c>
      <c r="K4110" s="47">
        <f t="shared" si="246"/>
        <v>687735</v>
      </c>
      <c r="L4110">
        <f>+VLOOKUP(J4110,'Thanh toán '!Q$6:R$3244,2,0)</f>
        <v>687735</v>
      </c>
      <c r="M4110" s="47">
        <f t="shared" si="247"/>
        <v>0</v>
      </c>
    </row>
    <row r="4111" spans="1:13" hidden="1" x14ac:dyDescent="0.25">
      <c r="A4111" s="43">
        <v>44909</v>
      </c>
      <c r="B4111" s="40" t="s">
        <v>16811</v>
      </c>
      <c r="C4111" s="40" t="s">
        <v>16812</v>
      </c>
      <c r="D4111" s="38">
        <v>367155</v>
      </c>
      <c r="E4111" s="42" t="s">
        <v>9114</v>
      </c>
      <c r="F4111" s="38">
        <v>29372</v>
      </c>
      <c r="G4111" s="38">
        <v>396527</v>
      </c>
      <c r="H4111" s="48" t="s">
        <v>9001</v>
      </c>
      <c r="I4111" s="40" t="s">
        <v>9002</v>
      </c>
      <c r="J4111" s="45">
        <f t="shared" si="245"/>
        <v>55409</v>
      </c>
      <c r="K4111" s="47">
        <f t="shared" si="246"/>
        <v>396527</v>
      </c>
      <c r="L4111">
        <f>+VLOOKUP(J4111,'Thanh toán '!Q$6:R$3244,2,0)</f>
        <v>396527</v>
      </c>
      <c r="M4111" s="47">
        <f t="shared" si="247"/>
        <v>0</v>
      </c>
    </row>
    <row r="4112" spans="1:13" hidden="1" x14ac:dyDescent="0.25">
      <c r="A4112" s="43">
        <v>44909</v>
      </c>
      <c r="B4112" s="40" t="s">
        <v>16813</v>
      </c>
      <c r="C4112" s="40" t="s">
        <v>16814</v>
      </c>
      <c r="D4112" s="38">
        <v>768611</v>
      </c>
      <c r="E4112" s="42" t="s">
        <v>9114</v>
      </c>
      <c r="F4112" s="38">
        <v>61489</v>
      </c>
      <c r="G4112" s="38">
        <v>830100</v>
      </c>
      <c r="H4112" s="48" t="s">
        <v>9001</v>
      </c>
      <c r="I4112" s="40" t="s">
        <v>9002</v>
      </c>
      <c r="J4112" s="45">
        <f t="shared" si="245"/>
        <v>55410</v>
      </c>
      <c r="K4112" s="47">
        <f t="shared" si="246"/>
        <v>830100</v>
      </c>
      <c r="L4112">
        <f>+VLOOKUP(J4112,'Thanh toán '!Q$6:R$3244,2,0)</f>
        <v>830100</v>
      </c>
      <c r="M4112" s="47">
        <f t="shared" si="247"/>
        <v>0</v>
      </c>
    </row>
    <row r="4113" spans="1:13" hidden="1" x14ac:dyDescent="0.25">
      <c r="A4113" s="43">
        <v>44909</v>
      </c>
      <c r="B4113" s="40" t="s">
        <v>16815</v>
      </c>
      <c r="C4113" s="40" t="s">
        <v>16816</v>
      </c>
      <c r="D4113" s="38">
        <v>555478</v>
      </c>
      <c r="E4113" s="42" t="s">
        <v>9114</v>
      </c>
      <c r="F4113" s="38">
        <v>44438</v>
      </c>
      <c r="G4113" s="38">
        <v>599916</v>
      </c>
      <c r="H4113" s="48" t="s">
        <v>9001</v>
      </c>
      <c r="I4113" s="40" t="s">
        <v>9002</v>
      </c>
      <c r="J4113" s="45">
        <f t="shared" si="245"/>
        <v>55411</v>
      </c>
      <c r="K4113" s="47">
        <f t="shared" si="246"/>
        <v>599916</v>
      </c>
      <c r="L4113">
        <f>+VLOOKUP(J4113,'Thanh toán '!Q$6:R$3244,2,0)</f>
        <v>599916</v>
      </c>
      <c r="M4113" s="47">
        <f t="shared" si="247"/>
        <v>0</v>
      </c>
    </row>
    <row r="4114" spans="1:13" hidden="1" x14ac:dyDescent="0.25">
      <c r="A4114" s="43">
        <v>44909</v>
      </c>
      <c r="B4114" s="40" t="s">
        <v>16817</v>
      </c>
      <c r="C4114" s="40" t="s">
        <v>16818</v>
      </c>
      <c r="D4114" s="38">
        <v>1215293</v>
      </c>
      <c r="E4114" s="42" t="s">
        <v>9114</v>
      </c>
      <c r="F4114" s="38">
        <v>97223</v>
      </c>
      <c r="G4114" s="38">
        <v>1312516</v>
      </c>
      <c r="H4114" s="48" t="s">
        <v>9001</v>
      </c>
      <c r="I4114" s="40" t="s">
        <v>9002</v>
      </c>
      <c r="J4114" s="45">
        <f t="shared" si="245"/>
        <v>55413</v>
      </c>
      <c r="K4114" s="47">
        <f t="shared" si="246"/>
        <v>1312516</v>
      </c>
      <c r="L4114">
        <f>+VLOOKUP(J4114,'Thanh toán '!Q$6:R$3244,2,0)</f>
        <v>1312516</v>
      </c>
      <c r="M4114" s="47">
        <f t="shared" si="247"/>
        <v>0</v>
      </c>
    </row>
    <row r="4115" spans="1:13" hidden="1" x14ac:dyDescent="0.25">
      <c r="A4115" s="43">
        <v>44909</v>
      </c>
      <c r="B4115" s="40" t="s">
        <v>16819</v>
      </c>
      <c r="C4115" s="40" t="s">
        <v>16820</v>
      </c>
      <c r="D4115" s="38">
        <v>3599451</v>
      </c>
      <c r="E4115" s="42" t="s">
        <v>9114</v>
      </c>
      <c r="F4115" s="38">
        <v>287956</v>
      </c>
      <c r="G4115" s="38">
        <v>3887407</v>
      </c>
      <c r="H4115" s="48" t="s">
        <v>9394</v>
      </c>
      <c r="I4115" s="40" t="s">
        <v>9395</v>
      </c>
      <c r="J4115" s="45">
        <f t="shared" si="245"/>
        <v>55415</v>
      </c>
      <c r="K4115" s="47">
        <f t="shared" si="246"/>
        <v>3887407</v>
      </c>
      <c r="L4115">
        <f>+VLOOKUP(J4115,'Thanh toán '!Q$6:R$3244,2,0)</f>
        <v>3887407</v>
      </c>
      <c r="M4115" s="47">
        <f t="shared" si="247"/>
        <v>0</v>
      </c>
    </row>
    <row r="4116" spans="1:13" hidden="1" x14ac:dyDescent="0.25">
      <c r="A4116" s="43">
        <v>44909</v>
      </c>
      <c r="B4116" s="40" t="s">
        <v>16821</v>
      </c>
      <c r="C4116" s="40" t="s">
        <v>16822</v>
      </c>
      <c r="D4116" s="38">
        <v>734310</v>
      </c>
      <c r="E4116" s="42" t="s">
        <v>9114</v>
      </c>
      <c r="F4116" s="38">
        <v>58745</v>
      </c>
      <c r="G4116" s="38">
        <v>793055</v>
      </c>
      <c r="H4116" s="48" t="s">
        <v>9001</v>
      </c>
      <c r="I4116" s="40" t="s">
        <v>9002</v>
      </c>
      <c r="J4116" s="45">
        <f t="shared" si="245"/>
        <v>55416</v>
      </c>
      <c r="K4116" s="47">
        <f t="shared" si="246"/>
        <v>793055</v>
      </c>
      <c r="L4116">
        <f>+VLOOKUP(J4116,'Thanh toán '!Q$6:R$3244,2,0)</f>
        <v>793055</v>
      </c>
      <c r="M4116" s="47">
        <f t="shared" si="247"/>
        <v>0</v>
      </c>
    </row>
    <row r="4117" spans="1:13" hidden="1" x14ac:dyDescent="0.25">
      <c r="A4117" s="43">
        <v>44909</v>
      </c>
      <c r="B4117" s="40" t="s">
        <v>16823</v>
      </c>
      <c r="C4117" s="40" t="s">
        <v>16824</v>
      </c>
      <c r="D4117" s="38">
        <v>1293695</v>
      </c>
      <c r="E4117" s="42" t="s">
        <v>9114</v>
      </c>
      <c r="F4117" s="38">
        <v>103496</v>
      </c>
      <c r="G4117" s="38">
        <v>1397191</v>
      </c>
      <c r="H4117" s="48" t="s">
        <v>9001</v>
      </c>
      <c r="I4117" s="40" t="s">
        <v>9002</v>
      </c>
      <c r="J4117" s="45">
        <f t="shared" si="245"/>
        <v>55418</v>
      </c>
      <c r="K4117" s="47">
        <f t="shared" si="246"/>
        <v>1397191</v>
      </c>
      <c r="L4117">
        <f>+VLOOKUP(J4117,'Thanh toán '!Q$6:R$3244,2,0)</f>
        <v>1397191</v>
      </c>
      <c r="M4117" s="47">
        <f t="shared" si="247"/>
        <v>0</v>
      </c>
    </row>
    <row r="4118" spans="1:13" hidden="1" x14ac:dyDescent="0.25">
      <c r="A4118" s="43">
        <v>44909</v>
      </c>
      <c r="B4118" s="40" t="s">
        <v>16825</v>
      </c>
      <c r="C4118" s="40" t="s">
        <v>16826</v>
      </c>
      <c r="D4118" s="38">
        <v>443043</v>
      </c>
      <c r="E4118" s="42" t="s">
        <v>9114</v>
      </c>
      <c r="F4118" s="38">
        <v>35443</v>
      </c>
      <c r="G4118" s="38">
        <v>478486</v>
      </c>
      <c r="H4118" s="48" t="s">
        <v>9001</v>
      </c>
      <c r="I4118" s="40" t="s">
        <v>9002</v>
      </c>
      <c r="J4118" s="45">
        <f t="shared" si="245"/>
        <v>55420</v>
      </c>
      <c r="K4118" s="47">
        <f t="shared" si="246"/>
        <v>478486</v>
      </c>
      <c r="L4118">
        <f>+VLOOKUP(J4118,'Thanh toán '!Q$6:R$3244,2,0)</f>
        <v>478486</v>
      </c>
      <c r="M4118" s="47">
        <f t="shared" si="247"/>
        <v>0</v>
      </c>
    </row>
    <row r="4119" spans="1:13" hidden="1" x14ac:dyDescent="0.25">
      <c r="A4119" s="43">
        <v>44909</v>
      </c>
      <c r="B4119" s="40" t="s">
        <v>16827</v>
      </c>
      <c r="C4119" s="40" t="s">
        <v>16828</v>
      </c>
      <c r="D4119" s="38">
        <v>778040</v>
      </c>
      <c r="E4119" s="42" t="s">
        <v>9114</v>
      </c>
      <c r="F4119" s="38">
        <v>62243</v>
      </c>
      <c r="G4119" s="38">
        <v>840283</v>
      </c>
      <c r="H4119" s="48" t="s">
        <v>9001</v>
      </c>
      <c r="I4119" s="40" t="s">
        <v>9002</v>
      </c>
      <c r="J4119" s="45">
        <f t="shared" si="245"/>
        <v>55422</v>
      </c>
      <c r="K4119" s="47">
        <f t="shared" si="246"/>
        <v>840283</v>
      </c>
      <c r="L4119">
        <f>+VLOOKUP(J4119,'Thanh toán '!Q$6:R$3244,2,0)</f>
        <v>840283</v>
      </c>
      <c r="M4119" s="47">
        <f t="shared" si="247"/>
        <v>0</v>
      </c>
    </row>
    <row r="4120" spans="1:13" hidden="1" x14ac:dyDescent="0.25">
      <c r="A4120" s="43">
        <v>44909</v>
      </c>
      <c r="B4120" s="40" t="s">
        <v>16829</v>
      </c>
      <c r="C4120" s="40" t="s">
        <v>16830</v>
      </c>
      <c r="D4120" s="38">
        <v>713991</v>
      </c>
      <c r="E4120" s="42" t="s">
        <v>9114</v>
      </c>
      <c r="F4120" s="38">
        <v>57119</v>
      </c>
      <c r="G4120" s="38">
        <v>771110</v>
      </c>
      <c r="H4120" s="48" t="s">
        <v>9001</v>
      </c>
      <c r="I4120" s="40" t="s">
        <v>9002</v>
      </c>
      <c r="J4120" s="45">
        <f t="shared" si="245"/>
        <v>55425</v>
      </c>
      <c r="K4120" s="47">
        <f t="shared" si="246"/>
        <v>771110</v>
      </c>
      <c r="L4120">
        <f>+VLOOKUP(J4120,'Thanh toán '!Q$6:R$3244,2,0)</f>
        <v>771110</v>
      </c>
      <c r="M4120" s="47">
        <f t="shared" si="247"/>
        <v>0</v>
      </c>
    </row>
    <row r="4121" spans="1:13" hidden="1" x14ac:dyDescent="0.25">
      <c r="A4121" s="43">
        <v>44909</v>
      </c>
      <c r="B4121" s="40" t="s">
        <v>16831</v>
      </c>
      <c r="C4121" s="40" t="s">
        <v>16832</v>
      </c>
      <c r="D4121" s="38">
        <v>1346500</v>
      </c>
      <c r="E4121" s="42" t="s">
        <v>9114</v>
      </c>
      <c r="F4121" s="38">
        <v>107720</v>
      </c>
      <c r="G4121" s="38">
        <v>1454220</v>
      </c>
      <c r="H4121" s="48" t="s">
        <v>9001</v>
      </c>
      <c r="I4121" s="40" t="s">
        <v>9002</v>
      </c>
      <c r="J4121" s="45">
        <f t="shared" si="245"/>
        <v>55426</v>
      </c>
      <c r="K4121" s="47">
        <f t="shared" si="246"/>
        <v>1454220</v>
      </c>
      <c r="L4121">
        <f>+VLOOKUP(J4121,'Thanh toán '!Q$6:R$3244,2,0)</f>
        <v>1454220</v>
      </c>
      <c r="M4121" s="47">
        <f t="shared" si="247"/>
        <v>0</v>
      </c>
    </row>
    <row r="4122" spans="1:13" hidden="1" x14ac:dyDescent="0.25">
      <c r="A4122" s="43">
        <v>44909</v>
      </c>
      <c r="B4122" s="40" t="s">
        <v>16833</v>
      </c>
      <c r="C4122" s="40" t="s">
        <v>16834</v>
      </c>
      <c r="D4122" s="38">
        <v>424055</v>
      </c>
      <c r="E4122" s="42" t="s">
        <v>9114</v>
      </c>
      <c r="F4122" s="38">
        <v>33924</v>
      </c>
      <c r="G4122" s="38">
        <v>457979</v>
      </c>
      <c r="H4122" s="48" t="s">
        <v>9001</v>
      </c>
      <c r="I4122" s="40" t="s">
        <v>9002</v>
      </c>
      <c r="J4122" s="45">
        <f t="shared" si="245"/>
        <v>55428</v>
      </c>
      <c r="K4122" s="47">
        <f t="shared" si="246"/>
        <v>457979</v>
      </c>
      <c r="L4122">
        <f>+VLOOKUP(J4122,'Thanh toán '!Q$6:R$3244,2,0)</f>
        <v>457979</v>
      </c>
      <c r="M4122" s="47">
        <f t="shared" si="247"/>
        <v>0</v>
      </c>
    </row>
    <row r="4123" spans="1:13" hidden="1" x14ac:dyDescent="0.25">
      <c r="A4123" s="43">
        <v>44909</v>
      </c>
      <c r="B4123" s="40" t="s">
        <v>16835</v>
      </c>
      <c r="C4123" s="40" t="s">
        <v>16836</v>
      </c>
      <c r="D4123" s="38">
        <v>956746</v>
      </c>
      <c r="E4123" s="42" t="s">
        <v>9114</v>
      </c>
      <c r="F4123" s="38">
        <v>76540</v>
      </c>
      <c r="G4123" s="38">
        <v>1033286</v>
      </c>
      <c r="H4123" s="48" t="s">
        <v>9001</v>
      </c>
      <c r="I4123" s="40" t="s">
        <v>9002</v>
      </c>
      <c r="J4123" s="45">
        <f t="shared" si="245"/>
        <v>55429</v>
      </c>
      <c r="K4123" s="47">
        <f t="shared" si="246"/>
        <v>1033286</v>
      </c>
      <c r="L4123">
        <f>+VLOOKUP(J4123,'Thanh toán '!Q$6:R$3244,2,0)</f>
        <v>1033286</v>
      </c>
      <c r="M4123" s="47">
        <f t="shared" si="247"/>
        <v>0</v>
      </c>
    </row>
    <row r="4124" spans="1:13" hidden="1" x14ac:dyDescent="0.25">
      <c r="A4124" s="43">
        <v>44909</v>
      </c>
      <c r="B4124" s="40" t="s">
        <v>16837</v>
      </c>
      <c r="C4124" s="40" t="s">
        <v>16838</v>
      </c>
      <c r="D4124" s="38">
        <v>794341</v>
      </c>
      <c r="E4124" s="42" t="s">
        <v>9114</v>
      </c>
      <c r="F4124" s="38">
        <v>63547</v>
      </c>
      <c r="G4124" s="38">
        <v>857888</v>
      </c>
      <c r="H4124" s="48" t="s">
        <v>9001</v>
      </c>
      <c r="I4124" s="40" t="s">
        <v>9002</v>
      </c>
      <c r="J4124" s="45">
        <f t="shared" si="245"/>
        <v>55430</v>
      </c>
      <c r="K4124" s="47">
        <f t="shared" si="246"/>
        <v>857888</v>
      </c>
      <c r="L4124">
        <f>+VLOOKUP(J4124,'Thanh toán '!Q$6:R$3244,2,0)</f>
        <v>857888</v>
      </c>
      <c r="M4124" s="47">
        <f t="shared" si="247"/>
        <v>0</v>
      </c>
    </row>
    <row r="4125" spans="1:13" hidden="1" x14ac:dyDescent="0.25">
      <c r="A4125" s="43">
        <v>44909</v>
      </c>
      <c r="B4125" s="40" t="s">
        <v>16839</v>
      </c>
      <c r="C4125" s="40" t="s">
        <v>16840</v>
      </c>
      <c r="D4125" s="38">
        <v>200728</v>
      </c>
      <c r="E4125" s="42" t="s">
        <v>9114</v>
      </c>
      <c r="F4125" s="38">
        <v>16058</v>
      </c>
      <c r="G4125" s="38">
        <v>216786</v>
      </c>
      <c r="H4125" s="48" t="s">
        <v>9001</v>
      </c>
      <c r="I4125" s="40" t="s">
        <v>9002</v>
      </c>
      <c r="J4125" s="45">
        <f t="shared" si="245"/>
        <v>55431</v>
      </c>
      <c r="K4125" s="47">
        <f t="shared" si="246"/>
        <v>216786</v>
      </c>
      <c r="L4125">
        <f>+VLOOKUP(J4125,'Thanh toán '!Q$6:R$3244,2,0)</f>
        <v>216786</v>
      </c>
      <c r="M4125" s="47">
        <f t="shared" si="247"/>
        <v>0</v>
      </c>
    </row>
    <row r="4126" spans="1:13" hidden="1" x14ac:dyDescent="0.25">
      <c r="A4126" s="43">
        <v>44909</v>
      </c>
      <c r="B4126" s="40" t="s">
        <v>16841</v>
      </c>
      <c r="C4126" s="40" t="s">
        <v>16842</v>
      </c>
      <c r="D4126" s="38">
        <v>1603113</v>
      </c>
      <c r="E4126" s="42" t="s">
        <v>9114</v>
      </c>
      <c r="F4126" s="38">
        <v>128249</v>
      </c>
      <c r="G4126" s="38">
        <v>1731362</v>
      </c>
      <c r="H4126" s="48" t="s">
        <v>9001</v>
      </c>
      <c r="I4126" s="40" t="s">
        <v>9002</v>
      </c>
      <c r="J4126" s="45">
        <f t="shared" si="245"/>
        <v>55432</v>
      </c>
      <c r="K4126" s="47">
        <f t="shared" si="246"/>
        <v>1731362</v>
      </c>
      <c r="L4126" t="e">
        <f>+VLOOKUP(J4126,'Thanh toán '!Q$6:R$3244,2,0)</f>
        <v>#N/A</v>
      </c>
      <c r="M4126" s="47" t="e">
        <f t="shared" si="247"/>
        <v>#N/A</v>
      </c>
    </row>
    <row r="4127" spans="1:13" hidden="1" x14ac:dyDescent="0.25">
      <c r="A4127" s="43">
        <v>44909</v>
      </c>
      <c r="B4127" s="40" t="s">
        <v>16843</v>
      </c>
      <c r="C4127" s="40" t="s">
        <v>16844</v>
      </c>
      <c r="D4127" s="38">
        <v>453611</v>
      </c>
      <c r="E4127" s="42" t="s">
        <v>9114</v>
      </c>
      <c r="F4127" s="38">
        <v>36289</v>
      </c>
      <c r="G4127" s="38">
        <v>489900</v>
      </c>
      <c r="H4127" s="48" t="s">
        <v>9001</v>
      </c>
      <c r="I4127" s="40" t="s">
        <v>9002</v>
      </c>
      <c r="J4127" s="45">
        <f t="shared" si="245"/>
        <v>55433</v>
      </c>
      <c r="K4127" s="47">
        <f t="shared" si="246"/>
        <v>489900</v>
      </c>
      <c r="L4127">
        <f>+VLOOKUP(J4127,'Thanh toán '!Q$6:R$3244,2,0)</f>
        <v>489900</v>
      </c>
      <c r="M4127" s="47">
        <f t="shared" si="247"/>
        <v>0</v>
      </c>
    </row>
    <row r="4128" spans="1:13" hidden="1" x14ac:dyDescent="0.25">
      <c r="A4128" s="43">
        <v>44909</v>
      </c>
      <c r="B4128" s="40" t="s">
        <v>16845</v>
      </c>
      <c r="C4128" s="40" t="s">
        <v>16846</v>
      </c>
      <c r="D4128" s="38">
        <v>756018</v>
      </c>
      <c r="E4128" s="42" t="s">
        <v>9114</v>
      </c>
      <c r="F4128" s="38">
        <v>60481</v>
      </c>
      <c r="G4128" s="38">
        <v>816499</v>
      </c>
      <c r="H4128" s="48" t="s">
        <v>9001</v>
      </c>
      <c r="I4128" s="40" t="s">
        <v>9002</v>
      </c>
      <c r="J4128" s="45">
        <f t="shared" si="245"/>
        <v>55435</v>
      </c>
      <c r="K4128" s="47">
        <f t="shared" si="246"/>
        <v>816499</v>
      </c>
      <c r="L4128">
        <f>+VLOOKUP(J4128,'Thanh toán '!Q$6:R$3244,2,0)</f>
        <v>816499</v>
      </c>
      <c r="M4128" s="47">
        <f t="shared" si="247"/>
        <v>0</v>
      </c>
    </row>
    <row r="4129" spans="1:13" hidden="1" x14ac:dyDescent="0.25">
      <c r="A4129" s="43">
        <v>44909</v>
      </c>
      <c r="B4129" s="40" t="s">
        <v>16847</v>
      </c>
      <c r="C4129" s="40" t="s">
        <v>16848</v>
      </c>
      <c r="D4129" s="38">
        <v>865200</v>
      </c>
      <c r="E4129" s="42" t="s">
        <v>9114</v>
      </c>
      <c r="F4129" s="38">
        <v>69216</v>
      </c>
      <c r="G4129" s="38">
        <v>934416</v>
      </c>
      <c r="H4129" s="48" t="s">
        <v>9001</v>
      </c>
      <c r="I4129" s="40" t="s">
        <v>9002</v>
      </c>
      <c r="J4129" s="45">
        <f t="shared" si="245"/>
        <v>55436</v>
      </c>
      <c r="K4129" s="47">
        <f t="shared" si="246"/>
        <v>934416</v>
      </c>
      <c r="L4129">
        <f>+VLOOKUP(J4129,'Thanh toán '!Q$6:R$3244,2,0)</f>
        <v>934416</v>
      </c>
      <c r="M4129" s="47">
        <f t="shared" si="247"/>
        <v>0</v>
      </c>
    </row>
    <row r="4130" spans="1:13" hidden="1" x14ac:dyDescent="0.25">
      <c r="A4130" s="43">
        <v>44909</v>
      </c>
      <c r="B4130" s="40" t="s">
        <v>16849</v>
      </c>
      <c r="C4130" s="40" t="s">
        <v>16850</v>
      </c>
      <c r="D4130" s="38">
        <v>2018066</v>
      </c>
      <c r="E4130" s="42" t="s">
        <v>9114</v>
      </c>
      <c r="F4130" s="38">
        <v>161445</v>
      </c>
      <c r="G4130" s="38">
        <v>2179511</v>
      </c>
      <c r="H4130" s="48" t="s">
        <v>9206</v>
      </c>
      <c r="I4130" s="40" t="s">
        <v>9207</v>
      </c>
      <c r="J4130" s="45">
        <f t="shared" si="245"/>
        <v>55437</v>
      </c>
      <c r="K4130" s="47">
        <f t="shared" si="246"/>
        <v>2179511</v>
      </c>
      <c r="L4130">
        <f>+VLOOKUP(J4130,'Thanh toán '!Q$6:R$3244,2,0)</f>
        <v>2179511</v>
      </c>
      <c r="M4130" s="47">
        <f t="shared" si="247"/>
        <v>0</v>
      </c>
    </row>
    <row r="4131" spans="1:13" hidden="1" x14ac:dyDescent="0.25">
      <c r="A4131" s="43">
        <v>44909</v>
      </c>
      <c r="B4131" s="40" t="s">
        <v>16851</v>
      </c>
      <c r="C4131" s="40" t="s">
        <v>16852</v>
      </c>
      <c r="D4131" s="38">
        <v>240874</v>
      </c>
      <c r="E4131" s="42" t="s">
        <v>9114</v>
      </c>
      <c r="F4131" s="38">
        <v>19270</v>
      </c>
      <c r="G4131" s="38">
        <v>260144</v>
      </c>
      <c r="H4131" s="48" t="s">
        <v>9001</v>
      </c>
      <c r="I4131" s="40" t="s">
        <v>9002</v>
      </c>
      <c r="J4131" s="45">
        <f t="shared" si="245"/>
        <v>55439</v>
      </c>
      <c r="K4131" s="47">
        <f t="shared" si="246"/>
        <v>260144</v>
      </c>
      <c r="L4131">
        <f>+VLOOKUP(J4131,'Thanh toán '!Q$6:R$3244,2,0)</f>
        <v>260144</v>
      </c>
      <c r="M4131" s="47">
        <f t="shared" si="247"/>
        <v>0</v>
      </c>
    </row>
    <row r="4132" spans="1:13" hidden="1" x14ac:dyDescent="0.25">
      <c r="A4132" s="43">
        <v>44909</v>
      </c>
      <c r="B4132" s="40" t="s">
        <v>16853</v>
      </c>
      <c r="C4132" s="40" t="s">
        <v>16854</v>
      </c>
      <c r="D4132" s="38">
        <v>2006786</v>
      </c>
      <c r="E4132" s="42" t="s">
        <v>9114</v>
      </c>
      <c r="F4132" s="38">
        <v>160543</v>
      </c>
      <c r="G4132" s="38">
        <v>2167329</v>
      </c>
      <c r="H4132" s="48" t="s">
        <v>9001</v>
      </c>
      <c r="I4132" s="40" t="s">
        <v>9002</v>
      </c>
      <c r="J4132" s="45">
        <f t="shared" si="245"/>
        <v>55440</v>
      </c>
      <c r="K4132" s="47">
        <f t="shared" si="246"/>
        <v>2167329</v>
      </c>
      <c r="L4132">
        <f>+VLOOKUP(J4132,'Thanh toán '!Q$6:R$3244,2,0)</f>
        <v>2167329</v>
      </c>
      <c r="M4132" s="47">
        <f t="shared" si="247"/>
        <v>0</v>
      </c>
    </row>
    <row r="4133" spans="1:13" hidden="1" x14ac:dyDescent="0.25">
      <c r="A4133" s="43">
        <v>44909</v>
      </c>
      <c r="B4133" s="40" t="s">
        <v>16855</v>
      </c>
      <c r="C4133" s="40" t="s">
        <v>16856</v>
      </c>
      <c r="D4133" s="38">
        <v>3016248</v>
      </c>
      <c r="E4133" s="42" t="s">
        <v>9114</v>
      </c>
      <c r="F4133" s="38">
        <v>241300</v>
      </c>
      <c r="G4133" s="38">
        <v>3257548</v>
      </c>
      <c r="H4133" s="48" t="s">
        <v>9001</v>
      </c>
      <c r="I4133" s="40" t="s">
        <v>9002</v>
      </c>
      <c r="J4133" s="45">
        <f t="shared" si="245"/>
        <v>55441</v>
      </c>
      <c r="K4133" s="47">
        <f t="shared" si="246"/>
        <v>3257548</v>
      </c>
      <c r="L4133">
        <f>+VLOOKUP(J4133,'Thanh toán '!Q$6:R$3244,2,0)</f>
        <v>3257548</v>
      </c>
      <c r="M4133" s="47">
        <f t="shared" si="247"/>
        <v>0</v>
      </c>
    </row>
    <row r="4134" spans="1:13" ht="21" hidden="1" x14ac:dyDescent="0.25">
      <c r="A4134" s="43">
        <v>44909</v>
      </c>
      <c r="B4134" s="40" t="s">
        <v>16857</v>
      </c>
      <c r="C4134" s="40" t="s">
        <v>16858</v>
      </c>
      <c r="D4134" s="38">
        <v>1715523</v>
      </c>
      <c r="E4134" s="42" t="s">
        <v>9114</v>
      </c>
      <c r="F4134" s="38">
        <v>137242</v>
      </c>
      <c r="G4134" s="38">
        <v>1852765</v>
      </c>
      <c r="H4134" s="48" t="s">
        <v>10921</v>
      </c>
      <c r="I4134" s="40" t="s">
        <v>10922</v>
      </c>
      <c r="J4134" s="45">
        <f t="shared" si="245"/>
        <v>55442</v>
      </c>
      <c r="K4134" s="47">
        <f t="shared" si="246"/>
        <v>1852765</v>
      </c>
      <c r="L4134">
        <f>+VLOOKUP(J4134,'Thanh toán '!Q$6:R$3244,2,0)</f>
        <v>1852765</v>
      </c>
      <c r="M4134" s="47">
        <f t="shared" si="247"/>
        <v>0</v>
      </c>
    </row>
    <row r="4135" spans="1:13" hidden="1" x14ac:dyDescent="0.25">
      <c r="A4135" s="43">
        <v>44909</v>
      </c>
      <c r="B4135" s="40" t="s">
        <v>16859</v>
      </c>
      <c r="C4135" s="40" t="s">
        <v>16860</v>
      </c>
      <c r="D4135" s="38">
        <v>903576</v>
      </c>
      <c r="E4135" s="42" t="s">
        <v>9114</v>
      </c>
      <c r="F4135" s="38">
        <v>72286</v>
      </c>
      <c r="G4135" s="38">
        <v>975862</v>
      </c>
      <c r="H4135" s="48" t="s">
        <v>9001</v>
      </c>
      <c r="I4135" s="40" t="s">
        <v>9002</v>
      </c>
      <c r="J4135" s="45">
        <f t="shared" si="245"/>
        <v>55443</v>
      </c>
      <c r="K4135" s="47">
        <f t="shared" si="246"/>
        <v>975862</v>
      </c>
      <c r="L4135">
        <f>+VLOOKUP(J4135,'Thanh toán '!Q$6:R$3244,2,0)</f>
        <v>975862</v>
      </c>
      <c r="M4135" s="47">
        <f t="shared" si="247"/>
        <v>0</v>
      </c>
    </row>
    <row r="4136" spans="1:13" hidden="1" x14ac:dyDescent="0.25">
      <c r="A4136" s="43">
        <v>44909</v>
      </c>
      <c r="B4136" s="40" t="s">
        <v>16861</v>
      </c>
      <c r="C4136" s="40" t="s">
        <v>16862</v>
      </c>
      <c r="D4136" s="38">
        <v>886641</v>
      </c>
      <c r="E4136" s="42" t="s">
        <v>9114</v>
      </c>
      <c r="F4136" s="38">
        <v>70931</v>
      </c>
      <c r="G4136" s="38">
        <v>957572</v>
      </c>
      <c r="H4136" s="48" t="s">
        <v>9001</v>
      </c>
      <c r="I4136" s="40" t="s">
        <v>9002</v>
      </c>
      <c r="J4136" s="45">
        <f t="shared" si="245"/>
        <v>55444</v>
      </c>
      <c r="K4136" s="47">
        <f t="shared" si="246"/>
        <v>957572</v>
      </c>
      <c r="L4136">
        <f>+VLOOKUP(J4136,'Thanh toán '!Q$6:R$3244,2,0)</f>
        <v>957572</v>
      </c>
      <c r="M4136" s="47">
        <f t="shared" si="247"/>
        <v>0</v>
      </c>
    </row>
    <row r="4137" spans="1:13" hidden="1" x14ac:dyDescent="0.25">
      <c r="A4137" s="43">
        <v>44909</v>
      </c>
      <c r="B4137" s="40" t="s">
        <v>16863</v>
      </c>
      <c r="C4137" s="40" t="s">
        <v>16864</v>
      </c>
      <c r="D4137" s="38">
        <v>865200</v>
      </c>
      <c r="E4137" s="42" t="s">
        <v>9114</v>
      </c>
      <c r="F4137" s="38">
        <v>69216</v>
      </c>
      <c r="G4137" s="38">
        <v>934416</v>
      </c>
      <c r="H4137" s="48" t="s">
        <v>9001</v>
      </c>
      <c r="I4137" s="40" t="s">
        <v>9002</v>
      </c>
      <c r="J4137" s="45">
        <f t="shared" si="245"/>
        <v>55446</v>
      </c>
      <c r="K4137" s="47">
        <f t="shared" si="246"/>
        <v>934416</v>
      </c>
      <c r="L4137" t="e">
        <f>+VLOOKUP(J4137,'Thanh toán '!Q$6:R$3244,2,0)</f>
        <v>#N/A</v>
      </c>
      <c r="M4137" s="47" t="e">
        <f t="shared" si="247"/>
        <v>#N/A</v>
      </c>
    </row>
    <row r="4138" spans="1:13" hidden="1" x14ac:dyDescent="0.25">
      <c r="A4138" s="43">
        <v>44909</v>
      </c>
      <c r="B4138" s="40" t="s">
        <v>16865</v>
      </c>
      <c r="C4138" s="40" t="s">
        <v>16866</v>
      </c>
      <c r="D4138" s="38">
        <v>920576</v>
      </c>
      <c r="E4138" s="42" t="s">
        <v>9114</v>
      </c>
      <c r="F4138" s="38">
        <v>73646</v>
      </c>
      <c r="G4138" s="38">
        <v>994222</v>
      </c>
      <c r="H4138" s="48" t="s">
        <v>9001</v>
      </c>
      <c r="I4138" s="40" t="s">
        <v>9002</v>
      </c>
      <c r="J4138" s="45">
        <f t="shared" si="245"/>
        <v>55447</v>
      </c>
      <c r="K4138" s="47">
        <f t="shared" si="246"/>
        <v>994222</v>
      </c>
      <c r="L4138">
        <f>+VLOOKUP(J4138,'Thanh toán '!Q$6:R$3244,2,0)</f>
        <v>994222</v>
      </c>
      <c r="M4138" s="47">
        <f t="shared" si="247"/>
        <v>0</v>
      </c>
    </row>
    <row r="4139" spans="1:13" hidden="1" x14ac:dyDescent="0.25">
      <c r="A4139" s="43">
        <v>44909</v>
      </c>
      <c r="B4139" s="40" t="s">
        <v>16867</v>
      </c>
      <c r="C4139" s="40" t="s">
        <v>16868</v>
      </c>
      <c r="D4139" s="38">
        <v>504346</v>
      </c>
      <c r="E4139" s="42" t="s">
        <v>9114</v>
      </c>
      <c r="F4139" s="38">
        <v>40348</v>
      </c>
      <c r="G4139" s="38">
        <v>544694</v>
      </c>
      <c r="H4139" s="48" t="s">
        <v>9001</v>
      </c>
      <c r="I4139" s="40" t="s">
        <v>9002</v>
      </c>
      <c r="J4139" s="45">
        <f t="shared" si="245"/>
        <v>55448</v>
      </c>
      <c r="K4139" s="47">
        <f t="shared" si="246"/>
        <v>544694</v>
      </c>
      <c r="L4139">
        <f>+VLOOKUP(J4139,'Thanh toán '!Q$6:R$3244,2,0)</f>
        <v>544694</v>
      </c>
      <c r="M4139" s="47">
        <f t="shared" si="247"/>
        <v>0</v>
      </c>
    </row>
    <row r="4140" spans="1:13" hidden="1" x14ac:dyDescent="0.25">
      <c r="A4140" s="43">
        <v>44909</v>
      </c>
      <c r="B4140" s="40" t="s">
        <v>16869</v>
      </c>
      <c r="C4140" s="40" t="s">
        <v>16870</v>
      </c>
      <c r="D4140" s="38">
        <v>1238516</v>
      </c>
      <c r="E4140" s="42" t="s">
        <v>9114</v>
      </c>
      <c r="F4140" s="38">
        <v>99081</v>
      </c>
      <c r="G4140" s="38">
        <v>1337597</v>
      </c>
      <c r="H4140" s="48" t="s">
        <v>9001</v>
      </c>
      <c r="I4140" s="40" t="s">
        <v>9002</v>
      </c>
      <c r="J4140" s="45">
        <f t="shared" si="245"/>
        <v>55449</v>
      </c>
      <c r="K4140" s="47">
        <f t="shared" si="246"/>
        <v>1337597</v>
      </c>
      <c r="L4140">
        <f>+VLOOKUP(J4140,'Thanh toán '!Q$6:R$3244,2,0)</f>
        <v>1337597</v>
      </c>
      <c r="M4140" s="47">
        <f t="shared" si="247"/>
        <v>0</v>
      </c>
    </row>
    <row r="4141" spans="1:13" hidden="1" x14ac:dyDescent="0.25">
      <c r="A4141" s="43">
        <v>44909</v>
      </c>
      <c r="B4141" s="40" t="s">
        <v>16871</v>
      </c>
      <c r="C4141" s="40" t="s">
        <v>16872</v>
      </c>
      <c r="D4141" s="38">
        <v>1462776</v>
      </c>
      <c r="E4141" s="42" t="s">
        <v>9114</v>
      </c>
      <c r="F4141" s="38">
        <v>117022</v>
      </c>
      <c r="G4141" s="38">
        <v>1579798</v>
      </c>
      <c r="H4141" s="48" t="s">
        <v>9001</v>
      </c>
      <c r="I4141" s="40" t="s">
        <v>9002</v>
      </c>
      <c r="J4141" s="45">
        <f t="shared" ref="J4141:J4204" si="248">+B4141*1</f>
        <v>55450</v>
      </c>
      <c r="K4141" s="47">
        <f t="shared" ref="K4141:K4204" si="249">+G4141</f>
        <v>1579798</v>
      </c>
      <c r="L4141">
        <f>+VLOOKUP(J4141,'Thanh toán '!Q$6:R$3244,2,0)</f>
        <v>1579798</v>
      </c>
      <c r="M4141" s="47">
        <f t="shared" si="247"/>
        <v>0</v>
      </c>
    </row>
    <row r="4142" spans="1:13" hidden="1" x14ac:dyDescent="0.25">
      <c r="A4142" s="43">
        <v>44909</v>
      </c>
      <c r="B4142" s="40" t="s">
        <v>16873</v>
      </c>
      <c r="C4142" s="40" t="s">
        <v>16874</v>
      </c>
      <c r="D4142" s="38">
        <v>1061320</v>
      </c>
      <c r="E4142" s="42" t="s">
        <v>9114</v>
      </c>
      <c r="F4142" s="38">
        <v>84906</v>
      </c>
      <c r="G4142" s="38">
        <v>1146226</v>
      </c>
      <c r="H4142" s="48" t="s">
        <v>9001</v>
      </c>
      <c r="I4142" s="40" t="s">
        <v>9002</v>
      </c>
      <c r="J4142" s="45">
        <f t="shared" si="248"/>
        <v>55451</v>
      </c>
      <c r="K4142" s="47">
        <f t="shared" si="249"/>
        <v>1146226</v>
      </c>
      <c r="L4142">
        <f>+VLOOKUP(J4142,'Thanh toán '!Q$6:R$3244,2,0)</f>
        <v>1146226</v>
      </c>
      <c r="M4142" s="47">
        <f t="shared" si="247"/>
        <v>0</v>
      </c>
    </row>
    <row r="4143" spans="1:13" ht="21" hidden="1" x14ac:dyDescent="0.25">
      <c r="A4143" s="43">
        <v>44909</v>
      </c>
      <c r="B4143" s="40" t="s">
        <v>16875</v>
      </c>
      <c r="C4143" s="40" t="s">
        <v>16876</v>
      </c>
      <c r="D4143" s="38">
        <v>1556134</v>
      </c>
      <c r="E4143" s="42" t="s">
        <v>9114</v>
      </c>
      <c r="F4143" s="38">
        <v>124491</v>
      </c>
      <c r="G4143" s="38">
        <v>1680625</v>
      </c>
      <c r="H4143" s="48" t="s">
        <v>9284</v>
      </c>
      <c r="I4143" s="40" t="s">
        <v>9285</v>
      </c>
      <c r="J4143" s="45">
        <f t="shared" si="248"/>
        <v>55457</v>
      </c>
      <c r="K4143" s="47">
        <f t="shared" si="249"/>
        <v>1680625</v>
      </c>
      <c r="L4143">
        <f>+VLOOKUP(J4143,'Thanh toán '!Q$6:R$3244,2,0)</f>
        <v>1680625</v>
      </c>
      <c r="M4143" s="47">
        <f t="shared" si="247"/>
        <v>0</v>
      </c>
    </row>
    <row r="4144" spans="1:13" ht="21" hidden="1" x14ac:dyDescent="0.25">
      <c r="A4144" s="43">
        <v>44909</v>
      </c>
      <c r="B4144" s="40" t="s">
        <v>16877</v>
      </c>
      <c r="C4144" s="40" t="s">
        <v>16878</v>
      </c>
      <c r="D4144" s="38">
        <v>2187063</v>
      </c>
      <c r="E4144" s="42" t="s">
        <v>9114</v>
      </c>
      <c r="F4144" s="38">
        <v>174965</v>
      </c>
      <c r="G4144" s="38">
        <v>2362028</v>
      </c>
      <c r="H4144" s="48" t="s">
        <v>9284</v>
      </c>
      <c r="I4144" s="40" t="s">
        <v>9285</v>
      </c>
      <c r="J4144" s="45">
        <f t="shared" si="248"/>
        <v>55460</v>
      </c>
      <c r="K4144" s="47">
        <f t="shared" si="249"/>
        <v>2362028</v>
      </c>
      <c r="L4144">
        <f>+VLOOKUP(J4144,'Thanh toán '!Q$6:R$3244,2,0)</f>
        <v>2362028</v>
      </c>
      <c r="M4144" s="47">
        <f t="shared" si="247"/>
        <v>0</v>
      </c>
    </row>
    <row r="4145" spans="1:13" ht="21" hidden="1" x14ac:dyDescent="0.25">
      <c r="A4145" s="43">
        <v>44909</v>
      </c>
      <c r="B4145" s="40" t="s">
        <v>16879</v>
      </c>
      <c r="C4145" s="40" t="s">
        <v>16880</v>
      </c>
      <c r="D4145" s="38">
        <v>2216140</v>
      </c>
      <c r="E4145" s="42" t="s">
        <v>9114</v>
      </c>
      <c r="F4145" s="38">
        <v>177291</v>
      </c>
      <c r="G4145" s="38">
        <v>2393431</v>
      </c>
      <c r="H4145" s="48" t="s">
        <v>9284</v>
      </c>
      <c r="I4145" s="40" t="s">
        <v>9285</v>
      </c>
      <c r="J4145" s="45">
        <f t="shared" si="248"/>
        <v>55461</v>
      </c>
      <c r="K4145" s="47">
        <f t="shared" si="249"/>
        <v>2393431</v>
      </c>
      <c r="L4145">
        <f>+VLOOKUP(J4145,'Thanh toán '!Q$6:R$3244,2,0)</f>
        <v>2393431</v>
      </c>
      <c r="M4145" s="47">
        <f t="shared" si="247"/>
        <v>0</v>
      </c>
    </row>
    <row r="4146" spans="1:13" ht="21" hidden="1" x14ac:dyDescent="0.25">
      <c r="A4146" s="43">
        <v>44909</v>
      </c>
      <c r="B4146" s="40" t="s">
        <v>16881</v>
      </c>
      <c r="C4146" s="40" t="s">
        <v>16882</v>
      </c>
      <c r="D4146" s="38">
        <v>1395415</v>
      </c>
      <c r="E4146" s="42" t="s">
        <v>9114</v>
      </c>
      <c r="F4146" s="38">
        <v>111633</v>
      </c>
      <c r="G4146" s="38">
        <v>1507048</v>
      </c>
      <c r="H4146" s="48" t="s">
        <v>9284</v>
      </c>
      <c r="I4146" s="40" t="s">
        <v>9285</v>
      </c>
      <c r="J4146" s="45">
        <f t="shared" si="248"/>
        <v>55462</v>
      </c>
      <c r="K4146" s="47">
        <f t="shared" si="249"/>
        <v>1507048</v>
      </c>
      <c r="L4146">
        <f>+VLOOKUP(J4146,'Thanh toán '!Q$6:R$3244,2,0)</f>
        <v>1507048</v>
      </c>
      <c r="M4146" s="47">
        <f t="shared" si="247"/>
        <v>0</v>
      </c>
    </row>
    <row r="4147" spans="1:13" hidden="1" x14ac:dyDescent="0.25">
      <c r="A4147" s="43">
        <v>44909</v>
      </c>
      <c r="B4147" s="40" t="s">
        <v>16883</v>
      </c>
      <c r="C4147" s="40" t="s">
        <v>16884</v>
      </c>
      <c r="D4147" s="38">
        <v>519120</v>
      </c>
      <c r="E4147" s="42" t="s">
        <v>9114</v>
      </c>
      <c r="F4147" s="38">
        <v>41530</v>
      </c>
      <c r="G4147" s="38">
        <v>560650</v>
      </c>
      <c r="H4147" s="48" t="s">
        <v>9001</v>
      </c>
      <c r="I4147" s="40" t="s">
        <v>9002</v>
      </c>
      <c r="J4147" s="45">
        <f t="shared" si="248"/>
        <v>55464</v>
      </c>
      <c r="K4147" s="47">
        <f t="shared" si="249"/>
        <v>560650</v>
      </c>
      <c r="L4147" t="e">
        <f>+VLOOKUP(J4147,'Thanh toán '!Q$6:R$3244,2,0)</f>
        <v>#N/A</v>
      </c>
      <c r="M4147" s="47" t="e">
        <f t="shared" si="247"/>
        <v>#N/A</v>
      </c>
    </row>
    <row r="4148" spans="1:13" hidden="1" x14ac:dyDescent="0.25">
      <c r="A4148" s="43">
        <v>44909</v>
      </c>
      <c r="B4148" s="40" t="s">
        <v>16885</v>
      </c>
      <c r="C4148" s="40" t="s">
        <v>16886</v>
      </c>
      <c r="D4148" s="38">
        <v>5245643</v>
      </c>
      <c r="E4148" s="42" t="s">
        <v>9114</v>
      </c>
      <c r="F4148" s="38">
        <v>419651</v>
      </c>
      <c r="G4148" s="38">
        <v>5665294</v>
      </c>
      <c r="H4148" s="48" t="s">
        <v>9183</v>
      </c>
      <c r="I4148" s="40" t="s">
        <v>9184</v>
      </c>
      <c r="J4148" s="45">
        <f t="shared" si="248"/>
        <v>55465</v>
      </c>
      <c r="K4148" s="47">
        <f t="shared" si="249"/>
        <v>5665294</v>
      </c>
      <c r="L4148">
        <f>+VLOOKUP(J4148,'Thanh toán '!Q$6:R$3244,2,0)</f>
        <v>5665294</v>
      </c>
      <c r="M4148" s="47">
        <f t="shared" si="247"/>
        <v>0</v>
      </c>
    </row>
    <row r="4149" spans="1:13" hidden="1" x14ac:dyDescent="0.25">
      <c r="A4149" s="43">
        <v>44909</v>
      </c>
      <c r="B4149" s="40" t="s">
        <v>16887</v>
      </c>
      <c r="C4149" s="40" t="s">
        <v>16888</v>
      </c>
      <c r="D4149" s="38">
        <v>2237452</v>
      </c>
      <c r="E4149" s="42" t="s">
        <v>9114</v>
      </c>
      <c r="F4149" s="38">
        <v>178996</v>
      </c>
      <c r="G4149" s="38">
        <v>2416448</v>
      </c>
      <c r="H4149" s="48" t="s">
        <v>9278</v>
      </c>
      <c r="I4149" s="40" t="s">
        <v>9279</v>
      </c>
      <c r="J4149" s="45">
        <f t="shared" si="248"/>
        <v>55466</v>
      </c>
      <c r="K4149" s="47">
        <f t="shared" si="249"/>
        <v>2416448</v>
      </c>
      <c r="L4149">
        <f>+VLOOKUP(J4149,'Thanh toán '!Q$6:R$3244,2,0)</f>
        <v>2416448</v>
      </c>
      <c r="M4149" s="47">
        <f t="shared" si="247"/>
        <v>0</v>
      </c>
    </row>
    <row r="4150" spans="1:13" hidden="1" x14ac:dyDescent="0.25">
      <c r="A4150" s="43">
        <v>44909</v>
      </c>
      <c r="B4150" s="40" t="s">
        <v>16889</v>
      </c>
      <c r="C4150" s="40" t="s">
        <v>16890</v>
      </c>
      <c r="D4150" s="38">
        <v>200728</v>
      </c>
      <c r="E4150" s="42" t="s">
        <v>9114</v>
      </c>
      <c r="F4150" s="38">
        <v>16058</v>
      </c>
      <c r="G4150" s="38">
        <v>216786</v>
      </c>
      <c r="H4150" s="48" t="s">
        <v>9001</v>
      </c>
      <c r="I4150" s="40" t="s">
        <v>9002</v>
      </c>
      <c r="J4150" s="45">
        <f t="shared" si="248"/>
        <v>55467</v>
      </c>
      <c r="K4150" s="47">
        <f t="shared" si="249"/>
        <v>216786</v>
      </c>
      <c r="L4150">
        <f>+VLOOKUP(J4150,'Thanh toán '!Q$6:R$3244,2,0)</f>
        <v>216786</v>
      </c>
      <c r="M4150" s="47">
        <f t="shared" si="247"/>
        <v>0</v>
      </c>
    </row>
    <row r="4151" spans="1:13" hidden="1" x14ac:dyDescent="0.25">
      <c r="A4151" s="43">
        <v>44909</v>
      </c>
      <c r="B4151" s="40" t="s">
        <v>16891</v>
      </c>
      <c r="C4151" s="40" t="s">
        <v>16892</v>
      </c>
      <c r="D4151" s="38">
        <v>3724081</v>
      </c>
      <c r="E4151" s="42" t="s">
        <v>9114</v>
      </c>
      <c r="F4151" s="38">
        <v>297926</v>
      </c>
      <c r="G4151" s="38">
        <v>4022007</v>
      </c>
      <c r="H4151" s="48" t="s">
        <v>9728</v>
      </c>
      <c r="I4151" s="40" t="s">
        <v>9729</v>
      </c>
      <c r="J4151" s="45">
        <f t="shared" si="248"/>
        <v>55470</v>
      </c>
      <c r="K4151" s="47">
        <f t="shared" si="249"/>
        <v>4022007</v>
      </c>
      <c r="L4151">
        <f>+VLOOKUP(J4151,'Thanh toán '!Q$6:R$3244,2,0)</f>
        <v>4022007</v>
      </c>
      <c r="M4151" s="47">
        <f t="shared" si="247"/>
        <v>0</v>
      </c>
    </row>
    <row r="4152" spans="1:13" hidden="1" x14ac:dyDescent="0.25">
      <c r="A4152" s="43">
        <v>44909</v>
      </c>
      <c r="B4152" s="40" t="s">
        <v>16893</v>
      </c>
      <c r="C4152" s="40" t="s">
        <v>16894</v>
      </c>
      <c r="D4152" s="38">
        <v>857085</v>
      </c>
      <c r="E4152" s="42" t="s">
        <v>9114</v>
      </c>
      <c r="F4152" s="38">
        <v>68567</v>
      </c>
      <c r="G4152" s="38">
        <v>925652</v>
      </c>
      <c r="H4152" s="48" t="s">
        <v>11446</v>
      </c>
      <c r="I4152" s="40" t="s">
        <v>11447</v>
      </c>
      <c r="J4152" s="45">
        <f t="shared" si="248"/>
        <v>55471</v>
      </c>
      <c r="K4152" s="47">
        <f t="shared" si="249"/>
        <v>925652</v>
      </c>
      <c r="L4152">
        <f>+VLOOKUP(J4152,'Thanh toán '!Q$6:R$3244,2,0)</f>
        <v>925652</v>
      </c>
      <c r="M4152" s="47">
        <f t="shared" si="247"/>
        <v>0</v>
      </c>
    </row>
    <row r="4153" spans="1:13" hidden="1" x14ac:dyDescent="0.25">
      <c r="A4153" s="43">
        <v>44909</v>
      </c>
      <c r="B4153" s="40" t="s">
        <v>16895</v>
      </c>
      <c r="C4153" s="40" t="s">
        <v>16896</v>
      </c>
      <c r="D4153" s="38">
        <v>1012061</v>
      </c>
      <c r="E4153" s="42" t="s">
        <v>9114</v>
      </c>
      <c r="F4153" s="38">
        <v>80965</v>
      </c>
      <c r="G4153" s="38">
        <v>1093026</v>
      </c>
      <c r="H4153" s="48" t="s">
        <v>10329</v>
      </c>
      <c r="I4153" s="40" t="s">
        <v>10330</v>
      </c>
      <c r="J4153" s="45">
        <f t="shared" si="248"/>
        <v>55472</v>
      </c>
      <c r="K4153" s="47">
        <f t="shared" si="249"/>
        <v>1093026</v>
      </c>
      <c r="L4153">
        <f>+VLOOKUP(J4153,'Thanh toán '!Q$6:R$3244,2,0)</f>
        <v>1093026</v>
      </c>
      <c r="M4153" s="47">
        <f t="shared" si="247"/>
        <v>0</v>
      </c>
    </row>
    <row r="4154" spans="1:13" hidden="1" x14ac:dyDescent="0.25">
      <c r="A4154" s="43">
        <v>44909</v>
      </c>
      <c r="B4154" s="40" t="s">
        <v>16897</v>
      </c>
      <c r="C4154" s="40" t="s">
        <v>16898</v>
      </c>
      <c r="D4154" s="38">
        <v>1844890</v>
      </c>
      <c r="E4154" s="42" t="s">
        <v>9114</v>
      </c>
      <c r="F4154" s="38">
        <v>147591</v>
      </c>
      <c r="G4154" s="38">
        <v>1992481</v>
      </c>
      <c r="H4154" s="48" t="s">
        <v>9619</v>
      </c>
      <c r="I4154" s="40" t="s">
        <v>9620</v>
      </c>
      <c r="J4154" s="45">
        <f t="shared" si="248"/>
        <v>55473</v>
      </c>
      <c r="K4154" s="47">
        <f t="shared" si="249"/>
        <v>1992481</v>
      </c>
      <c r="L4154">
        <f>+VLOOKUP(J4154,'Thanh toán '!Q$6:R$3244,2,0)</f>
        <v>1992481</v>
      </c>
      <c r="M4154" s="47">
        <f t="shared" si="247"/>
        <v>0</v>
      </c>
    </row>
    <row r="4155" spans="1:13" hidden="1" x14ac:dyDescent="0.25">
      <c r="A4155" s="43">
        <v>44909</v>
      </c>
      <c r="B4155" s="40" t="s">
        <v>16899</v>
      </c>
      <c r="C4155" s="40" t="s">
        <v>16900</v>
      </c>
      <c r="D4155" s="38">
        <v>2045618</v>
      </c>
      <c r="E4155" s="42" t="s">
        <v>9114</v>
      </c>
      <c r="F4155" s="38">
        <v>163649</v>
      </c>
      <c r="G4155" s="38">
        <v>2209267</v>
      </c>
      <c r="H4155" s="48" t="s">
        <v>9625</v>
      </c>
      <c r="I4155" s="40" t="s">
        <v>9626</v>
      </c>
      <c r="J4155" s="45">
        <f t="shared" si="248"/>
        <v>55474</v>
      </c>
      <c r="K4155" s="47">
        <f t="shared" si="249"/>
        <v>2209267</v>
      </c>
      <c r="L4155">
        <f>+VLOOKUP(J4155,'Thanh toán '!Q$6:R$3244,2,0)</f>
        <v>2209267</v>
      </c>
      <c r="M4155" s="47">
        <f t="shared" si="247"/>
        <v>0</v>
      </c>
    </row>
    <row r="4156" spans="1:13" hidden="1" x14ac:dyDescent="0.25">
      <c r="A4156" s="43">
        <v>44909</v>
      </c>
      <c r="B4156" s="40" t="s">
        <v>16901</v>
      </c>
      <c r="C4156" s="40" t="s">
        <v>16902</v>
      </c>
      <c r="D4156" s="38">
        <v>3258407</v>
      </c>
      <c r="E4156" s="42" t="s">
        <v>9114</v>
      </c>
      <c r="F4156" s="38">
        <v>260673</v>
      </c>
      <c r="G4156" s="38">
        <v>3519080</v>
      </c>
      <c r="H4156" s="48" t="s">
        <v>9595</v>
      </c>
      <c r="I4156" s="40" t="s">
        <v>9596</v>
      </c>
      <c r="J4156" s="45">
        <f t="shared" si="248"/>
        <v>55475</v>
      </c>
      <c r="K4156" s="47">
        <f t="shared" si="249"/>
        <v>3519080</v>
      </c>
      <c r="L4156">
        <f>+VLOOKUP(J4156,'Thanh toán '!Q$6:R$3244,2,0)</f>
        <v>3519080</v>
      </c>
      <c r="M4156" s="47">
        <f t="shared" si="247"/>
        <v>0</v>
      </c>
    </row>
    <row r="4157" spans="1:13" hidden="1" x14ac:dyDescent="0.25">
      <c r="A4157" s="43">
        <v>44910</v>
      </c>
      <c r="B4157" s="40" t="s">
        <v>16903</v>
      </c>
      <c r="C4157" s="40" t="s">
        <v>16904</v>
      </c>
      <c r="D4157" s="38">
        <v>1060500</v>
      </c>
      <c r="E4157" s="42" t="s">
        <v>9114</v>
      </c>
      <c r="F4157" s="38">
        <v>84840</v>
      </c>
      <c r="G4157" s="38">
        <v>1145340</v>
      </c>
      <c r="H4157" s="48" t="s">
        <v>9728</v>
      </c>
      <c r="I4157" s="40" t="s">
        <v>9729</v>
      </c>
      <c r="J4157" s="45">
        <f t="shared" si="248"/>
        <v>55525</v>
      </c>
      <c r="K4157" s="47">
        <f t="shared" si="249"/>
        <v>1145340</v>
      </c>
      <c r="L4157" t="e">
        <f>+VLOOKUP(J4157,'Thanh toán '!Q$6:R$3244,2,0)</f>
        <v>#N/A</v>
      </c>
      <c r="M4157" s="47" t="e">
        <f t="shared" si="247"/>
        <v>#N/A</v>
      </c>
    </row>
    <row r="4158" spans="1:13" hidden="1" x14ac:dyDescent="0.25">
      <c r="A4158" s="43">
        <v>44910</v>
      </c>
      <c r="B4158" s="40" t="s">
        <v>16905</v>
      </c>
      <c r="C4158" s="40" t="s">
        <v>16906</v>
      </c>
      <c r="D4158" s="38">
        <v>6514964</v>
      </c>
      <c r="E4158" s="42" t="s">
        <v>9114</v>
      </c>
      <c r="F4158" s="38">
        <v>521197</v>
      </c>
      <c r="G4158" s="38">
        <v>7036161</v>
      </c>
      <c r="H4158" s="48" t="s">
        <v>9068</v>
      </c>
      <c r="I4158" s="40" t="s">
        <v>9069</v>
      </c>
      <c r="J4158" s="45">
        <f t="shared" si="248"/>
        <v>55683</v>
      </c>
      <c r="K4158" s="47">
        <f t="shared" si="249"/>
        <v>7036161</v>
      </c>
      <c r="L4158">
        <f>+VLOOKUP(J4158,'Thanh toán '!Q$6:R$3244,2,0)</f>
        <v>7036161</v>
      </c>
      <c r="M4158" s="47">
        <f t="shared" si="247"/>
        <v>0</v>
      </c>
    </row>
    <row r="4159" spans="1:13" ht="21" hidden="1" x14ac:dyDescent="0.25">
      <c r="A4159" s="43">
        <v>44910</v>
      </c>
      <c r="B4159" s="40" t="s">
        <v>16907</v>
      </c>
      <c r="C4159" s="40" t="s">
        <v>16908</v>
      </c>
      <c r="D4159" s="38">
        <v>1844890</v>
      </c>
      <c r="E4159" s="42" t="s">
        <v>9114</v>
      </c>
      <c r="F4159" s="38">
        <v>147591</v>
      </c>
      <c r="G4159" s="38">
        <v>1992481</v>
      </c>
      <c r="H4159" s="48" t="s">
        <v>9141</v>
      </c>
      <c r="I4159" s="40" t="s">
        <v>9142</v>
      </c>
      <c r="J4159" s="45">
        <f t="shared" si="248"/>
        <v>55710</v>
      </c>
      <c r="K4159" s="47">
        <f t="shared" si="249"/>
        <v>1992481</v>
      </c>
      <c r="L4159">
        <f>+VLOOKUP(J4159,'Thanh toán '!Q$6:R$3244,2,0)</f>
        <v>1992481</v>
      </c>
      <c r="M4159" s="47">
        <f t="shared" si="247"/>
        <v>0</v>
      </c>
    </row>
    <row r="4160" spans="1:13" hidden="1" x14ac:dyDescent="0.25">
      <c r="A4160" s="43">
        <v>44910</v>
      </c>
      <c r="B4160" s="40" t="s">
        <v>16909</v>
      </c>
      <c r="C4160" s="40" t="s">
        <v>16910</v>
      </c>
      <c r="D4160" s="38">
        <v>865200</v>
      </c>
      <c r="E4160" s="42" t="s">
        <v>9114</v>
      </c>
      <c r="F4160" s="38">
        <v>69216</v>
      </c>
      <c r="G4160" s="38">
        <v>934416</v>
      </c>
      <c r="H4160" s="48" t="s">
        <v>9001</v>
      </c>
      <c r="I4160" s="40" t="s">
        <v>9002</v>
      </c>
      <c r="J4160" s="45">
        <f t="shared" si="248"/>
        <v>55712</v>
      </c>
      <c r="K4160" s="47">
        <f t="shared" si="249"/>
        <v>934416</v>
      </c>
      <c r="L4160" t="e">
        <f>+VLOOKUP(J4160,'Thanh toán '!Q$6:R$3244,2,0)</f>
        <v>#N/A</v>
      </c>
      <c r="M4160" s="47" t="e">
        <f t="shared" si="247"/>
        <v>#N/A</v>
      </c>
    </row>
    <row r="4161" spans="1:13" hidden="1" x14ac:dyDescent="0.25">
      <c r="A4161" s="43">
        <v>44910</v>
      </c>
      <c r="B4161" s="40" t="s">
        <v>16911</v>
      </c>
      <c r="C4161" s="40" t="s">
        <v>16912</v>
      </c>
      <c r="D4161" s="38">
        <v>756206</v>
      </c>
      <c r="E4161" s="42" t="s">
        <v>9114</v>
      </c>
      <c r="F4161" s="38">
        <v>60496</v>
      </c>
      <c r="G4161" s="38">
        <v>816702</v>
      </c>
      <c r="H4161" s="48" t="s">
        <v>9001</v>
      </c>
      <c r="I4161" s="40" t="s">
        <v>9002</v>
      </c>
      <c r="J4161" s="45">
        <f t="shared" si="248"/>
        <v>55807</v>
      </c>
      <c r="K4161" s="47">
        <f t="shared" si="249"/>
        <v>816702</v>
      </c>
      <c r="L4161">
        <f>+VLOOKUP(J4161,'Thanh toán '!Q$6:R$3244,2,0)</f>
        <v>816702</v>
      </c>
      <c r="M4161" s="47">
        <f t="shared" si="247"/>
        <v>0</v>
      </c>
    </row>
    <row r="4162" spans="1:13" ht="21" hidden="1" x14ac:dyDescent="0.25">
      <c r="A4162" s="43">
        <v>44910</v>
      </c>
      <c r="B4162" s="40" t="s">
        <v>16913</v>
      </c>
      <c r="C4162" s="40" t="s">
        <v>16914</v>
      </c>
      <c r="D4162" s="38">
        <v>2157101</v>
      </c>
      <c r="E4162" s="42" t="s">
        <v>9114</v>
      </c>
      <c r="F4162" s="38">
        <v>172568</v>
      </c>
      <c r="G4162" s="38">
        <v>2329669</v>
      </c>
      <c r="H4162" s="48" t="s">
        <v>9284</v>
      </c>
      <c r="I4162" s="40" t="s">
        <v>9285</v>
      </c>
      <c r="J4162" s="45">
        <f t="shared" si="248"/>
        <v>55851</v>
      </c>
      <c r="K4162" s="47">
        <f t="shared" si="249"/>
        <v>2329669</v>
      </c>
      <c r="L4162">
        <f>+VLOOKUP(J4162,'Thanh toán '!Q$6:R$3244,2,0)</f>
        <v>2329669</v>
      </c>
      <c r="M4162" s="47">
        <f t="shared" si="247"/>
        <v>0</v>
      </c>
    </row>
    <row r="4163" spans="1:13" hidden="1" x14ac:dyDescent="0.25">
      <c r="A4163" s="43">
        <v>44910</v>
      </c>
      <c r="B4163" s="40" t="s">
        <v>16915</v>
      </c>
      <c r="C4163" s="40" t="s">
        <v>16916</v>
      </c>
      <c r="D4163" s="38">
        <v>3698381</v>
      </c>
      <c r="E4163" s="42" t="s">
        <v>9114</v>
      </c>
      <c r="F4163" s="38">
        <v>295870</v>
      </c>
      <c r="G4163" s="38">
        <v>3994251</v>
      </c>
      <c r="H4163" s="48" t="s">
        <v>9212</v>
      </c>
      <c r="I4163" s="40" t="s">
        <v>9213</v>
      </c>
      <c r="J4163" s="45">
        <f t="shared" si="248"/>
        <v>55854</v>
      </c>
      <c r="K4163" s="47">
        <f t="shared" si="249"/>
        <v>3994251</v>
      </c>
      <c r="L4163">
        <f>+VLOOKUP(J4163,'Thanh toán '!Q$6:R$3244,2,0)</f>
        <v>3994251</v>
      </c>
      <c r="M4163" s="47">
        <f t="shared" si="247"/>
        <v>0</v>
      </c>
    </row>
    <row r="4164" spans="1:13" ht="21" hidden="1" x14ac:dyDescent="0.25">
      <c r="A4164" s="43">
        <v>44910</v>
      </c>
      <c r="B4164" s="40" t="s">
        <v>16917</v>
      </c>
      <c r="C4164" s="40" t="s">
        <v>16918</v>
      </c>
      <c r="D4164" s="38">
        <v>967670</v>
      </c>
      <c r="E4164" s="42" t="s">
        <v>9114</v>
      </c>
      <c r="F4164" s="38">
        <v>77414</v>
      </c>
      <c r="G4164" s="38">
        <v>1045084</v>
      </c>
      <c r="H4164" s="48" t="s">
        <v>9284</v>
      </c>
      <c r="I4164" s="40" t="s">
        <v>9285</v>
      </c>
      <c r="J4164" s="45">
        <f t="shared" si="248"/>
        <v>55855</v>
      </c>
      <c r="K4164" s="47">
        <f t="shared" si="249"/>
        <v>1045084</v>
      </c>
      <c r="L4164">
        <f>+VLOOKUP(J4164,'Thanh toán '!Q$6:R$3244,2,0)</f>
        <v>1045084</v>
      </c>
      <c r="M4164" s="47">
        <f t="shared" si="247"/>
        <v>0</v>
      </c>
    </row>
    <row r="4165" spans="1:13" hidden="1" x14ac:dyDescent="0.25">
      <c r="A4165" s="43">
        <v>44910</v>
      </c>
      <c r="B4165" s="40" t="s">
        <v>16919</v>
      </c>
      <c r="C4165" s="40" t="s">
        <v>16920</v>
      </c>
      <c r="D4165" s="38">
        <v>2221160</v>
      </c>
      <c r="E4165" s="42" t="s">
        <v>9114</v>
      </c>
      <c r="F4165" s="38">
        <v>177693</v>
      </c>
      <c r="G4165" s="38">
        <v>2398853</v>
      </c>
      <c r="H4165" s="48" t="s">
        <v>9814</v>
      </c>
      <c r="I4165" s="40" t="s">
        <v>9815</v>
      </c>
      <c r="J4165" s="45">
        <f t="shared" si="248"/>
        <v>55856</v>
      </c>
      <c r="K4165" s="47">
        <f t="shared" si="249"/>
        <v>2398853</v>
      </c>
      <c r="L4165">
        <f>+VLOOKUP(J4165,'Thanh toán '!Q$6:R$3244,2,0)</f>
        <v>2398853</v>
      </c>
      <c r="M4165" s="47">
        <f t="shared" si="247"/>
        <v>0</v>
      </c>
    </row>
    <row r="4166" spans="1:13" hidden="1" x14ac:dyDescent="0.25">
      <c r="A4166" s="43">
        <v>44910</v>
      </c>
      <c r="B4166" s="40" t="s">
        <v>16921</v>
      </c>
      <c r="C4166" s="40" t="s">
        <v>16922</v>
      </c>
      <c r="D4166" s="38">
        <v>1262048</v>
      </c>
      <c r="E4166" s="42" t="s">
        <v>9114</v>
      </c>
      <c r="F4166" s="38">
        <v>100964</v>
      </c>
      <c r="G4166" s="38">
        <v>1363012</v>
      </c>
      <c r="H4166" s="48" t="s">
        <v>9820</v>
      </c>
      <c r="I4166" s="40" t="s">
        <v>9821</v>
      </c>
      <c r="J4166" s="45">
        <f t="shared" si="248"/>
        <v>55857</v>
      </c>
      <c r="K4166" s="47">
        <f t="shared" si="249"/>
        <v>1363012</v>
      </c>
      <c r="L4166">
        <f>+VLOOKUP(J4166,'Thanh toán '!Q$6:R$3244,2,0)</f>
        <v>1363012</v>
      </c>
      <c r="M4166" s="47">
        <f t="shared" ref="M4166:M4229" si="250">+L4166-K4166</f>
        <v>0</v>
      </c>
    </row>
    <row r="4167" spans="1:13" hidden="1" x14ac:dyDescent="0.25">
      <c r="A4167" s="43">
        <v>44910</v>
      </c>
      <c r="B4167" s="40" t="s">
        <v>16923</v>
      </c>
      <c r="C4167" s="40" t="s">
        <v>16924</v>
      </c>
      <c r="D4167" s="38">
        <v>635581</v>
      </c>
      <c r="E4167" s="42" t="s">
        <v>9114</v>
      </c>
      <c r="F4167" s="38">
        <v>50846</v>
      </c>
      <c r="G4167" s="38">
        <v>686427</v>
      </c>
      <c r="H4167" s="48" t="s">
        <v>9001</v>
      </c>
      <c r="I4167" s="40" t="s">
        <v>9002</v>
      </c>
      <c r="J4167" s="45">
        <f t="shared" si="248"/>
        <v>55873</v>
      </c>
      <c r="K4167" s="47">
        <f t="shared" si="249"/>
        <v>686427</v>
      </c>
      <c r="L4167">
        <f>+VLOOKUP(J4167,'Thanh toán '!Q$6:R$3244,2,0)</f>
        <v>686427</v>
      </c>
      <c r="M4167" s="47">
        <f t="shared" si="250"/>
        <v>0</v>
      </c>
    </row>
    <row r="4168" spans="1:13" hidden="1" x14ac:dyDescent="0.25">
      <c r="A4168" s="43">
        <v>44910</v>
      </c>
      <c r="B4168" s="40" t="s">
        <v>16925</v>
      </c>
      <c r="C4168" s="40" t="s">
        <v>16926</v>
      </c>
      <c r="D4168" s="38">
        <v>976311</v>
      </c>
      <c r="E4168" s="42" t="s">
        <v>9114</v>
      </c>
      <c r="F4168" s="38">
        <v>78105</v>
      </c>
      <c r="G4168" s="38">
        <v>1054416</v>
      </c>
      <c r="H4168" s="48" t="s">
        <v>9001</v>
      </c>
      <c r="I4168" s="40" t="s">
        <v>9002</v>
      </c>
      <c r="J4168" s="45">
        <f t="shared" si="248"/>
        <v>55874</v>
      </c>
      <c r="K4168" s="47">
        <f t="shared" si="249"/>
        <v>1054416</v>
      </c>
      <c r="L4168">
        <f>+VLOOKUP(J4168,'Thanh toán '!Q$6:R$3244,2,0)</f>
        <v>1054416</v>
      </c>
      <c r="M4168" s="47">
        <f t="shared" si="250"/>
        <v>0</v>
      </c>
    </row>
    <row r="4169" spans="1:13" hidden="1" x14ac:dyDescent="0.25">
      <c r="A4169" s="43">
        <v>44910</v>
      </c>
      <c r="B4169" s="40" t="s">
        <v>16927</v>
      </c>
      <c r="C4169" s="40" t="s">
        <v>16928</v>
      </c>
      <c r="D4169" s="38">
        <v>453611</v>
      </c>
      <c r="E4169" s="42" t="s">
        <v>9114</v>
      </c>
      <c r="F4169" s="38">
        <v>36289</v>
      </c>
      <c r="G4169" s="38">
        <v>489900</v>
      </c>
      <c r="H4169" s="48" t="s">
        <v>9001</v>
      </c>
      <c r="I4169" s="40" t="s">
        <v>9002</v>
      </c>
      <c r="J4169" s="45">
        <f t="shared" si="248"/>
        <v>55875</v>
      </c>
      <c r="K4169" s="47">
        <f t="shared" si="249"/>
        <v>489900</v>
      </c>
      <c r="L4169">
        <f>+VLOOKUP(J4169,'Thanh toán '!Q$6:R$3244,2,0)</f>
        <v>489900</v>
      </c>
      <c r="M4169" s="47">
        <f t="shared" si="250"/>
        <v>0</v>
      </c>
    </row>
    <row r="4170" spans="1:13" hidden="1" x14ac:dyDescent="0.25">
      <c r="A4170" s="43">
        <v>44910</v>
      </c>
      <c r="B4170" s="40" t="s">
        <v>16929</v>
      </c>
      <c r="C4170" s="40" t="s">
        <v>16930</v>
      </c>
      <c r="D4170" s="38">
        <v>567883</v>
      </c>
      <c r="E4170" s="42" t="s">
        <v>9114</v>
      </c>
      <c r="F4170" s="38">
        <v>45431</v>
      </c>
      <c r="G4170" s="38">
        <v>613314</v>
      </c>
      <c r="H4170" s="48" t="s">
        <v>9001</v>
      </c>
      <c r="I4170" s="40" t="s">
        <v>9002</v>
      </c>
      <c r="J4170" s="45">
        <f t="shared" si="248"/>
        <v>55876</v>
      </c>
      <c r="K4170" s="47">
        <f t="shared" si="249"/>
        <v>613314</v>
      </c>
      <c r="L4170" t="e">
        <f>+VLOOKUP(J4170,'Thanh toán '!Q$6:R$3244,2,0)</f>
        <v>#N/A</v>
      </c>
      <c r="M4170" s="47" t="e">
        <f t="shared" si="250"/>
        <v>#N/A</v>
      </c>
    </row>
    <row r="4171" spans="1:13" hidden="1" x14ac:dyDescent="0.25">
      <c r="A4171" s="43">
        <v>44910</v>
      </c>
      <c r="B4171" s="40" t="s">
        <v>16931</v>
      </c>
      <c r="C4171" s="40" t="s">
        <v>16932</v>
      </c>
      <c r="D4171" s="38">
        <v>709708</v>
      </c>
      <c r="E4171" s="42" t="s">
        <v>9114</v>
      </c>
      <c r="F4171" s="38">
        <v>56777</v>
      </c>
      <c r="G4171" s="38">
        <v>766485</v>
      </c>
      <c r="H4171" s="48" t="s">
        <v>9001</v>
      </c>
      <c r="I4171" s="40" t="s">
        <v>9002</v>
      </c>
      <c r="J4171" s="45">
        <f t="shared" si="248"/>
        <v>55877</v>
      </c>
      <c r="K4171" s="47">
        <f t="shared" si="249"/>
        <v>766485</v>
      </c>
      <c r="L4171">
        <f>+VLOOKUP(J4171,'Thanh toán '!Q$6:R$3244,2,0)</f>
        <v>766485</v>
      </c>
      <c r="M4171" s="47">
        <f t="shared" si="250"/>
        <v>0</v>
      </c>
    </row>
    <row r="4172" spans="1:13" ht="21" hidden="1" x14ac:dyDescent="0.25">
      <c r="A4172" s="43">
        <v>44910</v>
      </c>
      <c r="B4172" s="40" t="s">
        <v>16933</v>
      </c>
      <c r="C4172" s="40" t="s">
        <v>16934</v>
      </c>
      <c r="D4172" s="38">
        <v>1081900</v>
      </c>
      <c r="E4172" s="42" t="s">
        <v>9114</v>
      </c>
      <c r="F4172" s="38">
        <v>86552</v>
      </c>
      <c r="G4172" s="38">
        <v>1168452</v>
      </c>
      <c r="H4172" s="48" t="s">
        <v>9284</v>
      </c>
      <c r="I4172" s="40" t="s">
        <v>9285</v>
      </c>
      <c r="J4172" s="45">
        <f t="shared" si="248"/>
        <v>55879</v>
      </c>
      <c r="K4172" s="47">
        <f t="shared" si="249"/>
        <v>1168452</v>
      </c>
      <c r="L4172">
        <f>+VLOOKUP(J4172,'Thanh toán '!Q$6:R$3244,2,0)</f>
        <v>1168452</v>
      </c>
      <c r="M4172" s="47">
        <f t="shared" si="250"/>
        <v>0</v>
      </c>
    </row>
    <row r="4173" spans="1:13" ht="21" hidden="1" x14ac:dyDescent="0.25">
      <c r="A4173" s="43">
        <v>44910</v>
      </c>
      <c r="B4173" s="40" t="s">
        <v>16935</v>
      </c>
      <c r="C4173" s="40" t="s">
        <v>16936</v>
      </c>
      <c r="D4173" s="38">
        <v>695520</v>
      </c>
      <c r="E4173" s="42" t="s">
        <v>9114</v>
      </c>
      <c r="F4173" s="38">
        <v>55642</v>
      </c>
      <c r="G4173" s="38">
        <v>751162</v>
      </c>
      <c r="H4173" s="48" t="s">
        <v>9284</v>
      </c>
      <c r="I4173" s="40" t="s">
        <v>9285</v>
      </c>
      <c r="J4173" s="45">
        <f t="shared" si="248"/>
        <v>55880</v>
      </c>
      <c r="K4173" s="47">
        <f t="shared" si="249"/>
        <v>751162</v>
      </c>
      <c r="L4173" t="e">
        <f>+VLOOKUP(J4173,'Thanh toán '!Q$6:R$3244,2,0)</f>
        <v>#N/A</v>
      </c>
      <c r="M4173" s="47" t="e">
        <f t="shared" si="250"/>
        <v>#N/A</v>
      </c>
    </row>
    <row r="4174" spans="1:13" ht="21" hidden="1" x14ac:dyDescent="0.25">
      <c r="A4174" s="43">
        <v>44911</v>
      </c>
      <c r="B4174" s="40" t="s">
        <v>16937</v>
      </c>
      <c r="C4174" s="40" t="s">
        <v>16938</v>
      </c>
      <c r="D4174" s="38">
        <v>2839197</v>
      </c>
      <c r="E4174" s="42" t="s">
        <v>9114</v>
      </c>
      <c r="F4174" s="38">
        <v>227136</v>
      </c>
      <c r="G4174" s="38">
        <v>3066333</v>
      </c>
      <c r="H4174" s="48" t="s">
        <v>9284</v>
      </c>
      <c r="I4174" s="40" t="s">
        <v>9285</v>
      </c>
      <c r="J4174" s="45">
        <f t="shared" si="248"/>
        <v>55886</v>
      </c>
      <c r="K4174" s="47">
        <f t="shared" si="249"/>
        <v>3066333</v>
      </c>
      <c r="L4174">
        <f>+VLOOKUP(J4174,'Thanh toán '!Q$6:R$3244,2,0)</f>
        <v>3066333</v>
      </c>
      <c r="M4174" s="47">
        <f t="shared" si="250"/>
        <v>0</v>
      </c>
    </row>
    <row r="4175" spans="1:13" hidden="1" x14ac:dyDescent="0.25">
      <c r="A4175" s="43">
        <v>44911</v>
      </c>
      <c r="B4175" s="40" t="s">
        <v>16939</v>
      </c>
      <c r="C4175" s="40" t="s">
        <v>16940</v>
      </c>
      <c r="D4175" s="38">
        <v>5364251</v>
      </c>
      <c r="E4175" s="42" t="s">
        <v>9114</v>
      </c>
      <c r="F4175" s="38">
        <v>429140</v>
      </c>
      <c r="G4175" s="38">
        <v>5793391</v>
      </c>
      <c r="H4175" s="48" t="s">
        <v>9498</v>
      </c>
      <c r="I4175" s="40" t="s">
        <v>9499</v>
      </c>
      <c r="J4175" s="45">
        <f t="shared" si="248"/>
        <v>55888</v>
      </c>
      <c r="K4175" s="47">
        <f t="shared" si="249"/>
        <v>5793391</v>
      </c>
      <c r="L4175">
        <f>+VLOOKUP(J4175,'Thanh toán '!Q$6:R$3244,2,0)</f>
        <v>5793391</v>
      </c>
      <c r="M4175" s="47">
        <f t="shared" si="250"/>
        <v>0</v>
      </c>
    </row>
    <row r="4176" spans="1:13" hidden="1" x14ac:dyDescent="0.25">
      <c r="A4176" s="43">
        <v>44911</v>
      </c>
      <c r="B4176" s="40" t="s">
        <v>16941</v>
      </c>
      <c r="C4176" s="40" t="s">
        <v>16942</v>
      </c>
      <c r="D4176" s="38">
        <v>1113907</v>
      </c>
      <c r="E4176" s="42" t="s">
        <v>9114</v>
      </c>
      <c r="F4176" s="38">
        <v>89113</v>
      </c>
      <c r="G4176" s="38">
        <v>1203020</v>
      </c>
      <c r="H4176" s="48" t="s">
        <v>9001</v>
      </c>
      <c r="I4176" s="40" t="s">
        <v>9002</v>
      </c>
      <c r="J4176" s="45">
        <f t="shared" si="248"/>
        <v>55891</v>
      </c>
      <c r="K4176" s="47">
        <f t="shared" si="249"/>
        <v>1203020</v>
      </c>
      <c r="L4176">
        <f>+VLOOKUP(J4176,'Thanh toán '!Q$6:R$3244,2,0)</f>
        <v>1203020</v>
      </c>
      <c r="M4176" s="47">
        <f t="shared" si="250"/>
        <v>0</v>
      </c>
    </row>
    <row r="4177" spans="1:13" hidden="1" x14ac:dyDescent="0.25">
      <c r="A4177" s="43">
        <v>44911</v>
      </c>
      <c r="B4177" s="40" t="s">
        <v>16943</v>
      </c>
      <c r="C4177" s="40" t="s">
        <v>16944</v>
      </c>
      <c r="D4177" s="38">
        <v>4556197</v>
      </c>
      <c r="E4177" s="42" t="s">
        <v>9114</v>
      </c>
      <c r="F4177" s="38">
        <v>364496</v>
      </c>
      <c r="G4177" s="38">
        <v>4920693</v>
      </c>
      <c r="H4177" s="48" t="s">
        <v>9747</v>
      </c>
      <c r="I4177" s="40" t="s">
        <v>9748</v>
      </c>
      <c r="J4177" s="45">
        <f t="shared" si="248"/>
        <v>55895</v>
      </c>
      <c r="K4177" s="47">
        <f t="shared" si="249"/>
        <v>4920693</v>
      </c>
      <c r="L4177">
        <f>+VLOOKUP(J4177,'Thanh toán '!Q$6:R$3244,2,0)</f>
        <v>4920693</v>
      </c>
      <c r="M4177" s="47">
        <f t="shared" si="250"/>
        <v>0</v>
      </c>
    </row>
    <row r="4178" spans="1:13" hidden="1" x14ac:dyDescent="0.25">
      <c r="A4178" s="43">
        <v>44911</v>
      </c>
      <c r="B4178" s="40" t="s">
        <v>16945</v>
      </c>
      <c r="C4178" s="40" t="s">
        <v>16946</v>
      </c>
      <c r="D4178" s="38">
        <v>302407</v>
      </c>
      <c r="E4178" s="42" t="s">
        <v>9114</v>
      </c>
      <c r="F4178" s="38">
        <v>24193</v>
      </c>
      <c r="G4178" s="38">
        <v>326600</v>
      </c>
      <c r="H4178" s="48" t="s">
        <v>9001</v>
      </c>
      <c r="I4178" s="40" t="s">
        <v>9002</v>
      </c>
      <c r="J4178" s="45">
        <f t="shared" si="248"/>
        <v>55899</v>
      </c>
      <c r="K4178" s="47">
        <f t="shared" si="249"/>
        <v>326600</v>
      </c>
      <c r="L4178">
        <f>+VLOOKUP(J4178,'Thanh toán '!Q$6:R$3244,2,0)</f>
        <v>326600</v>
      </c>
      <c r="M4178" s="47">
        <f t="shared" si="250"/>
        <v>0</v>
      </c>
    </row>
    <row r="4179" spans="1:13" hidden="1" x14ac:dyDescent="0.25">
      <c r="A4179" s="43">
        <v>44911</v>
      </c>
      <c r="B4179" s="40" t="s">
        <v>16947</v>
      </c>
      <c r="C4179" s="40" t="s">
        <v>16948</v>
      </c>
      <c r="D4179" s="38">
        <v>922445</v>
      </c>
      <c r="E4179" s="42" t="s">
        <v>9114</v>
      </c>
      <c r="F4179" s="38">
        <v>73796</v>
      </c>
      <c r="G4179" s="38">
        <v>996241</v>
      </c>
      <c r="H4179" s="48" t="s">
        <v>9001</v>
      </c>
      <c r="I4179" s="40" t="s">
        <v>9002</v>
      </c>
      <c r="J4179" s="45">
        <f t="shared" si="248"/>
        <v>55901</v>
      </c>
      <c r="K4179" s="47">
        <f t="shared" si="249"/>
        <v>996241</v>
      </c>
      <c r="L4179">
        <f>+VLOOKUP(J4179,'Thanh toán '!Q$6:R$3244,2,0)</f>
        <v>996241</v>
      </c>
      <c r="M4179" s="47">
        <f t="shared" si="250"/>
        <v>0</v>
      </c>
    </row>
    <row r="4180" spans="1:13" hidden="1" x14ac:dyDescent="0.25">
      <c r="A4180" s="43">
        <v>44911</v>
      </c>
      <c r="B4180" s="40" t="s">
        <v>16949</v>
      </c>
      <c r="C4180" s="40" t="s">
        <v>16950</v>
      </c>
      <c r="D4180" s="38">
        <v>555290</v>
      </c>
      <c r="E4180" s="42" t="s">
        <v>9114</v>
      </c>
      <c r="F4180" s="38">
        <v>44423</v>
      </c>
      <c r="G4180" s="38">
        <v>599713</v>
      </c>
      <c r="H4180" s="48" t="s">
        <v>9001</v>
      </c>
      <c r="I4180" s="40" t="s">
        <v>9002</v>
      </c>
      <c r="J4180" s="45">
        <f t="shared" si="248"/>
        <v>55902</v>
      </c>
      <c r="K4180" s="47">
        <f t="shared" si="249"/>
        <v>599713</v>
      </c>
      <c r="L4180">
        <f>+VLOOKUP(J4180,'Thanh toán '!Q$6:R$3244,2,0)</f>
        <v>599713</v>
      </c>
      <c r="M4180" s="47">
        <f t="shared" si="250"/>
        <v>0</v>
      </c>
    </row>
    <row r="4181" spans="1:13" hidden="1" x14ac:dyDescent="0.25">
      <c r="A4181" s="43">
        <v>44911</v>
      </c>
      <c r="B4181" s="40" t="s">
        <v>16951</v>
      </c>
      <c r="C4181" s="40" t="s">
        <v>16952</v>
      </c>
      <c r="D4181" s="38">
        <v>1853456</v>
      </c>
      <c r="E4181" s="42" t="s">
        <v>9114</v>
      </c>
      <c r="F4181" s="38">
        <v>148276</v>
      </c>
      <c r="G4181" s="38">
        <v>2001732</v>
      </c>
      <c r="H4181" s="48" t="s">
        <v>9268</v>
      </c>
      <c r="I4181" s="40" t="s">
        <v>9269</v>
      </c>
      <c r="J4181" s="45">
        <f t="shared" si="248"/>
        <v>55903</v>
      </c>
      <c r="K4181" s="47">
        <f t="shared" si="249"/>
        <v>2001732</v>
      </c>
      <c r="L4181">
        <f>+VLOOKUP(J4181,'Thanh toán '!Q$6:R$3244,2,0)</f>
        <v>2001732</v>
      </c>
      <c r="M4181" s="47">
        <f t="shared" si="250"/>
        <v>0</v>
      </c>
    </row>
    <row r="4182" spans="1:13" hidden="1" x14ac:dyDescent="0.25">
      <c r="A4182" s="43">
        <v>44911</v>
      </c>
      <c r="B4182" s="40" t="s">
        <v>16953</v>
      </c>
      <c r="C4182" s="40" t="s">
        <v>16954</v>
      </c>
      <c r="D4182" s="38">
        <v>160582</v>
      </c>
      <c r="E4182" s="42" t="s">
        <v>9114</v>
      </c>
      <c r="F4182" s="38">
        <v>12847</v>
      </c>
      <c r="G4182" s="38">
        <v>173429</v>
      </c>
      <c r="H4182" s="48" t="s">
        <v>9001</v>
      </c>
      <c r="I4182" s="40" t="s">
        <v>9002</v>
      </c>
      <c r="J4182" s="45">
        <f t="shared" si="248"/>
        <v>55905</v>
      </c>
      <c r="K4182" s="47">
        <f t="shared" si="249"/>
        <v>173429</v>
      </c>
      <c r="L4182">
        <f>+VLOOKUP(J4182,'Thanh toán '!Q$6:R$3244,2,0)</f>
        <v>173429</v>
      </c>
      <c r="M4182" s="47">
        <f t="shared" si="250"/>
        <v>0</v>
      </c>
    </row>
    <row r="4183" spans="1:13" hidden="1" x14ac:dyDescent="0.25">
      <c r="A4183" s="43">
        <v>44911</v>
      </c>
      <c r="B4183" s="40" t="s">
        <v>16955</v>
      </c>
      <c r="C4183" s="40" t="s">
        <v>16956</v>
      </c>
      <c r="D4183" s="38">
        <v>555290</v>
      </c>
      <c r="E4183" s="42" t="s">
        <v>9114</v>
      </c>
      <c r="F4183" s="38">
        <v>44423</v>
      </c>
      <c r="G4183" s="38">
        <v>599713</v>
      </c>
      <c r="H4183" s="48" t="s">
        <v>9001</v>
      </c>
      <c r="I4183" s="40" t="s">
        <v>9002</v>
      </c>
      <c r="J4183" s="45">
        <f t="shared" si="248"/>
        <v>55906</v>
      </c>
      <c r="K4183" s="47">
        <f t="shared" si="249"/>
        <v>599713</v>
      </c>
      <c r="L4183">
        <f>+VLOOKUP(J4183,'Thanh toán '!Q$6:R$3244,2,0)</f>
        <v>599713</v>
      </c>
      <c r="M4183" s="47">
        <f t="shared" si="250"/>
        <v>0</v>
      </c>
    </row>
    <row r="4184" spans="1:13" hidden="1" x14ac:dyDescent="0.25">
      <c r="A4184" s="43">
        <v>44911</v>
      </c>
      <c r="B4184" s="40" t="s">
        <v>16957</v>
      </c>
      <c r="C4184" s="40" t="s">
        <v>16958</v>
      </c>
      <c r="D4184" s="38">
        <v>709500</v>
      </c>
      <c r="E4184" s="42" t="s">
        <v>9114</v>
      </c>
      <c r="F4184" s="38">
        <v>56760</v>
      </c>
      <c r="G4184" s="38">
        <v>766260</v>
      </c>
      <c r="H4184" s="48" t="s">
        <v>9001</v>
      </c>
      <c r="I4184" s="40" t="s">
        <v>9002</v>
      </c>
      <c r="J4184" s="45">
        <f t="shared" si="248"/>
        <v>55912</v>
      </c>
      <c r="K4184" s="47">
        <f t="shared" si="249"/>
        <v>766260</v>
      </c>
      <c r="L4184">
        <f>+VLOOKUP(J4184,'Thanh toán '!Q$6:R$3244,2,0)</f>
        <v>766260</v>
      </c>
      <c r="M4184" s="47">
        <f t="shared" si="250"/>
        <v>0</v>
      </c>
    </row>
    <row r="4185" spans="1:13" hidden="1" x14ac:dyDescent="0.25">
      <c r="A4185" s="43">
        <v>44911</v>
      </c>
      <c r="B4185" s="40" t="s">
        <v>16959</v>
      </c>
      <c r="C4185" s="40" t="s">
        <v>16960</v>
      </c>
      <c r="D4185" s="38">
        <v>754195</v>
      </c>
      <c r="E4185" s="42" t="s">
        <v>9114</v>
      </c>
      <c r="F4185" s="38">
        <v>60336</v>
      </c>
      <c r="G4185" s="38">
        <v>814531</v>
      </c>
      <c r="H4185" s="48" t="s">
        <v>9001</v>
      </c>
      <c r="I4185" s="40" t="s">
        <v>9002</v>
      </c>
      <c r="J4185" s="45">
        <f t="shared" si="248"/>
        <v>55913</v>
      </c>
      <c r="K4185" s="47">
        <f t="shared" si="249"/>
        <v>814531</v>
      </c>
      <c r="L4185">
        <f>+VLOOKUP(J4185,'Thanh toán '!Q$6:R$3244,2,0)</f>
        <v>814531</v>
      </c>
      <c r="M4185" s="47">
        <f t="shared" si="250"/>
        <v>0</v>
      </c>
    </row>
    <row r="4186" spans="1:13" hidden="1" x14ac:dyDescent="0.25">
      <c r="A4186" s="43">
        <v>44911</v>
      </c>
      <c r="B4186" s="40" t="s">
        <v>16961</v>
      </c>
      <c r="C4186" s="40" t="s">
        <v>16962</v>
      </c>
      <c r="D4186" s="38">
        <v>293724</v>
      </c>
      <c r="E4186" s="42" t="s">
        <v>9114</v>
      </c>
      <c r="F4186" s="38">
        <v>23498</v>
      </c>
      <c r="G4186" s="38">
        <v>317222</v>
      </c>
      <c r="H4186" s="48" t="s">
        <v>9001</v>
      </c>
      <c r="I4186" s="40" t="s">
        <v>9002</v>
      </c>
      <c r="J4186" s="45">
        <f t="shared" si="248"/>
        <v>55914</v>
      </c>
      <c r="K4186" s="47">
        <f t="shared" si="249"/>
        <v>317222</v>
      </c>
      <c r="L4186">
        <f>+VLOOKUP(J4186,'Thanh toán '!Q$6:R$3244,2,0)</f>
        <v>317222</v>
      </c>
      <c r="M4186" s="47">
        <f t="shared" si="250"/>
        <v>0</v>
      </c>
    </row>
    <row r="4187" spans="1:13" ht="21" hidden="1" x14ac:dyDescent="0.25">
      <c r="A4187" s="43">
        <v>44911</v>
      </c>
      <c r="B4187" s="40" t="s">
        <v>16963</v>
      </c>
      <c r="C4187" s="40" t="s">
        <v>16964</v>
      </c>
      <c r="D4187" s="38">
        <v>1531999</v>
      </c>
      <c r="E4187" s="42" t="s">
        <v>9114</v>
      </c>
      <c r="F4187" s="38">
        <v>122560</v>
      </c>
      <c r="G4187" s="38">
        <v>1654559</v>
      </c>
      <c r="H4187" s="48" t="s">
        <v>9159</v>
      </c>
      <c r="I4187" s="40" t="s">
        <v>9160</v>
      </c>
      <c r="J4187" s="45">
        <f t="shared" si="248"/>
        <v>55950</v>
      </c>
      <c r="K4187" s="47">
        <f t="shared" si="249"/>
        <v>1654559</v>
      </c>
      <c r="L4187">
        <f>+VLOOKUP(J4187,'Thanh toán '!Q$6:R$3244,2,0)</f>
        <v>1654559</v>
      </c>
      <c r="M4187" s="47">
        <f t="shared" si="250"/>
        <v>0</v>
      </c>
    </row>
    <row r="4188" spans="1:13" hidden="1" x14ac:dyDescent="0.25">
      <c r="A4188" s="43">
        <v>44911</v>
      </c>
      <c r="B4188" s="40" t="s">
        <v>16965</v>
      </c>
      <c r="C4188" s="40" t="s">
        <v>16966</v>
      </c>
      <c r="D4188" s="38">
        <v>1691056</v>
      </c>
      <c r="E4188" s="42" t="s">
        <v>9114</v>
      </c>
      <c r="F4188" s="38">
        <v>135284</v>
      </c>
      <c r="G4188" s="38">
        <v>1826340</v>
      </c>
      <c r="H4188" s="48" t="s">
        <v>9315</v>
      </c>
      <c r="I4188" s="40" t="s">
        <v>9316</v>
      </c>
      <c r="J4188" s="45">
        <f t="shared" si="248"/>
        <v>55960</v>
      </c>
      <c r="K4188" s="47">
        <f t="shared" si="249"/>
        <v>1826340</v>
      </c>
      <c r="L4188">
        <f>+VLOOKUP(J4188,'Thanh toán '!Q$6:R$3244,2,0)</f>
        <v>1826340</v>
      </c>
      <c r="M4188" s="47">
        <f t="shared" si="250"/>
        <v>0</v>
      </c>
    </row>
    <row r="4189" spans="1:13" hidden="1" x14ac:dyDescent="0.25">
      <c r="A4189" s="43">
        <v>44911</v>
      </c>
      <c r="B4189" s="40" t="s">
        <v>16967</v>
      </c>
      <c r="C4189" s="40" t="s">
        <v>16968</v>
      </c>
      <c r="D4189" s="38">
        <v>1746371</v>
      </c>
      <c r="E4189" s="42" t="s">
        <v>9114</v>
      </c>
      <c r="F4189" s="38">
        <v>139710</v>
      </c>
      <c r="G4189" s="38">
        <v>1886081</v>
      </c>
      <c r="H4189" s="48" t="s">
        <v>9347</v>
      </c>
      <c r="I4189" s="40" t="s">
        <v>9348</v>
      </c>
      <c r="J4189" s="45">
        <f t="shared" si="248"/>
        <v>55961</v>
      </c>
      <c r="K4189" s="47">
        <f t="shared" si="249"/>
        <v>1886081</v>
      </c>
      <c r="L4189">
        <f>+VLOOKUP(J4189,'Thanh toán '!Q$6:R$3244,2,0)</f>
        <v>1886081</v>
      </c>
      <c r="M4189" s="47">
        <f t="shared" si="250"/>
        <v>0</v>
      </c>
    </row>
    <row r="4190" spans="1:13" hidden="1" x14ac:dyDescent="0.25">
      <c r="A4190" s="43">
        <v>44911</v>
      </c>
      <c r="B4190" s="40" t="s">
        <v>16969</v>
      </c>
      <c r="C4190" s="40" t="s">
        <v>16970</v>
      </c>
      <c r="D4190" s="38">
        <v>3452325</v>
      </c>
      <c r="E4190" s="42" t="s">
        <v>9114</v>
      </c>
      <c r="F4190" s="38">
        <v>276186</v>
      </c>
      <c r="G4190" s="38">
        <v>3728511</v>
      </c>
      <c r="H4190" s="48" t="s">
        <v>9078</v>
      </c>
      <c r="I4190" s="40" t="s">
        <v>9079</v>
      </c>
      <c r="J4190" s="45">
        <f t="shared" si="248"/>
        <v>55977</v>
      </c>
      <c r="K4190" s="47">
        <f t="shared" si="249"/>
        <v>3728511</v>
      </c>
      <c r="L4190">
        <f>+VLOOKUP(J4190,'Thanh toán '!Q$6:R$3244,2,0)</f>
        <v>3728511</v>
      </c>
      <c r="M4190" s="47">
        <f t="shared" si="250"/>
        <v>0</v>
      </c>
    </row>
    <row r="4191" spans="1:13" hidden="1" x14ac:dyDescent="0.25">
      <c r="A4191" s="43">
        <v>44911</v>
      </c>
      <c r="B4191" s="40" t="s">
        <v>16971</v>
      </c>
      <c r="C4191" s="40" t="s">
        <v>16972</v>
      </c>
      <c r="D4191" s="38">
        <v>2937240</v>
      </c>
      <c r="E4191" s="42" t="s">
        <v>9114</v>
      </c>
      <c r="F4191" s="38">
        <v>234979</v>
      </c>
      <c r="G4191" s="38">
        <v>3172219</v>
      </c>
      <c r="H4191" s="48" t="s">
        <v>9853</v>
      </c>
      <c r="I4191" s="40" t="s">
        <v>9854</v>
      </c>
      <c r="J4191" s="45">
        <f t="shared" si="248"/>
        <v>55980</v>
      </c>
      <c r="K4191" s="47">
        <f t="shared" si="249"/>
        <v>3172219</v>
      </c>
      <c r="L4191">
        <f>+VLOOKUP(J4191,'Thanh toán '!Q$6:R$3244,2,0)</f>
        <v>3172219</v>
      </c>
      <c r="M4191" s="47">
        <f t="shared" si="250"/>
        <v>0</v>
      </c>
    </row>
    <row r="4192" spans="1:13" hidden="1" x14ac:dyDescent="0.25">
      <c r="A4192" s="43">
        <v>44912</v>
      </c>
      <c r="B4192" s="40" t="s">
        <v>16973</v>
      </c>
      <c r="C4192" s="40" t="s">
        <v>16974</v>
      </c>
      <c r="D4192" s="38">
        <v>5059881</v>
      </c>
      <c r="E4192" s="42" t="s">
        <v>9114</v>
      </c>
      <c r="F4192" s="38">
        <v>404790</v>
      </c>
      <c r="G4192" s="38">
        <v>5464671</v>
      </c>
      <c r="H4192" s="48" t="s">
        <v>9853</v>
      </c>
      <c r="I4192" s="40" t="s">
        <v>9854</v>
      </c>
      <c r="J4192" s="45">
        <f t="shared" si="248"/>
        <v>55986</v>
      </c>
      <c r="K4192" s="47">
        <f t="shared" si="249"/>
        <v>5464671</v>
      </c>
      <c r="L4192">
        <f>+VLOOKUP(J4192,'Thanh toán '!Q$6:R$3244,2,0)</f>
        <v>5464671</v>
      </c>
      <c r="M4192" s="47">
        <f t="shared" si="250"/>
        <v>0</v>
      </c>
    </row>
    <row r="4193" spans="1:13" hidden="1" x14ac:dyDescent="0.25">
      <c r="A4193" s="43">
        <v>44912</v>
      </c>
      <c r="B4193" s="40" t="s">
        <v>16975</v>
      </c>
      <c r="C4193" s="40" t="s">
        <v>16976</v>
      </c>
      <c r="D4193" s="38">
        <v>1101465</v>
      </c>
      <c r="E4193" s="42" t="s">
        <v>9114</v>
      </c>
      <c r="F4193" s="38">
        <v>88117</v>
      </c>
      <c r="G4193" s="38">
        <v>1189582</v>
      </c>
      <c r="H4193" s="48" t="s">
        <v>10376</v>
      </c>
      <c r="I4193" s="40" t="s">
        <v>10377</v>
      </c>
      <c r="J4193" s="45">
        <f t="shared" si="248"/>
        <v>55989</v>
      </c>
      <c r="K4193" s="47">
        <f t="shared" si="249"/>
        <v>1189582</v>
      </c>
      <c r="L4193">
        <f>+VLOOKUP(J4193,'Thanh toán '!Q$6:R$3244,2,0)</f>
        <v>1189582</v>
      </c>
      <c r="M4193" s="47">
        <f t="shared" si="250"/>
        <v>0</v>
      </c>
    </row>
    <row r="4194" spans="1:13" hidden="1" x14ac:dyDescent="0.25">
      <c r="A4194" s="43">
        <v>44912</v>
      </c>
      <c r="B4194" s="40" t="s">
        <v>16977</v>
      </c>
      <c r="C4194" s="40" t="s">
        <v>16978</v>
      </c>
      <c r="D4194" s="38">
        <v>956746</v>
      </c>
      <c r="E4194" s="42" t="s">
        <v>9114</v>
      </c>
      <c r="F4194" s="38">
        <v>76540</v>
      </c>
      <c r="G4194" s="38">
        <v>1033286</v>
      </c>
      <c r="H4194" s="48" t="s">
        <v>9001</v>
      </c>
      <c r="I4194" s="40" t="s">
        <v>9002</v>
      </c>
      <c r="J4194" s="45">
        <f t="shared" si="248"/>
        <v>55990</v>
      </c>
      <c r="K4194" s="47">
        <f t="shared" si="249"/>
        <v>1033286</v>
      </c>
      <c r="L4194">
        <f>+VLOOKUP(J4194,'Thanh toán '!Q$6:R$3244,2,0)</f>
        <v>1033286</v>
      </c>
      <c r="M4194" s="47">
        <f t="shared" si="250"/>
        <v>0</v>
      </c>
    </row>
    <row r="4195" spans="1:13" hidden="1" x14ac:dyDescent="0.25">
      <c r="A4195" s="43">
        <v>44912</v>
      </c>
      <c r="B4195" s="40" t="s">
        <v>16979</v>
      </c>
      <c r="C4195" s="40" t="s">
        <v>16980</v>
      </c>
      <c r="D4195" s="38">
        <v>3095211</v>
      </c>
      <c r="E4195" s="42" t="s">
        <v>9114</v>
      </c>
      <c r="F4195" s="38">
        <v>247617</v>
      </c>
      <c r="G4195" s="38">
        <v>3342828</v>
      </c>
      <c r="H4195" s="48" t="s">
        <v>9183</v>
      </c>
      <c r="I4195" s="40" t="s">
        <v>9184</v>
      </c>
      <c r="J4195" s="45">
        <f t="shared" si="248"/>
        <v>56005</v>
      </c>
      <c r="K4195" s="47">
        <f t="shared" si="249"/>
        <v>3342828</v>
      </c>
      <c r="L4195">
        <f>+VLOOKUP(J4195,'Thanh toán '!Q$6:R$3244,2,0)</f>
        <v>3342828</v>
      </c>
      <c r="M4195" s="47">
        <f t="shared" si="250"/>
        <v>0</v>
      </c>
    </row>
    <row r="4196" spans="1:13" hidden="1" x14ac:dyDescent="0.25">
      <c r="A4196" s="43">
        <v>44912</v>
      </c>
      <c r="B4196" s="40" t="s">
        <v>16981</v>
      </c>
      <c r="C4196" s="40" t="s">
        <v>16982</v>
      </c>
      <c r="D4196" s="38">
        <v>2113526</v>
      </c>
      <c r="E4196" s="42" t="s">
        <v>9114</v>
      </c>
      <c r="F4196" s="38">
        <v>169082</v>
      </c>
      <c r="G4196" s="38">
        <v>2282608</v>
      </c>
      <c r="H4196" s="48" t="s">
        <v>9398</v>
      </c>
      <c r="I4196" s="40" t="s">
        <v>9399</v>
      </c>
      <c r="J4196" s="45">
        <f t="shared" si="248"/>
        <v>56006</v>
      </c>
      <c r="K4196" s="47">
        <f t="shared" si="249"/>
        <v>2282608</v>
      </c>
      <c r="L4196">
        <f>+VLOOKUP(J4196,'Thanh toán '!Q$6:R$3244,2,0)</f>
        <v>2282608</v>
      </c>
      <c r="M4196" s="47">
        <f t="shared" si="250"/>
        <v>0</v>
      </c>
    </row>
    <row r="4197" spans="1:13" ht="21" hidden="1" x14ac:dyDescent="0.25">
      <c r="A4197" s="43">
        <v>44912</v>
      </c>
      <c r="B4197" s="40" t="s">
        <v>16983</v>
      </c>
      <c r="C4197" s="40" t="s">
        <v>16984</v>
      </c>
      <c r="D4197" s="38">
        <v>1730400</v>
      </c>
      <c r="E4197" s="42" t="s">
        <v>9114</v>
      </c>
      <c r="F4197" s="38">
        <v>138432</v>
      </c>
      <c r="G4197" s="38">
        <v>1868832</v>
      </c>
      <c r="H4197" s="48" t="s">
        <v>10324</v>
      </c>
      <c r="I4197" s="40" t="s">
        <v>10325</v>
      </c>
      <c r="J4197" s="45">
        <f t="shared" si="248"/>
        <v>56007</v>
      </c>
      <c r="K4197" s="47">
        <f t="shared" si="249"/>
        <v>1868832</v>
      </c>
      <c r="L4197" t="e">
        <f>+VLOOKUP(J4197,'Thanh toán '!Q$6:R$3244,2,0)</f>
        <v>#N/A</v>
      </c>
      <c r="M4197" s="47" t="e">
        <f t="shared" si="250"/>
        <v>#N/A</v>
      </c>
    </row>
    <row r="4198" spans="1:13" ht="21" hidden="1" x14ac:dyDescent="0.25">
      <c r="A4198" s="43">
        <v>44912</v>
      </c>
      <c r="B4198" s="40" t="s">
        <v>16985</v>
      </c>
      <c r="C4198" s="40" t="s">
        <v>16986</v>
      </c>
      <c r="D4198" s="38">
        <v>1135766</v>
      </c>
      <c r="E4198" s="42" t="s">
        <v>9114</v>
      </c>
      <c r="F4198" s="38">
        <v>90861</v>
      </c>
      <c r="G4198" s="38">
        <v>1226627</v>
      </c>
      <c r="H4198" s="48" t="s">
        <v>10324</v>
      </c>
      <c r="I4198" s="40" t="s">
        <v>10325</v>
      </c>
      <c r="J4198" s="45">
        <f t="shared" si="248"/>
        <v>56008</v>
      </c>
      <c r="K4198" s="47">
        <f t="shared" si="249"/>
        <v>1226627</v>
      </c>
      <c r="L4198">
        <f>+VLOOKUP(J4198,'Thanh toán '!Q$6:R$3244,2,0)</f>
        <v>1226627</v>
      </c>
      <c r="M4198" s="47">
        <f t="shared" si="250"/>
        <v>0</v>
      </c>
    </row>
    <row r="4199" spans="1:13" hidden="1" x14ac:dyDescent="0.25">
      <c r="A4199" s="43">
        <v>44912</v>
      </c>
      <c r="B4199" s="40" t="s">
        <v>16987</v>
      </c>
      <c r="C4199" s="40" t="s">
        <v>16988</v>
      </c>
      <c r="D4199" s="38">
        <v>1695501</v>
      </c>
      <c r="E4199" s="42" t="s">
        <v>9114</v>
      </c>
      <c r="F4199" s="38">
        <v>135640</v>
      </c>
      <c r="G4199" s="38">
        <v>1831141</v>
      </c>
      <c r="H4199" s="48" t="s">
        <v>9116</v>
      </c>
      <c r="I4199" s="40" t="s">
        <v>9117</v>
      </c>
      <c r="J4199" s="45">
        <f t="shared" si="248"/>
        <v>56009</v>
      </c>
      <c r="K4199" s="47">
        <f t="shared" si="249"/>
        <v>1831141</v>
      </c>
      <c r="L4199">
        <f>+VLOOKUP(J4199,'Thanh toán '!Q$6:R$3244,2,0)</f>
        <v>1831141</v>
      </c>
      <c r="M4199" s="47">
        <f t="shared" si="250"/>
        <v>0</v>
      </c>
    </row>
    <row r="4200" spans="1:13" hidden="1" x14ac:dyDescent="0.25">
      <c r="A4200" s="43">
        <v>44912</v>
      </c>
      <c r="B4200" s="40" t="s">
        <v>16989</v>
      </c>
      <c r="C4200" s="40" t="s">
        <v>16990</v>
      </c>
      <c r="D4200" s="38">
        <v>7263235</v>
      </c>
      <c r="E4200" s="42" t="s">
        <v>9114</v>
      </c>
      <c r="F4200" s="38">
        <v>581059</v>
      </c>
      <c r="G4200" s="38">
        <v>7844294</v>
      </c>
      <c r="H4200" s="48" t="s">
        <v>9635</v>
      </c>
      <c r="I4200" s="40" t="s">
        <v>9636</v>
      </c>
      <c r="J4200" s="45">
        <f t="shared" si="248"/>
        <v>56010</v>
      </c>
      <c r="K4200" s="47">
        <f t="shared" si="249"/>
        <v>7844294</v>
      </c>
      <c r="L4200">
        <f>+VLOOKUP(J4200,'Thanh toán '!Q$6:R$3244,2,0)</f>
        <v>7844294</v>
      </c>
      <c r="M4200" s="47">
        <f t="shared" si="250"/>
        <v>0</v>
      </c>
    </row>
    <row r="4201" spans="1:13" hidden="1" x14ac:dyDescent="0.25">
      <c r="A4201" s="43">
        <v>44912</v>
      </c>
      <c r="B4201" s="40" t="s">
        <v>16991</v>
      </c>
      <c r="C4201" s="40" t="s">
        <v>16992</v>
      </c>
      <c r="D4201" s="38">
        <v>1081500</v>
      </c>
      <c r="E4201" s="42" t="s">
        <v>9114</v>
      </c>
      <c r="F4201" s="38">
        <v>86520</v>
      </c>
      <c r="G4201" s="38">
        <v>1168020</v>
      </c>
      <c r="H4201" s="48" t="s">
        <v>14049</v>
      </c>
      <c r="I4201" s="40" t="s">
        <v>14050</v>
      </c>
      <c r="J4201" s="45">
        <f t="shared" si="248"/>
        <v>56011</v>
      </c>
      <c r="K4201" s="47">
        <f t="shared" si="249"/>
        <v>1168020</v>
      </c>
      <c r="L4201" t="e">
        <f>+VLOOKUP(J4201,'Thanh toán '!Q$6:R$3244,2,0)</f>
        <v>#N/A</v>
      </c>
      <c r="M4201" s="47" t="e">
        <f t="shared" si="250"/>
        <v>#N/A</v>
      </c>
    </row>
    <row r="4202" spans="1:13" ht="21" hidden="1" x14ac:dyDescent="0.25">
      <c r="A4202" s="43">
        <v>44912</v>
      </c>
      <c r="B4202" s="40" t="s">
        <v>16993</v>
      </c>
      <c r="C4202" s="40" t="s">
        <v>16994</v>
      </c>
      <c r="D4202" s="38">
        <v>2004017</v>
      </c>
      <c r="E4202" s="42" t="s">
        <v>9114</v>
      </c>
      <c r="F4202" s="38">
        <v>160321</v>
      </c>
      <c r="G4202" s="38">
        <v>2164338</v>
      </c>
      <c r="H4202" s="48" t="s">
        <v>9284</v>
      </c>
      <c r="I4202" s="40" t="s">
        <v>9285</v>
      </c>
      <c r="J4202" s="45">
        <f t="shared" si="248"/>
        <v>56013</v>
      </c>
      <c r="K4202" s="47">
        <f t="shared" si="249"/>
        <v>2164338</v>
      </c>
      <c r="L4202">
        <f>+VLOOKUP(J4202,'Thanh toán '!Q$6:R$3244,2,0)</f>
        <v>2164338</v>
      </c>
      <c r="M4202" s="47">
        <f t="shared" si="250"/>
        <v>0</v>
      </c>
    </row>
    <row r="4203" spans="1:13" hidden="1" x14ac:dyDescent="0.25">
      <c r="A4203" s="43">
        <v>44912</v>
      </c>
      <c r="B4203" s="40" t="s">
        <v>16995</v>
      </c>
      <c r="C4203" s="40" t="s">
        <v>16996</v>
      </c>
      <c r="D4203" s="38">
        <v>2028685</v>
      </c>
      <c r="E4203" s="42" t="s">
        <v>9114</v>
      </c>
      <c r="F4203" s="38">
        <v>162295</v>
      </c>
      <c r="G4203" s="38">
        <v>2190980</v>
      </c>
      <c r="H4203" s="48" t="s">
        <v>14049</v>
      </c>
      <c r="I4203" s="40" t="s">
        <v>14050</v>
      </c>
      <c r="J4203" s="45">
        <f t="shared" si="248"/>
        <v>56014</v>
      </c>
      <c r="K4203" s="47">
        <f t="shared" si="249"/>
        <v>2190980</v>
      </c>
      <c r="L4203">
        <f>+VLOOKUP(J4203,'Thanh toán '!Q$6:R$3244,2,0)</f>
        <v>2190980</v>
      </c>
      <c r="M4203" s="47">
        <f t="shared" si="250"/>
        <v>0</v>
      </c>
    </row>
    <row r="4204" spans="1:13" hidden="1" x14ac:dyDescent="0.25">
      <c r="A4204" s="43">
        <v>44914</v>
      </c>
      <c r="B4204" s="40" t="s">
        <v>16997</v>
      </c>
      <c r="C4204" s="40" t="s">
        <v>16998</v>
      </c>
      <c r="D4204" s="38">
        <v>424200</v>
      </c>
      <c r="E4204" s="42" t="s">
        <v>9114</v>
      </c>
      <c r="F4204" s="38">
        <v>33936</v>
      </c>
      <c r="G4204" s="38">
        <v>458136</v>
      </c>
      <c r="H4204" s="48" t="s">
        <v>10423</v>
      </c>
      <c r="I4204" s="40" t="s">
        <v>10424</v>
      </c>
      <c r="J4204" s="45">
        <f t="shared" si="248"/>
        <v>56019</v>
      </c>
      <c r="K4204" s="47">
        <f t="shared" si="249"/>
        <v>458136</v>
      </c>
      <c r="L4204" t="e">
        <f>+VLOOKUP(J4204,'Thanh toán '!Q$6:R$3244,2,0)</f>
        <v>#N/A</v>
      </c>
      <c r="M4204" s="47" t="e">
        <f t="shared" si="250"/>
        <v>#N/A</v>
      </c>
    </row>
    <row r="4205" spans="1:13" hidden="1" x14ac:dyDescent="0.25">
      <c r="A4205" s="43">
        <v>44914</v>
      </c>
      <c r="B4205" s="40" t="s">
        <v>16999</v>
      </c>
      <c r="C4205" s="40" t="s">
        <v>17000</v>
      </c>
      <c r="D4205" s="38">
        <v>2446223</v>
      </c>
      <c r="E4205" s="42" t="s">
        <v>9114</v>
      </c>
      <c r="F4205" s="38">
        <v>195698</v>
      </c>
      <c r="G4205" s="38">
        <v>2641921</v>
      </c>
      <c r="H4205" s="48" t="s">
        <v>10423</v>
      </c>
      <c r="I4205" s="40" t="s">
        <v>10424</v>
      </c>
      <c r="J4205" s="45">
        <f t="shared" ref="J4205:J4268" si="251">+B4205*1</f>
        <v>56020</v>
      </c>
      <c r="K4205" s="47">
        <f t="shared" ref="K4205:K4268" si="252">+G4205</f>
        <v>2641921</v>
      </c>
      <c r="L4205">
        <f>+VLOOKUP(J4205,'Thanh toán '!Q$6:R$3244,2,0)</f>
        <v>2641921</v>
      </c>
      <c r="M4205" s="47">
        <f t="shared" si="250"/>
        <v>0</v>
      </c>
    </row>
    <row r="4206" spans="1:13" ht="21" hidden="1" x14ac:dyDescent="0.25">
      <c r="A4206" s="43">
        <v>44914</v>
      </c>
      <c r="B4206" s="40" t="s">
        <v>17001</v>
      </c>
      <c r="C4206" s="40" t="s">
        <v>17002</v>
      </c>
      <c r="D4206" s="38">
        <v>910676</v>
      </c>
      <c r="E4206" s="42" t="s">
        <v>9114</v>
      </c>
      <c r="F4206" s="38">
        <v>72854</v>
      </c>
      <c r="G4206" s="38">
        <v>983530</v>
      </c>
      <c r="H4206" s="48" t="s">
        <v>9284</v>
      </c>
      <c r="I4206" s="40" t="s">
        <v>9285</v>
      </c>
      <c r="J4206" s="45">
        <f t="shared" si="251"/>
        <v>56021</v>
      </c>
      <c r="K4206" s="47">
        <f t="shared" si="252"/>
        <v>983530</v>
      </c>
      <c r="L4206">
        <f>+VLOOKUP(J4206,'Thanh toán '!Q$6:R$3244,2,0)</f>
        <v>983530</v>
      </c>
      <c r="M4206" s="47">
        <f t="shared" si="250"/>
        <v>0</v>
      </c>
    </row>
    <row r="4207" spans="1:13" ht="21" hidden="1" x14ac:dyDescent="0.25">
      <c r="A4207" s="43">
        <v>44914</v>
      </c>
      <c r="B4207" s="40" t="s">
        <v>17003</v>
      </c>
      <c r="C4207" s="40" t="s">
        <v>17004</v>
      </c>
      <c r="D4207" s="38">
        <v>910676</v>
      </c>
      <c r="E4207" s="42" t="s">
        <v>9114</v>
      </c>
      <c r="F4207" s="38">
        <v>72854</v>
      </c>
      <c r="G4207" s="38">
        <v>983530</v>
      </c>
      <c r="H4207" s="48" t="s">
        <v>9284</v>
      </c>
      <c r="I4207" s="40" t="s">
        <v>9285</v>
      </c>
      <c r="J4207" s="45">
        <f t="shared" si="251"/>
        <v>56022</v>
      </c>
      <c r="K4207" s="47">
        <f t="shared" si="252"/>
        <v>983530</v>
      </c>
      <c r="L4207">
        <f>+VLOOKUP(J4207,'Thanh toán '!Q$6:R$3244,2,0)</f>
        <v>983530</v>
      </c>
      <c r="M4207" s="47">
        <f t="shared" si="250"/>
        <v>0</v>
      </c>
    </row>
    <row r="4208" spans="1:13" ht="21" hidden="1" x14ac:dyDescent="0.25">
      <c r="A4208" s="43">
        <v>44914</v>
      </c>
      <c r="B4208" s="40" t="s">
        <v>17005</v>
      </c>
      <c r="C4208" s="40" t="s">
        <v>17006</v>
      </c>
      <c r="D4208" s="38">
        <v>910676</v>
      </c>
      <c r="E4208" s="42" t="s">
        <v>9114</v>
      </c>
      <c r="F4208" s="38">
        <v>72854</v>
      </c>
      <c r="G4208" s="38">
        <v>983530</v>
      </c>
      <c r="H4208" s="48" t="s">
        <v>9284</v>
      </c>
      <c r="I4208" s="40" t="s">
        <v>9285</v>
      </c>
      <c r="J4208" s="45">
        <f t="shared" si="251"/>
        <v>56023</v>
      </c>
      <c r="K4208" s="47">
        <f t="shared" si="252"/>
        <v>983530</v>
      </c>
      <c r="L4208">
        <f>+VLOOKUP(J4208,'Thanh toán '!Q$6:R$3244,2,0)</f>
        <v>983530</v>
      </c>
      <c r="M4208" s="47">
        <f t="shared" si="250"/>
        <v>0</v>
      </c>
    </row>
    <row r="4209" spans="1:13" ht="21" hidden="1" x14ac:dyDescent="0.25">
      <c r="A4209" s="43">
        <v>44914</v>
      </c>
      <c r="B4209" s="40" t="s">
        <v>17007</v>
      </c>
      <c r="C4209" s="40" t="s">
        <v>17008</v>
      </c>
      <c r="D4209" s="38">
        <v>910676</v>
      </c>
      <c r="E4209" s="42" t="s">
        <v>9114</v>
      </c>
      <c r="F4209" s="38">
        <v>72854</v>
      </c>
      <c r="G4209" s="38">
        <v>983530</v>
      </c>
      <c r="H4209" s="48" t="s">
        <v>9284</v>
      </c>
      <c r="I4209" s="40" t="s">
        <v>9285</v>
      </c>
      <c r="J4209" s="45">
        <f t="shared" si="251"/>
        <v>56024</v>
      </c>
      <c r="K4209" s="47">
        <f t="shared" si="252"/>
        <v>983530</v>
      </c>
      <c r="L4209">
        <f>+VLOOKUP(J4209,'Thanh toán '!Q$6:R$3244,2,0)</f>
        <v>983530</v>
      </c>
      <c r="M4209" s="47">
        <f t="shared" si="250"/>
        <v>0</v>
      </c>
    </row>
    <row r="4210" spans="1:13" ht="21" hidden="1" x14ac:dyDescent="0.25">
      <c r="A4210" s="43">
        <v>44914</v>
      </c>
      <c r="B4210" s="40" t="s">
        <v>17009</v>
      </c>
      <c r="C4210" s="40" t="s">
        <v>17010</v>
      </c>
      <c r="D4210" s="38">
        <v>910676</v>
      </c>
      <c r="E4210" s="42" t="s">
        <v>9114</v>
      </c>
      <c r="F4210" s="38">
        <v>72854</v>
      </c>
      <c r="G4210" s="38">
        <v>983530</v>
      </c>
      <c r="H4210" s="48" t="s">
        <v>9284</v>
      </c>
      <c r="I4210" s="40" t="s">
        <v>9285</v>
      </c>
      <c r="J4210" s="45">
        <f t="shared" si="251"/>
        <v>56025</v>
      </c>
      <c r="K4210" s="47">
        <f t="shared" si="252"/>
        <v>983530</v>
      </c>
      <c r="L4210">
        <f>+VLOOKUP(J4210,'Thanh toán '!Q$6:R$3244,2,0)</f>
        <v>983530</v>
      </c>
      <c r="M4210" s="47">
        <f t="shared" si="250"/>
        <v>0</v>
      </c>
    </row>
    <row r="4211" spans="1:13" ht="21" hidden="1" x14ac:dyDescent="0.25">
      <c r="A4211" s="43">
        <v>44914</v>
      </c>
      <c r="B4211" s="40" t="s">
        <v>17011</v>
      </c>
      <c r="C4211" s="40" t="s">
        <v>17012</v>
      </c>
      <c r="D4211" s="38">
        <v>546405</v>
      </c>
      <c r="E4211" s="42" t="s">
        <v>9114</v>
      </c>
      <c r="F4211" s="38">
        <v>43712</v>
      </c>
      <c r="G4211" s="38">
        <v>590117</v>
      </c>
      <c r="H4211" s="48" t="s">
        <v>9284</v>
      </c>
      <c r="I4211" s="40" t="s">
        <v>9285</v>
      </c>
      <c r="J4211" s="45">
        <f t="shared" si="251"/>
        <v>56026</v>
      </c>
      <c r="K4211" s="47">
        <f t="shared" si="252"/>
        <v>590117</v>
      </c>
      <c r="L4211">
        <f>+VLOOKUP(J4211,'Thanh toán '!Q$6:R$3244,2,0)</f>
        <v>590117</v>
      </c>
      <c r="M4211" s="47">
        <f t="shared" si="250"/>
        <v>0</v>
      </c>
    </row>
    <row r="4212" spans="1:13" ht="21" hidden="1" x14ac:dyDescent="0.25">
      <c r="A4212" s="43">
        <v>44914</v>
      </c>
      <c r="B4212" s="40" t="s">
        <v>17013</v>
      </c>
      <c r="C4212" s="40" t="s">
        <v>17014</v>
      </c>
      <c r="D4212" s="38">
        <v>728540</v>
      </c>
      <c r="E4212" s="42" t="s">
        <v>9114</v>
      </c>
      <c r="F4212" s="38">
        <v>58283</v>
      </c>
      <c r="G4212" s="38">
        <v>786823</v>
      </c>
      <c r="H4212" s="48" t="s">
        <v>9284</v>
      </c>
      <c r="I4212" s="40" t="s">
        <v>9285</v>
      </c>
      <c r="J4212" s="45">
        <f t="shared" si="251"/>
        <v>56027</v>
      </c>
      <c r="K4212" s="47">
        <f t="shared" si="252"/>
        <v>786823</v>
      </c>
      <c r="L4212">
        <f>+VLOOKUP(J4212,'Thanh toán '!Q$6:R$3244,2,0)</f>
        <v>786823</v>
      </c>
      <c r="M4212" s="47">
        <f t="shared" si="250"/>
        <v>0</v>
      </c>
    </row>
    <row r="4213" spans="1:13" ht="21" hidden="1" x14ac:dyDescent="0.25">
      <c r="A4213" s="43">
        <v>44914</v>
      </c>
      <c r="B4213" s="40" t="s">
        <v>17015</v>
      </c>
      <c r="C4213" s="40" t="s">
        <v>17016</v>
      </c>
      <c r="D4213" s="38">
        <v>455338</v>
      </c>
      <c r="E4213" s="42" t="s">
        <v>9114</v>
      </c>
      <c r="F4213" s="38">
        <v>36427</v>
      </c>
      <c r="G4213" s="38">
        <v>491765</v>
      </c>
      <c r="H4213" s="48" t="s">
        <v>9284</v>
      </c>
      <c r="I4213" s="40" t="s">
        <v>9285</v>
      </c>
      <c r="J4213" s="45">
        <f t="shared" si="251"/>
        <v>56028</v>
      </c>
      <c r="K4213" s="47">
        <f t="shared" si="252"/>
        <v>491765</v>
      </c>
      <c r="L4213">
        <f>+VLOOKUP(J4213,'Thanh toán '!Q$6:R$3244,2,0)</f>
        <v>491765</v>
      </c>
      <c r="M4213" s="47">
        <f t="shared" si="250"/>
        <v>0</v>
      </c>
    </row>
    <row r="4214" spans="1:13" ht="21" hidden="1" x14ac:dyDescent="0.25">
      <c r="A4214" s="43">
        <v>44914</v>
      </c>
      <c r="B4214" s="40" t="s">
        <v>17017</v>
      </c>
      <c r="C4214" s="40" t="s">
        <v>17018</v>
      </c>
      <c r="D4214" s="38">
        <v>910676</v>
      </c>
      <c r="E4214" s="42" t="s">
        <v>9114</v>
      </c>
      <c r="F4214" s="38">
        <v>72854</v>
      </c>
      <c r="G4214" s="38">
        <v>983530</v>
      </c>
      <c r="H4214" s="48" t="s">
        <v>9284</v>
      </c>
      <c r="I4214" s="40" t="s">
        <v>9285</v>
      </c>
      <c r="J4214" s="45">
        <f t="shared" si="251"/>
        <v>56029</v>
      </c>
      <c r="K4214" s="47">
        <f t="shared" si="252"/>
        <v>983530</v>
      </c>
      <c r="L4214">
        <f>+VLOOKUP(J4214,'Thanh toán '!Q$6:R$3244,2,0)</f>
        <v>983530</v>
      </c>
      <c r="M4214" s="47">
        <f t="shared" si="250"/>
        <v>0</v>
      </c>
    </row>
    <row r="4215" spans="1:13" ht="21" hidden="1" x14ac:dyDescent="0.25">
      <c r="A4215" s="43">
        <v>44914</v>
      </c>
      <c r="B4215" s="40" t="s">
        <v>17019</v>
      </c>
      <c r="C4215" s="40" t="s">
        <v>17020</v>
      </c>
      <c r="D4215" s="38">
        <v>1366013</v>
      </c>
      <c r="E4215" s="42" t="s">
        <v>9114</v>
      </c>
      <c r="F4215" s="38">
        <v>109281</v>
      </c>
      <c r="G4215" s="38">
        <v>1475294</v>
      </c>
      <c r="H4215" s="48" t="s">
        <v>9284</v>
      </c>
      <c r="I4215" s="40" t="s">
        <v>9285</v>
      </c>
      <c r="J4215" s="45">
        <f t="shared" si="251"/>
        <v>56030</v>
      </c>
      <c r="K4215" s="47">
        <f t="shared" si="252"/>
        <v>1475294</v>
      </c>
      <c r="L4215">
        <f>+VLOOKUP(J4215,'Thanh toán '!Q$6:R$3244,2,0)</f>
        <v>1475294</v>
      </c>
      <c r="M4215" s="47">
        <f t="shared" si="250"/>
        <v>0</v>
      </c>
    </row>
    <row r="4216" spans="1:13" hidden="1" x14ac:dyDescent="0.25">
      <c r="A4216" s="43">
        <v>44914</v>
      </c>
      <c r="B4216" s="40" t="s">
        <v>17021</v>
      </c>
      <c r="C4216" s="40" t="s">
        <v>17022</v>
      </c>
      <c r="D4216" s="38">
        <v>3411316</v>
      </c>
      <c r="E4216" s="42" t="s">
        <v>9114</v>
      </c>
      <c r="F4216" s="38">
        <v>272905</v>
      </c>
      <c r="G4216" s="38">
        <v>3684221</v>
      </c>
      <c r="H4216" s="48" t="s">
        <v>9206</v>
      </c>
      <c r="I4216" s="40" t="s">
        <v>9207</v>
      </c>
      <c r="J4216" s="45">
        <f t="shared" si="251"/>
        <v>56031</v>
      </c>
      <c r="K4216" s="47">
        <f t="shared" si="252"/>
        <v>3684221</v>
      </c>
      <c r="L4216">
        <f>+VLOOKUP(J4216,'Thanh toán '!Q$6:R$3244,2,0)</f>
        <v>3684221</v>
      </c>
      <c r="M4216" s="47">
        <f t="shared" si="250"/>
        <v>0</v>
      </c>
    </row>
    <row r="4217" spans="1:13" hidden="1" x14ac:dyDescent="0.25">
      <c r="A4217" s="43">
        <v>44914</v>
      </c>
      <c r="B4217" s="40" t="s">
        <v>17023</v>
      </c>
      <c r="C4217" s="40" t="s">
        <v>17024</v>
      </c>
      <c r="D4217" s="38">
        <v>865200</v>
      </c>
      <c r="E4217" s="42" t="s">
        <v>9114</v>
      </c>
      <c r="F4217" s="38">
        <v>69216</v>
      </c>
      <c r="G4217" s="38">
        <v>934416</v>
      </c>
      <c r="H4217" s="48" t="s">
        <v>9001</v>
      </c>
      <c r="I4217" s="40" t="s">
        <v>9002</v>
      </c>
      <c r="J4217" s="45">
        <f t="shared" si="251"/>
        <v>56032</v>
      </c>
      <c r="K4217" s="47">
        <f t="shared" si="252"/>
        <v>934416</v>
      </c>
      <c r="L4217" t="e">
        <f>+VLOOKUP(J4217,'Thanh toán '!Q$6:R$3244,2,0)</f>
        <v>#N/A</v>
      </c>
      <c r="M4217" s="47" t="e">
        <f t="shared" si="250"/>
        <v>#N/A</v>
      </c>
    </row>
    <row r="4218" spans="1:13" hidden="1" x14ac:dyDescent="0.25">
      <c r="A4218" s="43">
        <v>44914</v>
      </c>
      <c r="B4218" s="40" t="s">
        <v>17025</v>
      </c>
      <c r="C4218" s="40" t="s">
        <v>17026</v>
      </c>
      <c r="D4218" s="38">
        <v>455338</v>
      </c>
      <c r="E4218" s="42" t="s">
        <v>9114</v>
      </c>
      <c r="F4218" s="38">
        <v>36427</v>
      </c>
      <c r="G4218" s="38">
        <v>491765</v>
      </c>
      <c r="H4218" s="48" t="s">
        <v>9001</v>
      </c>
      <c r="I4218" s="40" t="s">
        <v>9002</v>
      </c>
      <c r="J4218" s="45">
        <f t="shared" si="251"/>
        <v>56033</v>
      </c>
      <c r="K4218" s="47">
        <f t="shared" si="252"/>
        <v>491765</v>
      </c>
      <c r="L4218">
        <f>+VLOOKUP(J4218,'Thanh toán '!Q$6:R$3244,2,0)</f>
        <v>491765</v>
      </c>
      <c r="M4218" s="47">
        <f t="shared" si="250"/>
        <v>0</v>
      </c>
    </row>
    <row r="4219" spans="1:13" hidden="1" x14ac:dyDescent="0.25">
      <c r="A4219" s="43">
        <v>44914</v>
      </c>
      <c r="B4219" s="40" t="s">
        <v>17027</v>
      </c>
      <c r="C4219" s="40" t="s">
        <v>17028</v>
      </c>
      <c r="D4219" s="38">
        <v>865200</v>
      </c>
      <c r="E4219" s="42" t="s">
        <v>9114</v>
      </c>
      <c r="F4219" s="38">
        <v>69216</v>
      </c>
      <c r="G4219" s="38">
        <v>934416</v>
      </c>
      <c r="H4219" s="48" t="s">
        <v>9001</v>
      </c>
      <c r="I4219" s="40" t="s">
        <v>9002</v>
      </c>
      <c r="J4219" s="45">
        <f t="shared" si="251"/>
        <v>56034</v>
      </c>
      <c r="K4219" s="47">
        <f t="shared" si="252"/>
        <v>934416</v>
      </c>
      <c r="L4219" t="e">
        <f>+VLOOKUP(J4219,'Thanh toán '!Q$6:R$3244,2,0)</f>
        <v>#N/A</v>
      </c>
      <c r="M4219" s="47" t="e">
        <f t="shared" si="250"/>
        <v>#N/A</v>
      </c>
    </row>
    <row r="4220" spans="1:13" hidden="1" x14ac:dyDescent="0.25">
      <c r="A4220" s="43">
        <v>44914</v>
      </c>
      <c r="B4220" s="40" t="s">
        <v>17029</v>
      </c>
      <c r="C4220" s="40" t="s">
        <v>17030</v>
      </c>
      <c r="D4220" s="38">
        <v>865200</v>
      </c>
      <c r="E4220" s="42" t="s">
        <v>9114</v>
      </c>
      <c r="F4220" s="38">
        <v>69216</v>
      </c>
      <c r="G4220" s="38">
        <v>934416</v>
      </c>
      <c r="H4220" s="48" t="s">
        <v>9001</v>
      </c>
      <c r="I4220" s="40" t="s">
        <v>9002</v>
      </c>
      <c r="J4220" s="45">
        <f t="shared" si="251"/>
        <v>56035</v>
      </c>
      <c r="K4220" s="47">
        <f t="shared" si="252"/>
        <v>934416</v>
      </c>
      <c r="L4220" t="e">
        <f>+VLOOKUP(J4220,'Thanh toán '!Q$6:R$3244,2,0)</f>
        <v>#N/A</v>
      </c>
      <c r="M4220" s="47" t="e">
        <f t="shared" si="250"/>
        <v>#N/A</v>
      </c>
    </row>
    <row r="4221" spans="1:13" hidden="1" x14ac:dyDescent="0.25">
      <c r="A4221" s="43">
        <v>44914</v>
      </c>
      <c r="B4221" s="40" t="s">
        <v>17031</v>
      </c>
      <c r="C4221" s="40" t="s">
        <v>17032</v>
      </c>
      <c r="D4221" s="38">
        <v>455338</v>
      </c>
      <c r="E4221" s="42" t="s">
        <v>9114</v>
      </c>
      <c r="F4221" s="38">
        <v>36427</v>
      </c>
      <c r="G4221" s="38">
        <v>491765</v>
      </c>
      <c r="H4221" s="48" t="s">
        <v>9001</v>
      </c>
      <c r="I4221" s="40" t="s">
        <v>9002</v>
      </c>
      <c r="J4221" s="45">
        <f t="shared" si="251"/>
        <v>56036</v>
      </c>
      <c r="K4221" s="47">
        <f t="shared" si="252"/>
        <v>491765</v>
      </c>
      <c r="L4221">
        <f>+VLOOKUP(J4221,'Thanh toán '!Q$6:R$3244,2,0)</f>
        <v>491765</v>
      </c>
      <c r="M4221" s="47">
        <f t="shared" si="250"/>
        <v>0</v>
      </c>
    </row>
    <row r="4222" spans="1:13" hidden="1" x14ac:dyDescent="0.25">
      <c r="A4222" s="43">
        <v>44914</v>
      </c>
      <c r="B4222" s="40" t="s">
        <v>17033</v>
      </c>
      <c r="C4222" s="40" t="s">
        <v>17034</v>
      </c>
      <c r="D4222" s="38">
        <v>455338</v>
      </c>
      <c r="E4222" s="42" t="s">
        <v>9114</v>
      </c>
      <c r="F4222" s="38">
        <v>36427</v>
      </c>
      <c r="G4222" s="38">
        <v>491765</v>
      </c>
      <c r="H4222" s="48" t="s">
        <v>9001</v>
      </c>
      <c r="I4222" s="40" t="s">
        <v>9002</v>
      </c>
      <c r="J4222" s="45">
        <f t="shared" si="251"/>
        <v>56037</v>
      </c>
      <c r="K4222" s="47">
        <f t="shared" si="252"/>
        <v>491765</v>
      </c>
      <c r="L4222">
        <f>+VLOOKUP(J4222,'Thanh toán '!Q$6:R$3244,2,0)</f>
        <v>491765</v>
      </c>
      <c r="M4222" s="47">
        <f t="shared" si="250"/>
        <v>0</v>
      </c>
    </row>
    <row r="4223" spans="1:13" hidden="1" x14ac:dyDescent="0.25">
      <c r="A4223" s="43">
        <v>44914</v>
      </c>
      <c r="B4223" s="40" t="s">
        <v>17035</v>
      </c>
      <c r="C4223" s="40" t="s">
        <v>17036</v>
      </c>
      <c r="D4223" s="38">
        <v>1123173</v>
      </c>
      <c r="E4223" s="42" t="s">
        <v>9114</v>
      </c>
      <c r="F4223" s="38">
        <v>89854</v>
      </c>
      <c r="G4223" s="38">
        <v>1213027</v>
      </c>
      <c r="H4223" s="48" t="s">
        <v>9001</v>
      </c>
      <c r="I4223" s="40" t="s">
        <v>9002</v>
      </c>
      <c r="J4223" s="45">
        <f t="shared" si="251"/>
        <v>56038</v>
      </c>
      <c r="K4223" s="47">
        <f t="shared" si="252"/>
        <v>1213027</v>
      </c>
      <c r="L4223">
        <f>+VLOOKUP(J4223,'Thanh toán '!Q$6:R$3244,2,0)</f>
        <v>1213027</v>
      </c>
      <c r="M4223" s="47">
        <f t="shared" si="250"/>
        <v>0</v>
      </c>
    </row>
    <row r="4224" spans="1:13" hidden="1" x14ac:dyDescent="0.25">
      <c r="A4224" s="43">
        <v>44914</v>
      </c>
      <c r="B4224" s="40" t="s">
        <v>17037</v>
      </c>
      <c r="C4224" s="40" t="s">
        <v>17038</v>
      </c>
      <c r="D4224" s="38">
        <v>455338</v>
      </c>
      <c r="E4224" s="42" t="s">
        <v>9114</v>
      </c>
      <c r="F4224" s="38">
        <v>36427</v>
      </c>
      <c r="G4224" s="38">
        <v>491765</v>
      </c>
      <c r="H4224" s="48" t="s">
        <v>9001</v>
      </c>
      <c r="I4224" s="40" t="s">
        <v>9002</v>
      </c>
      <c r="J4224" s="45">
        <f t="shared" si="251"/>
        <v>56039</v>
      </c>
      <c r="K4224" s="47">
        <f t="shared" si="252"/>
        <v>491765</v>
      </c>
      <c r="L4224">
        <f>+VLOOKUP(J4224,'Thanh toán '!Q$6:R$3244,2,0)</f>
        <v>491765</v>
      </c>
      <c r="M4224" s="47">
        <f t="shared" si="250"/>
        <v>0</v>
      </c>
    </row>
    <row r="4225" spans="1:13" hidden="1" x14ac:dyDescent="0.25">
      <c r="A4225" s="43">
        <v>44914</v>
      </c>
      <c r="B4225" s="40" t="s">
        <v>17039</v>
      </c>
      <c r="C4225" s="40" t="s">
        <v>17040</v>
      </c>
      <c r="D4225" s="38">
        <v>455338</v>
      </c>
      <c r="E4225" s="42" t="s">
        <v>9114</v>
      </c>
      <c r="F4225" s="38">
        <v>36427</v>
      </c>
      <c r="G4225" s="38">
        <v>491765</v>
      </c>
      <c r="H4225" s="48" t="s">
        <v>9001</v>
      </c>
      <c r="I4225" s="40" t="s">
        <v>9002</v>
      </c>
      <c r="J4225" s="45">
        <f t="shared" si="251"/>
        <v>56040</v>
      </c>
      <c r="K4225" s="47">
        <f t="shared" si="252"/>
        <v>491765</v>
      </c>
      <c r="L4225">
        <f>+VLOOKUP(J4225,'Thanh toán '!Q$6:R$3244,2,0)</f>
        <v>491765</v>
      </c>
      <c r="M4225" s="47">
        <f t="shared" si="250"/>
        <v>0</v>
      </c>
    </row>
    <row r="4226" spans="1:13" hidden="1" x14ac:dyDescent="0.25">
      <c r="A4226" s="43">
        <v>44914</v>
      </c>
      <c r="B4226" s="40" t="s">
        <v>17041</v>
      </c>
      <c r="C4226" s="40" t="s">
        <v>17042</v>
      </c>
      <c r="D4226" s="38">
        <v>455338</v>
      </c>
      <c r="E4226" s="42" t="s">
        <v>9114</v>
      </c>
      <c r="F4226" s="38">
        <v>36427</v>
      </c>
      <c r="G4226" s="38">
        <v>491765</v>
      </c>
      <c r="H4226" s="48" t="s">
        <v>9001</v>
      </c>
      <c r="I4226" s="40" t="s">
        <v>9002</v>
      </c>
      <c r="J4226" s="45">
        <f t="shared" si="251"/>
        <v>56041</v>
      </c>
      <c r="K4226" s="47">
        <f t="shared" si="252"/>
        <v>491765</v>
      </c>
      <c r="L4226">
        <f>+VLOOKUP(J4226,'Thanh toán '!Q$6:R$3244,2,0)</f>
        <v>491765</v>
      </c>
      <c r="M4226" s="47">
        <f t="shared" si="250"/>
        <v>0</v>
      </c>
    </row>
    <row r="4227" spans="1:13" hidden="1" x14ac:dyDescent="0.25">
      <c r="A4227" s="43">
        <v>44914</v>
      </c>
      <c r="B4227" s="40" t="s">
        <v>17043</v>
      </c>
      <c r="C4227" s="40" t="s">
        <v>17044</v>
      </c>
      <c r="D4227" s="38">
        <v>200728</v>
      </c>
      <c r="E4227" s="42" t="s">
        <v>9114</v>
      </c>
      <c r="F4227" s="38">
        <v>16058</v>
      </c>
      <c r="G4227" s="38">
        <v>216786</v>
      </c>
      <c r="H4227" s="48" t="s">
        <v>9001</v>
      </c>
      <c r="I4227" s="40" t="s">
        <v>9002</v>
      </c>
      <c r="J4227" s="45">
        <f t="shared" si="251"/>
        <v>56042</v>
      </c>
      <c r="K4227" s="47">
        <f t="shared" si="252"/>
        <v>216786</v>
      </c>
      <c r="L4227">
        <f>+VLOOKUP(J4227,'Thanh toán '!Q$6:R$3244,2,0)</f>
        <v>216786</v>
      </c>
      <c r="M4227" s="47">
        <f t="shared" si="250"/>
        <v>0</v>
      </c>
    </row>
    <row r="4228" spans="1:13" hidden="1" x14ac:dyDescent="0.25">
      <c r="A4228" s="43">
        <v>44914</v>
      </c>
      <c r="B4228" s="40" t="s">
        <v>17045</v>
      </c>
      <c r="C4228" s="40" t="s">
        <v>17046</v>
      </c>
      <c r="D4228" s="38">
        <v>455338</v>
      </c>
      <c r="E4228" s="42" t="s">
        <v>9114</v>
      </c>
      <c r="F4228" s="38">
        <v>36427</v>
      </c>
      <c r="G4228" s="38">
        <v>491765</v>
      </c>
      <c r="H4228" s="48" t="s">
        <v>9001</v>
      </c>
      <c r="I4228" s="40" t="s">
        <v>9002</v>
      </c>
      <c r="J4228" s="45">
        <f t="shared" si="251"/>
        <v>56043</v>
      </c>
      <c r="K4228" s="47">
        <f t="shared" si="252"/>
        <v>491765</v>
      </c>
      <c r="L4228">
        <f>+VLOOKUP(J4228,'Thanh toán '!Q$6:R$3244,2,0)</f>
        <v>491765</v>
      </c>
      <c r="M4228" s="47">
        <f t="shared" si="250"/>
        <v>0</v>
      </c>
    </row>
    <row r="4229" spans="1:13" hidden="1" x14ac:dyDescent="0.25">
      <c r="A4229" s="43">
        <v>44914</v>
      </c>
      <c r="B4229" s="40" t="s">
        <v>17047</v>
      </c>
      <c r="C4229" s="40" t="s">
        <v>17048</v>
      </c>
      <c r="D4229" s="38">
        <v>455338</v>
      </c>
      <c r="E4229" s="42" t="s">
        <v>9114</v>
      </c>
      <c r="F4229" s="38">
        <v>36427</v>
      </c>
      <c r="G4229" s="38">
        <v>491765</v>
      </c>
      <c r="H4229" s="48" t="s">
        <v>9001</v>
      </c>
      <c r="I4229" s="40" t="s">
        <v>9002</v>
      </c>
      <c r="J4229" s="45">
        <f t="shared" si="251"/>
        <v>56044</v>
      </c>
      <c r="K4229" s="47">
        <f t="shared" si="252"/>
        <v>491765</v>
      </c>
      <c r="L4229">
        <f>+VLOOKUP(J4229,'Thanh toán '!Q$6:R$3244,2,0)</f>
        <v>491765</v>
      </c>
      <c r="M4229" s="47">
        <f t="shared" si="250"/>
        <v>0</v>
      </c>
    </row>
    <row r="4230" spans="1:13" hidden="1" x14ac:dyDescent="0.25">
      <c r="A4230" s="43">
        <v>44914</v>
      </c>
      <c r="B4230" s="40" t="s">
        <v>17049</v>
      </c>
      <c r="C4230" s="40" t="s">
        <v>17050</v>
      </c>
      <c r="D4230" s="38">
        <v>455338</v>
      </c>
      <c r="E4230" s="42" t="s">
        <v>9114</v>
      </c>
      <c r="F4230" s="38">
        <v>36427</v>
      </c>
      <c r="G4230" s="38">
        <v>491765</v>
      </c>
      <c r="H4230" s="48" t="s">
        <v>9001</v>
      </c>
      <c r="I4230" s="40" t="s">
        <v>9002</v>
      </c>
      <c r="J4230" s="45">
        <f t="shared" si="251"/>
        <v>56045</v>
      </c>
      <c r="K4230" s="47">
        <f t="shared" si="252"/>
        <v>491765</v>
      </c>
      <c r="L4230">
        <f>+VLOOKUP(J4230,'Thanh toán '!Q$6:R$3244,2,0)</f>
        <v>491765</v>
      </c>
      <c r="M4230" s="47">
        <f t="shared" ref="M4230:M4293" si="253">+L4230-K4230</f>
        <v>0</v>
      </c>
    </row>
    <row r="4231" spans="1:13" hidden="1" x14ac:dyDescent="0.25">
      <c r="A4231" s="43">
        <v>44914</v>
      </c>
      <c r="B4231" s="40" t="s">
        <v>17051</v>
      </c>
      <c r="C4231" s="40" t="s">
        <v>17052</v>
      </c>
      <c r="D4231" s="38">
        <v>455338</v>
      </c>
      <c r="E4231" s="42" t="s">
        <v>9114</v>
      </c>
      <c r="F4231" s="38">
        <v>36427</v>
      </c>
      <c r="G4231" s="38">
        <v>491765</v>
      </c>
      <c r="H4231" s="48" t="s">
        <v>9001</v>
      </c>
      <c r="I4231" s="40" t="s">
        <v>9002</v>
      </c>
      <c r="J4231" s="45">
        <f t="shared" si="251"/>
        <v>56046</v>
      </c>
      <c r="K4231" s="47">
        <f t="shared" si="252"/>
        <v>491765</v>
      </c>
      <c r="L4231" t="e">
        <f>+VLOOKUP(J4231,'Thanh toán '!Q$6:R$3244,2,0)</f>
        <v>#N/A</v>
      </c>
      <c r="M4231" s="47" t="e">
        <f t="shared" si="253"/>
        <v>#N/A</v>
      </c>
    </row>
    <row r="4232" spans="1:13" hidden="1" x14ac:dyDescent="0.25">
      <c r="A4232" s="43">
        <v>44914</v>
      </c>
      <c r="B4232" s="40" t="s">
        <v>17053</v>
      </c>
      <c r="C4232" s="40" t="s">
        <v>17054</v>
      </c>
      <c r="D4232" s="38">
        <v>455338</v>
      </c>
      <c r="E4232" s="42" t="s">
        <v>9114</v>
      </c>
      <c r="F4232" s="38">
        <v>36427</v>
      </c>
      <c r="G4232" s="38">
        <v>491765</v>
      </c>
      <c r="H4232" s="48" t="s">
        <v>9001</v>
      </c>
      <c r="I4232" s="40" t="s">
        <v>9002</v>
      </c>
      <c r="J4232" s="45">
        <f t="shared" si="251"/>
        <v>56048</v>
      </c>
      <c r="K4232" s="47">
        <f t="shared" si="252"/>
        <v>491765</v>
      </c>
      <c r="L4232">
        <f>+VLOOKUP(J4232,'Thanh toán '!Q$6:R$3244,2,0)</f>
        <v>491765</v>
      </c>
      <c r="M4232" s="47">
        <f t="shared" si="253"/>
        <v>0</v>
      </c>
    </row>
    <row r="4233" spans="1:13" hidden="1" x14ac:dyDescent="0.25">
      <c r="A4233" s="43">
        <v>44914</v>
      </c>
      <c r="B4233" s="40" t="s">
        <v>17055</v>
      </c>
      <c r="C4233" s="40" t="s">
        <v>17056</v>
      </c>
      <c r="D4233" s="38">
        <v>455338</v>
      </c>
      <c r="E4233" s="42" t="s">
        <v>9114</v>
      </c>
      <c r="F4233" s="38">
        <v>36427</v>
      </c>
      <c r="G4233" s="38">
        <v>491765</v>
      </c>
      <c r="H4233" s="48" t="s">
        <v>9001</v>
      </c>
      <c r="I4233" s="40" t="s">
        <v>9002</v>
      </c>
      <c r="J4233" s="45">
        <f t="shared" si="251"/>
        <v>56049</v>
      </c>
      <c r="K4233" s="47">
        <f t="shared" si="252"/>
        <v>491765</v>
      </c>
      <c r="L4233">
        <f>+VLOOKUP(J4233,'Thanh toán '!Q$6:R$3244,2,0)</f>
        <v>491765</v>
      </c>
      <c r="M4233" s="47">
        <f t="shared" si="253"/>
        <v>0</v>
      </c>
    </row>
    <row r="4234" spans="1:13" hidden="1" x14ac:dyDescent="0.25">
      <c r="A4234" s="43">
        <v>44914</v>
      </c>
      <c r="B4234" s="40" t="s">
        <v>17057</v>
      </c>
      <c r="C4234" s="40" t="s">
        <v>17058</v>
      </c>
      <c r="D4234" s="38">
        <v>455338</v>
      </c>
      <c r="E4234" s="42" t="s">
        <v>9114</v>
      </c>
      <c r="F4234" s="38">
        <v>36427</v>
      </c>
      <c r="G4234" s="38">
        <v>491765</v>
      </c>
      <c r="H4234" s="48" t="s">
        <v>9001</v>
      </c>
      <c r="I4234" s="40" t="s">
        <v>9002</v>
      </c>
      <c r="J4234" s="45">
        <f t="shared" si="251"/>
        <v>56050</v>
      </c>
      <c r="K4234" s="47">
        <f t="shared" si="252"/>
        <v>491765</v>
      </c>
      <c r="L4234">
        <f>+VLOOKUP(J4234,'Thanh toán '!Q$6:R$3244,2,0)</f>
        <v>491765</v>
      </c>
      <c r="M4234" s="47">
        <f t="shared" si="253"/>
        <v>0</v>
      </c>
    </row>
    <row r="4235" spans="1:13" hidden="1" x14ac:dyDescent="0.25">
      <c r="A4235" s="43">
        <v>44914</v>
      </c>
      <c r="B4235" s="40" t="s">
        <v>17059</v>
      </c>
      <c r="C4235" s="40" t="s">
        <v>17060</v>
      </c>
      <c r="D4235" s="38">
        <v>1067804</v>
      </c>
      <c r="E4235" s="42" t="s">
        <v>9114</v>
      </c>
      <c r="F4235" s="38">
        <v>85424</v>
      </c>
      <c r="G4235" s="38">
        <v>1153228</v>
      </c>
      <c r="H4235" s="48" t="s">
        <v>9001</v>
      </c>
      <c r="I4235" s="40" t="s">
        <v>9002</v>
      </c>
      <c r="J4235" s="45">
        <f t="shared" si="251"/>
        <v>56051</v>
      </c>
      <c r="K4235" s="47">
        <f t="shared" si="252"/>
        <v>1153228</v>
      </c>
      <c r="L4235">
        <f>+VLOOKUP(J4235,'Thanh toán '!Q$6:R$3244,2,0)</f>
        <v>1153228</v>
      </c>
      <c r="M4235" s="47">
        <f t="shared" si="253"/>
        <v>0</v>
      </c>
    </row>
    <row r="4236" spans="1:13" hidden="1" x14ac:dyDescent="0.25">
      <c r="A4236" s="43">
        <v>44914</v>
      </c>
      <c r="B4236" s="40" t="s">
        <v>17061</v>
      </c>
      <c r="C4236" s="40" t="s">
        <v>17062</v>
      </c>
      <c r="D4236" s="38">
        <v>1117182</v>
      </c>
      <c r="E4236" s="42" t="s">
        <v>9114</v>
      </c>
      <c r="F4236" s="38">
        <v>89375</v>
      </c>
      <c r="G4236" s="38">
        <v>1206557</v>
      </c>
      <c r="H4236" s="48" t="s">
        <v>9001</v>
      </c>
      <c r="I4236" s="40" t="s">
        <v>9002</v>
      </c>
      <c r="J4236" s="45">
        <f t="shared" si="251"/>
        <v>56052</v>
      </c>
      <c r="K4236" s="47">
        <f t="shared" si="252"/>
        <v>1206557</v>
      </c>
      <c r="L4236">
        <f>+VLOOKUP(J4236,'Thanh toán '!Q$6:R$3244,2,0)</f>
        <v>1206557</v>
      </c>
      <c r="M4236" s="47">
        <f t="shared" si="253"/>
        <v>0</v>
      </c>
    </row>
    <row r="4237" spans="1:13" hidden="1" x14ac:dyDescent="0.25">
      <c r="A4237" s="43">
        <v>44914</v>
      </c>
      <c r="B4237" s="40" t="s">
        <v>17063</v>
      </c>
      <c r="C4237" s="40" t="s">
        <v>17064</v>
      </c>
      <c r="D4237" s="38">
        <v>922445</v>
      </c>
      <c r="E4237" s="42" t="s">
        <v>9114</v>
      </c>
      <c r="F4237" s="38">
        <v>73796</v>
      </c>
      <c r="G4237" s="38">
        <v>996241</v>
      </c>
      <c r="H4237" s="48" t="s">
        <v>9001</v>
      </c>
      <c r="I4237" s="40" t="s">
        <v>9002</v>
      </c>
      <c r="J4237" s="45">
        <f t="shared" si="251"/>
        <v>56053</v>
      </c>
      <c r="K4237" s="47">
        <f t="shared" si="252"/>
        <v>996241</v>
      </c>
      <c r="L4237" t="e">
        <f>+VLOOKUP(J4237,'Thanh toán '!Q$6:R$3244,2,0)</f>
        <v>#N/A</v>
      </c>
      <c r="M4237" s="47" t="e">
        <f t="shared" si="253"/>
        <v>#N/A</v>
      </c>
    </row>
    <row r="4238" spans="1:13" hidden="1" x14ac:dyDescent="0.25">
      <c r="A4238" s="43">
        <v>44914</v>
      </c>
      <c r="B4238" s="40" t="s">
        <v>17065</v>
      </c>
      <c r="C4238" s="40" t="s">
        <v>17066</v>
      </c>
      <c r="D4238" s="38">
        <v>455338</v>
      </c>
      <c r="E4238" s="42" t="s">
        <v>9114</v>
      </c>
      <c r="F4238" s="38">
        <v>36427</v>
      </c>
      <c r="G4238" s="38">
        <v>491765</v>
      </c>
      <c r="H4238" s="48" t="s">
        <v>9001</v>
      </c>
      <c r="I4238" s="40" t="s">
        <v>9002</v>
      </c>
      <c r="J4238" s="45">
        <f t="shared" si="251"/>
        <v>56054</v>
      </c>
      <c r="K4238" s="47">
        <f t="shared" si="252"/>
        <v>491765</v>
      </c>
      <c r="L4238">
        <f>+VLOOKUP(J4238,'Thanh toán '!Q$6:R$3244,2,0)</f>
        <v>491765</v>
      </c>
      <c r="M4238" s="47">
        <f t="shared" si="253"/>
        <v>0</v>
      </c>
    </row>
    <row r="4239" spans="1:13" hidden="1" x14ac:dyDescent="0.25">
      <c r="A4239" s="43">
        <v>44914</v>
      </c>
      <c r="B4239" s="40" t="s">
        <v>17067</v>
      </c>
      <c r="C4239" s="40" t="s">
        <v>17068</v>
      </c>
      <c r="D4239" s="38">
        <v>836309</v>
      </c>
      <c r="E4239" s="42" t="s">
        <v>9114</v>
      </c>
      <c r="F4239" s="38">
        <v>66905</v>
      </c>
      <c r="G4239" s="38">
        <v>903214</v>
      </c>
      <c r="H4239" s="48" t="s">
        <v>9001</v>
      </c>
      <c r="I4239" s="40" t="s">
        <v>9002</v>
      </c>
      <c r="J4239" s="45">
        <f t="shared" si="251"/>
        <v>56055</v>
      </c>
      <c r="K4239" s="47">
        <f t="shared" si="252"/>
        <v>903214</v>
      </c>
      <c r="L4239">
        <f>+VLOOKUP(J4239,'Thanh toán '!Q$6:R$3244,2,0)</f>
        <v>903214</v>
      </c>
      <c r="M4239" s="47">
        <f t="shared" si="253"/>
        <v>0</v>
      </c>
    </row>
    <row r="4240" spans="1:13" ht="21" hidden="1" x14ac:dyDescent="0.25">
      <c r="A4240" s="43">
        <v>44914</v>
      </c>
      <c r="B4240" s="40" t="s">
        <v>17069</v>
      </c>
      <c r="C4240" s="40" t="s">
        <v>17070</v>
      </c>
      <c r="D4240" s="38">
        <v>1330934</v>
      </c>
      <c r="E4240" s="42" t="s">
        <v>9114</v>
      </c>
      <c r="F4240" s="38">
        <v>106475</v>
      </c>
      <c r="G4240" s="38">
        <v>1437409</v>
      </c>
      <c r="H4240" s="48" t="s">
        <v>9159</v>
      </c>
      <c r="I4240" s="40" t="s">
        <v>9160</v>
      </c>
      <c r="J4240" s="45">
        <f t="shared" si="251"/>
        <v>56056</v>
      </c>
      <c r="K4240" s="47">
        <f t="shared" si="252"/>
        <v>1437409</v>
      </c>
      <c r="L4240">
        <f>+VLOOKUP(J4240,'Thanh toán '!Q$6:R$3244,2,0)</f>
        <v>1437409</v>
      </c>
      <c r="M4240" s="47">
        <f t="shared" si="253"/>
        <v>0</v>
      </c>
    </row>
    <row r="4241" spans="1:13" ht="21" hidden="1" x14ac:dyDescent="0.25">
      <c r="A4241" s="43">
        <v>44914</v>
      </c>
      <c r="B4241" s="40" t="s">
        <v>17071</v>
      </c>
      <c r="C4241" s="40" t="s">
        <v>17072</v>
      </c>
      <c r="D4241" s="38">
        <v>455338</v>
      </c>
      <c r="E4241" s="42" t="s">
        <v>9114</v>
      </c>
      <c r="F4241" s="38">
        <v>36427</v>
      </c>
      <c r="G4241" s="38">
        <v>491765</v>
      </c>
      <c r="H4241" s="48" t="s">
        <v>9159</v>
      </c>
      <c r="I4241" s="40" t="s">
        <v>9160</v>
      </c>
      <c r="J4241" s="45">
        <f t="shared" si="251"/>
        <v>56057</v>
      </c>
      <c r="K4241" s="47">
        <f t="shared" si="252"/>
        <v>491765</v>
      </c>
      <c r="L4241">
        <f>+VLOOKUP(J4241,'Thanh toán '!Q$6:R$3244,2,0)</f>
        <v>491765</v>
      </c>
      <c r="M4241" s="47">
        <f t="shared" si="253"/>
        <v>0</v>
      </c>
    </row>
    <row r="4242" spans="1:13" ht="21" hidden="1" x14ac:dyDescent="0.25">
      <c r="A4242" s="43">
        <v>44914</v>
      </c>
      <c r="B4242" s="40" t="s">
        <v>17073</v>
      </c>
      <c r="C4242" s="40" t="s">
        <v>17074</v>
      </c>
      <c r="D4242" s="38">
        <v>1886133</v>
      </c>
      <c r="E4242" s="42" t="s">
        <v>9114</v>
      </c>
      <c r="F4242" s="38">
        <v>150891</v>
      </c>
      <c r="G4242" s="38">
        <v>2037024</v>
      </c>
      <c r="H4242" s="48" t="s">
        <v>9159</v>
      </c>
      <c r="I4242" s="40" t="s">
        <v>9160</v>
      </c>
      <c r="J4242" s="45">
        <f t="shared" si="251"/>
        <v>56058</v>
      </c>
      <c r="K4242" s="47">
        <f t="shared" si="252"/>
        <v>2037024</v>
      </c>
      <c r="L4242">
        <f>+VLOOKUP(J4242,'Thanh toán '!Q$6:R$3244,2,0)</f>
        <v>2037024</v>
      </c>
      <c r="M4242" s="47">
        <f t="shared" si="253"/>
        <v>0</v>
      </c>
    </row>
    <row r="4243" spans="1:13" ht="21" hidden="1" x14ac:dyDescent="0.25">
      <c r="A4243" s="43">
        <v>44914</v>
      </c>
      <c r="B4243" s="40" t="s">
        <v>17075</v>
      </c>
      <c r="C4243" s="40" t="s">
        <v>17076</v>
      </c>
      <c r="D4243" s="38">
        <v>1536710</v>
      </c>
      <c r="E4243" s="42" t="s">
        <v>9114</v>
      </c>
      <c r="F4243" s="38">
        <v>122937</v>
      </c>
      <c r="G4243" s="38">
        <v>1659647</v>
      </c>
      <c r="H4243" s="48" t="s">
        <v>9159</v>
      </c>
      <c r="I4243" s="40" t="s">
        <v>9160</v>
      </c>
      <c r="J4243" s="45">
        <f t="shared" si="251"/>
        <v>56059</v>
      </c>
      <c r="K4243" s="47">
        <f t="shared" si="252"/>
        <v>1659647</v>
      </c>
      <c r="L4243">
        <f>+VLOOKUP(J4243,'Thanh toán '!Q$6:R$3244,2,0)</f>
        <v>1659647</v>
      </c>
      <c r="M4243" s="47">
        <f t="shared" si="253"/>
        <v>0</v>
      </c>
    </row>
    <row r="4244" spans="1:13" ht="21" hidden="1" x14ac:dyDescent="0.25">
      <c r="A4244" s="43">
        <v>44914</v>
      </c>
      <c r="B4244" s="40" t="s">
        <v>17077</v>
      </c>
      <c r="C4244" s="40" t="s">
        <v>17078</v>
      </c>
      <c r="D4244" s="38">
        <v>2192537</v>
      </c>
      <c r="E4244" s="42" t="s">
        <v>9114</v>
      </c>
      <c r="F4244" s="38">
        <v>175403</v>
      </c>
      <c r="G4244" s="38">
        <v>2367940</v>
      </c>
      <c r="H4244" s="48" t="s">
        <v>9159</v>
      </c>
      <c r="I4244" s="40" t="s">
        <v>9160</v>
      </c>
      <c r="J4244" s="45">
        <f t="shared" si="251"/>
        <v>56060</v>
      </c>
      <c r="K4244" s="47">
        <f t="shared" si="252"/>
        <v>2367940</v>
      </c>
      <c r="L4244">
        <f>+VLOOKUP(J4244,'Thanh toán '!Q$6:R$3244,2,0)</f>
        <v>2367940</v>
      </c>
      <c r="M4244" s="47">
        <f t="shared" si="253"/>
        <v>0</v>
      </c>
    </row>
    <row r="4245" spans="1:13" hidden="1" x14ac:dyDescent="0.25">
      <c r="A4245" s="43">
        <v>44914</v>
      </c>
      <c r="B4245" s="40" t="s">
        <v>17079</v>
      </c>
      <c r="C4245" s="40" t="s">
        <v>17080</v>
      </c>
      <c r="D4245" s="38">
        <v>455338</v>
      </c>
      <c r="E4245" s="42" t="s">
        <v>9114</v>
      </c>
      <c r="F4245" s="38">
        <v>36427</v>
      </c>
      <c r="G4245" s="38">
        <v>491765</v>
      </c>
      <c r="H4245" s="48" t="s">
        <v>9001</v>
      </c>
      <c r="I4245" s="40" t="s">
        <v>9002</v>
      </c>
      <c r="J4245" s="45">
        <f t="shared" si="251"/>
        <v>56061</v>
      </c>
      <c r="K4245" s="47">
        <f t="shared" si="252"/>
        <v>491765</v>
      </c>
      <c r="L4245">
        <f>+VLOOKUP(J4245,'Thanh toán '!Q$6:R$3244,2,0)</f>
        <v>491765</v>
      </c>
      <c r="M4245" s="47">
        <f t="shared" si="253"/>
        <v>0</v>
      </c>
    </row>
    <row r="4246" spans="1:13" hidden="1" x14ac:dyDescent="0.25">
      <c r="A4246" s="43">
        <v>44914</v>
      </c>
      <c r="B4246" s="40" t="s">
        <v>17081</v>
      </c>
      <c r="C4246" s="40" t="s">
        <v>17082</v>
      </c>
      <c r="D4246" s="38">
        <v>455338</v>
      </c>
      <c r="E4246" s="42" t="s">
        <v>9114</v>
      </c>
      <c r="F4246" s="38">
        <v>36427</v>
      </c>
      <c r="G4246" s="38">
        <v>491765</v>
      </c>
      <c r="H4246" s="48" t="s">
        <v>9001</v>
      </c>
      <c r="I4246" s="40" t="s">
        <v>9002</v>
      </c>
      <c r="J4246" s="45">
        <f t="shared" si="251"/>
        <v>56062</v>
      </c>
      <c r="K4246" s="47">
        <f t="shared" si="252"/>
        <v>491765</v>
      </c>
      <c r="L4246">
        <f>+VLOOKUP(J4246,'Thanh toán '!Q$6:R$3244,2,0)</f>
        <v>491765</v>
      </c>
      <c r="M4246" s="47">
        <f t="shared" si="253"/>
        <v>0</v>
      </c>
    </row>
    <row r="4247" spans="1:13" hidden="1" x14ac:dyDescent="0.25">
      <c r="A4247" s="43">
        <v>44914</v>
      </c>
      <c r="B4247" s="40" t="s">
        <v>17083</v>
      </c>
      <c r="C4247" s="40" t="s">
        <v>17084</v>
      </c>
      <c r="D4247" s="38">
        <v>455338</v>
      </c>
      <c r="E4247" s="42" t="s">
        <v>9114</v>
      </c>
      <c r="F4247" s="38">
        <v>36427</v>
      </c>
      <c r="G4247" s="38">
        <v>491765</v>
      </c>
      <c r="H4247" s="48" t="s">
        <v>9001</v>
      </c>
      <c r="I4247" s="40" t="s">
        <v>9002</v>
      </c>
      <c r="J4247" s="45">
        <f t="shared" si="251"/>
        <v>56063</v>
      </c>
      <c r="K4247" s="47">
        <f t="shared" si="252"/>
        <v>491765</v>
      </c>
      <c r="L4247">
        <f>+VLOOKUP(J4247,'Thanh toán '!Q$6:R$3244,2,0)</f>
        <v>491765</v>
      </c>
      <c r="M4247" s="47">
        <f t="shared" si="253"/>
        <v>0</v>
      </c>
    </row>
    <row r="4248" spans="1:13" hidden="1" x14ac:dyDescent="0.25">
      <c r="A4248" s="43">
        <v>44914</v>
      </c>
      <c r="B4248" s="40" t="s">
        <v>17085</v>
      </c>
      <c r="C4248" s="40" t="s">
        <v>17086</v>
      </c>
      <c r="D4248" s="38">
        <v>455338</v>
      </c>
      <c r="E4248" s="42" t="s">
        <v>9114</v>
      </c>
      <c r="F4248" s="38">
        <v>36427</v>
      </c>
      <c r="G4248" s="38">
        <v>491765</v>
      </c>
      <c r="H4248" s="48" t="s">
        <v>9001</v>
      </c>
      <c r="I4248" s="40" t="s">
        <v>9002</v>
      </c>
      <c r="J4248" s="45">
        <f t="shared" si="251"/>
        <v>56064</v>
      </c>
      <c r="K4248" s="47">
        <f t="shared" si="252"/>
        <v>491765</v>
      </c>
      <c r="L4248">
        <f>+VLOOKUP(J4248,'Thanh toán '!Q$6:R$3244,2,0)</f>
        <v>491765</v>
      </c>
      <c r="M4248" s="47">
        <f t="shared" si="253"/>
        <v>0</v>
      </c>
    </row>
    <row r="4249" spans="1:13" hidden="1" x14ac:dyDescent="0.25">
      <c r="A4249" s="43">
        <v>44914</v>
      </c>
      <c r="B4249" s="40" t="s">
        <v>17087</v>
      </c>
      <c r="C4249" s="40" t="s">
        <v>17088</v>
      </c>
      <c r="D4249" s="38">
        <v>367155</v>
      </c>
      <c r="E4249" s="42" t="s">
        <v>9114</v>
      </c>
      <c r="F4249" s="38">
        <v>29372</v>
      </c>
      <c r="G4249" s="38">
        <v>396527</v>
      </c>
      <c r="H4249" s="48" t="s">
        <v>9001</v>
      </c>
      <c r="I4249" s="40" t="s">
        <v>9002</v>
      </c>
      <c r="J4249" s="45">
        <f t="shared" si="251"/>
        <v>56065</v>
      </c>
      <c r="K4249" s="47">
        <f t="shared" si="252"/>
        <v>396527</v>
      </c>
      <c r="L4249">
        <f>+VLOOKUP(J4249,'Thanh toán '!Q$6:R$3244,2,0)</f>
        <v>396527</v>
      </c>
      <c r="M4249" s="47">
        <f t="shared" si="253"/>
        <v>0</v>
      </c>
    </row>
    <row r="4250" spans="1:13" hidden="1" x14ac:dyDescent="0.25">
      <c r="A4250" s="43">
        <v>44914</v>
      </c>
      <c r="B4250" s="40" t="s">
        <v>17089</v>
      </c>
      <c r="C4250" s="40" t="s">
        <v>17090</v>
      </c>
      <c r="D4250" s="38">
        <v>4227052</v>
      </c>
      <c r="E4250" s="42" t="s">
        <v>9114</v>
      </c>
      <c r="F4250" s="38">
        <v>338164</v>
      </c>
      <c r="G4250" s="38">
        <v>4565216</v>
      </c>
      <c r="H4250" s="48" t="s">
        <v>9082</v>
      </c>
      <c r="I4250" s="40" t="s">
        <v>9083</v>
      </c>
      <c r="J4250" s="45">
        <f t="shared" si="251"/>
        <v>56066</v>
      </c>
      <c r="K4250" s="47">
        <f t="shared" si="252"/>
        <v>4565216</v>
      </c>
      <c r="L4250">
        <f>+VLOOKUP(J4250,'Thanh toán '!Q$6:R$3244,2,0)</f>
        <v>4565216</v>
      </c>
      <c r="M4250" s="47">
        <f t="shared" si="253"/>
        <v>0</v>
      </c>
    </row>
    <row r="4251" spans="1:13" hidden="1" x14ac:dyDescent="0.25">
      <c r="A4251" s="43">
        <v>44914</v>
      </c>
      <c r="B4251" s="40" t="s">
        <v>17091</v>
      </c>
      <c r="C4251" s="40" t="s">
        <v>17092</v>
      </c>
      <c r="D4251" s="38">
        <v>455338</v>
      </c>
      <c r="E4251" s="42" t="s">
        <v>9114</v>
      </c>
      <c r="F4251" s="38">
        <v>36427</v>
      </c>
      <c r="G4251" s="38">
        <v>491765</v>
      </c>
      <c r="H4251" s="48" t="s">
        <v>9001</v>
      </c>
      <c r="I4251" s="40" t="s">
        <v>9002</v>
      </c>
      <c r="J4251" s="45">
        <f t="shared" si="251"/>
        <v>56067</v>
      </c>
      <c r="K4251" s="47">
        <f t="shared" si="252"/>
        <v>491765</v>
      </c>
      <c r="L4251">
        <f>+VLOOKUP(J4251,'Thanh toán '!Q$6:R$3244,2,0)</f>
        <v>491765</v>
      </c>
      <c r="M4251" s="47">
        <f t="shared" si="253"/>
        <v>0</v>
      </c>
    </row>
    <row r="4252" spans="1:13" hidden="1" x14ac:dyDescent="0.25">
      <c r="A4252" s="43">
        <v>44914</v>
      </c>
      <c r="B4252" s="40" t="s">
        <v>17093</v>
      </c>
      <c r="C4252" s="40" t="s">
        <v>17094</v>
      </c>
      <c r="D4252" s="38">
        <v>441000</v>
      </c>
      <c r="E4252" s="42" t="s">
        <v>9114</v>
      </c>
      <c r="F4252" s="38">
        <v>35280</v>
      </c>
      <c r="G4252" s="38">
        <v>476280</v>
      </c>
      <c r="H4252" s="48" t="s">
        <v>10844</v>
      </c>
      <c r="I4252" s="40" t="s">
        <v>10845</v>
      </c>
      <c r="J4252" s="45">
        <f t="shared" si="251"/>
        <v>56068</v>
      </c>
      <c r="K4252" s="47">
        <f t="shared" si="252"/>
        <v>476280</v>
      </c>
      <c r="L4252" t="e">
        <f>+VLOOKUP(J4252,'Thanh toán '!Q$6:R$3244,2,0)</f>
        <v>#N/A</v>
      </c>
      <c r="M4252" s="47" t="e">
        <f t="shared" si="253"/>
        <v>#N/A</v>
      </c>
    </row>
    <row r="4253" spans="1:13" hidden="1" x14ac:dyDescent="0.25">
      <c r="A4253" s="43">
        <v>44914</v>
      </c>
      <c r="B4253" s="40" t="s">
        <v>17095</v>
      </c>
      <c r="C4253" s="40" t="s">
        <v>17096</v>
      </c>
      <c r="D4253" s="38">
        <v>723761</v>
      </c>
      <c r="E4253" s="42" t="s">
        <v>9114</v>
      </c>
      <c r="F4253" s="38">
        <v>57901</v>
      </c>
      <c r="G4253" s="38">
        <v>781662</v>
      </c>
      <c r="H4253" s="48" t="s">
        <v>10844</v>
      </c>
      <c r="I4253" s="40" t="s">
        <v>10845</v>
      </c>
      <c r="J4253" s="45">
        <f t="shared" si="251"/>
        <v>56069</v>
      </c>
      <c r="K4253" s="47">
        <f t="shared" si="252"/>
        <v>781662</v>
      </c>
      <c r="L4253">
        <f>+VLOOKUP(J4253,'Thanh toán '!Q$6:R$3244,2,0)</f>
        <v>781662</v>
      </c>
      <c r="M4253" s="47">
        <f t="shared" si="253"/>
        <v>0</v>
      </c>
    </row>
    <row r="4254" spans="1:13" hidden="1" x14ac:dyDescent="0.25">
      <c r="A4254" s="43">
        <v>44914</v>
      </c>
      <c r="B4254" s="40" t="s">
        <v>17097</v>
      </c>
      <c r="C4254" s="40" t="s">
        <v>17098</v>
      </c>
      <c r="D4254" s="38">
        <v>848400</v>
      </c>
      <c r="E4254" s="42" t="s">
        <v>9114</v>
      </c>
      <c r="F4254" s="38">
        <v>67872</v>
      </c>
      <c r="G4254" s="38">
        <v>916272</v>
      </c>
      <c r="H4254" s="48" t="s">
        <v>11955</v>
      </c>
      <c r="I4254" s="40" t="s">
        <v>11956</v>
      </c>
      <c r="J4254" s="45">
        <f t="shared" si="251"/>
        <v>56070</v>
      </c>
      <c r="K4254" s="47">
        <f t="shared" si="252"/>
        <v>916272</v>
      </c>
      <c r="L4254" t="e">
        <f>+VLOOKUP(J4254,'Thanh toán '!Q$6:R$3244,2,0)</f>
        <v>#N/A</v>
      </c>
      <c r="M4254" s="47" t="e">
        <f t="shared" si="253"/>
        <v>#N/A</v>
      </c>
    </row>
    <row r="4255" spans="1:13" ht="21" hidden="1" x14ac:dyDescent="0.25">
      <c r="A4255" s="43">
        <v>44914</v>
      </c>
      <c r="B4255" s="40" t="s">
        <v>17099</v>
      </c>
      <c r="C4255" s="40" t="s">
        <v>17100</v>
      </c>
      <c r="D4255" s="38">
        <v>1070316</v>
      </c>
      <c r="E4255" s="42" t="s">
        <v>9114</v>
      </c>
      <c r="F4255" s="38">
        <v>85625</v>
      </c>
      <c r="G4255" s="38">
        <v>1155941</v>
      </c>
      <c r="H4255" s="48" t="s">
        <v>9034</v>
      </c>
      <c r="I4255" s="40" t="s">
        <v>9035</v>
      </c>
      <c r="J4255" s="45">
        <f t="shared" si="251"/>
        <v>56071</v>
      </c>
      <c r="K4255" s="47">
        <f t="shared" si="252"/>
        <v>1155941</v>
      </c>
      <c r="L4255">
        <f>+VLOOKUP(J4255,'Thanh toán '!Q$6:R$3244,2,0)</f>
        <v>1155941</v>
      </c>
      <c r="M4255" s="47">
        <f t="shared" si="253"/>
        <v>0</v>
      </c>
    </row>
    <row r="4256" spans="1:13" ht="21" hidden="1" x14ac:dyDescent="0.25">
      <c r="A4256" s="43">
        <v>44914</v>
      </c>
      <c r="B4256" s="40" t="s">
        <v>17101</v>
      </c>
      <c r="C4256" s="40" t="s">
        <v>17102</v>
      </c>
      <c r="D4256" s="38">
        <v>455338</v>
      </c>
      <c r="E4256" s="42" t="s">
        <v>9114</v>
      </c>
      <c r="F4256" s="38">
        <v>36427</v>
      </c>
      <c r="G4256" s="38">
        <v>491765</v>
      </c>
      <c r="H4256" s="48" t="s">
        <v>9034</v>
      </c>
      <c r="I4256" s="40" t="s">
        <v>9035</v>
      </c>
      <c r="J4256" s="45">
        <f t="shared" si="251"/>
        <v>56072</v>
      </c>
      <c r="K4256" s="47">
        <f t="shared" si="252"/>
        <v>491765</v>
      </c>
      <c r="L4256">
        <f>+VLOOKUP(J4256,'Thanh toán '!Q$6:R$3244,2,0)</f>
        <v>491765</v>
      </c>
      <c r="M4256" s="47">
        <f t="shared" si="253"/>
        <v>0</v>
      </c>
    </row>
    <row r="4257" spans="1:13" hidden="1" x14ac:dyDescent="0.25">
      <c r="A4257" s="43">
        <v>44914</v>
      </c>
      <c r="B4257" s="40" t="s">
        <v>17103</v>
      </c>
      <c r="C4257" s="40" t="s">
        <v>17104</v>
      </c>
      <c r="D4257" s="38">
        <v>2392200</v>
      </c>
      <c r="E4257" s="42" t="s">
        <v>9114</v>
      </c>
      <c r="F4257" s="38">
        <v>191376</v>
      </c>
      <c r="G4257" s="38">
        <v>2583576</v>
      </c>
      <c r="H4257" s="48" t="s">
        <v>9050</v>
      </c>
      <c r="I4257" s="40" t="s">
        <v>9051</v>
      </c>
      <c r="J4257" s="45">
        <f t="shared" si="251"/>
        <v>56073</v>
      </c>
      <c r="K4257" s="47">
        <f t="shared" si="252"/>
        <v>2583576</v>
      </c>
      <c r="L4257">
        <f>+VLOOKUP(J4257,'Thanh toán '!Q$6:R$3244,2,0)</f>
        <v>2583576</v>
      </c>
      <c r="M4257" s="47">
        <f t="shared" si="253"/>
        <v>0</v>
      </c>
    </row>
    <row r="4258" spans="1:13" hidden="1" x14ac:dyDescent="0.25">
      <c r="A4258" s="43">
        <v>44914</v>
      </c>
      <c r="B4258" s="40" t="s">
        <v>17105</v>
      </c>
      <c r="C4258" s="40" t="s">
        <v>17106</v>
      </c>
      <c r="D4258" s="38">
        <v>2995826</v>
      </c>
      <c r="E4258" s="42" t="s">
        <v>9114</v>
      </c>
      <c r="F4258" s="38">
        <v>239666</v>
      </c>
      <c r="G4258" s="38">
        <v>3235492</v>
      </c>
      <c r="H4258" s="48" t="s">
        <v>9024</v>
      </c>
      <c r="I4258" s="40" t="s">
        <v>9025</v>
      </c>
      <c r="J4258" s="45">
        <f t="shared" si="251"/>
        <v>56074</v>
      </c>
      <c r="K4258" s="47">
        <f t="shared" si="252"/>
        <v>3235492</v>
      </c>
      <c r="L4258">
        <f>+VLOOKUP(J4258,'Thanh toán '!Q$6:R$3244,2,0)</f>
        <v>3235492</v>
      </c>
      <c r="M4258" s="47">
        <f t="shared" si="253"/>
        <v>0</v>
      </c>
    </row>
    <row r="4259" spans="1:13" hidden="1" x14ac:dyDescent="0.25">
      <c r="A4259" s="43">
        <v>44914</v>
      </c>
      <c r="B4259" s="40" t="s">
        <v>17107</v>
      </c>
      <c r="C4259" s="40" t="s">
        <v>17108</v>
      </c>
      <c r="D4259" s="38">
        <v>3967531</v>
      </c>
      <c r="E4259" s="42" t="s">
        <v>9114</v>
      </c>
      <c r="F4259" s="38">
        <v>317402</v>
      </c>
      <c r="G4259" s="38">
        <v>4284933</v>
      </c>
      <c r="H4259" s="48" t="s">
        <v>9814</v>
      </c>
      <c r="I4259" s="40" t="s">
        <v>9815</v>
      </c>
      <c r="J4259" s="45">
        <f t="shared" si="251"/>
        <v>56075</v>
      </c>
      <c r="K4259" s="47">
        <f t="shared" si="252"/>
        <v>4284933</v>
      </c>
      <c r="L4259">
        <f>+VLOOKUP(J4259,'Thanh toán '!Q$6:R$3244,2,0)</f>
        <v>4284933</v>
      </c>
      <c r="M4259" s="47">
        <f t="shared" si="253"/>
        <v>0</v>
      </c>
    </row>
    <row r="4260" spans="1:13" hidden="1" x14ac:dyDescent="0.25">
      <c r="A4260" s="43">
        <v>44914</v>
      </c>
      <c r="B4260" s="40" t="s">
        <v>17109</v>
      </c>
      <c r="C4260" s="40" t="s">
        <v>17110</v>
      </c>
      <c r="D4260" s="38">
        <v>2355015</v>
      </c>
      <c r="E4260" s="42" t="s">
        <v>9114</v>
      </c>
      <c r="F4260" s="38">
        <v>188401</v>
      </c>
      <c r="G4260" s="38">
        <v>2543416</v>
      </c>
      <c r="H4260" s="48" t="s">
        <v>9439</v>
      </c>
      <c r="I4260" s="40" t="s">
        <v>9440</v>
      </c>
      <c r="J4260" s="45">
        <f t="shared" si="251"/>
        <v>56076</v>
      </c>
      <c r="K4260" s="47">
        <f t="shared" si="252"/>
        <v>2543416</v>
      </c>
      <c r="L4260">
        <f>+VLOOKUP(J4260,'Thanh toán '!Q$6:R$3244,2,0)</f>
        <v>2543416</v>
      </c>
      <c r="M4260" s="47">
        <f t="shared" si="253"/>
        <v>0</v>
      </c>
    </row>
    <row r="4261" spans="1:13" hidden="1" x14ac:dyDescent="0.25">
      <c r="A4261" s="43">
        <v>44914</v>
      </c>
      <c r="B4261" s="40" t="s">
        <v>17111</v>
      </c>
      <c r="C4261" s="40" t="s">
        <v>17112</v>
      </c>
      <c r="D4261" s="38">
        <v>1441068</v>
      </c>
      <c r="E4261" s="42" t="s">
        <v>9114</v>
      </c>
      <c r="F4261" s="38">
        <v>115285</v>
      </c>
      <c r="G4261" s="38">
        <v>1556353</v>
      </c>
      <c r="H4261" s="48" t="s">
        <v>9030</v>
      </c>
      <c r="I4261" s="40" t="s">
        <v>9031</v>
      </c>
      <c r="J4261" s="45">
        <f t="shared" si="251"/>
        <v>56077</v>
      </c>
      <c r="K4261" s="47">
        <f t="shared" si="252"/>
        <v>1556353</v>
      </c>
      <c r="L4261">
        <f>+VLOOKUP(J4261,'Thanh toán '!Q$6:R$3244,2,0)</f>
        <v>1556353</v>
      </c>
      <c r="M4261" s="47">
        <f t="shared" si="253"/>
        <v>0</v>
      </c>
    </row>
    <row r="4262" spans="1:13" ht="21" hidden="1" x14ac:dyDescent="0.25">
      <c r="A4262" s="43">
        <v>44914</v>
      </c>
      <c r="B4262" s="40" t="s">
        <v>17113</v>
      </c>
      <c r="C4262" s="40" t="s">
        <v>17114</v>
      </c>
      <c r="D4262" s="38">
        <v>455338</v>
      </c>
      <c r="E4262" s="42" t="s">
        <v>9114</v>
      </c>
      <c r="F4262" s="38">
        <v>36427</v>
      </c>
      <c r="G4262" s="38">
        <v>491765</v>
      </c>
      <c r="H4262" s="48" t="s">
        <v>9034</v>
      </c>
      <c r="I4262" s="40" t="s">
        <v>9035</v>
      </c>
      <c r="J4262" s="45">
        <f t="shared" si="251"/>
        <v>56078</v>
      </c>
      <c r="K4262" s="47">
        <f t="shared" si="252"/>
        <v>491765</v>
      </c>
      <c r="L4262">
        <f>+VLOOKUP(J4262,'Thanh toán '!Q$6:R$3244,2,0)</f>
        <v>491765</v>
      </c>
      <c r="M4262" s="47">
        <f t="shared" si="253"/>
        <v>0</v>
      </c>
    </row>
    <row r="4263" spans="1:13" ht="21" hidden="1" x14ac:dyDescent="0.25">
      <c r="A4263" s="43">
        <v>44914</v>
      </c>
      <c r="B4263" s="40" t="s">
        <v>17115</v>
      </c>
      <c r="C4263" s="40" t="s">
        <v>17116</v>
      </c>
      <c r="D4263" s="38">
        <v>571978</v>
      </c>
      <c r="E4263" s="42" t="s">
        <v>9114</v>
      </c>
      <c r="F4263" s="38">
        <v>45758</v>
      </c>
      <c r="G4263" s="38">
        <v>617736</v>
      </c>
      <c r="H4263" s="48" t="s">
        <v>9034</v>
      </c>
      <c r="I4263" s="40" t="s">
        <v>9035</v>
      </c>
      <c r="J4263" s="45">
        <f t="shared" si="251"/>
        <v>56079</v>
      </c>
      <c r="K4263" s="47">
        <f t="shared" si="252"/>
        <v>617736</v>
      </c>
      <c r="L4263">
        <f>+VLOOKUP(J4263,'Thanh toán '!Q$6:R$3244,2,0)</f>
        <v>617736</v>
      </c>
      <c r="M4263" s="47">
        <f t="shared" si="253"/>
        <v>0</v>
      </c>
    </row>
    <row r="4264" spans="1:13" ht="21" hidden="1" x14ac:dyDescent="0.25">
      <c r="A4264" s="43">
        <v>44914</v>
      </c>
      <c r="B4264" s="40" t="s">
        <v>17117</v>
      </c>
      <c r="C4264" s="40" t="s">
        <v>17118</v>
      </c>
      <c r="D4264" s="38">
        <v>1189471</v>
      </c>
      <c r="E4264" s="42" t="s">
        <v>9114</v>
      </c>
      <c r="F4264" s="38">
        <v>95158</v>
      </c>
      <c r="G4264" s="38">
        <v>1284629</v>
      </c>
      <c r="H4264" s="48" t="s">
        <v>9034</v>
      </c>
      <c r="I4264" s="40" t="s">
        <v>9035</v>
      </c>
      <c r="J4264" s="45">
        <f t="shared" si="251"/>
        <v>56080</v>
      </c>
      <c r="K4264" s="47">
        <f t="shared" si="252"/>
        <v>1284629</v>
      </c>
      <c r="L4264">
        <f>+VLOOKUP(J4264,'Thanh toán '!Q$6:R$3244,2,0)</f>
        <v>1284629</v>
      </c>
      <c r="M4264" s="47">
        <f t="shared" si="253"/>
        <v>0</v>
      </c>
    </row>
    <row r="4265" spans="1:13" ht="21" hidden="1" x14ac:dyDescent="0.25">
      <c r="A4265" s="43">
        <v>44914</v>
      </c>
      <c r="B4265" s="40" t="s">
        <v>17119</v>
      </c>
      <c r="C4265" s="40" t="s">
        <v>17120</v>
      </c>
      <c r="D4265" s="38">
        <v>634181</v>
      </c>
      <c r="E4265" s="42" t="s">
        <v>9114</v>
      </c>
      <c r="F4265" s="38">
        <v>50734</v>
      </c>
      <c r="G4265" s="38">
        <v>684915</v>
      </c>
      <c r="H4265" s="48" t="s">
        <v>9034</v>
      </c>
      <c r="I4265" s="40" t="s">
        <v>9035</v>
      </c>
      <c r="J4265" s="45">
        <f t="shared" si="251"/>
        <v>56081</v>
      </c>
      <c r="K4265" s="47">
        <f t="shared" si="252"/>
        <v>684915</v>
      </c>
      <c r="L4265">
        <f>+VLOOKUP(J4265,'Thanh toán '!Q$6:R$3244,2,0)</f>
        <v>684915</v>
      </c>
      <c r="M4265" s="47">
        <f t="shared" si="253"/>
        <v>0</v>
      </c>
    </row>
    <row r="4266" spans="1:13" ht="21" hidden="1" x14ac:dyDescent="0.25">
      <c r="A4266" s="43">
        <v>44914</v>
      </c>
      <c r="B4266" s="40" t="s">
        <v>17121</v>
      </c>
      <c r="C4266" s="40" t="s">
        <v>17122</v>
      </c>
      <c r="D4266" s="38">
        <v>546405</v>
      </c>
      <c r="E4266" s="42" t="s">
        <v>9114</v>
      </c>
      <c r="F4266" s="38">
        <v>43712</v>
      </c>
      <c r="G4266" s="38">
        <v>590117</v>
      </c>
      <c r="H4266" s="48" t="s">
        <v>9034</v>
      </c>
      <c r="I4266" s="40" t="s">
        <v>9035</v>
      </c>
      <c r="J4266" s="45">
        <f t="shared" si="251"/>
        <v>56082</v>
      </c>
      <c r="K4266" s="47">
        <f t="shared" si="252"/>
        <v>590117</v>
      </c>
      <c r="L4266">
        <f>+VLOOKUP(J4266,'Thanh toán '!Q$6:R$3244,2,0)</f>
        <v>590117</v>
      </c>
      <c r="M4266" s="47">
        <f t="shared" si="253"/>
        <v>0</v>
      </c>
    </row>
    <row r="4267" spans="1:13" ht="21" hidden="1" x14ac:dyDescent="0.25">
      <c r="A4267" s="43">
        <v>44914</v>
      </c>
      <c r="B4267" s="40" t="s">
        <v>17123</v>
      </c>
      <c r="C4267" s="40" t="s">
        <v>17124</v>
      </c>
      <c r="D4267" s="38">
        <v>665793</v>
      </c>
      <c r="E4267" s="42" t="s">
        <v>9114</v>
      </c>
      <c r="F4267" s="38">
        <v>53263</v>
      </c>
      <c r="G4267" s="38">
        <v>719056</v>
      </c>
      <c r="H4267" s="48" t="s">
        <v>9034</v>
      </c>
      <c r="I4267" s="40" t="s">
        <v>9035</v>
      </c>
      <c r="J4267" s="45">
        <f t="shared" si="251"/>
        <v>56083</v>
      </c>
      <c r="K4267" s="47">
        <f t="shared" si="252"/>
        <v>719056</v>
      </c>
      <c r="L4267">
        <f>+VLOOKUP(J4267,'Thanh toán '!Q$6:R$3244,2,0)</f>
        <v>719056</v>
      </c>
      <c r="M4267" s="47">
        <f t="shared" si="253"/>
        <v>0</v>
      </c>
    </row>
    <row r="4268" spans="1:13" hidden="1" x14ac:dyDescent="0.25">
      <c r="A4268" s="43">
        <v>44914</v>
      </c>
      <c r="B4268" s="40" t="s">
        <v>17125</v>
      </c>
      <c r="C4268" s="40" t="s">
        <v>17126</v>
      </c>
      <c r="D4268" s="38">
        <v>441000</v>
      </c>
      <c r="E4268" s="42" t="s">
        <v>9114</v>
      </c>
      <c r="F4268" s="38">
        <v>35280</v>
      </c>
      <c r="G4268" s="38">
        <v>476280</v>
      </c>
      <c r="H4268" s="48" t="s">
        <v>9050</v>
      </c>
      <c r="I4268" s="40" t="s">
        <v>9051</v>
      </c>
      <c r="J4268" s="45">
        <f t="shared" si="251"/>
        <v>56084</v>
      </c>
      <c r="K4268" s="47">
        <f t="shared" si="252"/>
        <v>476280</v>
      </c>
      <c r="L4268" t="e">
        <f>+VLOOKUP(J4268,'Thanh toán '!Q$6:R$3244,2,0)</f>
        <v>#N/A</v>
      </c>
      <c r="M4268" s="47" t="e">
        <f t="shared" si="253"/>
        <v>#N/A</v>
      </c>
    </row>
    <row r="4269" spans="1:13" hidden="1" x14ac:dyDescent="0.25">
      <c r="A4269" s="43">
        <v>44914</v>
      </c>
      <c r="B4269" s="40" t="s">
        <v>17127</v>
      </c>
      <c r="C4269" s="40" t="s">
        <v>17128</v>
      </c>
      <c r="D4269" s="38">
        <v>1730400</v>
      </c>
      <c r="E4269" s="42" t="s">
        <v>9114</v>
      </c>
      <c r="F4269" s="38">
        <v>138432</v>
      </c>
      <c r="G4269" s="38">
        <v>1868832</v>
      </c>
      <c r="H4269" s="48" t="s">
        <v>9024</v>
      </c>
      <c r="I4269" s="40" t="s">
        <v>9025</v>
      </c>
      <c r="J4269" s="45">
        <f t="shared" ref="J4269:J4332" si="254">+B4269*1</f>
        <v>56085</v>
      </c>
      <c r="K4269" s="47">
        <f t="shared" ref="K4269:K4332" si="255">+G4269</f>
        <v>1868832</v>
      </c>
      <c r="L4269" t="e">
        <f>+VLOOKUP(J4269,'Thanh toán '!Q$6:R$3244,2,0)</f>
        <v>#N/A</v>
      </c>
      <c r="M4269" s="47" t="e">
        <f t="shared" si="253"/>
        <v>#N/A</v>
      </c>
    </row>
    <row r="4270" spans="1:13" ht="21" hidden="1" x14ac:dyDescent="0.25">
      <c r="A4270" s="43">
        <v>44914</v>
      </c>
      <c r="B4270" s="40" t="s">
        <v>17129</v>
      </c>
      <c r="C4270" s="40" t="s">
        <v>17130</v>
      </c>
      <c r="D4270" s="38">
        <v>871501</v>
      </c>
      <c r="E4270" s="42" t="s">
        <v>9114</v>
      </c>
      <c r="F4270" s="38">
        <v>69720</v>
      </c>
      <c r="G4270" s="38">
        <v>941221</v>
      </c>
      <c r="H4270" s="48" t="s">
        <v>9284</v>
      </c>
      <c r="I4270" s="40" t="s">
        <v>9285</v>
      </c>
      <c r="J4270" s="45">
        <f t="shared" si="254"/>
        <v>56110</v>
      </c>
      <c r="K4270" s="47">
        <f t="shared" si="255"/>
        <v>941221</v>
      </c>
      <c r="L4270">
        <f>+VLOOKUP(J4270,'Thanh toán '!Q$6:R$3244,2,0)</f>
        <v>941221</v>
      </c>
      <c r="M4270" s="47">
        <f t="shared" si="253"/>
        <v>0</v>
      </c>
    </row>
    <row r="4271" spans="1:13" ht="21" hidden="1" x14ac:dyDescent="0.25">
      <c r="A4271" s="43">
        <v>44914</v>
      </c>
      <c r="B4271" s="40" t="s">
        <v>17131</v>
      </c>
      <c r="C4271" s="40" t="s">
        <v>17132</v>
      </c>
      <c r="D4271" s="38">
        <v>862937</v>
      </c>
      <c r="E4271" s="42" t="s">
        <v>9114</v>
      </c>
      <c r="F4271" s="38">
        <v>69035</v>
      </c>
      <c r="G4271" s="38">
        <v>931972</v>
      </c>
      <c r="H4271" s="48" t="s">
        <v>9284</v>
      </c>
      <c r="I4271" s="40" t="s">
        <v>9285</v>
      </c>
      <c r="J4271" s="45">
        <f t="shared" si="254"/>
        <v>56111</v>
      </c>
      <c r="K4271" s="47">
        <f t="shared" si="255"/>
        <v>931972</v>
      </c>
      <c r="L4271">
        <f>+VLOOKUP(J4271,'Thanh toán '!Q$6:R$3244,2,0)</f>
        <v>931972</v>
      </c>
      <c r="M4271" s="47">
        <f t="shared" si="253"/>
        <v>0</v>
      </c>
    </row>
    <row r="4272" spans="1:13" ht="21" hidden="1" x14ac:dyDescent="0.25">
      <c r="A4272" s="43">
        <v>44915</v>
      </c>
      <c r="B4272" s="40" t="s">
        <v>17133</v>
      </c>
      <c r="C4272" s="40" t="s">
        <v>17134</v>
      </c>
      <c r="D4272" s="38">
        <v>1541516</v>
      </c>
      <c r="E4272" s="42" t="s">
        <v>9114</v>
      </c>
      <c r="F4272" s="38">
        <v>123321</v>
      </c>
      <c r="G4272" s="38">
        <v>1664837</v>
      </c>
      <c r="H4272" s="48" t="s">
        <v>9284</v>
      </c>
      <c r="I4272" s="40" t="s">
        <v>9285</v>
      </c>
      <c r="J4272" s="45">
        <f t="shared" si="254"/>
        <v>56113</v>
      </c>
      <c r="K4272" s="47">
        <f t="shared" si="255"/>
        <v>1664837</v>
      </c>
      <c r="L4272">
        <f>+VLOOKUP(J4272,'Thanh toán '!Q$6:R$3244,2,0)</f>
        <v>1664837</v>
      </c>
      <c r="M4272" s="47">
        <f t="shared" si="253"/>
        <v>0</v>
      </c>
    </row>
    <row r="4273" spans="1:13" ht="21" hidden="1" x14ac:dyDescent="0.25">
      <c r="A4273" s="43">
        <v>44915</v>
      </c>
      <c r="B4273" s="40" t="s">
        <v>17135</v>
      </c>
      <c r="C4273" s="40" t="s">
        <v>17136</v>
      </c>
      <c r="D4273" s="38">
        <v>865200</v>
      </c>
      <c r="E4273" s="42" t="s">
        <v>9114</v>
      </c>
      <c r="F4273" s="38">
        <v>69216</v>
      </c>
      <c r="G4273" s="38">
        <v>934416</v>
      </c>
      <c r="H4273" s="48" t="s">
        <v>9284</v>
      </c>
      <c r="I4273" s="40" t="s">
        <v>9285</v>
      </c>
      <c r="J4273" s="45">
        <f t="shared" si="254"/>
        <v>56114</v>
      </c>
      <c r="K4273" s="47">
        <f t="shared" si="255"/>
        <v>934416</v>
      </c>
      <c r="L4273" t="e">
        <f>+VLOOKUP(J4273,'Thanh toán '!Q$6:R$3244,2,0)</f>
        <v>#N/A</v>
      </c>
      <c r="M4273" s="47" t="e">
        <f t="shared" si="253"/>
        <v>#N/A</v>
      </c>
    </row>
    <row r="4274" spans="1:13" hidden="1" x14ac:dyDescent="0.25">
      <c r="A4274" s="43">
        <v>44915</v>
      </c>
      <c r="B4274" s="40" t="s">
        <v>17137</v>
      </c>
      <c r="C4274" s="40" t="s">
        <v>17138</v>
      </c>
      <c r="D4274" s="38">
        <v>1512036</v>
      </c>
      <c r="E4274" s="42" t="s">
        <v>9114</v>
      </c>
      <c r="F4274" s="38">
        <v>120963</v>
      </c>
      <c r="G4274" s="38">
        <v>1632999</v>
      </c>
      <c r="H4274" s="48" t="s">
        <v>10376</v>
      </c>
      <c r="I4274" s="40" t="s">
        <v>10377</v>
      </c>
      <c r="J4274" s="45">
        <f t="shared" si="254"/>
        <v>56115</v>
      </c>
      <c r="K4274" s="47">
        <f t="shared" si="255"/>
        <v>1632999</v>
      </c>
      <c r="L4274">
        <f>+VLOOKUP(J4274,'Thanh toán '!Q$6:R$3244,2,0)</f>
        <v>1632999</v>
      </c>
      <c r="M4274" s="47">
        <f t="shared" si="253"/>
        <v>0</v>
      </c>
    </row>
    <row r="4275" spans="1:13" hidden="1" x14ac:dyDescent="0.25">
      <c r="A4275" s="43">
        <v>44915</v>
      </c>
      <c r="B4275" s="40" t="s">
        <v>17139</v>
      </c>
      <c r="C4275" s="40" t="s">
        <v>17140</v>
      </c>
      <c r="D4275" s="38">
        <v>455338</v>
      </c>
      <c r="E4275" s="42" t="s">
        <v>9114</v>
      </c>
      <c r="F4275" s="38">
        <v>36427</v>
      </c>
      <c r="G4275" s="38">
        <v>491765</v>
      </c>
      <c r="H4275" s="48" t="s">
        <v>9001</v>
      </c>
      <c r="I4275" s="40" t="s">
        <v>9002</v>
      </c>
      <c r="J4275" s="45">
        <f t="shared" si="254"/>
        <v>56118</v>
      </c>
      <c r="K4275" s="47">
        <f t="shared" si="255"/>
        <v>491765</v>
      </c>
      <c r="L4275">
        <f>+VLOOKUP(J4275,'Thanh toán '!Q$6:R$3244,2,0)</f>
        <v>491765</v>
      </c>
      <c r="M4275" s="47">
        <f t="shared" si="253"/>
        <v>0</v>
      </c>
    </row>
    <row r="4276" spans="1:13" hidden="1" x14ac:dyDescent="0.25">
      <c r="A4276" s="43">
        <v>44915</v>
      </c>
      <c r="B4276" s="40" t="s">
        <v>17141</v>
      </c>
      <c r="C4276" s="40" t="s">
        <v>17142</v>
      </c>
      <c r="D4276" s="38">
        <v>455338</v>
      </c>
      <c r="E4276" s="42" t="s">
        <v>9114</v>
      </c>
      <c r="F4276" s="38">
        <v>36427</v>
      </c>
      <c r="G4276" s="38">
        <v>491765</v>
      </c>
      <c r="H4276" s="48" t="s">
        <v>9001</v>
      </c>
      <c r="I4276" s="40" t="s">
        <v>9002</v>
      </c>
      <c r="J4276" s="45">
        <f t="shared" si="254"/>
        <v>56119</v>
      </c>
      <c r="K4276" s="47">
        <f t="shared" si="255"/>
        <v>491765</v>
      </c>
      <c r="L4276">
        <f>+VLOOKUP(J4276,'Thanh toán '!Q$6:R$3244,2,0)</f>
        <v>491765</v>
      </c>
      <c r="M4276" s="47">
        <f t="shared" si="253"/>
        <v>0</v>
      </c>
    </row>
    <row r="4277" spans="1:13" hidden="1" x14ac:dyDescent="0.25">
      <c r="A4277" s="43">
        <v>44915</v>
      </c>
      <c r="B4277" s="40" t="s">
        <v>17143</v>
      </c>
      <c r="C4277" s="40" t="s">
        <v>17144</v>
      </c>
      <c r="D4277" s="38">
        <v>455338</v>
      </c>
      <c r="E4277" s="42" t="s">
        <v>9114</v>
      </c>
      <c r="F4277" s="38">
        <v>36427</v>
      </c>
      <c r="G4277" s="38">
        <v>491765</v>
      </c>
      <c r="H4277" s="48" t="s">
        <v>9001</v>
      </c>
      <c r="I4277" s="40" t="s">
        <v>9002</v>
      </c>
      <c r="J4277" s="45">
        <f t="shared" si="254"/>
        <v>56120</v>
      </c>
      <c r="K4277" s="47">
        <f t="shared" si="255"/>
        <v>491765</v>
      </c>
      <c r="L4277">
        <f>+VLOOKUP(J4277,'Thanh toán '!Q$6:R$3244,2,0)</f>
        <v>491765</v>
      </c>
      <c r="M4277" s="47">
        <f t="shared" si="253"/>
        <v>0</v>
      </c>
    </row>
    <row r="4278" spans="1:13" hidden="1" x14ac:dyDescent="0.25">
      <c r="A4278" s="43">
        <v>44915</v>
      </c>
      <c r="B4278" s="40" t="s">
        <v>17145</v>
      </c>
      <c r="C4278" s="40" t="s">
        <v>17146</v>
      </c>
      <c r="D4278" s="38">
        <v>455338</v>
      </c>
      <c r="E4278" s="42" t="s">
        <v>9114</v>
      </c>
      <c r="F4278" s="38">
        <v>36427</v>
      </c>
      <c r="G4278" s="38">
        <v>491765</v>
      </c>
      <c r="H4278" s="48" t="s">
        <v>9001</v>
      </c>
      <c r="I4278" s="40" t="s">
        <v>9002</v>
      </c>
      <c r="J4278" s="45">
        <f t="shared" si="254"/>
        <v>56121</v>
      </c>
      <c r="K4278" s="47">
        <f t="shared" si="255"/>
        <v>491765</v>
      </c>
      <c r="L4278">
        <f>+VLOOKUP(J4278,'Thanh toán '!Q$6:R$3244,2,0)</f>
        <v>491765</v>
      </c>
      <c r="M4278" s="47">
        <f t="shared" si="253"/>
        <v>0</v>
      </c>
    </row>
    <row r="4279" spans="1:13" hidden="1" x14ac:dyDescent="0.25">
      <c r="A4279" s="43">
        <v>44915</v>
      </c>
      <c r="B4279" s="40" t="s">
        <v>17147</v>
      </c>
      <c r="C4279" s="40" t="s">
        <v>17148</v>
      </c>
      <c r="D4279" s="38">
        <v>455338</v>
      </c>
      <c r="E4279" s="42" t="s">
        <v>9114</v>
      </c>
      <c r="F4279" s="38">
        <v>36427</v>
      </c>
      <c r="G4279" s="38">
        <v>491765</v>
      </c>
      <c r="H4279" s="48" t="s">
        <v>9001</v>
      </c>
      <c r="I4279" s="40" t="s">
        <v>9002</v>
      </c>
      <c r="J4279" s="45">
        <f t="shared" si="254"/>
        <v>56125</v>
      </c>
      <c r="K4279" s="47">
        <f t="shared" si="255"/>
        <v>491765</v>
      </c>
      <c r="L4279">
        <f>+VLOOKUP(J4279,'Thanh toán '!Q$6:R$3244,2,0)</f>
        <v>491765</v>
      </c>
      <c r="M4279" s="47">
        <f t="shared" si="253"/>
        <v>0</v>
      </c>
    </row>
    <row r="4280" spans="1:13" hidden="1" x14ac:dyDescent="0.25">
      <c r="A4280" s="43">
        <v>44915</v>
      </c>
      <c r="B4280" s="40" t="s">
        <v>17149</v>
      </c>
      <c r="C4280" s="40" t="s">
        <v>17150</v>
      </c>
      <c r="D4280" s="38">
        <v>455338</v>
      </c>
      <c r="E4280" s="42" t="s">
        <v>9114</v>
      </c>
      <c r="F4280" s="38">
        <v>36427</v>
      </c>
      <c r="G4280" s="38">
        <v>491765</v>
      </c>
      <c r="H4280" s="48" t="s">
        <v>9001</v>
      </c>
      <c r="I4280" s="40" t="s">
        <v>9002</v>
      </c>
      <c r="J4280" s="45">
        <f t="shared" si="254"/>
        <v>56126</v>
      </c>
      <c r="K4280" s="47">
        <f t="shared" si="255"/>
        <v>491765</v>
      </c>
      <c r="L4280">
        <f>+VLOOKUP(J4280,'Thanh toán '!Q$6:R$3244,2,0)</f>
        <v>491765</v>
      </c>
      <c r="M4280" s="47">
        <f t="shared" si="253"/>
        <v>0</v>
      </c>
    </row>
    <row r="4281" spans="1:13" hidden="1" x14ac:dyDescent="0.25">
      <c r="A4281" s="43">
        <v>44915</v>
      </c>
      <c r="B4281" s="40" t="s">
        <v>17151</v>
      </c>
      <c r="C4281" s="40" t="s">
        <v>17152</v>
      </c>
      <c r="D4281" s="38">
        <v>455338</v>
      </c>
      <c r="E4281" s="42" t="s">
        <v>9114</v>
      </c>
      <c r="F4281" s="38">
        <v>36427</v>
      </c>
      <c r="G4281" s="38">
        <v>491765</v>
      </c>
      <c r="H4281" s="48" t="s">
        <v>9001</v>
      </c>
      <c r="I4281" s="40" t="s">
        <v>9002</v>
      </c>
      <c r="J4281" s="45">
        <f t="shared" si="254"/>
        <v>56127</v>
      </c>
      <c r="K4281" s="47">
        <f t="shared" si="255"/>
        <v>491765</v>
      </c>
      <c r="L4281">
        <f>+VLOOKUP(J4281,'Thanh toán '!Q$6:R$3244,2,0)</f>
        <v>491765</v>
      </c>
      <c r="M4281" s="47">
        <f t="shared" si="253"/>
        <v>0</v>
      </c>
    </row>
    <row r="4282" spans="1:13" hidden="1" x14ac:dyDescent="0.25">
      <c r="A4282" s="43">
        <v>44915</v>
      </c>
      <c r="B4282" s="40" t="s">
        <v>17153</v>
      </c>
      <c r="C4282" s="40" t="s">
        <v>17154</v>
      </c>
      <c r="D4282" s="38">
        <v>2274352</v>
      </c>
      <c r="E4282" s="42" t="s">
        <v>9114</v>
      </c>
      <c r="F4282" s="38">
        <v>181948</v>
      </c>
      <c r="G4282" s="38">
        <v>2456300</v>
      </c>
      <c r="H4282" s="48" t="s">
        <v>9001</v>
      </c>
      <c r="I4282" s="40" t="s">
        <v>9002</v>
      </c>
      <c r="J4282" s="45">
        <f t="shared" si="254"/>
        <v>56131</v>
      </c>
      <c r="K4282" s="47">
        <f t="shared" si="255"/>
        <v>2456300</v>
      </c>
      <c r="L4282">
        <f>+VLOOKUP(J4282,'Thanh toán '!Q$6:R$3244,2,0)</f>
        <v>2456300</v>
      </c>
      <c r="M4282" s="47">
        <f t="shared" si="253"/>
        <v>0</v>
      </c>
    </row>
    <row r="4283" spans="1:13" hidden="1" x14ac:dyDescent="0.25">
      <c r="A4283" s="43">
        <v>44915</v>
      </c>
      <c r="B4283" s="40" t="s">
        <v>17155</v>
      </c>
      <c r="C4283" s="40" t="s">
        <v>17156</v>
      </c>
      <c r="D4283" s="38">
        <v>910676</v>
      </c>
      <c r="E4283" s="42" t="s">
        <v>9114</v>
      </c>
      <c r="F4283" s="38">
        <v>72854</v>
      </c>
      <c r="G4283" s="38">
        <v>983530</v>
      </c>
      <c r="H4283" s="48" t="s">
        <v>9001</v>
      </c>
      <c r="I4283" s="40" t="s">
        <v>9002</v>
      </c>
      <c r="J4283" s="45">
        <f t="shared" si="254"/>
        <v>56132</v>
      </c>
      <c r="K4283" s="47">
        <f t="shared" si="255"/>
        <v>983530</v>
      </c>
      <c r="L4283">
        <f>+VLOOKUP(J4283,'Thanh toán '!Q$6:R$3244,2,0)</f>
        <v>983530</v>
      </c>
      <c r="M4283" s="47">
        <f t="shared" si="253"/>
        <v>0</v>
      </c>
    </row>
    <row r="4284" spans="1:13" hidden="1" x14ac:dyDescent="0.25">
      <c r="A4284" s="43">
        <v>44915</v>
      </c>
      <c r="B4284" s="40" t="s">
        <v>17157</v>
      </c>
      <c r="C4284" s="40" t="s">
        <v>17158</v>
      </c>
      <c r="D4284" s="38">
        <v>1240340</v>
      </c>
      <c r="E4284" s="42" t="s">
        <v>9114</v>
      </c>
      <c r="F4284" s="38">
        <v>99227</v>
      </c>
      <c r="G4284" s="38">
        <v>1339567</v>
      </c>
      <c r="H4284" s="48" t="s">
        <v>9558</v>
      </c>
      <c r="I4284" s="40" t="s">
        <v>9559</v>
      </c>
      <c r="J4284" s="45">
        <f t="shared" si="254"/>
        <v>56133</v>
      </c>
      <c r="K4284" s="47">
        <f t="shared" si="255"/>
        <v>1339567</v>
      </c>
      <c r="L4284">
        <f>+VLOOKUP(J4284,'Thanh toán '!Q$6:R$3244,2,0)</f>
        <v>1339567</v>
      </c>
      <c r="M4284" s="47">
        <f t="shared" si="253"/>
        <v>0</v>
      </c>
    </row>
    <row r="4285" spans="1:13" hidden="1" x14ac:dyDescent="0.25">
      <c r="A4285" s="43">
        <v>44915</v>
      </c>
      <c r="B4285" s="40" t="s">
        <v>17159</v>
      </c>
      <c r="C4285" s="40" t="s">
        <v>17160</v>
      </c>
      <c r="D4285" s="38">
        <v>2024122</v>
      </c>
      <c r="E4285" s="42" t="s">
        <v>9114</v>
      </c>
      <c r="F4285" s="38">
        <v>161930</v>
      </c>
      <c r="G4285" s="38">
        <v>2186052</v>
      </c>
      <c r="H4285" s="48" t="s">
        <v>10339</v>
      </c>
      <c r="I4285" s="40" t="s">
        <v>10340</v>
      </c>
      <c r="J4285" s="45">
        <f t="shared" si="254"/>
        <v>56134</v>
      </c>
      <c r="K4285" s="47">
        <f t="shared" si="255"/>
        <v>2186052</v>
      </c>
      <c r="L4285">
        <f>+VLOOKUP(J4285,'Thanh toán '!Q$6:R$3244,2,0)</f>
        <v>2186052</v>
      </c>
      <c r="M4285" s="47">
        <f t="shared" si="253"/>
        <v>0</v>
      </c>
    </row>
    <row r="4286" spans="1:13" hidden="1" x14ac:dyDescent="0.25">
      <c r="A4286" s="43">
        <v>44915</v>
      </c>
      <c r="B4286" s="40" t="s">
        <v>17161</v>
      </c>
      <c r="C4286" s="40" t="s">
        <v>17162</v>
      </c>
      <c r="D4286" s="38">
        <v>591543</v>
      </c>
      <c r="E4286" s="42" t="s">
        <v>9114</v>
      </c>
      <c r="F4286" s="38">
        <v>47323</v>
      </c>
      <c r="G4286" s="38">
        <v>638866</v>
      </c>
      <c r="H4286" s="48" t="s">
        <v>9001</v>
      </c>
      <c r="I4286" s="40" t="s">
        <v>9002</v>
      </c>
      <c r="J4286" s="45">
        <f t="shared" si="254"/>
        <v>56136</v>
      </c>
      <c r="K4286" s="47">
        <f t="shared" si="255"/>
        <v>638866</v>
      </c>
      <c r="L4286">
        <f>+VLOOKUP(J4286,'Thanh toán '!Q$6:R$3244,2,0)</f>
        <v>638866</v>
      </c>
      <c r="M4286" s="47">
        <f t="shared" si="253"/>
        <v>0</v>
      </c>
    </row>
    <row r="4287" spans="1:13" hidden="1" x14ac:dyDescent="0.25">
      <c r="A4287" s="43">
        <v>44915</v>
      </c>
      <c r="B4287" s="40" t="s">
        <v>17163</v>
      </c>
      <c r="C4287" s="40" t="s">
        <v>17164</v>
      </c>
      <c r="D4287" s="38">
        <v>455338</v>
      </c>
      <c r="E4287" s="42" t="s">
        <v>9114</v>
      </c>
      <c r="F4287" s="38">
        <v>36427</v>
      </c>
      <c r="G4287" s="38">
        <v>491765</v>
      </c>
      <c r="H4287" s="48" t="s">
        <v>9001</v>
      </c>
      <c r="I4287" s="40" t="s">
        <v>9002</v>
      </c>
      <c r="J4287" s="45">
        <f t="shared" si="254"/>
        <v>56138</v>
      </c>
      <c r="K4287" s="47">
        <f t="shared" si="255"/>
        <v>491765</v>
      </c>
      <c r="L4287">
        <f>+VLOOKUP(J4287,'Thanh toán '!Q$6:R$3244,2,0)</f>
        <v>491765</v>
      </c>
      <c r="M4287" s="47">
        <f t="shared" si="253"/>
        <v>0</v>
      </c>
    </row>
    <row r="4288" spans="1:13" hidden="1" x14ac:dyDescent="0.25">
      <c r="A4288" s="43">
        <v>44915</v>
      </c>
      <c r="B4288" s="40" t="s">
        <v>17165</v>
      </c>
      <c r="C4288" s="40" t="s">
        <v>17166</v>
      </c>
      <c r="D4288" s="38">
        <v>455338</v>
      </c>
      <c r="E4288" s="42" t="s">
        <v>9114</v>
      </c>
      <c r="F4288" s="38">
        <v>36427</v>
      </c>
      <c r="G4288" s="38">
        <v>491765</v>
      </c>
      <c r="H4288" s="48" t="s">
        <v>9001</v>
      </c>
      <c r="I4288" s="40" t="s">
        <v>9002</v>
      </c>
      <c r="J4288" s="45">
        <f t="shared" si="254"/>
        <v>56139</v>
      </c>
      <c r="K4288" s="47">
        <f t="shared" si="255"/>
        <v>491765</v>
      </c>
      <c r="L4288">
        <f>+VLOOKUP(J4288,'Thanh toán '!Q$6:R$3244,2,0)</f>
        <v>491765</v>
      </c>
      <c r="M4288" s="47">
        <f t="shared" si="253"/>
        <v>0</v>
      </c>
    </row>
    <row r="4289" spans="1:13" hidden="1" x14ac:dyDescent="0.25">
      <c r="A4289" s="43">
        <v>44915</v>
      </c>
      <c r="B4289" s="40" t="s">
        <v>17167</v>
      </c>
      <c r="C4289" s="40" t="s">
        <v>17168</v>
      </c>
      <c r="D4289" s="38">
        <v>455338</v>
      </c>
      <c r="E4289" s="42" t="s">
        <v>9114</v>
      </c>
      <c r="F4289" s="38">
        <v>36427</v>
      </c>
      <c r="G4289" s="38">
        <v>491765</v>
      </c>
      <c r="H4289" s="48" t="s">
        <v>9001</v>
      </c>
      <c r="I4289" s="40" t="s">
        <v>9002</v>
      </c>
      <c r="J4289" s="45">
        <f t="shared" si="254"/>
        <v>56140</v>
      </c>
      <c r="K4289" s="47">
        <f t="shared" si="255"/>
        <v>491765</v>
      </c>
      <c r="L4289">
        <f>+VLOOKUP(J4289,'Thanh toán '!Q$6:R$3244,2,0)</f>
        <v>491765</v>
      </c>
      <c r="M4289" s="47">
        <f t="shared" si="253"/>
        <v>0</v>
      </c>
    </row>
    <row r="4290" spans="1:13" hidden="1" x14ac:dyDescent="0.25">
      <c r="A4290" s="43">
        <v>44915</v>
      </c>
      <c r="B4290" s="40" t="s">
        <v>17169</v>
      </c>
      <c r="C4290" s="40" t="s">
        <v>17170</v>
      </c>
      <c r="D4290" s="38">
        <v>571978</v>
      </c>
      <c r="E4290" s="42" t="s">
        <v>9114</v>
      </c>
      <c r="F4290" s="38">
        <v>45758</v>
      </c>
      <c r="G4290" s="38">
        <v>617736</v>
      </c>
      <c r="H4290" s="48" t="s">
        <v>9001</v>
      </c>
      <c r="I4290" s="40" t="s">
        <v>9002</v>
      </c>
      <c r="J4290" s="45">
        <f t="shared" si="254"/>
        <v>56141</v>
      </c>
      <c r="K4290" s="47">
        <f t="shared" si="255"/>
        <v>617736</v>
      </c>
      <c r="L4290">
        <f>+VLOOKUP(J4290,'Thanh toán '!Q$6:R$3244,2,0)</f>
        <v>617736</v>
      </c>
      <c r="M4290" s="47">
        <f t="shared" si="253"/>
        <v>0</v>
      </c>
    </row>
    <row r="4291" spans="1:13" hidden="1" x14ac:dyDescent="0.25">
      <c r="A4291" s="43">
        <v>44915</v>
      </c>
      <c r="B4291" s="40" t="s">
        <v>17171</v>
      </c>
      <c r="C4291" s="40" t="s">
        <v>17172</v>
      </c>
      <c r="D4291" s="38">
        <v>1143956</v>
      </c>
      <c r="E4291" s="42" t="s">
        <v>9114</v>
      </c>
      <c r="F4291" s="38">
        <v>91516</v>
      </c>
      <c r="G4291" s="38">
        <v>1235472</v>
      </c>
      <c r="H4291" s="48" t="s">
        <v>9001</v>
      </c>
      <c r="I4291" s="40" t="s">
        <v>9002</v>
      </c>
      <c r="J4291" s="45">
        <f t="shared" si="254"/>
        <v>56142</v>
      </c>
      <c r="K4291" s="47">
        <f t="shared" si="255"/>
        <v>1235472</v>
      </c>
      <c r="L4291">
        <f>+VLOOKUP(J4291,'Thanh toán '!Q$6:R$3244,2,0)</f>
        <v>1235472</v>
      </c>
      <c r="M4291" s="47">
        <f t="shared" si="253"/>
        <v>0</v>
      </c>
    </row>
    <row r="4292" spans="1:13" hidden="1" x14ac:dyDescent="0.25">
      <c r="A4292" s="43">
        <v>44915</v>
      </c>
      <c r="B4292" s="40" t="s">
        <v>17173</v>
      </c>
      <c r="C4292" s="40" t="s">
        <v>17174</v>
      </c>
      <c r="D4292" s="38">
        <v>2221160</v>
      </c>
      <c r="E4292" s="42" t="s">
        <v>9114</v>
      </c>
      <c r="F4292" s="38">
        <v>177693</v>
      </c>
      <c r="G4292" s="38">
        <v>2398853</v>
      </c>
      <c r="H4292" s="48" t="s">
        <v>9206</v>
      </c>
      <c r="I4292" s="40" t="s">
        <v>9207</v>
      </c>
      <c r="J4292" s="45">
        <f t="shared" si="254"/>
        <v>56143</v>
      </c>
      <c r="K4292" s="47">
        <f t="shared" si="255"/>
        <v>2398853</v>
      </c>
      <c r="L4292">
        <f>+VLOOKUP(J4292,'Thanh toán '!Q$6:R$3244,2,0)</f>
        <v>2398853</v>
      </c>
      <c r="M4292" s="47">
        <f t="shared" si="253"/>
        <v>0</v>
      </c>
    </row>
    <row r="4293" spans="1:13" hidden="1" x14ac:dyDescent="0.25">
      <c r="A4293" s="43">
        <v>44915</v>
      </c>
      <c r="B4293" s="40" t="s">
        <v>17175</v>
      </c>
      <c r="C4293" s="40" t="s">
        <v>17176</v>
      </c>
      <c r="D4293" s="38">
        <v>367155</v>
      </c>
      <c r="E4293" s="42" t="s">
        <v>9114</v>
      </c>
      <c r="F4293" s="38">
        <v>29372</v>
      </c>
      <c r="G4293" s="38">
        <v>396527</v>
      </c>
      <c r="H4293" s="48" t="s">
        <v>9001</v>
      </c>
      <c r="I4293" s="40" t="s">
        <v>9002</v>
      </c>
      <c r="J4293" s="45">
        <f t="shared" si="254"/>
        <v>56145</v>
      </c>
      <c r="K4293" s="47">
        <f t="shared" si="255"/>
        <v>396527</v>
      </c>
      <c r="L4293">
        <f>+VLOOKUP(J4293,'Thanh toán '!Q$6:R$3244,2,0)</f>
        <v>396527</v>
      </c>
      <c r="M4293" s="47">
        <f t="shared" si="253"/>
        <v>0</v>
      </c>
    </row>
    <row r="4294" spans="1:13" hidden="1" x14ac:dyDescent="0.25">
      <c r="A4294" s="43">
        <v>44915</v>
      </c>
      <c r="B4294" s="40" t="s">
        <v>17177</v>
      </c>
      <c r="C4294" s="40" t="s">
        <v>17178</v>
      </c>
      <c r="D4294" s="38">
        <v>2122641</v>
      </c>
      <c r="E4294" s="42" t="s">
        <v>9114</v>
      </c>
      <c r="F4294" s="38">
        <v>169811</v>
      </c>
      <c r="G4294" s="38">
        <v>2292452</v>
      </c>
      <c r="H4294" s="48" t="s">
        <v>9498</v>
      </c>
      <c r="I4294" s="40" t="s">
        <v>9499</v>
      </c>
      <c r="J4294" s="45">
        <f t="shared" si="254"/>
        <v>56146</v>
      </c>
      <c r="K4294" s="47">
        <f t="shared" si="255"/>
        <v>2292452</v>
      </c>
      <c r="L4294">
        <f>+VLOOKUP(J4294,'Thanh toán '!Q$6:R$3244,2,0)</f>
        <v>2292452</v>
      </c>
      <c r="M4294" s="47">
        <f t="shared" ref="M4294:M4357" si="256">+L4294-K4294</f>
        <v>0</v>
      </c>
    </row>
    <row r="4295" spans="1:13" hidden="1" x14ac:dyDescent="0.25">
      <c r="A4295" s="43">
        <v>44915</v>
      </c>
      <c r="B4295" s="40" t="s">
        <v>17179</v>
      </c>
      <c r="C4295" s="40" t="s">
        <v>17180</v>
      </c>
      <c r="D4295" s="38">
        <v>992815</v>
      </c>
      <c r="E4295" s="42" t="s">
        <v>9114</v>
      </c>
      <c r="F4295" s="38">
        <v>79425</v>
      </c>
      <c r="G4295" s="38">
        <v>1072240</v>
      </c>
      <c r="H4295" s="48" t="s">
        <v>9001</v>
      </c>
      <c r="I4295" s="40" t="s">
        <v>9002</v>
      </c>
      <c r="J4295" s="45">
        <f t="shared" si="254"/>
        <v>56147</v>
      </c>
      <c r="K4295" s="47">
        <f t="shared" si="255"/>
        <v>1072240</v>
      </c>
      <c r="L4295">
        <f>+VLOOKUP(J4295,'Thanh toán '!Q$6:R$3244,2,0)</f>
        <v>1072240</v>
      </c>
      <c r="M4295" s="47">
        <f t="shared" si="256"/>
        <v>0</v>
      </c>
    </row>
    <row r="4296" spans="1:13" hidden="1" x14ac:dyDescent="0.25">
      <c r="A4296" s="43">
        <v>44915</v>
      </c>
      <c r="B4296" s="40" t="s">
        <v>17181</v>
      </c>
      <c r="C4296" s="40" t="s">
        <v>17182</v>
      </c>
      <c r="D4296" s="38">
        <v>865200</v>
      </c>
      <c r="E4296" s="42" t="s">
        <v>9114</v>
      </c>
      <c r="F4296" s="38">
        <v>69216</v>
      </c>
      <c r="G4296" s="38">
        <v>934416</v>
      </c>
      <c r="H4296" s="48" t="s">
        <v>9001</v>
      </c>
      <c r="I4296" s="40" t="s">
        <v>9002</v>
      </c>
      <c r="J4296" s="45">
        <f t="shared" si="254"/>
        <v>56148</v>
      </c>
      <c r="K4296" s="47">
        <f t="shared" si="255"/>
        <v>934416</v>
      </c>
      <c r="L4296" t="e">
        <f>+VLOOKUP(J4296,'Thanh toán '!Q$6:R$3244,2,0)</f>
        <v>#N/A</v>
      </c>
      <c r="M4296" s="47" t="e">
        <f t="shared" si="256"/>
        <v>#N/A</v>
      </c>
    </row>
    <row r="4297" spans="1:13" hidden="1" x14ac:dyDescent="0.25">
      <c r="A4297" s="43">
        <v>44915</v>
      </c>
      <c r="B4297" s="40" t="s">
        <v>17183</v>
      </c>
      <c r="C4297" s="40" t="s">
        <v>17184</v>
      </c>
      <c r="D4297" s="38">
        <v>1345575</v>
      </c>
      <c r="E4297" s="42" t="s">
        <v>9114</v>
      </c>
      <c r="F4297" s="38">
        <v>107646</v>
      </c>
      <c r="G4297" s="38">
        <v>1453221</v>
      </c>
      <c r="H4297" s="48" t="s">
        <v>9001</v>
      </c>
      <c r="I4297" s="40" t="s">
        <v>9002</v>
      </c>
      <c r="J4297" s="45">
        <f t="shared" si="254"/>
        <v>56149</v>
      </c>
      <c r="K4297" s="47">
        <f t="shared" si="255"/>
        <v>1453221</v>
      </c>
      <c r="L4297">
        <f>+VLOOKUP(J4297,'Thanh toán '!Q$6:R$3244,2,0)</f>
        <v>1453221</v>
      </c>
      <c r="M4297" s="47">
        <f t="shared" si="256"/>
        <v>0</v>
      </c>
    </row>
    <row r="4298" spans="1:13" hidden="1" x14ac:dyDescent="0.25">
      <c r="A4298" s="43">
        <v>44915</v>
      </c>
      <c r="B4298" s="40" t="s">
        <v>17185</v>
      </c>
      <c r="C4298" s="40" t="s">
        <v>17186</v>
      </c>
      <c r="D4298" s="38">
        <v>865200</v>
      </c>
      <c r="E4298" s="42" t="s">
        <v>9114</v>
      </c>
      <c r="F4298" s="38">
        <v>69216</v>
      </c>
      <c r="G4298" s="38">
        <v>934416</v>
      </c>
      <c r="H4298" s="48" t="s">
        <v>9001</v>
      </c>
      <c r="I4298" s="40" t="s">
        <v>9002</v>
      </c>
      <c r="J4298" s="45">
        <f t="shared" si="254"/>
        <v>56150</v>
      </c>
      <c r="K4298" s="47">
        <f t="shared" si="255"/>
        <v>934416</v>
      </c>
      <c r="L4298" t="e">
        <f>+VLOOKUP(J4298,'Thanh toán '!Q$6:R$3244,2,0)</f>
        <v>#N/A</v>
      </c>
      <c r="M4298" s="47" t="e">
        <f t="shared" si="256"/>
        <v>#N/A</v>
      </c>
    </row>
    <row r="4299" spans="1:13" hidden="1" x14ac:dyDescent="0.25">
      <c r="A4299" s="43">
        <v>44915</v>
      </c>
      <c r="B4299" s="40" t="s">
        <v>17187</v>
      </c>
      <c r="C4299" s="40" t="s">
        <v>17188</v>
      </c>
      <c r="D4299" s="38">
        <v>1468620</v>
      </c>
      <c r="E4299" s="42" t="s">
        <v>9114</v>
      </c>
      <c r="F4299" s="38">
        <v>117490</v>
      </c>
      <c r="G4299" s="38">
        <v>1586110</v>
      </c>
      <c r="H4299" s="48" t="s">
        <v>9179</v>
      </c>
      <c r="I4299" s="40" t="s">
        <v>9180</v>
      </c>
      <c r="J4299" s="45">
        <f t="shared" si="254"/>
        <v>56152</v>
      </c>
      <c r="K4299" s="47">
        <f t="shared" si="255"/>
        <v>1586110</v>
      </c>
      <c r="L4299">
        <f>+VLOOKUP(J4299,'Thanh toán '!Q$6:R$3244,2,0)</f>
        <v>1586110</v>
      </c>
      <c r="M4299" s="47">
        <f t="shared" si="256"/>
        <v>0</v>
      </c>
    </row>
    <row r="4300" spans="1:13" hidden="1" x14ac:dyDescent="0.25">
      <c r="A4300" s="43">
        <v>44915</v>
      </c>
      <c r="B4300" s="40" t="s">
        <v>17189</v>
      </c>
      <c r="C4300" s="40" t="s">
        <v>17190</v>
      </c>
      <c r="D4300" s="38">
        <v>455338</v>
      </c>
      <c r="E4300" s="42" t="s">
        <v>9114</v>
      </c>
      <c r="F4300" s="38">
        <v>36427</v>
      </c>
      <c r="G4300" s="38">
        <v>491765</v>
      </c>
      <c r="H4300" s="48" t="s">
        <v>9001</v>
      </c>
      <c r="I4300" s="40" t="s">
        <v>9002</v>
      </c>
      <c r="J4300" s="45">
        <f t="shared" si="254"/>
        <v>56155</v>
      </c>
      <c r="K4300" s="47">
        <f t="shared" si="255"/>
        <v>491765</v>
      </c>
      <c r="L4300">
        <f>+VLOOKUP(J4300,'Thanh toán '!Q$6:R$3244,2,0)</f>
        <v>491765</v>
      </c>
      <c r="M4300" s="47">
        <f t="shared" si="256"/>
        <v>0</v>
      </c>
    </row>
    <row r="4301" spans="1:13" hidden="1" x14ac:dyDescent="0.25">
      <c r="A4301" s="43">
        <v>44915</v>
      </c>
      <c r="B4301" s="40" t="s">
        <v>17191</v>
      </c>
      <c r="C4301" s="40" t="s">
        <v>17192</v>
      </c>
      <c r="D4301" s="38">
        <v>455338</v>
      </c>
      <c r="E4301" s="42" t="s">
        <v>9114</v>
      </c>
      <c r="F4301" s="38">
        <v>36427</v>
      </c>
      <c r="G4301" s="38">
        <v>491765</v>
      </c>
      <c r="H4301" s="48" t="s">
        <v>9001</v>
      </c>
      <c r="I4301" s="40" t="s">
        <v>9002</v>
      </c>
      <c r="J4301" s="45">
        <f t="shared" si="254"/>
        <v>56156</v>
      </c>
      <c r="K4301" s="47">
        <f t="shared" si="255"/>
        <v>491765</v>
      </c>
      <c r="L4301">
        <f>+VLOOKUP(J4301,'Thanh toán '!Q$6:R$3244,2,0)</f>
        <v>491765</v>
      </c>
      <c r="M4301" s="47">
        <f t="shared" si="256"/>
        <v>0</v>
      </c>
    </row>
    <row r="4302" spans="1:13" ht="21" hidden="1" x14ac:dyDescent="0.25">
      <c r="A4302" s="43">
        <v>44915</v>
      </c>
      <c r="B4302" s="40" t="s">
        <v>17193</v>
      </c>
      <c r="C4302" s="40" t="s">
        <v>17194</v>
      </c>
      <c r="D4302" s="38">
        <v>455338</v>
      </c>
      <c r="E4302" s="42" t="s">
        <v>9114</v>
      </c>
      <c r="F4302" s="38">
        <v>36427</v>
      </c>
      <c r="G4302" s="38">
        <v>491765</v>
      </c>
      <c r="H4302" s="48" t="s">
        <v>9159</v>
      </c>
      <c r="I4302" s="40" t="s">
        <v>9160</v>
      </c>
      <c r="J4302" s="45">
        <f t="shared" si="254"/>
        <v>56157</v>
      </c>
      <c r="K4302" s="47">
        <f t="shared" si="255"/>
        <v>491765</v>
      </c>
      <c r="L4302">
        <f>+VLOOKUP(J4302,'Thanh toán '!Q$6:R$3244,2,0)</f>
        <v>491765</v>
      </c>
      <c r="M4302" s="47">
        <f t="shared" si="256"/>
        <v>0</v>
      </c>
    </row>
    <row r="4303" spans="1:13" ht="21" hidden="1" x14ac:dyDescent="0.25">
      <c r="A4303" s="43">
        <v>44915</v>
      </c>
      <c r="B4303" s="40" t="s">
        <v>17195</v>
      </c>
      <c r="C4303" s="40" t="s">
        <v>17196</v>
      </c>
      <c r="D4303" s="38">
        <v>1099109</v>
      </c>
      <c r="E4303" s="42" t="s">
        <v>9114</v>
      </c>
      <c r="F4303" s="38">
        <v>87929</v>
      </c>
      <c r="G4303" s="38">
        <v>1187038</v>
      </c>
      <c r="H4303" s="48" t="s">
        <v>9159</v>
      </c>
      <c r="I4303" s="40" t="s">
        <v>9160</v>
      </c>
      <c r="J4303" s="45">
        <f t="shared" si="254"/>
        <v>56158</v>
      </c>
      <c r="K4303" s="47">
        <f t="shared" si="255"/>
        <v>1187038</v>
      </c>
      <c r="L4303">
        <f>+VLOOKUP(J4303,'Thanh toán '!Q$6:R$3244,2,0)</f>
        <v>1187038</v>
      </c>
      <c r="M4303" s="47">
        <f t="shared" si="256"/>
        <v>0</v>
      </c>
    </row>
    <row r="4304" spans="1:13" hidden="1" x14ac:dyDescent="0.25">
      <c r="A4304" s="43">
        <v>44915</v>
      </c>
      <c r="B4304" s="40" t="s">
        <v>17197</v>
      </c>
      <c r="C4304" s="40" t="s">
        <v>17198</v>
      </c>
      <c r="D4304" s="38">
        <v>1995735</v>
      </c>
      <c r="E4304" s="42" t="s">
        <v>9114</v>
      </c>
      <c r="F4304" s="38">
        <v>159659</v>
      </c>
      <c r="G4304" s="38">
        <v>2155394</v>
      </c>
      <c r="H4304" s="48" t="s">
        <v>9212</v>
      </c>
      <c r="I4304" s="40" t="s">
        <v>9213</v>
      </c>
      <c r="J4304" s="45">
        <f t="shared" si="254"/>
        <v>56159</v>
      </c>
      <c r="K4304" s="47">
        <f t="shared" si="255"/>
        <v>2155394</v>
      </c>
      <c r="L4304">
        <f>+VLOOKUP(J4304,'Thanh toán '!Q$6:R$3244,2,0)</f>
        <v>2155394</v>
      </c>
      <c r="M4304" s="47">
        <f t="shared" si="256"/>
        <v>0</v>
      </c>
    </row>
    <row r="4305" spans="1:13" hidden="1" x14ac:dyDescent="0.25">
      <c r="A4305" s="43">
        <v>44915</v>
      </c>
      <c r="B4305" s="40" t="s">
        <v>17199</v>
      </c>
      <c r="C4305" s="40" t="s">
        <v>17200</v>
      </c>
      <c r="D4305" s="38">
        <v>455338</v>
      </c>
      <c r="E4305" s="42" t="s">
        <v>9114</v>
      </c>
      <c r="F4305" s="38">
        <v>36427</v>
      </c>
      <c r="G4305" s="38">
        <v>491765</v>
      </c>
      <c r="H4305" s="48" t="s">
        <v>9001</v>
      </c>
      <c r="I4305" s="40" t="s">
        <v>9002</v>
      </c>
      <c r="J4305" s="45">
        <f t="shared" si="254"/>
        <v>56160</v>
      </c>
      <c r="K4305" s="47">
        <f t="shared" si="255"/>
        <v>491765</v>
      </c>
      <c r="L4305">
        <f>+VLOOKUP(J4305,'Thanh toán '!Q$6:R$3244,2,0)</f>
        <v>491765</v>
      </c>
      <c r="M4305" s="47">
        <f t="shared" si="256"/>
        <v>0</v>
      </c>
    </row>
    <row r="4306" spans="1:13" hidden="1" x14ac:dyDescent="0.25">
      <c r="A4306" s="43">
        <v>44915</v>
      </c>
      <c r="B4306" s="40" t="s">
        <v>17201</v>
      </c>
      <c r="C4306" s="40" t="s">
        <v>17202</v>
      </c>
      <c r="D4306" s="38">
        <v>455338</v>
      </c>
      <c r="E4306" s="42" t="s">
        <v>9114</v>
      </c>
      <c r="F4306" s="38">
        <v>36427</v>
      </c>
      <c r="G4306" s="38">
        <v>491765</v>
      </c>
      <c r="H4306" s="48" t="s">
        <v>9001</v>
      </c>
      <c r="I4306" s="40" t="s">
        <v>9002</v>
      </c>
      <c r="J4306" s="45">
        <f t="shared" si="254"/>
        <v>56161</v>
      </c>
      <c r="K4306" s="47">
        <f t="shared" si="255"/>
        <v>491765</v>
      </c>
      <c r="L4306">
        <f>+VLOOKUP(J4306,'Thanh toán '!Q$6:R$3244,2,0)</f>
        <v>491765</v>
      </c>
      <c r="M4306" s="47">
        <f t="shared" si="256"/>
        <v>0</v>
      </c>
    </row>
    <row r="4307" spans="1:13" hidden="1" x14ac:dyDescent="0.25">
      <c r="A4307" s="43">
        <v>44915</v>
      </c>
      <c r="B4307" s="40" t="s">
        <v>17203</v>
      </c>
      <c r="C4307" s="40" t="s">
        <v>17204</v>
      </c>
      <c r="D4307" s="38">
        <v>455338</v>
      </c>
      <c r="E4307" s="42" t="s">
        <v>9114</v>
      </c>
      <c r="F4307" s="38">
        <v>36427</v>
      </c>
      <c r="G4307" s="38">
        <v>491765</v>
      </c>
      <c r="H4307" s="48" t="s">
        <v>9001</v>
      </c>
      <c r="I4307" s="40" t="s">
        <v>9002</v>
      </c>
      <c r="J4307" s="45">
        <f t="shared" si="254"/>
        <v>56162</v>
      </c>
      <c r="K4307" s="47">
        <f t="shared" si="255"/>
        <v>491765</v>
      </c>
      <c r="L4307">
        <f>+VLOOKUP(J4307,'Thanh toán '!Q$6:R$3244,2,0)</f>
        <v>491765</v>
      </c>
      <c r="M4307" s="47">
        <f t="shared" si="256"/>
        <v>0</v>
      </c>
    </row>
    <row r="4308" spans="1:13" hidden="1" x14ac:dyDescent="0.25">
      <c r="A4308" s="43">
        <v>44915</v>
      </c>
      <c r="B4308" s="40" t="s">
        <v>17205</v>
      </c>
      <c r="C4308" s="40" t="s">
        <v>17206</v>
      </c>
      <c r="D4308" s="38">
        <v>4495892</v>
      </c>
      <c r="E4308" s="42" t="s">
        <v>9114</v>
      </c>
      <c r="F4308" s="38">
        <v>359671</v>
      </c>
      <c r="G4308" s="38">
        <v>4855563</v>
      </c>
      <c r="H4308" s="48" t="s">
        <v>9183</v>
      </c>
      <c r="I4308" s="40" t="s">
        <v>9184</v>
      </c>
      <c r="J4308" s="45">
        <f t="shared" si="254"/>
        <v>56163</v>
      </c>
      <c r="K4308" s="47">
        <f t="shared" si="255"/>
        <v>4855563</v>
      </c>
      <c r="L4308">
        <f>+VLOOKUP(J4308,'Thanh toán '!Q$6:R$3244,2,0)</f>
        <v>4855563</v>
      </c>
      <c r="M4308" s="47">
        <f t="shared" si="256"/>
        <v>0</v>
      </c>
    </row>
    <row r="4309" spans="1:13" ht="21" hidden="1" x14ac:dyDescent="0.25">
      <c r="A4309" s="43">
        <v>44915</v>
      </c>
      <c r="B4309" s="40" t="s">
        <v>17207</v>
      </c>
      <c r="C4309" s="40" t="s">
        <v>17208</v>
      </c>
      <c r="D4309" s="38">
        <v>1032168</v>
      </c>
      <c r="E4309" s="42" t="s">
        <v>9114</v>
      </c>
      <c r="F4309" s="38">
        <v>82573</v>
      </c>
      <c r="G4309" s="38">
        <v>1114741</v>
      </c>
      <c r="H4309" s="48" t="s">
        <v>9284</v>
      </c>
      <c r="I4309" s="40" t="s">
        <v>9285</v>
      </c>
      <c r="J4309" s="45">
        <f t="shared" si="254"/>
        <v>56167</v>
      </c>
      <c r="K4309" s="47">
        <f t="shared" si="255"/>
        <v>1114741</v>
      </c>
      <c r="L4309">
        <f>+VLOOKUP(J4309,'Thanh toán '!Q$6:R$3244,2,0)</f>
        <v>1114741</v>
      </c>
      <c r="M4309" s="47">
        <f t="shared" si="256"/>
        <v>0</v>
      </c>
    </row>
    <row r="4310" spans="1:13" hidden="1" x14ac:dyDescent="0.25">
      <c r="A4310" s="43">
        <v>44915</v>
      </c>
      <c r="B4310" s="40" t="s">
        <v>17209</v>
      </c>
      <c r="C4310" s="40" t="s">
        <v>17210</v>
      </c>
      <c r="D4310" s="38">
        <v>873185</v>
      </c>
      <c r="E4310" s="42" t="s">
        <v>9114</v>
      </c>
      <c r="F4310" s="38">
        <v>69854</v>
      </c>
      <c r="G4310" s="38">
        <v>943039</v>
      </c>
      <c r="H4310" s="48" t="s">
        <v>9295</v>
      </c>
      <c r="I4310" s="40" t="s">
        <v>9296</v>
      </c>
      <c r="J4310" s="45">
        <f t="shared" si="254"/>
        <v>56168</v>
      </c>
      <c r="K4310" s="47">
        <f t="shared" si="255"/>
        <v>943039</v>
      </c>
      <c r="L4310">
        <f>+VLOOKUP(J4310,'Thanh toán '!Q$6:R$3244,2,0)</f>
        <v>943039</v>
      </c>
      <c r="M4310" s="47">
        <f t="shared" si="256"/>
        <v>0</v>
      </c>
    </row>
    <row r="4311" spans="1:13" hidden="1" x14ac:dyDescent="0.25">
      <c r="A4311" s="43">
        <v>44915</v>
      </c>
      <c r="B4311" s="40" t="s">
        <v>17211</v>
      </c>
      <c r="C4311" s="40" t="s">
        <v>17212</v>
      </c>
      <c r="D4311" s="38">
        <v>9876736</v>
      </c>
      <c r="E4311" s="42" t="s">
        <v>9114</v>
      </c>
      <c r="F4311" s="38">
        <v>790139</v>
      </c>
      <c r="G4311" s="38">
        <v>10666875</v>
      </c>
      <c r="H4311" s="48" t="s">
        <v>9343</v>
      </c>
      <c r="I4311" s="40" t="s">
        <v>9344</v>
      </c>
      <c r="J4311" s="45">
        <f t="shared" si="254"/>
        <v>56169</v>
      </c>
      <c r="K4311" s="47">
        <f t="shared" si="255"/>
        <v>10666875</v>
      </c>
      <c r="L4311">
        <f>+VLOOKUP(J4311,'Thanh toán '!Q$6:R$3244,2,0)</f>
        <v>10666875</v>
      </c>
      <c r="M4311" s="47">
        <f t="shared" si="256"/>
        <v>0</v>
      </c>
    </row>
    <row r="4312" spans="1:13" hidden="1" x14ac:dyDescent="0.25">
      <c r="A4312" s="43">
        <v>44915</v>
      </c>
      <c r="B4312" s="40" t="s">
        <v>17213</v>
      </c>
      <c r="C4312" s="40" t="s">
        <v>17214</v>
      </c>
      <c r="D4312" s="38">
        <v>2724825</v>
      </c>
      <c r="E4312" s="42" t="s">
        <v>9114</v>
      </c>
      <c r="F4312" s="38">
        <v>217986</v>
      </c>
      <c r="G4312" s="38">
        <v>2942811</v>
      </c>
      <c r="H4312" s="48" t="s">
        <v>9311</v>
      </c>
      <c r="I4312" s="40" t="s">
        <v>9312</v>
      </c>
      <c r="J4312" s="45">
        <f t="shared" si="254"/>
        <v>56170</v>
      </c>
      <c r="K4312" s="47">
        <f t="shared" si="255"/>
        <v>2942811</v>
      </c>
      <c r="L4312">
        <f>+VLOOKUP(J4312,'Thanh toán '!Q$6:R$3244,2,0)</f>
        <v>2942811</v>
      </c>
      <c r="M4312" s="47">
        <f t="shared" si="256"/>
        <v>0</v>
      </c>
    </row>
    <row r="4313" spans="1:13" hidden="1" x14ac:dyDescent="0.25">
      <c r="A4313" s="43">
        <v>44915</v>
      </c>
      <c r="B4313" s="40" t="s">
        <v>17215</v>
      </c>
      <c r="C4313" s="40" t="s">
        <v>17216</v>
      </c>
      <c r="D4313" s="38">
        <v>15226749</v>
      </c>
      <c r="E4313" s="42" t="s">
        <v>9114</v>
      </c>
      <c r="F4313" s="38">
        <v>1218140</v>
      </c>
      <c r="G4313" s="38">
        <v>16444889</v>
      </c>
      <c r="H4313" s="48" t="s">
        <v>9295</v>
      </c>
      <c r="I4313" s="40" t="s">
        <v>9296</v>
      </c>
      <c r="J4313" s="45">
        <f t="shared" si="254"/>
        <v>56171</v>
      </c>
      <c r="K4313" s="47">
        <f t="shared" si="255"/>
        <v>16444889</v>
      </c>
      <c r="L4313">
        <f>+VLOOKUP(J4313,'Thanh toán '!Q$6:R$3244,2,0)</f>
        <v>16444889</v>
      </c>
      <c r="M4313" s="47">
        <f t="shared" si="256"/>
        <v>0</v>
      </c>
    </row>
    <row r="4314" spans="1:13" hidden="1" x14ac:dyDescent="0.25">
      <c r="A4314" s="43">
        <v>44915</v>
      </c>
      <c r="B4314" s="40" t="s">
        <v>17217</v>
      </c>
      <c r="C4314" s="40" t="s">
        <v>17218</v>
      </c>
      <c r="D4314" s="38">
        <v>506030</v>
      </c>
      <c r="E4314" s="42" t="s">
        <v>9114</v>
      </c>
      <c r="F4314" s="38">
        <v>40482</v>
      </c>
      <c r="G4314" s="38">
        <v>546512</v>
      </c>
      <c r="H4314" s="48" t="s">
        <v>9337</v>
      </c>
      <c r="I4314" s="40" t="s">
        <v>9338</v>
      </c>
      <c r="J4314" s="45">
        <f t="shared" si="254"/>
        <v>56172</v>
      </c>
      <c r="K4314" s="47">
        <f t="shared" si="255"/>
        <v>546512</v>
      </c>
      <c r="L4314">
        <f>+VLOOKUP(J4314,'Thanh toán '!Q$6:R$3244,2,0)</f>
        <v>546512</v>
      </c>
      <c r="M4314" s="47">
        <f t="shared" si="256"/>
        <v>0</v>
      </c>
    </row>
    <row r="4315" spans="1:13" hidden="1" x14ac:dyDescent="0.25">
      <c r="A4315" s="43">
        <v>44915</v>
      </c>
      <c r="B4315" s="40" t="s">
        <v>17219</v>
      </c>
      <c r="C4315" s="40" t="s">
        <v>17220</v>
      </c>
      <c r="D4315" s="38">
        <v>1691056</v>
      </c>
      <c r="E4315" s="42" t="s">
        <v>9114</v>
      </c>
      <c r="F4315" s="38">
        <v>135284</v>
      </c>
      <c r="G4315" s="38">
        <v>1826340</v>
      </c>
      <c r="H4315" s="48" t="s">
        <v>9315</v>
      </c>
      <c r="I4315" s="40" t="s">
        <v>9316</v>
      </c>
      <c r="J4315" s="45">
        <f t="shared" si="254"/>
        <v>56173</v>
      </c>
      <c r="K4315" s="47">
        <f t="shared" si="255"/>
        <v>1826340</v>
      </c>
      <c r="L4315">
        <f>+VLOOKUP(J4315,'Thanh toán '!Q$6:R$3244,2,0)</f>
        <v>1826340</v>
      </c>
      <c r="M4315" s="47">
        <f t="shared" si="256"/>
        <v>0</v>
      </c>
    </row>
    <row r="4316" spans="1:13" hidden="1" x14ac:dyDescent="0.25">
      <c r="A4316" s="43">
        <v>44915</v>
      </c>
      <c r="B4316" s="40" t="s">
        <v>17221</v>
      </c>
      <c r="C4316" s="40" t="s">
        <v>17222</v>
      </c>
      <c r="D4316" s="38">
        <v>5713902</v>
      </c>
      <c r="E4316" s="42" t="s">
        <v>9114</v>
      </c>
      <c r="F4316" s="38">
        <v>457112</v>
      </c>
      <c r="G4316" s="38">
        <v>6171014</v>
      </c>
      <c r="H4316" s="48" t="s">
        <v>9327</v>
      </c>
      <c r="I4316" s="40" t="s">
        <v>9328</v>
      </c>
      <c r="J4316" s="45">
        <f t="shared" si="254"/>
        <v>56174</v>
      </c>
      <c r="K4316" s="47">
        <f t="shared" si="255"/>
        <v>6171014</v>
      </c>
      <c r="L4316">
        <f>+VLOOKUP(J4316,'Thanh toán '!Q$6:R$3244,2,0)</f>
        <v>6171014</v>
      </c>
      <c r="M4316" s="47">
        <f t="shared" si="256"/>
        <v>0</v>
      </c>
    </row>
    <row r="4317" spans="1:13" hidden="1" x14ac:dyDescent="0.25">
      <c r="A4317" s="43">
        <v>44915</v>
      </c>
      <c r="B4317" s="40" t="s">
        <v>17223</v>
      </c>
      <c r="C4317" s="40" t="s">
        <v>17224</v>
      </c>
      <c r="D4317" s="38">
        <v>1272600</v>
      </c>
      <c r="E4317" s="42" t="s">
        <v>9114</v>
      </c>
      <c r="F4317" s="38">
        <v>101808</v>
      </c>
      <c r="G4317" s="38">
        <v>1374408</v>
      </c>
      <c r="H4317" s="48" t="s">
        <v>9307</v>
      </c>
      <c r="I4317" s="40" t="s">
        <v>9308</v>
      </c>
      <c r="J4317" s="45">
        <f t="shared" si="254"/>
        <v>56175</v>
      </c>
      <c r="K4317" s="47">
        <f t="shared" si="255"/>
        <v>1374408</v>
      </c>
      <c r="L4317" t="e">
        <f>+VLOOKUP(J4317,'Thanh toán '!Q$6:R$3244,2,0)</f>
        <v>#N/A</v>
      </c>
      <c r="M4317" s="47" t="e">
        <f t="shared" si="256"/>
        <v>#N/A</v>
      </c>
    </row>
    <row r="4318" spans="1:13" hidden="1" x14ac:dyDescent="0.25">
      <c r="A4318" s="43">
        <v>44915</v>
      </c>
      <c r="B4318" s="40" t="s">
        <v>17225</v>
      </c>
      <c r="C4318" s="40" t="s">
        <v>17226</v>
      </c>
      <c r="D4318" s="38">
        <v>1272600</v>
      </c>
      <c r="E4318" s="42" t="s">
        <v>9114</v>
      </c>
      <c r="F4318" s="38">
        <v>101808</v>
      </c>
      <c r="G4318" s="38">
        <v>1374408</v>
      </c>
      <c r="H4318" s="48" t="s">
        <v>9331</v>
      </c>
      <c r="I4318" s="40" t="s">
        <v>9332</v>
      </c>
      <c r="J4318" s="45">
        <f t="shared" si="254"/>
        <v>56176</v>
      </c>
      <c r="K4318" s="47">
        <f t="shared" si="255"/>
        <v>1374408</v>
      </c>
      <c r="L4318" t="e">
        <f>+VLOOKUP(J4318,'Thanh toán '!Q$6:R$3244,2,0)</f>
        <v>#N/A</v>
      </c>
      <c r="M4318" s="47" t="e">
        <f t="shared" si="256"/>
        <v>#N/A</v>
      </c>
    </row>
    <row r="4319" spans="1:13" hidden="1" x14ac:dyDescent="0.25">
      <c r="A4319" s="43">
        <v>44915</v>
      </c>
      <c r="B4319" s="40" t="s">
        <v>17227</v>
      </c>
      <c r="C4319" s="40" t="s">
        <v>17228</v>
      </c>
      <c r="D4319" s="38">
        <v>802912</v>
      </c>
      <c r="E4319" s="42" t="s">
        <v>9114</v>
      </c>
      <c r="F4319" s="38">
        <v>64233</v>
      </c>
      <c r="G4319" s="38">
        <v>867145</v>
      </c>
      <c r="H4319" s="48" t="s">
        <v>9301</v>
      </c>
      <c r="I4319" s="40" t="s">
        <v>9302</v>
      </c>
      <c r="J4319" s="45">
        <f t="shared" si="254"/>
        <v>56177</v>
      </c>
      <c r="K4319" s="47">
        <f t="shared" si="255"/>
        <v>867145</v>
      </c>
      <c r="L4319">
        <f>+VLOOKUP(J4319,'Thanh toán '!Q$6:R$3244,2,0)</f>
        <v>867145</v>
      </c>
      <c r="M4319" s="47">
        <f t="shared" si="256"/>
        <v>0</v>
      </c>
    </row>
    <row r="4320" spans="1:13" hidden="1" x14ac:dyDescent="0.25">
      <c r="A4320" s="43">
        <v>44915</v>
      </c>
      <c r="B4320" s="40" t="s">
        <v>17229</v>
      </c>
      <c r="C4320" s="40" t="s">
        <v>17230</v>
      </c>
      <c r="D4320" s="38">
        <v>455338</v>
      </c>
      <c r="E4320" s="42" t="s">
        <v>9114</v>
      </c>
      <c r="F4320" s="38">
        <v>36427</v>
      </c>
      <c r="G4320" s="38">
        <v>491765</v>
      </c>
      <c r="H4320" s="48" t="s">
        <v>9001</v>
      </c>
      <c r="I4320" s="40" t="s">
        <v>9002</v>
      </c>
      <c r="J4320" s="45">
        <f t="shared" si="254"/>
        <v>56178</v>
      </c>
      <c r="K4320" s="47">
        <f t="shared" si="255"/>
        <v>491765</v>
      </c>
      <c r="L4320">
        <f>+VLOOKUP(J4320,'Thanh toán '!Q$6:R$3244,2,0)</f>
        <v>491765</v>
      </c>
      <c r="M4320" s="47">
        <f t="shared" si="256"/>
        <v>0</v>
      </c>
    </row>
    <row r="4321" spans="1:13" ht="21" hidden="1" x14ac:dyDescent="0.25">
      <c r="A4321" s="43">
        <v>44915</v>
      </c>
      <c r="B4321" s="40" t="s">
        <v>17231</v>
      </c>
      <c r="C4321" s="40" t="s">
        <v>17232</v>
      </c>
      <c r="D4321" s="38">
        <v>455338</v>
      </c>
      <c r="E4321" s="42" t="s">
        <v>9114</v>
      </c>
      <c r="F4321" s="38">
        <v>36427</v>
      </c>
      <c r="G4321" s="38">
        <v>491765</v>
      </c>
      <c r="H4321" s="48" t="s">
        <v>9448</v>
      </c>
      <c r="I4321" s="40" t="s">
        <v>9449</v>
      </c>
      <c r="J4321" s="45">
        <f t="shared" si="254"/>
        <v>56179</v>
      </c>
      <c r="K4321" s="47">
        <f t="shared" si="255"/>
        <v>491765</v>
      </c>
      <c r="L4321">
        <f>+VLOOKUP(J4321,'Thanh toán '!Q$6:R$3244,2,0)</f>
        <v>491765</v>
      </c>
      <c r="M4321" s="47">
        <f t="shared" si="256"/>
        <v>0</v>
      </c>
    </row>
    <row r="4322" spans="1:13" hidden="1" x14ac:dyDescent="0.25">
      <c r="A4322" s="43">
        <v>44916</v>
      </c>
      <c r="B4322" s="40" t="s">
        <v>17233</v>
      </c>
      <c r="C4322" s="40" t="s">
        <v>17234</v>
      </c>
      <c r="D4322" s="38">
        <v>2565631</v>
      </c>
      <c r="E4322" s="42" t="s">
        <v>9114</v>
      </c>
      <c r="F4322" s="38">
        <v>205250</v>
      </c>
      <c r="G4322" s="38">
        <v>2770881</v>
      </c>
      <c r="H4322" s="48" t="s">
        <v>9001</v>
      </c>
      <c r="I4322" s="40" t="s">
        <v>9002</v>
      </c>
      <c r="J4322" s="45">
        <f t="shared" si="254"/>
        <v>56185</v>
      </c>
      <c r="K4322" s="47">
        <f t="shared" si="255"/>
        <v>2770881</v>
      </c>
      <c r="L4322" t="e">
        <f>+VLOOKUP(J4322,'Thanh toán '!Q$6:R$3244,2,0)</f>
        <v>#N/A</v>
      </c>
      <c r="M4322" s="47" t="e">
        <f t="shared" si="256"/>
        <v>#N/A</v>
      </c>
    </row>
    <row r="4323" spans="1:13" ht="21" hidden="1" x14ac:dyDescent="0.25">
      <c r="A4323" s="43">
        <v>44916</v>
      </c>
      <c r="B4323" s="40" t="s">
        <v>17235</v>
      </c>
      <c r="C4323" s="40" t="s">
        <v>17236</v>
      </c>
      <c r="D4323" s="38">
        <v>1440416</v>
      </c>
      <c r="E4323" s="42" t="s">
        <v>9114</v>
      </c>
      <c r="F4323" s="38">
        <v>115233</v>
      </c>
      <c r="G4323" s="38">
        <v>1555649</v>
      </c>
      <c r="H4323" s="48" t="s">
        <v>9159</v>
      </c>
      <c r="I4323" s="40" t="s">
        <v>9160</v>
      </c>
      <c r="J4323" s="45">
        <f t="shared" si="254"/>
        <v>56187</v>
      </c>
      <c r="K4323" s="47">
        <f t="shared" si="255"/>
        <v>1555649</v>
      </c>
      <c r="L4323" t="e">
        <f>+VLOOKUP(J4323,'Thanh toán '!Q$6:R$3244,2,0)</f>
        <v>#N/A</v>
      </c>
      <c r="M4323" s="47" t="e">
        <f t="shared" si="256"/>
        <v>#N/A</v>
      </c>
    </row>
    <row r="4324" spans="1:13" ht="21" hidden="1" x14ac:dyDescent="0.25">
      <c r="A4324" s="43">
        <v>44916</v>
      </c>
      <c r="B4324" s="40" t="s">
        <v>17237</v>
      </c>
      <c r="C4324" s="40" t="s">
        <v>17238</v>
      </c>
      <c r="D4324" s="38">
        <v>1629838</v>
      </c>
      <c r="E4324" s="42" t="s">
        <v>9114</v>
      </c>
      <c r="F4324" s="38">
        <v>130387</v>
      </c>
      <c r="G4324" s="38">
        <v>1760225</v>
      </c>
      <c r="H4324" s="48" t="s">
        <v>9159</v>
      </c>
      <c r="I4324" s="40" t="s">
        <v>9160</v>
      </c>
      <c r="J4324" s="45">
        <f t="shared" si="254"/>
        <v>56188</v>
      </c>
      <c r="K4324" s="47">
        <f t="shared" si="255"/>
        <v>1760225</v>
      </c>
      <c r="L4324">
        <f>+VLOOKUP(J4324,'Thanh toán '!Q$6:R$3244,2,0)</f>
        <v>1760225</v>
      </c>
      <c r="M4324" s="47">
        <f t="shared" si="256"/>
        <v>0</v>
      </c>
    </row>
    <row r="4325" spans="1:13" hidden="1" x14ac:dyDescent="0.25">
      <c r="A4325" s="43">
        <v>44916</v>
      </c>
      <c r="B4325" s="40" t="s">
        <v>17239</v>
      </c>
      <c r="C4325" s="40" t="s">
        <v>17240</v>
      </c>
      <c r="D4325" s="38">
        <v>455338</v>
      </c>
      <c r="E4325" s="42" t="s">
        <v>9114</v>
      </c>
      <c r="F4325" s="38">
        <v>36427</v>
      </c>
      <c r="G4325" s="38">
        <v>491765</v>
      </c>
      <c r="H4325" s="48" t="s">
        <v>9001</v>
      </c>
      <c r="I4325" s="40" t="s">
        <v>9002</v>
      </c>
      <c r="J4325" s="45">
        <f t="shared" si="254"/>
        <v>56189</v>
      </c>
      <c r="K4325" s="47">
        <f t="shared" si="255"/>
        <v>491765</v>
      </c>
      <c r="L4325">
        <f>+VLOOKUP(J4325,'Thanh toán '!Q$6:R$3244,2,0)</f>
        <v>491765</v>
      </c>
      <c r="M4325" s="47">
        <f t="shared" si="256"/>
        <v>0</v>
      </c>
    </row>
    <row r="4326" spans="1:13" hidden="1" x14ac:dyDescent="0.25">
      <c r="A4326" s="43">
        <v>44916</v>
      </c>
      <c r="B4326" s="40" t="s">
        <v>17241</v>
      </c>
      <c r="C4326" s="40" t="s">
        <v>17242</v>
      </c>
      <c r="D4326" s="38">
        <v>922445</v>
      </c>
      <c r="E4326" s="42" t="s">
        <v>9114</v>
      </c>
      <c r="F4326" s="38">
        <v>73796</v>
      </c>
      <c r="G4326" s="38">
        <v>996241</v>
      </c>
      <c r="H4326" s="48" t="s">
        <v>9001</v>
      </c>
      <c r="I4326" s="40" t="s">
        <v>9002</v>
      </c>
      <c r="J4326" s="45">
        <f t="shared" si="254"/>
        <v>56192</v>
      </c>
      <c r="K4326" s="47">
        <f t="shared" si="255"/>
        <v>996241</v>
      </c>
      <c r="L4326">
        <f>+VLOOKUP(J4326,'Thanh toán '!Q$6:R$3244,2,0)</f>
        <v>996241</v>
      </c>
      <c r="M4326" s="47">
        <f t="shared" si="256"/>
        <v>0</v>
      </c>
    </row>
    <row r="4327" spans="1:13" hidden="1" x14ac:dyDescent="0.25">
      <c r="A4327" s="43">
        <v>44916</v>
      </c>
      <c r="B4327" s="40" t="s">
        <v>17243</v>
      </c>
      <c r="C4327" s="40" t="s">
        <v>17244</v>
      </c>
      <c r="D4327" s="38">
        <v>841086</v>
      </c>
      <c r="E4327" s="42" t="s">
        <v>9114</v>
      </c>
      <c r="F4327" s="38">
        <v>67287</v>
      </c>
      <c r="G4327" s="38">
        <v>908373</v>
      </c>
      <c r="H4327" s="48" t="s">
        <v>9001</v>
      </c>
      <c r="I4327" s="40" t="s">
        <v>9002</v>
      </c>
      <c r="J4327" s="45">
        <f t="shared" si="254"/>
        <v>56193</v>
      </c>
      <c r="K4327" s="47">
        <f t="shared" si="255"/>
        <v>908373</v>
      </c>
      <c r="L4327">
        <f>+VLOOKUP(J4327,'Thanh toán '!Q$6:R$3244,2,0)</f>
        <v>908373</v>
      </c>
      <c r="M4327" s="47">
        <f t="shared" si="256"/>
        <v>0</v>
      </c>
    </row>
    <row r="4328" spans="1:13" hidden="1" x14ac:dyDescent="0.25">
      <c r="A4328" s="43">
        <v>44916</v>
      </c>
      <c r="B4328" s="40" t="s">
        <v>17245</v>
      </c>
      <c r="C4328" s="40" t="s">
        <v>17246</v>
      </c>
      <c r="D4328" s="38">
        <v>455338</v>
      </c>
      <c r="E4328" s="42" t="s">
        <v>9114</v>
      </c>
      <c r="F4328" s="38">
        <v>36427</v>
      </c>
      <c r="G4328" s="38">
        <v>491765</v>
      </c>
      <c r="H4328" s="48" t="s">
        <v>9001</v>
      </c>
      <c r="I4328" s="40" t="s">
        <v>9002</v>
      </c>
      <c r="J4328" s="45">
        <f t="shared" si="254"/>
        <v>56194</v>
      </c>
      <c r="K4328" s="47">
        <f t="shared" si="255"/>
        <v>491765</v>
      </c>
      <c r="L4328">
        <f>+VLOOKUP(J4328,'Thanh toán '!Q$6:R$3244,2,0)</f>
        <v>491765</v>
      </c>
      <c r="M4328" s="47">
        <f t="shared" si="256"/>
        <v>0</v>
      </c>
    </row>
    <row r="4329" spans="1:13" hidden="1" x14ac:dyDescent="0.25">
      <c r="A4329" s="43">
        <v>44916</v>
      </c>
      <c r="B4329" s="40" t="s">
        <v>17247</v>
      </c>
      <c r="C4329" s="40" t="s">
        <v>17248</v>
      </c>
      <c r="D4329" s="38">
        <v>455338</v>
      </c>
      <c r="E4329" s="42" t="s">
        <v>9114</v>
      </c>
      <c r="F4329" s="38">
        <v>36427</v>
      </c>
      <c r="G4329" s="38">
        <v>491765</v>
      </c>
      <c r="H4329" s="48" t="s">
        <v>9001</v>
      </c>
      <c r="I4329" s="40" t="s">
        <v>9002</v>
      </c>
      <c r="J4329" s="45">
        <f t="shared" si="254"/>
        <v>56196</v>
      </c>
      <c r="K4329" s="47">
        <f t="shared" si="255"/>
        <v>491765</v>
      </c>
      <c r="L4329">
        <f>+VLOOKUP(J4329,'Thanh toán '!Q$6:R$3244,2,0)</f>
        <v>491765</v>
      </c>
      <c r="M4329" s="47">
        <f t="shared" si="256"/>
        <v>0</v>
      </c>
    </row>
    <row r="4330" spans="1:13" hidden="1" x14ac:dyDescent="0.25">
      <c r="A4330" s="43">
        <v>44916</v>
      </c>
      <c r="B4330" s="40" t="s">
        <v>17249</v>
      </c>
      <c r="C4330" s="40" t="s">
        <v>17250</v>
      </c>
      <c r="D4330" s="38">
        <v>455338</v>
      </c>
      <c r="E4330" s="42" t="s">
        <v>9114</v>
      </c>
      <c r="F4330" s="38">
        <v>36427</v>
      </c>
      <c r="G4330" s="38">
        <v>491765</v>
      </c>
      <c r="H4330" s="48" t="s">
        <v>9001</v>
      </c>
      <c r="I4330" s="40" t="s">
        <v>9002</v>
      </c>
      <c r="J4330" s="45">
        <f t="shared" si="254"/>
        <v>56197</v>
      </c>
      <c r="K4330" s="47">
        <f t="shared" si="255"/>
        <v>491765</v>
      </c>
      <c r="L4330">
        <f>+VLOOKUP(J4330,'Thanh toán '!Q$6:R$3244,2,0)</f>
        <v>491765</v>
      </c>
      <c r="M4330" s="47">
        <f t="shared" si="256"/>
        <v>0</v>
      </c>
    </row>
    <row r="4331" spans="1:13" hidden="1" x14ac:dyDescent="0.25">
      <c r="A4331" s="43">
        <v>44916</v>
      </c>
      <c r="B4331" s="40" t="s">
        <v>17251</v>
      </c>
      <c r="C4331" s="40" t="s">
        <v>17252</v>
      </c>
      <c r="D4331" s="38">
        <v>455338</v>
      </c>
      <c r="E4331" s="42" t="s">
        <v>9114</v>
      </c>
      <c r="F4331" s="38">
        <v>36427</v>
      </c>
      <c r="G4331" s="38">
        <v>491765</v>
      </c>
      <c r="H4331" s="48" t="s">
        <v>9001</v>
      </c>
      <c r="I4331" s="40" t="s">
        <v>9002</v>
      </c>
      <c r="J4331" s="45">
        <f t="shared" si="254"/>
        <v>56198</v>
      </c>
      <c r="K4331" s="47">
        <f t="shared" si="255"/>
        <v>491765</v>
      </c>
      <c r="L4331">
        <f>+VLOOKUP(J4331,'Thanh toán '!Q$6:R$3244,2,0)</f>
        <v>491765</v>
      </c>
      <c r="M4331" s="47">
        <f t="shared" si="256"/>
        <v>0</v>
      </c>
    </row>
    <row r="4332" spans="1:13" hidden="1" x14ac:dyDescent="0.25">
      <c r="A4332" s="43">
        <v>44916</v>
      </c>
      <c r="B4332" s="40" t="s">
        <v>17253</v>
      </c>
      <c r="C4332" s="40" t="s">
        <v>17254</v>
      </c>
      <c r="D4332" s="38">
        <v>455338</v>
      </c>
      <c r="E4332" s="42" t="s">
        <v>9114</v>
      </c>
      <c r="F4332" s="38">
        <v>36427</v>
      </c>
      <c r="G4332" s="38">
        <v>491765</v>
      </c>
      <c r="H4332" s="48" t="s">
        <v>9001</v>
      </c>
      <c r="I4332" s="40" t="s">
        <v>9002</v>
      </c>
      <c r="J4332" s="45">
        <f t="shared" si="254"/>
        <v>56199</v>
      </c>
      <c r="K4332" s="47">
        <f t="shared" si="255"/>
        <v>491765</v>
      </c>
      <c r="L4332">
        <f>+VLOOKUP(J4332,'Thanh toán '!Q$6:R$3244,2,0)</f>
        <v>491765</v>
      </c>
      <c r="M4332" s="47">
        <f t="shared" si="256"/>
        <v>0</v>
      </c>
    </row>
    <row r="4333" spans="1:13" hidden="1" x14ac:dyDescent="0.25">
      <c r="A4333" s="43">
        <v>44916</v>
      </c>
      <c r="B4333" s="40" t="s">
        <v>17255</v>
      </c>
      <c r="C4333" s="40" t="s">
        <v>17256</v>
      </c>
      <c r="D4333" s="38">
        <v>455338</v>
      </c>
      <c r="E4333" s="42" t="s">
        <v>9114</v>
      </c>
      <c r="F4333" s="38">
        <v>36427</v>
      </c>
      <c r="G4333" s="38">
        <v>491765</v>
      </c>
      <c r="H4333" s="48" t="s">
        <v>9001</v>
      </c>
      <c r="I4333" s="40" t="s">
        <v>9002</v>
      </c>
      <c r="J4333" s="45">
        <f t="shared" ref="J4333:J4396" si="257">+B4333*1</f>
        <v>56200</v>
      </c>
      <c r="K4333" s="47">
        <f t="shared" ref="K4333:K4396" si="258">+G4333</f>
        <v>491765</v>
      </c>
      <c r="L4333">
        <f>+VLOOKUP(J4333,'Thanh toán '!Q$6:R$3244,2,0)</f>
        <v>491765</v>
      </c>
      <c r="M4333" s="47">
        <f t="shared" si="256"/>
        <v>0</v>
      </c>
    </row>
    <row r="4334" spans="1:13" hidden="1" x14ac:dyDescent="0.25">
      <c r="A4334" s="43">
        <v>44916</v>
      </c>
      <c r="B4334" s="40" t="s">
        <v>17257</v>
      </c>
      <c r="C4334" s="40" t="s">
        <v>17258</v>
      </c>
      <c r="D4334" s="38">
        <v>1408969</v>
      </c>
      <c r="E4334" s="42" t="s">
        <v>9114</v>
      </c>
      <c r="F4334" s="38">
        <v>112718</v>
      </c>
      <c r="G4334" s="38">
        <v>1521687</v>
      </c>
      <c r="H4334" s="48" t="s">
        <v>9001</v>
      </c>
      <c r="I4334" s="40" t="s">
        <v>9002</v>
      </c>
      <c r="J4334" s="45">
        <f t="shared" si="257"/>
        <v>56201</v>
      </c>
      <c r="K4334" s="47">
        <f t="shared" si="258"/>
        <v>1521687</v>
      </c>
      <c r="L4334">
        <f>+VLOOKUP(J4334,'Thanh toán '!Q$6:R$3244,2,0)</f>
        <v>1521687</v>
      </c>
      <c r="M4334" s="47">
        <f t="shared" si="256"/>
        <v>0</v>
      </c>
    </row>
    <row r="4335" spans="1:13" hidden="1" x14ac:dyDescent="0.25">
      <c r="A4335" s="43">
        <v>44916</v>
      </c>
      <c r="B4335" s="40" t="s">
        <v>17259</v>
      </c>
      <c r="C4335" s="40" t="s">
        <v>17260</v>
      </c>
      <c r="D4335" s="38">
        <v>3258407</v>
      </c>
      <c r="E4335" s="42" t="s">
        <v>9114</v>
      </c>
      <c r="F4335" s="38">
        <v>260673</v>
      </c>
      <c r="G4335" s="38">
        <v>3519080</v>
      </c>
      <c r="H4335" s="48" t="s">
        <v>9402</v>
      </c>
      <c r="I4335" s="40" t="s">
        <v>9403</v>
      </c>
      <c r="J4335" s="45">
        <f t="shared" si="257"/>
        <v>56202</v>
      </c>
      <c r="K4335" s="47">
        <f t="shared" si="258"/>
        <v>3519080</v>
      </c>
      <c r="L4335">
        <f>+VLOOKUP(J4335,'Thanh toán '!Q$6:R$3244,2,0)</f>
        <v>3519080</v>
      </c>
      <c r="M4335" s="47">
        <f t="shared" si="256"/>
        <v>0</v>
      </c>
    </row>
    <row r="4336" spans="1:13" hidden="1" x14ac:dyDescent="0.25">
      <c r="A4336" s="43">
        <v>44916</v>
      </c>
      <c r="B4336" s="40" t="s">
        <v>17261</v>
      </c>
      <c r="C4336" s="40" t="s">
        <v>17262</v>
      </c>
      <c r="D4336" s="38">
        <v>455338</v>
      </c>
      <c r="E4336" s="42" t="s">
        <v>9114</v>
      </c>
      <c r="F4336" s="38">
        <v>36427</v>
      </c>
      <c r="G4336" s="38">
        <v>491765</v>
      </c>
      <c r="H4336" s="48" t="s">
        <v>9001</v>
      </c>
      <c r="I4336" s="40" t="s">
        <v>9002</v>
      </c>
      <c r="J4336" s="45">
        <f t="shared" si="257"/>
        <v>56203</v>
      </c>
      <c r="K4336" s="47">
        <f t="shared" si="258"/>
        <v>491765</v>
      </c>
      <c r="L4336" t="e">
        <f>+VLOOKUP(J4336,'Thanh toán '!Q$6:R$3244,2,0)</f>
        <v>#N/A</v>
      </c>
      <c r="M4336" s="47" t="e">
        <f t="shared" si="256"/>
        <v>#N/A</v>
      </c>
    </row>
    <row r="4337" spans="1:13" hidden="1" x14ac:dyDescent="0.25">
      <c r="A4337" s="43">
        <v>44916</v>
      </c>
      <c r="B4337" s="40" t="s">
        <v>17263</v>
      </c>
      <c r="C4337" s="40" t="s">
        <v>17264</v>
      </c>
      <c r="D4337" s="38">
        <v>1271162</v>
      </c>
      <c r="E4337" s="42" t="s">
        <v>9114</v>
      </c>
      <c r="F4337" s="38">
        <v>101693</v>
      </c>
      <c r="G4337" s="38">
        <v>1372855</v>
      </c>
      <c r="H4337" s="48" t="s">
        <v>9001</v>
      </c>
      <c r="I4337" s="40" t="s">
        <v>9002</v>
      </c>
      <c r="J4337" s="45">
        <f t="shared" si="257"/>
        <v>56204</v>
      </c>
      <c r="K4337" s="47">
        <f t="shared" si="258"/>
        <v>1372855</v>
      </c>
      <c r="L4337">
        <f>+VLOOKUP(J4337,'Thanh toán '!Q$6:R$3244,2,0)</f>
        <v>1372855</v>
      </c>
      <c r="M4337" s="47">
        <f t="shared" si="256"/>
        <v>0</v>
      </c>
    </row>
    <row r="4338" spans="1:13" hidden="1" x14ac:dyDescent="0.25">
      <c r="A4338" s="43">
        <v>44916</v>
      </c>
      <c r="B4338" s="40" t="s">
        <v>17265</v>
      </c>
      <c r="C4338" s="40" t="s">
        <v>17266</v>
      </c>
      <c r="D4338" s="38">
        <v>455338</v>
      </c>
      <c r="E4338" s="42" t="s">
        <v>9114</v>
      </c>
      <c r="F4338" s="38">
        <v>36427</v>
      </c>
      <c r="G4338" s="38">
        <v>491765</v>
      </c>
      <c r="H4338" s="48" t="s">
        <v>9001</v>
      </c>
      <c r="I4338" s="40" t="s">
        <v>9002</v>
      </c>
      <c r="J4338" s="45">
        <f t="shared" si="257"/>
        <v>56205</v>
      </c>
      <c r="K4338" s="47">
        <f t="shared" si="258"/>
        <v>491765</v>
      </c>
      <c r="L4338">
        <f>+VLOOKUP(J4338,'Thanh toán '!Q$6:R$3244,2,0)</f>
        <v>491765</v>
      </c>
      <c r="M4338" s="47">
        <f t="shared" si="256"/>
        <v>0</v>
      </c>
    </row>
    <row r="4339" spans="1:13" hidden="1" x14ac:dyDescent="0.25">
      <c r="A4339" s="43">
        <v>44916</v>
      </c>
      <c r="B4339" s="40" t="s">
        <v>17267</v>
      </c>
      <c r="C4339" s="40" t="s">
        <v>17268</v>
      </c>
      <c r="D4339" s="38">
        <v>455338</v>
      </c>
      <c r="E4339" s="42" t="s">
        <v>9114</v>
      </c>
      <c r="F4339" s="38">
        <v>36427</v>
      </c>
      <c r="G4339" s="38">
        <v>491765</v>
      </c>
      <c r="H4339" s="48" t="s">
        <v>9001</v>
      </c>
      <c r="I4339" s="40" t="s">
        <v>9002</v>
      </c>
      <c r="J4339" s="45">
        <f t="shared" si="257"/>
        <v>56207</v>
      </c>
      <c r="K4339" s="47">
        <f t="shared" si="258"/>
        <v>491765</v>
      </c>
      <c r="L4339">
        <f>+VLOOKUP(J4339,'Thanh toán '!Q$6:R$3244,2,0)</f>
        <v>491765</v>
      </c>
      <c r="M4339" s="47">
        <f t="shared" si="256"/>
        <v>0</v>
      </c>
    </row>
    <row r="4340" spans="1:13" hidden="1" x14ac:dyDescent="0.25">
      <c r="A4340" s="43">
        <v>44916</v>
      </c>
      <c r="B4340" s="40" t="s">
        <v>17269</v>
      </c>
      <c r="C4340" s="40" t="s">
        <v>17270</v>
      </c>
      <c r="D4340" s="38">
        <v>1644986</v>
      </c>
      <c r="E4340" s="42" t="s">
        <v>9114</v>
      </c>
      <c r="F4340" s="38">
        <v>131599</v>
      </c>
      <c r="G4340" s="38">
        <v>1776585</v>
      </c>
      <c r="H4340" s="48" t="s">
        <v>9001</v>
      </c>
      <c r="I4340" s="40" t="s">
        <v>9002</v>
      </c>
      <c r="J4340" s="45">
        <f t="shared" si="257"/>
        <v>56209</v>
      </c>
      <c r="K4340" s="47">
        <f t="shared" si="258"/>
        <v>1776585</v>
      </c>
      <c r="L4340">
        <f>+VLOOKUP(J4340,'Thanh toán '!Q$6:R$3244,2,0)</f>
        <v>1776585</v>
      </c>
      <c r="M4340" s="47">
        <f t="shared" si="256"/>
        <v>0</v>
      </c>
    </row>
    <row r="4341" spans="1:13" hidden="1" x14ac:dyDescent="0.25">
      <c r="A4341" s="43">
        <v>44916</v>
      </c>
      <c r="B4341" s="40" t="s">
        <v>17271</v>
      </c>
      <c r="C4341" s="40" t="s">
        <v>17272</v>
      </c>
      <c r="D4341" s="38">
        <v>1123173</v>
      </c>
      <c r="E4341" s="42" t="s">
        <v>9114</v>
      </c>
      <c r="F4341" s="38">
        <v>89854</v>
      </c>
      <c r="G4341" s="38">
        <v>1213027</v>
      </c>
      <c r="H4341" s="48" t="s">
        <v>9406</v>
      </c>
      <c r="I4341" s="40" t="s">
        <v>9407</v>
      </c>
      <c r="J4341" s="45">
        <f t="shared" si="257"/>
        <v>56211</v>
      </c>
      <c r="K4341" s="47">
        <f t="shared" si="258"/>
        <v>1213027</v>
      </c>
      <c r="L4341">
        <f>+VLOOKUP(J4341,'Thanh toán '!Q$6:R$3244,2,0)</f>
        <v>1213027</v>
      </c>
      <c r="M4341" s="47">
        <f t="shared" si="256"/>
        <v>0</v>
      </c>
    </row>
    <row r="4342" spans="1:13" hidden="1" x14ac:dyDescent="0.25">
      <c r="A4342" s="43">
        <v>44916</v>
      </c>
      <c r="B4342" s="40" t="s">
        <v>17273</v>
      </c>
      <c r="C4342" s="40" t="s">
        <v>17274</v>
      </c>
      <c r="D4342" s="38">
        <v>455338</v>
      </c>
      <c r="E4342" s="42" t="s">
        <v>9114</v>
      </c>
      <c r="F4342" s="38">
        <v>36427</v>
      </c>
      <c r="G4342" s="38">
        <v>491765</v>
      </c>
      <c r="H4342" s="48" t="s">
        <v>9001</v>
      </c>
      <c r="I4342" s="40" t="s">
        <v>9002</v>
      </c>
      <c r="J4342" s="45">
        <f t="shared" si="257"/>
        <v>56213</v>
      </c>
      <c r="K4342" s="47">
        <f t="shared" si="258"/>
        <v>491765</v>
      </c>
      <c r="L4342">
        <f>+VLOOKUP(J4342,'Thanh toán '!Q$6:R$3244,2,0)</f>
        <v>491765</v>
      </c>
      <c r="M4342" s="47">
        <f t="shared" si="256"/>
        <v>0</v>
      </c>
    </row>
    <row r="4343" spans="1:13" hidden="1" x14ac:dyDescent="0.25">
      <c r="A4343" s="43">
        <v>44916</v>
      </c>
      <c r="B4343" s="40" t="s">
        <v>17275</v>
      </c>
      <c r="C4343" s="40" t="s">
        <v>17276</v>
      </c>
      <c r="D4343" s="38">
        <v>742500</v>
      </c>
      <c r="E4343" s="42" t="s">
        <v>9114</v>
      </c>
      <c r="F4343" s="38">
        <v>59400</v>
      </c>
      <c r="G4343" s="38">
        <v>801900</v>
      </c>
      <c r="H4343" s="48" t="s">
        <v>9001</v>
      </c>
      <c r="I4343" s="40" t="s">
        <v>9002</v>
      </c>
      <c r="J4343" s="45">
        <f t="shared" si="257"/>
        <v>56215</v>
      </c>
      <c r="K4343" s="47">
        <f t="shared" si="258"/>
        <v>801900</v>
      </c>
      <c r="L4343">
        <f>+VLOOKUP(J4343,'Thanh toán '!Q$6:R$3244,2,0)</f>
        <v>801900</v>
      </c>
      <c r="M4343" s="47">
        <f t="shared" si="256"/>
        <v>0</v>
      </c>
    </row>
    <row r="4344" spans="1:13" hidden="1" x14ac:dyDescent="0.25">
      <c r="A4344" s="43">
        <v>44916</v>
      </c>
      <c r="B4344" s="40" t="s">
        <v>17277</v>
      </c>
      <c r="C4344" s="40" t="s">
        <v>17278</v>
      </c>
      <c r="D4344" s="38">
        <v>237600</v>
      </c>
      <c r="E4344" s="42" t="s">
        <v>9114</v>
      </c>
      <c r="F4344" s="38">
        <v>19008</v>
      </c>
      <c r="G4344" s="38">
        <v>256608</v>
      </c>
      <c r="H4344" s="48" t="s">
        <v>9001</v>
      </c>
      <c r="I4344" s="40" t="s">
        <v>9002</v>
      </c>
      <c r="J4344" s="45">
        <f t="shared" si="257"/>
        <v>56216</v>
      </c>
      <c r="K4344" s="47">
        <f t="shared" si="258"/>
        <v>256608</v>
      </c>
      <c r="L4344">
        <f>+VLOOKUP(J4344,'Thanh toán '!Q$6:R$3244,2,0)</f>
        <v>256608</v>
      </c>
      <c r="M4344" s="47">
        <f t="shared" si="256"/>
        <v>0</v>
      </c>
    </row>
    <row r="4345" spans="1:13" hidden="1" x14ac:dyDescent="0.25">
      <c r="A4345" s="43">
        <v>44916</v>
      </c>
      <c r="B4345" s="40" t="s">
        <v>17279</v>
      </c>
      <c r="C4345" s="40" t="s">
        <v>17280</v>
      </c>
      <c r="D4345" s="38">
        <v>3633752</v>
      </c>
      <c r="E4345" s="42" t="s">
        <v>9114</v>
      </c>
      <c r="F4345" s="38">
        <v>290700</v>
      </c>
      <c r="G4345" s="38">
        <v>3924452</v>
      </c>
      <c r="H4345" s="48" t="s">
        <v>9766</v>
      </c>
      <c r="I4345" s="40" t="s">
        <v>9767</v>
      </c>
      <c r="J4345" s="45">
        <f t="shared" si="257"/>
        <v>56217</v>
      </c>
      <c r="K4345" s="47">
        <f t="shared" si="258"/>
        <v>3924452</v>
      </c>
      <c r="L4345">
        <f>+VLOOKUP(J4345,'Thanh toán '!Q$6:R$3244,2,0)</f>
        <v>3924452</v>
      </c>
      <c r="M4345" s="47">
        <f t="shared" si="256"/>
        <v>0</v>
      </c>
    </row>
    <row r="4346" spans="1:13" hidden="1" x14ac:dyDescent="0.25">
      <c r="A4346" s="43">
        <v>44916</v>
      </c>
      <c r="B4346" s="40" t="s">
        <v>17281</v>
      </c>
      <c r="C4346" s="40" t="s">
        <v>17282</v>
      </c>
      <c r="D4346" s="38">
        <v>455338</v>
      </c>
      <c r="E4346" s="42" t="s">
        <v>9114</v>
      </c>
      <c r="F4346" s="38">
        <v>36427</v>
      </c>
      <c r="G4346" s="38">
        <v>491765</v>
      </c>
      <c r="H4346" s="48" t="s">
        <v>9001</v>
      </c>
      <c r="I4346" s="40" t="s">
        <v>9002</v>
      </c>
      <c r="J4346" s="45">
        <f t="shared" si="257"/>
        <v>56219</v>
      </c>
      <c r="K4346" s="47">
        <f t="shared" si="258"/>
        <v>491765</v>
      </c>
      <c r="L4346" t="e">
        <f>+VLOOKUP(J4346,'Thanh toán '!Q$6:R$3244,2,0)</f>
        <v>#N/A</v>
      </c>
      <c r="M4346" s="47" t="e">
        <f t="shared" si="256"/>
        <v>#N/A</v>
      </c>
    </row>
    <row r="4347" spans="1:13" hidden="1" x14ac:dyDescent="0.25">
      <c r="A4347" s="43">
        <v>44916</v>
      </c>
      <c r="B4347" s="40" t="s">
        <v>17283</v>
      </c>
      <c r="C4347" s="40" t="s">
        <v>17284</v>
      </c>
      <c r="D4347" s="38">
        <v>455338</v>
      </c>
      <c r="E4347" s="42" t="s">
        <v>9114</v>
      </c>
      <c r="F4347" s="38">
        <v>36427</v>
      </c>
      <c r="G4347" s="38">
        <v>491765</v>
      </c>
      <c r="H4347" s="48" t="s">
        <v>9001</v>
      </c>
      <c r="I4347" s="40" t="s">
        <v>9002</v>
      </c>
      <c r="J4347" s="45">
        <f t="shared" si="257"/>
        <v>56220</v>
      </c>
      <c r="K4347" s="47">
        <f t="shared" si="258"/>
        <v>491765</v>
      </c>
      <c r="L4347">
        <f>+VLOOKUP(J4347,'Thanh toán '!Q$6:R$3244,2,0)</f>
        <v>491765</v>
      </c>
      <c r="M4347" s="47">
        <f t="shared" si="256"/>
        <v>0</v>
      </c>
    </row>
    <row r="4348" spans="1:13" hidden="1" x14ac:dyDescent="0.25">
      <c r="A4348" s="43">
        <v>44916</v>
      </c>
      <c r="B4348" s="40" t="s">
        <v>17285</v>
      </c>
      <c r="C4348" s="40" t="s">
        <v>17286</v>
      </c>
      <c r="D4348" s="38">
        <v>455338</v>
      </c>
      <c r="E4348" s="42" t="s">
        <v>9114</v>
      </c>
      <c r="F4348" s="38">
        <v>36427</v>
      </c>
      <c r="G4348" s="38">
        <v>491765</v>
      </c>
      <c r="H4348" s="48" t="s">
        <v>9001</v>
      </c>
      <c r="I4348" s="40" t="s">
        <v>9002</v>
      </c>
      <c r="J4348" s="45">
        <f t="shared" si="257"/>
        <v>56222</v>
      </c>
      <c r="K4348" s="47">
        <f t="shared" si="258"/>
        <v>491765</v>
      </c>
      <c r="L4348">
        <f>+VLOOKUP(J4348,'Thanh toán '!Q$6:R$3244,2,0)</f>
        <v>491765</v>
      </c>
      <c r="M4348" s="47">
        <f t="shared" si="256"/>
        <v>0</v>
      </c>
    </row>
    <row r="4349" spans="1:13" ht="21" hidden="1" x14ac:dyDescent="0.25">
      <c r="A4349" s="43">
        <v>44916</v>
      </c>
      <c r="B4349" s="40" t="s">
        <v>17287</v>
      </c>
      <c r="C4349" s="40" t="s">
        <v>17288</v>
      </c>
      <c r="D4349" s="38">
        <v>1234253</v>
      </c>
      <c r="E4349" s="42" t="s">
        <v>9114</v>
      </c>
      <c r="F4349" s="38">
        <v>98740</v>
      </c>
      <c r="G4349" s="38">
        <v>1332993</v>
      </c>
      <c r="H4349" s="48" t="s">
        <v>9284</v>
      </c>
      <c r="I4349" s="40" t="s">
        <v>9285</v>
      </c>
      <c r="J4349" s="45">
        <f t="shared" si="257"/>
        <v>56225</v>
      </c>
      <c r="K4349" s="47">
        <f t="shared" si="258"/>
        <v>1332993</v>
      </c>
      <c r="L4349">
        <f>+VLOOKUP(J4349,'Thanh toán '!Q$6:R$3244,2,0)</f>
        <v>1332993</v>
      </c>
      <c r="M4349" s="47">
        <f t="shared" si="256"/>
        <v>0</v>
      </c>
    </row>
    <row r="4350" spans="1:13" hidden="1" x14ac:dyDescent="0.25">
      <c r="A4350" s="43">
        <v>44916</v>
      </c>
      <c r="B4350" s="40" t="s">
        <v>17289</v>
      </c>
      <c r="C4350" s="40" t="s">
        <v>17290</v>
      </c>
      <c r="D4350" s="38">
        <v>1289400</v>
      </c>
      <c r="E4350" s="42" t="s">
        <v>9114</v>
      </c>
      <c r="F4350" s="38">
        <v>103152</v>
      </c>
      <c r="G4350" s="38">
        <v>1392552</v>
      </c>
      <c r="H4350" s="48" t="s">
        <v>9206</v>
      </c>
      <c r="I4350" s="40" t="s">
        <v>9207</v>
      </c>
      <c r="J4350" s="45">
        <f t="shared" si="257"/>
        <v>56230</v>
      </c>
      <c r="K4350" s="47">
        <f t="shared" si="258"/>
        <v>1392552</v>
      </c>
      <c r="L4350" t="e">
        <f>+VLOOKUP(J4350,'Thanh toán '!Q$6:R$3244,2,0)</f>
        <v>#N/A</v>
      </c>
      <c r="M4350" s="47" t="e">
        <f t="shared" si="256"/>
        <v>#N/A</v>
      </c>
    </row>
    <row r="4351" spans="1:13" hidden="1" x14ac:dyDescent="0.25">
      <c r="A4351" s="43">
        <v>44916</v>
      </c>
      <c r="B4351" s="40" t="s">
        <v>17291</v>
      </c>
      <c r="C4351" s="40" t="s">
        <v>17292</v>
      </c>
      <c r="D4351" s="38">
        <v>915528</v>
      </c>
      <c r="E4351" s="42" t="s">
        <v>9114</v>
      </c>
      <c r="F4351" s="38">
        <v>73242</v>
      </c>
      <c r="G4351" s="38">
        <v>988770</v>
      </c>
      <c r="H4351" s="48" t="s">
        <v>9001</v>
      </c>
      <c r="I4351" s="40" t="s">
        <v>9002</v>
      </c>
      <c r="J4351" s="45">
        <f t="shared" si="257"/>
        <v>56233</v>
      </c>
      <c r="K4351" s="47">
        <f t="shared" si="258"/>
        <v>988770</v>
      </c>
      <c r="L4351">
        <f>+VLOOKUP(J4351,'Thanh toán '!Q$6:R$3244,2,0)</f>
        <v>988770</v>
      </c>
      <c r="M4351" s="47">
        <f t="shared" si="256"/>
        <v>0</v>
      </c>
    </row>
    <row r="4352" spans="1:13" hidden="1" x14ac:dyDescent="0.25">
      <c r="A4352" s="43">
        <v>44916</v>
      </c>
      <c r="B4352" s="40" t="s">
        <v>17293</v>
      </c>
      <c r="C4352" s="40" t="s">
        <v>17294</v>
      </c>
      <c r="D4352" s="38">
        <v>1729979</v>
      </c>
      <c r="E4352" s="42" t="s">
        <v>9114</v>
      </c>
      <c r="F4352" s="38">
        <v>138398</v>
      </c>
      <c r="G4352" s="38">
        <v>1868377</v>
      </c>
      <c r="H4352" s="48" t="s">
        <v>9001</v>
      </c>
      <c r="I4352" s="40" t="s">
        <v>9002</v>
      </c>
      <c r="J4352" s="45">
        <f t="shared" si="257"/>
        <v>56234</v>
      </c>
      <c r="K4352" s="47">
        <f t="shared" si="258"/>
        <v>1868377</v>
      </c>
      <c r="L4352">
        <f>+VLOOKUP(J4352,'Thanh toán '!Q$6:R$3244,2,0)</f>
        <v>1868377</v>
      </c>
      <c r="M4352" s="47">
        <f t="shared" si="256"/>
        <v>0</v>
      </c>
    </row>
    <row r="4353" spans="1:13" hidden="1" x14ac:dyDescent="0.25">
      <c r="A4353" s="43">
        <v>44916</v>
      </c>
      <c r="B4353" s="40" t="s">
        <v>17295</v>
      </c>
      <c r="C4353" s="40" t="s">
        <v>17296</v>
      </c>
      <c r="D4353" s="38">
        <v>660918</v>
      </c>
      <c r="E4353" s="42" t="s">
        <v>9114</v>
      </c>
      <c r="F4353" s="38">
        <v>52873</v>
      </c>
      <c r="G4353" s="38">
        <v>713791</v>
      </c>
      <c r="H4353" s="48" t="s">
        <v>9001</v>
      </c>
      <c r="I4353" s="40" t="s">
        <v>9002</v>
      </c>
      <c r="J4353" s="45">
        <f t="shared" si="257"/>
        <v>56235</v>
      </c>
      <c r="K4353" s="47">
        <f t="shared" si="258"/>
        <v>713791</v>
      </c>
      <c r="L4353">
        <f>+VLOOKUP(J4353,'Thanh toán '!Q$6:R$3244,2,0)</f>
        <v>713791</v>
      </c>
      <c r="M4353" s="47">
        <f t="shared" si="256"/>
        <v>0</v>
      </c>
    </row>
    <row r="4354" spans="1:13" hidden="1" x14ac:dyDescent="0.25">
      <c r="A4354" s="43">
        <v>44916</v>
      </c>
      <c r="B4354" s="40" t="s">
        <v>17297</v>
      </c>
      <c r="C4354" s="40" t="s">
        <v>17298</v>
      </c>
      <c r="D4354" s="38">
        <v>2270830</v>
      </c>
      <c r="E4354" s="42" t="s">
        <v>9114</v>
      </c>
      <c r="F4354" s="38">
        <v>181666</v>
      </c>
      <c r="G4354" s="38">
        <v>2452496</v>
      </c>
      <c r="H4354" s="48" t="s">
        <v>9486</v>
      </c>
      <c r="I4354" s="40" t="s">
        <v>9487</v>
      </c>
      <c r="J4354" s="45">
        <f t="shared" si="257"/>
        <v>56237</v>
      </c>
      <c r="K4354" s="47">
        <f t="shared" si="258"/>
        <v>2452496</v>
      </c>
      <c r="L4354">
        <f>+VLOOKUP(J4354,'Thanh toán '!Q$6:R$3244,2,0)</f>
        <v>2452496</v>
      </c>
      <c r="M4354" s="47">
        <f t="shared" si="256"/>
        <v>0</v>
      </c>
    </row>
    <row r="4355" spans="1:13" hidden="1" x14ac:dyDescent="0.25">
      <c r="A4355" s="43">
        <v>44916</v>
      </c>
      <c r="B4355" s="40" t="s">
        <v>17299</v>
      </c>
      <c r="C4355" s="40" t="s">
        <v>17300</v>
      </c>
      <c r="D4355" s="38">
        <v>455338</v>
      </c>
      <c r="E4355" s="42" t="s">
        <v>9114</v>
      </c>
      <c r="F4355" s="38">
        <v>36427</v>
      </c>
      <c r="G4355" s="38">
        <v>491765</v>
      </c>
      <c r="H4355" s="48" t="s">
        <v>9001</v>
      </c>
      <c r="I4355" s="40" t="s">
        <v>9002</v>
      </c>
      <c r="J4355" s="45">
        <f t="shared" si="257"/>
        <v>56240</v>
      </c>
      <c r="K4355" s="47">
        <f t="shared" si="258"/>
        <v>491765</v>
      </c>
      <c r="L4355">
        <f>+VLOOKUP(J4355,'Thanh toán '!Q$6:R$3244,2,0)</f>
        <v>491765</v>
      </c>
      <c r="M4355" s="47">
        <f t="shared" si="256"/>
        <v>0</v>
      </c>
    </row>
    <row r="4356" spans="1:13" hidden="1" x14ac:dyDescent="0.25">
      <c r="A4356" s="43">
        <v>44916</v>
      </c>
      <c r="B4356" s="40" t="s">
        <v>17301</v>
      </c>
      <c r="C4356" s="40" t="s">
        <v>17302</v>
      </c>
      <c r="D4356" s="38">
        <v>455338</v>
      </c>
      <c r="E4356" s="42" t="s">
        <v>9114</v>
      </c>
      <c r="F4356" s="38">
        <v>36427</v>
      </c>
      <c r="G4356" s="38">
        <v>491765</v>
      </c>
      <c r="H4356" s="48" t="s">
        <v>9001</v>
      </c>
      <c r="I4356" s="40" t="s">
        <v>9002</v>
      </c>
      <c r="J4356" s="45">
        <f t="shared" si="257"/>
        <v>56241</v>
      </c>
      <c r="K4356" s="47">
        <f t="shared" si="258"/>
        <v>491765</v>
      </c>
      <c r="L4356">
        <f>+VLOOKUP(J4356,'Thanh toán '!Q$6:R$3244,2,0)</f>
        <v>491765</v>
      </c>
      <c r="M4356" s="47">
        <f t="shared" si="256"/>
        <v>0</v>
      </c>
    </row>
    <row r="4357" spans="1:13" hidden="1" x14ac:dyDescent="0.25">
      <c r="A4357" s="43">
        <v>44916</v>
      </c>
      <c r="B4357" s="40" t="s">
        <v>17303</v>
      </c>
      <c r="C4357" s="40" t="s">
        <v>17304</v>
      </c>
      <c r="D4357" s="38">
        <v>567883</v>
      </c>
      <c r="E4357" s="42" t="s">
        <v>9114</v>
      </c>
      <c r="F4357" s="38">
        <v>45431</v>
      </c>
      <c r="G4357" s="38">
        <v>613314</v>
      </c>
      <c r="H4357" s="48" t="s">
        <v>9001</v>
      </c>
      <c r="I4357" s="40" t="s">
        <v>9002</v>
      </c>
      <c r="J4357" s="45">
        <f t="shared" si="257"/>
        <v>56242</v>
      </c>
      <c r="K4357" s="47">
        <f t="shared" si="258"/>
        <v>613314</v>
      </c>
      <c r="L4357">
        <f>+VLOOKUP(J4357,'Thanh toán '!Q$6:R$3244,2,0)</f>
        <v>613314</v>
      </c>
      <c r="M4357" s="47">
        <f t="shared" si="256"/>
        <v>0</v>
      </c>
    </row>
    <row r="4358" spans="1:13" hidden="1" x14ac:dyDescent="0.25">
      <c r="A4358" s="43">
        <v>44916</v>
      </c>
      <c r="B4358" s="40" t="s">
        <v>17305</v>
      </c>
      <c r="C4358" s="40" t="s">
        <v>17306</v>
      </c>
      <c r="D4358" s="38">
        <v>2988846</v>
      </c>
      <c r="E4358" s="42" t="s">
        <v>9114</v>
      </c>
      <c r="F4358" s="38">
        <v>239108</v>
      </c>
      <c r="G4358" s="38">
        <v>3227954</v>
      </c>
      <c r="H4358" s="48" t="s">
        <v>10031</v>
      </c>
      <c r="I4358" s="40" t="s">
        <v>10032</v>
      </c>
      <c r="J4358" s="45">
        <f t="shared" si="257"/>
        <v>56245</v>
      </c>
      <c r="K4358" s="47">
        <f t="shared" si="258"/>
        <v>3227954</v>
      </c>
      <c r="L4358">
        <f>+VLOOKUP(J4358,'Thanh toán '!Q$6:R$3244,2,0)</f>
        <v>3227954</v>
      </c>
      <c r="M4358" s="47">
        <f t="shared" ref="M4358:M4421" si="259">+L4358-K4358</f>
        <v>0</v>
      </c>
    </row>
    <row r="4359" spans="1:13" hidden="1" x14ac:dyDescent="0.25">
      <c r="A4359" s="43">
        <v>44916</v>
      </c>
      <c r="B4359" s="40" t="s">
        <v>17307</v>
      </c>
      <c r="C4359" s="40" t="s">
        <v>17308</v>
      </c>
      <c r="D4359" s="38">
        <v>455338</v>
      </c>
      <c r="E4359" s="42" t="s">
        <v>9114</v>
      </c>
      <c r="F4359" s="38">
        <v>36427</v>
      </c>
      <c r="G4359" s="38">
        <v>491765</v>
      </c>
      <c r="H4359" s="48" t="s">
        <v>9001</v>
      </c>
      <c r="I4359" s="40" t="s">
        <v>9002</v>
      </c>
      <c r="J4359" s="45">
        <f t="shared" si="257"/>
        <v>56248</v>
      </c>
      <c r="K4359" s="47">
        <f t="shared" si="258"/>
        <v>491765</v>
      </c>
      <c r="L4359">
        <f>+VLOOKUP(J4359,'Thanh toán '!Q$6:R$3244,2,0)</f>
        <v>491765</v>
      </c>
      <c r="M4359" s="47">
        <f t="shared" si="259"/>
        <v>0</v>
      </c>
    </row>
    <row r="4360" spans="1:13" hidden="1" x14ac:dyDescent="0.25">
      <c r="A4360" s="43">
        <v>44916</v>
      </c>
      <c r="B4360" s="40" t="s">
        <v>17309</v>
      </c>
      <c r="C4360" s="40" t="s">
        <v>17310</v>
      </c>
      <c r="D4360" s="38">
        <v>3062590</v>
      </c>
      <c r="E4360" s="42" t="s">
        <v>9114</v>
      </c>
      <c r="F4360" s="38">
        <v>245007</v>
      </c>
      <c r="G4360" s="38">
        <v>3307597</v>
      </c>
      <c r="H4360" s="48" t="s">
        <v>9406</v>
      </c>
      <c r="I4360" s="40" t="s">
        <v>9407</v>
      </c>
      <c r="J4360" s="45">
        <f t="shared" si="257"/>
        <v>56251</v>
      </c>
      <c r="K4360" s="47">
        <f t="shared" si="258"/>
        <v>3307597</v>
      </c>
      <c r="L4360">
        <f>+VLOOKUP(J4360,'Thanh toán '!Q$6:R$3244,2,0)</f>
        <v>3307597</v>
      </c>
      <c r="M4360" s="47">
        <f t="shared" si="259"/>
        <v>0</v>
      </c>
    </row>
    <row r="4361" spans="1:13" hidden="1" x14ac:dyDescent="0.25">
      <c r="A4361" s="43">
        <v>44916</v>
      </c>
      <c r="B4361" s="40" t="s">
        <v>17311</v>
      </c>
      <c r="C4361" s="40" t="s">
        <v>17312</v>
      </c>
      <c r="D4361" s="38">
        <v>455338</v>
      </c>
      <c r="E4361" s="42" t="s">
        <v>9114</v>
      </c>
      <c r="F4361" s="38">
        <v>36427</v>
      </c>
      <c r="G4361" s="38">
        <v>491765</v>
      </c>
      <c r="H4361" s="48" t="s">
        <v>9001</v>
      </c>
      <c r="I4361" s="40" t="s">
        <v>9002</v>
      </c>
      <c r="J4361" s="45">
        <f t="shared" si="257"/>
        <v>56252</v>
      </c>
      <c r="K4361" s="47">
        <f t="shared" si="258"/>
        <v>491765</v>
      </c>
      <c r="L4361">
        <f>+VLOOKUP(J4361,'Thanh toán '!Q$6:R$3244,2,0)</f>
        <v>491765</v>
      </c>
      <c r="M4361" s="47">
        <f t="shared" si="259"/>
        <v>0</v>
      </c>
    </row>
    <row r="4362" spans="1:13" hidden="1" x14ac:dyDescent="0.25">
      <c r="A4362" s="43">
        <v>44916</v>
      </c>
      <c r="B4362" s="40" t="s">
        <v>17313</v>
      </c>
      <c r="C4362" s="40" t="s">
        <v>17314</v>
      </c>
      <c r="D4362" s="38">
        <v>891030</v>
      </c>
      <c r="E4362" s="42" t="s">
        <v>9114</v>
      </c>
      <c r="F4362" s="38">
        <v>71282</v>
      </c>
      <c r="G4362" s="38">
        <v>962312</v>
      </c>
      <c r="H4362" s="48" t="s">
        <v>9001</v>
      </c>
      <c r="I4362" s="40" t="s">
        <v>9002</v>
      </c>
      <c r="J4362" s="45">
        <f t="shared" si="257"/>
        <v>56253</v>
      </c>
      <c r="K4362" s="47">
        <f t="shared" si="258"/>
        <v>962312</v>
      </c>
      <c r="L4362" t="e">
        <f>+VLOOKUP(J4362,'Thanh toán '!Q$6:R$3244,2,0)</f>
        <v>#N/A</v>
      </c>
      <c r="M4362" s="47" t="e">
        <f t="shared" si="259"/>
        <v>#N/A</v>
      </c>
    </row>
    <row r="4363" spans="1:13" hidden="1" x14ac:dyDescent="0.25">
      <c r="A4363" s="43">
        <v>44916</v>
      </c>
      <c r="B4363" s="40" t="s">
        <v>17315</v>
      </c>
      <c r="C4363" s="40" t="s">
        <v>17316</v>
      </c>
      <c r="D4363" s="38">
        <v>455338</v>
      </c>
      <c r="E4363" s="42" t="s">
        <v>9114</v>
      </c>
      <c r="F4363" s="38">
        <v>36427</v>
      </c>
      <c r="G4363" s="38">
        <v>491765</v>
      </c>
      <c r="H4363" s="48" t="s">
        <v>9001</v>
      </c>
      <c r="I4363" s="40" t="s">
        <v>9002</v>
      </c>
      <c r="J4363" s="45">
        <f t="shared" si="257"/>
        <v>56254</v>
      </c>
      <c r="K4363" s="47">
        <f t="shared" si="258"/>
        <v>491765</v>
      </c>
      <c r="L4363">
        <f>+VLOOKUP(J4363,'Thanh toán '!Q$6:R$3244,2,0)</f>
        <v>491765</v>
      </c>
      <c r="M4363" s="47">
        <f t="shared" si="259"/>
        <v>0</v>
      </c>
    </row>
    <row r="4364" spans="1:13" hidden="1" x14ac:dyDescent="0.25">
      <c r="A4364" s="43">
        <v>44916</v>
      </c>
      <c r="B4364" s="40" t="s">
        <v>17317</v>
      </c>
      <c r="C4364" s="40" t="s">
        <v>17318</v>
      </c>
      <c r="D4364" s="38">
        <v>922000</v>
      </c>
      <c r="E4364" s="42" t="s">
        <v>9114</v>
      </c>
      <c r="F4364" s="38">
        <v>73760</v>
      </c>
      <c r="G4364" s="38">
        <v>995760</v>
      </c>
      <c r="H4364" s="48" t="s">
        <v>9001</v>
      </c>
      <c r="I4364" s="40" t="s">
        <v>9002</v>
      </c>
      <c r="J4364" s="45">
        <f t="shared" si="257"/>
        <v>56255</v>
      </c>
      <c r="K4364" s="47">
        <f t="shared" si="258"/>
        <v>995760</v>
      </c>
      <c r="L4364">
        <f>+VLOOKUP(J4364,'Thanh toán '!Q$6:R$3244,2,0)</f>
        <v>995760</v>
      </c>
      <c r="M4364" s="47">
        <f t="shared" si="259"/>
        <v>0</v>
      </c>
    </row>
    <row r="4365" spans="1:13" hidden="1" x14ac:dyDescent="0.25">
      <c r="A4365" s="43">
        <v>44916</v>
      </c>
      <c r="B4365" s="40" t="s">
        <v>17319</v>
      </c>
      <c r="C4365" s="40" t="s">
        <v>17320</v>
      </c>
      <c r="D4365" s="38">
        <v>873185</v>
      </c>
      <c r="E4365" s="42" t="s">
        <v>9114</v>
      </c>
      <c r="F4365" s="38">
        <v>69855</v>
      </c>
      <c r="G4365" s="38">
        <v>943040</v>
      </c>
      <c r="H4365" s="48" t="s">
        <v>9001</v>
      </c>
      <c r="I4365" s="40" t="s">
        <v>9002</v>
      </c>
      <c r="J4365" s="45">
        <f t="shared" si="257"/>
        <v>56256</v>
      </c>
      <c r="K4365" s="47">
        <f t="shared" si="258"/>
        <v>943040</v>
      </c>
      <c r="L4365">
        <f>+VLOOKUP(J4365,'Thanh toán '!Q$6:R$3244,2,0)</f>
        <v>943040</v>
      </c>
      <c r="M4365" s="47">
        <f t="shared" si="259"/>
        <v>0</v>
      </c>
    </row>
    <row r="4366" spans="1:13" hidden="1" x14ac:dyDescent="0.25">
      <c r="A4366" s="43">
        <v>44916</v>
      </c>
      <c r="B4366" s="40" t="s">
        <v>17321</v>
      </c>
      <c r="C4366" s="40" t="s">
        <v>17322</v>
      </c>
      <c r="D4366" s="38">
        <v>589271</v>
      </c>
      <c r="E4366" s="42" t="s">
        <v>9114</v>
      </c>
      <c r="F4366" s="38">
        <v>47142</v>
      </c>
      <c r="G4366" s="38">
        <v>636413</v>
      </c>
      <c r="H4366" s="48" t="s">
        <v>9001</v>
      </c>
      <c r="I4366" s="40" t="s">
        <v>9002</v>
      </c>
      <c r="J4366" s="45">
        <f t="shared" si="257"/>
        <v>56261</v>
      </c>
      <c r="K4366" s="47">
        <f t="shared" si="258"/>
        <v>636413</v>
      </c>
      <c r="L4366">
        <f>+VLOOKUP(J4366,'Thanh toán '!Q$6:R$3244,2,0)</f>
        <v>636413</v>
      </c>
      <c r="M4366" s="47">
        <f t="shared" si="259"/>
        <v>0</v>
      </c>
    </row>
    <row r="4367" spans="1:13" hidden="1" x14ac:dyDescent="0.25">
      <c r="A4367" s="43">
        <v>44916</v>
      </c>
      <c r="B4367" s="40" t="s">
        <v>17323</v>
      </c>
      <c r="C4367" s="40" t="s">
        <v>17324</v>
      </c>
      <c r="D4367" s="38">
        <v>2856951</v>
      </c>
      <c r="E4367" s="42" t="s">
        <v>9114</v>
      </c>
      <c r="F4367" s="38">
        <v>228556</v>
      </c>
      <c r="G4367" s="38">
        <v>3085507</v>
      </c>
      <c r="H4367" s="48" t="s">
        <v>9613</v>
      </c>
      <c r="I4367" s="40" t="s">
        <v>9614</v>
      </c>
      <c r="J4367" s="45">
        <f t="shared" si="257"/>
        <v>56265</v>
      </c>
      <c r="K4367" s="47">
        <f t="shared" si="258"/>
        <v>3085507</v>
      </c>
      <c r="L4367">
        <f>+VLOOKUP(J4367,'Thanh toán '!Q$6:R$3244,2,0)</f>
        <v>3085507</v>
      </c>
      <c r="M4367" s="47">
        <f t="shared" si="259"/>
        <v>0</v>
      </c>
    </row>
    <row r="4368" spans="1:13" hidden="1" x14ac:dyDescent="0.25">
      <c r="A4368" s="43">
        <v>44916</v>
      </c>
      <c r="B4368" s="40" t="s">
        <v>17325</v>
      </c>
      <c r="C4368" s="40" t="s">
        <v>17326</v>
      </c>
      <c r="D4368" s="38">
        <v>3869012</v>
      </c>
      <c r="E4368" s="42" t="s">
        <v>9114</v>
      </c>
      <c r="F4368" s="38">
        <v>309521</v>
      </c>
      <c r="G4368" s="38">
        <v>4178533</v>
      </c>
      <c r="H4368" s="48" t="s">
        <v>9625</v>
      </c>
      <c r="I4368" s="40" t="s">
        <v>9626</v>
      </c>
      <c r="J4368" s="45">
        <f t="shared" si="257"/>
        <v>56266</v>
      </c>
      <c r="K4368" s="47">
        <f t="shared" si="258"/>
        <v>4178533</v>
      </c>
      <c r="L4368">
        <f>+VLOOKUP(J4368,'Thanh toán '!Q$6:R$3244,2,0)</f>
        <v>4178533</v>
      </c>
      <c r="M4368" s="47">
        <f t="shared" si="259"/>
        <v>0</v>
      </c>
    </row>
    <row r="4369" spans="1:13" hidden="1" x14ac:dyDescent="0.25">
      <c r="A4369" s="43">
        <v>44916</v>
      </c>
      <c r="B4369" s="40" t="s">
        <v>17327</v>
      </c>
      <c r="C4369" s="40" t="s">
        <v>17328</v>
      </c>
      <c r="D4369" s="38">
        <v>1272600</v>
      </c>
      <c r="E4369" s="42" t="s">
        <v>9114</v>
      </c>
      <c r="F4369" s="38">
        <v>101808</v>
      </c>
      <c r="G4369" s="38">
        <v>1374408</v>
      </c>
      <c r="H4369" s="48" t="s">
        <v>9589</v>
      </c>
      <c r="I4369" s="40" t="s">
        <v>9590</v>
      </c>
      <c r="J4369" s="45">
        <f t="shared" si="257"/>
        <v>56267</v>
      </c>
      <c r="K4369" s="47">
        <f t="shared" si="258"/>
        <v>1374408</v>
      </c>
      <c r="L4369" t="e">
        <f>+VLOOKUP(J4369,'Thanh toán '!Q$6:R$3244,2,0)</f>
        <v>#N/A</v>
      </c>
      <c r="M4369" s="47" t="e">
        <f t="shared" si="259"/>
        <v>#N/A</v>
      </c>
    </row>
    <row r="4370" spans="1:13" hidden="1" x14ac:dyDescent="0.25">
      <c r="A4370" s="43">
        <v>44916</v>
      </c>
      <c r="B4370" s="40" t="s">
        <v>17329</v>
      </c>
      <c r="C4370" s="40" t="s">
        <v>17330</v>
      </c>
      <c r="D4370" s="38">
        <v>1012061</v>
      </c>
      <c r="E4370" s="42" t="s">
        <v>9114</v>
      </c>
      <c r="F4370" s="38">
        <v>80965</v>
      </c>
      <c r="G4370" s="38">
        <v>1093026</v>
      </c>
      <c r="H4370" s="48" t="s">
        <v>9589</v>
      </c>
      <c r="I4370" s="40" t="s">
        <v>9590</v>
      </c>
      <c r="J4370" s="45">
        <f t="shared" si="257"/>
        <v>56268</v>
      </c>
      <c r="K4370" s="47">
        <f t="shared" si="258"/>
        <v>1093026</v>
      </c>
      <c r="L4370">
        <f>+VLOOKUP(J4370,'Thanh toán '!Q$6:R$3244,2,0)</f>
        <v>1093026</v>
      </c>
      <c r="M4370" s="47">
        <f t="shared" si="259"/>
        <v>0</v>
      </c>
    </row>
    <row r="4371" spans="1:13" hidden="1" x14ac:dyDescent="0.25">
      <c r="A4371" s="43">
        <v>44916</v>
      </c>
      <c r="B4371" s="40" t="s">
        <v>17331</v>
      </c>
      <c r="C4371" s="40" t="s">
        <v>17332</v>
      </c>
      <c r="D4371" s="38">
        <v>873185</v>
      </c>
      <c r="E4371" s="42" t="s">
        <v>9114</v>
      </c>
      <c r="F4371" s="38">
        <v>69855</v>
      </c>
      <c r="G4371" s="38">
        <v>943040</v>
      </c>
      <c r="H4371" s="48" t="s">
        <v>9607</v>
      </c>
      <c r="I4371" s="40" t="s">
        <v>9608</v>
      </c>
      <c r="J4371" s="45">
        <f t="shared" si="257"/>
        <v>56269</v>
      </c>
      <c r="K4371" s="47">
        <f t="shared" si="258"/>
        <v>943040</v>
      </c>
      <c r="L4371">
        <f>+VLOOKUP(J4371,'Thanh toán '!Q$6:R$3244,2,0)</f>
        <v>943040</v>
      </c>
      <c r="M4371" s="47">
        <f t="shared" si="259"/>
        <v>0</v>
      </c>
    </row>
    <row r="4372" spans="1:13" hidden="1" x14ac:dyDescent="0.25">
      <c r="A4372" s="43">
        <v>44916</v>
      </c>
      <c r="B4372" s="40" t="s">
        <v>17333</v>
      </c>
      <c r="C4372" s="40" t="s">
        <v>17334</v>
      </c>
      <c r="D4372" s="38">
        <v>19528137</v>
      </c>
      <c r="E4372" s="42" t="s">
        <v>9114</v>
      </c>
      <c r="F4372" s="38">
        <v>1562251</v>
      </c>
      <c r="G4372" s="38">
        <v>21090388</v>
      </c>
      <c r="H4372" s="48" t="s">
        <v>9601</v>
      </c>
      <c r="I4372" s="40" t="s">
        <v>9602</v>
      </c>
      <c r="J4372" s="45">
        <f t="shared" si="257"/>
        <v>56270</v>
      </c>
      <c r="K4372" s="47">
        <f t="shared" si="258"/>
        <v>21090388</v>
      </c>
      <c r="L4372">
        <f>+VLOOKUP(J4372,'Thanh toán '!Q$6:R$3244,2,0)</f>
        <v>21090388</v>
      </c>
      <c r="M4372" s="47">
        <f t="shared" si="259"/>
        <v>0</v>
      </c>
    </row>
    <row r="4373" spans="1:13" hidden="1" x14ac:dyDescent="0.25">
      <c r="A4373" s="43">
        <v>44916</v>
      </c>
      <c r="B4373" s="40" t="s">
        <v>17335</v>
      </c>
      <c r="C4373" s="40" t="s">
        <v>17336</v>
      </c>
      <c r="D4373" s="38">
        <v>3659863</v>
      </c>
      <c r="E4373" s="42" t="s">
        <v>9114</v>
      </c>
      <c r="F4373" s="38">
        <v>292789</v>
      </c>
      <c r="G4373" s="38">
        <v>3952652</v>
      </c>
      <c r="H4373" s="48" t="s">
        <v>9595</v>
      </c>
      <c r="I4373" s="40" t="s">
        <v>9596</v>
      </c>
      <c r="J4373" s="45">
        <f t="shared" si="257"/>
        <v>56271</v>
      </c>
      <c r="K4373" s="47">
        <f t="shared" si="258"/>
        <v>3952652</v>
      </c>
      <c r="L4373">
        <f>+VLOOKUP(J4373,'Thanh toán '!Q$6:R$3244,2,0)</f>
        <v>3952652</v>
      </c>
      <c r="M4373" s="47">
        <f t="shared" si="259"/>
        <v>0</v>
      </c>
    </row>
    <row r="4374" spans="1:13" hidden="1" x14ac:dyDescent="0.25">
      <c r="A4374" s="43">
        <v>44916</v>
      </c>
      <c r="B4374" s="40" t="s">
        <v>17337</v>
      </c>
      <c r="C4374" s="40" t="s">
        <v>17338</v>
      </c>
      <c r="D4374" s="38">
        <v>2221160</v>
      </c>
      <c r="E4374" s="42" t="s">
        <v>9114</v>
      </c>
      <c r="F4374" s="38">
        <v>177693</v>
      </c>
      <c r="G4374" s="38">
        <v>2398853</v>
      </c>
      <c r="H4374" s="48" t="s">
        <v>9635</v>
      </c>
      <c r="I4374" s="40" t="s">
        <v>9636</v>
      </c>
      <c r="J4374" s="45">
        <f t="shared" si="257"/>
        <v>56272</v>
      </c>
      <c r="K4374" s="47">
        <f t="shared" si="258"/>
        <v>2398853</v>
      </c>
      <c r="L4374">
        <f>+VLOOKUP(J4374,'Thanh toán '!Q$6:R$3244,2,0)</f>
        <v>2398853</v>
      </c>
      <c r="M4374" s="47">
        <f t="shared" si="259"/>
        <v>0</v>
      </c>
    </row>
    <row r="4375" spans="1:13" hidden="1" x14ac:dyDescent="0.25">
      <c r="A4375" s="43">
        <v>44916</v>
      </c>
      <c r="B4375" s="40" t="s">
        <v>17339</v>
      </c>
      <c r="C4375" s="40" t="s">
        <v>17340</v>
      </c>
      <c r="D4375" s="38">
        <v>2861046</v>
      </c>
      <c r="E4375" s="42" t="s">
        <v>9114</v>
      </c>
      <c r="F4375" s="38">
        <v>228884</v>
      </c>
      <c r="G4375" s="38">
        <v>3089930</v>
      </c>
      <c r="H4375" s="48" t="s">
        <v>9631</v>
      </c>
      <c r="I4375" s="40" t="s">
        <v>9632</v>
      </c>
      <c r="J4375" s="45">
        <f t="shared" si="257"/>
        <v>56273</v>
      </c>
      <c r="K4375" s="47">
        <f t="shared" si="258"/>
        <v>3089930</v>
      </c>
      <c r="L4375">
        <f>+VLOOKUP(J4375,'Thanh toán '!Q$6:R$3244,2,0)</f>
        <v>3089930</v>
      </c>
      <c r="M4375" s="47">
        <f t="shared" si="259"/>
        <v>0</v>
      </c>
    </row>
    <row r="4376" spans="1:13" ht="21" hidden="1" x14ac:dyDescent="0.25">
      <c r="A4376" s="43">
        <v>44916</v>
      </c>
      <c r="B4376" s="40" t="s">
        <v>17341</v>
      </c>
      <c r="C4376" s="40" t="s">
        <v>17342</v>
      </c>
      <c r="D4376" s="38">
        <v>455338</v>
      </c>
      <c r="E4376" s="42" t="s">
        <v>9114</v>
      </c>
      <c r="F4376" s="38">
        <v>36427</v>
      </c>
      <c r="G4376" s="38">
        <v>491765</v>
      </c>
      <c r="H4376" s="48" t="s">
        <v>9448</v>
      </c>
      <c r="I4376" s="40" t="s">
        <v>9449</v>
      </c>
      <c r="J4376" s="45">
        <f t="shared" si="257"/>
        <v>56274</v>
      </c>
      <c r="K4376" s="47">
        <f t="shared" si="258"/>
        <v>491765</v>
      </c>
      <c r="L4376">
        <f>+VLOOKUP(J4376,'Thanh toán '!Q$6:R$3244,2,0)</f>
        <v>491765</v>
      </c>
      <c r="M4376" s="47">
        <f t="shared" si="259"/>
        <v>0</v>
      </c>
    </row>
    <row r="4377" spans="1:13" hidden="1" x14ac:dyDescent="0.25">
      <c r="A4377" s="43">
        <v>44916</v>
      </c>
      <c r="B4377" s="40" t="s">
        <v>17343</v>
      </c>
      <c r="C4377" s="40" t="s">
        <v>17344</v>
      </c>
      <c r="D4377" s="38">
        <v>1012061</v>
      </c>
      <c r="E4377" s="42" t="s">
        <v>9114</v>
      </c>
      <c r="F4377" s="38">
        <v>80965</v>
      </c>
      <c r="G4377" s="38">
        <v>1093026</v>
      </c>
      <c r="H4377" s="48" t="s">
        <v>9355</v>
      </c>
      <c r="I4377" s="40" t="s">
        <v>9356</v>
      </c>
      <c r="J4377" s="45">
        <f t="shared" si="257"/>
        <v>56275</v>
      </c>
      <c r="K4377" s="47">
        <f t="shared" si="258"/>
        <v>1093026</v>
      </c>
      <c r="L4377">
        <f>+VLOOKUP(J4377,'Thanh toán '!Q$6:R$3244,2,0)</f>
        <v>1093026</v>
      </c>
      <c r="M4377" s="47">
        <f t="shared" si="259"/>
        <v>0</v>
      </c>
    </row>
    <row r="4378" spans="1:13" hidden="1" x14ac:dyDescent="0.25">
      <c r="A4378" s="43">
        <v>44916</v>
      </c>
      <c r="B4378" s="40" t="s">
        <v>17345</v>
      </c>
      <c r="C4378" s="40" t="s">
        <v>17346</v>
      </c>
      <c r="D4378" s="38">
        <v>1110580</v>
      </c>
      <c r="E4378" s="42" t="s">
        <v>9114</v>
      </c>
      <c r="F4378" s="38">
        <v>88846</v>
      </c>
      <c r="G4378" s="38">
        <v>1199426</v>
      </c>
      <c r="H4378" s="48" t="s">
        <v>9619</v>
      </c>
      <c r="I4378" s="40" t="s">
        <v>9620</v>
      </c>
      <c r="J4378" s="45">
        <f t="shared" si="257"/>
        <v>56276</v>
      </c>
      <c r="K4378" s="47">
        <f t="shared" si="258"/>
        <v>1199426</v>
      </c>
      <c r="L4378">
        <f>+VLOOKUP(J4378,'Thanh toán '!Q$6:R$3244,2,0)</f>
        <v>1199426</v>
      </c>
      <c r="M4378" s="47">
        <f t="shared" si="259"/>
        <v>0</v>
      </c>
    </row>
    <row r="4379" spans="1:13" ht="21" hidden="1" x14ac:dyDescent="0.25">
      <c r="A4379" s="43">
        <v>44917</v>
      </c>
      <c r="B4379" s="40" t="s">
        <v>17347</v>
      </c>
      <c r="C4379" s="40" t="s">
        <v>17348</v>
      </c>
      <c r="D4379" s="38">
        <v>1871375</v>
      </c>
      <c r="E4379" s="42" t="s">
        <v>9114</v>
      </c>
      <c r="F4379" s="38">
        <v>149710</v>
      </c>
      <c r="G4379" s="38">
        <v>2021085</v>
      </c>
      <c r="H4379" s="48" t="s">
        <v>9284</v>
      </c>
      <c r="I4379" s="40" t="s">
        <v>9285</v>
      </c>
      <c r="J4379" s="45">
        <f t="shared" si="257"/>
        <v>56282</v>
      </c>
      <c r="K4379" s="47">
        <f t="shared" si="258"/>
        <v>2021085</v>
      </c>
      <c r="L4379">
        <f>+VLOOKUP(J4379,'Thanh toán '!Q$6:R$3244,2,0)</f>
        <v>2021085</v>
      </c>
      <c r="M4379" s="47">
        <f t="shared" si="259"/>
        <v>0</v>
      </c>
    </row>
    <row r="4380" spans="1:13" hidden="1" x14ac:dyDescent="0.25">
      <c r="A4380" s="43">
        <v>44917</v>
      </c>
      <c r="B4380" s="40" t="s">
        <v>17349</v>
      </c>
      <c r="C4380" s="40" t="s">
        <v>17350</v>
      </c>
      <c r="D4380" s="38">
        <v>2249588</v>
      </c>
      <c r="E4380" s="42" t="s">
        <v>9114</v>
      </c>
      <c r="F4380" s="38">
        <v>179967</v>
      </c>
      <c r="G4380" s="38">
        <v>2429555</v>
      </c>
      <c r="H4380" s="48" t="s">
        <v>9072</v>
      </c>
      <c r="I4380" s="40" t="s">
        <v>9073</v>
      </c>
      <c r="J4380" s="45">
        <f t="shared" si="257"/>
        <v>56283</v>
      </c>
      <c r="K4380" s="47">
        <f t="shared" si="258"/>
        <v>2429555</v>
      </c>
      <c r="L4380">
        <f>+VLOOKUP(J4380,'Thanh toán '!Q$6:R$3244,2,0)</f>
        <v>2429555</v>
      </c>
      <c r="M4380" s="47">
        <f t="shared" si="259"/>
        <v>0</v>
      </c>
    </row>
    <row r="4381" spans="1:13" hidden="1" x14ac:dyDescent="0.25">
      <c r="A4381" s="43">
        <v>44917</v>
      </c>
      <c r="B4381" s="40" t="s">
        <v>17351</v>
      </c>
      <c r="C4381" s="40" t="s">
        <v>17352</v>
      </c>
      <c r="D4381" s="38">
        <v>5355862</v>
      </c>
      <c r="E4381" s="42" t="s">
        <v>9114</v>
      </c>
      <c r="F4381" s="38">
        <v>428469</v>
      </c>
      <c r="G4381" s="38">
        <v>5784331</v>
      </c>
      <c r="H4381" s="48" t="s">
        <v>9068</v>
      </c>
      <c r="I4381" s="40" t="s">
        <v>9069</v>
      </c>
      <c r="J4381" s="45">
        <f t="shared" si="257"/>
        <v>56284</v>
      </c>
      <c r="K4381" s="47">
        <f t="shared" si="258"/>
        <v>5784331</v>
      </c>
      <c r="L4381">
        <f>+VLOOKUP(J4381,'Thanh toán '!Q$6:R$3244,2,0)</f>
        <v>5784331</v>
      </c>
      <c r="M4381" s="47">
        <f t="shared" si="259"/>
        <v>0</v>
      </c>
    </row>
    <row r="4382" spans="1:13" hidden="1" x14ac:dyDescent="0.25">
      <c r="A4382" s="43">
        <v>44917</v>
      </c>
      <c r="B4382" s="40" t="s">
        <v>17353</v>
      </c>
      <c r="C4382" s="40" t="s">
        <v>17354</v>
      </c>
      <c r="D4382" s="38">
        <v>1135766</v>
      </c>
      <c r="E4382" s="42" t="s">
        <v>9114</v>
      </c>
      <c r="F4382" s="38">
        <v>90861</v>
      </c>
      <c r="G4382" s="38">
        <v>1226627</v>
      </c>
      <c r="H4382" s="48" t="s">
        <v>10376</v>
      </c>
      <c r="I4382" s="40" t="s">
        <v>10377</v>
      </c>
      <c r="J4382" s="45">
        <f t="shared" si="257"/>
        <v>56288</v>
      </c>
      <c r="K4382" s="47">
        <f t="shared" si="258"/>
        <v>1226627</v>
      </c>
      <c r="L4382">
        <f>+VLOOKUP(J4382,'Thanh toán '!Q$6:R$3244,2,0)</f>
        <v>1226627</v>
      </c>
      <c r="M4382" s="47">
        <f t="shared" si="259"/>
        <v>0</v>
      </c>
    </row>
    <row r="4383" spans="1:13" hidden="1" x14ac:dyDescent="0.25">
      <c r="A4383" s="43">
        <v>44917</v>
      </c>
      <c r="B4383" s="40" t="s">
        <v>17355</v>
      </c>
      <c r="C4383" s="40" t="s">
        <v>17356</v>
      </c>
      <c r="D4383" s="38">
        <v>455338</v>
      </c>
      <c r="E4383" s="42" t="s">
        <v>9114</v>
      </c>
      <c r="F4383" s="38">
        <v>36427</v>
      </c>
      <c r="G4383" s="38">
        <v>491765</v>
      </c>
      <c r="H4383" s="48" t="s">
        <v>9725</v>
      </c>
      <c r="I4383" s="40" t="s">
        <v>9726</v>
      </c>
      <c r="J4383" s="45">
        <f t="shared" si="257"/>
        <v>56391</v>
      </c>
      <c r="K4383" s="47">
        <f t="shared" si="258"/>
        <v>491765</v>
      </c>
      <c r="L4383">
        <f>+VLOOKUP(J4383,'Thanh toán '!Q$6:R$3244,2,0)</f>
        <v>491765</v>
      </c>
      <c r="M4383" s="47">
        <f t="shared" si="259"/>
        <v>0</v>
      </c>
    </row>
    <row r="4384" spans="1:13" hidden="1" x14ac:dyDescent="0.25">
      <c r="A4384" s="43">
        <v>44917</v>
      </c>
      <c r="B4384" s="40" t="s">
        <v>17357</v>
      </c>
      <c r="C4384" s="40" t="s">
        <v>17358</v>
      </c>
      <c r="D4384" s="38">
        <v>1792808</v>
      </c>
      <c r="E4384" s="42" t="s">
        <v>9114</v>
      </c>
      <c r="F4384" s="38">
        <v>143425</v>
      </c>
      <c r="G4384" s="38">
        <v>1936233</v>
      </c>
      <c r="H4384" s="48" t="s">
        <v>9725</v>
      </c>
      <c r="I4384" s="40" t="s">
        <v>9726</v>
      </c>
      <c r="J4384" s="45">
        <f t="shared" si="257"/>
        <v>56392</v>
      </c>
      <c r="K4384" s="47">
        <f t="shared" si="258"/>
        <v>1936233</v>
      </c>
      <c r="L4384">
        <f>+VLOOKUP(J4384,'Thanh toán '!Q$6:R$3244,2,0)</f>
        <v>1936233</v>
      </c>
      <c r="M4384" s="47">
        <f t="shared" si="259"/>
        <v>0</v>
      </c>
    </row>
    <row r="4385" spans="1:13" hidden="1" x14ac:dyDescent="0.25">
      <c r="A4385" s="43">
        <v>44917</v>
      </c>
      <c r="B4385" s="40" t="s">
        <v>17359</v>
      </c>
      <c r="C4385" s="40" t="s">
        <v>17360</v>
      </c>
      <c r="D4385" s="38">
        <v>546405</v>
      </c>
      <c r="E4385" s="42" t="s">
        <v>9114</v>
      </c>
      <c r="F4385" s="38">
        <v>43712</v>
      </c>
      <c r="G4385" s="38">
        <v>590117</v>
      </c>
      <c r="H4385" s="48" t="s">
        <v>9725</v>
      </c>
      <c r="I4385" s="40" t="s">
        <v>9726</v>
      </c>
      <c r="J4385" s="45">
        <f t="shared" si="257"/>
        <v>56393</v>
      </c>
      <c r="K4385" s="47">
        <f t="shared" si="258"/>
        <v>590117</v>
      </c>
      <c r="L4385">
        <f>+VLOOKUP(J4385,'Thanh toán '!Q$6:R$3244,2,0)</f>
        <v>590117</v>
      </c>
      <c r="M4385" s="47">
        <f t="shared" si="259"/>
        <v>0</v>
      </c>
    </row>
    <row r="4386" spans="1:13" hidden="1" x14ac:dyDescent="0.25">
      <c r="A4386" s="43">
        <v>44917</v>
      </c>
      <c r="B4386" s="40" t="s">
        <v>17361</v>
      </c>
      <c r="C4386" s="40" t="s">
        <v>17362</v>
      </c>
      <c r="D4386" s="38">
        <v>455338</v>
      </c>
      <c r="E4386" s="42" t="s">
        <v>9114</v>
      </c>
      <c r="F4386" s="38">
        <v>36427</v>
      </c>
      <c r="G4386" s="38">
        <v>491765</v>
      </c>
      <c r="H4386" s="48" t="s">
        <v>9725</v>
      </c>
      <c r="I4386" s="40" t="s">
        <v>9726</v>
      </c>
      <c r="J4386" s="45">
        <f t="shared" si="257"/>
        <v>56394</v>
      </c>
      <c r="K4386" s="47">
        <f t="shared" si="258"/>
        <v>491765</v>
      </c>
      <c r="L4386">
        <f>+VLOOKUP(J4386,'Thanh toán '!Q$6:R$3244,2,0)</f>
        <v>491765</v>
      </c>
      <c r="M4386" s="47">
        <f t="shared" si="259"/>
        <v>0</v>
      </c>
    </row>
    <row r="4387" spans="1:13" hidden="1" x14ac:dyDescent="0.25">
      <c r="A4387" s="43">
        <v>44917</v>
      </c>
      <c r="B4387" s="40" t="s">
        <v>17363</v>
      </c>
      <c r="C4387" s="40" t="s">
        <v>17364</v>
      </c>
      <c r="D4387" s="38">
        <v>455338</v>
      </c>
      <c r="E4387" s="42" t="s">
        <v>9114</v>
      </c>
      <c r="F4387" s="38">
        <v>36427</v>
      </c>
      <c r="G4387" s="38">
        <v>491765</v>
      </c>
      <c r="H4387" s="48" t="s">
        <v>9725</v>
      </c>
      <c r="I4387" s="40" t="s">
        <v>9726</v>
      </c>
      <c r="J4387" s="45">
        <f t="shared" si="257"/>
        <v>56395</v>
      </c>
      <c r="K4387" s="47">
        <f t="shared" si="258"/>
        <v>491765</v>
      </c>
      <c r="L4387">
        <f>+VLOOKUP(J4387,'Thanh toán '!Q$6:R$3244,2,0)</f>
        <v>491765</v>
      </c>
      <c r="M4387" s="47">
        <f t="shared" si="259"/>
        <v>0</v>
      </c>
    </row>
    <row r="4388" spans="1:13" hidden="1" x14ac:dyDescent="0.25">
      <c r="A4388" s="43">
        <v>44917</v>
      </c>
      <c r="B4388" s="40" t="s">
        <v>17365</v>
      </c>
      <c r="C4388" s="40" t="s">
        <v>17366</v>
      </c>
      <c r="D4388" s="38">
        <v>3591261</v>
      </c>
      <c r="E4388" s="42" t="s">
        <v>9114</v>
      </c>
      <c r="F4388" s="38">
        <v>287301</v>
      </c>
      <c r="G4388" s="38">
        <v>3878562</v>
      </c>
      <c r="H4388" s="48" t="s">
        <v>9558</v>
      </c>
      <c r="I4388" s="40" t="s">
        <v>9559</v>
      </c>
      <c r="J4388" s="45">
        <f t="shared" si="257"/>
        <v>56427</v>
      </c>
      <c r="K4388" s="47">
        <f t="shared" si="258"/>
        <v>3878562</v>
      </c>
      <c r="L4388">
        <f>+VLOOKUP(J4388,'Thanh toán '!Q$6:R$3244,2,0)</f>
        <v>3878562</v>
      </c>
      <c r="M4388" s="47">
        <f t="shared" si="259"/>
        <v>0</v>
      </c>
    </row>
    <row r="4389" spans="1:13" hidden="1" x14ac:dyDescent="0.25">
      <c r="A4389" s="43">
        <v>44917</v>
      </c>
      <c r="B4389" s="40" t="s">
        <v>17367</v>
      </c>
      <c r="C4389" s="40" t="s">
        <v>17368</v>
      </c>
      <c r="D4389" s="38">
        <v>800346</v>
      </c>
      <c r="E4389" s="42" t="s">
        <v>9114</v>
      </c>
      <c r="F4389" s="38">
        <v>64028</v>
      </c>
      <c r="G4389" s="38">
        <v>864374</v>
      </c>
      <c r="H4389" s="48" t="s">
        <v>9001</v>
      </c>
      <c r="I4389" s="40" t="s">
        <v>9002</v>
      </c>
      <c r="J4389" s="45">
        <f t="shared" si="257"/>
        <v>56428</v>
      </c>
      <c r="K4389" s="47">
        <f t="shared" si="258"/>
        <v>864374</v>
      </c>
      <c r="L4389">
        <f>+VLOOKUP(J4389,'Thanh toán '!Q$6:R$3244,2,0)</f>
        <v>864374</v>
      </c>
      <c r="M4389" s="47">
        <f t="shared" si="259"/>
        <v>0</v>
      </c>
    </row>
    <row r="4390" spans="1:13" hidden="1" x14ac:dyDescent="0.25">
      <c r="A4390" s="43">
        <v>44917</v>
      </c>
      <c r="B4390" s="40" t="s">
        <v>17369</v>
      </c>
      <c r="C4390" s="40" t="s">
        <v>17370</v>
      </c>
      <c r="D4390" s="38">
        <v>519120</v>
      </c>
      <c r="E4390" s="42" t="s">
        <v>9114</v>
      </c>
      <c r="F4390" s="38">
        <v>41530</v>
      </c>
      <c r="G4390" s="38">
        <v>560650</v>
      </c>
      <c r="H4390" s="48" t="s">
        <v>9001</v>
      </c>
      <c r="I4390" s="40" t="s">
        <v>9002</v>
      </c>
      <c r="J4390" s="45">
        <f t="shared" si="257"/>
        <v>56429</v>
      </c>
      <c r="K4390" s="47">
        <f t="shared" si="258"/>
        <v>560650</v>
      </c>
      <c r="L4390" t="e">
        <f>+VLOOKUP(J4390,'Thanh toán '!Q$6:R$3244,2,0)</f>
        <v>#N/A</v>
      </c>
      <c r="M4390" s="47" t="e">
        <f t="shared" si="259"/>
        <v>#N/A</v>
      </c>
    </row>
    <row r="4391" spans="1:13" hidden="1" x14ac:dyDescent="0.25">
      <c r="A4391" s="43">
        <v>44917</v>
      </c>
      <c r="B4391" s="40" t="s">
        <v>17371</v>
      </c>
      <c r="C4391" s="40" t="s">
        <v>17372</v>
      </c>
      <c r="D4391" s="38">
        <v>706758</v>
      </c>
      <c r="E4391" s="42" t="s">
        <v>9114</v>
      </c>
      <c r="F4391" s="38">
        <v>56541</v>
      </c>
      <c r="G4391" s="38">
        <v>763299</v>
      </c>
      <c r="H4391" s="48" t="s">
        <v>9001</v>
      </c>
      <c r="I4391" s="40" t="s">
        <v>9002</v>
      </c>
      <c r="J4391" s="45">
        <f t="shared" si="257"/>
        <v>56438</v>
      </c>
      <c r="K4391" s="47">
        <f t="shared" si="258"/>
        <v>763299</v>
      </c>
      <c r="L4391">
        <f>+VLOOKUP(J4391,'Thanh toán '!Q$6:R$3244,2,0)</f>
        <v>763299</v>
      </c>
      <c r="M4391" s="47">
        <f t="shared" si="259"/>
        <v>0</v>
      </c>
    </row>
    <row r="4392" spans="1:13" hidden="1" x14ac:dyDescent="0.25">
      <c r="A4392" s="43">
        <v>44917</v>
      </c>
      <c r="B4392" s="40" t="s">
        <v>17373</v>
      </c>
      <c r="C4392" s="40" t="s">
        <v>17374</v>
      </c>
      <c r="D4392" s="38">
        <v>401215</v>
      </c>
      <c r="E4392" s="42" t="s">
        <v>9114</v>
      </c>
      <c r="F4392" s="38">
        <v>32097</v>
      </c>
      <c r="G4392" s="38">
        <v>433312</v>
      </c>
      <c r="H4392" s="48" t="s">
        <v>9001</v>
      </c>
      <c r="I4392" s="40" t="s">
        <v>9002</v>
      </c>
      <c r="J4392" s="45">
        <f t="shared" si="257"/>
        <v>56439</v>
      </c>
      <c r="K4392" s="47">
        <f t="shared" si="258"/>
        <v>433312</v>
      </c>
      <c r="L4392">
        <f>+VLOOKUP(J4392,'Thanh toán '!Q$6:R$3244,2,0)</f>
        <v>433312</v>
      </c>
      <c r="M4392" s="47">
        <f t="shared" si="259"/>
        <v>0</v>
      </c>
    </row>
    <row r="4393" spans="1:13" ht="21" hidden="1" x14ac:dyDescent="0.25">
      <c r="A4393" s="43">
        <v>44917</v>
      </c>
      <c r="B4393" s="40" t="s">
        <v>17375</v>
      </c>
      <c r="C4393" s="40" t="s">
        <v>17376</v>
      </c>
      <c r="D4393" s="38">
        <v>1542275</v>
      </c>
      <c r="E4393" s="42" t="s">
        <v>9114</v>
      </c>
      <c r="F4393" s="38">
        <v>123382</v>
      </c>
      <c r="G4393" s="38">
        <v>1665657</v>
      </c>
      <c r="H4393" s="48" t="s">
        <v>9284</v>
      </c>
      <c r="I4393" s="40" t="s">
        <v>9285</v>
      </c>
      <c r="J4393" s="45">
        <f t="shared" si="257"/>
        <v>56456</v>
      </c>
      <c r="K4393" s="47">
        <f t="shared" si="258"/>
        <v>1665657</v>
      </c>
      <c r="L4393">
        <f>+VLOOKUP(J4393,'Thanh toán '!Q$6:R$3244,2,0)</f>
        <v>1665657</v>
      </c>
      <c r="M4393" s="47">
        <f t="shared" si="259"/>
        <v>0</v>
      </c>
    </row>
    <row r="4394" spans="1:13" hidden="1" x14ac:dyDescent="0.25">
      <c r="A4394" s="43">
        <v>44917</v>
      </c>
      <c r="B4394" s="40" t="s">
        <v>17377</v>
      </c>
      <c r="C4394" s="40" t="s">
        <v>17378</v>
      </c>
      <c r="D4394" s="38">
        <v>1764627</v>
      </c>
      <c r="E4394" s="42" t="s">
        <v>9114</v>
      </c>
      <c r="F4394" s="38">
        <v>141170</v>
      </c>
      <c r="G4394" s="38">
        <v>1905797</v>
      </c>
      <c r="H4394" s="48" t="s">
        <v>9183</v>
      </c>
      <c r="I4394" s="40" t="s">
        <v>9184</v>
      </c>
      <c r="J4394" s="45">
        <f t="shared" si="257"/>
        <v>56467</v>
      </c>
      <c r="K4394" s="47">
        <f t="shared" si="258"/>
        <v>1905797</v>
      </c>
      <c r="L4394">
        <f>+VLOOKUP(J4394,'Thanh toán '!Q$6:R$3244,2,0)</f>
        <v>1905797</v>
      </c>
      <c r="M4394" s="47">
        <f t="shared" si="259"/>
        <v>0</v>
      </c>
    </row>
    <row r="4395" spans="1:13" hidden="1" x14ac:dyDescent="0.25">
      <c r="A4395" s="43">
        <v>44917</v>
      </c>
      <c r="B4395" s="40" t="s">
        <v>17379</v>
      </c>
      <c r="C4395" s="40" t="s">
        <v>17380</v>
      </c>
      <c r="D4395" s="38">
        <v>689036</v>
      </c>
      <c r="E4395" s="42" t="s">
        <v>9114</v>
      </c>
      <c r="F4395" s="38">
        <v>55123</v>
      </c>
      <c r="G4395" s="38">
        <v>744159</v>
      </c>
      <c r="H4395" s="48" t="s">
        <v>9183</v>
      </c>
      <c r="I4395" s="40" t="s">
        <v>9184</v>
      </c>
      <c r="J4395" s="45">
        <f t="shared" si="257"/>
        <v>56478</v>
      </c>
      <c r="K4395" s="47">
        <f t="shared" si="258"/>
        <v>744159</v>
      </c>
      <c r="L4395">
        <f>+VLOOKUP(J4395,'Thanh toán '!Q$6:R$3244,2,0)</f>
        <v>744159</v>
      </c>
      <c r="M4395" s="47">
        <f t="shared" si="259"/>
        <v>0</v>
      </c>
    </row>
    <row r="4396" spans="1:13" hidden="1" x14ac:dyDescent="0.25">
      <c r="A4396" s="43">
        <v>44917</v>
      </c>
      <c r="B4396" s="40" t="s">
        <v>17381</v>
      </c>
      <c r="C4396" s="40" t="s">
        <v>17382</v>
      </c>
      <c r="D4396" s="38">
        <v>455338</v>
      </c>
      <c r="E4396" s="42" t="s">
        <v>9114</v>
      </c>
      <c r="F4396" s="38">
        <v>36427</v>
      </c>
      <c r="G4396" s="38">
        <v>491765</v>
      </c>
      <c r="H4396" s="48" t="s">
        <v>9001</v>
      </c>
      <c r="I4396" s="40" t="s">
        <v>9002</v>
      </c>
      <c r="J4396" s="45">
        <f t="shared" si="257"/>
        <v>56490</v>
      </c>
      <c r="K4396" s="47">
        <f t="shared" si="258"/>
        <v>491765</v>
      </c>
      <c r="L4396">
        <f>+VLOOKUP(J4396,'Thanh toán '!Q$6:R$3244,2,0)</f>
        <v>491765</v>
      </c>
      <c r="M4396" s="47">
        <f t="shared" si="259"/>
        <v>0</v>
      </c>
    </row>
    <row r="4397" spans="1:13" hidden="1" x14ac:dyDescent="0.25">
      <c r="A4397" s="43">
        <v>44917</v>
      </c>
      <c r="B4397" s="40" t="s">
        <v>17383</v>
      </c>
      <c r="C4397" s="40" t="s">
        <v>17384</v>
      </c>
      <c r="D4397" s="38">
        <v>455338</v>
      </c>
      <c r="E4397" s="42" t="s">
        <v>9114</v>
      </c>
      <c r="F4397" s="38">
        <v>36427</v>
      </c>
      <c r="G4397" s="38">
        <v>491765</v>
      </c>
      <c r="H4397" s="48" t="s">
        <v>9001</v>
      </c>
      <c r="I4397" s="40" t="s">
        <v>9002</v>
      </c>
      <c r="J4397" s="45">
        <f t="shared" ref="J4397:J4460" si="260">+B4397*1</f>
        <v>56492</v>
      </c>
      <c r="K4397" s="47">
        <f t="shared" ref="K4397:K4460" si="261">+G4397</f>
        <v>491765</v>
      </c>
      <c r="L4397">
        <f>+VLOOKUP(J4397,'Thanh toán '!Q$6:R$3244,2,0)</f>
        <v>491765</v>
      </c>
      <c r="M4397" s="47">
        <f t="shared" si="259"/>
        <v>0</v>
      </c>
    </row>
    <row r="4398" spans="1:13" hidden="1" x14ac:dyDescent="0.25">
      <c r="A4398" s="43">
        <v>44917</v>
      </c>
      <c r="B4398" s="40" t="s">
        <v>17385</v>
      </c>
      <c r="C4398" s="40" t="s">
        <v>17386</v>
      </c>
      <c r="D4398" s="38">
        <v>865200</v>
      </c>
      <c r="E4398" s="42" t="s">
        <v>9114</v>
      </c>
      <c r="F4398" s="38">
        <v>69216</v>
      </c>
      <c r="G4398" s="38">
        <v>934416</v>
      </c>
      <c r="H4398" s="48" t="s">
        <v>9001</v>
      </c>
      <c r="I4398" s="40" t="s">
        <v>9002</v>
      </c>
      <c r="J4398" s="45">
        <f t="shared" si="260"/>
        <v>56493</v>
      </c>
      <c r="K4398" s="47">
        <f t="shared" si="261"/>
        <v>934416</v>
      </c>
      <c r="L4398" t="e">
        <f>+VLOOKUP(J4398,'Thanh toán '!Q$6:R$3244,2,0)</f>
        <v>#N/A</v>
      </c>
      <c r="M4398" s="47" t="e">
        <f t="shared" si="259"/>
        <v>#N/A</v>
      </c>
    </row>
    <row r="4399" spans="1:13" hidden="1" x14ac:dyDescent="0.25">
      <c r="A4399" s="43">
        <v>44917</v>
      </c>
      <c r="B4399" s="40" t="s">
        <v>17387</v>
      </c>
      <c r="C4399" s="40" t="s">
        <v>17388</v>
      </c>
      <c r="D4399" s="38">
        <v>455338</v>
      </c>
      <c r="E4399" s="42" t="s">
        <v>9114</v>
      </c>
      <c r="F4399" s="38">
        <v>36427</v>
      </c>
      <c r="G4399" s="38">
        <v>491765</v>
      </c>
      <c r="H4399" s="48" t="s">
        <v>9001</v>
      </c>
      <c r="I4399" s="40" t="s">
        <v>9002</v>
      </c>
      <c r="J4399" s="45">
        <f t="shared" si="260"/>
        <v>56506</v>
      </c>
      <c r="K4399" s="47">
        <f t="shared" si="261"/>
        <v>491765</v>
      </c>
      <c r="L4399">
        <f>+VLOOKUP(J4399,'Thanh toán '!Q$6:R$3244,2,0)</f>
        <v>491765</v>
      </c>
      <c r="M4399" s="47">
        <f t="shared" si="259"/>
        <v>0</v>
      </c>
    </row>
    <row r="4400" spans="1:13" hidden="1" x14ac:dyDescent="0.25">
      <c r="A4400" s="43">
        <v>44917</v>
      </c>
      <c r="B4400" s="40" t="s">
        <v>17389</v>
      </c>
      <c r="C4400" s="40" t="s">
        <v>17390</v>
      </c>
      <c r="D4400" s="38">
        <v>455338</v>
      </c>
      <c r="E4400" s="42" t="s">
        <v>9114</v>
      </c>
      <c r="F4400" s="38">
        <v>36427</v>
      </c>
      <c r="G4400" s="38">
        <v>491765</v>
      </c>
      <c r="H4400" s="48" t="s">
        <v>9001</v>
      </c>
      <c r="I4400" s="40" t="s">
        <v>9002</v>
      </c>
      <c r="J4400" s="45">
        <f t="shared" si="260"/>
        <v>56507</v>
      </c>
      <c r="K4400" s="47">
        <f t="shared" si="261"/>
        <v>491765</v>
      </c>
      <c r="L4400">
        <f>+VLOOKUP(J4400,'Thanh toán '!Q$6:R$3244,2,0)</f>
        <v>491765</v>
      </c>
      <c r="M4400" s="47">
        <f t="shared" si="259"/>
        <v>0</v>
      </c>
    </row>
    <row r="4401" spans="1:13" hidden="1" x14ac:dyDescent="0.25">
      <c r="A4401" s="43">
        <v>44917</v>
      </c>
      <c r="B4401" s="40" t="s">
        <v>17391</v>
      </c>
      <c r="C4401" s="40" t="s">
        <v>17392</v>
      </c>
      <c r="D4401" s="38">
        <v>455338</v>
      </c>
      <c r="E4401" s="42" t="s">
        <v>9114</v>
      </c>
      <c r="F4401" s="38">
        <v>36427</v>
      </c>
      <c r="G4401" s="38">
        <v>491765</v>
      </c>
      <c r="H4401" s="48" t="s">
        <v>9001</v>
      </c>
      <c r="I4401" s="40" t="s">
        <v>9002</v>
      </c>
      <c r="J4401" s="45">
        <f t="shared" si="260"/>
        <v>56508</v>
      </c>
      <c r="K4401" s="47">
        <f t="shared" si="261"/>
        <v>491765</v>
      </c>
      <c r="L4401">
        <f>+VLOOKUP(J4401,'Thanh toán '!Q$6:R$3244,2,0)</f>
        <v>491765</v>
      </c>
      <c r="M4401" s="47">
        <f t="shared" si="259"/>
        <v>0</v>
      </c>
    </row>
    <row r="4402" spans="1:13" hidden="1" x14ac:dyDescent="0.25">
      <c r="A4402" s="43">
        <v>44917</v>
      </c>
      <c r="B4402" s="40" t="s">
        <v>17393</v>
      </c>
      <c r="C4402" s="40" t="s">
        <v>17394</v>
      </c>
      <c r="D4402" s="38">
        <v>455338</v>
      </c>
      <c r="E4402" s="42" t="s">
        <v>9114</v>
      </c>
      <c r="F4402" s="38">
        <v>36427</v>
      </c>
      <c r="G4402" s="38">
        <v>491765</v>
      </c>
      <c r="H4402" s="48" t="s">
        <v>9001</v>
      </c>
      <c r="I4402" s="40" t="s">
        <v>9002</v>
      </c>
      <c r="J4402" s="45">
        <f t="shared" si="260"/>
        <v>56509</v>
      </c>
      <c r="K4402" s="47">
        <f t="shared" si="261"/>
        <v>491765</v>
      </c>
      <c r="L4402">
        <f>+VLOOKUP(J4402,'Thanh toán '!Q$6:R$3244,2,0)</f>
        <v>491765</v>
      </c>
      <c r="M4402" s="47">
        <f t="shared" si="259"/>
        <v>0</v>
      </c>
    </row>
    <row r="4403" spans="1:13" hidden="1" x14ac:dyDescent="0.25">
      <c r="A4403" s="43">
        <v>44917</v>
      </c>
      <c r="B4403" s="40" t="s">
        <v>17395</v>
      </c>
      <c r="C4403" s="40" t="s">
        <v>17396</v>
      </c>
      <c r="D4403" s="38">
        <v>890370</v>
      </c>
      <c r="E4403" s="42" t="s">
        <v>9114</v>
      </c>
      <c r="F4403" s="38">
        <v>71230</v>
      </c>
      <c r="G4403" s="38">
        <v>961600</v>
      </c>
      <c r="H4403" s="48" t="s">
        <v>9001</v>
      </c>
      <c r="I4403" s="40" t="s">
        <v>9002</v>
      </c>
      <c r="J4403" s="45">
        <f t="shared" si="260"/>
        <v>56510</v>
      </c>
      <c r="K4403" s="47">
        <f t="shared" si="261"/>
        <v>961600</v>
      </c>
      <c r="L4403" t="e">
        <f>+VLOOKUP(J4403,'Thanh toán '!Q$6:R$3244,2,0)</f>
        <v>#N/A</v>
      </c>
      <c r="M4403" s="47" t="e">
        <f t="shared" si="259"/>
        <v>#N/A</v>
      </c>
    </row>
    <row r="4404" spans="1:13" hidden="1" x14ac:dyDescent="0.25">
      <c r="A4404" s="43">
        <v>44917</v>
      </c>
      <c r="B4404" s="40" t="s">
        <v>17397</v>
      </c>
      <c r="C4404" s="40" t="s">
        <v>17398</v>
      </c>
      <c r="D4404" s="38">
        <v>455338</v>
      </c>
      <c r="E4404" s="42" t="s">
        <v>9114</v>
      </c>
      <c r="F4404" s="38">
        <v>36427</v>
      </c>
      <c r="G4404" s="38">
        <v>491765</v>
      </c>
      <c r="H4404" s="48" t="s">
        <v>9001</v>
      </c>
      <c r="I4404" s="40" t="s">
        <v>9002</v>
      </c>
      <c r="J4404" s="45">
        <f t="shared" si="260"/>
        <v>56511</v>
      </c>
      <c r="K4404" s="47">
        <f t="shared" si="261"/>
        <v>491765</v>
      </c>
      <c r="L4404">
        <f>+VLOOKUP(J4404,'Thanh toán '!Q$6:R$3244,2,0)</f>
        <v>491765</v>
      </c>
      <c r="M4404" s="47">
        <f t="shared" si="259"/>
        <v>0</v>
      </c>
    </row>
    <row r="4405" spans="1:13" hidden="1" x14ac:dyDescent="0.25">
      <c r="A4405" s="43">
        <v>44917</v>
      </c>
      <c r="B4405" s="40" t="s">
        <v>17399</v>
      </c>
      <c r="C4405" s="40" t="s">
        <v>17400</v>
      </c>
      <c r="D4405" s="38">
        <v>455338</v>
      </c>
      <c r="E4405" s="42" t="s">
        <v>9114</v>
      </c>
      <c r="F4405" s="38">
        <v>36427</v>
      </c>
      <c r="G4405" s="38">
        <v>491765</v>
      </c>
      <c r="H4405" s="48" t="s">
        <v>9001</v>
      </c>
      <c r="I4405" s="40" t="s">
        <v>9002</v>
      </c>
      <c r="J4405" s="45">
        <f t="shared" si="260"/>
        <v>56512</v>
      </c>
      <c r="K4405" s="47">
        <f t="shared" si="261"/>
        <v>491765</v>
      </c>
      <c r="L4405">
        <f>+VLOOKUP(J4405,'Thanh toán '!Q$6:R$3244,2,0)</f>
        <v>491765</v>
      </c>
      <c r="M4405" s="47">
        <f t="shared" si="259"/>
        <v>0</v>
      </c>
    </row>
    <row r="4406" spans="1:13" hidden="1" x14ac:dyDescent="0.25">
      <c r="A4406" s="43">
        <v>44917</v>
      </c>
      <c r="B4406" s="40" t="s">
        <v>17401</v>
      </c>
      <c r="C4406" s="40" t="s">
        <v>17402</v>
      </c>
      <c r="D4406" s="38">
        <v>827894</v>
      </c>
      <c r="E4406" s="42" t="s">
        <v>9114</v>
      </c>
      <c r="F4406" s="38">
        <v>66232</v>
      </c>
      <c r="G4406" s="38">
        <v>894126</v>
      </c>
      <c r="H4406" s="48" t="s">
        <v>9001</v>
      </c>
      <c r="I4406" s="40" t="s">
        <v>9002</v>
      </c>
      <c r="J4406" s="45">
        <f t="shared" si="260"/>
        <v>56513</v>
      </c>
      <c r="K4406" s="47">
        <f t="shared" si="261"/>
        <v>894126</v>
      </c>
      <c r="L4406">
        <f>+VLOOKUP(J4406,'Thanh toán '!Q$6:R$3244,2,0)</f>
        <v>894126</v>
      </c>
      <c r="M4406" s="47">
        <f t="shared" si="259"/>
        <v>0</v>
      </c>
    </row>
    <row r="4407" spans="1:13" hidden="1" x14ac:dyDescent="0.25">
      <c r="A4407" s="43">
        <v>44917</v>
      </c>
      <c r="B4407" s="40" t="s">
        <v>17403</v>
      </c>
      <c r="C4407" s="40" t="s">
        <v>17404</v>
      </c>
      <c r="D4407" s="38">
        <v>455338</v>
      </c>
      <c r="E4407" s="42" t="s">
        <v>9114</v>
      </c>
      <c r="F4407" s="38">
        <v>36427</v>
      </c>
      <c r="G4407" s="38">
        <v>491765</v>
      </c>
      <c r="H4407" s="48" t="s">
        <v>9001</v>
      </c>
      <c r="I4407" s="40" t="s">
        <v>9002</v>
      </c>
      <c r="J4407" s="45">
        <f t="shared" si="260"/>
        <v>56515</v>
      </c>
      <c r="K4407" s="47">
        <f t="shared" si="261"/>
        <v>491765</v>
      </c>
      <c r="L4407">
        <f>+VLOOKUP(J4407,'Thanh toán '!Q$6:R$3244,2,0)</f>
        <v>491765</v>
      </c>
      <c r="M4407" s="47">
        <f t="shared" si="259"/>
        <v>0</v>
      </c>
    </row>
    <row r="4408" spans="1:13" hidden="1" x14ac:dyDescent="0.25">
      <c r="A4408" s="43">
        <v>44917</v>
      </c>
      <c r="B4408" s="40" t="s">
        <v>17405</v>
      </c>
      <c r="C4408" s="40" t="s">
        <v>17406</v>
      </c>
      <c r="D4408" s="38">
        <v>742500</v>
      </c>
      <c r="E4408" s="42" t="s">
        <v>9114</v>
      </c>
      <c r="F4408" s="38">
        <v>59400</v>
      </c>
      <c r="G4408" s="38">
        <v>801900</v>
      </c>
      <c r="H4408" s="48" t="s">
        <v>9001</v>
      </c>
      <c r="I4408" s="40" t="s">
        <v>9002</v>
      </c>
      <c r="J4408" s="45">
        <f t="shared" si="260"/>
        <v>56516</v>
      </c>
      <c r="K4408" s="47">
        <f t="shared" si="261"/>
        <v>801900</v>
      </c>
      <c r="L4408">
        <f>+VLOOKUP(J4408,'Thanh toán '!Q$6:R$3244,2,0)</f>
        <v>801900</v>
      </c>
      <c r="M4408" s="47">
        <f t="shared" si="259"/>
        <v>0</v>
      </c>
    </row>
    <row r="4409" spans="1:13" hidden="1" x14ac:dyDescent="0.25">
      <c r="A4409" s="43">
        <v>44917</v>
      </c>
      <c r="B4409" s="40" t="s">
        <v>17407</v>
      </c>
      <c r="C4409" s="40" t="s">
        <v>17408</v>
      </c>
      <c r="D4409" s="38">
        <v>1012061</v>
      </c>
      <c r="E4409" s="42" t="s">
        <v>9114</v>
      </c>
      <c r="F4409" s="38">
        <v>80965</v>
      </c>
      <c r="G4409" s="38">
        <v>1093026</v>
      </c>
      <c r="H4409" s="48" t="s">
        <v>9197</v>
      </c>
      <c r="I4409" s="40" t="s">
        <v>9198</v>
      </c>
      <c r="J4409" s="45">
        <f t="shared" si="260"/>
        <v>56517</v>
      </c>
      <c r="K4409" s="47">
        <f t="shared" si="261"/>
        <v>1093026</v>
      </c>
      <c r="L4409">
        <f>+VLOOKUP(J4409,'Thanh toán '!Q$6:R$3244,2,0)</f>
        <v>1093026</v>
      </c>
      <c r="M4409" s="47">
        <f t="shared" si="259"/>
        <v>0</v>
      </c>
    </row>
    <row r="4410" spans="1:13" hidden="1" x14ac:dyDescent="0.25">
      <c r="A4410" s="43">
        <v>44917</v>
      </c>
      <c r="B4410" s="40" t="s">
        <v>17409</v>
      </c>
      <c r="C4410" s="40" t="s">
        <v>17410</v>
      </c>
      <c r="D4410" s="38">
        <v>3332151</v>
      </c>
      <c r="E4410" s="42" t="s">
        <v>9114</v>
      </c>
      <c r="F4410" s="38">
        <v>266572</v>
      </c>
      <c r="G4410" s="38">
        <v>3598723</v>
      </c>
      <c r="H4410" s="48" t="s">
        <v>9268</v>
      </c>
      <c r="I4410" s="40" t="s">
        <v>9269</v>
      </c>
      <c r="J4410" s="45">
        <f t="shared" si="260"/>
        <v>56518</v>
      </c>
      <c r="K4410" s="47">
        <f t="shared" si="261"/>
        <v>3598723</v>
      </c>
      <c r="L4410">
        <f>+VLOOKUP(J4410,'Thanh toán '!Q$6:R$3244,2,0)</f>
        <v>3598723</v>
      </c>
      <c r="M4410" s="47">
        <f t="shared" si="259"/>
        <v>0</v>
      </c>
    </row>
    <row r="4411" spans="1:13" hidden="1" x14ac:dyDescent="0.25">
      <c r="A4411" s="43">
        <v>44917</v>
      </c>
      <c r="B4411" s="40" t="s">
        <v>17411</v>
      </c>
      <c r="C4411" s="40" t="s">
        <v>17412</v>
      </c>
      <c r="D4411" s="38">
        <v>455338</v>
      </c>
      <c r="E4411" s="42" t="s">
        <v>9114</v>
      </c>
      <c r="F4411" s="38">
        <v>36427</v>
      </c>
      <c r="G4411" s="38">
        <v>491765</v>
      </c>
      <c r="H4411" s="48" t="s">
        <v>9001</v>
      </c>
      <c r="I4411" s="40" t="s">
        <v>9002</v>
      </c>
      <c r="J4411" s="45">
        <f t="shared" si="260"/>
        <v>56519</v>
      </c>
      <c r="K4411" s="47">
        <f t="shared" si="261"/>
        <v>491765</v>
      </c>
      <c r="L4411">
        <f>+VLOOKUP(J4411,'Thanh toán '!Q$6:R$3244,2,0)</f>
        <v>491765</v>
      </c>
      <c r="M4411" s="47">
        <f t="shared" si="259"/>
        <v>0</v>
      </c>
    </row>
    <row r="4412" spans="1:13" hidden="1" x14ac:dyDescent="0.25">
      <c r="A4412" s="43">
        <v>44917</v>
      </c>
      <c r="B4412" s="40" t="s">
        <v>17413</v>
      </c>
      <c r="C4412" s="40" t="s">
        <v>17414</v>
      </c>
      <c r="D4412" s="38">
        <v>4200025</v>
      </c>
      <c r="E4412" s="42" t="s">
        <v>9114</v>
      </c>
      <c r="F4412" s="38">
        <v>336002</v>
      </c>
      <c r="G4412" s="38">
        <v>4536027</v>
      </c>
      <c r="H4412" s="48" t="s">
        <v>9183</v>
      </c>
      <c r="I4412" s="40" t="s">
        <v>9184</v>
      </c>
      <c r="J4412" s="45">
        <f t="shared" si="260"/>
        <v>56526</v>
      </c>
      <c r="K4412" s="47">
        <f t="shared" si="261"/>
        <v>4536027</v>
      </c>
      <c r="L4412">
        <f>+VLOOKUP(J4412,'Thanh toán '!Q$6:R$3244,2,0)</f>
        <v>4536027</v>
      </c>
      <c r="M4412" s="47">
        <f t="shared" si="259"/>
        <v>0</v>
      </c>
    </row>
    <row r="4413" spans="1:13" hidden="1" x14ac:dyDescent="0.25">
      <c r="A4413" s="43">
        <v>44917</v>
      </c>
      <c r="B4413" s="40" t="s">
        <v>17415</v>
      </c>
      <c r="C4413" s="40" t="s">
        <v>17416</v>
      </c>
      <c r="D4413" s="38">
        <v>371250</v>
      </c>
      <c r="E4413" s="42" t="s">
        <v>9114</v>
      </c>
      <c r="F4413" s="38">
        <v>29700</v>
      </c>
      <c r="G4413" s="38">
        <v>400950</v>
      </c>
      <c r="H4413" s="48" t="s">
        <v>9001</v>
      </c>
      <c r="I4413" s="40" t="s">
        <v>9002</v>
      </c>
      <c r="J4413" s="45">
        <f t="shared" si="260"/>
        <v>56527</v>
      </c>
      <c r="K4413" s="47">
        <f t="shared" si="261"/>
        <v>400950</v>
      </c>
      <c r="L4413">
        <f>+VLOOKUP(J4413,'Thanh toán '!Q$6:R$3244,2,0)</f>
        <v>400950</v>
      </c>
      <c r="M4413" s="47">
        <f t="shared" si="259"/>
        <v>0</v>
      </c>
    </row>
    <row r="4414" spans="1:13" hidden="1" x14ac:dyDescent="0.25">
      <c r="A4414" s="43">
        <v>44917</v>
      </c>
      <c r="B4414" s="40" t="s">
        <v>17417</v>
      </c>
      <c r="C4414" s="40" t="s">
        <v>17418</v>
      </c>
      <c r="D4414" s="38">
        <v>696960</v>
      </c>
      <c r="E4414" s="42" t="s">
        <v>9114</v>
      </c>
      <c r="F4414" s="38">
        <v>55757</v>
      </c>
      <c r="G4414" s="38">
        <v>752717</v>
      </c>
      <c r="H4414" s="48" t="s">
        <v>9001</v>
      </c>
      <c r="I4414" s="40" t="s">
        <v>9002</v>
      </c>
      <c r="J4414" s="45">
        <f t="shared" si="260"/>
        <v>56528</v>
      </c>
      <c r="K4414" s="47">
        <f t="shared" si="261"/>
        <v>752717</v>
      </c>
      <c r="L4414">
        <f>+VLOOKUP(J4414,'Thanh toán '!Q$6:R$3244,2,0)</f>
        <v>752717</v>
      </c>
      <c r="M4414" s="47">
        <f t="shared" si="259"/>
        <v>0</v>
      </c>
    </row>
    <row r="4415" spans="1:13" hidden="1" x14ac:dyDescent="0.25">
      <c r="A4415" s="43">
        <v>44917</v>
      </c>
      <c r="B4415" s="40" t="s">
        <v>17419</v>
      </c>
      <c r="C4415" s="40" t="s">
        <v>17420</v>
      </c>
      <c r="D4415" s="38">
        <v>767598</v>
      </c>
      <c r="E4415" s="42" t="s">
        <v>9114</v>
      </c>
      <c r="F4415" s="38">
        <v>61408</v>
      </c>
      <c r="G4415" s="38">
        <v>829006</v>
      </c>
      <c r="H4415" s="48" t="s">
        <v>9001</v>
      </c>
      <c r="I4415" s="40" t="s">
        <v>9002</v>
      </c>
      <c r="J4415" s="45">
        <f t="shared" si="260"/>
        <v>56535</v>
      </c>
      <c r="K4415" s="47">
        <f t="shared" si="261"/>
        <v>829006</v>
      </c>
      <c r="L4415">
        <f>+VLOOKUP(J4415,'Thanh toán '!Q$6:R$3244,2,0)</f>
        <v>829006</v>
      </c>
      <c r="M4415" s="47">
        <f t="shared" si="259"/>
        <v>0</v>
      </c>
    </row>
    <row r="4416" spans="1:13" hidden="1" x14ac:dyDescent="0.25">
      <c r="A4416" s="43">
        <v>44917</v>
      </c>
      <c r="B4416" s="40" t="s">
        <v>17421</v>
      </c>
      <c r="C4416" s="40" t="s">
        <v>17422</v>
      </c>
      <c r="D4416" s="38">
        <v>567883</v>
      </c>
      <c r="E4416" s="42" t="s">
        <v>9114</v>
      </c>
      <c r="F4416" s="38">
        <v>45431</v>
      </c>
      <c r="G4416" s="38">
        <v>613314</v>
      </c>
      <c r="H4416" s="48" t="s">
        <v>9001</v>
      </c>
      <c r="I4416" s="40" t="s">
        <v>9002</v>
      </c>
      <c r="J4416" s="45">
        <f t="shared" si="260"/>
        <v>56537</v>
      </c>
      <c r="K4416" s="47">
        <f t="shared" si="261"/>
        <v>613314</v>
      </c>
      <c r="L4416">
        <f>+VLOOKUP(J4416,'Thanh toán '!Q$6:R$3244,2,0)</f>
        <v>613314</v>
      </c>
      <c r="M4416" s="47">
        <f t="shared" si="259"/>
        <v>0</v>
      </c>
    </row>
    <row r="4417" spans="1:13" hidden="1" x14ac:dyDescent="0.25">
      <c r="A4417" s="43">
        <v>44917</v>
      </c>
      <c r="B4417" s="40" t="s">
        <v>17423</v>
      </c>
      <c r="C4417" s="40" t="s">
        <v>17424</v>
      </c>
      <c r="D4417" s="38">
        <v>1189648</v>
      </c>
      <c r="E4417" s="42" t="s">
        <v>9114</v>
      </c>
      <c r="F4417" s="38">
        <v>95172</v>
      </c>
      <c r="G4417" s="38">
        <v>1284820</v>
      </c>
      <c r="H4417" s="48" t="s">
        <v>9001</v>
      </c>
      <c r="I4417" s="40" t="s">
        <v>9002</v>
      </c>
      <c r="J4417" s="45">
        <f t="shared" si="260"/>
        <v>56539</v>
      </c>
      <c r="K4417" s="47">
        <f t="shared" si="261"/>
        <v>1284820</v>
      </c>
      <c r="L4417">
        <f>+VLOOKUP(J4417,'Thanh toán '!Q$6:R$3244,2,0)</f>
        <v>1284820</v>
      </c>
      <c r="M4417" s="47">
        <f t="shared" si="259"/>
        <v>0</v>
      </c>
    </row>
    <row r="4418" spans="1:13" hidden="1" x14ac:dyDescent="0.25">
      <c r="A4418" s="43">
        <v>44917</v>
      </c>
      <c r="B4418" s="40" t="s">
        <v>17425</v>
      </c>
      <c r="C4418" s="40" t="s">
        <v>17426</v>
      </c>
      <c r="D4418" s="38">
        <v>455338</v>
      </c>
      <c r="E4418" s="42" t="s">
        <v>9114</v>
      </c>
      <c r="F4418" s="38">
        <v>36427</v>
      </c>
      <c r="G4418" s="38">
        <v>491765</v>
      </c>
      <c r="H4418" s="48" t="s">
        <v>9001</v>
      </c>
      <c r="I4418" s="40" t="s">
        <v>9002</v>
      </c>
      <c r="J4418" s="45">
        <f t="shared" si="260"/>
        <v>56560</v>
      </c>
      <c r="K4418" s="47">
        <f t="shared" si="261"/>
        <v>491765</v>
      </c>
      <c r="L4418">
        <f>+VLOOKUP(J4418,'Thanh toán '!Q$6:R$3244,2,0)</f>
        <v>491765</v>
      </c>
      <c r="M4418" s="47">
        <f t="shared" si="259"/>
        <v>0</v>
      </c>
    </row>
    <row r="4419" spans="1:13" hidden="1" x14ac:dyDescent="0.25">
      <c r="A4419" s="43">
        <v>44917</v>
      </c>
      <c r="B4419" s="40" t="s">
        <v>17427</v>
      </c>
      <c r="C4419" s="40" t="s">
        <v>17428</v>
      </c>
      <c r="D4419" s="38">
        <v>340730</v>
      </c>
      <c r="E4419" s="42" t="s">
        <v>9114</v>
      </c>
      <c r="F4419" s="38">
        <v>27258</v>
      </c>
      <c r="G4419" s="38">
        <v>367988</v>
      </c>
      <c r="H4419" s="48" t="s">
        <v>9001</v>
      </c>
      <c r="I4419" s="40" t="s">
        <v>9002</v>
      </c>
      <c r="J4419" s="45">
        <f t="shared" si="260"/>
        <v>56572</v>
      </c>
      <c r="K4419" s="47">
        <f t="shared" si="261"/>
        <v>367988</v>
      </c>
      <c r="L4419">
        <f>+VLOOKUP(J4419,'Thanh toán '!Q$6:R$3244,2,0)</f>
        <v>367988</v>
      </c>
      <c r="M4419" s="47">
        <f t="shared" si="259"/>
        <v>0</v>
      </c>
    </row>
    <row r="4420" spans="1:13" hidden="1" x14ac:dyDescent="0.25">
      <c r="A4420" s="43">
        <v>44917</v>
      </c>
      <c r="B4420" s="40" t="s">
        <v>17429</v>
      </c>
      <c r="C4420" s="40" t="s">
        <v>17430</v>
      </c>
      <c r="D4420" s="38">
        <v>455338</v>
      </c>
      <c r="E4420" s="42" t="s">
        <v>9114</v>
      </c>
      <c r="F4420" s="38">
        <v>36427</v>
      </c>
      <c r="G4420" s="38">
        <v>491765</v>
      </c>
      <c r="H4420" s="48" t="s">
        <v>9001</v>
      </c>
      <c r="I4420" s="40" t="s">
        <v>9002</v>
      </c>
      <c r="J4420" s="45">
        <f t="shared" si="260"/>
        <v>56573</v>
      </c>
      <c r="K4420" s="47">
        <f t="shared" si="261"/>
        <v>491765</v>
      </c>
      <c r="L4420">
        <f>+VLOOKUP(J4420,'Thanh toán '!Q$6:R$3244,2,0)</f>
        <v>491765</v>
      </c>
      <c r="M4420" s="47">
        <f t="shared" si="259"/>
        <v>0</v>
      </c>
    </row>
    <row r="4421" spans="1:13" hidden="1" x14ac:dyDescent="0.25">
      <c r="A4421" s="43">
        <v>44917</v>
      </c>
      <c r="B4421" s="40" t="s">
        <v>17431</v>
      </c>
      <c r="C4421" s="40" t="s">
        <v>17432</v>
      </c>
      <c r="D4421" s="38">
        <v>455338</v>
      </c>
      <c r="E4421" s="42" t="s">
        <v>9114</v>
      </c>
      <c r="F4421" s="38">
        <v>36427</v>
      </c>
      <c r="G4421" s="38">
        <v>491765</v>
      </c>
      <c r="H4421" s="48" t="s">
        <v>9001</v>
      </c>
      <c r="I4421" s="40" t="s">
        <v>9002</v>
      </c>
      <c r="J4421" s="45">
        <f t="shared" si="260"/>
        <v>56574</v>
      </c>
      <c r="K4421" s="47">
        <f t="shared" si="261"/>
        <v>491765</v>
      </c>
      <c r="L4421">
        <f>+VLOOKUP(J4421,'Thanh toán '!Q$6:R$3244,2,0)</f>
        <v>491765</v>
      </c>
      <c r="M4421" s="47">
        <f t="shared" si="259"/>
        <v>0</v>
      </c>
    </row>
    <row r="4422" spans="1:13" hidden="1" x14ac:dyDescent="0.25">
      <c r="A4422" s="43">
        <v>44917</v>
      </c>
      <c r="B4422" s="40" t="s">
        <v>17433</v>
      </c>
      <c r="C4422" s="40" t="s">
        <v>17434</v>
      </c>
      <c r="D4422" s="38">
        <v>2703117</v>
      </c>
      <c r="E4422" s="42" t="s">
        <v>9114</v>
      </c>
      <c r="F4422" s="38">
        <v>216249</v>
      </c>
      <c r="G4422" s="38">
        <v>2919366</v>
      </c>
      <c r="H4422" s="48" t="s">
        <v>10339</v>
      </c>
      <c r="I4422" s="40" t="s">
        <v>10340</v>
      </c>
      <c r="J4422" s="45">
        <f t="shared" si="260"/>
        <v>56589</v>
      </c>
      <c r="K4422" s="47">
        <f t="shared" si="261"/>
        <v>2919366</v>
      </c>
      <c r="L4422">
        <f>+VLOOKUP(J4422,'Thanh toán '!Q$6:R$3244,2,0)</f>
        <v>2919366</v>
      </c>
      <c r="M4422" s="47">
        <f t="shared" ref="M4422:M4485" si="262">+L4422-K4422</f>
        <v>0</v>
      </c>
    </row>
    <row r="4423" spans="1:13" hidden="1" x14ac:dyDescent="0.25">
      <c r="A4423" s="43">
        <v>44917</v>
      </c>
      <c r="B4423" s="40" t="s">
        <v>17435</v>
      </c>
      <c r="C4423" s="40" t="s">
        <v>17436</v>
      </c>
      <c r="D4423" s="38">
        <v>455338</v>
      </c>
      <c r="E4423" s="42" t="s">
        <v>9114</v>
      </c>
      <c r="F4423" s="38">
        <v>36427</v>
      </c>
      <c r="G4423" s="38">
        <v>491765</v>
      </c>
      <c r="H4423" s="48" t="s">
        <v>9001</v>
      </c>
      <c r="I4423" s="40" t="s">
        <v>9002</v>
      </c>
      <c r="J4423" s="45">
        <f t="shared" si="260"/>
        <v>56590</v>
      </c>
      <c r="K4423" s="47">
        <f t="shared" si="261"/>
        <v>491765</v>
      </c>
      <c r="L4423" t="e">
        <f>+VLOOKUP(J4423,'Thanh toán '!Q$6:R$3244,2,0)</f>
        <v>#N/A</v>
      </c>
      <c r="M4423" s="47" t="e">
        <f t="shared" si="262"/>
        <v>#N/A</v>
      </c>
    </row>
    <row r="4424" spans="1:13" hidden="1" x14ac:dyDescent="0.25">
      <c r="A4424" s="43">
        <v>44917</v>
      </c>
      <c r="B4424" s="40" t="s">
        <v>17437</v>
      </c>
      <c r="C4424" s="40" t="s">
        <v>17438</v>
      </c>
      <c r="D4424" s="38">
        <v>367155</v>
      </c>
      <c r="E4424" s="42" t="s">
        <v>9114</v>
      </c>
      <c r="F4424" s="38">
        <v>29372</v>
      </c>
      <c r="G4424" s="38">
        <v>396527</v>
      </c>
      <c r="H4424" s="48" t="s">
        <v>9001</v>
      </c>
      <c r="I4424" s="40" t="s">
        <v>9002</v>
      </c>
      <c r="J4424" s="45">
        <f t="shared" si="260"/>
        <v>56591</v>
      </c>
      <c r="K4424" s="47">
        <f t="shared" si="261"/>
        <v>396527</v>
      </c>
      <c r="L4424">
        <f>+VLOOKUP(J4424,'Thanh toán '!Q$6:R$3244,2,0)</f>
        <v>396527</v>
      </c>
      <c r="M4424" s="47">
        <f t="shared" si="262"/>
        <v>0</v>
      </c>
    </row>
    <row r="4425" spans="1:13" hidden="1" x14ac:dyDescent="0.25">
      <c r="A4425" s="43">
        <v>44917</v>
      </c>
      <c r="B4425" s="40" t="s">
        <v>17439</v>
      </c>
      <c r="C4425" s="40" t="s">
        <v>17440</v>
      </c>
      <c r="D4425" s="38">
        <v>1491444</v>
      </c>
      <c r="E4425" s="42" t="s">
        <v>9114</v>
      </c>
      <c r="F4425" s="38">
        <v>119316</v>
      </c>
      <c r="G4425" s="38">
        <v>1610760</v>
      </c>
      <c r="H4425" s="48" t="s">
        <v>9001</v>
      </c>
      <c r="I4425" s="40" t="s">
        <v>9002</v>
      </c>
      <c r="J4425" s="45">
        <f t="shared" si="260"/>
        <v>56601</v>
      </c>
      <c r="K4425" s="47">
        <f t="shared" si="261"/>
        <v>1610760</v>
      </c>
      <c r="L4425">
        <f>+VLOOKUP(J4425,'Thanh toán '!Q$6:R$3244,2,0)</f>
        <v>1610760</v>
      </c>
      <c r="M4425" s="47">
        <f t="shared" si="262"/>
        <v>0</v>
      </c>
    </row>
    <row r="4426" spans="1:13" hidden="1" x14ac:dyDescent="0.25">
      <c r="A4426" s="43">
        <v>44917</v>
      </c>
      <c r="B4426" s="40" t="s">
        <v>17441</v>
      </c>
      <c r="C4426" s="40" t="s">
        <v>17442</v>
      </c>
      <c r="D4426" s="38">
        <v>455338</v>
      </c>
      <c r="E4426" s="42" t="s">
        <v>9114</v>
      </c>
      <c r="F4426" s="38">
        <v>36427</v>
      </c>
      <c r="G4426" s="38">
        <v>491765</v>
      </c>
      <c r="H4426" s="48" t="s">
        <v>9001</v>
      </c>
      <c r="I4426" s="40" t="s">
        <v>9002</v>
      </c>
      <c r="J4426" s="45">
        <f t="shared" si="260"/>
        <v>56603</v>
      </c>
      <c r="K4426" s="47">
        <f t="shared" si="261"/>
        <v>491765</v>
      </c>
      <c r="L4426">
        <f>+VLOOKUP(J4426,'Thanh toán '!Q$6:R$3244,2,0)</f>
        <v>491765</v>
      </c>
      <c r="M4426" s="47">
        <f t="shared" si="262"/>
        <v>0</v>
      </c>
    </row>
    <row r="4427" spans="1:13" hidden="1" x14ac:dyDescent="0.25">
      <c r="A4427" s="43">
        <v>44917</v>
      </c>
      <c r="B4427" s="40" t="s">
        <v>17443</v>
      </c>
      <c r="C4427" s="40" t="s">
        <v>17444</v>
      </c>
      <c r="D4427" s="38">
        <v>455338</v>
      </c>
      <c r="E4427" s="42" t="s">
        <v>9114</v>
      </c>
      <c r="F4427" s="38">
        <v>36427</v>
      </c>
      <c r="G4427" s="38">
        <v>491765</v>
      </c>
      <c r="H4427" s="48" t="s">
        <v>9001</v>
      </c>
      <c r="I4427" s="40" t="s">
        <v>9002</v>
      </c>
      <c r="J4427" s="45">
        <f t="shared" si="260"/>
        <v>56634</v>
      </c>
      <c r="K4427" s="47">
        <f t="shared" si="261"/>
        <v>491765</v>
      </c>
      <c r="L4427">
        <f>+VLOOKUP(J4427,'Thanh toán '!Q$6:R$3244,2,0)</f>
        <v>491765</v>
      </c>
      <c r="M4427" s="47">
        <f t="shared" si="262"/>
        <v>0</v>
      </c>
    </row>
    <row r="4428" spans="1:13" hidden="1" x14ac:dyDescent="0.25">
      <c r="A4428" s="43">
        <v>44917</v>
      </c>
      <c r="B4428" s="40" t="s">
        <v>17445</v>
      </c>
      <c r="C4428" s="40" t="s">
        <v>17446</v>
      </c>
      <c r="D4428" s="38">
        <v>2212869</v>
      </c>
      <c r="E4428" s="42" t="s">
        <v>9114</v>
      </c>
      <c r="F4428" s="38">
        <v>177030</v>
      </c>
      <c r="G4428" s="38">
        <v>2389899</v>
      </c>
      <c r="H4428" s="48" t="s">
        <v>9001</v>
      </c>
      <c r="I4428" s="40" t="s">
        <v>9002</v>
      </c>
      <c r="J4428" s="45">
        <f t="shared" si="260"/>
        <v>56636</v>
      </c>
      <c r="K4428" s="47">
        <f t="shared" si="261"/>
        <v>2389899</v>
      </c>
      <c r="L4428">
        <f>+VLOOKUP(J4428,'Thanh toán '!Q$6:R$3244,2,0)</f>
        <v>2389899</v>
      </c>
      <c r="M4428" s="47">
        <f t="shared" si="262"/>
        <v>0</v>
      </c>
    </row>
    <row r="4429" spans="1:13" hidden="1" x14ac:dyDescent="0.25">
      <c r="A4429" s="43">
        <v>44917</v>
      </c>
      <c r="B4429" s="40" t="s">
        <v>17447</v>
      </c>
      <c r="C4429" s="40" t="s">
        <v>17448</v>
      </c>
      <c r="D4429" s="38">
        <v>622477</v>
      </c>
      <c r="E4429" s="42" t="s">
        <v>9114</v>
      </c>
      <c r="F4429" s="38">
        <v>49798</v>
      </c>
      <c r="G4429" s="38">
        <v>672275</v>
      </c>
      <c r="H4429" s="48" t="s">
        <v>9001</v>
      </c>
      <c r="I4429" s="40" t="s">
        <v>9002</v>
      </c>
      <c r="J4429" s="45">
        <f t="shared" si="260"/>
        <v>56638</v>
      </c>
      <c r="K4429" s="47">
        <f t="shared" si="261"/>
        <v>672275</v>
      </c>
      <c r="L4429">
        <f>+VLOOKUP(J4429,'Thanh toán '!Q$6:R$3244,2,0)</f>
        <v>672275</v>
      </c>
      <c r="M4429" s="47">
        <f t="shared" si="262"/>
        <v>0</v>
      </c>
    </row>
    <row r="4430" spans="1:13" hidden="1" x14ac:dyDescent="0.25">
      <c r="A4430" s="43">
        <v>44917</v>
      </c>
      <c r="B4430" s="40" t="s">
        <v>17449</v>
      </c>
      <c r="C4430" s="40" t="s">
        <v>17450</v>
      </c>
      <c r="D4430" s="38">
        <v>1456674</v>
      </c>
      <c r="E4430" s="42" t="s">
        <v>9114</v>
      </c>
      <c r="F4430" s="38">
        <v>116534</v>
      </c>
      <c r="G4430" s="38">
        <v>1573208</v>
      </c>
      <c r="H4430" s="48" t="s">
        <v>9001</v>
      </c>
      <c r="I4430" s="40" t="s">
        <v>9002</v>
      </c>
      <c r="J4430" s="45">
        <f t="shared" si="260"/>
        <v>56641</v>
      </c>
      <c r="K4430" s="47">
        <f t="shared" si="261"/>
        <v>1573208</v>
      </c>
      <c r="L4430">
        <f>+VLOOKUP(J4430,'Thanh toán '!Q$6:R$3244,2,0)</f>
        <v>1573208</v>
      </c>
      <c r="M4430" s="47">
        <f t="shared" si="262"/>
        <v>0</v>
      </c>
    </row>
    <row r="4431" spans="1:13" hidden="1" x14ac:dyDescent="0.25">
      <c r="A4431" s="43">
        <v>44917</v>
      </c>
      <c r="B4431" s="40" t="s">
        <v>17451</v>
      </c>
      <c r="C4431" s="40" t="s">
        <v>17452</v>
      </c>
      <c r="D4431" s="38">
        <v>1057522</v>
      </c>
      <c r="E4431" s="42" t="s">
        <v>9114</v>
      </c>
      <c r="F4431" s="38">
        <v>84602</v>
      </c>
      <c r="G4431" s="38">
        <v>1142124</v>
      </c>
      <c r="H4431" s="48" t="s">
        <v>9001</v>
      </c>
      <c r="I4431" s="40" t="s">
        <v>9002</v>
      </c>
      <c r="J4431" s="45">
        <f t="shared" si="260"/>
        <v>56644</v>
      </c>
      <c r="K4431" s="47">
        <f t="shared" si="261"/>
        <v>1142124</v>
      </c>
      <c r="L4431">
        <f>+VLOOKUP(J4431,'Thanh toán '!Q$6:R$3244,2,0)</f>
        <v>1142124</v>
      </c>
      <c r="M4431" s="47">
        <f t="shared" si="262"/>
        <v>0</v>
      </c>
    </row>
    <row r="4432" spans="1:13" hidden="1" x14ac:dyDescent="0.25">
      <c r="A4432" s="43">
        <v>44917</v>
      </c>
      <c r="B4432" s="40" t="s">
        <v>17453</v>
      </c>
      <c r="C4432" s="40" t="s">
        <v>17454</v>
      </c>
      <c r="D4432" s="38">
        <v>2412613</v>
      </c>
      <c r="E4432" s="42" t="s">
        <v>9114</v>
      </c>
      <c r="F4432" s="38">
        <v>193009</v>
      </c>
      <c r="G4432" s="38">
        <v>2605622</v>
      </c>
      <c r="H4432" s="48" t="s">
        <v>9820</v>
      </c>
      <c r="I4432" s="40" t="s">
        <v>9821</v>
      </c>
      <c r="J4432" s="45">
        <f t="shared" si="260"/>
        <v>56674</v>
      </c>
      <c r="K4432" s="47">
        <f t="shared" si="261"/>
        <v>2605622</v>
      </c>
      <c r="L4432">
        <f>+VLOOKUP(J4432,'Thanh toán '!Q$6:R$3244,2,0)</f>
        <v>2605622</v>
      </c>
      <c r="M4432" s="47">
        <f t="shared" si="262"/>
        <v>0</v>
      </c>
    </row>
    <row r="4433" spans="1:13" hidden="1" x14ac:dyDescent="0.25">
      <c r="A4433" s="43">
        <v>44917</v>
      </c>
      <c r="B4433" s="40" t="s">
        <v>17455</v>
      </c>
      <c r="C4433" s="40" t="s">
        <v>17456</v>
      </c>
      <c r="D4433" s="38">
        <v>1288697</v>
      </c>
      <c r="E4433" s="42" t="s">
        <v>9114</v>
      </c>
      <c r="F4433" s="38">
        <v>103096</v>
      </c>
      <c r="G4433" s="38">
        <v>1391793</v>
      </c>
      <c r="H4433" s="48" t="s">
        <v>9814</v>
      </c>
      <c r="I4433" s="40" t="s">
        <v>9815</v>
      </c>
      <c r="J4433" s="45">
        <f t="shared" si="260"/>
        <v>56675</v>
      </c>
      <c r="K4433" s="47">
        <f t="shared" si="261"/>
        <v>1391793</v>
      </c>
      <c r="L4433">
        <f>+VLOOKUP(J4433,'Thanh toán '!Q$6:R$3244,2,0)</f>
        <v>1391793</v>
      </c>
      <c r="M4433" s="47">
        <f t="shared" si="262"/>
        <v>0</v>
      </c>
    </row>
    <row r="4434" spans="1:13" hidden="1" x14ac:dyDescent="0.25">
      <c r="A4434" s="43">
        <v>44917</v>
      </c>
      <c r="B4434" s="40" t="s">
        <v>17457</v>
      </c>
      <c r="C4434" s="40" t="s">
        <v>17458</v>
      </c>
      <c r="D4434" s="38">
        <v>1652043</v>
      </c>
      <c r="E4434" s="42" t="s">
        <v>9114</v>
      </c>
      <c r="F4434" s="38">
        <v>132163</v>
      </c>
      <c r="G4434" s="38">
        <v>1784206</v>
      </c>
      <c r="H4434" s="48" t="s">
        <v>10837</v>
      </c>
      <c r="I4434" s="40" t="s">
        <v>10838</v>
      </c>
      <c r="J4434" s="45">
        <f t="shared" si="260"/>
        <v>56676</v>
      </c>
      <c r="K4434" s="47">
        <f t="shared" si="261"/>
        <v>1784206</v>
      </c>
      <c r="L4434">
        <f>+VLOOKUP(J4434,'Thanh toán '!Q$6:R$3244,2,0)</f>
        <v>1784206</v>
      </c>
      <c r="M4434" s="47">
        <f t="shared" si="262"/>
        <v>0</v>
      </c>
    </row>
    <row r="4435" spans="1:13" ht="21" hidden="1" x14ac:dyDescent="0.25">
      <c r="A4435" s="43">
        <v>44918</v>
      </c>
      <c r="B4435" s="40" t="s">
        <v>17459</v>
      </c>
      <c r="C4435" s="40" t="s">
        <v>17460</v>
      </c>
      <c r="D4435" s="38">
        <v>1581449</v>
      </c>
      <c r="E4435" s="42" t="s">
        <v>9114</v>
      </c>
      <c r="F4435" s="38">
        <v>126516</v>
      </c>
      <c r="G4435" s="38">
        <v>1707965</v>
      </c>
      <c r="H4435" s="48" t="s">
        <v>9284</v>
      </c>
      <c r="I4435" s="40" t="s">
        <v>9285</v>
      </c>
      <c r="J4435" s="45">
        <f t="shared" si="260"/>
        <v>56688</v>
      </c>
      <c r="K4435" s="47">
        <f t="shared" si="261"/>
        <v>1707965</v>
      </c>
      <c r="L4435">
        <f>+VLOOKUP(J4435,'Thanh toán '!Q$6:R$3244,2,0)</f>
        <v>1707965</v>
      </c>
      <c r="M4435" s="47">
        <f t="shared" si="262"/>
        <v>0</v>
      </c>
    </row>
    <row r="4436" spans="1:13" hidden="1" x14ac:dyDescent="0.25">
      <c r="A4436" s="43">
        <v>44918</v>
      </c>
      <c r="B4436" s="40" t="s">
        <v>17461</v>
      </c>
      <c r="C4436" s="40" t="s">
        <v>17462</v>
      </c>
      <c r="D4436" s="38">
        <v>2419158</v>
      </c>
      <c r="E4436" s="42" t="s">
        <v>9114</v>
      </c>
      <c r="F4436" s="38">
        <v>193532</v>
      </c>
      <c r="G4436" s="38">
        <v>2612690</v>
      </c>
      <c r="H4436" s="48" t="s">
        <v>9183</v>
      </c>
      <c r="I4436" s="40" t="s">
        <v>9184</v>
      </c>
      <c r="J4436" s="45">
        <f t="shared" si="260"/>
        <v>56694</v>
      </c>
      <c r="K4436" s="47">
        <f t="shared" si="261"/>
        <v>2612690</v>
      </c>
      <c r="L4436">
        <f>+VLOOKUP(J4436,'Thanh toán '!Q$6:R$3244,2,0)</f>
        <v>2612690</v>
      </c>
      <c r="M4436" s="47">
        <f t="shared" si="262"/>
        <v>0</v>
      </c>
    </row>
    <row r="4437" spans="1:13" hidden="1" x14ac:dyDescent="0.25">
      <c r="A4437" s="43">
        <v>44918</v>
      </c>
      <c r="B4437" s="40" t="s">
        <v>17463</v>
      </c>
      <c r="C4437" s="40" t="s">
        <v>17464</v>
      </c>
      <c r="D4437" s="38">
        <v>2549283</v>
      </c>
      <c r="E4437" s="42" t="s">
        <v>9114</v>
      </c>
      <c r="F4437" s="38">
        <v>203943</v>
      </c>
      <c r="G4437" s="38">
        <v>2753226</v>
      </c>
      <c r="H4437" s="48" t="s">
        <v>9206</v>
      </c>
      <c r="I4437" s="40" t="s">
        <v>9207</v>
      </c>
      <c r="J4437" s="45">
        <f t="shared" si="260"/>
        <v>56700</v>
      </c>
      <c r="K4437" s="47">
        <f t="shared" si="261"/>
        <v>2753226</v>
      </c>
      <c r="L4437">
        <f>+VLOOKUP(J4437,'Thanh toán '!Q$6:R$3244,2,0)</f>
        <v>2753226</v>
      </c>
      <c r="M4437" s="47">
        <f t="shared" si="262"/>
        <v>0</v>
      </c>
    </row>
    <row r="4438" spans="1:13" hidden="1" x14ac:dyDescent="0.25">
      <c r="A4438" s="43">
        <v>44918</v>
      </c>
      <c r="B4438" s="40" t="s">
        <v>17465</v>
      </c>
      <c r="C4438" s="40" t="s">
        <v>17466</v>
      </c>
      <c r="D4438" s="38">
        <v>656066</v>
      </c>
      <c r="E4438" s="42" t="s">
        <v>9114</v>
      </c>
      <c r="F4438" s="38">
        <v>52485</v>
      </c>
      <c r="G4438" s="38">
        <v>708551</v>
      </c>
      <c r="H4438" s="48" t="s">
        <v>9001</v>
      </c>
      <c r="I4438" s="40" t="s">
        <v>9002</v>
      </c>
      <c r="J4438" s="45">
        <f t="shared" si="260"/>
        <v>56701</v>
      </c>
      <c r="K4438" s="47">
        <f t="shared" si="261"/>
        <v>708551</v>
      </c>
      <c r="L4438">
        <f>+VLOOKUP(J4438,'Thanh toán '!Q$6:R$3244,2,0)</f>
        <v>708551</v>
      </c>
      <c r="M4438" s="47">
        <f t="shared" si="262"/>
        <v>0</v>
      </c>
    </row>
    <row r="4439" spans="1:13" hidden="1" x14ac:dyDescent="0.25">
      <c r="A4439" s="43">
        <v>44918</v>
      </c>
      <c r="B4439" s="40" t="s">
        <v>17467</v>
      </c>
      <c r="C4439" s="40" t="s">
        <v>17468</v>
      </c>
      <c r="D4439" s="38">
        <v>865200</v>
      </c>
      <c r="E4439" s="42" t="s">
        <v>9114</v>
      </c>
      <c r="F4439" s="38">
        <v>69216</v>
      </c>
      <c r="G4439" s="38">
        <v>934416</v>
      </c>
      <c r="H4439" s="48" t="s">
        <v>9206</v>
      </c>
      <c r="I4439" s="40" t="s">
        <v>9207</v>
      </c>
      <c r="J4439" s="45">
        <f t="shared" si="260"/>
        <v>56703</v>
      </c>
      <c r="K4439" s="47">
        <f t="shared" si="261"/>
        <v>934416</v>
      </c>
      <c r="L4439" t="e">
        <f>+VLOOKUP(J4439,'Thanh toán '!Q$6:R$3244,2,0)</f>
        <v>#N/A</v>
      </c>
      <c r="M4439" s="47" t="e">
        <f t="shared" si="262"/>
        <v>#N/A</v>
      </c>
    </row>
    <row r="4440" spans="1:13" hidden="1" x14ac:dyDescent="0.25">
      <c r="A4440" s="43">
        <v>44918</v>
      </c>
      <c r="B4440" s="40" t="s">
        <v>17469</v>
      </c>
      <c r="C4440" s="40" t="s">
        <v>17470</v>
      </c>
      <c r="D4440" s="38">
        <v>1648431</v>
      </c>
      <c r="E4440" s="42" t="s">
        <v>9114</v>
      </c>
      <c r="F4440" s="38">
        <v>131874</v>
      </c>
      <c r="G4440" s="38">
        <v>1780305</v>
      </c>
      <c r="H4440" s="48" t="s">
        <v>9725</v>
      </c>
      <c r="I4440" s="40" t="s">
        <v>9726</v>
      </c>
      <c r="J4440" s="45">
        <f t="shared" si="260"/>
        <v>56704</v>
      </c>
      <c r="K4440" s="47">
        <f t="shared" si="261"/>
        <v>1780305</v>
      </c>
      <c r="L4440">
        <f>+VLOOKUP(J4440,'Thanh toán '!Q$6:R$3244,2,0)</f>
        <v>1780305</v>
      </c>
      <c r="M4440" s="47">
        <f t="shared" si="262"/>
        <v>0</v>
      </c>
    </row>
    <row r="4441" spans="1:13" hidden="1" x14ac:dyDescent="0.25">
      <c r="A4441" s="43">
        <v>44918</v>
      </c>
      <c r="B4441" s="40" t="s">
        <v>17471</v>
      </c>
      <c r="C4441" s="40" t="s">
        <v>17472</v>
      </c>
      <c r="D4441" s="38">
        <v>3382112</v>
      </c>
      <c r="E4441" s="42" t="s">
        <v>9114</v>
      </c>
      <c r="F4441" s="38">
        <v>270569</v>
      </c>
      <c r="G4441" s="38">
        <v>3652681</v>
      </c>
      <c r="H4441" s="48" t="s">
        <v>9091</v>
      </c>
      <c r="I4441" s="40" t="s">
        <v>9092</v>
      </c>
      <c r="J4441" s="45">
        <f t="shared" si="260"/>
        <v>56705</v>
      </c>
      <c r="K4441" s="47">
        <f t="shared" si="261"/>
        <v>3652681</v>
      </c>
      <c r="L4441">
        <f>+VLOOKUP(J4441,'Thanh toán '!Q$6:R$3244,2,0)</f>
        <v>3652681</v>
      </c>
      <c r="M4441" s="47">
        <f t="shared" si="262"/>
        <v>0</v>
      </c>
    </row>
    <row r="4442" spans="1:13" hidden="1" x14ac:dyDescent="0.25">
      <c r="A4442" s="43">
        <v>44918</v>
      </c>
      <c r="B4442" s="40" t="s">
        <v>17473</v>
      </c>
      <c r="C4442" s="40" t="s">
        <v>17474</v>
      </c>
      <c r="D4442" s="38">
        <v>1328523</v>
      </c>
      <c r="E4442" s="42" t="s">
        <v>9114</v>
      </c>
      <c r="F4442" s="38">
        <v>106282</v>
      </c>
      <c r="G4442" s="38">
        <v>1434805</v>
      </c>
      <c r="H4442" s="48" t="s">
        <v>9001</v>
      </c>
      <c r="I4442" s="40" t="s">
        <v>9002</v>
      </c>
      <c r="J4442" s="45">
        <f t="shared" si="260"/>
        <v>56709</v>
      </c>
      <c r="K4442" s="47">
        <f t="shared" si="261"/>
        <v>1434805</v>
      </c>
      <c r="L4442">
        <f>+VLOOKUP(J4442,'Thanh toán '!Q$6:R$3244,2,0)</f>
        <v>1434805</v>
      </c>
      <c r="M4442" s="47">
        <f t="shared" si="262"/>
        <v>0</v>
      </c>
    </row>
    <row r="4443" spans="1:13" hidden="1" x14ac:dyDescent="0.25">
      <c r="A4443" s="43">
        <v>44918</v>
      </c>
      <c r="B4443" s="40" t="s">
        <v>17475</v>
      </c>
      <c r="C4443" s="40" t="s">
        <v>17476</v>
      </c>
      <c r="D4443" s="38">
        <v>1267757</v>
      </c>
      <c r="E4443" s="42" t="s">
        <v>9114</v>
      </c>
      <c r="F4443" s="38">
        <v>101421</v>
      </c>
      <c r="G4443" s="38">
        <v>1369178</v>
      </c>
      <c r="H4443" s="48" t="s">
        <v>9001</v>
      </c>
      <c r="I4443" s="40" t="s">
        <v>9002</v>
      </c>
      <c r="J4443" s="45">
        <f t="shared" si="260"/>
        <v>56710</v>
      </c>
      <c r="K4443" s="47">
        <f t="shared" si="261"/>
        <v>1369178</v>
      </c>
      <c r="L4443">
        <f>+VLOOKUP(J4443,'Thanh toán '!Q$6:R$3244,2,0)</f>
        <v>1369178</v>
      </c>
      <c r="M4443" s="47">
        <f t="shared" si="262"/>
        <v>0</v>
      </c>
    </row>
    <row r="4444" spans="1:13" hidden="1" x14ac:dyDescent="0.25">
      <c r="A4444" s="43">
        <v>44918</v>
      </c>
      <c r="B4444" s="40" t="s">
        <v>17477</v>
      </c>
      <c r="C4444" s="40" t="s">
        <v>17478</v>
      </c>
      <c r="D4444" s="38">
        <v>1893375</v>
      </c>
      <c r="E4444" s="42" t="s">
        <v>9114</v>
      </c>
      <c r="F4444" s="38">
        <v>151470</v>
      </c>
      <c r="G4444" s="38">
        <v>2044845</v>
      </c>
      <c r="H4444" s="48" t="s">
        <v>12290</v>
      </c>
      <c r="I4444" s="40" t="s">
        <v>12291</v>
      </c>
      <c r="J4444" s="45">
        <f t="shared" si="260"/>
        <v>56738</v>
      </c>
      <c r="K4444" s="47">
        <f t="shared" si="261"/>
        <v>2044845</v>
      </c>
      <c r="L4444">
        <f>+VLOOKUP(J4444,'Thanh toán '!Q$6:R$3244,2,0)</f>
        <v>2044845</v>
      </c>
      <c r="M4444" s="47">
        <f t="shared" si="262"/>
        <v>0</v>
      </c>
    </row>
    <row r="4445" spans="1:13" hidden="1" x14ac:dyDescent="0.25">
      <c r="A4445" s="43">
        <v>44918</v>
      </c>
      <c r="B4445" s="40" t="s">
        <v>17479</v>
      </c>
      <c r="C4445" s="40" t="s">
        <v>17480</v>
      </c>
      <c r="D4445" s="38">
        <v>865200</v>
      </c>
      <c r="E4445" s="42" t="s">
        <v>9114</v>
      </c>
      <c r="F4445" s="38">
        <v>69216</v>
      </c>
      <c r="G4445" s="38">
        <v>934416</v>
      </c>
      <c r="H4445" s="48" t="s">
        <v>9001</v>
      </c>
      <c r="I4445" s="40" t="s">
        <v>9002</v>
      </c>
      <c r="J4445" s="45">
        <f t="shared" si="260"/>
        <v>56750</v>
      </c>
      <c r="K4445" s="47">
        <f t="shared" si="261"/>
        <v>934416</v>
      </c>
      <c r="L4445" t="e">
        <f>+VLOOKUP(J4445,'Thanh toán '!Q$6:R$3244,2,0)</f>
        <v>#N/A</v>
      </c>
      <c r="M4445" s="47" t="e">
        <f t="shared" si="262"/>
        <v>#N/A</v>
      </c>
    </row>
    <row r="4446" spans="1:13" hidden="1" x14ac:dyDescent="0.25">
      <c r="A4446" s="43">
        <v>44918</v>
      </c>
      <c r="B4446" s="40" t="s">
        <v>17481</v>
      </c>
      <c r="C4446" s="40" t="s">
        <v>17482</v>
      </c>
      <c r="D4446" s="38">
        <v>371250</v>
      </c>
      <c r="E4446" s="42" t="s">
        <v>9114</v>
      </c>
      <c r="F4446" s="38">
        <v>29700</v>
      </c>
      <c r="G4446" s="38">
        <v>400950</v>
      </c>
      <c r="H4446" s="48" t="s">
        <v>9001</v>
      </c>
      <c r="I4446" s="40" t="s">
        <v>9002</v>
      </c>
      <c r="J4446" s="45">
        <f t="shared" si="260"/>
        <v>56751</v>
      </c>
      <c r="K4446" s="47">
        <f t="shared" si="261"/>
        <v>400950</v>
      </c>
      <c r="L4446">
        <f>+VLOOKUP(J4446,'Thanh toán '!Q$6:R$3244,2,0)</f>
        <v>400950</v>
      </c>
      <c r="M4446" s="47">
        <f t="shared" si="262"/>
        <v>0</v>
      </c>
    </row>
    <row r="4447" spans="1:13" ht="21" hidden="1" x14ac:dyDescent="0.25">
      <c r="A4447" s="43">
        <v>44918</v>
      </c>
      <c r="B4447" s="40" t="s">
        <v>17483</v>
      </c>
      <c r="C4447" s="40" t="s">
        <v>17484</v>
      </c>
      <c r="D4447" s="38">
        <v>934877</v>
      </c>
      <c r="E4447" s="42" t="s">
        <v>9114</v>
      </c>
      <c r="F4447" s="38">
        <v>74790</v>
      </c>
      <c r="G4447" s="38">
        <v>1009667</v>
      </c>
      <c r="H4447" s="48" t="s">
        <v>9284</v>
      </c>
      <c r="I4447" s="40" t="s">
        <v>9285</v>
      </c>
      <c r="J4447" s="45">
        <f t="shared" si="260"/>
        <v>56753</v>
      </c>
      <c r="K4447" s="47">
        <f t="shared" si="261"/>
        <v>1009667</v>
      </c>
      <c r="L4447">
        <f>+VLOOKUP(J4447,'Thanh toán '!Q$6:R$3244,2,0)</f>
        <v>1009667</v>
      </c>
      <c r="M4447" s="47">
        <f t="shared" si="262"/>
        <v>0</v>
      </c>
    </row>
    <row r="4448" spans="1:13" hidden="1" x14ac:dyDescent="0.25">
      <c r="A4448" s="43">
        <v>44918</v>
      </c>
      <c r="B4448" s="40" t="s">
        <v>17485</v>
      </c>
      <c r="C4448" s="40" t="s">
        <v>17486</v>
      </c>
      <c r="D4448" s="38">
        <v>1468620</v>
      </c>
      <c r="E4448" s="42" t="s">
        <v>9114</v>
      </c>
      <c r="F4448" s="38">
        <v>117490</v>
      </c>
      <c r="G4448" s="38">
        <v>1586110</v>
      </c>
      <c r="H4448" s="48" t="s">
        <v>9072</v>
      </c>
      <c r="I4448" s="40" t="s">
        <v>9073</v>
      </c>
      <c r="J4448" s="45">
        <f t="shared" si="260"/>
        <v>56754</v>
      </c>
      <c r="K4448" s="47">
        <f t="shared" si="261"/>
        <v>1586110</v>
      </c>
      <c r="L4448">
        <f>+VLOOKUP(J4448,'Thanh toán '!Q$6:R$3244,2,0)</f>
        <v>1586110</v>
      </c>
      <c r="M4448" s="47">
        <f t="shared" si="262"/>
        <v>0</v>
      </c>
    </row>
    <row r="4449" spans="1:13" hidden="1" x14ac:dyDescent="0.25">
      <c r="A4449" s="43">
        <v>44918</v>
      </c>
      <c r="B4449" s="40" t="s">
        <v>17487</v>
      </c>
      <c r="C4449" s="40" t="s">
        <v>17488</v>
      </c>
      <c r="D4449" s="38">
        <v>4402700</v>
      </c>
      <c r="E4449" s="42" t="s">
        <v>9114</v>
      </c>
      <c r="F4449" s="38">
        <v>352216</v>
      </c>
      <c r="G4449" s="38">
        <v>4754916</v>
      </c>
      <c r="H4449" s="48" t="s">
        <v>9331</v>
      </c>
      <c r="I4449" s="40" t="s">
        <v>9332</v>
      </c>
      <c r="J4449" s="45">
        <f t="shared" si="260"/>
        <v>56755</v>
      </c>
      <c r="K4449" s="47">
        <f t="shared" si="261"/>
        <v>4754916</v>
      </c>
      <c r="L4449">
        <f>+VLOOKUP(J4449,'Thanh toán '!Q$6:R$3244,2,0)</f>
        <v>4754916</v>
      </c>
      <c r="M4449" s="47">
        <f t="shared" si="262"/>
        <v>0</v>
      </c>
    </row>
    <row r="4450" spans="1:13" hidden="1" x14ac:dyDescent="0.25">
      <c r="A4450" s="43">
        <v>44918</v>
      </c>
      <c r="B4450" s="40" t="s">
        <v>17489</v>
      </c>
      <c r="C4450" s="40" t="s">
        <v>17490</v>
      </c>
      <c r="D4450" s="38">
        <v>1607762</v>
      </c>
      <c r="E4450" s="42" t="s">
        <v>9114</v>
      </c>
      <c r="F4450" s="38">
        <v>128621</v>
      </c>
      <c r="G4450" s="38">
        <v>1736383</v>
      </c>
      <c r="H4450" s="48" t="s">
        <v>9315</v>
      </c>
      <c r="I4450" s="40" t="s">
        <v>9316</v>
      </c>
      <c r="J4450" s="45">
        <f t="shared" si="260"/>
        <v>56756</v>
      </c>
      <c r="K4450" s="47">
        <f t="shared" si="261"/>
        <v>1736383</v>
      </c>
      <c r="L4450">
        <f>+VLOOKUP(J4450,'Thanh toán '!Q$6:R$3244,2,0)</f>
        <v>1736383</v>
      </c>
      <c r="M4450" s="47">
        <f t="shared" si="262"/>
        <v>0</v>
      </c>
    </row>
    <row r="4451" spans="1:13" hidden="1" x14ac:dyDescent="0.25">
      <c r="A4451" s="43">
        <v>44918</v>
      </c>
      <c r="B4451" s="40" t="s">
        <v>17491</v>
      </c>
      <c r="C4451" s="40" t="s">
        <v>17492</v>
      </c>
      <c r="D4451" s="38">
        <v>1730400</v>
      </c>
      <c r="E4451" s="42" t="s">
        <v>9114</v>
      </c>
      <c r="F4451" s="38">
        <v>138432</v>
      </c>
      <c r="G4451" s="38">
        <v>1868832</v>
      </c>
      <c r="H4451" s="48" t="s">
        <v>9619</v>
      </c>
      <c r="I4451" s="40" t="s">
        <v>9620</v>
      </c>
      <c r="J4451" s="45">
        <f t="shared" si="260"/>
        <v>56757</v>
      </c>
      <c r="K4451" s="47">
        <f t="shared" si="261"/>
        <v>1868832</v>
      </c>
      <c r="L4451" t="e">
        <f>+VLOOKUP(J4451,'Thanh toán '!Q$6:R$3244,2,0)</f>
        <v>#N/A</v>
      </c>
      <c r="M4451" s="47" t="e">
        <f t="shared" si="262"/>
        <v>#N/A</v>
      </c>
    </row>
    <row r="4452" spans="1:13" hidden="1" x14ac:dyDescent="0.25">
      <c r="A4452" s="43">
        <v>44918</v>
      </c>
      <c r="B4452" s="40" t="s">
        <v>17493</v>
      </c>
      <c r="C4452" s="40" t="s">
        <v>17494</v>
      </c>
      <c r="D4452" s="38">
        <v>3091820</v>
      </c>
      <c r="E4452" s="42" t="s">
        <v>9114</v>
      </c>
      <c r="F4452" s="38">
        <v>247346</v>
      </c>
      <c r="G4452" s="38">
        <v>3339166</v>
      </c>
      <c r="H4452" s="48" t="s">
        <v>9619</v>
      </c>
      <c r="I4452" s="40" t="s">
        <v>9620</v>
      </c>
      <c r="J4452" s="45">
        <f t="shared" si="260"/>
        <v>56758</v>
      </c>
      <c r="K4452" s="47">
        <f t="shared" si="261"/>
        <v>3339166</v>
      </c>
      <c r="L4452">
        <f>+VLOOKUP(J4452,'Thanh toán '!Q$6:R$3244,2,0)</f>
        <v>3339166</v>
      </c>
      <c r="M4452" s="47">
        <f t="shared" si="262"/>
        <v>0</v>
      </c>
    </row>
    <row r="4453" spans="1:13" hidden="1" x14ac:dyDescent="0.25">
      <c r="A4453" s="43">
        <v>44919</v>
      </c>
      <c r="B4453" s="40" t="s">
        <v>17495</v>
      </c>
      <c r="C4453" s="40" t="s">
        <v>17496</v>
      </c>
      <c r="D4453" s="38">
        <v>2290173</v>
      </c>
      <c r="E4453" s="42" t="s">
        <v>9114</v>
      </c>
      <c r="F4453" s="38">
        <v>183214</v>
      </c>
      <c r="G4453" s="38">
        <v>2473387</v>
      </c>
      <c r="H4453" s="48" t="s">
        <v>9212</v>
      </c>
      <c r="I4453" s="40" t="s">
        <v>9213</v>
      </c>
      <c r="J4453" s="45">
        <f t="shared" si="260"/>
        <v>56804</v>
      </c>
      <c r="K4453" s="47">
        <f t="shared" si="261"/>
        <v>2473387</v>
      </c>
      <c r="L4453">
        <f>+VLOOKUP(J4453,'Thanh toán '!Q$6:R$3244,2,0)</f>
        <v>2473387</v>
      </c>
      <c r="M4453" s="47">
        <f t="shared" si="262"/>
        <v>0</v>
      </c>
    </row>
    <row r="4454" spans="1:13" hidden="1" x14ac:dyDescent="0.25">
      <c r="A4454" s="43">
        <v>44919</v>
      </c>
      <c r="B4454" s="40" t="s">
        <v>17497</v>
      </c>
      <c r="C4454" s="40" t="s">
        <v>17498</v>
      </c>
      <c r="D4454" s="38">
        <v>1545909</v>
      </c>
      <c r="E4454" s="42" t="s">
        <v>9114</v>
      </c>
      <c r="F4454" s="38">
        <v>123673</v>
      </c>
      <c r="G4454" s="38">
        <v>1669582</v>
      </c>
      <c r="H4454" s="48" t="s">
        <v>9406</v>
      </c>
      <c r="I4454" s="40" t="s">
        <v>9407</v>
      </c>
      <c r="J4454" s="45">
        <f t="shared" si="260"/>
        <v>56807</v>
      </c>
      <c r="K4454" s="47">
        <f t="shared" si="261"/>
        <v>1669582</v>
      </c>
      <c r="L4454">
        <f>+VLOOKUP(J4454,'Thanh toán '!Q$6:R$3244,2,0)</f>
        <v>1669582</v>
      </c>
      <c r="M4454" s="47">
        <f t="shared" si="262"/>
        <v>0</v>
      </c>
    </row>
    <row r="4455" spans="1:13" hidden="1" x14ac:dyDescent="0.25">
      <c r="A4455" s="43">
        <v>44919</v>
      </c>
      <c r="B4455" s="40" t="s">
        <v>17499</v>
      </c>
      <c r="C4455" s="40" t="s">
        <v>17500</v>
      </c>
      <c r="D4455" s="38">
        <v>3445617</v>
      </c>
      <c r="E4455" s="42" t="s">
        <v>9114</v>
      </c>
      <c r="F4455" s="38">
        <v>275649</v>
      </c>
      <c r="G4455" s="38">
        <v>3721266</v>
      </c>
      <c r="H4455" s="48" t="s">
        <v>10031</v>
      </c>
      <c r="I4455" s="40" t="s">
        <v>10032</v>
      </c>
      <c r="J4455" s="45">
        <f t="shared" si="260"/>
        <v>56809</v>
      </c>
      <c r="K4455" s="47">
        <f t="shared" si="261"/>
        <v>3721266</v>
      </c>
      <c r="L4455">
        <f>+VLOOKUP(J4455,'Thanh toán '!Q$6:R$3244,2,0)</f>
        <v>3721266</v>
      </c>
      <c r="M4455" s="47">
        <f t="shared" si="262"/>
        <v>0</v>
      </c>
    </row>
    <row r="4456" spans="1:13" hidden="1" x14ac:dyDescent="0.25">
      <c r="A4456" s="43">
        <v>44919</v>
      </c>
      <c r="B4456" s="40" t="s">
        <v>17501</v>
      </c>
      <c r="C4456" s="40" t="s">
        <v>17502</v>
      </c>
      <c r="D4456" s="38">
        <v>2786517</v>
      </c>
      <c r="E4456" s="42" t="s">
        <v>9114</v>
      </c>
      <c r="F4456" s="38">
        <v>222921</v>
      </c>
      <c r="G4456" s="38">
        <v>3009438</v>
      </c>
      <c r="H4456" s="48" t="s">
        <v>9755</v>
      </c>
      <c r="I4456" s="40" t="s">
        <v>9756</v>
      </c>
      <c r="J4456" s="45">
        <f t="shared" si="260"/>
        <v>56810</v>
      </c>
      <c r="K4456" s="47">
        <f t="shared" si="261"/>
        <v>3009438</v>
      </c>
      <c r="L4456">
        <f>+VLOOKUP(J4456,'Thanh toán '!Q$6:R$3244,2,0)</f>
        <v>3009438</v>
      </c>
      <c r="M4456" s="47">
        <f t="shared" si="262"/>
        <v>0</v>
      </c>
    </row>
    <row r="4457" spans="1:13" hidden="1" x14ac:dyDescent="0.25">
      <c r="A4457" s="43">
        <v>44919</v>
      </c>
      <c r="B4457" s="40" t="s">
        <v>17503</v>
      </c>
      <c r="C4457" s="40" t="s">
        <v>17504</v>
      </c>
      <c r="D4457" s="38">
        <v>273203</v>
      </c>
      <c r="E4457" s="42" t="s">
        <v>9114</v>
      </c>
      <c r="F4457" s="38">
        <v>21856</v>
      </c>
      <c r="G4457" s="38">
        <v>295059</v>
      </c>
      <c r="H4457" s="48" t="s">
        <v>9001</v>
      </c>
      <c r="I4457" s="40" t="s">
        <v>9002</v>
      </c>
      <c r="J4457" s="45">
        <f t="shared" si="260"/>
        <v>56816</v>
      </c>
      <c r="K4457" s="47">
        <f t="shared" si="261"/>
        <v>295059</v>
      </c>
      <c r="L4457">
        <f>+VLOOKUP(J4457,'Thanh toán '!Q$6:R$3244,2,0)</f>
        <v>295059</v>
      </c>
      <c r="M4457" s="47">
        <f t="shared" si="262"/>
        <v>0</v>
      </c>
    </row>
    <row r="4458" spans="1:13" hidden="1" x14ac:dyDescent="0.25">
      <c r="A4458" s="43">
        <v>44919</v>
      </c>
      <c r="B4458" s="40" t="s">
        <v>17505</v>
      </c>
      <c r="C4458" s="40" t="s">
        <v>17506</v>
      </c>
      <c r="D4458" s="38">
        <v>722558</v>
      </c>
      <c r="E4458" s="42" t="s">
        <v>9114</v>
      </c>
      <c r="F4458" s="38">
        <v>57805</v>
      </c>
      <c r="G4458" s="38">
        <v>780363</v>
      </c>
      <c r="H4458" s="48" t="s">
        <v>9001</v>
      </c>
      <c r="I4458" s="40" t="s">
        <v>9002</v>
      </c>
      <c r="J4458" s="45">
        <f t="shared" si="260"/>
        <v>56817</v>
      </c>
      <c r="K4458" s="47">
        <f t="shared" si="261"/>
        <v>780363</v>
      </c>
      <c r="L4458">
        <f>+VLOOKUP(J4458,'Thanh toán '!Q$6:R$3244,2,0)</f>
        <v>780363</v>
      </c>
      <c r="M4458" s="47">
        <f t="shared" si="262"/>
        <v>0</v>
      </c>
    </row>
    <row r="4459" spans="1:13" hidden="1" x14ac:dyDescent="0.25">
      <c r="A4459" s="43">
        <v>44919</v>
      </c>
      <c r="B4459" s="40" t="s">
        <v>17507</v>
      </c>
      <c r="C4459" s="40" t="s">
        <v>17508</v>
      </c>
      <c r="D4459" s="38">
        <v>865200</v>
      </c>
      <c r="E4459" s="42" t="s">
        <v>9114</v>
      </c>
      <c r="F4459" s="38">
        <v>69216</v>
      </c>
      <c r="G4459" s="38">
        <v>934416</v>
      </c>
      <c r="H4459" s="48" t="s">
        <v>9001</v>
      </c>
      <c r="I4459" s="40" t="s">
        <v>9002</v>
      </c>
      <c r="J4459" s="45">
        <f t="shared" si="260"/>
        <v>56818</v>
      </c>
      <c r="K4459" s="47">
        <f t="shared" si="261"/>
        <v>934416</v>
      </c>
      <c r="L4459" t="e">
        <f>+VLOOKUP(J4459,'Thanh toán '!Q$6:R$3244,2,0)</f>
        <v>#N/A</v>
      </c>
      <c r="M4459" s="47" t="e">
        <f t="shared" si="262"/>
        <v>#N/A</v>
      </c>
    </row>
    <row r="4460" spans="1:13" hidden="1" x14ac:dyDescent="0.25">
      <c r="A4460" s="43">
        <v>44919</v>
      </c>
      <c r="B4460" s="40" t="s">
        <v>17509</v>
      </c>
      <c r="C4460" s="40" t="s">
        <v>17510</v>
      </c>
      <c r="D4460" s="38">
        <v>1033280</v>
      </c>
      <c r="E4460" s="42" t="s">
        <v>9114</v>
      </c>
      <c r="F4460" s="38">
        <v>82662</v>
      </c>
      <c r="G4460" s="38">
        <v>1115942</v>
      </c>
      <c r="H4460" s="48" t="s">
        <v>9001</v>
      </c>
      <c r="I4460" s="40" t="s">
        <v>9002</v>
      </c>
      <c r="J4460" s="45">
        <f t="shared" si="260"/>
        <v>56819</v>
      </c>
      <c r="K4460" s="47">
        <f t="shared" si="261"/>
        <v>1115942</v>
      </c>
      <c r="L4460">
        <f>+VLOOKUP(J4460,'Thanh toán '!Q$6:R$3244,2,0)</f>
        <v>1115942</v>
      </c>
      <c r="M4460" s="47">
        <f t="shared" si="262"/>
        <v>0</v>
      </c>
    </row>
    <row r="4461" spans="1:13" hidden="1" x14ac:dyDescent="0.25">
      <c r="A4461" s="43">
        <v>44919</v>
      </c>
      <c r="B4461" s="40" t="s">
        <v>17511</v>
      </c>
      <c r="C4461" s="40" t="s">
        <v>17512</v>
      </c>
      <c r="D4461" s="38">
        <v>865200</v>
      </c>
      <c r="E4461" s="42" t="s">
        <v>9114</v>
      </c>
      <c r="F4461" s="38">
        <v>69216</v>
      </c>
      <c r="G4461" s="38">
        <v>934416</v>
      </c>
      <c r="H4461" s="48" t="s">
        <v>9001</v>
      </c>
      <c r="I4461" s="40" t="s">
        <v>9002</v>
      </c>
      <c r="J4461" s="45">
        <f t="shared" ref="J4461:J4524" si="263">+B4461*1</f>
        <v>56820</v>
      </c>
      <c r="K4461" s="47">
        <f t="shared" ref="K4461:K4524" si="264">+G4461</f>
        <v>934416</v>
      </c>
      <c r="L4461" t="e">
        <f>+VLOOKUP(J4461,'Thanh toán '!Q$6:R$3244,2,0)</f>
        <v>#N/A</v>
      </c>
      <c r="M4461" s="47" t="e">
        <f t="shared" si="262"/>
        <v>#N/A</v>
      </c>
    </row>
    <row r="4462" spans="1:13" hidden="1" x14ac:dyDescent="0.25">
      <c r="A4462" s="43">
        <v>44919</v>
      </c>
      <c r="B4462" s="40" t="s">
        <v>17513</v>
      </c>
      <c r="C4462" s="40" t="s">
        <v>17514</v>
      </c>
      <c r="D4462" s="38">
        <v>519120</v>
      </c>
      <c r="E4462" s="42" t="s">
        <v>9114</v>
      </c>
      <c r="F4462" s="38">
        <v>41530</v>
      </c>
      <c r="G4462" s="38">
        <v>560650</v>
      </c>
      <c r="H4462" s="48" t="s">
        <v>9001</v>
      </c>
      <c r="I4462" s="40" t="s">
        <v>9002</v>
      </c>
      <c r="J4462" s="45">
        <f t="shared" si="263"/>
        <v>56821</v>
      </c>
      <c r="K4462" s="47">
        <f t="shared" si="264"/>
        <v>560650</v>
      </c>
      <c r="L4462" t="e">
        <f>+VLOOKUP(J4462,'Thanh toán '!Q$6:R$3244,2,0)</f>
        <v>#N/A</v>
      </c>
      <c r="M4462" s="47" t="e">
        <f t="shared" si="262"/>
        <v>#N/A</v>
      </c>
    </row>
    <row r="4463" spans="1:13" hidden="1" x14ac:dyDescent="0.25">
      <c r="A4463" s="43">
        <v>44919</v>
      </c>
      <c r="B4463" s="40" t="s">
        <v>17515</v>
      </c>
      <c r="C4463" s="40" t="s">
        <v>17516</v>
      </c>
      <c r="D4463" s="38">
        <v>5905207</v>
      </c>
      <c r="E4463" s="42" t="s">
        <v>9114</v>
      </c>
      <c r="F4463" s="38">
        <v>472417</v>
      </c>
      <c r="G4463" s="38">
        <v>6377624</v>
      </c>
      <c r="H4463" s="48" t="s">
        <v>10320</v>
      </c>
      <c r="I4463" s="40" t="s">
        <v>10321</v>
      </c>
      <c r="J4463" s="45">
        <f t="shared" si="263"/>
        <v>56825</v>
      </c>
      <c r="K4463" s="47">
        <f t="shared" si="264"/>
        <v>6377624</v>
      </c>
      <c r="L4463">
        <f>+VLOOKUP(J4463,'Thanh toán '!Q$6:R$3244,2,0)</f>
        <v>6377624</v>
      </c>
      <c r="M4463" s="47">
        <f t="shared" si="262"/>
        <v>0</v>
      </c>
    </row>
    <row r="4464" spans="1:13" hidden="1" x14ac:dyDescent="0.25">
      <c r="A4464" s="43">
        <v>44919</v>
      </c>
      <c r="B4464" s="40" t="s">
        <v>17517</v>
      </c>
      <c r="C4464" s="40" t="s">
        <v>17518</v>
      </c>
      <c r="D4464" s="38">
        <v>1144721</v>
      </c>
      <c r="E4464" s="42" t="s">
        <v>9114</v>
      </c>
      <c r="F4464" s="38">
        <v>91578</v>
      </c>
      <c r="G4464" s="38">
        <v>1236299</v>
      </c>
      <c r="H4464" s="48" t="s">
        <v>9116</v>
      </c>
      <c r="I4464" s="40" t="s">
        <v>9117</v>
      </c>
      <c r="J4464" s="45">
        <f t="shared" si="263"/>
        <v>56826</v>
      </c>
      <c r="K4464" s="47">
        <f t="shared" si="264"/>
        <v>1236299</v>
      </c>
      <c r="L4464">
        <f>+VLOOKUP(J4464,'Thanh toán '!Q$6:R$3244,2,0)</f>
        <v>1236299</v>
      </c>
      <c r="M4464" s="47">
        <f t="shared" si="262"/>
        <v>0</v>
      </c>
    </row>
    <row r="4465" spans="1:13" hidden="1" x14ac:dyDescent="0.25">
      <c r="A4465" s="43">
        <v>44919</v>
      </c>
      <c r="B4465" s="40" t="s">
        <v>17519</v>
      </c>
      <c r="C4465" s="40" t="s">
        <v>17520</v>
      </c>
      <c r="D4465" s="38">
        <v>1746371</v>
      </c>
      <c r="E4465" s="42" t="s">
        <v>9114</v>
      </c>
      <c r="F4465" s="38">
        <v>139710</v>
      </c>
      <c r="G4465" s="38">
        <v>1886081</v>
      </c>
      <c r="H4465" s="48" t="s">
        <v>9639</v>
      </c>
      <c r="I4465" s="40" t="s">
        <v>9640</v>
      </c>
      <c r="J4465" s="45">
        <f t="shared" si="263"/>
        <v>56827</v>
      </c>
      <c r="K4465" s="47">
        <f t="shared" si="264"/>
        <v>1886081</v>
      </c>
      <c r="L4465">
        <f>+VLOOKUP(J4465,'Thanh toán '!Q$6:R$3244,2,0)</f>
        <v>1886081</v>
      </c>
      <c r="M4465" s="47">
        <f t="shared" si="262"/>
        <v>0</v>
      </c>
    </row>
    <row r="4466" spans="1:13" hidden="1" x14ac:dyDescent="0.25">
      <c r="A4466" s="43">
        <v>44919</v>
      </c>
      <c r="B4466" s="40" t="s">
        <v>17521</v>
      </c>
      <c r="C4466" s="40" t="s">
        <v>17522</v>
      </c>
      <c r="D4466" s="38">
        <v>2690364</v>
      </c>
      <c r="E4466" s="42" t="s">
        <v>9114</v>
      </c>
      <c r="F4466" s="38">
        <v>215229</v>
      </c>
      <c r="G4466" s="38">
        <v>2905593</v>
      </c>
      <c r="H4466" s="48" t="s">
        <v>9635</v>
      </c>
      <c r="I4466" s="40" t="s">
        <v>9636</v>
      </c>
      <c r="J4466" s="45">
        <f t="shared" si="263"/>
        <v>56828</v>
      </c>
      <c r="K4466" s="47">
        <f t="shared" si="264"/>
        <v>2905593</v>
      </c>
      <c r="L4466">
        <f>+VLOOKUP(J4466,'Thanh toán '!Q$6:R$3244,2,0)</f>
        <v>2905593</v>
      </c>
      <c r="M4466" s="47">
        <f t="shared" si="262"/>
        <v>0</v>
      </c>
    </row>
    <row r="4467" spans="1:13" ht="21" hidden="1" x14ac:dyDescent="0.25">
      <c r="A4467" s="43">
        <v>44919</v>
      </c>
      <c r="B4467" s="40" t="s">
        <v>17523</v>
      </c>
      <c r="C4467" s="40" t="s">
        <v>17524</v>
      </c>
      <c r="D4467" s="38">
        <v>1938118</v>
      </c>
      <c r="E4467" s="42" t="s">
        <v>9114</v>
      </c>
      <c r="F4467" s="38">
        <v>155049</v>
      </c>
      <c r="G4467" s="38">
        <v>2093167</v>
      </c>
      <c r="H4467" s="48" t="s">
        <v>10324</v>
      </c>
      <c r="I4467" s="40" t="s">
        <v>10325</v>
      </c>
      <c r="J4467" s="45">
        <f t="shared" si="263"/>
        <v>56829</v>
      </c>
      <c r="K4467" s="47">
        <f t="shared" si="264"/>
        <v>2093167</v>
      </c>
      <c r="L4467">
        <f>+VLOOKUP(J4467,'Thanh toán '!Q$6:R$3244,2,0)</f>
        <v>2093167</v>
      </c>
      <c r="M4467" s="47">
        <f t="shared" si="262"/>
        <v>0</v>
      </c>
    </row>
    <row r="4468" spans="1:13" hidden="1" x14ac:dyDescent="0.25">
      <c r="A4468" s="43">
        <v>44921</v>
      </c>
      <c r="B4468" s="40" t="s">
        <v>17525</v>
      </c>
      <c r="C4468" s="40" t="s">
        <v>17526</v>
      </c>
      <c r="D4468" s="38">
        <v>468361</v>
      </c>
      <c r="E4468" s="42" t="s">
        <v>9114</v>
      </c>
      <c r="F4468" s="38">
        <v>37469</v>
      </c>
      <c r="G4468" s="38">
        <v>505830</v>
      </c>
      <c r="H4468" s="48" t="s">
        <v>9001</v>
      </c>
      <c r="I4468" s="40" t="s">
        <v>9002</v>
      </c>
      <c r="J4468" s="45">
        <f t="shared" si="263"/>
        <v>56841</v>
      </c>
      <c r="K4468" s="47">
        <f t="shared" si="264"/>
        <v>505830</v>
      </c>
      <c r="L4468">
        <f>+VLOOKUP(J4468,'Thanh toán '!Q$6:R$3244,2,0)</f>
        <v>505830</v>
      </c>
      <c r="M4468" s="47">
        <f t="shared" si="262"/>
        <v>0</v>
      </c>
    </row>
    <row r="4469" spans="1:13" hidden="1" x14ac:dyDescent="0.25">
      <c r="A4469" s="43">
        <v>44921</v>
      </c>
      <c r="B4469" s="40" t="s">
        <v>17527</v>
      </c>
      <c r="C4469" s="40" t="s">
        <v>17528</v>
      </c>
      <c r="D4469" s="38">
        <v>364270</v>
      </c>
      <c r="E4469" s="42" t="s">
        <v>9114</v>
      </c>
      <c r="F4469" s="38">
        <v>29142</v>
      </c>
      <c r="G4469" s="38">
        <v>393412</v>
      </c>
      <c r="H4469" s="48" t="s">
        <v>9001</v>
      </c>
      <c r="I4469" s="40" t="s">
        <v>9002</v>
      </c>
      <c r="J4469" s="45">
        <f t="shared" si="263"/>
        <v>56844</v>
      </c>
      <c r="K4469" s="47">
        <f t="shared" si="264"/>
        <v>393412</v>
      </c>
      <c r="L4469">
        <f>+VLOOKUP(J4469,'Thanh toán '!Q$6:R$3244,2,0)</f>
        <v>393412</v>
      </c>
      <c r="M4469" s="47">
        <f t="shared" si="262"/>
        <v>0</v>
      </c>
    </row>
    <row r="4470" spans="1:13" hidden="1" x14ac:dyDescent="0.25">
      <c r="A4470" s="43">
        <v>44921</v>
      </c>
      <c r="B4470" s="40" t="s">
        <v>17529</v>
      </c>
      <c r="C4470" s="40" t="s">
        <v>17530</v>
      </c>
      <c r="D4470" s="38">
        <v>893666</v>
      </c>
      <c r="E4470" s="42" t="s">
        <v>9114</v>
      </c>
      <c r="F4470" s="38">
        <v>71493</v>
      </c>
      <c r="G4470" s="38">
        <v>965159</v>
      </c>
      <c r="H4470" s="48" t="s">
        <v>9001</v>
      </c>
      <c r="I4470" s="40" t="s">
        <v>9002</v>
      </c>
      <c r="J4470" s="45">
        <f t="shared" si="263"/>
        <v>56845</v>
      </c>
      <c r="K4470" s="47">
        <f t="shared" si="264"/>
        <v>965159</v>
      </c>
      <c r="L4470">
        <f>+VLOOKUP(J4470,'Thanh toán '!Q$6:R$3244,2,0)</f>
        <v>965159</v>
      </c>
      <c r="M4470" s="47">
        <f t="shared" si="262"/>
        <v>0</v>
      </c>
    </row>
    <row r="4471" spans="1:13" hidden="1" x14ac:dyDescent="0.25">
      <c r="A4471" s="43">
        <v>44921</v>
      </c>
      <c r="B4471" s="40" t="s">
        <v>17531</v>
      </c>
      <c r="C4471" s="40" t="s">
        <v>17532</v>
      </c>
      <c r="D4471" s="38">
        <v>1851479</v>
      </c>
      <c r="E4471" s="42" t="s">
        <v>9114</v>
      </c>
      <c r="F4471" s="38">
        <v>148118</v>
      </c>
      <c r="G4471" s="38">
        <v>1999597</v>
      </c>
      <c r="H4471" s="48" t="s">
        <v>9558</v>
      </c>
      <c r="I4471" s="40" t="s">
        <v>9559</v>
      </c>
      <c r="J4471" s="45">
        <f t="shared" si="263"/>
        <v>56846</v>
      </c>
      <c r="K4471" s="47">
        <f t="shared" si="264"/>
        <v>1999597</v>
      </c>
      <c r="L4471">
        <f>+VLOOKUP(J4471,'Thanh toán '!Q$6:R$3244,2,0)</f>
        <v>1999597</v>
      </c>
      <c r="M4471" s="47">
        <f t="shared" si="262"/>
        <v>0</v>
      </c>
    </row>
    <row r="4472" spans="1:13" hidden="1" x14ac:dyDescent="0.25">
      <c r="A4472" s="43">
        <v>44921</v>
      </c>
      <c r="B4472" s="40" t="s">
        <v>17533</v>
      </c>
      <c r="C4472" s="40" t="s">
        <v>17534</v>
      </c>
      <c r="D4472" s="38">
        <v>7446524</v>
      </c>
      <c r="E4472" s="42" t="s">
        <v>9114</v>
      </c>
      <c r="F4472" s="38">
        <v>595722</v>
      </c>
      <c r="G4472" s="38">
        <v>8042246</v>
      </c>
      <c r="H4472" s="48" t="s">
        <v>9747</v>
      </c>
      <c r="I4472" s="40" t="s">
        <v>9748</v>
      </c>
      <c r="J4472" s="45">
        <f t="shared" si="263"/>
        <v>56847</v>
      </c>
      <c r="K4472" s="47">
        <f t="shared" si="264"/>
        <v>8042246</v>
      </c>
      <c r="L4472">
        <f>+VLOOKUP(J4472,'Thanh toán '!Q$6:R$3244,2,0)</f>
        <v>8042246</v>
      </c>
      <c r="M4472" s="47">
        <f t="shared" si="262"/>
        <v>0</v>
      </c>
    </row>
    <row r="4473" spans="1:13" hidden="1" x14ac:dyDescent="0.25">
      <c r="A4473" s="43">
        <v>44921</v>
      </c>
      <c r="B4473" s="40" t="s">
        <v>17535</v>
      </c>
      <c r="C4473" s="40" t="s">
        <v>17536</v>
      </c>
      <c r="D4473" s="38">
        <v>3286676</v>
      </c>
      <c r="E4473" s="42" t="s">
        <v>9114</v>
      </c>
      <c r="F4473" s="38">
        <v>262934</v>
      </c>
      <c r="G4473" s="38">
        <v>3549610</v>
      </c>
      <c r="H4473" s="48" t="s">
        <v>9747</v>
      </c>
      <c r="I4473" s="40" t="s">
        <v>9748</v>
      </c>
      <c r="J4473" s="45">
        <f t="shared" si="263"/>
        <v>56848</v>
      </c>
      <c r="K4473" s="47">
        <f t="shared" si="264"/>
        <v>3549610</v>
      </c>
      <c r="L4473">
        <f>+VLOOKUP(J4473,'Thanh toán '!Q$6:R$3244,2,0)</f>
        <v>3549610</v>
      </c>
      <c r="M4473" s="47">
        <f t="shared" si="262"/>
        <v>0</v>
      </c>
    </row>
    <row r="4474" spans="1:13" hidden="1" x14ac:dyDescent="0.25">
      <c r="A4474" s="43">
        <v>44921</v>
      </c>
      <c r="B4474" s="40" t="s">
        <v>17537</v>
      </c>
      <c r="C4474" s="40" t="s">
        <v>17538</v>
      </c>
      <c r="D4474" s="38">
        <v>3057519</v>
      </c>
      <c r="E4474" s="42" t="s">
        <v>9114</v>
      </c>
      <c r="F4474" s="38">
        <v>244602</v>
      </c>
      <c r="G4474" s="38">
        <v>3302121</v>
      </c>
      <c r="H4474" s="48" t="s">
        <v>9498</v>
      </c>
      <c r="I4474" s="40" t="s">
        <v>9499</v>
      </c>
      <c r="J4474" s="45">
        <f t="shared" si="263"/>
        <v>56849</v>
      </c>
      <c r="K4474" s="47">
        <f t="shared" si="264"/>
        <v>3302121</v>
      </c>
      <c r="L4474">
        <f>+VLOOKUP(J4474,'Thanh toán '!Q$6:R$3244,2,0)</f>
        <v>3302121</v>
      </c>
      <c r="M4474" s="47">
        <f t="shared" si="262"/>
        <v>0</v>
      </c>
    </row>
    <row r="4475" spans="1:13" hidden="1" x14ac:dyDescent="0.25">
      <c r="A4475" s="43">
        <v>44921</v>
      </c>
      <c r="B4475" s="40" t="s">
        <v>17539</v>
      </c>
      <c r="C4475" s="40" t="s">
        <v>17540</v>
      </c>
      <c r="D4475" s="38">
        <v>583155</v>
      </c>
      <c r="E4475" s="42" t="s">
        <v>9114</v>
      </c>
      <c r="F4475" s="38">
        <v>46652</v>
      </c>
      <c r="G4475" s="38">
        <v>629807</v>
      </c>
      <c r="H4475" s="48" t="s">
        <v>9001</v>
      </c>
      <c r="I4475" s="40" t="s">
        <v>9002</v>
      </c>
      <c r="J4475" s="45">
        <f t="shared" si="263"/>
        <v>56850</v>
      </c>
      <c r="K4475" s="47">
        <f t="shared" si="264"/>
        <v>629807</v>
      </c>
      <c r="L4475">
        <f>+VLOOKUP(J4475,'Thanh toán '!Q$6:R$3244,2,0)</f>
        <v>629807</v>
      </c>
      <c r="M4475" s="47">
        <f t="shared" si="262"/>
        <v>0</v>
      </c>
    </row>
    <row r="4476" spans="1:13" ht="21" hidden="1" x14ac:dyDescent="0.25">
      <c r="A4476" s="43">
        <v>44921</v>
      </c>
      <c r="B4476" s="40" t="s">
        <v>17541</v>
      </c>
      <c r="C4476" s="40" t="s">
        <v>17542</v>
      </c>
      <c r="D4476" s="38">
        <v>1837239</v>
      </c>
      <c r="E4476" s="42" t="s">
        <v>9114</v>
      </c>
      <c r="F4476" s="38">
        <v>146979</v>
      </c>
      <c r="G4476" s="38">
        <v>1984218</v>
      </c>
      <c r="H4476" s="48" t="s">
        <v>9284</v>
      </c>
      <c r="I4476" s="40" t="s">
        <v>9285</v>
      </c>
      <c r="J4476" s="45">
        <f t="shared" si="263"/>
        <v>56851</v>
      </c>
      <c r="K4476" s="47">
        <f t="shared" si="264"/>
        <v>1984218</v>
      </c>
      <c r="L4476" t="e">
        <f>+VLOOKUP(J4476,'Thanh toán '!Q$6:R$3244,2,0)</f>
        <v>#N/A</v>
      </c>
      <c r="M4476" s="47" t="e">
        <f t="shared" si="262"/>
        <v>#N/A</v>
      </c>
    </row>
    <row r="4477" spans="1:13" hidden="1" x14ac:dyDescent="0.25">
      <c r="A4477" s="43">
        <v>44921</v>
      </c>
      <c r="B4477" s="40" t="s">
        <v>17543</v>
      </c>
      <c r="C4477" s="40" t="s">
        <v>17544</v>
      </c>
      <c r="D4477" s="38">
        <v>1887986</v>
      </c>
      <c r="E4477" s="42" t="s">
        <v>9114</v>
      </c>
      <c r="F4477" s="38">
        <v>151039</v>
      </c>
      <c r="G4477" s="38">
        <v>2039025</v>
      </c>
      <c r="H4477" s="48" t="s">
        <v>9068</v>
      </c>
      <c r="I4477" s="40" t="s">
        <v>9069</v>
      </c>
      <c r="J4477" s="45">
        <f t="shared" si="263"/>
        <v>56855</v>
      </c>
      <c r="K4477" s="47">
        <f t="shared" si="264"/>
        <v>2039025</v>
      </c>
      <c r="L4477" t="e">
        <f>+VLOOKUP(J4477,'Thanh toán '!Q$6:R$3244,2,0)</f>
        <v>#N/A</v>
      </c>
      <c r="M4477" s="47" t="e">
        <f t="shared" si="262"/>
        <v>#N/A</v>
      </c>
    </row>
    <row r="4478" spans="1:13" hidden="1" x14ac:dyDescent="0.25">
      <c r="A4478" s="43">
        <v>44921</v>
      </c>
      <c r="B4478" s="40" t="s">
        <v>17545</v>
      </c>
      <c r="C4478" s="40" t="s">
        <v>17546</v>
      </c>
      <c r="D4478" s="38">
        <v>2517454</v>
      </c>
      <c r="E4478" s="42" t="s">
        <v>9114</v>
      </c>
      <c r="F4478" s="38">
        <v>201396</v>
      </c>
      <c r="G4478" s="38">
        <v>2718850</v>
      </c>
      <c r="H4478" s="48" t="s">
        <v>9398</v>
      </c>
      <c r="I4478" s="40" t="s">
        <v>9399</v>
      </c>
      <c r="J4478" s="45">
        <f t="shared" si="263"/>
        <v>56856</v>
      </c>
      <c r="K4478" s="47">
        <f t="shared" si="264"/>
        <v>2718850</v>
      </c>
      <c r="L4478">
        <f>+VLOOKUP(J4478,'Thanh toán '!Q$6:R$3244,2,0)</f>
        <v>2718850</v>
      </c>
      <c r="M4478" s="47">
        <f t="shared" si="262"/>
        <v>0</v>
      </c>
    </row>
    <row r="4479" spans="1:13" hidden="1" x14ac:dyDescent="0.25">
      <c r="A4479" s="43">
        <v>44921</v>
      </c>
      <c r="B4479" s="40" t="s">
        <v>17547</v>
      </c>
      <c r="C4479" s="40" t="s">
        <v>17548</v>
      </c>
      <c r="D4479" s="38">
        <v>455338</v>
      </c>
      <c r="E4479" s="42" t="s">
        <v>9114</v>
      </c>
      <c r="F4479" s="38">
        <v>36427</v>
      </c>
      <c r="G4479" s="38">
        <v>491765</v>
      </c>
      <c r="H4479" s="48" t="s">
        <v>9001</v>
      </c>
      <c r="I4479" s="40" t="s">
        <v>9002</v>
      </c>
      <c r="J4479" s="45">
        <f t="shared" si="263"/>
        <v>56857</v>
      </c>
      <c r="K4479" s="47">
        <f t="shared" si="264"/>
        <v>491765</v>
      </c>
      <c r="L4479">
        <f>+VLOOKUP(J4479,'Thanh toán '!Q$6:R$3244,2,0)</f>
        <v>491765</v>
      </c>
      <c r="M4479" s="47">
        <f t="shared" si="262"/>
        <v>0</v>
      </c>
    </row>
    <row r="4480" spans="1:13" hidden="1" x14ac:dyDescent="0.25">
      <c r="A4480" s="43">
        <v>44921</v>
      </c>
      <c r="B4480" s="40" t="s">
        <v>17549</v>
      </c>
      <c r="C4480" s="40" t="s">
        <v>17550</v>
      </c>
      <c r="D4480" s="38">
        <v>696681</v>
      </c>
      <c r="E4480" s="42" t="s">
        <v>9114</v>
      </c>
      <c r="F4480" s="38">
        <v>55734</v>
      </c>
      <c r="G4480" s="38">
        <v>752415</v>
      </c>
      <c r="H4480" s="48" t="s">
        <v>9001</v>
      </c>
      <c r="I4480" s="40" t="s">
        <v>9002</v>
      </c>
      <c r="J4480" s="45">
        <f t="shared" si="263"/>
        <v>56858</v>
      </c>
      <c r="K4480" s="47">
        <f t="shared" si="264"/>
        <v>752415</v>
      </c>
      <c r="L4480">
        <f>+VLOOKUP(J4480,'Thanh toán '!Q$6:R$3244,2,0)</f>
        <v>752415</v>
      </c>
      <c r="M4480" s="47">
        <f t="shared" si="262"/>
        <v>0</v>
      </c>
    </row>
    <row r="4481" spans="1:13" hidden="1" x14ac:dyDescent="0.25">
      <c r="A4481" s="43">
        <v>44921</v>
      </c>
      <c r="B4481" s="40" t="s">
        <v>17551</v>
      </c>
      <c r="C4481" s="40" t="s">
        <v>17552</v>
      </c>
      <c r="D4481" s="38">
        <v>787220</v>
      </c>
      <c r="E4481" s="42" t="s">
        <v>9114</v>
      </c>
      <c r="F4481" s="38">
        <v>62978</v>
      </c>
      <c r="G4481" s="38">
        <v>850198</v>
      </c>
      <c r="H4481" s="48" t="s">
        <v>9001</v>
      </c>
      <c r="I4481" s="40" t="s">
        <v>9002</v>
      </c>
      <c r="J4481" s="45">
        <f t="shared" si="263"/>
        <v>56859</v>
      </c>
      <c r="K4481" s="47">
        <f t="shared" si="264"/>
        <v>850198</v>
      </c>
      <c r="L4481">
        <f>+VLOOKUP(J4481,'Thanh toán '!Q$6:R$3244,2,0)</f>
        <v>850198</v>
      </c>
      <c r="M4481" s="47">
        <f t="shared" si="262"/>
        <v>0</v>
      </c>
    </row>
    <row r="4482" spans="1:13" hidden="1" x14ac:dyDescent="0.25">
      <c r="A4482" s="43">
        <v>44921</v>
      </c>
      <c r="B4482" s="40" t="s">
        <v>17553</v>
      </c>
      <c r="C4482" s="40" t="s">
        <v>17554</v>
      </c>
      <c r="D4482" s="38">
        <v>985183</v>
      </c>
      <c r="E4482" s="42" t="s">
        <v>9114</v>
      </c>
      <c r="F4482" s="38">
        <v>78815</v>
      </c>
      <c r="G4482" s="38">
        <v>1063998</v>
      </c>
      <c r="H4482" s="48" t="s">
        <v>9001</v>
      </c>
      <c r="I4482" s="40" t="s">
        <v>9002</v>
      </c>
      <c r="J4482" s="45">
        <f t="shared" si="263"/>
        <v>56860</v>
      </c>
      <c r="K4482" s="47">
        <f t="shared" si="264"/>
        <v>1063998</v>
      </c>
      <c r="L4482">
        <f>+VLOOKUP(J4482,'Thanh toán '!Q$6:R$3244,2,0)</f>
        <v>1063998</v>
      </c>
      <c r="M4482" s="47">
        <f t="shared" si="262"/>
        <v>0</v>
      </c>
    </row>
    <row r="4483" spans="1:13" hidden="1" x14ac:dyDescent="0.25">
      <c r="A4483" s="43">
        <v>44921</v>
      </c>
      <c r="B4483" s="40" t="s">
        <v>17555</v>
      </c>
      <c r="C4483" s="40" t="s">
        <v>17556</v>
      </c>
      <c r="D4483" s="38">
        <v>865200</v>
      </c>
      <c r="E4483" s="42" t="s">
        <v>9114</v>
      </c>
      <c r="F4483" s="38">
        <v>69216</v>
      </c>
      <c r="G4483" s="38">
        <v>934416</v>
      </c>
      <c r="H4483" s="48" t="s">
        <v>9001</v>
      </c>
      <c r="I4483" s="40" t="s">
        <v>9002</v>
      </c>
      <c r="J4483" s="45">
        <f t="shared" si="263"/>
        <v>56861</v>
      </c>
      <c r="K4483" s="47">
        <f t="shared" si="264"/>
        <v>934416</v>
      </c>
      <c r="L4483" t="e">
        <f>+VLOOKUP(J4483,'Thanh toán '!Q$6:R$3244,2,0)</f>
        <v>#N/A</v>
      </c>
      <c r="M4483" s="47" t="e">
        <f t="shared" si="262"/>
        <v>#N/A</v>
      </c>
    </row>
    <row r="4484" spans="1:13" hidden="1" x14ac:dyDescent="0.25">
      <c r="A4484" s="43">
        <v>44921</v>
      </c>
      <c r="B4484" s="40" t="s">
        <v>17557</v>
      </c>
      <c r="C4484" s="40" t="s">
        <v>17558</v>
      </c>
      <c r="D4484" s="38">
        <v>656066</v>
      </c>
      <c r="E4484" s="42" t="s">
        <v>9114</v>
      </c>
      <c r="F4484" s="38">
        <v>52485</v>
      </c>
      <c r="G4484" s="38">
        <v>708551</v>
      </c>
      <c r="H4484" s="48" t="s">
        <v>9001</v>
      </c>
      <c r="I4484" s="40" t="s">
        <v>9002</v>
      </c>
      <c r="J4484" s="45">
        <f t="shared" si="263"/>
        <v>56864</v>
      </c>
      <c r="K4484" s="47">
        <f t="shared" si="264"/>
        <v>708551</v>
      </c>
      <c r="L4484">
        <f>+VLOOKUP(J4484,'Thanh toán '!Q$6:R$3244,2,0)</f>
        <v>708551</v>
      </c>
      <c r="M4484" s="47">
        <f t="shared" si="262"/>
        <v>0</v>
      </c>
    </row>
    <row r="4485" spans="1:13" hidden="1" x14ac:dyDescent="0.25">
      <c r="A4485" s="43">
        <v>44921</v>
      </c>
      <c r="B4485" s="40" t="s">
        <v>17559</v>
      </c>
      <c r="C4485" s="40" t="s">
        <v>17560</v>
      </c>
      <c r="D4485" s="38">
        <v>1746371</v>
      </c>
      <c r="E4485" s="42" t="s">
        <v>9114</v>
      </c>
      <c r="F4485" s="38">
        <v>139710</v>
      </c>
      <c r="G4485" s="38">
        <v>1886081</v>
      </c>
      <c r="H4485" s="48" t="s">
        <v>10376</v>
      </c>
      <c r="I4485" s="40" t="s">
        <v>10377</v>
      </c>
      <c r="J4485" s="45">
        <f t="shared" si="263"/>
        <v>56865</v>
      </c>
      <c r="K4485" s="47">
        <f t="shared" si="264"/>
        <v>1886081</v>
      </c>
      <c r="L4485">
        <f>+VLOOKUP(J4485,'Thanh toán '!Q$6:R$3244,2,0)</f>
        <v>1886081</v>
      </c>
      <c r="M4485" s="47">
        <f t="shared" si="262"/>
        <v>0</v>
      </c>
    </row>
    <row r="4486" spans="1:13" hidden="1" x14ac:dyDescent="0.25">
      <c r="A4486" s="43">
        <v>44921</v>
      </c>
      <c r="B4486" s="40" t="s">
        <v>17561</v>
      </c>
      <c r="C4486" s="40" t="s">
        <v>17562</v>
      </c>
      <c r="D4486" s="38">
        <v>493496</v>
      </c>
      <c r="E4486" s="42" t="s">
        <v>9114</v>
      </c>
      <c r="F4486" s="38">
        <v>39480</v>
      </c>
      <c r="G4486" s="38">
        <v>532976</v>
      </c>
      <c r="H4486" s="48" t="s">
        <v>9001</v>
      </c>
      <c r="I4486" s="40" t="s">
        <v>9002</v>
      </c>
      <c r="J4486" s="45">
        <f t="shared" si="263"/>
        <v>56870</v>
      </c>
      <c r="K4486" s="47">
        <f t="shared" si="264"/>
        <v>532976</v>
      </c>
      <c r="L4486">
        <f>+VLOOKUP(J4486,'Thanh toán '!Q$6:R$3244,2,0)</f>
        <v>532976</v>
      </c>
      <c r="M4486" s="47">
        <f t="shared" ref="M4486:M4549" si="265">+L4486-K4486</f>
        <v>0</v>
      </c>
    </row>
    <row r="4487" spans="1:13" hidden="1" x14ac:dyDescent="0.25">
      <c r="A4487" s="43">
        <v>44921</v>
      </c>
      <c r="B4487" s="40" t="s">
        <v>17563</v>
      </c>
      <c r="C4487" s="40" t="s">
        <v>17564</v>
      </c>
      <c r="D4487" s="38">
        <v>200728</v>
      </c>
      <c r="E4487" s="42" t="s">
        <v>9114</v>
      </c>
      <c r="F4487" s="38">
        <v>16058</v>
      </c>
      <c r="G4487" s="38">
        <v>216786</v>
      </c>
      <c r="H4487" s="48" t="s">
        <v>9001</v>
      </c>
      <c r="I4487" s="40" t="s">
        <v>9002</v>
      </c>
      <c r="J4487" s="45">
        <f t="shared" si="263"/>
        <v>56871</v>
      </c>
      <c r="K4487" s="47">
        <f t="shared" si="264"/>
        <v>216786</v>
      </c>
      <c r="L4487">
        <f>+VLOOKUP(J4487,'Thanh toán '!Q$6:R$3244,2,0)</f>
        <v>216786</v>
      </c>
      <c r="M4487" s="47">
        <f t="shared" si="265"/>
        <v>0</v>
      </c>
    </row>
    <row r="4488" spans="1:13" hidden="1" x14ac:dyDescent="0.25">
      <c r="A4488" s="43">
        <v>44921</v>
      </c>
      <c r="B4488" s="40" t="s">
        <v>17565</v>
      </c>
      <c r="C4488" s="40" t="s">
        <v>17566</v>
      </c>
      <c r="D4488" s="38">
        <v>1240340</v>
      </c>
      <c r="E4488" s="42" t="s">
        <v>9114</v>
      </c>
      <c r="F4488" s="38">
        <v>99227</v>
      </c>
      <c r="G4488" s="38">
        <v>1339567</v>
      </c>
      <c r="H4488" s="48" t="s">
        <v>9183</v>
      </c>
      <c r="I4488" s="40" t="s">
        <v>9184</v>
      </c>
      <c r="J4488" s="45">
        <f t="shared" si="263"/>
        <v>56872</v>
      </c>
      <c r="K4488" s="47">
        <f t="shared" si="264"/>
        <v>1339567</v>
      </c>
      <c r="L4488">
        <f>+VLOOKUP(J4488,'Thanh toán '!Q$6:R$3244,2,0)</f>
        <v>1339567</v>
      </c>
      <c r="M4488" s="47">
        <f t="shared" si="265"/>
        <v>0</v>
      </c>
    </row>
    <row r="4489" spans="1:13" hidden="1" x14ac:dyDescent="0.25">
      <c r="A4489" s="43">
        <v>44921</v>
      </c>
      <c r="B4489" s="40" t="s">
        <v>17567</v>
      </c>
      <c r="C4489" s="40" t="s">
        <v>17568</v>
      </c>
      <c r="D4489" s="38">
        <v>848400</v>
      </c>
      <c r="E4489" s="42" t="s">
        <v>9114</v>
      </c>
      <c r="F4489" s="38">
        <v>67872</v>
      </c>
      <c r="G4489" s="38">
        <v>916272</v>
      </c>
      <c r="H4489" s="48" t="s">
        <v>9183</v>
      </c>
      <c r="I4489" s="40" t="s">
        <v>9184</v>
      </c>
      <c r="J4489" s="45">
        <f t="shared" si="263"/>
        <v>56873</v>
      </c>
      <c r="K4489" s="47">
        <f t="shared" si="264"/>
        <v>916272</v>
      </c>
      <c r="L4489" t="e">
        <f>+VLOOKUP(J4489,'Thanh toán '!Q$6:R$3244,2,0)</f>
        <v>#N/A</v>
      </c>
      <c r="M4489" s="47" t="e">
        <f t="shared" si="265"/>
        <v>#N/A</v>
      </c>
    </row>
    <row r="4490" spans="1:13" hidden="1" x14ac:dyDescent="0.25">
      <c r="A4490" s="43">
        <v>44921</v>
      </c>
      <c r="B4490" s="40" t="s">
        <v>17569</v>
      </c>
      <c r="C4490" s="40" t="s">
        <v>17570</v>
      </c>
      <c r="D4490" s="38">
        <v>4451332</v>
      </c>
      <c r="E4490" s="42" t="s">
        <v>9114</v>
      </c>
      <c r="F4490" s="38">
        <v>356107</v>
      </c>
      <c r="G4490" s="38">
        <v>4807439</v>
      </c>
      <c r="H4490" s="48" t="s">
        <v>9179</v>
      </c>
      <c r="I4490" s="40" t="s">
        <v>9180</v>
      </c>
      <c r="J4490" s="45">
        <f t="shared" si="263"/>
        <v>56874</v>
      </c>
      <c r="K4490" s="47">
        <f t="shared" si="264"/>
        <v>4807439</v>
      </c>
      <c r="L4490">
        <f>+VLOOKUP(J4490,'Thanh toán '!Q$6:R$3244,2,0)</f>
        <v>4807439</v>
      </c>
      <c r="M4490" s="47">
        <f t="shared" si="265"/>
        <v>0</v>
      </c>
    </row>
    <row r="4491" spans="1:13" hidden="1" x14ac:dyDescent="0.25">
      <c r="A4491" s="43">
        <v>44921</v>
      </c>
      <c r="B4491" s="40" t="s">
        <v>17571</v>
      </c>
      <c r="C4491" s="40" t="s">
        <v>17572</v>
      </c>
      <c r="D4491" s="38">
        <v>669727</v>
      </c>
      <c r="E4491" s="42" t="s">
        <v>9114</v>
      </c>
      <c r="F4491" s="38">
        <v>53578</v>
      </c>
      <c r="G4491" s="38">
        <v>723305</v>
      </c>
      <c r="H4491" s="48" t="s">
        <v>9001</v>
      </c>
      <c r="I4491" s="40" t="s">
        <v>9002</v>
      </c>
      <c r="J4491" s="45">
        <f t="shared" si="263"/>
        <v>56875</v>
      </c>
      <c r="K4491" s="47">
        <f t="shared" si="264"/>
        <v>723305</v>
      </c>
      <c r="L4491">
        <f>+VLOOKUP(J4491,'Thanh toán '!Q$6:R$3244,2,0)</f>
        <v>723305</v>
      </c>
      <c r="M4491" s="47">
        <f t="shared" si="265"/>
        <v>0</v>
      </c>
    </row>
    <row r="4492" spans="1:13" hidden="1" x14ac:dyDescent="0.25">
      <c r="A4492" s="43">
        <v>44921</v>
      </c>
      <c r="B4492" s="40" t="s">
        <v>17573</v>
      </c>
      <c r="C4492" s="40" t="s">
        <v>17574</v>
      </c>
      <c r="D4492" s="38">
        <v>802101</v>
      </c>
      <c r="E4492" s="42" t="s">
        <v>9114</v>
      </c>
      <c r="F4492" s="38">
        <v>64168</v>
      </c>
      <c r="G4492" s="38">
        <v>866269</v>
      </c>
      <c r="H4492" s="48" t="s">
        <v>9001</v>
      </c>
      <c r="I4492" s="40" t="s">
        <v>9002</v>
      </c>
      <c r="J4492" s="45">
        <f t="shared" si="263"/>
        <v>56877</v>
      </c>
      <c r="K4492" s="47">
        <f t="shared" si="264"/>
        <v>866269</v>
      </c>
      <c r="L4492">
        <f>+VLOOKUP(J4492,'Thanh toán '!Q$6:R$3244,2,0)</f>
        <v>866269</v>
      </c>
      <c r="M4492" s="47">
        <f t="shared" si="265"/>
        <v>0</v>
      </c>
    </row>
    <row r="4493" spans="1:13" hidden="1" x14ac:dyDescent="0.25">
      <c r="A4493" s="43">
        <v>44921</v>
      </c>
      <c r="B4493" s="40" t="s">
        <v>17575</v>
      </c>
      <c r="C4493" s="40" t="s">
        <v>17576</v>
      </c>
      <c r="D4493" s="38">
        <v>768611</v>
      </c>
      <c r="E4493" s="42" t="s">
        <v>9114</v>
      </c>
      <c r="F4493" s="38">
        <v>61489</v>
      </c>
      <c r="G4493" s="38">
        <v>830100</v>
      </c>
      <c r="H4493" s="48" t="s">
        <v>9001</v>
      </c>
      <c r="I4493" s="40" t="s">
        <v>9002</v>
      </c>
      <c r="J4493" s="45">
        <f t="shared" si="263"/>
        <v>56878</v>
      </c>
      <c r="K4493" s="47">
        <f t="shared" si="264"/>
        <v>830100</v>
      </c>
      <c r="L4493">
        <f>+VLOOKUP(J4493,'Thanh toán '!Q$6:R$3244,2,0)</f>
        <v>830100</v>
      </c>
      <c r="M4493" s="47">
        <f t="shared" si="265"/>
        <v>0</v>
      </c>
    </row>
    <row r="4494" spans="1:13" hidden="1" x14ac:dyDescent="0.25">
      <c r="A4494" s="43">
        <v>44921</v>
      </c>
      <c r="B4494" s="40" t="s">
        <v>17577</v>
      </c>
      <c r="C4494" s="40" t="s">
        <v>17578</v>
      </c>
      <c r="D4494" s="38">
        <v>1529251</v>
      </c>
      <c r="E4494" s="42" t="s">
        <v>9114</v>
      </c>
      <c r="F4494" s="38">
        <v>122340</v>
      </c>
      <c r="G4494" s="38">
        <v>1651591</v>
      </c>
      <c r="H4494" s="48" t="s">
        <v>9001</v>
      </c>
      <c r="I4494" s="40" t="s">
        <v>9002</v>
      </c>
      <c r="J4494" s="45">
        <f t="shared" si="263"/>
        <v>56879</v>
      </c>
      <c r="K4494" s="47">
        <f t="shared" si="264"/>
        <v>1651591</v>
      </c>
      <c r="L4494">
        <f>+VLOOKUP(J4494,'Thanh toán '!Q$6:R$3244,2,0)</f>
        <v>1651591</v>
      </c>
      <c r="M4494" s="47">
        <f t="shared" si="265"/>
        <v>0</v>
      </c>
    </row>
    <row r="4495" spans="1:13" hidden="1" x14ac:dyDescent="0.25">
      <c r="A4495" s="43">
        <v>44921</v>
      </c>
      <c r="B4495" s="40" t="s">
        <v>17579</v>
      </c>
      <c r="C4495" s="40" t="s">
        <v>17580</v>
      </c>
      <c r="D4495" s="38">
        <v>2137139</v>
      </c>
      <c r="E4495" s="42" t="s">
        <v>9114</v>
      </c>
      <c r="F4495" s="38">
        <v>170971</v>
      </c>
      <c r="G4495" s="38">
        <v>2308110</v>
      </c>
      <c r="H4495" s="48" t="s">
        <v>9078</v>
      </c>
      <c r="I4495" s="40" t="s">
        <v>9079</v>
      </c>
      <c r="J4495" s="45">
        <f t="shared" si="263"/>
        <v>56880</v>
      </c>
      <c r="K4495" s="47">
        <f t="shared" si="264"/>
        <v>2308110</v>
      </c>
      <c r="L4495">
        <f>+VLOOKUP(J4495,'Thanh toán '!Q$6:R$3244,2,0)</f>
        <v>2308110</v>
      </c>
      <c r="M4495" s="47">
        <f t="shared" si="265"/>
        <v>0</v>
      </c>
    </row>
    <row r="4496" spans="1:13" hidden="1" x14ac:dyDescent="0.25">
      <c r="A4496" s="43">
        <v>44921</v>
      </c>
      <c r="B4496" s="40" t="s">
        <v>17581</v>
      </c>
      <c r="C4496" s="40" t="s">
        <v>17582</v>
      </c>
      <c r="D4496" s="38">
        <v>873185</v>
      </c>
      <c r="E4496" s="42" t="s">
        <v>9114</v>
      </c>
      <c r="F4496" s="38">
        <v>69855</v>
      </c>
      <c r="G4496" s="38">
        <v>943040</v>
      </c>
      <c r="H4496" s="48" t="s">
        <v>9001</v>
      </c>
      <c r="I4496" s="40" t="s">
        <v>9002</v>
      </c>
      <c r="J4496" s="45">
        <f t="shared" si="263"/>
        <v>56881</v>
      </c>
      <c r="K4496" s="47">
        <f t="shared" si="264"/>
        <v>943040</v>
      </c>
      <c r="L4496">
        <f>+VLOOKUP(J4496,'Thanh toán '!Q$6:R$3244,2,0)</f>
        <v>943040</v>
      </c>
      <c r="M4496" s="47">
        <f t="shared" si="265"/>
        <v>0</v>
      </c>
    </row>
    <row r="4497" spans="1:13" hidden="1" x14ac:dyDescent="0.25">
      <c r="A4497" s="43">
        <v>44921</v>
      </c>
      <c r="B4497" s="40" t="s">
        <v>17583</v>
      </c>
      <c r="C4497" s="40" t="s">
        <v>17584</v>
      </c>
      <c r="D4497" s="38">
        <v>1204718</v>
      </c>
      <c r="E4497" s="42" t="s">
        <v>9114</v>
      </c>
      <c r="F4497" s="38">
        <v>96377</v>
      </c>
      <c r="G4497" s="38">
        <v>1301095</v>
      </c>
      <c r="H4497" s="48" t="s">
        <v>9001</v>
      </c>
      <c r="I4497" s="40" t="s">
        <v>9002</v>
      </c>
      <c r="J4497" s="45">
        <f t="shared" si="263"/>
        <v>56882</v>
      </c>
      <c r="K4497" s="47">
        <f t="shared" si="264"/>
        <v>1301095</v>
      </c>
      <c r="L4497" t="e">
        <f>+VLOOKUP(J4497,'Thanh toán '!Q$6:R$3244,2,0)</f>
        <v>#N/A</v>
      </c>
      <c r="M4497" s="47" t="e">
        <f t="shared" si="265"/>
        <v>#N/A</v>
      </c>
    </row>
    <row r="4498" spans="1:13" hidden="1" x14ac:dyDescent="0.25">
      <c r="A4498" s="43">
        <v>44921</v>
      </c>
      <c r="B4498" s="40" t="s">
        <v>17585</v>
      </c>
      <c r="C4498" s="40" t="s">
        <v>17586</v>
      </c>
      <c r="D4498" s="38">
        <v>656066</v>
      </c>
      <c r="E4498" s="42" t="s">
        <v>9114</v>
      </c>
      <c r="F4498" s="38">
        <v>52485</v>
      </c>
      <c r="G4498" s="38">
        <v>708551</v>
      </c>
      <c r="H4498" s="48" t="s">
        <v>9001</v>
      </c>
      <c r="I4498" s="40" t="s">
        <v>9002</v>
      </c>
      <c r="J4498" s="45">
        <f t="shared" si="263"/>
        <v>56883</v>
      </c>
      <c r="K4498" s="47">
        <f t="shared" si="264"/>
        <v>708551</v>
      </c>
      <c r="L4498">
        <f>+VLOOKUP(J4498,'Thanh toán '!Q$6:R$3244,2,0)</f>
        <v>708551</v>
      </c>
      <c r="M4498" s="47">
        <f t="shared" si="265"/>
        <v>0</v>
      </c>
    </row>
    <row r="4499" spans="1:13" hidden="1" x14ac:dyDescent="0.25">
      <c r="A4499" s="43">
        <v>44921</v>
      </c>
      <c r="B4499" s="40" t="s">
        <v>17587</v>
      </c>
      <c r="C4499" s="40" t="s">
        <v>17588</v>
      </c>
      <c r="D4499" s="38">
        <v>5102977</v>
      </c>
      <c r="E4499" s="42" t="s">
        <v>9114</v>
      </c>
      <c r="F4499" s="38">
        <v>408238</v>
      </c>
      <c r="G4499" s="38">
        <v>5511215</v>
      </c>
      <c r="H4499" s="48" t="s">
        <v>9082</v>
      </c>
      <c r="I4499" s="40" t="s">
        <v>9083</v>
      </c>
      <c r="J4499" s="45">
        <f t="shared" si="263"/>
        <v>56884</v>
      </c>
      <c r="K4499" s="47">
        <f t="shared" si="264"/>
        <v>5511215</v>
      </c>
      <c r="L4499">
        <f>+VLOOKUP(J4499,'Thanh toán '!Q$6:R$3244,2,0)</f>
        <v>5511215</v>
      </c>
      <c r="M4499" s="47">
        <f t="shared" si="265"/>
        <v>0</v>
      </c>
    </row>
    <row r="4500" spans="1:13" hidden="1" x14ac:dyDescent="0.25">
      <c r="A4500" s="43">
        <v>44921</v>
      </c>
      <c r="B4500" s="40" t="s">
        <v>17589</v>
      </c>
      <c r="C4500" s="40" t="s">
        <v>17590</v>
      </c>
      <c r="D4500" s="38">
        <v>1712604</v>
      </c>
      <c r="E4500" s="42" t="s">
        <v>9114</v>
      </c>
      <c r="F4500" s="38">
        <v>137008</v>
      </c>
      <c r="G4500" s="38">
        <v>1849612</v>
      </c>
      <c r="H4500" s="48" t="s">
        <v>9439</v>
      </c>
      <c r="I4500" s="40" t="s">
        <v>9440</v>
      </c>
      <c r="J4500" s="45">
        <f t="shared" si="263"/>
        <v>56896</v>
      </c>
      <c r="K4500" s="47">
        <f t="shared" si="264"/>
        <v>1849612</v>
      </c>
      <c r="L4500">
        <f>+VLOOKUP(J4500,'Thanh toán '!Q$6:R$3244,2,0)</f>
        <v>1849612</v>
      </c>
      <c r="M4500" s="47">
        <f t="shared" si="265"/>
        <v>0</v>
      </c>
    </row>
    <row r="4501" spans="1:13" ht="21" hidden="1" x14ac:dyDescent="0.25">
      <c r="A4501" s="43">
        <v>44921</v>
      </c>
      <c r="B4501" s="40" t="s">
        <v>17591</v>
      </c>
      <c r="C4501" s="40" t="s">
        <v>17592</v>
      </c>
      <c r="D4501" s="38">
        <v>756875</v>
      </c>
      <c r="E4501" s="42" t="s">
        <v>9114</v>
      </c>
      <c r="F4501" s="38">
        <v>60550</v>
      </c>
      <c r="G4501" s="38">
        <v>817425</v>
      </c>
      <c r="H4501" s="48" t="s">
        <v>9034</v>
      </c>
      <c r="I4501" s="40" t="s">
        <v>9035</v>
      </c>
      <c r="J4501" s="45">
        <f t="shared" si="263"/>
        <v>56897</v>
      </c>
      <c r="K4501" s="47">
        <f t="shared" si="264"/>
        <v>817425</v>
      </c>
      <c r="L4501">
        <f>+VLOOKUP(J4501,'Thanh toán '!Q$6:R$3244,2,0)</f>
        <v>817425</v>
      </c>
      <c r="M4501" s="47">
        <f t="shared" si="265"/>
        <v>0</v>
      </c>
    </row>
    <row r="4502" spans="1:13" ht="21" hidden="1" x14ac:dyDescent="0.25">
      <c r="A4502" s="43">
        <v>44921</v>
      </c>
      <c r="B4502" s="40" t="s">
        <v>17593</v>
      </c>
      <c r="C4502" s="40" t="s">
        <v>17594</v>
      </c>
      <c r="D4502" s="38">
        <v>200728</v>
      </c>
      <c r="E4502" s="42" t="s">
        <v>9114</v>
      </c>
      <c r="F4502" s="38">
        <v>16058</v>
      </c>
      <c r="G4502" s="38">
        <v>216786</v>
      </c>
      <c r="H4502" s="48" t="s">
        <v>9034</v>
      </c>
      <c r="I4502" s="40" t="s">
        <v>9035</v>
      </c>
      <c r="J4502" s="45">
        <f t="shared" si="263"/>
        <v>56898</v>
      </c>
      <c r="K4502" s="47">
        <f t="shared" si="264"/>
        <v>216786</v>
      </c>
      <c r="L4502">
        <f>+VLOOKUP(J4502,'Thanh toán '!Q$6:R$3244,2,0)</f>
        <v>216786</v>
      </c>
      <c r="M4502" s="47">
        <f t="shared" si="265"/>
        <v>0</v>
      </c>
    </row>
    <row r="4503" spans="1:13" hidden="1" x14ac:dyDescent="0.25">
      <c r="A4503" s="43">
        <v>44921</v>
      </c>
      <c r="B4503" s="40" t="s">
        <v>17595</v>
      </c>
      <c r="C4503" s="40" t="s">
        <v>17596</v>
      </c>
      <c r="D4503" s="38">
        <v>1012061</v>
      </c>
      <c r="E4503" s="42" t="s">
        <v>9114</v>
      </c>
      <c r="F4503" s="38">
        <v>80965</v>
      </c>
      <c r="G4503" s="38">
        <v>1093026</v>
      </c>
      <c r="H4503" s="48" t="s">
        <v>9050</v>
      </c>
      <c r="I4503" s="40" t="s">
        <v>9051</v>
      </c>
      <c r="J4503" s="45">
        <f t="shared" si="263"/>
        <v>56899</v>
      </c>
      <c r="K4503" s="47">
        <f t="shared" si="264"/>
        <v>1093026</v>
      </c>
      <c r="L4503">
        <f>+VLOOKUP(J4503,'Thanh toán '!Q$6:R$3244,2,0)</f>
        <v>1093026</v>
      </c>
      <c r="M4503" s="47">
        <f t="shared" si="265"/>
        <v>0</v>
      </c>
    </row>
    <row r="4504" spans="1:13" hidden="1" x14ac:dyDescent="0.25">
      <c r="A4504" s="43">
        <v>44921</v>
      </c>
      <c r="B4504" s="40" t="s">
        <v>17597</v>
      </c>
      <c r="C4504" s="40" t="s">
        <v>17598</v>
      </c>
      <c r="D4504" s="38">
        <v>2934080</v>
      </c>
      <c r="E4504" s="42" t="s">
        <v>9114</v>
      </c>
      <c r="F4504" s="38">
        <v>234726</v>
      </c>
      <c r="G4504" s="38">
        <v>3168806</v>
      </c>
      <c r="H4504" s="48" t="s">
        <v>10394</v>
      </c>
      <c r="I4504" s="40" t="s">
        <v>10395</v>
      </c>
      <c r="J4504" s="45">
        <f t="shared" si="263"/>
        <v>56900</v>
      </c>
      <c r="K4504" s="47">
        <f t="shared" si="264"/>
        <v>3168806</v>
      </c>
      <c r="L4504">
        <f>+VLOOKUP(J4504,'Thanh toán '!Q$6:R$3244,2,0)</f>
        <v>3168806</v>
      </c>
      <c r="M4504" s="47">
        <f t="shared" si="265"/>
        <v>0</v>
      </c>
    </row>
    <row r="4505" spans="1:13" hidden="1" x14ac:dyDescent="0.25">
      <c r="A4505" s="43">
        <v>44921</v>
      </c>
      <c r="B4505" s="40" t="s">
        <v>17599</v>
      </c>
      <c r="C4505" s="40" t="s">
        <v>17600</v>
      </c>
      <c r="D4505" s="38">
        <v>367155</v>
      </c>
      <c r="E4505" s="42" t="s">
        <v>9114</v>
      </c>
      <c r="F4505" s="38">
        <v>29372</v>
      </c>
      <c r="G4505" s="38">
        <v>396527</v>
      </c>
      <c r="H4505" s="48" t="s">
        <v>9030</v>
      </c>
      <c r="I4505" s="40" t="s">
        <v>9031</v>
      </c>
      <c r="J4505" s="45">
        <f t="shared" si="263"/>
        <v>56901</v>
      </c>
      <c r="K4505" s="47">
        <f t="shared" si="264"/>
        <v>396527</v>
      </c>
      <c r="L4505">
        <f>+VLOOKUP(J4505,'Thanh toán '!Q$6:R$3244,2,0)</f>
        <v>396527</v>
      </c>
      <c r="M4505" s="47">
        <f t="shared" si="265"/>
        <v>0</v>
      </c>
    </row>
    <row r="4506" spans="1:13" hidden="1" x14ac:dyDescent="0.25">
      <c r="A4506" s="43">
        <v>44921</v>
      </c>
      <c r="B4506" s="40" t="s">
        <v>17601</v>
      </c>
      <c r="C4506" s="40" t="s">
        <v>17602</v>
      </c>
      <c r="D4506" s="38">
        <v>3634357</v>
      </c>
      <c r="E4506" s="42" t="s">
        <v>9114</v>
      </c>
      <c r="F4506" s="38">
        <v>290749</v>
      </c>
      <c r="G4506" s="38">
        <v>3925106</v>
      </c>
      <c r="H4506" s="48" t="s">
        <v>9814</v>
      </c>
      <c r="I4506" s="40" t="s">
        <v>9815</v>
      </c>
      <c r="J4506" s="45">
        <f t="shared" si="263"/>
        <v>56902</v>
      </c>
      <c r="K4506" s="47">
        <f t="shared" si="264"/>
        <v>3925106</v>
      </c>
      <c r="L4506">
        <f>+VLOOKUP(J4506,'Thanh toán '!Q$6:R$3244,2,0)</f>
        <v>3925106</v>
      </c>
      <c r="M4506" s="47">
        <f t="shared" si="265"/>
        <v>0</v>
      </c>
    </row>
    <row r="4507" spans="1:13" ht="21" hidden="1" x14ac:dyDescent="0.25">
      <c r="A4507" s="43">
        <v>44921</v>
      </c>
      <c r="B4507" s="40" t="s">
        <v>17603</v>
      </c>
      <c r="C4507" s="40" t="s">
        <v>17604</v>
      </c>
      <c r="D4507" s="38">
        <v>2257934</v>
      </c>
      <c r="E4507" s="42" t="s">
        <v>9114</v>
      </c>
      <c r="F4507" s="38">
        <v>180635</v>
      </c>
      <c r="G4507" s="38">
        <v>2438569</v>
      </c>
      <c r="H4507" s="48" t="s">
        <v>9034</v>
      </c>
      <c r="I4507" s="40" t="s">
        <v>9035</v>
      </c>
      <c r="J4507" s="45">
        <f t="shared" si="263"/>
        <v>56903</v>
      </c>
      <c r="K4507" s="47">
        <f t="shared" si="264"/>
        <v>2438569</v>
      </c>
      <c r="L4507">
        <f>+VLOOKUP(J4507,'Thanh toán '!Q$6:R$3244,2,0)</f>
        <v>2438569</v>
      </c>
      <c r="M4507" s="47">
        <f t="shared" si="265"/>
        <v>0</v>
      </c>
    </row>
    <row r="4508" spans="1:13" ht="21" hidden="1" x14ac:dyDescent="0.25">
      <c r="A4508" s="43">
        <v>44921</v>
      </c>
      <c r="B4508" s="40" t="s">
        <v>17605</v>
      </c>
      <c r="C4508" s="40" t="s">
        <v>17606</v>
      </c>
      <c r="D4508" s="38">
        <v>722815</v>
      </c>
      <c r="E4508" s="42" t="s">
        <v>9114</v>
      </c>
      <c r="F4508" s="38">
        <v>57825</v>
      </c>
      <c r="G4508" s="38">
        <v>780640</v>
      </c>
      <c r="H4508" s="48" t="s">
        <v>9034</v>
      </c>
      <c r="I4508" s="40" t="s">
        <v>9035</v>
      </c>
      <c r="J4508" s="45">
        <f t="shared" si="263"/>
        <v>56904</v>
      </c>
      <c r="K4508" s="47">
        <f t="shared" si="264"/>
        <v>780640</v>
      </c>
      <c r="L4508">
        <f>+VLOOKUP(J4508,'Thanh toán '!Q$6:R$3244,2,0)</f>
        <v>780640</v>
      </c>
      <c r="M4508" s="47">
        <f t="shared" si="265"/>
        <v>0</v>
      </c>
    </row>
    <row r="4509" spans="1:13" hidden="1" x14ac:dyDescent="0.25">
      <c r="A4509" s="43">
        <v>44921</v>
      </c>
      <c r="B4509" s="40" t="s">
        <v>17607</v>
      </c>
      <c r="C4509" s="40" t="s">
        <v>17608</v>
      </c>
      <c r="D4509" s="38">
        <v>839151</v>
      </c>
      <c r="E4509" s="42" t="s">
        <v>9114</v>
      </c>
      <c r="F4509" s="38">
        <v>67132</v>
      </c>
      <c r="G4509" s="38">
        <v>906283</v>
      </c>
      <c r="H4509" s="48" t="s">
        <v>9024</v>
      </c>
      <c r="I4509" s="40" t="s">
        <v>9025</v>
      </c>
      <c r="J4509" s="45">
        <f t="shared" si="263"/>
        <v>56905</v>
      </c>
      <c r="K4509" s="47">
        <f t="shared" si="264"/>
        <v>906283</v>
      </c>
      <c r="L4509">
        <f>+VLOOKUP(J4509,'Thanh toán '!Q$6:R$3244,2,0)</f>
        <v>906283</v>
      </c>
      <c r="M4509" s="47">
        <f t="shared" si="265"/>
        <v>0</v>
      </c>
    </row>
    <row r="4510" spans="1:13" hidden="1" x14ac:dyDescent="0.25">
      <c r="A4510" s="43">
        <v>44921</v>
      </c>
      <c r="B4510" s="40" t="s">
        <v>17609</v>
      </c>
      <c r="C4510" s="40" t="s">
        <v>17610</v>
      </c>
      <c r="D4510" s="38">
        <v>10274022</v>
      </c>
      <c r="E4510" s="42" t="s">
        <v>9114</v>
      </c>
      <c r="F4510" s="38">
        <v>821922</v>
      </c>
      <c r="G4510" s="38">
        <v>11095944</v>
      </c>
      <c r="H4510" s="48" t="s">
        <v>10431</v>
      </c>
      <c r="I4510" s="40" t="s">
        <v>10432</v>
      </c>
      <c r="J4510" s="45">
        <f t="shared" si="263"/>
        <v>56950</v>
      </c>
      <c r="K4510" s="47">
        <f t="shared" si="264"/>
        <v>11095944</v>
      </c>
      <c r="L4510">
        <f>+VLOOKUP(J4510,'Thanh toán '!Q$6:R$3244,2,0)</f>
        <v>11095944</v>
      </c>
      <c r="M4510" s="47">
        <f t="shared" si="265"/>
        <v>0</v>
      </c>
    </row>
    <row r="4511" spans="1:13" hidden="1" x14ac:dyDescent="0.25">
      <c r="A4511" s="43">
        <v>44922</v>
      </c>
      <c r="B4511" s="40" t="s">
        <v>17611</v>
      </c>
      <c r="C4511" s="40" t="s">
        <v>17612</v>
      </c>
      <c r="D4511" s="38">
        <v>734310</v>
      </c>
      <c r="E4511" s="42" t="s">
        <v>9114</v>
      </c>
      <c r="F4511" s="38">
        <v>58745</v>
      </c>
      <c r="G4511" s="38">
        <v>793055</v>
      </c>
      <c r="H4511" s="48" t="s">
        <v>9001</v>
      </c>
      <c r="I4511" s="40" t="s">
        <v>9002</v>
      </c>
      <c r="J4511" s="45">
        <f t="shared" si="263"/>
        <v>56953</v>
      </c>
      <c r="K4511" s="47">
        <f t="shared" si="264"/>
        <v>793055</v>
      </c>
      <c r="L4511">
        <f>+VLOOKUP(J4511,'Thanh toán '!Q$6:R$3244,2,0)</f>
        <v>793055</v>
      </c>
      <c r="M4511" s="47">
        <f t="shared" si="265"/>
        <v>0</v>
      </c>
    </row>
    <row r="4512" spans="1:13" hidden="1" x14ac:dyDescent="0.25">
      <c r="A4512" s="43">
        <v>44922</v>
      </c>
      <c r="B4512" s="40" t="s">
        <v>17613</v>
      </c>
      <c r="C4512" s="40" t="s">
        <v>17614</v>
      </c>
      <c r="D4512" s="38">
        <v>3533610</v>
      </c>
      <c r="E4512" s="42" t="s">
        <v>9114</v>
      </c>
      <c r="F4512" s="38">
        <v>282689</v>
      </c>
      <c r="G4512" s="38">
        <v>3816299</v>
      </c>
      <c r="H4512" s="48" t="s">
        <v>9242</v>
      </c>
      <c r="I4512" s="40" t="s">
        <v>9243</v>
      </c>
      <c r="J4512" s="45">
        <f t="shared" si="263"/>
        <v>56955</v>
      </c>
      <c r="K4512" s="47">
        <f t="shared" si="264"/>
        <v>3816299</v>
      </c>
      <c r="L4512">
        <f>+VLOOKUP(J4512,'Thanh toán '!Q$6:R$3244,2,0)</f>
        <v>3816299</v>
      </c>
      <c r="M4512" s="47">
        <f t="shared" si="265"/>
        <v>0</v>
      </c>
    </row>
    <row r="4513" spans="1:13" ht="21" hidden="1" x14ac:dyDescent="0.25">
      <c r="A4513" s="43">
        <v>44922</v>
      </c>
      <c r="B4513" s="40" t="s">
        <v>17615</v>
      </c>
      <c r="C4513" s="40" t="s">
        <v>17616</v>
      </c>
      <c r="D4513" s="38">
        <v>441000</v>
      </c>
      <c r="E4513" s="42" t="s">
        <v>9114</v>
      </c>
      <c r="F4513" s="38">
        <v>35280</v>
      </c>
      <c r="G4513" s="38">
        <v>476280</v>
      </c>
      <c r="H4513" s="48" t="s">
        <v>9034</v>
      </c>
      <c r="I4513" s="40" t="s">
        <v>9035</v>
      </c>
      <c r="J4513" s="45">
        <f t="shared" si="263"/>
        <v>56957</v>
      </c>
      <c r="K4513" s="47">
        <f t="shared" si="264"/>
        <v>476280</v>
      </c>
      <c r="L4513" t="e">
        <f>+VLOOKUP(J4513,'Thanh toán '!Q$6:R$3244,2,0)</f>
        <v>#N/A</v>
      </c>
      <c r="M4513" s="47" t="e">
        <f t="shared" si="265"/>
        <v>#N/A</v>
      </c>
    </row>
    <row r="4514" spans="1:13" ht="21" hidden="1" x14ac:dyDescent="0.25">
      <c r="A4514" s="43">
        <v>44922</v>
      </c>
      <c r="B4514" s="40" t="s">
        <v>17617</v>
      </c>
      <c r="C4514" s="40" t="s">
        <v>17618</v>
      </c>
      <c r="D4514" s="38">
        <v>865200</v>
      </c>
      <c r="E4514" s="42" t="s">
        <v>9114</v>
      </c>
      <c r="F4514" s="38">
        <v>69216</v>
      </c>
      <c r="G4514" s="38">
        <v>934416</v>
      </c>
      <c r="H4514" s="48" t="s">
        <v>9034</v>
      </c>
      <c r="I4514" s="40" t="s">
        <v>9035</v>
      </c>
      <c r="J4514" s="45">
        <f t="shared" si="263"/>
        <v>56958</v>
      </c>
      <c r="K4514" s="47">
        <f t="shared" si="264"/>
        <v>934416</v>
      </c>
      <c r="L4514" t="e">
        <f>+VLOOKUP(J4514,'Thanh toán '!Q$6:R$3244,2,0)</f>
        <v>#N/A</v>
      </c>
      <c r="M4514" s="47" t="e">
        <f t="shared" si="265"/>
        <v>#N/A</v>
      </c>
    </row>
    <row r="4515" spans="1:13" ht="21" hidden="1" x14ac:dyDescent="0.25">
      <c r="A4515" s="43">
        <v>44922</v>
      </c>
      <c r="B4515" s="40" t="s">
        <v>17619</v>
      </c>
      <c r="C4515" s="40" t="s">
        <v>17620</v>
      </c>
      <c r="D4515" s="38">
        <v>865200</v>
      </c>
      <c r="E4515" s="42" t="s">
        <v>9114</v>
      </c>
      <c r="F4515" s="38">
        <v>69216</v>
      </c>
      <c r="G4515" s="38">
        <v>934416</v>
      </c>
      <c r="H4515" s="48" t="s">
        <v>9034</v>
      </c>
      <c r="I4515" s="40" t="s">
        <v>9035</v>
      </c>
      <c r="J4515" s="45">
        <f t="shared" si="263"/>
        <v>56961</v>
      </c>
      <c r="K4515" s="47">
        <f t="shared" si="264"/>
        <v>934416</v>
      </c>
      <c r="L4515" t="e">
        <f>+VLOOKUP(J4515,'Thanh toán '!Q$6:R$3244,2,0)</f>
        <v>#N/A</v>
      </c>
      <c r="M4515" s="47" t="e">
        <f t="shared" si="265"/>
        <v>#N/A</v>
      </c>
    </row>
    <row r="4516" spans="1:13" ht="21" hidden="1" x14ac:dyDescent="0.25">
      <c r="A4516" s="43">
        <v>44922</v>
      </c>
      <c r="B4516" s="40" t="s">
        <v>17621</v>
      </c>
      <c r="C4516" s="40" t="s">
        <v>17622</v>
      </c>
      <c r="D4516" s="38">
        <v>865200</v>
      </c>
      <c r="E4516" s="42" t="s">
        <v>9114</v>
      </c>
      <c r="F4516" s="38">
        <v>69216</v>
      </c>
      <c r="G4516" s="38">
        <v>934416</v>
      </c>
      <c r="H4516" s="48" t="s">
        <v>9034</v>
      </c>
      <c r="I4516" s="40" t="s">
        <v>9035</v>
      </c>
      <c r="J4516" s="45">
        <f t="shared" si="263"/>
        <v>56962</v>
      </c>
      <c r="K4516" s="47">
        <f t="shared" si="264"/>
        <v>934416</v>
      </c>
      <c r="L4516" t="e">
        <f>+VLOOKUP(J4516,'Thanh toán '!Q$6:R$3244,2,0)</f>
        <v>#N/A</v>
      </c>
      <c r="M4516" s="47" t="e">
        <f t="shared" si="265"/>
        <v>#N/A</v>
      </c>
    </row>
    <row r="4517" spans="1:13" hidden="1" x14ac:dyDescent="0.25">
      <c r="A4517" s="43">
        <v>44922</v>
      </c>
      <c r="B4517" s="40" t="s">
        <v>17623</v>
      </c>
      <c r="C4517" s="40" t="s">
        <v>17624</v>
      </c>
      <c r="D4517" s="38">
        <v>2218367</v>
      </c>
      <c r="E4517" s="42" t="s">
        <v>9114</v>
      </c>
      <c r="F4517" s="38">
        <v>177469</v>
      </c>
      <c r="G4517" s="38">
        <v>2395836</v>
      </c>
      <c r="H4517" s="48" t="s">
        <v>10339</v>
      </c>
      <c r="I4517" s="40" t="s">
        <v>10340</v>
      </c>
      <c r="J4517" s="45">
        <f t="shared" si="263"/>
        <v>56971</v>
      </c>
      <c r="K4517" s="47">
        <f t="shared" si="264"/>
        <v>2395836</v>
      </c>
      <c r="L4517">
        <f>+VLOOKUP(J4517,'Thanh toán '!Q$6:R$3244,2,0)</f>
        <v>2395836</v>
      </c>
      <c r="M4517" s="47">
        <f t="shared" si="265"/>
        <v>0</v>
      </c>
    </row>
    <row r="4518" spans="1:13" hidden="1" x14ac:dyDescent="0.25">
      <c r="A4518" s="43">
        <v>44922</v>
      </c>
      <c r="B4518" s="40" t="s">
        <v>17625</v>
      </c>
      <c r="C4518" s="40" t="s">
        <v>17626</v>
      </c>
      <c r="D4518" s="38">
        <v>200728</v>
      </c>
      <c r="E4518" s="42" t="s">
        <v>9114</v>
      </c>
      <c r="F4518" s="38">
        <v>16058</v>
      </c>
      <c r="G4518" s="38">
        <v>216786</v>
      </c>
      <c r="H4518" s="48" t="s">
        <v>9001</v>
      </c>
      <c r="I4518" s="40" t="s">
        <v>9002</v>
      </c>
      <c r="J4518" s="45">
        <f t="shared" si="263"/>
        <v>56973</v>
      </c>
      <c r="K4518" s="47">
        <f t="shared" si="264"/>
        <v>216786</v>
      </c>
      <c r="L4518">
        <f>+VLOOKUP(J4518,'Thanh toán '!Q$6:R$3244,2,0)</f>
        <v>216786</v>
      </c>
      <c r="M4518" s="47">
        <f t="shared" si="265"/>
        <v>0</v>
      </c>
    </row>
    <row r="4519" spans="1:13" hidden="1" x14ac:dyDescent="0.25">
      <c r="A4519" s="43">
        <v>44922</v>
      </c>
      <c r="B4519" s="40" t="s">
        <v>17627</v>
      </c>
      <c r="C4519" s="40" t="s">
        <v>17628</v>
      </c>
      <c r="D4519" s="38">
        <v>460190</v>
      </c>
      <c r="E4519" s="42" t="s">
        <v>9114</v>
      </c>
      <c r="F4519" s="38">
        <v>36815</v>
      </c>
      <c r="G4519" s="38">
        <v>497005</v>
      </c>
      <c r="H4519" s="48" t="s">
        <v>9001</v>
      </c>
      <c r="I4519" s="40" t="s">
        <v>9002</v>
      </c>
      <c r="J4519" s="45">
        <f t="shared" si="263"/>
        <v>56976</v>
      </c>
      <c r="K4519" s="47">
        <f t="shared" si="264"/>
        <v>497005</v>
      </c>
      <c r="L4519">
        <f>+VLOOKUP(J4519,'Thanh toán '!Q$6:R$3244,2,0)</f>
        <v>497005</v>
      </c>
      <c r="M4519" s="47">
        <f t="shared" si="265"/>
        <v>0</v>
      </c>
    </row>
    <row r="4520" spans="1:13" hidden="1" x14ac:dyDescent="0.25">
      <c r="A4520" s="43">
        <v>44922</v>
      </c>
      <c r="B4520" s="40" t="s">
        <v>17629</v>
      </c>
      <c r="C4520" s="40" t="s">
        <v>17630</v>
      </c>
      <c r="D4520" s="38">
        <v>1323000</v>
      </c>
      <c r="E4520" s="42" t="s">
        <v>9114</v>
      </c>
      <c r="F4520" s="38">
        <v>105840</v>
      </c>
      <c r="G4520" s="38">
        <v>1428840</v>
      </c>
      <c r="H4520" s="48" t="s">
        <v>10376</v>
      </c>
      <c r="I4520" s="40" t="s">
        <v>10377</v>
      </c>
      <c r="J4520" s="45">
        <f t="shared" si="263"/>
        <v>56977</v>
      </c>
      <c r="K4520" s="47">
        <f t="shared" si="264"/>
        <v>1428840</v>
      </c>
      <c r="L4520" t="e">
        <f>+VLOOKUP(J4520,'Thanh toán '!Q$6:R$3244,2,0)</f>
        <v>#N/A</v>
      </c>
      <c r="M4520" s="47" t="e">
        <f t="shared" si="265"/>
        <v>#N/A</v>
      </c>
    </row>
    <row r="4521" spans="1:13" hidden="1" x14ac:dyDescent="0.25">
      <c r="A4521" s="43">
        <v>44922</v>
      </c>
      <c r="B4521" s="40" t="s">
        <v>17631</v>
      </c>
      <c r="C4521" s="40" t="s">
        <v>17632</v>
      </c>
      <c r="D4521" s="38">
        <v>4295654</v>
      </c>
      <c r="E4521" s="42" t="s">
        <v>9114</v>
      </c>
      <c r="F4521" s="38">
        <v>343652</v>
      </c>
      <c r="G4521" s="38">
        <v>4639306</v>
      </c>
      <c r="H4521" s="48" t="s">
        <v>9206</v>
      </c>
      <c r="I4521" s="40" t="s">
        <v>9207</v>
      </c>
      <c r="J4521" s="45">
        <f t="shared" si="263"/>
        <v>56978</v>
      </c>
      <c r="K4521" s="47">
        <f t="shared" si="264"/>
        <v>4639306</v>
      </c>
      <c r="L4521">
        <f>+VLOOKUP(J4521,'Thanh toán '!Q$6:R$3244,2,0)</f>
        <v>4639306</v>
      </c>
      <c r="M4521" s="47">
        <f t="shared" si="265"/>
        <v>0</v>
      </c>
    </row>
    <row r="4522" spans="1:13" hidden="1" x14ac:dyDescent="0.25">
      <c r="A4522" s="43">
        <v>44922</v>
      </c>
      <c r="B4522" s="40" t="s">
        <v>17633</v>
      </c>
      <c r="C4522" s="40" t="s">
        <v>17634</v>
      </c>
      <c r="D4522" s="38">
        <v>3896670</v>
      </c>
      <c r="E4522" s="42" t="s">
        <v>9114</v>
      </c>
      <c r="F4522" s="38">
        <v>311734</v>
      </c>
      <c r="G4522" s="38">
        <v>4208404</v>
      </c>
      <c r="H4522" s="48" t="s">
        <v>9183</v>
      </c>
      <c r="I4522" s="40" t="s">
        <v>9184</v>
      </c>
      <c r="J4522" s="45">
        <f t="shared" si="263"/>
        <v>56981</v>
      </c>
      <c r="K4522" s="47">
        <f t="shared" si="264"/>
        <v>4208404</v>
      </c>
      <c r="L4522">
        <f>+VLOOKUP(J4522,'Thanh toán '!Q$6:R$3244,2,0)</f>
        <v>4208404</v>
      </c>
      <c r="M4522" s="47">
        <f t="shared" si="265"/>
        <v>0</v>
      </c>
    </row>
    <row r="4523" spans="1:13" hidden="1" x14ac:dyDescent="0.25">
      <c r="A4523" s="43">
        <v>44922</v>
      </c>
      <c r="B4523" s="40" t="s">
        <v>17635</v>
      </c>
      <c r="C4523" s="40" t="s">
        <v>17636</v>
      </c>
      <c r="D4523" s="38">
        <v>938620</v>
      </c>
      <c r="E4523" s="42" t="s">
        <v>9114</v>
      </c>
      <c r="F4523" s="38">
        <v>75090</v>
      </c>
      <c r="G4523" s="38">
        <v>1013710</v>
      </c>
      <c r="H4523" s="48" t="s">
        <v>9406</v>
      </c>
      <c r="I4523" s="40" t="s">
        <v>9407</v>
      </c>
      <c r="J4523" s="45">
        <f t="shared" si="263"/>
        <v>56982</v>
      </c>
      <c r="K4523" s="47">
        <f t="shared" si="264"/>
        <v>1013710</v>
      </c>
      <c r="L4523">
        <f>+VLOOKUP(J4523,'Thanh toán '!Q$6:R$3244,2,0)</f>
        <v>1013710</v>
      </c>
      <c r="M4523" s="47">
        <f t="shared" si="265"/>
        <v>0</v>
      </c>
    </row>
    <row r="4524" spans="1:13" hidden="1" x14ac:dyDescent="0.25">
      <c r="A4524" s="43">
        <v>44922</v>
      </c>
      <c r="B4524" s="40" t="s">
        <v>17637</v>
      </c>
      <c r="C4524" s="40" t="s">
        <v>17638</v>
      </c>
      <c r="D4524" s="38">
        <v>882000</v>
      </c>
      <c r="E4524" s="42" t="s">
        <v>9114</v>
      </c>
      <c r="F4524" s="38">
        <v>70560</v>
      </c>
      <c r="G4524" s="38">
        <v>952560</v>
      </c>
      <c r="H4524" s="48" t="s">
        <v>9183</v>
      </c>
      <c r="I4524" s="40" t="s">
        <v>9184</v>
      </c>
      <c r="J4524" s="45">
        <f t="shared" si="263"/>
        <v>56983</v>
      </c>
      <c r="K4524" s="47">
        <f t="shared" si="264"/>
        <v>952560</v>
      </c>
      <c r="L4524" t="e">
        <f>+VLOOKUP(J4524,'Thanh toán '!Q$6:R$3244,2,0)</f>
        <v>#N/A</v>
      </c>
      <c r="M4524" s="47" t="e">
        <f t="shared" si="265"/>
        <v>#N/A</v>
      </c>
    </row>
    <row r="4525" spans="1:13" hidden="1" x14ac:dyDescent="0.25">
      <c r="A4525" s="43">
        <v>44922</v>
      </c>
      <c r="B4525" s="40" t="s">
        <v>17639</v>
      </c>
      <c r="C4525" s="40" t="s">
        <v>17640</v>
      </c>
      <c r="D4525" s="38">
        <v>602184</v>
      </c>
      <c r="E4525" s="42" t="s">
        <v>9114</v>
      </c>
      <c r="F4525" s="38">
        <v>48175</v>
      </c>
      <c r="G4525" s="38">
        <v>650359</v>
      </c>
      <c r="H4525" s="48" t="s">
        <v>10376</v>
      </c>
      <c r="I4525" s="40" t="s">
        <v>10377</v>
      </c>
      <c r="J4525" s="45">
        <f t="shared" ref="J4525:J4588" si="266">+B4525*1</f>
        <v>56984</v>
      </c>
      <c r="K4525" s="47">
        <f t="shared" ref="K4525:K4588" si="267">+G4525</f>
        <v>650359</v>
      </c>
      <c r="L4525">
        <f>+VLOOKUP(J4525,'Thanh toán '!Q$6:R$3244,2,0)</f>
        <v>650359</v>
      </c>
      <c r="M4525" s="47">
        <f t="shared" si="265"/>
        <v>0</v>
      </c>
    </row>
    <row r="4526" spans="1:13" hidden="1" x14ac:dyDescent="0.25">
      <c r="A4526" s="43">
        <v>44922</v>
      </c>
      <c r="B4526" s="40" t="s">
        <v>17641</v>
      </c>
      <c r="C4526" s="40" t="s">
        <v>17642</v>
      </c>
      <c r="D4526" s="38">
        <v>506030</v>
      </c>
      <c r="E4526" s="42" t="s">
        <v>9114</v>
      </c>
      <c r="F4526" s="38">
        <v>40482</v>
      </c>
      <c r="G4526" s="38">
        <v>546512</v>
      </c>
      <c r="H4526" s="48" t="s">
        <v>9001</v>
      </c>
      <c r="I4526" s="40" t="s">
        <v>9002</v>
      </c>
      <c r="J4526" s="45">
        <f t="shared" si="266"/>
        <v>56985</v>
      </c>
      <c r="K4526" s="47">
        <f t="shared" si="267"/>
        <v>546512</v>
      </c>
      <c r="L4526">
        <f>+VLOOKUP(J4526,'Thanh toán '!Q$6:R$3244,2,0)</f>
        <v>546512</v>
      </c>
      <c r="M4526" s="47">
        <f t="shared" si="265"/>
        <v>0</v>
      </c>
    </row>
    <row r="4527" spans="1:13" hidden="1" x14ac:dyDescent="0.25">
      <c r="A4527" s="43">
        <v>44922</v>
      </c>
      <c r="B4527" s="40" t="s">
        <v>17643</v>
      </c>
      <c r="C4527" s="40" t="s">
        <v>17644</v>
      </c>
      <c r="D4527" s="38">
        <v>1240607</v>
      </c>
      <c r="E4527" s="42" t="s">
        <v>9114</v>
      </c>
      <c r="F4527" s="38">
        <v>99249</v>
      </c>
      <c r="G4527" s="38">
        <v>1339856</v>
      </c>
      <c r="H4527" s="48" t="s">
        <v>9278</v>
      </c>
      <c r="I4527" s="40" t="s">
        <v>9279</v>
      </c>
      <c r="J4527" s="45">
        <f t="shared" si="266"/>
        <v>56987</v>
      </c>
      <c r="K4527" s="47">
        <f t="shared" si="267"/>
        <v>1339856</v>
      </c>
      <c r="L4527">
        <f>+VLOOKUP(J4527,'Thanh toán '!Q$6:R$3244,2,0)</f>
        <v>1339856</v>
      </c>
      <c r="M4527" s="47">
        <f t="shared" si="265"/>
        <v>0</v>
      </c>
    </row>
    <row r="4528" spans="1:13" hidden="1" x14ac:dyDescent="0.25">
      <c r="A4528" s="43">
        <v>44922</v>
      </c>
      <c r="B4528" s="40" t="s">
        <v>17645</v>
      </c>
      <c r="C4528" s="40" t="s">
        <v>17646</v>
      </c>
      <c r="D4528" s="38">
        <v>2918643</v>
      </c>
      <c r="E4528" s="42" t="s">
        <v>9114</v>
      </c>
      <c r="F4528" s="38">
        <v>233491</v>
      </c>
      <c r="G4528" s="38">
        <v>3152134</v>
      </c>
      <c r="H4528" s="48" t="s">
        <v>9558</v>
      </c>
      <c r="I4528" s="40" t="s">
        <v>9559</v>
      </c>
      <c r="J4528" s="45">
        <f t="shared" si="266"/>
        <v>56989</v>
      </c>
      <c r="K4528" s="47">
        <f t="shared" si="267"/>
        <v>3152134</v>
      </c>
      <c r="L4528">
        <f>+VLOOKUP(J4528,'Thanh toán '!Q$6:R$3244,2,0)</f>
        <v>3152134</v>
      </c>
      <c r="M4528" s="47">
        <f t="shared" si="265"/>
        <v>0</v>
      </c>
    </row>
    <row r="4529" spans="1:13" ht="21" hidden="1" x14ac:dyDescent="0.25">
      <c r="A4529" s="43">
        <v>44922</v>
      </c>
      <c r="B4529" s="40" t="s">
        <v>17647</v>
      </c>
      <c r="C4529" s="40" t="s">
        <v>17648</v>
      </c>
      <c r="D4529" s="38">
        <v>1919534</v>
      </c>
      <c r="E4529" s="42" t="s">
        <v>9114</v>
      </c>
      <c r="F4529" s="38">
        <v>153563</v>
      </c>
      <c r="G4529" s="38">
        <v>2073097</v>
      </c>
      <c r="H4529" s="48" t="s">
        <v>9284</v>
      </c>
      <c r="I4529" s="40" t="s">
        <v>9285</v>
      </c>
      <c r="J4529" s="45">
        <f t="shared" si="266"/>
        <v>56999</v>
      </c>
      <c r="K4529" s="47">
        <f t="shared" si="267"/>
        <v>2073097</v>
      </c>
      <c r="L4529">
        <f>+VLOOKUP(J4529,'Thanh toán '!Q$6:R$3244,2,0)</f>
        <v>2073097</v>
      </c>
      <c r="M4529" s="47">
        <f t="shared" si="265"/>
        <v>0</v>
      </c>
    </row>
    <row r="4530" spans="1:13" hidden="1" x14ac:dyDescent="0.25">
      <c r="A4530" s="43">
        <v>44922</v>
      </c>
      <c r="B4530" s="40" t="s">
        <v>17649</v>
      </c>
      <c r="C4530" s="40" t="s">
        <v>17650</v>
      </c>
      <c r="D4530" s="38">
        <v>349274</v>
      </c>
      <c r="E4530" s="42" t="s">
        <v>9114</v>
      </c>
      <c r="F4530" s="38">
        <v>27942</v>
      </c>
      <c r="G4530" s="38">
        <v>377216</v>
      </c>
      <c r="H4530" s="48" t="s">
        <v>9001</v>
      </c>
      <c r="I4530" s="40" t="s">
        <v>9002</v>
      </c>
      <c r="J4530" s="45">
        <f t="shared" si="266"/>
        <v>57002</v>
      </c>
      <c r="K4530" s="47">
        <f t="shared" si="267"/>
        <v>377216</v>
      </c>
      <c r="L4530">
        <f>+VLOOKUP(J4530,'Thanh toán '!Q$6:R$3244,2,0)</f>
        <v>377216</v>
      </c>
      <c r="M4530" s="47">
        <f t="shared" si="265"/>
        <v>0</v>
      </c>
    </row>
    <row r="4531" spans="1:13" hidden="1" x14ac:dyDescent="0.25">
      <c r="A4531" s="43">
        <v>44922</v>
      </c>
      <c r="B4531" s="40" t="s">
        <v>17651</v>
      </c>
      <c r="C4531" s="40" t="s">
        <v>17652</v>
      </c>
      <c r="D4531" s="38">
        <v>333174</v>
      </c>
      <c r="E4531" s="42" t="s">
        <v>9114</v>
      </c>
      <c r="F4531" s="38">
        <v>26654</v>
      </c>
      <c r="G4531" s="38">
        <v>359828</v>
      </c>
      <c r="H4531" s="48" t="s">
        <v>9001</v>
      </c>
      <c r="I4531" s="40" t="s">
        <v>9002</v>
      </c>
      <c r="J4531" s="45">
        <f t="shared" si="266"/>
        <v>57004</v>
      </c>
      <c r="K4531" s="47">
        <f t="shared" si="267"/>
        <v>359828</v>
      </c>
      <c r="L4531">
        <f>+VLOOKUP(J4531,'Thanh toán '!Q$6:R$3244,2,0)</f>
        <v>359828</v>
      </c>
      <c r="M4531" s="47">
        <f t="shared" si="265"/>
        <v>0</v>
      </c>
    </row>
    <row r="4532" spans="1:13" hidden="1" x14ac:dyDescent="0.25">
      <c r="A4532" s="43">
        <v>44922</v>
      </c>
      <c r="B4532" s="40" t="s">
        <v>17653</v>
      </c>
      <c r="C4532" s="40" t="s">
        <v>17654</v>
      </c>
      <c r="D4532" s="38">
        <v>264600</v>
      </c>
      <c r="E4532" s="42" t="s">
        <v>9114</v>
      </c>
      <c r="F4532" s="38">
        <v>21168</v>
      </c>
      <c r="G4532" s="38">
        <v>285768</v>
      </c>
      <c r="H4532" s="48" t="s">
        <v>9001</v>
      </c>
      <c r="I4532" s="40" t="s">
        <v>9002</v>
      </c>
      <c r="J4532" s="45">
        <f t="shared" si="266"/>
        <v>57005</v>
      </c>
      <c r="K4532" s="47">
        <f t="shared" si="267"/>
        <v>285768</v>
      </c>
      <c r="L4532" t="e">
        <f>+VLOOKUP(J4532,'Thanh toán '!Q$6:R$3244,2,0)</f>
        <v>#N/A</v>
      </c>
      <c r="M4532" s="47" t="e">
        <f t="shared" si="265"/>
        <v>#N/A</v>
      </c>
    </row>
    <row r="4533" spans="1:13" hidden="1" x14ac:dyDescent="0.25">
      <c r="A4533" s="43">
        <v>44922</v>
      </c>
      <c r="B4533" s="40" t="s">
        <v>17655</v>
      </c>
      <c r="C4533" s="40" t="s">
        <v>17656</v>
      </c>
      <c r="D4533" s="38">
        <v>9398631</v>
      </c>
      <c r="E4533" s="42" t="s">
        <v>9114</v>
      </c>
      <c r="F4533" s="38">
        <v>751890</v>
      </c>
      <c r="G4533" s="38">
        <v>10150521</v>
      </c>
      <c r="H4533" s="48" t="s">
        <v>9321</v>
      </c>
      <c r="I4533" s="40" t="s">
        <v>9322</v>
      </c>
      <c r="J4533" s="45">
        <f t="shared" si="266"/>
        <v>57006</v>
      </c>
      <c r="K4533" s="47">
        <f t="shared" si="267"/>
        <v>10150521</v>
      </c>
      <c r="L4533">
        <f>+VLOOKUP(J4533,'Thanh toán '!Q$6:R$3244,2,0)</f>
        <v>10150521</v>
      </c>
      <c r="M4533" s="47">
        <f t="shared" si="265"/>
        <v>0</v>
      </c>
    </row>
    <row r="4534" spans="1:13" hidden="1" x14ac:dyDescent="0.25">
      <c r="A4534" s="43">
        <v>44922</v>
      </c>
      <c r="B4534" s="40" t="s">
        <v>17657</v>
      </c>
      <c r="C4534" s="40" t="s">
        <v>17658</v>
      </c>
      <c r="D4534" s="38">
        <v>4074273</v>
      </c>
      <c r="E4534" s="42" t="s">
        <v>9114</v>
      </c>
      <c r="F4534" s="38">
        <v>325942</v>
      </c>
      <c r="G4534" s="38">
        <v>4400215</v>
      </c>
      <c r="H4534" s="48" t="s">
        <v>9289</v>
      </c>
      <c r="I4534" s="40" t="s">
        <v>9290</v>
      </c>
      <c r="J4534" s="45">
        <f t="shared" si="266"/>
        <v>57007</v>
      </c>
      <c r="K4534" s="47">
        <f t="shared" si="267"/>
        <v>4400215</v>
      </c>
      <c r="L4534">
        <f>+VLOOKUP(J4534,'Thanh toán '!Q$6:R$3244,2,0)</f>
        <v>4400215</v>
      </c>
      <c r="M4534" s="47">
        <f t="shared" si="265"/>
        <v>0</v>
      </c>
    </row>
    <row r="4535" spans="1:13" hidden="1" x14ac:dyDescent="0.25">
      <c r="A4535" s="43">
        <v>44922</v>
      </c>
      <c r="B4535" s="40" t="s">
        <v>17659</v>
      </c>
      <c r="C4535" s="40" t="s">
        <v>17660</v>
      </c>
      <c r="D4535" s="38">
        <v>6181701</v>
      </c>
      <c r="E4535" s="42" t="s">
        <v>9114</v>
      </c>
      <c r="F4535" s="38">
        <v>494536</v>
      </c>
      <c r="G4535" s="38">
        <v>6676237</v>
      </c>
      <c r="H4535" s="48" t="s">
        <v>9343</v>
      </c>
      <c r="I4535" s="40" t="s">
        <v>9344</v>
      </c>
      <c r="J4535" s="45">
        <f t="shared" si="266"/>
        <v>57008</v>
      </c>
      <c r="K4535" s="47">
        <f t="shared" si="267"/>
        <v>6676237</v>
      </c>
      <c r="L4535">
        <f>+VLOOKUP(J4535,'Thanh toán '!Q$6:R$3244,2,0)</f>
        <v>6676237</v>
      </c>
      <c r="M4535" s="47">
        <f t="shared" si="265"/>
        <v>0</v>
      </c>
    </row>
    <row r="4536" spans="1:13" hidden="1" x14ac:dyDescent="0.25">
      <c r="A4536" s="43">
        <v>44922</v>
      </c>
      <c r="B4536" s="40" t="s">
        <v>17661</v>
      </c>
      <c r="C4536" s="40" t="s">
        <v>17662</v>
      </c>
      <c r="D4536" s="38">
        <v>3458975</v>
      </c>
      <c r="E4536" s="42" t="s">
        <v>9114</v>
      </c>
      <c r="F4536" s="38">
        <v>276718</v>
      </c>
      <c r="G4536" s="38">
        <v>3735693</v>
      </c>
      <c r="H4536" s="48" t="s">
        <v>9311</v>
      </c>
      <c r="I4536" s="40" t="s">
        <v>9312</v>
      </c>
      <c r="J4536" s="45">
        <f t="shared" si="266"/>
        <v>57009</v>
      </c>
      <c r="K4536" s="47">
        <f t="shared" si="267"/>
        <v>3735693</v>
      </c>
      <c r="L4536">
        <f>+VLOOKUP(J4536,'Thanh toán '!Q$6:R$3244,2,0)</f>
        <v>3735693</v>
      </c>
      <c r="M4536" s="47">
        <f t="shared" si="265"/>
        <v>0</v>
      </c>
    </row>
    <row r="4537" spans="1:13" hidden="1" x14ac:dyDescent="0.25">
      <c r="A4537" s="43">
        <v>44922</v>
      </c>
      <c r="B4537" s="40" t="s">
        <v>17663</v>
      </c>
      <c r="C4537" s="40" t="s">
        <v>17664</v>
      </c>
      <c r="D4537" s="38">
        <v>18364397</v>
      </c>
      <c r="E4537" s="42" t="s">
        <v>9114</v>
      </c>
      <c r="F4537" s="38">
        <v>1469152</v>
      </c>
      <c r="G4537" s="38">
        <v>19833549</v>
      </c>
      <c r="H4537" s="48" t="s">
        <v>9295</v>
      </c>
      <c r="I4537" s="40" t="s">
        <v>9296</v>
      </c>
      <c r="J4537" s="45">
        <f t="shared" si="266"/>
        <v>57010</v>
      </c>
      <c r="K4537" s="47">
        <f t="shared" si="267"/>
        <v>19833549</v>
      </c>
      <c r="L4537">
        <f>+VLOOKUP(J4537,'Thanh toán '!Q$6:R$3244,2,0)</f>
        <v>19833549</v>
      </c>
      <c r="M4537" s="47">
        <f t="shared" si="265"/>
        <v>0</v>
      </c>
    </row>
    <row r="4538" spans="1:13" hidden="1" x14ac:dyDescent="0.25">
      <c r="A4538" s="43">
        <v>44922</v>
      </c>
      <c r="B4538" s="40" t="s">
        <v>17665</v>
      </c>
      <c r="C4538" s="40" t="s">
        <v>17666</v>
      </c>
      <c r="D4538" s="38">
        <v>4525908</v>
      </c>
      <c r="E4538" s="42" t="s">
        <v>9114</v>
      </c>
      <c r="F4538" s="38">
        <v>362073</v>
      </c>
      <c r="G4538" s="38">
        <v>4887981</v>
      </c>
      <c r="H4538" s="48" t="s">
        <v>9315</v>
      </c>
      <c r="I4538" s="40" t="s">
        <v>9316</v>
      </c>
      <c r="J4538" s="45">
        <f t="shared" si="266"/>
        <v>57011</v>
      </c>
      <c r="K4538" s="47">
        <f t="shared" si="267"/>
        <v>4887981</v>
      </c>
      <c r="L4538">
        <f>+VLOOKUP(J4538,'Thanh toán '!Q$6:R$3244,2,0)</f>
        <v>4887981</v>
      </c>
      <c r="M4538" s="47">
        <f t="shared" si="265"/>
        <v>0</v>
      </c>
    </row>
    <row r="4539" spans="1:13" hidden="1" x14ac:dyDescent="0.25">
      <c r="A4539" s="43">
        <v>44922</v>
      </c>
      <c r="B4539" s="40" t="s">
        <v>17667</v>
      </c>
      <c r="C4539" s="40" t="s">
        <v>17668</v>
      </c>
      <c r="D4539" s="38">
        <v>1887986</v>
      </c>
      <c r="E4539" s="42" t="s">
        <v>9114</v>
      </c>
      <c r="F4539" s="38">
        <v>151039</v>
      </c>
      <c r="G4539" s="38">
        <v>2039025</v>
      </c>
      <c r="H4539" s="48" t="s">
        <v>10546</v>
      </c>
      <c r="I4539" s="40" t="s">
        <v>10547</v>
      </c>
      <c r="J4539" s="45">
        <f t="shared" si="266"/>
        <v>57012</v>
      </c>
      <c r="K4539" s="47">
        <f t="shared" si="267"/>
        <v>2039025</v>
      </c>
      <c r="L4539">
        <f>+VLOOKUP(J4539,'Thanh toán '!Q$6:R$3244,2,0)</f>
        <v>2039025</v>
      </c>
      <c r="M4539" s="47">
        <f t="shared" si="265"/>
        <v>0</v>
      </c>
    </row>
    <row r="4540" spans="1:13" hidden="1" x14ac:dyDescent="0.25">
      <c r="A4540" s="43">
        <v>44922</v>
      </c>
      <c r="B4540" s="40" t="s">
        <v>17669</v>
      </c>
      <c r="C4540" s="40" t="s">
        <v>17670</v>
      </c>
      <c r="D4540" s="38">
        <v>5380728</v>
      </c>
      <c r="E4540" s="42" t="s">
        <v>9114</v>
      </c>
      <c r="F4540" s="38">
        <v>430458</v>
      </c>
      <c r="G4540" s="38">
        <v>5811186</v>
      </c>
      <c r="H4540" s="48" t="s">
        <v>9327</v>
      </c>
      <c r="I4540" s="40" t="s">
        <v>9328</v>
      </c>
      <c r="J4540" s="45">
        <f t="shared" si="266"/>
        <v>57013</v>
      </c>
      <c r="K4540" s="47">
        <f t="shared" si="267"/>
        <v>5811186</v>
      </c>
      <c r="L4540">
        <f>+VLOOKUP(J4540,'Thanh toán '!Q$6:R$3244,2,0)</f>
        <v>5811186</v>
      </c>
      <c r="M4540" s="47">
        <f t="shared" si="265"/>
        <v>0</v>
      </c>
    </row>
    <row r="4541" spans="1:13" hidden="1" x14ac:dyDescent="0.25">
      <c r="A4541" s="43">
        <v>44922</v>
      </c>
      <c r="B4541" s="40" t="s">
        <v>17671</v>
      </c>
      <c r="C4541" s="40" t="s">
        <v>17672</v>
      </c>
      <c r="D4541" s="38">
        <v>4699582</v>
      </c>
      <c r="E4541" s="42" t="s">
        <v>9114</v>
      </c>
      <c r="F4541" s="38">
        <v>375967</v>
      </c>
      <c r="G4541" s="38">
        <v>5075549</v>
      </c>
      <c r="H4541" s="48" t="s">
        <v>9331</v>
      </c>
      <c r="I4541" s="40" t="s">
        <v>9332</v>
      </c>
      <c r="J4541" s="45">
        <f t="shared" si="266"/>
        <v>57014</v>
      </c>
      <c r="K4541" s="47">
        <f t="shared" si="267"/>
        <v>5075549</v>
      </c>
      <c r="L4541">
        <f>+VLOOKUP(J4541,'Thanh toán '!Q$6:R$3244,2,0)</f>
        <v>5075549</v>
      </c>
      <c r="M4541" s="47">
        <f t="shared" si="265"/>
        <v>0</v>
      </c>
    </row>
    <row r="4542" spans="1:13" hidden="1" x14ac:dyDescent="0.25">
      <c r="A4542" s="43">
        <v>44922</v>
      </c>
      <c r="B4542" s="40" t="s">
        <v>17673</v>
      </c>
      <c r="C4542" s="40" t="s">
        <v>17674</v>
      </c>
      <c r="D4542" s="38">
        <v>672724</v>
      </c>
      <c r="E4542" s="42" t="s">
        <v>9114</v>
      </c>
      <c r="F4542" s="38">
        <v>53818</v>
      </c>
      <c r="G4542" s="38">
        <v>726542</v>
      </c>
      <c r="H4542" s="48" t="s">
        <v>10522</v>
      </c>
      <c r="I4542" s="40" t="s">
        <v>10523</v>
      </c>
      <c r="J4542" s="45">
        <f t="shared" si="266"/>
        <v>57015</v>
      </c>
      <c r="K4542" s="47">
        <f t="shared" si="267"/>
        <v>726542</v>
      </c>
      <c r="L4542">
        <f>+VLOOKUP(J4542,'Thanh toán '!Q$6:R$3244,2,0)</f>
        <v>726542</v>
      </c>
      <c r="M4542" s="47">
        <f t="shared" si="265"/>
        <v>0</v>
      </c>
    </row>
    <row r="4543" spans="1:13" hidden="1" x14ac:dyDescent="0.25">
      <c r="A4543" s="43">
        <v>44922</v>
      </c>
      <c r="B4543" s="40" t="s">
        <v>17675</v>
      </c>
      <c r="C4543" s="40" t="s">
        <v>17676</v>
      </c>
      <c r="D4543" s="38">
        <v>2619556</v>
      </c>
      <c r="E4543" s="42" t="s">
        <v>9114</v>
      </c>
      <c r="F4543" s="38">
        <v>209564</v>
      </c>
      <c r="G4543" s="38">
        <v>2829120</v>
      </c>
      <c r="H4543" s="48" t="s">
        <v>9347</v>
      </c>
      <c r="I4543" s="40" t="s">
        <v>9348</v>
      </c>
      <c r="J4543" s="45">
        <f t="shared" si="266"/>
        <v>57016</v>
      </c>
      <c r="K4543" s="47">
        <f t="shared" si="267"/>
        <v>2829120</v>
      </c>
      <c r="L4543">
        <f>+VLOOKUP(J4543,'Thanh toán '!Q$6:R$3244,2,0)</f>
        <v>2829120</v>
      </c>
      <c r="M4543" s="47">
        <f t="shared" si="265"/>
        <v>0</v>
      </c>
    </row>
    <row r="4544" spans="1:13" hidden="1" x14ac:dyDescent="0.25">
      <c r="A4544" s="43">
        <v>44922</v>
      </c>
      <c r="B4544" s="40" t="s">
        <v>17677</v>
      </c>
      <c r="C4544" s="40" t="s">
        <v>17678</v>
      </c>
      <c r="D4544" s="38">
        <v>1532184</v>
      </c>
      <c r="E4544" s="42" t="s">
        <v>9114</v>
      </c>
      <c r="F4544" s="38">
        <v>122575</v>
      </c>
      <c r="G4544" s="38">
        <v>1654759</v>
      </c>
      <c r="H4544" s="48" t="s">
        <v>9001</v>
      </c>
      <c r="I4544" s="40" t="s">
        <v>9002</v>
      </c>
      <c r="J4544" s="45">
        <f t="shared" si="266"/>
        <v>57017</v>
      </c>
      <c r="K4544" s="47">
        <f t="shared" si="267"/>
        <v>1654759</v>
      </c>
      <c r="L4544">
        <f>+VLOOKUP(J4544,'Thanh toán '!Q$6:R$3244,2,0)</f>
        <v>1654759</v>
      </c>
      <c r="M4544" s="47">
        <f t="shared" si="265"/>
        <v>0</v>
      </c>
    </row>
    <row r="4545" spans="1:13" ht="21" hidden="1" x14ac:dyDescent="0.25">
      <c r="A4545" s="43">
        <v>44922</v>
      </c>
      <c r="B4545" s="40" t="s">
        <v>17679</v>
      </c>
      <c r="C4545" s="40" t="s">
        <v>17680</v>
      </c>
      <c r="D4545" s="38">
        <v>2895187</v>
      </c>
      <c r="E4545" s="42" t="s">
        <v>9114</v>
      </c>
      <c r="F4545" s="38">
        <v>231615</v>
      </c>
      <c r="G4545" s="38">
        <v>3126802</v>
      </c>
      <c r="H4545" s="48" t="s">
        <v>10921</v>
      </c>
      <c r="I4545" s="40" t="s">
        <v>10922</v>
      </c>
      <c r="J4545" s="45">
        <f t="shared" si="266"/>
        <v>57018</v>
      </c>
      <c r="K4545" s="47">
        <f t="shared" si="267"/>
        <v>3126802</v>
      </c>
      <c r="L4545">
        <f>+VLOOKUP(J4545,'Thanh toán '!Q$6:R$3244,2,0)</f>
        <v>3126802</v>
      </c>
      <c r="M4545" s="47">
        <f t="shared" si="265"/>
        <v>0</v>
      </c>
    </row>
    <row r="4546" spans="1:13" hidden="1" x14ac:dyDescent="0.25">
      <c r="A4546" s="43">
        <v>44922</v>
      </c>
      <c r="B4546" s="40" t="s">
        <v>17681</v>
      </c>
      <c r="C4546" s="40" t="s">
        <v>17682</v>
      </c>
      <c r="D4546" s="38">
        <v>4405860</v>
      </c>
      <c r="E4546" s="42" t="s">
        <v>9114</v>
      </c>
      <c r="F4546" s="38">
        <v>352469</v>
      </c>
      <c r="G4546" s="38">
        <v>4758329</v>
      </c>
      <c r="H4546" s="48" t="s">
        <v>9315</v>
      </c>
      <c r="I4546" s="40" t="s">
        <v>9316</v>
      </c>
      <c r="J4546" s="45">
        <f t="shared" si="266"/>
        <v>57024</v>
      </c>
      <c r="K4546" s="47">
        <f t="shared" si="267"/>
        <v>4758329</v>
      </c>
      <c r="L4546">
        <f>+VLOOKUP(J4546,'Thanh toán '!Q$6:R$3244,2,0)</f>
        <v>4758329</v>
      </c>
      <c r="M4546" s="47">
        <f t="shared" si="265"/>
        <v>0</v>
      </c>
    </row>
    <row r="4547" spans="1:13" hidden="1" x14ac:dyDescent="0.25">
      <c r="A4547" s="43">
        <v>44922</v>
      </c>
      <c r="B4547" s="40" t="s">
        <v>17683</v>
      </c>
      <c r="C4547" s="40" t="s">
        <v>17684</v>
      </c>
      <c r="D4547" s="38">
        <v>340730</v>
      </c>
      <c r="E4547" s="42" t="s">
        <v>9114</v>
      </c>
      <c r="F4547" s="38">
        <v>27258</v>
      </c>
      <c r="G4547" s="38">
        <v>367988</v>
      </c>
      <c r="H4547" s="48" t="s">
        <v>9001</v>
      </c>
      <c r="I4547" s="40" t="s">
        <v>9002</v>
      </c>
      <c r="J4547" s="45">
        <f t="shared" si="266"/>
        <v>57025</v>
      </c>
      <c r="K4547" s="47">
        <f t="shared" si="267"/>
        <v>367988</v>
      </c>
      <c r="L4547">
        <f>+VLOOKUP(J4547,'Thanh toán '!Q$6:R$3244,2,0)</f>
        <v>367988</v>
      </c>
      <c r="M4547" s="47">
        <f t="shared" si="265"/>
        <v>0</v>
      </c>
    </row>
    <row r="4548" spans="1:13" hidden="1" x14ac:dyDescent="0.25">
      <c r="A4548" s="43">
        <v>44923</v>
      </c>
      <c r="B4548" s="40" t="s">
        <v>17685</v>
      </c>
      <c r="C4548" s="40" t="s">
        <v>17686</v>
      </c>
      <c r="D4548" s="38">
        <v>340730</v>
      </c>
      <c r="E4548" s="42" t="s">
        <v>9114</v>
      </c>
      <c r="F4548" s="38">
        <v>27258</v>
      </c>
      <c r="G4548" s="38">
        <v>367988</v>
      </c>
      <c r="H4548" s="48" t="s">
        <v>9001</v>
      </c>
      <c r="I4548" s="40" t="s">
        <v>9002</v>
      </c>
      <c r="J4548" s="45">
        <f t="shared" si="266"/>
        <v>57026</v>
      </c>
      <c r="K4548" s="47">
        <f t="shared" si="267"/>
        <v>367988</v>
      </c>
      <c r="L4548">
        <f>+VLOOKUP(J4548,'Thanh toán '!Q$6:R$3244,2,0)</f>
        <v>367988</v>
      </c>
      <c r="M4548" s="47">
        <f t="shared" si="265"/>
        <v>0</v>
      </c>
    </row>
    <row r="4549" spans="1:13" hidden="1" x14ac:dyDescent="0.25">
      <c r="A4549" s="43">
        <v>44923</v>
      </c>
      <c r="B4549" s="40" t="s">
        <v>17687</v>
      </c>
      <c r="C4549" s="40" t="s">
        <v>17688</v>
      </c>
      <c r="D4549" s="38">
        <v>455338</v>
      </c>
      <c r="E4549" s="42" t="s">
        <v>9114</v>
      </c>
      <c r="F4549" s="38">
        <v>36427</v>
      </c>
      <c r="G4549" s="38">
        <v>491765</v>
      </c>
      <c r="H4549" s="48" t="s">
        <v>9001</v>
      </c>
      <c r="I4549" s="40" t="s">
        <v>9002</v>
      </c>
      <c r="J4549" s="45">
        <f t="shared" si="266"/>
        <v>57027</v>
      </c>
      <c r="K4549" s="47">
        <f t="shared" si="267"/>
        <v>491765</v>
      </c>
      <c r="L4549">
        <f>+VLOOKUP(J4549,'Thanh toán '!Q$6:R$3244,2,0)</f>
        <v>491765</v>
      </c>
      <c r="M4549" s="47">
        <f t="shared" si="265"/>
        <v>0</v>
      </c>
    </row>
    <row r="4550" spans="1:13" hidden="1" x14ac:dyDescent="0.25">
      <c r="A4550" s="43">
        <v>44923</v>
      </c>
      <c r="B4550" s="40" t="s">
        <v>17689</v>
      </c>
      <c r="C4550" s="40" t="s">
        <v>17690</v>
      </c>
      <c r="D4550" s="38">
        <v>4295654</v>
      </c>
      <c r="E4550" s="42" t="s">
        <v>9114</v>
      </c>
      <c r="F4550" s="38">
        <v>343652</v>
      </c>
      <c r="G4550" s="38">
        <v>4639306</v>
      </c>
      <c r="H4550" s="48" t="s">
        <v>10207</v>
      </c>
      <c r="I4550" s="40" t="s">
        <v>10208</v>
      </c>
      <c r="J4550" s="45">
        <f t="shared" si="266"/>
        <v>57028</v>
      </c>
      <c r="K4550" s="47">
        <f t="shared" si="267"/>
        <v>4639306</v>
      </c>
      <c r="L4550">
        <f>+VLOOKUP(J4550,'Thanh toán '!Q$6:R$3244,2,0)</f>
        <v>4639306</v>
      </c>
      <c r="M4550" s="47">
        <f t="shared" ref="M4550:M4613" si="268">+L4550-K4550</f>
        <v>0</v>
      </c>
    </row>
    <row r="4551" spans="1:13" hidden="1" x14ac:dyDescent="0.25">
      <c r="A4551" s="43">
        <v>44923</v>
      </c>
      <c r="B4551" s="40" t="s">
        <v>17691</v>
      </c>
      <c r="C4551" s="40" t="s">
        <v>17692</v>
      </c>
      <c r="D4551" s="38">
        <v>787279</v>
      </c>
      <c r="E4551" s="42" t="s">
        <v>9114</v>
      </c>
      <c r="F4551" s="38">
        <v>62982</v>
      </c>
      <c r="G4551" s="38">
        <v>850261</v>
      </c>
      <c r="H4551" s="48" t="s">
        <v>9001</v>
      </c>
      <c r="I4551" s="40" t="s">
        <v>9002</v>
      </c>
      <c r="J4551" s="45">
        <f t="shared" si="266"/>
        <v>57029</v>
      </c>
      <c r="K4551" s="47">
        <f t="shared" si="267"/>
        <v>850261</v>
      </c>
      <c r="L4551">
        <f>+VLOOKUP(J4551,'Thanh toán '!Q$6:R$3244,2,0)</f>
        <v>850261</v>
      </c>
      <c r="M4551" s="47">
        <f t="shared" si="268"/>
        <v>0</v>
      </c>
    </row>
    <row r="4552" spans="1:13" hidden="1" x14ac:dyDescent="0.25">
      <c r="A4552" s="43">
        <v>44923</v>
      </c>
      <c r="B4552" s="40" t="s">
        <v>17693</v>
      </c>
      <c r="C4552" s="40" t="s">
        <v>17694</v>
      </c>
      <c r="D4552" s="38">
        <v>1126111</v>
      </c>
      <c r="E4552" s="42" t="s">
        <v>9114</v>
      </c>
      <c r="F4552" s="38">
        <v>90089</v>
      </c>
      <c r="G4552" s="38">
        <v>1216200</v>
      </c>
      <c r="H4552" s="48" t="s">
        <v>9001</v>
      </c>
      <c r="I4552" s="40" t="s">
        <v>9002</v>
      </c>
      <c r="J4552" s="45">
        <f t="shared" si="266"/>
        <v>57030</v>
      </c>
      <c r="K4552" s="47">
        <f t="shared" si="267"/>
        <v>1216200</v>
      </c>
      <c r="L4552">
        <f>+VLOOKUP(J4552,'Thanh toán '!Q$6:R$3244,2,0)</f>
        <v>1216200</v>
      </c>
      <c r="M4552" s="47">
        <f t="shared" si="268"/>
        <v>0</v>
      </c>
    </row>
    <row r="4553" spans="1:13" hidden="1" x14ac:dyDescent="0.25">
      <c r="A4553" s="43">
        <v>44923</v>
      </c>
      <c r="B4553" s="40" t="s">
        <v>17695</v>
      </c>
      <c r="C4553" s="40" t="s">
        <v>17696</v>
      </c>
      <c r="D4553" s="38">
        <v>393640</v>
      </c>
      <c r="E4553" s="42" t="s">
        <v>9114</v>
      </c>
      <c r="F4553" s="38">
        <v>31491</v>
      </c>
      <c r="G4553" s="38">
        <v>425131</v>
      </c>
      <c r="H4553" s="48" t="s">
        <v>9001</v>
      </c>
      <c r="I4553" s="40" t="s">
        <v>9002</v>
      </c>
      <c r="J4553" s="45">
        <f t="shared" si="266"/>
        <v>57031</v>
      </c>
      <c r="K4553" s="47">
        <f t="shared" si="267"/>
        <v>425131</v>
      </c>
      <c r="L4553">
        <f>+VLOOKUP(J4553,'Thanh toán '!Q$6:R$3244,2,0)</f>
        <v>425131</v>
      </c>
      <c r="M4553" s="47">
        <f t="shared" si="268"/>
        <v>0</v>
      </c>
    </row>
    <row r="4554" spans="1:13" hidden="1" x14ac:dyDescent="0.25">
      <c r="A4554" s="43">
        <v>44923</v>
      </c>
      <c r="B4554" s="40" t="s">
        <v>17697</v>
      </c>
      <c r="C4554" s="40" t="s">
        <v>17698</v>
      </c>
      <c r="D4554" s="38">
        <v>1619156</v>
      </c>
      <c r="E4554" s="42" t="s">
        <v>9114</v>
      </c>
      <c r="F4554" s="38">
        <v>129532</v>
      </c>
      <c r="G4554" s="38">
        <v>1748688</v>
      </c>
      <c r="H4554" s="48" t="s">
        <v>9268</v>
      </c>
      <c r="I4554" s="40" t="s">
        <v>9269</v>
      </c>
      <c r="J4554" s="45">
        <f t="shared" si="266"/>
        <v>57033</v>
      </c>
      <c r="K4554" s="47">
        <f t="shared" si="267"/>
        <v>1748688</v>
      </c>
      <c r="L4554">
        <f>+VLOOKUP(J4554,'Thanh toán '!Q$6:R$3244,2,0)</f>
        <v>1748688</v>
      </c>
      <c r="M4554" s="47">
        <f t="shared" si="268"/>
        <v>0</v>
      </c>
    </row>
    <row r="4555" spans="1:13" hidden="1" x14ac:dyDescent="0.25">
      <c r="A4555" s="43">
        <v>44923</v>
      </c>
      <c r="B4555" s="40" t="s">
        <v>17699</v>
      </c>
      <c r="C4555" s="40" t="s">
        <v>17700</v>
      </c>
      <c r="D4555" s="38">
        <v>364270</v>
      </c>
      <c r="E4555" s="42" t="s">
        <v>9114</v>
      </c>
      <c r="F4555" s="38">
        <v>29142</v>
      </c>
      <c r="G4555" s="38">
        <v>393412</v>
      </c>
      <c r="H4555" s="48" t="s">
        <v>9001</v>
      </c>
      <c r="I4555" s="40" t="s">
        <v>9002</v>
      </c>
      <c r="J4555" s="45">
        <f t="shared" si="266"/>
        <v>57034</v>
      </c>
      <c r="K4555" s="47">
        <f t="shared" si="267"/>
        <v>393412</v>
      </c>
      <c r="L4555">
        <f>+VLOOKUP(J4555,'Thanh toán '!Q$6:R$3244,2,0)</f>
        <v>393412</v>
      </c>
      <c r="M4555" s="47">
        <f t="shared" si="268"/>
        <v>0</v>
      </c>
    </row>
    <row r="4556" spans="1:13" hidden="1" x14ac:dyDescent="0.25">
      <c r="A4556" s="43">
        <v>44923</v>
      </c>
      <c r="B4556" s="40" t="s">
        <v>17701</v>
      </c>
      <c r="C4556" s="40" t="s">
        <v>17702</v>
      </c>
      <c r="D4556" s="38">
        <v>352800</v>
      </c>
      <c r="E4556" s="42" t="s">
        <v>9114</v>
      </c>
      <c r="F4556" s="38">
        <v>28224</v>
      </c>
      <c r="G4556" s="38">
        <v>381024</v>
      </c>
      <c r="H4556" s="48" t="s">
        <v>9001</v>
      </c>
      <c r="I4556" s="40" t="s">
        <v>9002</v>
      </c>
      <c r="J4556" s="45">
        <f t="shared" si="266"/>
        <v>57035</v>
      </c>
      <c r="K4556" s="47">
        <f t="shared" si="267"/>
        <v>381024</v>
      </c>
      <c r="L4556" t="e">
        <f>+VLOOKUP(J4556,'Thanh toán '!Q$6:R$3244,2,0)</f>
        <v>#N/A</v>
      </c>
      <c r="M4556" s="47" t="e">
        <f t="shared" si="268"/>
        <v>#N/A</v>
      </c>
    </row>
    <row r="4557" spans="1:13" hidden="1" x14ac:dyDescent="0.25">
      <c r="A4557" s="43">
        <v>44923</v>
      </c>
      <c r="B4557" s="40" t="s">
        <v>17703</v>
      </c>
      <c r="C4557" s="40" t="s">
        <v>17704</v>
      </c>
      <c r="D4557" s="38">
        <v>1679287</v>
      </c>
      <c r="E4557" s="42" t="s">
        <v>9114</v>
      </c>
      <c r="F4557" s="38">
        <v>134343</v>
      </c>
      <c r="G4557" s="38">
        <v>1813630</v>
      </c>
      <c r="H4557" s="48" t="s">
        <v>9001</v>
      </c>
      <c r="I4557" s="40" t="s">
        <v>9002</v>
      </c>
      <c r="J4557" s="45">
        <f t="shared" si="266"/>
        <v>57036</v>
      </c>
      <c r="K4557" s="47">
        <f t="shared" si="267"/>
        <v>1813630</v>
      </c>
      <c r="L4557">
        <f>+VLOOKUP(J4557,'Thanh toán '!Q$6:R$3244,2,0)</f>
        <v>1813630</v>
      </c>
      <c r="M4557" s="47">
        <f t="shared" si="268"/>
        <v>0</v>
      </c>
    </row>
    <row r="4558" spans="1:13" hidden="1" x14ac:dyDescent="0.25">
      <c r="A4558" s="43">
        <v>44923</v>
      </c>
      <c r="B4558" s="40" t="s">
        <v>17705</v>
      </c>
      <c r="C4558" s="40" t="s">
        <v>17706</v>
      </c>
      <c r="D4558" s="38">
        <v>546405</v>
      </c>
      <c r="E4558" s="42" t="s">
        <v>9114</v>
      </c>
      <c r="F4558" s="38">
        <v>43712</v>
      </c>
      <c r="G4558" s="38">
        <v>590117</v>
      </c>
      <c r="H4558" s="48" t="s">
        <v>9001</v>
      </c>
      <c r="I4558" s="40" t="s">
        <v>9002</v>
      </c>
      <c r="J4558" s="45">
        <f t="shared" si="266"/>
        <v>57039</v>
      </c>
      <c r="K4558" s="47">
        <f t="shared" si="267"/>
        <v>590117</v>
      </c>
      <c r="L4558">
        <f>+VLOOKUP(J4558,'Thanh toán '!Q$6:R$3244,2,0)</f>
        <v>590117</v>
      </c>
      <c r="M4558" s="47">
        <f t="shared" si="268"/>
        <v>0</v>
      </c>
    </row>
    <row r="4559" spans="1:13" hidden="1" x14ac:dyDescent="0.25">
      <c r="A4559" s="43">
        <v>44923</v>
      </c>
      <c r="B4559" s="40" t="s">
        <v>17707</v>
      </c>
      <c r="C4559" s="40" t="s">
        <v>17708</v>
      </c>
      <c r="D4559" s="38">
        <v>841086</v>
      </c>
      <c r="E4559" s="42" t="s">
        <v>9114</v>
      </c>
      <c r="F4559" s="38">
        <v>67287</v>
      </c>
      <c r="G4559" s="38">
        <v>908373</v>
      </c>
      <c r="H4559" s="48" t="s">
        <v>9001</v>
      </c>
      <c r="I4559" s="40" t="s">
        <v>9002</v>
      </c>
      <c r="J4559" s="45">
        <f t="shared" si="266"/>
        <v>57040</v>
      </c>
      <c r="K4559" s="47">
        <f t="shared" si="267"/>
        <v>908373</v>
      </c>
      <c r="L4559">
        <f>+VLOOKUP(J4559,'Thanh toán '!Q$6:R$3244,2,0)</f>
        <v>908373</v>
      </c>
      <c r="M4559" s="47">
        <f t="shared" si="268"/>
        <v>0</v>
      </c>
    </row>
    <row r="4560" spans="1:13" hidden="1" x14ac:dyDescent="0.25">
      <c r="A4560" s="43">
        <v>44923</v>
      </c>
      <c r="B4560" s="40" t="s">
        <v>17709</v>
      </c>
      <c r="C4560" s="40" t="s">
        <v>17710</v>
      </c>
      <c r="D4560" s="38">
        <v>2690364</v>
      </c>
      <c r="E4560" s="42" t="s">
        <v>9114</v>
      </c>
      <c r="F4560" s="38">
        <v>215229</v>
      </c>
      <c r="G4560" s="38">
        <v>2905593</v>
      </c>
      <c r="H4560" s="48" t="s">
        <v>9486</v>
      </c>
      <c r="I4560" s="40" t="s">
        <v>9487</v>
      </c>
      <c r="J4560" s="45">
        <f t="shared" si="266"/>
        <v>57041</v>
      </c>
      <c r="K4560" s="47">
        <f t="shared" si="267"/>
        <v>2905593</v>
      </c>
      <c r="L4560">
        <f>+VLOOKUP(J4560,'Thanh toán '!Q$6:R$3244,2,0)</f>
        <v>2905593</v>
      </c>
      <c r="M4560" s="47">
        <f t="shared" si="268"/>
        <v>0</v>
      </c>
    </row>
    <row r="4561" spans="1:13" hidden="1" x14ac:dyDescent="0.25">
      <c r="A4561" s="43">
        <v>44923</v>
      </c>
      <c r="B4561" s="40" t="s">
        <v>17711</v>
      </c>
      <c r="C4561" s="40" t="s">
        <v>17712</v>
      </c>
      <c r="D4561" s="38">
        <v>4744012</v>
      </c>
      <c r="E4561" s="42" t="s">
        <v>9114</v>
      </c>
      <c r="F4561" s="38">
        <v>379521</v>
      </c>
      <c r="G4561" s="38">
        <v>5123533</v>
      </c>
      <c r="H4561" s="48" t="s">
        <v>9242</v>
      </c>
      <c r="I4561" s="40" t="s">
        <v>9243</v>
      </c>
      <c r="J4561" s="45">
        <f t="shared" si="266"/>
        <v>57042</v>
      </c>
      <c r="K4561" s="47">
        <f t="shared" si="267"/>
        <v>5123533</v>
      </c>
      <c r="L4561">
        <f>+VLOOKUP(J4561,'Thanh toán '!Q$6:R$3244,2,0)</f>
        <v>5123533</v>
      </c>
      <c r="M4561" s="47">
        <f t="shared" si="268"/>
        <v>0</v>
      </c>
    </row>
    <row r="4562" spans="1:13" hidden="1" x14ac:dyDescent="0.25">
      <c r="A4562" s="43">
        <v>44923</v>
      </c>
      <c r="B4562" s="40" t="s">
        <v>17713</v>
      </c>
      <c r="C4562" s="40" t="s">
        <v>17714</v>
      </c>
      <c r="D4562" s="38">
        <v>146862</v>
      </c>
      <c r="E4562" s="42" t="s">
        <v>9114</v>
      </c>
      <c r="F4562" s="38">
        <v>11749</v>
      </c>
      <c r="G4562" s="38">
        <v>158611</v>
      </c>
      <c r="H4562" s="48" t="s">
        <v>9001</v>
      </c>
      <c r="I4562" s="40" t="s">
        <v>9002</v>
      </c>
      <c r="J4562" s="45">
        <f t="shared" si="266"/>
        <v>57044</v>
      </c>
      <c r="K4562" s="47">
        <f t="shared" si="267"/>
        <v>158611</v>
      </c>
      <c r="L4562">
        <f>+VLOOKUP(J4562,'Thanh toán '!Q$6:R$3244,2,0)</f>
        <v>158611</v>
      </c>
      <c r="M4562" s="47">
        <f t="shared" si="268"/>
        <v>0</v>
      </c>
    </row>
    <row r="4563" spans="1:13" hidden="1" x14ac:dyDescent="0.25">
      <c r="A4563" s="43">
        <v>44923</v>
      </c>
      <c r="B4563" s="40" t="s">
        <v>17715</v>
      </c>
      <c r="C4563" s="40" t="s">
        <v>17716</v>
      </c>
      <c r="D4563" s="38">
        <v>1124030</v>
      </c>
      <c r="E4563" s="42" t="s">
        <v>9114</v>
      </c>
      <c r="F4563" s="38">
        <v>89922</v>
      </c>
      <c r="G4563" s="38">
        <v>1213952</v>
      </c>
      <c r="H4563" s="48" t="s">
        <v>9001</v>
      </c>
      <c r="I4563" s="40" t="s">
        <v>9002</v>
      </c>
      <c r="J4563" s="45">
        <f t="shared" si="266"/>
        <v>57046</v>
      </c>
      <c r="K4563" s="47">
        <f t="shared" si="267"/>
        <v>1213952</v>
      </c>
      <c r="L4563">
        <f>+VLOOKUP(J4563,'Thanh toán '!Q$6:R$3244,2,0)</f>
        <v>1213952</v>
      </c>
      <c r="M4563" s="47">
        <f t="shared" si="268"/>
        <v>0</v>
      </c>
    </row>
    <row r="4564" spans="1:13" hidden="1" x14ac:dyDescent="0.25">
      <c r="A4564" s="43">
        <v>44923</v>
      </c>
      <c r="B4564" s="40" t="s">
        <v>17717</v>
      </c>
      <c r="C4564" s="40" t="s">
        <v>17718</v>
      </c>
      <c r="D4564" s="38">
        <v>4437269</v>
      </c>
      <c r="E4564" s="42" t="s">
        <v>9114</v>
      </c>
      <c r="F4564" s="38">
        <v>354982</v>
      </c>
      <c r="G4564" s="38">
        <v>4792251</v>
      </c>
      <c r="H4564" s="48" t="s">
        <v>9747</v>
      </c>
      <c r="I4564" s="40" t="s">
        <v>9748</v>
      </c>
      <c r="J4564" s="45">
        <f t="shared" si="266"/>
        <v>57050</v>
      </c>
      <c r="K4564" s="47">
        <f t="shared" si="267"/>
        <v>4792251</v>
      </c>
      <c r="L4564">
        <f>+VLOOKUP(J4564,'Thanh toán '!Q$6:R$3244,2,0)</f>
        <v>4792251</v>
      </c>
      <c r="M4564" s="47">
        <f t="shared" si="268"/>
        <v>0</v>
      </c>
    </row>
    <row r="4565" spans="1:13" hidden="1" x14ac:dyDescent="0.25">
      <c r="A4565" s="43">
        <v>44923</v>
      </c>
      <c r="B4565" s="40" t="s">
        <v>17719</v>
      </c>
      <c r="C4565" s="40" t="s">
        <v>17720</v>
      </c>
      <c r="D4565" s="38">
        <v>567883</v>
      </c>
      <c r="E4565" s="42" t="s">
        <v>9114</v>
      </c>
      <c r="F4565" s="38">
        <v>45431</v>
      </c>
      <c r="G4565" s="38">
        <v>613314</v>
      </c>
      <c r="H4565" s="48" t="s">
        <v>9001</v>
      </c>
      <c r="I4565" s="40" t="s">
        <v>9002</v>
      </c>
      <c r="J4565" s="45">
        <f t="shared" si="266"/>
        <v>57053</v>
      </c>
      <c r="K4565" s="47">
        <f t="shared" si="267"/>
        <v>613314</v>
      </c>
      <c r="L4565">
        <f>+VLOOKUP(J4565,'Thanh toán '!Q$6:R$3244,2,0)</f>
        <v>613314</v>
      </c>
      <c r="M4565" s="47">
        <f t="shared" si="268"/>
        <v>0</v>
      </c>
    </row>
    <row r="4566" spans="1:13" hidden="1" x14ac:dyDescent="0.25">
      <c r="A4566" s="43">
        <v>44923</v>
      </c>
      <c r="B4566" s="40" t="s">
        <v>17721</v>
      </c>
      <c r="C4566" s="40" t="s">
        <v>17722</v>
      </c>
      <c r="D4566" s="38">
        <v>1390376</v>
      </c>
      <c r="E4566" s="42" t="s">
        <v>9114</v>
      </c>
      <c r="F4566" s="38">
        <v>111230</v>
      </c>
      <c r="G4566" s="38">
        <v>1501606</v>
      </c>
      <c r="H4566" s="48" t="s">
        <v>9001</v>
      </c>
      <c r="I4566" s="40" t="s">
        <v>9002</v>
      </c>
      <c r="J4566" s="45">
        <f t="shared" si="266"/>
        <v>57054</v>
      </c>
      <c r="K4566" s="47">
        <f t="shared" si="267"/>
        <v>1501606</v>
      </c>
      <c r="L4566">
        <f>+VLOOKUP(J4566,'Thanh toán '!Q$6:R$3244,2,0)</f>
        <v>1501606</v>
      </c>
      <c r="M4566" s="47">
        <f t="shared" si="268"/>
        <v>0</v>
      </c>
    </row>
    <row r="4567" spans="1:13" hidden="1" x14ac:dyDescent="0.25">
      <c r="A4567" s="43">
        <v>44923</v>
      </c>
      <c r="B4567" s="40" t="s">
        <v>17723</v>
      </c>
      <c r="C4567" s="40" t="s">
        <v>17724</v>
      </c>
      <c r="D4567" s="38">
        <v>401456</v>
      </c>
      <c r="E4567" s="42" t="s">
        <v>9114</v>
      </c>
      <c r="F4567" s="38">
        <v>32116</v>
      </c>
      <c r="G4567" s="38">
        <v>433572</v>
      </c>
      <c r="H4567" s="48" t="s">
        <v>9001</v>
      </c>
      <c r="I4567" s="40" t="s">
        <v>9002</v>
      </c>
      <c r="J4567" s="45">
        <f t="shared" si="266"/>
        <v>57056</v>
      </c>
      <c r="K4567" s="47">
        <f t="shared" si="267"/>
        <v>433572</v>
      </c>
      <c r="L4567">
        <f>+VLOOKUP(J4567,'Thanh toán '!Q$6:R$3244,2,0)</f>
        <v>433572</v>
      </c>
      <c r="M4567" s="47">
        <f t="shared" si="268"/>
        <v>0</v>
      </c>
    </row>
    <row r="4568" spans="1:13" hidden="1" x14ac:dyDescent="0.25">
      <c r="A4568" s="43">
        <v>44923</v>
      </c>
      <c r="B4568" s="40" t="s">
        <v>17725</v>
      </c>
      <c r="C4568" s="40" t="s">
        <v>17726</v>
      </c>
      <c r="D4568" s="38">
        <v>302572</v>
      </c>
      <c r="E4568" s="42" t="s">
        <v>9114</v>
      </c>
      <c r="F4568" s="38">
        <v>24206</v>
      </c>
      <c r="G4568" s="38">
        <v>326778</v>
      </c>
      <c r="H4568" s="48" t="s">
        <v>9001</v>
      </c>
      <c r="I4568" s="40" t="s">
        <v>9002</v>
      </c>
      <c r="J4568" s="45">
        <f t="shared" si="266"/>
        <v>57058</v>
      </c>
      <c r="K4568" s="47">
        <f t="shared" si="267"/>
        <v>326778</v>
      </c>
      <c r="L4568">
        <f>+VLOOKUP(J4568,'Thanh toán '!Q$6:R$3244,2,0)</f>
        <v>326778</v>
      </c>
      <c r="M4568" s="47">
        <f t="shared" si="268"/>
        <v>0</v>
      </c>
    </row>
    <row r="4569" spans="1:13" hidden="1" x14ac:dyDescent="0.25">
      <c r="A4569" s="43">
        <v>44923</v>
      </c>
      <c r="B4569" s="40" t="s">
        <v>17727</v>
      </c>
      <c r="C4569" s="40" t="s">
        <v>17728</v>
      </c>
      <c r="D4569" s="38">
        <v>449434</v>
      </c>
      <c r="E4569" s="42" t="s">
        <v>9114</v>
      </c>
      <c r="F4569" s="38">
        <v>35955</v>
      </c>
      <c r="G4569" s="38">
        <v>485389</v>
      </c>
      <c r="H4569" s="48" t="s">
        <v>9001</v>
      </c>
      <c r="I4569" s="40" t="s">
        <v>9002</v>
      </c>
      <c r="J4569" s="45">
        <f t="shared" si="266"/>
        <v>57059</v>
      </c>
      <c r="K4569" s="47">
        <f t="shared" si="267"/>
        <v>485389</v>
      </c>
      <c r="L4569">
        <f>+VLOOKUP(J4569,'Thanh toán '!Q$6:R$3244,2,0)</f>
        <v>485389</v>
      </c>
      <c r="M4569" s="47">
        <f t="shared" si="268"/>
        <v>0</v>
      </c>
    </row>
    <row r="4570" spans="1:13" hidden="1" x14ac:dyDescent="0.25">
      <c r="A4570" s="43">
        <v>44923</v>
      </c>
      <c r="B4570" s="40" t="s">
        <v>17729</v>
      </c>
      <c r="C4570" s="40" t="s">
        <v>17730</v>
      </c>
      <c r="D4570" s="38">
        <v>749759</v>
      </c>
      <c r="E4570" s="42" t="s">
        <v>9114</v>
      </c>
      <c r="F4570" s="38">
        <v>59981</v>
      </c>
      <c r="G4570" s="38">
        <v>809740</v>
      </c>
      <c r="H4570" s="48" t="s">
        <v>9001</v>
      </c>
      <c r="I4570" s="40" t="s">
        <v>9002</v>
      </c>
      <c r="J4570" s="45">
        <f t="shared" si="266"/>
        <v>57060</v>
      </c>
      <c r="K4570" s="47">
        <f t="shared" si="267"/>
        <v>809740</v>
      </c>
      <c r="L4570">
        <f>+VLOOKUP(J4570,'Thanh toán '!Q$6:R$3244,2,0)</f>
        <v>809740</v>
      </c>
      <c r="M4570" s="47">
        <f t="shared" si="268"/>
        <v>0</v>
      </c>
    </row>
    <row r="4571" spans="1:13" hidden="1" x14ac:dyDescent="0.25">
      <c r="A4571" s="43">
        <v>44923</v>
      </c>
      <c r="B4571" s="40" t="s">
        <v>17731</v>
      </c>
      <c r="C4571" s="40" t="s">
        <v>17732</v>
      </c>
      <c r="D4571" s="38">
        <v>454306</v>
      </c>
      <c r="E4571" s="42" t="s">
        <v>9114</v>
      </c>
      <c r="F4571" s="38">
        <v>36344</v>
      </c>
      <c r="G4571" s="38">
        <v>490650</v>
      </c>
      <c r="H4571" s="48" t="s">
        <v>9001</v>
      </c>
      <c r="I4571" s="40" t="s">
        <v>9002</v>
      </c>
      <c r="J4571" s="45">
        <f t="shared" si="266"/>
        <v>57061</v>
      </c>
      <c r="K4571" s="47">
        <f t="shared" si="267"/>
        <v>490650</v>
      </c>
      <c r="L4571">
        <f>+VLOOKUP(J4571,'Thanh toán '!Q$6:R$3244,2,0)</f>
        <v>490650</v>
      </c>
      <c r="M4571" s="47">
        <f t="shared" si="268"/>
        <v>0</v>
      </c>
    </row>
    <row r="4572" spans="1:13" hidden="1" x14ac:dyDescent="0.25">
      <c r="A4572" s="43">
        <v>44923</v>
      </c>
      <c r="B4572" s="40" t="s">
        <v>17733</v>
      </c>
      <c r="C4572" s="40" t="s">
        <v>17734</v>
      </c>
      <c r="D4572" s="38">
        <v>574562</v>
      </c>
      <c r="E4572" s="42" t="s">
        <v>9114</v>
      </c>
      <c r="F4572" s="38">
        <v>45965</v>
      </c>
      <c r="G4572" s="38">
        <v>620527</v>
      </c>
      <c r="H4572" s="48" t="s">
        <v>9001</v>
      </c>
      <c r="I4572" s="40" t="s">
        <v>9002</v>
      </c>
      <c r="J4572" s="45">
        <f t="shared" si="266"/>
        <v>57063</v>
      </c>
      <c r="K4572" s="47">
        <f t="shared" si="267"/>
        <v>620527</v>
      </c>
      <c r="L4572">
        <f>+VLOOKUP(J4572,'Thanh toán '!Q$6:R$3244,2,0)</f>
        <v>620527</v>
      </c>
      <c r="M4572" s="47">
        <f t="shared" si="268"/>
        <v>0</v>
      </c>
    </row>
    <row r="4573" spans="1:13" hidden="1" x14ac:dyDescent="0.25">
      <c r="A4573" s="43">
        <v>44923</v>
      </c>
      <c r="B4573" s="40" t="s">
        <v>17735</v>
      </c>
      <c r="C4573" s="40" t="s">
        <v>17736</v>
      </c>
      <c r="D4573" s="38">
        <v>671834</v>
      </c>
      <c r="E4573" s="42" t="s">
        <v>9114</v>
      </c>
      <c r="F4573" s="38">
        <v>53747</v>
      </c>
      <c r="G4573" s="38">
        <v>725581</v>
      </c>
      <c r="H4573" s="48" t="s">
        <v>9001</v>
      </c>
      <c r="I4573" s="40" t="s">
        <v>9002</v>
      </c>
      <c r="J4573" s="45">
        <f t="shared" si="266"/>
        <v>57064</v>
      </c>
      <c r="K4573" s="47">
        <f t="shared" si="267"/>
        <v>725581</v>
      </c>
      <c r="L4573">
        <f>+VLOOKUP(J4573,'Thanh toán '!Q$6:R$3244,2,0)</f>
        <v>725581</v>
      </c>
      <c r="M4573" s="47">
        <f t="shared" si="268"/>
        <v>0</v>
      </c>
    </row>
    <row r="4574" spans="1:13" ht="21" hidden="1" x14ac:dyDescent="0.25">
      <c r="A4574" s="43">
        <v>44923</v>
      </c>
      <c r="B4574" s="40" t="s">
        <v>17737</v>
      </c>
      <c r="C4574" s="40" t="s">
        <v>17738</v>
      </c>
      <c r="D4574" s="38">
        <v>2120841</v>
      </c>
      <c r="E4574" s="42" t="s">
        <v>9114</v>
      </c>
      <c r="F4574" s="38">
        <v>169667</v>
      </c>
      <c r="G4574" s="38">
        <v>2290508</v>
      </c>
      <c r="H4574" s="48" t="s">
        <v>9284</v>
      </c>
      <c r="I4574" s="40" t="s">
        <v>9285</v>
      </c>
      <c r="J4574" s="45">
        <f t="shared" si="266"/>
        <v>57068</v>
      </c>
      <c r="K4574" s="47">
        <f t="shared" si="267"/>
        <v>2290508</v>
      </c>
      <c r="L4574">
        <f>+VLOOKUP(J4574,'Thanh toán '!Q$6:R$3244,2,0)</f>
        <v>2290508</v>
      </c>
      <c r="M4574" s="47">
        <f t="shared" si="268"/>
        <v>0</v>
      </c>
    </row>
    <row r="4575" spans="1:13" ht="21" hidden="1" x14ac:dyDescent="0.25">
      <c r="A4575" s="43">
        <v>44923</v>
      </c>
      <c r="B4575" s="40" t="s">
        <v>17739</v>
      </c>
      <c r="C4575" s="40" t="s">
        <v>17740</v>
      </c>
      <c r="D4575" s="38">
        <v>4391724</v>
      </c>
      <c r="E4575" s="42" t="s">
        <v>9114</v>
      </c>
      <c r="F4575" s="38">
        <v>351338</v>
      </c>
      <c r="G4575" s="38">
        <v>4743062</v>
      </c>
      <c r="H4575" s="48" t="s">
        <v>9284</v>
      </c>
      <c r="I4575" s="40" t="s">
        <v>9285</v>
      </c>
      <c r="J4575" s="45">
        <f t="shared" si="266"/>
        <v>57079</v>
      </c>
      <c r="K4575" s="47">
        <f t="shared" si="267"/>
        <v>4743062</v>
      </c>
      <c r="L4575">
        <f>+VLOOKUP(J4575,'Thanh toán '!Q$6:R$3244,2,0)</f>
        <v>4743062</v>
      </c>
      <c r="M4575" s="47">
        <f t="shared" si="268"/>
        <v>0</v>
      </c>
    </row>
    <row r="4576" spans="1:13" hidden="1" x14ac:dyDescent="0.25">
      <c r="A4576" s="43">
        <v>44923</v>
      </c>
      <c r="B4576" s="40" t="s">
        <v>17741</v>
      </c>
      <c r="C4576" s="40" t="s">
        <v>17742</v>
      </c>
      <c r="D4576" s="38">
        <v>7013622</v>
      </c>
      <c r="E4576" s="42" t="s">
        <v>9114</v>
      </c>
      <c r="F4576" s="38">
        <v>561090</v>
      </c>
      <c r="G4576" s="38">
        <v>7574712</v>
      </c>
      <c r="H4576" s="48" t="s">
        <v>11446</v>
      </c>
      <c r="I4576" s="40" t="s">
        <v>11447</v>
      </c>
      <c r="J4576" s="45">
        <f t="shared" si="266"/>
        <v>57080</v>
      </c>
      <c r="K4576" s="47">
        <f t="shared" si="267"/>
        <v>7574712</v>
      </c>
      <c r="L4576">
        <f>+VLOOKUP(J4576,'Thanh toán '!Q$6:R$3244,2,0)</f>
        <v>7574712</v>
      </c>
      <c r="M4576" s="47">
        <f t="shared" si="268"/>
        <v>0</v>
      </c>
    </row>
    <row r="4577" spans="1:13" hidden="1" x14ac:dyDescent="0.25">
      <c r="A4577" s="43">
        <v>44923</v>
      </c>
      <c r="B4577" s="40" t="s">
        <v>17743</v>
      </c>
      <c r="C4577" s="40" t="s">
        <v>17744</v>
      </c>
      <c r="D4577" s="38">
        <v>9484444</v>
      </c>
      <c r="E4577" s="42" t="s">
        <v>9114</v>
      </c>
      <c r="F4577" s="38">
        <v>758756</v>
      </c>
      <c r="G4577" s="38">
        <v>10243200</v>
      </c>
      <c r="H4577" s="48" t="s">
        <v>10320</v>
      </c>
      <c r="I4577" s="40" t="s">
        <v>10321</v>
      </c>
      <c r="J4577" s="45">
        <f t="shared" si="266"/>
        <v>57081</v>
      </c>
      <c r="K4577" s="47">
        <f t="shared" si="267"/>
        <v>10243200</v>
      </c>
      <c r="L4577">
        <f>+VLOOKUP(J4577,'Thanh toán '!Q$6:R$3244,2,0)</f>
        <v>10243200</v>
      </c>
      <c r="M4577" s="47">
        <f t="shared" si="268"/>
        <v>0</v>
      </c>
    </row>
    <row r="4578" spans="1:13" hidden="1" x14ac:dyDescent="0.25">
      <c r="A4578" s="43">
        <v>44923</v>
      </c>
      <c r="B4578" s="40" t="s">
        <v>17745</v>
      </c>
      <c r="C4578" s="40" t="s">
        <v>17746</v>
      </c>
      <c r="D4578" s="38">
        <v>3162360</v>
      </c>
      <c r="E4578" s="42" t="s">
        <v>9114</v>
      </c>
      <c r="F4578" s="38">
        <v>252989</v>
      </c>
      <c r="G4578" s="38">
        <v>3415349</v>
      </c>
      <c r="H4578" s="48" t="s">
        <v>9619</v>
      </c>
      <c r="I4578" s="40" t="s">
        <v>9620</v>
      </c>
      <c r="J4578" s="45">
        <f t="shared" si="266"/>
        <v>57082</v>
      </c>
      <c r="K4578" s="47">
        <f t="shared" si="267"/>
        <v>3415349</v>
      </c>
      <c r="L4578">
        <f>+VLOOKUP(J4578,'Thanh toán '!Q$6:R$3244,2,0)</f>
        <v>3415349</v>
      </c>
      <c r="M4578" s="47">
        <f t="shared" si="268"/>
        <v>0</v>
      </c>
    </row>
    <row r="4579" spans="1:13" hidden="1" x14ac:dyDescent="0.25">
      <c r="A4579" s="43">
        <v>44923</v>
      </c>
      <c r="B4579" s="40" t="s">
        <v>17747</v>
      </c>
      <c r="C4579" s="40" t="s">
        <v>17748</v>
      </c>
      <c r="D4579" s="38">
        <v>1012061</v>
      </c>
      <c r="E4579" s="42" t="s">
        <v>9114</v>
      </c>
      <c r="F4579" s="38">
        <v>80965</v>
      </c>
      <c r="G4579" s="38">
        <v>1093026</v>
      </c>
      <c r="H4579" s="48" t="s">
        <v>9589</v>
      </c>
      <c r="I4579" s="40" t="s">
        <v>9590</v>
      </c>
      <c r="J4579" s="45">
        <f t="shared" si="266"/>
        <v>57083</v>
      </c>
      <c r="K4579" s="47">
        <f t="shared" si="267"/>
        <v>1093026</v>
      </c>
      <c r="L4579">
        <f>+VLOOKUP(J4579,'Thanh toán '!Q$6:R$3244,2,0)</f>
        <v>1093026</v>
      </c>
      <c r="M4579" s="47">
        <f t="shared" si="268"/>
        <v>0</v>
      </c>
    </row>
    <row r="4580" spans="1:13" hidden="1" x14ac:dyDescent="0.25">
      <c r="A4580" s="43">
        <v>44923</v>
      </c>
      <c r="B4580" s="40" t="s">
        <v>17749</v>
      </c>
      <c r="C4580" s="40" t="s">
        <v>17750</v>
      </c>
      <c r="D4580" s="38">
        <v>839151</v>
      </c>
      <c r="E4580" s="42" t="s">
        <v>9114</v>
      </c>
      <c r="F4580" s="38">
        <v>67132</v>
      </c>
      <c r="G4580" s="38">
        <v>906283</v>
      </c>
      <c r="H4580" s="48" t="s">
        <v>9607</v>
      </c>
      <c r="I4580" s="40" t="s">
        <v>9608</v>
      </c>
      <c r="J4580" s="45">
        <f t="shared" si="266"/>
        <v>57084</v>
      </c>
      <c r="K4580" s="47">
        <f t="shared" si="267"/>
        <v>906283</v>
      </c>
      <c r="L4580">
        <f>+VLOOKUP(J4580,'Thanh toán '!Q$6:R$3244,2,0)</f>
        <v>906283</v>
      </c>
      <c r="M4580" s="47">
        <f t="shared" si="268"/>
        <v>0</v>
      </c>
    </row>
    <row r="4581" spans="1:13" hidden="1" x14ac:dyDescent="0.25">
      <c r="A4581" s="43">
        <v>44923</v>
      </c>
      <c r="B4581" s="40" t="s">
        <v>17751</v>
      </c>
      <c r="C4581" s="40" t="s">
        <v>17752</v>
      </c>
      <c r="D4581" s="38">
        <v>4230058</v>
      </c>
      <c r="E4581" s="42" t="s">
        <v>9114</v>
      </c>
      <c r="F4581" s="38">
        <v>338405</v>
      </c>
      <c r="G4581" s="38">
        <v>4568463</v>
      </c>
      <c r="H4581" s="48" t="s">
        <v>9625</v>
      </c>
      <c r="I4581" s="40" t="s">
        <v>9626</v>
      </c>
      <c r="J4581" s="45">
        <f t="shared" si="266"/>
        <v>57085</v>
      </c>
      <c r="K4581" s="47">
        <f t="shared" si="267"/>
        <v>4568463</v>
      </c>
      <c r="L4581">
        <f>+VLOOKUP(J4581,'Thanh toán '!Q$6:R$3244,2,0)</f>
        <v>4568463</v>
      </c>
      <c r="M4581" s="47">
        <f t="shared" si="268"/>
        <v>0</v>
      </c>
    </row>
    <row r="4582" spans="1:13" hidden="1" x14ac:dyDescent="0.25">
      <c r="A4582" s="43">
        <v>44923</v>
      </c>
      <c r="B4582" s="40" t="s">
        <v>17753</v>
      </c>
      <c r="C4582" s="40" t="s">
        <v>17754</v>
      </c>
      <c r="D4582" s="38">
        <v>2694459</v>
      </c>
      <c r="E4582" s="42" t="s">
        <v>9114</v>
      </c>
      <c r="F4582" s="38">
        <v>215557</v>
      </c>
      <c r="G4582" s="38">
        <v>2910016</v>
      </c>
      <c r="H4582" s="48" t="s">
        <v>9631</v>
      </c>
      <c r="I4582" s="40" t="s">
        <v>9632</v>
      </c>
      <c r="J4582" s="45">
        <f t="shared" si="266"/>
        <v>57086</v>
      </c>
      <c r="K4582" s="47">
        <f t="shared" si="267"/>
        <v>2910016</v>
      </c>
      <c r="L4582">
        <f>+VLOOKUP(J4582,'Thanh toán '!Q$6:R$3244,2,0)</f>
        <v>2910016</v>
      </c>
      <c r="M4582" s="47">
        <f t="shared" si="268"/>
        <v>0</v>
      </c>
    </row>
    <row r="4583" spans="1:13" hidden="1" x14ac:dyDescent="0.25">
      <c r="A4583" s="43">
        <v>44923</v>
      </c>
      <c r="B4583" s="40" t="s">
        <v>17755</v>
      </c>
      <c r="C4583" s="40" t="s">
        <v>17756</v>
      </c>
      <c r="D4583" s="38">
        <v>4436735</v>
      </c>
      <c r="E4583" s="42" t="s">
        <v>9114</v>
      </c>
      <c r="F4583" s="38">
        <v>354939</v>
      </c>
      <c r="G4583" s="38">
        <v>4791674</v>
      </c>
      <c r="H4583" s="48" t="s">
        <v>9635</v>
      </c>
      <c r="I4583" s="40" t="s">
        <v>9636</v>
      </c>
      <c r="J4583" s="45">
        <f t="shared" si="266"/>
        <v>57087</v>
      </c>
      <c r="K4583" s="47">
        <f t="shared" si="267"/>
        <v>4791674</v>
      </c>
      <c r="L4583">
        <f>+VLOOKUP(J4583,'Thanh toán '!Q$6:R$3244,2,0)</f>
        <v>4791674</v>
      </c>
      <c r="M4583" s="47">
        <f t="shared" si="268"/>
        <v>0</v>
      </c>
    </row>
    <row r="4584" spans="1:13" hidden="1" x14ac:dyDescent="0.25">
      <c r="A4584" s="43">
        <v>44923</v>
      </c>
      <c r="B4584" s="40" t="s">
        <v>17757</v>
      </c>
      <c r="C4584" s="40" t="s">
        <v>17758</v>
      </c>
      <c r="D4584" s="38">
        <v>471996</v>
      </c>
      <c r="E4584" s="42" t="s">
        <v>9114</v>
      </c>
      <c r="F4584" s="38">
        <v>37760</v>
      </c>
      <c r="G4584" s="38">
        <v>509756</v>
      </c>
      <c r="H4584" s="48" t="s">
        <v>9355</v>
      </c>
      <c r="I4584" s="40" t="s">
        <v>9356</v>
      </c>
      <c r="J4584" s="45">
        <f t="shared" si="266"/>
        <v>57088</v>
      </c>
      <c r="K4584" s="47">
        <f t="shared" si="267"/>
        <v>509756</v>
      </c>
      <c r="L4584">
        <f>+VLOOKUP(J4584,'Thanh toán '!Q$6:R$3244,2,0)</f>
        <v>509756</v>
      </c>
      <c r="M4584" s="47">
        <f t="shared" si="268"/>
        <v>0</v>
      </c>
    </row>
    <row r="4585" spans="1:13" hidden="1" x14ac:dyDescent="0.25">
      <c r="A4585" s="43">
        <v>44923</v>
      </c>
      <c r="B4585" s="40" t="s">
        <v>17759</v>
      </c>
      <c r="C4585" s="40" t="s">
        <v>17760</v>
      </c>
      <c r="D4585" s="38">
        <v>7930011</v>
      </c>
      <c r="E4585" s="42" t="s">
        <v>9114</v>
      </c>
      <c r="F4585" s="38">
        <v>634401</v>
      </c>
      <c r="G4585" s="38">
        <v>8564412</v>
      </c>
      <c r="H4585" s="48" t="s">
        <v>9649</v>
      </c>
      <c r="I4585" s="40" t="s">
        <v>9650</v>
      </c>
      <c r="J4585" s="45">
        <f t="shared" si="266"/>
        <v>57089</v>
      </c>
      <c r="K4585" s="47">
        <f t="shared" si="267"/>
        <v>8564412</v>
      </c>
      <c r="L4585">
        <f>+VLOOKUP(J4585,'Thanh toán '!Q$6:R$3244,2,0)</f>
        <v>8564412</v>
      </c>
      <c r="M4585" s="47">
        <f t="shared" si="268"/>
        <v>0</v>
      </c>
    </row>
    <row r="4586" spans="1:13" hidden="1" x14ac:dyDescent="0.25">
      <c r="A4586" s="43">
        <v>44923</v>
      </c>
      <c r="B4586" s="40" t="s">
        <v>17761</v>
      </c>
      <c r="C4586" s="40" t="s">
        <v>17762</v>
      </c>
      <c r="D4586" s="38">
        <v>18362028</v>
      </c>
      <c r="E4586" s="42" t="s">
        <v>9114</v>
      </c>
      <c r="F4586" s="38">
        <v>1468962</v>
      </c>
      <c r="G4586" s="38">
        <v>19830990</v>
      </c>
      <c r="H4586" s="48" t="s">
        <v>9601</v>
      </c>
      <c r="I4586" s="40" t="s">
        <v>9602</v>
      </c>
      <c r="J4586" s="45">
        <f t="shared" si="266"/>
        <v>57090</v>
      </c>
      <c r="K4586" s="47">
        <f t="shared" si="267"/>
        <v>19830990</v>
      </c>
      <c r="L4586">
        <f>+VLOOKUP(J4586,'Thanh toán '!Q$6:R$3244,2,0)</f>
        <v>19830990</v>
      </c>
      <c r="M4586" s="47">
        <f t="shared" si="268"/>
        <v>0</v>
      </c>
    </row>
    <row r="4587" spans="1:13" hidden="1" x14ac:dyDescent="0.25">
      <c r="A4587" s="43">
        <v>44923</v>
      </c>
      <c r="B4587" s="40" t="s">
        <v>17763</v>
      </c>
      <c r="C4587" s="40" t="s">
        <v>17764</v>
      </c>
      <c r="D4587" s="38">
        <v>5449330</v>
      </c>
      <c r="E4587" s="42" t="s">
        <v>9114</v>
      </c>
      <c r="F4587" s="38">
        <v>435946</v>
      </c>
      <c r="G4587" s="38">
        <v>5885276</v>
      </c>
      <c r="H4587" s="48" t="s">
        <v>9595</v>
      </c>
      <c r="I4587" s="40" t="s">
        <v>9596</v>
      </c>
      <c r="J4587" s="45">
        <f t="shared" si="266"/>
        <v>57091</v>
      </c>
      <c r="K4587" s="47">
        <f t="shared" si="267"/>
        <v>5885276</v>
      </c>
      <c r="L4587">
        <f>+VLOOKUP(J4587,'Thanh toán '!Q$6:R$3244,2,0)</f>
        <v>5885276</v>
      </c>
      <c r="M4587" s="47">
        <f t="shared" si="268"/>
        <v>0</v>
      </c>
    </row>
    <row r="4588" spans="1:13" hidden="1" x14ac:dyDescent="0.25">
      <c r="A4588" s="43">
        <v>44923</v>
      </c>
      <c r="B4588" s="40" t="s">
        <v>17765</v>
      </c>
      <c r="C4588" s="40" t="s">
        <v>17766</v>
      </c>
      <c r="D4588" s="38">
        <v>3563549</v>
      </c>
      <c r="E4588" s="42" t="s">
        <v>9114</v>
      </c>
      <c r="F4588" s="38">
        <v>285084</v>
      </c>
      <c r="G4588" s="38">
        <v>3848633</v>
      </c>
      <c r="H4588" s="48" t="s">
        <v>9728</v>
      </c>
      <c r="I4588" s="40" t="s">
        <v>9729</v>
      </c>
      <c r="J4588" s="45">
        <f t="shared" si="266"/>
        <v>57092</v>
      </c>
      <c r="K4588" s="47">
        <f t="shared" si="267"/>
        <v>3848633</v>
      </c>
      <c r="L4588">
        <f>+VLOOKUP(J4588,'Thanh toán '!Q$6:R$3244,2,0)</f>
        <v>3848633</v>
      </c>
      <c r="M4588" s="47">
        <f t="shared" si="268"/>
        <v>0</v>
      </c>
    </row>
    <row r="4589" spans="1:13" hidden="1" x14ac:dyDescent="0.25">
      <c r="A4589" s="43">
        <v>44924</v>
      </c>
      <c r="B4589" s="40" t="s">
        <v>17767</v>
      </c>
      <c r="C4589" s="40" t="s">
        <v>17768</v>
      </c>
      <c r="D4589" s="38">
        <v>5874480</v>
      </c>
      <c r="E4589" s="42" t="s">
        <v>9114</v>
      </c>
      <c r="F4589" s="38">
        <v>469958</v>
      </c>
      <c r="G4589" s="38">
        <v>6344438</v>
      </c>
      <c r="H4589" s="48" t="s">
        <v>10320</v>
      </c>
      <c r="I4589" s="40" t="s">
        <v>10321</v>
      </c>
      <c r="J4589" s="45">
        <f t="shared" ref="J4589:J4652" si="269">+B4589*1</f>
        <v>57105</v>
      </c>
      <c r="K4589" s="47">
        <f t="shared" ref="K4589:K4652" si="270">+G4589</f>
        <v>6344438</v>
      </c>
      <c r="L4589">
        <f>+VLOOKUP(J4589,'Thanh toán '!Q$6:R$3244,2,0)</f>
        <v>6344438</v>
      </c>
      <c r="M4589" s="47">
        <f t="shared" si="268"/>
        <v>0</v>
      </c>
    </row>
    <row r="4590" spans="1:13" hidden="1" x14ac:dyDescent="0.25">
      <c r="A4590" s="43">
        <v>44924</v>
      </c>
      <c r="B4590" s="40" t="s">
        <v>17769</v>
      </c>
      <c r="C4590" s="40" t="s">
        <v>17770</v>
      </c>
      <c r="D4590" s="38">
        <v>485610</v>
      </c>
      <c r="E4590" s="42" t="s">
        <v>9114</v>
      </c>
      <c r="F4590" s="38">
        <v>38849</v>
      </c>
      <c r="G4590" s="38">
        <v>524459</v>
      </c>
      <c r="H4590" s="48" t="s">
        <v>9406</v>
      </c>
      <c r="I4590" s="40" t="s">
        <v>9407</v>
      </c>
      <c r="J4590" s="45">
        <f t="shared" si="269"/>
        <v>57106</v>
      </c>
      <c r="K4590" s="47">
        <f t="shared" si="270"/>
        <v>524459</v>
      </c>
      <c r="L4590">
        <f>+VLOOKUP(J4590,'Thanh toán '!Q$6:R$3244,2,0)</f>
        <v>524459</v>
      </c>
      <c r="M4590" s="47">
        <f t="shared" si="268"/>
        <v>0</v>
      </c>
    </row>
    <row r="4591" spans="1:13" hidden="1" x14ac:dyDescent="0.25">
      <c r="A4591" s="43">
        <v>44924</v>
      </c>
      <c r="B4591" s="40" t="s">
        <v>17771</v>
      </c>
      <c r="C4591" s="40" t="s">
        <v>17772</v>
      </c>
      <c r="D4591" s="38">
        <v>2188428</v>
      </c>
      <c r="E4591" s="42" t="s">
        <v>9114</v>
      </c>
      <c r="F4591" s="38">
        <v>175074</v>
      </c>
      <c r="G4591" s="38">
        <v>2363502</v>
      </c>
      <c r="H4591" s="48" t="s">
        <v>9242</v>
      </c>
      <c r="I4591" s="40" t="s">
        <v>9243</v>
      </c>
      <c r="J4591" s="45">
        <f t="shared" si="269"/>
        <v>57108</v>
      </c>
      <c r="K4591" s="47">
        <f t="shared" si="270"/>
        <v>2363502</v>
      </c>
      <c r="L4591">
        <f>+VLOOKUP(J4591,'Thanh toán '!Q$6:R$3244,2,0)</f>
        <v>2363502</v>
      </c>
      <c r="M4591" s="47">
        <f t="shared" si="268"/>
        <v>0</v>
      </c>
    </row>
    <row r="4592" spans="1:13" ht="21" hidden="1" x14ac:dyDescent="0.25">
      <c r="A4592" s="43">
        <v>44924</v>
      </c>
      <c r="B4592" s="40" t="s">
        <v>17773</v>
      </c>
      <c r="C4592" s="40" t="s">
        <v>17774</v>
      </c>
      <c r="D4592" s="38">
        <v>2870015</v>
      </c>
      <c r="E4592" s="42" t="s">
        <v>9114</v>
      </c>
      <c r="F4592" s="38">
        <v>229601</v>
      </c>
      <c r="G4592" s="38">
        <v>3099616</v>
      </c>
      <c r="H4592" s="48" t="s">
        <v>9141</v>
      </c>
      <c r="I4592" s="40" t="s">
        <v>9142</v>
      </c>
      <c r="J4592" s="45">
        <f t="shared" si="269"/>
        <v>57109</v>
      </c>
      <c r="K4592" s="47">
        <f t="shared" si="270"/>
        <v>3099616</v>
      </c>
      <c r="L4592">
        <f>+VLOOKUP(J4592,'Thanh toán '!Q$6:R$3244,2,0)</f>
        <v>3099616</v>
      </c>
      <c r="M4592" s="47">
        <f t="shared" si="268"/>
        <v>0</v>
      </c>
    </row>
    <row r="4593" spans="1:13" hidden="1" x14ac:dyDescent="0.25">
      <c r="A4593" s="43">
        <v>44924</v>
      </c>
      <c r="B4593" s="40" t="s">
        <v>17775</v>
      </c>
      <c r="C4593" s="40" t="s">
        <v>17776</v>
      </c>
      <c r="D4593" s="38">
        <v>822493</v>
      </c>
      <c r="E4593" s="42" t="s">
        <v>9114</v>
      </c>
      <c r="F4593" s="38">
        <v>65799</v>
      </c>
      <c r="G4593" s="38">
        <v>888292</v>
      </c>
      <c r="H4593" s="48" t="s">
        <v>9001</v>
      </c>
      <c r="I4593" s="40" t="s">
        <v>9002</v>
      </c>
      <c r="J4593" s="45">
        <f t="shared" si="269"/>
        <v>57110</v>
      </c>
      <c r="K4593" s="47">
        <f t="shared" si="270"/>
        <v>888292</v>
      </c>
      <c r="L4593">
        <f>+VLOOKUP(J4593,'Thanh toán '!Q$6:R$3244,2,0)</f>
        <v>888292</v>
      </c>
      <c r="M4593" s="47">
        <f t="shared" si="268"/>
        <v>0</v>
      </c>
    </row>
    <row r="4594" spans="1:13" hidden="1" x14ac:dyDescent="0.25">
      <c r="A4594" s="43">
        <v>44924</v>
      </c>
      <c r="B4594" s="40" t="s">
        <v>17777</v>
      </c>
      <c r="C4594" s="40" t="s">
        <v>17778</v>
      </c>
      <c r="D4594" s="38">
        <v>567887</v>
      </c>
      <c r="E4594" s="42" t="s">
        <v>9114</v>
      </c>
      <c r="F4594" s="38">
        <v>45431</v>
      </c>
      <c r="G4594" s="38">
        <v>613318</v>
      </c>
      <c r="H4594" s="48" t="s">
        <v>9001</v>
      </c>
      <c r="I4594" s="40" t="s">
        <v>9002</v>
      </c>
      <c r="J4594" s="45">
        <f t="shared" si="269"/>
        <v>57124</v>
      </c>
      <c r="K4594" s="47">
        <f t="shared" si="270"/>
        <v>613318</v>
      </c>
      <c r="L4594">
        <f>+VLOOKUP(J4594,'Thanh toán '!Q$6:R$3244,2,0)</f>
        <v>613318</v>
      </c>
      <c r="M4594" s="47">
        <f t="shared" si="268"/>
        <v>0</v>
      </c>
    </row>
    <row r="4595" spans="1:13" hidden="1" x14ac:dyDescent="0.25">
      <c r="A4595" s="43">
        <v>44924</v>
      </c>
      <c r="B4595" s="40" t="s">
        <v>17779</v>
      </c>
      <c r="C4595" s="40" t="s">
        <v>17780</v>
      </c>
      <c r="D4595" s="38">
        <v>1783861</v>
      </c>
      <c r="E4595" s="42" t="s">
        <v>9114</v>
      </c>
      <c r="F4595" s="38">
        <v>142709</v>
      </c>
      <c r="G4595" s="38">
        <v>1926570</v>
      </c>
      <c r="H4595" s="48" t="s">
        <v>9001</v>
      </c>
      <c r="I4595" s="40" t="s">
        <v>9002</v>
      </c>
      <c r="J4595" s="45">
        <f t="shared" si="269"/>
        <v>57125</v>
      </c>
      <c r="K4595" s="47">
        <f t="shared" si="270"/>
        <v>1926570</v>
      </c>
      <c r="L4595">
        <f>+VLOOKUP(J4595,'Thanh toán '!Q$6:R$3244,2,0)</f>
        <v>1926570</v>
      </c>
      <c r="M4595" s="47">
        <f t="shared" si="268"/>
        <v>0</v>
      </c>
    </row>
    <row r="4596" spans="1:13" hidden="1" x14ac:dyDescent="0.25">
      <c r="A4596" s="43">
        <v>44924</v>
      </c>
      <c r="B4596" s="40" t="s">
        <v>17781</v>
      </c>
      <c r="C4596" s="40" t="s">
        <v>17782</v>
      </c>
      <c r="D4596" s="38">
        <v>5782310</v>
      </c>
      <c r="E4596" s="42" t="s">
        <v>9114</v>
      </c>
      <c r="F4596" s="38">
        <v>462585</v>
      </c>
      <c r="G4596" s="38">
        <v>6244895</v>
      </c>
      <c r="H4596" s="48" t="s">
        <v>9212</v>
      </c>
      <c r="I4596" s="40" t="s">
        <v>9213</v>
      </c>
      <c r="J4596" s="45">
        <f t="shared" si="269"/>
        <v>57132</v>
      </c>
      <c r="K4596" s="47">
        <f t="shared" si="270"/>
        <v>6244895</v>
      </c>
      <c r="L4596">
        <f>+VLOOKUP(J4596,'Thanh toán '!Q$6:R$3244,2,0)</f>
        <v>6244895</v>
      </c>
      <c r="M4596" s="47">
        <f t="shared" si="268"/>
        <v>0</v>
      </c>
    </row>
    <row r="4597" spans="1:13" hidden="1" x14ac:dyDescent="0.25">
      <c r="A4597" s="43">
        <v>44924</v>
      </c>
      <c r="B4597" s="40" t="s">
        <v>17783</v>
      </c>
      <c r="C4597" s="40" t="s">
        <v>17784</v>
      </c>
      <c r="D4597" s="38">
        <v>3493276</v>
      </c>
      <c r="E4597" s="42" t="s">
        <v>9114</v>
      </c>
      <c r="F4597" s="38">
        <v>279462</v>
      </c>
      <c r="G4597" s="38">
        <v>3772738</v>
      </c>
      <c r="H4597" s="48" t="s">
        <v>9498</v>
      </c>
      <c r="I4597" s="40" t="s">
        <v>9499</v>
      </c>
      <c r="J4597" s="45">
        <f t="shared" si="269"/>
        <v>57133</v>
      </c>
      <c r="K4597" s="47">
        <f t="shared" si="270"/>
        <v>3772738</v>
      </c>
      <c r="L4597">
        <f>+VLOOKUP(J4597,'Thanh toán '!Q$6:R$3244,2,0)</f>
        <v>3772738</v>
      </c>
      <c r="M4597" s="47">
        <f t="shared" si="268"/>
        <v>0</v>
      </c>
    </row>
    <row r="4598" spans="1:13" ht="21" hidden="1" x14ac:dyDescent="0.25">
      <c r="A4598" s="43">
        <v>44924</v>
      </c>
      <c r="B4598" s="40" t="s">
        <v>17785</v>
      </c>
      <c r="C4598" s="40" t="s">
        <v>17786</v>
      </c>
      <c r="D4598" s="38">
        <v>1019592</v>
      </c>
      <c r="E4598" s="42" t="s">
        <v>9114</v>
      </c>
      <c r="F4598" s="38">
        <v>81567</v>
      </c>
      <c r="G4598" s="38">
        <v>1101159</v>
      </c>
      <c r="H4598" s="48" t="s">
        <v>9159</v>
      </c>
      <c r="I4598" s="40" t="s">
        <v>9160</v>
      </c>
      <c r="J4598" s="45">
        <f t="shared" si="269"/>
        <v>57138</v>
      </c>
      <c r="K4598" s="47">
        <f t="shared" si="270"/>
        <v>1101159</v>
      </c>
      <c r="L4598">
        <f>+VLOOKUP(J4598,'Thanh toán '!Q$6:R$3244,2,0)</f>
        <v>1101159</v>
      </c>
      <c r="M4598" s="47">
        <f t="shared" si="268"/>
        <v>0</v>
      </c>
    </row>
    <row r="4599" spans="1:13" ht="21" hidden="1" x14ac:dyDescent="0.25">
      <c r="A4599" s="43">
        <v>44924</v>
      </c>
      <c r="B4599" s="40" t="s">
        <v>17787</v>
      </c>
      <c r="C4599" s="40" t="s">
        <v>17788</v>
      </c>
      <c r="D4599" s="38">
        <v>1431033</v>
      </c>
      <c r="E4599" s="42" t="s">
        <v>9114</v>
      </c>
      <c r="F4599" s="38">
        <v>114483</v>
      </c>
      <c r="G4599" s="38">
        <v>1545516</v>
      </c>
      <c r="H4599" s="48" t="s">
        <v>9159</v>
      </c>
      <c r="I4599" s="40" t="s">
        <v>9160</v>
      </c>
      <c r="J4599" s="45">
        <f t="shared" si="269"/>
        <v>57140</v>
      </c>
      <c r="K4599" s="47">
        <f t="shared" si="270"/>
        <v>1545516</v>
      </c>
      <c r="L4599">
        <f>+VLOOKUP(J4599,'Thanh toán '!Q$6:R$3244,2,0)</f>
        <v>1545516</v>
      </c>
      <c r="M4599" s="47">
        <f t="shared" si="268"/>
        <v>0</v>
      </c>
    </row>
    <row r="4600" spans="1:13" hidden="1" x14ac:dyDescent="0.25">
      <c r="A4600" s="43">
        <v>44924</v>
      </c>
      <c r="B4600" s="40" t="s">
        <v>17789</v>
      </c>
      <c r="C4600" s="40" t="s">
        <v>17790</v>
      </c>
      <c r="D4600" s="38">
        <v>2882137</v>
      </c>
      <c r="E4600" s="42" t="s">
        <v>9114</v>
      </c>
      <c r="F4600" s="38">
        <v>230571</v>
      </c>
      <c r="G4600" s="38">
        <v>3112708</v>
      </c>
      <c r="H4600" s="48" t="s">
        <v>9197</v>
      </c>
      <c r="I4600" s="40" t="s">
        <v>9198</v>
      </c>
      <c r="J4600" s="45">
        <f t="shared" si="269"/>
        <v>57143</v>
      </c>
      <c r="K4600" s="47">
        <f t="shared" si="270"/>
        <v>3112708</v>
      </c>
      <c r="L4600">
        <f>+VLOOKUP(J4600,'Thanh toán '!Q$6:R$3244,2,0)</f>
        <v>3112708</v>
      </c>
      <c r="M4600" s="47">
        <f t="shared" si="268"/>
        <v>0</v>
      </c>
    </row>
    <row r="4601" spans="1:13" hidden="1" x14ac:dyDescent="0.25">
      <c r="A4601" s="43">
        <v>44924</v>
      </c>
      <c r="B4601" s="40" t="s">
        <v>17791</v>
      </c>
      <c r="C4601" s="40" t="s">
        <v>17792</v>
      </c>
      <c r="D4601" s="38">
        <v>2690364</v>
      </c>
      <c r="E4601" s="42" t="s">
        <v>9114</v>
      </c>
      <c r="F4601" s="38">
        <v>215229</v>
      </c>
      <c r="G4601" s="38">
        <v>2905593</v>
      </c>
      <c r="H4601" s="48" t="s">
        <v>9394</v>
      </c>
      <c r="I4601" s="40" t="s">
        <v>9395</v>
      </c>
      <c r="J4601" s="45">
        <f t="shared" si="269"/>
        <v>57145</v>
      </c>
      <c r="K4601" s="47">
        <f t="shared" si="270"/>
        <v>2905593</v>
      </c>
      <c r="L4601">
        <f>+VLOOKUP(J4601,'Thanh toán '!Q$6:R$3244,2,0)</f>
        <v>2905593</v>
      </c>
      <c r="M4601" s="47">
        <f t="shared" si="268"/>
        <v>0</v>
      </c>
    </row>
    <row r="4602" spans="1:13" hidden="1" x14ac:dyDescent="0.25">
      <c r="A4602" s="43">
        <v>44924</v>
      </c>
      <c r="B4602" s="40" t="s">
        <v>17793</v>
      </c>
      <c r="C4602" s="40" t="s">
        <v>17794</v>
      </c>
      <c r="D4602" s="38">
        <v>3437639</v>
      </c>
      <c r="E4602" s="42" t="s">
        <v>9114</v>
      </c>
      <c r="F4602" s="38">
        <v>275011</v>
      </c>
      <c r="G4602" s="38">
        <v>3712650</v>
      </c>
      <c r="H4602" s="48" t="s">
        <v>10339</v>
      </c>
      <c r="I4602" s="40" t="s">
        <v>10340</v>
      </c>
      <c r="J4602" s="45">
        <f t="shared" si="269"/>
        <v>57152</v>
      </c>
      <c r="K4602" s="47">
        <f t="shared" si="270"/>
        <v>3712650</v>
      </c>
      <c r="L4602">
        <f>+VLOOKUP(J4602,'Thanh toán '!Q$6:R$3244,2,0)</f>
        <v>3712650</v>
      </c>
      <c r="M4602" s="47">
        <f t="shared" si="268"/>
        <v>0</v>
      </c>
    </row>
    <row r="4603" spans="1:13" hidden="1" x14ac:dyDescent="0.25">
      <c r="A4603" s="43">
        <v>44924</v>
      </c>
      <c r="B4603" s="40" t="s">
        <v>17795</v>
      </c>
      <c r="C4603" s="40" t="s">
        <v>17796</v>
      </c>
      <c r="D4603" s="38">
        <v>3795924</v>
      </c>
      <c r="E4603" s="42" t="s">
        <v>9114</v>
      </c>
      <c r="F4603" s="38">
        <v>303674</v>
      </c>
      <c r="G4603" s="38">
        <v>4099598</v>
      </c>
      <c r="H4603" s="48" t="s">
        <v>9183</v>
      </c>
      <c r="I4603" s="40" t="s">
        <v>9184</v>
      </c>
      <c r="J4603" s="45">
        <f t="shared" si="269"/>
        <v>57162</v>
      </c>
      <c r="K4603" s="47">
        <f t="shared" si="270"/>
        <v>4099598</v>
      </c>
      <c r="L4603">
        <f>+VLOOKUP(J4603,'Thanh toán '!Q$6:R$3244,2,0)</f>
        <v>4099598</v>
      </c>
      <c r="M4603" s="47">
        <f t="shared" si="268"/>
        <v>0</v>
      </c>
    </row>
    <row r="4604" spans="1:13" hidden="1" x14ac:dyDescent="0.25">
      <c r="A4604" s="43">
        <v>44924</v>
      </c>
      <c r="B4604" s="40" t="s">
        <v>17797</v>
      </c>
      <c r="C4604" s="40" t="s">
        <v>17798</v>
      </c>
      <c r="D4604" s="38">
        <v>9039687</v>
      </c>
      <c r="E4604" s="42" t="s">
        <v>9114</v>
      </c>
      <c r="F4604" s="38">
        <v>723175</v>
      </c>
      <c r="G4604" s="38">
        <v>9762862</v>
      </c>
      <c r="H4604" s="48" t="s">
        <v>9183</v>
      </c>
      <c r="I4604" s="40" t="s">
        <v>9184</v>
      </c>
      <c r="J4604" s="45">
        <f t="shared" si="269"/>
        <v>57163</v>
      </c>
      <c r="K4604" s="47">
        <f t="shared" si="270"/>
        <v>9762862</v>
      </c>
      <c r="L4604">
        <f>+VLOOKUP(J4604,'Thanh toán '!Q$6:R$3244,2,0)</f>
        <v>9762862</v>
      </c>
      <c r="M4604" s="47">
        <f t="shared" si="268"/>
        <v>0</v>
      </c>
    </row>
    <row r="4605" spans="1:13" hidden="1" x14ac:dyDescent="0.25">
      <c r="A4605" s="43">
        <v>44924</v>
      </c>
      <c r="B4605" s="40" t="s">
        <v>17799</v>
      </c>
      <c r="C4605" s="40" t="s">
        <v>17800</v>
      </c>
      <c r="D4605" s="38">
        <v>1057281</v>
      </c>
      <c r="E4605" s="42" t="s">
        <v>9114</v>
      </c>
      <c r="F4605" s="38">
        <v>84582</v>
      </c>
      <c r="G4605" s="38">
        <v>1141863</v>
      </c>
      <c r="H4605" s="48" t="s">
        <v>9001</v>
      </c>
      <c r="I4605" s="40" t="s">
        <v>9002</v>
      </c>
      <c r="J4605" s="45">
        <f t="shared" si="269"/>
        <v>57164</v>
      </c>
      <c r="K4605" s="47">
        <f t="shared" si="270"/>
        <v>1141863</v>
      </c>
      <c r="L4605">
        <f>+VLOOKUP(J4605,'Thanh toán '!Q$6:R$3244,2,0)</f>
        <v>1141863</v>
      </c>
      <c r="M4605" s="47">
        <f t="shared" si="268"/>
        <v>0</v>
      </c>
    </row>
    <row r="4606" spans="1:13" hidden="1" x14ac:dyDescent="0.25">
      <c r="A4606" s="43">
        <v>44924</v>
      </c>
      <c r="B4606" s="40" t="s">
        <v>17801</v>
      </c>
      <c r="C4606" s="40" t="s">
        <v>17802</v>
      </c>
      <c r="D4606" s="38">
        <v>858478</v>
      </c>
      <c r="E4606" s="42" t="s">
        <v>9114</v>
      </c>
      <c r="F4606" s="38">
        <v>68678</v>
      </c>
      <c r="G4606" s="38">
        <v>927156</v>
      </c>
      <c r="H4606" s="48" t="s">
        <v>9001</v>
      </c>
      <c r="I4606" s="40" t="s">
        <v>9002</v>
      </c>
      <c r="J4606" s="45">
        <f t="shared" si="269"/>
        <v>57165</v>
      </c>
      <c r="K4606" s="47">
        <f t="shared" si="270"/>
        <v>927156</v>
      </c>
      <c r="L4606">
        <f>+VLOOKUP(J4606,'Thanh toán '!Q$6:R$3244,2,0)</f>
        <v>927156</v>
      </c>
      <c r="M4606" s="47">
        <f t="shared" si="268"/>
        <v>0</v>
      </c>
    </row>
    <row r="4607" spans="1:13" hidden="1" x14ac:dyDescent="0.25">
      <c r="A4607" s="43">
        <v>44924</v>
      </c>
      <c r="B4607" s="40" t="s">
        <v>17803</v>
      </c>
      <c r="C4607" s="40" t="s">
        <v>17804</v>
      </c>
      <c r="D4607" s="38">
        <v>2729762</v>
      </c>
      <c r="E4607" s="42" t="s">
        <v>9114</v>
      </c>
      <c r="F4607" s="38">
        <v>218381</v>
      </c>
      <c r="G4607" s="38">
        <v>2948143</v>
      </c>
      <c r="H4607" s="48" t="s">
        <v>9183</v>
      </c>
      <c r="I4607" s="40" t="s">
        <v>9184</v>
      </c>
      <c r="J4607" s="45">
        <f t="shared" si="269"/>
        <v>57174</v>
      </c>
      <c r="K4607" s="47">
        <f t="shared" si="270"/>
        <v>2948143</v>
      </c>
      <c r="L4607">
        <f>+VLOOKUP(J4607,'Thanh toán '!Q$6:R$3244,2,0)</f>
        <v>2948143</v>
      </c>
      <c r="M4607" s="47">
        <f t="shared" si="268"/>
        <v>0</v>
      </c>
    </row>
    <row r="4608" spans="1:13" hidden="1" x14ac:dyDescent="0.25">
      <c r="A4608" s="43">
        <v>44924</v>
      </c>
      <c r="B4608" s="40" t="s">
        <v>17805</v>
      </c>
      <c r="C4608" s="40" t="s">
        <v>17806</v>
      </c>
      <c r="D4608" s="38">
        <v>3057519</v>
      </c>
      <c r="E4608" s="42" t="s">
        <v>9114</v>
      </c>
      <c r="F4608" s="38">
        <v>244602</v>
      </c>
      <c r="G4608" s="38">
        <v>3302121</v>
      </c>
      <c r="H4608" s="48" t="s">
        <v>9498</v>
      </c>
      <c r="I4608" s="40" t="s">
        <v>9499</v>
      </c>
      <c r="J4608" s="45">
        <f t="shared" si="269"/>
        <v>57186</v>
      </c>
      <c r="K4608" s="47">
        <f t="shared" si="270"/>
        <v>3302121</v>
      </c>
      <c r="L4608">
        <f>+VLOOKUP(J4608,'Thanh toán '!Q$6:R$3244,2,0)</f>
        <v>3302121</v>
      </c>
      <c r="M4608" s="47">
        <f t="shared" si="268"/>
        <v>0</v>
      </c>
    </row>
    <row r="4609" spans="1:13" hidden="1" x14ac:dyDescent="0.25">
      <c r="A4609" s="43">
        <v>44924</v>
      </c>
      <c r="B4609" s="40" t="s">
        <v>17807</v>
      </c>
      <c r="C4609" s="40" t="s">
        <v>17808</v>
      </c>
      <c r="D4609" s="38">
        <v>4322677</v>
      </c>
      <c r="E4609" s="42" t="s">
        <v>9114</v>
      </c>
      <c r="F4609" s="38">
        <v>345814</v>
      </c>
      <c r="G4609" s="38">
        <v>4668491</v>
      </c>
      <c r="H4609" s="48" t="s">
        <v>9814</v>
      </c>
      <c r="I4609" s="40" t="s">
        <v>9815</v>
      </c>
      <c r="J4609" s="45">
        <f t="shared" si="269"/>
        <v>57440</v>
      </c>
      <c r="K4609" s="47">
        <f t="shared" si="270"/>
        <v>4668491</v>
      </c>
      <c r="L4609">
        <f>+VLOOKUP(J4609,'Thanh toán '!Q$6:R$3244,2,0)</f>
        <v>4668491</v>
      </c>
      <c r="M4609" s="47">
        <f t="shared" si="268"/>
        <v>0</v>
      </c>
    </row>
    <row r="4610" spans="1:13" hidden="1" x14ac:dyDescent="0.25">
      <c r="A4610" s="43">
        <v>44924</v>
      </c>
      <c r="B4610" s="40" t="s">
        <v>17809</v>
      </c>
      <c r="C4610" s="40" t="s">
        <v>17810</v>
      </c>
      <c r="D4610" s="38">
        <v>1887986</v>
      </c>
      <c r="E4610" s="42" t="s">
        <v>9114</v>
      </c>
      <c r="F4610" s="38">
        <v>151039</v>
      </c>
      <c r="G4610" s="38">
        <v>2039025</v>
      </c>
      <c r="H4610" s="48" t="s">
        <v>10329</v>
      </c>
      <c r="I4610" s="40" t="s">
        <v>10330</v>
      </c>
      <c r="J4610" s="45">
        <f t="shared" si="269"/>
        <v>57442</v>
      </c>
      <c r="K4610" s="47">
        <f t="shared" si="270"/>
        <v>2039025</v>
      </c>
      <c r="L4610">
        <f>+VLOOKUP(J4610,'Thanh toán '!Q$6:R$3244,2,0)</f>
        <v>2039025</v>
      </c>
      <c r="M4610" s="47">
        <f t="shared" si="268"/>
        <v>0</v>
      </c>
    </row>
    <row r="4611" spans="1:13" hidden="1" x14ac:dyDescent="0.25">
      <c r="A4611" s="43">
        <v>44924</v>
      </c>
      <c r="B4611" s="40" t="s">
        <v>17811</v>
      </c>
      <c r="C4611" s="40" t="s">
        <v>17812</v>
      </c>
      <c r="D4611" s="38">
        <v>3826130</v>
      </c>
      <c r="E4611" s="42" t="s">
        <v>9114</v>
      </c>
      <c r="F4611" s="38">
        <v>306090</v>
      </c>
      <c r="G4611" s="38">
        <v>4132220</v>
      </c>
      <c r="H4611" s="48" t="s">
        <v>9820</v>
      </c>
      <c r="I4611" s="40" t="s">
        <v>9821</v>
      </c>
      <c r="J4611" s="45">
        <f t="shared" si="269"/>
        <v>57443</v>
      </c>
      <c r="K4611" s="47">
        <f t="shared" si="270"/>
        <v>4132220</v>
      </c>
      <c r="L4611">
        <f>+VLOOKUP(J4611,'Thanh toán '!Q$6:R$3244,2,0)</f>
        <v>4132220</v>
      </c>
      <c r="M4611" s="47">
        <f t="shared" si="268"/>
        <v>0</v>
      </c>
    </row>
    <row r="4612" spans="1:13" hidden="1" x14ac:dyDescent="0.25">
      <c r="A4612" s="43">
        <v>44924</v>
      </c>
      <c r="B4612" s="40" t="s">
        <v>17813</v>
      </c>
      <c r="C4612" s="40" t="s">
        <v>17814</v>
      </c>
      <c r="D4612" s="38">
        <v>455338</v>
      </c>
      <c r="E4612" s="42" t="s">
        <v>9114</v>
      </c>
      <c r="F4612" s="38">
        <v>36427</v>
      </c>
      <c r="G4612" s="38">
        <v>491765</v>
      </c>
      <c r="H4612" s="48" t="s">
        <v>9001</v>
      </c>
      <c r="I4612" s="40" t="s">
        <v>9002</v>
      </c>
      <c r="J4612" s="45">
        <f t="shared" si="269"/>
        <v>57493</v>
      </c>
      <c r="K4612" s="47">
        <f t="shared" si="270"/>
        <v>491765</v>
      </c>
      <c r="L4612">
        <f>+VLOOKUP(J4612,'Thanh toán '!Q$6:R$3244,2,0)</f>
        <v>491765</v>
      </c>
      <c r="M4612" s="47">
        <f t="shared" si="268"/>
        <v>0</v>
      </c>
    </row>
    <row r="4613" spans="1:13" hidden="1" x14ac:dyDescent="0.25">
      <c r="A4613" s="43">
        <v>44924</v>
      </c>
      <c r="B4613" s="40" t="s">
        <v>17815</v>
      </c>
      <c r="C4613" s="40" t="s">
        <v>17816</v>
      </c>
      <c r="D4613" s="38">
        <v>321165</v>
      </c>
      <c r="E4613" s="42" t="s">
        <v>9114</v>
      </c>
      <c r="F4613" s="38">
        <v>25693</v>
      </c>
      <c r="G4613" s="38">
        <v>346858</v>
      </c>
      <c r="H4613" s="48" t="s">
        <v>9001</v>
      </c>
      <c r="I4613" s="40" t="s">
        <v>9002</v>
      </c>
      <c r="J4613" s="45">
        <f t="shared" si="269"/>
        <v>57494</v>
      </c>
      <c r="K4613" s="47">
        <f t="shared" si="270"/>
        <v>346858</v>
      </c>
      <c r="L4613">
        <f>+VLOOKUP(J4613,'Thanh toán '!Q$6:R$3244,2,0)</f>
        <v>346858</v>
      </c>
      <c r="M4613" s="47">
        <f t="shared" si="268"/>
        <v>0</v>
      </c>
    </row>
    <row r="4614" spans="1:13" hidden="1" x14ac:dyDescent="0.25">
      <c r="A4614" s="43">
        <v>44924</v>
      </c>
      <c r="B4614" s="40" t="s">
        <v>17817</v>
      </c>
      <c r="C4614" s="40" t="s">
        <v>17818</v>
      </c>
      <c r="D4614" s="38">
        <v>865200</v>
      </c>
      <c r="E4614" s="42" t="s">
        <v>9114</v>
      </c>
      <c r="F4614" s="38">
        <v>69216</v>
      </c>
      <c r="G4614" s="38">
        <v>934416</v>
      </c>
      <c r="H4614" s="48" t="s">
        <v>9001</v>
      </c>
      <c r="I4614" s="40" t="s">
        <v>9002</v>
      </c>
      <c r="J4614" s="45">
        <f t="shared" si="269"/>
        <v>57495</v>
      </c>
      <c r="K4614" s="47">
        <f t="shared" si="270"/>
        <v>934416</v>
      </c>
      <c r="L4614" t="e">
        <f>+VLOOKUP(J4614,'Thanh toán '!Q$6:R$3244,2,0)</f>
        <v>#N/A</v>
      </c>
      <c r="M4614" s="47" t="e">
        <f t="shared" ref="M4614:M4656" si="271">+L4614-K4614</f>
        <v>#N/A</v>
      </c>
    </row>
    <row r="4615" spans="1:13" hidden="1" x14ac:dyDescent="0.25">
      <c r="A4615" s="43">
        <v>44924</v>
      </c>
      <c r="B4615" s="40" t="s">
        <v>17819</v>
      </c>
      <c r="C4615" s="40" t="s">
        <v>17820</v>
      </c>
      <c r="D4615" s="38">
        <v>935038</v>
      </c>
      <c r="E4615" s="42" t="s">
        <v>9114</v>
      </c>
      <c r="F4615" s="38">
        <v>74803</v>
      </c>
      <c r="G4615" s="38">
        <v>1009841</v>
      </c>
      <c r="H4615" s="48" t="s">
        <v>9001</v>
      </c>
      <c r="I4615" s="40" t="s">
        <v>9002</v>
      </c>
      <c r="J4615" s="45">
        <f t="shared" si="269"/>
        <v>57565</v>
      </c>
      <c r="K4615" s="47">
        <f t="shared" si="270"/>
        <v>1009841</v>
      </c>
      <c r="L4615">
        <f>+VLOOKUP(J4615,'Thanh toán '!Q$6:R$3244,2,0)</f>
        <v>1009841</v>
      </c>
      <c r="M4615" s="47">
        <f t="shared" si="271"/>
        <v>0</v>
      </c>
    </row>
    <row r="4616" spans="1:13" hidden="1" x14ac:dyDescent="0.25">
      <c r="A4616" s="43">
        <v>44925</v>
      </c>
      <c r="B4616" s="40" t="s">
        <v>17821</v>
      </c>
      <c r="C4616" s="40" t="s">
        <v>17822</v>
      </c>
      <c r="D4616" s="38">
        <v>694224</v>
      </c>
      <c r="E4616" s="42" t="s">
        <v>9114</v>
      </c>
      <c r="F4616" s="38">
        <v>55538</v>
      </c>
      <c r="G4616" s="38">
        <v>749762</v>
      </c>
      <c r="H4616" s="48" t="s">
        <v>9001</v>
      </c>
      <c r="I4616" s="40" t="s">
        <v>9002</v>
      </c>
      <c r="J4616" s="45">
        <f t="shared" si="269"/>
        <v>57577</v>
      </c>
      <c r="K4616" s="47">
        <f t="shared" si="270"/>
        <v>749762</v>
      </c>
      <c r="L4616">
        <f>+VLOOKUP(J4616,'Thanh toán '!Q$6:R$3244,2,0)</f>
        <v>749762</v>
      </c>
      <c r="M4616" s="47">
        <f t="shared" si="271"/>
        <v>0</v>
      </c>
    </row>
    <row r="4617" spans="1:13" hidden="1" x14ac:dyDescent="0.25">
      <c r="A4617" s="43">
        <v>44925</v>
      </c>
      <c r="B4617" s="40" t="s">
        <v>17823</v>
      </c>
      <c r="C4617" s="40" t="s">
        <v>17824</v>
      </c>
      <c r="D4617" s="38">
        <v>259462</v>
      </c>
      <c r="E4617" s="42" t="s">
        <v>9114</v>
      </c>
      <c r="F4617" s="38">
        <v>20757</v>
      </c>
      <c r="G4617" s="38">
        <v>280219</v>
      </c>
      <c r="H4617" s="48" t="s">
        <v>9001</v>
      </c>
      <c r="I4617" s="40" t="s">
        <v>9002</v>
      </c>
      <c r="J4617" s="45">
        <f t="shared" si="269"/>
        <v>57604</v>
      </c>
      <c r="K4617" s="47">
        <f t="shared" si="270"/>
        <v>280219</v>
      </c>
      <c r="L4617">
        <f>+VLOOKUP(J4617,'Thanh toán '!Q$6:R$3244,2,0)</f>
        <v>280219</v>
      </c>
      <c r="M4617" s="47">
        <f t="shared" si="271"/>
        <v>0</v>
      </c>
    </row>
    <row r="4618" spans="1:13" hidden="1" x14ac:dyDescent="0.25">
      <c r="A4618" s="43">
        <v>44925</v>
      </c>
      <c r="B4618" s="40" t="s">
        <v>17825</v>
      </c>
      <c r="C4618" s="40" t="s">
        <v>17826</v>
      </c>
      <c r="D4618" s="38">
        <v>621749</v>
      </c>
      <c r="E4618" s="42" t="s">
        <v>9114</v>
      </c>
      <c r="F4618" s="38">
        <v>49740</v>
      </c>
      <c r="G4618" s="38">
        <v>671489</v>
      </c>
      <c r="H4618" s="48" t="s">
        <v>9001</v>
      </c>
      <c r="I4618" s="40" t="s">
        <v>9002</v>
      </c>
      <c r="J4618" s="45">
        <f t="shared" si="269"/>
        <v>57605</v>
      </c>
      <c r="K4618" s="47">
        <f t="shared" si="270"/>
        <v>671489</v>
      </c>
      <c r="L4618">
        <f>+VLOOKUP(J4618,'Thanh toán '!Q$6:R$3244,2,0)</f>
        <v>671489</v>
      </c>
      <c r="M4618" s="47">
        <f t="shared" si="271"/>
        <v>0</v>
      </c>
    </row>
    <row r="4619" spans="1:13" hidden="1" x14ac:dyDescent="0.25">
      <c r="A4619" s="43">
        <v>44925</v>
      </c>
      <c r="B4619" s="40" t="s">
        <v>17827</v>
      </c>
      <c r="C4619" s="40" t="s">
        <v>17828</v>
      </c>
      <c r="D4619" s="38">
        <v>358367</v>
      </c>
      <c r="E4619" s="42" t="s">
        <v>9114</v>
      </c>
      <c r="F4619" s="38">
        <v>28669</v>
      </c>
      <c r="G4619" s="38">
        <v>387036</v>
      </c>
      <c r="H4619" s="48" t="s">
        <v>9001</v>
      </c>
      <c r="I4619" s="40" t="s">
        <v>9002</v>
      </c>
      <c r="J4619" s="45">
        <f t="shared" si="269"/>
        <v>57611</v>
      </c>
      <c r="K4619" s="47">
        <f t="shared" si="270"/>
        <v>387036</v>
      </c>
      <c r="L4619">
        <f>+VLOOKUP(J4619,'Thanh toán '!Q$6:R$3244,2,0)</f>
        <v>387036</v>
      </c>
      <c r="M4619" s="47">
        <f t="shared" si="271"/>
        <v>0</v>
      </c>
    </row>
    <row r="4620" spans="1:13" hidden="1" x14ac:dyDescent="0.25">
      <c r="A4620" s="43">
        <v>44925</v>
      </c>
      <c r="B4620" s="40" t="s">
        <v>17829</v>
      </c>
      <c r="C4620" s="40" t="s">
        <v>17830</v>
      </c>
      <c r="D4620" s="38">
        <v>613933</v>
      </c>
      <c r="E4620" s="42" t="s">
        <v>9114</v>
      </c>
      <c r="F4620" s="38">
        <v>49115</v>
      </c>
      <c r="G4620" s="38">
        <v>663048</v>
      </c>
      <c r="H4620" s="48" t="s">
        <v>9725</v>
      </c>
      <c r="I4620" s="40" t="s">
        <v>9726</v>
      </c>
      <c r="J4620" s="45">
        <f t="shared" si="269"/>
        <v>57620</v>
      </c>
      <c r="K4620" s="47">
        <f t="shared" si="270"/>
        <v>663048</v>
      </c>
      <c r="L4620">
        <f>+VLOOKUP(J4620,'Thanh toán '!Q$6:R$3244,2,0)</f>
        <v>663048</v>
      </c>
      <c r="M4620" s="47">
        <f t="shared" si="271"/>
        <v>0</v>
      </c>
    </row>
    <row r="4621" spans="1:13" hidden="1" x14ac:dyDescent="0.25">
      <c r="A4621" s="43">
        <v>44925</v>
      </c>
      <c r="B4621" s="40" t="s">
        <v>17831</v>
      </c>
      <c r="C4621" s="40" t="s">
        <v>17832</v>
      </c>
      <c r="D4621" s="38">
        <v>2218901</v>
      </c>
      <c r="E4621" s="42" t="s">
        <v>9114</v>
      </c>
      <c r="F4621" s="38">
        <v>177512</v>
      </c>
      <c r="G4621" s="38">
        <v>2396413</v>
      </c>
      <c r="H4621" s="48" t="s">
        <v>9206</v>
      </c>
      <c r="I4621" s="40" t="s">
        <v>9207</v>
      </c>
      <c r="J4621" s="45">
        <f t="shared" si="269"/>
        <v>57621</v>
      </c>
      <c r="K4621" s="47">
        <f t="shared" si="270"/>
        <v>2396413</v>
      </c>
      <c r="L4621">
        <f>+VLOOKUP(J4621,'Thanh toán '!Q$6:R$3244,2,0)</f>
        <v>2396413</v>
      </c>
      <c r="M4621" s="47">
        <f t="shared" si="271"/>
        <v>0</v>
      </c>
    </row>
    <row r="4622" spans="1:13" hidden="1" x14ac:dyDescent="0.25">
      <c r="A4622" s="43">
        <v>44925</v>
      </c>
      <c r="B4622" s="40" t="s">
        <v>17833</v>
      </c>
      <c r="C4622" s="40" t="s">
        <v>17834</v>
      </c>
      <c r="D4622" s="38">
        <v>302572</v>
      </c>
      <c r="E4622" s="42" t="s">
        <v>9114</v>
      </c>
      <c r="F4622" s="38">
        <v>24206</v>
      </c>
      <c r="G4622" s="38">
        <v>326778</v>
      </c>
      <c r="H4622" s="48" t="s">
        <v>9001</v>
      </c>
      <c r="I4622" s="40" t="s">
        <v>9002</v>
      </c>
      <c r="J4622" s="45">
        <f t="shared" si="269"/>
        <v>57626</v>
      </c>
      <c r="K4622" s="47">
        <f t="shared" si="270"/>
        <v>326778</v>
      </c>
      <c r="L4622">
        <f>+VLOOKUP(J4622,'Thanh toán '!Q$6:R$3244,2,0)</f>
        <v>326778</v>
      </c>
      <c r="M4622" s="47">
        <f t="shared" si="271"/>
        <v>0</v>
      </c>
    </row>
    <row r="4623" spans="1:13" hidden="1" x14ac:dyDescent="0.25">
      <c r="A4623" s="43">
        <v>44925</v>
      </c>
      <c r="B4623" s="40" t="s">
        <v>17835</v>
      </c>
      <c r="C4623" s="40" t="s">
        <v>17836</v>
      </c>
      <c r="D4623" s="38">
        <v>455338</v>
      </c>
      <c r="E4623" s="42" t="s">
        <v>9114</v>
      </c>
      <c r="F4623" s="38">
        <v>36427</v>
      </c>
      <c r="G4623" s="38">
        <v>491765</v>
      </c>
      <c r="H4623" s="48" t="s">
        <v>9001</v>
      </c>
      <c r="I4623" s="40" t="s">
        <v>9002</v>
      </c>
      <c r="J4623" s="45">
        <f t="shared" si="269"/>
        <v>57627</v>
      </c>
      <c r="K4623" s="47">
        <f t="shared" si="270"/>
        <v>491765</v>
      </c>
      <c r="L4623">
        <f>+VLOOKUP(J4623,'Thanh toán '!Q$6:R$3244,2,0)</f>
        <v>491765</v>
      </c>
      <c r="M4623" s="47">
        <f t="shared" si="271"/>
        <v>0</v>
      </c>
    </row>
    <row r="4624" spans="1:13" hidden="1" x14ac:dyDescent="0.25">
      <c r="A4624" s="43">
        <v>44925</v>
      </c>
      <c r="B4624" s="40" t="s">
        <v>17837</v>
      </c>
      <c r="C4624" s="40" t="s">
        <v>17838</v>
      </c>
      <c r="D4624" s="38">
        <v>2441184</v>
      </c>
      <c r="E4624" s="42" t="s">
        <v>9114</v>
      </c>
      <c r="F4624" s="38">
        <v>195295</v>
      </c>
      <c r="G4624" s="38">
        <v>2636479</v>
      </c>
      <c r="H4624" s="48" t="s">
        <v>9001</v>
      </c>
      <c r="I4624" s="40" t="s">
        <v>9002</v>
      </c>
      <c r="J4624" s="45">
        <f t="shared" si="269"/>
        <v>57628</v>
      </c>
      <c r="K4624" s="47">
        <f t="shared" si="270"/>
        <v>2636479</v>
      </c>
      <c r="L4624">
        <f>+VLOOKUP(J4624,'Thanh toán '!Q$6:R$3244,2,0)</f>
        <v>2636479</v>
      </c>
      <c r="M4624" s="47">
        <f t="shared" si="271"/>
        <v>0</v>
      </c>
    </row>
    <row r="4625" spans="1:13" hidden="1" x14ac:dyDescent="0.25">
      <c r="A4625" s="43">
        <v>44925</v>
      </c>
      <c r="B4625" s="40" t="s">
        <v>17839</v>
      </c>
      <c r="C4625" s="40" t="s">
        <v>17840</v>
      </c>
      <c r="D4625" s="38">
        <v>1283600</v>
      </c>
      <c r="E4625" s="42" t="s">
        <v>9114</v>
      </c>
      <c r="F4625" s="38">
        <v>102688</v>
      </c>
      <c r="G4625" s="38">
        <v>1386288</v>
      </c>
      <c r="H4625" s="48" t="s">
        <v>9001</v>
      </c>
      <c r="I4625" s="40" t="s">
        <v>9002</v>
      </c>
      <c r="J4625" s="45">
        <f t="shared" si="269"/>
        <v>57629</v>
      </c>
      <c r="K4625" s="47">
        <f t="shared" si="270"/>
        <v>1386288</v>
      </c>
      <c r="L4625">
        <f>+VLOOKUP(J4625,'Thanh toán '!Q$6:R$3244,2,0)</f>
        <v>1386288</v>
      </c>
      <c r="M4625" s="47">
        <f t="shared" si="271"/>
        <v>0</v>
      </c>
    </row>
    <row r="4626" spans="1:13" hidden="1" x14ac:dyDescent="0.25">
      <c r="A4626" s="43">
        <v>44925</v>
      </c>
      <c r="B4626" s="40" t="s">
        <v>17841</v>
      </c>
      <c r="C4626" s="40" t="s">
        <v>17842</v>
      </c>
      <c r="D4626" s="38">
        <v>2202038</v>
      </c>
      <c r="E4626" s="42" t="s">
        <v>9114</v>
      </c>
      <c r="F4626" s="38">
        <v>176163</v>
      </c>
      <c r="G4626" s="38">
        <v>2378201</v>
      </c>
      <c r="H4626" s="48" t="s">
        <v>9001</v>
      </c>
      <c r="I4626" s="40" t="s">
        <v>9002</v>
      </c>
      <c r="J4626" s="45">
        <f t="shared" si="269"/>
        <v>57630</v>
      </c>
      <c r="K4626" s="47">
        <f t="shared" si="270"/>
        <v>2378201</v>
      </c>
      <c r="L4626">
        <f>+VLOOKUP(J4626,'Thanh toán '!Q$6:R$3244,2,0)</f>
        <v>2378201</v>
      </c>
      <c r="M4626" s="47">
        <f t="shared" si="271"/>
        <v>0</v>
      </c>
    </row>
    <row r="4627" spans="1:13" hidden="1" x14ac:dyDescent="0.25">
      <c r="A4627" s="43">
        <v>44925</v>
      </c>
      <c r="B4627" s="40" t="s">
        <v>17843</v>
      </c>
      <c r="C4627" s="40" t="s">
        <v>17844</v>
      </c>
      <c r="D4627" s="38">
        <v>796068</v>
      </c>
      <c r="E4627" s="42" t="s">
        <v>9114</v>
      </c>
      <c r="F4627" s="38">
        <v>63685</v>
      </c>
      <c r="G4627" s="38">
        <v>859753</v>
      </c>
      <c r="H4627" s="48" t="s">
        <v>9001</v>
      </c>
      <c r="I4627" s="40" t="s">
        <v>9002</v>
      </c>
      <c r="J4627" s="45">
        <f t="shared" si="269"/>
        <v>57631</v>
      </c>
      <c r="K4627" s="47">
        <f t="shared" si="270"/>
        <v>859753</v>
      </c>
      <c r="L4627">
        <f>+VLOOKUP(J4627,'Thanh toán '!Q$6:R$3244,2,0)</f>
        <v>859753</v>
      </c>
      <c r="M4627" s="47">
        <f t="shared" si="271"/>
        <v>0</v>
      </c>
    </row>
    <row r="4628" spans="1:13" hidden="1" x14ac:dyDescent="0.25">
      <c r="A4628" s="43">
        <v>44925</v>
      </c>
      <c r="B4628" s="40" t="s">
        <v>17845</v>
      </c>
      <c r="C4628" s="40" t="s">
        <v>17846</v>
      </c>
      <c r="D4628" s="38">
        <v>455338</v>
      </c>
      <c r="E4628" s="42" t="s">
        <v>9114</v>
      </c>
      <c r="F4628" s="38">
        <v>36427</v>
      </c>
      <c r="G4628" s="38">
        <v>491765</v>
      </c>
      <c r="H4628" s="48" t="s">
        <v>9001</v>
      </c>
      <c r="I4628" s="40" t="s">
        <v>9002</v>
      </c>
      <c r="J4628" s="45">
        <f t="shared" si="269"/>
        <v>57633</v>
      </c>
      <c r="K4628" s="47">
        <f t="shared" si="270"/>
        <v>491765</v>
      </c>
      <c r="L4628">
        <f>+VLOOKUP(J4628,'Thanh toán '!Q$6:R$3244,2,0)</f>
        <v>491765</v>
      </c>
      <c r="M4628" s="47">
        <f t="shared" si="271"/>
        <v>0</v>
      </c>
    </row>
    <row r="4629" spans="1:13" hidden="1" x14ac:dyDescent="0.25">
      <c r="A4629" s="43">
        <v>44925</v>
      </c>
      <c r="B4629" s="40" t="s">
        <v>17847</v>
      </c>
      <c r="C4629" s="40" t="s">
        <v>17848</v>
      </c>
      <c r="D4629" s="38">
        <v>1320725</v>
      </c>
      <c r="E4629" s="42" t="s">
        <v>9114</v>
      </c>
      <c r="F4629" s="38">
        <v>105658</v>
      </c>
      <c r="G4629" s="38">
        <v>1426383</v>
      </c>
      <c r="H4629" s="48" t="s">
        <v>9001</v>
      </c>
      <c r="I4629" s="40" t="s">
        <v>9002</v>
      </c>
      <c r="J4629" s="45">
        <f t="shared" si="269"/>
        <v>57634</v>
      </c>
      <c r="K4629" s="47">
        <f t="shared" si="270"/>
        <v>1426383</v>
      </c>
      <c r="L4629">
        <f>+VLOOKUP(J4629,'Thanh toán '!Q$6:R$3244,2,0)</f>
        <v>1426383</v>
      </c>
      <c r="M4629" s="47">
        <f t="shared" si="271"/>
        <v>0</v>
      </c>
    </row>
    <row r="4630" spans="1:13" hidden="1" x14ac:dyDescent="0.25">
      <c r="A4630" s="43">
        <v>44925</v>
      </c>
      <c r="B4630" s="40" t="s">
        <v>17849</v>
      </c>
      <c r="C4630" s="40" t="s">
        <v>17850</v>
      </c>
      <c r="D4630" s="38">
        <v>768611</v>
      </c>
      <c r="E4630" s="42" t="s">
        <v>9114</v>
      </c>
      <c r="F4630" s="38">
        <v>61489</v>
      </c>
      <c r="G4630" s="38">
        <v>830100</v>
      </c>
      <c r="H4630" s="48" t="s">
        <v>9001</v>
      </c>
      <c r="I4630" s="40" t="s">
        <v>9002</v>
      </c>
      <c r="J4630" s="45">
        <f t="shared" si="269"/>
        <v>57639</v>
      </c>
      <c r="K4630" s="47">
        <f t="shared" si="270"/>
        <v>830100</v>
      </c>
      <c r="L4630">
        <f>+VLOOKUP(J4630,'Thanh toán '!Q$6:R$3244,2,0)</f>
        <v>830100</v>
      </c>
      <c r="M4630" s="47">
        <f t="shared" si="271"/>
        <v>0</v>
      </c>
    </row>
    <row r="4631" spans="1:13" hidden="1" x14ac:dyDescent="0.25">
      <c r="A4631" s="43">
        <v>44925</v>
      </c>
      <c r="B4631" s="40" t="s">
        <v>17851</v>
      </c>
      <c r="C4631" s="40" t="s">
        <v>17852</v>
      </c>
      <c r="D4631" s="38">
        <v>656066</v>
      </c>
      <c r="E4631" s="42" t="s">
        <v>9114</v>
      </c>
      <c r="F4631" s="38">
        <v>52485</v>
      </c>
      <c r="G4631" s="38">
        <v>708551</v>
      </c>
      <c r="H4631" s="48" t="s">
        <v>9001</v>
      </c>
      <c r="I4631" s="40" t="s">
        <v>9002</v>
      </c>
      <c r="J4631" s="45">
        <f t="shared" si="269"/>
        <v>57640</v>
      </c>
      <c r="K4631" s="47">
        <f t="shared" si="270"/>
        <v>708551</v>
      </c>
      <c r="L4631">
        <f>+VLOOKUP(J4631,'Thanh toán '!Q$6:R$3244,2,0)</f>
        <v>708551</v>
      </c>
      <c r="M4631" s="47">
        <f t="shared" si="271"/>
        <v>0</v>
      </c>
    </row>
    <row r="4632" spans="1:13" hidden="1" x14ac:dyDescent="0.25">
      <c r="A4632" s="43">
        <v>44925</v>
      </c>
      <c r="B4632" s="40" t="s">
        <v>17853</v>
      </c>
      <c r="C4632" s="40" t="s">
        <v>17854</v>
      </c>
      <c r="D4632" s="38">
        <v>865200</v>
      </c>
      <c r="E4632" s="42" t="s">
        <v>9114</v>
      </c>
      <c r="F4632" s="38">
        <v>69216</v>
      </c>
      <c r="G4632" s="38">
        <v>934416</v>
      </c>
      <c r="H4632" s="48" t="s">
        <v>9001</v>
      </c>
      <c r="I4632" s="40" t="s">
        <v>9002</v>
      </c>
      <c r="J4632" s="45">
        <f t="shared" si="269"/>
        <v>57652</v>
      </c>
      <c r="K4632" s="47">
        <f t="shared" si="270"/>
        <v>934416</v>
      </c>
      <c r="L4632" t="e">
        <f>+VLOOKUP(J4632,'Thanh toán '!Q$6:R$3244,2,0)</f>
        <v>#N/A</v>
      </c>
      <c r="M4632" s="47" t="e">
        <f t="shared" si="271"/>
        <v>#N/A</v>
      </c>
    </row>
    <row r="4633" spans="1:13" hidden="1" x14ac:dyDescent="0.25">
      <c r="A4633" s="43">
        <v>44925</v>
      </c>
      <c r="B4633" s="40" t="s">
        <v>17855</v>
      </c>
      <c r="C4633" s="40" t="s">
        <v>17856</v>
      </c>
      <c r="D4633" s="38">
        <v>200728</v>
      </c>
      <c r="E4633" s="42" t="s">
        <v>9114</v>
      </c>
      <c r="F4633" s="38">
        <v>16058</v>
      </c>
      <c r="G4633" s="38">
        <v>216786</v>
      </c>
      <c r="H4633" s="48" t="s">
        <v>9001</v>
      </c>
      <c r="I4633" s="40" t="s">
        <v>9002</v>
      </c>
      <c r="J4633" s="45">
        <f t="shared" si="269"/>
        <v>57653</v>
      </c>
      <c r="K4633" s="47">
        <f t="shared" si="270"/>
        <v>216786</v>
      </c>
      <c r="L4633">
        <f>+VLOOKUP(J4633,'Thanh toán '!Q$6:R$3244,2,0)</f>
        <v>216786</v>
      </c>
      <c r="M4633" s="47">
        <f t="shared" si="271"/>
        <v>0</v>
      </c>
    </row>
    <row r="4634" spans="1:13" hidden="1" x14ac:dyDescent="0.25">
      <c r="A4634" s="43">
        <v>44925</v>
      </c>
      <c r="B4634" s="40" t="s">
        <v>17857</v>
      </c>
      <c r="C4634" s="40" t="s">
        <v>17858</v>
      </c>
      <c r="D4634" s="38">
        <v>367155</v>
      </c>
      <c r="E4634" s="42" t="s">
        <v>9114</v>
      </c>
      <c r="F4634" s="38">
        <v>29372</v>
      </c>
      <c r="G4634" s="38">
        <v>396527</v>
      </c>
      <c r="H4634" s="48" t="s">
        <v>9001</v>
      </c>
      <c r="I4634" s="40" t="s">
        <v>9002</v>
      </c>
      <c r="J4634" s="45">
        <f t="shared" si="269"/>
        <v>57657</v>
      </c>
      <c r="K4634" s="47">
        <f t="shared" si="270"/>
        <v>396527</v>
      </c>
      <c r="L4634">
        <f>+VLOOKUP(J4634,'Thanh toán '!Q$6:R$3244,2,0)</f>
        <v>396527</v>
      </c>
      <c r="M4634" s="47">
        <f t="shared" si="271"/>
        <v>0</v>
      </c>
    </row>
    <row r="4635" spans="1:13" hidden="1" x14ac:dyDescent="0.25">
      <c r="A4635" s="43">
        <v>44925</v>
      </c>
      <c r="B4635" s="40" t="s">
        <v>17859</v>
      </c>
      <c r="C4635" s="40" t="s">
        <v>17860</v>
      </c>
      <c r="D4635" s="38">
        <v>694224</v>
      </c>
      <c r="E4635" s="42" t="s">
        <v>9114</v>
      </c>
      <c r="F4635" s="38">
        <v>55538</v>
      </c>
      <c r="G4635" s="38">
        <v>749762</v>
      </c>
      <c r="H4635" s="48" t="s">
        <v>9001</v>
      </c>
      <c r="I4635" s="40" t="s">
        <v>9002</v>
      </c>
      <c r="J4635" s="45">
        <f t="shared" si="269"/>
        <v>57658</v>
      </c>
      <c r="K4635" s="47">
        <f t="shared" si="270"/>
        <v>749762</v>
      </c>
      <c r="L4635">
        <f>+VLOOKUP(J4635,'Thanh toán '!Q$6:R$3244,2,0)</f>
        <v>749762</v>
      </c>
      <c r="M4635" s="47">
        <f t="shared" si="271"/>
        <v>0</v>
      </c>
    </row>
    <row r="4636" spans="1:13" hidden="1" x14ac:dyDescent="0.25">
      <c r="A4636" s="43">
        <v>44925</v>
      </c>
      <c r="B4636" s="40" t="s">
        <v>17861</v>
      </c>
      <c r="C4636" s="40" t="s">
        <v>17862</v>
      </c>
      <c r="D4636" s="38">
        <v>850023</v>
      </c>
      <c r="E4636" s="42" t="s">
        <v>9114</v>
      </c>
      <c r="F4636" s="38">
        <v>68002</v>
      </c>
      <c r="G4636" s="38">
        <v>918025</v>
      </c>
      <c r="H4636" s="48" t="s">
        <v>9001</v>
      </c>
      <c r="I4636" s="40" t="s">
        <v>9002</v>
      </c>
      <c r="J4636" s="45">
        <f t="shared" si="269"/>
        <v>57659</v>
      </c>
      <c r="K4636" s="47">
        <f t="shared" si="270"/>
        <v>918025</v>
      </c>
      <c r="L4636">
        <f>+VLOOKUP(J4636,'Thanh toán '!Q$6:R$3244,2,0)</f>
        <v>918025</v>
      </c>
      <c r="M4636" s="47">
        <f t="shared" si="271"/>
        <v>0</v>
      </c>
    </row>
    <row r="4637" spans="1:13" hidden="1" x14ac:dyDescent="0.25">
      <c r="A4637" s="43">
        <v>44926</v>
      </c>
      <c r="B4637" s="40" t="s">
        <v>17863</v>
      </c>
      <c r="C4637" s="40" t="s">
        <v>17864</v>
      </c>
      <c r="D4637" s="38">
        <v>1277831</v>
      </c>
      <c r="E4637" s="42" t="s">
        <v>9114</v>
      </c>
      <c r="F4637" s="38">
        <v>102226</v>
      </c>
      <c r="G4637" s="38">
        <v>1380057</v>
      </c>
      <c r="H4637" s="48" t="s">
        <v>9001</v>
      </c>
      <c r="I4637" s="40" t="s">
        <v>9002</v>
      </c>
      <c r="J4637" s="45">
        <f t="shared" si="269"/>
        <v>57732</v>
      </c>
      <c r="K4637" s="47">
        <f t="shared" si="270"/>
        <v>1380057</v>
      </c>
      <c r="L4637">
        <f>+VLOOKUP(J4637,'Thanh toán '!Q$6:R$3244,2,0)</f>
        <v>1380057</v>
      </c>
      <c r="M4637" s="47">
        <f t="shared" si="271"/>
        <v>0</v>
      </c>
    </row>
    <row r="4638" spans="1:13" hidden="1" x14ac:dyDescent="0.25">
      <c r="A4638" s="43">
        <v>44926</v>
      </c>
      <c r="B4638" s="40" t="s">
        <v>17865</v>
      </c>
      <c r="C4638" s="40" t="s">
        <v>17866</v>
      </c>
      <c r="D4638" s="38">
        <v>367155</v>
      </c>
      <c r="E4638" s="42" t="s">
        <v>9114</v>
      </c>
      <c r="F4638" s="38">
        <v>29372</v>
      </c>
      <c r="G4638" s="38">
        <v>396527</v>
      </c>
      <c r="H4638" s="48" t="s">
        <v>9001</v>
      </c>
      <c r="I4638" s="40" t="s">
        <v>9002</v>
      </c>
      <c r="J4638" s="45">
        <f t="shared" si="269"/>
        <v>57742</v>
      </c>
      <c r="K4638" s="47">
        <f t="shared" si="270"/>
        <v>396527</v>
      </c>
      <c r="L4638">
        <f>+VLOOKUP(J4638,'Thanh toán '!Q$6:R$3244,2,0)</f>
        <v>396527</v>
      </c>
      <c r="M4638" s="47">
        <f t="shared" si="271"/>
        <v>0</v>
      </c>
    </row>
    <row r="4639" spans="1:13" ht="21" hidden="1" x14ac:dyDescent="0.25">
      <c r="A4639" s="43">
        <v>44926</v>
      </c>
      <c r="B4639" s="40" t="s">
        <v>17867</v>
      </c>
      <c r="C4639" s="40" t="s">
        <v>17868</v>
      </c>
      <c r="D4639" s="38">
        <v>613933</v>
      </c>
      <c r="E4639" s="42" t="s">
        <v>9114</v>
      </c>
      <c r="F4639" s="38">
        <v>49115</v>
      </c>
      <c r="G4639" s="38">
        <v>663048</v>
      </c>
      <c r="H4639" s="48" t="s">
        <v>9159</v>
      </c>
      <c r="I4639" s="40" t="s">
        <v>9160</v>
      </c>
      <c r="J4639" s="45">
        <f t="shared" si="269"/>
        <v>57785</v>
      </c>
      <c r="K4639" s="47">
        <f t="shared" si="270"/>
        <v>663048</v>
      </c>
      <c r="L4639">
        <f>+VLOOKUP(J4639,'Thanh toán '!Q$6:R$3244,2,0)</f>
        <v>663048</v>
      </c>
      <c r="M4639" s="47">
        <f t="shared" si="271"/>
        <v>0</v>
      </c>
    </row>
    <row r="4640" spans="1:13" s="21" customFormat="1" hidden="1" x14ac:dyDescent="0.25">
      <c r="A4640" s="50">
        <v>44791</v>
      </c>
      <c r="B4640" s="51" t="s">
        <v>17869</v>
      </c>
      <c r="C4640" s="51" t="s">
        <v>17870</v>
      </c>
      <c r="D4640" s="52">
        <v>653281</v>
      </c>
      <c r="E4640" s="53" t="s">
        <v>9114</v>
      </c>
      <c r="F4640" s="52">
        <v>52262</v>
      </c>
      <c r="G4640" s="52">
        <v>705543</v>
      </c>
      <c r="H4640" s="54" t="s">
        <v>9001</v>
      </c>
      <c r="I4640" s="51" t="s">
        <v>9002</v>
      </c>
      <c r="J4640" s="55">
        <f t="shared" si="269"/>
        <v>32523</v>
      </c>
      <c r="K4640" s="56">
        <f t="shared" si="270"/>
        <v>705543</v>
      </c>
      <c r="L4640">
        <f>+VLOOKUP(J4640,'Thanh toán '!Q$6:R$3244,2,0)</f>
        <v>705543</v>
      </c>
      <c r="M4640" s="47">
        <f t="shared" si="271"/>
        <v>0</v>
      </c>
    </row>
    <row r="4641" spans="1:13" s="21" customFormat="1" hidden="1" x14ac:dyDescent="0.25">
      <c r="A4641" s="50">
        <v>44792</v>
      </c>
      <c r="B4641" s="51" t="s">
        <v>17871</v>
      </c>
      <c r="C4641" s="51" t="s">
        <v>17872</v>
      </c>
      <c r="D4641" s="52">
        <v>896166</v>
      </c>
      <c r="E4641" s="53" t="s">
        <v>9114</v>
      </c>
      <c r="F4641" s="52">
        <v>71693</v>
      </c>
      <c r="G4641" s="52">
        <v>967859</v>
      </c>
      <c r="H4641" s="54" t="s">
        <v>9001</v>
      </c>
      <c r="I4641" s="51" t="s">
        <v>9002</v>
      </c>
      <c r="J4641" s="55">
        <f t="shared" si="269"/>
        <v>33697</v>
      </c>
      <c r="K4641" s="56">
        <f t="shared" si="270"/>
        <v>967859</v>
      </c>
      <c r="L4641">
        <f>+VLOOKUP(J4641,'Thanh toán '!Q$6:R$3244,2,0)</f>
        <v>967859</v>
      </c>
      <c r="M4641" s="47">
        <f t="shared" si="271"/>
        <v>0</v>
      </c>
    </row>
    <row r="4642" spans="1:13" s="21" customFormat="1" hidden="1" x14ac:dyDescent="0.25">
      <c r="A4642" s="50">
        <v>44831</v>
      </c>
      <c r="B4642" s="51" t="s">
        <v>17873</v>
      </c>
      <c r="C4642" s="51" t="s">
        <v>17874</v>
      </c>
      <c r="D4642" s="52">
        <v>1070108</v>
      </c>
      <c r="E4642" s="53" t="s">
        <v>9114</v>
      </c>
      <c r="F4642" s="52">
        <v>85609</v>
      </c>
      <c r="G4642" s="52">
        <v>1155717</v>
      </c>
      <c r="H4642" s="54" t="s">
        <v>9001</v>
      </c>
      <c r="I4642" s="51" t="s">
        <v>9002</v>
      </c>
      <c r="J4642" s="55">
        <f t="shared" si="269"/>
        <v>44270</v>
      </c>
      <c r="K4642" s="56">
        <f t="shared" si="270"/>
        <v>1155717</v>
      </c>
      <c r="L4642">
        <f>+VLOOKUP(J4642,'Thanh toán '!Q$6:R$3244,2,0)</f>
        <v>1155717</v>
      </c>
      <c r="M4642" s="47">
        <f t="shared" si="271"/>
        <v>0</v>
      </c>
    </row>
    <row r="4643" spans="1:13" s="21" customFormat="1" hidden="1" x14ac:dyDescent="0.25">
      <c r="A4643" s="50">
        <v>44835</v>
      </c>
      <c r="B4643" s="51" t="s">
        <v>17875</v>
      </c>
      <c r="C4643" s="51" t="s">
        <v>17876</v>
      </c>
      <c r="D4643" s="52">
        <v>1983650</v>
      </c>
      <c r="E4643" s="53" t="s">
        <v>9114</v>
      </c>
      <c r="F4643" s="52">
        <v>158692</v>
      </c>
      <c r="G4643" s="52">
        <v>2142342</v>
      </c>
      <c r="H4643" s="54" t="s">
        <v>9001</v>
      </c>
      <c r="I4643" s="51" t="s">
        <v>9002</v>
      </c>
      <c r="J4643" s="55">
        <f t="shared" si="269"/>
        <v>45713</v>
      </c>
      <c r="K4643" s="56">
        <f t="shared" si="270"/>
        <v>2142342</v>
      </c>
      <c r="L4643">
        <f>+VLOOKUP(J4643,'Thanh toán '!Q$6:R$3244,2,0)</f>
        <v>2142342</v>
      </c>
      <c r="M4643" s="47">
        <f t="shared" si="271"/>
        <v>0</v>
      </c>
    </row>
    <row r="4644" spans="1:13" s="21" customFormat="1" hidden="1" x14ac:dyDescent="0.25">
      <c r="A4644" s="50">
        <v>44841</v>
      </c>
      <c r="B4644" s="51" t="s">
        <v>17877</v>
      </c>
      <c r="C4644" s="51" t="s">
        <v>17878</v>
      </c>
      <c r="D4644" s="52">
        <v>553467</v>
      </c>
      <c r="E4644" s="53" t="s">
        <v>9114</v>
      </c>
      <c r="F4644" s="52">
        <v>44277</v>
      </c>
      <c r="G4644" s="52">
        <v>597744</v>
      </c>
      <c r="H4644" s="54" t="s">
        <v>9001</v>
      </c>
      <c r="I4644" s="51" t="s">
        <v>9002</v>
      </c>
      <c r="J4644" s="55">
        <f t="shared" si="269"/>
        <v>46607</v>
      </c>
      <c r="K4644" s="56">
        <f t="shared" si="270"/>
        <v>597744</v>
      </c>
      <c r="L4644">
        <f>+VLOOKUP(J4644,'Thanh toán '!Q$6:R$3244,2,0)</f>
        <v>597744</v>
      </c>
      <c r="M4644" s="47">
        <f t="shared" si="271"/>
        <v>0</v>
      </c>
    </row>
    <row r="4645" spans="1:13" s="21" customFormat="1" hidden="1" x14ac:dyDescent="0.25">
      <c r="A4645" s="50">
        <v>44848</v>
      </c>
      <c r="B4645" s="51" t="s">
        <v>17879</v>
      </c>
      <c r="C4645" s="51" t="s">
        <v>17880</v>
      </c>
      <c r="D4645" s="52">
        <v>957575</v>
      </c>
      <c r="E4645" s="53" t="s">
        <v>9114</v>
      </c>
      <c r="F4645" s="52">
        <v>76606</v>
      </c>
      <c r="G4645" s="52">
        <v>1034181</v>
      </c>
      <c r="H4645" s="54" t="s">
        <v>9001</v>
      </c>
      <c r="I4645" s="51" t="s">
        <v>9002</v>
      </c>
      <c r="J4645" s="55">
        <f t="shared" si="269"/>
        <v>47645</v>
      </c>
      <c r="K4645" s="56">
        <f t="shared" si="270"/>
        <v>1034181</v>
      </c>
      <c r="L4645">
        <f>+VLOOKUP(J4645,'Thanh toán '!Q$6:R$3244,2,0)</f>
        <v>1034181</v>
      </c>
      <c r="M4645" s="47">
        <f t="shared" si="271"/>
        <v>0</v>
      </c>
    </row>
    <row r="4646" spans="1:13" s="21" customFormat="1" hidden="1" x14ac:dyDescent="0.25">
      <c r="A4646" s="50">
        <v>44852</v>
      </c>
      <c r="B4646" s="51" t="s">
        <v>17881</v>
      </c>
      <c r="C4646" s="51" t="s">
        <v>17882</v>
      </c>
      <c r="D4646" s="52">
        <v>777406</v>
      </c>
      <c r="E4646" s="53" t="s">
        <v>9114</v>
      </c>
      <c r="F4646" s="52">
        <v>62192</v>
      </c>
      <c r="G4646" s="52">
        <v>839598</v>
      </c>
      <c r="H4646" s="54" t="s">
        <v>9001</v>
      </c>
      <c r="I4646" s="51" t="s">
        <v>9002</v>
      </c>
      <c r="J4646" s="55">
        <f t="shared" si="269"/>
        <v>47899</v>
      </c>
      <c r="K4646" s="56">
        <f t="shared" si="270"/>
        <v>839598</v>
      </c>
      <c r="L4646">
        <f>+VLOOKUP(J4646,'Thanh toán '!Q$6:R$3244,2,0)</f>
        <v>839598</v>
      </c>
      <c r="M4646" s="47">
        <f t="shared" si="271"/>
        <v>0</v>
      </c>
    </row>
    <row r="4647" spans="1:13" s="21" customFormat="1" hidden="1" x14ac:dyDescent="0.25">
      <c r="A4647" s="50">
        <v>44852</v>
      </c>
      <c r="B4647" s="51" t="s">
        <v>17883</v>
      </c>
      <c r="C4647" s="51" t="s">
        <v>17884</v>
      </c>
      <c r="D4647" s="52">
        <v>388703</v>
      </c>
      <c r="E4647" s="53" t="s">
        <v>9114</v>
      </c>
      <c r="F4647" s="52">
        <v>31096</v>
      </c>
      <c r="G4647" s="52">
        <v>419799</v>
      </c>
      <c r="H4647" s="54" t="s">
        <v>9001</v>
      </c>
      <c r="I4647" s="51" t="s">
        <v>9002</v>
      </c>
      <c r="J4647" s="55">
        <f t="shared" si="269"/>
        <v>47918</v>
      </c>
      <c r="K4647" s="56">
        <f t="shared" si="270"/>
        <v>419799</v>
      </c>
      <c r="L4647">
        <f>+VLOOKUP(J4647,'Thanh toán '!Q$6:R$3244,2,0)</f>
        <v>419799</v>
      </c>
      <c r="M4647" s="47">
        <f t="shared" si="271"/>
        <v>0</v>
      </c>
    </row>
    <row r="4648" spans="1:13" s="21" customFormat="1" hidden="1" x14ac:dyDescent="0.25">
      <c r="A4648" s="50">
        <v>44852</v>
      </c>
      <c r="B4648" s="51" t="s">
        <v>17885</v>
      </c>
      <c r="C4648" s="51" t="s">
        <v>17886</v>
      </c>
      <c r="D4648" s="52">
        <v>388703</v>
      </c>
      <c r="E4648" s="53" t="s">
        <v>9114</v>
      </c>
      <c r="F4648" s="52">
        <v>31096</v>
      </c>
      <c r="G4648" s="52">
        <v>419799</v>
      </c>
      <c r="H4648" s="54" t="s">
        <v>9001</v>
      </c>
      <c r="I4648" s="51" t="s">
        <v>9002</v>
      </c>
      <c r="J4648" s="55">
        <f t="shared" si="269"/>
        <v>47997</v>
      </c>
      <c r="K4648" s="56">
        <f t="shared" si="270"/>
        <v>419799</v>
      </c>
      <c r="L4648">
        <f>+VLOOKUP(J4648,'Thanh toán '!Q$6:R$3244,2,0)</f>
        <v>419796</v>
      </c>
      <c r="M4648" s="47">
        <f t="shared" si="271"/>
        <v>-3</v>
      </c>
    </row>
    <row r="4649" spans="1:13" s="21" customFormat="1" hidden="1" x14ac:dyDescent="0.25">
      <c r="A4649" s="50">
        <v>44852</v>
      </c>
      <c r="B4649" s="51" t="s">
        <v>17887</v>
      </c>
      <c r="C4649" s="51" t="s">
        <v>17888</v>
      </c>
      <c r="D4649" s="52">
        <v>388703</v>
      </c>
      <c r="E4649" s="53" t="s">
        <v>9114</v>
      </c>
      <c r="F4649" s="52">
        <v>31096</v>
      </c>
      <c r="G4649" s="52">
        <v>419799</v>
      </c>
      <c r="H4649" s="54" t="s">
        <v>9001</v>
      </c>
      <c r="I4649" s="51" t="s">
        <v>9002</v>
      </c>
      <c r="J4649" s="55">
        <f t="shared" si="269"/>
        <v>48059</v>
      </c>
      <c r="K4649" s="56">
        <f t="shared" si="270"/>
        <v>419799</v>
      </c>
      <c r="L4649">
        <f>+VLOOKUP(J4649,'Thanh toán '!Q$6:R$3244,2,0)</f>
        <v>419799</v>
      </c>
      <c r="M4649" s="47">
        <f t="shared" si="271"/>
        <v>0</v>
      </c>
    </row>
    <row r="4650" spans="1:13" s="21" customFormat="1" hidden="1" x14ac:dyDescent="0.25">
      <c r="A4650" s="50">
        <v>44860</v>
      </c>
      <c r="B4650" s="51" t="s">
        <v>17889</v>
      </c>
      <c r="C4650" s="51" t="s">
        <v>17890</v>
      </c>
      <c r="D4650" s="52">
        <v>351274</v>
      </c>
      <c r="E4650" s="53" t="s">
        <v>9114</v>
      </c>
      <c r="F4650" s="52">
        <v>28102</v>
      </c>
      <c r="G4650" s="52">
        <v>379376</v>
      </c>
      <c r="H4650" s="54" t="s">
        <v>9001</v>
      </c>
      <c r="I4650" s="51" t="s">
        <v>9002</v>
      </c>
      <c r="J4650" s="55">
        <f t="shared" si="269"/>
        <v>48917</v>
      </c>
      <c r="K4650" s="56">
        <f t="shared" si="270"/>
        <v>379376</v>
      </c>
      <c r="L4650">
        <f>+VLOOKUP(J4650,'Thanh toán '!Q$6:R$3244,2,0)</f>
        <v>379376</v>
      </c>
      <c r="M4650" s="47">
        <f t="shared" si="271"/>
        <v>0</v>
      </c>
    </row>
    <row r="4651" spans="1:13" s="21" customFormat="1" hidden="1" x14ac:dyDescent="0.25">
      <c r="A4651" s="50">
        <v>44868</v>
      </c>
      <c r="B4651" s="51" t="s">
        <v>17891</v>
      </c>
      <c r="C4651" s="51" t="s">
        <v>17892</v>
      </c>
      <c r="D4651" s="52">
        <v>1990801</v>
      </c>
      <c r="E4651" s="53" t="s">
        <v>9114</v>
      </c>
      <c r="F4651" s="52">
        <v>159264</v>
      </c>
      <c r="G4651" s="52">
        <v>2150065</v>
      </c>
      <c r="H4651" s="54" t="s">
        <v>9001</v>
      </c>
      <c r="I4651" s="51" t="s">
        <v>9002</v>
      </c>
      <c r="J4651" s="55">
        <f t="shared" si="269"/>
        <v>49725</v>
      </c>
      <c r="K4651" s="56">
        <f t="shared" si="270"/>
        <v>2150065</v>
      </c>
      <c r="L4651">
        <f>+VLOOKUP(J4651,'Thanh toán '!Q$6:R$3244,2,0)</f>
        <v>2150065</v>
      </c>
      <c r="M4651" s="47">
        <f t="shared" si="271"/>
        <v>0</v>
      </c>
    </row>
    <row r="4652" spans="1:13" s="21" customFormat="1" hidden="1" x14ac:dyDescent="0.25">
      <c r="A4652" s="50">
        <v>44883</v>
      </c>
      <c r="B4652" s="51" t="s">
        <v>17893</v>
      </c>
      <c r="C4652" s="51" t="s">
        <v>17894</v>
      </c>
      <c r="D4652" s="52">
        <v>1289600</v>
      </c>
      <c r="E4652" s="53" t="s">
        <v>9114</v>
      </c>
      <c r="F4652" s="52">
        <v>103168</v>
      </c>
      <c r="G4652" s="52">
        <v>1392768</v>
      </c>
      <c r="H4652" s="54" t="s">
        <v>9001</v>
      </c>
      <c r="I4652" s="51" t="s">
        <v>9002</v>
      </c>
      <c r="J4652" s="55">
        <f t="shared" si="269"/>
        <v>51251</v>
      </c>
      <c r="K4652" s="56">
        <f t="shared" si="270"/>
        <v>1392768</v>
      </c>
      <c r="L4652">
        <f>+VLOOKUP(J4652,'Thanh toán '!Q$6:R$3244,2,0)</f>
        <v>1392768</v>
      </c>
      <c r="M4652" s="47">
        <f t="shared" si="271"/>
        <v>0</v>
      </c>
    </row>
    <row r="4653" spans="1:13" s="21" customFormat="1" hidden="1" x14ac:dyDescent="0.25">
      <c r="A4653" s="50">
        <v>44883</v>
      </c>
      <c r="B4653" s="51" t="s">
        <v>17895</v>
      </c>
      <c r="C4653" s="51" t="s">
        <v>17896</v>
      </c>
      <c r="D4653" s="52">
        <v>1723340</v>
      </c>
      <c r="E4653" s="53" t="s">
        <v>9114</v>
      </c>
      <c r="F4653" s="52">
        <v>137867</v>
      </c>
      <c r="G4653" s="52">
        <v>1861207</v>
      </c>
      <c r="H4653" s="54" t="s">
        <v>9001</v>
      </c>
      <c r="I4653" s="51" t="s">
        <v>9002</v>
      </c>
      <c r="J4653" s="55">
        <f t="shared" ref="J4653:J4656" si="272">+B4653*1</f>
        <v>51301</v>
      </c>
      <c r="K4653" s="56">
        <f t="shared" ref="K4653:K4656" si="273">+G4653</f>
        <v>1861207</v>
      </c>
      <c r="L4653">
        <f>+VLOOKUP(J4653,'Thanh toán '!Q$6:R$3244,2,0)</f>
        <v>1861207</v>
      </c>
      <c r="M4653" s="47">
        <f t="shared" si="271"/>
        <v>0</v>
      </c>
    </row>
    <row r="4654" spans="1:13" s="21" customFormat="1" hidden="1" x14ac:dyDescent="0.25">
      <c r="A4654" s="50">
        <v>44884</v>
      </c>
      <c r="B4654" s="51" t="s">
        <v>17897</v>
      </c>
      <c r="C4654" s="51" t="s">
        <v>17898</v>
      </c>
      <c r="D4654" s="52">
        <v>1289600</v>
      </c>
      <c r="E4654" s="53" t="s">
        <v>9114</v>
      </c>
      <c r="F4654" s="52">
        <v>103168</v>
      </c>
      <c r="G4654" s="52">
        <v>1392768</v>
      </c>
      <c r="H4654" s="54" t="s">
        <v>9001</v>
      </c>
      <c r="I4654" s="51" t="s">
        <v>9002</v>
      </c>
      <c r="J4654" s="55">
        <f t="shared" si="272"/>
        <v>51663</v>
      </c>
      <c r="K4654" s="56">
        <f t="shared" si="273"/>
        <v>1392768</v>
      </c>
      <c r="L4654">
        <f>+VLOOKUP(J4654,'Thanh toán '!Q$6:R$3244,2,0)</f>
        <v>1392768</v>
      </c>
      <c r="M4654" s="47">
        <f t="shared" si="271"/>
        <v>0</v>
      </c>
    </row>
    <row r="4655" spans="1:13" s="21" customFormat="1" hidden="1" x14ac:dyDescent="0.25">
      <c r="A4655" s="50">
        <v>44907</v>
      </c>
      <c r="B4655" s="51" t="s">
        <v>17899</v>
      </c>
      <c r="C4655" s="51" t="s">
        <v>4766</v>
      </c>
      <c r="D4655" s="52">
        <v>1097250</v>
      </c>
      <c r="E4655" s="53" t="s">
        <v>9114</v>
      </c>
      <c r="F4655" s="52">
        <v>87780</v>
      </c>
      <c r="G4655" s="52">
        <v>1185030</v>
      </c>
      <c r="H4655" s="54" t="s">
        <v>9001</v>
      </c>
      <c r="I4655" s="51" t="s">
        <v>9002</v>
      </c>
      <c r="J4655" s="55">
        <f t="shared" si="272"/>
        <v>55290</v>
      </c>
      <c r="K4655" s="56">
        <f t="shared" si="273"/>
        <v>1185030</v>
      </c>
      <c r="L4655">
        <f>+VLOOKUP(J4655,'Thanh toán '!Q$6:R$3244,2,0)</f>
        <v>1185030</v>
      </c>
      <c r="M4655" s="47">
        <f t="shared" si="271"/>
        <v>0</v>
      </c>
    </row>
    <row r="4656" spans="1:13" s="21" customFormat="1" hidden="1" x14ac:dyDescent="0.25">
      <c r="A4656" s="50">
        <v>44923</v>
      </c>
      <c r="B4656" s="51" t="s">
        <v>17900</v>
      </c>
      <c r="C4656" s="51" t="s">
        <v>17901</v>
      </c>
      <c r="D4656" s="52">
        <v>637473</v>
      </c>
      <c r="E4656" s="53" t="s">
        <v>9114</v>
      </c>
      <c r="F4656" s="52">
        <v>50998</v>
      </c>
      <c r="G4656" s="52">
        <v>688471</v>
      </c>
      <c r="H4656" s="54" t="s">
        <v>9001</v>
      </c>
      <c r="I4656" s="51" t="s">
        <v>9002</v>
      </c>
      <c r="J4656" s="55">
        <f t="shared" si="272"/>
        <v>57066</v>
      </c>
      <c r="K4656" s="56">
        <f t="shared" si="273"/>
        <v>688471</v>
      </c>
      <c r="L4656">
        <f>+VLOOKUP(J4656,'Thanh toán '!Q$6:R$3244,2,0)</f>
        <v>688471</v>
      </c>
      <c r="M4656" s="47">
        <f t="shared" si="271"/>
        <v>0</v>
      </c>
    </row>
  </sheetData>
  <autoFilter ref="A4:M4656" xr:uid="{4EC54AA7-5D11-4A3B-84EC-75418ABCE41F}">
    <filterColumn colId="0">
      <filters>
        <dateGroupItem year="2023" dateTimeGrouping="year"/>
      </filters>
    </filterColumn>
  </autoFilter>
  <mergeCells count="2">
    <mergeCell ref="A1:I1"/>
    <mergeCell ref="A2:I2"/>
  </mergeCells>
  <phoneticPr fontId="1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B3F5A-3E24-4144-B83A-3897018EE10E}">
  <sheetPr filterMode="1"/>
  <dimension ref="A2:U509"/>
  <sheetViews>
    <sheetView workbookViewId="0">
      <selection activeCell="R3" sqref="R3"/>
    </sheetView>
  </sheetViews>
  <sheetFormatPr defaultRowHeight="15" x14ac:dyDescent="0.25"/>
  <cols>
    <col min="1" max="10" width="12" customWidth="1"/>
    <col min="11" max="11" width="15.85546875" customWidth="1"/>
    <col min="12" max="12" width="12" customWidth="1"/>
    <col min="13" max="13" width="35" customWidth="1"/>
    <col min="18" max="18" width="13.42578125" customWidth="1"/>
  </cols>
  <sheetData>
    <row r="2" spans="1:18" x14ac:dyDescent="0.25">
      <c r="K2">
        <f>+SUBTOTAL(9,I5:K509)</f>
        <v>-31680952</v>
      </c>
    </row>
    <row r="3" spans="1:18" ht="14.1" customHeight="1" x14ac:dyDescent="0.25">
      <c r="A3" s="132" t="s">
        <v>13</v>
      </c>
      <c r="B3" s="132" t="s">
        <v>14</v>
      </c>
      <c r="C3" s="134" t="s">
        <v>15</v>
      </c>
      <c r="D3" s="135"/>
      <c r="E3" s="135"/>
      <c r="F3" s="136"/>
      <c r="G3" s="134" t="s">
        <v>16</v>
      </c>
      <c r="H3" s="136"/>
      <c r="I3" s="137" t="s">
        <v>17</v>
      </c>
      <c r="J3" s="138"/>
      <c r="K3" s="139"/>
      <c r="L3" s="140" t="s">
        <v>18</v>
      </c>
      <c r="M3" s="141"/>
      <c r="R3" s="90">
        <f>+SUBTOTAL(9,R54:R509)</f>
        <v>-17383206</v>
      </c>
    </row>
    <row r="4" spans="1:18" ht="14.1" customHeight="1" x14ac:dyDescent="0.25">
      <c r="A4" s="133"/>
      <c r="B4" s="133"/>
      <c r="C4" s="4" t="s">
        <v>19</v>
      </c>
      <c r="D4" s="4" t="s">
        <v>20</v>
      </c>
      <c r="E4" s="4" t="s">
        <v>21</v>
      </c>
      <c r="F4" s="4" t="s">
        <v>22</v>
      </c>
      <c r="G4" s="4" t="s">
        <v>23</v>
      </c>
      <c r="H4" s="4" t="s">
        <v>24</v>
      </c>
      <c r="I4" s="137" t="s">
        <v>25</v>
      </c>
      <c r="J4" s="138"/>
      <c r="K4" s="139"/>
      <c r="L4" s="142"/>
      <c r="M4" s="143"/>
    </row>
    <row r="5" spans="1:18" ht="15.75" customHeight="1" x14ac:dyDescent="0.25">
      <c r="A5" s="12">
        <v>6</v>
      </c>
      <c r="B5" s="12" t="s">
        <v>35</v>
      </c>
      <c r="C5" s="6" t="s">
        <v>36</v>
      </c>
      <c r="D5" s="7">
        <v>44908</v>
      </c>
      <c r="E5" s="8" t="s">
        <v>37</v>
      </c>
      <c r="F5" s="9">
        <v>-578624</v>
      </c>
      <c r="G5" s="8" t="s">
        <v>29</v>
      </c>
      <c r="H5" s="9">
        <v>-60756</v>
      </c>
      <c r="I5" s="94">
        <v>-517868</v>
      </c>
      <c r="J5" s="95"/>
      <c r="K5" s="96"/>
      <c r="L5" s="97" t="s">
        <v>30</v>
      </c>
      <c r="M5" s="98"/>
      <c r="N5" s="15" t="s">
        <v>8526</v>
      </c>
      <c r="O5" t="s">
        <v>4935</v>
      </c>
      <c r="Q5">
        <v>1084</v>
      </c>
      <c r="R5" s="14">
        <v>-578624</v>
      </c>
    </row>
    <row r="6" spans="1:18" ht="15.75" customHeight="1" x14ac:dyDescent="0.25">
      <c r="A6" s="12">
        <v>18</v>
      </c>
      <c r="B6" s="12" t="s">
        <v>54</v>
      </c>
      <c r="C6" s="6" t="s">
        <v>55</v>
      </c>
      <c r="D6" s="7">
        <v>44923</v>
      </c>
      <c r="E6" s="8" t="s">
        <v>56</v>
      </c>
      <c r="F6" s="9">
        <v>-390577</v>
      </c>
      <c r="G6" s="8" t="s">
        <v>29</v>
      </c>
      <c r="H6" s="9">
        <v>-41011</v>
      </c>
      <c r="I6" s="94">
        <v>-349566</v>
      </c>
      <c r="J6" s="95"/>
      <c r="K6" s="96"/>
      <c r="L6" s="97" t="s">
        <v>47</v>
      </c>
      <c r="M6" s="98"/>
      <c r="N6" s="15" t="s">
        <v>8527</v>
      </c>
      <c r="O6" t="s">
        <v>4935</v>
      </c>
      <c r="Q6">
        <v>1033</v>
      </c>
      <c r="R6" s="14">
        <v>-390577</v>
      </c>
    </row>
    <row r="7" spans="1:18" ht="15.75" customHeight="1" x14ac:dyDescent="0.25">
      <c r="A7" s="5">
        <v>421</v>
      </c>
      <c r="B7" s="99" t="s">
        <v>517</v>
      </c>
      <c r="C7" s="6" t="s">
        <v>518</v>
      </c>
      <c r="D7" s="7">
        <v>44901</v>
      </c>
      <c r="E7" s="8" t="s">
        <v>519</v>
      </c>
      <c r="F7" s="9">
        <v>-119943</v>
      </c>
      <c r="G7" s="8" t="s">
        <v>29</v>
      </c>
      <c r="H7" s="9">
        <v>-12594</v>
      </c>
      <c r="I7" s="101">
        <v>-3274733</v>
      </c>
      <c r="J7" s="102"/>
      <c r="K7" s="103"/>
      <c r="L7" s="107" t="s">
        <v>60</v>
      </c>
      <c r="M7" s="108"/>
      <c r="N7" s="15" t="s">
        <v>8528</v>
      </c>
      <c r="O7" t="s">
        <v>4935</v>
      </c>
      <c r="Q7">
        <v>21330</v>
      </c>
      <c r="R7" s="14">
        <v>-119943</v>
      </c>
    </row>
    <row r="8" spans="1:18" ht="15.75" customHeight="1" x14ac:dyDescent="0.25">
      <c r="A8" s="10">
        <v>422</v>
      </c>
      <c r="B8" s="111"/>
      <c r="C8" s="6" t="s">
        <v>520</v>
      </c>
      <c r="D8" s="7">
        <v>44908</v>
      </c>
      <c r="E8" s="8" t="s">
        <v>521</v>
      </c>
      <c r="F8" s="9">
        <v>-327907</v>
      </c>
      <c r="G8" s="8" t="s">
        <v>29</v>
      </c>
      <c r="H8" s="9">
        <v>-34430</v>
      </c>
      <c r="I8" s="112"/>
      <c r="J8" s="113"/>
      <c r="K8" s="114"/>
      <c r="L8" s="115"/>
      <c r="M8" s="116"/>
      <c r="N8" s="15" t="s">
        <v>8529</v>
      </c>
      <c r="O8" t="s">
        <v>4935</v>
      </c>
      <c r="Q8">
        <v>21753</v>
      </c>
      <c r="R8" s="14">
        <v>-327907</v>
      </c>
    </row>
    <row r="9" spans="1:18" ht="15.75" customHeight="1" x14ac:dyDescent="0.25">
      <c r="A9" s="10">
        <v>423</v>
      </c>
      <c r="B9" s="111"/>
      <c r="C9" s="6" t="s">
        <v>522</v>
      </c>
      <c r="D9" s="7">
        <v>44904</v>
      </c>
      <c r="E9" s="8" t="s">
        <v>523</v>
      </c>
      <c r="F9" s="9">
        <v>-196020</v>
      </c>
      <c r="G9" s="8" t="s">
        <v>29</v>
      </c>
      <c r="H9" s="9">
        <v>-20582</v>
      </c>
      <c r="I9" s="112"/>
      <c r="J9" s="113"/>
      <c r="K9" s="114"/>
      <c r="L9" s="115"/>
      <c r="M9" s="116"/>
      <c r="N9" s="15" t="s">
        <v>8530</v>
      </c>
      <c r="O9" t="s">
        <v>4935</v>
      </c>
      <c r="Q9">
        <v>21590</v>
      </c>
      <c r="R9" s="14">
        <v>-196020</v>
      </c>
    </row>
    <row r="10" spans="1:18" ht="15.75" customHeight="1" x14ac:dyDescent="0.25">
      <c r="A10" s="10">
        <v>424</v>
      </c>
      <c r="B10" s="111"/>
      <c r="C10" s="6" t="s">
        <v>524</v>
      </c>
      <c r="D10" s="7">
        <v>44907</v>
      </c>
      <c r="E10" s="8" t="s">
        <v>525</v>
      </c>
      <c r="F10" s="9">
        <v>-267964</v>
      </c>
      <c r="G10" s="8" t="s">
        <v>29</v>
      </c>
      <c r="H10" s="9">
        <v>-28136</v>
      </c>
      <c r="I10" s="112"/>
      <c r="J10" s="113"/>
      <c r="K10" s="114"/>
      <c r="L10" s="115"/>
      <c r="M10" s="116"/>
      <c r="N10" s="15" t="s">
        <v>8531</v>
      </c>
      <c r="O10" t="s">
        <v>4935</v>
      </c>
      <c r="Q10">
        <v>21699</v>
      </c>
      <c r="R10" s="14">
        <v>-267964</v>
      </c>
    </row>
    <row r="11" spans="1:18" ht="15.75" customHeight="1" x14ac:dyDescent="0.25">
      <c r="A11" s="10">
        <v>425</v>
      </c>
      <c r="B11" s="111"/>
      <c r="C11" s="6" t="s">
        <v>526</v>
      </c>
      <c r="D11" s="7">
        <v>44907</v>
      </c>
      <c r="E11" s="8" t="s">
        <v>527</v>
      </c>
      <c r="F11" s="9">
        <v>-156816</v>
      </c>
      <c r="G11" s="8" t="s">
        <v>29</v>
      </c>
      <c r="H11" s="9">
        <v>-16466</v>
      </c>
      <c r="I11" s="112"/>
      <c r="J11" s="113"/>
      <c r="K11" s="114"/>
      <c r="L11" s="115"/>
      <c r="M11" s="116"/>
      <c r="N11" s="15" t="s">
        <v>8532</v>
      </c>
      <c r="O11" t="s">
        <v>4935</v>
      </c>
      <c r="Q11">
        <v>21705</v>
      </c>
      <c r="R11" s="14">
        <v>-156816</v>
      </c>
    </row>
    <row r="12" spans="1:18" ht="15.75" customHeight="1" x14ac:dyDescent="0.25">
      <c r="A12" s="10">
        <v>426</v>
      </c>
      <c r="B12" s="111"/>
      <c r="C12" s="6" t="s">
        <v>528</v>
      </c>
      <c r="D12" s="7">
        <v>44907</v>
      </c>
      <c r="E12" s="8" t="s">
        <v>529</v>
      </c>
      <c r="F12" s="9">
        <v>-324593</v>
      </c>
      <c r="G12" s="8" t="s">
        <v>29</v>
      </c>
      <c r="H12" s="9">
        <v>-34082</v>
      </c>
      <c r="I12" s="112"/>
      <c r="J12" s="113"/>
      <c r="K12" s="114"/>
      <c r="L12" s="115"/>
      <c r="M12" s="116"/>
      <c r="N12" s="15" t="s">
        <v>8533</v>
      </c>
      <c r="O12" t="s">
        <v>4935</v>
      </c>
      <c r="Q12">
        <v>21698</v>
      </c>
      <c r="R12" s="14">
        <v>-324593</v>
      </c>
    </row>
    <row r="13" spans="1:18" ht="15.75" customHeight="1" x14ac:dyDescent="0.25">
      <c r="A13" s="10">
        <v>427</v>
      </c>
      <c r="B13" s="111"/>
      <c r="C13" s="6" t="s">
        <v>530</v>
      </c>
      <c r="D13" s="7">
        <v>44915</v>
      </c>
      <c r="E13" s="8" t="s">
        <v>531</v>
      </c>
      <c r="F13" s="9">
        <v>-326393</v>
      </c>
      <c r="G13" s="8" t="s">
        <v>29</v>
      </c>
      <c r="H13" s="9">
        <v>-34271</v>
      </c>
      <c r="I13" s="112"/>
      <c r="J13" s="113"/>
      <c r="K13" s="114"/>
      <c r="L13" s="115"/>
      <c r="M13" s="116"/>
      <c r="N13" s="15" t="s">
        <v>8534</v>
      </c>
      <c r="O13" t="s">
        <v>4935</v>
      </c>
      <c r="Q13">
        <v>22558</v>
      </c>
      <c r="R13" s="14">
        <v>-326393</v>
      </c>
    </row>
    <row r="14" spans="1:18" ht="15.75" customHeight="1" x14ac:dyDescent="0.25">
      <c r="A14" s="10">
        <v>428</v>
      </c>
      <c r="B14" s="111"/>
      <c r="C14" s="6" t="s">
        <v>532</v>
      </c>
      <c r="D14" s="7">
        <v>44917</v>
      </c>
      <c r="E14" s="8" t="s">
        <v>533</v>
      </c>
      <c r="F14" s="9">
        <v>-325229</v>
      </c>
      <c r="G14" s="8" t="s">
        <v>29</v>
      </c>
      <c r="H14" s="9">
        <v>-34149</v>
      </c>
      <c r="I14" s="112"/>
      <c r="J14" s="113"/>
      <c r="K14" s="114"/>
      <c r="L14" s="115"/>
      <c r="M14" s="116"/>
      <c r="N14" s="15" t="s">
        <v>8535</v>
      </c>
      <c r="O14" t="s">
        <v>4935</v>
      </c>
      <c r="Q14">
        <v>22941</v>
      </c>
      <c r="R14" s="14">
        <v>-325229</v>
      </c>
    </row>
    <row r="15" spans="1:18" ht="15.75" customHeight="1" x14ac:dyDescent="0.25">
      <c r="A15" s="10">
        <v>429</v>
      </c>
      <c r="B15" s="111"/>
      <c r="C15" s="6" t="s">
        <v>534</v>
      </c>
      <c r="D15" s="7">
        <v>44917</v>
      </c>
      <c r="E15" s="8" t="s">
        <v>535</v>
      </c>
      <c r="F15" s="9">
        <v>-191870</v>
      </c>
      <c r="G15" s="8" t="s">
        <v>29</v>
      </c>
      <c r="H15" s="9">
        <v>-20146</v>
      </c>
      <c r="I15" s="112"/>
      <c r="J15" s="113"/>
      <c r="K15" s="114"/>
      <c r="L15" s="115"/>
      <c r="M15" s="116"/>
      <c r="N15" s="15" t="s">
        <v>8536</v>
      </c>
      <c r="O15" t="s">
        <v>4935</v>
      </c>
      <c r="Q15">
        <v>22927</v>
      </c>
      <c r="R15" s="14">
        <v>-191870</v>
      </c>
    </row>
    <row r="16" spans="1:18" ht="15.75" customHeight="1" x14ac:dyDescent="0.25">
      <c r="A16" s="10">
        <v>430</v>
      </c>
      <c r="B16" s="111"/>
      <c r="C16" s="6" t="s">
        <v>536</v>
      </c>
      <c r="D16" s="7">
        <v>44900</v>
      </c>
      <c r="E16" s="8" t="s">
        <v>537</v>
      </c>
      <c r="F16" s="9">
        <v>-718304</v>
      </c>
      <c r="G16" s="8" t="s">
        <v>29</v>
      </c>
      <c r="H16" s="9">
        <v>-75422</v>
      </c>
      <c r="I16" s="112"/>
      <c r="J16" s="113"/>
      <c r="K16" s="114"/>
      <c r="L16" s="115"/>
      <c r="M16" s="116"/>
      <c r="N16" s="15" t="s">
        <v>8537</v>
      </c>
      <c r="O16" t="s">
        <v>4935</v>
      </c>
      <c r="Q16">
        <v>21073</v>
      </c>
      <c r="R16" s="14">
        <v>-718304</v>
      </c>
    </row>
    <row r="17" spans="1:18" ht="15.75" customHeight="1" x14ac:dyDescent="0.25">
      <c r="A17" s="10">
        <v>431</v>
      </c>
      <c r="B17" s="111"/>
      <c r="C17" s="6" t="s">
        <v>538</v>
      </c>
      <c r="D17" s="7">
        <v>44900</v>
      </c>
      <c r="E17" s="8" t="s">
        <v>539</v>
      </c>
      <c r="F17" s="9">
        <v>-654200</v>
      </c>
      <c r="G17" s="8" t="s">
        <v>29</v>
      </c>
      <c r="H17" s="9">
        <v>-68691</v>
      </c>
      <c r="I17" s="112"/>
      <c r="J17" s="113"/>
      <c r="K17" s="114"/>
      <c r="L17" s="115"/>
      <c r="M17" s="116"/>
      <c r="N17" s="15" t="s">
        <v>8538</v>
      </c>
      <c r="O17" t="s">
        <v>4935</v>
      </c>
      <c r="Q17">
        <v>21113</v>
      </c>
      <c r="R17" s="14">
        <v>-654200</v>
      </c>
    </row>
    <row r="18" spans="1:18" ht="15.75" customHeight="1" x14ac:dyDescent="0.25">
      <c r="A18" s="11">
        <v>432</v>
      </c>
      <c r="B18" s="100"/>
      <c r="C18" s="6" t="s">
        <v>540</v>
      </c>
      <c r="D18" s="7">
        <v>44904</v>
      </c>
      <c r="E18" s="8" t="s">
        <v>541</v>
      </c>
      <c r="F18" s="9">
        <v>-49680</v>
      </c>
      <c r="G18" s="8" t="s">
        <v>29</v>
      </c>
      <c r="H18" s="9">
        <v>-5216</v>
      </c>
      <c r="I18" s="104"/>
      <c r="J18" s="105"/>
      <c r="K18" s="106"/>
      <c r="L18" s="109"/>
      <c r="M18" s="110"/>
      <c r="N18" s="15" t="s">
        <v>8539</v>
      </c>
      <c r="O18" t="s">
        <v>4935</v>
      </c>
      <c r="Q18">
        <v>21670</v>
      </c>
      <c r="R18" s="14">
        <v>-49680</v>
      </c>
    </row>
    <row r="19" spans="1:18" ht="15.75" customHeight="1" x14ac:dyDescent="0.25">
      <c r="A19" s="5">
        <v>433</v>
      </c>
      <c r="B19" s="99" t="s">
        <v>542</v>
      </c>
      <c r="C19" s="6" t="s">
        <v>543</v>
      </c>
      <c r="D19" s="7">
        <v>44896</v>
      </c>
      <c r="E19" s="8" t="s">
        <v>544</v>
      </c>
      <c r="F19" s="9">
        <v>-383130</v>
      </c>
      <c r="G19" s="8" t="s">
        <v>29</v>
      </c>
      <c r="H19" s="9">
        <v>-40229</v>
      </c>
      <c r="I19" s="101">
        <v>-4223305</v>
      </c>
      <c r="J19" s="102"/>
      <c r="K19" s="103"/>
      <c r="L19" s="107" t="s">
        <v>60</v>
      </c>
      <c r="M19" s="108"/>
      <c r="N19" s="15" t="s">
        <v>8540</v>
      </c>
      <c r="O19" t="s">
        <v>4935</v>
      </c>
      <c r="Q19">
        <v>20833</v>
      </c>
      <c r="R19" s="14">
        <v>-383130</v>
      </c>
    </row>
    <row r="20" spans="1:18" ht="15.75" customHeight="1" x14ac:dyDescent="0.25">
      <c r="A20" s="10">
        <v>434</v>
      </c>
      <c r="B20" s="111"/>
      <c r="C20" s="6" t="s">
        <v>545</v>
      </c>
      <c r="D20" s="7">
        <v>44901</v>
      </c>
      <c r="E20" s="8" t="s">
        <v>546</v>
      </c>
      <c r="F20" s="9">
        <v>-239885</v>
      </c>
      <c r="G20" s="8" t="s">
        <v>29</v>
      </c>
      <c r="H20" s="9">
        <v>-25188</v>
      </c>
      <c r="I20" s="112"/>
      <c r="J20" s="113"/>
      <c r="K20" s="114"/>
      <c r="L20" s="115"/>
      <c r="M20" s="116"/>
      <c r="N20" s="15" t="s">
        <v>8541</v>
      </c>
      <c r="O20" t="s">
        <v>4935</v>
      </c>
      <c r="Q20">
        <v>21236</v>
      </c>
      <c r="R20" s="14">
        <v>-239885</v>
      </c>
    </row>
    <row r="21" spans="1:18" ht="15.75" customHeight="1" x14ac:dyDescent="0.25">
      <c r="A21" s="10">
        <v>435</v>
      </c>
      <c r="B21" s="111"/>
      <c r="C21" s="6" t="s">
        <v>547</v>
      </c>
      <c r="D21" s="7">
        <v>44914</v>
      </c>
      <c r="E21" s="8" t="s">
        <v>548</v>
      </c>
      <c r="F21" s="9">
        <v>-518148</v>
      </c>
      <c r="G21" s="8" t="s">
        <v>29</v>
      </c>
      <c r="H21" s="9">
        <v>-54406</v>
      </c>
      <c r="I21" s="112"/>
      <c r="J21" s="113"/>
      <c r="K21" s="114"/>
      <c r="L21" s="115"/>
      <c r="M21" s="116"/>
      <c r="N21" s="15" t="s">
        <v>8542</v>
      </c>
      <c r="O21" t="s">
        <v>4935</v>
      </c>
      <c r="Q21">
        <v>22415</v>
      </c>
      <c r="R21" s="14">
        <v>-518148</v>
      </c>
    </row>
    <row r="22" spans="1:18" ht="15.75" customHeight="1" x14ac:dyDescent="0.25">
      <c r="A22" s="10">
        <v>436</v>
      </c>
      <c r="B22" s="111"/>
      <c r="C22" s="6" t="s">
        <v>549</v>
      </c>
      <c r="D22" s="7">
        <v>44915</v>
      </c>
      <c r="E22" s="8" t="s">
        <v>550</v>
      </c>
      <c r="F22" s="9">
        <v>-119943</v>
      </c>
      <c r="G22" s="8" t="s">
        <v>29</v>
      </c>
      <c r="H22" s="9">
        <v>-12594</v>
      </c>
      <c r="I22" s="112"/>
      <c r="J22" s="113"/>
      <c r="K22" s="114"/>
      <c r="L22" s="115"/>
      <c r="M22" s="116"/>
      <c r="N22" s="15" t="s">
        <v>8543</v>
      </c>
      <c r="O22" t="s">
        <v>4935</v>
      </c>
      <c r="Q22">
        <v>22598</v>
      </c>
      <c r="R22" s="14">
        <v>-119943</v>
      </c>
    </row>
    <row r="23" spans="1:18" ht="15.75" customHeight="1" x14ac:dyDescent="0.25">
      <c r="A23" s="10">
        <v>437</v>
      </c>
      <c r="B23" s="111"/>
      <c r="C23" s="6" t="s">
        <v>551</v>
      </c>
      <c r="D23" s="7">
        <v>44896</v>
      </c>
      <c r="E23" s="8" t="s">
        <v>552</v>
      </c>
      <c r="F23" s="9">
        <v>-119943</v>
      </c>
      <c r="G23" s="8" t="s">
        <v>29</v>
      </c>
      <c r="H23" s="9">
        <v>-12594</v>
      </c>
      <c r="I23" s="112"/>
      <c r="J23" s="113"/>
      <c r="K23" s="114"/>
      <c r="L23" s="115"/>
      <c r="M23" s="116"/>
      <c r="N23" s="15" t="s">
        <v>8544</v>
      </c>
      <c r="O23" t="s">
        <v>4935</v>
      </c>
      <c r="Q23">
        <v>20759</v>
      </c>
      <c r="R23" s="14">
        <v>-119943</v>
      </c>
    </row>
    <row r="24" spans="1:18" ht="15.75" customHeight="1" x14ac:dyDescent="0.25">
      <c r="A24" s="10">
        <v>438</v>
      </c>
      <c r="B24" s="111"/>
      <c r="C24" s="6" t="s">
        <v>553</v>
      </c>
      <c r="D24" s="7">
        <v>44915</v>
      </c>
      <c r="E24" s="8" t="s">
        <v>554</v>
      </c>
      <c r="F24" s="9">
        <v>-199248</v>
      </c>
      <c r="G24" s="8" t="s">
        <v>29</v>
      </c>
      <c r="H24" s="9">
        <v>-20921</v>
      </c>
      <c r="I24" s="112"/>
      <c r="J24" s="113"/>
      <c r="K24" s="114"/>
      <c r="L24" s="115"/>
      <c r="M24" s="116"/>
      <c r="N24" s="15" t="s">
        <v>8545</v>
      </c>
      <c r="O24" t="s">
        <v>4935</v>
      </c>
      <c r="Q24">
        <v>22488</v>
      </c>
      <c r="R24" s="14">
        <v>-199248</v>
      </c>
    </row>
    <row r="25" spans="1:18" ht="15.75" customHeight="1" x14ac:dyDescent="0.25">
      <c r="A25" s="10">
        <v>439</v>
      </c>
      <c r="B25" s="111"/>
      <c r="C25" s="6" t="s">
        <v>555</v>
      </c>
      <c r="D25" s="7">
        <v>44896</v>
      </c>
      <c r="E25" s="8" t="s">
        <v>556</v>
      </c>
      <c r="F25" s="9">
        <v>-185877</v>
      </c>
      <c r="G25" s="8" t="s">
        <v>29</v>
      </c>
      <c r="H25" s="9">
        <v>-19517</v>
      </c>
      <c r="I25" s="112"/>
      <c r="J25" s="113"/>
      <c r="K25" s="114"/>
      <c r="L25" s="115"/>
      <c r="M25" s="116"/>
      <c r="N25" s="15" t="s">
        <v>8546</v>
      </c>
      <c r="O25" t="s">
        <v>4935</v>
      </c>
      <c r="Q25">
        <v>20816</v>
      </c>
      <c r="R25" s="14">
        <v>-185877</v>
      </c>
    </row>
    <row r="26" spans="1:18" ht="15.75" customHeight="1" x14ac:dyDescent="0.25">
      <c r="A26" s="10">
        <v>440</v>
      </c>
      <c r="B26" s="111"/>
      <c r="C26" s="6" t="s">
        <v>557</v>
      </c>
      <c r="D26" s="7">
        <v>44924</v>
      </c>
      <c r="E26" s="8" t="s">
        <v>558</v>
      </c>
      <c r="F26" s="9">
        <v>-284621</v>
      </c>
      <c r="G26" s="8" t="s">
        <v>29</v>
      </c>
      <c r="H26" s="9">
        <v>-29885</v>
      </c>
      <c r="I26" s="112"/>
      <c r="J26" s="113"/>
      <c r="K26" s="114"/>
      <c r="L26" s="115"/>
      <c r="M26" s="116"/>
      <c r="N26" s="15" t="s">
        <v>8547</v>
      </c>
      <c r="O26" t="s">
        <v>4935</v>
      </c>
      <c r="Q26">
        <v>23827</v>
      </c>
      <c r="R26" s="14">
        <v>-284621</v>
      </c>
    </row>
    <row r="27" spans="1:18" ht="15.75" customHeight="1" x14ac:dyDescent="0.25">
      <c r="A27" s="10">
        <v>441</v>
      </c>
      <c r="B27" s="111"/>
      <c r="C27" s="6" t="s">
        <v>559</v>
      </c>
      <c r="D27" s="7">
        <v>44908</v>
      </c>
      <c r="E27" s="8" t="s">
        <v>560</v>
      </c>
      <c r="F27" s="9">
        <v>-326106</v>
      </c>
      <c r="G27" s="8" t="s">
        <v>29</v>
      </c>
      <c r="H27" s="9">
        <v>-34241</v>
      </c>
      <c r="I27" s="112"/>
      <c r="J27" s="113"/>
      <c r="K27" s="114"/>
      <c r="L27" s="115"/>
      <c r="M27" s="116"/>
      <c r="N27" s="15" t="s">
        <v>8548</v>
      </c>
      <c r="O27" t="s">
        <v>4935</v>
      </c>
      <c r="Q27">
        <v>21857</v>
      </c>
      <c r="R27" s="14">
        <v>-326106</v>
      </c>
    </row>
    <row r="28" spans="1:18" ht="15.75" customHeight="1" x14ac:dyDescent="0.25">
      <c r="A28" s="10">
        <v>442</v>
      </c>
      <c r="B28" s="111"/>
      <c r="C28" s="6" t="s">
        <v>561</v>
      </c>
      <c r="D28" s="7">
        <v>44911</v>
      </c>
      <c r="E28" s="8" t="s">
        <v>562</v>
      </c>
      <c r="F28" s="9">
        <v>-385774</v>
      </c>
      <c r="G28" s="8" t="s">
        <v>29</v>
      </c>
      <c r="H28" s="9">
        <v>-40506</v>
      </c>
      <c r="I28" s="112"/>
      <c r="J28" s="113"/>
      <c r="K28" s="114"/>
      <c r="L28" s="115"/>
      <c r="M28" s="116"/>
      <c r="N28" s="15" t="s">
        <v>8549</v>
      </c>
      <c r="O28" t="s">
        <v>4935</v>
      </c>
      <c r="Q28">
        <v>22105</v>
      </c>
      <c r="R28" s="14">
        <v>-385774</v>
      </c>
    </row>
    <row r="29" spans="1:18" ht="15.75" customHeight="1" x14ac:dyDescent="0.25">
      <c r="A29" s="10">
        <v>443</v>
      </c>
      <c r="B29" s="111"/>
      <c r="C29" s="6" t="s">
        <v>563</v>
      </c>
      <c r="D29" s="7">
        <v>44924</v>
      </c>
      <c r="E29" s="8" t="s">
        <v>564</v>
      </c>
      <c r="F29" s="9">
        <v>-240570</v>
      </c>
      <c r="G29" s="8" t="s">
        <v>29</v>
      </c>
      <c r="H29" s="9">
        <v>-25260</v>
      </c>
      <c r="I29" s="112"/>
      <c r="J29" s="113"/>
      <c r="K29" s="114"/>
      <c r="L29" s="115"/>
      <c r="M29" s="116"/>
      <c r="N29" s="15" t="s">
        <v>8550</v>
      </c>
      <c r="O29" t="s">
        <v>4935</v>
      </c>
      <c r="Q29">
        <v>23810</v>
      </c>
      <c r="R29" s="14">
        <v>-240570</v>
      </c>
    </row>
    <row r="30" spans="1:18" ht="15.75" customHeight="1" x14ac:dyDescent="0.25">
      <c r="A30" s="10">
        <v>444</v>
      </c>
      <c r="B30" s="111"/>
      <c r="C30" s="6" t="s">
        <v>565</v>
      </c>
      <c r="D30" s="7">
        <v>44911</v>
      </c>
      <c r="E30" s="8" t="s">
        <v>566</v>
      </c>
      <c r="F30" s="9">
        <v>-499078</v>
      </c>
      <c r="G30" s="8" t="s">
        <v>29</v>
      </c>
      <c r="H30" s="9">
        <v>-52403</v>
      </c>
      <c r="I30" s="112"/>
      <c r="J30" s="113"/>
      <c r="K30" s="114"/>
      <c r="L30" s="115"/>
      <c r="M30" s="116"/>
      <c r="N30" s="15" t="s">
        <v>8551</v>
      </c>
      <c r="O30" t="s">
        <v>4935</v>
      </c>
      <c r="Q30">
        <v>22121</v>
      </c>
      <c r="R30" s="14">
        <v>-499078</v>
      </c>
    </row>
    <row r="31" spans="1:18" ht="15.75" customHeight="1" x14ac:dyDescent="0.25">
      <c r="A31" s="10">
        <v>445</v>
      </c>
      <c r="B31" s="111"/>
      <c r="C31" s="6" t="s">
        <v>567</v>
      </c>
      <c r="D31" s="7">
        <v>44924</v>
      </c>
      <c r="E31" s="8" t="s">
        <v>568</v>
      </c>
      <c r="F31" s="9">
        <v>-153557</v>
      </c>
      <c r="G31" s="8" t="s">
        <v>29</v>
      </c>
      <c r="H31" s="9">
        <v>-16123</v>
      </c>
      <c r="I31" s="112"/>
      <c r="J31" s="113"/>
      <c r="K31" s="114"/>
      <c r="L31" s="115"/>
      <c r="M31" s="116"/>
      <c r="N31" s="15" t="s">
        <v>8552</v>
      </c>
      <c r="O31" t="s">
        <v>4935</v>
      </c>
      <c r="Q31">
        <v>23911</v>
      </c>
      <c r="R31" s="14">
        <v>-153557</v>
      </c>
    </row>
    <row r="32" spans="1:18" ht="15.75" customHeight="1" x14ac:dyDescent="0.25">
      <c r="A32" s="10">
        <v>446</v>
      </c>
      <c r="B32" s="111"/>
      <c r="C32" s="6" t="s">
        <v>569</v>
      </c>
      <c r="D32" s="7">
        <v>44901</v>
      </c>
      <c r="E32" s="8" t="s">
        <v>570</v>
      </c>
      <c r="F32" s="9">
        <v>-223298</v>
      </c>
      <c r="G32" s="8" t="s">
        <v>29</v>
      </c>
      <c r="H32" s="9">
        <v>-23446</v>
      </c>
      <c r="I32" s="112"/>
      <c r="J32" s="113"/>
      <c r="K32" s="114"/>
      <c r="L32" s="115"/>
      <c r="M32" s="116"/>
      <c r="N32" s="15" t="s">
        <v>8553</v>
      </c>
      <c r="O32" t="s">
        <v>4935</v>
      </c>
      <c r="Q32">
        <v>21255</v>
      </c>
      <c r="R32" s="14">
        <v>-223298</v>
      </c>
    </row>
    <row r="33" spans="1:18" ht="15.75" customHeight="1" x14ac:dyDescent="0.25">
      <c r="A33" s="10">
        <v>447</v>
      </c>
      <c r="B33" s="111"/>
      <c r="C33" s="6" t="s">
        <v>571</v>
      </c>
      <c r="D33" s="7">
        <v>44902</v>
      </c>
      <c r="E33" s="8" t="s">
        <v>572</v>
      </c>
      <c r="F33" s="9">
        <v>-119943</v>
      </c>
      <c r="G33" s="8" t="s">
        <v>29</v>
      </c>
      <c r="H33" s="9">
        <v>-12594</v>
      </c>
      <c r="I33" s="112"/>
      <c r="J33" s="113"/>
      <c r="K33" s="114"/>
      <c r="L33" s="115"/>
      <c r="M33" s="116"/>
      <c r="N33" s="15" t="s">
        <v>8554</v>
      </c>
      <c r="O33" t="s">
        <v>4935</v>
      </c>
      <c r="Q33">
        <v>21386</v>
      </c>
      <c r="R33" s="14">
        <v>-119943</v>
      </c>
    </row>
    <row r="34" spans="1:18" ht="15.75" customHeight="1" x14ac:dyDescent="0.25">
      <c r="A34" s="10">
        <v>448</v>
      </c>
      <c r="B34" s="111"/>
      <c r="C34" s="6" t="s">
        <v>573</v>
      </c>
      <c r="D34" s="7">
        <v>44922</v>
      </c>
      <c r="E34" s="8" t="s">
        <v>574</v>
      </c>
      <c r="F34" s="9">
        <v>-119943</v>
      </c>
      <c r="G34" s="8" t="s">
        <v>29</v>
      </c>
      <c r="H34" s="9">
        <v>-12594</v>
      </c>
      <c r="I34" s="112"/>
      <c r="J34" s="113"/>
      <c r="K34" s="114"/>
      <c r="L34" s="115"/>
      <c r="M34" s="116"/>
      <c r="N34" s="15" t="s">
        <v>8555</v>
      </c>
      <c r="O34" t="s">
        <v>4935</v>
      </c>
      <c r="Q34">
        <v>23312</v>
      </c>
      <c r="R34" s="14">
        <v>-119943</v>
      </c>
    </row>
    <row r="35" spans="1:18" ht="15.75" customHeight="1" x14ac:dyDescent="0.25">
      <c r="A35" s="11">
        <v>449</v>
      </c>
      <c r="B35" s="100"/>
      <c r="C35" s="6" t="s">
        <v>575</v>
      </c>
      <c r="D35" s="7">
        <v>44909</v>
      </c>
      <c r="E35" s="8" t="s">
        <v>576</v>
      </c>
      <c r="F35" s="9">
        <v>-599713</v>
      </c>
      <c r="G35" s="8" t="s">
        <v>29</v>
      </c>
      <c r="H35" s="9">
        <v>-62970</v>
      </c>
      <c r="I35" s="104"/>
      <c r="J35" s="105"/>
      <c r="K35" s="106"/>
      <c r="L35" s="109"/>
      <c r="M35" s="110"/>
      <c r="N35" s="15" t="s">
        <v>8556</v>
      </c>
      <c r="O35" t="s">
        <v>4935</v>
      </c>
      <c r="Q35">
        <v>21952</v>
      </c>
      <c r="R35" s="14">
        <v>-599713</v>
      </c>
    </row>
    <row r="36" spans="1:18" ht="15.75" customHeight="1" x14ac:dyDescent="0.25">
      <c r="A36" s="5">
        <v>450</v>
      </c>
      <c r="B36" s="99" t="s">
        <v>577</v>
      </c>
      <c r="C36" s="6" t="s">
        <v>578</v>
      </c>
      <c r="D36" s="7">
        <v>44923</v>
      </c>
      <c r="E36" s="8" t="s">
        <v>579</v>
      </c>
      <c r="F36" s="9">
        <v>-839598</v>
      </c>
      <c r="G36" s="8" t="s">
        <v>29</v>
      </c>
      <c r="H36" s="9">
        <v>-88158</v>
      </c>
      <c r="I36" s="101">
        <v>-4079858</v>
      </c>
      <c r="J36" s="102"/>
      <c r="K36" s="103"/>
      <c r="L36" s="107" t="s">
        <v>60</v>
      </c>
      <c r="M36" s="108"/>
      <c r="N36" s="15" t="s">
        <v>8557</v>
      </c>
      <c r="O36" t="s">
        <v>4935</v>
      </c>
      <c r="Q36">
        <v>23578</v>
      </c>
      <c r="R36" s="14">
        <v>-839598</v>
      </c>
    </row>
    <row r="37" spans="1:18" ht="15.75" customHeight="1" x14ac:dyDescent="0.25">
      <c r="A37" s="10">
        <v>451</v>
      </c>
      <c r="B37" s="111"/>
      <c r="C37" s="6" t="s">
        <v>580</v>
      </c>
      <c r="D37" s="7">
        <v>44925</v>
      </c>
      <c r="E37" s="8" t="s">
        <v>581</v>
      </c>
      <c r="F37" s="9">
        <v>-294030</v>
      </c>
      <c r="G37" s="8" t="s">
        <v>29</v>
      </c>
      <c r="H37" s="9">
        <v>-30873</v>
      </c>
      <c r="I37" s="112"/>
      <c r="J37" s="113"/>
      <c r="K37" s="114"/>
      <c r="L37" s="115"/>
      <c r="M37" s="116"/>
      <c r="N37" s="15" t="s">
        <v>8558</v>
      </c>
      <c r="O37" t="s">
        <v>4935</v>
      </c>
      <c r="Q37">
        <v>24278</v>
      </c>
      <c r="R37" s="14">
        <v>-294030</v>
      </c>
    </row>
    <row r="38" spans="1:18" ht="15.75" customHeight="1" x14ac:dyDescent="0.25">
      <c r="A38" s="10">
        <v>452</v>
      </c>
      <c r="B38" s="111"/>
      <c r="C38" s="6" t="s">
        <v>582</v>
      </c>
      <c r="D38" s="7">
        <v>44924</v>
      </c>
      <c r="E38" s="8" t="s">
        <v>583</v>
      </c>
      <c r="F38" s="9">
        <v>-369958</v>
      </c>
      <c r="G38" s="8" t="s">
        <v>29</v>
      </c>
      <c r="H38" s="9">
        <v>-38846</v>
      </c>
      <c r="I38" s="112"/>
      <c r="J38" s="113"/>
      <c r="K38" s="114"/>
      <c r="L38" s="115"/>
      <c r="M38" s="116"/>
      <c r="N38" s="15" t="s">
        <v>8559</v>
      </c>
      <c r="O38" t="s">
        <v>4935</v>
      </c>
      <c r="Q38">
        <v>23724</v>
      </c>
      <c r="R38" s="14">
        <v>-369958</v>
      </c>
    </row>
    <row r="39" spans="1:18" ht="15.75" customHeight="1" x14ac:dyDescent="0.25">
      <c r="A39" s="10">
        <v>453</v>
      </c>
      <c r="B39" s="111"/>
      <c r="C39" s="6" t="s">
        <v>584</v>
      </c>
      <c r="D39" s="7">
        <v>44925</v>
      </c>
      <c r="E39" s="8" t="s">
        <v>585</v>
      </c>
      <c r="F39" s="9">
        <v>-1001629</v>
      </c>
      <c r="G39" s="8" t="s">
        <v>29</v>
      </c>
      <c r="H39" s="9">
        <v>-105171</v>
      </c>
      <c r="I39" s="112"/>
      <c r="J39" s="113"/>
      <c r="K39" s="114"/>
      <c r="L39" s="115"/>
      <c r="M39" s="116"/>
      <c r="N39" s="15" t="s">
        <v>8560</v>
      </c>
      <c r="O39" t="s">
        <v>4935</v>
      </c>
      <c r="Q39">
        <v>24192</v>
      </c>
      <c r="R39" s="14">
        <v>-1001629</v>
      </c>
    </row>
    <row r="40" spans="1:18" ht="15.75" customHeight="1" x14ac:dyDescent="0.25">
      <c r="A40" s="10">
        <v>454</v>
      </c>
      <c r="B40" s="111"/>
      <c r="C40" s="6" t="s">
        <v>586</v>
      </c>
      <c r="D40" s="7">
        <v>44923</v>
      </c>
      <c r="E40" s="8" t="s">
        <v>587</v>
      </c>
      <c r="F40" s="9">
        <v>-839598</v>
      </c>
      <c r="G40" s="8" t="s">
        <v>29</v>
      </c>
      <c r="H40" s="9">
        <v>-88158</v>
      </c>
      <c r="I40" s="112"/>
      <c r="J40" s="113"/>
      <c r="K40" s="114"/>
      <c r="L40" s="115"/>
      <c r="M40" s="116"/>
      <c r="N40" s="15" t="s">
        <v>8561</v>
      </c>
      <c r="O40" t="s">
        <v>4935</v>
      </c>
      <c r="Q40">
        <v>23478</v>
      </c>
      <c r="R40" s="14">
        <v>-839598</v>
      </c>
    </row>
    <row r="41" spans="1:18" ht="15.75" customHeight="1" x14ac:dyDescent="0.25">
      <c r="A41" s="10">
        <v>455</v>
      </c>
      <c r="B41" s="111"/>
      <c r="C41" s="6" t="s">
        <v>588</v>
      </c>
      <c r="D41" s="7">
        <v>44925</v>
      </c>
      <c r="E41" s="8" t="s">
        <v>589</v>
      </c>
      <c r="F41" s="9">
        <v>-685055</v>
      </c>
      <c r="G41" s="8" t="s">
        <v>29</v>
      </c>
      <c r="H41" s="9">
        <v>-71931</v>
      </c>
      <c r="I41" s="112"/>
      <c r="J41" s="113"/>
      <c r="K41" s="114"/>
      <c r="L41" s="115"/>
      <c r="M41" s="116"/>
      <c r="N41" s="15" t="s">
        <v>8562</v>
      </c>
      <c r="O41" t="s">
        <v>4935</v>
      </c>
      <c r="Q41">
        <v>24286</v>
      </c>
      <c r="R41" s="14">
        <v>-685055</v>
      </c>
    </row>
    <row r="42" spans="1:18" ht="15.75" customHeight="1" x14ac:dyDescent="0.25">
      <c r="A42" s="10">
        <v>456</v>
      </c>
      <c r="B42" s="111"/>
      <c r="C42" s="6" t="s">
        <v>590</v>
      </c>
      <c r="D42" s="7">
        <v>44923</v>
      </c>
      <c r="E42" s="8" t="s">
        <v>591</v>
      </c>
      <c r="F42" s="9">
        <v>-227664</v>
      </c>
      <c r="G42" s="8" t="s">
        <v>29</v>
      </c>
      <c r="H42" s="9">
        <v>-23905</v>
      </c>
      <c r="I42" s="112"/>
      <c r="J42" s="113"/>
      <c r="K42" s="114"/>
      <c r="L42" s="115"/>
      <c r="M42" s="116"/>
      <c r="N42" s="15" t="s">
        <v>8563</v>
      </c>
      <c r="O42" t="s">
        <v>4935</v>
      </c>
      <c r="Q42">
        <v>23676</v>
      </c>
      <c r="R42" s="14">
        <v>-227664</v>
      </c>
    </row>
    <row r="43" spans="1:18" ht="15.75" customHeight="1" x14ac:dyDescent="0.25">
      <c r="A43" s="10">
        <v>457</v>
      </c>
      <c r="B43" s="111"/>
      <c r="C43" s="6" t="s">
        <v>592</v>
      </c>
      <c r="D43" s="7">
        <v>44925</v>
      </c>
      <c r="E43" s="8" t="s">
        <v>593</v>
      </c>
      <c r="F43" s="9">
        <v>-131868</v>
      </c>
      <c r="G43" s="8" t="s">
        <v>29</v>
      </c>
      <c r="H43" s="9">
        <v>-13846</v>
      </c>
      <c r="I43" s="112"/>
      <c r="J43" s="113"/>
      <c r="K43" s="114"/>
      <c r="L43" s="115"/>
      <c r="M43" s="116"/>
      <c r="N43" s="15" t="s">
        <v>8564</v>
      </c>
      <c r="O43" t="s">
        <v>4935</v>
      </c>
      <c r="Q43">
        <v>24297</v>
      </c>
      <c r="R43" s="14">
        <v>-131868</v>
      </c>
    </row>
    <row r="44" spans="1:18" ht="15.75" customHeight="1" x14ac:dyDescent="0.25">
      <c r="A44" s="11">
        <v>458</v>
      </c>
      <c r="B44" s="100"/>
      <c r="C44" s="6" t="s">
        <v>594</v>
      </c>
      <c r="D44" s="7">
        <v>44925</v>
      </c>
      <c r="E44" s="8" t="s">
        <v>595</v>
      </c>
      <c r="F44" s="9">
        <v>-169101</v>
      </c>
      <c r="G44" s="8" t="s">
        <v>29</v>
      </c>
      <c r="H44" s="9">
        <v>-17756</v>
      </c>
      <c r="I44" s="104"/>
      <c r="J44" s="105"/>
      <c r="K44" s="106"/>
      <c r="L44" s="109"/>
      <c r="M44" s="110"/>
      <c r="N44" s="15" t="s">
        <v>8565</v>
      </c>
      <c r="O44" t="s">
        <v>4935</v>
      </c>
      <c r="Q44">
        <v>24254</v>
      </c>
      <c r="R44" s="14">
        <v>-169101</v>
      </c>
    </row>
    <row r="45" spans="1:18" ht="15.75" customHeight="1" x14ac:dyDescent="0.25">
      <c r="A45" s="5">
        <v>459</v>
      </c>
      <c r="B45" s="99" t="s">
        <v>596</v>
      </c>
      <c r="C45" s="6" t="s">
        <v>597</v>
      </c>
      <c r="D45" s="7">
        <v>44926</v>
      </c>
      <c r="E45" s="8" t="s">
        <v>598</v>
      </c>
      <c r="F45" s="9">
        <v>-159715</v>
      </c>
      <c r="G45" s="8" t="s">
        <v>29</v>
      </c>
      <c r="H45" s="9">
        <v>-16770</v>
      </c>
      <c r="I45" s="101">
        <v>-1214336</v>
      </c>
      <c r="J45" s="102"/>
      <c r="K45" s="103"/>
      <c r="L45" s="107" t="s">
        <v>60</v>
      </c>
      <c r="M45" s="108"/>
      <c r="N45" s="15" t="s">
        <v>8566</v>
      </c>
      <c r="O45" t="s">
        <v>4935</v>
      </c>
      <c r="Q45">
        <v>24413</v>
      </c>
      <c r="R45" s="14">
        <v>-159715</v>
      </c>
    </row>
    <row r="46" spans="1:18" ht="15.75" customHeight="1" x14ac:dyDescent="0.25">
      <c r="A46" s="10">
        <v>460</v>
      </c>
      <c r="B46" s="111"/>
      <c r="C46" s="6" t="s">
        <v>599</v>
      </c>
      <c r="D46" s="7">
        <v>44926</v>
      </c>
      <c r="E46" s="8" t="s">
        <v>598</v>
      </c>
      <c r="F46" s="9">
        <v>-582675</v>
      </c>
      <c r="G46" s="8" t="s">
        <v>29</v>
      </c>
      <c r="H46" s="9">
        <v>-61181</v>
      </c>
      <c r="I46" s="112"/>
      <c r="J46" s="113"/>
      <c r="K46" s="114"/>
      <c r="L46" s="115"/>
      <c r="M46" s="116"/>
      <c r="N46" s="15" t="s">
        <v>8567</v>
      </c>
      <c r="O46" t="s">
        <v>4935</v>
      </c>
      <c r="Q46">
        <v>24414</v>
      </c>
      <c r="R46" s="14">
        <v>-582675</v>
      </c>
    </row>
    <row r="47" spans="1:18" ht="15.75" customHeight="1" x14ac:dyDescent="0.25">
      <c r="A47" s="11">
        <v>461</v>
      </c>
      <c r="B47" s="100"/>
      <c r="C47" s="6" t="s">
        <v>600</v>
      </c>
      <c r="D47" s="7">
        <v>44926</v>
      </c>
      <c r="E47" s="8" t="s">
        <v>59</v>
      </c>
      <c r="F47" s="9">
        <v>-614410</v>
      </c>
      <c r="G47" s="8" t="s">
        <v>29</v>
      </c>
      <c r="H47" s="9">
        <v>-64513</v>
      </c>
      <c r="I47" s="104"/>
      <c r="J47" s="105"/>
      <c r="K47" s="106"/>
      <c r="L47" s="109"/>
      <c r="M47" s="110"/>
      <c r="N47" s="15" t="s">
        <v>8568</v>
      </c>
      <c r="O47" t="s">
        <v>4935</v>
      </c>
      <c r="Q47">
        <v>24415</v>
      </c>
      <c r="R47" s="14">
        <v>-614410</v>
      </c>
    </row>
    <row r="48" spans="1:18" ht="15.75" customHeight="1" x14ac:dyDescent="0.25">
      <c r="A48" s="12">
        <v>481</v>
      </c>
      <c r="B48" s="12" t="s">
        <v>630</v>
      </c>
      <c r="C48" s="6" t="s">
        <v>631</v>
      </c>
      <c r="D48" s="7">
        <v>44915</v>
      </c>
      <c r="E48" s="8" t="s">
        <v>632</v>
      </c>
      <c r="F48" s="9">
        <v>-119943</v>
      </c>
      <c r="G48" s="8" t="s">
        <v>29</v>
      </c>
      <c r="H48" s="9">
        <v>-12594</v>
      </c>
      <c r="I48" s="94">
        <v>-107349</v>
      </c>
      <c r="J48" s="95"/>
      <c r="K48" s="96"/>
      <c r="L48" s="97" t="s">
        <v>627</v>
      </c>
      <c r="M48" s="98"/>
      <c r="N48" s="15" t="s">
        <v>8569</v>
      </c>
      <c r="O48" t="s">
        <v>4935</v>
      </c>
      <c r="Q48">
        <v>1026</v>
      </c>
      <c r="R48" s="14">
        <v>-119943</v>
      </c>
    </row>
    <row r="49" spans="1:18" ht="15.75" customHeight="1" x14ac:dyDescent="0.25">
      <c r="A49" s="12">
        <v>522</v>
      </c>
      <c r="B49" s="12" t="s">
        <v>691</v>
      </c>
      <c r="C49" s="6" t="s">
        <v>692</v>
      </c>
      <c r="D49" s="7">
        <v>44916</v>
      </c>
      <c r="E49" s="8" t="s">
        <v>693</v>
      </c>
      <c r="F49" s="9">
        <v>-1001376</v>
      </c>
      <c r="G49" s="8" t="s">
        <v>29</v>
      </c>
      <c r="H49" s="9">
        <v>-105144</v>
      </c>
      <c r="I49" s="94">
        <v>-896232</v>
      </c>
      <c r="J49" s="95"/>
      <c r="K49" s="96"/>
      <c r="L49" s="97" t="s">
        <v>685</v>
      </c>
      <c r="M49" s="98"/>
      <c r="N49" s="15" t="s">
        <v>8570</v>
      </c>
      <c r="O49" t="s">
        <v>4935</v>
      </c>
      <c r="Q49">
        <v>1173</v>
      </c>
      <c r="R49" s="14">
        <v>-1001376</v>
      </c>
    </row>
    <row r="50" spans="1:18" ht="15.75" customHeight="1" x14ac:dyDescent="0.25">
      <c r="A50" s="5">
        <v>551</v>
      </c>
      <c r="B50" s="99" t="s">
        <v>741</v>
      </c>
      <c r="C50" s="6" t="s">
        <v>742</v>
      </c>
      <c r="D50" s="7">
        <v>44916</v>
      </c>
      <c r="E50" s="8" t="s">
        <v>743</v>
      </c>
      <c r="F50" s="9">
        <v>-267005</v>
      </c>
      <c r="G50" s="8" t="s">
        <v>29</v>
      </c>
      <c r="H50" s="9">
        <v>-28035</v>
      </c>
      <c r="I50" s="101">
        <v>-597820</v>
      </c>
      <c r="J50" s="102"/>
      <c r="K50" s="103"/>
      <c r="L50" s="107" t="s">
        <v>738</v>
      </c>
      <c r="M50" s="108"/>
      <c r="N50" s="15" t="s">
        <v>8571</v>
      </c>
      <c r="O50" t="s">
        <v>4935</v>
      </c>
      <c r="Q50">
        <v>1172</v>
      </c>
      <c r="R50" s="14">
        <v>-267005</v>
      </c>
    </row>
    <row r="51" spans="1:18" ht="15.75" customHeight="1" x14ac:dyDescent="0.25">
      <c r="A51" s="11">
        <v>552</v>
      </c>
      <c r="B51" s="100"/>
      <c r="C51" s="6" t="s">
        <v>692</v>
      </c>
      <c r="D51" s="7">
        <v>44916</v>
      </c>
      <c r="E51" s="8" t="s">
        <v>744</v>
      </c>
      <c r="F51" s="9">
        <v>-400950</v>
      </c>
      <c r="G51" s="8" t="s">
        <v>29</v>
      </c>
      <c r="H51" s="9">
        <v>-42100</v>
      </c>
      <c r="I51" s="104"/>
      <c r="J51" s="105"/>
      <c r="K51" s="106"/>
      <c r="L51" s="109"/>
      <c r="M51" s="110"/>
      <c r="N51" s="15" t="s">
        <v>8570</v>
      </c>
      <c r="O51" t="s">
        <v>4935</v>
      </c>
      <c r="Q51">
        <v>1173</v>
      </c>
      <c r="R51" s="14">
        <v>-400950</v>
      </c>
    </row>
    <row r="52" spans="1:18" ht="15.75" customHeight="1" x14ac:dyDescent="0.25">
      <c r="A52" s="5">
        <v>558</v>
      </c>
      <c r="B52" s="99" t="s">
        <v>754</v>
      </c>
      <c r="C52" s="6" t="s">
        <v>755</v>
      </c>
      <c r="D52" s="7">
        <v>44916</v>
      </c>
      <c r="E52" s="8" t="s">
        <v>756</v>
      </c>
      <c r="F52" s="9">
        <v>-634308</v>
      </c>
      <c r="G52" s="8" t="s">
        <v>29</v>
      </c>
      <c r="H52" s="9">
        <v>-66602</v>
      </c>
      <c r="I52" s="101">
        <v>-861914</v>
      </c>
      <c r="J52" s="102"/>
      <c r="K52" s="103"/>
      <c r="L52" s="107" t="s">
        <v>751</v>
      </c>
      <c r="M52" s="108"/>
      <c r="N52" s="15" t="s">
        <v>8572</v>
      </c>
      <c r="O52" t="s">
        <v>4935</v>
      </c>
      <c r="Q52">
        <v>768</v>
      </c>
      <c r="R52" s="14">
        <v>-634308</v>
      </c>
    </row>
    <row r="53" spans="1:18" ht="15.75" customHeight="1" x14ac:dyDescent="0.25">
      <c r="A53" s="11">
        <v>559</v>
      </c>
      <c r="B53" s="100"/>
      <c r="C53" s="6" t="s">
        <v>757</v>
      </c>
      <c r="D53" s="7">
        <v>44908</v>
      </c>
      <c r="E53" s="8" t="s">
        <v>758</v>
      </c>
      <c r="F53" s="9">
        <v>-328724</v>
      </c>
      <c r="G53" s="8" t="s">
        <v>29</v>
      </c>
      <c r="H53" s="9">
        <v>-34516</v>
      </c>
      <c r="I53" s="104"/>
      <c r="J53" s="105"/>
      <c r="K53" s="106"/>
      <c r="L53" s="109"/>
      <c r="M53" s="110"/>
      <c r="N53" s="15" t="s">
        <v>8573</v>
      </c>
      <c r="O53" t="s">
        <v>4935</v>
      </c>
      <c r="Q53">
        <v>747</v>
      </c>
      <c r="R53" s="14">
        <v>-328724</v>
      </c>
    </row>
    <row r="54" spans="1:18" ht="15.75" hidden="1" customHeight="1" x14ac:dyDescent="0.25">
      <c r="A54" s="5">
        <v>584</v>
      </c>
      <c r="B54" s="99" t="s">
        <v>1351</v>
      </c>
      <c r="C54" s="6" t="s">
        <v>1352</v>
      </c>
      <c r="D54" s="7">
        <v>44935</v>
      </c>
      <c r="E54" s="8" t="s">
        <v>1353</v>
      </c>
      <c r="F54" s="9">
        <v>-1350584</v>
      </c>
      <c r="G54" s="8" t="s">
        <v>29</v>
      </c>
      <c r="H54" s="9">
        <v>-141811</v>
      </c>
      <c r="I54" s="101">
        <v>-1487431</v>
      </c>
      <c r="J54" s="102"/>
      <c r="K54" s="103"/>
      <c r="L54" s="107" t="s">
        <v>789</v>
      </c>
      <c r="M54" s="108"/>
      <c r="N54" s="15" t="s">
        <v>8574</v>
      </c>
      <c r="O54" t="s">
        <v>4935</v>
      </c>
      <c r="Q54">
        <v>35</v>
      </c>
      <c r="R54" s="14">
        <v>-1350584</v>
      </c>
    </row>
    <row r="55" spans="1:18" ht="15.75" hidden="1" customHeight="1" x14ac:dyDescent="0.25">
      <c r="A55" s="11">
        <v>585</v>
      </c>
      <c r="B55" s="100"/>
      <c r="C55" s="6" t="s">
        <v>1354</v>
      </c>
      <c r="D55" s="7">
        <v>44935</v>
      </c>
      <c r="E55" s="8" t="s">
        <v>1355</v>
      </c>
      <c r="F55" s="9">
        <v>-311350</v>
      </c>
      <c r="G55" s="8" t="s">
        <v>29</v>
      </c>
      <c r="H55" s="9">
        <v>-32692</v>
      </c>
      <c r="I55" s="104"/>
      <c r="J55" s="105"/>
      <c r="K55" s="106"/>
      <c r="L55" s="109"/>
      <c r="M55" s="110"/>
      <c r="N55" s="15" t="s">
        <v>8575</v>
      </c>
      <c r="O55" t="s">
        <v>4935</v>
      </c>
      <c r="Q55">
        <v>34</v>
      </c>
      <c r="R55" s="14">
        <v>-311350</v>
      </c>
    </row>
    <row r="56" spans="1:18" ht="15.75" customHeight="1" x14ac:dyDescent="0.25">
      <c r="A56" s="12">
        <v>592</v>
      </c>
      <c r="B56" s="12" t="s">
        <v>804</v>
      </c>
      <c r="C56" s="6" t="s">
        <v>805</v>
      </c>
      <c r="D56" s="7">
        <v>44896</v>
      </c>
      <c r="E56" s="8" t="s">
        <v>806</v>
      </c>
      <c r="F56" s="9">
        <v>-79305</v>
      </c>
      <c r="G56" s="8" t="s">
        <v>29</v>
      </c>
      <c r="H56" s="9">
        <v>-8327</v>
      </c>
      <c r="I56" s="94">
        <v>-70978</v>
      </c>
      <c r="J56" s="95"/>
      <c r="K56" s="96"/>
      <c r="L56" s="97" t="s">
        <v>799</v>
      </c>
      <c r="M56" s="98"/>
      <c r="N56" s="15" t="s">
        <v>8576</v>
      </c>
      <c r="O56" t="s">
        <v>4935</v>
      </c>
      <c r="Q56">
        <v>666</v>
      </c>
      <c r="R56" s="14">
        <v>-79305</v>
      </c>
    </row>
    <row r="57" spans="1:18" ht="15.75" customHeight="1" x14ac:dyDescent="0.25">
      <c r="A57" s="12">
        <v>619</v>
      </c>
      <c r="B57" s="12" t="s">
        <v>852</v>
      </c>
      <c r="C57" s="6" t="s">
        <v>853</v>
      </c>
      <c r="D57" s="7">
        <v>44924</v>
      </c>
      <c r="E57" s="8" t="s">
        <v>854</v>
      </c>
      <c r="F57" s="9">
        <v>-1358119</v>
      </c>
      <c r="G57" s="8" t="s">
        <v>29</v>
      </c>
      <c r="H57" s="9">
        <v>-142602</v>
      </c>
      <c r="I57" s="94">
        <v>-1215517</v>
      </c>
      <c r="J57" s="95"/>
      <c r="K57" s="96"/>
      <c r="L57" s="97" t="s">
        <v>851</v>
      </c>
      <c r="M57" s="98"/>
      <c r="N57" s="15" t="s">
        <v>8577</v>
      </c>
      <c r="O57" t="s">
        <v>4935</v>
      </c>
      <c r="Q57">
        <v>1376</v>
      </c>
      <c r="R57" s="14">
        <v>-1358119</v>
      </c>
    </row>
    <row r="58" spans="1:18" ht="15.75" hidden="1" customHeight="1" x14ac:dyDescent="0.25">
      <c r="A58" s="12">
        <v>626</v>
      </c>
      <c r="B58" s="12" t="s">
        <v>1356</v>
      </c>
      <c r="C58" s="6" t="s">
        <v>1357</v>
      </c>
      <c r="D58" s="7">
        <v>44930</v>
      </c>
      <c r="E58" s="8" t="s">
        <v>1358</v>
      </c>
      <c r="F58" s="9">
        <v>-197802</v>
      </c>
      <c r="G58" s="8" t="s">
        <v>29</v>
      </c>
      <c r="H58" s="9">
        <v>-20769</v>
      </c>
      <c r="I58" s="94">
        <v>-177033</v>
      </c>
      <c r="J58" s="95"/>
      <c r="K58" s="96"/>
      <c r="L58" s="97" t="s">
        <v>857</v>
      </c>
      <c r="M58" s="98"/>
      <c r="N58" s="15" t="s">
        <v>8578</v>
      </c>
      <c r="O58" t="s">
        <v>4935</v>
      </c>
      <c r="Q58">
        <v>20</v>
      </c>
      <c r="R58" s="14">
        <v>-197802</v>
      </c>
    </row>
    <row r="59" spans="1:18" ht="15.75" customHeight="1" x14ac:dyDescent="0.25">
      <c r="A59" s="12">
        <v>632</v>
      </c>
      <c r="B59" s="12" t="s">
        <v>872</v>
      </c>
      <c r="C59" s="6" t="s">
        <v>873</v>
      </c>
      <c r="D59" s="7">
        <v>44916</v>
      </c>
      <c r="E59" s="8" t="s">
        <v>874</v>
      </c>
      <c r="F59" s="9">
        <v>-486450</v>
      </c>
      <c r="G59" s="8" t="s">
        <v>29</v>
      </c>
      <c r="H59" s="9">
        <v>-51077</v>
      </c>
      <c r="I59" s="94">
        <v>-435373</v>
      </c>
      <c r="J59" s="95"/>
      <c r="K59" s="96"/>
      <c r="L59" s="97" t="s">
        <v>868</v>
      </c>
      <c r="M59" s="98"/>
      <c r="N59" s="15" t="s">
        <v>8579</v>
      </c>
      <c r="O59" t="s">
        <v>4935</v>
      </c>
      <c r="Q59">
        <v>473</v>
      </c>
      <c r="R59" s="14">
        <v>-486450</v>
      </c>
    </row>
    <row r="60" spans="1:18" ht="15.75" customHeight="1" x14ac:dyDescent="0.25">
      <c r="A60" s="12">
        <v>647</v>
      </c>
      <c r="B60" s="12" t="s">
        <v>897</v>
      </c>
      <c r="C60" s="6" t="s">
        <v>898</v>
      </c>
      <c r="D60" s="7">
        <v>44903</v>
      </c>
      <c r="E60" s="8" t="s">
        <v>899</v>
      </c>
      <c r="F60" s="9">
        <v>-119943</v>
      </c>
      <c r="G60" s="8" t="s">
        <v>29</v>
      </c>
      <c r="H60" s="9">
        <v>-12594</v>
      </c>
      <c r="I60" s="94">
        <v>-107349</v>
      </c>
      <c r="J60" s="95"/>
      <c r="K60" s="96"/>
      <c r="L60" s="97" t="s">
        <v>890</v>
      </c>
      <c r="M60" s="98"/>
      <c r="N60" s="15" t="s">
        <v>8580</v>
      </c>
      <c r="O60" t="s">
        <v>4935</v>
      </c>
      <c r="Q60">
        <v>818</v>
      </c>
      <c r="R60" s="14">
        <v>-119943</v>
      </c>
    </row>
    <row r="61" spans="1:18" ht="15.75" customHeight="1" x14ac:dyDescent="0.25">
      <c r="A61" s="12">
        <v>653</v>
      </c>
      <c r="B61" s="12" t="s">
        <v>907</v>
      </c>
      <c r="C61" s="6" t="s">
        <v>908</v>
      </c>
      <c r="D61" s="7">
        <v>44901</v>
      </c>
      <c r="E61" s="8" t="s">
        <v>909</v>
      </c>
      <c r="F61" s="9">
        <v>-485518</v>
      </c>
      <c r="G61" s="8" t="s">
        <v>29</v>
      </c>
      <c r="H61" s="9">
        <v>-50979</v>
      </c>
      <c r="I61" s="94">
        <v>-434539</v>
      </c>
      <c r="J61" s="95"/>
      <c r="K61" s="96"/>
      <c r="L61" s="97" t="s">
        <v>902</v>
      </c>
      <c r="M61" s="98"/>
      <c r="N61" s="15" t="s">
        <v>8581</v>
      </c>
      <c r="O61" t="s">
        <v>4935</v>
      </c>
      <c r="Q61">
        <v>750</v>
      </c>
      <c r="R61" s="14">
        <v>-485518</v>
      </c>
    </row>
    <row r="62" spans="1:18" ht="15.75" customHeight="1" x14ac:dyDescent="0.25">
      <c r="A62" s="12">
        <v>658</v>
      </c>
      <c r="B62" s="12" t="s">
        <v>916</v>
      </c>
      <c r="C62" s="6" t="s">
        <v>917</v>
      </c>
      <c r="D62" s="7">
        <v>44914</v>
      </c>
      <c r="E62" s="8" t="s">
        <v>918</v>
      </c>
      <c r="F62" s="9">
        <v>-128591</v>
      </c>
      <c r="G62" s="8" t="s">
        <v>29</v>
      </c>
      <c r="H62" s="9">
        <v>-13502</v>
      </c>
      <c r="I62" s="94">
        <v>-115089</v>
      </c>
      <c r="J62" s="95"/>
      <c r="K62" s="96"/>
      <c r="L62" s="97" t="s">
        <v>912</v>
      </c>
      <c r="M62" s="98"/>
      <c r="N62" s="15" t="s">
        <v>8582</v>
      </c>
      <c r="O62" t="s">
        <v>4935</v>
      </c>
      <c r="Q62">
        <v>850</v>
      </c>
      <c r="R62" s="14">
        <v>-128591</v>
      </c>
    </row>
    <row r="63" spans="1:18" ht="15.75" customHeight="1" x14ac:dyDescent="0.25">
      <c r="A63" s="12">
        <v>664</v>
      </c>
      <c r="B63" s="12" t="s">
        <v>926</v>
      </c>
      <c r="C63" s="6" t="s">
        <v>927</v>
      </c>
      <c r="D63" s="7">
        <v>44909</v>
      </c>
      <c r="E63" s="8" t="s">
        <v>928</v>
      </c>
      <c r="F63" s="9">
        <v>-248534</v>
      </c>
      <c r="G63" s="8" t="s">
        <v>29</v>
      </c>
      <c r="H63" s="9">
        <v>-26096</v>
      </c>
      <c r="I63" s="94">
        <v>-222438</v>
      </c>
      <c r="J63" s="95"/>
      <c r="K63" s="96"/>
      <c r="L63" s="97" t="s">
        <v>921</v>
      </c>
      <c r="M63" s="98"/>
      <c r="N63" s="15" t="s">
        <v>6513</v>
      </c>
      <c r="O63" t="s">
        <v>4935</v>
      </c>
      <c r="Q63">
        <v>650</v>
      </c>
      <c r="R63" s="14">
        <v>-248534</v>
      </c>
    </row>
    <row r="64" spans="1:18" ht="15.75" hidden="1" customHeight="1" x14ac:dyDescent="0.25">
      <c r="A64" s="12">
        <v>689</v>
      </c>
      <c r="B64" s="12" t="s">
        <v>1359</v>
      </c>
      <c r="C64" s="6" t="s">
        <v>1360</v>
      </c>
      <c r="D64" s="7">
        <v>44930</v>
      </c>
      <c r="E64" s="8" t="s">
        <v>1361</v>
      </c>
      <c r="F64" s="9">
        <v>-203902</v>
      </c>
      <c r="G64" s="8" t="s">
        <v>29</v>
      </c>
      <c r="H64" s="9">
        <v>-21410</v>
      </c>
      <c r="I64" s="94">
        <v>-182492</v>
      </c>
      <c r="J64" s="95"/>
      <c r="K64" s="96"/>
      <c r="L64" s="97" t="s">
        <v>960</v>
      </c>
      <c r="M64" s="98"/>
      <c r="N64" s="15" t="s">
        <v>8583</v>
      </c>
      <c r="O64" t="s">
        <v>4935</v>
      </c>
      <c r="Q64">
        <v>3</v>
      </c>
      <c r="R64" s="14">
        <v>-203902</v>
      </c>
    </row>
    <row r="65" spans="1:18" ht="15.75" customHeight="1" x14ac:dyDescent="0.25">
      <c r="A65" s="12">
        <v>697</v>
      </c>
      <c r="B65" s="12" t="s">
        <v>976</v>
      </c>
      <c r="C65" s="6" t="s">
        <v>977</v>
      </c>
      <c r="D65" s="7">
        <v>44875</v>
      </c>
      <c r="E65" s="8" t="s">
        <v>978</v>
      </c>
      <c r="F65" s="9">
        <v>-110148</v>
      </c>
      <c r="G65" s="8" t="s">
        <v>29</v>
      </c>
      <c r="H65" s="9">
        <v>-11566</v>
      </c>
      <c r="I65" s="94">
        <v>-98582</v>
      </c>
      <c r="J65" s="95"/>
      <c r="K65" s="96"/>
      <c r="L65" s="97" t="s">
        <v>972</v>
      </c>
      <c r="M65" s="98"/>
      <c r="N65" s="15" t="s">
        <v>8584</v>
      </c>
      <c r="O65" t="s">
        <v>4935</v>
      </c>
      <c r="Q65">
        <v>565</v>
      </c>
      <c r="R65" s="14">
        <v>-110148</v>
      </c>
    </row>
    <row r="66" spans="1:18" ht="15.75" customHeight="1" x14ac:dyDescent="0.25">
      <c r="A66" s="5">
        <v>698</v>
      </c>
      <c r="B66" s="99" t="s">
        <v>979</v>
      </c>
      <c r="C66" s="6" t="s">
        <v>980</v>
      </c>
      <c r="D66" s="7">
        <v>44908</v>
      </c>
      <c r="E66" s="8" t="s">
        <v>981</v>
      </c>
      <c r="F66" s="9">
        <v>-415794</v>
      </c>
      <c r="G66" s="8" t="s">
        <v>29</v>
      </c>
      <c r="H66" s="9">
        <v>-43658</v>
      </c>
      <c r="I66" s="101">
        <v>-587446</v>
      </c>
      <c r="J66" s="102"/>
      <c r="K66" s="103"/>
      <c r="L66" s="107" t="s">
        <v>972</v>
      </c>
      <c r="M66" s="108"/>
      <c r="N66" s="15" t="s">
        <v>8585</v>
      </c>
      <c r="O66" t="s">
        <v>4935</v>
      </c>
      <c r="Q66">
        <v>657</v>
      </c>
      <c r="R66" s="14">
        <v>-415794</v>
      </c>
    </row>
    <row r="67" spans="1:18" ht="15.75" customHeight="1" x14ac:dyDescent="0.25">
      <c r="A67" s="11">
        <v>699</v>
      </c>
      <c r="B67" s="100"/>
      <c r="C67" s="6" t="s">
        <v>982</v>
      </c>
      <c r="D67" s="7">
        <v>44908</v>
      </c>
      <c r="E67" s="8" t="s">
        <v>983</v>
      </c>
      <c r="F67" s="9">
        <v>-240570</v>
      </c>
      <c r="G67" s="8" t="s">
        <v>29</v>
      </c>
      <c r="H67" s="9">
        <v>-25260</v>
      </c>
      <c r="I67" s="104"/>
      <c r="J67" s="105"/>
      <c r="K67" s="106"/>
      <c r="L67" s="109"/>
      <c r="M67" s="110"/>
      <c r="N67" s="15" t="s">
        <v>8586</v>
      </c>
      <c r="O67" t="s">
        <v>4935</v>
      </c>
      <c r="Q67">
        <v>656</v>
      </c>
      <c r="R67" s="14">
        <v>-240570</v>
      </c>
    </row>
    <row r="68" spans="1:18" ht="15.75" customHeight="1" x14ac:dyDescent="0.25">
      <c r="A68" s="12">
        <v>716</v>
      </c>
      <c r="B68" s="12" t="s">
        <v>1010</v>
      </c>
      <c r="C68" s="6" t="s">
        <v>1011</v>
      </c>
      <c r="D68" s="7">
        <v>44911</v>
      </c>
      <c r="E68" s="8" t="s">
        <v>1012</v>
      </c>
      <c r="F68" s="9">
        <v>-514365</v>
      </c>
      <c r="G68" s="8" t="s">
        <v>29</v>
      </c>
      <c r="H68" s="9">
        <v>-54008</v>
      </c>
      <c r="I68" s="94">
        <v>-460357</v>
      </c>
      <c r="J68" s="95"/>
      <c r="K68" s="96"/>
      <c r="L68" s="97" t="s">
        <v>1007</v>
      </c>
      <c r="M68" s="98"/>
      <c r="N68" s="15" t="s">
        <v>8587</v>
      </c>
      <c r="O68" t="s">
        <v>4935</v>
      </c>
      <c r="Q68">
        <v>492</v>
      </c>
      <c r="R68" s="14">
        <v>-514365</v>
      </c>
    </row>
    <row r="69" spans="1:18" ht="15.75" customHeight="1" x14ac:dyDescent="0.25">
      <c r="A69" s="12">
        <v>719</v>
      </c>
      <c r="B69" s="12" t="s">
        <v>1017</v>
      </c>
      <c r="C69" s="6" t="s">
        <v>1018</v>
      </c>
      <c r="D69" s="7">
        <v>44910</v>
      </c>
      <c r="E69" s="8" t="s">
        <v>1019</v>
      </c>
      <c r="F69" s="9">
        <v>-119943</v>
      </c>
      <c r="G69" s="8" t="s">
        <v>29</v>
      </c>
      <c r="H69" s="9">
        <v>-12594</v>
      </c>
      <c r="I69" s="94">
        <v>-107349</v>
      </c>
      <c r="J69" s="95"/>
      <c r="K69" s="96"/>
      <c r="L69" s="97" t="s">
        <v>1015</v>
      </c>
      <c r="M69" s="98"/>
      <c r="N69" s="15" t="s">
        <v>8588</v>
      </c>
      <c r="O69" t="s">
        <v>4935</v>
      </c>
      <c r="Q69">
        <v>399</v>
      </c>
      <c r="R69" s="14">
        <v>-119943</v>
      </c>
    </row>
    <row r="70" spans="1:18" ht="15.75" customHeight="1" x14ac:dyDescent="0.25">
      <c r="A70" s="12">
        <v>728</v>
      </c>
      <c r="B70" s="12" t="s">
        <v>1037</v>
      </c>
      <c r="C70" s="6" t="s">
        <v>1038</v>
      </c>
      <c r="D70" s="7">
        <v>44925</v>
      </c>
      <c r="E70" s="8" t="s">
        <v>1039</v>
      </c>
      <c r="F70" s="9">
        <v>-617010</v>
      </c>
      <c r="G70" s="8" t="s">
        <v>29</v>
      </c>
      <c r="H70" s="9">
        <v>-64786</v>
      </c>
      <c r="I70" s="94">
        <v>-552224</v>
      </c>
      <c r="J70" s="95"/>
      <c r="K70" s="96"/>
      <c r="L70" s="97" t="s">
        <v>1035</v>
      </c>
      <c r="M70" s="98"/>
      <c r="N70" s="15" t="s">
        <v>8589</v>
      </c>
      <c r="O70" t="s">
        <v>4935</v>
      </c>
      <c r="Q70">
        <v>1471</v>
      </c>
      <c r="R70" s="14">
        <v>-617010</v>
      </c>
    </row>
    <row r="71" spans="1:18" ht="15.75" customHeight="1" x14ac:dyDescent="0.25">
      <c r="A71" s="12">
        <v>742</v>
      </c>
      <c r="B71" s="12" t="s">
        <v>1061</v>
      </c>
      <c r="C71" s="6" t="s">
        <v>1062</v>
      </c>
      <c r="D71" s="7">
        <v>44924</v>
      </c>
      <c r="E71" s="8" t="s">
        <v>1063</v>
      </c>
      <c r="F71" s="9">
        <v>-199248</v>
      </c>
      <c r="G71" s="8" t="s">
        <v>29</v>
      </c>
      <c r="H71" s="9">
        <v>-20921</v>
      </c>
      <c r="I71" s="94">
        <v>-178327</v>
      </c>
      <c r="J71" s="95"/>
      <c r="K71" s="96"/>
      <c r="L71" s="97" t="s">
        <v>1058</v>
      </c>
      <c r="M71" s="98"/>
      <c r="N71" s="15" t="s">
        <v>8590</v>
      </c>
      <c r="O71" t="s">
        <v>4935</v>
      </c>
      <c r="Q71">
        <v>853</v>
      </c>
      <c r="R71" s="14">
        <v>-199248</v>
      </c>
    </row>
    <row r="72" spans="1:18" ht="15.75" hidden="1" customHeight="1" x14ac:dyDescent="0.25">
      <c r="A72" s="12">
        <v>749</v>
      </c>
      <c r="B72" s="12" t="s">
        <v>1362</v>
      </c>
      <c r="C72" s="6" t="s">
        <v>1363</v>
      </c>
      <c r="D72" s="7">
        <v>44931</v>
      </c>
      <c r="E72" s="8" t="s">
        <v>1364</v>
      </c>
      <c r="F72" s="9">
        <v>-497068</v>
      </c>
      <c r="G72" s="8" t="s">
        <v>29</v>
      </c>
      <c r="H72" s="9">
        <v>-52192</v>
      </c>
      <c r="I72" s="94">
        <v>-444876</v>
      </c>
      <c r="J72" s="95"/>
      <c r="K72" s="96"/>
      <c r="L72" s="97" t="s">
        <v>1071</v>
      </c>
      <c r="M72" s="98"/>
      <c r="N72" s="15" t="s">
        <v>8341</v>
      </c>
      <c r="O72" t="s">
        <v>4935</v>
      </c>
      <c r="Q72">
        <v>7</v>
      </c>
      <c r="R72" s="14">
        <v>-497068</v>
      </c>
    </row>
    <row r="73" spans="1:18" ht="15.75" customHeight="1" x14ac:dyDescent="0.25">
      <c r="A73" s="12">
        <v>762</v>
      </c>
      <c r="B73" s="12" t="s">
        <v>1095</v>
      </c>
      <c r="C73" s="6" t="s">
        <v>1096</v>
      </c>
      <c r="D73" s="7">
        <v>44919</v>
      </c>
      <c r="E73" s="8" t="s">
        <v>1097</v>
      </c>
      <c r="F73" s="9">
        <v>-377125</v>
      </c>
      <c r="G73" s="8" t="s">
        <v>29</v>
      </c>
      <c r="H73" s="9">
        <v>-39598</v>
      </c>
      <c r="I73" s="94">
        <v>-337527</v>
      </c>
      <c r="J73" s="95"/>
      <c r="K73" s="96"/>
      <c r="L73" s="97" t="s">
        <v>1091</v>
      </c>
      <c r="M73" s="98"/>
      <c r="N73" s="15" t="s">
        <v>8591</v>
      </c>
      <c r="O73" t="s">
        <v>4935</v>
      </c>
      <c r="Q73">
        <v>937</v>
      </c>
      <c r="R73" s="14">
        <v>-377125</v>
      </c>
    </row>
    <row r="74" spans="1:18" ht="15.75" customHeight="1" x14ac:dyDescent="0.25">
      <c r="A74" s="5">
        <v>835</v>
      </c>
      <c r="B74" s="99" t="s">
        <v>1185</v>
      </c>
      <c r="C74" s="6" t="s">
        <v>1186</v>
      </c>
      <c r="D74" s="7">
        <v>44893</v>
      </c>
      <c r="E74" s="8" t="s">
        <v>1187</v>
      </c>
      <c r="F74" s="9">
        <v>-424417</v>
      </c>
      <c r="G74" s="8" t="s">
        <v>29</v>
      </c>
      <c r="H74" s="9">
        <v>-44564</v>
      </c>
      <c r="I74" s="101">
        <v>-448035</v>
      </c>
      <c r="J74" s="102"/>
      <c r="K74" s="103"/>
      <c r="L74" s="107" t="s">
        <v>1120</v>
      </c>
      <c r="M74" s="108"/>
      <c r="N74" s="15" t="s">
        <v>8592</v>
      </c>
      <c r="O74" t="s">
        <v>4935</v>
      </c>
      <c r="Q74">
        <v>1563</v>
      </c>
      <c r="R74" s="14">
        <v>-424417</v>
      </c>
    </row>
    <row r="75" spans="1:18" ht="15.75" customHeight="1" x14ac:dyDescent="0.25">
      <c r="A75" s="11">
        <v>836</v>
      </c>
      <c r="B75" s="100"/>
      <c r="C75" s="6" t="s">
        <v>1188</v>
      </c>
      <c r="D75" s="7">
        <v>44893</v>
      </c>
      <c r="E75" s="8" t="s">
        <v>1189</v>
      </c>
      <c r="F75" s="9">
        <v>-76181</v>
      </c>
      <c r="G75" s="8" t="s">
        <v>29</v>
      </c>
      <c r="H75" s="9">
        <v>-7999</v>
      </c>
      <c r="I75" s="104"/>
      <c r="J75" s="105"/>
      <c r="K75" s="106"/>
      <c r="L75" s="109"/>
      <c r="M75" s="110"/>
      <c r="N75" s="15" t="s">
        <v>8593</v>
      </c>
      <c r="O75" t="s">
        <v>4935</v>
      </c>
      <c r="Q75">
        <v>1562</v>
      </c>
      <c r="R75" s="14">
        <v>-76181</v>
      </c>
    </row>
    <row r="76" spans="1:18" ht="15.75" customHeight="1" x14ac:dyDescent="0.25">
      <c r="A76" s="5">
        <v>837</v>
      </c>
      <c r="B76" s="99" t="s">
        <v>1190</v>
      </c>
      <c r="C76" s="6" t="s">
        <v>1191</v>
      </c>
      <c r="D76" s="7">
        <v>44901</v>
      </c>
      <c r="E76" s="8" t="s">
        <v>1192</v>
      </c>
      <c r="F76" s="9">
        <v>-527180</v>
      </c>
      <c r="G76" s="8" t="s">
        <v>29</v>
      </c>
      <c r="H76" s="9">
        <v>-55354</v>
      </c>
      <c r="I76" s="101">
        <v>-4986803</v>
      </c>
      <c r="J76" s="102"/>
      <c r="K76" s="103"/>
      <c r="L76" s="107" t="s">
        <v>1120</v>
      </c>
      <c r="M76" s="108"/>
      <c r="N76" s="15" t="s">
        <v>8594</v>
      </c>
      <c r="O76" t="s">
        <v>4935</v>
      </c>
      <c r="Q76">
        <v>1635</v>
      </c>
      <c r="R76" s="14">
        <v>-527180</v>
      </c>
    </row>
    <row r="77" spans="1:18" ht="15.75" customHeight="1" x14ac:dyDescent="0.25">
      <c r="A77" s="10">
        <v>838</v>
      </c>
      <c r="B77" s="111"/>
      <c r="C77" s="6" t="s">
        <v>1193</v>
      </c>
      <c r="D77" s="7">
        <v>44922</v>
      </c>
      <c r="E77" s="8" t="s">
        <v>1194</v>
      </c>
      <c r="F77" s="9">
        <v>-186881</v>
      </c>
      <c r="G77" s="8" t="s">
        <v>29</v>
      </c>
      <c r="H77" s="9">
        <v>-19623</v>
      </c>
      <c r="I77" s="112"/>
      <c r="J77" s="113"/>
      <c r="K77" s="114"/>
      <c r="L77" s="115"/>
      <c r="M77" s="116"/>
      <c r="N77" s="15" t="s">
        <v>8595</v>
      </c>
      <c r="O77" t="s">
        <v>4935</v>
      </c>
      <c r="Q77">
        <v>1860</v>
      </c>
      <c r="R77" s="14">
        <v>-186881</v>
      </c>
    </row>
    <row r="78" spans="1:18" ht="15.75" customHeight="1" x14ac:dyDescent="0.25">
      <c r="A78" s="10">
        <v>839</v>
      </c>
      <c r="B78" s="111"/>
      <c r="C78" s="6" t="s">
        <v>1195</v>
      </c>
      <c r="D78" s="7">
        <v>44922</v>
      </c>
      <c r="E78" s="8" t="s">
        <v>1196</v>
      </c>
      <c r="F78" s="9">
        <v>-695052</v>
      </c>
      <c r="G78" s="8" t="s">
        <v>29</v>
      </c>
      <c r="H78" s="9">
        <v>-72980</v>
      </c>
      <c r="I78" s="112"/>
      <c r="J78" s="113"/>
      <c r="K78" s="114"/>
      <c r="L78" s="115"/>
      <c r="M78" s="116"/>
      <c r="N78" s="15" t="s">
        <v>8596</v>
      </c>
      <c r="O78" t="s">
        <v>4935</v>
      </c>
      <c r="Q78">
        <v>1857</v>
      </c>
      <c r="R78" s="14">
        <v>-695052</v>
      </c>
    </row>
    <row r="79" spans="1:18" ht="15.75" customHeight="1" x14ac:dyDescent="0.25">
      <c r="A79" s="10">
        <v>840</v>
      </c>
      <c r="B79" s="111"/>
      <c r="C79" s="6" t="s">
        <v>1197</v>
      </c>
      <c r="D79" s="7">
        <v>44909</v>
      </c>
      <c r="E79" s="8" t="s">
        <v>1198</v>
      </c>
      <c r="F79" s="9">
        <v>-160380</v>
      </c>
      <c r="G79" s="8" t="s">
        <v>29</v>
      </c>
      <c r="H79" s="9">
        <v>-16840</v>
      </c>
      <c r="I79" s="112"/>
      <c r="J79" s="113"/>
      <c r="K79" s="114"/>
      <c r="L79" s="115"/>
      <c r="M79" s="116"/>
      <c r="N79" s="15" t="s">
        <v>8597</v>
      </c>
      <c r="O79" t="s">
        <v>4935</v>
      </c>
      <c r="Q79">
        <v>1699</v>
      </c>
      <c r="R79" s="14">
        <v>-160380</v>
      </c>
    </row>
    <row r="80" spans="1:18" ht="15.75" customHeight="1" x14ac:dyDescent="0.25">
      <c r="A80" s="10">
        <v>841</v>
      </c>
      <c r="B80" s="111"/>
      <c r="C80" s="6" t="s">
        <v>1199</v>
      </c>
      <c r="D80" s="7">
        <v>44915</v>
      </c>
      <c r="E80" s="8" t="s">
        <v>1200</v>
      </c>
      <c r="F80" s="9">
        <v>-405294</v>
      </c>
      <c r="G80" s="8" t="s">
        <v>29</v>
      </c>
      <c r="H80" s="9">
        <v>-42556</v>
      </c>
      <c r="I80" s="112"/>
      <c r="J80" s="113"/>
      <c r="K80" s="114"/>
      <c r="L80" s="115"/>
      <c r="M80" s="116"/>
      <c r="N80" s="15" t="s">
        <v>8598</v>
      </c>
      <c r="O80" t="s">
        <v>4935</v>
      </c>
      <c r="Q80">
        <v>1772</v>
      </c>
      <c r="R80" s="14">
        <v>-405294</v>
      </c>
    </row>
    <row r="81" spans="1:18" ht="15.75" customHeight="1" x14ac:dyDescent="0.25">
      <c r="A81" s="10">
        <v>842</v>
      </c>
      <c r="B81" s="111"/>
      <c r="C81" s="6" t="s">
        <v>1201</v>
      </c>
      <c r="D81" s="7">
        <v>44922</v>
      </c>
      <c r="E81" s="8" t="s">
        <v>1202</v>
      </c>
      <c r="F81" s="9">
        <v>-119943</v>
      </c>
      <c r="G81" s="8" t="s">
        <v>29</v>
      </c>
      <c r="H81" s="9">
        <v>-12594</v>
      </c>
      <c r="I81" s="112"/>
      <c r="J81" s="113"/>
      <c r="K81" s="114"/>
      <c r="L81" s="115"/>
      <c r="M81" s="116"/>
      <c r="N81" s="15" t="s">
        <v>8599</v>
      </c>
      <c r="O81" t="s">
        <v>4935</v>
      </c>
      <c r="Q81">
        <v>1856</v>
      </c>
      <c r="R81" s="14">
        <v>-119943</v>
      </c>
    </row>
    <row r="82" spans="1:18" ht="15.75" customHeight="1" x14ac:dyDescent="0.25">
      <c r="A82" s="10">
        <v>843</v>
      </c>
      <c r="B82" s="111"/>
      <c r="C82" s="6" t="s">
        <v>1203</v>
      </c>
      <c r="D82" s="7">
        <v>44901</v>
      </c>
      <c r="E82" s="8" t="s">
        <v>1204</v>
      </c>
      <c r="F82" s="9">
        <v>-119943</v>
      </c>
      <c r="G82" s="8" t="s">
        <v>29</v>
      </c>
      <c r="H82" s="9">
        <v>-12594</v>
      </c>
      <c r="I82" s="112"/>
      <c r="J82" s="113"/>
      <c r="K82" s="114"/>
      <c r="L82" s="115"/>
      <c r="M82" s="116"/>
      <c r="N82" s="15" t="s">
        <v>8600</v>
      </c>
      <c r="O82" t="s">
        <v>4935</v>
      </c>
      <c r="Q82">
        <v>1634</v>
      </c>
      <c r="R82" s="14">
        <v>-119943</v>
      </c>
    </row>
    <row r="83" spans="1:18" ht="15.75" customHeight="1" x14ac:dyDescent="0.25">
      <c r="A83" s="10">
        <v>844</v>
      </c>
      <c r="B83" s="111"/>
      <c r="C83" s="6" t="s">
        <v>1205</v>
      </c>
      <c r="D83" s="7">
        <v>44922</v>
      </c>
      <c r="E83" s="8" t="s">
        <v>1206</v>
      </c>
      <c r="F83" s="9">
        <v>-450555</v>
      </c>
      <c r="G83" s="8" t="s">
        <v>29</v>
      </c>
      <c r="H83" s="9">
        <v>-47308</v>
      </c>
      <c r="I83" s="112"/>
      <c r="J83" s="113"/>
      <c r="K83" s="114"/>
      <c r="L83" s="115"/>
      <c r="M83" s="116"/>
      <c r="N83" s="15" t="s">
        <v>8601</v>
      </c>
      <c r="O83" t="s">
        <v>4935</v>
      </c>
      <c r="Q83">
        <v>1858</v>
      </c>
      <c r="R83" s="14">
        <v>-450555</v>
      </c>
    </row>
    <row r="84" spans="1:18" ht="15.75" customHeight="1" x14ac:dyDescent="0.25">
      <c r="A84" s="10">
        <v>845</v>
      </c>
      <c r="B84" s="111"/>
      <c r="C84" s="6" t="s">
        <v>1207</v>
      </c>
      <c r="D84" s="7">
        <v>44915</v>
      </c>
      <c r="E84" s="8" t="s">
        <v>1208</v>
      </c>
      <c r="F84" s="9">
        <v>-119943</v>
      </c>
      <c r="G84" s="8" t="s">
        <v>29</v>
      </c>
      <c r="H84" s="9">
        <v>-12594</v>
      </c>
      <c r="I84" s="112"/>
      <c r="J84" s="113"/>
      <c r="K84" s="114"/>
      <c r="L84" s="115"/>
      <c r="M84" s="116"/>
      <c r="N84" s="15" t="s">
        <v>8602</v>
      </c>
      <c r="O84" t="s">
        <v>4935</v>
      </c>
      <c r="Q84">
        <v>1768</v>
      </c>
      <c r="R84" s="14">
        <v>-119943</v>
      </c>
    </row>
    <row r="85" spans="1:18" ht="15.75" customHeight="1" x14ac:dyDescent="0.25">
      <c r="A85" s="10">
        <v>846</v>
      </c>
      <c r="B85" s="111"/>
      <c r="C85" s="6" t="s">
        <v>1209</v>
      </c>
      <c r="D85" s="7">
        <v>44901</v>
      </c>
      <c r="E85" s="8" t="s">
        <v>1210</v>
      </c>
      <c r="F85" s="9">
        <v>-270983</v>
      </c>
      <c r="G85" s="8" t="s">
        <v>29</v>
      </c>
      <c r="H85" s="9">
        <v>-28453</v>
      </c>
      <c r="I85" s="112"/>
      <c r="J85" s="113"/>
      <c r="K85" s="114"/>
      <c r="L85" s="115"/>
      <c r="M85" s="116"/>
      <c r="N85" s="15" t="s">
        <v>8603</v>
      </c>
      <c r="O85" t="s">
        <v>4935</v>
      </c>
      <c r="Q85">
        <v>1636</v>
      </c>
      <c r="R85" s="14">
        <v>-270983</v>
      </c>
    </row>
    <row r="86" spans="1:18" ht="15.75" customHeight="1" x14ac:dyDescent="0.25">
      <c r="A86" s="10">
        <v>847</v>
      </c>
      <c r="B86" s="111"/>
      <c r="C86" s="6" t="s">
        <v>1211</v>
      </c>
      <c r="D86" s="7">
        <v>44901</v>
      </c>
      <c r="E86" s="8" t="s">
        <v>1212</v>
      </c>
      <c r="F86" s="9">
        <v>-119943</v>
      </c>
      <c r="G86" s="8" t="s">
        <v>29</v>
      </c>
      <c r="H86" s="9">
        <v>-12594</v>
      </c>
      <c r="I86" s="112"/>
      <c r="J86" s="113"/>
      <c r="K86" s="114"/>
      <c r="L86" s="115"/>
      <c r="M86" s="116"/>
      <c r="N86" s="15" t="s">
        <v>8604</v>
      </c>
      <c r="O86" t="s">
        <v>4935</v>
      </c>
      <c r="Q86">
        <v>1675</v>
      </c>
      <c r="R86" s="14">
        <v>-119943</v>
      </c>
    </row>
    <row r="87" spans="1:18" ht="15.75" customHeight="1" x14ac:dyDescent="0.25">
      <c r="A87" s="10">
        <v>848</v>
      </c>
      <c r="B87" s="111"/>
      <c r="C87" s="6" t="s">
        <v>1213</v>
      </c>
      <c r="D87" s="7">
        <v>44915</v>
      </c>
      <c r="E87" s="8" t="s">
        <v>1214</v>
      </c>
      <c r="F87" s="9">
        <v>-192743</v>
      </c>
      <c r="G87" s="8" t="s">
        <v>29</v>
      </c>
      <c r="H87" s="9">
        <v>-20238</v>
      </c>
      <c r="I87" s="112"/>
      <c r="J87" s="113"/>
      <c r="K87" s="114"/>
      <c r="L87" s="115"/>
      <c r="M87" s="116"/>
      <c r="N87" s="15" t="s">
        <v>8605</v>
      </c>
      <c r="O87" t="s">
        <v>4935</v>
      </c>
      <c r="Q87">
        <v>1769</v>
      </c>
      <c r="R87" s="14">
        <v>-192743</v>
      </c>
    </row>
    <row r="88" spans="1:18" ht="15.75" customHeight="1" x14ac:dyDescent="0.25">
      <c r="A88" s="10">
        <v>849</v>
      </c>
      <c r="B88" s="111"/>
      <c r="C88" s="6" t="s">
        <v>1215</v>
      </c>
      <c r="D88" s="7">
        <v>44922</v>
      </c>
      <c r="E88" s="8" t="s">
        <v>1216</v>
      </c>
      <c r="F88" s="9">
        <v>-296512</v>
      </c>
      <c r="G88" s="8" t="s">
        <v>29</v>
      </c>
      <c r="H88" s="9">
        <v>-31134</v>
      </c>
      <c r="I88" s="112"/>
      <c r="J88" s="113"/>
      <c r="K88" s="114"/>
      <c r="L88" s="115"/>
      <c r="M88" s="116"/>
      <c r="N88" s="15" t="s">
        <v>8606</v>
      </c>
      <c r="O88" t="s">
        <v>4935</v>
      </c>
      <c r="Q88">
        <v>1859</v>
      </c>
      <c r="R88" s="14">
        <v>-296512</v>
      </c>
    </row>
    <row r="89" spans="1:18" ht="15.75" customHeight="1" x14ac:dyDescent="0.25">
      <c r="A89" s="10">
        <v>850</v>
      </c>
      <c r="B89" s="111"/>
      <c r="C89" s="6" t="s">
        <v>1217</v>
      </c>
      <c r="D89" s="7">
        <v>44901</v>
      </c>
      <c r="E89" s="8" t="s">
        <v>1218</v>
      </c>
      <c r="F89" s="9">
        <v>-320760</v>
      </c>
      <c r="G89" s="8" t="s">
        <v>29</v>
      </c>
      <c r="H89" s="9">
        <v>-33680</v>
      </c>
      <c r="I89" s="112"/>
      <c r="J89" s="113"/>
      <c r="K89" s="114"/>
      <c r="L89" s="115"/>
      <c r="M89" s="116"/>
      <c r="N89" s="15" t="s">
        <v>8607</v>
      </c>
      <c r="O89" t="s">
        <v>4935</v>
      </c>
      <c r="Q89">
        <v>1633</v>
      </c>
      <c r="R89" s="14">
        <v>-320760</v>
      </c>
    </row>
    <row r="90" spans="1:18" ht="15.75" customHeight="1" x14ac:dyDescent="0.25">
      <c r="A90" s="10">
        <v>851</v>
      </c>
      <c r="B90" s="111"/>
      <c r="C90" s="6" t="s">
        <v>1219</v>
      </c>
      <c r="D90" s="7">
        <v>44909</v>
      </c>
      <c r="E90" s="8" t="s">
        <v>1220</v>
      </c>
      <c r="F90" s="9">
        <v>-769336</v>
      </c>
      <c r="G90" s="8" t="s">
        <v>29</v>
      </c>
      <c r="H90" s="9">
        <v>-80780</v>
      </c>
      <c r="I90" s="112"/>
      <c r="J90" s="113"/>
      <c r="K90" s="114"/>
      <c r="L90" s="115"/>
      <c r="M90" s="116"/>
      <c r="N90" s="15" t="s">
        <v>8608</v>
      </c>
      <c r="O90" t="s">
        <v>4935</v>
      </c>
      <c r="Q90">
        <v>1696</v>
      </c>
      <c r="R90" s="14">
        <v>-769336</v>
      </c>
    </row>
    <row r="91" spans="1:18" ht="15.75" customHeight="1" x14ac:dyDescent="0.25">
      <c r="A91" s="10">
        <v>852</v>
      </c>
      <c r="B91" s="111"/>
      <c r="C91" s="6" t="s">
        <v>1221</v>
      </c>
      <c r="D91" s="7">
        <v>44909</v>
      </c>
      <c r="E91" s="8" t="s">
        <v>1222</v>
      </c>
      <c r="F91" s="9">
        <v>-119943</v>
      </c>
      <c r="G91" s="8" t="s">
        <v>29</v>
      </c>
      <c r="H91" s="9">
        <v>-12594</v>
      </c>
      <c r="I91" s="112"/>
      <c r="J91" s="113"/>
      <c r="K91" s="114"/>
      <c r="L91" s="115"/>
      <c r="M91" s="116"/>
      <c r="N91" s="15" t="s">
        <v>8609</v>
      </c>
      <c r="O91" t="s">
        <v>4935</v>
      </c>
      <c r="Q91">
        <v>1698</v>
      </c>
      <c r="R91" s="14">
        <v>-119943</v>
      </c>
    </row>
    <row r="92" spans="1:18" ht="15.75" customHeight="1" x14ac:dyDescent="0.25">
      <c r="A92" s="10">
        <v>853</v>
      </c>
      <c r="B92" s="111"/>
      <c r="C92" s="6" t="s">
        <v>1223</v>
      </c>
      <c r="D92" s="7">
        <v>44909</v>
      </c>
      <c r="E92" s="8" t="s">
        <v>1224</v>
      </c>
      <c r="F92" s="9">
        <v>-119943</v>
      </c>
      <c r="G92" s="8" t="s">
        <v>29</v>
      </c>
      <c r="H92" s="9">
        <v>-12594</v>
      </c>
      <c r="I92" s="112"/>
      <c r="J92" s="113"/>
      <c r="K92" s="114"/>
      <c r="L92" s="115"/>
      <c r="M92" s="116"/>
      <c r="N92" s="15" t="s">
        <v>8610</v>
      </c>
      <c r="O92" t="s">
        <v>4935</v>
      </c>
      <c r="Q92">
        <v>1720</v>
      </c>
      <c r="R92" s="14">
        <v>-119943</v>
      </c>
    </row>
    <row r="93" spans="1:18" ht="15.75" customHeight="1" x14ac:dyDescent="0.25">
      <c r="A93" s="10">
        <v>854</v>
      </c>
      <c r="B93" s="111"/>
      <c r="C93" s="6" t="s">
        <v>1225</v>
      </c>
      <c r="D93" s="7">
        <v>44901</v>
      </c>
      <c r="E93" s="8" t="s">
        <v>1226</v>
      </c>
      <c r="F93" s="9">
        <v>-233442</v>
      </c>
      <c r="G93" s="8" t="s">
        <v>29</v>
      </c>
      <c r="H93" s="9">
        <v>-24511</v>
      </c>
      <c r="I93" s="112"/>
      <c r="J93" s="113"/>
      <c r="K93" s="114"/>
      <c r="L93" s="115"/>
      <c r="M93" s="116"/>
      <c r="N93" s="15" t="s">
        <v>8611</v>
      </c>
      <c r="O93" t="s">
        <v>4935</v>
      </c>
      <c r="Q93">
        <v>1648</v>
      </c>
      <c r="R93" s="14">
        <v>-233442</v>
      </c>
    </row>
    <row r="94" spans="1:18" ht="15.75" customHeight="1" x14ac:dyDescent="0.25">
      <c r="A94" s="10">
        <v>855</v>
      </c>
      <c r="B94" s="111"/>
      <c r="C94" s="6" t="s">
        <v>1227</v>
      </c>
      <c r="D94" s="7">
        <v>44909</v>
      </c>
      <c r="E94" s="8" t="s">
        <v>1228</v>
      </c>
      <c r="F94" s="9">
        <v>-239885</v>
      </c>
      <c r="G94" s="8" t="s">
        <v>29</v>
      </c>
      <c r="H94" s="9">
        <v>-25188</v>
      </c>
      <c r="I94" s="112"/>
      <c r="J94" s="113"/>
      <c r="K94" s="114"/>
      <c r="L94" s="115"/>
      <c r="M94" s="116"/>
      <c r="N94" s="15" t="s">
        <v>8612</v>
      </c>
      <c r="O94" t="s">
        <v>4935</v>
      </c>
      <c r="Q94">
        <v>1695</v>
      </c>
      <c r="R94" s="14">
        <v>-239885</v>
      </c>
    </row>
    <row r="95" spans="1:18" ht="15.75" customHeight="1" x14ac:dyDescent="0.25">
      <c r="A95" s="11">
        <v>856</v>
      </c>
      <c r="B95" s="100"/>
      <c r="C95" s="6" t="s">
        <v>1229</v>
      </c>
      <c r="D95" s="7">
        <v>44909</v>
      </c>
      <c r="E95" s="8" t="s">
        <v>1230</v>
      </c>
      <c r="F95" s="9">
        <v>-103186</v>
      </c>
      <c r="G95" s="8" t="s">
        <v>29</v>
      </c>
      <c r="H95" s="9">
        <v>-10835</v>
      </c>
      <c r="I95" s="104"/>
      <c r="J95" s="105"/>
      <c r="K95" s="106"/>
      <c r="L95" s="109"/>
      <c r="M95" s="110"/>
      <c r="N95" s="15" t="s">
        <v>8613</v>
      </c>
      <c r="O95" t="s">
        <v>4935</v>
      </c>
      <c r="Q95">
        <v>1697</v>
      </c>
      <c r="R95" s="14">
        <v>-103186</v>
      </c>
    </row>
    <row r="96" spans="1:18" ht="15.75" customHeight="1" x14ac:dyDescent="0.25">
      <c r="A96" s="5">
        <v>872</v>
      </c>
      <c r="B96" s="99" t="s">
        <v>1252</v>
      </c>
      <c r="C96" s="6" t="s">
        <v>1253</v>
      </c>
      <c r="D96" s="7">
        <v>44926</v>
      </c>
      <c r="E96" s="8" t="s">
        <v>1254</v>
      </c>
      <c r="F96" s="9">
        <v>-220296</v>
      </c>
      <c r="G96" s="8" t="s">
        <v>29</v>
      </c>
      <c r="H96" s="9">
        <v>-23131</v>
      </c>
      <c r="I96" s="101">
        <v>-375492</v>
      </c>
      <c r="J96" s="102"/>
      <c r="K96" s="103"/>
      <c r="L96" s="107" t="s">
        <v>1234</v>
      </c>
      <c r="M96" s="108"/>
      <c r="N96" s="15" t="s">
        <v>8614</v>
      </c>
      <c r="O96" t="s">
        <v>4935</v>
      </c>
      <c r="Q96">
        <v>324</v>
      </c>
      <c r="R96" s="14">
        <v>-220296</v>
      </c>
    </row>
    <row r="97" spans="1:18" ht="15.75" customHeight="1" x14ac:dyDescent="0.25">
      <c r="A97" s="11">
        <v>873</v>
      </c>
      <c r="B97" s="100"/>
      <c r="C97" s="6" t="s">
        <v>1255</v>
      </c>
      <c r="D97" s="7">
        <v>44922</v>
      </c>
      <c r="E97" s="8" t="s">
        <v>1256</v>
      </c>
      <c r="F97" s="9">
        <v>-199248</v>
      </c>
      <c r="G97" s="8" t="s">
        <v>29</v>
      </c>
      <c r="H97" s="9">
        <v>-20921</v>
      </c>
      <c r="I97" s="104"/>
      <c r="J97" s="105"/>
      <c r="K97" s="106"/>
      <c r="L97" s="109"/>
      <c r="M97" s="110"/>
      <c r="N97" s="15" t="s">
        <v>8615</v>
      </c>
      <c r="O97" t="s">
        <v>4935</v>
      </c>
      <c r="Q97">
        <v>294</v>
      </c>
      <c r="R97" s="14">
        <v>-199248</v>
      </c>
    </row>
    <row r="98" spans="1:18" ht="15.75" customHeight="1" x14ac:dyDescent="0.25">
      <c r="A98" s="5">
        <v>885</v>
      </c>
      <c r="B98" s="99" t="s">
        <v>1271</v>
      </c>
      <c r="C98" s="6" t="s">
        <v>1272</v>
      </c>
      <c r="D98" s="7">
        <v>44910</v>
      </c>
      <c r="E98" s="8" t="s">
        <v>1273</v>
      </c>
      <c r="F98" s="9">
        <v>-517052</v>
      </c>
      <c r="G98" s="8" t="s">
        <v>29</v>
      </c>
      <c r="H98" s="9">
        <v>-54290</v>
      </c>
      <c r="I98" s="101">
        <v>-2048597</v>
      </c>
      <c r="J98" s="102"/>
      <c r="K98" s="103"/>
      <c r="L98" s="107" t="s">
        <v>1259</v>
      </c>
      <c r="M98" s="108"/>
      <c r="N98" s="15" t="s">
        <v>8616</v>
      </c>
      <c r="O98" t="s">
        <v>4935</v>
      </c>
      <c r="Q98">
        <v>521</v>
      </c>
      <c r="R98" s="14">
        <v>-517052</v>
      </c>
    </row>
    <row r="99" spans="1:18" ht="15.75" customHeight="1" x14ac:dyDescent="0.25">
      <c r="A99" s="10">
        <v>886</v>
      </c>
      <c r="B99" s="111"/>
      <c r="C99" s="6" t="s">
        <v>1274</v>
      </c>
      <c r="D99" s="7">
        <v>44901</v>
      </c>
      <c r="E99" s="8" t="s">
        <v>1275</v>
      </c>
      <c r="F99" s="9">
        <v>-199248</v>
      </c>
      <c r="G99" s="8" t="s">
        <v>29</v>
      </c>
      <c r="H99" s="9">
        <v>-20921</v>
      </c>
      <c r="I99" s="112"/>
      <c r="J99" s="113"/>
      <c r="K99" s="114"/>
      <c r="L99" s="115"/>
      <c r="M99" s="116"/>
      <c r="N99" s="15" t="s">
        <v>8617</v>
      </c>
      <c r="O99" t="s">
        <v>4935</v>
      </c>
      <c r="Q99">
        <v>510</v>
      </c>
      <c r="R99" s="14">
        <v>-199248</v>
      </c>
    </row>
    <row r="100" spans="1:18" ht="15.75" customHeight="1" x14ac:dyDescent="0.25">
      <c r="A100" s="10">
        <v>887</v>
      </c>
      <c r="B100" s="111"/>
      <c r="C100" s="6" t="s">
        <v>1276</v>
      </c>
      <c r="D100" s="7">
        <v>44910</v>
      </c>
      <c r="E100" s="8" t="s">
        <v>1277</v>
      </c>
      <c r="F100" s="9">
        <v>-623700</v>
      </c>
      <c r="G100" s="8" t="s">
        <v>29</v>
      </c>
      <c r="H100" s="9">
        <v>-65488</v>
      </c>
      <c r="I100" s="112"/>
      <c r="J100" s="113"/>
      <c r="K100" s="114"/>
      <c r="L100" s="115"/>
      <c r="M100" s="116"/>
      <c r="N100" s="15" t="s">
        <v>8618</v>
      </c>
      <c r="O100" t="s">
        <v>4935</v>
      </c>
      <c r="Q100">
        <v>522</v>
      </c>
      <c r="R100" s="14">
        <v>-623700</v>
      </c>
    </row>
    <row r="101" spans="1:18" ht="15.75" customHeight="1" x14ac:dyDescent="0.25">
      <c r="A101" s="10">
        <v>888</v>
      </c>
      <c r="B101" s="111"/>
      <c r="C101" s="6" t="s">
        <v>1278</v>
      </c>
      <c r="D101" s="7">
        <v>44922</v>
      </c>
      <c r="E101" s="8" t="s">
        <v>1279</v>
      </c>
      <c r="F101" s="9">
        <v>-294082</v>
      </c>
      <c r="G101" s="8" t="s">
        <v>29</v>
      </c>
      <c r="H101" s="9">
        <v>-30879</v>
      </c>
      <c r="I101" s="112"/>
      <c r="J101" s="113"/>
      <c r="K101" s="114"/>
      <c r="L101" s="115"/>
      <c r="M101" s="116"/>
      <c r="N101" s="15" t="s">
        <v>8619</v>
      </c>
      <c r="O101" t="s">
        <v>4935</v>
      </c>
      <c r="Q101">
        <v>533</v>
      </c>
      <c r="R101" s="14">
        <v>-294082</v>
      </c>
    </row>
    <row r="102" spans="1:18" ht="15.75" customHeight="1" x14ac:dyDescent="0.25">
      <c r="A102" s="11">
        <v>889</v>
      </c>
      <c r="B102" s="100"/>
      <c r="C102" s="6" t="s">
        <v>1280</v>
      </c>
      <c r="D102" s="7">
        <v>44922</v>
      </c>
      <c r="E102" s="8" t="s">
        <v>1281</v>
      </c>
      <c r="F102" s="9">
        <v>-654853</v>
      </c>
      <c r="G102" s="8" t="s">
        <v>29</v>
      </c>
      <c r="H102" s="9">
        <v>-68760</v>
      </c>
      <c r="I102" s="104"/>
      <c r="J102" s="105"/>
      <c r="K102" s="106"/>
      <c r="L102" s="109"/>
      <c r="M102" s="110"/>
      <c r="N102" s="15" t="s">
        <v>8620</v>
      </c>
      <c r="O102" t="s">
        <v>4935</v>
      </c>
      <c r="Q102">
        <v>535</v>
      </c>
      <c r="R102" s="14">
        <v>-654853</v>
      </c>
    </row>
    <row r="103" spans="1:18" ht="15.75" hidden="1" customHeight="1" x14ac:dyDescent="0.25">
      <c r="A103" s="5">
        <v>932</v>
      </c>
      <c r="B103" s="99" t="s">
        <v>1365</v>
      </c>
      <c r="C103" s="6" t="s">
        <v>1366</v>
      </c>
      <c r="D103" s="7">
        <v>44935</v>
      </c>
      <c r="E103" s="8" t="s">
        <v>1367</v>
      </c>
      <c r="F103" s="9">
        <v>-1170465</v>
      </c>
      <c r="G103" s="8" t="s">
        <v>29</v>
      </c>
      <c r="H103" s="9">
        <v>-122899</v>
      </c>
      <c r="I103" s="101">
        <v>-1203421</v>
      </c>
      <c r="J103" s="102"/>
      <c r="K103" s="103"/>
      <c r="L103" s="107" t="s">
        <v>1285</v>
      </c>
      <c r="M103" s="108"/>
      <c r="N103" s="15" t="s">
        <v>6631</v>
      </c>
      <c r="O103" t="s">
        <v>4935</v>
      </c>
      <c r="Q103">
        <v>16</v>
      </c>
      <c r="R103" s="14">
        <v>-1170465</v>
      </c>
    </row>
    <row r="104" spans="1:18" ht="15.75" hidden="1" customHeight="1" x14ac:dyDescent="0.25">
      <c r="A104" s="10">
        <v>933</v>
      </c>
      <c r="B104" s="111"/>
      <c r="C104" s="6" t="s">
        <v>1368</v>
      </c>
      <c r="D104" s="7">
        <v>44938</v>
      </c>
      <c r="E104" s="8" t="s">
        <v>1369</v>
      </c>
      <c r="F104" s="9">
        <v>-54197</v>
      </c>
      <c r="G104" s="8" t="s">
        <v>29</v>
      </c>
      <c r="H104" s="9">
        <v>-5691</v>
      </c>
      <c r="I104" s="112"/>
      <c r="J104" s="113"/>
      <c r="K104" s="114"/>
      <c r="L104" s="115"/>
      <c r="M104" s="116"/>
      <c r="N104" s="15" t="s">
        <v>8621</v>
      </c>
      <c r="O104" t="s">
        <v>4935</v>
      </c>
      <c r="Q104">
        <v>53</v>
      </c>
      <c r="R104" s="14">
        <v>-54197</v>
      </c>
    </row>
    <row r="105" spans="1:18" ht="15.75" hidden="1" customHeight="1" x14ac:dyDescent="0.25">
      <c r="A105" s="11">
        <v>934</v>
      </c>
      <c r="B105" s="100"/>
      <c r="C105" s="6" t="s">
        <v>1370</v>
      </c>
      <c r="D105" s="7">
        <v>44930</v>
      </c>
      <c r="E105" s="8" t="s">
        <v>1371</v>
      </c>
      <c r="F105" s="9">
        <v>-119943</v>
      </c>
      <c r="G105" s="8" t="s">
        <v>29</v>
      </c>
      <c r="H105" s="9">
        <v>-12594</v>
      </c>
      <c r="I105" s="104"/>
      <c r="J105" s="105"/>
      <c r="K105" s="106"/>
      <c r="L105" s="109"/>
      <c r="M105" s="110"/>
      <c r="N105" s="15" t="s">
        <v>6612</v>
      </c>
      <c r="O105" t="s">
        <v>4935</v>
      </c>
      <c r="Q105">
        <v>14</v>
      </c>
      <c r="R105" s="14">
        <v>-119943</v>
      </c>
    </row>
    <row r="106" spans="1:18" ht="15.75" customHeight="1" x14ac:dyDescent="0.25">
      <c r="A106" s="5">
        <v>935</v>
      </c>
      <c r="B106" s="99" t="s">
        <v>1328</v>
      </c>
      <c r="C106" s="6" t="s">
        <v>1329</v>
      </c>
      <c r="D106" s="7">
        <v>44909</v>
      </c>
      <c r="E106" s="8" t="s">
        <v>1330</v>
      </c>
      <c r="F106" s="9">
        <v>-200133</v>
      </c>
      <c r="G106" s="8" t="s">
        <v>29</v>
      </c>
      <c r="H106" s="9">
        <v>-21014</v>
      </c>
      <c r="I106" s="101">
        <v>-1610146</v>
      </c>
      <c r="J106" s="102"/>
      <c r="K106" s="103"/>
      <c r="L106" s="107" t="s">
        <v>1285</v>
      </c>
      <c r="M106" s="108"/>
      <c r="N106" s="15" t="s">
        <v>8622</v>
      </c>
      <c r="O106" t="s">
        <v>4935</v>
      </c>
      <c r="Q106">
        <v>864</v>
      </c>
      <c r="R106" s="14">
        <v>-200133</v>
      </c>
    </row>
    <row r="107" spans="1:18" ht="15.75" customHeight="1" x14ac:dyDescent="0.25">
      <c r="A107" s="10">
        <v>936</v>
      </c>
      <c r="B107" s="111"/>
      <c r="C107" s="6" t="s">
        <v>1331</v>
      </c>
      <c r="D107" s="7">
        <v>44909</v>
      </c>
      <c r="E107" s="8" t="s">
        <v>1332</v>
      </c>
      <c r="F107" s="9">
        <v>-670683</v>
      </c>
      <c r="G107" s="8" t="s">
        <v>29</v>
      </c>
      <c r="H107" s="9">
        <v>-70422</v>
      </c>
      <c r="I107" s="112"/>
      <c r="J107" s="113"/>
      <c r="K107" s="114"/>
      <c r="L107" s="115"/>
      <c r="M107" s="116"/>
      <c r="N107" s="15" t="s">
        <v>6604</v>
      </c>
      <c r="O107" t="s">
        <v>4935</v>
      </c>
      <c r="Q107">
        <v>862</v>
      </c>
      <c r="R107" s="14">
        <v>-670683</v>
      </c>
    </row>
    <row r="108" spans="1:18" ht="15.75" customHeight="1" x14ac:dyDescent="0.25">
      <c r="A108" s="10">
        <v>937</v>
      </c>
      <c r="B108" s="111"/>
      <c r="C108" s="6" t="s">
        <v>1333</v>
      </c>
      <c r="D108" s="7">
        <v>44916</v>
      </c>
      <c r="E108" s="8" t="s">
        <v>1334</v>
      </c>
      <c r="F108" s="9">
        <v>-376551</v>
      </c>
      <c r="G108" s="8" t="s">
        <v>29</v>
      </c>
      <c r="H108" s="9">
        <v>-39538</v>
      </c>
      <c r="I108" s="112"/>
      <c r="J108" s="113"/>
      <c r="K108" s="114"/>
      <c r="L108" s="115"/>
      <c r="M108" s="116"/>
      <c r="N108" s="15" t="s">
        <v>8623</v>
      </c>
      <c r="O108" t="s">
        <v>4935</v>
      </c>
      <c r="Q108">
        <v>916</v>
      </c>
      <c r="R108" s="14">
        <v>-376551</v>
      </c>
    </row>
    <row r="109" spans="1:18" ht="15.75" customHeight="1" x14ac:dyDescent="0.25">
      <c r="A109" s="10">
        <v>938</v>
      </c>
      <c r="B109" s="111"/>
      <c r="C109" s="6" t="s">
        <v>1335</v>
      </c>
      <c r="D109" s="7">
        <v>44925</v>
      </c>
      <c r="E109" s="8" t="s">
        <v>1336</v>
      </c>
      <c r="F109" s="9">
        <v>-119943</v>
      </c>
      <c r="G109" s="8" t="s">
        <v>29</v>
      </c>
      <c r="H109" s="9">
        <v>-12594</v>
      </c>
      <c r="I109" s="112"/>
      <c r="J109" s="113"/>
      <c r="K109" s="114"/>
      <c r="L109" s="115"/>
      <c r="M109" s="116"/>
      <c r="N109" s="15" t="s">
        <v>6503</v>
      </c>
      <c r="O109" t="s">
        <v>4935</v>
      </c>
      <c r="Q109">
        <v>980</v>
      </c>
      <c r="R109" s="14">
        <v>-119943</v>
      </c>
    </row>
    <row r="110" spans="1:18" ht="15.75" customHeight="1" x14ac:dyDescent="0.25">
      <c r="A110" s="10">
        <v>939</v>
      </c>
      <c r="B110" s="111"/>
      <c r="C110" s="6" t="s">
        <v>1337</v>
      </c>
      <c r="D110" s="7">
        <v>44916</v>
      </c>
      <c r="E110" s="8" t="s">
        <v>1338</v>
      </c>
      <c r="F110" s="9">
        <v>-153252</v>
      </c>
      <c r="G110" s="8" t="s">
        <v>29</v>
      </c>
      <c r="H110" s="9">
        <v>-16091</v>
      </c>
      <c r="I110" s="112"/>
      <c r="J110" s="113"/>
      <c r="K110" s="114"/>
      <c r="L110" s="115"/>
      <c r="M110" s="116"/>
      <c r="N110" s="15" t="s">
        <v>6312</v>
      </c>
      <c r="O110" t="s">
        <v>4935</v>
      </c>
      <c r="Q110">
        <v>914</v>
      </c>
      <c r="R110" s="14">
        <v>-153252</v>
      </c>
    </row>
    <row r="111" spans="1:18" ht="15.75" customHeight="1" x14ac:dyDescent="0.25">
      <c r="A111" s="10">
        <v>940</v>
      </c>
      <c r="B111" s="111"/>
      <c r="C111" s="6" t="s">
        <v>1339</v>
      </c>
      <c r="D111" s="7">
        <v>44923</v>
      </c>
      <c r="E111" s="8" t="s">
        <v>1340</v>
      </c>
      <c r="F111" s="9">
        <v>-128591</v>
      </c>
      <c r="G111" s="8" t="s">
        <v>29</v>
      </c>
      <c r="H111" s="9">
        <v>-13502</v>
      </c>
      <c r="I111" s="112"/>
      <c r="J111" s="113"/>
      <c r="K111" s="114"/>
      <c r="L111" s="115"/>
      <c r="M111" s="116"/>
      <c r="N111" s="15" t="s">
        <v>8624</v>
      </c>
      <c r="O111" t="s">
        <v>4935</v>
      </c>
      <c r="Q111">
        <v>965</v>
      </c>
      <c r="R111" s="14">
        <v>-128591</v>
      </c>
    </row>
    <row r="112" spans="1:18" ht="15.75" customHeight="1" x14ac:dyDescent="0.25">
      <c r="A112" s="10">
        <v>941</v>
      </c>
      <c r="B112" s="111"/>
      <c r="C112" s="6" t="s">
        <v>1341</v>
      </c>
      <c r="D112" s="7">
        <v>44909</v>
      </c>
      <c r="E112" s="8" t="s">
        <v>1342</v>
      </c>
      <c r="F112" s="9">
        <v>-65934</v>
      </c>
      <c r="G112" s="8" t="s">
        <v>29</v>
      </c>
      <c r="H112" s="9">
        <v>-6923</v>
      </c>
      <c r="I112" s="112"/>
      <c r="J112" s="113"/>
      <c r="K112" s="114"/>
      <c r="L112" s="115"/>
      <c r="M112" s="116"/>
      <c r="N112" s="15" t="s">
        <v>8625</v>
      </c>
      <c r="O112" t="s">
        <v>4935</v>
      </c>
      <c r="Q112">
        <v>883</v>
      </c>
      <c r="R112" s="14">
        <v>-65934</v>
      </c>
    </row>
    <row r="113" spans="1:18" ht="15.75" customHeight="1" x14ac:dyDescent="0.25">
      <c r="A113" s="11">
        <v>942</v>
      </c>
      <c r="B113" s="100"/>
      <c r="C113" s="6" t="s">
        <v>1343</v>
      </c>
      <c r="D113" s="7">
        <v>44916</v>
      </c>
      <c r="E113" s="8" t="s">
        <v>1344</v>
      </c>
      <c r="F113" s="9">
        <v>-83959</v>
      </c>
      <c r="G113" s="8" t="s">
        <v>29</v>
      </c>
      <c r="H113" s="9">
        <v>-8816</v>
      </c>
      <c r="I113" s="104"/>
      <c r="J113" s="105"/>
      <c r="K113" s="106"/>
      <c r="L113" s="109"/>
      <c r="M113" s="110"/>
      <c r="N113" s="15" t="s">
        <v>8427</v>
      </c>
      <c r="O113" t="s">
        <v>4935</v>
      </c>
      <c r="Q113">
        <v>910</v>
      </c>
      <c r="R113" s="14">
        <v>-83959</v>
      </c>
    </row>
    <row r="114" spans="1:18" ht="15.75" hidden="1" customHeight="1" x14ac:dyDescent="0.25">
      <c r="A114" s="12">
        <v>946</v>
      </c>
      <c r="B114" s="12" t="s">
        <v>1372</v>
      </c>
      <c r="C114" s="6" t="s">
        <v>1373</v>
      </c>
      <c r="D114" s="7">
        <v>44936</v>
      </c>
      <c r="E114" s="8" t="s">
        <v>1374</v>
      </c>
      <c r="F114" s="9">
        <v>-46599285</v>
      </c>
      <c r="G114" s="8">
        <v>0</v>
      </c>
      <c r="H114" s="8">
        <v>0</v>
      </c>
      <c r="I114" s="94">
        <v>-46599285</v>
      </c>
      <c r="J114" s="95"/>
      <c r="K114" s="96"/>
      <c r="L114" s="97" t="s">
        <v>0</v>
      </c>
      <c r="M114" s="98"/>
      <c r="N114" s="15" t="s">
        <v>1373</v>
      </c>
      <c r="O114" t="s">
        <v>4935</v>
      </c>
      <c r="Q114" t="e">
        <v>#VALUE!</v>
      </c>
      <c r="R114" s="14">
        <v>-46599285</v>
      </c>
    </row>
    <row r="115" spans="1:18" ht="15.75" hidden="1" customHeight="1" x14ac:dyDescent="0.25">
      <c r="A115" s="5">
        <v>338</v>
      </c>
      <c r="B115" s="99" t="s">
        <v>1733</v>
      </c>
      <c r="C115" s="6" t="s">
        <v>1734</v>
      </c>
      <c r="D115" s="7">
        <v>44935</v>
      </c>
      <c r="E115" s="8" t="s">
        <v>1735</v>
      </c>
      <c r="F115" s="9">
        <v>-847077</v>
      </c>
      <c r="G115" s="8" t="s">
        <v>1378</v>
      </c>
      <c r="H115" s="9">
        <v>-88943</v>
      </c>
      <c r="I115" s="101">
        <v>-8090770</v>
      </c>
      <c r="J115" s="102"/>
      <c r="K115" s="103"/>
      <c r="L115" s="107" t="s">
        <v>60</v>
      </c>
      <c r="M115" s="108"/>
      <c r="N115" s="15" t="s">
        <v>8626</v>
      </c>
      <c r="O115" t="s">
        <v>4935</v>
      </c>
      <c r="Q115">
        <v>371</v>
      </c>
      <c r="R115" s="14">
        <v>-847077</v>
      </c>
    </row>
    <row r="116" spans="1:18" ht="15.75" hidden="1" customHeight="1" x14ac:dyDescent="0.25">
      <c r="A116" s="10">
        <v>339</v>
      </c>
      <c r="B116" s="111"/>
      <c r="C116" s="6" t="s">
        <v>1736</v>
      </c>
      <c r="D116" s="7">
        <v>44943</v>
      </c>
      <c r="E116" s="8" t="s">
        <v>1737</v>
      </c>
      <c r="F116" s="9">
        <v>-1356404</v>
      </c>
      <c r="G116" s="8" t="s">
        <v>1378</v>
      </c>
      <c r="H116" s="9">
        <v>-142422</v>
      </c>
      <c r="I116" s="112"/>
      <c r="J116" s="113"/>
      <c r="K116" s="114"/>
      <c r="L116" s="115"/>
      <c r="M116" s="116"/>
      <c r="N116" s="15" t="s">
        <v>8627</v>
      </c>
      <c r="O116" t="s">
        <v>4935</v>
      </c>
      <c r="Q116">
        <v>1401</v>
      </c>
      <c r="R116" s="14">
        <v>-1356404</v>
      </c>
    </row>
    <row r="117" spans="1:18" ht="15.75" hidden="1" customHeight="1" x14ac:dyDescent="0.25">
      <c r="A117" s="10">
        <v>340</v>
      </c>
      <c r="B117" s="111"/>
      <c r="C117" s="6" t="s">
        <v>1738</v>
      </c>
      <c r="D117" s="7">
        <v>44930</v>
      </c>
      <c r="E117" s="8" t="s">
        <v>1739</v>
      </c>
      <c r="F117" s="9">
        <v>-629488</v>
      </c>
      <c r="G117" s="8" t="s">
        <v>1378</v>
      </c>
      <c r="H117" s="9">
        <v>-66096</v>
      </c>
      <c r="I117" s="112"/>
      <c r="J117" s="113"/>
      <c r="K117" s="114"/>
      <c r="L117" s="115"/>
      <c r="M117" s="116"/>
      <c r="N117" s="15" t="s">
        <v>8628</v>
      </c>
      <c r="O117" t="s">
        <v>4935</v>
      </c>
      <c r="Q117">
        <v>108</v>
      </c>
      <c r="R117" s="14">
        <v>-629488</v>
      </c>
    </row>
    <row r="118" spans="1:18" ht="15.75" hidden="1" customHeight="1" x14ac:dyDescent="0.25">
      <c r="A118" s="10">
        <v>341</v>
      </c>
      <c r="B118" s="111"/>
      <c r="C118" s="6" t="s">
        <v>1740</v>
      </c>
      <c r="D118" s="7">
        <v>44935</v>
      </c>
      <c r="E118" s="8" t="s">
        <v>1741</v>
      </c>
      <c r="F118" s="9">
        <v>-249927</v>
      </c>
      <c r="G118" s="8" t="s">
        <v>1378</v>
      </c>
      <c r="H118" s="9">
        <v>-26242</v>
      </c>
      <c r="I118" s="112"/>
      <c r="J118" s="113"/>
      <c r="K118" s="114"/>
      <c r="L118" s="115"/>
      <c r="M118" s="116"/>
      <c r="N118" s="15" t="s">
        <v>8629</v>
      </c>
      <c r="O118" t="s">
        <v>4935</v>
      </c>
      <c r="Q118">
        <v>321</v>
      </c>
      <c r="R118" s="14">
        <v>-249927</v>
      </c>
    </row>
    <row r="119" spans="1:18" ht="15.75" hidden="1" customHeight="1" x14ac:dyDescent="0.25">
      <c r="A119" s="10">
        <v>342</v>
      </c>
      <c r="B119" s="111"/>
      <c r="C119" s="6" t="s">
        <v>1742</v>
      </c>
      <c r="D119" s="7">
        <v>44931</v>
      </c>
      <c r="E119" s="8" t="s">
        <v>1743</v>
      </c>
      <c r="F119" s="9">
        <v>-307843</v>
      </c>
      <c r="G119" s="8" t="s">
        <v>1378</v>
      </c>
      <c r="H119" s="9">
        <v>-32324</v>
      </c>
      <c r="I119" s="112"/>
      <c r="J119" s="113"/>
      <c r="K119" s="114"/>
      <c r="L119" s="115"/>
      <c r="M119" s="116"/>
      <c r="N119" s="15" t="s">
        <v>8630</v>
      </c>
      <c r="O119" t="s">
        <v>4935</v>
      </c>
      <c r="Q119">
        <v>204</v>
      </c>
      <c r="R119" s="14">
        <v>-307843</v>
      </c>
    </row>
    <row r="120" spans="1:18" ht="15.75" hidden="1" customHeight="1" x14ac:dyDescent="0.25">
      <c r="A120" s="10">
        <v>343</v>
      </c>
      <c r="B120" s="111"/>
      <c r="C120" s="6" t="s">
        <v>1744</v>
      </c>
      <c r="D120" s="7">
        <v>44936</v>
      </c>
      <c r="E120" s="8" t="s">
        <v>1745</v>
      </c>
      <c r="F120" s="9">
        <v>-80190</v>
      </c>
      <c r="G120" s="8" t="s">
        <v>1378</v>
      </c>
      <c r="H120" s="9">
        <v>-8420</v>
      </c>
      <c r="I120" s="112"/>
      <c r="J120" s="113"/>
      <c r="K120" s="114"/>
      <c r="L120" s="115"/>
      <c r="M120" s="116"/>
      <c r="N120" s="15" t="s">
        <v>8631</v>
      </c>
      <c r="O120" t="s">
        <v>4935</v>
      </c>
      <c r="Q120">
        <v>639</v>
      </c>
      <c r="R120" s="14">
        <v>-80190</v>
      </c>
    </row>
    <row r="121" spans="1:18" ht="15.75" hidden="1" customHeight="1" x14ac:dyDescent="0.25">
      <c r="A121" s="10">
        <v>344</v>
      </c>
      <c r="B121" s="111"/>
      <c r="C121" s="6" t="s">
        <v>1746</v>
      </c>
      <c r="D121" s="7">
        <v>44937</v>
      </c>
      <c r="E121" s="8" t="s">
        <v>1747</v>
      </c>
      <c r="F121" s="9">
        <v>-237916</v>
      </c>
      <c r="G121" s="8" t="s">
        <v>1378</v>
      </c>
      <c r="H121" s="9">
        <v>-24981</v>
      </c>
      <c r="I121" s="112"/>
      <c r="J121" s="113"/>
      <c r="K121" s="114"/>
      <c r="L121" s="115"/>
      <c r="M121" s="116"/>
      <c r="N121" s="15" t="s">
        <v>8632</v>
      </c>
      <c r="O121" t="s">
        <v>4935</v>
      </c>
      <c r="Q121">
        <v>728</v>
      </c>
      <c r="R121" s="14">
        <v>-237916</v>
      </c>
    </row>
    <row r="122" spans="1:18" ht="15.75" hidden="1" customHeight="1" x14ac:dyDescent="0.25">
      <c r="A122" s="10">
        <v>345</v>
      </c>
      <c r="B122" s="111"/>
      <c r="C122" s="6" t="s">
        <v>1748</v>
      </c>
      <c r="D122" s="7">
        <v>44930</v>
      </c>
      <c r="E122" s="8" t="s">
        <v>1749</v>
      </c>
      <c r="F122" s="9">
        <v>-163300</v>
      </c>
      <c r="G122" s="8" t="s">
        <v>1378</v>
      </c>
      <c r="H122" s="9">
        <v>-17146</v>
      </c>
      <c r="I122" s="112"/>
      <c r="J122" s="113"/>
      <c r="K122" s="114"/>
      <c r="L122" s="115"/>
      <c r="M122" s="116"/>
      <c r="N122" s="15" t="s">
        <v>8633</v>
      </c>
      <c r="O122" t="s">
        <v>4935</v>
      </c>
      <c r="Q122">
        <v>121</v>
      </c>
      <c r="R122" s="14">
        <v>-163300</v>
      </c>
    </row>
    <row r="123" spans="1:18" ht="15.75" hidden="1" customHeight="1" x14ac:dyDescent="0.25">
      <c r="A123" s="10">
        <v>346</v>
      </c>
      <c r="B123" s="111"/>
      <c r="C123" s="6" t="s">
        <v>1750</v>
      </c>
      <c r="D123" s="7">
        <v>44935</v>
      </c>
      <c r="E123" s="8" t="s">
        <v>1751</v>
      </c>
      <c r="F123" s="9">
        <v>-237916</v>
      </c>
      <c r="G123" s="8" t="s">
        <v>1378</v>
      </c>
      <c r="H123" s="9">
        <v>-24981</v>
      </c>
      <c r="I123" s="112"/>
      <c r="J123" s="113"/>
      <c r="K123" s="114"/>
      <c r="L123" s="115"/>
      <c r="M123" s="116"/>
      <c r="N123" s="15" t="s">
        <v>8634</v>
      </c>
      <c r="O123" t="s">
        <v>4935</v>
      </c>
      <c r="Q123">
        <v>333</v>
      </c>
      <c r="R123" s="14">
        <v>-237916</v>
      </c>
    </row>
    <row r="124" spans="1:18" ht="15.75" hidden="1" customHeight="1" x14ac:dyDescent="0.25">
      <c r="A124" s="10">
        <v>347</v>
      </c>
      <c r="B124" s="111"/>
      <c r="C124" s="6" t="s">
        <v>1752</v>
      </c>
      <c r="D124" s="7">
        <v>44939</v>
      </c>
      <c r="E124" s="8" t="s">
        <v>1753</v>
      </c>
      <c r="F124" s="9">
        <v>-276010</v>
      </c>
      <c r="G124" s="8" t="s">
        <v>1378</v>
      </c>
      <c r="H124" s="9">
        <v>-28981</v>
      </c>
      <c r="I124" s="112"/>
      <c r="J124" s="113"/>
      <c r="K124" s="114"/>
      <c r="L124" s="115"/>
      <c r="M124" s="116"/>
      <c r="N124" s="15" t="s">
        <v>8635</v>
      </c>
      <c r="O124" t="s">
        <v>4935</v>
      </c>
      <c r="Q124">
        <v>975</v>
      </c>
      <c r="R124" s="14">
        <v>-276010</v>
      </c>
    </row>
    <row r="125" spans="1:18" ht="15.75" hidden="1" customHeight="1" x14ac:dyDescent="0.25">
      <c r="A125" s="10">
        <v>348</v>
      </c>
      <c r="B125" s="111"/>
      <c r="C125" s="6" t="s">
        <v>1754</v>
      </c>
      <c r="D125" s="7">
        <v>44939</v>
      </c>
      <c r="E125" s="8" t="s">
        <v>1755</v>
      </c>
      <c r="F125" s="9">
        <v>-216786</v>
      </c>
      <c r="G125" s="8" t="s">
        <v>1378</v>
      </c>
      <c r="H125" s="9">
        <v>-22763</v>
      </c>
      <c r="I125" s="112"/>
      <c r="J125" s="113"/>
      <c r="K125" s="114"/>
      <c r="L125" s="115"/>
      <c r="M125" s="116"/>
      <c r="N125" s="15" t="s">
        <v>8636</v>
      </c>
      <c r="O125" t="s">
        <v>4935</v>
      </c>
      <c r="Q125">
        <v>1043</v>
      </c>
      <c r="R125" s="14">
        <v>-216786</v>
      </c>
    </row>
    <row r="126" spans="1:18" ht="15.75" hidden="1" customHeight="1" x14ac:dyDescent="0.25">
      <c r="A126" s="10">
        <v>349</v>
      </c>
      <c r="B126" s="111"/>
      <c r="C126" s="6" t="s">
        <v>1756</v>
      </c>
      <c r="D126" s="7">
        <v>44930</v>
      </c>
      <c r="E126" s="8" t="s">
        <v>1757</v>
      </c>
      <c r="F126" s="9">
        <v>-228336</v>
      </c>
      <c r="G126" s="8" t="s">
        <v>1378</v>
      </c>
      <c r="H126" s="9">
        <v>-23975</v>
      </c>
      <c r="I126" s="112"/>
      <c r="J126" s="113"/>
      <c r="K126" s="114"/>
      <c r="L126" s="115"/>
      <c r="M126" s="116"/>
      <c r="N126" s="15" t="s">
        <v>8637</v>
      </c>
      <c r="O126" t="s">
        <v>4935</v>
      </c>
      <c r="Q126">
        <v>160</v>
      </c>
      <c r="R126" s="14">
        <v>-228336</v>
      </c>
    </row>
    <row r="127" spans="1:18" ht="15.75" hidden="1" customHeight="1" x14ac:dyDescent="0.25">
      <c r="A127" s="10">
        <v>350</v>
      </c>
      <c r="B127" s="111"/>
      <c r="C127" s="6" t="s">
        <v>1758</v>
      </c>
      <c r="D127" s="7">
        <v>44930</v>
      </c>
      <c r="E127" s="8" t="s">
        <v>1759</v>
      </c>
      <c r="F127" s="9">
        <v>-119943</v>
      </c>
      <c r="G127" s="8" t="s">
        <v>1378</v>
      </c>
      <c r="H127" s="9">
        <v>-12594</v>
      </c>
      <c r="I127" s="112"/>
      <c r="J127" s="113"/>
      <c r="K127" s="114"/>
      <c r="L127" s="115"/>
      <c r="M127" s="116"/>
      <c r="N127" s="15" t="s">
        <v>8638</v>
      </c>
      <c r="O127" t="s">
        <v>4935</v>
      </c>
      <c r="Q127">
        <v>149</v>
      </c>
      <c r="R127" s="14">
        <v>-119943</v>
      </c>
    </row>
    <row r="128" spans="1:18" ht="15.75" hidden="1" customHeight="1" x14ac:dyDescent="0.25">
      <c r="A128" s="10">
        <v>351</v>
      </c>
      <c r="B128" s="111"/>
      <c r="C128" s="6" t="s">
        <v>1760</v>
      </c>
      <c r="D128" s="7">
        <v>44936</v>
      </c>
      <c r="E128" s="8" t="s">
        <v>1761</v>
      </c>
      <c r="F128" s="9">
        <v>-355535</v>
      </c>
      <c r="G128" s="8" t="s">
        <v>1378</v>
      </c>
      <c r="H128" s="9">
        <v>-37331</v>
      </c>
      <c r="I128" s="112"/>
      <c r="J128" s="113"/>
      <c r="K128" s="114"/>
      <c r="L128" s="115"/>
      <c r="M128" s="116"/>
      <c r="N128" s="15" t="s">
        <v>8639</v>
      </c>
      <c r="O128" t="s">
        <v>4935</v>
      </c>
      <c r="Q128">
        <v>496</v>
      </c>
      <c r="R128" s="14">
        <v>-355535</v>
      </c>
    </row>
    <row r="129" spans="1:18" ht="15.75" hidden="1" customHeight="1" x14ac:dyDescent="0.25">
      <c r="A129" s="10">
        <v>352</v>
      </c>
      <c r="B129" s="111"/>
      <c r="C129" s="6" t="s">
        <v>1762</v>
      </c>
      <c r="D129" s="7">
        <v>44937</v>
      </c>
      <c r="E129" s="8" t="s">
        <v>1763</v>
      </c>
      <c r="F129" s="9">
        <v>-859286</v>
      </c>
      <c r="G129" s="8" t="s">
        <v>1378</v>
      </c>
      <c r="H129" s="9">
        <v>-90225</v>
      </c>
      <c r="I129" s="112"/>
      <c r="J129" s="113"/>
      <c r="K129" s="114"/>
      <c r="L129" s="115"/>
      <c r="M129" s="116"/>
      <c r="N129" s="15" t="s">
        <v>8640</v>
      </c>
      <c r="O129" t="s">
        <v>4935</v>
      </c>
      <c r="Q129">
        <v>674</v>
      </c>
      <c r="R129" s="14">
        <v>-859286</v>
      </c>
    </row>
    <row r="130" spans="1:18" ht="15.75" hidden="1" customHeight="1" x14ac:dyDescent="0.25">
      <c r="A130" s="10">
        <v>353</v>
      </c>
      <c r="B130" s="111"/>
      <c r="C130" s="6" t="s">
        <v>1764</v>
      </c>
      <c r="D130" s="7">
        <v>44943</v>
      </c>
      <c r="E130" s="8" t="s">
        <v>1765</v>
      </c>
      <c r="F130" s="9">
        <v>-533967</v>
      </c>
      <c r="G130" s="8" t="s">
        <v>1378</v>
      </c>
      <c r="H130" s="9">
        <v>-56067</v>
      </c>
      <c r="I130" s="112"/>
      <c r="J130" s="113"/>
      <c r="K130" s="114"/>
      <c r="L130" s="115"/>
      <c r="M130" s="116"/>
      <c r="N130" s="15" t="s">
        <v>8641</v>
      </c>
      <c r="O130" t="s">
        <v>4935</v>
      </c>
      <c r="Q130">
        <v>1487</v>
      </c>
      <c r="R130" s="14">
        <v>-533967</v>
      </c>
    </row>
    <row r="131" spans="1:18" ht="15.75" hidden="1" customHeight="1" x14ac:dyDescent="0.25">
      <c r="A131" s="10">
        <v>354</v>
      </c>
      <c r="B131" s="111"/>
      <c r="C131" s="6" t="s">
        <v>1766</v>
      </c>
      <c r="D131" s="7">
        <v>44938</v>
      </c>
      <c r="E131" s="8" t="s">
        <v>1767</v>
      </c>
      <c r="F131" s="9">
        <v>-359828</v>
      </c>
      <c r="G131" s="8" t="s">
        <v>1378</v>
      </c>
      <c r="H131" s="9">
        <v>-37782</v>
      </c>
      <c r="I131" s="112"/>
      <c r="J131" s="113"/>
      <c r="K131" s="114"/>
      <c r="L131" s="115"/>
      <c r="M131" s="116"/>
      <c r="N131" s="15" t="s">
        <v>8642</v>
      </c>
      <c r="O131" t="s">
        <v>4935</v>
      </c>
      <c r="Q131">
        <v>836</v>
      </c>
      <c r="R131" s="14">
        <v>-359828</v>
      </c>
    </row>
    <row r="132" spans="1:18" ht="15.75" hidden="1" customHeight="1" x14ac:dyDescent="0.25">
      <c r="A132" s="10">
        <v>355</v>
      </c>
      <c r="B132" s="111"/>
      <c r="C132" s="6" t="s">
        <v>1768</v>
      </c>
      <c r="D132" s="7">
        <v>44936</v>
      </c>
      <c r="E132" s="8" t="s">
        <v>1769</v>
      </c>
      <c r="F132" s="9">
        <v>-586195</v>
      </c>
      <c r="G132" s="8" t="s">
        <v>1378</v>
      </c>
      <c r="H132" s="9">
        <v>-61550</v>
      </c>
      <c r="I132" s="112"/>
      <c r="J132" s="113"/>
      <c r="K132" s="114"/>
      <c r="L132" s="115"/>
      <c r="M132" s="116"/>
      <c r="N132" s="15" t="s">
        <v>8643</v>
      </c>
      <c r="O132" t="s">
        <v>4935</v>
      </c>
      <c r="Q132">
        <v>600</v>
      </c>
      <c r="R132" s="14">
        <v>-586195</v>
      </c>
    </row>
    <row r="133" spans="1:18" ht="15.75" hidden="1" customHeight="1" x14ac:dyDescent="0.25">
      <c r="A133" s="10">
        <v>356</v>
      </c>
      <c r="B133" s="111"/>
      <c r="C133" s="6" t="s">
        <v>1770</v>
      </c>
      <c r="D133" s="7">
        <v>44936</v>
      </c>
      <c r="E133" s="8" t="s">
        <v>1771</v>
      </c>
      <c r="F133" s="9">
        <v>-914248</v>
      </c>
      <c r="G133" s="8" t="s">
        <v>1378</v>
      </c>
      <c r="H133" s="9">
        <v>-95996</v>
      </c>
      <c r="I133" s="112"/>
      <c r="J133" s="113"/>
      <c r="K133" s="114"/>
      <c r="L133" s="115"/>
      <c r="M133" s="116"/>
      <c r="N133" s="15" t="s">
        <v>8644</v>
      </c>
      <c r="O133" t="s">
        <v>4935</v>
      </c>
      <c r="Q133">
        <v>644</v>
      </c>
      <c r="R133" s="14">
        <v>-914248</v>
      </c>
    </row>
    <row r="134" spans="1:18" ht="15.75" hidden="1" customHeight="1" x14ac:dyDescent="0.25">
      <c r="A134" s="10">
        <v>357</v>
      </c>
      <c r="B134" s="111"/>
      <c r="C134" s="6" t="s">
        <v>1772</v>
      </c>
      <c r="D134" s="7">
        <v>44943</v>
      </c>
      <c r="E134" s="8" t="s">
        <v>1773</v>
      </c>
      <c r="F134" s="9">
        <v>-119943</v>
      </c>
      <c r="G134" s="8" t="s">
        <v>1378</v>
      </c>
      <c r="H134" s="9">
        <v>-12594</v>
      </c>
      <c r="I134" s="112"/>
      <c r="J134" s="113"/>
      <c r="K134" s="114"/>
      <c r="L134" s="115"/>
      <c r="M134" s="116"/>
      <c r="N134" s="15" t="s">
        <v>8645</v>
      </c>
      <c r="O134" t="s">
        <v>4935</v>
      </c>
      <c r="Q134">
        <v>1333</v>
      </c>
      <c r="R134" s="14">
        <v>-119943</v>
      </c>
    </row>
    <row r="135" spans="1:18" ht="15.75" hidden="1" customHeight="1" x14ac:dyDescent="0.25">
      <c r="A135" s="11">
        <v>358</v>
      </c>
      <c r="B135" s="100"/>
      <c r="C135" s="6" t="s">
        <v>1774</v>
      </c>
      <c r="D135" s="7">
        <v>44956</v>
      </c>
      <c r="E135" s="8" t="s">
        <v>1775</v>
      </c>
      <c r="F135" s="9">
        <v>-359828</v>
      </c>
      <c r="G135" s="8" t="s">
        <v>1378</v>
      </c>
      <c r="H135" s="9">
        <v>-37782</v>
      </c>
      <c r="I135" s="104"/>
      <c r="J135" s="105"/>
      <c r="K135" s="106"/>
      <c r="L135" s="109"/>
      <c r="M135" s="110"/>
      <c r="N135" s="15" t="s">
        <v>8646</v>
      </c>
      <c r="O135" t="s">
        <v>4935</v>
      </c>
      <c r="Q135">
        <v>1742</v>
      </c>
      <c r="R135" s="14">
        <v>-359828</v>
      </c>
    </row>
    <row r="136" spans="1:18" ht="15.75" hidden="1" customHeight="1" x14ac:dyDescent="0.25">
      <c r="A136" s="5">
        <v>423</v>
      </c>
      <c r="B136" s="99" t="s">
        <v>1864</v>
      </c>
      <c r="C136" s="6" t="s">
        <v>1865</v>
      </c>
      <c r="D136" s="7">
        <v>44961</v>
      </c>
      <c r="E136" s="8" t="s">
        <v>1866</v>
      </c>
      <c r="F136" s="9">
        <v>-66177</v>
      </c>
      <c r="G136" s="8" t="s">
        <v>1378</v>
      </c>
      <c r="H136" s="9">
        <v>-6949</v>
      </c>
      <c r="I136" s="101">
        <v>-618309</v>
      </c>
      <c r="J136" s="102"/>
      <c r="K136" s="103"/>
      <c r="L136" s="107" t="s">
        <v>724</v>
      </c>
      <c r="M136" s="108"/>
      <c r="N136" s="15" t="s">
        <v>8647</v>
      </c>
      <c r="O136" t="s">
        <v>4935</v>
      </c>
      <c r="Q136">
        <v>177</v>
      </c>
      <c r="R136" s="14">
        <v>-66177</v>
      </c>
    </row>
    <row r="137" spans="1:18" ht="15.75" hidden="1" customHeight="1" x14ac:dyDescent="0.25">
      <c r="A137" s="11">
        <v>424</v>
      </c>
      <c r="B137" s="100"/>
      <c r="C137" s="6" t="s">
        <v>1867</v>
      </c>
      <c r="D137" s="7">
        <v>44961</v>
      </c>
      <c r="E137" s="8" t="s">
        <v>1868</v>
      </c>
      <c r="F137" s="9">
        <v>-624671</v>
      </c>
      <c r="G137" s="8" t="s">
        <v>1378</v>
      </c>
      <c r="H137" s="9">
        <v>-65590</v>
      </c>
      <c r="I137" s="104"/>
      <c r="J137" s="105"/>
      <c r="K137" s="106"/>
      <c r="L137" s="109"/>
      <c r="M137" s="110"/>
      <c r="N137" s="15" t="s">
        <v>3489</v>
      </c>
      <c r="O137" t="s">
        <v>4935</v>
      </c>
      <c r="Q137">
        <v>178</v>
      </c>
      <c r="R137" s="14">
        <v>-624671</v>
      </c>
    </row>
    <row r="138" spans="1:18" ht="15.75" hidden="1" customHeight="1" x14ac:dyDescent="0.25">
      <c r="A138" s="12">
        <v>433</v>
      </c>
      <c r="B138" s="12" t="s">
        <v>1882</v>
      </c>
      <c r="C138" s="6" t="s">
        <v>1883</v>
      </c>
      <c r="D138" s="7">
        <v>44956</v>
      </c>
      <c r="E138" s="8" t="s">
        <v>1884</v>
      </c>
      <c r="F138" s="9">
        <v>-1177532</v>
      </c>
      <c r="G138" s="8" t="s">
        <v>1378</v>
      </c>
      <c r="H138" s="9">
        <v>-123641</v>
      </c>
      <c r="I138" s="94">
        <v>-1053891</v>
      </c>
      <c r="J138" s="95"/>
      <c r="K138" s="96"/>
      <c r="L138" s="97" t="s">
        <v>734</v>
      </c>
      <c r="M138" s="98"/>
      <c r="N138" s="15" t="s">
        <v>8340</v>
      </c>
      <c r="O138" t="s">
        <v>4935</v>
      </c>
      <c r="Q138">
        <v>81</v>
      </c>
      <c r="R138" s="14">
        <v>-1177532</v>
      </c>
    </row>
    <row r="139" spans="1:18" ht="15.75" hidden="1" customHeight="1" x14ac:dyDescent="0.25">
      <c r="A139" s="5">
        <v>440</v>
      </c>
      <c r="B139" s="99" t="s">
        <v>1893</v>
      </c>
      <c r="C139" s="6" t="s">
        <v>1894</v>
      </c>
      <c r="D139" s="7">
        <v>44943</v>
      </c>
      <c r="E139" s="8" t="s">
        <v>1895</v>
      </c>
      <c r="F139" s="9">
        <v>-468474</v>
      </c>
      <c r="G139" s="8" t="s">
        <v>1378</v>
      </c>
      <c r="H139" s="9">
        <v>-49190</v>
      </c>
      <c r="I139" s="101">
        <v>-975934</v>
      </c>
      <c r="J139" s="102"/>
      <c r="K139" s="103"/>
      <c r="L139" s="107" t="s">
        <v>751</v>
      </c>
      <c r="M139" s="108"/>
      <c r="N139" s="15" t="s">
        <v>8648</v>
      </c>
      <c r="O139" t="s">
        <v>4935</v>
      </c>
      <c r="Q139">
        <v>50</v>
      </c>
      <c r="R139" s="14">
        <v>-468474</v>
      </c>
    </row>
    <row r="140" spans="1:18" ht="15.75" hidden="1" customHeight="1" x14ac:dyDescent="0.25">
      <c r="A140" s="11">
        <v>441</v>
      </c>
      <c r="B140" s="100"/>
      <c r="C140" s="6" t="s">
        <v>1896</v>
      </c>
      <c r="D140" s="7">
        <v>44933</v>
      </c>
      <c r="E140" s="8" t="s">
        <v>1897</v>
      </c>
      <c r="F140" s="9">
        <v>-621955</v>
      </c>
      <c r="G140" s="8" t="s">
        <v>1378</v>
      </c>
      <c r="H140" s="9">
        <v>-65305</v>
      </c>
      <c r="I140" s="104"/>
      <c r="J140" s="105"/>
      <c r="K140" s="106"/>
      <c r="L140" s="109"/>
      <c r="M140" s="110"/>
      <c r="N140" s="15" t="s">
        <v>8649</v>
      </c>
      <c r="O140" t="s">
        <v>4935</v>
      </c>
      <c r="Q140">
        <v>30</v>
      </c>
      <c r="R140" s="14">
        <v>-621955</v>
      </c>
    </row>
    <row r="141" spans="1:18" ht="15.75" hidden="1" customHeight="1" x14ac:dyDescent="0.25">
      <c r="A141" s="12">
        <v>478</v>
      </c>
      <c r="B141" s="12" t="s">
        <v>1954</v>
      </c>
      <c r="C141" s="6" t="s">
        <v>1955</v>
      </c>
      <c r="D141" s="7">
        <v>44958</v>
      </c>
      <c r="E141" s="8" t="s">
        <v>1956</v>
      </c>
      <c r="F141" s="9">
        <v>-1056334</v>
      </c>
      <c r="G141" s="8" t="s">
        <v>1378</v>
      </c>
      <c r="H141" s="9">
        <v>-110915</v>
      </c>
      <c r="I141" s="94">
        <v>-945419</v>
      </c>
      <c r="J141" s="95"/>
      <c r="K141" s="96"/>
      <c r="L141" s="97" t="s">
        <v>1952</v>
      </c>
      <c r="M141" s="98"/>
      <c r="N141" s="15" t="s">
        <v>8650</v>
      </c>
      <c r="O141" t="s">
        <v>4935</v>
      </c>
      <c r="Q141">
        <v>56</v>
      </c>
      <c r="R141" s="14">
        <v>-1056334</v>
      </c>
    </row>
    <row r="142" spans="1:18" ht="15.75" customHeight="1" x14ac:dyDescent="0.25">
      <c r="A142" s="12">
        <v>479</v>
      </c>
      <c r="B142" s="12" t="s">
        <v>1957</v>
      </c>
      <c r="C142" s="6" t="s">
        <v>1958</v>
      </c>
      <c r="D142" s="7">
        <v>44896</v>
      </c>
      <c r="E142" s="8" t="s">
        <v>1959</v>
      </c>
      <c r="F142" s="9">
        <v>-642956</v>
      </c>
      <c r="G142" s="8" t="s">
        <v>1378</v>
      </c>
      <c r="H142" s="9">
        <v>-67510</v>
      </c>
      <c r="I142" s="94">
        <v>-575446</v>
      </c>
      <c r="J142" s="95"/>
      <c r="K142" s="96"/>
      <c r="L142" s="97" t="s">
        <v>1952</v>
      </c>
      <c r="M142" s="98"/>
      <c r="N142" s="15" t="s">
        <v>8651</v>
      </c>
      <c r="O142" t="s">
        <v>4935</v>
      </c>
      <c r="Q142">
        <v>851</v>
      </c>
      <c r="R142" s="14">
        <v>-642956</v>
      </c>
    </row>
    <row r="143" spans="1:18" ht="15.75" hidden="1" customHeight="1" x14ac:dyDescent="0.25">
      <c r="A143" s="12">
        <v>483</v>
      </c>
      <c r="B143" s="12" t="s">
        <v>1964</v>
      </c>
      <c r="C143" s="6" t="s">
        <v>1965</v>
      </c>
      <c r="D143" s="7">
        <v>44944</v>
      </c>
      <c r="E143" s="8" t="s">
        <v>1966</v>
      </c>
      <c r="F143" s="9">
        <v>-721305</v>
      </c>
      <c r="G143" s="8" t="s">
        <v>1378</v>
      </c>
      <c r="H143" s="9">
        <v>-75737</v>
      </c>
      <c r="I143" s="94">
        <v>-645568</v>
      </c>
      <c r="J143" s="95"/>
      <c r="K143" s="96"/>
      <c r="L143" s="97" t="s">
        <v>844</v>
      </c>
      <c r="M143" s="98"/>
      <c r="N143" s="15" t="s">
        <v>8652</v>
      </c>
      <c r="O143" t="s">
        <v>4935</v>
      </c>
      <c r="Q143">
        <v>80</v>
      </c>
      <c r="R143" s="14">
        <v>-721305</v>
      </c>
    </row>
    <row r="144" spans="1:18" ht="15.75" hidden="1" customHeight="1" x14ac:dyDescent="0.25">
      <c r="A144" s="5">
        <v>491</v>
      </c>
      <c r="B144" s="99" t="s">
        <v>1977</v>
      </c>
      <c r="C144" s="6" t="s">
        <v>1978</v>
      </c>
      <c r="D144" s="7">
        <v>44960</v>
      </c>
      <c r="E144" s="8" t="s">
        <v>1979</v>
      </c>
      <c r="F144" s="9">
        <v>-959429</v>
      </c>
      <c r="G144" s="8" t="s">
        <v>1378</v>
      </c>
      <c r="H144" s="9">
        <v>-100740</v>
      </c>
      <c r="I144" s="101">
        <v>-1432849</v>
      </c>
      <c r="J144" s="102"/>
      <c r="K144" s="103"/>
      <c r="L144" s="107" t="s">
        <v>857</v>
      </c>
      <c r="M144" s="108"/>
      <c r="N144" s="15" t="s">
        <v>8653</v>
      </c>
      <c r="O144" t="s">
        <v>4935</v>
      </c>
      <c r="Q144">
        <v>237</v>
      </c>
      <c r="R144" s="14">
        <v>-959429</v>
      </c>
    </row>
    <row r="145" spans="1:18" ht="15.75" hidden="1" customHeight="1" x14ac:dyDescent="0.25">
      <c r="A145" s="11">
        <v>492</v>
      </c>
      <c r="B145" s="100"/>
      <c r="C145" s="6" t="s">
        <v>1980</v>
      </c>
      <c r="D145" s="7">
        <v>44963</v>
      </c>
      <c r="E145" s="8" t="s">
        <v>1981</v>
      </c>
      <c r="F145" s="9">
        <v>-641520</v>
      </c>
      <c r="G145" s="8" t="s">
        <v>1378</v>
      </c>
      <c r="H145" s="9">
        <v>-67360</v>
      </c>
      <c r="I145" s="104"/>
      <c r="J145" s="105"/>
      <c r="K145" s="106"/>
      <c r="L145" s="109"/>
      <c r="M145" s="110"/>
      <c r="N145" s="15" t="s">
        <v>8654</v>
      </c>
      <c r="O145" t="s">
        <v>4935</v>
      </c>
      <c r="Q145">
        <v>243</v>
      </c>
      <c r="R145" s="14">
        <v>-641520</v>
      </c>
    </row>
    <row r="146" spans="1:18" ht="15.75" hidden="1" customHeight="1" x14ac:dyDescent="0.25">
      <c r="A146" s="12">
        <v>505</v>
      </c>
      <c r="B146" s="12" t="s">
        <v>2000</v>
      </c>
      <c r="C146" s="6" t="s">
        <v>2001</v>
      </c>
      <c r="D146" s="7">
        <v>44940</v>
      </c>
      <c r="E146" s="8" t="s">
        <v>2002</v>
      </c>
      <c r="F146" s="9">
        <v>-119943</v>
      </c>
      <c r="G146" s="8" t="s">
        <v>1378</v>
      </c>
      <c r="H146" s="9">
        <v>-12594</v>
      </c>
      <c r="I146" s="94">
        <v>-107349</v>
      </c>
      <c r="J146" s="95"/>
      <c r="K146" s="96"/>
      <c r="L146" s="97" t="s">
        <v>890</v>
      </c>
      <c r="M146" s="98"/>
      <c r="N146" s="15" t="s">
        <v>8655</v>
      </c>
      <c r="O146" t="s">
        <v>4935</v>
      </c>
      <c r="Q146">
        <v>17</v>
      </c>
      <c r="R146" s="14">
        <v>-119943</v>
      </c>
    </row>
    <row r="147" spans="1:18" ht="15.75" hidden="1" customHeight="1" x14ac:dyDescent="0.25">
      <c r="A147" s="12">
        <v>511</v>
      </c>
      <c r="B147" s="12" t="s">
        <v>2010</v>
      </c>
      <c r="C147" s="6" t="s">
        <v>2011</v>
      </c>
      <c r="D147" s="7">
        <v>44961</v>
      </c>
      <c r="E147" s="8" t="s">
        <v>2012</v>
      </c>
      <c r="F147" s="9">
        <v>-261446</v>
      </c>
      <c r="G147" s="8" t="s">
        <v>1378</v>
      </c>
      <c r="H147" s="9">
        <v>-27452</v>
      </c>
      <c r="I147" s="94">
        <v>-233994</v>
      </c>
      <c r="J147" s="95"/>
      <c r="K147" s="96"/>
      <c r="L147" s="97" t="s">
        <v>912</v>
      </c>
      <c r="M147" s="98"/>
      <c r="N147" s="15" t="s">
        <v>8656</v>
      </c>
      <c r="O147" t="s">
        <v>4935</v>
      </c>
      <c r="Q147">
        <v>143</v>
      </c>
      <c r="R147" s="14">
        <v>-261446</v>
      </c>
    </row>
    <row r="148" spans="1:18" ht="15.75" hidden="1" customHeight="1" x14ac:dyDescent="0.25">
      <c r="A148" s="12">
        <v>518</v>
      </c>
      <c r="B148" s="12" t="s">
        <v>2020</v>
      </c>
      <c r="C148" s="6" t="s">
        <v>2021</v>
      </c>
      <c r="D148" s="7">
        <v>44940</v>
      </c>
      <c r="E148" s="8" t="s">
        <v>2022</v>
      </c>
      <c r="F148" s="9">
        <v>-295940</v>
      </c>
      <c r="G148" s="8" t="s">
        <v>1378</v>
      </c>
      <c r="H148" s="9">
        <v>-31074</v>
      </c>
      <c r="I148" s="94">
        <v>-264866</v>
      </c>
      <c r="J148" s="95"/>
      <c r="K148" s="96"/>
      <c r="L148" s="97" t="s">
        <v>921</v>
      </c>
      <c r="M148" s="98"/>
      <c r="N148" s="15" t="s">
        <v>8657</v>
      </c>
      <c r="O148" t="s">
        <v>4935</v>
      </c>
      <c r="Q148">
        <v>24</v>
      </c>
      <c r="R148" s="14">
        <v>-295940</v>
      </c>
    </row>
    <row r="149" spans="1:18" ht="15.75" hidden="1" customHeight="1" x14ac:dyDescent="0.25">
      <c r="A149" s="12">
        <v>531</v>
      </c>
      <c r="B149" s="12" t="s">
        <v>2039</v>
      </c>
      <c r="C149" s="6" t="s">
        <v>2040</v>
      </c>
      <c r="D149" s="7">
        <v>44961</v>
      </c>
      <c r="E149" s="8" t="s">
        <v>2041</v>
      </c>
      <c r="F149" s="9">
        <v>-203902</v>
      </c>
      <c r="G149" s="8" t="s">
        <v>1378</v>
      </c>
      <c r="H149" s="9">
        <v>-21410</v>
      </c>
      <c r="I149" s="94">
        <v>-182492</v>
      </c>
      <c r="J149" s="95"/>
      <c r="K149" s="96"/>
      <c r="L149" s="97" t="s">
        <v>960</v>
      </c>
      <c r="M149" s="98"/>
      <c r="N149" s="15" t="s">
        <v>8658</v>
      </c>
      <c r="O149" t="s">
        <v>4935</v>
      </c>
      <c r="Q149">
        <v>129</v>
      </c>
      <c r="R149" s="14">
        <v>-203902</v>
      </c>
    </row>
    <row r="150" spans="1:18" ht="15.75" hidden="1" customHeight="1" x14ac:dyDescent="0.25">
      <c r="A150" s="5">
        <v>535</v>
      </c>
      <c r="B150" s="99" t="s">
        <v>2047</v>
      </c>
      <c r="C150" s="6" t="s">
        <v>2048</v>
      </c>
      <c r="D150" s="7">
        <v>44939</v>
      </c>
      <c r="E150" s="8" t="s">
        <v>2049</v>
      </c>
      <c r="F150" s="9">
        <v>-286080</v>
      </c>
      <c r="G150" s="8" t="s">
        <v>1378</v>
      </c>
      <c r="H150" s="9">
        <v>-30038</v>
      </c>
      <c r="I150" s="101">
        <v>-709004</v>
      </c>
      <c r="J150" s="102"/>
      <c r="K150" s="103"/>
      <c r="L150" s="107" t="s">
        <v>972</v>
      </c>
      <c r="M150" s="108"/>
      <c r="N150" s="15" t="s">
        <v>8659</v>
      </c>
      <c r="O150" t="s">
        <v>4935</v>
      </c>
      <c r="Q150">
        <v>22</v>
      </c>
      <c r="R150" s="14">
        <v>-286080</v>
      </c>
    </row>
    <row r="151" spans="1:18" ht="15.75" hidden="1" customHeight="1" x14ac:dyDescent="0.25">
      <c r="A151" s="10">
        <v>536</v>
      </c>
      <c r="B151" s="111"/>
      <c r="C151" s="6" t="s">
        <v>2050</v>
      </c>
      <c r="D151" s="7">
        <v>44929</v>
      </c>
      <c r="E151" s="8" t="s">
        <v>2051</v>
      </c>
      <c r="F151" s="9">
        <v>-195577</v>
      </c>
      <c r="G151" s="8" t="s">
        <v>1378</v>
      </c>
      <c r="H151" s="9">
        <v>-20536</v>
      </c>
      <c r="I151" s="112"/>
      <c r="J151" s="113"/>
      <c r="K151" s="114"/>
      <c r="L151" s="115"/>
      <c r="M151" s="116"/>
      <c r="N151" s="15" t="s">
        <v>8660</v>
      </c>
      <c r="O151" t="s">
        <v>4935</v>
      </c>
      <c r="Q151">
        <v>3</v>
      </c>
      <c r="R151" s="14">
        <v>-195577</v>
      </c>
    </row>
    <row r="152" spans="1:18" ht="15.75" hidden="1" customHeight="1" x14ac:dyDescent="0.25">
      <c r="A152" s="11">
        <v>537</v>
      </c>
      <c r="B152" s="100"/>
      <c r="C152" s="6" t="s">
        <v>1357</v>
      </c>
      <c r="D152" s="7">
        <v>44939</v>
      </c>
      <c r="E152" s="8" t="s">
        <v>2052</v>
      </c>
      <c r="F152" s="9">
        <v>-310526</v>
      </c>
      <c r="G152" s="8" t="s">
        <v>1378</v>
      </c>
      <c r="H152" s="9">
        <v>-32605</v>
      </c>
      <c r="I152" s="104"/>
      <c r="J152" s="105"/>
      <c r="K152" s="106"/>
      <c r="L152" s="109"/>
      <c r="M152" s="110"/>
      <c r="N152" s="15" t="s">
        <v>8578</v>
      </c>
      <c r="O152" t="s">
        <v>4935</v>
      </c>
      <c r="Q152">
        <v>20</v>
      </c>
      <c r="R152" s="14">
        <v>-310526</v>
      </c>
    </row>
    <row r="153" spans="1:18" ht="15.75" hidden="1" customHeight="1" x14ac:dyDescent="0.25">
      <c r="A153" s="12">
        <v>540</v>
      </c>
      <c r="B153" s="12" t="s">
        <v>2056</v>
      </c>
      <c r="C153" s="6" t="s">
        <v>2057</v>
      </c>
      <c r="D153" s="7">
        <v>44945</v>
      </c>
      <c r="E153" s="8" t="s">
        <v>2058</v>
      </c>
      <c r="F153" s="9">
        <v>-320760</v>
      </c>
      <c r="G153" s="8" t="s">
        <v>1378</v>
      </c>
      <c r="H153" s="9">
        <v>-33680</v>
      </c>
      <c r="I153" s="94">
        <v>-287080</v>
      </c>
      <c r="J153" s="95"/>
      <c r="K153" s="96"/>
      <c r="L153" s="97" t="s">
        <v>989</v>
      </c>
      <c r="M153" s="98"/>
      <c r="N153" s="15" t="s">
        <v>8661</v>
      </c>
      <c r="O153" t="s">
        <v>4935</v>
      </c>
      <c r="Q153">
        <v>36</v>
      </c>
      <c r="R153" s="14">
        <v>-320760</v>
      </c>
    </row>
    <row r="154" spans="1:18" ht="15.75" hidden="1" customHeight="1" x14ac:dyDescent="0.25">
      <c r="A154" s="12">
        <v>543</v>
      </c>
      <c r="B154" s="12" t="s">
        <v>2062</v>
      </c>
      <c r="C154" s="6" t="s">
        <v>2063</v>
      </c>
      <c r="D154" s="7">
        <v>44965</v>
      </c>
      <c r="E154" s="8" t="s">
        <v>2064</v>
      </c>
      <c r="F154" s="9">
        <v>-588060</v>
      </c>
      <c r="G154" s="8" t="s">
        <v>1378</v>
      </c>
      <c r="H154" s="9">
        <v>-61746</v>
      </c>
      <c r="I154" s="94">
        <v>-526314</v>
      </c>
      <c r="J154" s="95"/>
      <c r="K154" s="96"/>
      <c r="L154" s="97" t="s">
        <v>1002</v>
      </c>
      <c r="M154" s="98"/>
      <c r="N154" s="15" t="s">
        <v>8662</v>
      </c>
      <c r="O154" t="s">
        <v>4935</v>
      </c>
      <c r="Q154">
        <v>97</v>
      </c>
      <c r="R154" s="14">
        <v>-588060</v>
      </c>
    </row>
    <row r="155" spans="1:18" ht="15.75" hidden="1" customHeight="1" x14ac:dyDescent="0.25">
      <c r="A155" s="12">
        <v>549</v>
      </c>
      <c r="B155" s="12" t="s">
        <v>2072</v>
      </c>
      <c r="C155" s="6" t="s">
        <v>2073</v>
      </c>
      <c r="D155" s="7">
        <v>44931</v>
      </c>
      <c r="E155" s="8" t="s">
        <v>2074</v>
      </c>
      <c r="F155" s="9">
        <v>-320760</v>
      </c>
      <c r="G155" s="8" t="s">
        <v>29</v>
      </c>
      <c r="H155" s="9">
        <v>-33680</v>
      </c>
      <c r="I155" s="94">
        <v>-287080</v>
      </c>
      <c r="J155" s="95"/>
      <c r="K155" s="96"/>
      <c r="L155" s="97" t="s">
        <v>1015</v>
      </c>
      <c r="M155" s="98"/>
      <c r="N155" s="15" t="s">
        <v>8663</v>
      </c>
      <c r="O155" t="s">
        <v>4935</v>
      </c>
      <c r="Q155">
        <v>6</v>
      </c>
      <c r="R155" s="14">
        <v>-320760</v>
      </c>
    </row>
    <row r="156" spans="1:18" ht="15.75" hidden="1" customHeight="1" x14ac:dyDescent="0.25">
      <c r="A156" s="12">
        <v>550</v>
      </c>
      <c r="B156" s="12" t="s">
        <v>2075</v>
      </c>
      <c r="C156" s="6" t="s">
        <v>2076</v>
      </c>
      <c r="D156" s="7">
        <v>44960</v>
      </c>
      <c r="E156" s="8" t="s">
        <v>2077</v>
      </c>
      <c r="F156" s="9">
        <v>-490050</v>
      </c>
      <c r="G156" s="8" t="s">
        <v>1378</v>
      </c>
      <c r="H156" s="9">
        <v>-51455</v>
      </c>
      <c r="I156" s="94">
        <v>-438595</v>
      </c>
      <c r="J156" s="95"/>
      <c r="K156" s="96"/>
      <c r="L156" s="97" t="s">
        <v>1015</v>
      </c>
      <c r="M156" s="98"/>
      <c r="N156" s="15" t="s">
        <v>8664</v>
      </c>
      <c r="O156" t="s">
        <v>4935</v>
      </c>
      <c r="Q156">
        <v>52</v>
      </c>
      <c r="R156" s="14">
        <v>-490050</v>
      </c>
    </row>
    <row r="157" spans="1:18" ht="15.75" hidden="1" customHeight="1" x14ac:dyDescent="0.25">
      <c r="A157" s="12">
        <v>582</v>
      </c>
      <c r="B157" s="12" t="s">
        <v>2123</v>
      </c>
      <c r="C157" s="6" t="s">
        <v>2124</v>
      </c>
      <c r="D157" s="7">
        <v>44972</v>
      </c>
      <c r="E157" s="8" t="s">
        <v>2125</v>
      </c>
      <c r="F157" s="9">
        <v>-716014</v>
      </c>
      <c r="G157" s="8" t="s">
        <v>1378</v>
      </c>
      <c r="H157" s="9">
        <v>-75181</v>
      </c>
      <c r="I157" s="94">
        <v>-640833</v>
      </c>
      <c r="J157" s="95"/>
      <c r="K157" s="96"/>
      <c r="L157" s="97" t="s">
        <v>1071</v>
      </c>
      <c r="M157" s="98"/>
      <c r="N157" s="15" t="s">
        <v>8665</v>
      </c>
      <c r="O157" t="s">
        <v>4935</v>
      </c>
      <c r="Q157">
        <v>168</v>
      </c>
      <c r="R157" s="14">
        <v>-716014</v>
      </c>
    </row>
    <row r="158" spans="1:18" ht="15.75" hidden="1" customHeight="1" x14ac:dyDescent="0.25">
      <c r="A158" s="12">
        <v>594</v>
      </c>
      <c r="B158" s="12" t="s">
        <v>2140</v>
      </c>
      <c r="C158" s="6" t="s">
        <v>2141</v>
      </c>
      <c r="D158" s="7">
        <v>44960</v>
      </c>
      <c r="E158" s="8" t="s">
        <v>2142</v>
      </c>
      <c r="F158" s="9">
        <v>-1065523</v>
      </c>
      <c r="G158" s="8" t="s">
        <v>1378</v>
      </c>
      <c r="H158" s="9">
        <v>-111880</v>
      </c>
      <c r="I158" s="94">
        <v>-953643</v>
      </c>
      <c r="J158" s="95"/>
      <c r="K158" s="96"/>
      <c r="L158" s="97" t="s">
        <v>1091</v>
      </c>
      <c r="M158" s="98"/>
      <c r="N158" s="15" t="s">
        <v>8666</v>
      </c>
      <c r="O158" t="s">
        <v>4935</v>
      </c>
      <c r="Q158">
        <v>111</v>
      </c>
      <c r="R158" s="14">
        <v>-1065523</v>
      </c>
    </row>
    <row r="159" spans="1:18" ht="15.75" hidden="1" customHeight="1" x14ac:dyDescent="0.25">
      <c r="A159" s="5">
        <v>602</v>
      </c>
      <c r="B159" s="99" t="s">
        <v>2153</v>
      </c>
      <c r="C159" s="6" t="s">
        <v>2154</v>
      </c>
      <c r="D159" s="7">
        <v>44960</v>
      </c>
      <c r="E159" s="8" t="s">
        <v>2155</v>
      </c>
      <c r="F159" s="9">
        <v>-311517</v>
      </c>
      <c r="G159" s="8" t="s">
        <v>1378</v>
      </c>
      <c r="H159" s="9">
        <v>-32709</v>
      </c>
      <c r="I159" s="101">
        <v>-370673</v>
      </c>
      <c r="J159" s="102"/>
      <c r="K159" s="103"/>
      <c r="L159" s="107" t="s">
        <v>1103</v>
      </c>
      <c r="M159" s="108"/>
      <c r="N159" s="15" t="s">
        <v>8667</v>
      </c>
      <c r="O159" t="s">
        <v>4935</v>
      </c>
      <c r="Q159">
        <v>58</v>
      </c>
      <c r="R159" s="14">
        <v>-311517</v>
      </c>
    </row>
    <row r="160" spans="1:18" ht="15.75" hidden="1" customHeight="1" x14ac:dyDescent="0.25">
      <c r="A160" s="11">
        <v>603</v>
      </c>
      <c r="B160" s="100"/>
      <c r="C160" s="6" t="s">
        <v>2156</v>
      </c>
      <c r="D160" s="7">
        <v>44960</v>
      </c>
      <c r="E160" s="8" t="s">
        <v>2157</v>
      </c>
      <c r="F160" s="9">
        <v>-102643</v>
      </c>
      <c r="G160" s="8" t="s">
        <v>1378</v>
      </c>
      <c r="H160" s="9">
        <v>-10778</v>
      </c>
      <c r="I160" s="104"/>
      <c r="J160" s="105"/>
      <c r="K160" s="106"/>
      <c r="L160" s="109"/>
      <c r="M160" s="110"/>
      <c r="N160" s="15" t="s">
        <v>8668</v>
      </c>
      <c r="O160" t="s">
        <v>4935</v>
      </c>
      <c r="Q160">
        <v>57</v>
      </c>
      <c r="R160" s="14">
        <v>-102643</v>
      </c>
    </row>
    <row r="161" spans="1:18" ht="15.75" hidden="1" customHeight="1" x14ac:dyDescent="0.25">
      <c r="A161" s="5">
        <v>659</v>
      </c>
      <c r="B161" s="99" t="s">
        <v>2216</v>
      </c>
      <c r="C161" s="6" t="s">
        <v>2217</v>
      </c>
      <c r="D161" s="7">
        <v>44937</v>
      </c>
      <c r="E161" s="8" t="s">
        <v>2218</v>
      </c>
      <c r="F161" s="9">
        <v>-119943</v>
      </c>
      <c r="G161" s="8" t="s">
        <v>1378</v>
      </c>
      <c r="H161" s="9">
        <v>-12594</v>
      </c>
      <c r="I161" s="101">
        <v>-1016452</v>
      </c>
      <c r="J161" s="102"/>
      <c r="K161" s="103"/>
      <c r="L161" s="107" t="s">
        <v>1120</v>
      </c>
      <c r="M161" s="108"/>
      <c r="N161" s="15" t="s">
        <v>8669</v>
      </c>
      <c r="O161" t="s">
        <v>4935</v>
      </c>
      <c r="Q161">
        <v>33</v>
      </c>
      <c r="R161" s="14">
        <v>-119943</v>
      </c>
    </row>
    <row r="162" spans="1:18" ht="15.75" hidden="1" customHeight="1" x14ac:dyDescent="0.25">
      <c r="A162" s="10">
        <v>660</v>
      </c>
      <c r="B162" s="111"/>
      <c r="C162" s="6" t="s">
        <v>2219</v>
      </c>
      <c r="D162" s="7">
        <v>44944</v>
      </c>
      <c r="E162" s="8" t="s">
        <v>2220</v>
      </c>
      <c r="F162" s="9">
        <v>-614808</v>
      </c>
      <c r="G162" s="8" t="s">
        <v>1378</v>
      </c>
      <c r="H162" s="9">
        <v>-64555</v>
      </c>
      <c r="I162" s="112"/>
      <c r="J162" s="113"/>
      <c r="K162" s="114"/>
      <c r="L162" s="115"/>
      <c r="M162" s="116"/>
      <c r="N162" s="15" t="s">
        <v>8670</v>
      </c>
      <c r="O162" t="s">
        <v>4935</v>
      </c>
      <c r="Q162">
        <v>89</v>
      </c>
      <c r="R162" s="14">
        <v>-614808</v>
      </c>
    </row>
    <row r="163" spans="1:18" ht="15.75" hidden="1" customHeight="1" x14ac:dyDescent="0.25">
      <c r="A163" s="11">
        <v>661</v>
      </c>
      <c r="B163" s="100"/>
      <c r="C163" s="6" t="s">
        <v>1354</v>
      </c>
      <c r="D163" s="7">
        <v>44937</v>
      </c>
      <c r="E163" s="8" t="s">
        <v>2221</v>
      </c>
      <c r="F163" s="9">
        <v>-400950</v>
      </c>
      <c r="G163" s="8" t="s">
        <v>1378</v>
      </c>
      <c r="H163" s="9">
        <v>-42100</v>
      </c>
      <c r="I163" s="104"/>
      <c r="J163" s="105"/>
      <c r="K163" s="106"/>
      <c r="L163" s="109"/>
      <c r="M163" s="110"/>
      <c r="N163" s="15" t="s">
        <v>8575</v>
      </c>
      <c r="O163" t="s">
        <v>4935</v>
      </c>
      <c r="Q163">
        <v>34</v>
      </c>
      <c r="R163" s="14">
        <v>-400950</v>
      </c>
    </row>
    <row r="164" spans="1:18" ht="15.75" customHeight="1" x14ac:dyDescent="0.25">
      <c r="A164" s="5">
        <v>662</v>
      </c>
      <c r="B164" s="99" t="s">
        <v>2222</v>
      </c>
      <c r="C164" s="6" t="s">
        <v>2223</v>
      </c>
      <c r="D164" s="7">
        <v>44926</v>
      </c>
      <c r="E164" s="8" t="s">
        <v>2224</v>
      </c>
      <c r="F164" s="9">
        <v>-240073</v>
      </c>
      <c r="G164" s="8" t="s">
        <v>1378</v>
      </c>
      <c r="H164" s="9">
        <v>-25208</v>
      </c>
      <c r="I164" s="101">
        <v>-590357</v>
      </c>
      <c r="J164" s="102"/>
      <c r="K164" s="103"/>
      <c r="L164" s="107" t="s">
        <v>1120</v>
      </c>
      <c r="M164" s="108"/>
      <c r="N164" s="15" t="s">
        <v>8671</v>
      </c>
      <c r="O164" t="s">
        <v>4935</v>
      </c>
      <c r="Q164">
        <v>1944</v>
      </c>
      <c r="R164" s="14">
        <v>-240073</v>
      </c>
    </row>
    <row r="165" spans="1:18" ht="15.75" customHeight="1" x14ac:dyDescent="0.25">
      <c r="A165" s="11">
        <v>663</v>
      </c>
      <c r="B165" s="100"/>
      <c r="C165" s="6" t="s">
        <v>2225</v>
      </c>
      <c r="D165" s="7">
        <v>44926</v>
      </c>
      <c r="E165" s="8" t="s">
        <v>2226</v>
      </c>
      <c r="F165" s="9">
        <v>-419544</v>
      </c>
      <c r="G165" s="8" t="s">
        <v>1378</v>
      </c>
      <c r="H165" s="9">
        <v>-44052</v>
      </c>
      <c r="I165" s="104"/>
      <c r="J165" s="105"/>
      <c r="K165" s="106"/>
      <c r="L165" s="109"/>
      <c r="M165" s="110"/>
      <c r="N165" s="15" t="s">
        <v>8672</v>
      </c>
      <c r="O165" t="s">
        <v>4935</v>
      </c>
      <c r="Q165">
        <v>1943</v>
      </c>
      <c r="R165" s="14">
        <v>-419544</v>
      </c>
    </row>
    <row r="166" spans="1:18" ht="15.75" hidden="1" customHeight="1" x14ac:dyDescent="0.25">
      <c r="A166" s="12">
        <v>681</v>
      </c>
      <c r="B166" s="12" t="s">
        <v>2249</v>
      </c>
      <c r="C166" s="6" t="s">
        <v>2250</v>
      </c>
      <c r="D166" s="7">
        <v>44931</v>
      </c>
      <c r="E166" s="8" t="s">
        <v>2251</v>
      </c>
      <c r="F166" s="9">
        <v>-661197</v>
      </c>
      <c r="G166" s="8" t="s">
        <v>1378</v>
      </c>
      <c r="H166" s="9">
        <v>-69426</v>
      </c>
      <c r="I166" s="94">
        <v>-591771</v>
      </c>
      <c r="J166" s="95"/>
      <c r="K166" s="96"/>
      <c r="L166" s="97" t="s">
        <v>1234</v>
      </c>
      <c r="M166" s="98"/>
      <c r="N166" s="15" t="s">
        <v>8673</v>
      </c>
      <c r="O166" t="s">
        <v>4935</v>
      </c>
      <c r="Q166">
        <v>1</v>
      </c>
      <c r="R166" s="14">
        <v>-661197</v>
      </c>
    </row>
    <row r="167" spans="1:18" ht="15.75" hidden="1" customHeight="1" x14ac:dyDescent="0.25">
      <c r="A167" s="12">
        <v>711</v>
      </c>
      <c r="B167" s="12" t="s">
        <v>2290</v>
      </c>
      <c r="C167" s="6" t="s">
        <v>2250</v>
      </c>
      <c r="D167" s="7">
        <v>44936</v>
      </c>
      <c r="E167" s="8" t="s">
        <v>2291</v>
      </c>
      <c r="F167" s="9">
        <v>-426417</v>
      </c>
      <c r="G167" s="8" t="s">
        <v>1378</v>
      </c>
      <c r="H167" s="9">
        <v>-44774</v>
      </c>
      <c r="I167" s="94">
        <v>-381643</v>
      </c>
      <c r="J167" s="95"/>
      <c r="K167" s="96"/>
      <c r="L167" s="97" t="s">
        <v>1259</v>
      </c>
      <c r="M167" s="98"/>
      <c r="N167" s="15" t="s">
        <v>8673</v>
      </c>
      <c r="O167" t="s">
        <v>4935</v>
      </c>
      <c r="Q167">
        <v>1</v>
      </c>
      <c r="R167" s="14">
        <v>-426417</v>
      </c>
    </row>
    <row r="168" spans="1:18" ht="15.75" hidden="1" customHeight="1" x14ac:dyDescent="0.25">
      <c r="A168" s="5">
        <v>725</v>
      </c>
      <c r="B168" s="99" t="s">
        <v>2307</v>
      </c>
      <c r="C168" s="6" t="s">
        <v>2308</v>
      </c>
      <c r="D168" s="7">
        <v>44940</v>
      </c>
      <c r="E168" s="8" t="s">
        <v>2309</v>
      </c>
      <c r="F168" s="9">
        <v>-492647</v>
      </c>
      <c r="G168" s="8" t="s">
        <v>1378</v>
      </c>
      <c r="H168" s="9">
        <v>-51728</v>
      </c>
      <c r="I168" s="101">
        <v>-499930</v>
      </c>
      <c r="J168" s="102"/>
      <c r="K168" s="103"/>
      <c r="L168" s="107" t="s">
        <v>1285</v>
      </c>
      <c r="M168" s="108"/>
      <c r="N168" s="15" t="s">
        <v>8356</v>
      </c>
      <c r="O168" t="s">
        <v>4935</v>
      </c>
      <c r="Q168">
        <v>63</v>
      </c>
      <c r="R168" s="14">
        <v>-492647</v>
      </c>
    </row>
    <row r="169" spans="1:18" ht="15.75" hidden="1" customHeight="1" x14ac:dyDescent="0.25">
      <c r="A169" s="11">
        <v>726</v>
      </c>
      <c r="B169" s="100"/>
      <c r="C169" s="6" t="s">
        <v>2310</v>
      </c>
      <c r="D169" s="7">
        <v>44940</v>
      </c>
      <c r="E169" s="8" t="s">
        <v>2311</v>
      </c>
      <c r="F169" s="9">
        <v>-65934</v>
      </c>
      <c r="G169" s="8" t="s">
        <v>1378</v>
      </c>
      <c r="H169" s="9">
        <v>-6923</v>
      </c>
      <c r="I169" s="104"/>
      <c r="J169" s="105"/>
      <c r="K169" s="106"/>
      <c r="L169" s="109"/>
      <c r="M169" s="110"/>
      <c r="N169" s="15" t="s">
        <v>8252</v>
      </c>
      <c r="O169" t="s">
        <v>4935</v>
      </c>
      <c r="Q169">
        <v>59</v>
      </c>
      <c r="R169" s="14">
        <v>-65934</v>
      </c>
    </row>
    <row r="170" spans="1:18" ht="15.75" hidden="1" customHeight="1" x14ac:dyDescent="0.25">
      <c r="A170" s="5">
        <v>727</v>
      </c>
      <c r="B170" s="99" t="s">
        <v>2312</v>
      </c>
      <c r="C170" s="6" t="s">
        <v>2313</v>
      </c>
      <c r="D170" s="7">
        <v>44970</v>
      </c>
      <c r="E170" s="8" t="s">
        <v>2314</v>
      </c>
      <c r="F170" s="9">
        <v>-240570</v>
      </c>
      <c r="G170" s="8" t="s">
        <v>1378</v>
      </c>
      <c r="H170" s="9">
        <v>-25260</v>
      </c>
      <c r="I170" s="101">
        <v>-2569418</v>
      </c>
      <c r="J170" s="102"/>
      <c r="K170" s="103"/>
      <c r="L170" s="107" t="s">
        <v>1285</v>
      </c>
      <c r="M170" s="108"/>
      <c r="N170" s="15" t="s">
        <v>8674</v>
      </c>
      <c r="O170" t="s">
        <v>4935</v>
      </c>
      <c r="Q170">
        <v>220</v>
      </c>
      <c r="R170" s="14">
        <v>-240570</v>
      </c>
    </row>
    <row r="171" spans="1:18" ht="15.75" hidden="1" customHeight="1" x14ac:dyDescent="0.25">
      <c r="A171" s="10">
        <v>728</v>
      </c>
      <c r="B171" s="111"/>
      <c r="C171" s="6" t="s">
        <v>2315</v>
      </c>
      <c r="D171" s="7">
        <v>44960</v>
      </c>
      <c r="E171" s="8" t="s">
        <v>2316</v>
      </c>
      <c r="F171" s="9">
        <v>-153965</v>
      </c>
      <c r="G171" s="8" t="s">
        <v>1378</v>
      </c>
      <c r="H171" s="9">
        <v>-16166</v>
      </c>
      <c r="I171" s="112"/>
      <c r="J171" s="113"/>
      <c r="K171" s="114"/>
      <c r="L171" s="115"/>
      <c r="M171" s="116"/>
      <c r="N171" s="15" t="s">
        <v>8675</v>
      </c>
      <c r="O171" t="s">
        <v>4935</v>
      </c>
      <c r="Q171">
        <v>137</v>
      </c>
      <c r="R171" s="14">
        <v>-153965</v>
      </c>
    </row>
    <row r="172" spans="1:18" ht="15.75" hidden="1" customHeight="1" x14ac:dyDescent="0.25">
      <c r="A172" s="10">
        <v>729</v>
      </c>
      <c r="B172" s="111"/>
      <c r="C172" s="6" t="s">
        <v>2317</v>
      </c>
      <c r="D172" s="7">
        <v>44964</v>
      </c>
      <c r="E172" s="8" t="s">
        <v>2318</v>
      </c>
      <c r="F172" s="9">
        <v>-104844</v>
      </c>
      <c r="G172" s="8" t="s">
        <v>1378</v>
      </c>
      <c r="H172" s="9">
        <v>-11009</v>
      </c>
      <c r="I172" s="112"/>
      <c r="J172" s="113"/>
      <c r="K172" s="114"/>
      <c r="L172" s="115"/>
      <c r="M172" s="116"/>
      <c r="N172" s="15" t="s">
        <v>6652</v>
      </c>
      <c r="O172" t="s">
        <v>4935</v>
      </c>
      <c r="Q172">
        <v>166</v>
      </c>
      <c r="R172" s="14">
        <v>-104844</v>
      </c>
    </row>
    <row r="173" spans="1:18" ht="15.75" hidden="1" customHeight="1" x14ac:dyDescent="0.25">
      <c r="A173" s="10">
        <v>730</v>
      </c>
      <c r="B173" s="111"/>
      <c r="C173" s="6" t="s">
        <v>2319</v>
      </c>
      <c r="D173" s="7">
        <v>44971</v>
      </c>
      <c r="E173" s="8" t="s">
        <v>2320</v>
      </c>
      <c r="F173" s="9">
        <v>-749371</v>
      </c>
      <c r="G173" s="8" t="s">
        <v>1378</v>
      </c>
      <c r="H173" s="9">
        <v>-78684</v>
      </c>
      <c r="I173" s="112"/>
      <c r="J173" s="113"/>
      <c r="K173" s="114"/>
      <c r="L173" s="115"/>
      <c r="M173" s="116"/>
      <c r="N173" s="15" t="s">
        <v>6147</v>
      </c>
      <c r="O173" t="s">
        <v>4935</v>
      </c>
      <c r="Q173">
        <v>243</v>
      </c>
      <c r="R173" s="14">
        <v>-749371</v>
      </c>
    </row>
    <row r="174" spans="1:18" ht="15.75" hidden="1" customHeight="1" x14ac:dyDescent="0.25">
      <c r="A174" s="10">
        <v>731</v>
      </c>
      <c r="B174" s="111"/>
      <c r="C174" s="6" t="s">
        <v>2321</v>
      </c>
      <c r="D174" s="7">
        <v>44963</v>
      </c>
      <c r="E174" s="8" t="s">
        <v>2322</v>
      </c>
      <c r="F174" s="9">
        <v>-208833</v>
      </c>
      <c r="G174" s="8" t="s">
        <v>1378</v>
      </c>
      <c r="H174" s="9">
        <v>-21927</v>
      </c>
      <c r="I174" s="112"/>
      <c r="J174" s="113"/>
      <c r="K174" s="114"/>
      <c r="L174" s="115"/>
      <c r="M174" s="116"/>
      <c r="N174" s="15" t="s">
        <v>8439</v>
      </c>
      <c r="O174" t="s">
        <v>4935</v>
      </c>
      <c r="Q174">
        <v>153</v>
      </c>
      <c r="R174" s="14">
        <v>-208833</v>
      </c>
    </row>
    <row r="175" spans="1:18" ht="15.75" hidden="1" customHeight="1" x14ac:dyDescent="0.25">
      <c r="A175" s="10">
        <v>732</v>
      </c>
      <c r="B175" s="111"/>
      <c r="C175" s="6" t="s">
        <v>2323</v>
      </c>
      <c r="D175" s="7">
        <v>44964</v>
      </c>
      <c r="E175" s="8" t="s">
        <v>2324</v>
      </c>
      <c r="F175" s="9">
        <v>-187253</v>
      </c>
      <c r="G175" s="8" t="s">
        <v>1378</v>
      </c>
      <c r="H175" s="9">
        <v>-19662</v>
      </c>
      <c r="I175" s="112"/>
      <c r="J175" s="113"/>
      <c r="K175" s="114"/>
      <c r="L175" s="115"/>
      <c r="M175" s="116"/>
      <c r="N175" s="15" t="s">
        <v>8498</v>
      </c>
      <c r="O175" t="s">
        <v>4935</v>
      </c>
      <c r="Q175">
        <v>167</v>
      </c>
      <c r="R175" s="14">
        <v>-187253</v>
      </c>
    </row>
    <row r="176" spans="1:18" ht="15.75" hidden="1" customHeight="1" x14ac:dyDescent="0.25">
      <c r="A176" s="10">
        <v>733</v>
      </c>
      <c r="B176" s="111"/>
      <c r="C176" s="6" t="s">
        <v>2325</v>
      </c>
      <c r="D176" s="7">
        <v>44970</v>
      </c>
      <c r="E176" s="8" t="s">
        <v>2326</v>
      </c>
      <c r="F176" s="9">
        <v>-220296</v>
      </c>
      <c r="G176" s="8" t="s">
        <v>1378</v>
      </c>
      <c r="H176" s="9">
        <v>-23131</v>
      </c>
      <c r="I176" s="112"/>
      <c r="J176" s="113"/>
      <c r="K176" s="114"/>
      <c r="L176" s="115"/>
      <c r="M176" s="116"/>
      <c r="N176" s="15" t="s">
        <v>6537</v>
      </c>
      <c r="O176" t="s">
        <v>4935</v>
      </c>
      <c r="Q176">
        <v>224</v>
      </c>
      <c r="R176" s="14">
        <v>-220296</v>
      </c>
    </row>
    <row r="177" spans="1:18" ht="15.75" hidden="1" customHeight="1" x14ac:dyDescent="0.25">
      <c r="A177" s="10">
        <v>734</v>
      </c>
      <c r="B177" s="111"/>
      <c r="C177" s="6" t="s">
        <v>2327</v>
      </c>
      <c r="D177" s="7">
        <v>44964</v>
      </c>
      <c r="E177" s="8" t="s">
        <v>2328</v>
      </c>
      <c r="F177" s="9">
        <v>-619952</v>
      </c>
      <c r="G177" s="8" t="s">
        <v>1378</v>
      </c>
      <c r="H177" s="9">
        <v>-65095</v>
      </c>
      <c r="I177" s="112"/>
      <c r="J177" s="113"/>
      <c r="K177" s="114"/>
      <c r="L177" s="115"/>
      <c r="M177" s="116"/>
      <c r="N177" s="15" t="s">
        <v>8676</v>
      </c>
      <c r="O177" t="s">
        <v>4935</v>
      </c>
      <c r="Q177">
        <v>178</v>
      </c>
      <c r="R177" s="14">
        <v>-619952</v>
      </c>
    </row>
    <row r="178" spans="1:18" ht="15.75" hidden="1" customHeight="1" x14ac:dyDescent="0.25">
      <c r="A178" s="11">
        <v>735</v>
      </c>
      <c r="B178" s="100"/>
      <c r="C178" s="6" t="s">
        <v>2329</v>
      </c>
      <c r="D178" s="7">
        <v>44970</v>
      </c>
      <c r="E178" s="8" t="s">
        <v>2330</v>
      </c>
      <c r="F178" s="9">
        <v>-385774</v>
      </c>
      <c r="G178" s="8" t="s">
        <v>1378</v>
      </c>
      <c r="H178" s="9">
        <v>-40506</v>
      </c>
      <c r="I178" s="104"/>
      <c r="J178" s="105"/>
      <c r="K178" s="106"/>
      <c r="L178" s="109"/>
      <c r="M178" s="110"/>
      <c r="N178" s="15" t="s">
        <v>8677</v>
      </c>
      <c r="O178" t="s">
        <v>4935</v>
      </c>
      <c r="Q178">
        <v>229</v>
      </c>
      <c r="R178" s="14">
        <v>-385774</v>
      </c>
    </row>
    <row r="179" spans="1:18" ht="15.75" hidden="1" customHeight="1" x14ac:dyDescent="0.25">
      <c r="A179" s="12">
        <v>738</v>
      </c>
      <c r="B179" s="12" t="s">
        <v>2336</v>
      </c>
      <c r="C179" s="6" t="s">
        <v>1373</v>
      </c>
      <c r="D179" s="7">
        <v>44967</v>
      </c>
      <c r="E179" s="8" t="s">
        <v>2337</v>
      </c>
      <c r="F179" s="9">
        <v>-67236393</v>
      </c>
      <c r="G179" s="8">
        <v>0</v>
      </c>
      <c r="H179" s="8">
        <v>0</v>
      </c>
      <c r="I179" s="94">
        <v>-67236393</v>
      </c>
      <c r="J179" s="95"/>
      <c r="K179" s="96"/>
      <c r="L179" s="97" t="s">
        <v>0</v>
      </c>
      <c r="M179" s="98"/>
      <c r="N179" s="15" t="s">
        <v>1373</v>
      </c>
      <c r="O179" t="s">
        <v>4935</v>
      </c>
      <c r="Q179" t="e">
        <v>#VALUE!</v>
      </c>
      <c r="R179" s="14">
        <v>-67236393</v>
      </c>
    </row>
    <row r="180" spans="1:18" ht="15.75" hidden="1" customHeight="1" x14ac:dyDescent="0.25">
      <c r="A180" s="12">
        <v>738</v>
      </c>
      <c r="B180" s="12" t="s">
        <v>2338</v>
      </c>
      <c r="C180" s="6" t="s">
        <v>1373</v>
      </c>
      <c r="D180" s="7">
        <v>44971</v>
      </c>
      <c r="E180" s="8" t="s">
        <v>2339</v>
      </c>
      <c r="F180" s="9">
        <v>-3841979</v>
      </c>
      <c r="G180" s="8">
        <v>0</v>
      </c>
      <c r="H180" s="8">
        <v>0</v>
      </c>
      <c r="I180" s="94">
        <v>-3841979</v>
      </c>
      <c r="J180" s="95"/>
      <c r="K180" s="96"/>
      <c r="L180" s="97" t="s">
        <v>0</v>
      </c>
      <c r="M180" s="98"/>
      <c r="N180" s="15" t="s">
        <v>1373</v>
      </c>
      <c r="O180" t="s">
        <v>4935</v>
      </c>
      <c r="Q180" t="e">
        <v>#VALUE!</v>
      </c>
      <c r="R180" s="14">
        <v>-3841979</v>
      </c>
    </row>
    <row r="181" spans="1:18" ht="15.75" hidden="1" customHeight="1" x14ac:dyDescent="0.25">
      <c r="A181" s="5">
        <v>314</v>
      </c>
      <c r="B181" s="99" t="s">
        <v>2688</v>
      </c>
      <c r="C181" s="6" t="s">
        <v>2689</v>
      </c>
      <c r="D181" s="7">
        <v>44980</v>
      </c>
      <c r="E181" s="8" t="s">
        <v>2690</v>
      </c>
      <c r="F181" s="9">
        <v>-161548</v>
      </c>
      <c r="G181" s="8" t="s">
        <v>1378</v>
      </c>
      <c r="H181" s="9">
        <v>-16963</v>
      </c>
      <c r="I181" s="101">
        <v>-25986459</v>
      </c>
      <c r="J181" s="102"/>
      <c r="K181" s="103"/>
      <c r="L181" s="107" t="s">
        <v>60</v>
      </c>
      <c r="M181" s="108"/>
      <c r="N181" s="15" t="s">
        <v>8678</v>
      </c>
      <c r="O181" t="s">
        <v>4935</v>
      </c>
      <c r="Q181">
        <v>5701</v>
      </c>
      <c r="R181" s="14">
        <v>-161548</v>
      </c>
    </row>
    <row r="182" spans="1:18" ht="15.75" hidden="1" customHeight="1" x14ac:dyDescent="0.25">
      <c r="A182" s="10">
        <v>315</v>
      </c>
      <c r="B182" s="111"/>
      <c r="C182" s="6" t="s">
        <v>2691</v>
      </c>
      <c r="D182" s="7">
        <v>44958</v>
      </c>
      <c r="E182" s="8" t="s">
        <v>2692</v>
      </c>
      <c r="F182" s="9">
        <v>-641520</v>
      </c>
      <c r="G182" s="8" t="s">
        <v>1378</v>
      </c>
      <c r="H182" s="9">
        <v>-67360</v>
      </c>
      <c r="I182" s="112"/>
      <c r="J182" s="113"/>
      <c r="K182" s="114"/>
      <c r="L182" s="115"/>
      <c r="M182" s="116"/>
      <c r="N182" s="15" t="s">
        <v>8679</v>
      </c>
      <c r="O182" t="s">
        <v>4935</v>
      </c>
      <c r="Q182">
        <v>1985</v>
      </c>
      <c r="R182" s="14">
        <v>-641520</v>
      </c>
    </row>
    <row r="183" spans="1:18" ht="15.75" hidden="1" customHeight="1" x14ac:dyDescent="0.25">
      <c r="A183" s="10">
        <v>316</v>
      </c>
      <c r="B183" s="111"/>
      <c r="C183" s="6" t="s">
        <v>2693</v>
      </c>
      <c r="D183" s="7">
        <v>44958</v>
      </c>
      <c r="E183" s="8" t="s">
        <v>2694</v>
      </c>
      <c r="F183" s="9">
        <v>-79305</v>
      </c>
      <c r="G183" s="8" t="s">
        <v>1378</v>
      </c>
      <c r="H183" s="9">
        <v>-8327</v>
      </c>
      <c r="I183" s="112"/>
      <c r="J183" s="113"/>
      <c r="K183" s="114"/>
      <c r="L183" s="115"/>
      <c r="M183" s="116"/>
      <c r="N183" s="15" t="s">
        <v>8680</v>
      </c>
      <c r="O183" t="s">
        <v>4935</v>
      </c>
      <c r="Q183">
        <v>2014</v>
      </c>
      <c r="R183" s="14">
        <v>-79305</v>
      </c>
    </row>
    <row r="184" spans="1:18" ht="15.75" hidden="1" customHeight="1" x14ac:dyDescent="0.25">
      <c r="A184" s="10">
        <v>317</v>
      </c>
      <c r="B184" s="111"/>
      <c r="C184" s="6" t="s">
        <v>2695</v>
      </c>
      <c r="D184" s="7">
        <v>44982</v>
      </c>
      <c r="E184" s="8" t="s">
        <v>2696</v>
      </c>
      <c r="F184" s="9">
        <v>-838663</v>
      </c>
      <c r="G184" s="8" t="s">
        <v>1378</v>
      </c>
      <c r="H184" s="9">
        <v>-88060</v>
      </c>
      <c r="I184" s="112"/>
      <c r="J184" s="113"/>
      <c r="K184" s="114"/>
      <c r="L184" s="115"/>
      <c r="M184" s="116"/>
      <c r="N184" s="15" t="s">
        <v>8681</v>
      </c>
      <c r="O184" t="s">
        <v>4935</v>
      </c>
      <c r="Q184">
        <v>6229</v>
      </c>
      <c r="R184" s="14">
        <v>-838663</v>
      </c>
    </row>
    <row r="185" spans="1:18" ht="15.75" hidden="1" customHeight="1" x14ac:dyDescent="0.25">
      <c r="A185" s="10">
        <v>318</v>
      </c>
      <c r="B185" s="111"/>
      <c r="C185" s="6" t="s">
        <v>2697</v>
      </c>
      <c r="D185" s="7">
        <v>44963</v>
      </c>
      <c r="E185" s="8" t="s">
        <v>2698</v>
      </c>
      <c r="F185" s="9">
        <v>-515069</v>
      </c>
      <c r="G185" s="8" t="s">
        <v>1378</v>
      </c>
      <c r="H185" s="9">
        <v>-54082</v>
      </c>
      <c r="I185" s="112"/>
      <c r="J185" s="113"/>
      <c r="K185" s="114"/>
      <c r="L185" s="115"/>
      <c r="M185" s="116"/>
      <c r="N185" s="15" t="s">
        <v>8682</v>
      </c>
      <c r="O185" t="s">
        <v>4935</v>
      </c>
      <c r="Q185">
        <v>2491</v>
      </c>
      <c r="R185" s="14">
        <v>-515069</v>
      </c>
    </row>
    <row r="186" spans="1:18" ht="15.75" hidden="1" customHeight="1" x14ac:dyDescent="0.25">
      <c r="A186" s="10">
        <v>319</v>
      </c>
      <c r="B186" s="111"/>
      <c r="C186" s="6" t="s">
        <v>2699</v>
      </c>
      <c r="D186" s="7">
        <v>44967</v>
      </c>
      <c r="E186" s="8" t="s">
        <v>2700</v>
      </c>
      <c r="F186" s="9">
        <v>-200151</v>
      </c>
      <c r="G186" s="8" t="s">
        <v>1378</v>
      </c>
      <c r="H186" s="9">
        <v>-21016</v>
      </c>
      <c r="I186" s="112"/>
      <c r="J186" s="113"/>
      <c r="K186" s="114"/>
      <c r="L186" s="115"/>
      <c r="M186" s="116"/>
      <c r="N186" s="15" t="s">
        <v>8683</v>
      </c>
      <c r="O186" t="s">
        <v>4935</v>
      </c>
      <c r="Q186">
        <v>3211</v>
      </c>
      <c r="R186" s="14">
        <v>-200151</v>
      </c>
    </row>
    <row r="187" spans="1:18" ht="15.75" hidden="1" customHeight="1" x14ac:dyDescent="0.25">
      <c r="A187" s="10">
        <v>320</v>
      </c>
      <c r="B187" s="111"/>
      <c r="C187" s="6" t="s">
        <v>2701</v>
      </c>
      <c r="D187" s="7">
        <v>44980</v>
      </c>
      <c r="E187" s="8" t="s">
        <v>2702</v>
      </c>
      <c r="F187" s="9">
        <v>-325799</v>
      </c>
      <c r="G187" s="8" t="s">
        <v>1378</v>
      </c>
      <c r="H187" s="9">
        <v>-34209</v>
      </c>
      <c r="I187" s="112"/>
      <c r="J187" s="113"/>
      <c r="K187" s="114"/>
      <c r="L187" s="115"/>
      <c r="M187" s="116"/>
      <c r="N187" s="15" t="s">
        <v>8684</v>
      </c>
      <c r="O187" t="s">
        <v>4935</v>
      </c>
      <c r="Q187">
        <v>5665</v>
      </c>
      <c r="R187" s="14">
        <v>-325799</v>
      </c>
    </row>
    <row r="188" spans="1:18" ht="15.75" hidden="1" customHeight="1" x14ac:dyDescent="0.25">
      <c r="A188" s="10">
        <v>321</v>
      </c>
      <c r="B188" s="111"/>
      <c r="C188" s="6" t="s">
        <v>2703</v>
      </c>
      <c r="D188" s="7">
        <v>44968</v>
      </c>
      <c r="E188" s="8" t="s">
        <v>2704</v>
      </c>
      <c r="F188" s="9">
        <v>-732983</v>
      </c>
      <c r="G188" s="8" t="s">
        <v>1378</v>
      </c>
      <c r="H188" s="9">
        <v>-76963</v>
      </c>
      <c r="I188" s="112"/>
      <c r="J188" s="113"/>
      <c r="K188" s="114"/>
      <c r="L188" s="115"/>
      <c r="M188" s="116"/>
      <c r="N188" s="15" t="s">
        <v>8685</v>
      </c>
      <c r="O188" t="s">
        <v>4935</v>
      </c>
      <c r="Q188">
        <v>3424</v>
      </c>
      <c r="R188" s="14">
        <v>-732983</v>
      </c>
    </row>
    <row r="189" spans="1:18" ht="15.75" hidden="1" customHeight="1" x14ac:dyDescent="0.25">
      <c r="A189" s="10">
        <v>322</v>
      </c>
      <c r="B189" s="111"/>
      <c r="C189" s="6" t="s">
        <v>2705</v>
      </c>
      <c r="D189" s="7">
        <v>44978</v>
      </c>
      <c r="E189" s="8" t="s">
        <v>2706</v>
      </c>
      <c r="F189" s="9">
        <v>-133502</v>
      </c>
      <c r="G189" s="8" t="s">
        <v>1378</v>
      </c>
      <c r="H189" s="9">
        <v>-14018</v>
      </c>
      <c r="I189" s="112"/>
      <c r="J189" s="113"/>
      <c r="K189" s="114"/>
      <c r="L189" s="115"/>
      <c r="M189" s="116"/>
      <c r="N189" s="15" t="s">
        <v>8686</v>
      </c>
      <c r="O189" t="s">
        <v>4935</v>
      </c>
      <c r="Q189">
        <v>5116</v>
      </c>
      <c r="R189" s="14">
        <v>-133502</v>
      </c>
    </row>
    <row r="190" spans="1:18" ht="15.75" hidden="1" customHeight="1" x14ac:dyDescent="0.25">
      <c r="A190" s="10">
        <v>323</v>
      </c>
      <c r="B190" s="111"/>
      <c r="C190" s="6" t="s">
        <v>2707</v>
      </c>
      <c r="D190" s="7">
        <v>44979</v>
      </c>
      <c r="E190" s="8" t="s">
        <v>2708</v>
      </c>
      <c r="F190" s="9">
        <v>-100174</v>
      </c>
      <c r="G190" s="8" t="s">
        <v>1378</v>
      </c>
      <c r="H190" s="9">
        <v>-10518</v>
      </c>
      <c r="I190" s="112"/>
      <c r="J190" s="113"/>
      <c r="K190" s="114"/>
      <c r="L190" s="115"/>
      <c r="M190" s="116"/>
      <c r="N190" s="15" t="s">
        <v>8687</v>
      </c>
      <c r="O190" t="s">
        <v>4935</v>
      </c>
      <c r="Q190">
        <v>5227</v>
      </c>
      <c r="R190" s="14">
        <v>-100174</v>
      </c>
    </row>
    <row r="191" spans="1:18" ht="15.75" hidden="1" customHeight="1" x14ac:dyDescent="0.25">
      <c r="A191" s="10">
        <v>324</v>
      </c>
      <c r="B191" s="111"/>
      <c r="C191" s="6" t="s">
        <v>2709</v>
      </c>
      <c r="D191" s="7">
        <v>44984</v>
      </c>
      <c r="E191" s="8" t="s">
        <v>2710</v>
      </c>
      <c r="F191" s="9">
        <v>-764656</v>
      </c>
      <c r="G191" s="8" t="s">
        <v>1378</v>
      </c>
      <c r="H191" s="9">
        <v>-80289</v>
      </c>
      <c r="I191" s="112"/>
      <c r="J191" s="113"/>
      <c r="K191" s="114"/>
      <c r="L191" s="115"/>
      <c r="M191" s="116"/>
      <c r="N191" s="15" t="s">
        <v>8688</v>
      </c>
      <c r="O191" t="s">
        <v>4935</v>
      </c>
      <c r="Q191">
        <v>6375</v>
      </c>
      <c r="R191" s="14">
        <v>-764656</v>
      </c>
    </row>
    <row r="192" spans="1:18" ht="15.75" hidden="1" customHeight="1" x14ac:dyDescent="0.25">
      <c r="A192" s="10">
        <v>325</v>
      </c>
      <c r="B192" s="111"/>
      <c r="C192" s="6" t="s">
        <v>2711</v>
      </c>
      <c r="D192" s="7">
        <v>44958</v>
      </c>
      <c r="E192" s="8" t="s">
        <v>2712</v>
      </c>
      <c r="F192" s="9">
        <v>-95360</v>
      </c>
      <c r="G192" s="8" t="s">
        <v>1378</v>
      </c>
      <c r="H192" s="9">
        <v>-10013</v>
      </c>
      <c r="I192" s="112"/>
      <c r="J192" s="113"/>
      <c r="K192" s="114"/>
      <c r="L192" s="115"/>
      <c r="M192" s="116"/>
      <c r="N192" s="15" t="s">
        <v>8689</v>
      </c>
      <c r="O192" t="s">
        <v>4935</v>
      </c>
      <c r="Q192">
        <v>1871</v>
      </c>
      <c r="R192" s="14">
        <v>-95360</v>
      </c>
    </row>
    <row r="193" spans="1:18" ht="15.75" hidden="1" customHeight="1" x14ac:dyDescent="0.25">
      <c r="A193" s="10">
        <v>326</v>
      </c>
      <c r="B193" s="111"/>
      <c r="C193" s="6" t="s">
        <v>2713</v>
      </c>
      <c r="D193" s="7">
        <v>44966</v>
      </c>
      <c r="E193" s="8" t="s">
        <v>2714</v>
      </c>
      <c r="F193" s="9">
        <v>-694289</v>
      </c>
      <c r="G193" s="8" t="s">
        <v>1378</v>
      </c>
      <c r="H193" s="9">
        <v>-72900</v>
      </c>
      <c r="I193" s="112"/>
      <c r="J193" s="113"/>
      <c r="K193" s="114"/>
      <c r="L193" s="115"/>
      <c r="M193" s="116"/>
      <c r="N193" s="15" t="s">
        <v>8690</v>
      </c>
      <c r="O193" t="s">
        <v>4935</v>
      </c>
      <c r="Q193">
        <v>2985</v>
      </c>
      <c r="R193" s="14">
        <v>-694289</v>
      </c>
    </row>
    <row r="194" spans="1:18" ht="15.75" hidden="1" customHeight="1" x14ac:dyDescent="0.25">
      <c r="A194" s="10">
        <v>327</v>
      </c>
      <c r="B194" s="111"/>
      <c r="C194" s="6" t="s">
        <v>2715</v>
      </c>
      <c r="D194" s="7">
        <v>44979</v>
      </c>
      <c r="E194" s="8" t="s">
        <v>2716</v>
      </c>
      <c r="F194" s="9">
        <v>-99758</v>
      </c>
      <c r="G194" s="8" t="s">
        <v>1378</v>
      </c>
      <c r="H194" s="9">
        <v>-10475</v>
      </c>
      <c r="I194" s="112"/>
      <c r="J194" s="113"/>
      <c r="K194" s="114"/>
      <c r="L194" s="115"/>
      <c r="M194" s="116"/>
      <c r="N194" s="15" t="s">
        <v>8691</v>
      </c>
      <c r="O194" t="s">
        <v>4935</v>
      </c>
      <c r="Q194">
        <v>5507</v>
      </c>
      <c r="R194" s="14">
        <v>-99758</v>
      </c>
    </row>
    <row r="195" spans="1:18" ht="15.75" hidden="1" customHeight="1" x14ac:dyDescent="0.25">
      <c r="A195" s="10">
        <v>328</v>
      </c>
      <c r="B195" s="111"/>
      <c r="C195" s="6" t="s">
        <v>2717</v>
      </c>
      <c r="D195" s="7">
        <v>44984</v>
      </c>
      <c r="E195" s="8" t="s">
        <v>2718</v>
      </c>
      <c r="F195" s="9">
        <v>-249124</v>
      </c>
      <c r="G195" s="8" t="s">
        <v>1378</v>
      </c>
      <c r="H195" s="9">
        <v>-26158</v>
      </c>
      <c r="I195" s="112"/>
      <c r="J195" s="113"/>
      <c r="K195" s="114"/>
      <c r="L195" s="115"/>
      <c r="M195" s="116"/>
      <c r="N195" s="15" t="s">
        <v>8692</v>
      </c>
      <c r="O195" t="s">
        <v>4935</v>
      </c>
      <c r="Q195">
        <v>6330</v>
      </c>
      <c r="R195" s="14">
        <v>-249124</v>
      </c>
    </row>
    <row r="196" spans="1:18" ht="15.75" hidden="1" customHeight="1" x14ac:dyDescent="0.25">
      <c r="A196" s="10">
        <v>329</v>
      </c>
      <c r="B196" s="111"/>
      <c r="C196" s="6" t="s">
        <v>2719</v>
      </c>
      <c r="D196" s="7">
        <v>44974</v>
      </c>
      <c r="E196" s="8" t="s">
        <v>2720</v>
      </c>
      <c r="F196" s="9">
        <v>-2722323</v>
      </c>
      <c r="G196" s="8" t="s">
        <v>1378</v>
      </c>
      <c r="H196" s="9">
        <v>-285844</v>
      </c>
      <c r="I196" s="112"/>
      <c r="J196" s="113"/>
      <c r="K196" s="114"/>
      <c r="L196" s="115"/>
      <c r="M196" s="116"/>
      <c r="N196" s="15" t="s">
        <v>8693</v>
      </c>
      <c r="O196" t="s">
        <v>4935</v>
      </c>
      <c r="Q196">
        <v>4603</v>
      </c>
      <c r="R196" s="14">
        <v>-2722323</v>
      </c>
    </row>
    <row r="197" spans="1:18" ht="15.75" hidden="1" customHeight="1" x14ac:dyDescent="0.25">
      <c r="A197" s="10">
        <v>330</v>
      </c>
      <c r="B197" s="111"/>
      <c r="C197" s="6" t="s">
        <v>2721</v>
      </c>
      <c r="D197" s="7">
        <v>44964</v>
      </c>
      <c r="E197" s="8" t="s">
        <v>2722</v>
      </c>
      <c r="F197" s="9">
        <v>-1932461</v>
      </c>
      <c r="G197" s="8" t="s">
        <v>1378</v>
      </c>
      <c r="H197" s="9">
        <v>-202908</v>
      </c>
      <c r="I197" s="112"/>
      <c r="J197" s="113"/>
      <c r="K197" s="114"/>
      <c r="L197" s="115"/>
      <c r="M197" s="116"/>
      <c r="N197" s="15" t="s">
        <v>8694</v>
      </c>
      <c r="O197" t="s">
        <v>4935</v>
      </c>
      <c r="Q197">
        <v>2627</v>
      </c>
      <c r="R197" s="14">
        <v>-1932461</v>
      </c>
    </row>
    <row r="198" spans="1:18" ht="15.75" hidden="1" customHeight="1" x14ac:dyDescent="0.25">
      <c r="A198" s="10">
        <v>331</v>
      </c>
      <c r="B198" s="111"/>
      <c r="C198" s="6" t="s">
        <v>2723</v>
      </c>
      <c r="D198" s="7">
        <v>44980</v>
      </c>
      <c r="E198" s="8" t="s">
        <v>2724</v>
      </c>
      <c r="F198" s="9">
        <v>-689588</v>
      </c>
      <c r="G198" s="8" t="s">
        <v>1378</v>
      </c>
      <c r="H198" s="9">
        <v>-72407</v>
      </c>
      <c r="I198" s="112"/>
      <c r="J198" s="113"/>
      <c r="K198" s="114"/>
      <c r="L198" s="115"/>
      <c r="M198" s="116"/>
      <c r="N198" s="15" t="s">
        <v>8695</v>
      </c>
      <c r="O198" t="s">
        <v>4935</v>
      </c>
      <c r="Q198">
        <v>5744</v>
      </c>
      <c r="R198" s="14">
        <v>-689588</v>
      </c>
    </row>
    <row r="199" spans="1:18" ht="15.75" hidden="1" customHeight="1" x14ac:dyDescent="0.25">
      <c r="A199" s="10">
        <v>332</v>
      </c>
      <c r="B199" s="111"/>
      <c r="C199" s="6" t="s">
        <v>2725</v>
      </c>
      <c r="D199" s="7">
        <v>44963</v>
      </c>
      <c r="E199" s="8" t="s">
        <v>2726</v>
      </c>
      <c r="F199" s="9">
        <v>-109460</v>
      </c>
      <c r="G199" s="8" t="s">
        <v>1378</v>
      </c>
      <c r="H199" s="9">
        <v>-11493</v>
      </c>
      <c r="I199" s="112"/>
      <c r="J199" s="113"/>
      <c r="K199" s="114"/>
      <c r="L199" s="115"/>
      <c r="M199" s="116"/>
      <c r="N199" s="15" t="s">
        <v>8696</v>
      </c>
      <c r="O199" t="s">
        <v>4935</v>
      </c>
      <c r="Q199">
        <v>2399</v>
      </c>
      <c r="R199" s="14">
        <v>-109460</v>
      </c>
    </row>
    <row r="200" spans="1:18" ht="15.75" hidden="1" customHeight="1" x14ac:dyDescent="0.25">
      <c r="A200" s="10">
        <v>333</v>
      </c>
      <c r="B200" s="111"/>
      <c r="C200" s="6" t="s">
        <v>2727</v>
      </c>
      <c r="D200" s="7">
        <v>44977</v>
      </c>
      <c r="E200" s="8" t="s">
        <v>2728</v>
      </c>
      <c r="F200" s="9">
        <v>-677824</v>
      </c>
      <c r="G200" s="8" t="s">
        <v>1378</v>
      </c>
      <c r="H200" s="9">
        <v>-71172</v>
      </c>
      <c r="I200" s="112"/>
      <c r="J200" s="113"/>
      <c r="K200" s="114"/>
      <c r="L200" s="115"/>
      <c r="M200" s="116"/>
      <c r="N200" s="15" t="s">
        <v>8697</v>
      </c>
      <c r="O200" t="s">
        <v>4935</v>
      </c>
      <c r="Q200">
        <v>4824</v>
      </c>
      <c r="R200" s="14">
        <v>-677824</v>
      </c>
    </row>
    <row r="201" spans="1:18" ht="15.75" hidden="1" customHeight="1" x14ac:dyDescent="0.25">
      <c r="A201" s="10">
        <v>334</v>
      </c>
      <c r="B201" s="111"/>
      <c r="C201" s="6" t="s">
        <v>2729</v>
      </c>
      <c r="D201" s="7">
        <v>44984</v>
      </c>
      <c r="E201" s="8" t="s">
        <v>2730</v>
      </c>
      <c r="F201" s="9">
        <v>-1728049</v>
      </c>
      <c r="G201" s="8" t="s">
        <v>1378</v>
      </c>
      <c r="H201" s="9">
        <v>-181445</v>
      </c>
      <c r="I201" s="112"/>
      <c r="J201" s="113"/>
      <c r="K201" s="114"/>
      <c r="L201" s="115"/>
      <c r="M201" s="116"/>
      <c r="N201" s="15" t="s">
        <v>8698</v>
      </c>
      <c r="O201" t="s">
        <v>4935</v>
      </c>
      <c r="Q201">
        <v>6280</v>
      </c>
      <c r="R201" s="14">
        <v>-1728049</v>
      </c>
    </row>
    <row r="202" spans="1:18" ht="15.75" hidden="1" customHeight="1" x14ac:dyDescent="0.25">
      <c r="A202" s="10">
        <v>335</v>
      </c>
      <c r="B202" s="111"/>
      <c r="C202" s="6" t="s">
        <v>2731</v>
      </c>
      <c r="D202" s="7">
        <v>44963</v>
      </c>
      <c r="E202" s="8" t="s">
        <v>2732</v>
      </c>
      <c r="F202" s="9">
        <v>-144438</v>
      </c>
      <c r="G202" s="8" t="s">
        <v>1378</v>
      </c>
      <c r="H202" s="9">
        <v>-15166</v>
      </c>
      <c r="I202" s="112"/>
      <c r="J202" s="113"/>
      <c r="K202" s="114"/>
      <c r="L202" s="115"/>
      <c r="M202" s="116"/>
      <c r="N202" s="15" t="s">
        <v>8699</v>
      </c>
      <c r="O202" t="s">
        <v>4935</v>
      </c>
      <c r="Q202">
        <v>2528</v>
      </c>
      <c r="R202" s="14">
        <v>-144438</v>
      </c>
    </row>
    <row r="203" spans="1:18" ht="15.75" hidden="1" customHeight="1" x14ac:dyDescent="0.25">
      <c r="A203" s="10">
        <v>336</v>
      </c>
      <c r="B203" s="111"/>
      <c r="C203" s="6" t="s">
        <v>2733</v>
      </c>
      <c r="D203" s="7">
        <v>44981</v>
      </c>
      <c r="E203" s="8" t="s">
        <v>2734</v>
      </c>
      <c r="F203" s="9">
        <v>-242322</v>
      </c>
      <c r="G203" s="8" t="s">
        <v>1378</v>
      </c>
      <c r="H203" s="9">
        <v>-25444</v>
      </c>
      <c r="I203" s="112"/>
      <c r="J203" s="113"/>
      <c r="K203" s="114"/>
      <c r="L203" s="115"/>
      <c r="M203" s="116"/>
      <c r="N203" s="15" t="s">
        <v>8700</v>
      </c>
      <c r="O203" t="s">
        <v>4935</v>
      </c>
      <c r="Q203">
        <v>5934</v>
      </c>
      <c r="R203" s="14">
        <v>-242322</v>
      </c>
    </row>
    <row r="204" spans="1:18" ht="15.75" hidden="1" customHeight="1" x14ac:dyDescent="0.25">
      <c r="A204" s="10">
        <v>337</v>
      </c>
      <c r="B204" s="111"/>
      <c r="C204" s="6" t="s">
        <v>2735</v>
      </c>
      <c r="D204" s="7">
        <v>44981</v>
      </c>
      <c r="E204" s="8" t="s">
        <v>2736</v>
      </c>
      <c r="F204" s="9">
        <v>-497464</v>
      </c>
      <c r="G204" s="8" t="s">
        <v>1378</v>
      </c>
      <c r="H204" s="9">
        <v>-52234</v>
      </c>
      <c r="I204" s="112"/>
      <c r="J204" s="113"/>
      <c r="K204" s="114"/>
      <c r="L204" s="115"/>
      <c r="M204" s="116"/>
      <c r="N204" s="15" t="s">
        <v>8701</v>
      </c>
      <c r="O204" t="s">
        <v>4935</v>
      </c>
      <c r="Q204">
        <v>6043</v>
      </c>
      <c r="R204" s="14">
        <v>-497464</v>
      </c>
    </row>
    <row r="205" spans="1:18" ht="15.75" hidden="1" customHeight="1" x14ac:dyDescent="0.25">
      <c r="A205" s="10">
        <v>338</v>
      </c>
      <c r="B205" s="111"/>
      <c r="C205" s="6" t="s">
        <v>2737</v>
      </c>
      <c r="D205" s="7">
        <v>44981</v>
      </c>
      <c r="E205" s="8" t="s">
        <v>2738</v>
      </c>
      <c r="F205" s="9">
        <v>-122164</v>
      </c>
      <c r="G205" s="8" t="s">
        <v>1378</v>
      </c>
      <c r="H205" s="9">
        <v>-12827</v>
      </c>
      <c r="I205" s="112"/>
      <c r="J205" s="113"/>
      <c r="K205" s="114"/>
      <c r="L205" s="115"/>
      <c r="M205" s="116"/>
      <c r="N205" s="15" t="s">
        <v>8702</v>
      </c>
      <c r="O205" t="s">
        <v>4935</v>
      </c>
      <c r="Q205">
        <v>6069</v>
      </c>
      <c r="R205" s="14">
        <v>-122164</v>
      </c>
    </row>
    <row r="206" spans="1:18" ht="15.75" hidden="1" customHeight="1" x14ac:dyDescent="0.25">
      <c r="A206" s="10">
        <v>339</v>
      </c>
      <c r="B206" s="111"/>
      <c r="C206" s="6" t="s">
        <v>2739</v>
      </c>
      <c r="D206" s="7">
        <v>44974</v>
      </c>
      <c r="E206" s="8" t="s">
        <v>2740</v>
      </c>
      <c r="F206" s="9">
        <v>-855147</v>
      </c>
      <c r="G206" s="8" t="s">
        <v>1378</v>
      </c>
      <c r="H206" s="9">
        <v>-89790</v>
      </c>
      <c r="I206" s="112"/>
      <c r="J206" s="113"/>
      <c r="K206" s="114"/>
      <c r="L206" s="115"/>
      <c r="M206" s="116"/>
      <c r="N206" s="15" t="s">
        <v>8703</v>
      </c>
      <c r="O206" t="s">
        <v>4935</v>
      </c>
      <c r="Q206">
        <v>4523</v>
      </c>
      <c r="R206" s="14">
        <v>-855147</v>
      </c>
    </row>
    <row r="207" spans="1:18" ht="15.75" hidden="1" customHeight="1" x14ac:dyDescent="0.25">
      <c r="A207" s="10">
        <v>340</v>
      </c>
      <c r="B207" s="111"/>
      <c r="C207" s="6" t="s">
        <v>2741</v>
      </c>
      <c r="D207" s="7">
        <v>44977</v>
      </c>
      <c r="E207" s="8" t="s">
        <v>2742</v>
      </c>
      <c r="F207" s="9">
        <v>-1043878</v>
      </c>
      <c r="G207" s="8" t="s">
        <v>1378</v>
      </c>
      <c r="H207" s="9">
        <v>-109607</v>
      </c>
      <c r="I207" s="112"/>
      <c r="J207" s="113"/>
      <c r="K207" s="114"/>
      <c r="L207" s="115"/>
      <c r="M207" s="116"/>
      <c r="N207" s="15" t="s">
        <v>8704</v>
      </c>
      <c r="O207" t="s">
        <v>4935</v>
      </c>
      <c r="Q207">
        <v>4756</v>
      </c>
      <c r="R207" s="14">
        <v>-1043878</v>
      </c>
    </row>
    <row r="208" spans="1:18" ht="15.75" hidden="1" customHeight="1" x14ac:dyDescent="0.25">
      <c r="A208" s="10">
        <v>341</v>
      </c>
      <c r="B208" s="111"/>
      <c r="C208" s="6" t="s">
        <v>2743</v>
      </c>
      <c r="D208" s="7">
        <v>44977</v>
      </c>
      <c r="E208" s="8" t="s">
        <v>2744</v>
      </c>
      <c r="F208" s="9">
        <v>-112695</v>
      </c>
      <c r="G208" s="8" t="s">
        <v>1378</v>
      </c>
      <c r="H208" s="9">
        <v>-11833</v>
      </c>
      <c r="I208" s="112"/>
      <c r="J208" s="113"/>
      <c r="K208" s="114"/>
      <c r="L208" s="115"/>
      <c r="M208" s="116"/>
      <c r="N208" s="15" t="s">
        <v>8705</v>
      </c>
      <c r="O208" t="s">
        <v>4935</v>
      </c>
      <c r="Q208">
        <v>4763</v>
      </c>
      <c r="R208" s="14">
        <v>-112695</v>
      </c>
    </row>
    <row r="209" spans="1:18" ht="15.75" hidden="1" customHeight="1" x14ac:dyDescent="0.25">
      <c r="A209" s="10">
        <v>342</v>
      </c>
      <c r="B209" s="111"/>
      <c r="C209" s="6" t="s">
        <v>2745</v>
      </c>
      <c r="D209" s="7">
        <v>44958</v>
      </c>
      <c r="E209" s="8" t="s">
        <v>2746</v>
      </c>
      <c r="F209" s="9">
        <v>-938067</v>
      </c>
      <c r="G209" s="8" t="s">
        <v>1378</v>
      </c>
      <c r="H209" s="9">
        <v>-98497</v>
      </c>
      <c r="I209" s="112"/>
      <c r="J209" s="113"/>
      <c r="K209" s="114"/>
      <c r="L209" s="115"/>
      <c r="M209" s="116"/>
      <c r="N209" s="15" t="s">
        <v>8706</v>
      </c>
      <c r="O209" t="s">
        <v>4935</v>
      </c>
      <c r="Q209">
        <v>1984</v>
      </c>
      <c r="R209" s="14">
        <v>-938067</v>
      </c>
    </row>
    <row r="210" spans="1:18" ht="15.75" hidden="1" customHeight="1" x14ac:dyDescent="0.25">
      <c r="A210" s="10">
        <v>343</v>
      </c>
      <c r="B210" s="111"/>
      <c r="C210" s="6" t="s">
        <v>2747</v>
      </c>
      <c r="D210" s="7">
        <v>44973</v>
      </c>
      <c r="E210" s="8" t="s">
        <v>2748</v>
      </c>
      <c r="F210" s="9">
        <v>-508837</v>
      </c>
      <c r="G210" s="8" t="s">
        <v>1378</v>
      </c>
      <c r="H210" s="9">
        <v>-53428</v>
      </c>
      <c r="I210" s="112"/>
      <c r="J210" s="113"/>
      <c r="K210" s="114"/>
      <c r="L210" s="115"/>
      <c r="M210" s="116"/>
      <c r="N210" s="15" t="s">
        <v>8707</v>
      </c>
      <c r="O210" t="s">
        <v>4935</v>
      </c>
      <c r="Q210">
        <v>4199</v>
      </c>
      <c r="R210" s="14">
        <v>-508837</v>
      </c>
    </row>
    <row r="211" spans="1:18" ht="15.75" hidden="1" customHeight="1" x14ac:dyDescent="0.25">
      <c r="A211" s="10">
        <v>344</v>
      </c>
      <c r="B211" s="111"/>
      <c r="C211" s="6" t="s">
        <v>2749</v>
      </c>
      <c r="D211" s="7">
        <v>44981</v>
      </c>
      <c r="E211" s="8" t="s">
        <v>2750</v>
      </c>
      <c r="F211" s="9">
        <v>-484645</v>
      </c>
      <c r="G211" s="8" t="s">
        <v>1378</v>
      </c>
      <c r="H211" s="9">
        <v>-50888</v>
      </c>
      <c r="I211" s="112"/>
      <c r="J211" s="113"/>
      <c r="K211" s="114"/>
      <c r="L211" s="115"/>
      <c r="M211" s="116"/>
      <c r="N211" s="15" t="s">
        <v>8708</v>
      </c>
      <c r="O211" t="s">
        <v>4935</v>
      </c>
      <c r="Q211">
        <v>5933</v>
      </c>
      <c r="R211" s="14">
        <v>-484645</v>
      </c>
    </row>
    <row r="212" spans="1:18" ht="15.75" hidden="1" customHeight="1" x14ac:dyDescent="0.25">
      <c r="A212" s="10">
        <v>345</v>
      </c>
      <c r="B212" s="111"/>
      <c r="C212" s="6" t="s">
        <v>2751</v>
      </c>
      <c r="D212" s="7">
        <v>44975</v>
      </c>
      <c r="E212" s="8" t="s">
        <v>2752</v>
      </c>
      <c r="F212" s="9">
        <v>-186173</v>
      </c>
      <c r="G212" s="8" t="s">
        <v>1378</v>
      </c>
      <c r="H212" s="9">
        <v>-19548</v>
      </c>
      <c r="I212" s="112"/>
      <c r="J212" s="113"/>
      <c r="K212" s="114"/>
      <c r="L212" s="115"/>
      <c r="M212" s="116"/>
      <c r="N212" s="15" t="s">
        <v>8709</v>
      </c>
      <c r="O212" t="s">
        <v>4935</v>
      </c>
      <c r="Q212">
        <v>4633</v>
      </c>
      <c r="R212" s="14">
        <v>-186173</v>
      </c>
    </row>
    <row r="213" spans="1:18" ht="15.75" hidden="1" customHeight="1" x14ac:dyDescent="0.25">
      <c r="A213" s="10">
        <v>346</v>
      </c>
      <c r="B213" s="111"/>
      <c r="C213" s="6" t="s">
        <v>2753</v>
      </c>
      <c r="D213" s="7">
        <v>44964</v>
      </c>
      <c r="E213" s="8" t="s">
        <v>2754</v>
      </c>
      <c r="F213" s="9">
        <v>-606986</v>
      </c>
      <c r="G213" s="8" t="s">
        <v>1378</v>
      </c>
      <c r="H213" s="9">
        <v>-63734</v>
      </c>
      <c r="I213" s="112"/>
      <c r="J213" s="113"/>
      <c r="K213" s="114"/>
      <c r="L213" s="115"/>
      <c r="M213" s="116"/>
      <c r="N213" s="15" t="s">
        <v>8710</v>
      </c>
      <c r="O213" t="s">
        <v>4935</v>
      </c>
      <c r="Q213">
        <v>2562</v>
      </c>
      <c r="R213" s="14">
        <v>-606986</v>
      </c>
    </row>
    <row r="214" spans="1:18" ht="15.75" hidden="1" customHeight="1" x14ac:dyDescent="0.25">
      <c r="A214" s="10">
        <v>347</v>
      </c>
      <c r="B214" s="111"/>
      <c r="C214" s="6" t="s">
        <v>2755</v>
      </c>
      <c r="D214" s="7">
        <v>44964</v>
      </c>
      <c r="E214" s="8" t="s">
        <v>2756</v>
      </c>
      <c r="F214" s="9">
        <v>-936235</v>
      </c>
      <c r="G214" s="8" t="s">
        <v>1378</v>
      </c>
      <c r="H214" s="9">
        <v>-98305</v>
      </c>
      <c r="I214" s="112"/>
      <c r="J214" s="113"/>
      <c r="K214" s="114"/>
      <c r="L214" s="115"/>
      <c r="M214" s="116"/>
      <c r="N214" s="15" t="s">
        <v>8711</v>
      </c>
      <c r="O214" t="s">
        <v>4935</v>
      </c>
      <c r="Q214">
        <v>2589</v>
      </c>
      <c r="R214" s="14">
        <v>-936235</v>
      </c>
    </row>
    <row r="215" spans="1:18" ht="15.75" hidden="1" customHeight="1" x14ac:dyDescent="0.25">
      <c r="A215" s="10">
        <v>348</v>
      </c>
      <c r="B215" s="111"/>
      <c r="C215" s="6" t="s">
        <v>2757</v>
      </c>
      <c r="D215" s="7">
        <v>44972</v>
      </c>
      <c r="E215" s="8" t="s">
        <v>2758</v>
      </c>
      <c r="F215" s="9">
        <v>-610819</v>
      </c>
      <c r="G215" s="8" t="s">
        <v>1378</v>
      </c>
      <c r="H215" s="9">
        <v>-64136</v>
      </c>
      <c r="I215" s="112"/>
      <c r="J215" s="113"/>
      <c r="K215" s="114"/>
      <c r="L215" s="115"/>
      <c r="M215" s="116"/>
      <c r="N215" s="15" t="s">
        <v>8712</v>
      </c>
      <c r="O215" t="s">
        <v>4935</v>
      </c>
      <c r="Q215">
        <v>4096</v>
      </c>
      <c r="R215" s="14">
        <v>-610819</v>
      </c>
    </row>
    <row r="216" spans="1:18" ht="15.75" hidden="1" customHeight="1" x14ac:dyDescent="0.25">
      <c r="A216" s="10">
        <v>349</v>
      </c>
      <c r="B216" s="111"/>
      <c r="C216" s="6" t="s">
        <v>2759</v>
      </c>
      <c r="D216" s="7">
        <v>44971</v>
      </c>
      <c r="E216" s="8" t="s">
        <v>2760</v>
      </c>
      <c r="F216" s="9">
        <v>-400699</v>
      </c>
      <c r="G216" s="8" t="s">
        <v>1378</v>
      </c>
      <c r="H216" s="9">
        <v>-42073</v>
      </c>
      <c r="I216" s="112"/>
      <c r="J216" s="113"/>
      <c r="K216" s="114"/>
      <c r="L216" s="115"/>
      <c r="M216" s="116"/>
      <c r="N216" s="15" t="s">
        <v>8713</v>
      </c>
      <c r="O216" t="s">
        <v>4935</v>
      </c>
      <c r="Q216">
        <v>3731</v>
      </c>
      <c r="R216" s="14">
        <v>-400699</v>
      </c>
    </row>
    <row r="217" spans="1:18" ht="15.75" hidden="1" customHeight="1" x14ac:dyDescent="0.25">
      <c r="A217" s="10">
        <v>350</v>
      </c>
      <c r="B217" s="111"/>
      <c r="C217" s="6" t="s">
        <v>2761</v>
      </c>
      <c r="D217" s="7">
        <v>44985</v>
      </c>
      <c r="E217" s="8" t="s">
        <v>2762</v>
      </c>
      <c r="F217" s="9">
        <v>-403871</v>
      </c>
      <c r="G217" s="8" t="s">
        <v>1378</v>
      </c>
      <c r="H217" s="9">
        <v>-42406</v>
      </c>
      <c r="I217" s="112"/>
      <c r="J217" s="113"/>
      <c r="K217" s="114"/>
      <c r="L217" s="115"/>
      <c r="M217" s="116"/>
      <c r="N217" s="15" t="s">
        <v>8714</v>
      </c>
      <c r="O217" t="s">
        <v>4935</v>
      </c>
      <c r="Q217">
        <v>6423</v>
      </c>
      <c r="R217" s="14">
        <v>-403871</v>
      </c>
    </row>
    <row r="218" spans="1:18" ht="15.75" hidden="1" customHeight="1" x14ac:dyDescent="0.25">
      <c r="A218" s="10">
        <v>351</v>
      </c>
      <c r="B218" s="111"/>
      <c r="C218" s="6" t="s">
        <v>2763</v>
      </c>
      <c r="D218" s="7">
        <v>44985</v>
      </c>
      <c r="E218" s="8" t="s">
        <v>2764</v>
      </c>
      <c r="F218" s="9">
        <v>-2184145</v>
      </c>
      <c r="G218" s="8" t="s">
        <v>1378</v>
      </c>
      <c r="H218" s="9">
        <v>-229335</v>
      </c>
      <c r="I218" s="112"/>
      <c r="J218" s="113"/>
      <c r="K218" s="114"/>
      <c r="L218" s="115"/>
      <c r="M218" s="116"/>
      <c r="N218" s="15" t="s">
        <v>8715</v>
      </c>
      <c r="O218" t="s">
        <v>4935</v>
      </c>
      <c r="Q218">
        <v>6455</v>
      </c>
      <c r="R218" s="14">
        <v>-2184145</v>
      </c>
    </row>
    <row r="219" spans="1:18" ht="15.75" hidden="1" customHeight="1" x14ac:dyDescent="0.25">
      <c r="A219" s="10">
        <v>352</v>
      </c>
      <c r="B219" s="111"/>
      <c r="C219" s="6" t="s">
        <v>2765</v>
      </c>
      <c r="D219" s="7">
        <v>44959</v>
      </c>
      <c r="E219" s="8" t="s">
        <v>2766</v>
      </c>
      <c r="F219" s="9">
        <v>-1066608</v>
      </c>
      <c r="G219" s="8" t="s">
        <v>1378</v>
      </c>
      <c r="H219" s="9">
        <v>-111994</v>
      </c>
      <c r="I219" s="112"/>
      <c r="J219" s="113"/>
      <c r="K219" s="114"/>
      <c r="L219" s="115"/>
      <c r="M219" s="116"/>
      <c r="N219" s="15" t="s">
        <v>8716</v>
      </c>
      <c r="O219" t="s">
        <v>4935</v>
      </c>
      <c r="Q219">
        <v>2143</v>
      </c>
      <c r="R219" s="14">
        <v>-1066608</v>
      </c>
    </row>
    <row r="220" spans="1:18" ht="15.75" hidden="1" customHeight="1" x14ac:dyDescent="0.25">
      <c r="A220" s="10">
        <v>353</v>
      </c>
      <c r="B220" s="111"/>
      <c r="C220" s="6" t="s">
        <v>2767</v>
      </c>
      <c r="D220" s="7">
        <v>44973</v>
      </c>
      <c r="E220" s="8" t="s">
        <v>2768</v>
      </c>
      <c r="F220" s="9">
        <v>-445260</v>
      </c>
      <c r="G220" s="8" t="s">
        <v>1378</v>
      </c>
      <c r="H220" s="9">
        <v>-46752</v>
      </c>
      <c r="I220" s="112"/>
      <c r="J220" s="113"/>
      <c r="K220" s="114"/>
      <c r="L220" s="115"/>
      <c r="M220" s="116"/>
      <c r="N220" s="15" t="s">
        <v>8717</v>
      </c>
      <c r="O220" t="s">
        <v>4935</v>
      </c>
      <c r="Q220">
        <v>4334</v>
      </c>
      <c r="R220" s="14">
        <v>-445260</v>
      </c>
    </row>
    <row r="221" spans="1:18" ht="15.75" hidden="1" customHeight="1" x14ac:dyDescent="0.25">
      <c r="A221" s="10">
        <v>354</v>
      </c>
      <c r="B221" s="111"/>
      <c r="C221" s="6" t="s">
        <v>2769</v>
      </c>
      <c r="D221" s="7">
        <v>44959</v>
      </c>
      <c r="E221" s="8" t="s">
        <v>2770</v>
      </c>
      <c r="F221" s="9">
        <v>-947727</v>
      </c>
      <c r="G221" s="8" t="s">
        <v>1378</v>
      </c>
      <c r="H221" s="9">
        <v>-99511</v>
      </c>
      <c r="I221" s="112"/>
      <c r="J221" s="113"/>
      <c r="K221" s="114"/>
      <c r="L221" s="115"/>
      <c r="M221" s="116"/>
      <c r="N221" s="15" t="s">
        <v>8718</v>
      </c>
      <c r="O221" t="s">
        <v>4935</v>
      </c>
      <c r="Q221">
        <v>2281</v>
      </c>
      <c r="R221" s="14">
        <v>-947727</v>
      </c>
    </row>
    <row r="222" spans="1:18" ht="15.75" hidden="1" customHeight="1" x14ac:dyDescent="0.25">
      <c r="A222" s="10">
        <v>355</v>
      </c>
      <c r="B222" s="111"/>
      <c r="C222" s="6" t="s">
        <v>2771</v>
      </c>
      <c r="D222" s="7">
        <v>44980</v>
      </c>
      <c r="E222" s="8" t="s">
        <v>2772</v>
      </c>
      <c r="F222" s="9">
        <v>-398165</v>
      </c>
      <c r="G222" s="8" t="s">
        <v>1378</v>
      </c>
      <c r="H222" s="9">
        <v>-41807</v>
      </c>
      <c r="I222" s="112"/>
      <c r="J222" s="113"/>
      <c r="K222" s="114"/>
      <c r="L222" s="115"/>
      <c r="M222" s="116"/>
      <c r="N222" s="15" t="s">
        <v>8719</v>
      </c>
      <c r="O222" t="s">
        <v>4935</v>
      </c>
      <c r="Q222">
        <v>5741</v>
      </c>
      <c r="R222" s="14">
        <v>-398165</v>
      </c>
    </row>
    <row r="223" spans="1:18" ht="15.75" hidden="1" customHeight="1" x14ac:dyDescent="0.25">
      <c r="A223" s="10">
        <v>356</v>
      </c>
      <c r="B223" s="111"/>
      <c r="C223" s="6" t="s">
        <v>2773</v>
      </c>
      <c r="D223" s="7">
        <v>44972</v>
      </c>
      <c r="E223" s="8" t="s">
        <v>2774</v>
      </c>
      <c r="F223" s="9">
        <v>-528737</v>
      </c>
      <c r="G223" s="8" t="s">
        <v>1378</v>
      </c>
      <c r="H223" s="9">
        <v>-55517</v>
      </c>
      <c r="I223" s="112"/>
      <c r="J223" s="113"/>
      <c r="K223" s="114"/>
      <c r="L223" s="115"/>
      <c r="M223" s="116"/>
      <c r="N223" s="15" t="s">
        <v>8720</v>
      </c>
      <c r="O223" t="s">
        <v>4935</v>
      </c>
      <c r="Q223">
        <v>3953</v>
      </c>
      <c r="R223" s="14">
        <v>-528737</v>
      </c>
    </row>
    <row r="224" spans="1:18" ht="15.75" hidden="1" customHeight="1" x14ac:dyDescent="0.25">
      <c r="A224" s="10">
        <v>357</v>
      </c>
      <c r="B224" s="111"/>
      <c r="C224" s="6" t="s">
        <v>2775</v>
      </c>
      <c r="D224" s="7">
        <v>44973</v>
      </c>
      <c r="E224" s="8" t="s">
        <v>2776</v>
      </c>
      <c r="F224" s="9">
        <v>-85671</v>
      </c>
      <c r="G224" s="8" t="s">
        <v>1378</v>
      </c>
      <c r="H224" s="9">
        <v>-8995</v>
      </c>
      <c r="I224" s="112"/>
      <c r="J224" s="113"/>
      <c r="K224" s="114"/>
      <c r="L224" s="115"/>
      <c r="M224" s="116"/>
      <c r="N224" s="15" t="s">
        <v>8721</v>
      </c>
      <c r="O224" t="s">
        <v>4935</v>
      </c>
      <c r="Q224">
        <v>4178</v>
      </c>
      <c r="R224" s="14">
        <v>-85671</v>
      </c>
    </row>
    <row r="225" spans="1:18" ht="15.75" hidden="1" customHeight="1" x14ac:dyDescent="0.25">
      <c r="A225" s="11">
        <v>358</v>
      </c>
      <c r="B225" s="100"/>
      <c r="C225" s="6" t="s">
        <v>2777</v>
      </c>
      <c r="D225" s="7">
        <v>44977</v>
      </c>
      <c r="E225" s="8" t="s">
        <v>2778</v>
      </c>
      <c r="F225" s="9">
        <v>-1792791</v>
      </c>
      <c r="G225" s="8" t="s">
        <v>1378</v>
      </c>
      <c r="H225" s="9">
        <v>-188243</v>
      </c>
      <c r="I225" s="104"/>
      <c r="J225" s="105"/>
      <c r="K225" s="106"/>
      <c r="L225" s="109"/>
      <c r="M225" s="110"/>
      <c r="N225" s="15" t="s">
        <v>8722</v>
      </c>
      <c r="O225" t="s">
        <v>4935</v>
      </c>
      <c r="Q225">
        <v>4713</v>
      </c>
      <c r="R225" s="14">
        <v>-1792791</v>
      </c>
    </row>
    <row r="226" spans="1:18" ht="15.75" hidden="1" customHeight="1" x14ac:dyDescent="0.25">
      <c r="A226" s="12">
        <v>359</v>
      </c>
      <c r="B226" s="12" t="s">
        <v>2779</v>
      </c>
      <c r="C226" s="6" t="s">
        <v>2780</v>
      </c>
      <c r="D226" s="7">
        <v>44991</v>
      </c>
      <c r="E226" s="8" t="s">
        <v>2781</v>
      </c>
      <c r="F226" s="9">
        <v>-283712</v>
      </c>
      <c r="G226" s="8" t="s">
        <v>1378</v>
      </c>
      <c r="H226" s="9">
        <v>-29790</v>
      </c>
      <c r="I226" s="94">
        <v>-253922</v>
      </c>
      <c r="J226" s="95"/>
      <c r="K226" s="96"/>
      <c r="L226" s="97" t="s">
        <v>60</v>
      </c>
      <c r="M226" s="98"/>
      <c r="N226" s="15" t="s">
        <v>8723</v>
      </c>
      <c r="O226" t="s">
        <v>4935</v>
      </c>
      <c r="Q226">
        <v>7292</v>
      </c>
      <c r="R226" s="14">
        <v>-283712</v>
      </c>
    </row>
    <row r="227" spans="1:18" ht="15.75" hidden="1" customHeight="1" x14ac:dyDescent="0.25">
      <c r="A227" s="12">
        <v>367</v>
      </c>
      <c r="B227" s="12" t="s">
        <v>2791</v>
      </c>
      <c r="C227" s="6" t="s">
        <v>2792</v>
      </c>
      <c r="D227" s="7">
        <v>44991</v>
      </c>
      <c r="E227" s="8" t="s">
        <v>2793</v>
      </c>
      <c r="F227" s="9">
        <v>-1499269</v>
      </c>
      <c r="G227" s="8" t="s">
        <v>1378</v>
      </c>
      <c r="H227" s="9">
        <v>-157423</v>
      </c>
      <c r="I227" s="94">
        <v>-1341846</v>
      </c>
      <c r="J227" s="95"/>
      <c r="K227" s="96"/>
      <c r="L227" s="97" t="s">
        <v>608</v>
      </c>
      <c r="M227" s="98"/>
      <c r="N227" s="15" t="s">
        <v>8724</v>
      </c>
      <c r="O227" t="s">
        <v>4935</v>
      </c>
      <c r="Q227">
        <v>1794</v>
      </c>
      <c r="R227" s="14">
        <v>-1499269</v>
      </c>
    </row>
    <row r="228" spans="1:18" ht="15.75" hidden="1" customHeight="1" x14ac:dyDescent="0.25">
      <c r="A228" s="12">
        <v>375</v>
      </c>
      <c r="B228" s="12" t="s">
        <v>2804</v>
      </c>
      <c r="C228" s="6" t="s">
        <v>2805</v>
      </c>
      <c r="D228" s="7">
        <v>44998</v>
      </c>
      <c r="E228" s="8" t="s">
        <v>2806</v>
      </c>
      <c r="F228" s="9">
        <v>-510654</v>
      </c>
      <c r="G228" s="8" t="s">
        <v>1378</v>
      </c>
      <c r="H228" s="9">
        <v>-53619</v>
      </c>
      <c r="I228" s="94">
        <v>-457035</v>
      </c>
      <c r="J228" s="95"/>
      <c r="K228" s="96"/>
      <c r="L228" s="97" t="s">
        <v>627</v>
      </c>
      <c r="M228" s="98"/>
      <c r="N228" s="15" t="s">
        <v>8725</v>
      </c>
      <c r="O228" t="s">
        <v>4935</v>
      </c>
      <c r="Q228">
        <v>326</v>
      </c>
      <c r="R228" s="14">
        <v>-510654</v>
      </c>
    </row>
    <row r="229" spans="1:18" ht="15.75" hidden="1" customHeight="1" x14ac:dyDescent="0.25">
      <c r="A229" s="12">
        <v>379</v>
      </c>
      <c r="B229" s="12" t="s">
        <v>2812</v>
      </c>
      <c r="C229" s="6" t="s">
        <v>2813</v>
      </c>
      <c r="D229" s="7">
        <v>44973</v>
      </c>
      <c r="E229" s="8" t="s">
        <v>2814</v>
      </c>
      <c r="F229" s="9">
        <v>-184613</v>
      </c>
      <c r="G229" s="8" t="s">
        <v>1378</v>
      </c>
      <c r="H229" s="9">
        <v>-19384</v>
      </c>
      <c r="I229" s="94">
        <v>-165229</v>
      </c>
      <c r="J229" s="95"/>
      <c r="K229" s="96"/>
      <c r="L229" s="97" t="s">
        <v>638</v>
      </c>
      <c r="M229" s="98"/>
      <c r="N229" s="15" t="s">
        <v>8726</v>
      </c>
      <c r="O229" t="s">
        <v>4935</v>
      </c>
      <c r="Q229">
        <v>161</v>
      </c>
      <c r="R229" s="14">
        <v>-184613</v>
      </c>
    </row>
    <row r="230" spans="1:18" ht="15.75" hidden="1" customHeight="1" x14ac:dyDescent="0.25">
      <c r="A230" s="12">
        <v>422</v>
      </c>
      <c r="B230" s="12" t="s">
        <v>2870</v>
      </c>
      <c r="C230" s="6" t="s">
        <v>2871</v>
      </c>
      <c r="D230" s="7">
        <v>44984</v>
      </c>
      <c r="E230" s="8" t="s">
        <v>2872</v>
      </c>
      <c r="F230" s="9">
        <v>-339381</v>
      </c>
      <c r="G230" s="8" t="s">
        <v>1378</v>
      </c>
      <c r="H230" s="9">
        <v>-35635</v>
      </c>
      <c r="I230" s="94">
        <v>-303746</v>
      </c>
      <c r="J230" s="95"/>
      <c r="K230" s="96"/>
      <c r="L230" s="97" t="s">
        <v>729</v>
      </c>
      <c r="M230" s="98"/>
      <c r="N230" s="15" t="s">
        <v>8727</v>
      </c>
      <c r="O230" t="s">
        <v>4935</v>
      </c>
      <c r="Q230">
        <v>156</v>
      </c>
      <c r="R230" s="14">
        <v>-339381</v>
      </c>
    </row>
    <row r="231" spans="1:18" ht="15.75" hidden="1" customHeight="1" x14ac:dyDescent="0.25">
      <c r="A231" s="12">
        <v>429</v>
      </c>
      <c r="B231" s="12" t="s">
        <v>2882</v>
      </c>
      <c r="C231" s="6" t="s">
        <v>2883</v>
      </c>
      <c r="D231" s="7">
        <v>44974</v>
      </c>
      <c r="E231" s="8" t="s">
        <v>2884</v>
      </c>
      <c r="F231" s="9">
        <v>-420523</v>
      </c>
      <c r="G231" s="8" t="s">
        <v>1378</v>
      </c>
      <c r="H231" s="9">
        <v>-44155</v>
      </c>
      <c r="I231" s="94">
        <v>-376368</v>
      </c>
      <c r="J231" s="95"/>
      <c r="K231" s="96"/>
      <c r="L231" s="97" t="s">
        <v>751</v>
      </c>
      <c r="M231" s="98"/>
      <c r="N231" s="15" t="s">
        <v>8728</v>
      </c>
      <c r="O231" t="s">
        <v>4935</v>
      </c>
      <c r="Q231">
        <v>163</v>
      </c>
      <c r="R231" s="14">
        <v>-420523</v>
      </c>
    </row>
    <row r="232" spans="1:18" ht="15.75" hidden="1" customHeight="1" x14ac:dyDescent="0.25">
      <c r="A232" s="12">
        <v>433</v>
      </c>
      <c r="B232" s="12" t="s">
        <v>2889</v>
      </c>
      <c r="C232" s="6" t="s">
        <v>1758</v>
      </c>
      <c r="D232" s="7">
        <v>44984</v>
      </c>
      <c r="E232" s="8" t="s">
        <v>2890</v>
      </c>
      <c r="F232" s="9">
        <v>-130973</v>
      </c>
      <c r="G232" s="8" t="s">
        <v>1378</v>
      </c>
      <c r="H232" s="9">
        <v>-13752</v>
      </c>
      <c r="I232" s="94">
        <v>-117221</v>
      </c>
      <c r="J232" s="95"/>
      <c r="K232" s="96"/>
      <c r="L232" s="97" t="s">
        <v>761</v>
      </c>
      <c r="M232" s="98"/>
      <c r="N232" s="15" t="s">
        <v>8638</v>
      </c>
      <c r="O232" t="s">
        <v>4935</v>
      </c>
      <c r="Q232">
        <v>149</v>
      </c>
      <c r="R232" s="14">
        <v>-130973</v>
      </c>
    </row>
    <row r="233" spans="1:18" ht="15.75" hidden="1" customHeight="1" x14ac:dyDescent="0.25">
      <c r="A233" s="5">
        <v>436</v>
      </c>
      <c r="B233" s="99" t="s">
        <v>2894</v>
      </c>
      <c r="C233" s="6" t="s">
        <v>2895</v>
      </c>
      <c r="D233" s="7">
        <v>44979</v>
      </c>
      <c r="E233" s="8" t="s">
        <v>2896</v>
      </c>
      <c r="F233" s="9">
        <v>-499854</v>
      </c>
      <c r="G233" s="8" t="s">
        <v>1378</v>
      </c>
      <c r="H233" s="9">
        <v>-52485</v>
      </c>
      <c r="I233" s="101">
        <v>-564590</v>
      </c>
      <c r="J233" s="102"/>
      <c r="K233" s="103"/>
      <c r="L233" s="107" t="s">
        <v>772</v>
      </c>
      <c r="M233" s="108"/>
      <c r="N233" s="15" t="s">
        <v>8729</v>
      </c>
      <c r="O233" t="s">
        <v>4935</v>
      </c>
      <c r="Q233">
        <v>286</v>
      </c>
      <c r="R233" s="14">
        <v>-499854</v>
      </c>
    </row>
    <row r="234" spans="1:18" ht="15.75" hidden="1" customHeight="1" x14ac:dyDescent="0.25">
      <c r="A234" s="11">
        <v>437</v>
      </c>
      <c r="B234" s="100"/>
      <c r="C234" s="6" t="s">
        <v>2897</v>
      </c>
      <c r="D234" s="7">
        <v>44979</v>
      </c>
      <c r="E234" s="8" t="s">
        <v>2898</v>
      </c>
      <c r="F234" s="9">
        <v>-130973</v>
      </c>
      <c r="G234" s="8" t="s">
        <v>1378</v>
      </c>
      <c r="H234" s="9">
        <v>-13752</v>
      </c>
      <c r="I234" s="104"/>
      <c r="J234" s="105"/>
      <c r="K234" s="106"/>
      <c r="L234" s="109"/>
      <c r="M234" s="110"/>
      <c r="N234" s="15" t="s">
        <v>8730</v>
      </c>
      <c r="O234" t="s">
        <v>4935</v>
      </c>
      <c r="Q234">
        <v>287</v>
      </c>
      <c r="R234" s="14">
        <v>-130973</v>
      </c>
    </row>
    <row r="235" spans="1:18" ht="15.75" hidden="1" customHeight="1" x14ac:dyDescent="0.25">
      <c r="A235" s="5">
        <v>444</v>
      </c>
      <c r="B235" s="99" t="s">
        <v>2906</v>
      </c>
      <c r="C235" s="6" t="s">
        <v>2907</v>
      </c>
      <c r="D235" s="7">
        <v>44974</v>
      </c>
      <c r="E235" s="8" t="s">
        <v>2908</v>
      </c>
      <c r="F235" s="9">
        <v>-103839</v>
      </c>
      <c r="G235" s="8" t="s">
        <v>1378</v>
      </c>
      <c r="H235" s="9">
        <v>-10903</v>
      </c>
      <c r="I235" s="101">
        <v>-420313</v>
      </c>
      <c r="J235" s="102"/>
      <c r="K235" s="103"/>
      <c r="L235" s="107" t="s">
        <v>779</v>
      </c>
      <c r="M235" s="108"/>
      <c r="N235" s="15" t="s">
        <v>8731</v>
      </c>
      <c r="O235" t="s">
        <v>4935</v>
      </c>
      <c r="Q235">
        <v>182</v>
      </c>
      <c r="R235" s="14">
        <v>-103839</v>
      </c>
    </row>
    <row r="236" spans="1:18" ht="15.75" hidden="1" customHeight="1" x14ac:dyDescent="0.25">
      <c r="A236" s="11">
        <v>445</v>
      </c>
      <c r="B236" s="100"/>
      <c r="C236" s="6" t="s">
        <v>2909</v>
      </c>
      <c r="D236" s="7">
        <v>44974</v>
      </c>
      <c r="E236" s="8" t="s">
        <v>2910</v>
      </c>
      <c r="F236" s="9">
        <v>-365784</v>
      </c>
      <c r="G236" s="8" t="s">
        <v>1378</v>
      </c>
      <c r="H236" s="9">
        <v>-38407</v>
      </c>
      <c r="I236" s="104"/>
      <c r="J236" s="105"/>
      <c r="K236" s="106"/>
      <c r="L236" s="109"/>
      <c r="M236" s="110"/>
      <c r="N236" s="15" t="s">
        <v>8732</v>
      </c>
      <c r="O236" t="s">
        <v>4935</v>
      </c>
      <c r="Q236">
        <v>181</v>
      </c>
      <c r="R236" s="14">
        <v>-365784</v>
      </c>
    </row>
    <row r="237" spans="1:18" ht="15.75" hidden="1" customHeight="1" x14ac:dyDescent="0.25">
      <c r="A237" s="5">
        <v>453</v>
      </c>
      <c r="B237" s="99" t="s">
        <v>2922</v>
      </c>
      <c r="C237" s="6" t="s">
        <v>2923</v>
      </c>
      <c r="D237" s="7">
        <v>44967</v>
      </c>
      <c r="E237" s="8" t="s">
        <v>2924</v>
      </c>
      <c r="F237" s="9">
        <v>-161548</v>
      </c>
      <c r="G237" s="8" t="s">
        <v>1378</v>
      </c>
      <c r="H237" s="9">
        <v>-16962</v>
      </c>
      <c r="I237" s="101">
        <v>-597700</v>
      </c>
      <c r="J237" s="102"/>
      <c r="K237" s="103"/>
      <c r="L237" s="107" t="s">
        <v>795</v>
      </c>
      <c r="M237" s="108"/>
      <c r="N237" s="15" t="s">
        <v>6323</v>
      </c>
      <c r="O237" t="s">
        <v>4935</v>
      </c>
      <c r="Q237">
        <v>147</v>
      </c>
      <c r="R237" s="14">
        <v>-161548</v>
      </c>
    </row>
    <row r="238" spans="1:18" ht="15.75" hidden="1" customHeight="1" x14ac:dyDescent="0.25">
      <c r="A238" s="11">
        <v>454</v>
      </c>
      <c r="B238" s="100"/>
      <c r="C238" s="6" t="s">
        <v>2925</v>
      </c>
      <c r="D238" s="7">
        <v>44972</v>
      </c>
      <c r="E238" s="8" t="s">
        <v>2926</v>
      </c>
      <c r="F238" s="9">
        <v>-506273</v>
      </c>
      <c r="G238" s="8" t="s">
        <v>1378</v>
      </c>
      <c r="H238" s="9">
        <v>-53159</v>
      </c>
      <c r="I238" s="104"/>
      <c r="J238" s="105"/>
      <c r="K238" s="106"/>
      <c r="L238" s="109"/>
      <c r="M238" s="110"/>
      <c r="N238" s="15" t="s">
        <v>8733</v>
      </c>
      <c r="O238" t="s">
        <v>4935</v>
      </c>
      <c r="Q238">
        <v>183</v>
      </c>
      <c r="R238" s="14">
        <v>-506273</v>
      </c>
    </row>
    <row r="239" spans="1:18" ht="15.75" hidden="1" customHeight="1" x14ac:dyDescent="0.25">
      <c r="A239" s="5">
        <v>459</v>
      </c>
      <c r="B239" s="99" t="s">
        <v>2932</v>
      </c>
      <c r="C239" s="6" t="s">
        <v>2933</v>
      </c>
      <c r="D239" s="7">
        <v>44958</v>
      </c>
      <c r="E239" s="8" t="s">
        <v>2934</v>
      </c>
      <c r="F239" s="9">
        <v>-207678</v>
      </c>
      <c r="G239" s="8" t="s">
        <v>1378</v>
      </c>
      <c r="H239" s="9">
        <v>-21806</v>
      </c>
      <c r="I239" s="101">
        <v>-476838</v>
      </c>
      <c r="J239" s="102"/>
      <c r="K239" s="103"/>
      <c r="L239" s="107" t="s">
        <v>799</v>
      </c>
      <c r="M239" s="108"/>
      <c r="N239" s="15" t="s">
        <v>8734</v>
      </c>
      <c r="O239" t="s">
        <v>4935</v>
      </c>
      <c r="Q239">
        <v>66</v>
      </c>
      <c r="R239" s="14">
        <v>-207678</v>
      </c>
    </row>
    <row r="240" spans="1:18" ht="15.75" hidden="1" customHeight="1" x14ac:dyDescent="0.25">
      <c r="A240" s="11">
        <v>460</v>
      </c>
      <c r="B240" s="100"/>
      <c r="C240" s="6" t="s">
        <v>2935</v>
      </c>
      <c r="D240" s="7">
        <v>44985</v>
      </c>
      <c r="E240" s="8" t="s">
        <v>2936</v>
      </c>
      <c r="F240" s="9">
        <v>-325102</v>
      </c>
      <c r="G240" s="8" t="s">
        <v>1378</v>
      </c>
      <c r="H240" s="9">
        <v>-34136</v>
      </c>
      <c r="I240" s="104"/>
      <c r="J240" s="105"/>
      <c r="K240" s="106"/>
      <c r="L240" s="109"/>
      <c r="M240" s="110"/>
      <c r="N240" s="15" t="s">
        <v>8735</v>
      </c>
      <c r="O240" t="s">
        <v>4935</v>
      </c>
      <c r="Q240">
        <v>199</v>
      </c>
      <c r="R240" s="14">
        <v>-325102</v>
      </c>
    </row>
    <row r="241" spans="1:18" ht="15.75" hidden="1" customHeight="1" x14ac:dyDescent="0.25">
      <c r="A241" s="12">
        <v>474</v>
      </c>
      <c r="B241" s="12" t="s">
        <v>2956</v>
      </c>
      <c r="C241" s="6" t="s">
        <v>2957</v>
      </c>
      <c r="D241" s="7">
        <v>44980</v>
      </c>
      <c r="E241" s="8" t="s">
        <v>2958</v>
      </c>
      <c r="F241" s="9">
        <v>-65133</v>
      </c>
      <c r="G241" s="8" t="s">
        <v>1378</v>
      </c>
      <c r="H241" s="9">
        <v>-6839</v>
      </c>
      <c r="I241" s="94">
        <v>-58294</v>
      </c>
      <c r="J241" s="95"/>
      <c r="K241" s="96"/>
      <c r="L241" s="97" t="s">
        <v>1952</v>
      </c>
      <c r="M241" s="98"/>
      <c r="N241" s="15" t="s">
        <v>8352</v>
      </c>
      <c r="O241" t="s">
        <v>4935</v>
      </c>
      <c r="Q241">
        <v>213</v>
      </c>
      <c r="R241" s="14">
        <v>-65133</v>
      </c>
    </row>
    <row r="242" spans="1:18" ht="15.75" hidden="1" customHeight="1" x14ac:dyDescent="0.25">
      <c r="A242" s="5">
        <v>475</v>
      </c>
      <c r="B242" s="99" t="s">
        <v>2959</v>
      </c>
      <c r="C242" s="6" t="s">
        <v>2960</v>
      </c>
      <c r="D242" s="7">
        <v>44980</v>
      </c>
      <c r="E242" s="8" t="s">
        <v>2961</v>
      </c>
      <c r="F242" s="9">
        <v>-424259</v>
      </c>
      <c r="G242" s="8" t="s">
        <v>1378</v>
      </c>
      <c r="H242" s="9">
        <v>-44547</v>
      </c>
      <c r="I242" s="101">
        <v>-2230932</v>
      </c>
      <c r="J242" s="102"/>
      <c r="K242" s="103"/>
      <c r="L242" s="107" t="s">
        <v>844</v>
      </c>
      <c r="M242" s="108"/>
      <c r="N242" s="15" t="s">
        <v>8736</v>
      </c>
      <c r="O242" t="s">
        <v>4935</v>
      </c>
      <c r="Q242">
        <v>350</v>
      </c>
      <c r="R242" s="14">
        <v>-424259</v>
      </c>
    </row>
    <row r="243" spans="1:18" ht="15.75" hidden="1" customHeight="1" x14ac:dyDescent="0.25">
      <c r="A243" s="10">
        <v>476</v>
      </c>
      <c r="B243" s="111"/>
      <c r="C243" s="6" t="s">
        <v>2962</v>
      </c>
      <c r="D243" s="7">
        <v>44981</v>
      </c>
      <c r="E243" s="8" t="s">
        <v>2963</v>
      </c>
      <c r="F243" s="9">
        <v>-506385</v>
      </c>
      <c r="G243" s="8" t="s">
        <v>1378</v>
      </c>
      <c r="H243" s="9">
        <v>-53170</v>
      </c>
      <c r="I243" s="112"/>
      <c r="J243" s="113"/>
      <c r="K243" s="114"/>
      <c r="L243" s="115"/>
      <c r="M243" s="116"/>
      <c r="N243" s="15" t="s">
        <v>8737</v>
      </c>
      <c r="O243" t="s">
        <v>4935</v>
      </c>
      <c r="Q243">
        <v>368</v>
      </c>
      <c r="R243" s="14">
        <v>-506385</v>
      </c>
    </row>
    <row r="244" spans="1:18" ht="15.75" hidden="1" customHeight="1" x14ac:dyDescent="0.25">
      <c r="A244" s="10">
        <v>477</v>
      </c>
      <c r="B244" s="111"/>
      <c r="C244" s="6" t="s">
        <v>2964</v>
      </c>
      <c r="D244" s="7">
        <v>44963</v>
      </c>
      <c r="E244" s="8" t="s">
        <v>2965</v>
      </c>
      <c r="F244" s="9">
        <v>-446386</v>
      </c>
      <c r="G244" s="8" t="s">
        <v>1378</v>
      </c>
      <c r="H244" s="9">
        <v>-46870</v>
      </c>
      <c r="I244" s="112"/>
      <c r="J244" s="113"/>
      <c r="K244" s="114"/>
      <c r="L244" s="115"/>
      <c r="M244" s="116"/>
      <c r="N244" s="15" t="s">
        <v>8738</v>
      </c>
      <c r="O244" t="s">
        <v>4935</v>
      </c>
      <c r="Q244">
        <v>153</v>
      </c>
      <c r="R244" s="14">
        <v>-446386</v>
      </c>
    </row>
    <row r="245" spans="1:18" ht="15.75" hidden="1" customHeight="1" x14ac:dyDescent="0.25">
      <c r="A245" s="10">
        <v>478</v>
      </c>
      <c r="B245" s="111"/>
      <c r="C245" s="6" t="s">
        <v>2966</v>
      </c>
      <c r="D245" s="7">
        <v>44968</v>
      </c>
      <c r="E245" s="8" t="s">
        <v>2967</v>
      </c>
      <c r="F245" s="9">
        <v>-914166</v>
      </c>
      <c r="G245" s="8" t="s">
        <v>1378</v>
      </c>
      <c r="H245" s="9">
        <v>-95987</v>
      </c>
      <c r="I245" s="112"/>
      <c r="J245" s="113"/>
      <c r="K245" s="114"/>
      <c r="L245" s="115"/>
      <c r="M245" s="116"/>
      <c r="N245" s="15" t="s">
        <v>8739</v>
      </c>
      <c r="O245" t="s">
        <v>4935</v>
      </c>
      <c r="Q245">
        <v>259</v>
      </c>
      <c r="R245" s="14">
        <v>-914166</v>
      </c>
    </row>
    <row r="246" spans="1:18" ht="15.75" hidden="1" customHeight="1" x14ac:dyDescent="0.25">
      <c r="A246" s="11">
        <v>479</v>
      </c>
      <c r="B246" s="100"/>
      <c r="C246" s="6" t="s">
        <v>2968</v>
      </c>
      <c r="D246" s="7">
        <v>44985</v>
      </c>
      <c r="E246" s="8" t="s">
        <v>2969</v>
      </c>
      <c r="F246" s="9">
        <v>-201465</v>
      </c>
      <c r="G246" s="8" t="s">
        <v>1378</v>
      </c>
      <c r="H246" s="9">
        <v>-21154</v>
      </c>
      <c r="I246" s="104"/>
      <c r="J246" s="105"/>
      <c r="K246" s="106"/>
      <c r="L246" s="109"/>
      <c r="M246" s="110"/>
      <c r="N246" s="15" t="s">
        <v>8740</v>
      </c>
      <c r="O246" t="s">
        <v>4935</v>
      </c>
      <c r="Q246">
        <v>459</v>
      </c>
      <c r="R246" s="14">
        <v>-201465</v>
      </c>
    </row>
    <row r="247" spans="1:18" ht="15.75" hidden="1" customHeight="1" x14ac:dyDescent="0.25">
      <c r="A247" s="12">
        <v>486</v>
      </c>
      <c r="B247" s="12" t="s">
        <v>2977</v>
      </c>
      <c r="C247" s="6" t="s">
        <v>2978</v>
      </c>
      <c r="D247" s="7">
        <v>44998</v>
      </c>
      <c r="E247" s="8" t="s">
        <v>2979</v>
      </c>
      <c r="F247" s="9">
        <v>-678671</v>
      </c>
      <c r="G247" s="8" t="s">
        <v>1378</v>
      </c>
      <c r="H247" s="9">
        <v>-71260</v>
      </c>
      <c r="I247" s="94">
        <v>-607411</v>
      </c>
      <c r="J247" s="95"/>
      <c r="K247" s="96"/>
      <c r="L247" s="97" t="s">
        <v>857</v>
      </c>
      <c r="M247" s="98"/>
      <c r="N247" s="15" t="s">
        <v>8741</v>
      </c>
      <c r="O247" t="s">
        <v>4935</v>
      </c>
      <c r="Q247">
        <v>742</v>
      </c>
      <c r="R247" s="14">
        <v>-678671</v>
      </c>
    </row>
    <row r="248" spans="1:18" ht="15.75" hidden="1" customHeight="1" x14ac:dyDescent="0.25">
      <c r="A248" s="12">
        <v>489</v>
      </c>
      <c r="B248" s="12" t="s">
        <v>2984</v>
      </c>
      <c r="C248" s="6" t="s">
        <v>2985</v>
      </c>
      <c r="D248" s="7">
        <v>44978</v>
      </c>
      <c r="E248" s="8" t="s">
        <v>2986</v>
      </c>
      <c r="F248" s="9">
        <v>-95360</v>
      </c>
      <c r="G248" s="8" t="s">
        <v>1378</v>
      </c>
      <c r="H248" s="9">
        <v>-10013</v>
      </c>
      <c r="I248" s="94">
        <v>-85347</v>
      </c>
      <c r="J248" s="95"/>
      <c r="K248" s="96"/>
      <c r="L248" s="97" t="s">
        <v>865</v>
      </c>
      <c r="M248" s="98"/>
      <c r="N248" s="15" t="s">
        <v>8742</v>
      </c>
      <c r="O248" t="s">
        <v>4935</v>
      </c>
      <c r="Q248">
        <v>65</v>
      </c>
      <c r="R248" s="14">
        <v>-95360</v>
      </c>
    </row>
    <row r="249" spans="1:18" ht="15.75" hidden="1" customHeight="1" x14ac:dyDescent="0.25">
      <c r="A249" s="5">
        <v>493</v>
      </c>
      <c r="B249" s="99" t="s">
        <v>2991</v>
      </c>
      <c r="C249" s="6" t="s">
        <v>2141</v>
      </c>
      <c r="D249" s="7">
        <v>44979</v>
      </c>
      <c r="E249" s="8" t="s">
        <v>2992</v>
      </c>
      <c r="F249" s="9">
        <v>-244328</v>
      </c>
      <c r="G249" s="8" t="s">
        <v>1378</v>
      </c>
      <c r="H249" s="9">
        <v>-25654</v>
      </c>
      <c r="I249" s="101">
        <v>-505754</v>
      </c>
      <c r="J249" s="102"/>
      <c r="K249" s="103"/>
      <c r="L249" s="107" t="s">
        <v>868</v>
      </c>
      <c r="M249" s="108"/>
      <c r="N249" s="15" t="s">
        <v>8666</v>
      </c>
      <c r="O249" t="s">
        <v>4935</v>
      </c>
      <c r="Q249">
        <v>111</v>
      </c>
      <c r="R249" s="14">
        <v>-244328</v>
      </c>
    </row>
    <row r="250" spans="1:18" ht="15.75" hidden="1" customHeight="1" x14ac:dyDescent="0.25">
      <c r="A250" s="11">
        <v>494</v>
      </c>
      <c r="B250" s="100"/>
      <c r="C250" s="6" t="s">
        <v>2993</v>
      </c>
      <c r="D250" s="7">
        <v>44979</v>
      </c>
      <c r="E250" s="8" t="s">
        <v>2994</v>
      </c>
      <c r="F250" s="9">
        <v>-320760</v>
      </c>
      <c r="G250" s="8" t="s">
        <v>1378</v>
      </c>
      <c r="H250" s="9">
        <v>-33680</v>
      </c>
      <c r="I250" s="104"/>
      <c r="J250" s="105"/>
      <c r="K250" s="106"/>
      <c r="L250" s="109"/>
      <c r="M250" s="110"/>
      <c r="N250" s="15" t="s">
        <v>8743</v>
      </c>
      <c r="O250" t="s">
        <v>4935</v>
      </c>
      <c r="Q250">
        <v>112</v>
      </c>
      <c r="R250" s="14">
        <v>-320760</v>
      </c>
    </row>
    <row r="251" spans="1:18" ht="15.75" hidden="1" customHeight="1" x14ac:dyDescent="0.25">
      <c r="A251" s="12">
        <v>509</v>
      </c>
      <c r="B251" s="12" t="s">
        <v>3014</v>
      </c>
      <c r="C251" s="6" t="s">
        <v>3015</v>
      </c>
      <c r="D251" s="7">
        <v>44999</v>
      </c>
      <c r="E251" s="8" t="s">
        <v>3016</v>
      </c>
      <c r="F251" s="9">
        <v>-103839</v>
      </c>
      <c r="G251" s="8" t="s">
        <v>1378</v>
      </c>
      <c r="H251" s="9">
        <v>-10903</v>
      </c>
      <c r="I251" s="94">
        <v>-92936</v>
      </c>
      <c r="J251" s="95"/>
      <c r="K251" s="96"/>
      <c r="L251" s="97" t="s">
        <v>912</v>
      </c>
      <c r="M251" s="98"/>
      <c r="N251" s="15" t="s">
        <v>8744</v>
      </c>
      <c r="O251" t="s">
        <v>4935</v>
      </c>
      <c r="Q251">
        <v>311</v>
      </c>
      <c r="R251" s="14">
        <v>-103839</v>
      </c>
    </row>
    <row r="252" spans="1:18" ht="15.75" hidden="1" customHeight="1" x14ac:dyDescent="0.25">
      <c r="A252" s="12">
        <v>519</v>
      </c>
      <c r="B252" s="12" t="s">
        <v>3028</v>
      </c>
      <c r="C252" s="6" t="s">
        <v>3029</v>
      </c>
      <c r="D252" s="7">
        <v>44993</v>
      </c>
      <c r="E252" s="8" t="s">
        <v>3030</v>
      </c>
      <c r="F252" s="9">
        <v>-55200</v>
      </c>
      <c r="G252" s="8" t="s">
        <v>1378</v>
      </c>
      <c r="H252" s="9">
        <v>-5796</v>
      </c>
      <c r="I252" s="94">
        <v>-49404</v>
      </c>
      <c r="J252" s="95"/>
      <c r="K252" s="96"/>
      <c r="L252" s="97" t="s">
        <v>931</v>
      </c>
      <c r="M252" s="98"/>
      <c r="N252" s="15" t="s">
        <v>8745</v>
      </c>
      <c r="O252" t="s">
        <v>4935</v>
      </c>
      <c r="Q252">
        <v>260</v>
      </c>
      <c r="R252" s="14">
        <v>-55200</v>
      </c>
    </row>
    <row r="253" spans="1:18" ht="15.75" hidden="1" customHeight="1" x14ac:dyDescent="0.25">
      <c r="A253" s="12">
        <v>532</v>
      </c>
      <c r="B253" s="12" t="s">
        <v>3048</v>
      </c>
      <c r="C253" s="6" t="s">
        <v>3049</v>
      </c>
      <c r="D253" s="7">
        <v>44977</v>
      </c>
      <c r="E253" s="8" t="s">
        <v>3050</v>
      </c>
      <c r="F253" s="9">
        <v>-122164</v>
      </c>
      <c r="G253" s="8" t="s">
        <v>1378</v>
      </c>
      <c r="H253" s="9">
        <v>-12827</v>
      </c>
      <c r="I253" s="94">
        <v>-109337</v>
      </c>
      <c r="J253" s="95"/>
      <c r="K253" s="96"/>
      <c r="L253" s="97" t="s">
        <v>960</v>
      </c>
      <c r="M253" s="98"/>
      <c r="N253" s="15" t="s">
        <v>8746</v>
      </c>
      <c r="O253" t="s">
        <v>4935</v>
      </c>
      <c r="Q253">
        <v>221</v>
      </c>
      <c r="R253" s="14">
        <v>-122164</v>
      </c>
    </row>
    <row r="254" spans="1:18" ht="15.75" hidden="1" customHeight="1" x14ac:dyDescent="0.25">
      <c r="A254" s="12">
        <v>537</v>
      </c>
      <c r="B254" s="12" t="s">
        <v>3057</v>
      </c>
      <c r="C254" s="6" t="s">
        <v>3058</v>
      </c>
      <c r="D254" s="7">
        <v>44973</v>
      </c>
      <c r="E254" s="8" t="s">
        <v>3059</v>
      </c>
      <c r="F254" s="9">
        <v>-691873</v>
      </c>
      <c r="G254" s="8" t="s">
        <v>1378</v>
      </c>
      <c r="H254" s="9">
        <v>-72647</v>
      </c>
      <c r="I254" s="94">
        <v>-619226</v>
      </c>
      <c r="J254" s="95"/>
      <c r="K254" s="96"/>
      <c r="L254" s="97" t="s">
        <v>972</v>
      </c>
      <c r="M254" s="98"/>
      <c r="N254" s="15" t="s">
        <v>8747</v>
      </c>
      <c r="O254" t="s">
        <v>4935</v>
      </c>
      <c r="Q254">
        <v>147</v>
      </c>
      <c r="R254" s="14">
        <v>-691873</v>
      </c>
    </row>
    <row r="255" spans="1:18" ht="15.75" hidden="1" customHeight="1" x14ac:dyDescent="0.25">
      <c r="A255" s="12">
        <v>544</v>
      </c>
      <c r="B255" s="12" t="s">
        <v>3068</v>
      </c>
      <c r="C255" s="6" t="s">
        <v>3069</v>
      </c>
      <c r="D255" s="7">
        <v>44964</v>
      </c>
      <c r="E255" s="8" t="s">
        <v>3070</v>
      </c>
      <c r="F255" s="9">
        <v>-101951</v>
      </c>
      <c r="G255" s="8" t="s">
        <v>1378</v>
      </c>
      <c r="H255" s="9">
        <v>-10705</v>
      </c>
      <c r="I255" s="94">
        <v>-91246</v>
      </c>
      <c r="J255" s="95"/>
      <c r="K255" s="96"/>
      <c r="L255" s="97" t="s">
        <v>997</v>
      </c>
      <c r="M255" s="98"/>
      <c r="N255" s="15" t="s">
        <v>8748</v>
      </c>
      <c r="O255" t="s">
        <v>4935</v>
      </c>
      <c r="Q255">
        <v>71</v>
      </c>
      <c r="R255" s="14">
        <v>-101951</v>
      </c>
    </row>
    <row r="256" spans="1:18" ht="15.75" hidden="1" customHeight="1" x14ac:dyDescent="0.25">
      <c r="A256" s="12">
        <v>550</v>
      </c>
      <c r="B256" s="12" t="s">
        <v>3078</v>
      </c>
      <c r="C256" s="6" t="s">
        <v>3079</v>
      </c>
      <c r="D256" s="7">
        <v>44986</v>
      </c>
      <c r="E256" s="8" t="s">
        <v>3080</v>
      </c>
      <c r="F256" s="9">
        <v>-2056229</v>
      </c>
      <c r="G256" s="8" t="s">
        <v>1378</v>
      </c>
      <c r="H256" s="9">
        <v>-215904</v>
      </c>
      <c r="I256" s="94">
        <v>-1840325</v>
      </c>
      <c r="J256" s="95"/>
      <c r="K256" s="96"/>
      <c r="L256" s="97" t="s">
        <v>1007</v>
      </c>
      <c r="M256" s="98"/>
      <c r="N256" s="15" t="s">
        <v>8749</v>
      </c>
      <c r="O256" t="s">
        <v>4935</v>
      </c>
      <c r="Q256">
        <v>191</v>
      </c>
      <c r="R256" s="14">
        <v>-2056229</v>
      </c>
    </row>
    <row r="257" spans="1:18" ht="15.75" hidden="1" customHeight="1" x14ac:dyDescent="0.25">
      <c r="A257" s="12">
        <v>554</v>
      </c>
      <c r="B257" s="12" t="s">
        <v>3086</v>
      </c>
      <c r="C257" s="6" t="s">
        <v>3087</v>
      </c>
      <c r="D257" s="7">
        <v>44981</v>
      </c>
      <c r="E257" s="8" t="s">
        <v>3088</v>
      </c>
      <c r="F257" s="9">
        <v>-513322</v>
      </c>
      <c r="G257" s="8" t="s">
        <v>1378</v>
      </c>
      <c r="H257" s="9">
        <v>-53899</v>
      </c>
      <c r="I257" s="94">
        <v>-459423</v>
      </c>
      <c r="J257" s="95"/>
      <c r="K257" s="96"/>
      <c r="L257" s="97" t="s">
        <v>1022</v>
      </c>
      <c r="M257" s="98"/>
      <c r="N257" s="15" t="s">
        <v>8750</v>
      </c>
      <c r="O257" t="s">
        <v>4935</v>
      </c>
      <c r="Q257">
        <v>93</v>
      </c>
      <c r="R257" s="14">
        <v>-513322</v>
      </c>
    </row>
    <row r="258" spans="1:18" ht="15.75" hidden="1" customHeight="1" x14ac:dyDescent="0.25">
      <c r="A258" s="12">
        <v>559</v>
      </c>
      <c r="B258" s="12" t="s">
        <v>3095</v>
      </c>
      <c r="C258" s="6" t="s">
        <v>3096</v>
      </c>
      <c r="D258" s="7">
        <v>44984</v>
      </c>
      <c r="E258" s="8" t="s">
        <v>3097</v>
      </c>
      <c r="F258" s="9">
        <v>-80774</v>
      </c>
      <c r="G258" s="8" t="s">
        <v>1378</v>
      </c>
      <c r="H258" s="9">
        <v>-8481</v>
      </c>
      <c r="I258" s="94">
        <v>-72293</v>
      </c>
      <c r="J258" s="95"/>
      <c r="K258" s="96"/>
      <c r="L258" s="97" t="s">
        <v>1035</v>
      </c>
      <c r="M258" s="98"/>
      <c r="N258" s="15" t="s">
        <v>8751</v>
      </c>
      <c r="O258" t="s">
        <v>4935</v>
      </c>
      <c r="Q258">
        <v>257</v>
      </c>
      <c r="R258" s="14">
        <v>-80774</v>
      </c>
    </row>
    <row r="259" spans="1:18" ht="15.75" hidden="1" customHeight="1" x14ac:dyDescent="0.25">
      <c r="A259" s="12">
        <v>576</v>
      </c>
      <c r="B259" s="12" t="s">
        <v>3120</v>
      </c>
      <c r="C259" s="6" t="s">
        <v>3121</v>
      </c>
      <c r="D259" s="7">
        <v>44998</v>
      </c>
      <c r="E259" s="8" t="s">
        <v>3122</v>
      </c>
      <c r="F259" s="9">
        <v>-892526</v>
      </c>
      <c r="G259" s="8" t="s">
        <v>1378</v>
      </c>
      <c r="H259" s="9">
        <v>-93715</v>
      </c>
      <c r="I259" s="94">
        <v>-798811</v>
      </c>
      <c r="J259" s="95"/>
      <c r="K259" s="96"/>
      <c r="L259" s="97" t="s">
        <v>1071</v>
      </c>
      <c r="M259" s="98"/>
      <c r="N259" s="15" t="s">
        <v>8274</v>
      </c>
      <c r="O259" t="s">
        <v>4935</v>
      </c>
      <c r="Q259">
        <v>288</v>
      </c>
      <c r="R259" s="14">
        <v>-892526</v>
      </c>
    </row>
    <row r="260" spans="1:18" ht="15.75" hidden="1" customHeight="1" x14ac:dyDescent="0.25">
      <c r="A260" s="12">
        <v>582</v>
      </c>
      <c r="B260" s="12" t="s">
        <v>3130</v>
      </c>
      <c r="C260" s="6" t="s">
        <v>3131</v>
      </c>
      <c r="D260" s="7">
        <v>44981</v>
      </c>
      <c r="E260" s="8" t="s">
        <v>3132</v>
      </c>
      <c r="F260" s="9">
        <v>-122164</v>
      </c>
      <c r="G260" s="8" t="s">
        <v>1378</v>
      </c>
      <c r="H260" s="9">
        <v>-12827</v>
      </c>
      <c r="I260" s="94">
        <v>-109337</v>
      </c>
      <c r="J260" s="95"/>
      <c r="K260" s="96"/>
      <c r="L260" s="97" t="s">
        <v>1091</v>
      </c>
      <c r="M260" s="98"/>
      <c r="N260" s="15" t="s">
        <v>8752</v>
      </c>
      <c r="O260" t="s">
        <v>4935</v>
      </c>
      <c r="Q260">
        <v>234</v>
      </c>
      <c r="R260" s="14">
        <v>-122164</v>
      </c>
    </row>
    <row r="261" spans="1:18" ht="15.75" hidden="1" customHeight="1" x14ac:dyDescent="0.25">
      <c r="A261" s="5">
        <v>617</v>
      </c>
      <c r="B261" s="99" t="s">
        <v>3171</v>
      </c>
      <c r="C261" s="6" t="s">
        <v>3172</v>
      </c>
      <c r="D261" s="7">
        <v>44964</v>
      </c>
      <c r="E261" s="8" t="s">
        <v>3173</v>
      </c>
      <c r="F261" s="9">
        <v>-608768</v>
      </c>
      <c r="G261" s="8" t="s">
        <v>1378</v>
      </c>
      <c r="H261" s="9">
        <v>-63921</v>
      </c>
      <c r="I261" s="101">
        <v>-7344321</v>
      </c>
      <c r="J261" s="102"/>
      <c r="K261" s="103"/>
      <c r="L261" s="107" t="s">
        <v>1120</v>
      </c>
      <c r="M261" s="108"/>
      <c r="N261" s="15" t="s">
        <v>8753</v>
      </c>
      <c r="O261" t="s">
        <v>4935</v>
      </c>
      <c r="Q261">
        <v>155</v>
      </c>
      <c r="R261" s="14">
        <v>-608768</v>
      </c>
    </row>
    <row r="262" spans="1:18" ht="15.75" hidden="1" customHeight="1" x14ac:dyDescent="0.25">
      <c r="A262" s="10">
        <v>618</v>
      </c>
      <c r="B262" s="111"/>
      <c r="C262" s="6" t="s">
        <v>2907</v>
      </c>
      <c r="D262" s="7">
        <v>44965</v>
      </c>
      <c r="E262" s="8" t="s">
        <v>3174</v>
      </c>
      <c r="F262" s="9">
        <v>-1184735</v>
      </c>
      <c r="G262" s="8" t="s">
        <v>1378</v>
      </c>
      <c r="H262" s="9">
        <v>-124397</v>
      </c>
      <c r="I262" s="112"/>
      <c r="J262" s="113"/>
      <c r="K262" s="114"/>
      <c r="L262" s="115"/>
      <c r="M262" s="116"/>
      <c r="N262" s="15" t="s">
        <v>8731</v>
      </c>
      <c r="O262" t="s">
        <v>4935</v>
      </c>
      <c r="Q262">
        <v>182</v>
      </c>
      <c r="R262" s="14">
        <v>-1184735</v>
      </c>
    </row>
    <row r="263" spans="1:18" ht="15.75" hidden="1" customHeight="1" x14ac:dyDescent="0.25">
      <c r="A263" s="10">
        <v>619</v>
      </c>
      <c r="B263" s="111"/>
      <c r="C263" s="6" t="s">
        <v>3175</v>
      </c>
      <c r="D263" s="7">
        <v>44965</v>
      </c>
      <c r="E263" s="8" t="s">
        <v>3176</v>
      </c>
      <c r="F263" s="9">
        <v>-440592</v>
      </c>
      <c r="G263" s="8" t="s">
        <v>1378</v>
      </c>
      <c r="H263" s="9">
        <v>-46262</v>
      </c>
      <c r="I263" s="112"/>
      <c r="J263" s="113"/>
      <c r="K263" s="114"/>
      <c r="L263" s="115"/>
      <c r="M263" s="116"/>
      <c r="N263" s="15" t="s">
        <v>8754</v>
      </c>
      <c r="O263" t="s">
        <v>4935</v>
      </c>
      <c r="Q263">
        <v>228</v>
      </c>
      <c r="R263" s="14">
        <v>-440592</v>
      </c>
    </row>
    <row r="264" spans="1:18" ht="15.75" hidden="1" customHeight="1" x14ac:dyDescent="0.25">
      <c r="A264" s="10">
        <v>620</v>
      </c>
      <c r="B264" s="111"/>
      <c r="C264" s="6" t="s">
        <v>3177</v>
      </c>
      <c r="D264" s="7">
        <v>44977</v>
      </c>
      <c r="E264" s="8" t="s">
        <v>3178</v>
      </c>
      <c r="F264" s="9">
        <v>-873919</v>
      </c>
      <c r="G264" s="8" t="s">
        <v>1378</v>
      </c>
      <c r="H264" s="9">
        <v>-91761</v>
      </c>
      <c r="I264" s="112"/>
      <c r="J264" s="113"/>
      <c r="K264" s="114"/>
      <c r="L264" s="115"/>
      <c r="M264" s="116"/>
      <c r="N264" s="15" t="s">
        <v>8755</v>
      </c>
      <c r="O264" t="s">
        <v>4935</v>
      </c>
      <c r="Q264">
        <v>556</v>
      </c>
      <c r="R264" s="14">
        <v>-873919</v>
      </c>
    </row>
    <row r="265" spans="1:18" ht="15.75" hidden="1" customHeight="1" x14ac:dyDescent="0.25">
      <c r="A265" s="10">
        <v>621</v>
      </c>
      <c r="B265" s="111"/>
      <c r="C265" s="6" t="s">
        <v>3179</v>
      </c>
      <c r="D265" s="7">
        <v>44979</v>
      </c>
      <c r="E265" s="8" t="s">
        <v>3180</v>
      </c>
      <c r="F265" s="9">
        <v>-295019</v>
      </c>
      <c r="G265" s="8" t="s">
        <v>1378</v>
      </c>
      <c r="H265" s="9">
        <v>-30977</v>
      </c>
      <c r="I265" s="112"/>
      <c r="J265" s="113"/>
      <c r="K265" s="114"/>
      <c r="L265" s="115"/>
      <c r="M265" s="116"/>
      <c r="N265" s="15" t="s">
        <v>8756</v>
      </c>
      <c r="O265" t="s">
        <v>4935</v>
      </c>
      <c r="Q265">
        <v>578</v>
      </c>
      <c r="R265" s="14">
        <v>-295019</v>
      </c>
    </row>
    <row r="266" spans="1:18" ht="15.75" hidden="1" customHeight="1" x14ac:dyDescent="0.25">
      <c r="A266" s="10">
        <v>622</v>
      </c>
      <c r="B266" s="111"/>
      <c r="C266" s="6" t="s">
        <v>3181</v>
      </c>
      <c r="D266" s="7">
        <v>44965</v>
      </c>
      <c r="E266" s="8" t="s">
        <v>3182</v>
      </c>
      <c r="F266" s="9">
        <v>-119943</v>
      </c>
      <c r="G266" s="8" t="s">
        <v>1378</v>
      </c>
      <c r="H266" s="9">
        <v>-12594</v>
      </c>
      <c r="I266" s="112"/>
      <c r="J266" s="113"/>
      <c r="K266" s="114"/>
      <c r="L266" s="115"/>
      <c r="M266" s="116"/>
      <c r="N266" s="15" t="s">
        <v>8757</v>
      </c>
      <c r="O266" t="s">
        <v>4935</v>
      </c>
      <c r="Q266">
        <v>183</v>
      </c>
      <c r="R266" s="14">
        <v>-119943</v>
      </c>
    </row>
    <row r="267" spans="1:18" ht="15.75" hidden="1" customHeight="1" x14ac:dyDescent="0.25">
      <c r="A267" s="10">
        <v>623</v>
      </c>
      <c r="B267" s="111"/>
      <c r="C267" s="6" t="s">
        <v>3183</v>
      </c>
      <c r="D267" s="7">
        <v>44966</v>
      </c>
      <c r="E267" s="8" t="s">
        <v>3184</v>
      </c>
      <c r="F267" s="9">
        <v>-663187</v>
      </c>
      <c r="G267" s="8" t="s">
        <v>1378</v>
      </c>
      <c r="H267" s="9">
        <v>-69635</v>
      </c>
      <c r="I267" s="112"/>
      <c r="J267" s="113"/>
      <c r="K267" s="114"/>
      <c r="L267" s="115"/>
      <c r="M267" s="116"/>
      <c r="N267" s="15" t="s">
        <v>8758</v>
      </c>
      <c r="O267" t="s">
        <v>4935</v>
      </c>
      <c r="Q267">
        <v>238</v>
      </c>
      <c r="R267" s="14">
        <v>-663187</v>
      </c>
    </row>
    <row r="268" spans="1:18" ht="15.75" hidden="1" customHeight="1" x14ac:dyDescent="0.25">
      <c r="A268" s="10">
        <v>624</v>
      </c>
      <c r="B268" s="111"/>
      <c r="C268" s="6" t="s">
        <v>3185</v>
      </c>
      <c r="D268" s="7">
        <v>44971</v>
      </c>
      <c r="E268" s="8" t="s">
        <v>3186</v>
      </c>
      <c r="F268" s="9">
        <v>-1087840</v>
      </c>
      <c r="G268" s="8" t="s">
        <v>1378</v>
      </c>
      <c r="H268" s="9">
        <v>-114223</v>
      </c>
      <c r="I268" s="112"/>
      <c r="J268" s="113"/>
      <c r="K268" s="114"/>
      <c r="L268" s="115"/>
      <c r="M268" s="116"/>
      <c r="N268" s="15" t="s">
        <v>8759</v>
      </c>
      <c r="O268" t="s">
        <v>4935</v>
      </c>
      <c r="Q268">
        <v>356</v>
      </c>
      <c r="R268" s="14">
        <v>-1087840</v>
      </c>
    </row>
    <row r="269" spans="1:18" ht="15.75" hidden="1" customHeight="1" x14ac:dyDescent="0.25">
      <c r="A269" s="10">
        <v>625</v>
      </c>
      <c r="B269" s="111"/>
      <c r="C269" s="6" t="s">
        <v>3187</v>
      </c>
      <c r="D269" s="7">
        <v>44979</v>
      </c>
      <c r="E269" s="8" t="s">
        <v>3188</v>
      </c>
      <c r="F269" s="9">
        <v>-98353</v>
      </c>
      <c r="G269" s="8" t="s">
        <v>1378</v>
      </c>
      <c r="H269" s="9">
        <v>-10327</v>
      </c>
      <c r="I269" s="112"/>
      <c r="J269" s="113"/>
      <c r="K269" s="114"/>
      <c r="L269" s="115"/>
      <c r="M269" s="116"/>
      <c r="N269" s="15" t="s">
        <v>8760</v>
      </c>
      <c r="O269" t="s">
        <v>4935</v>
      </c>
      <c r="Q269">
        <v>577</v>
      </c>
      <c r="R269" s="14">
        <v>-98353</v>
      </c>
    </row>
    <row r="270" spans="1:18" ht="15.75" hidden="1" customHeight="1" x14ac:dyDescent="0.25">
      <c r="A270" s="10">
        <v>626</v>
      </c>
      <c r="B270" s="111"/>
      <c r="C270" s="6" t="s">
        <v>3189</v>
      </c>
      <c r="D270" s="7">
        <v>44964</v>
      </c>
      <c r="E270" s="8" t="s">
        <v>3190</v>
      </c>
      <c r="F270" s="9">
        <v>-239885</v>
      </c>
      <c r="G270" s="8" t="s">
        <v>1378</v>
      </c>
      <c r="H270" s="9">
        <v>-25188</v>
      </c>
      <c r="I270" s="112"/>
      <c r="J270" s="113"/>
      <c r="K270" s="114"/>
      <c r="L270" s="115"/>
      <c r="M270" s="116"/>
      <c r="N270" s="15" t="s">
        <v>8761</v>
      </c>
      <c r="O270" t="s">
        <v>4935</v>
      </c>
      <c r="Q270">
        <v>157</v>
      </c>
      <c r="R270" s="14">
        <v>-239885</v>
      </c>
    </row>
    <row r="271" spans="1:18" ht="15.75" hidden="1" customHeight="1" x14ac:dyDescent="0.25">
      <c r="A271" s="10">
        <v>627</v>
      </c>
      <c r="B271" s="111"/>
      <c r="C271" s="6" t="s">
        <v>3191</v>
      </c>
      <c r="D271" s="7">
        <v>44971</v>
      </c>
      <c r="E271" s="8" t="s">
        <v>3192</v>
      </c>
      <c r="F271" s="9">
        <v>-379493</v>
      </c>
      <c r="G271" s="8" t="s">
        <v>1378</v>
      </c>
      <c r="H271" s="9">
        <v>-39847</v>
      </c>
      <c r="I271" s="112"/>
      <c r="J271" s="113"/>
      <c r="K271" s="114"/>
      <c r="L271" s="115"/>
      <c r="M271" s="116"/>
      <c r="N271" s="15" t="s">
        <v>8762</v>
      </c>
      <c r="O271" t="s">
        <v>4935</v>
      </c>
      <c r="Q271">
        <v>357</v>
      </c>
      <c r="R271" s="14">
        <v>-379493</v>
      </c>
    </row>
    <row r="272" spans="1:18" ht="15.75" hidden="1" customHeight="1" x14ac:dyDescent="0.25">
      <c r="A272" s="10">
        <v>628</v>
      </c>
      <c r="B272" s="111"/>
      <c r="C272" s="6" t="s">
        <v>3193</v>
      </c>
      <c r="D272" s="7">
        <v>44966</v>
      </c>
      <c r="E272" s="8" t="s">
        <v>3194</v>
      </c>
      <c r="F272" s="9">
        <v>-162590</v>
      </c>
      <c r="G272" s="8" t="s">
        <v>1378</v>
      </c>
      <c r="H272" s="9">
        <v>-17072</v>
      </c>
      <c r="I272" s="112"/>
      <c r="J272" s="113"/>
      <c r="K272" s="114"/>
      <c r="L272" s="115"/>
      <c r="M272" s="116"/>
      <c r="N272" s="15" t="s">
        <v>8763</v>
      </c>
      <c r="O272" t="s">
        <v>4935</v>
      </c>
      <c r="Q272">
        <v>232</v>
      </c>
      <c r="R272" s="14">
        <v>-162590</v>
      </c>
    </row>
    <row r="273" spans="1:18" ht="15.75" hidden="1" customHeight="1" x14ac:dyDescent="0.25">
      <c r="A273" s="10">
        <v>629</v>
      </c>
      <c r="B273" s="111"/>
      <c r="C273" s="6" t="s">
        <v>3195</v>
      </c>
      <c r="D273" s="7">
        <v>44971</v>
      </c>
      <c r="E273" s="8" t="s">
        <v>3196</v>
      </c>
      <c r="F273" s="9">
        <v>-478755</v>
      </c>
      <c r="G273" s="8" t="s">
        <v>1378</v>
      </c>
      <c r="H273" s="9">
        <v>-50269</v>
      </c>
      <c r="I273" s="112"/>
      <c r="J273" s="113"/>
      <c r="K273" s="114"/>
      <c r="L273" s="115"/>
      <c r="M273" s="116"/>
      <c r="N273" s="15" t="s">
        <v>8764</v>
      </c>
      <c r="O273" t="s">
        <v>4935</v>
      </c>
      <c r="Q273">
        <v>354</v>
      </c>
      <c r="R273" s="14">
        <v>-478755</v>
      </c>
    </row>
    <row r="274" spans="1:18" ht="15.75" hidden="1" customHeight="1" x14ac:dyDescent="0.25">
      <c r="A274" s="10">
        <v>630</v>
      </c>
      <c r="B274" s="111"/>
      <c r="C274" s="6" t="s">
        <v>3197</v>
      </c>
      <c r="D274" s="7">
        <v>44979</v>
      </c>
      <c r="E274" s="8" t="s">
        <v>3198</v>
      </c>
      <c r="F274" s="9">
        <v>-947392</v>
      </c>
      <c r="G274" s="8" t="s">
        <v>1378</v>
      </c>
      <c r="H274" s="9">
        <v>-99476</v>
      </c>
      <c r="I274" s="112"/>
      <c r="J274" s="113"/>
      <c r="K274" s="114"/>
      <c r="L274" s="115"/>
      <c r="M274" s="116"/>
      <c r="N274" s="15" t="s">
        <v>8765</v>
      </c>
      <c r="O274" t="s">
        <v>4935</v>
      </c>
      <c r="Q274">
        <v>579</v>
      </c>
      <c r="R274" s="14">
        <v>-947392</v>
      </c>
    </row>
    <row r="275" spans="1:18" ht="15.75" hidden="1" customHeight="1" x14ac:dyDescent="0.25">
      <c r="A275" s="10">
        <v>631</v>
      </c>
      <c r="B275" s="111"/>
      <c r="C275" s="6" t="s">
        <v>3199</v>
      </c>
      <c r="D275" s="7">
        <v>44980</v>
      </c>
      <c r="E275" s="8" t="s">
        <v>3200</v>
      </c>
      <c r="F275" s="9">
        <v>-252693</v>
      </c>
      <c r="G275" s="8" t="s">
        <v>1378</v>
      </c>
      <c r="H275" s="9">
        <v>-26533</v>
      </c>
      <c r="I275" s="112"/>
      <c r="J275" s="113"/>
      <c r="K275" s="114"/>
      <c r="L275" s="115"/>
      <c r="M275" s="116"/>
      <c r="N275" s="15" t="s">
        <v>8766</v>
      </c>
      <c r="O275" t="s">
        <v>4935</v>
      </c>
      <c r="Q275">
        <v>655</v>
      </c>
      <c r="R275" s="14">
        <v>-252693</v>
      </c>
    </row>
    <row r="276" spans="1:18" ht="15.75" hidden="1" customHeight="1" x14ac:dyDescent="0.25">
      <c r="A276" s="11">
        <v>632</v>
      </c>
      <c r="B276" s="100"/>
      <c r="C276" s="6" t="s">
        <v>3201</v>
      </c>
      <c r="D276" s="7">
        <v>44971</v>
      </c>
      <c r="E276" s="8" t="s">
        <v>3202</v>
      </c>
      <c r="F276" s="9">
        <v>-372781</v>
      </c>
      <c r="G276" s="8" t="s">
        <v>1378</v>
      </c>
      <c r="H276" s="9">
        <v>-39142</v>
      </c>
      <c r="I276" s="104"/>
      <c r="J276" s="105"/>
      <c r="K276" s="106"/>
      <c r="L276" s="109"/>
      <c r="M276" s="110"/>
      <c r="N276" s="15" t="s">
        <v>8767</v>
      </c>
      <c r="O276" t="s">
        <v>4935</v>
      </c>
      <c r="Q276">
        <v>355</v>
      </c>
      <c r="R276" s="14">
        <v>-372781</v>
      </c>
    </row>
    <row r="277" spans="1:18" ht="15.75" hidden="1" customHeight="1" x14ac:dyDescent="0.25">
      <c r="A277" s="5">
        <v>644</v>
      </c>
      <c r="B277" s="99" t="s">
        <v>3216</v>
      </c>
      <c r="C277" s="6" t="s">
        <v>3217</v>
      </c>
      <c r="D277" s="7">
        <v>44964</v>
      </c>
      <c r="E277" s="8" t="s">
        <v>3218</v>
      </c>
      <c r="F277" s="9">
        <v>-774644</v>
      </c>
      <c r="G277" s="8" t="s">
        <v>1378</v>
      </c>
      <c r="H277" s="9">
        <v>-81338</v>
      </c>
      <c r="I277" s="101">
        <v>-1907388</v>
      </c>
      <c r="J277" s="102"/>
      <c r="K277" s="103"/>
      <c r="L277" s="107" t="s">
        <v>1234</v>
      </c>
      <c r="M277" s="108"/>
      <c r="N277" s="15" t="s">
        <v>8768</v>
      </c>
      <c r="O277" t="s">
        <v>4935</v>
      </c>
      <c r="Q277">
        <v>48</v>
      </c>
      <c r="R277" s="14">
        <v>-774644</v>
      </c>
    </row>
    <row r="278" spans="1:18" ht="15.75" hidden="1" customHeight="1" x14ac:dyDescent="0.25">
      <c r="A278" s="10">
        <v>645</v>
      </c>
      <c r="B278" s="111"/>
      <c r="C278" s="6" t="s">
        <v>3219</v>
      </c>
      <c r="D278" s="7">
        <v>44975</v>
      </c>
      <c r="E278" s="8" t="s">
        <v>3220</v>
      </c>
      <c r="F278" s="9">
        <v>-200350</v>
      </c>
      <c r="G278" s="8" t="s">
        <v>1378</v>
      </c>
      <c r="H278" s="9">
        <v>-21037</v>
      </c>
      <c r="I278" s="112"/>
      <c r="J278" s="113"/>
      <c r="K278" s="114"/>
      <c r="L278" s="115"/>
      <c r="M278" s="116"/>
      <c r="N278" s="15" t="s">
        <v>8769</v>
      </c>
      <c r="O278" t="s">
        <v>4935</v>
      </c>
      <c r="Q278">
        <v>82</v>
      </c>
      <c r="R278" s="14">
        <v>-200350</v>
      </c>
    </row>
    <row r="279" spans="1:18" ht="15.75" hidden="1" customHeight="1" x14ac:dyDescent="0.25">
      <c r="A279" s="10">
        <v>646</v>
      </c>
      <c r="B279" s="111"/>
      <c r="C279" s="6" t="s">
        <v>1965</v>
      </c>
      <c r="D279" s="7">
        <v>44975</v>
      </c>
      <c r="E279" s="8" t="s">
        <v>3221</v>
      </c>
      <c r="F279" s="9">
        <v>-200350</v>
      </c>
      <c r="G279" s="8" t="s">
        <v>1378</v>
      </c>
      <c r="H279" s="9">
        <v>-21037</v>
      </c>
      <c r="I279" s="112"/>
      <c r="J279" s="113"/>
      <c r="K279" s="114"/>
      <c r="L279" s="115"/>
      <c r="M279" s="116"/>
      <c r="N279" s="15" t="s">
        <v>8652</v>
      </c>
      <c r="O279" t="s">
        <v>4935</v>
      </c>
      <c r="Q279">
        <v>80</v>
      </c>
      <c r="R279" s="14">
        <v>-200350</v>
      </c>
    </row>
    <row r="280" spans="1:18" ht="15.75" hidden="1" customHeight="1" x14ac:dyDescent="0.25">
      <c r="A280" s="11">
        <v>647</v>
      </c>
      <c r="B280" s="100"/>
      <c r="C280" s="6" t="s">
        <v>3222</v>
      </c>
      <c r="D280" s="7">
        <v>44977</v>
      </c>
      <c r="E280" s="8" t="s">
        <v>3223</v>
      </c>
      <c r="F280" s="9">
        <v>-955816</v>
      </c>
      <c r="G280" s="8" t="s">
        <v>1378</v>
      </c>
      <c r="H280" s="9">
        <v>-100361</v>
      </c>
      <c r="I280" s="104"/>
      <c r="J280" s="105"/>
      <c r="K280" s="106"/>
      <c r="L280" s="109"/>
      <c r="M280" s="110"/>
      <c r="N280" s="15" t="s">
        <v>8770</v>
      </c>
      <c r="O280" t="s">
        <v>4935</v>
      </c>
      <c r="Q280">
        <v>86</v>
      </c>
      <c r="R280" s="14">
        <v>-955816</v>
      </c>
    </row>
    <row r="281" spans="1:18" ht="15.75" hidden="1" customHeight="1" x14ac:dyDescent="0.25">
      <c r="A281" s="5">
        <v>662</v>
      </c>
      <c r="B281" s="99" t="s">
        <v>3239</v>
      </c>
      <c r="C281" s="6" t="s">
        <v>3240</v>
      </c>
      <c r="D281" s="7">
        <v>44968</v>
      </c>
      <c r="E281" s="8" t="s">
        <v>3241</v>
      </c>
      <c r="F281" s="9">
        <v>-565419</v>
      </c>
      <c r="G281" s="8" t="s">
        <v>1378</v>
      </c>
      <c r="H281" s="9">
        <v>-59369</v>
      </c>
      <c r="I281" s="101">
        <v>-5166720</v>
      </c>
      <c r="J281" s="102"/>
      <c r="K281" s="103"/>
      <c r="L281" s="107" t="s">
        <v>1259</v>
      </c>
      <c r="M281" s="108"/>
      <c r="N281" s="15" t="s">
        <v>8771</v>
      </c>
      <c r="O281" t="s">
        <v>4935</v>
      </c>
      <c r="Q281">
        <v>69</v>
      </c>
      <c r="R281" s="14">
        <v>-565419</v>
      </c>
    </row>
    <row r="282" spans="1:18" ht="15.75" hidden="1" customHeight="1" x14ac:dyDescent="0.25">
      <c r="A282" s="10">
        <v>663</v>
      </c>
      <c r="B282" s="111"/>
      <c r="C282" s="6" t="s">
        <v>1352</v>
      </c>
      <c r="D282" s="7">
        <v>44960</v>
      </c>
      <c r="E282" s="8" t="s">
        <v>3242</v>
      </c>
      <c r="F282" s="9">
        <v>-305819</v>
      </c>
      <c r="G282" s="8" t="s">
        <v>1378</v>
      </c>
      <c r="H282" s="9">
        <v>-32111</v>
      </c>
      <c r="I282" s="112"/>
      <c r="J282" s="113"/>
      <c r="K282" s="114"/>
      <c r="L282" s="115"/>
      <c r="M282" s="116"/>
      <c r="N282" s="15" t="s">
        <v>8574</v>
      </c>
      <c r="O282" t="s">
        <v>4935</v>
      </c>
      <c r="Q282">
        <v>35</v>
      </c>
      <c r="R282" s="14">
        <v>-305819</v>
      </c>
    </row>
    <row r="283" spans="1:18" ht="15.75" hidden="1" customHeight="1" x14ac:dyDescent="0.25">
      <c r="A283" s="10">
        <v>664</v>
      </c>
      <c r="B283" s="111"/>
      <c r="C283" s="6" t="s">
        <v>3243</v>
      </c>
      <c r="D283" s="7">
        <v>44984</v>
      </c>
      <c r="E283" s="8" t="s">
        <v>3244</v>
      </c>
      <c r="F283" s="9">
        <v>-311483</v>
      </c>
      <c r="G283" s="8" t="s">
        <v>1378</v>
      </c>
      <c r="H283" s="9">
        <v>-32706</v>
      </c>
      <c r="I283" s="112"/>
      <c r="J283" s="113"/>
      <c r="K283" s="114"/>
      <c r="L283" s="115"/>
      <c r="M283" s="116"/>
      <c r="N283" s="15" t="s">
        <v>8772</v>
      </c>
      <c r="O283" t="s">
        <v>4935</v>
      </c>
      <c r="Q283">
        <v>134</v>
      </c>
      <c r="R283" s="14">
        <v>-311483</v>
      </c>
    </row>
    <row r="284" spans="1:18" ht="15.75" hidden="1" customHeight="1" x14ac:dyDescent="0.25">
      <c r="A284" s="10">
        <v>665</v>
      </c>
      <c r="B284" s="111"/>
      <c r="C284" s="6" t="s">
        <v>3245</v>
      </c>
      <c r="D284" s="7">
        <v>44971</v>
      </c>
      <c r="E284" s="8" t="s">
        <v>3246</v>
      </c>
      <c r="F284" s="9">
        <v>-1401539</v>
      </c>
      <c r="G284" s="8" t="s">
        <v>1378</v>
      </c>
      <c r="H284" s="9">
        <v>-147161</v>
      </c>
      <c r="I284" s="112"/>
      <c r="J284" s="113"/>
      <c r="K284" s="114"/>
      <c r="L284" s="115"/>
      <c r="M284" s="116"/>
      <c r="N284" s="15" t="s">
        <v>8773</v>
      </c>
      <c r="O284" t="s">
        <v>4935</v>
      </c>
      <c r="Q284">
        <v>77</v>
      </c>
      <c r="R284" s="14">
        <v>-1401539</v>
      </c>
    </row>
    <row r="285" spans="1:18" ht="15.75" hidden="1" customHeight="1" x14ac:dyDescent="0.25">
      <c r="A285" s="10">
        <v>666</v>
      </c>
      <c r="B285" s="111"/>
      <c r="C285" s="6" t="s">
        <v>3247</v>
      </c>
      <c r="D285" s="7">
        <v>44973</v>
      </c>
      <c r="E285" s="8" t="s">
        <v>3248</v>
      </c>
      <c r="F285" s="9">
        <v>-356232</v>
      </c>
      <c r="G285" s="8" t="s">
        <v>1378</v>
      </c>
      <c r="H285" s="9">
        <v>-37404</v>
      </c>
      <c r="I285" s="112"/>
      <c r="J285" s="113"/>
      <c r="K285" s="114"/>
      <c r="L285" s="115"/>
      <c r="M285" s="116"/>
      <c r="N285" s="15" t="s">
        <v>8774</v>
      </c>
      <c r="O285" t="s">
        <v>4935</v>
      </c>
      <c r="Q285">
        <v>100</v>
      </c>
      <c r="R285" s="14">
        <v>-356232</v>
      </c>
    </row>
    <row r="286" spans="1:18" ht="15.75" hidden="1" customHeight="1" x14ac:dyDescent="0.25">
      <c r="A286" s="10">
        <v>667</v>
      </c>
      <c r="B286" s="111"/>
      <c r="C286" s="6" t="s">
        <v>3249</v>
      </c>
      <c r="D286" s="7">
        <v>44971</v>
      </c>
      <c r="E286" s="8" t="s">
        <v>3250</v>
      </c>
      <c r="F286" s="9">
        <v>-566374</v>
      </c>
      <c r="G286" s="8" t="s">
        <v>1378</v>
      </c>
      <c r="H286" s="9">
        <v>-59469</v>
      </c>
      <c r="I286" s="112"/>
      <c r="J286" s="113"/>
      <c r="K286" s="114"/>
      <c r="L286" s="115"/>
      <c r="M286" s="116"/>
      <c r="N286" s="15" t="s">
        <v>8775</v>
      </c>
      <c r="O286" t="s">
        <v>4935</v>
      </c>
      <c r="Q286">
        <v>78</v>
      </c>
      <c r="R286" s="14">
        <v>-566374</v>
      </c>
    </row>
    <row r="287" spans="1:18" ht="15.75" hidden="1" customHeight="1" x14ac:dyDescent="0.25">
      <c r="A287" s="10">
        <v>668</v>
      </c>
      <c r="B287" s="111"/>
      <c r="C287" s="6" t="s">
        <v>3251</v>
      </c>
      <c r="D287" s="7">
        <v>44973</v>
      </c>
      <c r="E287" s="8" t="s">
        <v>3252</v>
      </c>
      <c r="F287" s="9">
        <v>-390796</v>
      </c>
      <c r="G287" s="8" t="s">
        <v>1378</v>
      </c>
      <c r="H287" s="9">
        <v>-41034</v>
      </c>
      <c r="I287" s="112"/>
      <c r="J287" s="113"/>
      <c r="K287" s="114"/>
      <c r="L287" s="115"/>
      <c r="M287" s="116"/>
      <c r="N287" s="15" t="s">
        <v>8776</v>
      </c>
      <c r="O287" t="s">
        <v>4935</v>
      </c>
      <c r="Q287">
        <v>101</v>
      </c>
      <c r="R287" s="14">
        <v>-390796</v>
      </c>
    </row>
    <row r="288" spans="1:18" ht="15.75" hidden="1" customHeight="1" x14ac:dyDescent="0.25">
      <c r="A288" s="10">
        <v>669</v>
      </c>
      <c r="B288" s="111"/>
      <c r="C288" s="6" t="s">
        <v>3253</v>
      </c>
      <c r="D288" s="7">
        <v>44973</v>
      </c>
      <c r="E288" s="8" t="s">
        <v>3254</v>
      </c>
      <c r="F288" s="9">
        <v>-884542</v>
      </c>
      <c r="G288" s="8" t="s">
        <v>1378</v>
      </c>
      <c r="H288" s="9">
        <v>-92877</v>
      </c>
      <c r="I288" s="112"/>
      <c r="J288" s="113"/>
      <c r="K288" s="114"/>
      <c r="L288" s="115"/>
      <c r="M288" s="116"/>
      <c r="N288" s="15" t="s">
        <v>8777</v>
      </c>
      <c r="O288" t="s">
        <v>4935</v>
      </c>
      <c r="Q288">
        <v>107</v>
      </c>
      <c r="R288" s="14">
        <v>-884542</v>
      </c>
    </row>
    <row r="289" spans="1:18" ht="15.75" hidden="1" customHeight="1" x14ac:dyDescent="0.25">
      <c r="A289" s="10">
        <v>670</v>
      </c>
      <c r="B289" s="111"/>
      <c r="C289" s="6" t="s">
        <v>3255</v>
      </c>
      <c r="D289" s="7">
        <v>44968</v>
      </c>
      <c r="E289" s="8" t="s">
        <v>3256</v>
      </c>
      <c r="F289" s="9">
        <v>-709524</v>
      </c>
      <c r="G289" s="8" t="s">
        <v>1378</v>
      </c>
      <c r="H289" s="9">
        <v>-74500</v>
      </c>
      <c r="I289" s="112"/>
      <c r="J289" s="113"/>
      <c r="K289" s="114"/>
      <c r="L289" s="115"/>
      <c r="M289" s="116"/>
      <c r="N289" s="15" t="s">
        <v>8778</v>
      </c>
      <c r="O289" t="s">
        <v>4935</v>
      </c>
      <c r="Q289">
        <v>62</v>
      </c>
      <c r="R289" s="14">
        <v>-709524</v>
      </c>
    </row>
    <row r="290" spans="1:18" ht="15.75" hidden="1" customHeight="1" x14ac:dyDescent="0.25">
      <c r="A290" s="11">
        <v>671</v>
      </c>
      <c r="B290" s="100"/>
      <c r="C290" s="6" t="s">
        <v>3257</v>
      </c>
      <c r="D290" s="7">
        <v>44971</v>
      </c>
      <c r="E290" s="8" t="s">
        <v>3258</v>
      </c>
      <c r="F290" s="9">
        <v>-281143</v>
      </c>
      <c r="G290" s="8" t="s">
        <v>1378</v>
      </c>
      <c r="H290" s="9">
        <v>-29520</v>
      </c>
      <c r="I290" s="104"/>
      <c r="J290" s="105"/>
      <c r="K290" s="106"/>
      <c r="L290" s="109"/>
      <c r="M290" s="110"/>
      <c r="N290" s="15" t="s">
        <v>8779</v>
      </c>
      <c r="O290" t="s">
        <v>4935</v>
      </c>
      <c r="Q290">
        <v>79</v>
      </c>
      <c r="R290" s="14">
        <v>-281143</v>
      </c>
    </row>
    <row r="291" spans="1:18" ht="15.75" hidden="1" customHeight="1" x14ac:dyDescent="0.25">
      <c r="A291" s="5">
        <v>688</v>
      </c>
      <c r="B291" s="99" t="s">
        <v>3276</v>
      </c>
      <c r="C291" s="6" t="s">
        <v>3277</v>
      </c>
      <c r="D291" s="7">
        <v>44981</v>
      </c>
      <c r="E291" s="8" t="s">
        <v>3278</v>
      </c>
      <c r="F291" s="9">
        <v>-587249</v>
      </c>
      <c r="G291" s="8" t="s">
        <v>1378</v>
      </c>
      <c r="H291" s="9">
        <v>-61661</v>
      </c>
      <c r="I291" s="101">
        <v>-836453</v>
      </c>
      <c r="J291" s="102"/>
      <c r="K291" s="103"/>
      <c r="L291" s="107" t="s">
        <v>1285</v>
      </c>
      <c r="M291" s="108"/>
      <c r="N291" s="15" t="s">
        <v>8354</v>
      </c>
      <c r="O291" t="s">
        <v>4935</v>
      </c>
      <c r="Q291">
        <v>289</v>
      </c>
      <c r="R291" s="14">
        <v>-587249</v>
      </c>
    </row>
    <row r="292" spans="1:18" ht="15.75" hidden="1" customHeight="1" x14ac:dyDescent="0.25">
      <c r="A292" s="11">
        <v>689</v>
      </c>
      <c r="B292" s="100"/>
      <c r="C292" s="6" t="s">
        <v>3279</v>
      </c>
      <c r="D292" s="7">
        <v>44981</v>
      </c>
      <c r="E292" s="8" t="s">
        <v>3280</v>
      </c>
      <c r="F292" s="9">
        <v>-347335</v>
      </c>
      <c r="G292" s="8" t="s">
        <v>1378</v>
      </c>
      <c r="H292" s="9">
        <v>-36470</v>
      </c>
      <c r="I292" s="104"/>
      <c r="J292" s="105"/>
      <c r="K292" s="106"/>
      <c r="L292" s="109"/>
      <c r="M292" s="110"/>
      <c r="N292" s="15" t="s">
        <v>8780</v>
      </c>
      <c r="O292" t="s">
        <v>4935</v>
      </c>
      <c r="Q292">
        <v>319</v>
      </c>
      <c r="R292" s="14">
        <v>-347335</v>
      </c>
    </row>
    <row r="293" spans="1:18" ht="15.75" hidden="1" customHeight="1" x14ac:dyDescent="0.25">
      <c r="A293" s="5">
        <v>690</v>
      </c>
      <c r="B293" s="99" t="s">
        <v>3281</v>
      </c>
      <c r="C293" s="6" t="s">
        <v>3282</v>
      </c>
      <c r="D293" s="7">
        <v>44995</v>
      </c>
      <c r="E293" s="8" t="s">
        <v>3283</v>
      </c>
      <c r="F293" s="9">
        <v>-291259</v>
      </c>
      <c r="G293" s="8" t="s">
        <v>1378</v>
      </c>
      <c r="H293" s="9">
        <v>-30582</v>
      </c>
      <c r="I293" s="101">
        <v>-915340</v>
      </c>
      <c r="J293" s="102"/>
      <c r="K293" s="103"/>
      <c r="L293" s="107" t="s">
        <v>1285</v>
      </c>
      <c r="M293" s="108"/>
      <c r="N293" s="15" t="s">
        <v>8781</v>
      </c>
      <c r="O293" t="s">
        <v>4935</v>
      </c>
      <c r="Q293">
        <v>437</v>
      </c>
      <c r="R293" s="14">
        <v>-291259</v>
      </c>
    </row>
    <row r="294" spans="1:18" ht="15.75" hidden="1" customHeight="1" x14ac:dyDescent="0.25">
      <c r="A294" s="11">
        <v>691</v>
      </c>
      <c r="B294" s="100"/>
      <c r="C294" s="6" t="s">
        <v>3284</v>
      </c>
      <c r="D294" s="7">
        <v>44993</v>
      </c>
      <c r="E294" s="8" t="s">
        <v>3285</v>
      </c>
      <c r="F294" s="9">
        <v>-731467</v>
      </c>
      <c r="G294" s="8" t="s">
        <v>1378</v>
      </c>
      <c r="H294" s="9">
        <v>-76804</v>
      </c>
      <c r="I294" s="104"/>
      <c r="J294" s="105"/>
      <c r="K294" s="106"/>
      <c r="L294" s="109"/>
      <c r="M294" s="110"/>
      <c r="N294" s="15" t="s">
        <v>8782</v>
      </c>
      <c r="O294" t="s">
        <v>4935</v>
      </c>
      <c r="Q294">
        <v>414</v>
      </c>
      <c r="R294" s="14">
        <v>-731467</v>
      </c>
    </row>
    <row r="295" spans="1:18" ht="15.75" hidden="1" customHeight="1" x14ac:dyDescent="0.25">
      <c r="A295" s="12">
        <v>692</v>
      </c>
      <c r="B295" s="12" t="s">
        <v>3288</v>
      </c>
      <c r="C295" s="6" t="s">
        <v>1373</v>
      </c>
      <c r="D295" s="7">
        <v>44992</v>
      </c>
      <c r="E295" s="8" t="s">
        <v>3289</v>
      </c>
      <c r="F295" s="9">
        <v>-27970393</v>
      </c>
      <c r="G295" s="8">
        <v>0</v>
      </c>
      <c r="H295" s="8">
        <v>0</v>
      </c>
      <c r="I295" s="94">
        <v>-27970393</v>
      </c>
      <c r="J295" s="95"/>
      <c r="K295" s="96"/>
      <c r="L295" s="97" t="s">
        <v>0</v>
      </c>
      <c r="M295" s="98"/>
      <c r="N295" s="15" t="s">
        <v>1373</v>
      </c>
      <c r="O295" t="s">
        <v>4935</v>
      </c>
      <c r="Q295" t="e">
        <v>#VALUE!</v>
      </c>
      <c r="R295" s="14">
        <v>-27970393</v>
      </c>
    </row>
    <row r="296" spans="1:18" ht="15.75" hidden="1" customHeight="1" x14ac:dyDescent="0.25">
      <c r="A296" s="12">
        <v>6</v>
      </c>
      <c r="B296" s="12" t="s">
        <v>3296</v>
      </c>
      <c r="C296" s="6" t="s">
        <v>3297</v>
      </c>
      <c r="D296" s="7">
        <v>44999</v>
      </c>
      <c r="E296" s="8" t="s">
        <v>3298</v>
      </c>
      <c r="F296" s="9">
        <v>-55200</v>
      </c>
      <c r="G296" s="8" t="s">
        <v>1378</v>
      </c>
      <c r="H296" s="9">
        <v>-5796</v>
      </c>
      <c r="I296" s="94">
        <v>-49404</v>
      </c>
      <c r="J296" s="95"/>
      <c r="K296" s="96"/>
      <c r="L296" s="97" t="s">
        <v>30</v>
      </c>
      <c r="M296" s="98"/>
      <c r="N296" t="s">
        <v>8783</v>
      </c>
      <c r="O296" t="s">
        <v>4935</v>
      </c>
      <c r="P296" t="s">
        <v>8784</v>
      </c>
      <c r="Q296">
        <v>377</v>
      </c>
      <c r="R296" s="14">
        <v>-55200</v>
      </c>
    </row>
    <row r="297" spans="1:18" ht="15.75" hidden="1" customHeight="1" x14ac:dyDescent="0.25">
      <c r="A297" s="5">
        <v>12</v>
      </c>
      <c r="B297" s="99" t="s">
        <v>3310</v>
      </c>
      <c r="C297" s="6" t="s">
        <v>3311</v>
      </c>
      <c r="D297" s="7">
        <v>45005</v>
      </c>
      <c r="E297" s="8" t="s">
        <v>3312</v>
      </c>
      <c r="F297" s="9">
        <v>-587948</v>
      </c>
      <c r="G297" s="8" t="s">
        <v>1378</v>
      </c>
      <c r="H297" s="9">
        <v>-61735</v>
      </c>
      <c r="I297" s="101">
        <v>-570677</v>
      </c>
      <c r="J297" s="102"/>
      <c r="K297" s="103"/>
      <c r="L297" s="107" t="s">
        <v>40</v>
      </c>
      <c r="M297" s="108"/>
      <c r="N297" t="s">
        <v>3301</v>
      </c>
      <c r="O297" t="s">
        <v>4935</v>
      </c>
      <c r="P297" t="s">
        <v>8785</v>
      </c>
      <c r="Q297">
        <v>198</v>
      </c>
      <c r="R297" s="14">
        <v>-587948</v>
      </c>
    </row>
    <row r="298" spans="1:18" ht="15.75" hidden="1" customHeight="1" x14ac:dyDescent="0.25">
      <c r="A298" s="11">
        <v>13</v>
      </c>
      <c r="B298" s="100"/>
      <c r="C298" s="6" t="s">
        <v>3313</v>
      </c>
      <c r="D298" s="7">
        <v>45005</v>
      </c>
      <c r="E298" s="8" t="s">
        <v>3314</v>
      </c>
      <c r="F298" s="9">
        <v>-49680</v>
      </c>
      <c r="G298" s="8" t="s">
        <v>1378</v>
      </c>
      <c r="H298" s="9">
        <v>-5216</v>
      </c>
      <c r="I298" s="104"/>
      <c r="J298" s="105"/>
      <c r="K298" s="106"/>
      <c r="L298" s="109"/>
      <c r="M298" s="110"/>
      <c r="N298" t="s">
        <v>3303</v>
      </c>
      <c r="O298" t="s">
        <v>4935</v>
      </c>
      <c r="P298" t="s">
        <v>8786</v>
      </c>
      <c r="Q298">
        <v>197</v>
      </c>
      <c r="R298" s="14">
        <v>-49680</v>
      </c>
    </row>
    <row r="299" spans="1:18" ht="15.75" hidden="1" customHeight="1" x14ac:dyDescent="0.25">
      <c r="A299" s="5">
        <v>500</v>
      </c>
      <c r="B299" s="99" t="s">
        <v>3922</v>
      </c>
      <c r="C299" s="6" t="s">
        <v>3923</v>
      </c>
      <c r="D299" s="7">
        <v>44986</v>
      </c>
      <c r="E299" s="8" t="s">
        <v>3924</v>
      </c>
      <c r="F299" s="9">
        <v>-225390</v>
      </c>
      <c r="G299" s="8" t="s">
        <v>1378</v>
      </c>
      <c r="H299" s="9">
        <v>-23666</v>
      </c>
      <c r="I299" s="101">
        <v>-1102404</v>
      </c>
      <c r="J299" s="102"/>
      <c r="K299" s="103"/>
      <c r="L299" s="107" t="s">
        <v>60</v>
      </c>
      <c r="M299" s="108"/>
      <c r="N299" t="s">
        <v>3305</v>
      </c>
      <c r="O299" t="s">
        <v>4935</v>
      </c>
      <c r="P299" t="s">
        <v>8787</v>
      </c>
      <c r="Q299">
        <v>6737</v>
      </c>
      <c r="R299" s="14">
        <v>-225390</v>
      </c>
    </row>
    <row r="300" spans="1:18" ht="15.75" hidden="1" customHeight="1" x14ac:dyDescent="0.25">
      <c r="A300" s="10">
        <v>501</v>
      </c>
      <c r="B300" s="111"/>
      <c r="C300" s="6" t="s">
        <v>3925</v>
      </c>
      <c r="D300" s="7">
        <v>44986</v>
      </c>
      <c r="E300" s="8" t="s">
        <v>3926</v>
      </c>
      <c r="F300" s="9">
        <v>-204059</v>
      </c>
      <c r="G300" s="8" t="s">
        <v>1378</v>
      </c>
      <c r="H300" s="9">
        <v>-21426</v>
      </c>
      <c r="I300" s="112"/>
      <c r="J300" s="113"/>
      <c r="K300" s="114"/>
      <c r="L300" s="115"/>
      <c r="M300" s="116"/>
      <c r="N300" t="s">
        <v>3307</v>
      </c>
      <c r="O300" t="s">
        <v>4935</v>
      </c>
      <c r="P300" t="s">
        <v>8788</v>
      </c>
      <c r="Q300">
        <v>6811</v>
      </c>
      <c r="R300" s="14">
        <v>-204059</v>
      </c>
    </row>
    <row r="301" spans="1:18" ht="15.75" hidden="1" customHeight="1" x14ac:dyDescent="0.25">
      <c r="A301" s="10">
        <v>502</v>
      </c>
      <c r="B301" s="111"/>
      <c r="C301" s="6" t="s">
        <v>3927</v>
      </c>
      <c r="D301" s="7">
        <v>44986</v>
      </c>
      <c r="E301" s="8" t="s">
        <v>3928</v>
      </c>
      <c r="F301" s="9">
        <v>-313632</v>
      </c>
      <c r="G301" s="8" t="s">
        <v>1378</v>
      </c>
      <c r="H301" s="9">
        <v>-32931</v>
      </c>
      <c r="I301" s="112"/>
      <c r="J301" s="113"/>
      <c r="K301" s="114"/>
      <c r="L301" s="115"/>
      <c r="M301" s="116"/>
      <c r="N301" t="s">
        <v>3309</v>
      </c>
      <c r="O301" t="s">
        <v>4935</v>
      </c>
      <c r="P301" t="s">
        <v>8789</v>
      </c>
      <c r="Q301">
        <v>6605</v>
      </c>
      <c r="R301" s="14">
        <v>-313632</v>
      </c>
    </row>
    <row r="302" spans="1:18" ht="15.75" hidden="1" customHeight="1" x14ac:dyDescent="0.25">
      <c r="A302" s="11">
        <v>503</v>
      </c>
      <c r="B302" s="100"/>
      <c r="C302" s="6" t="s">
        <v>3929</v>
      </c>
      <c r="D302" s="7">
        <v>44986</v>
      </c>
      <c r="E302" s="8" t="s">
        <v>3930</v>
      </c>
      <c r="F302" s="9">
        <v>-488655</v>
      </c>
      <c r="G302" s="8" t="s">
        <v>1378</v>
      </c>
      <c r="H302" s="9">
        <v>-51309</v>
      </c>
      <c r="I302" s="104"/>
      <c r="J302" s="105"/>
      <c r="K302" s="106"/>
      <c r="L302" s="109"/>
      <c r="M302" s="110"/>
      <c r="N302" t="s">
        <v>8790</v>
      </c>
      <c r="O302" t="s">
        <v>4935</v>
      </c>
      <c r="P302" t="s">
        <v>8791</v>
      </c>
      <c r="Q302">
        <v>6796</v>
      </c>
      <c r="R302" s="14">
        <v>-488655</v>
      </c>
    </row>
    <row r="303" spans="1:18" ht="15.75" hidden="1" customHeight="1" x14ac:dyDescent="0.25">
      <c r="A303" s="5">
        <v>504</v>
      </c>
      <c r="B303" s="99" t="s">
        <v>3931</v>
      </c>
      <c r="C303" s="6" t="s">
        <v>3932</v>
      </c>
      <c r="D303" s="7">
        <v>44998</v>
      </c>
      <c r="E303" s="8" t="s">
        <v>3933</v>
      </c>
      <c r="F303" s="9">
        <v>-242322</v>
      </c>
      <c r="G303" s="8" t="s">
        <v>1378</v>
      </c>
      <c r="H303" s="9">
        <v>-25444</v>
      </c>
      <c r="I303" s="101">
        <v>-2973593</v>
      </c>
      <c r="J303" s="102"/>
      <c r="K303" s="103"/>
      <c r="L303" s="107" t="s">
        <v>60</v>
      </c>
      <c r="M303" s="108"/>
      <c r="N303" t="s">
        <v>8792</v>
      </c>
      <c r="O303" t="s">
        <v>4935</v>
      </c>
      <c r="P303" t="s">
        <v>8793</v>
      </c>
      <c r="Q303">
        <v>8606</v>
      </c>
      <c r="R303" s="14">
        <v>-242322</v>
      </c>
    </row>
    <row r="304" spans="1:18" ht="15.75" hidden="1" customHeight="1" x14ac:dyDescent="0.25">
      <c r="A304" s="10">
        <v>505</v>
      </c>
      <c r="B304" s="111"/>
      <c r="C304" s="6" t="s">
        <v>3934</v>
      </c>
      <c r="D304" s="7">
        <v>45006</v>
      </c>
      <c r="E304" s="8" t="s">
        <v>3935</v>
      </c>
      <c r="F304" s="9">
        <v>-404670</v>
      </c>
      <c r="G304" s="8" t="s">
        <v>1378</v>
      </c>
      <c r="H304" s="9">
        <v>-42490</v>
      </c>
      <c r="I304" s="112"/>
      <c r="J304" s="113"/>
      <c r="K304" s="114"/>
      <c r="L304" s="115"/>
      <c r="M304" s="116"/>
      <c r="N304" t="s">
        <v>8794</v>
      </c>
      <c r="O304" t="s">
        <v>4935</v>
      </c>
      <c r="P304" t="s">
        <v>8795</v>
      </c>
      <c r="Q304">
        <v>9891</v>
      </c>
      <c r="R304" s="14">
        <v>-404670</v>
      </c>
    </row>
    <row r="305" spans="1:18" ht="15.75" hidden="1" customHeight="1" x14ac:dyDescent="0.25">
      <c r="A305" s="10">
        <v>506</v>
      </c>
      <c r="B305" s="111"/>
      <c r="C305" s="6" t="s">
        <v>3936</v>
      </c>
      <c r="D305" s="7">
        <v>44993</v>
      </c>
      <c r="E305" s="8" t="s">
        <v>3937</v>
      </c>
      <c r="F305" s="9">
        <v>-805992</v>
      </c>
      <c r="G305" s="8" t="s">
        <v>1378</v>
      </c>
      <c r="H305" s="9">
        <v>-84629</v>
      </c>
      <c r="I305" s="112"/>
      <c r="J305" s="113"/>
      <c r="K305" s="114"/>
      <c r="L305" s="115"/>
      <c r="M305" s="116"/>
      <c r="N305" t="s">
        <v>3318</v>
      </c>
      <c r="O305" t="s">
        <v>4935</v>
      </c>
      <c r="P305" t="s">
        <v>8796</v>
      </c>
      <c r="Q305">
        <v>7747</v>
      </c>
      <c r="R305" s="14">
        <v>-805992</v>
      </c>
    </row>
    <row r="306" spans="1:18" ht="15.75" hidden="1" customHeight="1" x14ac:dyDescent="0.25">
      <c r="A306" s="10">
        <v>507</v>
      </c>
      <c r="B306" s="111"/>
      <c r="C306" s="6" t="s">
        <v>3938</v>
      </c>
      <c r="D306" s="7">
        <v>44995</v>
      </c>
      <c r="E306" s="8" t="s">
        <v>3939</v>
      </c>
      <c r="F306" s="9">
        <v>-622282</v>
      </c>
      <c r="G306" s="8" t="s">
        <v>1378</v>
      </c>
      <c r="H306" s="9">
        <v>-65340</v>
      </c>
      <c r="I306" s="112"/>
      <c r="J306" s="113"/>
      <c r="K306" s="114"/>
      <c r="L306" s="115"/>
      <c r="M306" s="116"/>
      <c r="N306" t="s">
        <v>3320</v>
      </c>
      <c r="O306" t="s">
        <v>4935</v>
      </c>
      <c r="P306" t="s">
        <v>8797</v>
      </c>
      <c r="Q306">
        <v>8353</v>
      </c>
      <c r="R306" s="14">
        <v>-622282</v>
      </c>
    </row>
    <row r="307" spans="1:18" ht="15.75" hidden="1" customHeight="1" x14ac:dyDescent="0.25">
      <c r="A307" s="10">
        <v>508</v>
      </c>
      <c r="B307" s="111"/>
      <c r="C307" s="6" t="s">
        <v>3940</v>
      </c>
      <c r="D307" s="7">
        <v>44998</v>
      </c>
      <c r="E307" s="8" t="s">
        <v>3941</v>
      </c>
      <c r="F307" s="9">
        <v>-865370</v>
      </c>
      <c r="G307" s="8" t="s">
        <v>1378</v>
      </c>
      <c r="H307" s="9">
        <v>-90864</v>
      </c>
      <c r="I307" s="112"/>
      <c r="J307" s="113"/>
      <c r="K307" s="114"/>
      <c r="L307" s="115"/>
      <c r="M307" s="116"/>
      <c r="N307" t="s">
        <v>3322</v>
      </c>
      <c r="O307" t="s">
        <v>4935</v>
      </c>
      <c r="P307" t="s">
        <v>8798</v>
      </c>
      <c r="Q307">
        <v>8595</v>
      </c>
      <c r="R307" s="14">
        <v>-865370</v>
      </c>
    </row>
    <row r="308" spans="1:18" ht="15.75" hidden="1" customHeight="1" x14ac:dyDescent="0.25">
      <c r="A308" s="11">
        <v>509</v>
      </c>
      <c r="B308" s="100"/>
      <c r="C308" s="6" t="s">
        <v>3942</v>
      </c>
      <c r="D308" s="7">
        <v>44993</v>
      </c>
      <c r="E308" s="8" t="s">
        <v>3943</v>
      </c>
      <c r="F308" s="9">
        <v>-381814</v>
      </c>
      <c r="G308" s="8" t="s">
        <v>1378</v>
      </c>
      <c r="H308" s="9">
        <v>-40090</v>
      </c>
      <c r="I308" s="104"/>
      <c r="J308" s="105"/>
      <c r="K308" s="106"/>
      <c r="L308" s="109"/>
      <c r="M308" s="110"/>
      <c r="N308" t="s">
        <v>3324</v>
      </c>
      <c r="O308" t="s">
        <v>4935</v>
      </c>
      <c r="P308" t="s">
        <v>8799</v>
      </c>
      <c r="Q308">
        <v>7721</v>
      </c>
      <c r="R308" s="14">
        <v>-381814</v>
      </c>
    </row>
    <row r="309" spans="1:18" ht="15.75" hidden="1" customHeight="1" x14ac:dyDescent="0.25">
      <c r="A309" s="5">
        <v>510</v>
      </c>
      <c r="B309" s="99" t="s">
        <v>3944</v>
      </c>
      <c r="C309" s="6" t="s">
        <v>3945</v>
      </c>
      <c r="D309" s="7">
        <v>45016</v>
      </c>
      <c r="E309" s="8" t="s">
        <v>3946</v>
      </c>
      <c r="F309" s="9">
        <v>-365206</v>
      </c>
      <c r="G309" s="8" t="s">
        <v>1378</v>
      </c>
      <c r="H309" s="9">
        <v>-38347</v>
      </c>
      <c r="I309" s="101">
        <v>-40279372</v>
      </c>
      <c r="J309" s="102"/>
      <c r="K309" s="103"/>
      <c r="L309" s="107" t="s">
        <v>60</v>
      </c>
      <c r="M309" s="108"/>
      <c r="N309" t="s">
        <v>8800</v>
      </c>
      <c r="O309" t="s">
        <v>4935</v>
      </c>
      <c r="P309" t="s">
        <v>8800</v>
      </c>
      <c r="Q309">
        <v>11968</v>
      </c>
      <c r="R309" s="14">
        <v>-365206</v>
      </c>
    </row>
    <row r="310" spans="1:18" ht="15.75" hidden="1" customHeight="1" x14ac:dyDescent="0.25">
      <c r="A310" s="10">
        <v>511</v>
      </c>
      <c r="B310" s="111"/>
      <c r="C310" s="6" t="s">
        <v>3947</v>
      </c>
      <c r="D310" s="7">
        <v>45009</v>
      </c>
      <c r="E310" s="8" t="s">
        <v>3948</v>
      </c>
      <c r="F310" s="9">
        <v>-817504</v>
      </c>
      <c r="G310" s="8" t="s">
        <v>1378</v>
      </c>
      <c r="H310" s="9">
        <v>-85838</v>
      </c>
      <c r="I310" s="112"/>
      <c r="J310" s="113"/>
      <c r="K310" s="114"/>
      <c r="L310" s="115"/>
      <c r="M310" s="116"/>
      <c r="N310" t="s">
        <v>8801</v>
      </c>
      <c r="O310" t="s">
        <v>4935</v>
      </c>
      <c r="P310" t="s">
        <v>8801</v>
      </c>
      <c r="Q310">
        <v>10610</v>
      </c>
      <c r="R310" s="14">
        <v>-817504</v>
      </c>
    </row>
    <row r="311" spans="1:18" ht="15.75" hidden="1" customHeight="1" x14ac:dyDescent="0.25">
      <c r="A311" s="10">
        <v>512</v>
      </c>
      <c r="B311" s="111"/>
      <c r="C311" s="6" t="s">
        <v>3949</v>
      </c>
      <c r="D311" s="7">
        <v>45007</v>
      </c>
      <c r="E311" s="8" t="s">
        <v>3950</v>
      </c>
      <c r="F311" s="9">
        <v>-122164</v>
      </c>
      <c r="G311" s="8" t="s">
        <v>1378</v>
      </c>
      <c r="H311" s="9">
        <v>-12827</v>
      </c>
      <c r="I311" s="112"/>
      <c r="J311" s="113"/>
      <c r="K311" s="114"/>
      <c r="L311" s="115"/>
      <c r="M311" s="116"/>
      <c r="N311" t="s">
        <v>8802</v>
      </c>
      <c r="O311" t="s">
        <v>4935</v>
      </c>
      <c r="P311" t="s">
        <v>8802</v>
      </c>
      <c r="Q311">
        <v>10185</v>
      </c>
      <c r="R311" s="14">
        <v>-122164</v>
      </c>
    </row>
    <row r="312" spans="1:18" ht="15.75" hidden="1" customHeight="1" x14ac:dyDescent="0.25">
      <c r="A312" s="10">
        <v>513</v>
      </c>
      <c r="B312" s="111"/>
      <c r="C312" s="6" t="s">
        <v>3951</v>
      </c>
      <c r="D312" s="7">
        <v>45007</v>
      </c>
      <c r="E312" s="8" t="s">
        <v>3952</v>
      </c>
      <c r="F312" s="9">
        <v>-610819</v>
      </c>
      <c r="G312" s="8" t="s">
        <v>1378</v>
      </c>
      <c r="H312" s="9">
        <v>-64136</v>
      </c>
      <c r="I312" s="112"/>
      <c r="J312" s="113"/>
      <c r="K312" s="114"/>
      <c r="L312" s="115"/>
      <c r="M312" s="116"/>
      <c r="N312" t="s">
        <v>8803</v>
      </c>
      <c r="O312" t="s">
        <v>4935</v>
      </c>
      <c r="P312" t="s">
        <v>8803</v>
      </c>
      <c r="Q312">
        <v>10181</v>
      </c>
      <c r="R312" s="14">
        <v>-610819</v>
      </c>
    </row>
    <row r="313" spans="1:18" ht="15.75" hidden="1" customHeight="1" x14ac:dyDescent="0.25">
      <c r="A313" s="10">
        <v>514</v>
      </c>
      <c r="B313" s="111"/>
      <c r="C313" s="6" t="s">
        <v>3953</v>
      </c>
      <c r="D313" s="7">
        <v>45006</v>
      </c>
      <c r="E313" s="8" t="s">
        <v>3954</v>
      </c>
      <c r="F313" s="9">
        <v>-122164</v>
      </c>
      <c r="G313" s="8" t="s">
        <v>1378</v>
      </c>
      <c r="H313" s="9">
        <v>-12827</v>
      </c>
      <c r="I313" s="112"/>
      <c r="J313" s="113"/>
      <c r="K313" s="114"/>
      <c r="L313" s="115"/>
      <c r="M313" s="116"/>
      <c r="N313" t="s">
        <v>8804</v>
      </c>
      <c r="O313" t="s">
        <v>4935</v>
      </c>
      <c r="P313" t="s">
        <v>8804</v>
      </c>
      <c r="Q313">
        <v>10143</v>
      </c>
      <c r="R313" s="14">
        <v>-122164</v>
      </c>
    </row>
    <row r="314" spans="1:18" ht="15.75" hidden="1" customHeight="1" x14ac:dyDescent="0.25">
      <c r="A314" s="10">
        <v>515</v>
      </c>
      <c r="B314" s="111"/>
      <c r="C314" s="6" t="s">
        <v>3955</v>
      </c>
      <c r="D314" s="7">
        <v>45003</v>
      </c>
      <c r="E314" s="8" t="s">
        <v>3956</v>
      </c>
      <c r="F314" s="9">
        <v>-110400</v>
      </c>
      <c r="G314" s="8" t="s">
        <v>1378</v>
      </c>
      <c r="H314" s="9">
        <v>-11592</v>
      </c>
      <c r="I314" s="112"/>
      <c r="J314" s="113"/>
      <c r="K314" s="114"/>
      <c r="L314" s="115"/>
      <c r="M314" s="116"/>
      <c r="N314" t="s">
        <v>3333</v>
      </c>
      <c r="O314" t="s">
        <v>4935</v>
      </c>
      <c r="P314" t="s">
        <v>8805</v>
      </c>
      <c r="Q314">
        <v>9703</v>
      </c>
      <c r="R314" s="14">
        <v>-110400</v>
      </c>
    </row>
    <row r="315" spans="1:18" ht="15.75" hidden="1" customHeight="1" x14ac:dyDescent="0.25">
      <c r="A315" s="10">
        <v>516</v>
      </c>
      <c r="B315" s="111"/>
      <c r="C315" s="6" t="s">
        <v>3957</v>
      </c>
      <c r="D315" s="7">
        <v>44993</v>
      </c>
      <c r="E315" s="8" t="s">
        <v>3958</v>
      </c>
      <c r="F315" s="9">
        <v>-556635</v>
      </c>
      <c r="G315" s="8" t="s">
        <v>1378</v>
      </c>
      <c r="H315" s="9">
        <v>-58447</v>
      </c>
      <c r="I315" s="112"/>
      <c r="J315" s="113"/>
      <c r="K315" s="114"/>
      <c r="L315" s="115"/>
      <c r="M315" s="116"/>
      <c r="N315" t="s">
        <v>3336</v>
      </c>
      <c r="O315" t="s">
        <v>4935</v>
      </c>
      <c r="P315" t="s">
        <v>8806</v>
      </c>
      <c r="Q315">
        <v>7831</v>
      </c>
      <c r="R315" s="14">
        <v>-556635</v>
      </c>
    </row>
    <row r="316" spans="1:18" ht="15.75" hidden="1" customHeight="1" x14ac:dyDescent="0.25">
      <c r="A316" s="10">
        <v>517</v>
      </c>
      <c r="B316" s="111"/>
      <c r="C316" s="6" t="s">
        <v>3959</v>
      </c>
      <c r="D316" s="7">
        <v>44993</v>
      </c>
      <c r="E316" s="8" t="s">
        <v>3960</v>
      </c>
      <c r="F316" s="9">
        <v>-470766</v>
      </c>
      <c r="G316" s="8" t="s">
        <v>1378</v>
      </c>
      <c r="H316" s="9">
        <v>-49430</v>
      </c>
      <c r="I316" s="112"/>
      <c r="J316" s="113"/>
      <c r="K316" s="114"/>
      <c r="L316" s="115"/>
      <c r="M316" s="116"/>
      <c r="N316" t="s">
        <v>3338</v>
      </c>
      <c r="O316" t="s">
        <v>4935</v>
      </c>
      <c r="P316" t="s">
        <v>8807</v>
      </c>
      <c r="Q316">
        <v>7798</v>
      </c>
      <c r="R316" s="14">
        <v>-470766</v>
      </c>
    </row>
    <row r="317" spans="1:18" ht="15.75" hidden="1" customHeight="1" x14ac:dyDescent="0.25">
      <c r="A317" s="10">
        <v>518</v>
      </c>
      <c r="B317" s="111"/>
      <c r="C317" s="6" t="s">
        <v>3961</v>
      </c>
      <c r="D317" s="7">
        <v>44988</v>
      </c>
      <c r="E317" s="8" t="s">
        <v>3962</v>
      </c>
      <c r="F317" s="9">
        <v>-667933</v>
      </c>
      <c r="G317" s="8" t="s">
        <v>1378</v>
      </c>
      <c r="H317" s="9">
        <v>-70133</v>
      </c>
      <c r="I317" s="112"/>
      <c r="J317" s="113"/>
      <c r="K317" s="114"/>
      <c r="L317" s="115"/>
      <c r="M317" s="116"/>
      <c r="N317" t="s">
        <v>3340</v>
      </c>
      <c r="O317" t="s">
        <v>4935</v>
      </c>
      <c r="P317" t="s">
        <v>8808</v>
      </c>
      <c r="Q317">
        <v>7221</v>
      </c>
      <c r="R317" s="14">
        <v>-667933</v>
      </c>
    </row>
    <row r="318" spans="1:18" ht="15.75" hidden="1" customHeight="1" x14ac:dyDescent="0.25">
      <c r="A318" s="10">
        <v>519</v>
      </c>
      <c r="B318" s="111"/>
      <c r="C318" s="6" t="s">
        <v>3963</v>
      </c>
      <c r="D318" s="7">
        <v>44999</v>
      </c>
      <c r="E318" s="8" t="s">
        <v>3964</v>
      </c>
      <c r="F318" s="9">
        <v>-1563453</v>
      </c>
      <c r="G318" s="8" t="s">
        <v>1378</v>
      </c>
      <c r="H318" s="9">
        <v>-164163</v>
      </c>
      <c r="I318" s="112"/>
      <c r="J318" s="113"/>
      <c r="K318" s="114"/>
      <c r="L318" s="115"/>
      <c r="M318" s="116"/>
      <c r="N318" t="s">
        <v>3342</v>
      </c>
      <c r="O318" t="s">
        <v>4935</v>
      </c>
      <c r="P318" t="s">
        <v>8809</v>
      </c>
      <c r="Q318">
        <v>8859</v>
      </c>
      <c r="R318" s="14">
        <v>-1563453</v>
      </c>
    </row>
    <row r="319" spans="1:18" ht="15.75" hidden="1" customHeight="1" x14ac:dyDescent="0.25">
      <c r="A319" s="10">
        <v>520</v>
      </c>
      <c r="B319" s="111"/>
      <c r="C319" s="6" t="s">
        <v>3965</v>
      </c>
      <c r="D319" s="7">
        <v>44991</v>
      </c>
      <c r="E319" s="8" t="s">
        <v>3966</v>
      </c>
      <c r="F319" s="9">
        <v>-1008234</v>
      </c>
      <c r="G319" s="8" t="s">
        <v>1378</v>
      </c>
      <c r="H319" s="9">
        <v>-105865</v>
      </c>
      <c r="I319" s="112"/>
      <c r="J319" s="113"/>
      <c r="K319" s="114"/>
      <c r="L319" s="115"/>
      <c r="M319" s="116"/>
      <c r="N319" t="s">
        <v>3345</v>
      </c>
      <c r="O319" t="s">
        <v>4935</v>
      </c>
      <c r="P319" t="s">
        <v>8810</v>
      </c>
      <c r="Q319">
        <v>7506</v>
      </c>
      <c r="R319" s="14">
        <v>-1008234</v>
      </c>
    </row>
    <row r="320" spans="1:18" ht="15.75" hidden="1" customHeight="1" x14ac:dyDescent="0.25">
      <c r="A320" s="10">
        <v>521</v>
      </c>
      <c r="B320" s="111"/>
      <c r="C320" s="6" t="s">
        <v>3967</v>
      </c>
      <c r="D320" s="7">
        <v>45016</v>
      </c>
      <c r="E320" s="8" t="s">
        <v>3968</v>
      </c>
      <c r="F320" s="9">
        <v>-532092</v>
      </c>
      <c r="G320" s="8" t="s">
        <v>1378</v>
      </c>
      <c r="H320" s="9">
        <v>-55870</v>
      </c>
      <c r="I320" s="112"/>
      <c r="J320" s="113"/>
      <c r="K320" s="114"/>
      <c r="L320" s="115"/>
      <c r="M320" s="116"/>
      <c r="N320" t="s">
        <v>8811</v>
      </c>
      <c r="O320" t="s">
        <v>4935</v>
      </c>
      <c r="P320" t="s">
        <v>8811</v>
      </c>
      <c r="Q320">
        <v>11981</v>
      </c>
      <c r="R320" s="14">
        <v>-532092</v>
      </c>
    </row>
    <row r="321" spans="1:18" ht="15.75" hidden="1" customHeight="1" x14ac:dyDescent="0.25">
      <c r="A321" s="10">
        <v>522</v>
      </c>
      <c r="B321" s="111"/>
      <c r="C321" s="6" t="s">
        <v>3969</v>
      </c>
      <c r="D321" s="7">
        <v>45013</v>
      </c>
      <c r="E321" s="8" t="s">
        <v>3970</v>
      </c>
      <c r="F321" s="9">
        <v>-381440</v>
      </c>
      <c r="G321" s="8" t="s">
        <v>1378</v>
      </c>
      <c r="H321" s="9">
        <v>-40051</v>
      </c>
      <c r="I321" s="112"/>
      <c r="J321" s="113"/>
      <c r="K321" s="114"/>
      <c r="L321" s="115"/>
      <c r="M321" s="116"/>
      <c r="N321" t="s">
        <v>8812</v>
      </c>
      <c r="O321" t="s">
        <v>4935</v>
      </c>
      <c r="P321" t="s">
        <v>8812</v>
      </c>
      <c r="Q321">
        <v>11088</v>
      </c>
      <c r="R321" s="14">
        <v>-381440</v>
      </c>
    </row>
    <row r="322" spans="1:18" ht="15.75" hidden="1" customHeight="1" x14ac:dyDescent="0.25">
      <c r="A322" s="10">
        <v>523</v>
      </c>
      <c r="B322" s="111"/>
      <c r="C322" s="6" t="s">
        <v>3971</v>
      </c>
      <c r="D322" s="7">
        <v>45013</v>
      </c>
      <c r="E322" s="8" t="s">
        <v>3972</v>
      </c>
      <c r="F322" s="9">
        <v>-244328</v>
      </c>
      <c r="G322" s="8" t="s">
        <v>1378</v>
      </c>
      <c r="H322" s="9">
        <v>-25654</v>
      </c>
      <c r="I322" s="112"/>
      <c r="J322" s="113"/>
      <c r="K322" s="114"/>
      <c r="L322" s="115"/>
      <c r="M322" s="116"/>
      <c r="N322" t="s">
        <v>8813</v>
      </c>
      <c r="O322" t="s">
        <v>4935</v>
      </c>
      <c r="P322" t="s">
        <v>8813</v>
      </c>
      <c r="Q322">
        <v>11079</v>
      </c>
      <c r="R322" s="14">
        <v>-244328</v>
      </c>
    </row>
    <row r="323" spans="1:18" ht="15.75" hidden="1" customHeight="1" x14ac:dyDescent="0.25">
      <c r="A323" s="10">
        <v>524</v>
      </c>
      <c r="B323" s="111"/>
      <c r="C323" s="6" t="s">
        <v>3973</v>
      </c>
      <c r="D323" s="7">
        <v>45013</v>
      </c>
      <c r="E323" s="8" t="s">
        <v>3974</v>
      </c>
      <c r="F323" s="9">
        <v>-122164</v>
      </c>
      <c r="G323" s="8" t="s">
        <v>1378</v>
      </c>
      <c r="H323" s="9">
        <v>-12827</v>
      </c>
      <c r="I323" s="112"/>
      <c r="J323" s="113"/>
      <c r="K323" s="114"/>
      <c r="L323" s="115"/>
      <c r="M323" s="116"/>
      <c r="N323" t="s">
        <v>8814</v>
      </c>
      <c r="O323" t="s">
        <v>4935</v>
      </c>
      <c r="P323" t="s">
        <v>8814</v>
      </c>
      <c r="Q323">
        <v>11154</v>
      </c>
      <c r="R323" s="14">
        <v>-122164</v>
      </c>
    </row>
    <row r="324" spans="1:18" ht="15.75" hidden="1" customHeight="1" x14ac:dyDescent="0.25">
      <c r="A324" s="10">
        <v>525</v>
      </c>
      <c r="B324" s="111"/>
      <c r="C324" s="6" t="s">
        <v>3975</v>
      </c>
      <c r="D324" s="7">
        <v>45013</v>
      </c>
      <c r="E324" s="8" t="s">
        <v>3976</v>
      </c>
      <c r="F324" s="9">
        <v>-541850</v>
      </c>
      <c r="G324" s="8" t="s">
        <v>1378</v>
      </c>
      <c r="H324" s="9">
        <v>-56894</v>
      </c>
      <c r="I324" s="112"/>
      <c r="J324" s="113"/>
      <c r="K324" s="114"/>
      <c r="L324" s="115"/>
      <c r="M324" s="116"/>
      <c r="N324" t="s">
        <v>8815</v>
      </c>
      <c r="O324" t="s">
        <v>4935</v>
      </c>
      <c r="P324" t="s">
        <v>8815</v>
      </c>
      <c r="Q324">
        <v>11275</v>
      </c>
      <c r="R324" s="14">
        <v>-541850</v>
      </c>
    </row>
    <row r="325" spans="1:18" ht="15.75" hidden="1" customHeight="1" x14ac:dyDescent="0.25">
      <c r="A325" s="10">
        <v>526</v>
      </c>
      <c r="B325" s="111"/>
      <c r="C325" s="6" t="s">
        <v>3977</v>
      </c>
      <c r="D325" s="7">
        <v>45008</v>
      </c>
      <c r="E325" s="8" t="s">
        <v>3978</v>
      </c>
      <c r="F325" s="9">
        <v>-490702</v>
      </c>
      <c r="G325" s="8" t="s">
        <v>1378</v>
      </c>
      <c r="H325" s="9">
        <v>-51524</v>
      </c>
      <c r="I325" s="112"/>
      <c r="J325" s="113"/>
      <c r="K325" s="114"/>
      <c r="L325" s="115"/>
      <c r="M325" s="116"/>
      <c r="N325" t="s">
        <v>8816</v>
      </c>
      <c r="O325" t="s">
        <v>4935</v>
      </c>
      <c r="P325" t="s">
        <v>8816</v>
      </c>
      <c r="Q325">
        <v>10466</v>
      </c>
      <c r="R325" s="14">
        <v>-490702</v>
      </c>
    </row>
    <row r="326" spans="1:18" ht="15.75" hidden="1" customHeight="1" x14ac:dyDescent="0.25">
      <c r="A326" s="10">
        <v>527</v>
      </c>
      <c r="B326" s="111"/>
      <c r="C326" s="6" t="s">
        <v>3979</v>
      </c>
      <c r="D326" s="7">
        <v>45009</v>
      </c>
      <c r="E326" s="8" t="s">
        <v>3980</v>
      </c>
      <c r="F326" s="9">
        <v>-777774</v>
      </c>
      <c r="G326" s="8" t="s">
        <v>1378</v>
      </c>
      <c r="H326" s="9">
        <v>-81666</v>
      </c>
      <c r="I326" s="112"/>
      <c r="J326" s="113"/>
      <c r="K326" s="114"/>
      <c r="L326" s="115"/>
      <c r="M326" s="116"/>
      <c r="N326" t="s">
        <v>8817</v>
      </c>
      <c r="O326" t="s">
        <v>4935</v>
      </c>
      <c r="P326" t="s">
        <v>8817</v>
      </c>
      <c r="Q326">
        <v>10487</v>
      </c>
      <c r="R326" s="14">
        <v>-777774</v>
      </c>
    </row>
    <row r="327" spans="1:18" ht="15.75" hidden="1" customHeight="1" x14ac:dyDescent="0.25">
      <c r="A327" s="10">
        <v>528</v>
      </c>
      <c r="B327" s="111"/>
      <c r="C327" s="6" t="s">
        <v>3981</v>
      </c>
      <c r="D327" s="7">
        <v>45008</v>
      </c>
      <c r="E327" s="8" t="s">
        <v>3982</v>
      </c>
      <c r="F327" s="9">
        <v>-135974</v>
      </c>
      <c r="G327" s="8" t="s">
        <v>1378</v>
      </c>
      <c r="H327" s="9">
        <v>-14277</v>
      </c>
      <c r="I327" s="112"/>
      <c r="J327" s="113"/>
      <c r="K327" s="114"/>
      <c r="L327" s="115"/>
      <c r="M327" s="116"/>
      <c r="N327" t="s">
        <v>8818</v>
      </c>
      <c r="O327" t="s">
        <v>4935</v>
      </c>
      <c r="P327" t="s">
        <v>8818</v>
      </c>
      <c r="Q327">
        <v>10383</v>
      </c>
      <c r="R327" s="14">
        <v>-135974</v>
      </c>
    </row>
    <row r="328" spans="1:18" ht="15.75" hidden="1" customHeight="1" x14ac:dyDescent="0.25">
      <c r="A328" s="10">
        <v>529</v>
      </c>
      <c r="B328" s="111"/>
      <c r="C328" s="6" t="s">
        <v>3983</v>
      </c>
      <c r="D328" s="7">
        <v>45008</v>
      </c>
      <c r="E328" s="8" t="s">
        <v>3984</v>
      </c>
      <c r="F328" s="9">
        <v>-488655</v>
      </c>
      <c r="G328" s="8" t="s">
        <v>1378</v>
      </c>
      <c r="H328" s="9">
        <v>-51309</v>
      </c>
      <c r="I328" s="112"/>
      <c r="J328" s="113"/>
      <c r="K328" s="114"/>
      <c r="L328" s="115"/>
      <c r="M328" s="116"/>
      <c r="N328" t="s">
        <v>8819</v>
      </c>
      <c r="O328" t="s">
        <v>4935</v>
      </c>
      <c r="P328" t="s">
        <v>8819</v>
      </c>
      <c r="Q328">
        <v>10371</v>
      </c>
      <c r="R328" s="14">
        <v>-488655</v>
      </c>
    </row>
    <row r="329" spans="1:18" ht="15.75" hidden="1" customHeight="1" x14ac:dyDescent="0.25">
      <c r="A329" s="10">
        <v>530</v>
      </c>
      <c r="B329" s="111"/>
      <c r="C329" s="6" t="s">
        <v>3985</v>
      </c>
      <c r="D329" s="7">
        <v>44992</v>
      </c>
      <c r="E329" s="8" t="s">
        <v>3986</v>
      </c>
      <c r="F329" s="9">
        <v>-130973</v>
      </c>
      <c r="G329" s="8" t="s">
        <v>1378</v>
      </c>
      <c r="H329" s="9">
        <v>-13752</v>
      </c>
      <c r="I329" s="112"/>
      <c r="J329" s="113"/>
      <c r="K329" s="114"/>
      <c r="L329" s="115"/>
      <c r="M329" s="116"/>
      <c r="N329" t="s">
        <v>3359</v>
      </c>
      <c r="O329" t="s">
        <v>4935</v>
      </c>
      <c r="P329" t="s">
        <v>8820</v>
      </c>
      <c r="Q329">
        <v>7578</v>
      </c>
      <c r="R329" s="14">
        <v>-130973</v>
      </c>
    </row>
    <row r="330" spans="1:18" ht="15.75" hidden="1" customHeight="1" x14ac:dyDescent="0.25">
      <c r="A330" s="10">
        <v>531</v>
      </c>
      <c r="B330" s="111"/>
      <c r="C330" s="6" t="s">
        <v>3987</v>
      </c>
      <c r="D330" s="7">
        <v>44991</v>
      </c>
      <c r="E330" s="8" t="s">
        <v>3988</v>
      </c>
      <c r="F330" s="9">
        <v>-120540</v>
      </c>
      <c r="G330" s="8" t="s">
        <v>1378</v>
      </c>
      <c r="H330" s="9">
        <v>-12657</v>
      </c>
      <c r="I330" s="112"/>
      <c r="J330" s="113"/>
      <c r="K330" s="114"/>
      <c r="L330" s="115"/>
      <c r="M330" s="116"/>
      <c r="N330" t="s">
        <v>3361</v>
      </c>
      <c r="O330" t="s">
        <v>4935</v>
      </c>
      <c r="P330" t="s">
        <v>8821</v>
      </c>
      <c r="Q330">
        <v>7477</v>
      </c>
      <c r="R330" s="14">
        <v>-120540</v>
      </c>
    </row>
    <row r="331" spans="1:18" ht="15.75" hidden="1" customHeight="1" x14ac:dyDescent="0.25">
      <c r="A331" s="10">
        <v>532</v>
      </c>
      <c r="B331" s="111"/>
      <c r="C331" s="6" t="s">
        <v>3989</v>
      </c>
      <c r="D331" s="7">
        <v>45016</v>
      </c>
      <c r="E331" s="8" t="s">
        <v>3990</v>
      </c>
      <c r="F331" s="9">
        <v>-301121</v>
      </c>
      <c r="G331" s="8" t="s">
        <v>1378</v>
      </c>
      <c r="H331" s="9">
        <v>-31618</v>
      </c>
      <c r="I331" s="112"/>
      <c r="J331" s="113"/>
      <c r="K331" s="114"/>
      <c r="L331" s="115"/>
      <c r="M331" s="116"/>
      <c r="N331" t="s">
        <v>8822</v>
      </c>
      <c r="O331" t="s">
        <v>4935</v>
      </c>
      <c r="P331" t="s">
        <v>8822</v>
      </c>
      <c r="Q331">
        <v>11967</v>
      </c>
      <c r="R331" s="14">
        <v>-301121</v>
      </c>
    </row>
    <row r="332" spans="1:18" ht="15.75" hidden="1" customHeight="1" x14ac:dyDescent="0.25">
      <c r="A332" s="10">
        <v>533</v>
      </c>
      <c r="B332" s="111"/>
      <c r="C332" s="6" t="s">
        <v>3991</v>
      </c>
      <c r="D332" s="7">
        <v>45015</v>
      </c>
      <c r="E332" s="8" t="s">
        <v>3992</v>
      </c>
      <c r="F332" s="9">
        <v>-603150</v>
      </c>
      <c r="G332" s="8" t="s">
        <v>1378</v>
      </c>
      <c r="H332" s="9">
        <v>-63331</v>
      </c>
      <c r="I332" s="112"/>
      <c r="J332" s="113"/>
      <c r="K332" s="114"/>
      <c r="L332" s="115"/>
      <c r="M332" s="116"/>
      <c r="N332" t="s">
        <v>8823</v>
      </c>
      <c r="O332" t="s">
        <v>4935</v>
      </c>
      <c r="P332" t="s">
        <v>8823</v>
      </c>
      <c r="Q332">
        <v>11731</v>
      </c>
      <c r="R332" s="14">
        <v>-603150</v>
      </c>
    </row>
    <row r="333" spans="1:18" ht="15.75" hidden="1" customHeight="1" x14ac:dyDescent="0.25">
      <c r="A333" s="10">
        <v>534</v>
      </c>
      <c r="B333" s="111"/>
      <c r="C333" s="6" t="s">
        <v>3993</v>
      </c>
      <c r="D333" s="7">
        <v>45012</v>
      </c>
      <c r="E333" s="8" t="s">
        <v>3994</v>
      </c>
      <c r="F333" s="9">
        <v>-226888</v>
      </c>
      <c r="G333" s="8" t="s">
        <v>1378</v>
      </c>
      <c r="H333" s="9">
        <v>-23823</v>
      </c>
      <c r="I333" s="112"/>
      <c r="J333" s="113"/>
      <c r="K333" s="114"/>
      <c r="L333" s="115"/>
      <c r="M333" s="116"/>
      <c r="N333" t="s">
        <v>8824</v>
      </c>
      <c r="O333" t="s">
        <v>4935</v>
      </c>
      <c r="P333" t="s">
        <v>8824</v>
      </c>
      <c r="Q333">
        <v>10885</v>
      </c>
      <c r="R333" s="14">
        <v>-226888</v>
      </c>
    </row>
    <row r="334" spans="1:18" ht="15.75" hidden="1" customHeight="1" x14ac:dyDescent="0.25">
      <c r="A334" s="10">
        <v>535</v>
      </c>
      <c r="B334" s="111"/>
      <c r="C334" s="6" t="s">
        <v>3995</v>
      </c>
      <c r="D334" s="7">
        <v>45013</v>
      </c>
      <c r="E334" s="8" t="s">
        <v>3996</v>
      </c>
      <c r="F334" s="9">
        <v>-366491</v>
      </c>
      <c r="G334" s="8" t="s">
        <v>1378</v>
      </c>
      <c r="H334" s="9">
        <v>-38482</v>
      </c>
      <c r="I334" s="112"/>
      <c r="J334" s="113"/>
      <c r="K334" s="114"/>
      <c r="L334" s="115"/>
      <c r="M334" s="116"/>
      <c r="N334" t="s">
        <v>8825</v>
      </c>
      <c r="O334" t="s">
        <v>4935</v>
      </c>
      <c r="P334" t="s">
        <v>8825</v>
      </c>
      <c r="Q334">
        <v>11036</v>
      </c>
      <c r="R334" s="14">
        <v>-366491</v>
      </c>
    </row>
    <row r="335" spans="1:18" ht="15.75" hidden="1" customHeight="1" x14ac:dyDescent="0.25">
      <c r="A335" s="10">
        <v>536</v>
      </c>
      <c r="B335" s="111"/>
      <c r="C335" s="6" t="s">
        <v>3997</v>
      </c>
      <c r="D335" s="7">
        <v>45012</v>
      </c>
      <c r="E335" s="8" t="s">
        <v>3998</v>
      </c>
      <c r="F335" s="9">
        <v>-528040</v>
      </c>
      <c r="G335" s="8" t="s">
        <v>1378</v>
      </c>
      <c r="H335" s="9">
        <v>-55444</v>
      </c>
      <c r="I335" s="112"/>
      <c r="J335" s="113"/>
      <c r="K335" s="114"/>
      <c r="L335" s="115"/>
      <c r="M335" s="116"/>
      <c r="N335" t="s">
        <v>8826</v>
      </c>
      <c r="O335" t="s">
        <v>4935</v>
      </c>
      <c r="P335" t="s">
        <v>8826</v>
      </c>
      <c r="Q335">
        <v>10967</v>
      </c>
      <c r="R335" s="14">
        <v>-528040</v>
      </c>
    </row>
    <row r="336" spans="1:18" ht="15.75" hidden="1" customHeight="1" x14ac:dyDescent="0.25">
      <c r="A336" s="10">
        <v>537</v>
      </c>
      <c r="B336" s="111"/>
      <c r="C336" s="6" t="s">
        <v>3999</v>
      </c>
      <c r="D336" s="7">
        <v>45008</v>
      </c>
      <c r="E336" s="8" t="s">
        <v>4000</v>
      </c>
      <c r="F336" s="9">
        <v>-244328</v>
      </c>
      <c r="G336" s="8" t="s">
        <v>1378</v>
      </c>
      <c r="H336" s="9">
        <v>-25654</v>
      </c>
      <c r="I336" s="112"/>
      <c r="J336" s="113"/>
      <c r="K336" s="114"/>
      <c r="L336" s="115"/>
      <c r="M336" s="116"/>
      <c r="N336" t="s">
        <v>8827</v>
      </c>
      <c r="O336" t="s">
        <v>4935</v>
      </c>
      <c r="P336" t="s">
        <v>8827</v>
      </c>
      <c r="Q336">
        <v>10413</v>
      </c>
      <c r="R336" s="14">
        <v>-244328</v>
      </c>
    </row>
    <row r="337" spans="1:18" ht="15.75" hidden="1" customHeight="1" x14ac:dyDescent="0.25">
      <c r="A337" s="10">
        <v>538</v>
      </c>
      <c r="B337" s="111"/>
      <c r="C337" s="6" t="s">
        <v>4001</v>
      </c>
      <c r="D337" s="7">
        <v>44998</v>
      </c>
      <c r="E337" s="8" t="s">
        <v>4002</v>
      </c>
      <c r="F337" s="9">
        <v>-366491</v>
      </c>
      <c r="G337" s="8" t="s">
        <v>1378</v>
      </c>
      <c r="H337" s="9">
        <v>-38482</v>
      </c>
      <c r="I337" s="112"/>
      <c r="J337" s="113"/>
      <c r="K337" s="114"/>
      <c r="L337" s="115"/>
      <c r="M337" s="116"/>
      <c r="N337" t="s">
        <v>3372</v>
      </c>
      <c r="O337" t="s">
        <v>4935</v>
      </c>
      <c r="P337" t="s">
        <v>8828</v>
      </c>
      <c r="Q337">
        <v>8536</v>
      </c>
      <c r="R337" s="14">
        <v>-366491</v>
      </c>
    </row>
    <row r="338" spans="1:18" ht="15.75" hidden="1" customHeight="1" x14ac:dyDescent="0.25">
      <c r="A338" s="10">
        <v>539</v>
      </c>
      <c r="B338" s="111"/>
      <c r="C338" s="6" t="s">
        <v>4003</v>
      </c>
      <c r="D338" s="7">
        <v>44986</v>
      </c>
      <c r="E338" s="8" t="s">
        <v>4004</v>
      </c>
      <c r="F338" s="9">
        <v>-1933779</v>
      </c>
      <c r="G338" s="8" t="s">
        <v>1378</v>
      </c>
      <c r="H338" s="9">
        <v>-203047</v>
      </c>
      <c r="I338" s="112"/>
      <c r="J338" s="113"/>
      <c r="K338" s="114"/>
      <c r="L338" s="115"/>
      <c r="M338" s="116"/>
      <c r="N338" t="s">
        <v>3374</v>
      </c>
      <c r="O338" t="s">
        <v>4935</v>
      </c>
      <c r="P338" t="s">
        <v>8829</v>
      </c>
      <c r="Q338">
        <v>6880</v>
      </c>
      <c r="R338" s="14">
        <v>-1933779</v>
      </c>
    </row>
    <row r="339" spans="1:18" ht="15.75" hidden="1" customHeight="1" x14ac:dyDescent="0.25">
      <c r="A339" s="10">
        <v>540</v>
      </c>
      <c r="B339" s="111"/>
      <c r="C339" s="6" t="s">
        <v>4005</v>
      </c>
      <c r="D339" s="7">
        <v>44991</v>
      </c>
      <c r="E339" s="8" t="s">
        <v>4006</v>
      </c>
      <c r="F339" s="9">
        <v>-1014690</v>
      </c>
      <c r="G339" s="8" t="s">
        <v>1378</v>
      </c>
      <c r="H339" s="9">
        <v>-106542</v>
      </c>
      <c r="I339" s="112"/>
      <c r="J339" s="113"/>
      <c r="K339" s="114"/>
      <c r="L339" s="115"/>
      <c r="M339" s="116"/>
      <c r="N339" t="s">
        <v>3376</v>
      </c>
      <c r="O339" t="s">
        <v>4935</v>
      </c>
      <c r="P339" t="s">
        <v>8830</v>
      </c>
      <c r="Q339">
        <v>7363</v>
      </c>
      <c r="R339" s="14">
        <v>-1014690</v>
      </c>
    </row>
    <row r="340" spans="1:18" ht="15.75" hidden="1" customHeight="1" x14ac:dyDescent="0.25">
      <c r="A340" s="10">
        <v>541</v>
      </c>
      <c r="B340" s="111"/>
      <c r="C340" s="6" t="s">
        <v>4007</v>
      </c>
      <c r="D340" s="7">
        <v>44991</v>
      </c>
      <c r="E340" s="8" t="s">
        <v>4008</v>
      </c>
      <c r="F340" s="9">
        <v>-1438652</v>
      </c>
      <c r="G340" s="8" t="s">
        <v>1378</v>
      </c>
      <c r="H340" s="9">
        <v>-151058</v>
      </c>
      <c r="I340" s="112"/>
      <c r="J340" s="113"/>
      <c r="K340" s="114"/>
      <c r="L340" s="115"/>
      <c r="M340" s="116"/>
      <c r="N340" t="s">
        <v>3378</v>
      </c>
      <c r="O340" t="s">
        <v>4935</v>
      </c>
      <c r="P340" t="s">
        <v>8831</v>
      </c>
      <c r="Q340">
        <v>7372</v>
      </c>
      <c r="R340" s="14">
        <v>-1438652</v>
      </c>
    </row>
    <row r="341" spans="1:18" ht="15.75" hidden="1" customHeight="1" x14ac:dyDescent="0.25">
      <c r="A341" s="10">
        <v>542</v>
      </c>
      <c r="B341" s="111"/>
      <c r="C341" s="6" t="s">
        <v>4009</v>
      </c>
      <c r="D341" s="7">
        <v>45001</v>
      </c>
      <c r="E341" s="8" t="s">
        <v>4010</v>
      </c>
      <c r="F341" s="9">
        <v>-201465</v>
      </c>
      <c r="G341" s="8" t="s">
        <v>1378</v>
      </c>
      <c r="H341" s="9">
        <v>-21154</v>
      </c>
      <c r="I341" s="112"/>
      <c r="J341" s="113"/>
      <c r="K341" s="114"/>
      <c r="L341" s="115"/>
      <c r="M341" s="116"/>
      <c r="N341" t="s">
        <v>3380</v>
      </c>
      <c r="O341" t="s">
        <v>4935</v>
      </c>
      <c r="P341" t="s">
        <v>8832</v>
      </c>
      <c r="Q341">
        <v>9434</v>
      </c>
      <c r="R341" s="14">
        <v>-201465</v>
      </c>
    </row>
    <row r="342" spans="1:18" ht="15.75" hidden="1" customHeight="1" x14ac:dyDescent="0.25">
      <c r="A342" s="10">
        <v>543</v>
      </c>
      <c r="B342" s="111"/>
      <c r="C342" s="6" t="s">
        <v>4011</v>
      </c>
      <c r="D342" s="7">
        <v>45000</v>
      </c>
      <c r="E342" s="8" t="s">
        <v>4012</v>
      </c>
      <c r="F342" s="9">
        <v>-601713</v>
      </c>
      <c r="G342" s="8" t="s">
        <v>1378</v>
      </c>
      <c r="H342" s="9">
        <v>-63180</v>
      </c>
      <c r="I342" s="112"/>
      <c r="J342" s="113"/>
      <c r="K342" s="114"/>
      <c r="L342" s="115"/>
      <c r="M342" s="116"/>
      <c r="N342" t="s">
        <v>3382</v>
      </c>
      <c r="O342" t="s">
        <v>4935</v>
      </c>
      <c r="P342" t="s">
        <v>8833</v>
      </c>
      <c r="Q342">
        <v>9213</v>
      </c>
      <c r="R342" s="14">
        <v>-601713</v>
      </c>
    </row>
    <row r="343" spans="1:18" ht="15.75" hidden="1" customHeight="1" x14ac:dyDescent="0.25">
      <c r="A343" s="10">
        <v>544</v>
      </c>
      <c r="B343" s="111"/>
      <c r="C343" s="6" t="s">
        <v>4013</v>
      </c>
      <c r="D343" s="7">
        <v>45015</v>
      </c>
      <c r="E343" s="8" t="s">
        <v>598</v>
      </c>
      <c r="F343" s="9">
        <v>-217939</v>
      </c>
      <c r="G343" s="8" t="s">
        <v>1378</v>
      </c>
      <c r="H343" s="9">
        <v>-22884</v>
      </c>
      <c r="I343" s="112"/>
      <c r="J343" s="113"/>
      <c r="K343" s="114"/>
      <c r="L343" s="115"/>
      <c r="M343" s="116"/>
      <c r="N343" t="s">
        <v>8834</v>
      </c>
      <c r="O343" t="s">
        <v>4935</v>
      </c>
      <c r="P343" t="s">
        <v>8834</v>
      </c>
      <c r="Q343">
        <v>11715</v>
      </c>
      <c r="R343" s="14">
        <v>-217939</v>
      </c>
    </row>
    <row r="344" spans="1:18" ht="15.75" hidden="1" customHeight="1" x14ac:dyDescent="0.25">
      <c r="A344" s="10">
        <v>545</v>
      </c>
      <c r="B344" s="111"/>
      <c r="C344" s="6" t="s">
        <v>4014</v>
      </c>
      <c r="D344" s="7">
        <v>45007</v>
      </c>
      <c r="E344" s="8" t="s">
        <v>4015</v>
      </c>
      <c r="F344" s="9">
        <v>-704395</v>
      </c>
      <c r="G344" s="8" t="s">
        <v>1378</v>
      </c>
      <c r="H344" s="9">
        <v>-73961</v>
      </c>
      <c r="I344" s="112"/>
      <c r="J344" s="113"/>
      <c r="K344" s="114"/>
      <c r="L344" s="115"/>
      <c r="M344" s="116"/>
      <c r="N344" t="s">
        <v>8835</v>
      </c>
      <c r="O344" t="s">
        <v>4935</v>
      </c>
      <c r="P344" t="s">
        <v>8835</v>
      </c>
      <c r="Q344">
        <v>10240</v>
      </c>
      <c r="R344" s="14">
        <v>-704395</v>
      </c>
    </row>
    <row r="345" spans="1:18" ht="15.75" hidden="1" customHeight="1" x14ac:dyDescent="0.25">
      <c r="A345" s="10">
        <v>546</v>
      </c>
      <c r="B345" s="111"/>
      <c r="C345" s="6" t="s">
        <v>4016</v>
      </c>
      <c r="D345" s="7">
        <v>44986</v>
      </c>
      <c r="E345" s="8" t="s">
        <v>4017</v>
      </c>
      <c r="F345" s="9">
        <v>-546909</v>
      </c>
      <c r="G345" s="8" t="s">
        <v>1378</v>
      </c>
      <c r="H345" s="9">
        <v>-57425</v>
      </c>
      <c r="I345" s="112"/>
      <c r="J345" s="113"/>
      <c r="K345" s="114"/>
      <c r="L345" s="115"/>
      <c r="M345" s="116"/>
      <c r="N345" t="s">
        <v>3386</v>
      </c>
      <c r="O345" t="s">
        <v>4935</v>
      </c>
      <c r="P345" t="s">
        <v>8836</v>
      </c>
      <c r="Q345">
        <v>6665</v>
      </c>
      <c r="R345" s="14">
        <v>-546909</v>
      </c>
    </row>
    <row r="346" spans="1:18" ht="15.75" hidden="1" customHeight="1" x14ac:dyDescent="0.25">
      <c r="A346" s="10">
        <v>547</v>
      </c>
      <c r="B346" s="111"/>
      <c r="C346" s="6" t="s">
        <v>4018</v>
      </c>
      <c r="D346" s="7">
        <v>45010</v>
      </c>
      <c r="E346" s="8" t="s">
        <v>4019</v>
      </c>
      <c r="F346" s="9">
        <v>-367898</v>
      </c>
      <c r="G346" s="8" t="s">
        <v>1378</v>
      </c>
      <c r="H346" s="9">
        <v>-38629</v>
      </c>
      <c r="I346" s="112"/>
      <c r="J346" s="113"/>
      <c r="K346" s="114"/>
      <c r="L346" s="115"/>
      <c r="M346" s="116"/>
      <c r="N346" t="s">
        <v>8837</v>
      </c>
      <c r="O346" t="s">
        <v>4935</v>
      </c>
      <c r="P346" t="s">
        <v>8837</v>
      </c>
      <c r="Q346">
        <v>10721</v>
      </c>
      <c r="R346" s="14">
        <v>-367898</v>
      </c>
    </row>
    <row r="347" spans="1:18" ht="15.75" hidden="1" customHeight="1" x14ac:dyDescent="0.25">
      <c r="A347" s="10">
        <v>548</v>
      </c>
      <c r="B347" s="111"/>
      <c r="C347" s="6" t="s">
        <v>4020</v>
      </c>
      <c r="D347" s="7">
        <v>44996</v>
      </c>
      <c r="E347" s="8" t="s">
        <v>4021</v>
      </c>
      <c r="F347" s="9">
        <v>-225390</v>
      </c>
      <c r="G347" s="8" t="s">
        <v>1378</v>
      </c>
      <c r="H347" s="9">
        <v>-23666</v>
      </c>
      <c r="I347" s="112"/>
      <c r="J347" s="113"/>
      <c r="K347" s="114"/>
      <c r="L347" s="115"/>
      <c r="M347" s="116"/>
      <c r="N347" t="s">
        <v>3389</v>
      </c>
      <c r="O347" t="s">
        <v>4935</v>
      </c>
      <c r="P347" t="s">
        <v>8838</v>
      </c>
      <c r="Q347">
        <v>8462</v>
      </c>
      <c r="R347" s="14">
        <v>-225390</v>
      </c>
    </row>
    <row r="348" spans="1:18" ht="15.75" hidden="1" customHeight="1" x14ac:dyDescent="0.25">
      <c r="A348" s="10">
        <v>549</v>
      </c>
      <c r="B348" s="111"/>
      <c r="C348" s="6" t="s">
        <v>4022</v>
      </c>
      <c r="D348" s="7">
        <v>44998</v>
      </c>
      <c r="E348" s="8" t="s">
        <v>4023</v>
      </c>
      <c r="F348" s="9">
        <v>-1214041</v>
      </c>
      <c r="G348" s="8" t="s">
        <v>1378</v>
      </c>
      <c r="H348" s="9">
        <v>-127474</v>
      </c>
      <c r="I348" s="112"/>
      <c r="J348" s="113"/>
      <c r="K348" s="114"/>
      <c r="L348" s="115"/>
      <c r="M348" s="116"/>
      <c r="N348" t="s">
        <v>3391</v>
      </c>
      <c r="O348" t="s">
        <v>4935</v>
      </c>
      <c r="P348" t="s">
        <v>8839</v>
      </c>
      <c r="Q348">
        <v>8704</v>
      </c>
      <c r="R348" s="14">
        <v>-1214041</v>
      </c>
    </row>
    <row r="349" spans="1:18" ht="15.75" hidden="1" customHeight="1" x14ac:dyDescent="0.25">
      <c r="A349" s="10">
        <v>550</v>
      </c>
      <c r="B349" s="111"/>
      <c r="C349" s="6" t="s">
        <v>4024</v>
      </c>
      <c r="D349" s="7">
        <v>44998</v>
      </c>
      <c r="E349" s="8" t="s">
        <v>4025</v>
      </c>
      <c r="F349" s="9">
        <v>-99825</v>
      </c>
      <c r="G349" s="8" t="s">
        <v>1378</v>
      </c>
      <c r="H349" s="9">
        <v>-10482</v>
      </c>
      <c r="I349" s="112"/>
      <c r="J349" s="113"/>
      <c r="K349" s="114"/>
      <c r="L349" s="115"/>
      <c r="M349" s="116"/>
      <c r="N349" t="s">
        <v>8840</v>
      </c>
      <c r="O349" t="s">
        <v>4935</v>
      </c>
      <c r="P349" t="s">
        <v>8841</v>
      </c>
      <c r="Q349">
        <v>8724</v>
      </c>
      <c r="R349" s="14">
        <v>-99825</v>
      </c>
    </row>
    <row r="350" spans="1:18" ht="15.75" hidden="1" customHeight="1" x14ac:dyDescent="0.25">
      <c r="A350" s="10">
        <v>551</v>
      </c>
      <c r="B350" s="111"/>
      <c r="C350" s="6" t="s">
        <v>4026</v>
      </c>
      <c r="D350" s="7">
        <v>45016</v>
      </c>
      <c r="E350" s="8" t="s">
        <v>4027</v>
      </c>
      <c r="F350" s="9">
        <v>-445260</v>
      </c>
      <c r="G350" s="8" t="s">
        <v>1378</v>
      </c>
      <c r="H350" s="9">
        <v>-46752</v>
      </c>
      <c r="I350" s="112"/>
      <c r="J350" s="113"/>
      <c r="K350" s="114"/>
      <c r="L350" s="115"/>
      <c r="M350" s="116"/>
      <c r="N350" t="s">
        <v>8842</v>
      </c>
      <c r="O350" t="s">
        <v>4935</v>
      </c>
      <c r="P350" t="s">
        <v>8842</v>
      </c>
      <c r="Q350">
        <v>11939</v>
      </c>
      <c r="R350" s="14">
        <v>-445260</v>
      </c>
    </row>
    <row r="351" spans="1:18" ht="15.75" hidden="1" customHeight="1" x14ac:dyDescent="0.25">
      <c r="A351" s="10">
        <v>552</v>
      </c>
      <c r="B351" s="111"/>
      <c r="C351" s="6" t="s">
        <v>4028</v>
      </c>
      <c r="D351" s="7">
        <v>45015</v>
      </c>
      <c r="E351" s="8" t="s">
        <v>4029</v>
      </c>
      <c r="F351" s="9">
        <v>-327103</v>
      </c>
      <c r="G351" s="8" t="s">
        <v>1378</v>
      </c>
      <c r="H351" s="9">
        <v>-34346</v>
      </c>
      <c r="I351" s="112"/>
      <c r="J351" s="113"/>
      <c r="K351" s="114"/>
      <c r="L351" s="115"/>
      <c r="M351" s="116"/>
      <c r="N351" t="s">
        <v>8843</v>
      </c>
      <c r="O351" t="s">
        <v>4935</v>
      </c>
      <c r="P351" t="s">
        <v>8843</v>
      </c>
      <c r="Q351">
        <v>11757</v>
      </c>
      <c r="R351" s="14">
        <v>-327103</v>
      </c>
    </row>
    <row r="352" spans="1:18" ht="15.75" hidden="1" customHeight="1" x14ac:dyDescent="0.25">
      <c r="A352" s="10">
        <v>553</v>
      </c>
      <c r="B352" s="111"/>
      <c r="C352" s="6" t="s">
        <v>4030</v>
      </c>
      <c r="D352" s="7">
        <v>45012</v>
      </c>
      <c r="E352" s="8" t="s">
        <v>4031</v>
      </c>
      <c r="F352" s="9">
        <v>-678797</v>
      </c>
      <c r="G352" s="8" t="s">
        <v>1378</v>
      </c>
      <c r="H352" s="9">
        <v>-71274</v>
      </c>
      <c r="I352" s="112"/>
      <c r="J352" s="113"/>
      <c r="K352" s="114"/>
      <c r="L352" s="115"/>
      <c r="M352" s="116"/>
      <c r="N352" t="s">
        <v>8844</v>
      </c>
      <c r="O352" t="s">
        <v>4935</v>
      </c>
      <c r="P352" t="s">
        <v>8844</v>
      </c>
      <c r="Q352">
        <v>10874</v>
      </c>
      <c r="R352" s="14">
        <v>-678797</v>
      </c>
    </row>
    <row r="353" spans="1:18" ht="15.75" hidden="1" customHeight="1" x14ac:dyDescent="0.25">
      <c r="A353" s="10">
        <v>554</v>
      </c>
      <c r="B353" s="111"/>
      <c r="C353" s="6" t="s">
        <v>4032</v>
      </c>
      <c r="D353" s="7">
        <v>45012</v>
      </c>
      <c r="E353" s="8" t="s">
        <v>4033</v>
      </c>
      <c r="F353" s="9">
        <v>-807741</v>
      </c>
      <c r="G353" s="8" t="s">
        <v>1378</v>
      </c>
      <c r="H353" s="9">
        <v>-84813</v>
      </c>
      <c r="I353" s="112"/>
      <c r="J353" s="113"/>
      <c r="K353" s="114"/>
      <c r="L353" s="115"/>
      <c r="M353" s="116"/>
      <c r="N353" t="s">
        <v>8845</v>
      </c>
      <c r="O353" t="s">
        <v>4935</v>
      </c>
      <c r="P353" t="s">
        <v>8845</v>
      </c>
      <c r="Q353">
        <v>10895</v>
      </c>
      <c r="R353" s="14">
        <v>-807741</v>
      </c>
    </row>
    <row r="354" spans="1:18" ht="15.75" hidden="1" customHeight="1" x14ac:dyDescent="0.25">
      <c r="A354" s="10">
        <v>555</v>
      </c>
      <c r="B354" s="111"/>
      <c r="C354" s="6" t="s">
        <v>4034</v>
      </c>
      <c r="D354" s="7">
        <v>45009</v>
      </c>
      <c r="E354" s="8" t="s">
        <v>4035</v>
      </c>
      <c r="F354" s="9">
        <v>-325102</v>
      </c>
      <c r="G354" s="8" t="s">
        <v>1378</v>
      </c>
      <c r="H354" s="9">
        <v>-34136</v>
      </c>
      <c r="I354" s="112"/>
      <c r="J354" s="113"/>
      <c r="K354" s="114"/>
      <c r="L354" s="115"/>
      <c r="M354" s="116"/>
      <c r="N354" t="s">
        <v>8846</v>
      </c>
      <c r="O354" t="s">
        <v>4935</v>
      </c>
      <c r="P354" t="s">
        <v>8846</v>
      </c>
      <c r="Q354">
        <v>10640</v>
      </c>
      <c r="R354" s="14">
        <v>-325102</v>
      </c>
    </row>
    <row r="355" spans="1:18" ht="15.75" hidden="1" customHeight="1" x14ac:dyDescent="0.25">
      <c r="A355" s="10">
        <v>556</v>
      </c>
      <c r="B355" s="111"/>
      <c r="C355" s="6" t="s">
        <v>4036</v>
      </c>
      <c r="D355" s="7">
        <v>45001</v>
      </c>
      <c r="E355" s="8" t="s">
        <v>4037</v>
      </c>
      <c r="F355" s="9">
        <v>-378829</v>
      </c>
      <c r="G355" s="8" t="s">
        <v>1378</v>
      </c>
      <c r="H355" s="9">
        <v>-39777</v>
      </c>
      <c r="I355" s="112"/>
      <c r="J355" s="113"/>
      <c r="K355" s="114"/>
      <c r="L355" s="115"/>
      <c r="M355" s="116"/>
      <c r="N355" t="s">
        <v>3399</v>
      </c>
      <c r="O355" t="s">
        <v>4935</v>
      </c>
      <c r="P355" t="s">
        <v>8847</v>
      </c>
      <c r="Q355">
        <v>9439</v>
      </c>
      <c r="R355" s="14">
        <v>-378829</v>
      </c>
    </row>
    <row r="356" spans="1:18" s="21" customFormat="1" ht="15.75" hidden="1" customHeight="1" x14ac:dyDescent="0.25">
      <c r="A356" s="16">
        <v>557</v>
      </c>
      <c r="B356" s="111"/>
      <c r="C356" s="17" t="s">
        <v>4038</v>
      </c>
      <c r="D356" s="18">
        <v>45002</v>
      </c>
      <c r="E356" s="19" t="s">
        <v>4039</v>
      </c>
      <c r="F356" s="20">
        <v>-668674</v>
      </c>
      <c r="G356" s="19" t="s">
        <v>1378</v>
      </c>
      <c r="H356" s="20">
        <v>-70211</v>
      </c>
      <c r="I356" s="112"/>
      <c r="J356" s="113"/>
      <c r="K356" s="114"/>
      <c r="L356" s="115"/>
      <c r="M356" s="116"/>
      <c r="N356" s="21" t="s">
        <v>3401</v>
      </c>
      <c r="O356" t="s">
        <v>4935</v>
      </c>
      <c r="P356" s="21" t="s">
        <v>8848</v>
      </c>
      <c r="Q356" s="21">
        <v>9472</v>
      </c>
      <c r="R356" s="22">
        <v>-668674</v>
      </c>
    </row>
    <row r="357" spans="1:18" ht="15.75" hidden="1" customHeight="1" x14ac:dyDescent="0.25">
      <c r="A357" s="10">
        <v>558</v>
      </c>
      <c r="B357" s="111"/>
      <c r="C357" s="6" t="s">
        <v>4040</v>
      </c>
      <c r="D357" s="7">
        <v>45000</v>
      </c>
      <c r="E357" s="8" t="s">
        <v>4041</v>
      </c>
      <c r="F357" s="9">
        <v>-1569641</v>
      </c>
      <c r="G357" s="8" t="s">
        <v>1378</v>
      </c>
      <c r="H357" s="9">
        <v>-164812</v>
      </c>
      <c r="I357" s="112"/>
      <c r="J357" s="113"/>
      <c r="K357" s="114"/>
      <c r="L357" s="115"/>
      <c r="M357" s="116"/>
      <c r="N357" t="s">
        <v>3403</v>
      </c>
      <c r="O357" t="s">
        <v>4935</v>
      </c>
      <c r="P357" t="s">
        <v>8849</v>
      </c>
      <c r="Q357">
        <v>9241</v>
      </c>
      <c r="R357" s="14">
        <v>-1569641</v>
      </c>
    </row>
    <row r="358" spans="1:18" ht="15.75" hidden="1" customHeight="1" x14ac:dyDescent="0.25">
      <c r="A358" s="10">
        <v>559</v>
      </c>
      <c r="B358" s="111"/>
      <c r="C358" s="6" t="s">
        <v>4042</v>
      </c>
      <c r="D358" s="7">
        <v>45015</v>
      </c>
      <c r="E358" s="8" t="s">
        <v>4043</v>
      </c>
      <c r="F358" s="9">
        <v>-506273</v>
      </c>
      <c r="G358" s="8" t="s">
        <v>1378</v>
      </c>
      <c r="H358" s="9">
        <v>-53159</v>
      </c>
      <c r="I358" s="112"/>
      <c r="J358" s="113"/>
      <c r="K358" s="114"/>
      <c r="L358" s="115"/>
      <c r="M358" s="116"/>
      <c r="N358" t="s">
        <v>8850</v>
      </c>
      <c r="O358" t="s">
        <v>4935</v>
      </c>
      <c r="P358" t="s">
        <v>8850</v>
      </c>
      <c r="Q358">
        <v>11774</v>
      </c>
      <c r="R358" s="14">
        <v>-506273</v>
      </c>
    </row>
    <row r="359" spans="1:18" ht="15.75" hidden="1" customHeight="1" x14ac:dyDescent="0.25">
      <c r="A359" s="10">
        <v>560</v>
      </c>
      <c r="B359" s="111"/>
      <c r="C359" s="6" t="s">
        <v>4044</v>
      </c>
      <c r="D359" s="7">
        <v>45014</v>
      </c>
      <c r="E359" s="8" t="s">
        <v>4045</v>
      </c>
      <c r="F359" s="9">
        <v>-456672</v>
      </c>
      <c r="G359" s="8" t="s">
        <v>1378</v>
      </c>
      <c r="H359" s="9">
        <v>-47951</v>
      </c>
      <c r="I359" s="112"/>
      <c r="J359" s="113"/>
      <c r="K359" s="114"/>
      <c r="L359" s="115"/>
      <c r="M359" s="116"/>
      <c r="N359" t="s">
        <v>8851</v>
      </c>
      <c r="O359" t="s">
        <v>4935</v>
      </c>
      <c r="P359" t="s">
        <v>8851</v>
      </c>
      <c r="Q359">
        <v>11295</v>
      </c>
      <c r="R359" s="14">
        <v>-456672</v>
      </c>
    </row>
    <row r="360" spans="1:18" ht="15.75" hidden="1" customHeight="1" x14ac:dyDescent="0.25">
      <c r="A360" s="10">
        <v>561</v>
      </c>
      <c r="B360" s="111"/>
      <c r="C360" s="6" t="s">
        <v>4046</v>
      </c>
      <c r="D360" s="7">
        <v>45014</v>
      </c>
      <c r="E360" s="8" t="s">
        <v>4047</v>
      </c>
      <c r="F360" s="9">
        <v>-812844</v>
      </c>
      <c r="G360" s="8" t="s">
        <v>1378</v>
      </c>
      <c r="H360" s="9">
        <v>-85349</v>
      </c>
      <c r="I360" s="112"/>
      <c r="J360" s="113"/>
      <c r="K360" s="114"/>
      <c r="L360" s="115"/>
      <c r="M360" s="116"/>
      <c r="N360" t="s">
        <v>8852</v>
      </c>
      <c r="O360" t="s">
        <v>4935</v>
      </c>
      <c r="P360" t="s">
        <v>8852</v>
      </c>
      <c r="Q360">
        <v>11454</v>
      </c>
      <c r="R360" s="14">
        <v>-812844</v>
      </c>
    </row>
    <row r="361" spans="1:18" ht="15.75" hidden="1" customHeight="1" x14ac:dyDescent="0.25">
      <c r="A361" s="10">
        <v>562</v>
      </c>
      <c r="B361" s="111"/>
      <c r="C361" s="6" t="s">
        <v>4048</v>
      </c>
      <c r="D361" s="7">
        <v>45009</v>
      </c>
      <c r="E361" s="8" t="s">
        <v>4049</v>
      </c>
      <c r="F361" s="9">
        <v>-383524</v>
      </c>
      <c r="G361" s="8" t="s">
        <v>1378</v>
      </c>
      <c r="H361" s="9">
        <v>-40270</v>
      </c>
      <c r="I361" s="112"/>
      <c r="J361" s="113"/>
      <c r="K361" s="114"/>
      <c r="L361" s="115"/>
      <c r="M361" s="116"/>
      <c r="N361" t="s">
        <v>8853</v>
      </c>
      <c r="O361" t="s">
        <v>4935</v>
      </c>
      <c r="P361" t="s">
        <v>8853</v>
      </c>
      <c r="Q361">
        <v>10619</v>
      </c>
      <c r="R361" s="14">
        <v>-383524</v>
      </c>
    </row>
    <row r="362" spans="1:18" ht="15.75" hidden="1" customHeight="1" x14ac:dyDescent="0.25">
      <c r="A362" s="10">
        <v>563</v>
      </c>
      <c r="B362" s="111"/>
      <c r="C362" s="6" t="s">
        <v>4050</v>
      </c>
      <c r="D362" s="7">
        <v>45009</v>
      </c>
      <c r="E362" s="8" t="s">
        <v>4051</v>
      </c>
      <c r="F362" s="9">
        <v>-122164</v>
      </c>
      <c r="G362" s="8" t="s">
        <v>1378</v>
      </c>
      <c r="H362" s="9">
        <v>-12827</v>
      </c>
      <c r="I362" s="112"/>
      <c r="J362" s="113"/>
      <c r="K362" s="114"/>
      <c r="L362" s="115"/>
      <c r="M362" s="116"/>
      <c r="N362" t="s">
        <v>8854</v>
      </c>
      <c r="O362" t="s">
        <v>4935</v>
      </c>
      <c r="P362" t="s">
        <v>8854</v>
      </c>
      <c r="Q362">
        <v>10518</v>
      </c>
      <c r="R362" s="14">
        <v>-122164</v>
      </c>
    </row>
    <row r="363" spans="1:18" ht="15.75" hidden="1" customHeight="1" x14ac:dyDescent="0.25">
      <c r="A363" s="10">
        <v>564</v>
      </c>
      <c r="B363" s="111"/>
      <c r="C363" s="6" t="s">
        <v>4052</v>
      </c>
      <c r="D363" s="7">
        <v>45006</v>
      </c>
      <c r="E363" s="8" t="s">
        <v>4053</v>
      </c>
      <c r="F363" s="9">
        <v>-178134</v>
      </c>
      <c r="G363" s="8" t="s">
        <v>1378</v>
      </c>
      <c r="H363" s="9">
        <v>-18704</v>
      </c>
      <c r="I363" s="112"/>
      <c r="J363" s="113"/>
      <c r="K363" s="114"/>
      <c r="L363" s="115"/>
      <c r="M363" s="116"/>
      <c r="N363" t="s">
        <v>8855</v>
      </c>
      <c r="O363" t="s">
        <v>4935</v>
      </c>
      <c r="P363" t="s">
        <v>8855</v>
      </c>
      <c r="Q363">
        <v>10148</v>
      </c>
      <c r="R363" s="14">
        <v>-178134</v>
      </c>
    </row>
    <row r="364" spans="1:18" ht="15.75" hidden="1" customHeight="1" x14ac:dyDescent="0.25">
      <c r="A364" s="10">
        <v>565</v>
      </c>
      <c r="B364" s="111"/>
      <c r="C364" s="6" t="s">
        <v>4054</v>
      </c>
      <c r="D364" s="7">
        <v>44996</v>
      </c>
      <c r="E364" s="8" t="s">
        <v>4055</v>
      </c>
      <c r="F364" s="9">
        <v>-1073929</v>
      </c>
      <c r="G364" s="8" t="s">
        <v>1378</v>
      </c>
      <c r="H364" s="9">
        <v>-112763</v>
      </c>
      <c r="I364" s="112"/>
      <c r="J364" s="113"/>
      <c r="K364" s="114"/>
      <c r="L364" s="115"/>
      <c r="M364" s="116"/>
      <c r="N364" t="s">
        <v>3411</v>
      </c>
      <c r="O364" t="s">
        <v>4935</v>
      </c>
      <c r="P364" t="s">
        <v>8856</v>
      </c>
      <c r="Q364">
        <v>8410</v>
      </c>
      <c r="R364" s="14">
        <v>-1073929</v>
      </c>
    </row>
    <row r="365" spans="1:18" ht="15.75" hidden="1" customHeight="1" x14ac:dyDescent="0.25">
      <c r="A365" s="10">
        <v>566</v>
      </c>
      <c r="B365" s="111"/>
      <c r="C365" s="6" t="s">
        <v>4056</v>
      </c>
      <c r="D365" s="7">
        <v>44993</v>
      </c>
      <c r="E365" s="8" t="s">
        <v>4057</v>
      </c>
      <c r="F365" s="9">
        <v>-652615</v>
      </c>
      <c r="G365" s="8" t="s">
        <v>1378</v>
      </c>
      <c r="H365" s="9">
        <v>-68525</v>
      </c>
      <c r="I365" s="112"/>
      <c r="J365" s="113"/>
      <c r="K365" s="114"/>
      <c r="L365" s="115"/>
      <c r="M365" s="116"/>
      <c r="N365" t="s">
        <v>3413</v>
      </c>
      <c r="O365" t="s">
        <v>4935</v>
      </c>
      <c r="P365" t="s">
        <v>8857</v>
      </c>
      <c r="Q365">
        <v>7799</v>
      </c>
      <c r="R365" s="14">
        <v>-652615</v>
      </c>
    </row>
    <row r="366" spans="1:18" ht="15.75" hidden="1" customHeight="1" x14ac:dyDescent="0.25">
      <c r="A366" s="10">
        <v>567</v>
      </c>
      <c r="B366" s="111"/>
      <c r="C366" s="6" t="s">
        <v>4058</v>
      </c>
      <c r="D366" s="7">
        <v>44998</v>
      </c>
      <c r="E366" s="8" t="s">
        <v>4059</v>
      </c>
      <c r="F366" s="9">
        <v>-392918</v>
      </c>
      <c r="G366" s="8" t="s">
        <v>1378</v>
      </c>
      <c r="H366" s="9">
        <v>-41256</v>
      </c>
      <c r="I366" s="112"/>
      <c r="J366" s="113"/>
      <c r="K366" s="114"/>
      <c r="L366" s="115"/>
      <c r="M366" s="116"/>
      <c r="N366" t="s">
        <v>3415</v>
      </c>
      <c r="O366" t="s">
        <v>4935</v>
      </c>
      <c r="P366" t="s">
        <v>8858</v>
      </c>
      <c r="Q366">
        <v>8716</v>
      </c>
      <c r="R366" s="14">
        <v>-392918</v>
      </c>
    </row>
    <row r="367" spans="1:18" ht="15.75" hidden="1" customHeight="1" x14ac:dyDescent="0.25">
      <c r="A367" s="10">
        <v>568</v>
      </c>
      <c r="B367" s="111"/>
      <c r="C367" s="6" t="s">
        <v>4060</v>
      </c>
      <c r="D367" s="7">
        <v>45001</v>
      </c>
      <c r="E367" s="8" t="s">
        <v>4061</v>
      </c>
      <c r="F367" s="9">
        <v>-1820084</v>
      </c>
      <c r="G367" s="8" t="s">
        <v>1378</v>
      </c>
      <c r="H367" s="9">
        <v>-191109</v>
      </c>
      <c r="I367" s="112"/>
      <c r="J367" s="113"/>
      <c r="K367" s="114"/>
      <c r="L367" s="115"/>
      <c r="M367" s="116"/>
      <c r="N367" t="s">
        <v>3417</v>
      </c>
      <c r="O367" t="s">
        <v>4935</v>
      </c>
      <c r="P367" t="s">
        <v>8859</v>
      </c>
      <c r="Q367">
        <v>9466</v>
      </c>
      <c r="R367" s="14">
        <v>-1820084</v>
      </c>
    </row>
    <row r="368" spans="1:18" ht="15.75" hidden="1" customHeight="1" x14ac:dyDescent="0.25">
      <c r="A368" s="10">
        <v>569</v>
      </c>
      <c r="B368" s="111"/>
      <c r="C368" s="6" t="s">
        <v>4062</v>
      </c>
      <c r="D368" s="7">
        <v>44999</v>
      </c>
      <c r="E368" s="8" t="s">
        <v>4063</v>
      </c>
      <c r="F368" s="9">
        <v>-775773</v>
      </c>
      <c r="G368" s="8" t="s">
        <v>1378</v>
      </c>
      <c r="H368" s="9">
        <v>-81456</v>
      </c>
      <c r="I368" s="112"/>
      <c r="J368" s="113"/>
      <c r="K368" s="114"/>
      <c r="L368" s="115"/>
      <c r="M368" s="116"/>
      <c r="N368" t="s">
        <v>3419</v>
      </c>
      <c r="O368" t="s">
        <v>4935</v>
      </c>
      <c r="P368" t="s">
        <v>8860</v>
      </c>
      <c r="Q368">
        <v>8844</v>
      </c>
      <c r="R368" s="14">
        <v>-775773</v>
      </c>
    </row>
    <row r="369" spans="1:18" ht="15.75" hidden="1" customHeight="1" x14ac:dyDescent="0.25">
      <c r="A369" s="10">
        <v>570</v>
      </c>
      <c r="B369" s="111"/>
      <c r="C369" s="6" t="s">
        <v>4064</v>
      </c>
      <c r="D369" s="7">
        <v>45014</v>
      </c>
      <c r="E369" s="8" t="s">
        <v>4065</v>
      </c>
      <c r="F369" s="9">
        <v>-275055</v>
      </c>
      <c r="G369" s="8" t="s">
        <v>1378</v>
      </c>
      <c r="H369" s="9">
        <v>-28881</v>
      </c>
      <c r="I369" s="112"/>
      <c r="J369" s="113"/>
      <c r="K369" s="114"/>
      <c r="L369" s="115"/>
      <c r="M369" s="116"/>
      <c r="N369" t="s">
        <v>8861</v>
      </c>
      <c r="O369" t="s">
        <v>4935</v>
      </c>
      <c r="P369" t="s">
        <v>8861</v>
      </c>
      <c r="Q369">
        <v>11374</v>
      </c>
      <c r="R369" s="14">
        <v>-275055</v>
      </c>
    </row>
    <row r="370" spans="1:18" ht="15.75" hidden="1" customHeight="1" x14ac:dyDescent="0.25">
      <c r="A370" s="10">
        <v>571</v>
      </c>
      <c r="B370" s="111"/>
      <c r="C370" s="6" t="s">
        <v>4066</v>
      </c>
      <c r="D370" s="7">
        <v>45012</v>
      </c>
      <c r="E370" s="8" t="s">
        <v>4067</v>
      </c>
      <c r="F370" s="9">
        <v>-80774</v>
      </c>
      <c r="G370" s="8" t="s">
        <v>1378</v>
      </c>
      <c r="H370" s="9">
        <v>-8481</v>
      </c>
      <c r="I370" s="112"/>
      <c r="J370" s="113"/>
      <c r="K370" s="114"/>
      <c r="L370" s="115"/>
      <c r="M370" s="116"/>
      <c r="N370" t="s">
        <v>8862</v>
      </c>
      <c r="O370" t="s">
        <v>4935</v>
      </c>
      <c r="P370" t="s">
        <v>8862</v>
      </c>
      <c r="Q370">
        <v>10851</v>
      </c>
      <c r="R370" s="14">
        <v>-80774</v>
      </c>
    </row>
    <row r="371" spans="1:18" ht="15.75" hidden="1" customHeight="1" x14ac:dyDescent="0.25">
      <c r="A371" s="10">
        <v>572</v>
      </c>
      <c r="B371" s="111"/>
      <c r="C371" s="6" t="s">
        <v>4068</v>
      </c>
      <c r="D371" s="7">
        <v>45014</v>
      </c>
      <c r="E371" s="8" t="s">
        <v>4069</v>
      </c>
      <c r="F371" s="9">
        <v>-55200</v>
      </c>
      <c r="G371" s="8" t="s">
        <v>1378</v>
      </c>
      <c r="H371" s="9">
        <v>-5796</v>
      </c>
      <c r="I371" s="112"/>
      <c r="J371" s="113"/>
      <c r="K371" s="114"/>
      <c r="L371" s="115"/>
      <c r="M371" s="116"/>
      <c r="N371" t="s">
        <v>8863</v>
      </c>
      <c r="O371" t="s">
        <v>4935</v>
      </c>
      <c r="P371" t="s">
        <v>8863</v>
      </c>
      <c r="Q371">
        <v>11429</v>
      </c>
      <c r="R371" s="14">
        <v>-55200</v>
      </c>
    </row>
    <row r="372" spans="1:18" ht="15.75" hidden="1" customHeight="1" x14ac:dyDescent="0.25">
      <c r="A372" s="10">
        <v>573</v>
      </c>
      <c r="B372" s="111"/>
      <c r="C372" s="6" t="s">
        <v>4070</v>
      </c>
      <c r="D372" s="7">
        <v>45012</v>
      </c>
      <c r="E372" s="8" t="s">
        <v>4071</v>
      </c>
      <c r="F372" s="9">
        <v>-607709</v>
      </c>
      <c r="G372" s="8" t="s">
        <v>1378</v>
      </c>
      <c r="H372" s="9">
        <v>-63809</v>
      </c>
      <c r="I372" s="112"/>
      <c r="J372" s="113"/>
      <c r="K372" s="114"/>
      <c r="L372" s="115"/>
      <c r="M372" s="116"/>
      <c r="N372" t="s">
        <v>8864</v>
      </c>
      <c r="O372" t="s">
        <v>4935</v>
      </c>
      <c r="P372" t="s">
        <v>8864</v>
      </c>
      <c r="Q372">
        <v>10946</v>
      </c>
      <c r="R372" s="14">
        <v>-607709</v>
      </c>
    </row>
    <row r="373" spans="1:18" ht="15.75" hidden="1" customHeight="1" x14ac:dyDescent="0.25">
      <c r="A373" s="10">
        <v>574</v>
      </c>
      <c r="B373" s="111"/>
      <c r="C373" s="6" t="s">
        <v>4072</v>
      </c>
      <c r="D373" s="7">
        <v>45008</v>
      </c>
      <c r="E373" s="8" t="s">
        <v>4073</v>
      </c>
      <c r="F373" s="9">
        <v>-990039</v>
      </c>
      <c r="G373" s="8" t="s">
        <v>1378</v>
      </c>
      <c r="H373" s="9">
        <v>-103954</v>
      </c>
      <c r="I373" s="112"/>
      <c r="J373" s="113"/>
      <c r="K373" s="114"/>
      <c r="L373" s="115"/>
      <c r="M373" s="116"/>
      <c r="N373" t="s">
        <v>8865</v>
      </c>
      <c r="O373" t="s">
        <v>4935</v>
      </c>
      <c r="P373" t="s">
        <v>8865</v>
      </c>
      <c r="Q373">
        <v>10472</v>
      </c>
      <c r="R373" s="14">
        <v>-990039</v>
      </c>
    </row>
    <row r="374" spans="1:18" ht="15.75" hidden="1" customHeight="1" x14ac:dyDescent="0.25">
      <c r="A374" s="10">
        <v>575</v>
      </c>
      <c r="B374" s="111"/>
      <c r="C374" s="6" t="s">
        <v>4074</v>
      </c>
      <c r="D374" s="7">
        <v>45006</v>
      </c>
      <c r="E374" s="8" t="s">
        <v>4075</v>
      </c>
      <c r="F374" s="9">
        <v>-232564</v>
      </c>
      <c r="G374" s="8" t="s">
        <v>1378</v>
      </c>
      <c r="H374" s="9">
        <v>-24419</v>
      </c>
      <c r="I374" s="112"/>
      <c r="J374" s="113"/>
      <c r="K374" s="114"/>
      <c r="L374" s="115"/>
      <c r="M374" s="116"/>
      <c r="N374" t="s">
        <v>8866</v>
      </c>
      <c r="O374" t="s">
        <v>4935</v>
      </c>
      <c r="P374" t="s">
        <v>8866</v>
      </c>
      <c r="Q374">
        <v>10008</v>
      </c>
      <c r="R374" s="14">
        <v>-232564</v>
      </c>
    </row>
    <row r="375" spans="1:18" ht="15.75" hidden="1" customHeight="1" x14ac:dyDescent="0.25">
      <c r="A375" s="10">
        <v>576</v>
      </c>
      <c r="B375" s="111"/>
      <c r="C375" s="6" t="s">
        <v>4076</v>
      </c>
      <c r="D375" s="7">
        <v>45005</v>
      </c>
      <c r="E375" s="8" t="s">
        <v>4077</v>
      </c>
      <c r="F375" s="9">
        <v>-80774</v>
      </c>
      <c r="G375" s="8" t="s">
        <v>1378</v>
      </c>
      <c r="H375" s="9">
        <v>-8481</v>
      </c>
      <c r="I375" s="112"/>
      <c r="J375" s="113"/>
      <c r="K375" s="114"/>
      <c r="L375" s="115"/>
      <c r="M375" s="116"/>
      <c r="N375" t="s">
        <v>3427</v>
      </c>
      <c r="O375" t="s">
        <v>4935</v>
      </c>
      <c r="P375" t="s">
        <v>8867</v>
      </c>
      <c r="Q375">
        <v>9735</v>
      </c>
      <c r="R375" s="14">
        <v>-80774</v>
      </c>
    </row>
    <row r="376" spans="1:18" ht="15.75" hidden="1" customHeight="1" x14ac:dyDescent="0.25">
      <c r="A376" s="10">
        <v>577</v>
      </c>
      <c r="B376" s="111"/>
      <c r="C376" s="6" t="s">
        <v>4078</v>
      </c>
      <c r="D376" s="7">
        <v>44987</v>
      </c>
      <c r="E376" s="8" t="s">
        <v>4079</v>
      </c>
      <c r="F376" s="9">
        <v>-202938</v>
      </c>
      <c r="G376" s="8" t="s">
        <v>1378</v>
      </c>
      <c r="H376" s="9">
        <v>-21308</v>
      </c>
      <c r="I376" s="112"/>
      <c r="J376" s="113"/>
      <c r="K376" s="114"/>
      <c r="L376" s="115"/>
      <c r="M376" s="116"/>
      <c r="N376" t="s">
        <v>3429</v>
      </c>
      <c r="O376" t="s">
        <v>4935</v>
      </c>
      <c r="P376" t="s">
        <v>8868</v>
      </c>
      <c r="Q376">
        <v>7052</v>
      </c>
      <c r="R376" s="14">
        <v>-202938</v>
      </c>
    </row>
    <row r="377" spans="1:18" ht="15.75" hidden="1" customHeight="1" x14ac:dyDescent="0.25">
      <c r="A377" s="10">
        <v>578</v>
      </c>
      <c r="B377" s="111"/>
      <c r="C377" s="6" t="s">
        <v>4080</v>
      </c>
      <c r="D377" s="7">
        <v>45010</v>
      </c>
      <c r="E377" s="8" t="s">
        <v>4081</v>
      </c>
      <c r="F377" s="9">
        <v>-366491</v>
      </c>
      <c r="G377" s="8" t="s">
        <v>1378</v>
      </c>
      <c r="H377" s="9">
        <v>-38482</v>
      </c>
      <c r="I377" s="112"/>
      <c r="J377" s="113"/>
      <c r="K377" s="114"/>
      <c r="L377" s="115"/>
      <c r="M377" s="116"/>
      <c r="N377" t="s">
        <v>8869</v>
      </c>
      <c r="O377" t="s">
        <v>4935</v>
      </c>
      <c r="P377" t="s">
        <v>8869</v>
      </c>
      <c r="Q377">
        <v>10723</v>
      </c>
      <c r="R377" s="14">
        <v>-366491</v>
      </c>
    </row>
    <row r="378" spans="1:18" ht="15.75" hidden="1" customHeight="1" x14ac:dyDescent="0.25">
      <c r="A378" s="10">
        <v>579</v>
      </c>
      <c r="B378" s="111"/>
      <c r="C378" s="6" t="s">
        <v>4082</v>
      </c>
      <c r="D378" s="7">
        <v>45006</v>
      </c>
      <c r="E378" s="8" t="s">
        <v>4083</v>
      </c>
      <c r="F378" s="9">
        <v>-122164</v>
      </c>
      <c r="G378" s="8" t="s">
        <v>1378</v>
      </c>
      <c r="H378" s="9">
        <v>-12827</v>
      </c>
      <c r="I378" s="112"/>
      <c r="J378" s="113"/>
      <c r="K378" s="114"/>
      <c r="L378" s="115"/>
      <c r="M378" s="116"/>
      <c r="N378" t="s">
        <v>8870</v>
      </c>
      <c r="O378" t="s">
        <v>4935</v>
      </c>
      <c r="P378" t="s">
        <v>8870</v>
      </c>
      <c r="Q378">
        <v>10077</v>
      </c>
      <c r="R378" s="14">
        <v>-122164</v>
      </c>
    </row>
    <row r="379" spans="1:18" ht="15.75" hidden="1" customHeight="1" x14ac:dyDescent="0.25">
      <c r="A379" s="10">
        <v>580</v>
      </c>
      <c r="B379" s="111"/>
      <c r="C379" s="6" t="s">
        <v>4084</v>
      </c>
      <c r="D379" s="7">
        <v>44994</v>
      </c>
      <c r="E379" s="8" t="s">
        <v>4085</v>
      </c>
      <c r="F379" s="9">
        <v>-876115</v>
      </c>
      <c r="G379" s="8" t="s">
        <v>1378</v>
      </c>
      <c r="H379" s="9">
        <v>-91992</v>
      </c>
      <c r="I379" s="112"/>
      <c r="J379" s="113"/>
      <c r="K379" s="114"/>
      <c r="L379" s="115"/>
      <c r="M379" s="116"/>
      <c r="N379" t="s">
        <v>3433</v>
      </c>
      <c r="O379" t="s">
        <v>4935</v>
      </c>
      <c r="P379" t="s">
        <v>8871</v>
      </c>
      <c r="Q379">
        <v>8043</v>
      </c>
      <c r="R379" s="14">
        <v>-876115</v>
      </c>
    </row>
    <row r="380" spans="1:18" ht="15.75" hidden="1" customHeight="1" x14ac:dyDescent="0.25">
      <c r="A380" s="10">
        <v>581</v>
      </c>
      <c r="B380" s="111"/>
      <c r="C380" s="6" t="s">
        <v>4086</v>
      </c>
      <c r="D380" s="7">
        <v>44994</v>
      </c>
      <c r="E380" s="8" t="s">
        <v>4087</v>
      </c>
      <c r="F380" s="9">
        <v>-122164</v>
      </c>
      <c r="G380" s="8" t="s">
        <v>1378</v>
      </c>
      <c r="H380" s="9">
        <v>-12827</v>
      </c>
      <c r="I380" s="112"/>
      <c r="J380" s="113"/>
      <c r="K380" s="114"/>
      <c r="L380" s="115"/>
      <c r="M380" s="116"/>
      <c r="N380" t="s">
        <v>3435</v>
      </c>
      <c r="O380" t="s">
        <v>4935</v>
      </c>
      <c r="P380" t="s">
        <v>8872</v>
      </c>
      <c r="Q380">
        <v>8077</v>
      </c>
      <c r="R380" s="14">
        <v>-122164</v>
      </c>
    </row>
    <row r="381" spans="1:18" ht="15.75" hidden="1" customHeight="1" x14ac:dyDescent="0.25">
      <c r="A381" s="10">
        <v>582</v>
      </c>
      <c r="B381" s="111"/>
      <c r="C381" s="6" t="s">
        <v>4088</v>
      </c>
      <c r="D381" s="7">
        <v>44998</v>
      </c>
      <c r="E381" s="8" t="s">
        <v>4089</v>
      </c>
      <c r="F381" s="9">
        <v>-619027</v>
      </c>
      <c r="G381" s="8" t="s">
        <v>1378</v>
      </c>
      <c r="H381" s="9">
        <v>-64998</v>
      </c>
      <c r="I381" s="112"/>
      <c r="J381" s="113"/>
      <c r="K381" s="114"/>
      <c r="L381" s="115"/>
      <c r="M381" s="116"/>
      <c r="N381" t="s">
        <v>3437</v>
      </c>
      <c r="O381" t="s">
        <v>4935</v>
      </c>
      <c r="P381" t="s">
        <v>8873</v>
      </c>
      <c r="Q381">
        <v>8682</v>
      </c>
      <c r="R381" s="14">
        <v>-619027</v>
      </c>
    </row>
    <row r="382" spans="1:18" ht="15.75" hidden="1" customHeight="1" x14ac:dyDescent="0.25">
      <c r="A382" s="10">
        <v>583</v>
      </c>
      <c r="B382" s="111"/>
      <c r="C382" s="6" t="s">
        <v>4090</v>
      </c>
      <c r="D382" s="7">
        <v>44998</v>
      </c>
      <c r="E382" s="8" t="s">
        <v>4091</v>
      </c>
      <c r="F382" s="9">
        <v>-608380</v>
      </c>
      <c r="G382" s="8" t="s">
        <v>1378</v>
      </c>
      <c r="H382" s="9">
        <v>-63880</v>
      </c>
      <c r="I382" s="112"/>
      <c r="J382" s="113"/>
      <c r="K382" s="114"/>
      <c r="L382" s="115"/>
      <c r="M382" s="116"/>
      <c r="N382" t="s">
        <v>3439</v>
      </c>
      <c r="O382" t="s">
        <v>4935</v>
      </c>
      <c r="P382" t="s">
        <v>8874</v>
      </c>
      <c r="Q382">
        <v>8688</v>
      </c>
      <c r="R382" s="14">
        <v>-608380</v>
      </c>
    </row>
    <row r="383" spans="1:18" ht="15.75" hidden="1" customHeight="1" x14ac:dyDescent="0.25">
      <c r="A383" s="10">
        <v>584</v>
      </c>
      <c r="B383" s="111"/>
      <c r="C383" s="6" t="s">
        <v>4092</v>
      </c>
      <c r="D383" s="7">
        <v>44991</v>
      </c>
      <c r="E383" s="8" t="s">
        <v>4093</v>
      </c>
      <c r="F383" s="9">
        <v>-461652</v>
      </c>
      <c r="G383" s="8" t="s">
        <v>1378</v>
      </c>
      <c r="H383" s="9">
        <v>-48473</v>
      </c>
      <c r="I383" s="112"/>
      <c r="J383" s="113"/>
      <c r="K383" s="114"/>
      <c r="L383" s="115"/>
      <c r="M383" s="116"/>
      <c r="N383" t="s">
        <v>3441</v>
      </c>
      <c r="O383" t="s">
        <v>4935</v>
      </c>
      <c r="P383" t="s">
        <v>8875</v>
      </c>
      <c r="Q383">
        <v>7502</v>
      </c>
      <c r="R383" s="14">
        <v>-461652</v>
      </c>
    </row>
    <row r="384" spans="1:18" ht="15.75" hidden="1" customHeight="1" x14ac:dyDescent="0.25">
      <c r="A384" s="10">
        <v>585</v>
      </c>
      <c r="B384" s="111"/>
      <c r="C384" s="6" t="s">
        <v>4094</v>
      </c>
      <c r="D384" s="7">
        <v>45013</v>
      </c>
      <c r="E384" s="8" t="s">
        <v>4095</v>
      </c>
      <c r="F384" s="9">
        <v>-538562</v>
      </c>
      <c r="G384" s="8" t="s">
        <v>1378</v>
      </c>
      <c r="H384" s="9">
        <v>-56549</v>
      </c>
      <c r="I384" s="112"/>
      <c r="J384" s="113"/>
      <c r="K384" s="114"/>
      <c r="L384" s="115"/>
      <c r="M384" s="116"/>
      <c r="N384" t="s">
        <v>8876</v>
      </c>
      <c r="O384" t="s">
        <v>4935</v>
      </c>
      <c r="P384" t="s">
        <v>8876</v>
      </c>
      <c r="Q384">
        <v>11106</v>
      </c>
      <c r="R384" s="14">
        <v>-538562</v>
      </c>
    </row>
    <row r="385" spans="1:18" ht="15.75" hidden="1" customHeight="1" x14ac:dyDescent="0.25">
      <c r="A385" s="10">
        <v>586</v>
      </c>
      <c r="B385" s="111"/>
      <c r="C385" s="6" t="s">
        <v>4096</v>
      </c>
      <c r="D385" s="7">
        <v>45013</v>
      </c>
      <c r="E385" s="8" t="s">
        <v>4097</v>
      </c>
      <c r="F385" s="9">
        <v>-192357</v>
      </c>
      <c r="G385" s="8" t="s">
        <v>1378</v>
      </c>
      <c r="H385" s="9">
        <v>-20197</v>
      </c>
      <c r="I385" s="112"/>
      <c r="J385" s="113"/>
      <c r="K385" s="114"/>
      <c r="L385" s="115"/>
      <c r="M385" s="116"/>
      <c r="N385" t="s">
        <v>7558</v>
      </c>
      <c r="O385" t="s">
        <v>4935</v>
      </c>
      <c r="P385" t="s">
        <v>7558</v>
      </c>
      <c r="Q385">
        <v>11253</v>
      </c>
      <c r="R385" s="14">
        <v>-192357</v>
      </c>
    </row>
    <row r="386" spans="1:18" ht="15.75" hidden="1" customHeight="1" x14ac:dyDescent="0.25">
      <c r="A386" s="11">
        <v>587</v>
      </c>
      <c r="B386" s="100"/>
      <c r="C386" s="6" t="s">
        <v>4098</v>
      </c>
      <c r="D386" s="7">
        <v>44986</v>
      </c>
      <c r="E386" s="8" t="s">
        <v>4099</v>
      </c>
      <c r="F386" s="9">
        <v>-4611868</v>
      </c>
      <c r="G386" s="8" t="s">
        <v>1378</v>
      </c>
      <c r="H386" s="9">
        <v>-484246</v>
      </c>
      <c r="I386" s="104"/>
      <c r="J386" s="105"/>
      <c r="K386" s="106"/>
      <c r="L386" s="109"/>
      <c r="M386" s="110"/>
      <c r="N386" t="s">
        <v>3445</v>
      </c>
      <c r="O386" t="s">
        <v>4935</v>
      </c>
      <c r="P386" t="s">
        <v>8877</v>
      </c>
      <c r="Q386">
        <v>6890</v>
      </c>
      <c r="R386" s="14">
        <v>-4611868</v>
      </c>
    </row>
    <row r="387" spans="1:18" ht="15.75" hidden="1" customHeight="1" x14ac:dyDescent="0.25">
      <c r="A387" s="5">
        <v>588</v>
      </c>
      <c r="B387" s="99" t="s">
        <v>4100</v>
      </c>
      <c r="C387" s="6" t="s">
        <v>4101</v>
      </c>
      <c r="D387" s="7">
        <v>45026</v>
      </c>
      <c r="E387" s="8" t="s">
        <v>4102</v>
      </c>
      <c r="F387" s="9">
        <v>-80774</v>
      </c>
      <c r="G387" s="8" t="s">
        <v>1378</v>
      </c>
      <c r="H387" s="9">
        <v>-8481</v>
      </c>
      <c r="I387" s="101">
        <v>-2762487</v>
      </c>
      <c r="J387" s="102"/>
      <c r="K387" s="103"/>
      <c r="L387" s="107" t="s">
        <v>60</v>
      </c>
      <c r="M387" s="108"/>
      <c r="N387" t="s">
        <v>8878</v>
      </c>
      <c r="O387" t="s">
        <v>4935</v>
      </c>
      <c r="P387" t="s">
        <v>8878</v>
      </c>
      <c r="Q387">
        <v>12779</v>
      </c>
      <c r="R387" s="14">
        <v>-80774</v>
      </c>
    </row>
    <row r="388" spans="1:18" ht="15.75" hidden="1" customHeight="1" x14ac:dyDescent="0.25">
      <c r="A388" s="10">
        <v>589</v>
      </c>
      <c r="B388" s="111"/>
      <c r="C388" s="6" t="s">
        <v>4103</v>
      </c>
      <c r="D388" s="7">
        <v>45023</v>
      </c>
      <c r="E388" s="8" t="s">
        <v>4104</v>
      </c>
      <c r="F388" s="9">
        <v>-200209</v>
      </c>
      <c r="G388" s="8" t="s">
        <v>1378</v>
      </c>
      <c r="H388" s="9">
        <v>-21022</v>
      </c>
      <c r="I388" s="112"/>
      <c r="J388" s="113"/>
      <c r="K388" s="114"/>
      <c r="L388" s="115"/>
      <c r="M388" s="116"/>
      <c r="N388" t="s">
        <v>8879</v>
      </c>
      <c r="O388" t="s">
        <v>4935</v>
      </c>
      <c r="P388" t="s">
        <v>8879</v>
      </c>
      <c r="Q388">
        <v>12765</v>
      </c>
      <c r="R388" s="14">
        <v>-200209</v>
      </c>
    </row>
    <row r="389" spans="1:18" ht="15.75" hidden="1" customHeight="1" x14ac:dyDescent="0.25">
      <c r="A389" s="10">
        <v>590</v>
      </c>
      <c r="B389" s="111"/>
      <c r="C389" s="6" t="s">
        <v>4105</v>
      </c>
      <c r="D389" s="7">
        <v>45026</v>
      </c>
      <c r="E389" s="8" t="s">
        <v>4106</v>
      </c>
      <c r="F389" s="9">
        <v>-949780</v>
      </c>
      <c r="G389" s="8" t="s">
        <v>1378</v>
      </c>
      <c r="H389" s="9">
        <v>-99727</v>
      </c>
      <c r="I389" s="112"/>
      <c r="J389" s="113"/>
      <c r="K389" s="114"/>
      <c r="L389" s="115"/>
      <c r="M389" s="116"/>
      <c r="N389" t="s">
        <v>8880</v>
      </c>
      <c r="O389" t="s">
        <v>4935</v>
      </c>
      <c r="P389" t="s">
        <v>8880</v>
      </c>
      <c r="Q389">
        <v>12828</v>
      </c>
      <c r="R389" s="14">
        <v>-949780</v>
      </c>
    </row>
    <row r="390" spans="1:18" ht="15.75" hidden="1" customHeight="1" x14ac:dyDescent="0.25">
      <c r="A390" s="10">
        <v>591</v>
      </c>
      <c r="B390" s="111"/>
      <c r="C390" s="6" t="s">
        <v>4107</v>
      </c>
      <c r="D390" s="7">
        <v>45026</v>
      </c>
      <c r="E390" s="8" t="s">
        <v>4108</v>
      </c>
      <c r="F390" s="9">
        <v>-162449</v>
      </c>
      <c r="G390" s="8" t="s">
        <v>1378</v>
      </c>
      <c r="H390" s="9">
        <v>-17057</v>
      </c>
      <c r="I390" s="112"/>
      <c r="J390" s="113"/>
      <c r="K390" s="114"/>
      <c r="L390" s="115"/>
      <c r="M390" s="116"/>
      <c r="N390" t="s">
        <v>8881</v>
      </c>
      <c r="O390" t="s">
        <v>4935</v>
      </c>
      <c r="P390" t="s">
        <v>8881</v>
      </c>
      <c r="Q390">
        <v>12862</v>
      </c>
      <c r="R390" s="14">
        <v>-162449</v>
      </c>
    </row>
    <row r="391" spans="1:18" ht="15.75" hidden="1" customHeight="1" x14ac:dyDescent="0.25">
      <c r="A391" s="10">
        <v>592</v>
      </c>
      <c r="B391" s="111"/>
      <c r="C391" s="6" t="s">
        <v>4109</v>
      </c>
      <c r="D391" s="7">
        <v>45023</v>
      </c>
      <c r="E391" s="8" t="s">
        <v>4110</v>
      </c>
      <c r="F391" s="9">
        <v>-890520</v>
      </c>
      <c r="G391" s="8" t="s">
        <v>1378</v>
      </c>
      <c r="H391" s="9">
        <v>-93505</v>
      </c>
      <c r="I391" s="112"/>
      <c r="J391" s="113"/>
      <c r="K391" s="114"/>
      <c r="L391" s="115"/>
      <c r="M391" s="116"/>
      <c r="N391" t="s">
        <v>8882</v>
      </c>
      <c r="O391" t="s">
        <v>4935</v>
      </c>
      <c r="P391" t="s">
        <v>8882</v>
      </c>
      <c r="Q391">
        <v>12741</v>
      </c>
      <c r="R391" s="14">
        <v>-890520</v>
      </c>
    </row>
    <row r="392" spans="1:18" ht="15.75" hidden="1" customHeight="1" x14ac:dyDescent="0.25">
      <c r="A392" s="11">
        <v>593</v>
      </c>
      <c r="B392" s="100"/>
      <c r="C392" s="6" t="s">
        <v>4111</v>
      </c>
      <c r="D392" s="7">
        <v>45021</v>
      </c>
      <c r="E392" s="8" t="s">
        <v>4112</v>
      </c>
      <c r="F392" s="9">
        <v>-802846</v>
      </c>
      <c r="G392" s="8" t="s">
        <v>1378</v>
      </c>
      <c r="H392" s="9">
        <v>-84299</v>
      </c>
      <c r="I392" s="104"/>
      <c r="J392" s="105"/>
      <c r="K392" s="106"/>
      <c r="L392" s="109"/>
      <c r="M392" s="110"/>
      <c r="N392" t="s">
        <v>8883</v>
      </c>
      <c r="O392" t="s">
        <v>4935</v>
      </c>
      <c r="P392" t="s">
        <v>8883</v>
      </c>
      <c r="Q392">
        <v>12427</v>
      </c>
      <c r="R392" s="14">
        <v>-802846</v>
      </c>
    </row>
    <row r="393" spans="1:18" ht="15.75" hidden="1" customHeight="1" x14ac:dyDescent="0.25">
      <c r="A393" s="5">
        <v>594</v>
      </c>
      <c r="B393" s="99" t="s">
        <v>4113</v>
      </c>
      <c r="C393" s="6" t="s">
        <v>4114</v>
      </c>
      <c r="D393" s="7">
        <v>45027</v>
      </c>
      <c r="E393" s="8" t="s">
        <v>4115</v>
      </c>
      <c r="F393" s="9">
        <v>-606808</v>
      </c>
      <c r="G393" s="8" t="s">
        <v>1378</v>
      </c>
      <c r="H393" s="9">
        <v>-63715</v>
      </c>
      <c r="I393" s="101">
        <v>-615386</v>
      </c>
      <c r="J393" s="102"/>
      <c r="K393" s="103"/>
      <c r="L393" s="107" t="s">
        <v>60</v>
      </c>
      <c r="M393" s="108"/>
      <c r="N393" t="s">
        <v>8884</v>
      </c>
      <c r="O393" t="s">
        <v>4935</v>
      </c>
      <c r="P393" t="s">
        <v>8884</v>
      </c>
      <c r="Q393">
        <v>13033</v>
      </c>
      <c r="R393" s="14">
        <v>-606808</v>
      </c>
    </row>
    <row r="394" spans="1:18" ht="15.75" hidden="1" customHeight="1" x14ac:dyDescent="0.25">
      <c r="A394" s="11">
        <v>595</v>
      </c>
      <c r="B394" s="100"/>
      <c r="C394" s="6" t="s">
        <v>4116</v>
      </c>
      <c r="D394" s="7">
        <v>45027</v>
      </c>
      <c r="E394" s="8" t="s">
        <v>4117</v>
      </c>
      <c r="F394" s="9">
        <v>-80774</v>
      </c>
      <c r="G394" s="8" t="s">
        <v>1378</v>
      </c>
      <c r="H394" s="9">
        <v>-8481</v>
      </c>
      <c r="I394" s="104"/>
      <c r="J394" s="105"/>
      <c r="K394" s="106"/>
      <c r="L394" s="109"/>
      <c r="M394" s="110"/>
      <c r="N394" t="s">
        <v>8885</v>
      </c>
      <c r="O394" t="s">
        <v>4935</v>
      </c>
      <c r="P394" t="s">
        <v>8885</v>
      </c>
      <c r="Q394">
        <v>13023</v>
      </c>
      <c r="R394" s="14">
        <v>-80774</v>
      </c>
    </row>
    <row r="395" spans="1:18" ht="15.75" hidden="1" customHeight="1" x14ac:dyDescent="0.25">
      <c r="A395" s="12">
        <v>603</v>
      </c>
      <c r="B395" s="12" t="s">
        <v>4127</v>
      </c>
      <c r="C395" s="6" t="s">
        <v>4128</v>
      </c>
      <c r="D395" s="7">
        <v>45010</v>
      </c>
      <c r="E395" s="8" t="s">
        <v>4129</v>
      </c>
      <c r="F395" s="9">
        <v>-530710</v>
      </c>
      <c r="G395" s="8" t="s">
        <v>1378</v>
      </c>
      <c r="H395" s="9">
        <v>-55725</v>
      </c>
      <c r="I395" s="94">
        <v>-474985</v>
      </c>
      <c r="J395" s="95"/>
      <c r="K395" s="96"/>
      <c r="L395" s="97" t="s">
        <v>608</v>
      </c>
      <c r="M395" s="98"/>
      <c r="N395" t="s">
        <v>3455</v>
      </c>
      <c r="O395" t="s">
        <v>4935</v>
      </c>
      <c r="P395" t="s">
        <v>8886</v>
      </c>
      <c r="Q395">
        <v>2658</v>
      </c>
      <c r="R395" s="14">
        <v>-530710</v>
      </c>
    </row>
    <row r="396" spans="1:18" ht="15.75" hidden="1" customHeight="1" x14ac:dyDescent="0.25">
      <c r="A396" s="12">
        <v>611</v>
      </c>
      <c r="B396" s="12" t="s">
        <v>4139</v>
      </c>
      <c r="C396" s="6" t="s">
        <v>4140</v>
      </c>
      <c r="D396" s="7">
        <v>45026</v>
      </c>
      <c r="E396" s="8" t="s">
        <v>4141</v>
      </c>
      <c r="F396" s="9">
        <v>-394607</v>
      </c>
      <c r="G396" s="8" t="s">
        <v>1378</v>
      </c>
      <c r="H396" s="9">
        <v>-41434</v>
      </c>
      <c r="I396" s="94">
        <v>-353173</v>
      </c>
      <c r="J396" s="95"/>
      <c r="K396" s="96"/>
      <c r="L396" s="97" t="s">
        <v>627</v>
      </c>
      <c r="M396" s="98"/>
      <c r="N396" t="s">
        <v>3457</v>
      </c>
      <c r="O396" t="s">
        <v>4935</v>
      </c>
      <c r="P396" t="s">
        <v>8887</v>
      </c>
      <c r="Q396">
        <v>484</v>
      </c>
      <c r="R396" s="14">
        <v>-394607</v>
      </c>
    </row>
    <row r="397" spans="1:18" ht="15.75" hidden="1" customHeight="1" x14ac:dyDescent="0.25">
      <c r="A397" s="5">
        <v>662</v>
      </c>
      <c r="B397" s="99" t="s">
        <v>4206</v>
      </c>
      <c r="C397" s="6" t="s">
        <v>4207</v>
      </c>
      <c r="D397" s="7">
        <v>45015</v>
      </c>
      <c r="E397" s="8" t="s">
        <v>4208</v>
      </c>
      <c r="F397" s="9">
        <v>-570580</v>
      </c>
      <c r="G397" s="8" t="s">
        <v>1378</v>
      </c>
      <c r="H397" s="9">
        <v>-59911</v>
      </c>
      <c r="I397" s="101">
        <v>-640483</v>
      </c>
      <c r="J397" s="102"/>
      <c r="K397" s="103"/>
      <c r="L397" s="107" t="s">
        <v>724</v>
      </c>
      <c r="M397" s="108"/>
      <c r="N397" t="s">
        <v>3459</v>
      </c>
      <c r="O397" t="s">
        <v>4935</v>
      </c>
      <c r="P397" t="s">
        <v>8888</v>
      </c>
      <c r="Q397">
        <v>493</v>
      </c>
      <c r="R397" s="14">
        <v>-570580</v>
      </c>
    </row>
    <row r="398" spans="1:18" ht="15.75" hidden="1" customHeight="1" x14ac:dyDescent="0.25">
      <c r="A398" s="11">
        <v>663</v>
      </c>
      <c r="B398" s="100"/>
      <c r="C398" s="6" t="s">
        <v>4209</v>
      </c>
      <c r="D398" s="7">
        <v>45007</v>
      </c>
      <c r="E398" s="8" t="s">
        <v>4210</v>
      </c>
      <c r="F398" s="9">
        <v>-145043</v>
      </c>
      <c r="G398" s="8" t="s">
        <v>1378</v>
      </c>
      <c r="H398" s="9">
        <v>-15229</v>
      </c>
      <c r="I398" s="104"/>
      <c r="J398" s="105"/>
      <c r="K398" s="106"/>
      <c r="L398" s="109"/>
      <c r="M398" s="110"/>
      <c r="N398" t="s">
        <v>3461</v>
      </c>
      <c r="O398" t="s">
        <v>4935</v>
      </c>
      <c r="P398" t="s">
        <v>8889</v>
      </c>
      <c r="Q398">
        <v>450</v>
      </c>
      <c r="R398" s="14">
        <v>-145043</v>
      </c>
    </row>
    <row r="399" spans="1:18" ht="15.75" hidden="1" customHeight="1" x14ac:dyDescent="0.25">
      <c r="A399" s="12">
        <v>672</v>
      </c>
      <c r="B399" s="12" t="s">
        <v>4222</v>
      </c>
      <c r="C399" s="6" t="s">
        <v>4223</v>
      </c>
      <c r="D399" s="7">
        <v>45019</v>
      </c>
      <c r="E399" s="8" t="s">
        <v>4224</v>
      </c>
      <c r="F399" s="9">
        <v>-841882</v>
      </c>
      <c r="G399" s="8" t="s">
        <v>1378</v>
      </c>
      <c r="H399" s="9">
        <v>-88398</v>
      </c>
      <c r="I399" s="94">
        <v>-753484</v>
      </c>
      <c r="J399" s="95"/>
      <c r="K399" s="96"/>
      <c r="L399" s="97" t="s">
        <v>734</v>
      </c>
      <c r="M399" s="98"/>
      <c r="N399" t="s">
        <v>8890</v>
      </c>
      <c r="O399" t="s">
        <v>4935</v>
      </c>
      <c r="P399" t="s">
        <v>8891</v>
      </c>
      <c r="Q399">
        <v>526</v>
      </c>
      <c r="R399" s="14">
        <v>-841882</v>
      </c>
    </row>
    <row r="400" spans="1:18" ht="15.75" hidden="1" customHeight="1" x14ac:dyDescent="0.25">
      <c r="A400" s="5">
        <v>676</v>
      </c>
      <c r="B400" s="99" t="s">
        <v>4229</v>
      </c>
      <c r="C400" s="6" t="s">
        <v>4230</v>
      </c>
      <c r="D400" s="7">
        <v>44998</v>
      </c>
      <c r="E400" s="8" t="s">
        <v>4231</v>
      </c>
      <c r="F400" s="9">
        <v>-326700</v>
      </c>
      <c r="G400" s="8" t="s">
        <v>1378</v>
      </c>
      <c r="H400" s="9">
        <v>-34303</v>
      </c>
      <c r="I400" s="101">
        <v>-673871</v>
      </c>
      <c r="J400" s="102"/>
      <c r="K400" s="103"/>
      <c r="L400" s="107" t="s">
        <v>738</v>
      </c>
      <c r="M400" s="108"/>
      <c r="N400" t="s">
        <v>3464</v>
      </c>
      <c r="O400" t="s">
        <v>4935</v>
      </c>
      <c r="P400" t="s">
        <v>8892</v>
      </c>
      <c r="Q400">
        <v>414</v>
      </c>
      <c r="R400" s="14">
        <v>-326700</v>
      </c>
    </row>
    <row r="401" spans="1:21" ht="15.75" hidden="1" customHeight="1" x14ac:dyDescent="0.25">
      <c r="A401" s="11">
        <v>677</v>
      </c>
      <c r="B401" s="100"/>
      <c r="C401" s="6" t="s">
        <v>4232</v>
      </c>
      <c r="D401" s="7">
        <v>45008</v>
      </c>
      <c r="E401" s="8" t="s">
        <v>4233</v>
      </c>
      <c r="F401" s="9">
        <v>-426228</v>
      </c>
      <c r="G401" s="8" t="s">
        <v>1378</v>
      </c>
      <c r="H401" s="9">
        <v>-44754</v>
      </c>
      <c r="I401" s="104"/>
      <c r="J401" s="105"/>
      <c r="K401" s="106"/>
      <c r="L401" s="109"/>
      <c r="M401" s="110"/>
      <c r="N401" t="s">
        <v>3466</v>
      </c>
      <c r="O401" t="s">
        <v>4935</v>
      </c>
      <c r="P401" t="s">
        <v>8893</v>
      </c>
      <c r="Q401">
        <v>495</v>
      </c>
      <c r="R401" s="14">
        <v>-426228</v>
      </c>
    </row>
    <row r="402" spans="1:21" ht="15.75" hidden="1" customHeight="1" x14ac:dyDescent="0.25">
      <c r="A402" s="5">
        <v>681</v>
      </c>
      <c r="B402" s="99" t="s">
        <v>4238</v>
      </c>
      <c r="C402" s="6" t="s">
        <v>4239</v>
      </c>
      <c r="D402" s="7">
        <v>45012</v>
      </c>
      <c r="E402" s="8" t="s">
        <v>4240</v>
      </c>
      <c r="F402" s="9">
        <v>-447259</v>
      </c>
      <c r="G402" s="8" t="s">
        <v>1378</v>
      </c>
      <c r="H402" s="9">
        <v>-46962</v>
      </c>
      <c r="I402" s="101">
        <v>-970380</v>
      </c>
      <c r="J402" s="102"/>
      <c r="K402" s="103"/>
      <c r="L402" s="107" t="s">
        <v>751</v>
      </c>
      <c r="M402" s="108"/>
      <c r="N402" t="s">
        <v>3468</v>
      </c>
      <c r="O402" t="s">
        <v>4935</v>
      </c>
      <c r="P402">
        <v>315</v>
      </c>
      <c r="Q402">
        <v>315</v>
      </c>
      <c r="R402" s="14">
        <v>-447259</v>
      </c>
    </row>
    <row r="403" spans="1:21" ht="15.75" hidden="1" customHeight="1" x14ac:dyDescent="0.25">
      <c r="A403" s="11">
        <v>682</v>
      </c>
      <c r="B403" s="100"/>
      <c r="C403" s="6" t="s">
        <v>4241</v>
      </c>
      <c r="D403" s="7">
        <v>44994</v>
      </c>
      <c r="E403" s="8" t="s">
        <v>4242</v>
      </c>
      <c r="F403" s="9">
        <v>-636965</v>
      </c>
      <c r="G403" s="8" t="s">
        <v>1378</v>
      </c>
      <c r="H403" s="9">
        <v>-66882</v>
      </c>
      <c r="I403" s="104"/>
      <c r="J403" s="105"/>
      <c r="K403" s="106"/>
      <c r="L403" s="109"/>
      <c r="M403" s="110"/>
      <c r="N403" t="s">
        <v>3470</v>
      </c>
      <c r="O403" t="s">
        <v>4935</v>
      </c>
      <c r="P403">
        <v>246</v>
      </c>
      <c r="Q403">
        <v>246</v>
      </c>
      <c r="R403" s="14">
        <v>-636965</v>
      </c>
    </row>
    <row r="404" spans="1:21" ht="15.75" hidden="1" customHeight="1" x14ac:dyDescent="0.25">
      <c r="A404" s="12">
        <v>688</v>
      </c>
      <c r="B404" s="12" t="s">
        <v>4250</v>
      </c>
      <c r="C404" s="6" t="s">
        <v>4251</v>
      </c>
      <c r="D404" s="7">
        <v>45023</v>
      </c>
      <c r="E404" s="8" t="s">
        <v>4252</v>
      </c>
      <c r="F404" s="9">
        <v>-130973</v>
      </c>
      <c r="G404" s="8" t="s">
        <v>1378</v>
      </c>
      <c r="H404" s="9">
        <v>-13752</v>
      </c>
      <c r="I404" s="94">
        <v>-117221</v>
      </c>
      <c r="J404" s="95"/>
      <c r="K404" s="96"/>
      <c r="L404" s="97" t="s">
        <v>761</v>
      </c>
      <c r="M404" s="98"/>
      <c r="N404" t="s">
        <v>3472</v>
      </c>
      <c r="O404" t="s">
        <v>4935</v>
      </c>
      <c r="P404" t="s">
        <v>8894</v>
      </c>
      <c r="Q404">
        <v>280</v>
      </c>
      <c r="R404" s="14">
        <v>-130973</v>
      </c>
    </row>
    <row r="405" spans="1:21" ht="15.75" hidden="1" customHeight="1" x14ac:dyDescent="0.25">
      <c r="A405" s="12">
        <v>699</v>
      </c>
      <c r="B405" s="12" t="s">
        <v>4265</v>
      </c>
      <c r="C405" s="6" t="s">
        <v>4266</v>
      </c>
      <c r="D405" s="7">
        <v>45012</v>
      </c>
      <c r="E405" s="8" t="s">
        <v>4267</v>
      </c>
      <c r="F405" s="9">
        <v>-260961</v>
      </c>
      <c r="G405" s="8" t="s">
        <v>1378</v>
      </c>
      <c r="H405" s="9">
        <v>-27401</v>
      </c>
      <c r="I405" s="94">
        <v>-233560</v>
      </c>
      <c r="J405" s="95"/>
      <c r="K405" s="96"/>
      <c r="L405" s="97" t="s">
        <v>779</v>
      </c>
      <c r="M405" s="98"/>
      <c r="N405" t="s">
        <v>3474</v>
      </c>
      <c r="O405" t="s">
        <v>4935</v>
      </c>
      <c r="P405" t="s">
        <v>8895</v>
      </c>
      <c r="Q405">
        <v>419</v>
      </c>
      <c r="R405" s="14">
        <v>-260961</v>
      </c>
    </row>
    <row r="406" spans="1:21" ht="15.75" hidden="1" customHeight="1" x14ac:dyDescent="0.25">
      <c r="A406" s="12">
        <v>709</v>
      </c>
      <c r="B406" s="12" t="s">
        <v>4281</v>
      </c>
      <c r="C406" s="6" t="s">
        <v>4282</v>
      </c>
      <c r="D406" s="7">
        <v>44995</v>
      </c>
      <c r="E406" s="8" t="s">
        <v>4283</v>
      </c>
      <c r="F406" s="9">
        <v>-80774</v>
      </c>
      <c r="G406" s="8" t="s">
        <v>1378</v>
      </c>
      <c r="H406" s="9">
        <v>-8481</v>
      </c>
      <c r="I406" s="94">
        <v>-72293</v>
      </c>
      <c r="J406" s="95"/>
      <c r="K406" s="96"/>
      <c r="L406" s="97" t="s">
        <v>799</v>
      </c>
      <c r="M406" s="98"/>
      <c r="N406" t="s">
        <v>3476</v>
      </c>
      <c r="O406" t="s">
        <v>4935</v>
      </c>
      <c r="P406" t="s">
        <v>8896</v>
      </c>
      <c r="Q406">
        <v>268</v>
      </c>
      <c r="R406" s="14">
        <v>-80774</v>
      </c>
    </row>
    <row r="407" spans="1:21" ht="15.75" hidden="1" customHeight="1" x14ac:dyDescent="0.25">
      <c r="A407" s="12">
        <v>715</v>
      </c>
      <c r="B407" s="12" t="s">
        <v>4291</v>
      </c>
      <c r="C407" s="6" t="s">
        <v>4292</v>
      </c>
      <c r="D407" s="7">
        <v>45006</v>
      </c>
      <c r="E407" s="8" t="s">
        <v>4293</v>
      </c>
      <c r="F407" s="9">
        <v>-1016695</v>
      </c>
      <c r="G407" s="8" t="s">
        <v>1378</v>
      </c>
      <c r="H407" s="9">
        <v>-106753</v>
      </c>
      <c r="I407" s="94">
        <v>-909942</v>
      </c>
      <c r="J407" s="95"/>
      <c r="K407" s="96"/>
      <c r="L407" s="97" t="s">
        <v>818</v>
      </c>
      <c r="M407" s="98"/>
      <c r="N407" t="s">
        <v>3478</v>
      </c>
      <c r="O407" t="s">
        <v>4935</v>
      </c>
      <c r="P407" t="s">
        <v>8897</v>
      </c>
      <c r="Q407">
        <v>235</v>
      </c>
      <c r="R407" s="14">
        <v>-1016695</v>
      </c>
    </row>
    <row r="408" spans="1:21" ht="15.75" hidden="1" customHeight="1" x14ac:dyDescent="0.25">
      <c r="A408" s="12">
        <v>716</v>
      </c>
      <c r="B408" s="12" t="s">
        <v>4294</v>
      </c>
      <c r="C408" s="6" t="s">
        <v>4295</v>
      </c>
      <c r="D408" s="7">
        <v>45028</v>
      </c>
      <c r="E408" s="8" t="s">
        <v>4296</v>
      </c>
      <c r="F408" s="9">
        <v>-244328</v>
      </c>
      <c r="G408" s="8" t="s">
        <v>1378</v>
      </c>
      <c r="H408" s="9">
        <v>-25654</v>
      </c>
      <c r="I408" s="94">
        <v>-218674</v>
      </c>
      <c r="J408" s="95"/>
      <c r="K408" s="96"/>
      <c r="L408" s="97" t="s">
        <v>818</v>
      </c>
      <c r="M408" s="98"/>
      <c r="N408" t="s">
        <v>3480</v>
      </c>
      <c r="O408" t="s">
        <v>4935</v>
      </c>
      <c r="P408" t="s">
        <v>8898</v>
      </c>
      <c r="Q408">
        <v>335</v>
      </c>
      <c r="R408" s="14">
        <v>-244328</v>
      </c>
    </row>
    <row r="409" spans="1:21" ht="15.75" hidden="1" customHeight="1" x14ac:dyDescent="0.25">
      <c r="A409" s="12">
        <v>737</v>
      </c>
      <c r="B409" s="12" t="s">
        <v>4323</v>
      </c>
      <c r="C409" s="6" t="s">
        <v>4324</v>
      </c>
      <c r="D409" s="7">
        <v>44995</v>
      </c>
      <c r="E409" s="8" t="s">
        <v>4325</v>
      </c>
      <c r="F409" s="9">
        <v>-2412927</v>
      </c>
      <c r="G409" s="8" t="s">
        <v>1378</v>
      </c>
      <c r="H409" s="9">
        <v>-253357</v>
      </c>
      <c r="I409" s="94">
        <v>-2159570</v>
      </c>
      <c r="J409" s="95"/>
      <c r="K409" s="96"/>
      <c r="L409" s="97" t="s">
        <v>1952</v>
      </c>
      <c r="M409" s="98"/>
      <c r="N409" t="s">
        <v>8337</v>
      </c>
      <c r="O409" t="s">
        <v>4935</v>
      </c>
      <c r="P409" t="s">
        <v>8899</v>
      </c>
      <c r="Q409">
        <v>260</v>
      </c>
      <c r="R409" s="14">
        <v>-2412927</v>
      </c>
    </row>
    <row r="410" spans="1:21" ht="15.75" hidden="1" customHeight="1" x14ac:dyDescent="0.25">
      <c r="A410" s="12">
        <v>747</v>
      </c>
      <c r="B410" s="12" t="s">
        <v>4337</v>
      </c>
      <c r="C410" s="6" t="s">
        <v>4338</v>
      </c>
      <c r="D410" s="7">
        <v>45008</v>
      </c>
      <c r="E410" s="8" t="s">
        <v>4339</v>
      </c>
      <c r="F410" s="9">
        <v>-190720</v>
      </c>
      <c r="G410" s="8" t="s">
        <v>1378</v>
      </c>
      <c r="H410" s="9">
        <v>-20026</v>
      </c>
      <c r="I410" s="94">
        <v>-170694</v>
      </c>
      <c r="J410" s="95"/>
      <c r="K410" s="96"/>
      <c r="L410" s="97" t="s">
        <v>844</v>
      </c>
      <c r="M410" s="98"/>
      <c r="N410" t="s">
        <v>3483</v>
      </c>
      <c r="O410" t="s">
        <v>4935</v>
      </c>
      <c r="P410" t="s">
        <v>8900</v>
      </c>
      <c r="Q410">
        <v>671</v>
      </c>
      <c r="R410" s="14">
        <v>-190720</v>
      </c>
    </row>
    <row r="411" spans="1:21" ht="15.75" hidden="1" customHeight="1" x14ac:dyDescent="0.25">
      <c r="A411" s="12">
        <v>748</v>
      </c>
      <c r="B411" s="12" t="s">
        <v>4340</v>
      </c>
      <c r="C411" s="6" t="s">
        <v>4341</v>
      </c>
      <c r="D411" s="7">
        <v>45028</v>
      </c>
      <c r="E411" s="8" t="s">
        <v>4342</v>
      </c>
      <c r="F411" s="9">
        <v>-374812</v>
      </c>
      <c r="G411" s="8" t="s">
        <v>1378</v>
      </c>
      <c r="H411" s="9">
        <v>-39355</v>
      </c>
      <c r="I411" s="94">
        <v>-335457</v>
      </c>
      <c r="J411" s="95"/>
      <c r="K411" s="96"/>
      <c r="L411" s="97" t="s">
        <v>844</v>
      </c>
      <c r="M411" s="98"/>
      <c r="N411" t="s">
        <v>3485</v>
      </c>
      <c r="O411" t="s">
        <v>4935</v>
      </c>
      <c r="P411" t="s">
        <v>8901</v>
      </c>
      <c r="Q411">
        <v>838</v>
      </c>
      <c r="R411" s="14">
        <v>-374812</v>
      </c>
    </row>
    <row r="412" spans="1:21" ht="15.75" hidden="1" customHeight="1" x14ac:dyDescent="0.25">
      <c r="A412" s="12">
        <v>749</v>
      </c>
      <c r="B412" s="12" t="s">
        <v>4343</v>
      </c>
      <c r="C412" s="6" t="s">
        <v>4344</v>
      </c>
      <c r="D412" s="7">
        <v>44982</v>
      </c>
      <c r="E412" s="8" t="s">
        <v>4345</v>
      </c>
      <c r="F412" s="9">
        <v>-1574511</v>
      </c>
      <c r="G412" s="8" t="s">
        <v>1378</v>
      </c>
      <c r="H412" s="9">
        <v>-165324</v>
      </c>
      <c r="I412" s="94">
        <v>-1409187</v>
      </c>
      <c r="J412" s="95"/>
      <c r="K412" s="96"/>
      <c r="L412" s="97" t="s">
        <v>851</v>
      </c>
      <c r="M412" s="98"/>
      <c r="N412" t="s">
        <v>3487</v>
      </c>
      <c r="O412" t="s">
        <v>4935</v>
      </c>
      <c r="P412" t="s">
        <v>8902</v>
      </c>
      <c r="Q412">
        <v>303</v>
      </c>
      <c r="R412" s="14">
        <v>-1574511</v>
      </c>
    </row>
    <row r="413" spans="1:21" s="21" customFormat="1" ht="15.75" hidden="1" customHeight="1" x14ac:dyDescent="0.25">
      <c r="A413" s="33">
        <v>762</v>
      </c>
      <c r="B413" s="146" t="s">
        <v>4363</v>
      </c>
      <c r="C413" s="17" t="s">
        <v>1867</v>
      </c>
      <c r="D413" s="18">
        <v>45008</v>
      </c>
      <c r="E413" s="19" t="s">
        <v>4364</v>
      </c>
      <c r="F413" s="20">
        <v>-874400</v>
      </c>
      <c r="G413" s="19" t="s">
        <v>1378</v>
      </c>
      <c r="H413" s="20">
        <v>-91812</v>
      </c>
      <c r="I413" s="148">
        <v>-1395270</v>
      </c>
      <c r="J413" s="149"/>
      <c r="K413" s="150"/>
      <c r="L413" s="154" t="s">
        <v>880</v>
      </c>
      <c r="M413" s="155"/>
      <c r="N413" s="21" t="s">
        <v>3489</v>
      </c>
      <c r="O413" s="21" t="s">
        <v>4935</v>
      </c>
      <c r="P413" s="21" t="s">
        <v>8903</v>
      </c>
      <c r="Q413" s="21">
        <v>178</v>
      </c>
      <c r="R413" s="22">
        <v>-874400</v>
      </c>
      <c r="T413" s="21" t="s">
        <v>4365</v>
      </c>
    </row>
    <row r="414" spans="1:21" s="21" customFormat="1" ht="15.75" hidden="1" customHeight="1" x14ac:dyDescent="0.25">
      <c r="A414" s="34">
        <v>763</v>
      </c>
      <c r="B414" s="147"/>
      <c r="C414" s="17" t="s">
        <v>4366</v>
      </c>
      <c r="D414" s="18">
        <v>45008</v>
      </c>
      <c r="E414" s="19" t="s">
        <v>4367</v>
      </c>
      <c r="F414" s="20">
        <v>-684561</v>
      </c>
      <c r="G414" s="19" t="s">
        <v>1378</v>
      </c>
      <c r="H414" s="20">
        <v>-71879</v>
      </c>
      <c r="I414" s="151"/>
      <c r="J414" s="152"/>
      <c r="K414" s="153"/>
      <c r="L414" s="156"/>
      <c r="M414" s="157"/>
      <c r="N414" s="21" t="s">
        <v>3491</v>
      </c>
      <c r="O414" s="21" t="s">
        <v>4935</v>
      </c>
      <c r="P414" s="21" t="s">
        <v>8904</v>
      </c>
      <c r="Q414" s="21">
        <v>180</v>
      </c>
      <c r="R414" s="22">
        <v>-684561</v>
      </c>
      <c r="U414" s="21" t="s">
        <v>4368</v>
      </c>
    </row>
    <row r="415" spans="1:21" ht="15.75" hidden="1" customHeight="1" x14ac:dyDescent="0.25">
      <c r="A415" s="12">
        <v>771</v>
      </c>
      <c r="B415" s="12" t="s">
        <v>4378</v>
      </c>
      <c r="C415" s="6" t="s">
        <v>4379</v>
      </c>
      <c r="D415" s="7">
        <v>45005</v>
      </c>
      <c r="E415" s="8" t="s">
        <v>4380</v>
      </c>
      <c r="F415" s="9">
        <v>-654863</v>
      </c>
      <c r="G415" s="8" t="s">
        <v>1378</v>
      </c>
      <c r="H415" s="9">
        <v>-68761</v>
      </c>
      <c r="I415" s="94">
        <v>-586102</v>
      </c>
      <c r="J415" s="95"/>
      <c r="K415" s="96"/>
      <c r="L415" s="97" t="s">
        <v>890</v>
      </c>
      <c r="M415" s="98"/>
      <c r="N415" t="s">
        <v>3493</v>
      </c>
      <c r="O415" t="s">
        <v>4935</v>
      </c>
      <c r="P415" t="s">
        <v>8905</v>
      </c>
      <c r="Q415">
        <v>308</v>
      </c>
      <c r="R415" s="14">
        <v>-654863</v>
      </c>
    </row>
    <row r="416" spans="1:21" ht="15.75" hidden="1" customHeight="1" x14ac:dyDescent="0.25">
      <c r="A416" s="12">
        <v>781</v>
      </c>
      <c r="B416" s="12" t="s">
        <v>4392</v>
      </c>
      <c r="C416" s="6" t="s">
        <v>4393</v>
      </c>
      <c r="D416" s="7">
        <v>45012</v>
      </c>
      <c r="E416" s="8" t="s">
        <v>4394</v>
      </c>
      <c r="F416" s="9">
        <v>-130973</v>
      </c>
      <c r="G416" s="8" t="s">
        <v>1378</v>
      </c>
      <c r="H416" s="9">
        <v>-13752</v>
      </c>
      <c r="I416" s="94">
        <v>-117221</v>
      </c>
      <c r="J416" s="95"/>
      <c r="K416" s="96"/>
      <c r="L416" s="97" t="s">
        <v>912</v>
      </c>
      <c r="M416" s="98"/>
      <c r="N416" t="s">
        <v>3495</v>
      </c>
      <c r="O416" t="s">
        <v>4935</v>
      </c>
      <c r="P416">
        <v>343</v>
      </c>
      <c r="Q416">
        <v>343</v>
      </c>
      <c r="R416" s="14">
        <v>-130973</v>
      </c>
    </row>
    <row r="417" spans="1:21" ht="15.75" hidden="1" customHeight="1" x14ac:dyDescent="0.25">
      <c r="A417" s="12">
        <v>782</v>
      </c>
      <c r="B417" s="12" t="s">
        <v>4395</v>
      </c>
      <c r="C417" s="6" t="s">
        <v>4396</v>
      </c>
      <c r="D417" s="7">
        <v>45027</v>
      </c>
      <c r="E417" s="8" t="s">
        <v>4397</v>
      </c>
      <c r="F417" s="9">
        <v>-122164</v>
      </c>
      <c r="G417" s="8" t="s">
        <v>1378</v>
      </c>
      <c r="H417" s="9">
        <v>-12827</v>
      </c>
      <c r="I417" s="94">
        <v>-109337</v>
      </c>
      <c r="J417" s="95"/>
      <c r="K417" s="96"/>
      <c r="L417" s="97" t="s">
        <v>912</v>
      </c>
      <c r="M417" s="98"/>
      <c r="N417" t="s">
        <v>3497</v>
      </c>
      <c r="O417" t="s">
        <v>4935</v>
      </c>
      <c r="P417">
        <v>442</v>
      </c>
      <c r="Q417">
        <v>442</v>
      </c>
      <c r="R417" s="14">
        <v>-122164</v>
      </c>
    </row>
    <row r="418" spans="1:21" ht="15.75" hidden="1" customHeight="1" x14ac:dyDescent="0.25">
      <c r="A418" s="12">
        <v>803</v>
      </c>
      <c r="B418" s="12" t="s">
        <v>4424</v>
      </c>
      <c r="C418" s="6" t="s">
        <v>4425</v>
      </c>
      <c r="D418" s="7">
        <v>45000</v>
      </c>
      <c r="E418" s="8" t="s">
        <v>4426</v>
      </c>
      <c r="F418" s="9">
        <v>-486650</v>
      </c>
      <c r="G418" s="8" t="s">
        <v>1378</v>
      </c>
      <c r="H418" s="9">
        <v>-51098</v>
      </c>
      <c r="I418" s="94">
        <v>-435552</v>
      </c>
      <c r="J418" s="95"/>
      <c r="K418" s="96"/>
      <c r="L418" s="97" t="s">
        <v>943</v>
      </c>
      <c r="M418" s="98"/>
      <c r="N418" t="s">
        <v>3499</v>
      </c>
      <c r="O418" t="s">
        <v>4935</v>
      </c>
      <c r="P418">
        <v>184</v>
      </c>
      <c r="Q418">
        <v>184</v>
      </c>
      <c r="R418" s="14">
        <v>-486650</v>
      </c>
    </row>
    <row r="419" spans="1:21" ht="15.75" hidden="1" customHeight="1" x14ac:dyDescent="0.25">
      <c r="A419" s="12">
        <v>804</v>
      </c>
      <c r="B419" s="12" t="s">
        <v>4427</v>
      </c>
      <c r="C419" s="6" t="s">
        <v>4428</v>
      </c>
      <c r="D419" s="7">
        <v>45020</v>
      </c>
      <c r="E419" s="8" t="s">
        <v>4429</v>
      </c>
      <c r="F419" s="9">
        <v>-816750</v>
      </c>
      <c r="G419" s="8" t="s">
        <v>1378</v>
      </c>
      <c r="H419" s="9">
        <v>-85759</v>
      </c>
      <c r="I419" s="94">
        <v>-730991</v>
      </c>
      <c r="J419" s="95"/>
      <c r="K419" s="96"/>
      <c r="L419" s="97" t="s">
        <v>943</v>
      </c>
      <c r="M419" s="98"/>
      <c r="N419" t="s">
        <v>3501</v>
      </c>
      <c r="O419" t="s">
        <v>4935</v>
      </c>
      <c r="P419">
        <v>230</v>
      </c>
      <c r="Q419">
        <v>230</v>
      </c>
      <c r="R419" s="14">
        <v>-816750</v>
      </c>
    </row>
    <row r="420" spans="1:21" ht="15.75" hidden="1" customHeight="1" x14ac:dyDescent="0.25">
      <c r="A420" s="5">
        <v>818</v>
      </c>
      <c r="B420" s="99" t="s">
        <v>4446</v>
      </c>
      <c r="C420" s="6" t="s">
        <v>4447</v>
      </c>
      <c r="D420" s="7">
        <v>45001</v>
      </c>
      <c r="E420" s="8" t="s">
        <v>4448</v>
      </c>
      <c r="F420" s="9">
        <v>-366491</v>
      </c>
      <c r="G420" s="8" t="s">
        <v>1378</v>
      </c>
      <c r="H420" s="9">
        <v>-38482</v>
      </c>
      <c r="I420" s="101">
        <v>-546683</v>
      </c>
      <c r="J420" s="102"/>
      <c r="K420" s="103"/>
      <c r="L420" s="107" t="s">
        <v>989</v>
      </c>
      <c r="M420" s="108"/>
      <c r="N420" t="s">
        <v>3503</v>
      </c>
      <c r="O420" t="s">
        <v>4935</v>
      </c>
      <c r="P420" t="s">
        <v>8906</v>
      </c>
      <c r="Q420">
        <v>344</v>
      </c>
      <c r="R420" s="14">
        <v>-366491</v>
      </c>
    </row>
    <row r="421" spans="1:21" ht="15.75" hidden="1" customHeight="1" x14ac:dyDescent="0.25">
      <c r="A421" s="11">
        <v>819</v>
      </c>
      <c r="B421" s="100"/>
      <c r="C421" s="6" t="s">
        <v>4266</v>
      </c>
      <c r="D421" s="7">
        <v>45014</v>
      </c>
      <c r="E421" s="8" t="s">
        <v>4449</v>
      </c>
      <c r="F421" s="9">
        <v>-244328</v>
      </c>
      <c r="G421" s="8" t="s">
        <v>1378</v>
      </c>
      <c r="H421" s="9">
        <v>-25654</v>
      </c>
      <c r="I421" s="104"/>
      <c r="J421" s="105"/>
      <c r="K421" s="106"/>
      <c r="L421" s="109"/>
      <c r="M421" s="110"/>
      <c r="N421" t="s">
        <v>3474</v>
      </c>
      <c r="O421" t="s">
        <v>4935</v>
      </c>
      <c r="P421" t="s">
        <v>8895</v>
      </c>
      <c r="Q421">
        <v>419</v>
      </c>
      <c r="R421" s="14">
        <v>-244328</v>
      </c>
    </row>
    <row r="422" spans="1:21" ht="15.75" hidden="1" customHeight="1" x14ac:dyDescent="0.25">
      <c r="A422" s="12">
        <v>830</v>
      </c>
      <c r="B422" s="12" t="s">
        <v>4463</v>
      </c>
      <c r="C422" s="6" t="s">
        <v>4464</v>
      </c>
      <c r="D422" s="7">
        <v>45014</v>
      </c>
      <c r="E422" s="8" t="s">
        <v>4465</v>
      </c>
      <c r="F422" s="9">
        <v>-464372</v>
      </c>
      <c r="G422" s="8" t="s">
        <v>1378</v>
      </c>
      <c r="H422" s="9">
        <v>-48759</v>
      </c>
      <c r="I422" s="94">
        <v>-415613</v>
      </c>
      <c r="J422" s="95"/>
      <c r="K422" s="96"/>
      <c r="L422" s="97" t="s">
        <v>1007</v>
      </c>
      <c r="M422" s="98"/>
      <c r="N422" t="s">
        <v>3506</v>
      </c>
      <c r="O422" t="s">
        <v>4935</v>
      </c>
      <c r="P422" t="s">
        <v>8907</v>
      </c>
      <c r="Q422">
        <v>428</v>
      </c>
      <c r="R422" s="14">
        <v>-464372</v>
      </c>
    </row>
    <row r="423" spans="1:21" ht="15.75" hidden="1" customHeight="1" x14ac:dyDescent="0.25">
      <c r="A423" s="12">
        <v>853</v>
      </c>
      <c r="B423" s="12" t="s">
        <v>4497</v>
      </c>
      <c r="C423" s="6" t="s">
        <v>4498</v>
      </c>
      <c r="D423" s="7">
        <v>45019</v>
      </c>
      <c r="E423" s="8" t="s">
        <v>4499</v>
      </c>
      <c r="F423" s="9">
        <v>-591879</v>
      </c>
      <c r="G423" s="8" t="s">
        <v>1378</v>
      </c>
      <c r="H423" s="9">
        <v>-62147</v>
      </c>
      <c r="I423" s="94">
        <v>-529732</v>
      </c>
      <c r="J423" s="95"/>
      <c r="K423" s="96"/>
      <c r="L423" s="97" t="s">
        <v>1058</v>
      </c>
      <c r="M423" s="98"/>
      <c r="N423" t="s">
        <v>3508</v>
      </c>
      <c r="O423" t="s">
        <v>4935</v>
      </c>
      <c r="P423" t="s">
        <v>8908</v>
      </c>
      <c r="Q423">
        <v>322</v>
      </c>
      <c r="R423" s="14">
        <v>-591879</v>
      </c>
    </row>
    <row r="424" spans="1:21" ht="15.75" hidden="1" customHeight="1" x14ac:dyDescent="0.25">
      <c r="A424" s="5">
        <v>866</v>
      </c>
      <c r="B424" s="99" t="s">
        <v>4517</v>
      </c>
      <c r="C424" s="6" t="s">
        <v>4518</v>
      </c>
      <c r="D424" s="7">
        <v>44999</v>
      </c>
      <c r="E424" s="8" t="s">
        <v>4519</v>
      </c>
      <c r="F424" s="9">
        <v>-55200</v>
      </c>
      <c r="G424" s="8" t="s">
        <v>1378</v>
      </c>
      <c r="H424" s="9">
        <v>-5796</v>
      </c>
      <c r="I424" s="101">
        <v>-158741</v>
      </c>
      <c r="J424" s="102"/>
      <c r="K424" s="103"/>
      <c r="L424" s="107" t="s">
        <v>1091</v>
      </c>
      <c r="M424" s="108"/>
      <c r="N424" t="s">
        <v>3510</v>
      </c>
      <c r="O424" t="s">
        <v>4935</v>
      </c>
      <c r="P424" t="s">
        <v>8909</v>
      </c>
      <c r="Q424">
        <v>380</v>
      </c>
      <c r="R424" s="14">
        <v>-55200</v>
      </c>
    </row>
    <row r="425" spans="1:21" ht="15.75" hidden="1" customHeight="1" x14ac:dyDescent="0.25">
      <c r="A425" s="11">
        <v>867</v>
      </c>
      <c r="B425" s="100"/>
      <c r="C425" s="6" t="s">
        <v>4520</v>
      </c>
      <c r="D425" s="7">
        <v>45000</v>
      </c>
      <c r="E425" s="8" t="s">
        <v>4521</v>
      </c>
      <c r="F425" s="9">
        <v>-122164</v>
      </c>
      <c r="G425" s="8" t="s">
        <v>1378</v>
      </c>
      <c r="H425" s="9">
        <v>-12827</v>
      </c>
      <c r="I425" s="104"/>
      <c r="J425" s="105"/>
      <c r="K425" s="106"/>
      <c r="L425" s="109"/>
      <c r="M425" s="110"/>
      <c r="N425" t="s">
        <v>3512</v>
      </c>
      <c r="O425" t="s">
        <v>4935</v>
      </c>
      <c r="P425" t="s">
        <v>8910</v>
      </c>
      <c r="Q425">
        <v>392</v>
      </c>
      <c r="R425" s="14">
        <v>-122164</v>
      </c>
    </row>
    <row r="426" spans="1:21" ht="15.75" hidden="1" customHeight="1" x14ac:dyDescent="0.25">
      <c r="A426" s="12">
        <v>868</v>
      </c>
      <c r="B426" s="12" t="s">
        <v>4522</v>
      </c>
      <c r="C426" s="6" t="s">
        <v>4523</v>
      </c>
      <c r="D426" s="7">
        <v>45022</v>
      </c>
      <c r="E426" s="8" t="s">
        <v>4524</v>
      </c>
      <c r="F426" s="9">
        <v>-130973</v>
      </c>
      <c r="G426" s="8" t="s">
        <v>1378</v>
      </c>
      <c r="H426" s="9">
        <v>-13752</v>
      </c>
      <c r="I426" s="94">
        <v>-117221</v>
      </c>
      <c r="J426" s="95"/>
      <c r="K426" s="96"/>
      <c r="L426" s="97" t="s">
        <v>1091</v>
      </c>
      <c r="M426" s="98"/>
      <c r="N426" t="s">
        <v>3514</v>
      </c>
      <c r="O426" t="s">
        <v>4935</v>
      </c>
      <c r="P426" t="s">
        <v>8911</v>
      </c>
      <c r="Q426">
        <v>507</v>
      </c>
      <c r="R426" s="14">
        <v>-130973</v>
      </c>
    </row>
    <row r="427" spans="1:21" ht="15.75" hidden="1" customHeight="1" x14ac:dyDescent="0.25">
      <c r="A427" s="5">
        <v>928</v>
      </c>
      <c r="B427" s="99" t="s">
        <v>4596</v>
      </c>
      <c r="C427" s="6" t="s">
        <v>4597</v>
      </c>
      <c r="D427" s="7">
        <v>45010</v>
      </c>
      <c r="E427" s="8" t="s">
        <v>4598</v>
      </c>
      <c r="F427" s="9">
        <v>-95360</v>
      </c>
      <c r="G427" s="8" t="s">
        <v>1378</v>
      </c>
      <c r="H427" s="9">
        <v>-10013</v>
      </c>
      <c r="I427" s="101">
        <v>-5797985</v>
      </c>
      <c r="J427" s="102"/>
      <c r="K427" s="103"/>
      <c r="L427" s="107" t="s">
        <v>1120</v>
      </c>
      <c r="M427" s="108"/>
      <c r="N427" t="s">
        <v>3516</v>
      </c>
      <c r="O427" t="s">
        <v>4935</v>
      </c>
      <c r="P427" t="s">
        <v>8912</v>
      </c>
      <c r="Q427">
        <v>1147</v>
      </c>
      <c r="R427" s="14">
        <v>-95360</v>
      </c>
    </row>
    <row r="428" spans="1:21" ht="15.75" hidden="1" customHeight="1" x14ac:dyDescent="0.25">
      <c r="A428" s="10">
        <v>929</v>
      </c>
      <c r="B428" s="111"/>
      <c r="C428" s="6" t="s">
        <v>4599</v>
      </c>
      <c r="D428" s="7">
        <v>45002</v>
      </c>
      <c r="E428" s="8" t="s">
        <v>4600</v>
      </c>
      <c r="F428" s="9">
        <v>-352723</v>
      </c>
      <c r="G428" s="8" t="s">
        <v>1378</v>
      </c>
      <c r="H428" s="9">
        <v>-37036</v>
      </c>
      <c r="I428" s="112"/>
      <c r="J428" s="113"/>
      <c r="K428" s="114"/>
      <c r="L428" s="115"/>
      <c r="M428" s="116"/>
      <c r="N428" t="s">
        <v>3518</v>
      </c>
      <c r="O428" t="s">
        <v>4935</v>
      </c>
      <c r="P428" t="s">
        <v>8913</v>
      </c>
      <c r="Q428">
        <v>1040</v>
      </c>
      <c r="R428" s="14">
        <v>-352723</v>
      </c>
    </row>
    <row r="429" spans="1:21" ht="15.75" hidden="1" customHeight="1" x14ac:dyDescent="0.25">
      <c r="A429" s="10">
        <v>930</v>
      </c>
      <c r="B429" s="111"/>
      <c r="C429" s="6" t="s">
        <v>4601</v>
      </c>
      <c r="D429" s="7">
        <v>44988</v>
      </c>
      <c r="E429" s="8" t="s">
        <v>4602</v>
      </c>
      <c r="F429" s="9">
        <v>-174139</v>
      </c>
      <c r="G429" s="8" t="s">
        <v>1378</v>
      </c>
      <c r="H429" s="9">
        <v>-18285</v>
      </c>
      <c r="I429" s="112"/>
      <c r="J429" s="113"/>
      <c r="K429" s="114"/>
      <c r="L429" s="115"/>
      <c r="M429" s="116"/>
      <c r="N429" t="s">
        <v>3520</v>
      </c>
      <c r="O429" t="s">
        <v>4935</v>
      </c>
      <c r="P429" t="s">
        <v>8914</v>
      </c>
      <c r="Q429">
        <v>848</v>
      </c>
      <c r="R429" s="14">
        <v>-174139</v>
      </c>
    </row>
    <row r="430" spans="1:21" ht="15.75" hidden="1" customHeight="1" x14ac:dyDescent="0.25">
      <c r="A430" s="10">
        <v>931</v>
      </c>
      <c r="B430" s="111"/>
      <c r="C430" s="6" t="s">
        <v>4603</v>
      </c>
      <c r="D430" s="7">
        <v>44999</v>
      </c>
      <c r="E430" s="8" t="s">
        <v>4604</v>
      </c>
      <c r="F430" s="9">
        <v>-270653</v>
      </c>
      <c r="G430" s="8" t="s">
        <v>1378</v>
      </c>
      <c r="H430" s="9">
        <v>-28419</v>
      </c>
      <c r="I430" s="112"/>
      <c r="J430" s="113"/>
      <c r="K430" s="114"/>
      <c r="L430" s="115"/>
      <c r="M430" s="116"/>
      <c r="N430" t="s">
        <v>3522</v>
      </c>
      <c r="O430" t="s">
        <v>4935</v>
      </c>
      <c r="P430" t="s">
        <v>8915</v>
      </c>
      <c r="Q430">
        <v>1011</v>
      </c>
      <c r="R430" s="14">
        <v>-270653</v>
      </c>
    </row>
    <row r="431" spans="1:21" ht="15.75" hidden="1" customHeight="1" x14ac:dyDescent="0.25">
      <c r="A431" s="10">
        <v>932</v>
      </c>
      <c r="B431" s="111"/>
      <c r="C431" s="6" t="s">
        <v>4605</v>
      </c>
      <c r="D431" s="7">
        <v>44991</v>
      </c>
      <c r="E431" s="8" t="s">
        <v>4606</v>
      </c>
      <c r="F431" s="9">
        <v>-374633</v>
      </c>
      <c r="G431" s="8" t="s">
        <v>1378</v>
      </c>
      <c r="H431" s="9">
        <v>-39336</v>
      </c>
      <c r="I431" s="112"/>
      <c r="J431" s="113"/>
      <c r="K431" s="114"/>
      <c r="L431" s="115"/>
      <c r="M431" s="116"/>
      <c r="N431" t="s">
        <v>3524</v>
      </c>
      <c r="O431" t="s">
        <v>4935</v>
      </c>
      <c r="P431" t="s">
        <v>8916</v>
      </c>
      <c r="Q431">
        <v>890</v>
      </c>
      <c r="R431" s="14">
        <v>-374633</v>
      </c>
    </row>
    <row r="432" spans="1:21" s="28" customFormat="1" ht="15.75" hidden="1" customHeight="1" x14ac:dyDescent="0.25">
      <c r="A432" s="31">
        <v>933</v>
      </c>
      <c r="B432" s="111"/>
      <c r="C432" s="24" t="s">
        <v>4607</v>
      </c>
      <c r="D432" s="25">
        <v>44991</v>
      </c>
      <c r="E432" s="26" t="s">
        <v>4608</v>
      </c>
      <c r="F432" s="27">
        <v>-290453</v>
      </c>
      <c r="G432" s="26" t="s">
        <v>1378</v>
      </c>
      <c r="H432" s="27">
        <v>-30498</v>
      </c>
      <c r="I432" s="112"/>
      <c r="J432" s="113"/>
      <c r="K432" s="114"/>
      <c r="L432" s="115"/>
      <c r="M432" s="116"/>
      <c r="N432" s="28" t="s">
        <v>3526</v>
      </c>
      <c r="O432" t="s">
        <v>4935</v>
      </c>
      <c r="P432" s="28" t="s">
        <v>8917</v>
      </c>
      <c r="Q432" s="28">
        <v>888</v>
      </c>
      <c r="R432" s="29">
        <v>-290453</v>
      </c>
      <c r="U432" s="28" t="s">
        <v>4609</v>
      </c>
    </row>
    <row r="433" spans="1:18" ht="15.75" hidden="1" customHeight="1" x14ac:dyDescent="0.25">
      <c r="A433" s="10">
        <v>934</v>
      </c>
      <c r="B433" s="111"/>
      <c r="C433" s="6" t="s">
        <v>4610</v>
      </c>
      <c r="D433" s="7">
        <v>44987</v>
      </c>
      <c r="E433" s="8" t="s">
        <v>4611</v>
      </c>
      <c r="F433" s="9">
        <v>-240570</v>
      </c>
      <c r="G433" s="8" t="s">
        <v>1378</v>
      </c>
      <c r="H433" s="9">
        <v>-25260</v>
      </c>
      <c r="I433" s="112"/>
      <c r="J433" s="113"/>
      <c r="K433" s="114"/>
      <c r="L433" s="115"/>
      <c r="M433" s="116"/>
      <c r="N433" t="s">
        <v>3528</v>
      </c>
      <c r="O433" t="s">
        <v>4935</v>
      </c>
      <c r="P433" t="s">
        <v>8918</v>
      </c>
      <c r="Q433">
        <v>791</v>
      </c>
      <c r="R433" s="14">
        <v>-240570</v>
      </c>
    </row>
    <row r="434" spans="1:18" ht="15.75" hidden="1" customHeight="1" x14ac:dyDescent="0.25">
      <c r="A434" s="10">
        <v>935</v>
      </c>
      <c r="B434" s="111"/>
      <c r="C434" s="6" t="s">
        <v>4612</v>
      </c>
      <c r="D434" s="7">
        <v>44991</v>
      </c>
      <c r="E434" s="8" t="s">
        <v>4613</v>
      </c>
      <c r="F434" s="9">
        <v>-407933</v>
      </c>
      <c r="G434" s="8" t="s">
        <v>1378</v>
      </c>
      <c r="H434" s="9">
        <v>-42833</v>
      </c>
      <c r="I434" s="112"/>
      <c r="J434" s="113"/>
      <c r="K434" s="114"/>
      <c r="L434" s="115"/>
      <c r="M434" s="116"/>
      <c r="N434" t="s">
        <v>3530</v>
      </c>
      <c r="O434" t="s">
        <v>4935</v>
      </c>
      <c r="P434" t="s">
        <v>8919</v>
      </c>
      <c r="Q434">
        <v>889</v>
      </c>
      <c r="R434" s="14">
        <v>-407933</v>
      </c>
    </row>
    <row r="435" spans="1:18" ht="15.75" hidden="1" customHeight="1" x14ac:dyDescent="0.25">
      <c r="A435" s="10">
        <v>936</v>
      </c>
      <c r="B435" s="111"/>
      <c r="C435" s="6" t="s">
        <v>4614</v>
      </c>
      <c r="D435" s="7">
        <v>44991</v>
      </c>
      <c r="E435" s="8" t="s">
        <v>4615</v>
      </c>
      <c r="F435" s="9">
        <v>-431322</v>
      </c>
      <c r="G435" s="8" t="s">
        <v>1378</v>
      </c>
      <c r="H435" s="9">
        <v>-45289</v>
      </c>
      <c r="I435" s="112"/>
      <c r="J435" s="113"/>
      <c r="K435" s="114"/>
      <c r="L435" s="115"/>
      <c r="M435" s="116"/>
      <c r="N435" t="s">
        <v>3532</v>
      </c>
      <c r="O435" t="s">
        <v>4935</v>
      </c>
      <c r="P435" t="s">
        <v>8920</v>
      </c>
      <c r="Q435">
        <v>887</v>
      </c>
      <c r="R435" s="14">
        <v>-431322</v>
      </c>
    </row>
    <row r="436" spans="1:18" ht="15.75" hidden="1" customHeight="1" x14ac:dyDescent="0.25">
      <c r="A436" s="10">
        <v>937</v>
      </c>
      <c r="B436" s="111"/>
      <c r="C436" s="6" t="s">
        <v>4616</v>
      </c>
      <c r="D436" s="7">
        <v>45015</v>
      </c>
      <c r="E436" s="8" t="s">
        <v>4617</v>
      </c>
      <c r="F436" s="9">
        <v>-129138</v>
      </c>
      <c r="G436" s="8" t="s">
        <v>1378</v>
      </c>
      <c r="H436" s="9">
        <v>-13559</v>
      </c>
      <c r="I436" s="112"/>
      <c r="J436" s="113"/>
      <c r="K436" s="114"/>
      <c r="L436" s="115"/>
      <c r="M436" s="116"/>
      <c r="N436" t="s">
        <v>3534</v>
      </c>
      <c r="O436" t="s">
        <v>4935</v>
      </c>
      <c r="P436" t="s">
        <v>8921</v>
      </c>
      <c r="Q436">
        <v>1203</v>
      </c>
      <c r="R436" s="14">
        <v>-129138</v>
      </c>
    </row>
    <row r="437" spans="1:18" ht="15.75" hidden="1" customHeight="1" x14ac:dyDescent="0.25">
      <c r="A437" s="10">
        <v>938</v>
      </c>
      <c r="B437" s="111"/>
      <c r="C437" s="6" t="s">
        <v>4618</v>
      </c>
      <c r="D437" s="7">
        <v>44996</v>
      </c>
      <c r="E437" s="8" t="s">
        <v>4619</v>
      </c>
      <c r="F437" s="9">
        <v>-105800</v>
      </c>
      <c r="G437" s="8" t="s">
        <v>1378</v>
      </c>
      <c r="H437" s="9">
        <v>-11109</v>
      </c>
      <c r="I437" s="112"/>
      <c r="J437" s="113"/>
      <c r="K437" s="114"/>
      <c r="L437" s="115"/>
      <c r="M437" s="116"/>
      <c r="N437" t="s">
        <v>3536</v>
      </c>
      <c r="O437" t="s">
        <v>4935</v>
      </c>
      <c r="P437" t="s">
        <v>8922</v>
      </c>
      <c r="Q437">
        <v>974</v>
      </c>
      <c r="R437" s="14">
        <v>-105800</v>
      </c>
    </row>
    <row r="438" spans="1:18" ht="15.75" hidden="1" customHeight="1" x14ac:dyDescent="0.25">
      <c r="A438" s="10">
        <v>939</v>
      </c>
      <c r="B438" s="111"/>
      <c r="C438" s="6" t="s">
        <v>4620</v>
      </c>
      <c r="D438" s="7">
        <v>44986</v>
      </c>
      <c r="E438" s="8" t="s">
        <v>4621</v>
      </c>
      <c r="F438" s="9">
        <v>-238335</v>
      </c>
      <c r="G438" s="8" t="s">
        <v>1378</v>
      </c>
      <c r="H438" s="9">
        <v>-25025</v>
      </c>
      <c r="I438" s="112"/>
      <c r="J438" s="113"/>
      <c r="K438" s="114"/>
      <c r="L438" s="115"/>
      <c r="M438" s="116"/>
      <c r="N438" t="s">
        <v>3538</v>
      </c>
      <c r="O438" t="s">
        <v>4935</v>
      </c>
      <c r="P438" t="s">
        <v>8923</v>
      </c>
      <c r="Q438">
        <v>747</v>
      </c>
      <c r="R438" s="14">
        <v>-238335</v>
      </c>
    </row>
    <row r="439" spans="1:18" ht="15.75" hidden="1" customHeight="1" x14ac:dyDescent="0.25">
      <c r="A439" s="10">
        <v>940</v>
      </c>
      <c r="B439" s="111"/>
      <c r="C439" s="6" t="s">
        <v>4622</v>
      </c>
      <c r="D439" s="7">
        <v>44986</v>
      </c>
      <c r="E439" s="8" t="s">
        <v>4623</v>
      </c>
      <c r="F439" s="9">
        <v>-1499255</v>
      </c>
      <c r="G439" s="8" t="s">
        <v>1378</v>
      </c>
      <c r="H439" s="9">
        <v>-157422</v>
      </c>
      <c r="I439" s="112"/>
      <c r="J439" s="113"/>
      <c r="K439" s="114"/>
      <c r="L439" s="115"/>
      <c r="M439" s="116"/>
      <c r="N439" t="s">
        <v>3540</v>
      </c>
      <c r="O439" t="s">
        <v>4935</v>
      </c>
      <c r="P439" t="s">
        <v>8924</v>
      </c>
      <c r="Q439">
        <v>749</v>
      </c>
      <c r="R439" s="14">
        <v>-1499255</v>
      </c>
    </row>
    <row r="440" spans="1:18" ht="15.75" hidden="1" customHeight="1" x14ac:dyDescent="0.25">
      <c r="A440" s="10">
        <v>941</v>
      </c>
      <c r="B440" s="111"/>
      <c r="C440" s="6" t="s">
        <v>4624</v>
      </c>
      <c r="D440" s="7">
        <v>44986</v>
      </c>
      <c r="E440" s="8" t="s">
        <v>4625</v>
      </c>
      <c r="F440" s="9">
        <v>-234986</v>
      </c>
      <c r="G440" s="8" t="s">
        <v>1378</v>
      </c>
      <c r="H440" s="9">
        <v>-24674</v>
      </c>
      <c r="I440" s="112"/>
      <c r="J440" s="113"/>
      <c r="K440" s="114"/>
      <c r="L440" s="115"/>
      <c r="M440" s="116"/>
      <c r="N440" t="s">
        <v>3542</v>
      </c>
      <c r="O440" t="s">
        <v>4935</v>
      </c>
      <c r="P440" t="s">
        <v>8925</v>
      </c>
      <c r="Q440">
        <v>748</v>
      </c>
      <c r="R440" s="14">
        <v>-234986</v>
      </c>
    </row>
    <row r="441" spans="1:18" ht="15.75" hidden="1" customHeight="1" x14ac:dyDescent="0.25">
      <c r="A441" s="10">
        <v>942</v>
      </c>
      <c r="B441" s="111"/>
      <c r="C441" s="6" t="s">
        <v>4626</v>
      </c>
      <c r="D441" s="7">
        <v>45002</v>
      </c>
      <c r="E441" s="8" t="s">
        <v>4627</v>
      </c>
      <c r="F441" s="9">
        <v>-163404</v>
      </c>
      <c r="G441" s="8" t="s">
        <v>1378</v>
      </c>
      <c r="H441" s="9">
        <v>-17157</v>
      </c>
      <c r="I441" s="112"/>
      <c r="J441" s="113"/>
      <c r="K441" s="114"/>
      <c r="L441" s="115"/>
      <c r="M441" s="116"/>
      <c r="N441" t="s">
        <v>3544</v>
      </c>
      <c r="O441" t="s">
        <v>4935</v>
      </c>
      <c r="P441" t="s">
        <v>8926</v>
      </c>
      <c r="Q441">
        <v>1039</v>
      </c>
      <c r="R441" s="14">
        <v>-163404</v>
      </c>
    </row>
    <row r="442" spans="1:18" ht="15.75" hidden="1" customHeight="1" x14ac:dyDescent="0.25">
      <c r="A442" s="10">
        <v>943</v>
      </c>
      <c r="B442" s="111"/>
      <c r="C442" s="6" t="s">
        <v>4628</v>
      </c>
      <c r="D442" s="7">
        <v>44999</v>
      </c>
      <c r="E442" s="8" t="s">
        <v>4629</v>
      </c>
      <c r="F442" s="9">
        <v>-81675</v>
      </c>
      <c r="G442" s="8" t="s">
        <v>1378</v>
      </c>
      <c r="H442" s="9">
        <v>-8576</v>
      </c>
      <c r="I442" s="112"/>
      <c r="J442" s="113"/>
      <c r="K442" s="114"/>
      <c r="L442" s="115"/>
      <c r="M442" s="116"/>
      <c r="N442" t="s">
        <v>3546</v>
      </c>
      <c r="O442" t="s">
        <v>4935</v>
      </c>
      <c r="P442" t="s">
        <v>8927</v>
      </c>
      <c r="Q442">
        <v>1009</v>
      </c>
      <c r="R442" s="14">
        <v>-81675</v>
      </c>
    </row>
    <row r="443" spans="1:18" ht="15.75" hidden="1" customHeight="1" x14ac:dyDescent="0.25">
      <c r="A443" s="10">
        <v>944</v>
      </c>
      <c r="B443" s="111"/>
      <c r="C443" s="6" t="s">
        <v>4630</v>
      </c>
      <c r="D443" s="7">
        <v>44996</v>
      </c>
      <c r="E443" s="8" t="s">
        <v>4631</v>
      </c>
      <c r="F443" s="9">
        <v>-361360</v>
      </c>
      <c r="G443" s="8" t="s">
        <v>1378</v>
      </c>
      <c r="H443" s="9">
        <v>-37943</v>
      </c>
      <c r="I443" s="112"/>
      <c r="J443" s="113"/>
      <c r="K443" s="114"/>
      <c r="L443" s="115"/>
      <c r="M443" s="116"/>
      <c r="N443" t="s">
        <v>3548</v>
      </c>
      <c r="O443" t="s">
        <v>4935</v>
      </c>
      <c r="P443" t="s">
        <v>8928</v>
      </c>
      <c r="Q443">
        <v>973</v>
      </c>
      <c r="R443" s="14">
        <v>-361360</v>
      </c>
    </row>
    <row r="444" spans="1:18" ht="15.75" hidden="1" customHeight="1" x14ac:dyDescent="0.25">
      <c r="A444" s="11">
        <v>945</v>
      </c>
      <c r="B444" s="100"/>
      <c r="C444" s="6" t="s">
        <v>4632</v>
      </c>
      <c r="D444" s="7">
        <v>45005</v>
      </c>
      <c r="E444" s="8" t="s">
        <v>4633</v>
      </c>
      <c r="F444" s="9">
        <v>-1026456</v>
      </c>
      <c r="G444" s="8" t="s">
        <v>1378</v>
      </c>
      <c r="H444" s="9">
        <v>-107778</v>
      </c>
      <c r="I444" s="104"/>
      <c r="J444" s="105"/>
      <c r="K444" s="106"/>
      <c r="L444" s="109"/>
      <c r="M444" s="110"/>
      <c r="N444" t="s">
        <v>3550</v>
      </c>
      <c r="O444" t="s">
        <v>4935</v>
      </c>
      <c r="P444" t="s">
        <v>8929</v>
      </c>
      <c r="Q444">
        <v>1052</v>
      </c>
      <c r="R444" s="14">
        <v>-1026456</v>
      </c>
    </row>
    <row r="445" spans="1:18" ht="15.75" hidden="1" customHeight="1" x14ac:dyDescent="0.25">
      <c r="A445" s="12">
        <v>959</v>
      </c>
      <c r="B445" s="12" t="s">
        <v>4649</v>
      </c>
      <c r="C445" s="6" t="s">
        <v>4650</v>
      </c>
      <c r="D445" s="7">
        <v>45002</v>
      </c>
      <c r="E445" s="8" t="s">
        <v>4651</v>
      </c>
      <c r="F445" s="9">
        <v>-391383</v>
      </c>
      <c r="G445" s="8" t="s">
        <v>1378</v>
      </c>
      <c r="H445" s="9">
        <v>-41095</v>
      </c>
      <c r="I445" s="94">
        <v>-350288</v>
      </c>
      <c r="J445" s="95"/>
      <c r="K445" s="96"/>
      <c r="L445" s="97" t="s">
        <v>1234</v>
      </c>
      <c r="M445" s="98"/>
      <c r="N445" t="s">
        <v>3552</v>
      </c>
      <c r="O445" t="s">
        <v>4935</v>
      </c>
      <c r="P445" t="s">
        <v>8930</v>
      </c>
      <c r="Q445">
        <v>146</v>
      </c>
      <c r="R445" s="14">
        <v>-391383</v>
      </c>
    </row>
    <row r="446" spans="1:18" ht="15.75" hidden="1" customHeight="1" x14ac:dyDescent="0.25">
      <c r="A446" s="12">
        <v>960</v>
      </c>
      <c r="B446" s="12" t="s">
        <v>4652</v>
      </c>
      <c r="C446" s="6" t="s">
        <v>4653</v>
      </c>
      <c r="D446" s="7">
        <v>45013</v>
      </c>
      <c r="E446" s="8" t="s">
        <v>4654</v>
      </c>
      <c r="F446" s="9">
        <v>-199650</v>
      </c>
      <c r="G446" s="8" t="s">
        <v>1378</v>
      </c>
      <c r="H446" s="9">
        <v>-20963</v>
      </c>
      <c r="I446" s="94">
        <v>-178687</v>
      </c>
      <c r="J446" s="95"/>
      <c r="K446" s="96"/>
      <c r="L446" s="97" t="s">
        <v>1234</v>
      </c>
      <c r="M446" s="98"/>
      <c r="N446" t="s">
        <v>3554</v>
      </c>
      <c r="O446" t="s">
        <v>4935</v>
      </c>
      <c r="P446" t="s">
        <v>8931</v>
      </c>
      <c r="Q446">
        <v>167</v>
      </c>
      <c r="R446" s="14">
        <v>-199650</v>
      </c>
    </row>
    <row r="447" spans="1:18" ht="15.75" hidden="1" customHeight="1" x14ac:dyDescent="0.25">
      <c r="A447" s="12">
        <v>990</v>
      </c>
      <c r="B447" s="12" t="s">
        <v>4688</v>
      </c>
      <c r="C447" s="6" t="s">
        <v>4689</v>
      </c>
      <c r="D447" s="7">
        <v>44999</v>
      </c>
      <c r="E447" s="8" t="s">
        <v>4690</v>
      </c>
      <c r="F447" s="9">
        <v>-811536</v>
      </c>
      <c r="G447" s="8" t="s">
        <v>1378</v>
      </c>
      <c r="H447" s="9">
        <v>-85211</v>
      </c>
      <c r="I447" s="94">
        <v>-726325</v>
      </c>
      <c r="J447" s="95"/>
      <c r="K447" s="96"/>
      <c r="L447" s="97" t="s">
        <v>1259</v>
      </c>
      <c r="M447" s="98"/>
      <c r="N447" t="s">
        <v>3556</v>
      </c>
      <c r="O447" t="s">
        <v>4935</v>
      </c>
      <c r="P447" t="s">
        <v>8932</v>
      </c>
      <c r="Q447">
        <v>185</v>
      </c>
      <c r="R447" s="14">
        <v>-811536</v>
      </c>
    </row>
    <row r="448" spans="1:18" ht="15.75" hidden="1" customHeight="1" x14ac:dyDescent="0.25">
      <c r="A448" s="5">
        <v>991</v>
      </c>
      <c r="B448" s="99" t="s">
        <v>4691</v>
      </c>
      <c r="C448" s="6" t="s">
        <v>4692</v>
      </c>
      <c r="D448" s="7">
        <v>45012</v>
      </c>
      <c r="E448" s="8" t="s">
        <v>4693</v>
      </c>
      <c r="F448" s="9">
        <v>-523448</v>
      </c>
      <c r="G448" s="8" t="s">
        <v>1378</v>
      </c>
      <c r="H448" s="9">
        <v>-54962</v>
      </c>
      <c r="I448" s="101">
        <v>-4989201</v>
      </c>
      <c r="J448" s="102"/>
      <c r="K448" s="103"/>
      <c r="L448" s="107" t="s">
        <v>1259</v>
      </c>
      <c r="M448" s="108"/>
      <c r="N448" t="s">
        <v>3558</v>
      </c>
      <c r="O448" t="s">
        <v>4935</v>
      </c>
      <c r="P448" t="s">
        <v>8933</v>
      </c>
      <c r="Q448">
        <v>231</v>
      </c>
      <c r="R448" s="14">
        <v>-523448</v>
      </c>
    </row>
    <row r="449" spans="1:18" ht="15.75" hidden="1" customHeight="1" x14ac:dyDescent="0.25">
      <c r="A449" s="10">
        <v>992</v>
      </c>
      <c r="B449" s="111"/>
      <c r="C449" s="6" t="s">
        <v>4694</v>
      </c>
      <c r="D449" s="7">
        <v>45012</v>
      </c>
      <c r="E449" s="8" t="s">
        <v>4695</v>
      </c>
      <c r="F449" s="9">
        <v>-508279</v>
      </c>
      <c r="G449" s="8" t="s">
        <v>1378</v>
      </c>
      <c r="H449" s="9">
        <v>-53369</v>
      </c>
      <c r="I449" s="112"/>
      <c r="J449" s="113"/>
      <c r="K449" s="114"/>
      <c r="L449" s="115"/>
      <c r="M449" s="116"/>
      <c r="N449" t="s">
        <v>3560</v>
      </c>
      <c r="O449" t="s">
        <v>4935</v>
      </c>
      <c r="P449" t="s">
        <v>8934</v>
      </c>
      <c r="Q449">
        <v>225</v>
      </c>
      <c r="R449" s="14">
        <v>-508279</v>
      </c>
    </row>
    <row r="450" spans="1:18" ht="15.75" hidden="1" customHeight="1" x14ac:dyDescent="0.25">
      <c r="A450" s="10">
        <v>993</v>
      </c>
      <c r="B450" s="111"/>
      <c r="C450" s="6" t="s">
        <v>4696</v>
      </c>
      <c r="D450" s="7">
        <v>45006</v>
      </c>
      <c r="E450" s="8" t="s">
        <v>4697</v>
      </c>
      <c r="F450" s="9">
        <v>-662475</v>
      </c>
      <c r="G450" s="8" t="s">
        <v>1378</v>
      </c>
      <c r="H450" s="9">
        <v>-69560</v>
      </c>
      <c r="I450" s="112"/>
      <c r="J450" s="113"/>
      <c r="K450" s="114"/>
      <c r="L450" s="115"/>
      <c r="M450" s="116"/>
      <c r="N450" t="s">
        <v>3562</v>
      </c>
      <c r="O450" t="s">
        <v>4935</v>
      </c>
      <c r="P450" t="s">
        <v>8935</v>
      </c>
      <c r="Q450">
        <v>205</v>
      </c>
      <c r="R450" s="14">
        <v>-662475</v>
      </c>
    </row>
    <row r="451" spans="1:18" ht="15.75" hidden="1" customHeight="1" x14ac:dyDescent="0.25">
      <c r="A451" s="10">
        <v>994</v>
      </c>
      <c r="B451" s="111"/>
      <c r="C451" s="6" t="s">
        <v>4698</v>
      </c>
      <c r="D451" s="7">
        <v>44992</v>
      </c>
      <c r="E451" s="8" t="s">
        <v>4699</v>
      </c>
      <c r="F451" s="9">
        <v>-421692</v>
      </c>
      <c r="G451" s="8" t="s">
        <v>1378</v>
      </c>
      <c r="H451" s="9">
        <v>-44278</v>
      </c>
      <c r="I451" s="112"/>
      <c r="J451" s="113"/>
      <c r="K451" s="114"/>
      <c r="L451" s="115"/>
      <c r="M451" s="116"/>
      <c r="N451" t="s">
        <v>3564</v>
      </c>
      <c r="O451" t="s">
        <v>4935</v>
      </c>
      <c r="P451" t="s">
        <v>8936</v>
      </c>
      <c r="Q451">
        <v>166</v>
      </c>
      <c r="R451" s="14">
        <v>-421692</v>
      </c>
    </row>
    <row r="452" spans="1:18" ht="15.75" hidden="1" customHeight="1" x14ac:dyDescent="0.25">
      <c r="A452" s="10">
        <v>995</v>
      </c>
      <c r="B452" s="111"/>
      <c r="C452" s="6" t="s">
        <v>4700</v>
      </c>
      <c r="D452" s="7">
        <v>45014</v>
      </c>
      <c r="E452" s="8" t="s">
        <v>4701</v>
      </c>
      <c r="F452" s="9">
        <v>-366491</v>
      </c>
      <c r="G452" s="8" t="s">
        <v>1378</v>
      </c>
      <c r="H452" s="9">
        <v>-38482</v>
      </c>
      <c r="I452" s="112"/>
      <c r="J452" s="113"/>
      <c r="K452" s="114"/>
      <c r="L452" s="115"/>
      <c r="M452" s="116"/>
      <c r="N452" t="s">
        <v>3566</v>
      </c>
      <c r="O452" t="s">
        <v>4935</v>
      </c>
      <c r="P452" t="s">
        <v>8937</v>
      </c>
      <c r="Q452">
        <v>242</v>
      </c>
      <c r="R452" s="14">
        <v>-366491</v>
      </c>
    </row>
    <row r="453" spans="1:18" ht="15.75" hidden="1" customHeight="1" x14ac:dyDescent="0.25">
      <c r="A453" s="10">
        <v>996</v>
      </c>
      <c r="B453" s="111"/>
      <c r="C453" s="6" t="s">
        <v>4702</v>
      </c>
      <c r="D453" s="7">
        <v>45012</v>
      </c>
      <c r="E453" s="8" t="s">
        <v>4703</v>
      </c>
      <c r="F453" s="9">
        <v>-972158</v>
      </c>
      <c r="G453" s="8" t="s">
        <v>1378</v>
      </c>
      <c r="H453" s="9">
        <v>-102077</v>
      </c>
      <c r="I453" s="112"/>
      <c r="J453" s="113"/>
      <c r="K453" s="114"/>
      <c r="L453" s="115"/>
      <c r="M453" s="116"/>
      <c r="N453" t="s">
        <v>3568</v>
      </c>
      <c r="O453" t="s">
        <v>4935</v>
      </c>
      <c r="P453" t="s">
        <v>8938</v>
      </c>
      <c r="Q453">
        <v>230</v>
      </c>
      <c r="R453" s="14">
        <v>-972158</v>
      </c>
    </row>
    <row r="454" spans="1:18" ht="15.75" hidden="1" customHeight="1" x14ac:dyDescent="0.25">
      <c r="A454" s="10">
        <v>997</v>
      </c>
      <c r="B454" s="111"/>
      <c r="C454" s="6" t="s">
        <v>4704</v>
      </c>
      <c r="D454" s="7">
        <v>44987</v>
      </c>
      <c r="E454" s="8" t="s">
        <v>4705</v>
      </c>
      <c r="F454" s="9">
        <v>-1242217</v>
      </c>
      <c r="G454" s="8" t="s">
        <v>1378</v>
      </c>
      <c r="H454" s="9">
        <v>-130433</v>
      </c>
      <c r="I454" s="112"/>
      <c r="J454" s="113"/>
      <c r="K454" s="114"/>
      <c r="L454" s="115"/>
      <c r="M454" s="116"/>
      <c r="N454" t="s">
        <v>3570</v>
      </c>
      <c r="O454" t="s">
        <v>4935</v>
      </c>
      <c r="P454" t="s">
        <v>8939</v>
      </c>
      <c r="Q454">
        <v>152</v>
      </c>
      <c r="R454" s="14">
        <v>-1242217</v>
      </c>
    </row>
    <row r="455" spans="1:18" ht="15.75" hidden="1" customHeight="1" x14ac:dyDescent="0.25">
      <c r="A455" s="10">
        <v>998</v>
      </c>
      <c r="B455" s="111"/>
      <c r="C455" s="6" t="s">
        <v>4706</v>
      </c>
      <c r="D455" s="7">
        <v>45014</v>
      </c>
      <c r="E455" s="8" t="s">
        <v>4707</v>
      </c>
      <c r="F455" s="9">
        <v>-380302</v>
      </c>
      <c r="G455" s="8" t="s">
        <v>1378</v>
      </c>
      <c r="H455" s="9">
        <v>-39932</v>
      </c>
      <c r="I455" s="112"/>
      <c r="J455" s="113"/>
      <c r="K455" s="114"/>
      <c r="L455" s="115"/>
      <c r="M455" s="116"/>
      <c r="N455" t="s">
        <v>3572</v>
      </c>
      <c r="O455" t="s">
        <v>4935</v>
      </c>
      <c r="P455" t="s">
        <v>8940</v>
      </c>
      <c r="Q455">
        <v>241</v>
      </c>
      <c r="R455" s="14">
        <v>-380302</v>
      </c>
    </row>
    <row r="456" spans="1:18" ht="15.75" hidden="1" customHeight="1" x14ac:dyDescent="0.25">
      <c r="A456" s="11">
        <v>999</v>
      </c>
      <c r="B456" s="100"/>
      <c r="C456" s="6" t="s">
        <v>4708</v>
      </c>
      <c r="D456" s="7">
        <v>45014</v>
      </c>
      <c r="E456" s="8" t="s">
        <v>4709</v>
      </c>
      <c r="F456" s="9">
        <v>-497464</v>
      </c>
      <c r="G456" s="8" t="s">
        <v>1378</v>
      </c>
      <c r="H456" s="9">
        <v>-52234</v>
      </c>
      <c r="I456" s="104"/>
      <c r="J456" s="105"/>
      <c r="K456" s="106"/>
      <c r="L456" s="109"/>
      <c r="M456" s="110"/>
      <c r="N456" t="s">
        <v>3574</v>
      </c>
      <c r="O456" t="s">
        <v>4935</v>
      </c>
      <c r="P456" t="s">
        <v>8941</v>
      </c>
      <c r="Q456">
        <v>240</v>
      </c>
      <c r="R456" s="14">
        <v>-497464</v>
      </c>
    </row>
    <row r="457" spans="1:18" s="21" customFormat="1" ht="15.75" hidden="1" customHeight="1" x14ac:dyDescent="0.25">
      <c r="A457" s="32">
        <v>1000</v>
      </c>
      <c r="B457" s="32" t="s">
        <v>4710</v>
      </c>
      <c r="C457" s="17" t="s">
        <v>4711</v>
      </c>
      <c r="D457" s="18">
        <v>44989</v>
      </c>
      <c r="E457" s="19" t="s">
        <v>4712</v>
      </c>
      <c r="F457" s="20">
        <v>-812246</v>
      </c>
      <c r="G457" s="19" t="s">
        <v>1378</v>
      </c>
      <c r="H457" s="20">
        <v>-85286</v>
      </c>
      <c r="I457" s="117">
        <v>-726960</v>
      </c>
      <c r="J457" s="118"/>
      <c r="K457" s="119"/>
      <c r="L457" s="120" t="s">
        <v>1259</v>
      </c>
      <c r="M457" s="121"/>
      <c r="N457" s="21" t="s">
        <v>8207</v>
      </c>
      <c r="O457" t="s">
        <v>4935</v>
      </c>
      <c r="P457" s="21" t="s">
        <v>8207</v>
      </c>
      <c r="Q457" s="21">
        <v>11313</v>
      </c>
      <c r="R457" s="22">
        <v>-812246</v>
      </c>
    </row>
    <row r="458" spans="1:18" ht="15.75" hidden="1" customHeight="1" x14ac:dyDescent="0.25">
      <c r="A458" s="5">
        <v>1019</v>
      </c>
      <c r="B458" s="99" t="s">
        <v>4732</v>
      </c>
      <c r="C458" s="6" t="s">
        <v>4733</v>
      </c>
      <c r="D458" s="7">
        <v>45012</v>
      </c>
      <c r="E458" s="8" t="s">
        <v>4734</v>
      </c>
      <c r="F458" s="9">
        <v>-404993</v>
      </c>
      <c r="G458" s="8" t="s">
        <v>1378</v>
      </c>
      <c r="H458" s="9">
        <v>-42524</v>
      </c>
      <c r="I458" s="101">
        <v>-919722</v>
      </c>
      <c r="J458" s="102"/>
      <c r="K458" s="103"/>
      <c r="L458" s="107" t="s">
        <v>1285</v>
      </c>
      <c r="M458" s="108"/>
      <c r="N458" t="s">
        <v>8942</v>
      </c>
      <c r="O458" t="s">
        <v>4935</v>
      </c>
      <c r="P458">
        <v>540</v>
      </c>
      <c r="Q458">
        <v>540</v>
      </c>
      <c r="R458" s="14">
        <v>-404993</v>
      </c>
    </row>
    <row r="459" spans="1:18" ht="15.75" hidden="1" customHeight="1" x14ac:dyDescent="0.25">
      <c r="A459" s="10">
        <v>1020</v>
      </c>
      <c r="B459" s="111"/>
      <c r="C459" s="6" t="s">
        <v>4735</v>
      </c>
      <c r="D459" s="7">
        <v>45005</v>
      </c>
      <c r="E459" s="8" t="s">
        <v>4736</v>
      </c>
      <c r="F459" s="9">
        <v>-244328</v>
      </c>
      <c r="G459" s="8" t="s">
        <v>1378</v>
      </c>
      <c r="H459" s="9">
        <v>-25654</v>
      </c>
      <c r="I459" s="112"/>
      <c r="J459" s="113"/>
      <c r="K459" s="114"/>
      <c r="L459" s="115"/>
      <c r="M459" s="116"/>
      <c r="N459" t="s">
        <v>6758</v>
      </c>
      <c r="O459" t="s">
        <v>4935</v>
      </c>
      <c r="P459">
        <v>495</v>
      </c>
      <c r="Q459">
        <v>495</v>
      </c>
      <c r="R459" s="14">
        <v>-244328</v>
      </c>
    </row>
    <row r="460" spans="1:18" ht="15.75" hidden="1" customHeight="1" x14ac:dyDescent="0.25">
      <c r="A460" s="10">
        <v>1021</v>
      </c>
      <c r="B460" s="111"/>
      <c r="C460" s="6" t="s">
        <v>4737</v>
      </c>
      <c r="D460" s="7">
        <v>45016</v>
      </c>
      <c r="E460" s="8" t="s">
        <v>4738</v>
      </c>
      <c r="F460" s="9">
        <v>-165601</v>
      </c>
      <c r="G460" s="8" t="s">
        <v>1378</v>
      </c>
      <c r="H460" s="9">
        <v>-17388</v>
      </c>
      <c r="I460" s="112"/>
      <c r="J460" s="113"/>
      <c r="K460" s="114"/>
      <c r="L460" s="115"/>
      <c r="M460" s="116"/>
      <c r="N460" t="s">
        <v>8943</v>
      </c>
      <c r="O460" t="s">
        <v>4935</v>
      </c>
      <c r="P460">
        <v>575</v>
      </c>
      <c r="Q460">
        <v>575</v>
      </c>
      <c r="R460" s="14">
        <v>-165601</v>
      </c>
    </row>
    <row r="461" spans="1:18" ht="15.75" hidden="1" customHeight="1" x14ac:dyDescent="0.25">
      <c r="A461" s="11">
        <v>1022</v>
      </c>
      <c r="B461" s="100"/>
      <c r="C461" s="6" t="s">
        <v>4739</v>
      </c>
      <c r="D461" s="7">
        <v>45007</v>
      </c>
      <c r="E461" s="8" t="s">
        <v>4740</v>
      </c>
      <c r="F461" s="9">
        <v>-212700</v>
      </c>
      <c r="G461" s="8" t="s">
        <v>1378</v>
      </c>
      <c r="H461" s="9">
        <v>-22333</v>
      </c>
      <c r="I461" s="104"/>
      <c r="J461" s="105"/>
      <c r="K461" s="106"/>
      <c r="L461" s="109"/>
      <c r="M461" s="110"/>
      <c r="N461" t="s">
        <v>6378</v>
      </c>
      <c r="O461" t="s">
        <v>4935</v>
      </c>
      <c r="P461">
        <v>512</v>
      </c>
      <c r="Q461">
        <v>512</v>
      </c>
      <c r="R461" s="14">
        <v>-212700</v>
      </c>
    </row>
    <row r="462" spans="1:18" ht="15.75" hidden="1" customHeight="1" x14ac:dyDescent="0.25">
      <c r="A462" s="5">
        <v>1023</v>
      </c>
      <c r="B462" s="99" t="s">
        <v>4741</v>
      </c>
      <c r="C462" s="6" t="s">
        <v>4742</v>
      </c>
      <c r="D462" s="7">
        <v>45023</v>
      </c>
      <c r="E462" s="8" t="s">
        <v>4743</v>
      </c>
      <c r="F462" s="9">
        <v>-255488</v>
      </c>
      <c r="G462" s="8" t="s">
        <v>1378</v>
      </c>
      <c r="H462" s="9">
        <v>-26826</v>
      </c>
      <c r="I462" s="101">
        <v>-1527498</v>
      </c>
      <c r="J462" s="102"/>
      <c r="K462" s="103"/>
      <c r="L462" s="107" t="s">
        <v>1285</v>
      </c>
      <c r="M462" s="108"/>
      <c r="N462" t="s">
        <v>8944</v>
      </c>
      <c r="O462" t="s">
        <v>4935</v>
      </c>
      <c r="P462">
        <v>627</v>
      </c>
      <c r="Q462">
        <v>627</v>
      </c>
      <c r="R462" s="14">
        <v>-255488</v>
      </c>
    </row>
    <row r="463" spans="1:18" ht="15.75" hidden="1" customHeight="1" x14ac:dyDescent="0.25">
      <c r="A463" s="10">
        <v>1024</v>
      </c>
      <c r="B463" s="111"/>
      <c r="C463" s="6" t="s">
        <v>4744</v>
      </c>
      <c r="D463" s="7">
        <v>45023</v>
      </c>
      <c r="E463" s="8" t="s">
        <v>4745</v>
      </c>
      <c r="F463" s="9">
        <v>-161548</v>
      </c>
      <c r="G463" s="8" t="s">
        <v>1378</v>
      </c>
      <c r="H463" s="9">
        <v>-16963</v>
      </c>
      <c r="I463" s="112"/>
      <c r="J463" s="113"/>
      <c r="K463" s="114"/>
      <c r="L463" s="115"/>
      <c r="M463" s="116"/>
      <c r="N463" t="s">
        <v>8945</v>
      </c>
      <c r="O463" t="s">
        <v>4935</v>
      </c>
      <c r="P463">
        <v>629</v>
      </c>
      <c r="Q463">
        <v>629</v>
      </c>
      <c r="R463" s="14">
        <v>-161548</v>
      </c>
    </row>
    <row r="464" spans="1:18" ht="15.75" hidden="1" customHeight="1" x14ac:dyDescent="0.25">
      <c r="A464" s="10">
        <v>1025</v>
      </c>
      <c r="B464" s="111"/>
      <c r="C464" s="6" t="s">
        <v>4746</v>
      </c>
      <c r="D464" s="7">
        <v>45027</v>
      </c>
      <c r="E464" s="8" t="s">
        <v>4747</v>
      </c>
      <c r="F464" s="9">
        <v>-331964</v>
      </c>
      <c r="G464" s="8" t="s">
        <v>1378</v>
      </c>
      <c r="H464" s="9">
        <v>-34856</v>
      </c>
      <c r="I464" s="112"/>
      <c r="J464" s="113"/>
      <c r="K464" s="114"/>
      <c r="L464" s="115"/>
      <c r="M464" s="116"/>
      <c r="N464" t="s">
        <v>6209</v>
      </c>
      <c r="O464" t="s">
        <v>4935</v>
      </c>
      <c r="P464">
        <v>660</v>
      </c>
      <c r="Q464">
        <v>660</v>
      </c>
      <c r="R464" s="14">
        <v>-331964</v>
      </c>
    </row>
    <row r="465" spans="1:18" ht="15.75" hidden="1" customHeight="1" x14ac:dyDescent="0.25">
      <c r="A465" s="10">
        <v>1026</v>
      </c>
      <c r="B465" s="111"/>
      <c r="C465" s="6" t="s">
        <v>4748</v>
      </c>
      <c r="D465" s="7">
        <v>45022</v>
      </c>
      <c r="E465" s="8" t="s">
        <v>4749</v>
      </c>
      <c r="F465" s="9">
        <v>-203839</v>
      </c>
      <c r="G465" s="8" t="s">
        <v>1378</v>
      </c>
      <c r="H465" s="9">
        <v>-21403</v>
      </c>
      <c r="I465" s="112"/>
      <c r="J465" s="113"/>
      <c r="K465" s="114"/>
      <c r="L465" s="115"/>
      <c r="M465" s="116"/>
      <c r="N465" t="s">
        <v>6253</v>
      </c>
      <c r="O465" t="s">
        <v>4935</v>
      </c>
      <c r="P465">
        <v>623</v>
      </c>
      <c r="Q465">
        <v>623</v>
      </c>
      <c r="R465" s="14">
        <v>-203839</v>
      </c>
    </row>
    <row r="466" spans="1:18" ht="15.75" hidden="1" customHeight="1" x14ac:dyDescent="0.25">
      <c r="A466" s="10">
        <v>1027</v>
      </c>
      <c r="B466" s="111"/>
      <c r="C466" s="6" t="s">
        <v>4750</v>
      </c>
      <c r="D466" s="7">
        <v>45022</v>
      </c>
      <c r="E466" s="8" t="s">
        <v>4751</v>
      </c>
      <c r="F466" s="9">
        <v>-347030</v>
      </c>
      <c r="G466" s="8" t="s">
        <v>1378</v>
      </c>
      <c r="H466" s="9">
        <v>-36438</v>
      </c>
      <c r="I466" s="112"/>
      <c r="J466" s="113"/>
      <c r="K466" s="114"/>
      <c r="L466" s="115"/>
      <c r="M466" s="116"/>
      <c r="N466" t="s">
        <v>6291</v>
      </c>
      <c r="O466" t="s">
        <v>4935</v>
      </c>
      <c r="P466">
        <v>616</v>
      </c>
      <c r="Q466">
        <v>616</v>
      </c>
      <c r="R466" s="14">
        <v>-347030</v>
      </c>
    </row>
    <row r="467" spans="1:18" ht="15.75" hidden="1" customHeight="1" x14ac:dyDescent="0.25">
      <c r="A467" s="10">
        <v>1028</v>
      </c>
      <c r="B467" s="111"/>
      <c r="C467" s="6" t="s">
        <v>4752</v>
      </c>
      <c r="D467" s="7">
        <v>45027</v>
      </c>
      <c r="E467" s="8" t="s">
        <v>4753</v>
      </c>
      <c r="F467" s="9">
        <v>-331964</v>
      </c>
      <c r="G467" s="8" t="s">
        <v>1378</v>
      </c>
      <c r="H467" s="9">
        <v>-34856</v>
      </c>
      <c r="I467" s="112"/>
      <c r="J467" s="113"/>
      <c r="K467" s="114"/>
      <c r="L467" s="115"/>
      <c r="M467" s="116"/>
      <c r="N467" t="s">
        <v>6382</v>
      </c>
      <c r="O467" t="s">
        <v>4935</v>
      </c>
      <c r="P467">
        <v>653</v>
      </c>
      <c r="Q467">
        <v>653</v>
      </c>
      <c r="R467" s="14">
        <v>-331964</v>
      </c>
    </row>
    <row r="468" spans="1:18" ht="15.75" hidden="1" customHeight="1" x14ac:dyDescent="0.25">
      <c r="A468" s="11">
        <v>1029</v>
      </c>
      <c r="B468" s="100"/>
      <c r="C468" s="6" t="s">
        <v>4754</v>
      </c>
      <c r="D468" s="7">
        <v>45027</v>
      </c>
      <c r="E468" s="8" t="s">
        <v>4755</v>
      </c>
      <c r="F468" s="9">
        <v>-74869</v>
      </c>
      <c r="G468" s="8" t="s">
        <v>1378</v>
      </c>
      <c r="H468" s="9">
        <v>-7861</v>
      </c>
      <c r="I468" s="104"/>
      <c r="J468" s="105"/>
      <c r="K468" s="106"/>
      <c r="L468" s="109"/>
      <c r="M468" s="110"/>
      <c r="N468" t="s">
        <v>8946</v>
      </c>
      <c r="O468" t="s">
        <v>4935</v>
      </c>
      <c r="P468">
        <v>645</v>
      </c>
      <c r="Q468">
        <v>645</v>
      </c>
      <c r="R468" s="14">
        <v>-74869</v>
      </c>
    </row>
    <row r="469" spans="1:18" ht="15.75" hidden="1" customHeight="1" x14ac:dyDescent="0.25">
      <c r="A469" s="12">
        <v>1033</v>
      </c>
      <c r="B469" s="12" t="s">
        <v>4761</v>
      </c>
      <c r="C469" s="6" t="s">
        <v>1373</v>
      </c>
      <c r="D469" s="7">
        <v>45027</v>
      </c>
      <c r="E469" s="8" t="s">
        <v>4762</v>
      </c>
      <c r="F469" s="9">
        <v>-31347125</v>
      </c>
      <c r="G469" s="8">
        <v>0</v>
      </c>
      <c r="H469" s="8">
        <v>0</v>
      </c>
      <c r="I469" s="94">
        <v>-31347125</v>
      </c>
      <c r="J469" s="95"/>
      <c r="K469" s="96"/>
      <c r="L469" s="97" t="s">
        <v>0</v>
      </c>
      <c r="M469" s="98"/>
      <c r="N469" s="15" t="s">
        <v>1373</v>
      </c>
      <c r="O469" t="s">
        <v>4935</v>
      </c>
      <c r="Q469" t="e">
        <v>#VALUE!</v>
      </c>
      <c r="R469" s="14">
        <v>-31347125</v>
      </c>
    </row>
    <row r="470" spans="1:18" ht="15.75" hidden="1" customHeight="1" x14ac:dyDescent="0.25">
      <c r="A470" s="5">
        <v>163</v>
      </c>
      <c r="B470" s="99" t="s">
        <v>4932</v>
      </c>
      <c r="C470" s="6" t="s">
        <v>4933</v>
      </c>
      <c r="D470" s="7">
        <v>44943</v>
      </c>
      <c r="E470" s="8" t="s">
        <v>4934</v>
      </c>
      <c r="F470" s="9">
        <v>-357210</v>
      </c>
      <c r="G470" s="8" t="s">
        <v>29</v>
      </c>
      <c r="H470" s="9">
        <v>-38201</v>
      </c>
      <c r="I470" s="101">
        <v>-425345</v>
      </c>
      <c r="J470" s="102"/>
      <c r="K470" s="103"/>
      <c r="L470" s="107" t="s">
        <v>60</v>
      </c>
      <c r="M470" s="108"/>
      <c r="N470" s="15" t="s">
        <v>8947</v>
      </c>
      <c r="O470" t="s">
        <v>4935</v>
      </c>
      <c r="Q470">
        <v>1334</v>
      </c>
      <c r="R470" s="14">
        <v>-357210</v>
      </c>
    </row>
    <row r="471" spans="1:18" ht="15.75" hidden="1" customHeight="1" x14ac:dyDescent="0.25">
      <c r="A471" s="11">
        <v>164</v>
      </c>
      <c r="B471" s="100"/>
      <c r="C471" s="6" t="s">
        <v>4936</v>
      </c>
      <c r="D471" s="7">
        <v>44939</v>
      </c>
      <c r="E471" s="8" t="s">
        <v>4937</v>
      </c>
      <c r="F471" s="9">
        <v>-119070</v>
      </c>
      <c r="G471" s="8" t="s">
        <v>29</v>
      </c>
      <c r="H471" s="9">
        <v>-12734</v>
      </c>
      <c r="I471" s="104"/>
      <c r="J471" s="105"/>
      <c r="K471" s="106"/>
      <c r="L471" s="109"/>
      <c r="M471" s="110"/>
      <c r="N471" s="15" t="s">
        <v>8948</v>
      </c>
      <c r="O471" t="s">
        <v>4935</v>
      </c>
      <c r="Q471">
        <v>858</v>
      </c>
      <c r="R471" s="14">
        <v>-119070</v>
      </c>
    </row>
    <row r="472" spans="1:18" ht="15.75" hidden="1" customHeight="1" x14ac:dyDescent="0.25">
      <c r="A472" s="5">
        <v>165</v>
      </c>
      <c r="B472" s="99" t="s">
        <v>4938</v>
      </c>
      <c r="C472" s="6" t="s">
        <v>4939</v>
      </c>
      <c r="D472" s="7">
        <v>44936</v>
      </c>
      <c r="E472" s="8" t="s">
        <v>4940</v>
      </c>
      <c r="F472" s="9">
        <v>-357210</v>
      </c>
      <c r="G472" s="8" t="s">
        <v>1378</v>
      </c>
      <c r="H472" s="9">
        <v>-37507</v>
      </c>
      <c r="I472" s="101">
        <v>-404957</v>
      </c>
      <c r="J472" s="102"/>
      <c r="K472" s="103"/>
      <c r="L472" s="107" t="s">
        <v>60</v>
      </c>
      <c r="M472" s="108"/>
      <c r="N472" s="15" t="s">
        <v>8949</v>
      </c>
      <c r="O472" t="s">
        <v>4935</v>
      </c>
      <c r="Q472">
        <v>642</v>
      </c>
      <c r="R472" s="14">
        <v>-357210</v>
      </c>
    </row>
    <row r="473" spans="1:18" ht="15.75" hidden="1" customHeight="1" x14ac:dyDescent="0.25">
      <c r="A473" s="11">
        <v>166</v>
      </c>
      <c r="B473" s="100"/>
      <c r="C473" s="6" t="s">
        <v>4941</v>
      </c>
      <c r="D473" s="7">
        <v>44943</v>
      </c>
      <c r="E473" s="8" t="s">
        <v>4942</v>
      </c>
      <c r="F473" s="9">
        <v>-95256</v>
      </c>
      <c r="G473" s="8" t="s">
        <v>1378</v>
      </c>
      <c r="H473" s="9">
        <v>-10002</v>
      </c>
      <c r="I473" s="104"/>
      <c r="J473" s="105"/>
      <c r="K473" s="106"/>
      <c r="L473" s="109"/>
      <c r="M473" s="110"/>
      <c r="N473" s="15" t="s">
        <v>8950</v>
      </c>
      <c r="O473" t="s">
        <v>4935</v>
      </c>
      <c r="Q473">
        <v>1424</v>
      </c>
      <c r="R473" s="14">
        <v>-95256</v>
      </c>
    </row>
    <row r="474" spans="1:18" ht="15.75" hidden="1" customHeight="1" x14ac:dyDescent="0.25">
      <c r="A474" s="5">
        <v>167</v>
      </c>
      <c r="B474" s="99" t="s">
        <v>4943</v>
      </c>
      <c r="C474" s="6" t="s">
        <v>4944</v>
      </c>
      <c r="D474" s="7">
        <v>44973</v>
      </c>
      <c r="E474" s="8" t="s">
        <v>4945</v>
      </c>
      <c r="F474" s="9">
        <v>-388080</v>
      </c>
      <c r="G474" s="8" t="s">
        <v>1378</v>
      </c>
      <c r="H474" s="9">
        <v>-40748</v>
      </c>
      <c r="I474" s="101">
        <v>-3166510</v>
      </c>
      <c r="J474" s="102"/>
      <c r="K474" s="103"/>
      <c r="L474" s="107" t="s">
        <v>60</v>
      </c>
      <c r="M474" s="108"/>
      <c r="N474" s="15" t="s">
        <v>8951</v>
      </c>
      <c r="O474" t="s">
        <v>4935</v>
      </c>
      <c r="Q474">
        <v>4200</v>
      </c>
      <c r="R474" s="14">
        <v>-388080</v>
      </c>
    </row>
    <row r="475" spans="1:18" ht="15.75" hidden="1" customHeight="1" x14ac:dyDescent="0.25">
      <c r="A475" s="10">
        <v>168</v>
      </c>
      <c r="B475" s="111"/>
      <c r="C475" s="6" t="s">
        <v>4946</v>
      </c>
      <c r="D475" s="7">
        <v>44958</v>
      </c>
      <c r="E475" s="8" t="s">
        <v>4947</v>
      </c>
      <c r="F475" s="9">
        <v>-595350</v>
      </c>
      <c r="G475" s="8" t="s">
        <v>1378</v>
      </c>
      <c r="H475" s="9">
        <v>-62512</v>
      </c>
      <c r="I475" s="112"/>
      <c r="J475" s="113"/>
      <c r="K475" s="114"/>
      <c r="L475" s="115"/>
      <c r="M475" s="116"/>
      <c r="N475" s="15" t="s">
        <v>8952</v>
      </c>
      <c r="O475" t="s">
        <v>4935</v>
      </c>
      <c r="Q475">
        <v>2015</v>
      </c>
      <c r="R475" s="14">
        <v>-595350</v>
      </c>
    </row>
    <row r="476" spans="1:18" ht="15.75" hidden="1" customHeight="1" x14ac:dyDescent="0.25">
      <c r="A476" s="10">
        <v>169</v>
      </c>
      <c r="B476" s="111"/>
      <c r="C476" s="6" t="s">
        <v>4948</v>
      </c>
      <c r="D476" s="7">
        <v>44985</v>
      </c>
      <c r="E476" s="8" t="s">
        <v>4949</v>
      </c>
      <c r="F476" s="9">
        <v>-233310</v>
      </c>
      <c r="G476" s="8" t="s">
        <v>1378</v>
      </c>
      <c r="H476" s="9">
        <v>-24498</v>
      </c>
      <c r="I476" s="112"/>
      <c r="J476" s="113"/>
      <c r="K476" s="114"/>
      <c r="L476" s="115"/>
      <c r="M476" s="116"/>
      <c r="N476" s="15" t="s">
        <v>8953</v>
      </c>
      <c r="O476" t="s">
        <v>4935</v>
      </c>
      <c r="Q476">
        <v>6454</v>
      </c>
      <c r="R476" s="14">
        <v>-233310</v>
      </c>
    </row>
    <row r="477" spans="1:18" ht="15.75" hidden="1" customHeight="1" x14ac:dyDescent="0.25">
      <c r="A477" s="10">
        <v>170</v>
      </c>
      <c r="B477" s="111"/>
      <c r="C477" s="6" t="s">
        <v>4950</v>
      </c>
      <c r="D477" s="7">
        <v>44974</v>
      </c>
      <c r="E477" s="8" t="s">
        <v>4951</v>
      </c>
      <c r="F477" s="9">
        <v>-279972</v>
      </c>
      <c r="G477" s="8" t="s">
        <v>1378</v>
      </c>
      <c r="H477" s="9">
        <v>-29397</v>
      </c>
      <c r="I477" s="112"/>
      <c r="J477" s="113"/>
      <c r="K477" s="114"/>
      <c r="L477" s="115"/>
      <c r="M477" s="116"/>
      <c r="N477" s="15" t="s">
        <v>8954</v>
      </c>
      <c r="O477" t="s">
        <v>4935</v>
      </c>
      <c r="Q477">
        <v>4524</v>
      </c>
      <c r="R477" s="14">
        <v>-279972</v>
      </c>
    </row>
    <row r="478" spans="1:18" ht="15.75" hidden="1" customHeight="1" x14ac:dyDescent="0.25">
      <c r="A478" s="10">
        <v>171</v>
      </c>
      <c r="B478" s="111"/>
      <c r="C478" s="6" t="s">
        <v>4952</v>
      </c>
      <c r="D478" s="7">
        <v>44964</v>
      </c>
      <c r="E478" s="8" t="s">
        <v>4953</v>
      </c>
      <c r="F478" s="9">
        <v>-194040</v>
      </c>
      <c r="G478" s="8" t="s">
        <v>1378</v>
      </c>
      <c r="H478" s="9">
        <v>-20374</v>
      </c>
      <c r="I478" s="112"/>
      <c r="J478" s="113"/>
      <c r="K478" s="114"/>
      <c r="L478" s="115"/>
      <c r="M478" s="116"/>
      <c r="N478" s="15" t="s">
        <v>8955</v>
      </c>
      <c r="O478" t="s">
        <v>4935</v>
      </c>
      <c r="Q478">
        <v>2626</v>
      </c>
      <c r="R478" s="14">
        <v>-194040</v>
      </c>
    </row>
    <row r="479" spans="1:18" ht="15.75" hidden="1" customHeight="1" x14ac:dyDescent="0.25">
      <c r="A479" s="10">
        <v>172</v>
      </c>
      <c r="B479" s="111"/>
      <c r="C479" s="6" t="s">
        <v>4954</v>
      </c>
      <c r="D479" s="7">
        <v>44978</v>
      </c>
      <c r="E479" s="8" t="s">
        <v>4955</v>
      </c>
      <c r="F479" s="9">
        <v>-485100</v>
      </c>
      <c r="G479" s="8" t="s">
        <v>1378</v>
      </c>
      <c r="H479" s="9">
        <v>-50936</v>
      </c>
      <c r="I479" s="112"/>
      <c r="J479" s="113"/>
      <c r="K479" s="114"/>
      <c r="L479" s="115"/>
      <c r="M479" s="116"/>
      <c r="N479" s="15" t="s">
        <v>8956</v>
      </c>
      <c r="O479" t="s">
        <v>4935</v>
      </c>
      <c r="Q479">
        <v>5068</v>
      </c>
      <c r="R479" s="14">
        <v>-485100</v>
      </c>
    </row>
    <row r="480" spans="1:18" ht="15.75" hidden="1" customHeight="1" x14ac:dyDescent="0.25">
      <c r="A480" s="10">
        <v>173</v>
      </c>
      <c r="B480" s="111"/>
      <c r="C480" s="6" t="s">
        <v>4956</v>
      </c>
      <c r="D480" s="7">
        <v>44967</v>
      </c>
      <c r="E480" s="8" t="s">
        <v>4957</v>
      </c>
      <c r="F480" s="9">
        <v>-363825</v>
      </c>
      <c r="G480" s="8" t="s">
        <v>1378</v>
      </c>
      <c r="H480" s="9">
        <v>-38202</v>
      </c>
      <c r="I480" s="112"/>
      <c r="J480" s="113"/>
      <c r="K480" s="114"/>
      <c r="L480" s="115"/>
      <c r="M480" s="116"/>
      <c r="N480" s="15" t="s">
        <v>8957</v>
      </c>
      <c r="O480" t="s">
        <v>4935</v>
      </c>
      <c r="Q480">
        <v>3266</v>
      </c>
      <c r="R480" s="14">
        <v>-363825</v>
      </c>
    </row>
    <row r="481" spans="1:18" ht="15.75" hidden="1" customHeight="1" x14ac:dyDescent="0.25">
      <c r="A481" s="10">
        <v>174</v>
      </c>
      <c r="B481" s="111"/>
      <c r="C481" s="6" t="s">
        <v>4958</v>
      </c>
      <c r="D481" s="7">
        <v>44972</v>
      </c>
      <c r="E481" s="8" t="s">
        <v>4959</v>
      </c>
      <c r="F481" s="9">
        <v>-97020</v>
      </c>
      <c r="G481" s="8" t="s">
        <v>1378</v>
      </c>
      <c r="H481" s="9">
        <v>-10187</v>
      </c>
      <c r="I481" s="112"/>
      <c r="J481" s="113"/>
      <c r="K481" s="114"/>
      <c r="L481" s="115"/>
      <c r="M481" s="116"/>
      <c r="N481" s="15" t="s">
        <v>8958</v>
      </c>
      <c r="O481" t="s">
        <v>4935</v>
      </c>
      <c r="Q481">
        <v>3952</v>
      </c>
      <c r="R481" s="14">
        <v>-97020</v>
      </c>
    </row>
    <row r="482" spans="1:18" ht="15.75" hidden="1" customHeight="1" x14ac:dyDescent="0.25">
      <c r="A482" s="10">
        <v>175</v>
      </c>
      <c r="B482" s="111"/>
      <c r="C482" s="6" t="s">
        <v>4960</v>
      </c>
      <c r="D482" s="7">
        <v>44959</v>
      </c>
      <c r="E482" s="8" t="s">
        <v>4961</v>
      </c>
      <c r="F482" s="9">
        <v>-186883</v>
      </c>
      <c r="G482" s="8" t="s">
        <v>1378</v>
      </c>
      <c r="H482" s="9">
        <v>-19623</v>
      </c>
      <c r="I482" s="112"/>
      <c r="J482" s="113"/>
      <c r="K482" s="114"/>
      <c r="L482" s="115"/>
      <c r="M482" s="116"/>
      <c r="N482" s="15" t="s">
        <v>8959</v>
      </c>
      <c r="O482" t="s">
        <v>4935</v>
      </c>
      <c r="Q482">
        <v>2273</v>
      </c>
      <c r="R482" s="14">
        <v>-186883</v>
      </c>
    </row>
    <row r="483" spans="1:18" ht="15.75" hidden="1" customHeight="1" x14ac:dyDescent="0.25">
      <c r="A483" s="11">
        <v>176</v>
      </c>
      <c r="B483" s="100"/>
      <c r="C483" s="6" t="s">
        <v>4962</v>
      </c>
      <c r="D483" s="7">
        <v>44958</v>
      </c>
      <c r="E483" s="8" t="s">
        <v>4963</v>
      </c>
      <c r="F483" s="9">
        <v>-714420</v>
      </c>
      <c r="G483" s="8" t="s">
        <v>1378</v>
      </c>
      <c r="H483" s="9">
        <v>-75014</v>
      </c>
      <c r="I483" s="104"/>
      <c r="J483" s="105"/>
      <c r="K483" s="106"/>
      <c r="L483" s="109"/>
      <c r="M483" s="110"/>
      <c r="N483" s="15" t="s">
        <v>8960</v>
      </c>
      <c r="O483" t="s">
        <v>4935</v>
      </c>
      <c r="Q483">
        <v>1983</v>
      </c>
      <c r="R483" s="14">
        <v>-714420</v>
      </c>
    </row>
    <row r="484" spans="1:18" ht="15.75" hidden="1" customHeight="1" x14ac:dyDescent="0.25">
      <c r="A484" s="12">
        <v>177</v>
      </c>
      <c r="B484" s="12" t="s">
        <v>4964</v>
      </c>
      <c r="C484" s="6" t="s">
        <v>4965</v>
      </c>
      <c r="D484" s="7">
        <v>45000</v>
      </c>
      <c r="E484" s="8" t="s">
        <v>4966</v>
      </c>
      <c r="F484" s="9">
        <v>-376992</v>
      </c>
      <c r="G484" s="8" t="s">
        <v>1378</v>
      </c>
      <c r="H484" s="9">
        <v>-39584</v>
      </c>
      <c r="I484" s="94">
        <v>-337408</v>
      </c>
      <c r="J484" s="95"/>
      <c r="K484" s="96"/>
      <c r="L484" s="97" t="s">
        <v>60</v>
      </c>
      <c r="M484" s="98"/>
      <c r="N484" s="15" t="s">
        <v>8961</v>
      </c>
      <c r="O484" t="s">
        <v>4935</v>
      </c>
      <c r="Q484">
        <v>9261</v>
      </c>
      <c r="R484" s="14">
        <v>-376992</v>
      </c>
    </row>
    <row r="485" spans="1:18" ht="15.75" hidden="1" customHeight="1" x14ac:dyDescent="0.25">
      <c r="A485" s="12">
        <v>194</v>
      </c>
      <c r="B485" s="12" t="s">
        <v>4987</v>
      </c>
      <c r="C485" s="6" t="s">
        <v>4988</v>
      </c>
      <c r="D485" s="7">
        <v>44965</v>
      </c>
      <c r="E485" s="8" t="s">
        <v>4989</v>
      </c>
      <c r="F485" s="9">
        <v>-119070</v>
      </c>
      <c r="G485" s="8" t="s">
        <v>1378</v>
      </c>
      <c r="H485" s="9">
        <v>-12502</v>
      </c>
      <c r="I485" s="94">
        <v>-106568</v>
      </c>
      <c r="J485" s="95"/>
      <c r="K485" s="96"/>
      <c r="L485" s="97" t="s">
        <v>627</v>
      </c>
      <c r="M485" s="98"/>
      <c r="N485" s="15" t="s">
        <v>8962</v>
      </c>
      <c r="O485" t="s">
        <v>4935</v>
      </c>
      <c r="Q485">
        <v>125</v>
      </c>
      <c r="R485" s="14">
        <v>-119070</v>
      </c>
    </row>
    <row r="486" spans="1:18" ht="15.75" hidden="1" customHeight="1" x14ac:dyDescent="0.25">
      <c r="A486" s="12">
        <v>250</v>
      </c>
      <c r="B486" s="12" t="s">
        <v>5076</v>
      </c>
      <c r="C486" s="6" t="s">
        <v>5077</v>
      </c>
      <c r="D486" s="7">
        <v>45019</v>
      </c>
      <c r="E486" s="8" t="s">
        <v>5078</v>
      </c>
      <c r="F486" s="9">
        <v>-102617</v>
      </c>
      <c r="G486" s="8" t="s">
        <v>1378</v>
      </c>
      <c r="H486" s="9">
        <v>-10775</v>
      </c>
      <c r="I486" s="94">
        <v>-91842</v>
      </c>
      <c r="J486" s="95"/>
      <c r="K486" s="96"/>
      <c r="L486" s="97" t="s">
        <v>734</v>
      </c>
      <c r="M486" s="98"/>
      <c r="N486" s="15" t="s">
        <v>8963</v>
      </c>
      <c r="O486" t="s">
        <v>4935</v>
      </c>
      <c r="Q486">
        <v>527</v>
      </c>
      <c r="R486" s="14">
        <v>-102617</v>
      </c>
    </row>
    <row r="487" spans="1:18" ht="15.75" hidden="1" customHeight="1" x14ac:dyDescent="0.25">
      <c r="A487" s="5">
        <v>259</v>
      </c>
      <c r="B487" s="99" t="s">
        <v>5087</v>
      </c>
      <c r="C487" s="6" t="s">
        <v>5088</v>
      </c>
      <c r="D487" s="7">
        <v>44943</v>
      </c>
      <c r="E487" s="8" t="s">
        <v>5089</v>
      </c>
      <c r="F487" s="9">
        <v>-471744</v>
      </c>
      <c r="G487" s="8" t="s">
        <v>1378</v>
      </c>
      <c r="H487" s="9">
        <v>-49533</v>
      </c>
      <c r="I487" s="101">
        <v>-1053497</v>
      </c>
      <c r="J487" s="102"/>
      <c r="K487" s="103"/>
      <c r="L487" s="107" t="s">
        <v>751</v>
      </c>
      <c r="M487" s="108"/>
      <c r="N487" s="15" t="s">
        <v>8964</v>
      </c>
      <c r="O487" t="s">
        <v>4935</v>
      </c>
      <c r="Q487">
        <v>49</v>
      </c>
      <c r="R487" s="14">
        <v>-471744</v>
      </c>
    </row>
    <row r="488" spans="1:18" ht="15.75" hidden="1" customHeight="1" x14ac:dyDescent="0.25">
      <c r="A488" s="11">
        <v>260</v>
      </c>
      <c r="B488" s="100"/>
      <c r="C488" s="6" t="s">
        <v>5090</v>
      </c>
      <c r="D488" s="7">
        <v>44933</v>
      </c>
      <c r="E488" s="8" t="s">
        <v>5091</v>
      </c>
      <c r="F488" s="9">
        <v>-705348</v>
      </c>
      <c r="G488" s="8" t="s">
        <v>1378</v>
      </c>
      <c r="H488" s="9">
        <v>-74062</v>
      </c>
      <c r="I488" s="104"/>
      <c r="J488" s="105"/>
      <c r="K488" s="106"/>
      <c r="L488" s="109"/>
      <c r="M488" s="110"/>
      <c r="N488" s="15" t="s">
        <v>8965</v>
      </c>
      <c r="O488" t="s">
        <v>4935</v>
      </c>
      <c r="Q488">
        <v>29</v>
      </c>
      <c r="R488" s="14">
        <v>-705348</v>
      </c>
    </row>
    <row r="489" spans="1:18" ht="15.75" hidden="1" customHeight="1" x14ac:dyDescent="0.25">
      <c r="A489" s="12">
        <v>263</v>
      </c>
      <c r="B489" s="12" t="s">
        <v>5096</v>
      </c>
      <c r="C489" s="6" t="s">
        <v>4650</v>
      </c>
      <c r="D489" s="7">
        <v>44984</v>
      </c>
      <c r="E489" s="8" t="s">
        <v>5097</v>
      </c>
      <c r="F489" s="9">
        <v>-121275</v>
      </c>
      <c r="G489" s="8" t="s">
        <v>1378</v>
      </c>
      <c r="H489" s="9">
        <v>-12734</v>
      </c>
      <c r="I489" s="94">
        <v>-108541</v>
      </c>
      <c r="J489" s="95"/>
      <c r="K489" s="96"/>
      <c r="L489" s="97" t="s">
        <v>761</v>
      </c>
      <c r="M489" s="98"/>
      <c r="N489" s="15" t="s">
        <v>3552</v>
      </c>
      <c r="O489" t="s">
        <v>4935</v>
      </c>
      <c r="Q489">
        <v>146</v>
      </c>
      <c r="R489" s="14">
        <v>-121275</v>
      </c>
    </row>
    <row r="490" spans="1:18" ht="15.75" hidden="1" customHeight="1" x14ac:dyDescent="0.25">
      <c r="A490" s="12">
        <v>292</v>
      </c>
      <c r="B490" s="12" t="s">
        <v>5127</v>
      </c>
      <c r="C490" s="6" t="s">
        <v>5128</v>
      </c>
      <c r="D490" s="7">
        <v>44980</v>
      </c>
      <c r="E490" s="8" t="s">
        <v>5129</v>
      </c>
      <c r="F490" s="9">
        <v>-119070</v>
      </c>
      <c r="G490" s="8" t="s">
        <v>1378</v>
      </c>
      <c r="H490" s="9">
        <v>-12502</v>
      </c>
      <c r="I490" s="94">
        <v>-106568</v>
      </c>
      <c r="J490" s="95"/>
      <c r="K490" s="96"/>
      <c r="L490" s="97" t="s">
        <v>1952</v>
      </c>
      <c r="M490" s="98"/>
      <c r="N490" s="15" t="s">
        <v>8287</v>
      </c>
      <c r="O490" t="s">
        <v>4935</v>
      </c>
      <c r="Q490">
        <v>214</v>
      </c>
      <c r="R490" s="14">
        <v>-119070</v>
      </c>
    </row>
    <row r="491" spans="1:18" ht="15.75" hidden="1" customHeight="1" x14ac:dyDescent="0.25">
      <c r="A491" s="12">
        <v>294</v>
      </c>
      <c r="B491" s="12" t="s">
        <v>5132</v>
      </c>
      <c r="C491" s="6" t="s">
        <v>3172</v>
      </c>
      <c r="D491" s="7">
        <v>44963</v>
      </c>
      <c r="E491" s="8" t="s">
        <v>5133</v>
      </c>
      <c r="F491" s="9">
        <v>-207900</v>
      </c>
      <c r="G491" s="8" t="s">
        <v>1378</v>
      </c>
      <c r="H491" s="9">
        <v>-21830</v>
      </c>
      <c r="I491" s="94">
        <v>-186070</v>
      </c>
      <c r="J491" s="95"/>
      <c r="K491" s="96"/>
      <c r="L491" s="97" t="s">
        <v>844</v>
      </c>
      <c r="M491" s="98"/>
      <c r="N491" s="15" t="s">
        <v>8753</v>
      </c>
      <c r="O491" t="s">
        <v>4935</v>
      </c>
      <c r="Q491">
        <v>155</v>
      </c>
      <c r="R491" s="14">
        <v>-207900</v>
      </c>
    </row>
    <row r="492" spans="1:18" ht="15.75" hidden="1" customHeight="1" x14ac:dyDescent="0.25">
      <c r="A492" s="12">
        <v>299</v>
      </c>
      <c r="B492" s="12" t="s">
        <v>5139</v>
      </c>
      <c r="C492" s="6" t="s">
        <v>5140</v>
      </c>
      <c r="D492" s="7">
        <v>44980</v>
      </c>
      <c r="E492" s="8" t="s">
        <v>5141</v>
      </c>
      <c r="F492" s="9">
        <v>-476280</v>
      </c>
      <c r="G492" s="8" t="s">
        <v>1378</v>
      </c>
      <c r="H492" s="9">
        <v>-50009</v>
      </c>
      <c r="I492" s="94">
        <v>-426271</v>
      </c>
      <c r="J492" s="95"/>
      <c r="K492" s="96"/>
      <c r="L492" s="97" t="s">
        <v>868</v>
      </c>
      <c r="M492" s="98"/>
      <c r="N492" s="15" t="s">
        <v>8966</v>
      </c>
      <c r="O492" t="s">
        <v>4935</v>
      </c>
      <c r="Q492">
        <v>113</v>
      </c>
      <c r="R492" s="14">
        <v>-476280</v>
      </c>
    </row>
    <row r="493" spans="1:18" ht="15.75" hidden="1" customHeight="1" x14ac:dyDescent="0.25">
      <c r="A493" s="12">
        <v>306</v>
      </c>
      <c r="B493" s="12" t="s">
        <v>5152</v>
      </c>
      <c r="C493" s="6" t="s">
        <v>5153</v>
      </c>
      <c r="D493" s="7">
        <v>44961</v>
      </c>
      <c r="E493" s="8" t="s">
        <v>5154</v>
      </c>
      <c r="F493" s="9">
        <v>-119070</v>
      </c>
      <c r="G493" s="8" t="s">
        <v>1378</v>
      </c>
      <c r="H493" s="9">
        <v>-12502</v>
      </c>
      <c r="I493" s="94">
        <v>-106568</v>
      </c>
      <c r="J493" s="95"/>
      <c r="K493" s="96"/>
      <c r="L493" s="97" t="s">
        <v>912</v>
      </c>
      <c r="M493" s="98"/>
      <c r="N493" s="15" t="s">
        <v>8967</v>
      </c>
      <c r="O493" t="s">
        <v>4935</v>
      </c>
      <c r="Q493">
        <v>145</v>
      </c>
      <c r="R493" s="14">
        <v>-119070</v>
      </c>
    </row>
    <row r="494" spans="1:18" ht="15.75" hidden="1" customHeight="1" x14ac:dyDescent="0.25">
      <c r="A494" s="12">
        <v>310</v>
      </c>
      <c r="B494" s="12" t="s">
        <v>5158</v>
      </c>
      <c r="C494" s="6" t="s">
        <v>5159</v>
      </c>
      <c r="D494" s="7">
        <v>44996</v>
      </c>
      <c r="E494" s="8" t="s">
        <v>5160</v>
      </c>
      <c r="F494" s="9">
        <v>-679140</v>
      </c>
      <c r="G494" s="8" t="s">
        <v>1378</v>
      </c>
      <c r="H494" s="9">
        <v>-71310</v>
      </c>
      <c r="I494" s="94">
        <v>-607830</v>
      </c>
      <c r="J494" s="95"/>
      <c r="K494" s="96"/>
      <c r="L494" s="97" t="s">
        <v>931</v>
      </c>
      <c r="M494" s="98"/>
      <c r="N494" s="15" t="s">
        <v>8968</v>
      </c>
      <c r="O494" t="s">
        <v>4935</v>
      </c>
      <c r="Q494">
        <v>284</v>
      </c>
      <c r="R494" s="14">
        <v>-679140</v>
      </c>
    </row>
    <row r="495" spans="1:18" ht="15.75" hidden="1" customHeight="1" x14ac:dyDescent="0.25">
      <c r="A495" s="12">
        <v>318</v>
      </c>
      <c r="B495" s="12" t="s">
        <v>5172</v>
      </c>
      <c r="C495" s="6" t="s">
        <v>1867</v>
      </c>
      <c r="D495" s="7">
        <v>44989</v>
      </c>
      <c r="E495" s="8" t="s">
        <v>5173</v>
      </c>
      <c r="F495" s="9">
        <v>-287364</v>
      </c>
      <c r="G495" s="8" t="s">
        <v>1378</v>
      </c>
      <c r="H495" s="9">
        <v>-30173</v>
      </c>
      <c r="I495" s="94">
        <v>-257191</v>
      </c>
      <c r="J495" s="95"/>
      <c r="K495" s="96"/>
      <c r="L495" s="97" t="s">
        <v>5169</v>
      </c>
      <c r="M495" s="98"/>
      <c r="N495" s="15" t="s">
        <v>3489</v>
      </c>
      <c r="O495" t="s">
        <v>4935</v>
      </c>
      <c r="Q495">
        <v>178</v>
      </c>
      <c r="R495" s="14">
        <v>-287364</v>
      </c>
    </row>
    <row r="496" spans="1:18" ht="15.75" hidden="1" customHeight="1" x14ac:dyDescent="0.25">
      <c r="A496" s="12">
        <v>323</v>
      </c>
      <c r="B496" s="12" t="s">
        <v>5179</v>
      </c>
      <c r="C496" s="6" t="s">
        <v>5180</v>
      </c>
      <c r="D496" s="7">
        <v>44979</v>
      </c>
      <c r="E496" s="8" t="s">
        <v>5181</v>
      </c>
      <c r="F496" s="9">
        <v>-1334025</v>
      </c>
      <c r="G496" s="8" t="s">
        <v>1378</v>
      </c>
      <c r="H496" s="9">
        <v>-140073</v>
      </c>
      <c r="I496" s="94">
        <v>-1193952</v>
      </c>
      <c r="J496" s="95"/>
      <c r="K496" s="96"/>
      <c r="L496" s="97" t="s">
        <v>960</v>
      </c>
      <c r="M496" s="98"/>
      <c r="N496" s="15" t="s">
        <v>8969</v>
      </c>
      <c r="O496" t="s">
        <v>4935</v>
      </c>
      <c r="Q496">
        <v>248</v>
      </c>
      <c r="R496" s="14">
        <v>-1334025</v>
      </c>
    </row>
    <row r="497" spans="1:18" ht="15.75" hidden="1" customHeight="1" x14ac:dyDescent="0.25">
      <c r="A497" s="5">
        <v>324</v>
      </c>
      <c r="B497" s="99" t="s">
        <v>5182</v>
      </c>
      <c r="C497" s="6" t="s">
        <v>5183</v>
      </c>
      <c r="D497" s="7">
        <v>44961</v>
      </c>
      <c r="E497" s="8" t="s">
        <v>5184</v>
      </c>
      <c r="F497" s="9">
        <v>-388080</v>
      </c>
      <c r="G497" s="8" t="s">
        <v>1378</v>
      </c>
      <c r="H497" s="9">
        <v>-40748</v>
      </c>
      <c r="I497" s="101">
        <v>-672955</v>
      </c>
      <c r="J497" s="102"/>
      <c r="K497" s="103"/>
      <c r="L497" s="107" t="s">
        <v>960</v>
      </c>
      <c r="M497" s="108"/>
      <c r="N497" s="15" t="s">
        <v>8970</v>
      </c>
      <c r="O497" t="s">
        <v>4935</v>
      </c>
      <c r="Q497">
        <v>130</v>
      </c>
      <c r="R497" s="14">
        <v>-388080</v>
      </c>
    </row>
    <row r="498" spans="1:18" ht="15.75" hidden="1" customHeight="1" x14ac:dyDescent="0.25">
      <c r="A498" s="11">
        <v>325</v>
      </c>
      <c r="B498" s="100"/>
      <c r="C498" s="6" t="s">
        <v>5185</v>
      </c>
      <c r="D498" s="7">
        <v>44977</v>
      </c>
      <c r="E498" s="8" t="s">
        <v>5186</v>
      </c>
      <c r="F498" s="9">
        <v>-363825</v>
      </c>
      <c r="G498" s="8" t="s">
        <v>1378</v>
      </c>
      <c r="H498" s="9">
        <v>-38202</v>
      </c>
      <c r="I498" s="104"/>
      <c r="J498" s="105"/>
      <c r="K498" s="106"/>
      <c r="L498" s="109"/>
      <c r="M498" s="110"/>
      <c r="N498" s="15" t="s">
        <v>8971</v>
      </c>
      <c r="O498" t="s">
        <v>4935</v>
      </c>
      <c r="Q498">
        <v>222</v>
      </c>
      <c r="R498" s="14">
        <v>-363825</v>
      </c>
    </row>
    <row r="499" spans="1:18" ht="15.75" hidden="1" customHeight="1" x14ac:dyDescent="0.25">
      <c r="A499" s="12">
        <v>328</v>
      </c>
      <c r="B499" s="12" t="s">
        <v>5190</v>
      </c>
      <c r="C499" s="6" t="s">
        <v>5191</v>
      </c>
      <c r="D499" s="7">
        <v>44976</v>
      </c>
      <c r="E499" s="8" t="s">
        <v>5192</v>
      </c>
      <c r="F499" s="9">
        <v>-242550</v>
      </c>
      <c r="G499" s="8" t="s">
        <v>1378</v>
      </c>
      <c r="H499" s="9">
        <v>-25468</v>
      </c>
      <c r="I499" s="94">
        <v>-217082</v>
      </c>
      <c r="J499" s="95"/>
      <c r="K499" s="96"/>
      <c r="L499" s="97" t="s">
        <v>5189</v>
      </c>
      <c r="M499" s="98"/>
      <c r="N499" s="15" t="s">
        <v>8972</v>
      </c>
      <c r="O499" t="s">
        <v>4935</v>
      </c>
      <c r="Q499">
        <v>62</v>
      </c>
      <c r="R499" s="14">
        <v>-242550</v>
      </c>
    </row>
    <row r="500" spans="1:18" ht="15.75" hidden="1" customHeight="1" x14ac:dyDescent="0.25">
      <c r="A500" s="12">
        <v>329</v>
      </c>
      <c r="B500" s="12" t="s">
        <v>5193</v>
      </c>
      <c r="C500" s="6" t="s">
        <v>5194</v>
      </c>
      <c r="D500" s="7">
        <v>44965</v>
      </c>
      <c r="E500" s="8" t="s">
        <v>5195</v>
      </c>
      <c r="F500" s="9">
        <v>-119070</v>
      </c>
      <c r="G500" s="8" t="s">
        <v>1378</v>
      </c>
      <c r="H500" s="9">
        <v>-12502</v>
      </c>
      <c r="I500" s="94">
        <v>-106568</v>
      </c>
      <c r="J500" s="95"/>
      <c r="K500" s="96"/>
      <c r="L500" s="97" t="s">
        <v>1002</v>
      </c>
      <c r="M500" s="98"/>
      <c r="N500" s="15" t="s">
        <v>8973</v>
      </c>
      <c r="O500" t="s">
        <v>4935</v>
      </c>
      <c r="Q500">
        <v>98</v>
      </c>
      <c r="R500" s="14">
        <v>-119070</v>
      </c>
    </row>
    <row r="501" spans="1:18" ht="15.75" hidden="1" customHeight="1" x14ac:dyDescent="0.25">
      <c r="A501" s="12">
        <v>334</v>
      </c>
      <c r="B501" s="12" t="s">
        <v>5205</v>
      </c>
      <c r="C501" s="6" t="s">
        <v>5206</v>
      </c>
      <c r="D501" s="7">
        <v>44981</v>
      </c>
      <c r="E501" s="8" t="s">
        <v>5207</v>
      </c>
      <c r="F501" s="9">
        <v>-388080</v>
      </c>
      <c r="G501" s="8" t="s">
        <v>1378</v>
      </c>
      <c r="H501" s="9">
        <v>-40748</v>
      </c>
      <c r="I501" s="94">
        <v>-347332</v>
      </c>
      <c r="J501" s="95"/>
      <c r="K501" s="96"/>
      <c r="L501" s="97" t="s">
        <v>1022</v>
      </c>
      <c r="M501" s="98"/>
      <c r="N501" s="15" t="s">
        <v>8974</v>
      </c>
      <c r="O501" t="s">
        <v>4935</v>
      </c>
      <c r="Q501">
        <v>94</v>
      </c>
      <c r="R501" s="14">
        <v>-388080</v>
      </c>
    </row>
    <row r="502" spans="1:18" ht="15.75" hidden="1" customHeight="1" x14ac:dyDescent="0.25">
      <c r="A502" s="12">
        <v>342</v>
      </c>
      <c r="B502" s="12" t="s">
        <v>5217</v>
      </c>
      <c r="C502" s="6" t="s">
        <v>5218</v>
      </c>
      <c r="D502" s="7">
        <v>44967</v>
      </c>
      <c r="E502" s="8" t="s">
        <v>5219</v>
      </c>
      <c r="F502" s="9">
        <v>-119070</v>
      </c>
      <c r="G502" s="8" t="s">
        <v>1378</v>
      </c>
      <c r="H502" s="9">
        <v>-12502</v>
      </c>
      <c r="I502" s="94">
        <v>-106568</v>
      </c>
      <c r="J502" s="95"/>
      <c r="K502" s="96"/>
      <c r="L502" s="97" t="s">
        <v>1047</v>
      </c>
      <c r="M502" s="98"/>
      <c r="N502" s="15" t="s">
        <v>8975</v>
      </c>
      <c r="O502" t="s">
        <v>4935</v>
      </c>
      <c r="Q502">
        <v>106</v>
      </c>
      <c r="R502" s="14">
        <v>-119070</v>
      </c>
    </row>
    <row r="503" spans="1:18" ht="15.75" hidden="1" customHeight="1" x14ac:dyDescent="0.25">
      <c r="A503" s="12">
        <v>356</v>
      </c>
      <c r="B503" s="12" t="s">
        <v>5240</v>
      </c>
      <c r="C503" s="6" t="s">
        <v>5241</v>
      </c>
      <c r="D503" s="7">
        <v>44981</v>
      </c>
      <c r="E503" s="8" t="s">
        <v>5242</v>
      </c>
      <c r="F503" s="9">
        <v>-476280</v>
      </c>
      <c r="G503" s="8" t="s">
        <v>1378</v>
      </c>
      <c r="H503" s="9">
        <v>-50009</v>
      </c>
      <c r="I503" s="94">
        <v>-426271</v>
      </c>
      <c r="J503" s="95"/>
      <c r="K503" s="96"/>
      <c r="L503" s="97" t="s">
        <v>1084</v>
      </c>
      <c r="M503" s="98"/>
      <c r="N503" s="15" t="s">
        <v>8976</v>
      </c>
      <c r="O503" t="s">
        <v>4935</v>
      </c>
      <c r="Q503">
        <v>133</v>
      </c>
      <c r="R503" s="14">
        <v>-476280</v>
      </c>
    </row>
    <row r="504" spans="1:18" ht="15.75" hidden="1" customHeight="1" x14ac:dyDescent="0.25">
      <c r="A504" s="12">
        <v>371</v>
      </c>
      <c r="B504" s="12" t="s">
        <v>5264</v>
      </c>
      <c r="C504" s="6" t="s">
        <v>5265</v>
      </c>
      <c r="D504" s="7">
        <v>44937</v>
      </c>
      <c r="E504" s="8" t="s">
        <v>5266</v>
      </c>
      <c r="F504" s="9">
        <v>-1071630</v>
      </c>
      <c r="G504" s="8" t="s">
        <v>1378</v>
      </c>
      <c r="H504" s="9">
        <v>-112521</v>
      </c>
      <c r="I504" s="94">
        <v>-959109</v>
      </c>
      <c r="J504" s="95"/>
      <c r="K504" s="96"/>
      <c r="L504" s="97" t="s">
        <v>1109</v>
      </c>
      <c r="M504" s="98"/>
      <c r="N504" s="15" t="s">
        <v>8977</v>
      </c>
      <c r="O504" t="s">
        <v>4935</v>
      </c>
      <c r="Q504">
        <v>168</v>
      </c>
      <c r="R504" s="14">
        <v>-1071630</v>
      </c>
    </row>
    <row r="505" spans="1:18" ht="15.75" hidden="1" customHeight="1" x14ac:dyDescent="0.25">
      <c r="A505" s="12">
        <v>385</v>
      </c>
      <c r="B505" s="12" t="s">
        <v>5272</v>
      </c>
      <c r="C505" s="6" t="s">
        <v>5273</v>
      </c>
      <c r="D505" s="7">
        <v>44964</v>
      </c>
      <c r="E505" s="8" t="s">
        <v>5274</v>
      </c>
      <c r="F505" s="9">
        <v>-119070</v>
      </c>
      <c r="G505" s="8" t="s">
        <v>1378</v>
      </c>
      <c r="H505" s="9">
        <v>-12502</v>
      </c>
      <c r="I505" s="94">
        <v>-106568</v>
      </c>
      <c r="J505" s="95"/>
      <c r="K505" s="96"/>
      <c r="L505" s="97" t="s">
        <v>1120</v>
      </c>
      <c r="M505" s="98"/>
      <c r="N505" s="15" t="s">
        <v>8978</v>
      </c>
      <c r="O505" t="s">
        <v>4935</v>
      </c>
      <c r="Q505">
        <v>156</v>
      </c>
      <c r="R505" s="14">
        <v>-119070</v>
      </c>
    </row>
    <row r="506" spans="1:18" ht="15.75" hidden="1" customHeight="1" x14ac:dyDescent="0.25">
      <c r="A506" s="12">
        <v>386</v>
      </c>
      <c r="B506" s="12" t="s">
        <v>5275</v>
      </c>
      <c r="C506" s="6" t="s">
        <v>5276</v>
      </c>
      <c r="D506" s="7">
        <v>44935</v>
      </c>
      <c r="E506" s="8" t="s">
        <v>5277</v>
      </c>
      <c r="F506" s="9">
        <v>-952560</v>
      </c>
      <c r="G506" s="8" t="s">
        <v>1378</v>
      </c>
      <c r="H506" s="9">
        <v>-100019</v>
      </c>
      <c r="I506" s="94">
        <v>-852541</v>
      </c>
      <c r="J506" s="95"/>
      <c r="K506" s="96"/>
      <c r="L506" s="97" t="s">
        <v>1234</v>
      </c>
      <c r="M506" s="98"/>
      <c r="N506" s="15" t="s">
        <v>8979</v>
      </c>
      <c r="O506" t="s">
        <v>4935</v>
      </c>
      <c r="Q506">
        <v>9</v>
      </c>
      <c r="R506" s="14">
        <v>-952560</v>
      </c>
    </row>
    <row r="507" spans="1:18" ht="15.75" hidden="1" customHeight="1" x14ac:dyDescent="0.25">
      <c r="A507" s="12">
        <v>389</v>
      </c>
      <c r="B507" s="12" t="s">
        <v>5282</v>
      </c>
      <c r="C507" s="6" t="s">
        <v>5283</v>
      </c>
      <c r="D507" s="7">
        <v>44984</v>
      </c>
      <c r="E507" s="8" t="s">
        <v>5284</v>
      </c>
      <c r="F507" s="9">
        <v>-121275</v>
      </c>
      <c r="G507" s="8" t="s">
        <v>1378</v>
      </c>
      <c r="H507" s="9">
        <v>-12734</v>
      </c>
      <c r="I507" s="94">
        <v>-108541</v>
      </c>
      <c r="J507" s="95"/>
      <c r="K507" s="96"/>
      <c r="L507" s="97" t="s">
        <v>1259</v>
      </c>
      <c r="M507" s="98"/>
      <c r="N507" s="15" t="s">
        <v>8980</v>
      </c>
      <c r="O507" t="s">
        <v>4935</v>
      </c>
      <c r="Q507">
        <v>126</v>
      </c>
      <c r="R507" s="14">
        <v>-121275</v>
      </c>
    </row>
    <row r="508" spans="1:18" ht="15.75" hidden="1" customHeight="1" x14ac:dyDescent="0.25">
      <c r="A508" s="12">
        <v>390</v>
      </c>
      <c r="B508" s="12" t="s">
        <v>5287</v>
      </c>
      <c r="C508" s="6" t="s">
        <v>1373</v>
      </c>
      <c r="D508" s="7">
        <v>44992</v>
      </c>
      <c r="E508" s="8" t="s">
        <v>5288</v>
      </c>
      <c r="F508" s="9">
        <v>-168168</v>
      </c>
      <c r="G508" s="8">
        <v>0</v>
      </c>
      <c r="H508" s="8">
        <v>0</v>
      </c>
      <c r="I508" s="94">
        <v>-168168</v>
      </c>
      <c r="J508" s="95"/>
      <c r="K508" s="96"/>
      <c r="L508" s="97" t="s">
        <v>0</v>
      </c>
      <c r="M508" s="98"/>
      <c r="N508" s="15" t="s">
        <v>1373</v>
      </c>
      <c r="O508" t="s">
        <v>4935</v>
      </c>
      <c r="Q508" t="e">
        <v>#VALUE!</v>
      </c>
      <c r="R508" s="14">
        <v>-168168</v>
      </c>
    </row>
    <row r="509" spans="1:18" ht="15.75" hidden="1" customHeight="1" x14ac:dyDescent="0.25">
      <c r="A509" s="12">
        <v>390</v>
      </c>
      <c r="B509" s="12" t="s">
        <v>5289</v>
      </c>
      <c r="C509" s="6" t="s">
        <v>1373</v>
      </c>
      <c r="D509" s="7">
        <v>45027</v>
      </c>
      <c r="E509" s="8" t="s">
        <v>5290</v>
      </c>
      <c r="F509" s="9">
        <v>-2401245</v>
      </c>
      <c r="G509" s="8">
        <v>0</v>
      </c>
      <c r="H509" s="8">
        <v>0</v>
      </c>
      <c r="I509" s="94">
        <v>-2401245</v>
      </c>
      <c r="J509" s="95"/>
      <c r="K509" s="96"/>
      <c r="L509" s="97" t="s">
        <v>0</v>
      </c>
      <c r="M509" s="98"/>
      <c r="N509" s="15" t="s">
        <v>1373</v>
      </c>
      <c r="O509" t="s">
        <v>4935</v>
      </c>
      <c r="Q509" t="e">
        <v>#VALUE!</v>
      </c>
      <c r="R509" s="14">
        <v>-2401245</v>
      </c>
    </row>
  </sheetData>
  <autoFilter ref="A4:U509" xr:uid="{641B3F5A-3E24-4144-B83A-3897018EE10E}">
    <filterColumn colId="3">
      <filters>
        <dateGroupItem year="2022" dateTimeGrouping="year"/>
      </filters>
    </filterColumn>
    <filterColumn colId="8" showButton="0"/>
    <filterColumn colId="9" showButton="0"/>
    <filterColumn colId="11" showButton="0"/>
  </autoFilter>
  <mergeCells count="394">
    <mergeCell ref="B19:B35"/>
    <mergeCell ref="I19:K35"/>
    <mergeCell ref="L19:M35"/>
    <mergeCell ref="B36:B44"/>
    <mergeCell ref="I36:K44"/>
    <mergeCell ref="L36:M44"/>
    <mergeCell ref="I5:K5"/>
    <mergeCell ref="L5:M5"/>
    <mergeCell ref="I6:K6"/>
    <mergeCell ref="L6:M6"/>
    <mergeCell ref="B7:B18"/>
    <mergeCell ref="I7:K18"/>
    <mergeCell ref="L7:M18"/>
    <mergeCell ref="B50:B51"/>
    <mergeCell ref="I50:K51"/>
    <mergeCell ref="L50:M51"/>
    <mergeCell ref="B52:B53"/>
    <mergeCell ref="I52:K53"/>
    <mergeCell ref="L52:M53"/>
    <mergeCell ref="B45:B47"/>
    <mergeCell ref="I45:K47"/>
    <mergeCell ref="L45:M47"/>
    <mergeCell ref="I48:K48"/>
    <mergeCell ref="L48:M48"/>
    <mergeCell ref="I49:K49"/>
    <mergeCell ref="L49:M49"/>
    <mergeCell ref="I58:K58"/>
    <mergeCell ref="L58:M58"/>
    <mergeCell ref="I59:K59"/>
    <mergeCell ref="L59:M59"/>
    <mergeCell ref="I60:K60"/>
    <mergeCell ref="L60:M60"/>
    <mergeCell ref="B54:B55"/>
    <mergeCell ref="I54:K55"/>
    <mergeCell ref="L54:M55"/>
    <mergeCell ref="I56:K56"/>
    <mergeCell ref="L56:M56"/>
    <mergeCell ref="I57:K57"/>
    <mergeCell ref="L57:M57"/>
    <mergeCell ref="I64:K64"/>
    <mergeCell ref="L64:M64"/>
    <mergeCell ref="I65:K65"/>
    <mergeCell ref="L65:M65"/>
    <mergeCell ref="B66:B67"/>
    <mergeCell ref="I66:K67"/>
    <mergeCell ref="L66:M67"/>
    <mergeCell ref="I61:K61"/>
    <mergeCell ref="L61:M61"/>
    <mergeCell ref="I62:K62"/>
    <mergeCell ref="L62:M62"/>
    <mergeCell ref="I63:K63"/>
    <mergeCell ref="L63:M63"/>
    <mergeCell ref="I71:K71"/>
    <mergeCell ref="L71:M71"/>
    <mergeCell ref="I72:K72"/>
    <mergeCell ref="L72:M72"/>
    <mergeCell ref="I73:K73"/>
    <mergeCell ref="L73:M73"/>
    <mergeCell ref="I68:K68"/>
    <mergeCell ref="L68:M68"/>
    <mergeCell ref="I69:K69"/>
    <mergeCell ref="L69:M69"/>
    <mergeCell ref="I70:K70"/>
    <mergeCell ref="L70:M70"/>
    <mergeCell ref="B96:B97"/>
    <mergeCell ref="I96:K97"/>
    <mergeCell ref="L96:M97"/>
    <mergeCell ref="B98:B102"/>
    <mergeCell ref="I98:K102"/>
    <mergeCell ref="L98:M102"/>
    <mergeCell ref="B74:B75"/>
    <mergeCell ref="I74:K75"/>
    <mergeCell ref="L74:M75"/>
    <mergeCell ref="B76:B95"/>
    <mergeCell ref="I76:K95"/>
    <mergeCell ref="L76:M95"/>
    <mergeCell ref="I114:K114"/>
    <mergeCell ref="L114:M114"/>
    <mergeCell ref="B115:B135"/>
    <mergeCell ref="I115:K135"/>
    <mergeCell ref="L115:M135"/>
    <mergeCell ref="B136:B137"/>
    <mergeCell ref="I136:K137"/>
    <mergeCell ref="L136:M137"/>
    <mergeCell ref="B103:B105"/>
    <mergeCell ref="I103:K105"/>
    <mergeCell ref="L103:M105"/>
    <mergeCell ref="B106:B113"/>
    <mergeCell ref="I106:K113"/>
    <mergeCell ref="L106:M113"/>
    <mergeCell ref="B144:B145"/>
    <mergeCell ref="I144:K145"/>
    <mergeCell ref="L144:M145"/>
    <mergeCell ref="I138:K138"/>
    <mergeCell ref="L138:M138"/>
    <mergeCell ref="B139:B140"/>
    <mergeCell ref="I139:K140"/>
    <mergeCell ref="L139:M140"/>
    <mergeCell ref="I141:K141"/>
    <mergeCell ref="L141:M141"/>
    <mergeCell ref="I146:K146"/>
    <mergeCell ref="L146:M146"/>
    <mergeCell ref="I147:K147"/>
    <mergeCell ref="L147:M147"/>
    <mergeCell ref="I148:K148"/>
    <mergeCell ref="L148:M148"/>
    <mergeCell ref="I142:K142"/>
    <mergeCell ref="L142:M142"/>
    <mergeCell ref="I143:K143"/>
    <mergeCell ref="L143:M143"/>
    <mergeCell ref="I154:K154"/>
    <mergeCell ref="L154:M154"/>
    <mergeCell ref="I155:K155"/>
    <mergeCell ref="L155:M155"/>
    <mergeCell ref="I156:K156"/>
    <mergeCell ref="L156:M156"/>
    <mergeCell ref="I149:K149"/>
    <mergeCell ref="L149:M149"/>
    <mergeCell ref="B150:B152"/>
    <mergeCell ref="I150:K152"/>
    <mergeCell ref="L150:M152"/>
    <mergeCell ref="I153:K153"/>
    <mergeCell ref="L153:M153"/>
    <mergeCell ref="B161:B163"/>
    <mergeCell ref="I161:K163"/>
    <mergeCell ref="L161:M163"/>
    <mergeCell ref="B164:B165"/>
    <mergeCell ref="I164:K165"/>
    <mergeCell ref="L164:M165"/>
    <mergeCell ref="I157:K157"/>
    <mergeCell ref="L157:M157"/>
    <mergeCell ref="I158:K158"/>
    <mergeCell ref="L158:M158"/>
    <mergeCell ref="B159:B160"/>
    <mergeCell ref="I159:K160"/>
    <mergeCell ref="L159:M160"/>
    <mergeCell ref="B170:B178"/>
    <mergeCell ref="I170:K178"/>
    <mergeCell ref="L170:M178"/>
    <mergeCell ref="I179:K179"/>
    <mergeCell ref="L179:M179"/>
    <mergeCell ref="I180:K180"/>
    <mergeCell ref="L180:M180"/>
    <mergeCell ref="I166:K166"/>
    <mergeCell ref="L166:M166"/>
    <mergeCell ref="I167:K167"/>
    <mergeCell ref="L167:M167"/>
    <mergeCell ref="B168:B169"/>
    <mergeCell ref="I168:K169"/>
    <mergeCell ref="L168:M169"/>
    <mergeCell ref="I228:K228"/>
    <mergeCell ref="L228:M228"/>
    <mergeCell ref="I229:K229"/>
    <mergeCell ref="L229:M229"/>
    <mergeCell ref="I230:K230"/>
    <mergeCell ref="L230:M230"/>
    <mergeCell ref="B181:B225"/>
    <mergeCell ref="I181:K225"/>
    <mergeCell ref="L181:M225"/>
    <mergeCell ref="I226:K226"/>
    <mergeCell ref="L226:M226"/>
    <mergeCell ref="I227:K227"/>
    <mergeCell ref="L227:M227"/>
    <mergeCell ref="B235:B236"/>
    <mergeCell ref="I235:K236"/>
    <mergeCell ref="L235:M236"/>
    <mergeCell ref="B237:B238"/>
    <mergeCell ref="I237:K238"/>
    <mergeCell ref="L237:M238"/>
    <mergeCell ref="I231:K231"/>
    <mergeCell ref="L231:M231"/>
    <mergeCell ref="I232:K232"/>
    <mergeCell ref="L232:M232"/>
    <mergeCell ref="B233:B234"/>
    <mergeCell ref="I233:K234"/>
    <mergeCell ref="L233:M234"/>
    <mergeCell ref="I247:K247"/>
    <mergeCell ref="L247:M247"/>
    <mergeCell ref="I248:K248"/>
    <mergeCell ref="L248:M248"/>
    <mergeCell ref="B249:B250"/>
    <mergeCell ref="I249:K250"/>
    <mergeCell ref="L249:M250"/>
    <mergeCell ref="B239:B240"/>
    <mergeCell ref="I239:K240"/>
    <mergeCell ref="L239:M240"/>
    <mergeCell ref="I241:K241"/>
    <mergeCell ref="L241:M241"/>
    <mergeCell ref="B242:B246"/>
    <mergeCell ref="I242:K246"/>
    <mergeCell ref="L242:M246"/>
    <mergeCell ref="I254:K254"/>
    <mergeCell ref="L254:M254"/>
    <mergeCell ref="I255:K255"/>
    <mergeCell ref="L255:M255"/>
    <mergeCell ref="I256:K256"/>
    <mergeCell ref="L256:M256"/>
    <mergeCell ref="I251:K251"/>
    <mergeCell ref="L251:M251"/>
    <mergeCell ref="I252:K252"/>
    <mergeCell ref="L252:M252"/>
    <mergeCell ref="I253:K253"/>
    <mergeCell ref="L253:M253"/>
    <mergeCell ref="I260:K260"/>
    <mergeCell ref="L260:M260"/>
    <mergeCell ref="B261:B276"/>
    <mergeCell ref="I261:K276"/>
    <mergeCell ref="L261:M276"/>
    <mergeCell ref="B277:B280"/>
    <mergeCell ref="I277:K280"/>
    <mergeCell ref="L277:M280"/>
    <mergeCell ref="I257:K257"/>
    <mergeCell ref="L257:M257"/>
    <mergeCell ref="I258:K258"/>
    <mergeCell ref="L258:M258"/>
    <mergeCell ref="I259:K259"/>
    <mergeCell ref="L259:M259"/>
    <mergeCell ref="B293:B294"/>
    <mergeCell ref="I293:K294"/>
    <mergeCell ref="L293:M294"/>
    <mergeCell ref="I295:K295"/>
    <mergeCell ref="L295:M295"/>
    <mergeCell ref="I296:K296"/>
    <mergeCell ref="L296:M296"/>
    <mergeCell ref="B281:B290"/>
    <mergeCell ref="I281:K290"/>
    <mergeCell ref="L281:M290"/>
    <mergeCell ref="B291:B292"/>
    <mergeCell ref="I291:K292"/>
    <mergeCell ref="L291:M292"/>
    <mergeCell ref="B303:B308"/>
    <mergeCell ref="I303:K308"/>
    <mergeCell ref="L303:M308"/>
    <mergeCell ref="B309:B386"/>
    <mergeCell ref="I309:K386"/>
    <mergeCell ref="L309:M386"/>
    <mergeCell ref="B297:B298"/>
    <mergeCell ref="I297:K298"/>
    <mergeCell ref="L297:M298"/>
    <mergeCell ref="B299:B302"/>
    <mergeCell ref="I299:K302"/>
    <mergeCell ref="L299:M302"/>
    <mergeCell ref="I395:K395"/>
    <mergeCell ref="L395:M395"/>
    <mergeCell ref="I396:K396"/>
    <mergeCell ref="L396:M396"/>
    <mergeCell ref="B397:B398"/>
    <mergeCell ref="I397:K398"/>
    <mergeCell ref="L397:M398"/>
    <mergeCell ref="B387:B392"/>
    <mergeCell ref="I387:K392"/>
    <mergeCell ref="L387:M392"/>
    <mergeCell ref="B393:B394"/>
    <mergeCell ref="I393:K394"/>
    <mergeCell ref="L393:M394"/>
    <mergeCell ref="I404:K404"/>
    <mergeCell ref="L404:M404"/>
    <mergeCell ref="I405:K405"/>
    <mergeCell ref="L405:M405"/>
    <mergeCell ref="I406:K406"/>
    <mergeCell ref="L406:M406"/>
    <mergeCell ref="I399:K399"/>
    <mergeCell ref="L399:M399"/>
    <mergeCell ref="B400:B401"/>
    <mergeCell ref="I400:K401"/>
    <mergeCell ref="L400:M401"/>
    <mergeCell ref="B402:B403"/>
    <mergeCell ref="I402:K403"/>
    <mergeCell ref="L402:M403"/>
    <mergeCell ref="I410:K410"/>
    <mergeCell ref="L410:M410"/>
    <mergeCell ref="I411:K411"/>
    <mergeCell ref="L411:M411"/>
    <mergeCell ref="I412:K412"/>
    <mergeCell ref="L412:M412"/>
    <mergeCell ref="I407:K407"/>
    <mergeCell ref="L407:M407"/>
    <mergeCell ref="I408:K408"/>
    <mergeCell ref="L408:M408"/>
    <mergeCell ref="I409:K409"/>
    <mergeCell ref="L409:M409"/>
    <mergeCell ref="I417:K417"/>
    <mergeCell ref="L417:M417"/>
    <mergeCell ref="I418:K418"/>
    <mergeCell ref="L418:M418"/>
    <mergeCell ref="I419:K419"/>
    <mergeCell ref="L419:M419"/>
    <mergeCell ref="B413:B414"/>
    <mergeCell ref="I413:K414"/>
    <mergeCell ref="L413:M414"/>
    <mergeCell ref="I415:K415"/>
    <mergeCell ref="L415:M415"/>
    <mergeCell ref="I416:K416"/>
    <mergeCell ref="L416:M416"/>
    <mergeCell ref="B424:B425"/>
    <mergeCell ref="I424:K425"/>
    <mergeCell ref="L424:M425"/>
    <mergeCell ref="I426:K426"/>
    <mergeCell ref="L426:M426"/>
    <mergeCell ref="B427:B444"/>
    <mergeCell ref="I427:K444"/>
    <mergeCell ref="L427:M444"/>
    <mergeCell ref="B420:B421"/>
    <mergeCell ref="I420:K421"/>
    <mergeCell ref="L420:M421"/>
    <mergeCell ref="I422:K422"/>
    <mergeCell ref="L422:M422"/>
    <mergeCell ref="I423:K423"/>
    <mergeCell ref="L423:M423"/>
    <mergeCell ref="B448:B456"/>
    <mergeCell ref="I448:K456"/>
    <mergeCell ref="L448:M456"/>
    <mergeCell ref="I457:K457"/>
    <mergeCell ref="L457:M457"/>
    <mergeCell ref="B458:B461"/>
    <mergeCell ref="I458:K461"/>
    <mergeCell ref="L458:M461"/>
    <mergeCell ref="I445:K445"/>
    <mergeCell ref="L445:M445"/>
    <mergeCell ref="I446:K446"/>
    <mergeCell ref="L446:M446"/>
    <mergeCell ref="I447:K447"/>
    <mergeCell ref="L447:M447"/>
    <mergeCell ref="B472:B473"/>
    <mergeCell ref="I472:K473"/>
    <mergeCell ref="L472:M473"/>
    <mergeCell ref="B474:B483"/>
    <mergeCell ref="I474:K483"/>
    <mergeCell ref="L474:M483"/>
    <mergeCell ref="B462:B468"/>
    <mergeCell ref="I462:K468"/>
    <mergeCell ref="L462:M468"/>
    <mergeCell ref="I469:K469"/>
    <mergeCell ref="L469:M469"/>
    <mergeCell ref="B470:B471"/>
    <mergeCell ref="I470:K471"/>
    <mergeCell ref="L470:M471"/>
    <mergeCell ref="B487:B488"/>
    <mergeCell ref="I487:K488"/>
    <mergeCell ref="L487:M488"/>
    <mergeCell ref="I489:K489"/>
    <mergeCell ref="L489:M489"/>
    <mergeCell ref="I490:K490"/>
    <mergeCell ref="L490:M490"/>
    <mergeCell ref="I484:K484"/>
    <mergeCell ref="L484:M484"/>
    <mergeCell ref="I485:K485"/>
    <mergeCell ref="L485:M485"/>
    <mergeCell ref="I486:K486"/>
    <mergeCell ref="L486:M486"/>
    <mergeCell ref="I495:K495"/>
    <mergeCell ref="L495:M495"/>
    <mergeCell ref="I496:K496"/>
    <mergeCell ref="L496:M496"/>
    <mergeCell ref="I491:K491"/>
    <mergeCell ref="L491:M491"/>
    <mergeCell ref="I492:K492"/>
    <mergeCell ref="L492:M492"/>
    <mergeCell ref="I493:K493"/>
    <mergeCell ref="L493:M493"/>
    <mergeCell ref="I508:K508"/>
    <mergeCell ref="L508:M508"/>
    <mergeCell ref="I509:K509"/>
    <mergeCell ref="L509:M509"/>
    <mergeCell ref="I504:K504"/>
    <mergeCell ref="L504:M504"/>
    <mergeCell ref="I505:K505"/>
    <mergeCell ref="L505:M505"/>
    <mergeCell ref="I506:K506"/>
    <mergeCell ref="L506:M506"/>
    <mergeCell ref="A3:A4"/>
    <mergeCell ref="B3:B4"/>
    <mergeCell ref="C3:F3"/>
    <mergeCell ref="G3:H3"/>
    <mergeCell ref="I3:K3"/>
    <mergeCell ref="L3:M4"/>
    <mergeCell ref="I4:K4"/>
    <mergeCell ref="I507:K507"/>
    <mergeCell ref="L507:M507"/>
    <mergeCell ref="I501:K501"/>
    <mergeCell ref="L501:M501"/>
    <mergeCell ref="I502:K502"/>
    <mergeCell ref="L502:M502"/>
    <mergeCell ref="I503:K503"/>
    <mergeCell ref="L503:M503"/>
    <mergeCell ref="B497:B498"/>
    <mergeCell ref="I497:K498"/>
    <mergeCell ref="L497:M498"/>
    <mergeCell ref="I499:K499"/>
    <mergeCell ref="L499:M499"/>
    <mergeCell ref="I500:K500"/>
    <mergeCell ref="L500:M500"/>
    <mergeCell ref="I494:K494"/>
    <mergeCell ref="L494:M49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5E47C-C9BD-464E-9E25-CE40015661A4}">
  <sheetPr filterMode="1"/>
  <dimension ref="A1:O610"/>
  <sheetViews>
    <sheetView workbookViewId="0">
      <selection activeCell="M2" sqref="M2"/>
    </sheetView>
  </sheetViews>
  <sheetFormatPr defaultRowHeight="15" x14ac:dyDescent="0.25"/>
  <cols>
    <col min="1" max="3" width="16.42578125" customWidth="1"/>
    <col min="4" max="4" width="25.85546875" customWidth="1"/>
    <col min="5" max="8" width="15.85546875" customWidth="1"/>
    <col min="9" max="9" width="41.42578125" customWidth="1"/>
    <col min="10" max="10" width="10.28515625" customWidth="1"/>
    <col min="11" max="11" width="3.7109375" customWidth="1"/>
    <col min="13" max="13" width="17" customWidth="1"/>
    <col min="14" max="14" width="10.5703125" customWidth="1"/>
    <col min="15" max="15" width="14" customWidth="1"/>
  </cols>
  <sheetData>
    <row r="1" spans="1:15" ht="18.75" x14ac:dyDescent="0.3">
      <c r="A1" s="144" t="s">
        <v>8981</v>
      </c>
      <c r="B1" s="144"/>
      <c r="C1" s="144"/>
      <c r="D1" s="144"/>
      <c r="E1" s="144"/>
      <c r="F1" s="144"/>
      <c r="G1" s="144"/>
      <c r="H1" s="144"/>
      <c r="I1" s="144"/>
      <c r="J1" s="144"/>
      <c r="K1" s="35"/>
    </row>
    <row r="2" spans="1:15" x14ac:dyDescent="0.25">
      <c r="A2" s="145" t="s">
        <v>8982</v>
      </c>
      <c r="B2" s="145"/>
      <c r="C2" s="145"/>
      <c r="D2" s="145"/>
      <c r="E2" s="145"/>
      <c r="F2" s="145"/>
      <c r="G2" s="145"/>
      <c r="H2" s="145"/>
      <c r="I2" s="145"/>
      <c r="J2" s="145"/>
      <c r="K2" s="36"/>
      <c r="M2" s="91">
        <f>+SUBTOTAL(9,M4:M610)</f>
        <v>-90288612</v>
      </c>
    </row>
    <row r="3" spans="1:15" ht="30" customHeight="1" x14ac:dyDescent="0.25">
      <c r="A3" s="41" t="s">
        <v>8983</v>
      </c>
      <c r="B3" s="39" t="s">
        <v>8984</v>
      </c>
      <c r="C3" s="39" t="s">
        <v>8985</v>
      </c>
      <c r="D3" s="39" t="s">
        <v>8986</v>
      </c>
      <c r="E3" s="37" t="s">
        <v>8987</v>
      </c>
      <c r="F3" s="39" t="s">
        <v>8988</v>
      </c>
      <c r="G3" s="37" t="s">
        <v>8989</v>
      </c>
      <c r="H3" s="37" t="s">
        <v>15326</v>
      </c>
      <c r="I3" s="39" t="s">
        <v>8990</v>
      </c>
      <c r="J3" s="39" t="s">
        <v>8991</v>
      </c>
      <c r="K3" s="44"/>
    </row>
    <row r="4" spans="1:15" hidden="1" x14ac:dyDescent="0.25">
      <c r="A4" s="43">
        <v>44929</v>
      </c>
      <c r="B4" s="40" t="s">
        <v>8999</v>
      </c>
      <c r="C4" s="40" t="s">
        <v>4766</v>
      </c>
      <c r="D4" s="40" t="s">
        <v>9115</v>
      </c>
      <c r="E4" s="38">
        <v>-181090</v>
      </c>
      <c r="F4" s="42" t="s">
        <v>9114</v>
      </c>
      <c r="G4" s="38">
        <v>-14487</v>
      </c>
      <c r="H4" s="38">
        <f>+G4+E4</f>
        <v>-195577</v>
      </c>
      <c r="I4" s="40" t="s">
        <v>9116</v>
      </c>
      <c r="J4" s="40" t="s">
        <v>9117</v>
      </c>
      <c r="K4" s="45" t="s">
        <v>15325</v>
      </c>
      <c r="L4">
        <f>+B4*1</f>
        <v>3</v>
      </c>
      <c r="M4" s="47">
        <f>+H4</f>
        <v>-195577</v>
      </c>
      <c r="N4">
        <v>-195577</v>
      </c>
      <c r="O4" s="47">
        <f>+N4-M4</f>
        <v>0</v>
      </c>
    </row>
    <row r="5" spans="1:15" hidden="1" x14ac:dyDescent="0.25">
      <c r="A5" s="43">
        <v>44930</v>
      </c>
      <c r="B5" s="40" t="s">
        <v>8999</v>
      </c>
      <c r="C5" s="40" t="s">
        <v>9438</v>
      </c>
      <c r="D5" s="40" t="s">
        <v>8994</v>
      </c>
      <c r="E5" s="38">
        <v>-188798</v>
      </c>
      <c r="F5" s="42" t="s">
        <v>9114</v>
      </c>
      <c r="G5" s="38">
        <v>-15104</v>
      </c>
      <c r="H5" s="38">
        <f t="shared" ref="H5:H68" si="0">+G5+E5</f>
        <v>-203902</v>
      </c>
      <c r="I5" s="40" t="s">
        <v>9439</v>
      </c>
      <c r="J5" s="40" t="s">
        <v>9440</v>
      </c>
      <c r="K5" s="45" t="s">
        <v>15325</v>
      </c>
      <c r="L5">
        <f t="shared" ref="L5:L68" si="1">+B5*1</f>
        <v>3</v>
      </c>
      <c r="M5" s="47">
        <f t="shared" ref="M5:M68" si="2">+H5</f>
        <v>-203902</v>
      </c>
      <c r="N5">
        <f>+VLOOKUP(L5,'Trừ tiền'!Q$5:R$509,2,0)</f>
        <v>-203902</v>
      </c>
      <c r="O5" s="47">
        <f t="shared" ref="O5:O68" si="3">+N5-M5</f>
        <v>0</v>
      </c>
    </row>
    <row r="6" spans="1:15" hidden="1" x14ac:dyDescent="0.25">
      <c r="A6" s="43">
        <v>44930</v>
      </c>
      <c r="B6" s="40" t="s">
        <v>9022</v>
      </c>
      <c r="C6" s="40" t="s">
        <v>9441</v>
      </c>
      <c r="D6" s="40" t="s">
        <v>8994</v>
      </c>
      <c r="E6" s="38">
        <v>-111058</v>
      </c>
      <c r="F6" s="42" t="s">
        <v>9114</v>
      </c>
      <c r="G6" s="38">
        <v>-8885</v>
      </c>
      <c r="H6" s="38">
        <f t="shared" si="0"/>
        <v>-119943</v>
      </c>
      <c r="I6" s="40" t="s">
        <v>9034</v>
      </c>
      <c r="J6" s="40" t="s">
        <v>9035</v>
      </c>
      <c r="K6" s="45" t="s">
        <v>15325</v>
      </c>
      <c r="L6">
        <f t="shared" si="1"/>
        <v>14</v>
      </c>
      <c r="M6" s="47">
        <f t="shared" si="2"/>
        <v>-119943</v>
      </c>
      <c r="N6">
        <f>+VLOOKUP(L6,'Trừ tiền'!Q$5:R$509,2,0)</f>
        <v>-119943</v>
      </c>
      <c r="O6" s="47">
        <f t="shared" si="3"/>
        <v>0</v>
      </c>
    </row>
    <row r="7" spans="1:15" hidden="1" x14ac:dyDescent="0.25">
      <c r="A7" s="43">
        <v>44930</v>
      </c>
      <c r="B7" s="40" t="s">
        <v>9042</v>
      </c>
      <c r="C7" s="40" t="s">
        <v>9442</v>
      </c>
      <c r="D7" s="40" t="s">
        <v>8994</v>
      </c>
      <c r="E7" s="38">
        <v>-183150</v>
      </c>
      <c r="F7" s="42" t="s">
        <v>9114</v>
      </c>
      <c r="G7" s="38">
        <v>-14652</v>
      </c>
      <c r="H7" s="38">
        <f t="shared" si="0"/>
        <v>-197802</v>
      </c>
      <c r="I7" s="40" t="s">
        <v>9406</v>
      </c>
      <c r="J7" s="40" t="s">
        <v>9407</v>
      </c>
      <c r="K7" s="45" t="s">
        <v>15325</v>
      </c>
      <c r="L7">
        <f t="shared" si="1"/>
        <v>20</v>
      </c>
      <c r="M7" s="47">
        <f t="shared" si="2"/>
        <v>-197802</v>
      </c>
      <c r="N7">
        <f>+VLOOKUP(L7,'Trừ tiền'!Q$5:R$509,2,0)</f>
        <v>-197802</v>
      </c>
      <c r="O7" s="47">
        <f t="shared" si="3"/>
        <v>0</v>
      </c>
    </row>
    <row r="8" spans="1:15" hidden="1" x14ac:dyDescent="0.25">
      <c r="A8" s="43">
        <v>44930</v>
      </c>
      <c r="B8" s="40" t="s">
        <v>9189</v>
      </c>
      <c r="C8" s="40" t="s">
        <v>9443</v>
      </c>
      <c r="D8" s="40" t="s">
        <v>8994</v>
      </c>
      <c r="E8" s="38">
        <v>-582859</v>
      </c>
      <c r="F8" s="42" t="s">
        <v>9114</v>
      </c>
      <c r="G8" s="38">
        <v>-46629</v>
      </c>
      <c r="H8" s="38">
        <f t="shared" si="0"/>
        <v>-629488</v>
      </c>
      <c r="I8" s="40" t="s">
        <v>9001</v>
      </c>
      <c r="J8" s="40" t="s">
        <v>9002</v>
      </c>
      <c r="K8" s="45" t="s">
        <v>15325</v>
      </c>
      <c r="L8">
        <f t="shared" si="1"/>
        <v>108</v>
      </c>
      <c r="M8" s="47">
        <f t="shared" si="2"/>
        <v>-629488</v>
      </c>
      <c r="N8">
        <f>+VLOOKUP(L8,'Trừ tiền'!Q$5:R$509,2,0)</f>
        <v>-629488</v>
      </c>
      <c r="O8" s="47">
        <f t="shared" si="3"/>
        <v>0</v>
      </c>
    </row>
    <row r="9" spans="1:15" hidden="1" x14ac:dyDescent="0.25">
      <c r="A9" s="43">
        <v>44930</v>
      </c>
      <c r="B9" s="40" t="s">
        <v>9218</v>
      </c>
      <c r="C9" s="40" t="s">
        <v>9443</v>
      </c>
      <c r="D9" s="40" t="s">
        <v>8994</v>
      </c>
      <c r="E9" s="38">
        <v>-151204</v>
      </c>
      <c r="F9" s="42" t="s">
        <v>9114</v>
      </c>
      <c r="G9" s="38">
        <v>-12097</v>
      </c>
      <c r="H9" s="38">
        <f t="shared" si="0"/>
        <v>-163301</v>
      </c>
      <c r="I9" s="40" t="s">
        <v>9001</v>
      </c>
      <c r="J9" s="40" t="s">
        <v>9002</v>
      </c>
      <c r="K9" s="45" t="s">
        <v>15325</v>
      </c>
      <c r="L9">
        <f t="shared" si="1"/>
        <v>121</v>
      </c>
      <c r="M9" s="47">
        <f t="shared" si="2"/>
        <v>-163301</v>
      </c>
      <c r="N9">
        <f>+VLOOKUP(L9,'Trừ tiền'!Q$5:R$509,2,0)</f>
        <v>-163300</v>
      </c>
      <c r="O9" s="47">
        <f t="shared" si="3"/>
        <v>1</v>
      </c>
    </row>
    <row r="10" spans="1:15" hidden="1" x14ac:dyDescent="0.25">
      <c r="A10" s="43">
        <v>44930</v>
      </c>
      <c r="B10" s="40" t="s">
        <v>9276</v>
      </c>
      <c r="C10" s="40" t="s">
        <v>9443</v>
      </c>
      <c r="D10" s="40" t="s">
        <v>8994</v>
      </c>
      <c r="E10" s="38">
        <v>-111058</v>
      </c>
      <c r="F10" s="42" t="s">
        <v>9114</v>
      </c>
      <c r="G10" s="38">
        <v>-8885</v>
      </c>
      <c r="H10" s="38">
        <f t="shared" si="0"/>
        <v>-119943</v>
      </c>
      <c r="I10" s="40" t="s">
        <v>9001</v>
      </c>
      <c r="J10" s="40" t="s">
        <v>9002</v>
      </c>
      <c r="K10" s="45" t="s">
        <v>15325</v>
      </c>
      <c r="L10">
        <f t="shared" si="1"/>
        <v>149</v>
      </c>
      <c r="M10" s="47">
        <f t="shared" si="2"/>
        <v>-119943</v>
      </c>
      <c r="N10">
        <f>+VLOOKUP(L10,'Trừ tiền'!Q$5:R$509,2,0)</f>
        <v>-119943</v>
      </c>
      <c r="O10" s="47">
        <f t="shared" si="3"/>
        <v>0</v>
      </c>
    </row>
    <row r="11" spans="1:15" hidden="1" x14ac:dyDescent="0.25">
      <c r="A11" s="43">
        <v>44930</v>
      </c>
      <c r="B11" s="40" t="s">
        <v>9309</v>
      </c>
      <c r="C11" s="40" t="s">
        <v>9443</v>
      </c>
      <c r="D11" s="40" t="s">
        <v>8994</v>
      </c>
      <c r="E11" s="38">
        <v>-211422</v>
      </c>
      <c r="F11" s="42" t="s">
        <v>9114</v>
      </c>
      <c r="G11" s="38">
        <v>-16914</v>
      </c>
      <c r="H11" s="38">
        <f t="shared" si="0"/>
        <v>-228336</v>
      </c>
      <c r="I11" s="40" t="s">
        <v>9001</v>
      </c>
      <c r="J11" s="40" t="s">
        <v>9002</v>
      </c>
      <c r="K11" s="45" t="s">
        <v>15325</v>
      </c>
      <c r="L11">
        <f t="shared" si="1"/>
        <v>160</v>
      </c>
      <c r="M11" s="47">
        <f t="shared" si="2"/>
        <v>-228336</v>
      </c>
      <c r="N11">
        <f>+VLOOKUP(L11,'Trừ tiền'!Q$5:R$509,2,0)</f>
        <v>-228336</v>
      </c>
      <c r="O11" s="47">
        <f t="shared" si="3"/>
        <v>0</v>
      </c>
    </row>
    <row r="12" spans="1:15" hidden="1" x14ac:dyDescent="0.25">
      <c r="A12" s="43">
        <v>44931</v>
      </c>
      <c r="B12" s="40" t="s">
        <v>8997</v>
      </c>
      <c r="C12" s="40" t="s">
        <v>9724</v>
      </c>
      <c r="D12" s="40" t="s">
        <v>8994</v>
      </c>
      <c r="E12" s="38">
        <v>-612219</v>
      </c>
      <c r="F12" s="42" t="s">
        <v>9114</v>
      </c>
      <c r="G12" s="38">
        <v>-48977</v>
      </c>
      <c r="H12" s="38">
        <f t="shared" si="0"/>
        <v>-661196</v>
      </c>
      <c r="I12" s="40" t="s">
        <v>9725</v>
      </c>
      <c r="J12" s="40" t="s">
        <v>9726</v>
      </c>
      <c r="K12" s="45" t="s">
        <v>15325</v>
      </c>
      <c r="L12">
        <f t="shared" si="1"/>
        <v>1</v>
      </c>
      <c r="M12" s="47">
        <f t="shared" si="2"/>
        <v>-661196</v>
      </c>
      <c r="N12">
        <f>+VLOOKUP(L12,'Trừ tiền'!Q$5:R$509,2,0)</f>
        <v>-661197</v>
      </c>
      <c r="O12" s="47">
        <f t="shared" si="3"/>
        <v>-1</v>
      </c>
    </row>
    <row r="13" spans="1:15" hidden="1" x14ac:dyDescent="0.25">
      <c r="A13" s="43">
        <v>44931</v>
      </c>
      <c r="B13" s="40" t="s">
        <v>9007</v>
      </c>
      <c r="C13" s="40" t="s">
        <v>9727</v>
      </c>
      <c r="D13" s="40" t="s">
        <v>8994</v>
      </c>
      <c r="E13" s="38">
        <v>-297000</v>
      </c>
      <c r="F13" s="42" t="s">
        <v>9114</v>
      </c>
      <c r="G13" s="38">
        <v>-23760</v>
      </c>
      <c r="H13" s="38">
        <f t="shared" si="0"/>
        <v>-320760</v>
      </c>
      <c r="I13" s="40" t="s">
        <v>9728</v>
      </c>
      <c r="J13" s="40" t="s">
        <v>9729</v>
      </c>
      <c r="K13" s="45" t="s">
        <v>15325</v>
      </c>
      <c r="L13">
        <f t="shared" si="1"/>
        <v>6</v>
      </c>
      <c r="M13" s="47">
        <f t="shared" si="2"/>
        <v>-320760</v>
      </c>
      <c r="N13">
        <f>+VLOOKUP(L13,'Trừ tiền'!Q$5:R$509,2,0)</f>
        <v>-320760</v>
      </c>
      <c r="O13" s="47">
        <f t="shared" si="3"/>
        <v>0</v>
      </c>
    </row>
    <row r="14" spans="1:15" hidden="1" x14ac:dyDescent="0.25">
      <c r="A14" s="43">
        <v>44931</v>
      </c>
      <c r="B14" s="40" t="s">
        <v>9009</v>
      </c>
      <c r="C14" s="40" t="s">
        <v>9730</v>
      </c>
      <c r="D14" s="40" t="s">
        <v>8994</v>
      </c>
      <c r="E14" s="38">
        <v>-460248</v>
      </c>
      <c r="F14" s="42" t="s">
        <v>9114</v>
      </c>
      <c r="G14" s="38">
        <v>-36820</v>
      </c>
      <c r="H14" s="38">
        <f t="shared" si="0"/>
        <v>-497068</v>
      </c>
      <c r="I14" s="40" t="s">
        <v>9731</v>
      </c>
      <c r="J14" s="40" t="s">
        <v>9322</v>
      </c>
      <c r="K14" s="45" t="s">
        <v>15325</v>
      </c>
      <c r="L14">
        <f t="shared" si="1"/>
        <v>7</v>
      </c>
      <c r="M14" s="47">
        <f t="shared" si="2"/>
        <v>-497068</v>
      </c>
      <c r="N14">
        <f>+VLOOKUP(L14,'Trừ tiền'!Q$5:R$509,2,0)</f>
        <v>-497068</v>
      </c>
      <c r="O14" s="47">
        <f t="shared" si="3"/>
        <v>0</v>
      </c>
    </row>
    <row r="15" spans="1:15" hidden="1" x14ac:dyDescent="0.25">
      <c r="A15" s="43">
        <v>44931</v>
      </c>
      <c r="B15" s="40" t="s">
        <v>9408</v>
      </c>
      <c r="C15" s="40" t="s">
        <v>4766</v>
      </c>
      <c r="D15" s="40" t="s">
        <v>8994</v>
      </c>
      <c r="E15" s="38">
        <v>-285040</v>
      </c>
      <c r="F15" s="42" t="s">
        <v>9114</v>
      </c>
      <c r="G15" s="38">
        <v>-22803</v>
      </c>
      <c r="H15" s="38">
        <f t="shared" si="0"/>
        <v>-307843</v>
      </c>
      <c r="I15" s="40" t="s">
        <v>9001</v>
      </c>
      <c r="J15" s="40" t="s">
        <v>9002</v>
      </c>
      <c r="K15" s="45" t="s">
        <v>15325</v>
      </c>
      <c r="L15">
        <f t="shared" si="1"/>
        <v>204</v>
      </c>
      <c r="M15" s="47">
        <f t="shared" si="2"/>
        <v>-307843</v>
      </c>
      <c r="N15">
        <f>+VLOOKUP(L15,'Trừ tiền'!Q$5:R$509,2,0)</f>
        <v>-307843</v>
      </c>
      <c r="O15" s="47">
        <f t="shared" si="3"/>
        <v>0</v>
      </c>
    </row>
    <row r="16" spans="1:15" hidden="1" x14ac:dyDescent="0.25">
      <c r="A16" s="43">
        <v>44933</v>
      </c>
      <c r="B16" s="40" t="s">
        <v>9060</v>
      </c>
      <c r="C16" s="40" t="s">
        <v>10282</v>
      </c>
      <c r="D16" s="40" t="s">
        <v>8994</v>
      </c>
      <c r="E16" s="38">
        <v>-653100</v>
      </c>
      <c r="F16" s="42" t="s">
        <v>9114</v>
      </c>
      <c r="G16" s="38">
        <v>-52248</v>
      </c>
      <c r="H16" s="38">
        <f t="shared" si="0"/>
        <v>-705348</v>
      </c>
      <c r="I16" s="40" t="s">
        <v>9649</v>
      </c>
      <c r="J16" s="40" t="s">
        <v>9650</v>
      </c>
      <c r="K16" s="45" t="s">
        <v>15325</v>
      </c>
      <c r="L16">
        <f t="shared" si="1"/>
        <v>29</v>
      </c>
      <c r="M16" s="47">
        <f t="shared" si="2"/>
        <v>-705348</v>
      </c>
      <c r="N16">
        <f>+VLOOKUP(L16,'Trừ tiền'!Q$5:R$509,2,0)</f>
        <v>-705348</v>
      </c>
      <c r="O16" s="47">
        <f t="shared" si="3"/>
        <v>0</v>
      </c>
    </row>
    <row r="17" spans="1:15" hidden="1" x14ac:dyDescent="0.25">
      <c r="A17" s="43">
        <v>44933</v>
      </c>
      <c r="B17" s="40" t="s">
        <v>9061</v>
      </c>
      <c r="C17" s="40" t="s">
        <v>10282</v>
      </c>
      <c r="D17" s="40" t="s">
        <v>8994</v>
      </c>
      <c r="E17" s="38">
        <v>-575884</v>
      </c>
      <c r="F17" s="42" t="s">
        <v>9114</v>
      </c>
      <c r="G17" s="38">
        <v>-46071</v>
      </c>
      <c r="H17" s="38">
        <f t="shared" si="0"/>
        <v>-621955</v>
      </c>
      <c r="I17" s="40" t="s">
        <v>9649</v>
      </c>
      <c r="J17" s="40" t="s">
        <v>9650</v>
      </c>
      <c r="K17" s="45" t="s">
        <v>15325</v>
      </c>
      <c r="L17">
        <f t="shared" si="1"/>
        <v>30</v>
      </c>
      <c r="M17" s="47">
        <f t="shared" si="2"/>
        <v>-621955</v>
      </c>
      <c r="N17">
        <f>+VLOOKUP(L17,'Trừ tiền'!Q$5:R$509,2,0)</f>
        <v>-621955</v>
      </c>
      <c r="O17" s="47">
        <f t="shared" si="3"/>
        <v>0</v>
      </c>
    </row>
    <row r="18" spans="1:15" hidden="1" x14ac:dyDescent="0.25">
      <c r="A18" s="43">
        <v>44935</v>
      </c>
      <c r="B18" s="40" t="s">
        <v>9028</v>
      </c>
      <c r="C18" s="40" t="s">
        <v>9441</v>
      </c>
      <c r="D18" s="40" t="s">
        <v>8994</v>
      </c>
      <c r="E18" s="38">
        <v>-1083764</v>
      </c>
      <c r="F18" s="42" t="s">
        <v>9114</v>
      </c>
      <c r="G18" s="38">
        <v>-86701</v>
      </c>
      <c r="H18" s="38">
        <f t="shared" si="0"/>
        <v>-1170465</v>
      </c>
      <c r="I18" s="40" t="s">
        <v>9034</v>
      </c>
      <c r="J18" s="40" t="s">
        <v>9035</v>
      </c>
      <c r="K18" s="45" t="s">
        <v>15325</v>
      </c>
      <c r="L18">
        <f t="shared" si="1"/>
        <v>16</v>
      </c>
      <c r="M18" s="47">
        <f t="shared" si="2"/>
        <v>-1170465</v>
      </c>
      <c r="N18">
        <f>+VLOOKUP(L18,'Trừ tiền'!Q$5:R$509,2,0)</f>
        <v>-1170465</v>
      </c>
      <c r="O18" s="47">
        <f t="shared" si="3"/>
        <v>0</v>
      </c>
    </row>
    <row r="19" spans="1:15" hidden="1" x14ac:dyDescent="0.25">
      <c r="A19" s="43">
        <v>44935</v>
      </c>
      <c r="B19" s="40" t="s">
        <v>9063</v>
      </c>
      <c r="C19" s="40" t="s">
        <v>10343</v>
      </c>
      <c r="D19" s="40" t="s">
        <v>8994</v>
      </c>
      <c r="E19" s="38">
        <v>-283045</v>
      </c>
      <c r="F19" s="42" t="s">
        <v>8998</v>
      </c>
      <c r="G19" s="38">
        <v>-28305</v>
      </c>
      <c r="H19" s="38">
        <f t="shared" si="0"/>
        <v>-311350</v>
      </c>
      <c r="I19" s="40" t="s">
        <v>9179</v>
      </c>
      <c r="J19" s="40" t="s">
        <v>9180</v>
      </c>
      <c r="K19" s="45" t="s">
        <v>15325</v>
      </c>
      <c r="L19">
        <f t="shared" si="1"/>
        <v>34</v>
      </c>
      <c r="M19" s="47">
        <f t="shared" si="2"/>
        <v>-311350</v>
      </c>
      <c r="N19">
        <f>+VLOOKUP(L19,'Trừ tiền'!Q$5:R$509,2,0)</f>
        <v>-311350</v>
      </c>
      <c r="O19" s="47">
        <f t="shared" si="3"/>
        <v>0</v>
      </c>
    </row>
    <row r="20" spans="1:15" hidden="1" x14ac:dyDescent="0.25">
      <c r="A20" s="43">
        <v>44935</v>
      </c>
      <c r="B20" s="40" t="s">
        <v>9064</v>
      </c>
      <c r="C20" s="40" t="s">
        <v>10343</v>
      </c>
      <c r="D20" s="40" t="s">
        <v>8994</v>
      </c>
      <c r="E20" s="38">
        <v>-1250541</v>
      </c>
      <c r="F20" s="42" t="s">
        <v>9114</v>
      </c>
      <c r="G20" s="38">
        <v>-100043</v>
      </c>
      <c r="H20" s="38">
        <f t="shared" si="0"/>
        <v>-1350584</v>
      </c>
      <c r="I20" s="40" t="s">
        <v>9179</v>
      </c>
      <c r="J20" s="40" t="s">
        <v>9180</v>
      </c>
      <c r="K20" s="45" t="s">
        <v>15325</v>
      </c>
      <c r="L20">
        <f t="shared" si="1"/>
        <v>35</v>
      </c>
      <c r="M20" s="47">
        <f t="shared" si="2"/>
        <v>-1350584</v>
      </c>
      <c r="N20">
        <f>+VLOOKUP(L20,'Trừ tiền'!Q$5:R$509,2,0)</f>
        <v>-1350584</v>
      </c>
      <c r="O20" s="47">
        <f t="shared" si="3"/>
        <v>0</v>
      </c>
    </row>
    <row r="21" spans="1:15" hidden="1" x14ac:dyDescent="0.25">
      <c r="A21" s="43">
        <v>44935</v>
      </c>
      <c r="B21" s="40" t="s">
        <v>10344</v>
      </c>
      <c r="C21" s="40" t="s">
        <v>4766</v>
      </c>
      <c r="D21" s="40" t="s">
        <v>8994</v>
      </c>
      <c r="E21" s="38">
        <v>-231414</v>
      </c>
      <c r="F21" s="42" t="s">
        <v>9114</v>
      </c>
      <c r="G21" s="38">
        <v>-18513</v>
      </c>
      <c r="H21" s="38">
        <f t="shared" si="0"/>
        <v>-249927</v>
      </c>
      <c r="I21" s="40" t="s">
        <v>9001</v>
      </c>
      <c r="J21" s="40" t="s">
        <v>9002</v>
      </c>
      <c r="K21" s="45" t="s">
        <v>15325</v>
      </c>
      <c r="L21">
        <f t="shared" si="1"/>
        <v>321</v>
      </c>
      <c r="M21" s="47">
        <f t="shared" si="2"/>
        <v>-249927</v>
      </c>
      <c r="N21">
        <f>+VLOOKUP(L21,'Trừ tiền'!Q$5:R$509,2,0)</f>
        <v>-249927</v>
      </c>
      <c r="O21" s="47">
        <f t="shared" si="3"/>
        <v>0</v>
      </c>
    </row>
    <row r="22" spans="1:15" hidden="1" x14ac:dyDescent="0.25">
      <c r="A22" s="43">
        <v>44935</v>
      </c>
      <c r="B22" s="40" t="s">
        <v>10345</v>
      </c>
      <c r="C22" s="40" t="s">
        <v>4766</v>
      </c>
      <c r="D22" s="40" t="s">
        <v>8994</v>
      </c>
      <c r="E22" s="38">
        <v>-220293</v>
      </c>
      <c r="F22" s="42" t="s">
        <v>9114</v>
      </c>
      <c r="G22" s="38">
        <v>-17623</v>
      </c>
      <c r="H22" s="38">
        <f t="shared" si="0"/>
        <v>-237916</v>
      </c>
      <c r="I22" s="40" t="s">
        <v>9001</v>
      </c>
      <c r="J22" s="40" t="s">
        <v>9002</v>
      </c>
      <c r="K22" s="45" t="s">
        <v>15325</v>
      </c>
      <c r="L22">
        <f t="shared" si="1"/>
        <v>333</v>
      </c>
      <c r="M22" s="47">
        <f t="shared" si="2"/>
        <v>-237916</v>
      </c>
      <c r="N22">
        <f>+VLOOKUP(L22,'Trừ tiền'!Q$5:R$509,2,0)</f>
        <v>-237916</v>
      </c>
      <c r="O22" s="47">
        <f t="shared" si="3"/>
        <v>0</v>
      </c>
    </row>
    <row r="23" spans="1:15" hidden="1" x14ac:dyDescent="0.25">
      <c r="A23" s="43">
        <v>44935</v>
      </c>
      <c r="B23" s="40" t="s">
        <v>9674</v>
      </c>
      <c r="C23" s="40" t="s">
        <v>9443</v>
      </c>
      <c r="D23" s="40" t="s">
        <v>8994</v>
      </c>
      <c r="E23" s="38">
        <v>-784331</v>
      </c>
      <c r="F23" s="42" t="s">
        <v>9114</v>
      </c>
      <c r="G23" s="38">
        <v>-62747</v>
      </c>
      <c r="H23" s="38">
        <f t="shared" si="0"/>
        <v>-847078</v>
      </c>
      <c r="I23" s="40" t="s">
        <v>9001</v>
      </c>
      <c r="J23" s="40" t="s">
        <v>9002</v>
      </c>
      <c r="K23" s="45" t="s">
        <v>15325</v>
      </c>
      <c r="L23">
        <f t="shared" si="1"/>
        <v>371</v>
      </c>
      <c r="M23" s="47">
        <f t="shared" si="2"/>
        <v>-847078</v>
      </c>
      <c r="N23">
        <f>+VLOOKUP(L23,'Trừ tiền'!Q$5:R$509,2,0)</f>
        <v>-847077</v>
      </c>
      <c r="O23" s="47">
        <f t="shared" si="3"/>
        <v>1</v>
      </c>
    </row>
    <row r="24" spans="1:15" hidden="1" x14ac:dyDescent="0.25">
      <c r="A24" s="43">
        <v>44935</v>
      </c>
      <c r="B24" s="40" t="s">
        <v>10491</v>
      </c>
      <c r="C24" s="40" t="s">
        <v>9724</v>
      </c>
      <c r="D24" s="40" t="s">
        <v>8994</v>
      </c>
      <c r="E24" s="38">
        <v>-882000</v>
      </c>
      <c r="F24" s="42" t="s">
        <v>9114</v>
      </c>
      <c r="G24" s="38">
        <v>-70560</v>
      </c>
      <c r="H24" s="38">
        <f t="shared" si="0"/>
        <v>-952560</v>
      </c>
      <c r="I24" s="40" t="s">
        <v>9725</v>
      </c>
      <c r="J24" s="40" t="s">
        <v>9726</v>
      </c>
      <c r="K24" s="45" t="s">
        <v>15325</v>
      </c>
      <c r="L24">
        <f t="shared" si="1"/>
        <v>9</v>
      </c>
      <c r="M24" s="47">
        <f t="shared" si="2"/>
        <v>-952560</v>
      </c>
      <c r="N24">
        <f>+VLOOKUP(L24,'Trừ tiền'!Q$5:R$509,2,0)</f>
        <v>-952560</v>
      </c>
      <c r="O24" s="47">
        <f t="shared" si="3"/>
        <v>0</v>
      </c>
    </row>
    <row r="25" spans="1:15" hidden="1" x14ac:dyDescent="0.25">
      <c r="A25" s="43">
        <v>44936</v>
      </c>
      <c r="B25" s="40" t="s">
        <v>8997</v>
      </c>
      <c r="C25" s="40" t="s">
        <v>10492</v>
      </c>
      <c r="D25" s="40" t="s">
        <v>8994</v>
      </c>
      <c r="E25" s="38">
        <v>-394831</v>
      </c>
      <c r="F25" s="42" t="s">
        <v>9114</v>
      </c>
      <c r="G25" s="38">
        <v>-31587</v>
      </c>
      <c r="H25" s="38">
        <f t="shared" si="0"/>
        <v>-426418</v>
      </c>
      <c r="I25" s="40" t="s">
        <v>9159</v>
      </c>
      <c r="J25" s="40" t="s">
        <v>9160</v>
      </c>
      <c r="K25" s="45" t="s">
        <v>15325</v>
      </c>
      <c r="L25">
        <f t="shared" si="1"/>
        <v>1</v>
      </c>
      <c r="M25" s="47">
        <f t="shared" si="2"/>
        <v>-426418</v>
      </c>
      <c r="N25">
        <v>-426417</v>
      </c>
      <c r="O25" s="47">
        <f t="shared" si="3"/>
        <v>1</v>
      </c>
    </row>
    <row r="26" spans="1:15" hidden="1" x14ac:dyDescent="0.25">
      <c r="A26" s="43">
        <v>44936</v>
      </c>
      <c r="B26" s="40" t="s">
        <v>9894</v>
      </c>
      <c r="C26" s="40" t="s">
        <v>9443</v>
      </c>
      <c r="D26" s="40" t="s">
        <v>8994</v>
      </c>
      <c r="E26" s="38">
        <v>-329199</v>
      </c>
      <c r="F26" s="42" t="s">
        <v>9114</v>
      </c>
      <c r="G26" s="38">
        <v>-26336</v>
      </c>
      <c r="H26" s="38">
        <f t="shared" si="0"/>
        <v>-355535</v>
      </c>
      <c r="I26" s="40" t="s">
        <v>9001</v>
      </c>
      <c r="J26" s="40" t="s">
        <v>9002</v>
      </c>
      <c r="K26" s="45" t="s">
        <v>15325</v>
      </c>
      <c r="L26">
        <f t="shared" si="1"/>
        <v>496</v>
      </c>
      <c r="M26" s="47">
        <f t="shared" si="2"/>
        <v>-355535</v>
      </c>
      <c r="N26">
        <f>+VLOOKUP(L26,'Trừ tiền'!Q$5:R$509,2,0)</f>
        <v>-355535</v>
      </c>
      <c r="O26" s="47">
        <f t="shared" si="3"/>
        <v>0</v>
      </c>
    </row>
    <row r="27" spans="1:15" hidden="1" x14ac:dyDescent="0.25">
      <c r="A27" s="43">
        <v>44936</v>
      </c>
      <c r="B27" s="40" t="s">
        <v>9894</v>
      </c>
      <c r="C27" s="40" t="s">
        <v>4766</v>
      </c>
      <c r="D27" s="40" t="s">
        <v>8994</v>
      </c>
      <c r="E27" s="38">
        <v>-329199</v>
      </c>
      <c r="F27" s="42" t="s">
        <v>9114</v>
      </c>
      <c r="G27" s="38">
        <v>-26336</v>
      </c>
      <c r="H27" s="38">
        <f t="shared" si="0"/>
        <v>-355535</v>
      </c>
      <c r="I27" s="40" t="s">
        <v>9001</v>
      </c>
      <c r="J27" s="40" t="s">
        <v>9002</v>
      </c>
      <c r="K27" s="45" t="s">
        <v>15325</v>
      </c>
      <c r="L27">
        <f t="shared" si="1"/>
        <v>496</v>
      </c>
      <c r="M27" s="47">
        <f t="shared" si="2"/>
        <v>-355535</v>
      </c>
      <c r="N27">
        <f>+VLOOKUP(L27,'Trừ tiền'!Q$5:R$509,2,0)</f>
        <v>-355535</v>
      </c>
      <c r="O27" s="47">
        <f t="shared" si="3"/>
        <v>0</v>
      </c>
    </row>
    <row r="28" spans="1:15" hidden="1" x14ac:dyDescent="0.25">
      <c r="A28" s="43">
        <v>44936</v>
      </c>
      <c r="B28" s="40" t="s">
        <v>9997</v>
      </c>
      <c r="C28" s="40" t="s">
        <v>9443</v>
      </c>
      <c r="D28" s="40" t="s">
        <v>8994</v>
      </c>
      <c r="E28" s="38">
        <v>-542773</v>
      </c>
      <c r="F28" s="42" t="s">
        <v>9114</v>
      </c>
      <c r="G28" s="38">
        <v>-43421</v>
      </c>
      <c r="H28" s="38">
        <f t="shared" si="0"/>
        <v>-586194</v>
      </c>
      <c r="I28" s="40" t="s">
        <v>9001</v>
      </c>
      <c r="J28" s="40" t="s">
        <v>9002</v>
      </c>
      <c r="K28" s="45" t="s">
        <v>15325</v>
      </c>
      <c r="L28">
        <f t="shared" si="1"/>
        <v>600</v>
      </c>
      <c r="M28" s="47">
        <f t="shared" si="2"/>
        <v>-586194</v>
      </c>
      <c r="N28">
        <f>+VLOOKUP(L28,'Trừ tiền'!Q$5:R$509,2,0)</f>
        <v>-586195</v>
      </c>
      <c r="O28" s="47">
        <f t="shared" si="3"/>
        <v>-1</v>
      </c>
    </row>
    <row r="29" spans="1:15" hidden="1" x14ac:dyDescent="0.25">
      <c r="A29" s="43">
        <v>44936</v>
      </c>
      <c r="B29" s="40" t="s">
        <v>10054</v>
      </c>
      <c r="C29" s="40" t="s">
        <v>9443</v>
      </c>
      <c r="D29" s="40" t="s">
        <v>8994</v>
      </c>
      <c r="E29" s="38">
        <v>-74250</v>
      </c>
      <c r="F29" s="42" t="s">
        <v>9114</v>
      </c>
      <c r="G29" s="38">
        <v>-5940</v>
      </c>
      <c r="H29" s="38">
        <f t="shared" si="0"/>
        <v>-80190</v>
      </c>
      <c r="I29" s="40" t="s">
        <v>9001</v>
      </c>
      <c r="J29" s="40" t="s">
        <v>9002</v>
      </c>
      <c r="K29" s="45" t="s">
        <v>15325</v>
      </c>
      <c r="L29">
        <f t="shared" si="1"/>
        <v>639</v>
      </c>
      <c r="M29" s="47">
        <f t="shared" si="2"/>
        <v>-80190</v>
      </c>
      <c r="N29">
        <f>+VLOOKUP(L29,'Trừ tiền'!Q$5:R$509,2,0)</f>
        <v>-80190</v>
      </c>
      <c r="O29" s="47">
        <f t="shared" si="3"/>
        <v>0</v>
      </c>
    </row>
    <row r="30" spans="1:15" hidden="1" x14ac:dyDescent="0.25">
      <c r="A30" s="43">
        <v>44936</v>
      </c>
      <c r="B30" s="40" t="s">
        <v>10055</v>
      </c>
      <c r="C30" s="40" t="s">
        <v>9443</v>
      </c>
      <c r="D30" s="40" t="s">
        <v>8994</v>
      </c>
      <c r="E30" s="38">
        <v>-330750</v>
      </c>
      <c r="F30" s="42" t="s">
        <v>9114</v>
      </c>
      <c r="G30" s="38">
        <v>-26460</v>
      </c>
      <c r="H30" s="38">
        <f t="shared" si="0"/>
        <v>-357210</v>
      </c>
      <c r="I30" s="40" t="s">
        <v>9001</v>
      </c>
      <c r="J30" s="40" t="s">
        <v>9002</v>
      </c>
      <c r="K30" s="45" t="s">
        <v>15325</v>
      </c>
      <c r="L30">
        <f t="shared" si="1"/>
        <v>642</v>
      </c>
      <c r="M30" s="47">
        <f t="shared" si="2"/>
        <v>-357210</v>
      </c>
      <c r="N30">
        <f>+VLOOKUP(L30,'Trừ tiền'!Q$5:R$509,2,0)</f>
        <v>-357210</v>
      </c>
      <c r="O30" s="47">
        <f t="shared" si="3"/>
        <v>0</v>
      </c>
    </row>
    <row r="31" spans="1:15" hidden="1" x14ac:dyDescent="0.25">
      <c r="A31" s="43">
        <v>44936</v>
      </c>
      <c r="B31" s="40" t="s">
        <v>10056</v>
      </c>
      <c r="C31" s="40" t="s">
        <v>9443</v>
      </c>
      <c r="D31" s="40" t="s">
        <v>8994</v>
      </c>
      <c r="E31" s="38">
        <v>-846526</v>
      </c>
      <c r="F31" s="42" t="s">
        <v>9114</v>
      </c>
      <c r="G31" s="38">
        <v>-67723</v>
      </c>
      <c r="H31" s="38">
        <f t="shared" si="0"/>
        <v>-914249</v>
      </c>
      <c r="I31" s="40" t="s">
        <v>9001</v>
      </c>
      <c r="J31" s="40" t="s">
        <v>9002</v>
      </c>
      <c r="K31" s="45" t="s">
        <v>15325</v>
      </c>
      <c r="L31">
        <f t="shared" si="1"/>
        <v>644</v>
      </c>
      <c r="M31" s="47">
        <f t="shared" si="2"/>
        <v>-914249</v>
      </c>
      <c r="N31">
        <f>+VLOOKUP(L31,'Trừ tiền'!Q$5:R$509,2,0)</f>
        <v>-914248</v>
      </c>
      <c r="O31" s="47">
        <f t="shared" si="3"/>
        <v>1</v>
      </c>
    </row>
    <row r="32" spans="1:15" hidden="1" x14ac:dyDescent="0.25">
      <c r="A32" s="43">
        <v>44937</v>
      </c>
      <c r="B32" s="40" t="s">
        <v>9062</v>
      </c>
      <c r="C32" s="40" t="s">
        <v>10562</v>
      </c>
      <c r="D32" s="40" t="s">
        <v>8994</v>
      </c>
      <c r="E32" s="38">
        <v>-111058</v>
      </c>
      <c r="F32" s="42" t="s">
        <v>9114</v>
      </c>
      <c r="G32" s="38">
        <v>-8885</v>
      </c>
      <c r="H32" s="38">
        <f t="shared" si="0"/>
        <v>-119943</v>
      </c>
      <c r="I32" s="40" t="s">
        <v>9284</v>
      </c>
      <c r="J32" s="40" t="s">
        <v>9285</v>
      </c>
      <c r="K32" s="45" t="s">
        <v>15325</v>
      </c>
      <c r="L32">
        <f t="shared" si="1"/>
        <v>33</v>
      </c>
      <c r="M32" s="47">
        <f t="shared" si="2"/>
        <v>-119943</v>
      </c>
      <c r="N32">
        <f>+VLOOKUP(L32,'Trừ tiền'!Q$5:R$509,2,0)</f>
        <v>-119943</v>
      </c>
      <c r="O32" s="47">
        <f t="shared" si="3"/>
        <v>0</v>
      </c>
    </row>
    <row r="33" spans="1:15" hidden="1" x14ac:dyDescent="0.25">
      <c r="A33" s="43">
        <v>44937</v>
      </c>
      <c r="B33" s="40" t="s">
        <v>9063</v>
      </c>
      <c r="C33" s="40" t="s">
        <v>10562</v>
      </c>
      <c r="D33" s="40" t="s">
        <v>8994</v>
      </c>
      <c r="E33" s="38">
        <v>-371250</v>
      </c>
      <c r="F33" s="42" t="s">
        <v>9114</v>
      </c>
      <c r="G33" s="38">
        <v>-29700</v>
      </c>
      <c r="H33" s="38">
        <f t="shared" si="0"/>
        <v>-400950</v>
      </c>
      <c r="I33" s="40" t="s">
        <v>9284</v>
      </c>
      <c r="J33" s="40" t="s">
        <v>9285</v>
      </c>
      <c r="K33" s="45" t="s">
        <v>15325</v>
      </c>
      <c r="L33">
        <f t="shared" si="1"/>
        <v>34</v>
      </c>
      <c r="M33" s="47">
        <f t="shared" si="2"/>
        <v>-400950</v>
      </c>
      <c r="N33">
        <v>-400950</v>
      </c>
      <c r="O33" s="47">
        <f t="shared" si="3"/>
        <v>0</v>
      </c>
    </row>
    <row r="34" spans="1:15" hidden="1" x14ac:dyDescent="0.25">
      <c r="A34" s="43">
        <v>44937</v>
      </c>
      <c r="B34" s="40" t="s">
        <v>10106</v>
      </c>
      <c r="C34" s="40" t="s">
        <v>9443</v>
      </c>
      <c r="D34" s="40" t="s">
        <v>8994</v>
      </c>
      <c r="E34" s="38">
        <v>-795635</v>
      </c>
      <c r="F34" s="42" t="s">
        <v>9114</v>
      </c>
      <c r="G34" s="38">
        <v>-63651</v>
      </c>
      <c r="H34" s="38">
        <f t="shared" si="0"/>
        <v>-859286</v>
      </c>
      <c r="I34" s="40" t="s">
        <v>9001</v>
      </c>
      <c r="J34" s="40" t="s">
        <v>9002</v>
      </c>
      <c r="K34" s="45" t="s">
        <v>15325</v>
      </c>
      <c r="L34">
        <f t="shared" si="1"/>
        <v>674</v>
      </c>
      <c r="M34" s="47">
        <f t="shared" si="2"/>
        <v>-859286</v>
      </c>
      <c r="N34">
        <f>+VLOOKUP(L34,'Trừ tiền'!Q$5:R$509,2,0)</f>
        <v>-859286</v>
      </c>
      <c r="O34" s="47">
        <f t="shared" si="3"/>
        <v>0</v>
      </c>
    </row>
    <row r="35" spans="1:15" hidden="1" x14ac:dyDescent="0.25">
      <c r="A35" s="43">
        <v>44937</v>
      </c>
      <c r="B35" s="40" t="s">
        <v>10170</v>
      </c>
      <c r="C35" s="40" t="s">
        <v>9443</v>
      </c>
      <c r="D35" s="40" t="s">
        <v>8994</v>
      </c>
      <c r="E35" s="38">
        <v>-220293</v>
      </c>
      <c r="F35" s="42" t="s">
        <v>9114</v>
      </c>
      <c r="G35" s="38">
        <v>-17623</v>
      </c>
      <c r="H35" s="38">
        <f t="shared" si="0"/>
        <v>-237916</v>
      </c>
      <c r="I35" s="40" t="s">
        <v>9001</v>
      </c>
      <c r="J35" s="40" t="s">
        <v>9002</v>
      </c>
      <c r="K35" s="45" t="s">
        <v>15325</v>
      </c>
      <c r="L35">
        <f t="shared" si="1"/>
        <v>728</v>
      </c>
      <c r="M35" s="47">
        <f t="shared" si="2"/>
        <v>-237916</v>
      </c>
      <c r="N35">
        <f>+VLOOKUP(L35,'Trừ tiền'!Q$5:R$509,2,0)</f>
        <v>-237916</v>
      </c>
      <c r="O35" s="47">
        <f t="shared" si="3"/>
        <v>0</v>
      </c>
    </row>
    <row r="36" spans="1:15" hidden="1" x14ac:dyDescent="0.25">
      <c r="A36" s="43">
        <v>44938</v>
      </c>
      <c r="B36" s="40" t="s">
        <v>9076</v>
      </c>
      <c r="C36" s="40" t="s">
        <v>9441</v>
      </c>
      <c r="D36" s="40" t="s">
        <v>8994</v>
      </c>
      <c r="E36" s="38">
        <v>-50182</v>
      </c>
      <c r="F36" s="42" t="s">
        <v>9114</v>
      </c>
      <c r="G36" s="38">
        <v>-4015</v>
      </c>
      <c r="H36" s="38">
        <f t="shared" si="0"/>
        <v>-54197</v>
      </c>
      <c r="I36" s="40" t="s">
        <v>9034</v>
      </c>
      <c r="J36" s="40" t="s">
        <v>9035</v>
      </c>
      <c r="K36" s="45" t="s">
        <v>15325</v>
      </c>
      <c r="L36">
        <f t="shared" si="1"/>
        <v>53</v>
      </c>
      <c r="M36" s="47">
        <f t="shared" si="2"/>
        <v>-54197</v>
      </c>
      <c r="N36">
        <f>+VLOOKUP(L36,'Trừ tiền'!Q$5:R$509,2,0)</f>
        <v>-54197</v>
      </c>
      <c r="O36" s="47">
        <f t="shared" si="3"/>
        <v>0</v>
      </c>
    </row>
    <row r="37" spans="1:15" hidden="1" x14ac:dyDescent="0.25">
      <c r="A37" s="43">
        <v>44938</v>
      </c>
      <c r="B37" s="40" t="s">
        <v>10291</v>
      </c>
      <c r="C37" s="40" t="s">
        <v>9443</v>
      </c>
      <c r="D37" s="40" t="s">
        <v>8994</v>
      </c>
      <c r="E37" s="38">
        <v>-333174</v>
      </c>
      <c r="F37" s="42" t="s">
        <v>9114</v>
      </c>
      <c r="G37" s="38">
        <v>-26654</v>
      </c>
      <c r="H37" s="38">
        <f t="shared" si="0"/>
        <v>-359828</v>
      </c>
      <c r="I37" s="40" t="s">
        <v>9001</v>
      </c>
      <c r="J37" s="40" t="s">
        <v>9002</v>
      </c>
      <c r="K37" s="45" t="s">
        <v>15325</v>
      </c>
      <c r="L37">
        <f t="shared" si="1"/>
        <v>836</v>
      </c>
      <c r="M37" s="47">
        <f t="shared" si="2"/>
        <v>-359828</v>
      </c>
      <c r="N37">
        <f>+VLOOKUP(L37,'Trừ tiền'!Q$5:R$509,2,0)</f>
        <v>-359828</v>
      </c>
      <c r="O37" s="47">
        <f t="shared" si="3"/>
        <v>0</v>
      </c>
    </row>
    <row r="38" spans="1:15" x14ac:dyDescent="0.25">
      <c r="A38" s="43">
        <v>44939</v>
      </c>
      <c r="B38" s="40" t="s">
        <v>9036</v>
      </c>
      <c r="C38" s="40" t="s">
        <v>10680</v>
      </c>
      <c r="D38" s="40" t="s">
        <v>8994</v>
      </c>
      <c r="E38" s="38">
        <v>-282296</v>
      </c>
      <c r="F38" s="42" t="s">
        <v>9114</v>
      </c>
      <c r="G38" s="38">
        <v>-22583</v>
      </c>
      <c r="H38" s="38">
        <f t="shared" si="0"/>
        <v>-304879</v>
      </c>
      <c r="I38" s="40" t="s">
        <v>9116</v>
      </c>
      <c r="J38" s="40" t="s">
        <v>9117</v>
      </c>
      <c r="K38" s="45" t="s">
        <v>15325</v>
      </c>
      <c r="L38">
        <f t="shared" si="1"/>
        <v>18</v>
      </c>
      <c r="M38" s="47">
        <f t="shared" si="2"/>
        <v>-304879</v>
      </c>
      <c r="N38" t="e">
        <f>+VLOOKUP(L38,'Trừ tiền'!Q$5:R$509,2,0)</f>
        <v>#N/A</v>
      </c>
      <c r="O38" s="47" t="e">
        <f t="shared" si="3"/>
        <v>#N/A</v>
      </c>
    </row>
    <row r="39" spans="1:15" hidden="1" x14ac:dyDescent="0.25">
      <c r="A39" s="43">
        <v>44939</v>
      </c>
      <c r="B39" s="40" t="s">
        <v>9042</v>
      </c>
      <c r="C39" s="40" t="s">
        <v>10680</v>
      </c>
      <c r="D39" s="40" t="s">
        <v>8994</v>
      </c>
      <c r="E39" s="38">
        <v>-282296</v>
      </c>
      <c r="F39" s="42" t="s">
        <v>8998</v>
      </c>
      <c r="G39" s="38">
        <v>-28230</v>
      </c>
      <c r="H39" s="38">
        <f t="shared" si="0"/>
        <v>-310526</v>
      </c>
      <c r="I39" s="40" t="s">
        <v>9116</v>
      </c>
      <c r="J39" s="40" t="s">
        <v>9117</v>
      </c>
      <c r="K39" s="45" t="s">
        <v>15325</v>
      </c>
      <c r="L39">
        <f t="shared" si="1"/>
        <v>20</v>
      </c>
      <c r="M39" s="47">
        <f t="shared" si="2"/>
        <v>-310526</v>
      </c>
      <c r="N39">
        <v>-310526</v>
      </c>
      <c r="O39" s="47">
        <f t="shared" si="3"/>
        <v>0</v>
      </c>
    </row>
    <row r="40" spans="1:15" hidden="1" x14ac:dyDescent="0.25">
      <c r="A40" s="43">
        <v>44939</v>
      </c>
      <c r="B40" s="40" t="s">
        <v>9048</v>
      </c>
      <c r="C40" s="40" t="s">
        <v>10680</v>
      </c>
      <c r="D40" s="40" t="s">
        <v>8994</v>
      </c>
      <c r="E40" s="38">
        <v>-260073</v>
      </c>
      <c r="F40" s="42" t="s">
        <v>8998</v>
      </c>
      <c r="G40" s="38">
        <v>-26007</v>
      </c>
      <c r="H40" s="38">
        <f t="shared" si="0"/>
        <v>-286080</v>
      </c>
      <c r="I40" s="40" t="s">
        <v>9116</v>
      </c>
      <c r="J40" s="40" t="s">
        <v>9117</v>
      </c>
      <c r="K40" s="45" t="s">
        <v>15325</v>
      </c>
      <c r="L40">
        <f t="shared" si="1"/>
        <v>22</v>
      </c>
      <c r="M40" s="47">
        <f t="shared" si="2"/>
        <v>-286080</v>
      </c>
      <c r="N40">
        <f>+VLOOKUP(L40,'Trừ tiền'!Q$5:R$509,2,0)</f>
        <v>-286080</v>
      </c>
      <c r="O40" s="47">
        <f t="shared" si="3"/>
        <v>0</v>
      </c>
    </row>
    <row r="41" spans="1:15" hidden="1" x14ac:dyDescent="0.25">
      <c r="A41" s="43">
        <v>44939</v>
      </c>
      <c r="B41" s="40" t="s">
        <v>10306</v>
      </c>
      <c r="C41" s="40" t="s">
        <v>9443</v>
      </c>
      <c r="D41" s="40" t="s">
        <v>8994</v>
      </c>
      <c r="E41" s="38">
        <v>-110250</v>
      </c>
      <c r="F41" s="42" t="s">
        <v>9114</v>
      </c>
      <c r="G41" s="38">
        <v>-8820</v>
      </c>
      <c r="H41" s="38">
        <f t="shared" si="0"/>
        <v>-119070</v>
      </c>
      <c r="I41" s="40" t="s">
        <v>9001</v>
      </c>
      <c r="J41" s="40" t="s">
        <v>9002</v>
      </c>
      <c r="K41" s="45" t="s">
        <v>15325</v>
      </c>
      <c r="L41">
        <f t="shared" si="1"/>
        <v>858</v>
      </c>
      <c r="M41" s="47">
        <f t="shared" si="2"/>
        <v>-119070</v>
      </c>
      <c r="N41">
        <f>+VLOOKUP(L41,'Trừ tiền'!Q$5:R$509,2,0)</f>
        <v>-119070</v>
      </c>
      <c r="O41" s="47">
        <f t="shared" si="3"/>
        <v>0</v>
      </c>
    </row>
    <row r="42" spans="1:15" hidden="1" x14ac:dyDescent="0.25">
      <c r="A42" s="43">
        <v>44939</v>
      </c>
      <c r="B42" s="40" t="s">
        <v>10433</v>
      </c>
      <c r="C42" s="40" t="s">
        <v>9443</v>
      </c>
      <c r="D42" s="40" t="s">
        <v>8994</v>
      </c>
      <c r="E42" s="38">
        <v>-255565</v>
      </c>
      <c r="F42" s="42" t="s">
        <v>9114</v>
      </c>
      <c r="G42" s="38">
        <v>-20445</v>
      </c>
      <c r="H42" s="38">
        <f t="shared" si="0"/>
        <v>-276010</v>
      </c>
      <c r="I42" s="40" t="s">
        <v>9001</v>
      </c>
      <c r="J42" s="40" t="s">
        <v>9002</v>
      </c>
      <c r="K42" s="45" t="s">
        <v>15325</v>
      </c>
      <c r="L42">
        <f t="shared" si="1"/>
        <v>975</v>
      </c>
      <c r="M42" s="47">
        <f t="shared" si="2"/>
        <v>-276010</v>
      </c>
      <c r="N42">
        <f>+VLOOKUP(L42,'Trừ tiền'!Q$5:R$509,2,0)</f>
        <v>-276010</v>
      </c>
      <c r="O42" s="47">
        <f t="shared" si="3"/>
        <v>0</v>
      </c>
    </row>
    <row r="43" spans="1:15" hidden="1" x14ac:dyDescent="0.25">
      <c r="A43" s="43">
        <v>44939</v>
      </c>
      <c r="B43" s="40" t="s">
        <v>10565</v>
      </c>
      <c r="C43" s="40" t="s">
        <v>9443</v>
      </c>
      <c r="D43" s="40" t="s">
        <v>8994</v>
      </c>
      <c r="E43" s="38">
        <v>-200728</v>
      </c>
      <c r="F43" s="42" t="s">
        <v>9114</v>
      </c>
      <c r="G43" s="38">
        <v>-16058</v>
      </c>
      <c r="H43" s="38">
        <f t="shared" si="0"/>
        <v>-216786</v>
      </c>
      <c r="I43" s="40" t="s">
        <v>9001</v>
      </c>
      <c r="J43" s="40" t="s">
        <v>9002</v>
      </c>
      <c r="K43" s="45" t="s">
        <v>15325</v>
      </c>
      <c r="L43">
        <f t="shared" si="1"/>
        <v>1043</v>
      </c>
      <c r="M43" s="47">
        <f t="shared" si="2"/>
        <v>-216786</v>
      </c>
      <c r="N43">
        <f>+VLOOKUP(L43,'Trừ tiền'!Q$5:R$509,2,0)</f>
        <v>-216786</v>
      </c>
      <c r="O43" s="47">
        <f t="shared" si="3"/>
        <v>0</v>
      </c>
    </row>
    <row r="44" spans="1:15" hidden="1" x14ac:dyDescent="0.25">
      <c r="A44" s="43">
        <v>44940</v>
      </c>
      <c r="B44" s="40" t="s">
        <v>9032</v>
      </c>
      <c r="C44" s="40" t="s">
        <v>10720</v>
      </c>
      <c r="D44" s="40" t="s">
        <v>8994</v>
      </c>
      <c r="E44" s="38">
        <v>-111058</v>
      </c>
      <c r="F44" s="42" t="s">
        <v>9114</v>
      </c>
      <c r="G44" s="38">
        <v>-8885</v>
      </c>
      <c r="H44" s="38">
        <f t="shared" si="0"/>
        <v>-119943</v>
      </c>
      <c r="I44" s="40" t="s">
        <v>9619</v>
      </c>
      <c r="J44" s="40" t="s">
        <v>9620</v>
      </c>
      <c r="K44" s="45" t="s">
        <v>15325</v>
      </c>
      <c r="L44">
        <f t="shared" si="1"/>
        <v>17</v>
      </c>
      <c r="M44" s="47">
        <f t="shared" si="2"/>
        <v>-119943</v>
      </c>
      <c r="N44">
        <f>+VLOOKUP(L44,'Trừ tiền'!Q$5:R$509,2,0)</f>
        <v>-119943</v>
      </c>
      <c r="O44" s="47">
        <f t="shared" si="3"/>
        <v>0</v>
      </c>
    </row>
    <row r="45" spans="1:15" hidden="1" x14ac:dyDescent="0.25">
      <c r="A45" s="43">
        <v>44940</v>
      </c>
      <c r="B45" s="40" t="s">
        <v>9056</v>
      </c>
      <c r="C45" s="40" t="s">
        <v>10721</v>
      </c>
      <c r="D45" s="40" t="s">
        <v>8994</v>
      </c>
      <c r="E45" s="38">
        <v>-269036</v>
      </c>
      <c r="F45" s="42" t="s">
        <v>8998</v>
      </c>
      <c r="G45" s="38">
        <v>-26904</v>
      </c>
      <c r="H45" s="38">
        <f t="shared" si="0"/>
        <v>-295940</v>
      </c>
      <c r="I45" s="40" t="s">
        <v>9343</v>
      </c>
      <c r="J45" s="40" t="s">
        <v>9344</v>
      </c>
      <c r="K45" s="45" t="s">
        <v>15325</v>
      </c>
      <c r="L45">
        <f t="shared" si="1"/>
        <v>24</v>
      </c>
      <c r="M45" s="47">
        <f t="shared" si="2"/>
        <v>-295940</v>
      </c>
      <c r="N45">
        <f>+VLOOKUP(L45,'Trừ tiền'!Q$5:R$509,2,0)</f>
        <v>-295940</v>
      </c>
      <c r="O45" s="47">
        <f t="shared" si="3"/>
        <v>0</v>
      </c>
    </row>
    <row r="46" spans="1:15" x14ac:dyDescent="0.25">
      <c r="A46" s="43">
        <v>44940</v>
      </c>
      <c r="B46" s="40" t="s">
        <v>9084</v>
      </c>
      <c r="C46" s="40" t="s">
        <v>9441</v>
      </c>
      <c r="D46" s="40" t="s">
        <v>8994</v>
      </c>
      <c r="E46" s="38">
        <v>-441000</v>
      </c>
      <c r="F46" s="42" t="s">
        <v>9114</v>
      </c>
      <c r="G46" s="38">
        <v>-35280</v>
      </c>
      <c r="H46" s="38">
        <f t="shared" si="0"/>
        <v>-476280</v>
      </c>
      <c r="I46" s="40" t="s">
        <v>9034</v>
      </c>
      <c r="J46" s="40" t="s">
        <v>9035</v>
      </c>
      <c r="K46" s="45" t="s">
        <v>15325</v>
      </c>
      <c r="L46">
        <f t="shared" si="1"/>
        <v>56</v>
      </c>
      <c r="M46" s="47">
        <f t="shared" si="2"/>
        <v>-476280</v>
      </c>
      <c r="N46" t="s">
        <v>17926</v>
      </c>
      <c r="O46" s="47" t="e">
        <f t="shared" si="3"/>
        <v>#VALUE!</v>
      </c>
    </row>
    <row r="47" spans="1:15" hidden="1" x14ac:dyDescent="0.25">
      <c r="A47" s="43">
        <v>44940</v>
      </c>
      <c r="B47" s="40" t="s">
        <v>9087</v>
      </c>
      <c r="C47" s="40" t="s">
        <v>9441</v>
      </c>
      <c r="D47" s="40" t="s">
        <v>8994</v>
      </c>
      <c r="E47" s="38">
        <v>-61050</v>
      </c>
      <c r="F47" s="42" t="s">
        <v>9114</v>
      </c>
      <c r="G47" s="38">
        <v>-4884</v>
      </c>
      <c r="H47" s="38">
        <f t="shared" si="0"/>
        <v>-65934</v>
      </c>
      <c r="I47" s="40" t="s">
        <v>9034</v>
      </c>
      <c r="J47" s="40" t="s">
        <v>9035</v>
      </c>
      <c r="K47" s="45" t="s">
        <v>15325</v>
      </c>
      <c r="L47">
        <f t="shared" si="1"/>
        <v>59</v>
      </c>
      <c r="M47" s="47">
        <f t="shared" si="2"/>
        <v>-65934</v>
      </c>
      <c r="N47">
        <f>+VLOOKUP(L47,'Trừ tiền'!Q$5:R$509,2,0)</f>
        <v>-65934</v>
      </c>
      <c r="O47" s="47">
        <f t="shared" si="3"/>
        <v>0</v>
      </c>
    </row>
    <row r="48" spans="1:15" hidden="1" x14ac:dyDescent="0.25">
      <c r="A48" s="43">
        <v>44940</v>
      </c>
      <c r="B48" s="40" t="s">
        <v>9097</v>
      </c>
      <c r="C48" s="40" t="s">
        <v>9441</v>
      </c>
      <c r="D48" s="40" t="s">
        <v>8994</v>
      </c>
      <c r="E48" s="38">
        <v>-456155</v>
      </c>
      <c r="F48" s="42" t="s">
        <v>9114</v>
      </c>
      <c r="G48" s="38">
        <v>-36492</v>
      </c>
      <c r="H48" s="38">
        <f t="shared" si="0"/>
        <v>-492647</v>
      </c>
      <c r="I48" s="40" t="s">
        <v>9034</v>
      </c>
      <c r="J48" s="40" t="s">
        <v>9035</v>
      </c>
      <c r="K48" s="45" t="s">
        <v>15325</v>
      </c>
      <c r="L48">
        <f t="shared" si="1"/>
        <v>63</v>
      </c>
      <c r="M48" s="47">
        <f t="shared" si="2"/>
        <v>-492647</v>
      </c>
      <c r="N48">
        <f>+VLOOKUP(L48,'Trừ tiền'!Q$5:R$509,2,0)</f>
        <v>-492647</v>
      </c>
      <c r="O48" s="47">
        <f t="shared" si="3"/>
        <v>0</v>
      </c>
    </row>
    <row r="49" spans="1:15" x14ac:dyDescent="0.25">
      <c r="A49" s="43">
        <v>44940</v>
      </c>
      <c r="B49" s="40" t="s">
        <v>9099</v>
      </c>
      <c r="C49" s="40" t="s">
        <v>9441</v>
      </c>
      <c r="D49" s="40" t="s">
        <v>10722</v>
      </c>
      <c r="E49" s="38">
        <v>-106050</v>
      </c>
      <c r="F49" s="42" t="s">
        <v>9114</v>
      </c>
      <c r="G49" s="38">
        <v>-8484</v>
      </c>
      <c r="H49" s="38">
        <f t="shared" si="0"/>
        <v>-114534</v>
      </c>
      <c r="I49" s="40" t="s">
        <v>9034</v>
      </c>
      <c r="J49" s="40" t="s">
        <v>9035</v>
      </c>
      <c r="K49" s="45" t="s">
        <v>15325</v>
      </c>
      <c r="L49">
        <f t="shared" si="1"/>
        <v>64</v>
      </c>
      <c r="M49" s="47">
        <f t="shared" si="2"/>
        <v>-114534</v>
      </c>
      <c r="N49" t="e">
        <f>+VLOOKUP(L49,'Trừ tiền'!Q$5:R$509,2,0)</f>
        <v>#N/A</v>
      </c>
      <c r="O49" s="47" t="e">
        <f t="shared" si="3"/>
        <v>#N/A</v>
      </c>
    </row>
    <row r="50" spans="1:15" hidden="1" x14ac:dyDescent="0.25">
      <c r="A50" s="43">
        <v>44943</v>
      </c>
      <c r="B50" s="40" t="s">
        <v>9070</v>
      </c>
      <c r="C50" s="40" t="s">
        <v>10282</v>
      </c>
      <c r="D50" s="40" t="s">
        <v>8994</v>
      </c>
      <c r="E50" s="38">
        <v>-436800</v>
      </c>
      <c r="F50" s="42" t="s">
        <v>9114</v>
      </c>
      <c r="G50" s="38">
        <v>-34944</v>
      </c>
      <c r="H50" s="38">
        <f t="shared" si="0"/>
        <v>-471744</v>
      </c>
      <c r="I50" s="40" t="s">
        <v>9649</v>
      </c>
      <c r="J50" s="40" t="s">
        <v>9650</v>
      </c>
      <c r="K50" s="45" t="s">
        <v>15325</v>
      </c>
      <c r="L50">
        <f t="shared" si="1"/>
        <v>49</v>
      </c>
      <c r="M50" s="47">
        <f t="shared" si="2"/>
        <v>-471744</v>
      </c>
      <c r="N50">
        <f>+VLOOKUP(L50,'Trừ tiền'!Q$5:R$509,2,0)</f>
        <v>-471744</v>
      </c>
      <c r="O50" s="47">
        <f t="shared" si="3"/>
        <v>0</v>
      </c>
    </row>
    <row r="51" spans="1:15" hidden="1" x14ac:dyDescent="0.25">
      <c r="A51" s="43">
        <v>44943</v>
      </c>
      <c r="B51" s="40" t="s">
        <v>9074</v>
      </c>
      <c r="C51" s="40" t="s">
        <v>10282</v>
      </c>
      <c r="D51" s="40" t="s">
        <v>8994</v>
      </c>
      <c r="E51" s="38">
        <v>-433772</v>
      </c>
      <c r="F51" s="42" t="s">
        <v>9114</v>
      </c>
      <c r="G51" s="38">
        <v>-34702</v>
      </c>
      <c r="H51" s="38">
        <f t="shared" si="0"/>
        <v>-468474</v>
      </c>
      <c r="I51" s="40" t="s">
        <v>9649</v>
      </c>
      <c r="J51" s="40" t="s">
        <v>9650</v>
      </c>
      <c r="K51" s="45" t="s">
        <v>15325</v>
      </c>
      <c r="L51">
        <f t="shared" si="1"/>
        <v>50</v>
      </c>
      <c r="M51" s="47">
        <f t="shared" si="2"/>
        <v>-468474</v>
      </c>
      <c r="N51">
        <f>+VLOOKUP(L51,'Trừ tiền'!Q$5:R$509,2,0)</f>
        <v>-468474</v>
      </c>
      <c r="O51" s="47">
        <f t="shared" si="3"/>
        <v>0</v>
      </c>
    </row>
    <row r="52" spans="1:15" x14ac:dyDescent="0.25">
      <c r="A52" s="43">
        <v>44943</v>
      </c>
      <c r="B52" s="40" t="s">
        <v>9105</v>
      </c>
      <c r="C52" s="40" t="s">
        <v>9441</v>
      </c>
      <c r="D52" s="40" t="s">
        <v>10846</v>
      </c>
      <c r="E52" s="38">
        <v>-176400</v>
      </c>
      <c r="F52" s="42" t="s">
        <v>9114</v>
      </c>
      <c r="G52" s="38">
        <v>-14112</v>
      </c>
      <c r="H52" s="38">
        <f t="shared" si="0"/>
        <v>-190512</v>
      </c>
      <c r="I52" s="40" t="s">
        <v>9034</v>
      </c>
      <c r="J52" s="40" t="s">
        <v>9035</v>
      </c>
      <c r="K52" s="45" t="s">
        <v>15325</v>
      </c>
      <c r="L52">
        <f t="shared" si="1"/>
        <v>67</v>
      </c>
      <c r="M52" s="47">
        <f t="shared" si="2"/>
        <v>-190512</v>
      </c>
      <c r="N52" t="e">
        <f>+VLOOKUP(L52,'Trừ tiền'!Q$5:R$509,2,0)</f>
        <v>#N/A</v>
      </c>
      <c r="O52" s="47" t="e">
        <f t="shared" si="3"/>
        <v>#N/A</v>
      </c>
    </row>
    <row r="53" spans="1:15" hidden="1" x14ac:dyDescent="0.25">
      <c r="A53" s="43">
        <v>44943</v>
      </c>
      <c r="B53" s="40" t="s">
        <v>10641</v>
      </c>
      <c r="C53" s="40" t="s">
        <v>9443</v>
      </c>
      <c r="D53" s="40" t="s">
        <v>8994</v>
      </c>
      <c r="E53" s="38">
        <v>-111058</v>
      </c>
      <c r="F53" s="42" t="s">
        <v>9114</v>
      </c>
      <c r="G53" s="38">
        <v>-8885</v>
      </c>
      <c r="H53" s="38">
        <f t="shared" si="0"/>
        <v>-119943</v>
      </c>
      <c r="I53" s="40" t="s">
        <v>9001</v>
      </c>
      <c r="J53" s="40" t="s">
        <v>9002</v>
      </c>
      <c r="K53" s="45" t="s">
        <v>15325</v>
      </c>
      <c r="L53">
        <f t="shared" si="1"/>
        <v>1333</v>
      </c>
      <c r="M53" s="47">
        <f t="shared" si="2"/>
        <v>-119943</v>
      </c>
      <c r="N53">
        <f>+VLOOKUP(L53,'Trừ tiền'!Q$5:R$509,2,0)</f>
        <v>-119943</v>
      </c>
      <c r="O53" s="47">
        <f t="shared" si="3"/>
        <v>0</v>
      </c>
    </row>
    <row r="54" spans="1:15" hidden="1" x14ac:dyDescent="0.25">
      <c r="A54" s="43">
        <v>44943</v>
      </c>
      <c r="B54" s="40" t="s">
        <v>10653</v>
      </c>
      <c r="C54" s="40" t="s">
        <v>9443</v>
      </c>
      <c r="D54" s="40" t="s">
        <v>8994</v>
      </c>
      <c r="E54" s="38">
        <v>-1255930</v>
      </c>
      <c r="F54" s="42" t="s">
        <v>9114</v>
      </c>
      <c r="G54" s="38">
        <v>-100474</v>
      </c>
      <c r="H54" s="38">
        <f t="shared" si="0"/>
        <v>-1356404</v>
      </c>
      <c r="I54" s="40" t="s">
        <v>9001</v>
      </c>
      <c r="J54" s="40" t="s">
        <v>9002</v>
      </c>
      <c r="K54" s="45" t="s">
        <v>15325</v>
      </c>
      <c r="L54">
        <f t="shared" si="1"/>
        <v>1401</v>
      </c>
      <c r="M54" s="47">
        <f t="shared" si="2"/>
        <v>-1356404</v>
      </c>
      <c r="N54">
        <f>+VLOOKUP(L54,'Trừ tiền'!Q$5:R$509,2,0)</f>
        <v>-1356404</v>
      </c>
      <c r="O54" s="47">
        <f t="shared" si="3"/>
        <v>0</v>
      </c>
    </row>
    <row r="55" spans="1:15" hidden="1" x14ac:dyDescent="0.25">
      <c r="A55" s="43">
        <v>44943</v>
      </c>
      <c r="B55" s="40" t="s">
        <v>10663</v>
      </c>
      <c r="C55" s="40" t="s">
        <v>9443</v>
      </c>
      <c r="D55" s="40" t="s">
        <v>8994</v>
      </c>
      <c r="E55" s="38">
        <v>-88200</v>
      </c>
      <c r="F55" s="42" t="s">
        <v>9114</v>
      </c>
      <c r="G55" s="38">
        <v>-7056</v>
      </c>
      <c r="H55" s="38">
        <f t="shared" si="0"/>
        <v>-95256</v>
      </c>
      <c r="I55" s="40" t="s">
        <v>9001</v>
      </c>
      <c r="J55" s="40" t="s">
        <v>9002</v>
      </c>
      <c r="K55" s="45" t="s">
        <v>15325</v>
      </c>
      <c r="L55">
        <f t="shared" si="1"/>
        <v>1424</v>
      </c>
      <c r="M55" s="47">
        <f t="shared" si="2"/>
        <v>-95256</v>
      </c>
      <c r="N55">
        <f>+VLOOKUP(L55,'Trừ tiền'!Q$5:R$509,2,0)</f>
        <v>-95256</v>
      </c>
      <c r="O55" s="47">
        <f t="shared" si="3"/>
        <v>0</v>
      </c>
    </row>
    <row r="56" spans="1:15" hidden="1" x14ac:dyDescent="0.25">
      <c r="A56" s="43">
        <v>44943</v>
      </c>
      <c r="B56" s="40" t="s">
        <v>10449</v>
      </c>
      <c r="C56" s="40" t="s">
        <v>9443</v>
      </c>
      <c r="D56" s="40" t="s">
        <v>8994</v>
      </c>
      <c r="E56" s="38">
        <v>-494414</v>
      </c>
      <c r="F56" s="42" t="s">
        <v>9114</v>
      </c>
      <c r="G56" s="38">
        <v>-39554</v>
      </c>
      <c r="H56" s="38">
        <f t="shared" si="0"/>
        <v>-533968</v>
      </c>
      <c r="I56" s="40" t="s">
        <v>9001</v>
      </c>
      <c r="J56" s="40" t="s">
        <v>9002</v>
      </c>
      <c r="K56" s="45" t="s">
        <v>15325</v>
      </c>
      <c r="L56">
        <f t="shared" si="1"/>
        <v>1487</v>
      </c>
      <c r="M56" s="47">
        <f t="shared" si="2"/>
        <v>-533968</v>
      </c>
      <c r="N56">
        <f>+VLOOKUP(L56,'Trừ tiền'!Q$5:R$509,2,0)</f>
        <v>-533967</v>
      </c>
      <c r="O56" s="47">
        <f t="shared" si="3"/>
        <v>1</v>
      </c>
    </row>
    <row r="57" spans="1:15" hidden="1" x14ac:dyDescent="0.25">
      <c r="A57" s="43">
        <v>44944</v>
      </c>
      <c r="B57" s="40" t="s">
        <v>9130</v>
      </c>
      <c r="C57" s="40" t="s">
        <v>10923</v>
      </c>
      <c r="D57" s="40" t="s">
        <v>8994</v>
      </c>
      <c r="E57" s="38">
        <v>-655733</v>
      </c>
      <c r="F57" s="42" t="s">
        <v>8998</v>
      </c>
      <c r="G57" s="38">
        <v>-65573</v>
      </c>
      <c r="H57" s="38">
        <f t="shared" si="0"/>
        <v>-721306</v>
      </c>
      <c r="I57" s="40" t="s">
        <v>9072</v>
      </c>
      <c r="J57" s="40" t="s">
        <v>9073</v>
      </c>
      <c r="K57" s="45" t="s">
        <v>15325</v>
      </c>
      <c r="L57">
        <f t="shared" si="1"/>
        <v>80</v>
      </c>
      <c r="M57" s="47">
        <f t="shared" si="2"/>
        <v>-721306</v>
      </c>
      <c r="N57">
        <f>+VLOOKUP(L57,'Trừ tiền'!Q$5:R$509,2,0)</f>
        <v>-721305</v>
      </c>
      <c r="O57" s="47">
        <f t="shared" si="3"/>
        <v>1</v>
      </c>
    </row>
    <row r="58" spans="1:15" hidden="1" x14ac:dyDescent="0.25">
      <c r="A58" s="43">
        <v>44944</v>
      </c>
      <c r="B58" s="40" t="s">
        <v>9147</v>
      </c>
      <c r="C58" s="40" t="s">
        <v>10562</v>
      </c>
      <c r="D58" s="40" t="s">
        <v>8994</v>
      </c>
      <c r="E58" s="38">
        <v>-569267</v>
      </c>
      <c r="F58" s="42" t="s">
        <v>9114</v>
      </c>
      <c r="G58" s="38">
        <v>-45542</v>
      </c>
      <c r="H58" s="38">
        <f t="shared" si="0"/>
        <v>-614809</v>
      </c>
      <c r="I58" s="40" t="s">
        <v>9284</v>
      </c>
      <c r="J58" s="40" t="s">
        <v>9285</v>
      </c>
      <c r="K58" s="45" t="s">
        <v>15325</v>
      </c>
      <c r="L58">
        <f t="shared" si="1"/>
        <v>89</v>
      </c>
      <c r="M58" s="47">
        <f t="shared" si="2"/>
        <v>-614809</v>
      </c>
      <c r="N58">
        <f>+VLOOKUP(L58,'Trừ tiền'!Q$5:R$509,2,0)</f>
        <v>-614808</v>
      </c>
      <c r="O58" s="47">
        <f t="shared" si="3"/>
        <v>1</v>
      </c>
    </row>
    <row r="59" spans="1:15" hidden="1" x14ac:dyDescent="0.25">
      <c r="A59" s="43">
        <v>44945</v>
      </c>
      <c r="B59" s="40" t="s">
        <v>9065</v>
      </c>
      <c r="C59" s="40" t="s">
        <v>10938</v>
      </c>
      <c r="D59" s="40" t="s">
        <v>8994</v>
      </c>
      <c r="E59" s="38">
        <v>-297000</v>
      </c>
      <c r="F59" s="42" t="s">
        <v>9114</v>
      </c>
      <c r="G59" s="38">
        <v>-23760</v>
      </c>
      <c r="H59" s="38">
        <f t="shared" si="0"/>
        <v>-320760</v>
      </c>
      <c r="I59" s="40" t="s">
        <v>10320</v>
      </c>
      <c r="J59" s="40" t="s">
        <v>10321</v>
      </c>
      <c r="K59" s="45" t="s">
        <v>15325</v>
      </c>
      <c r="L59">
        <f t="shared" si="1"/>
        <v>36</v>
      </c>
      <c r="M59" s="47">
        <f t="shared" si="2"/>
        <v>-320760</v>
      </c>
      <c r="N59">
        <f>+VLOOKUP(L59,'Trừ tiền'!Q$5:R$509,2,0)</f>
        <v>-320760</v>
      </c>
      <c r="O59" s="47">
        <f t="shared" si="3"/>
        <v>0</v>
      </c>
    </row>
    <row r="60" spans="1:15" hidden="1" x14ac:dyDescent="0.25">
      <c r="A60" s="43">
        <v>44956</v>
      </c>
      <c r="B60" s="40" t="s">
        <v>9132</v>
      </c>
      <c r="C60" s="40" t="s">
        <v>11110</v>
      </c>
      <c r="D60" s="40" t="s">
        <v>11111</v>
      </c>
      <c r="E60" s="38">
        <v>-1070484</v>
      </c>
      <c r="F60" s="42" t="s">
        <v>8998</v>
      </c>
      <c r="G60" s="38">
        <v>-107048</v>
      </c>
      <c r="H60" s="38">
        <f t="shared" si="0"/>
        <v>-1177532</v>
      </c>
      <c r="I60" s="40" t="s">
        <v>9766</v>
      </c>
      <c r="J60" s="40" t="s">
        <v>9767</v>
      </c>
      <c r="K60" s="45" t="s">
        <v>15325</v>
      </c>
      <c r="L60">
        <f t="shared" si="1"/>
        <v>81</v>
      </c>
      <c r="M60" s="47">
        <f t="shared" si="2"/>
        <v>-1177532</v>
      </c>
      <c r="N60">
        <f>+VLOOKUP(L60,'Trừ tiền'!Q$5:R$509,2,0)</f>
        <v>-1177532</v>
      </c>
      <c r="O60" s="47">
        <f t="shared" si="3"/>
        <v>0</v>
      </c>
    </row>
    <row r="61" spans="1:15" hidden="1" x14ac:dyDescent="0.25">
      <c r="A61" s="43">
        <v>44956</v>
      </c>
      <c r="B61" s="40" t="s">
        <v>10899</v>
      </c>
      <c r="C61" s="40" t="s">
        <v>9443</v>
      </c>
      <c r="D61" s="40" t="s">
        <v>8994</v>
      </c>
      <c r="E61" s="38">
        <v>-333174</v>
      </c>
      <c r="F61" s="42" t="s">
        <v>9114</v>
      </c>
      <c r="G61" s="38">
        <v>-26654</v>
      </c>
      <c r="H61" s="38">
        <f t="shared" si="0"/>
        <v>-359828</v>
      </c>
      <c r="I61" s="40" t="s">
        <v>9001</v>
      </c>
      <c r="J61" s="40" t="s">
        <v>9002</v>
      </c>
      <c r="K61" s="45" t="s">
        <v>15325</v>
      </c>
      <c r="L61">
        <f t="shared" si="1"/>
        <v>1742</v>
      </c>
      <c r="M61" s="47">
        <f t="shared" si="2"/>
        <v>-359828</v>
      </c>
      <c r="N61">
        <f>+VLOOKUP(L61,'Trừ tiền'!Q$5:R$509,2,0)</f>
        <v>-359828</v>
      </c>
      <c r="O61" s="47">
        <f t="shared" si="3"/>
        <v>0</v>
      </c>
    </row>
    <row r="62" spans="1:15" hidden="1" x14ac:dyDescent="0.25">
      <c r="A62" s="43">
        <v>44958</v>
      </c>
      <c r="B62" s="40" t="s">
        <v>9084</v>
      </c>
      <c r="C62" s="40" t="s">
        <v>11137</v>
      </c>
      <c r="D62" s="40" t="s">
        <v>8994</v>
      </c>
      <c r="E62" s="38">
        <v>-978087</v>
      </c>
      <c r="F62" s="42" t="s">
        <v>9114</v>
      </c>
      <c r="G62" s="38">
        <v>-78247</v>
      </c>
      <c r="H62" s="38">
        <f t="shared" si="0"/>
        <v>-1056334</v>
      </c>
      <c r="I62" s="40" t="s">
        <v>9221</v>
      </c>
      <c r="J62" s="40" t="s">
        <v>9222</v>
      </c>
      <c r="K62" s="45" t="s">
        <v>15325</v>
      </c>
      <c r="L62">
        <f t="shared" si="1"/>
        <v>56</v>
      </c>
      <c r="M62" s="47">
        <f t="shared" si="2"/>
        <v>-1056334</v>
      </c>
      <c r="N62">
        <f>+VLOOKUP(L62,'Trừ tiền'!Q$5:R$509,2,0)</f>
        <v>-1056334</v>
      </c>
      <c r="O62" s="47">
        <f t="shared" si="3"/>
        <v>0</v>
      </c>
    </row>
    <row r="63" spans="1:15" hidden="1" x14ac:dyDescent="0.25">
      <c r="A63" s="43">
        <v>44958</v>
      </c>
      <c r="B63" s="40" t="s">
        <v>9103</v>
      </c>
      <c r="C63" s="40" t="s">
        <v>11138</v>
      </c>
      <c r="D63" s="40" t="s">
        <v>8994</v>
      </c>
      <c r="E63" s="38">
        <v>-188798</v>
      </c>
      <c r="F63" s="42" t="s">
        <v>8998</v>
      </c>
      <c r="G63" s="38">
        <v>-18880</v>
      </c>
      <c r="H63" s="38">
        <f t="shared" si="0"/>
        <v>-207678</v>
      </c>
      <c r="I63" s="40" t="s">
        <v>9082</v>
      </c>
      <c r="J63" s="40" t="s">
        <v>9083</v>
      </c>
      <c r="K63" s="45" t="s">
        <v>15325</v>
      </c>
      <c r="L63">
        <f t="shared" si="1"/>
        <v>66</v>
      </c>
      <c r="M63" s="47">
        <f t="shared" si="2"/>
        <v>-207678</v>
      </c>
      <c r="N63">
        <f>+VLOOKUP(L63,'Trừ tiền'!Q$5:R$509,2,0)</f>
        <v>-207678</v>
      </c>
      <c r="O63" s="47">
        <f t="shared" si="3"/>
        <v>0</v>
      </c>
    </row>
    <row r="64" spans="1:15" hidden="1" x14ac:dyDescent="0.25">
      <c r="A64" s="43">
        <v>44958</v>
      </c>
      <c r="B64" s="40" t="s">
        <v>11117</v>
      </c>
      <c r="C64" s="40" t="s">
        <v>9443</v>
      </c>
      <c r="D64" s="40" t="s">
        <v>11141</v>
      </c>
      <c r="E64" s="38">
        <v>-86691</v>
      </c>
      <c r="F64" s="42" t="s">
        <v>8998</v>
      </c>
      <c r="G64" s="38">
        <v>-8669</v>
      </c>
      <c r="H64" s="38">
        <f t="shared" si="0"/>
        <v>-95360</v>
      </c>
      <c r="I64" s="40" t="s">
        <v>9001</v>
      </c>
      <c r="J64" s="40" t="s">
        <v>9002</v>
      </c>
      <c r="K64" s="45" t="s">
        <v>15325</v>
      </c>
      <c r="L64">
        <f t="shared" si="1"/>
        <v>1871</v>
      </c>
      <c r="M64" s="47">
        <f t="shared" si="2"/>
        <v>-95360</v>
      </c>
      <c r="N64">
        <f>+VLOOKUP(L64,'Trừ tiền'!Q$5:R$509,2,0)</f>
        <v>-95360</v>
      </c>
      <c r="O64" s="47">
        <f t="shared" si="3"/>
        <v>0</v>
      </c>
    </row>
    <row r="65" spans="1:15" hidden="1" x14ac:dyDescent="0.25">
      <c r="A65" s="43">
        <v>44958</v>
      </c>
      <c r="B65" s="40" t="s">
        <v>11118</v>
      </c>
      <c r="C65" s="40" t="s">
        <v>9443</v>
      </c>
      <c r="D65" s="40" t="s">
        <v>11142</v>
      </c>
      <c r="E65" s="38">
        <v>-661500</v>
      </c>
      <c r="F65" s="42" t="s">
        <v>9114</v>
      </c>
      <c r="G65" s="38">
        <v>-52920</v>
      </c>
      <c r="H65" s="38">
        <f t="shared" si="0"/>
        <v>-714420</v>
      </c>
      <c r="I65" s="40" t="s">
        <v>9001</v>
      </c>
      <c r="J65" s="40" t="s">
        <v>9002</v>
      </c>
      <c r="K65" s="45" t="s">
        <v>15325</v>
      </c>
      <c r="L65">
        <f t="shared" si="1"/>
        <v>1983</v>
      </c>
      <c r="M65" s="47">
        <f t="shared" si="2"/>
        <v>-714420</v>
      </c>
      <c r="N65">
        <f>+VLOOKUP(L65,'Trừ tiền'!Q$5:R$509,2,0)</f>
        <v>-714420</v>
      </c>
      <c r="O65" s="47">
        <f t="shared" si="3"/>
        <v>0</v>
      </c>
    </row>
    <row r="66" spans="1:15" hidden="1" x14ac:dyDescent="0.25">
      <c r="A66" s="43">
        <v>44958</v>
      </c>
      <c r="B66" s="40" t="s">
        <v>11119</v>
      </c>
      <c r="C66" s="40" t="s">
        <v>9443</v>
      </c>
      <c r="D66" s="40" t="s">
        <v>11142</v>
      </c>
      <c r="E66" s="38">
        <v>-868581</v>
      </c>
      <c r="F66" s="42" t="s">
        <v>9114</v>
      </c>
      <c r="G66" s="38">
        <v>-69486</v>
      </c>
      <c r="H66" s="38">
        <f t="shared" si="0"/>
        <v>-938067</v>
      </c>
      <c r="I66" s="40" t="s">
        <v>9001</v>
      </c>
      <c r="J66" s="40" t="s">
        <v>9002</v>
      </c>
      <c r="K66" s="45" t="s">
        <v>15325</v>
      </c>
      <c r="L66">
        <f t="shared" si="1"/>
        <v>1984</v>
      </c>
      <c r="M66" s="47">
        <f t="shared" si="2"/>
        <v>-938067</v>
      </c>
      <c r="N66">
        <f>+VLOOKUP(L66,'Trừ tiền'!Q$5:R$509,2,0)</f>
        <v>-938067</v>
      </c>
      <c r="O66" s="47">
        <f t="shared" si="3"/>
        <v>0</v>
      </c>
    </row>
    <row r="67" spans="1:15" hidden="1" x14ac:dyDescent="0.25">
      <c r="A67" s="43">
        <v>44958</v>
      </c>
      <c r="B67" s="40" t="s">
        <v>11120</v>
      </c>
      <c r="C67" s="40" t="s">
        <v>9443</v>
      </c>
      <c r="D67" s="40" t="s">
        <v>11142</v>
      </c>
      <c r="E67" s="38">
        <v>-594000</v>
      </c>
      <c r="F67" s="42" t="s">
        <v>9114</v>
      </c>
      <c r="G67" s="38">
        <v>-47520</v>
      </c>
      <c r="H67" s="38">
        <f t="shared" si="0"/>
        <v>-641520</v>
      </c>
      <c r="I67" s="40" t="s">
        <v>9001</v>
      </c>
      <c r="J67" s="40" t="s">
        <v>9002</v>
      </c>
      <c r="K67" s="45" t="s">
        <v>15325</v>
      </c>
      <c r="L67">
        <f t="shared" si="1"/>
        <v>1985</v>
      </c>
      <c r="M67" s="47">
        <f t="shared" si="2"/>
        <v>-641520</v>
      </c>
      <c r="N67">
        <f>+VLOOKUP(L67,'Trừ tiền'!Q$5:R$509,2,0)</f>
        <v>-641520</v>
      </c>
      <c r="O67" s="47">
        <f t="shared" si="3"/>
        <v>0</v>
      </c>
    </row>
    <row r="68" spans="1:15" hidden="1" x14ac:dyDescent="0.25">
      <c r="A68" s="43">
        <v>44958</v>
      </c>
      <c r="B68" s="40" t="s">
        <v>11121</v>
      </c>
      <c r="C68" s="40" t="s">
        <v>9443</v>
      </c>
      <c r="D68" s="40" t="s">
        <v>11143</v>
      </c>
      <c r="E68" s="38">
        <v>-551250</v>
      </c>
      <c r="F68" s="42" t="s">
        <v>9114</v>
      </c>
      <c r="G68" s="38">
        <v>-44100</v>
      </c>
      <c r="H68" s="38">
        <f t="shared" si="0"/>
        <v>-595350</v>
      </c>
      <c r="I68" s="40" t="s">
        <v>9001</v>
      </c>
      <c r="J68" s="40" t="s">
        <v>9002</v>
      </c>
      <c r="K68" s="45" t="s">
        <v>15325</v>
      </c>
      <c r="L68">
        <f t="shared" si="1"/>
        <v>2015</v>
      </c>
      <c r="M68" s="47">
        <f t="shared" si="2"/>
        <v>-595350</v>
      </c>
      <c r="N68">
        <f>+VLOOKUP(L68,'Trừ tiền'!Q$5:R$509,2,0)</f>
        <v>-595350</v>
      </c>
      <c r="O68" s="47">
        <f t="shared" si="3"/>
        <v>0</v>
      </c>
    </row>
    <row r="69" spans="1:15" hidden="1" x14ac:dyDescent="0.25">
      <c r="A69" s="43">
        <v>44959</v>
      </c>
      <c r="B69" s="40" t="s">
        <v>11122</v>
      </c>
      <c r="C69" s="40" t="s">
        <v>9443</v>
      </c>
      <c r="D69" s="40" t="s">
        <v>8994</v>
      </c>
      <c r="E69" s="38">
        <v>-987600</v>
      </c>
      <c r="F69" s="42" t="s">
        <v>9114</v>
      </c>
      <c r="G69" s="38">
        <v>-79008</v>
      </c>
      <c r="H69" s="38">
        <f t="shared" ref="H69:H132" si="4">+G69+E69</f>
        <v>-1066608</v>
      </c>
      <c r="I69" s="40" t="s">
        <v>9001</v>
      </c>
      <c r="J69" s="40" t="s">
        <v>9002</v>
      </c>
      <c r="K69" s="45" t="s">
        <v>15325</v>
      </c>
      <c r="L69">
        <f t="shared" ref="L69:L132" si="5">+B69*1</f>
        <v>2143</v>
      </c>
      <c r="M69" s="47">
        <f t="shared" ref="M69:M132" si="6">+H69</f>
        <v>-1066608</v>
      </c>
      <c r="N69">
        <f>+VLOOKUP(L69,'Trừ tiền'!Q$5:R$509,2,0)</f>
        <v>-1066608</v>
      </c>
      <c r="O69" s="47">
        <f t="shared" ref="O69:O132" si="7">+N69-M69</f>
        <v>0</v>
      </c>
    </row>
    <row r="70" spans="1:15" hidden="1" x14ac:dyDescent="0.25">
      <c r="A70" s="43">
        <v>44959</v>
      </c>
      <c r="B70" s="40" t="s">
        <v>11152</v>
      </c>
      <c r="C70" s="40" t="s">
        <v>9443</v>
      </c>
      <c r="D70" s="40" t="s">
        <v>11153</v>
      </c>
      <c r="E70" s="38">
        <v>-173040</v>
      </c>
      <c r="F70" s="42" t="s">
        <v>9114</v>
      </c>
      <c r="G70" s="38">
        <v>-13843</v>
      </c>
      <c r="H70" s="38">
        <f t="shared" si="4"/>
        <v>-186883</v>
      </c>
      <c r="I70" s="40" t="s">
        <v>9001</v>
      </c>
      <c r="J70" s="40" t="s">
        <v>9002</v>
      </c>
      <c r="K70" s="45" t="s">
        <v>15325</v>
      </c>
      <c r="L70">
        <f t="shared" si="5"/>
        <v>2273</v>
      </c>
      <c r="M70" s="47">
        <f t="shared" si="6"/>
        <v>-186883</v>
      </c>
      <c r="N70">
        <f>+VLOOKUP(L70,'Trừ tiền'!Q$5:R$509,2,0)</f>
        <v>-186883</v>
      </c>
      <c r="O70" s="47">
        <f t="shared" si="7"/>
        <v>0</v>
      </c>
    </row>
    <row r="71" spans="1:15" hidden="1" x14ac:dyDescent="0.25">
      <c r="A71" s="43">
        <v>44960</v>
      </c>
      <c r="B71" s="40" t="s">
        <v>9064</v>
      </c>
      <c r="C71" s="40" t="s">
        <v>10492</v>
      </c>
      <c r="D71" s="40" t="s">
        <v>8994</v>
      </c>
      <c r="E71" s="38">
        <v>-283166</v>
      </c>
      <c r="F71" s="42" t="s">
        <v>9114</v>
      </c>
      <c r="G71" s="38">
        <v>-22653</v>
      </c>
      <c r="H71" s="38">
        <f t="shared" si="4"/>
        <v>-305819</v>
      </c>
      <c r="I71" s="40" t="s">
        <v>9159</v>
      </c>
      <c r="J71" s="40" t="s">
        <v>9160</v>
      </c>
      <c r="K71" s="45" t="s">
        <v>15325</v>
      </c>
      <c r="L71">
        <f t="shared" si="5"/>
        <v>35</v>
      </c>
      <c r="M71" s="47">
        <f t="shared" si="6"/>
        <v>-305819</v>
      </c>
      <c r="N71">
        <v>-305819</v>
      </c>
      <c r="O71" s="47">
        <f t="shared" si="7"/>
        <v>0</v>
      </c>
    </row>
    <row r="72" spans="1:15" hidden="1" x14ac:dyDescent="0.25">
      <c r="A72" s="43">
        <v>44960</v>
      </c>
      <c r="B72" s="40" t="s">
        <v>9075</v>
      </c>
      <c r="C72" s="40" t="s">
        <v>9727</v>
      </c>
      <c r="D72" s="40" t="s">
        <v>8994</v>
      </c>
      <c r="E72" s="38">
        <v>-445500</v>
      </c>
      <c r="F72" s="42" t="s">
        <v>8998</v>
      </c>
      <c r="G72" s="38">
        <v>-44550</v>
      </c>
      <c r="H72" s="38">
        <f t="shared" si="4"/>
        <v>-490050</v>
      </c>
      <c r="I72" s="40" t="s">
        <v>9728</v>
      </c>
      <c r="J72" s="40" t="s">
        <v>9729</v>
      </c>
      <c r="K72" s="45" t="s">
        <v>15325</v>
      </c>
      <c r="L72">
        <f t="shared" si="5"/>
        <v>52</v>
      </c>
      <c r="M72" s="47">
        <f t="shared" si="6"/>
        <v>-490050</v>
      </c>
      <c r="N72">
        <f>+VLOOKUP(L72,'Trừ tiền'!Q$5:R$509,2,0)</f>
        <v>-490050</v>
      </c>
      <c r="O72" s="47">
        <f t="shared" si="7"/>
        <v>0</v>
      </c>
    </row>
    <row r="73" spans="1:15" hidden="1" x14ac:dyDescent="0.25">
      <c r="A73" s="43">
        <v>44960</v>
      </c>
      <c r="B73" s="40" t="s">
        <v>9085</v>
      </c>
      <c r="C73" s="40" t="s">
        <v>11178</v>
      </c>
      <c r="D73" s="40" t="s">
        <v>11179</v>
      </c>
      <c r="E73" s="38">
        <v>-95040</v>
      </c>
      <c r="F73" s="42" t="s">
        <v>9114</v>
      </c>
      <c r="G73" s="38">
        <v>-7603</v>
      </c>
      <c r="H73" s="38">
        <f t="shared" si="4"/>
        <v>-102643</v>
      </c>
      <c r="I73" s="40" t="s">
        <v>10324</v>
      </c>
      <c r="J73" s="40" t="s">
        <v>10325</v>
      </c>
      <c r="K73" s="45" t="s">
        <v>15325</v>
      </c>
      <c r="L73">
        <f t="shared" si="5"/>
        <v>57</v>
      </c>
      <c r="M73" s="47">
        <f t="shared" si="6"/>
        <v>-102643</v>
      </c>
      <c r="N73">
        <f>+VLOOKUP(L73,'Trừ tiền'!Q$5:R$509,2,0)</f>
        <v>-102643</v>
      </c>
      <c r="O73" s="47">
        <f t="shared" si="7"/>
        <v>0</v>
      </c>
    </row>
    <row r="74" spans="1:15" hidden="1" x14ac:dyDescent="0.25">
      <c r="A74" s="43">
        <v>44960</v>
      </c>
      <c r="B74" s="40" t="s">
        <v>9086</v>
      </c>
      <c r="C74" s="40" t="s">
        <v>11178</v>
      </c>
      <c r="D74" s="40" t="s">
        <v>11179</v>
      </c>
      <c r="E74" s="38">
        <v>-283197</v>
      </c>
      <c r="F74" s="42" t="s">
        <v>8998</v>
      </c>
      <c r="G74" s="38">
        <v>-28320</v>
      </c>
      <c r="H74" s="38">
        <f t="shared" si="4"/>
        <v>-311517</v>
      </c>
      <c r="I74" s="40" t="s">
        <v>10324</v>
      </c>
      <c r="J74" s="40" t="s">
        <v>10325</v>
      </c>
      <c r="K74" s="45" t="s">
        <v>15325</v>
      </c>
      <c r="L74">
        <f t="shared" si="5"/>
        <v>58</v>
      </c>
      <c r="M74" s="47">
        <f t="shared" si="6"/>
        <v>-311517</v>
      </c>
      <c r="N74">
        <f>+VLOOKUP(L74,'Trừ tiền'!Q$5:R$509,2,0)</f>
        <v>-311517</v>
      </c>
      <c r="O74" s="47">
        <f t="shared" si="7"/>
        <v>0</v>
      </c>
    </row>
    <row r="75" spans="1:15" hidden="1" x14ac:dyDescent="0.25">
      <c r="A75" s="43">
        <v>44960</v>
      </c>
      <c r="B75" s="40" t="s">
        <v>9195</v>
      </c>
      <c r="C75" s="40" t="s">
        <v>11180</v>
      </c>
      <c r="D75" s="40" t="s">
        <v>11181</v>
      </c>
      <c r="E75" s="38">
        <v>-968657</v>
      </c>
      <c r="F75" s="42" t="s">
        <v>8998</v>
      </c>
      <c r="G75" s="38">
        <v>-96866</v>
      </c>
      <c r="H75" s="38">
        <f t="shared" si="4"/>
        <v>-1065523</v>
      </c>
      <c r="I75" s="40" t="s">
        <v>9601</v>
      </c>
      <c r="J75" s="40" t="s">
        <v>9602</v>
      </c>
      <c r="K75" s="45" t="s">
        <v>15325</v>
      </c>
      <c r="L75">
        <f t="shared" si="5"/>
        <v>111</v>
      </c>
      <c r="M75" s="47">
        <f t="shared" si="6"/>
        <v>-1065523</v>
      </c>
      <c r="N75">
        <f>+VLOOKUP(L75,'Trừ tiền'!Q$5:R$509,2,0)</f>
        <v>-1065523</v>
      </c>
      <c r="O75" s="47">
        <f t="shared" si="7"/>
        <v>0</v>
      </c>
    </row>
    <row r="76" spans="1:15" hidden="1" x14ac:dyDescent="0.25">
      <c r="A76" s="43">
        <v>44960</v>
      </c>
      <c r="B76" s="40" t="s">
        <v>9250</v>
      </c>
      <c r="C76" s="40" t="s">
        <v>9441</v>
      </c>
      <c r="D76" s="40" t="s">
        <v>11182</v>
      </c>
      <c r="E76" s="38">
        <v>-142560</v>
      </c>
      <c r="F76" s="42" t="s">
        <v>9114</v>
      </c>
      <c r="G76" s="38">
        <v>-11405</v>
      </c>
      <c r="H76" s="38">
        <f t="shared" si="4"/>
        <v>-153965</v>
      </c>
      <c r="I76" s="40" t="s">
        <v>9034</v>
      </c>
      <c r="J76" s="40" t="s">
        <v>9035</v>
      </c>
      <c r="K76" s="45" t="s">
        <v>15325</v>
      </c>
      <c r="L76">
        <f t="shared" si="5"/>
        <v>137</v>
      </c>
      <c r="M76" s="47">
        <f t="shared" si="6"/>
        <v>-153965</v>
      </c>
      <c r="N76">
        <f>+VLOOKUP(L76,'Trừ tiền'!Q$5:R$509,2,0)</f>
        <v>-153965</v>
      </c>
      <c r="O76" s="47">
        <f t="shared" si="7"/>
        <v>0</v>
      </c>
    </row>
    <row r="77" spans="1:15" hidden="1" x14ac:dyDescent="0.25">
      <c r="A77" s="43">
        <v>44960</v>
      </c>
      <c r="B77" s="40" t="s">
        <v>9470</v>
      </c>
      <c r="C77" s="40" t="s">
        <v>9442</v>
      </c>
      <c r="D77" s="40" t="s">
        <v>11183</v>
      </c>
      <c r="E77" s="38">
        <v>-888360</v>
      </c>
      <c r="F77" s="42" t="s">
        <v>9114</v>
      </c>
      <c r="G77" s="38">
        <v>-71069</v>
      </c>
      <c r="H77" s="38">
        <f t="shared" si="4"/>
        <v>-959429</v>
      </c>
      <c r="I77" s="40" t="s">
        <v>9406</v>
      </c>
      <c r="J77" s="40" t="s">
        <v>9407</v>
      </c>
      <c r="K77" s="45" t="s">
        <v>15325</v>
      </c>
      <c r="L77">
        <f t="shared" si="5"/>
        <v>237</v>
      </c>
      <c r="M77" s="47">
        <f t="shared" si="6"/>
        <v>-959429</v>
      </c>
      <c r="N77">
        <f>+VLOOKUP(L77,'Trừ tiền'!Q$5:R$509,2,0)</f>
        <v>-959429</v>
      </c>
      <c r="O77" s="47">
        <f t="shared" si="7"/>
        <v>0</v>
      </c>
    </row>
    <row r="78" spans="1:15" hidden="1" x14ac:dyDescent="0.25">
      <c r="A78" s="43">
        <v>44961</v>
      </c>
      <c r="B78" s="40" t="s">
        <v>9236</v>
      </c>
      <c r="C78" s="40" t="s">
        <v>9438</v>
      </c>
      <c r="D78" s="40"/>
      <c r="E78" s="38">
        <v>-188798</v>
      </c>
      <c r="F78" s="42" t="s">
        <v>9114</v>
      </c>
      <c r="G78" s="38">
        <f>+F78*E78</f>
        <v>-15103.84</v>
      </c>
      <c r="H78" s="38">
        <f t="shared" si="4"/>
        <v>-203901.84</v>
      </c>
      <c r="I78" s="40" t="s">
        <v>9439</v>
      </c>
      <c r="J78" s="40" t="s">
        <v>9440</v>
      </c>
      <c r="K78" s="45" t="s">
        <v>15325</v>
      </c>
      <c r="L78">
        <f t="shared" si="5"/>
        <v>129</v>
      </c>
      <c r="M78" s="47">
        <f t="shared" si="6"/>
        <v>-203901.84</v>
      </c>
      <c r="N78">
        <f>+VLOOKUP(L78,'Trừ tiền'!Q$5:R$509,2,0)</f>
        <v>-203902</v>
      </c>
      <c r="O78" s="47">
        <f t="shared" si="7"/>
        <v>-0.16000000000349246</v>
      </c>
    </row>
    <row r="79" spans="1:15" hidden="1" x14ac:dyDescent="0.25">
      <c r="A79" s="43">
        <v>44961</v>
      </c>
      <c r="B79" s="40" t="s">
        <v>9238</v>
      </c>
      <c r="C79" s="40" t="s">
        <v>9438</v>
      </c>
      <c r="D79" s="40" t="s">
        <v>11254</v>
      </c>
      <c r="E79" s="38">
        <v>-352800</v>
      </c>
      <c r="F79" s="42" t="s">
        <v>8998</v>
      </c>
      <c r="G79" s="38">
        <v>-35280</v>
      </c>
      <c r="H79" s="38">
        <f t="shared" si="4"/>
        <v>-388080</v>
      </c>
      <c r="I79" s="40" t="s">
        <v>9439</v>
      </c>
      <c r="J79" s="40" t="s">
        <v>9440</v>
      </c>
      <c r="K79" s="45" t="s">
        <v>15325</v>
      </c>
      <c r="L79">
        <f t="shared" si="5"/>
        <v>130</v>
      </c>
      <c r="M79" s="47">
        <f t="shared" si="6"/>
        <v>-388080</v>
      </c>
      <c r="N79">
        <f>+VLOOKUP(L79,'Trừ tiền'!Q$5:R$509,2,0)</f>
        <v>-388080</v>
      </c>
      <c r="O79" s="47">
        <f t="shared" si="7"/>
        <v>0</v>
      </c>
    </row>
    <row r="80" spans="1:15" hidden="1" x14ac:dyDescent="0.25">
      <c r="A80" s="43">
        <v>44961</v>
      </c>
      <c r="B80" s="40" t="s">
        <v>9262</v>
      </c>
      <c r="C80" s="40" t="s">
        <v>11255</v>
      </c>
      <c r="D80" s="40" t="s">
        <v>8994</v>
      </c>
      <c r="E80" s="38">
        <v>-242080</v>
      </c>
      <c r="F80" s="42" t="s">
        <v>9114</v>
      </c>
      <c r="G80" s="38">
        <v>-19366</v>
      </c>
      <c r="H80" s="38">
        <f t="shared" si="4"/>
        <v>-261446</v>
      </c>
      <c r="I80" s="40" t="s">
        <v>9631</v>
      </c>
      <c r="J80" s="40" t="s">
        <v>9632</v>
      </c>
      <c r="K80" s="45" t="s">
        <v>15325</v>
      </c>
      <c r="L80">
        <f t="shared" si="5"/>
        <v>143</v>
      </c>
      <c r="M80" s="47">
        <f t="shared" si="6"/>
        <v>-261446</v>
      </c>
      <c r="N80">
        <f>+VLOOKUP(L80,'Trừ tiền'!Q$5:R$509,2,0)</f>
        <v>-261446</v>
      </c>
      <c r="O80" s="47">
        <f t="shared" si="7"/>
        <v>0</v>
      </c>
    </row>
    <row r="81" spans="1:15" hidden="1" x14ac:dyDescent="0.25">
      <c r="A81" s="43">
        <v>44961</v>
      </c>
      <c r="B81" s="40" t="s">
        <v>9361</v>
      </c>
      <c r="C81" s="40" t="s">
        <v>11256</v>
      </c>
      <c r="D81" s="40" t="s">
        <v>11257</v>
      </c>
      <c r="E81" s="38">
        <v>-61275</v>
      </c>
      <c r="F81" s="42" t="s">
        <v>9114</v>
      </c>
      <c r="G81" s="38">
        <v>-4902</v>
      </c>
      <c r="H81" s="38">
        <f t="shared" si="4"/>
        <v>-66177</v>
      </c>
      <c r="I81" s="40" t="s">
        <v>9289</v>
      </c>
      <c r="J81" s="40" t="s">
        <v>9290</v>
      </c>
      <c r="K81" s="45" t="s">
        <v>15325</v>
      </c>
      <c r="L81">
        <f t="shared" si="5"/>
        <v>177</v>
      </c>
      <c r="M81" s="47">
        <f t="shared" si="6"/>
        <v>-66177</v>
      </c>
      <c r="N81">
        <f>+VLOOKUP(L81,'Trừ tiền'!Q$5:R$509,2,0)</f>
        <v>-66177</v>
      </c>
      <c r="O81" s="47">
        <f t="shared" si="7"/>
        <v>0</v>
      </c>
    </row>
    <row r="82" spans="1:15" hidden="1" x14ac:dyDescent="0.25">
      <c r="A82" s="43">
        <v>44961</v>
      </c>
      <c r="B82" s="40" t="s">
        <v>9362</v>
      </c>
      <c r="C82" s="40" t="s">
        <v>11256</v>
      </c>
      <c r="D82" s="40" t="s">
        <v>11257</v>
      </c>
      <c r="E82" s="38">
        <v>-567883</v>
      </c>
      <c r="F82" s="42" t="s">
        <v>8998</v>
      </c>
      <c r="G82" s="38">
        <v>-56788</v>
      </c>
      <c r="H82" s="38">
        <f t="shared" si="4"/>
        <v>-624671</v>
      </c>
      <c r="I82" s="40" t="s">
        <v>9289</v>
      </c>
      <c r="J82" s="40" t="s">
        <v>9290</v>
      </c>
      <c r="K82" s="45" t="s">
        <v>15325</v>
      </c>
      <c r="L82">
        <f t="shared" si="5"/>
        <v>178</v>
      </c>
      <c r="M82" s="47">
        <f t="shared" si="6"/>
        <v>-624671</v>
      </c>
      <c r="N82">
        <f>+VLOOKUP(L82,'Trừ tiền'!Q$5:R$509,2,0)</f>
        <v>-624671</v>
      </c>
      <c r="O82" s="47">
        <f t="shared" si="7"/>
        <v>0</v>
      </c>
    </row>
    <row r="83" spans="1:15" hidden="1" x14ac:dyDescent="0.25">
      <c r="A83" s="43">
        <v>44963</v>
      </c>
      <c r="B83" s="40" t="s">
        <v>9287</v>
      </c>
      <c r="C83" s="40" t="s">
        <v>10923</v>
      </c>
      <c r="D83" s="40" t="s">
        <v>11284</v>
      </c>
      <c r="E83" s="38">
        <v>-405805</v>
      </c>
      <c r="F83" s="42" t="s">
        <v>8998</v>
      </c>
      <c r="G83" s="38">
        <v>-40581</v>
      </c>
      <c r="H83" s="38">
        <f t="shared" si="4"/>
        <v>-446386</v>
      </c>
      <c r="I83" s="40" t="s">
        <v>9072</v>
      </c>
      <c r="J83" s="40" t="s">
        <v>9073</v>
      </c>
      <c r="K83" s="45" t="s">
        <v>15325</v>
      </c>
      <c r="L83">
        <f t="shared" si="5"/>
        <v>153</v>
      </c>
      <c r="M83" s="47">
        <f t="shared" si="6"/>
        <v>-446386</v>
      </c>
      <c r="N83">
        <v>-446386</v>
      </c>
      <c r="O83" s="47">
        <f t="shared" si="7"/>
        <v>0</v>
      </c>
    </row>
    <row r="84" spans="1:15" hidden="1" x14ac:dyDescent="0.25">
      <c r="A84" s="43">
        <v>44963</v>
      </c>
      <c r="B84" s="40" t="s">
        <v>9287</v>
      </c>
      <c r="C84" s="40" t="s">
        <v>9441</v>
      </c>
      <c r="D84" s="40" t="s">
        <v>11285</v>
      </c>
      <c r="E84" s="38">
        <v>-193364</v>
      </c>
      <c r="F84" s="42" t="s">
        <v>9114</v>
      </c>
      <c r="G84" s="38">
        <v>-15469</v>
      </c>
      <c r="H84" s="38">
        <f t="shared" si="4"/>
        <v>-208833</v>
      </c>
      <c r="I84" s="40" t="s">
        <v>9034</v>
      </c>
      <c r="J84" s="40" t="s">
        <v>9035</v>
      </c>
      <c r="K84" s="45" t="s">
        <v>15325</v>
      </c>
      <c r="L84">
        <f t="shared" si="5"/>
        <v>153</v>
      </c>
      <c r="M84" s="47">
        <f t="shared" si="6"/>
        <v>-208833</v>
      </c>
      <c r="N84">
        <f>+VLOOKUP(L84,'Trừ tiền'!Q$5:R$509,2,0)</f>
        <v>-208833</v>
      </c>
      <c r="O84" s="47">
        <f t="shared" si="7"/>
        <v>0</v>
      </c>
    </row>
    <row r="85" spans="1:15" hidden="1" x14ac:dyDescent="0.25">
      <c r="A85" s="43">
        <v>44963</v>
      </c>
      <c r="B85" s="40" t="s">
        <v>9482</v>
      </c>
      <c r="C85" s="40" t="s">
        <v>9442</v>
      </c>
      <c r="D85" s="40" t="s">
        <v>11183</v>
      </c>
      <c r="E85" s="38">
        <v>-594000</v>
      </c>
      <c r="F85" s="42" t="s">
        <v>9114</v>
      </c>
      <c r="G85" s="38">
        <v>-47520</v>
      </c>
      <c r="H85" s="38">
        <f t="shared" si="4"/>
        <v>-641520</v>
      </c>
      <c r="I85" s="40" t="s">
        <v>9406</v>
      </c>
      <c r="J85" s="40" t="s">
        <v>9407</v>
      </c>
      <c r="K85" s="45" t="s">
        <v>15325</v>
      </c>
      <c r="L85">
        <f t="shared" si="5"/>
        <v>243</v>
      </c>
      <c r="M85" s="47">
        <f t="shared" si="6"/>
        <v>-641520</v>
      </c>
      <c r="N85">
        <f>+VLOOKUP(L85,'Trừ tiền'!Q$5:R$509,2,0)</f>
        <v>-641520</v>
      </c>
      <c r="O85" s="47">
        <f t="shared" si="7"/>
        <v>0</v>
      </c>
    </row>
    <row r="86" spans="1:15" hidden="1" x14ac:dyDescent="0.25">
      <c r="A86" s="43">
        <v>44963</v>
      </c>
      <c r="B86" s="40" t="s">
        <v>11155</v>
      </c>
      <c r="C86" s="40" t="s">
        <v>9443</v>
      </c>
      <c r="D86" s="40" t="s">
        <v>11286</v>
      </c>
      <c r="E86" s="38">
        <v>-99509</v>
      </c>
      <c r="F86" s="42" t="s">
        <v>8998</v>
      </c>
      <c r="G86" s="38">
        <v>-9951</v>
      </c>
      <c r="H86" s="38">
        <f t="shared" si="4"/>
        <v>-109460</v>
      </c>
      <c r="I86" s="40" t="s">
        <v>9001</v>
      </c>
      <c r="J86" s="40" t="s">
        <v>9002</v>
      </c>
      <c r="K86" s="45" t="s">
        <v>15325</v>
      </c>
      <c r="L86">
        <f t="shared" si="5"/>
        <v>2399</v>
      </c>
      <c r="M86" s="47">
        <f t="shared" si="6"/>
        <v>-109460</v>
      </c>
      <c r="N86">
        <f>+VLOOKUP(L86,'Trừ tiền'!Q$5:R$509,2,0)</f>
        <v>-109460</v>
      </c>
      <c r="O86" s="47">
        <f t="shared" si="7"/>
        <v>0</v>
      </c>
    </row>
    <row r="87" spans="1:15" hidden="1" x14ac:dyDescent="0.25">
      <c r="A87" s="43">
        <v>44963</v>
      </c>
      <c r="B87" s="40" t="s">
        <v>11156</v>
      </c>
      <c r="C87" s="40" t="s">
        <v>9443</v>
      </c>
      <c r="D87" s="40" t="s">
        <v>11287</v>
      </c>
      <c r="E87" s="38">
        <v>-476916</v>
      </c>
      <c r="F87" s="42" t="s">
        <v>9114</v>
      </c>
      <c r="G87" s="38">
        <v>-38153</v>
      </c>
      <c r="H87" s="38">
        <f t="shared" si="4"/>
        <v>-515069</v>
      </c>
      <c r="I87" s="40" t="s">
        <v>9001</v>
      </c>
      <c r="J87" s="40" t="s">
        <v>9002</v>
      </c>
      <c r="K87" s="45" t="s">
        <v>15325</v>
      </c>
      <c r="L87">
        <f t="shared" si="5"/>
        <v>2491</v>
      </c>
      <c r="M87" s="47">
        <f t="shared" si="6"/>
        <v>-515069</v>
      </c>
      <c r="N87">
        <f>+VLOOKUP(L87,'Trừ tiền'!Q$5:R$509,2,0)</f>
        <v>-515069</v>
      </c>
      <c r="O87" s="47">
        <f t="shared" si="7"/>
        <v>0</v>
      </c>
    </row>
    <row r="88" spans="1:15" hidden="1" x14ac:dyDescent="0.25">
      <c r="A88" s="43">
        <v>44963</v>
      </c>
      <c r="B88" s="40" t="s">
        <v>11157</v>
      </c>
      <c r="C88" s="40" t="s">
        <v>9443</v>
      </c>
      <c r="D88" s="40" t="s">
        <v>11288</v>
      </c>
      <c r="E88" s="38">
        <v>-133739</v>
      </c>
      <c r="F88" s="42" t="s">
        <v>9114</v>
      </c>
      <c r="G88" s="38">
        <v>-10699</v>
      </c>
      <c r="H88" s="38">
        <f t="shared" si="4"/>
        <v>-144438</v>
      </c>
      <c r="I88" s="40" t="s">
        <v>9001</v>
      </c>
      <c r="J88" s="40" t="s">
        <v>9002</v>
      </c>
      <c r="K88" s="45" t="s">
        <v>15325</v>
      </c>
      <c r="L88">
        <f t="shared" si="5"/>
        <v>2528</v>
      </c>
      <c r="M88" s="47">
        <f t="shared" si="6"/>
        <v>-144438</v>
      </c>
      <c r="N88">
        <f>+VLOOKUP(L88,'Trừ tiền'!Q$5:R$509,2,0)</f>
        <v>-144438</v>
      </c>
      <c r="O88" s="47">
        <f t="shared" si="7"/>
        <v>0</v>
      </c>
    </row>
    <row r="89" spans="1:15" hidden="1" x14ac:dyDescent="0.25">
      <c r="A89" s="43">
        <v>44964</v>
      </c>
      <c r="B89" s="40" t="s">
        <v>9066</v>
      </c>
      <c r="C89" s="40" t="s">
        <v>9724</v>
      </c>
      <c r="D89" s="40" t="s">
        <v>11444</v>
      </c>
      <c r="E89" s="38">
        <v>-704222</v>
      </c>
      <c r="F89" s="42" t="s">
        <v>8998</v>
      </c>
      <c r="G89" s="38">
        <v>-70422</v>
      </c>
      <c r="H89" s="38">
        <f t="shared" si="4"/>
        <v>-774644</v>
      </c>
      <c r="I89" s="40" t="s">
        <v>9725</v>
      </c>
      <c r="J89" s="40" t="s">
        <v>9726</v>
      </c>
      <c r="K89" s="45" t="s">
        <v>15325</v>
      </c>
      <c r="L89">
        <f t="shared" si="5"/>
        <v>48</v>
      </c>
      <c r="M89" s="47">
        <f t="shared" si="6"/>
        <v>-774644</v>
      </c>
      <c r="N89">
        <f>+VLOOKUP(L89,'Trừ tiền'!Q$5:R$509,2,0)</f>
        <v>-774644</v>
      </c>
      <c r="O89" s="47">
        <f t="shared" si="7"/>
        <v>0</v>
      </c>
    </row>
    <row r="90" spans="1:15" hidden="1" x14ac:dyDescent="0.25">
      <c r="A90" s="43">
        <v>44964</v>
      </c>
      <c r="B90" s="40" t="s">
        <v>9112</v>
      </c>
      <c r="C90" s="40" t="s">
        <v>11445</v>
      </c>
      <c r="D90" s="40" t="s">
        <v>8994</v>
      </c>
      <c r="E90" s="38">
        <v>-94399</v>
      </c>
      <c r="F90" s="42" t="s">
        <v>9114</v>
      </c>
      <c r="G90" s="38">
        <v>-7552</v>
      </c>
      <c r="H90" s="38">
        <f t="shared" si="4"/>
        <v>-101951</v>
      </c>
      <c r="I90" s="40" t="s">
        <v>11446</v>
      </c>
      <c r="J90" s="40" t="s">
        <v>11447</v>
      </c>
      <c r="K90" s="45" t="s">
        <v>15325</v>
      </c>
      <c r="L90">
        <f t="shared" si="5"/>
        <v>71</v>
      </c>
      <c r="M90" s="47">
        <f t="shared" si="6"/>
        <v>-101951</v>
      </c>
      <c r="N90">
        <f>+VLOOKUP(L90,'Trừ tiền'!Q$5:R$509,2,0)</f>
        <v>-101951</v>
      </c>
      <c r="O90" s="47">
        <f t="shared" si="7"/>
        <v>0</v>
      </c>
    </row>
    <row r="91" spans="1:15" hidden="1" x14ac:dyDescent="0.25">
      <c r="A91" s="43">
        <v>44964</v>
      </c>
      <c r="B91" s="40" t="s">
        <v>9293</v>
      </c>
      <c r="C91" s="40" t="s">
        <v>10562</v>
      </c>
      <c r="D91" s="40" t="s">
        <v>11448</v>
      </c>
      <c r="E91" s="38">
        <v>-563674</v>
      </c>
      <c r="F91" s="42" t="s">
        <v>9114</v>
      </c>
      <c r="G91" s="38">
        <v>-45094</v>
      </c>
      <c r="H91" s="38">
        <f t="shared" si="4"/>
        <v>-608768</v>
      </c>
      <c r="I91" s="40" t="s">
        <v>9284</v>
      </c>
      <c r="J91" s="40" t="s">
        <v>9285</v>
      </c>
      <c r="K91" s="45" t="s">
        <v>15325</v>
      </c>
      <c r="L91">
        <f t="shared" si="5"/>
        <v>155</v>
      </c>
      <c r="M91" s="47">
        <f t="shared" si="6"/>
        <v>-608768</v>
      </c>
      <c r="N91">
        <f>+VLOOKUP(L91,'Trừ tiền'!Q$5:R$509,2,0)</f>
        <v>-608768</v>
      </c>
      <c r="O91" s="47">
        <f t="shared" si="7"/>
        <v>0</v>
      </c>
    </row>
    <row r="92" spans="1:15" hidden="1" x14ac:dyDescent="0.25">
      <c r="A92" s="43">
        <v>44964</v>
      </c>
      <c r="B92" s="40" t="s">
        <v>9299</v>
      </c>
      <c r="C92" s="40" t="s">
        <v>10562</v>
      </c>
      <c r="D92" s="40" t="s">
        <v>11449</v>
      </c>
      <c r="E92" s="38">
        <v>-222116</v>
      </c>
      <c r="F92" s="42" t="s">
        <v>9114</v>
      </c>
      <c r="G92" s="38">
        <v>-17769</v>
      </c>
      <c r="H92" s="38">
        <f t="shared" si="4"/>
        <v>-239885</v>
      </c>
      <c r="I92" s="40" t="s">
        <v>9284</v>
      </c>
      <c r="J92" s="40" t="s">
        <v>9285</v>
      </c>
      <c r="K92" s="45" t="s">
        <v>15325</v>
      </c>
      <c r="L92">
        <f t="shared" si="5"/>
        <v>157</v>
      </c>
      <c r="M92" s="47">
        <f t="shared" si="6"/>
        <v>-239885</v>
      </c>
      <c r="N92">
        <f>+VLOOKUP(L92,'Trừ tiền'!Q$5:R$509,2,0)</f>
        <v>-239885</v>
      </c>
      <c r="O92" s="47">
        <f t="shared" si="7"/>
        <v>0</v>
      </c>
    </row>
    <row r="93" spans="1:15" x14ac:dyDescent="0.25">
      <c r="A93" s="43">
        <v>44964</v>
      </c>
      <c r="B93" s="40" t="s">
        <v>9325</v>
      </c>
      <c r="C93" s="40" t="s">
        <v>9441</v>
      </c>
      <c r="D93" s="40" t="s">
        <v>11450</v>
      </c>
      <c r="E93" s="38">
        <v>-507500</v>
      </c>
      <c r="F93" s="42" t="s">
        <v>9114</v>
      </c>
      <c r="G93" s="38">
        <v>-40600</v>
      </c>
      <c r="H93" s="38">
        <f t="shared" si="4"/>
        <v>-548100</v>
      </c>
      <c r="I93" s="40" t="s">
        <v>9034</v>
      </c>
      <c r="J93" s="40" t="s">
        <v>9035</v>
      </c>
      <c r="K93" s="45" t="s">
        <v>15325</v>
      </c>
      <c r="L93">
        <f t="shared" si="5"/>
        <v>165</v>
      </c>
      <c r="M93" s="47">
        <f t="shared" si="6"/>
        <v>-548100</v>
      </c>
      <c r="N93" t="e">
        <f>+VLOOKUP(L93,'Trừ tiền'!Q$5:R$509,2,0)</f>
        <v>#N/A</v>
      </c>
      <c r="O93" s="47" t="e">
        <f t="shared" si="7"/>
        <v>#N/A</v>
      </c>
    </row>
    <row r="94" spans="1:15" hidden="1" x14ac:dyDescent="0.25">
      <c r="A94" s="43">
        <v>44964</v>
      </c>
      <c r="B94" s="40" t="s">
        <v>9329</v>
      </c>
      <c r="C94" s="40" t="s">
        <v>9441</v>
      </c>
      <c r="D94" s="40" t="s">
        <v>11450</v>
      </c>
      <c r="E94" s="38">
        <v>-97078</v>
      </c>
      <c r="F94" s="42" t="s">
        <v>9114</v>
      </c>
      <c r="G94" s="38">
        <v>-7766</v>
      </c>
      <c r="H94" s="38">
        <f t="shared" si="4"/>
        <v>-104844</v>
      </c>
      <c r="I94" s="40" t="s">
        <v>9034</v>
      </c>
      <c r="J94" s="40" t="s">
        <v>9035</v>
      </c>
      <c r="K94" s="45" t="s">
        <v>15325</v>
      </c>
      <c r="L94">
        <f t="shared" si="5"/>
        <v>166</v>
      </c>
      <c r="M94" s="47">
        <f t="shared" si="6"/>
        <v>-104844</v>
      </c>
      <c r="N94">
        <f>+VLOOKUP(L94,'Trừ tiền'!Q$5:R$509,2,0)</f>
        <v>-104844</v>
      </c>
      <c r="O94" s="47">
        <f t="shared" si="7"/>
        <v>0</v>
      </c>
    </row>
    <row r="95" spans="1:15" hidden="1" x14ac:dyDescent="0.25">
      <c r="A95" s="43">
        <v>44964</v>
      </c>
      <c r="B95" s="40" t="s">
        <v>9333</v>
      </c>
      <c r="C95" s="40" t="s">
        <v>9441</v>
      </c>
      <c r="D95" s="40" t="s">
        <v>11450</v>
      </c>
      <c r="E95" s="38">
        <v>-173382</v>
      </c>
      <c r="F95" s="42" t="s">
        <v>9114</v>
      </c>
      <c r="G95" s="38">
        <v>-13871</v>
      </c>
      <c r="H95" s="38">
        <f t="shared" si="4"/>
        <v>-187253</v>
      </c>
      <c r="I95" s="40" t="s">
        <v>9034</v>
      </c>
      <c r="J95" s="40" t="s">
        <v>9035</v>
      </c>
      <c r="K95" s="45" t="s">
        <v>15325</v>
      </c>
      <c r="L95">
        <f t="shared" si="5"/>
        <v>167</v>
      </c>
      <c r="M95" s="47">
        <f t="shared" si="6"/>
        <v>-187253</v>
      </c>
      <c r="N95">
        <f>+VLOOKUP(L95,'Trừ tiền'!Q$5:R$509,2,0)</f>
        <v>-187253</v>
      </c>
      <c r="O95" s="47">
        <f t="shared" si="7"/>
        <v>0</v>
      </c>
    </row>
    <row r="96" spans="1:15" hidden="1" x14ac:dyDescent="0.25">
      <c r="A96" s="43">
        <v>44964</v>
      </c>
      <c r="B96" s="40" t="s">
        <v>9362</v>
      </c>
      <c r="C96" s="40" t="s">
        <v>9441</v>
      </c>
      <c r="D96" s="40" t="s">
        <v>11451</v>
      </c>
      <c r="E96" s="38">
        <v>-574030</v>
      </c>
      <c r="F96" s="42" t="s">
        <v>9114</v>
      </c>
      <c r="G96" s="38">
        <v>-45922</v>
      </c>
      <c r="H96" s="38">
        <f t="shared" si="4"/>
        <v>-619952</v>
      </c>
      <c r="I96" s="40" t="s">
        <v>9034</v>
      </c>
      <c r="J96" s="40" t="s">
        <v>9035</v>
      </c>
      <c r="K96" s="45" t="s">
        <v>15325</v>
      </c>
      <c r="L96">
        <f t="shared" si="5"/>
        <v>178</v>
      </c>
      <c r="M96" s="47">
        <f t="shared" si="6"/>
        <v>-619952</v>
      </c>
      <c r="N96">
        <v>-619952</v>
      </c>
      <c r="O96" s="47">
        <f t="shared" si="7"/>
        <v>0</v>
      </c>
    </row>
    <row r="97" spans="1:15" hidden="1" x14ac:dyDescent="0.25">
      <c r="A97" s="43">
        <v>44964</v>
      </c>
      <c r="B97" s="40" t="s">
        <v>11158</v>
      </c>
      <c r="C97" s="40" t="s">
        <v>9443</v>
      </c>
      <c r="D97" s="40" t="s">
        <v>11452</v>
      </c>
      <c r="E97" s="38">
        <v>-551805</v>
      </c>
      <c r="F97" s="42" t="s">
        <v>8998</v>
      </c>
      <c r="G97" s="38">
        <v>-55181</v>
      </c>
      <c r="H97" s="38">
        <f t="shared" si="4"/>
        <v>-606986</v>
      </c>
      <c r="I97" s="40" t="s">
        <v>9001</v>
      </c>
      <c r="J97" s="40" t="s">
        <v>9002</v>
      </c>
      <c r="K97" s="45" t="s">
        <v>15325</v>
      </c>
      <c r="L97">
        <f t="shared" si="5"/>
        <v>2562</v>
      </c>
      <c r="M97" s="47">
        <f t="shared" si="6"/>
        <v>-606986</v>
      </c>
      <c r="N97">
        <f>+VLOOKUP(L97,'Trừ tiền'!Q$5:R$509,2,0)</f>
        <v>-606986</v>
      </c>
      <c r="O97" s="47">
        <f t="shared" si="7"/>
        <v>0</v>
      </c>
    </row>
    <row r="98" spans="1:15" hidden="1" x14ac:dyDescent="0.25">
      <c r="A98" s="43">
        <v>44964</v>
      </c>
      <c r="B98" s="40" t="s">
        <v>11159</v>
      </c>
      <c r="C98" s="40" t="s">
        <v>9443</v>
      </c>
      <c r="D98" s="40" t="s">
        <v>11453</v>
      </c>
      <c r="E98" s="38">
        <v>-851123</v>
      </c>
      <c r="F98" s="42" t="s">
        <v>8998</v>
      </c>
      <c r="G98" s="38">
        <v>-85112</v>
      </c>
      <c r="H98" s="38">
        <f t="shared" si="4"/>
        <v>-936235</v>
      </c>
      <c r="I98" s="40" t="s">
        <v>9001</v>
      </c>
      <c r="J98" s="40" t="s">
        <v>9002</v>
      </c>
      <c r="K98" s="45" t="s">
        <v>15325</v>
      </c>
      <c r="L98">
        <f t="shared" si="5"/>
        <v>2589</v>
      </c>
      <c r="M98" s="47">
        <f t="shared" si="6"/>
        <v>-936235</v>
      </c>
      <c r="N98">
        <f>+VLOOKUP(L98,'Trừ tiền'!Q$5:R$509,2,0)</f>
        <v>-936235</v>
      </c>
      <c r="O98" s="47">
        <f t="shared" si="7"/>
        <v>0</v>
      </c>
    </row>
    <row r="99" spans="1:15" hidden="1" x14ac:dyDescent="0.25">
      <c r="A99" s="43">
        <v>44964</v>
      </c>
      <c r="B99" s="40" t="s">
        <v>11160</v>
      </c>
      <c r="C99" s="40" t="s">
        <v>9443</v>
      </c>
      <c r="D99" s="40" t="s">
        <v>11454</v>
      </c>
      <c r="E99" s="38">
        <v>-176400</v>
      </c>
      <c r="F99" s="42" t="s">
        <v>8998</v>
      </c>
      <c r="G99" s="38">
        <v>-17640</v>
      </c>
      <c r="H99" s="38">
        <f t="shared" si="4"/>
        <v>-194040</v>
      </c>
      <c r="I99" s="40" t="s">
        <v>9001</v>
      </c>
      <c r="J99" s="40" t="s">
        <v>9002</v>
      </c>
      <c r="K99" s="45" t="s">
        <v>15325</v>
      </c>
      <c r="L99">
        <f t="shared" si="5"/>
        <v>2626</v>
      </c>
      <c r="M99" s="47">
        <f t="shared" si="6"/>
        <v>-194040</v>
      </c>
      <c r="N99">
        <f>+VLOOKUP(L99,'Trừ tiền'!Q$5:R$509,2,0)</f>
        <v>-194040</v>
      </c>
      <c r="O99" s="47">
        <f t="shared" si="7"/>
        <v>0</v>
      </c>
    </row>
    <row r="100" spans="1:15" hidden="1" x14ac:dyDescent="0.25">
      <c r="A100" s="43">
        <v>44964</v>
      </c>
      <c r="B100" s="40" t="s">
        <v>11161</v>
      </c>
      <c r="C100" s="40" t="s">
        <v>9443</v>
      </c>
      <c r="D100" s="40" t="s">
        <v>11454</v>
      </c>
      <c r="E100" s="38">
        <v>-1756783</v>
      </c>
      <c r="F100" s="42" t="s">
        <v>8998</v>
      </c>
      <c r="G100" s="38">
        <v>-175678</v>
      </c>
      <c r="H100" s="38">
        <f t="shared" si="4"/>
        <v>-1932461</v>
      </c>
      <c r="I100" s="40" t="s">
        <v>9001</v>
      </c>
      <c r="J100" s="40" t="s">
        <v>9002</v>
      </c>
      <c r="K100" s="45" t="s">
        <v>15325</v>
      </c>
      <c r="L100">
        <f t="shared" si="5"/>
        <v>2627</v>
      </c>
      <c r="M100" s="47">
        <f t="shared" si="6"/>
        <v>-1932461</v>
      </c>
      <c r="N100">
        <f>+VLOOKUP(L100,'Trừ tiền'!Q$5:R$509,2,0)</f>
        <v>-1932461</v>
      </c>
      <c r="O100" s="47">
        <f t="shared" si="7"/>
        <v>0</v>
      </c>
    </row>
    <row r="101" spans="1:15" hidden="1" x14ac:dyDescent="0.25">
      <c r="A101" s="43">
        <v>44965</v>
      </c>
      <c r="B101" s="40" t="s">
        <v>9227</v>
      </c>
      <c r="C101" s="40" t="s">
        <v>11522</v>
      </c>
      <c r="D101" s="40" t="s">
        <v>11523</v>
      </c>
      <c r="E101" s="38">
        <v>-110250</v>
      </c>
      <c r="F101" s="42" t="s">
        <v>9114</v>
      </c>
      <c r="G101" s="38">
        <v>-8820</v>
      </c>
      <c r="H101" s="38">
        <f t="shared" si="4"/>
        <v>-119070</v>
      </c>
      <c r="I101" s="40" t="s">
        <v>9311</v>
      </c>
      <c r="J101" s="40" t="s">
        <v>9312</v>
      </c>
      <c r="K101" s="45" t="s">
        <v>15325</v>
      </c>
      <c r="L101">
        <f t="shared" si="5"/>
        <v>125</v>
      </c>
      <c r="M101" s="47">
        <f t="shared" si="6"/>
        <v>-119070</v>
      </c>
      <c r="N101">
        <f>+VLOOKUP(L101,'Trừ tiền'!Q$5:R$509,2,0)</f>
        <v>-119070</v>
      </c>
      <c r="O101" s="47">
        <f t="shared" si="7"/>
        <v>0</v>
      </c>
    </row>
    <row r="102" spans="1:15" hidden="1" x14ac:dyDescent="0.25">
      <c r="A102" s="43">
        <v>44965</v>
      </c>
      <c r="B102" s="40" t="s">
        <v>9369</v>
      </c>
      <c r="C102" s="40" t="s">
        <v>10562</v>
      </c>
      <c r="D102" s="40" t="s">
        <v>11524</v>
      </c>
      <c r="E102" s="38">
        <v>-1096977</v>
      </c>
      <c r="F102" s="42" t="s">
        <v>9114</v>
      </c>
      <c r="G102" s="38">
        <v>-87758</v>
      </c>
      <c r="H102" s="38">
        <f t="shared" si="4"/>
        <v>-1184735</v>
      </c>
      <c r="I102" s="40" t="s">
        <v>9284</v>
      </c>
      <c r="J102" s="40" t="s">
        <v>9285</v>
      </c>
      <c r="K102" s="45" t="s">
        <v>15325</v>
      </c>
      <c r="L102">
        <f t="shared" si="5"/>
        <v>182</v>
      </c>
      <c r="M102" s="47">
        <f t="shared" si="6"/>
        <v>-1184735</v>
      </c>
      <c r="N102">
        <v>-1184735</v>
      </c>
      <c r="O102" s="47">
        <f t="shared" si="7"/>
        <v>0</v>
      </c>
    </row>
    <row r="103" spans="1:15" hidden="1" x14ac:dyDescent="0.25">
      <c r="A103" s="43">
        <v>44965</v>
      </c>
      <c r="B103" s="40" t="s">
        <v>9371</v>
      </c>
      <c r="C103" s="40" t="s">
        <v>10562</v>
      </c>
      <c r="D103" s="40" t="s">
        <v>11525</v>
      </c>
      <c r="E103" s="38">
        <v>-111058</v>
      </c>
      <c r="F103" s="42" t="s">
        <v>9114</v>
      </c>
      <c r="G103" s="38">
        <v>-8885</v>
      </c>
      <c r="H103" s="38">
        <f t="shared" si="4"/>
        <v>-119943</v>
      </c>
      <c r="I103" s="40" t="s">
        <v>9284</v>
      </c>
      <c r="J103" s="40" t="s">
        <v>9285</v>
      </c>
      <c r="K103" s="45" t="s">
        <v>15325</v>
      </c>
      <c r="L103">
        <f t="shared" si="5"/>
        <v>183</v>
      </c>
      <c r="M103" s="47">
        <f t="shared" si="6"/>
        <v>-119943</v>
      </c>
      <c r="N103">
        <v>-119943</v>
      </c>
      <c r="O103" s="47">
        <f t="shared" si="7"/>
        <v>0</v>
      </c>
    </row>
    <row r="104" spans="1:15" hidden="1" x14ac:dyDescent="0.25">
      <c r="A104" s="43">
        <v>44965</v>
      </c>
      <c r="B104" s="40" t="s">
        <v>9457</v>
      </c>
      <c r="C104" s="40" t="s">
        <v>10562</v>
      </c>
      <c r="D104" s="40" t="s">
        <v>11526</v>
      </c>
      <c r="E104" s="38">
        <v>-407956</v>
      </c>
      <c r="F104" s="42" t="s">
        <v>9114</v>
      </c>
      <c r="G104" s="38">
        <v>-32636</v>
      </c>
      <c r="H104" s="38">
        <f t="shared" si="4"/>
        <v>-440592</v>
      </c>
      <c r="I104" s="40" t="s">
        <v>9284</v>
      </c>
      <c r="J104" s="40" t="s">
        <v>9285</v>
      </c>
      <c r="K104" s="45" t="s">
        <v>15325</v>
      </c>
      <c r="L104">
        <f t="shared" si="5"/>
        <v>228</v>
      </c>
      <c r="M104" s="47">
        <f t="shared" si="6"/>
        <v>-440592</v>
      </c>
      <c r="N104">
        <f>+VLOOKUP(L104,'Trừ tiền'!Q$5:R$509,2,0)</f>
        <v>-440592</v>
      </c>
      <c r="O104" s="47">
        <f t="shared" si="7"/>
        <v>0</v>
      </c>
    </row>
    <row r="105" spans="1:15" hidden="1" x14ac:dyDescent="0.25">
      <c r="A105" s="43">
        <v>44965</v>
      </c>
      <c r="B105" s="40" t="s">
        <v>11154</v>
      </c>
      <c r="C105" s="40" t="s">
        <v>9443</v>
      </c>
      <c r="D105" s="40" t="s">
        <v>8994</v>
      </c>
      <c r="E105" s="38">
        <v>-877525</v>
      </c>
      <c r="F105" s="42" t="s">
        <v>9114</v>
      </c>
      <c r="G105" s="38">
        <v>-70202</v>
      </c>
      <c r="H105" s="38">
        <f t="shared" si="4"/>
        <v>-947727</v>
      </c>
      <c r="I105" s="40" t="s">
        <v>9001</v>
      </c>
      <c r="J105" s="40" t="s">
        <v>9002</v>
      </c>
      <c r="K105" s="45" t="s">
        <v>15325</v>
      </c>
      <c r="L105">
        <f t="shared" si="5"/>
        <v>2281</v>
      </c>
      <c r="M105" s="47">
        <f t="shared" si="6"/>
        <v>-947727</v>
      </c>
      <c r="N105">
        <f>+VLOOKUP(L105,'Trừ tiền'!Q$5:R$509,2,0)</f>
        <v>-947727</v>
      </c>
      <c r="O105" s="47">
        <f t="shared" si="7"/>
        <v>0</v>
      </c>
    </row>
    <row r="106" spans="1:15" hidden="1" x14ac:dyDescent="0.25">
      <c r="A106" s="43">
        <v>44966</v>
      </c>
      <c r="B106" s="40" t="s">
        <v>9461</v>
      </c>
      <c r="C106" s="40" t="s">
        <v>10562</v>
      </c>
      <c r="D106" s="40" t="s">
        <v>11576</v>
      </c>
      <c r="E106" s="38">
        <v>-150546</v>
      </c>
      <c r="F106" s="42" t="s">
        <v>9114</v>
      </c>
      <c r="G106" s="38">
        <v>-12044</v>
      </c>
      <c r="H106" s="38">
        <f t="shared" si="4"/>
        <v>-162590</v>
      </c>
      <c r="I106" s="40" t="s">
        <v>9284</v>
      </c>
      <c r="J106" s="40" t="s">
        <v>9285</v>
      </c>
      <c r="K106" s="45" t="s">
        <v>15325</v>
      </c>
      <c r="L106">
        <f t="shared" si="5"/>
        <v>232</v>
      </c>
      <c r="M106" s="47">
        <f t="shared" si="6"/>
        <v>-162590</v>
      </c>
      <c r="N106">
        <f>+VLOOKUP(L106,'Trừ tiền'!Q$5:R$509,2,0)</f>
        <v>-162590</v>
      </c>
      <c r="O106" s="47">
        <f t="shared" si="7"/>
        <v>0</v>
      </c>
    </row>
    <row r="107" spans="1:15" hidden="1" x14ac:dyDescent="0.25">
      <c r="A107" s="43">
        <v>44966</v>
      </c>
      <c r="B107" s="40" t="s">
        <v>9472</v>
      </c>
      <c r="C107" s="40" t="s">
        <v>10562</v>
      </c>
      <c r="D107" s="40" t="s">
        <v>11577</v>
      </c>
      <c r="E107" s="38">
        <v>-614062</v>
      </c>
      <c r="F107" s="42" t="s">
        <v>9114</v>
      </c>
      <c r="G107" s="38">
        <v>-49125</v>
      </c>
      <c r="H107" s="38">
        <f t="shared" si="4"/>
        <v>-663187</v>
      </c>
      <c r="I107" s="40" t="s">
        <v>9284</v>
      </c>
      <c r="J107" s="40" t="s">
        <v>9285</v>
      </c>
      <c r="K107" s="45" t="s">
        <v>15325</v>
      </c>
      <c r="L107">
        <f t="shared" si="5"/>
        <v>238</v>
      </c>
      <c r="M107" s="47">
        <f t="shared" si="6"/>
        <v>-663187</v>
      </c>
      <c r="N107">
        <f>+VLOOKUP(L107,'Trừ tiền'!Q$5:R$509,2,0)</f>
        <v>-663187</v>
      </c>
      <c r="O107" s="47">
        <f t="shared" si="7"/>
        <v>0</v>
      </c>
    </row>
    <row r="108" spans="1:15" hidden="1" x14ac:dyDescent="0.25">
      <c r="A108" s="43">
        <v>44966</v>
      </c>
      <c r="B108" s="40" t="s">
        <v>11370</v>
      </c>
      <c r="C108" s="40" t="s">
        <v>9443</v>
      </c>
      <c r="D108" s="40" t="s">
        <v>11578</v>
      </c>
      <c r="E108" s="38">
        <v>-642860</v>
      </c>
      <c r="F108" s="42" t="s">
        <v>9114</v>
      </c>
      <c r="G108" s="38">
        <v>-51429</v>
      </c>
      <c r="H108" s="38">
        <f t="shared" si="4"/>
        <v>-694289</v>
      </c>
      <c r="I108" s="40" t="s">
        <v>9001</v>
      </c>
      <c r="J108" s="40" t="s">
        <v>9002</v>
      </c>
      <c r="K108" s="45" t="s">
        <v>15325</v>
      </c>
      <c r="L108">
        <f t="shared" si="5"/>
        <v>2985</v>
      </c>
      <c r="M108" s="47">
        <f t="shared" si="6"/>
        <v>-694289</v>
      </c>
      <c r="N108">
        <f>+VLOOKUP(L108,'Trừ tiền'!Q$5:R$509,2,0)</f>
        <v>-694289</v>
      </c>
      <c r="O108" s="47">
        <f t="shared" si="7"/>
        <v>0</v>
      </c>
    </row>
    <row r="109" spans="1:15" hidden="1" x14ac:dyDescent="0.25">
      <c r="A109" s="43">
        <v>44967</v>
      </c>
      <c r="B109" s="40" t="s">
        <v>9185</v>
      </c>
      <c r="C109" s="40" t="s">
        <v>11629</v>
      </c>
      <c r="D109" s="40" t="s">
        <v>11630</v>
      </c>
      <c r="E109" s="38">
        <v>-110250</v>
      </c>
      <c r="F109" s="42" t="s">
        <v>9114</v>
      </c>
      <c r="G109" s="38">
        <v>-8820</v>
      </c>
      <c r="H109" s="38">
        <f t="shared" si="4"/>
        <v>-119070</v>
      </c>
      <c r="I109" s="40" t="s">
        <v>9331</v>
      </c>
      <c r="J109" s="40" t="s">
        <v>9332</v>
      </c>
      <c r="K109" s="45" t="s">
        <v>15325</v>
      </c>
      <c r="L109">
        <f t="shared" si="5"/>
        <v>106</v>
      </c>
      <c r="M109" s="47">
        <f t="shared" si="6"/>
        <v>-119070</v>
      </c>
      <c r="N109">
        <f>+VLOOKUP(L109,'Trừ tiền'!Q$5:R$509,2,0)</f>
        <v>-119070</v>
      </c>
      <c r="O109" s="47">
        <f t="shared" si="7"/>
        <v>0</v>
      </c>
    </row>
    <row r="110" spans="1:15" hidden="1" x14ac:dyDescent="0.25">
      <c r="A110" s="43">
        <v>44967</v>
      </c>
      <c r="B110" s="40" t="s">
        <v>9266</v>
      </c>
      <c r="C110" s="40" t="s">
        <v>11255</v>
      </c>
      <c r="D110" s="40" t="s">
        <v>8994</v>
      </c>
      <c r="E110" s="38">
        <v>-110250</v>
      </c>
      <c r="F110" s="42" t="s">
        <v>9114</v>
      </c>
      <c r="G110" s="38">
        <v>-8820</v>
      </c>
      <c r="H110" s="38">
        <f t="shared" si="4"/>
        <v>-119070</v>
      </c>
      <c r="I110" s="40" t="s">
        <v>9631</v>
      </c>
      <c r="J110" s="40" t="s">
        <v>9632</v>
      </c>
      <c r="K110" s="45" t="s">
        <v>15325</v>
      </c>
      <c r="L110">
        <f t="shared" si="5"/>
        <v>145</v>
      </c>
      <c r="M110" s="47">
        <f t="shared" si="6"/>
        <v>-119070</v>
      </c>
      <c r="N110">
        <f>+VLOOKUP(L110,'Trừ tiền'!Q$5:R$509,2,0)</f>
        <v>-119070</v>
      </c>
      <c r="O110" s="47">
        <f t="shared" si="7"/>
        <v>0</v>
      </c>
    </row>
    <row r="111" spans="1:15" hidden="1" x14ac:dyDescent="0.25">
      <c r="A111" s="43">
        <v>44967</v>
      </c>
      <c r="B111" s="40" t="s">
        <v>9272</v>
      </c>
      <c r="C111" s="40" t="s">
        <v>11631</v>
      </c>
      <c r="D111" s="40" t="s">
        <v>11632</v>
      </c>
      <c r="E111" s="38">
        <v>-146862</v>
      </c>
      <c r="F111" s="42" t="s">
        <v>8998</v>
      </c>
      <c r="G111" s="38">
        <v>-14686</v>
      </c>
      <c r="H111" s="38">
        <f t="shared" si="4"/>
        <v>-161548</v>
      </c>
      <c r="I111" s="40" t="s">
        <v>10431</v>
      </c>
      <c r="J111" s="40" t="s">
        <v>10432</v>
      </c>
      <c r="K111" s="45" t="s">
        <v>15325</v>
      </c>
      <c r="L111">
        <f t="shared" si="5"/>
        <v>147</v>
      </c>
      <c r="M111" s="47">
        <f t="shared" si="6"/>
        <v>-161548</v>
      </c>
      <c r="N111">
        <f>+VLOOKUP(L111,'Trừ tiền'!Q$5:R$509,2,0)</f>
        <v>-161548</v>
      </c>
      <c r="O111" s="47">
        <f t="shared" si="7"/>
        <v>0</v>
      </c>
    </row>
    <row r="112" spans="1:15" hidden="1" x14ac:dyDescent="0.25">
      <c r="A112" s="43">
        <v>44967</v>
      </c>
      <c r="B112" s="40" t="s">
        <v>11583</v>
      </c>
      <c r="C112" s="40" t="s">
        <v>9443</v>
      </c>
      <c r="D112" s="40" t="s">
        <v>11633</v>
      </c>
      <c r="E112" s="38">
        <v>-181955</v>
      </c>
      <c r="F112" s="42" t="s">
        <v>8998</v>
      </c>
      <c r="G112" s="38">
        <v>-18196</v>
      </c>
      <c r="H112" s="38">
        <f t="shared" si="4"/>
        <v>-200151</v>
      </c>
      <c r="I112" s="40" t="s">
        <v>9001</v>
      </c>
      <c r="J112" s="40" t="s">
        <v>9002</v>
      </c>
      <c r="K112" s="45" t="s">
        <v>15325</v>
      </c>
      <c r="L112">
        <f t="shared" si="5"/>
        <v>3211</v>
      </c>
      <c r="M112" s="47">
        <f t="shared" si="6"/>
        <v>-200151</v>
      </c>
      <c r="N112">
        <f>+VLOOKUP(L112,'Trừ tiền'!Q$5:R$509,2,0)</f>
        <v>-200151</v>
      </c>
      <c r="O112" s="47">
        <f t="shared" si="7"/>
        <v>0</v>
      </c>
    </row>
    <row r="113" spans="1:15" hidden="1" x14ac:dyDescent="0.25">
      <c r="A113" s="43">
        <v>44967</v>
      </c>
      <c r="B113" s="40" t="s">
        <v>11584</v>
      </c>
      <c r="C113" s="40" t="s">
        <v>9443</v>
      </c>
      <c r="D113" s="40" t="s">
        <v>11634</v>
      </c>
      <c r="E113" s="38">
        <v>-330750</v>
      </c>
      <c r="F113" s="42" t="s">
        <v>8998</v>
      </c>
      <c r="G113" s="38">
        <v>-33075</v>
      </c>
      <c r="H113" s="38">
        <f t="shared" si="4"/>
        <v>-363825</v>
      </c>
      <c r="I113" s="40" t="s">
        <v>9001</v>
      </c>
      <c r="J113" s="40" t="s">
        <v>9002</v>
      </c>
      <c r="K113" s="45" t="s">
        <v>15325</v>
      </c>
      <c r="L113">
        <f t="shared" si="5"/>
        <v>3266</v>
      </c>
      <c r="M113" s="47">
        <f t="shared" si="6"/>
        <v>-363825</v>
      </c>
      <c r="N113">
        <f>+VLOOKUP(L113,'Trừ tiền'!Q$5:R$509,2,0)</f>
        <v>-363825</v>
      </c>
      <c r="O113" s="47">
        <f t="shared" si="7"/>
        <v>0</v>
      </c>
    </row>
    <row r="114" spans="1:15" hidden="1" x14ac:dyDescent="0.25">
      <c r="A114" s="43">
        <v>44968</v>
      </c>
      <c r="B114" s="40" t="s">
        <v>9095</v>
      </c>
      <c r="C114" s="40" t="s">
        <v>10492</v>
      </c>
      <c r="D114" s="40" t="s">
        <v>8994</v>
      </c>
      <c r="E114" s="38">
        <v>-656967</v>
      </c>
      <c r="F114" s="42" t="s">
        <v>9114</v>
      </c>
      <c r="G114" s="38">
        <v>-52558</v>
      </c>
      <c r="H114" s="38">
        <f t="shared" si="4"/>
        <v>-709525</v>
      </c>
      <c r="I114" s="40" t="s">
        <v>9159</v>
      </c>
      <c r="J114" s="40" t="s">
        <v>9160</v>
      </c>
      <c r="K114" s="45" t="s">
        <v>15325</v>
      </c>
      <c r="L114">
        <f t="shared" si="5"/>
        <v>62</v>
      </c>
      <c r="M114" s="47">
        <f t="shared" si="6"/>
        <v>-709525</v>
      </c>
      <c r="N114">
        <f>+VLOOKUP(L114,'Trừ tiền'!Q$5:R$509,2,0)</f>
        <v>-709524</v>
      </c>
      <c r="O114" s="47">
        <f t="shared" si="7"/>
        <v>1</v>
      </c>
    </row>
    <row r="115" spans="1:15" hidden="1" x14ac:dyDescent="0.25">
      <c r="A115" s="43">
        <v>44968</v>
      </c>
      <c r="B115" s="40" t="s">
        <v>8995</v>
      </c>
      <c r="C115" s="40" t="s">
        <v>10492</v>
      </c>
      <c r="D115" s="40" t="s">
        <v>11735</v>
      </c>
      <c r="E115" s="38">
        <v>-514017</v>
      </c>
      <c r="F115" s="42" t="s">
        <v>8998</v>
      </c>
      <c r="G115" s="38">
        <v>-51402</v>
      </c>
      <c r="H115" s="38">
        <f t="shared" si="4"/>
        <v>-565419</v>
      </c>
      <c r="I115" s="40" t="s">
        <v>9159</v>
      </c>
      <c r="J115" s="40" t="s">
        <v>9160</v>
      </c>
      <c r="K115" s="45" t="s">
        <v>15325</v>
      </c>
      <c r="L115">
        <f t="shared" si="5"/>
        <v>69</v>
      </c>
      <c r="M115" s="47">
        <f t="shared" si="6"/>
        <v>-565419</v>
      </c>
      <c r="N115">
        <f>+VLOOKUP(L115,'Trừ tiền'!Q$5:R$509,2,0)</f>
        <v>-565419</v>
      </c>
      <c r="O115" s="47">
        <f t="shared" si="7"/>
        <v>0</v>
      </c>
    </row>
    <row r="116" spans="1:15" hidden="1" x14ac:dyDescent="0.25">
      <c r="A116" s="43">
        <v>44968</v>
      </c>
      <c r="B116" s="40" t="s">
        <v>9518</v>
      </c>
      <c r="C116" s="40" t="s">
        <v>10923</v>
      </c>
      <c r="D116" s="40" t="s">
        <v>11736</v>
      </c>
      <c r="E116" s="38">
        <v>-846450</v>
      </c>
      <c r="F116" s="42" t="s">
        <v>9114</v>
      </c>
      <c r="G116" s="38">
        <v>-67716</v>
      </c>
      <c r="H116" s="38">
        <f t="shared" si="4"/>
        <v>-914166</v>
      </c>
      <c r="I116" s="40" t="s">
        <v>9072</v>
      </c>
      <c r="J116" s="40" t="s">
        <v>9073</v>
      </c>
      <c r="K116" s="45" t="s">
        <v>15325</v>
      </c>
      <c r="L116">
        <f t="shared" si="5"/>
        <v>259</v>
      </c>
      <c r="M116" s="47">
        <f t="shared" si="6"/>
        <v>-914166</v>
      </c>
      <c r="N116">
        <f>+VLOOKUP(L116,'Trừ tiền'!Q$5:R$509,2,0)</f>
        <v>-914166</v>
      </c>
      <c r="O116" s="47">
        <f t="shared" si="7"/>
        <v>0</v>
      </c>
    </row>
    <row r="117" spans="1:15" hidden="1" x14ac:dyDescent="0.25">
      <c r="A117" s="43">
        <v>44968</v>
      </c>
      <c r="B117" s="40" t="s">
        <v>11586</v>
      </c>
      <c r="C117" s="40" t="s">
        <v>9443</v>
      </c>
      <c r="D117" s="40" t="s">
        <v>11738</v>
      </c>
      <c r="E117" s="38">
        <v>-666348</v>
      </c>
      <c r="F117" s="42" t="s">
        <v>8998</v>
      </c>
      <c r="G117" s="38">
        <v>-66635</v>
      </c>
      <c r="H117" s="38">
        <f t="shared" si="4"/>
        <v>-732983</v>
      </c>
      <c r="I117" s="40" t="s">
        <v>9001</v>
      </c>
      <c r="J117" s="40" t="s">
        <v>9002</v>
      </c>
      <c r="K117" s="45" t="s">
        <v>15325</v>
      </c>
      <c r="L117">
        <f t="shared" si="5"/>
        <v>3424</v>
      </c>
      <c r="M117" s="47">
        <f t="shared" si="6"/>
        <v>-732983</v>
      </c>
      <c r="N117">
        <f>+VLOOKUP(L117,'Trừ tiền'!Q$5:R$509,2,0)</f>
        <v>-732983</v>
      </c>
      <c r="O117" s="47">
        <f t="shared" si="7"/>
        <v>0</v>
      </c>
    </row>
    <row r="118" spans="1:15" hidden="1" x14ac:dyDescent="0.25">
      <c r="A118" s="43">
        <v>44970</v>
      </c>
      <c r="B118" s="40" t="s">
        <v>9446</v>
      </c>
      <c r="C118" s="40" t="s">
        <v>9441</v>
      </c>
      <c r="D118" s="40" t="s">
        <v>11854</v>
      </c>
      <c r="E118" s="38">
        <v>-222750</v>
      </c>
      <c r="F118" s="42" t="s">
        <v>9114</v>
      </c>
      <c r="G118" s="38">
        <v>-17820</v>
      </c>
      <c r="H118" s="38">
        <f t="shared" si="4"/>
        <v>-240570</v>
      </c>
      <c r="I118" s="40" t="s">
        <v>9034</v>
      </c>
      <c r="J118" s="40" t="s">
        <v>9035</v>
      </c>
      <c r="K118" s="45" t="s">
        <v>15325</v>
      </c>
      <c r="L118">
        <f t="shared" si="5"/>
        <v>220</v>
      </c>
      <c r="M118" s="47">
        <f t="shared" si="6"/>
        <v>-240570</v>
      </c>
      <c r="N118">
        <f>+VLOOKUP(L118,'Trừ tiền'!Q$5:R$509,2,0)</f>
        <v>-240570</v>
      </c>
      <c r="O118" s="47">
        <f t="shared" si="7"/>
        <v>0</v>
      </c>
    </row>
    <row r="119" spans="1:15" hidden="1" x14ac:dyDescent="0.25">
      <c r="A119" s="43">
        <v>44970</v>
      </c>
      <c r="B119" s="40" t="s">
        <v>9452</v>
      </c>
      <c r="C119" s="40" t="s">
        <v>9441</v>
      </c>
      <c r="D119" s="40" t="s">
        <v>11855</v>
      </c>
      <c r="E119" s="38">
        <v>-203978</v>
      </c>
      <c r="F119" s="42" t="s">
        <v>9114</v>
      </c>
      <c r="G119" s="38">
        <v>-16318</v>
      </c>
      <c r="H119" s="38">
        <f t="shared" si="4"/>
        <v>-220296</v>
      </c>
      <c r="I119" s="40" t="s">
        <v>9034</v>
      </c>
      <c r="J119" s="40" t="s">
        <v>9035</v>
      </c>
      <c r="K119" s="45" t="s">
        <v>15325</v>
      </c>
      <c r="L119">
        <f t="shared" si="5"/>
        <v>224</v>
      </c>
      <c r="M119" s="47">
        <f t="shared" si="6"/>
        <v>-220296</v>
      </c>
      <c r="N119">
        <f>+VLOOKUP(L119,'Trừ tiền'!Q$5:R$509,2,0)</f>
        <v>-220296</v>
      </c>
      <c r="O119" s="47">
        <f t="shared" si="7"/>
        <v>0</v>
      </c>
    </row>
    <row r="120" spans="1:15" hidden="1" x14ac:dyDescent="0.25">
      <c r="A120" s="43">
        <v>44970</v>
      </c>
      <c r="B120" s="40" t="s">
        <v>9458</v>
      </c>
      <c r="C120" s="40" t="s">
        <v>9441</v>
      </c>
      <c r="D120" s="40" t="s">
        <v>11856</v>
      </c>
      <c r="E120" s="38">
        <v>-357198</v>
      </c>
      <c r="F120" s="42" t="s">
        <v>9114</v>
      </c>
      <c r="G120" s="38">
        <v>-28576</v>
      </c>
      <c r="H120" s="38">
        <f t="shared" si="4"/>
        <v>-385774</v>
      </c>
      <c r="I120" s="40" t="s">
        <v>9034</v>
      </c>
      <c r="J120" s="40" t="s">
        <v>9035</v>
      </c>
      <c r="K120" s="45" t="s">
        <v>15325</v>
      </c>
      <c r="L120">
        <f t="shared" si="5"/>
        <v>229</v>
      </c>
      <c r="M120" s="47">
        <f t="shared" si="6"/>
        <v>-385774</v>
      </c>
      <c r="N120">
        <f>+VLOOKUP(L120,'Trừ tiền'!Q$5:R$509,2,0)</f>
        <v>-385774</v>
      </c>
      <c r="O120" s="47">
        <f t="shared" si="7"/>
        <v>0</v>
      </c>
    </row>
    <row r="121" spans="1:15" hidden="1" x14ac:dyDescent="0.25">
      <c r="A121" s="43">
        <v>44971</v>
      </c>
      <c r="B121" s="40" t="s">
        <v>9124</v>
      </c>
      <c r="C121" s="40" t="s">
        <v>10492</v>
      </c>
      <c r="D121" s="40" t="s">
        <v>8994</v>
      </c>
      <c r="E121" s="38">
        <v>-1297721</v>
      </c>
      <c r="F121" s="42" t="s">
        <v>9114</v>
      </c>
      <c r="G121" s="38">
        <v>-103817</v>
      </c>
      <c r="H121" s="38">
        <f t="shared" si="4"/>
        <v>-1401538</v>
      </c>
      <c r="I121" s="40" t="s">
        <v>9159</v>
      </c>
      <c r="J121" s="40" t="s">
        <v>9160</v>
      </c>
      <c r="K121" s="45" t="s">
        <v>15325</v>
      </c>
      <c r="L121">
        <f t="shared" si="5"/>
        <v>77</v>
      </c>
      <c r="M121" s="47">
        <f t="shared" si="6"/>
        <v>-1401538</v>
      </c>
      <c r="N121">
        <f>+VLOOKUP(L121,'Trừ tiền'!Q$5:R$509,2,0)</f>
        <v>-1401539</v>
      </c>
      <c r="O121" s="47">
        <f t="shared" si="7"/>
        <v>-1</v>
      </c>
    </row>
    <row r="122" spans="1:15" hidden="1" x14ac:dyDescent="0.25">
      <c r="A122" s="43">
        <v>44971</v>
      </c>
      <c r="B122" s="40" t="s">
        <v>9126</v>
      </c>
      <c r="C122" s="40" t="s">
        <v>10492</v>
      </c>
      <c r="D122" s="40" t="s">
        <v>8994</v>
      </c>
      <c r="E122" s="38">
        <v>-524420</v>
      </c>
      <c r="F122" s="42" t="s">
        <v>9114</v>
      </c>
      <c r="G122" s="38">
        <v>-41954</v>
      </c>
      <c r="H122" s="38">
        <f t="shared" si="4"/>
        <v>-566374</v>
      </c>
      <c r="I122" s="40" t="s">
        <v>9159</v>
      </c>
      <c r="J122" s="40" t="s">
        <v>9160</v>
      </c>
      <c r="K122" s="45" t="s">
        <v>15325</v>
      </c>
      <c r="L122">
        <f t="shared" si="5"/>
        <v>78</v>
      </c>
      <c r="M122" s="47">
        <f t="shared" si="6"/>
        <v>-566374</v>
      </c>
      <c r="N122">
        <f>+VLOOKUP(L122,'Trừ tiền'!Q$5:R$509,2,0)</f>
        <v>-566374</v>
      </c>
      <c r="O122" s="47">
        <f t="shared" si="7"/>
        <v>0</v>
      </c>
    </row>
    <row r="123" spans="1:15" hidden="1" x14ac:dyDescent="0.25">
      <c r="A123" s="43">
        <v>44971</v>
      </c>
      <c r="B123" s="40" t="s">
        <v>9128</v>
      </c>
      <c r="C123" s="40" t="s">
        <v>10492</v>
      </c>
      <c r="D123" s="40" t="s">
        <v>11998</v>
      </c>
      <c r="E123" s="38">
        <v>-260318</v>
      </c>
      <c r="F123" s="42" t="s">
        <v>9114</v>
      </c>
      <c r="G123" s="38">
        <v>-20825</v>
      </c>
      <c r="H123" s="38">
        <f t="shared" si="4"/>
        <v>-281143</v>
      </c>
      <c r="I123" s="40" t="s">
        <v>9159</v>
      </c>
      <c r="J123" s="40" t="s">
        <v>9160</v>
      </c>
      <c r="K123" s="45" t="s">
        <v>15325</v>
      </c>
      <c r="L123">
        <f t="shared" si="5"/>
        <v>79</v>
      </c>
      <c r="M123" s="47">
        <f t="shared" si="6"/>
        <v>-281143</v>
      </c>
      <c r="N123">
        <f>+VLOOKUP(L123,'Trừ tiền'!Q$5:R$509,2,0)</f>
        <v>-281143</v>
      </c>
      <c r="O123" s="47">
        <f t="shared" si="7"/>
        <v>0</v>
      </c>
    </row>
    <row r="124" spans="1:15" hidden="1" x14ac:dyDescent="0.25">
      <c r="A124" s="43">
        <v>44971</v>
      </c>
      <c r="B124" s="40" t="s">
        <v>9482</v>
      </c>
      <c r="C124" s="40" t="s">
        <v>9441</v>
      </c>
      <c r="D124" s="40" t="s">
        <v>11999</v>
      </c>
      <c r="E124" s="38">
        <v>-693862</v>
      </c>
      <c r="F124" s="42" t="s">
        <v>9114</v>
      </c>
      <c r="G124" s="38">
        <v>-55509</v>
      </c>
      <c r="H124" s="38">
        <f t="shared" si="4"/>
        <v>-749371</v>
      </c>
      <c r="I124" s="40" t="s">
        <v>9034</v>
      </c>
      <c r="J124" s="40" t="s">
        <v>9035</v>
      </c>
      <c r="K124" s="45" t="s">
        <v>15325</v>
      </c>
      <c r="L124">
        <f t="shared" si="5"/>
        <v>243</v>
      </c>
      <c r="M124" s="47">
        <f t="shared" si="6"/>
        <v>-749371</v>
      </c>
      <c r="N124" s="14">
        <v>-749371</v>
      </c>
      <c r="O124" s="47">
        <f t="shared" si="7"/>
        <v>0</v>
      </c>
    </row>
    <row r="125" spans="1:15" hidden="1" x14ac:dyDescent="0.25">
      <c r="A125" s="43">
        <v>44971</v>
      </c>
      <c r="B125" s="40" t="s">
        <v>12000</v>
      </c>
      <c r="C125" s="40" t="s">
        <v>10562</v>
      </c>
      <c r="D125" s="40" t="s">
        <v>12001</v>
      </c>
      <c r="E125" s="38">
        <v>-443292</v>
      </c>
      <c r="F125" s="42" t="s">
        <v>9114</v>
      </c>
      <c r="G125" s="38">
        <v>-35463</v>
      </c>
      <c r="H125" s="38">
        <f t="shared" si="4"/>
        <v>-478755</v>
      </c>
      <c r="I125" s="40" t="s">
        <v>9284</v>
      </c>
      <c r="J125" s="40" t="s">
        <v>9285</v>
      </c>
      <c r="K125" s="45" t="s">
        <v>15325</v>
      </c>
      <c r="L125">
        <f t="shared" si="5"/>
        <v>354</v>
      </c>
      <c r="M125" s="47">
        <f t="shared" si="6"/>
        <v>-478755</v>
      </c>
      <c r="N125">
        <f>+VLOOKUP(L125,'Trừ tiền'!Q$5:R$509,2,0)</f>
        <v>-478755</v>
      </c>
      <c r="O125" s="47">
        <f t="shared" si="7"/>
        <v>0</v>
      </c>
    </row>
    <row r="126" spans="1:15" hidden="1" x14ac:dyDescent="0.25">
      <c r="A126" s="43">
        <v>44971</v>
      </c>
      <c r="B126" s="40" t="s">
        <v>12002</v>
      </c>
      <c r="C126" s="40" t="s">
        <v>10562</v>
      </c>
      <c r="D126" s="40" t="s">
        <v>12003</v>
      </c>
      <c r="E126" s="38">
        <v>-345168</v>
      </c>
      <c r="F126" s="42" t="s">
        <v>9114</v>
      </c>
      <c r="G126" s="38">
        <v>-27613</v>
      </c>
      <c r="H126" s="38">
        <f t="shared" si="4"/>
        <v>-372781</v>
      </c>
      <c r="I126" s="40" t="s">
        <v>9284</v>
      </c>
      <c r="J126" s="40" t="s">
        <v>9285</v>
      </c>
      <c r="K126" s="45" t="s">
        <v>15325</v>
      </c>
      <c r="L126">
        <f t="shared" si="5"/>
        <v>355</v>
      </c>
      <c r="M126" s="47">
        <f t="shared" si="6"/>
        <v>-372781</v>
      </c>
      <c r="N126">
        <f>+VLOOKUP(L126,'Trừ tiền'!Q$5:R$509,2,0)</f>
        <v>-372781</v>
      </c>
      <c r="O126" s="47">
        <f t="shared" si="7"/>
        <v>0</v>
      </c>
    </row>
    <row r="127" spans="1:15" hidden="1" x14ac:dyDescent="0.25">
      <c r="A127" s="43">
        <v>44971</v>
      </c>
      <c r="B127" s="40" t="s">
        <v>11011</v>
      </c>
      <c r="C127" s="40" t="s">
        <v>10562</v>
      </c>
      <c r="D127" s="40" t="s">
        <v>11525</v>
      </c>
      <c r="E127" s="38">
        <v>-1007259</v>
      </c>
      <c r="F127" s="42" t="s">
        <v>9114</v>
      </c>
      <c r="G127" s="38">
        <v>-80581</v>
      </c>
      <c r="H127" s="38">
        <f t="shared" si="4"/>
        <v>-1087840</v>
      </c>
      <c r="I127" s="40" t="s">
        <v>9284</v>
      </c>
      <c r="J127" s="40" t="s">
        <v>9285</v>
      </c>
      <c r="K127" s="45" t="s">
        <v>15325</v>
      </c>
      <c r="L127">
        <f t="shared" si="5"/>
        <v>356</v>
      </c>
      <c r="M127" s="47">
        <f t="shared" si="6"/>
        <v>-1087840</v>
      </c>
      <c r="N127">
        <f>+VLOOKUP(L127,'Trừ tiền'!Q$5:R$509,2,0)</f>
        <v>-1087840</v>
      </c>
      <c r="O127" s="47">
        <f t="shared" si="7"/>
        <v>0</v>
      </c>
    </row>
    <row r="128" spans="1:15" hidden="1" x14ac:dyDescent="0.25">
      <c r="A128" s="43">
        <v>44971</v>
      </c>
      <c r="B128" s="40" t="s">
        <v>11737</v>
      </c>
      <c r="C128" s="40" t="s">
        <v>10562</v>
      </c>
      <c r="D128" s="40" t="s">
        <v>12004</v>
      </c>
      <c r="E128" s="38">
        <v>-351382</v>
      </c>
      <c r="F128" s="42" t="s">
        <v>9114</v>
      </c>
      <c r="G128" s="38">
        <v>-28111</v>
      </c>
      <c r="H128" s="38">
        <f t="shared" si="4"/>
        <v>-379493</v>
      </c>
      <c r="I128" s="40" t="s">
        <v>9284</v>
      </c>
      <c r="J128" s="40" t="s">
        <v>9285</v>
      </c>
      <c r="K128" s="45" t="s">
        <v>15325</v>
      </c>
      <c r="L128">
        <f t="shared" si="5"/>
        <v>357</v>
      </c>
      <c r="M128" s="47">
        <f t="shared" si="6"/>
        <v>-379493</v>
      </c>
      <c r="N128">
        <f>+VLOOKUP(L128,'Trừ tiền'!Q$5:R$509,2,0)</f>
        <v>-379493</v>
      </c>
      <c r="O128" s="47">
        <f t="shared" si="7"/>
        <v>0</v>
      </c>
    </row>
    <row r="129" spans="1:15" hidden="1" x14ac:dyDescent="0.25">
      <c r="A129" s="43">
        <v>44971</v>
      </c>
      <c r="B129" s="40" t="s">
        <v>11635</v>
      </c>
      <c r="C129" s="40" t="s">
        <v>9443</v>
      </c>
      <c r="D129" s="40" t="s">
        <v>12005</v>
      </c>
      <c r="E129" s="38">
        <v>-364272</v>
      </c>
      <c r="F129" s="42" t="s">
        <v>8998</v>
      </c>
      <c r="G129" s="38">
        <v>-36427</v>
      </c>
      <c r="H129" s="38">
        <f t="shared" si="4"/>
        <v>-400699</v>
      </c>
      <c r="I129" s="40" t="s">
        <v>9001</v>
      </c>
      <c r="J129" s="40" t="s">
        <v>9002</v>
      </c>
      <c r="K129" s="45" t="s">
        <v>15325</v>
      </c>
      <c r="L129">
        <f t="shared" si="5"/>
        <v>3731</v>
      </c>
      <c r="M129" s="47">
        <f t="shared" si="6"/>
        <v>-400699</v>
      </c>
      <c r="N129">
        <f>+VLOOKUP(L129,'Trừ tiền'!Q$5:R$509,2,0)</f>
        <v>-400699</v>
      </c>
      <c r="O129" s="47">
        <f t="shared" si="7"/>
        <v>0</v>
      </c>
    </row>
    <row r="130" spans="1:15" hidden="1" x14ac:dyDescent="0.25">
      <c r="A130" s="43">
        <v>44972</v>
      </c>
      <c r="B130" s="40" t="s">
        <v>9070</v>
      </c>
      <c r="C130" s="40" t="s">
        <v>10282</v>
      </c>
      <c r="D130" s="40" t="s">
        <v>8994</v>
      </c>
      <c r="E130" s="38">
        <v>-436800</v>
      </c>
      <c r="F130" s="42" t="s">
        <v>9114</v>
      </c>
      <c r="G130" s="38">
        <v>-34944</v>
      </c>
      <c r="H130" s="38">
        <f t="shared" si="4"/>
        <v>-471744</v>
      </c>
      <c r="I130" s="40" t="s">
        <v>9649</v>
      </c>
      <c r="J130" s="40" t="s">
        <v>9650</v>
      </c>
      <c r="K130" s="45" t="s">
        <v>15325</v>
      </c>
      <c r="L130">
        <f t="shared" si="5"/>
        <v>49</v>
      </c>
      <c r="M130" s="47">
        <f t="shared" si="6"/>
        <v>-471744</v>
      </c>
      <c r="N130">
        <f>+VLOOKUP(L130,'Trừ tiền'!Q$5:R$509,2,0)</f>
        <v>-471744</v>
      </c>
      <c r="O130" s="47">
        <f t="shared" si="7"/>
        <v>0</v>
      </c>
    </row>
    <row r="131" spans="1:15" x14ac:dyDescent="0.25">
      <c r="A131" s="43">
        <v>44972</v>
      </c>
      <c r="B131" s="40" t="s">
        <v>9272</v>
      </c>
      <c r="C131" s="40" t="s">
        <v>10680</v>
      </c>
      <c r="D131" s="40" t="s">
        <v>8994</v>
      </c>
      <c r="E131" s="38">
        <v>-650922</v>
      </c>
      <c r="F131" s="42" t="s">
        <v>8998</v>
      </c>
      <c r="G131" s="38">
        <v>-65092</v>
      </c>
      <c r="H131" s="38">
        <f t="shared" si="4"/>
        <v>-716014</v>
      </c>
      <c r="I131" s="40" t="s">
        <v>9731</v>
      </c>
      <c r="J131" s="40" t="s">
        <v>9322</v>
      </c>
      <c r="K131" s="45" t="s">
        <v>15325</v>
      </c>
      <c r="L131">
        <f t="shared" si="5"/>
        <v>147</v>
      </c>
      <c r="M131" s="47">
        <f t="shared" si="6"/>
        <v>-716014</v>
      </c>
      <c r="N131" t="s">
        <v>17926</v>
      </c>
      <c r="O131" s="47" t="e">
        <f t="shared" si="7"/>
        <v>#VALUE!</v>
      </c>
    </row>
    <row r="132" spans="1:15" hidden="1" x14ac:dyDescent="0.25">
      <c r="A132" s="43">
        <v>44972</v>
      </c>
      <c r="B132" s="40" t="s">
        <v>9335</v>
      </c>
      <c r="C132" s="40" t="s">
        <v>9730</v>
      </c>
      <c r="D132" s="40" t="s">
        <v>8994</v>
      </c>
      <c r="E132" s="38">
        <v>-650922</v>
      </c>
      <c r="F132" s="42" t="s">
        <v>8998</v>
      </c>
      <c r="G132" s="38">
        <v>-65092</v>
      </c>
      <c r="H132" s="38">
        <f t="shared" si="4"/>
        <v>-716014</v>
      </c>
      <c r="I132" s="40" t="s">
        <v>9731</v>
      </c>
      <c r="J132" s="40" t="s">
        <v>9322</v>
      </c>
      <c r="K132" s="45" t="s">
        <v>15325</v>
      </c>
      <c r="L132">
        <f t="shared" si="5"/>
        <v>168</v>
      </c>
      <c r="M132" s="47">
        <f t="shared" si="6"/>
        <v>-716014</v>
      </c>
      <c r="N132">
        <f>+VLOOKUP(L132,'Trừ tiền'!Q$5:R$509,2,0)</f>
        <v>-716014</v>
      </c>
      <c r="O132" s="47">
        <f t="shared" si="7"/>
        <v>0</v>
      </c>
    </row>
    <row r="133" spans="1:15" hidden="1" x14ac:dyDescent="0.25">
      <c r="A133" s="43">
        <v>44972</v>
      </c>
      <c r="B133" s="40" t="s">
        <v>9371</v>
      </c>
      <c r="C133" s="40" t="s">
        <v>11631</v>
      </c>
      <c r="D133" s="40" t="s">
        <v>8994</v>
      </c>
      <c r="E133" s="38">
        <v>-460248</v>
      </c>
      <c r="F133" s="42" t="s">
        <v>8998</v>
      </c>
      <c r="G133" s="38">
        <v>-46025</v>
      </c>
      <c r="H133" s="38">
        <f t="shared" ref="H133:H196" si="8">+G133+E133</f>
        <v>-506273</v>
      </c>
      <c r="I133" s="40" t="s">
        <v>10431</v>
      </c>
      <c r="J133" s="40" t="s">
        <v>10432</v>
      </c>
      <c r="K133" s="45" t="s">
        <v>15325</v>
      </c>
      <c r="L133">
        <f t="shared" ref="L133:L196" si="9">+B133*1</f>
        <v>183</v>
      </c>
      <c r="M133" s="47">
        <f t="shared" ref="M133:M196" si="10">+H133</f>
        <v>-506273</v>
      </c>
      <c r="N133">
        <f>+VLOOKUP(L133,'Trừ tiền'!Q$5:R$509,2,0)</f>
        <v>-506273</v>
      </c>
      <c r="O133" s="47">
        <f t="shared" ref="O133:O196" si="11">+N133-M133</f>
        <v>0</v>
      </c>
    </row>
    <row r="134" spans="1:15" hidden="1" x14ac:dyDescent="0.25">
      <c r="A134" s="43">
        <v>44972</v>
      </c>
      <c r="B134" s="40" t="s">
        <v>11848</v>
      </c>
      <c r="C134" s="40" t="s">
        <v>9443</v>
      </c>
      <c r="D134" s="40" t="s">
        <v>12049</v>
      </c>
      <c r="E134" s="38">
        <v>-88200</v>
      </c>
      <c r="F134" s="42" t="s">
        <v>8998</v>
      </c>
      <c r="G134" s="38">
        <v>-8820</v>
      </c>
      <c r="H134" s="38">
        <f t="shared" si="8"/>
        <v>-97020</v>
      </c>
      <c r="I134" s="40" t="s">
        <v>9001</v>
      </c>
      <c r="J134" s="40" t="s">
        <v>9002</v>
      </c>
      <c r="K134" s="45" t="s">
        <v>15325</v>
      </c>
      <c r="L134">
        <f t="shared" si="9"/>
        <v>3952</v>
      </c>
      <c r="M134" s="47">
        <f t="shared" si="10"/>
        <v>-97020</v>
      </c>
      <c r="N134">
        <f>+VLOOKUP(L134,'Trừ tiền'!Q$5:R$509,2,0)</f>
        <v>-97020</v>
      </c>
      <c r="O134" s="47">
        <f t="shared" si="11"/>
        <v>0</v>
      </c>
    </row>
    <row r="135" spans="1:15" hidden="1" x14ac:dyDescent="0.25">
      <c r="A135" s="43">
        <v>44972</v>
      </c>
      <c r="B135" s="40" t="s">
        <v>11850</v>
      </c>
      <c r="C135" s="40" t="s">
        <v>9443</v>
      </c>
      <c r="D135" s="40" t="s">
        <v>12050</v>
      </c>
      <c r="E135" s="38">
        <v>-480670</v>
      </c>
      <c r="F135" s="42" t="s">
        <v>8998</v>
      </c>
      <c r="G135" s="38">
        <v>-48067</v>
      </c>
      <c r="H135" s="38">
        <f t="shared" si="8"/>
        <v>-528737</v>
      </c>
      <c r="I135" s="40" t="s">
        <v>9001</v>
      </c>
      <c r="J135" s="40" t="s">
        <v>9002</v>
      </c>
      <c r="K135" s="45" t="s">
        <v>15325</v>
      </c>
      <c r="L135">
        <f t="shared" si="9"/>
        <v>3953</v>
      </c>
      <c r="M135" s="47">
        <f t="shared" si="10"/>
        <v>-528737</v>
      </c>
      <c r="N135">
        <f>+VLOOKUP(L135,'Trừ tiền'!Q$5:R$509,2,0)</f>
        <v>-528737</v>
      </c>
      <c r="O135" s="47">
        <f t="shared" si="11"/>
        <v>0</v>
      </c>
    </row>
    <row r="136" spans="1:15" hidden="1" x14ac:dyDescent="0.25">
      <c r="A136" s="43">
        <v>44972</v>
      </c>
      <c r="B136" s="40" t="s">
        <v>12024</v>
      </c>
      <c r="C136" s="40" t="s">
        <v>9443</v>
      </c>
      <c r="D136" s="40" t="s">
        <v>12051</v>
      </c>
      <c r="E136" s="38">
        <v>-555290</v>
      </c>
      <c r="F136" s="42" t="s">
        <v>8998</v>
      </c>
      <c r="G136" s="38">
        <v>-55529</v>
      </c>
      <c r="H136" s="38">
        <f t="shared" si="8"/>
        <v>-610819</v>
      </c>
      <c r="I136" s="40" t="s">
        <v>9001</v>
      </c>
      <c r="J136" s="40" t="s">
        <v>9002</v>
      </c>
      <c r="K136" s="45" t="s">
        <v>15325</v>
      </c>
      <c r="L136">
        <f t="shared" si="9"/>
        <v>4096</v>
      </c>
      <c r="M136" s="47">
        <f t="shared" si="10"/>
        <v>-610819</v>
      </c>
      <c r="N136">
        <f>+VLOOKUP(L136,'Trừ tiền'!Q$5:R$509,2,0)</f>
        <v>-610819</v>
      </c>
      <c r="O136" s="47">
        <f t="shared" si="11"/>
        <v>0</v>
      </c>
    </row>
    <row r="137" spans="1:15" hidden="1" x14ac:dyDescent="0.25">
      <c r="A137" s="43">
        <v>44973</v>
      </c>
      <c r="B137" s="40" t="s">
        <v>9169</v>
      </c>
      <c r="C137" s="40" t="s">
        <v>10492</v>
      </c>
      <c r="D137" s="40" t="s">
        <v>12125</v>
      </c>
      <c r="E137" s="38">
        <v>-329844</v>
      </c>
      <c r="F137" s="42" t="s">
        <v>9114</v>
      </c>
      <c r="G137" s="38">
        <v>-26388</v>
      </c>
      <c r="H137" s="38">
        <f t="shared" si="8"/>
        <v>-356232</v>
      </c>
      <c r="I137" s="40" t="s">
        <v>9159</v>
      </c>
      <c r="J137" s="40" t="s">
        <v>9160</v>
      </c>
      <c r="K137" s="45" t="s">
        <v>15325</v>
      </c>
      <c r="L137">
        <f t="shared" si="9"/>
        <v>100</v>
      </c>
      <c r="M137" s="47">
        <f t="shared" si="10"/>
        <v>-356232</v>
      </c>
      <c r="N137">
        <f>+VLOOKUP(L137,'Trừ tiền'!Q$5:R$509,2,0)</f>
        <v>-356232</v>
      </c>
      <c r="O137" s="47">
        <f t="shared" si="11"/>
        <v>0</v>
      </c>
    </row>
    <row r="138" spans="1:15" hidden="1" x14ac:dyDescent="0.25">
      <c r="A138" s="43">
        <v>44973</v>
      </c>
      <c r="B138" s="40" t="s">
        <v>9171</v>
      </c>
      <c r="C138" s="40" t="s">
        <v>10492</v>
      </c>
      <c r="D138" s="40" t="s">
        <v>12126</v>
      </c>
      <c r="E138" s="38">
        <v>-361848</v>
      </c>
      <c r="F138" s="42" t="s">
        <v>9114</v>
      </c>
      <c r="G138" s="38">
        <v>-28948</v>
      </c>
      <c r="H138" s="38">
        <f t="shared" si="8"/>
        <v>-390796</v>
      </c>
      <c r="I138" s="40" t="s">
        <v>9159</v>
      </c>
      <c r="J138" s="40" t="s">
        <v>9160</v>
      </c>
      <c r="K138" s="45" t="s">
        <v>15325</v>
      </c>
      <c r="L138">
        <f t="shared" si="9"/>
        <v>101</v>
      </c>
      <c r="M138" s="47">
        <f t="shared" si="10"/>
        <v>-390796</v>
      </c>
      <c r="N138">
        <f>+VLOOKUP(L138,'Trừ tiền'!Q$5:R$509,2,0)</f>
        <v>-390796</v>
      </c>
      <c r="O138" s="47">
        <f t="shared" si="11"/>
        <v>0</v>
      </c>
    </row>
    <row r="139" spans="1:15" hidden="1" x14ac:dyDescent="0.25">
      <c r="A139" s="43">
        <v>44973</v>
      </c>
      <c r="B139" s="40" t="s">
        <v>9187</v>
      </c>
      <c r="C139" s="40" t="s">
        <v>10492</v>
      </c>
      <c r="D139" s="40" t="s">
        <v>12127</v>
      </c>
      <c r="E139" s="38">
        <v>-804129</v>
      </c>
      <c r="F139" s="42" t="s">
        <v>8998</v>
      </c>
      <c r="G139" s="38">
        <v>-80412</v>
      </c>
      <c r="H139" s="38">
        <f t="shared" si="8"/>
        <v>-884541</v>
      </c>
      <c r="I139" s="40" t="s">
        <v>9159</v>
      </c>
      <c r="J139" s="40" t="s">
        <v>9160</v>
      </c>
      <c r="K139" s="45" t="s">
        <v>15325</v>
      </c>
      <c r="L139">
        <f t="shared" si="9"/>
        <v>107</v>
      </c>
      <c r="M139" s="47">
        <f t="shared" si="10"/>
        <v>-884541</v>
      </c>
      <c r="N139">
        <f>+VLOOKUP(L139,'Trừ tiền'!Q$5:R$509,2,0)</f>
        <v>-884542</v>
      </c>
      <c r="O139" s="47">
        <f t="shared" si="11"/>
        <v>-1</v>
      </c>
    </row>
    <row r="140" spans="1:15" hidden="1" x14ac:dyDescent="0.25">
      <c r="A140" s="43">
        <v>44973</v>
      </c>
      <c r="B140" s="40" t="s">
        <v>9272</v>
      </c>
      <c r="C140" s="40" t="s">
        <v>10680</v>
      </c>
      <c r="D140" s="40" t="s">
        <v>8994</v>
      </c>
      <c r="E140" s="38">
        <v>-628976</v>
      </c>
      <c r="F140" s="42" t="s">
        <v>8998</v>
      </c>
      <c r="G140" s="38">
        <v>-62898</v>
      </c>
      <c r="H140" s="38">
        <f t="shared" si="8"/>
        <v>-691874</v>
      </c>
      <c r="I140" s="40" t="s">
        <v>9116</v>
      </c>
      <c r="J140" s="40" t="s">
        <v>9117</v>
      </c>
      <c r="K140" s="45" t="s">
        <v>15325</v>
      </c>
      <c r="L140">
        <f t="shared" si="9"/>
        <v>147</v>
      </c>
      <c r="M140" s="47">
        <f t="shared" si="10"/>
        <v>-691874</v>
      </c>
      <c r="N140" s="14">
        <v>-691873</v>
      </c>
      <c r="O140" s="47">
        <f t="shared" si="11"/>
        <v>1</v>
      </c>
    </row>
    <row r="141" spans="1:15" hidden="1" x14ac:dyDescent="0.25">
      <c r="A141" s="43">
        <v>44973</v>
      </c>
      <c r="B141" s="40" t="s">
        <v>9313</v>
      </c>
      <c r="C141" s="40" t="s">
        <v>12128</v>
      </c>
      <c r="D141" s="40" t="s">
        <v>12129</v>
      </c>
      <c r="E141" s="38">
        <v>-167830</v>
      </c>
      <c r="F141" s="42" t="s">
        <v>8998</v>
      </c>
      <c r="G141" s="38">
        <v>-16783</v>
      </c>
      <c r="H141" s="38">
        <f t="shared" si="8"/>
        <v>-184613</v>
      </c>
      <c r="I141" s="40" t="s">
        <v>9091</v>
      </c>
      <c r="J141" s="40" t="s">
        <v>9092</v>
      </c>
      <c r="K141" s="45" t="s">
        <v>15325</v>
      </c>
      <c r="L141">
        <f t="shared" si="9"/>
        <v>161</v>
      </c>
      <c r="M141" s="47">
        <f t="shared" si="10"/>
        <v>-184613</v>
      </c>
      <c r="N141">
        <f>+VLOOKUP(L141,'Trừ tiền'!Q$5:R$509,2,0)</f>
        <v>-184613</v>
      </c>
      <c r="O141" s="47">
        <f t="shared" si="11"/>
        <v>0</v>
      </c>
    </row>
    <row r="142" spans="1:15" hidden="1" x14ac:dyDescent="0.25">
      <c r="A142" s="43">
        <v>44973</v>
      </c>
      <c r="B142" s="40" t="s">
        <v>10281</v>
      </c>
      <c r="C142" s="40" t="s">
        <v>9443</v>
      </c>
      <c r="D142" s="40" t="s">
        <v>8994</v>
      </c>
      <c r="E142" s="38">
        <v>-330750</v>
      </c>
      <c r="F142" s="42" t="s">
        <v>9114</v>
      </c>
      <c r="G142" s="38">
        <v>-26460</v>
      </c>
      <c r="H142" s="38">
        <f t="shared" si="8"/>
        <v>-357210</v>
      </c>
      <c r="I142" s="40" t="s">
        <v>9001</v>
      </c>
      <c r="J142" s="40" t="s">
        <v>9002</v>
      </c>
      <c r="K142" s="45" t="s">
        <v>15325</v>
      </c>
      <c r="L142">
        <f t="shared" si="9"/>
        <v>1334</v>
      </c>
      <c r="M142" s="47">
        <f t="shared" si="10"/>
        <v>-357210</v>
      </c>
      <c r="N142">
        <f>+VLOOKUP(L142,'Trừ tiền'!Q$5:R$509,2,0)</f>
        <v>-357210</v>
      </c>
      <c r="O142" s="47">
        <f t="shared" si="11"/>
        <v>0</v>
      </c>
    </row>
    <row r="143" spans="1:15" hidden="1" x14ac:dyDescent="0.25">
      <c r="A143" s="43">
        <v>44973</v>
      </c>
      <c r="B143" s="40" t="s">
        <v>12095</v>
      </c>
      <c r="C143" s="40" t="s">
        <v>9443</v>
      </c>
      <c r="D143" s="40" t="s">
        <v>12130</v>
      </c>
      <c r="E143" s="38">
        <v>-77883</v>
      </c>
      <c r="F143" s="42" t="s">
        <v>8998</v>
      </c>
      <c r="G143" s="38">
        <v>-7788</v>
      </c>
      <c r="H143" s="38">
        <f t="shared" si="8"/>
        <v>-85671</v>
      </c>
      <c r="I143" s="40" t="s">
        <v>9001</v>
      </c>
      <c r="J143" s="40" t="s">
        <v>9002</v>
      </c>
      <c r="K143" s="45" t="s">
        <v>15325</v>
      </c>
      <c r="L143">
        <f t="shared" si="9"/>
        <v>4178</v>
      </c>
      <c r="M143" s="47">
        <f t="shared" si="10"/>
        <v>-85671</v>
      </c>
      <c r="N143">
        <f>+VLOOKUP(L143,'Trừ tiền'!Q$5:R$509,2,0)</f>
        <v>-85671</v>
      </c>
      <c r="O143" s="47">
        <f t="shared" si="11"/>
        <v>0</v>
      </c>
    </row>
    <row r="144" spans="1:15" hidden="1" x14ac:dyDescent="0.25">
      <c r="A144" s="43">
        <v>44973</v>
      </c>
      <c r="B144" s="40" t="s">
        <v>12111</v>
      </c>
      <c r="C144" s="40" t="s">
        <v>9443</v>
      </c>
      <c r="D144" s="40" t="s">
        <v>12131</v>
      </c>
      <c r="E144" s="38">
        <v>-462579</v>
      </c>
      <c r="F144" s="42" t="s">
        <v>8998</v>
      </c>
      <c r="G144" s="38">
        <v>-46258</v>
      </c>
      <c r="H144" s="38">
        <f t="shared" si="8"/>
        <v>-508837</v>
      </c>
      <c r="I144" s="40" t="s">
        <v>9001</v>
      </c>
      <c r="J144" s="40" t="s">
        <v>9002</v>
      </c>
      <c r="K144" s="45" t="s">
        <v>15325</v>
      </c>
      <c r="L144">
        <f t="shared" si="9"/>
        <v>4199</v>
      </c>
      <c r="M144" s="47">
        <f t="shared" si="10"/>
        <v>-508837</v>
      </c>
      <c r="N144">
        <f>+VLOOKUP(L144,'Trừ tiền'!Q$5:R$509,2,0)</f>
        <v>-508837</v>
      </c>
      <c r="O144" s="47">
        <f t="shared" si="11"/>
        <v>0</v>
      </c>
    </row>
    <row r="145" spans="1:15" hidden="1" x14ac:dyDescent="0.25">
      <c r="A145" s="43">
        <v>44973</v>
      </c>
      <c r="B145" s="40" t="s">
        <v>11280</v>
      </c>
      <c r="C145" s="40" t="s">
        <v>9443</v>
      </c>
      <c r="D145" s="40" t="s">
        <v>12132</v>
      </c>
      <c r="E145" s="38">
        <v>-352800</v>
      </c>
      <c r="F145" s="42" t="s">
        <v>8998</v>
      </c>
      <c r="G145" s="38">
        <v>-35280</v>
      </c>
      <c r="H145" s="38">
        <f t="shared" si="8"/>
        <v>-388080</v>
      </c>
      <c r="I145" s="40" t="s">
        <v>9001</v>
      </c>
      <c r="J145" s="40" t="s">
        <v>9002</v>
      </c>
      <c r="K145" s="45" t="s">
        <v>15325</v>
      </c>
      <c r="L145">
        <f t="shared" si="9"/>
        <v>4200</v>
      </c>
      <c r="M145" s="47">
        <f t="shared" si="10"/>
        <v>-388080</v>
      </c>
      <c r="N145">
        <f>+VLOOKUP(L145,'Trừ tiền'!Q$5:R$509,2,0)</f>
        <v>-388080</v>
      </c>
      <c r="O145" s="47">
        <f t="shared" si="11"/>
        <v>0</v>
      </c>
    </row>
    <row r="146" spans="1:15" hidden="1" x14ac:dyDescent="0.25">
      <c r="A146" s="43">
        <v>44973</v>
      </c>
      <c r="B146" s="40" t="s">
        <v>12135</v>
      </c>
      <c r="C146" s="40" t="s">
        <v>9443</v>
      </c>
      <c r="D146" s="40" t="s">
        <v>12136</v>
      </c>
      <c r="E146" s="38">
        <v>-404782</v>
      </c>
      <c r="F146" s="42" t="s">
        <v>8998</v>
      </c>
      <c r="G146" s="38">
        <v>-40478</v>
      </c>
      <c r="H146" s="38">
        <f t="shared" si="8"/>
        <v>-445260</v>
      </c>
      <c r="I146" s="40" t="s">
        <v>9001</v>
      </c>
      <c r="J146" s="40" t="s">
        <v>9002</v>
      </c>
      <c r="K146" s="45" t="s">
        <v>15325</v>
      </c>
      <c r="L146">
        <f t="shared" si="9"/>
        <v>4334</v>
      </c>
      <c r="M146" s="47">
        <f t="shared" si="10"/>
        <v>-445260</v>
      </c>
      <c r="N146">
        <f>+VLOOKUP(L146,'Trừ tiền'!Q$5:R$509,2,0)</f>
        <v>-445260</v>
      </c>
      <c r="O146" s="47">
        <f t="shared" si="11"/>
        <v>0</v>
      </c>
    </row>
    <row r="147" spans="1:15" hidden="1" x14ac:dyDescent="0.25">
      <c r="A147" s="43">
        <v>44974</v>
      </c>
      <c r="B147" s="40" t="s">
        <v>9319</v>
      </c>
      <c r="C147" s="40" t="s">
        <v>10282</v>
      </c>
      <c r="D147" s="40" t="s">
        <v>8994</v>
      </c>
      <c r="E147" s="38">
        <v>-382294</v>
      </c>
      <c r="F147" s="42" t="s">
        <v>8998</v>
      </c>
      <c r="G147" s="38">
        <v>-38230</v>
      </c>
      <c r="H147" s="38">
        <f t="shared" si="8"/>
        <v>-420524</v>
      </c>
      <c r="I147" s="40" t="s">
        <v>9649</v>
      </c>
      <c r="J147" s="40" t="s">
        <v>9650</v>
      </c>
      <c r="K147" s="45" t="s">
        <v>15325</v>
      </c>
      <c r="L147">
        <f t="shared" si="9"/>
        <v>163</v>
      </c>
      <c r="M147" s="47">
        <f t="shared" si="10"/>
        <v>-420524</v>
      </c>
      <c r="N147">
        <f>+VLOOKUP(L147,'Trừ tiền'!Q$5:R$509,2,0)</f>
        <v>-420523</v>
      </c>
      <c r="O147" s="47">
        <f t="shared" si="11"/>
        <v>1</v>
      </c>
    </row>
    <row r="148" spans="1:15" hidden="1" x14ac:dyDescent="0.25">
      <c r="A148" s="43">
        <v>44974</v>
      </c>
      <c r="B148" s="40" t="s">
        <v>9367</v>
      </c>
      <c r="C148" s="40" t="s">
        <v>12203</v>
      </c>
      <c r="D148" s="40" t="s">
        <v>8994</v>
      </c>
      <c r="E148" s="38">
        <v>-332531</v>
      </c>
      <c r="F148" s="42" t="s">
        <v>8998</v>
      </c>
      <c r="G148" s="38">
        <v>-33253</v>
      </c>
      <c r="H148" s="38">
        <f t="shared" si="8"/>
        <v>-365784</v>
      </c>
      <c r="I148" s="40" t="s">
        <v>9814</v>
      </c>
      <c r="J148" s="40" t="s">
        <v>9815</v>
      </c>
      <c r="K148" s="45" t="s">
        <v>15325</v>
      </c>
      <c r="L148">
        <f t="shared" si="9"/>
        <v>181</v>
      </c>
      <c r="M148" s="47">
        <f t="shared" si="10"/>
        <v>-365784</v>
      </c>
      <c r="N148">
        <f>+VLOOKUP(L148,'Trừ tiền'!Q$5:R$509,2,0)</f>
        <v>-365784</v>
      </c>
      <c r="O148" s="47">
        <f t="shared" si="11"/>
        <v>0</v>
      </c>
    </row>
    <row r="149" spans="1:15" hidden="1" x14ac:dyDescent="0.25">
      <c r="A149" s="43">
        <v>44974</v>
      </c>
      <c r="B149" s="40" t="s">
        <v>9369</v>
      </c>
      <c r="C149" s="40" t="s">
        <v>12203</v>
      </c>
      <c r="D149" s="40" t="s">
        <v>8994</v>
      </c>
      <c r="E149" s="38">
        <v>-94399</v>
      </c>
      <c r="F149" s="42" t="s">
        <v>8998</v>
      </c>
      <c r="G149" s="38">
        <v>-9440</v>
      </c>
      <c r="H149" s="38">
        <f t="shared" si="8"/>
        <v>-103839</v>
      </c>
      <c r="I149" s="40" t="s">
        <v>9814</v>
      </c>
      <c r="J149" s="40" t="s">
        <v>9815</v>
      </c>
      <c r="K149" s="45" t="s">
        <v>15325</v>
      </c>
      <c r="L149">
        <f t="shared" si="9"/>
        <v>182</v>
      </c>
      <c r="M149" s="47">
        <f t="shared" si="10"/>
        <v>-103839</v>
      </c>
      <c r="N149">
        <f>+VLOOKUP(L149,'Trừ tiền'!Q$5:R$509,2,0)</f>
        <v>-103839</v>
      </c>
      <c r="O149" s="47">
        <f t="shared" si="11"/>
        <v>0</v>
      </c>
    </row>
    <row r="150" spans="1:15" hidden="1" x14ac:dyDescent="0.25">
      <c r="A150" s="43">
        <v>44974</v>
      </c>
      <c r="B150" s="40" t="s">
        <v>12139</v>
      </c>
      <c r="C150" s="40" t="s">
        <v>9443</v>
      </c>
      <c r="D150" s="40" t="s">
        <v>12204</v>
      </c>
      <c r="E150" s="38">
        <v>-777406</v>
      </c>
      <c r="F150" s="42" t="s">
        <v>8998</v>
      </c>
      <c r="G150" s="38">
        <v>-77741</v>
      </c>
      <c r="H150" s="38">
        <f t="shared" si="8"/>
        <v>-855147</v>
      </c>
      <c r="I150" s="40" t="s">
        <v>9001</v>
      </c>
      <c r="J150" s="40" t="s">
        <v>9002</v>
      </c>
      <c r="K150" s="45" t="s">
        <v>15325</v>
      </c>
      <c r="L150">
        <f t="shared" si="9"/>
        <v>4523</v>
      </c>
      <c r="M150" s="47">
        <f t="shared" si="10"/>
        <v>-855147</v>
      </c>
      <c r="N150">
        <f>+VLOOKUP(L150,'Trừ tiền'!Q$5:R$509,2,0)</f>
        <v>-855147</v>
      </c>
      <c r="O150" s="47">
        <f t="shared" si="11"/>
        <v>0</v>
      </c>
    </row>
    <row r="151" spans="1:15" hidden="1" x14ac:dyDescent="0.25">
      <c r="A151" s="43">
        <v>44974</v>
      </c>
      <c r="B151" s="40" t="s">
        <v>12140</v>
      </c>
      <c r="C151" s="40" t="s">
        <v>9443</v>
      </c>
      <c r="D151" s="40" t="s">
        <v>8994</v>
      </c>
      <c r="E151" s="38">
        <v>-254520</v>
      </c>
      <c r="F151" s="42" t="s">
        <v>8998</v>
      </c>
      <c r="G151" s="38">
        <v>-25452</v>
      </c>
      <c r="H151" s="38">
        <f t="shared" si="8"/>
        <v>-279972</v>
      </c>
      <c r="I151" s="40" t="s">
        <v>9001</v>
      </c>
      <c r="J151" s="40" t="s">
        <v>9002</v>
      </c>
      <c r="K151" s="45" t="s">
        <v>15325</v>
      </c>
      <c r="L151">
        <f t="shared" si="9"/>
        <v>4524</v>
      </c>
      <c r="M151" s="47">
        <f t="shared" si="10"/>
        <v>-279972</v>
      </c>
      <c r="N151">
        <f>+VLOOKUP(L151,'Trừ tiền'!Q$5:R$509,2,0)</f>
        <v>-279972</v>
      </c>
      <c r="O151" s="47">
        <f t="shared" si="11"/>
        <v>0</v>
      </c>
    </row>
    <row r="152" spans="1:15" hidden="1" x14ac:dyDescent="0.25">
      <c r="A152" s="43">
        <v>44974</v>
      </c>
      <c r="B152" s="40" t="s">
        <v>12141</v>
      </c>
      <c r="C152" s="40" t="s">
        <v>9443</v>
      </c>
      <c r="D152" s="40" t="s">
        <v>12205</v>
      </c>
      <c r="E152" s="38">
        <v>-2474839</v>
      </c>
      <c r="F152" s="42" t="s">
        <v>8998</v>
      </c>
      <c r="G152" s="38">
        <v>-247484</v>
      </c>
      <c r="H152" s="38">
        <f t="shared" si="8"/>
        <v>-2722323</v>
      </c>
      <c r="I152" s="40" t="s">
        <v>9001</v>
      </c>
      <c r="J152" s="40" t="s">
        <v>9002</v>
      </c>
      <c r="K152" s="45" t="s">
        <v>15325</v>
      </c>
      <c r="L152">
        <f t="shared" si="9"/>
        <v>4603</v>
      </c>
      <c r="M152" s="47">
        <f t="shared" si="10"/>
        <v>-2722323</v>
      </c>
      <c r="N152">
        <f>+VLOOKUP(L152,'Trừ tiền'!Q$5:R$509,2,0)</f>
        <v>-2722323</v>
      </c>
      <c r="O152" s="47">
        <f t="shared" si="11"/>
        <v>0</v>
      </c>
    </row>
    <row r="153" spans="1:15" hidden="1" x14ac:dyDescent="0.25">
      <c r="A153" s="43">
        <v>44975</v>
      </c>
      <c r="B153" s="40" t="s">
        <v>9130</v>
      </c>
      <c r="C153" s="40" t="s">
        <v>9724</v>
      </c>
      <c r="D153" s="40" t="s">
        <v>12264</v>
      </c>
      <c r="E153" s="38">
        <v>-182136</v>
      </c>
      <c r="F153" s="42" t="s">
        <v>8998</v>
      </c>
      <c r="G153" s="38">
        <v>-18214</v>
      </c>
      <c r="H153" s="38">
        <f t="shared" si="8"/>
        <v>-200350</v>
      </c>
      <c r="I153" s="40" t="s">
        <v>9725</v>
      </c>
      <c r="J153" s="40" t="s">
        <v>9726</v>
      </c>
      <c r="K153" s="45" t="s">
        <v>15325</v>
      </c>
      <c r="L153">
        <f t="shared" si="9"/>
        <v>80</v>
      </c>
      <c r="M153" s="47">
        <f t="shared" si="10"/>
        <v>-200350</v>
      </c>
      <c r="N153" s="14">
        <v>-200350</v>
      </c>
      <c r="O153" s="47">
        <f t="shared" si="11"/>
        <v>0</v>
      </c>
    </row>
    <row r="154" spans="1:15" hidden="1" x14ac:dyDescent="0.25">
      <c r="A154" s="43">
        <v>44975</v>
      </c>
      <c r="B154" s="40" t="s">
        <v>9134</v>
      </c>
      <c r="C154" s="40" t="s">
        <v>9724</v>
      </c>
      <c r="D154" s="40" t="s">
        <v>12265</v>
      </c>
      <c r="E154" s="38">
        <v>-182136</v>
      </c>
      <c r="F154" s="42" t="s">
        <v>8998</v>
      </c>
      <c r="G154" s="38">
        <v>-18214</v>
      </c>
      <c r="H154" s="38">
        <f t="shared" si="8"/>
        <v>-200350</v>
      </c>
      <c r="I154" s="40" t="s">
        <v>9725</v>
      </c>
      <c r="J154" s="40" t="s">
        <v>9726</v>
      </c>
      <c r="K154" s="45" t="s">
        <v>15325</v>
      </c>
      <c r="L154">
        <f t="shared" si="9"/>
        <v>82</v>
      </c>
      <c r="M154" s="47">
        <f t="shared" si="10"/>
        <v>-200350</v>
      </c>
      <c r="N154">
        <f>+VLOOKUP(L154,'Trừ tiền'!Q$5:R$509,2,0)</f>
        <v>-200350</v>
      </c>
      <c r="O154" s="47">
        <f t="shared" si="11"/>
        <v>0</v>
      </c>
    </row>
    <row r="155" spans="1:15" hidden="1" x14ac:dyDescent="0.25">
      <c r="A155" s="43">
        <v>44975</v>
      </c>
      <c r="B155" s="40" t="s">
        <v>12142</v>
      </c>
      <c r="C155" s="40" t="s">
        <v>9443</v>
      </c>
      <c r="D155" s="40" t="s">
        <v>12266</v>
      </c>
      <c r="E155" s="38">
        <v>-169248</v>
      </c>
      <c r="F155" s="42" t="s">
        <v>8998</v>
      </c>
      <c r="G155" s="38">
        <v>-16925</v>
      </c>
      <c r="H155" s="38">
        <f t="shared" si="8"/>
        <v>-186173</v>
      </c>
      <c r="I155" s="40" t="s">
        <v>9001</v>
      </c>
      <c r="J155" s="40" t="s">
        <v>9002</v>
      </c>
      <c r="K155" s="45" t="s">
        <v>15325</v>
      </c>
      <c r="L155">
        <f t="shared" si="9"/>
        <v>4633</v>
      </c>
      <c r="M155" s="47">
        <f t="shared" si="10"/>
        <v>-186173</v>
      </c>
      <c r="N155">
        <f>+VLOOKUP(L155,'Trừ tiền'!Q$5:R$509,2,0)</f>
        <v>-186173</v>
      </c>
      <c r="O155" s="47">
        <f t="shared" si="11"/>
        <v>0</v>
      </c>
    </row>
    <row r="156" spans="1:15" hidden="1" x14ac:dyDescent="0.25">
      <c r="A156" s="43">
        <v>44977</v>
      </c>
      <c r="B156" s="40" t="s">
        <v>9139</v>
      </c>
      <c r="C156" s="40" t="s">
        <v>9724</v>
      </c>
      <c r="D156" s="40" t="s">
        <v>12316</v>
      </c>
      <c r="E156" s="38">
        <v>-868924</v>
      </c>
      <c r="F156" s="42" t="s">
        <v>8998</v>
      </c>
      <c r="G156" s="38">
        <v>-86892</v>
      </c>
      <c r="H156" s="38">
        <f t="shared" si="8"/>
        <v>-955816</v>
      </c>
      <c r="I156" s="40" t="s">
        <v>9725</v>
      </c>
      <c r="J156" s="40" t="s">
        <v>9726</v>
      </c>
      <c r="K156" s="45" t="s">
        <v>15325</v>
      </c>
      <c r="L156">
        <f t="shared" si="9"/>
        <v>86</v>
      </c>
      <c r="M156" s="47">
        <f t="shared" si="10"/>
        <v>-955816</v>
      </c>
      <c r="N156">
        <f>+VLOOKUP(L156,'Trừ tiền'!Q$5:R$509,2,0)</f>
        <v>-955816</v>
      </c>
      <c r="O156" s="47">
        <f t="shared" si="11"/>
        <v>0</v>
      </c>
    </row>
    <row r="157" spans="1:15" hidden="1" x14ac:dyDescent="0.25">
      <c r="A157" s="43">
        <v>44977</v>
      </c>
      <c r="B157" s="40" t="s">
        <v>9450</v>
      </c>
      <c r="C157" s="40" t="s">
        <v>9438</v>
      </c>
      <c r="D157" s="40" t="s">
        <v>11254</v>
      </c>
      <c r="E157" s="38">
        <v>-111058</v>
      </c>
      <c r="F157" s="42" t="s">
        <v>8998</v>
      </c>
      <c r="G157" s="38">
        <v>-11106</v>
      </c>
      <c r="H157" s="38">
        <f t="shared" si="8"/>
        <v>-122164</v>
      </c>
      <c r="I157" s="40" t="s">
        <v>9439</v>
      </c>
      <c r="J157" s="40" t="s">
        <v>9440</v>
      </c>
      <c r="K157" s="45" t="s">
        <v>15325</v>
      </c>
      <c r="L157">
        <f t="shared" si="9"/>
        <v>221</v>
      </c>
      <c r="M157" s="47">
        <f t="shared" si="10"/>
        <v>-122164</v>
      </c>
      <c r="N157">
        <f>+VLOOKUP(L157,'Trừ tiền'!Q$5:R$509,2,0)</f>
        <v>-122164</v>
      </c>
      <c r="O157" s="47">
        <f t="shared" si="11"/>
        <v>0</v>
      </c>
    </row>
    <row r="158" spans="1:15" hidden="1" x14ac:dyDescent="0.25">
      <c r="A158" s="43">
        <v>44977</v>
      </c>
      <c r="B158" s="40" t="s">
        <v>9451</v>
      </c>
      <c r="C158" s="40" t="s">
        <v>9438</v>
      </c>
      <c r="D158" s="40" t="s">
        <v>11254</v>
      </c>
      <c r="E158" s="38">
        <v>-330750</v>
      </c>
      <c r="F158" s="42" t="s">
        <v>8998</v>
      </c>
      <c r="G158" s="38">
        <v>-33075</v>
      </c>
      <c r="H158" s="38">
        <f t="shared" si="8"/>
        <v>-363825</v>
      </c>
      <c r="I158" s="40" t="s">
        <v>9439</v>
      </c>
      <c r="J158" s="40" t="s">
        <v>9440</v>
      </c>
      <c r="K158" s="45" t="s">
        <v>15325</v>
      </c>
      <c r="L158">
        <f t="shared" si="9"/>
        <v>222</v>
      </c>
      <c r="M158" s="47">
        <f t="shared" si="10"/>
        <v>-363825</v>
      </c>
      <c r="N158">
        <f>+VLOOKUP(L158,'Trừ tiền'!Q$5:R$509,2,0)</f>
        <v>-363825</v>
      </c>
      <c r="O158" s="47">
        <f t="shared" si="11"/>
        <v>0</v>
      </c>
    </row>
    <row r="159" spans="1:15" hidden="1" x14ac:dyDescent="0.25">
      <c r="A159" s="43">
        <v>44977</v>
      </c>
      <c r="B159" s="40" t="s">
        <v>9954</v>
      </c>
      <c r="C159" s="40" t="s">
        <v>10562</v>
      </c>
      <c r="D159" s="40" t="s">
        <v>12319</v>
      </c>
      <c r="E159" s="38">
        <v>-809184</v>
      </c>
      <c r="F159" s="42" t="s">
        <v>9114</v>
      </c>
      <c r="G159" s="38">
        <v>-64735</v>
      </c>
      <c r="H159" s="38">
        <f t="shared" si="8"/>
        <v>-873919</v>
      </c>
      <c r="I159" s="40" t="s">
        <v>9284</v>
      </c>
      <c r="J159" s="40" t="s">
        <v>9285</v>
      </c>
      <c r="K159" s="45" t="s">
        <v>15325</v>
      </c>
      <c r="L159">
        <f t="shared" si="9"/>
        <v>556</v>
      </c>
      <c r="M159" s="47">
        <f t="shared" si="10"/>
        <v>-873919</v>
      </c>
      <c r="N159">
        <f>+VLOOKUP(L159,'Trừ tiền'!Q$5:R$509,2,0)</f>
        <v>-873919</v>
      </c>
      <c r="O159" s="47">
        <f t="shared" si="11"/>
        <v>0</v>
      </c>
    </row>
    <row r="160" spans="1:15" hidden="1" x14ac:dyDescent="0.25">
      <c r="A160" s="43">
        <v>44977</v>
      </c>
      <c r="B160" s="40" t="s">
        <v>11014</v>
      </c>
      <c r="C160" s="40" t="s">
        <v>9443</v>
      </c>
      <c r="D160" s="40" t="s">
        <v>12320</v>
      </c>
      <c r="E160" s="38">
        <v>-1629810</v>
      </c>
      <c r="F160" s="42" t="s">
        <v>8998</v>
      </c>
      <c r="G160" s="38">
        <v>-162981</v>
      </c>
      <c r="H160" s="38">
        <f t="shared" si="8"/>
        <v>-1792791</v>
      </c>
      <c r="I160" s="40" t="s">
        <v>9001</v>
      </c>
      <c r="J160" s="40" t="s">
        <v>9002</v>
      </c>
      <c r="K160" s="45" t="s">
        <v>15325</v>
      </c>
      <c r="L160">
        <f t="shared" si="9"/>
        <v>4713</v>
      </c>
      <c r="M160" s="47">
        <f t="shared" si="10"/>
        <v>-1792791</v>
      </c>
      <c r="N160">
        <f>+VLOOKUP(L160,'Trừ tiền'!Q$5:R$509,2,0)</f>
        <v>-1792791</v>
      </c>
      <c r="O160" s="47">
        <f t="shared" si="11"/>
        <v>0</v>
      </c>
    </row>
    <row r="161" spans="1:15" hidden="1" x14ac:dyDescent="0.25">
      <c r="A161" s="43">
        <v>44977</v>
      </c>
      <c r="B161" s="40" t="s">
        <v>12146</v>
      </c>
      <c r="C161" s="40" t="s">
        <v>9443</v>
      </c>
      <c r="D161" s="40" t="s">
        <v>12321</v>
      </c>
      <c r="E161" s="38">
        <v>-948980</v>
      </c>
      <c r="F161" s="42" t="s">
        <v>8998</v>
      </c>
      <c r="G161" s="38">
        <v>-94898</v>
      </c>
      <c r="H161" s="38">
        <f t="shared" si="8"/>
        <v>-1043878</v>
      </c>
      <c r="I161" s="40" t="s">
        <v>9001</v>
      </c>
      <c r="J161" s="40" t="s">
        <v>9002</v>
      </c>
      <c r="K161" s="45" t="s">
        <v>15325</v>
      </c>
      <c r="L161">
        <f t="shared" si="9"/>
        <v>4756</v>
      </c>
      <c r="M161" s="47">
        <f t="shared" si="10"/>
        <v>-1043878</v>
      </c>
      <c r="N161">
        <f>+VLOOKUP(L161,'Trừ tiền'!Q$5:R$509,2,0)</f>
        <v>-1043878</v>
      </c>
      <c r="O161" s="47">
        <f t="shared" si="11"/>
        <v>0</v>
      </c>
    </row>
    <row r="162" spans="1:15" hidden="1" x14ac:dyDescent="0.25">
      <c r="A162" s="43">
        <v>44977</v>
      </c>
      <c r="B162" s="40" t="s">
        <v>12147</v>
      </c>
      <c r="C162" s="40" t="s">
        <v>9443</v>
      </c>
      <c r="D162" s="40" t="s">
        <v>12322</v>
      </c>
      <c r="E162" s="38">
        <v>-102450</v>
      </c>
      <c r="F162" s="42" t="s">
        <v>8998</v>
      </c>
      <c r="G162" s="38">
        <v>-10245</v>
      </c>
      <c r="H162" s="38">
        <f t="shared" si="8"/>
        <v>-112695</v>
      </c>
      <c r="I162" s="40" t="s">
        <v>9001</v>
      </c>
      <c r="J162" s="40" t="s">
        <v>9002</v>
      </c>
      <c r="K162" s="45" t="s">
        <v>15325</v>
      </c>
      <c r="L162">
        <f t="shared" si="9"/>
        <v>4763</v>
      </c>
      <c r="M162" s="47">
        <f t="shared" si="10"/>
        <v>-112695</v>
      </c>
      <c r="N162">
        <f>+VLOOKUP(L162,'Trừ tiền'!Q$5:R$509,2,0)</f>
        <v>-112695</v>
      </c>
      <c r="O162" s="47">
        <f t="shared" si="11"/>
        <v>0</v>
      </c>
    </row>
    <row r="163" spans="1:15" hidden="1" x14ac:dyDescent="0.25">
      <c r="A163" s="43">
        <v>44977</v>
      </c>
      <c r="B163" s="40" t="s">
        <v>12148</v>
      </c>
      <c r="C163" s="40" t="s">
        <v>9443</v>
      </c>
      <c r="D163" s="40" t="s">
        <v>12323</v>
      </c>
      <c r="E163" s="38">
        <v>-616204</v>
      </c>
      <c r="F163" s="42" t="s">
        <v>8998</v>
      </c>
      <c r="G163" s="38">
        <v>-61620</v>
      </c>
      <c r="H163" s="38">
        <f t="shared" si="8"/>
        <v>-677824</v>
      </c>
      <c r="I163" s="40" t="s">
        <v>9001</v>
      </c>
      <c r="J163" s="40" t="s">
        <v>9002</v>
      </c>
      <c r="K163" s="45" t="s">
        <v>15325</v>
      </c>
      <c r="L163">
        <f t="shared" si="9"/>
        <v>4824</v>
      </c>
      <c r="M163" s="47">
        <f t="shared" si="10"/>
        <v>-677824</v>
      </c>
      <c r="N163">
        <f>+VLOOKUP(L163,'Trừ tiền'!Q$5:R$509,2,0)</f>
        <v>-677824</v>
      </c>
      <c r="O163" s="47">
        <f t="shared" si="11"/>
        <v>0</v>
      </c>
    </row>
    <row r="164" spans="1:15" hidden="1" x14ac:dyDescent="0.25">
      <c r="A164" s="43">
        <v>44978</v>
      </c>
      <c r="B164" s="40" t="s">
        <v>9101</v>
      </c>
      <c r="C164" s="40" t="s">
        <v>12359</v>
      </c>
      <c r="D164" s="40" t="s">
        <v>12360</v>
      </c>
      <c r="E164" s="38">
        <v>-86691</v>
      </c>
      <c r="F164" s="42" t="s">
        <v>8998</v>
      </c>
      <c r="G164" s="38">
        <v>-8669</v>
      </c>
      <c r="H164" s="38">
        <f t="shared" si="8"/>
        <v>-95360</v>
      </c>
      <c r="I164" s="40" t="s">
        <v>10423</v>
      </c>
      <c r="J164" s="40" t="s">
        <v>10424</v>
      </c>
      <c r="K164" s="45" t="s">
        <v>15325</v>
      </c>
      <c r="L164">
        <f t="shared" si="9"/>
        <v>65</v>
      </c>
      <c r="M164" s="47">
        <f t="shared" si="10"/>
        <v>-95360</v>
      </c>
      <c r="N164">
        <f>+VLOOKUP(L164,'Trừ tiền'!Q$5:R$509,2,0)</f>
        <v>-95360</v>
      </c>
      <c r="O164" s="47">
        <f t="shared" si="11"/>
        <v>0</v>
      </c>
    </row>
    <row r="165" spans="1:15" hidden="1" x14ac:dyDescent="0.25">
      <c r="A165" s="43">
        <v>44978</v>
      </c>
      <c r="B165" s="40" t="s">
        <v>12163</v>
      </c>
      <c r="C165" s="40" t="s">
        <v>9443</v>
      </c>
      <c r="D165" s="40" t="s">
        <v>12361</v>
      </c>
      <c r="E165" s="38">
        <v>-441000</v>
      </c>
      <c r="F165" s="42" t="s">
        <v>8998</v>
      </c>
      <c r="G165" s="38">
        <v>-44100</v>
      </c>
      <c r="H165" s="38">
        <f t="shared" si="8"/>
        <v>-485100</v>
      </c>
      <c r="I165" s="40" t="s">
        <v>9001</v>
      </c>
      <c r="J165" s="40" t="s">
        <v>9002</v>
      </c>
      <c r="K165" s="45" t="s">
        <v>15325</v>
      </c>
      <c r="L165">
        <f t="shared" si="9"/>
        <v>5068</v>
      </c>
      <c r="M165" s="47">
        <f t="shared" si="10"/>
        <v>-485100</v>
      </c>
      <c r="N165">
        <f>+VLOOKUP(L165,'Trừ tiền'!Q$5:R$509,2,0)</f>
        <v>-485100</v>
      </c>
      <c r="O165" s="47">
        <f t="shared" si="11"/>
        <v>0</v>
      </c>
    </row>
    <row r="166" spans="1:15" hidden="1" x14ac:dyDescent="0.25">
      <c r="A166" s="43">
        <v>44978</v>
      </c>
      <c r="B166" s="40" t="s">
        <v>12165</v>
      </c>
      <c r="C166" s="40" t="s">
        <v>9443</v>
      </c>
      <c r="D166" s="40" t="s">
        <v>12323</v>
      </c>
      <c r="E166" s="38">
        <v>-123613</v>
      </c>
      <c r="F166" s="42" t="s">
        <v>9114</v>
      </c>
      <c r="G166" s="38">
        <v>-9889</v>
      </c>
      <c r="H166" s="38">
        <f t="shared" si="8"/>
        <v>-133502</v>
      </c>
      <c r="I166" s="40" t="s">
        <v>9001</v>
      </c>
      <c r="J166" s="40" t="s">
        <v>9002</v>
      </c>
      <c r="K166" s="45" t="s">
        <v>15325</v>
      </c>
      <c r="L166">
        <f t="shared" si="9"/>
        <v>5116</v>
      </c>
      <c r="M166" s="47">
        <f t="shared" si="10"/>
        <v>-133502</v>
      </c>
      <c r="N166">
        <f>+VLOOKUP(L166,'Trừ tiền'!Q$5:R$509,2,0)</f>
        <v>-133502</v>
      </c>
      <c r="O166" s="47">
        <f t="shared" si="11"/>
        <v>0</v>
      </c>
    </row>
    <row r="167" spans="1:15" hidden="1" x14ac:dyDescent="0.25">
      <c r="A167" s="43">
        <v>44979</v>
      </c>
      <c r="B167" s="40" t="s">
        <v>9195</v>
      </c>
      <c r="C167" s="40" t="s">
        <v>12443</v>
      </c>
      <c r="D167" s="40" t="s">
        <v>12444</v>
      </c>
      <c r="E167" s="38">
        <v>-222116</v>
      </c>
      <c r="F167" s="42" t="s">
        <v>8998</v>
      </c>
      <c r="G167" s="38">
        <v>-22212</v>
      </c>
      <c r="H167" s="38">
        <f t="shared" si="8"/>
        <v>-244328</v>
      </c>
      <c r="I167" s="40" t="s">
        <v>9327</v>
      </c>
      <c r="J167" s="40" t="s">
        <v>9328</v>
      </c>
      <c r="K167" s="45" t="s">
        <v>15325</v>
      </c>
      <c r="L167">
        <f t="shared" si="9"/>
        <v>111</v>
      </c>
      <c r="M167" s="47">
        <f t="shared" si="10"/>
        <v>-244328</v>
      </c>
      <c r="N167" s="14">
        <v>-244328</v>
      </c>
      <c r="O167" s="47">
        <f t="shared" si="11"/>
        <v>0</v>
      </c>
    </row>
    <row r="168" spans="1:15" hidden="1" x14ac:dyDescent="0.25">
      <c r="A168" s="43">
        <v>44979</v>
      </c>
      <c r="B168" s="40" t="s">
        <v>9199</v>
      </c>
      <c r="C168" s="40" t="s">
        <v>12443</v>
      </c>
      <c r="D168" s="40" t="s">
        <v>12444</v>
      </c>
      <c r="E168" s="38">
        <v>-297000</v>
      </c>
      <c r="F168" s="42" t="s">
        <v>9114</v>
      </c>
      <c r="G168" s="38">
        <v>-23760</v>
      </c>
      <c r="H168" s="38">
        <f t="shared" si="8"/>
        <v>-320760</v>
      </c>
      <c r="I168" s="40" t="s">
        <v>9327</v>
      </c>
      <c r="J168" s="40" t="s">
        <v>9328</v>
      </c>
      <c r="K168" s="45" t="s">
        <v>15325</v>
      </c>
      <c r="L168">
        <f t="shared" si="9"/>
        <v>112</v>
      </c>
      <c r="M168" s="47">
        <f t="shared" si="10"/>
        <v>-320760</v>
      </c>
      <c r="N168">
        <f>+VLOOKUP(L168,'Trừ tiền'!Q$5:R$509,2,0)</f>
        <v>-320760</v>
      </c>
      <c r="O168" s="47">
        <f t="shared" si="11"/>
        <v>0</v>
      </c>
    </row>
    <row r="169" spans="1:15" hidden="1" x14ac:dyDescent="0.25">
      <c r="A169" s="43">
        <v>44979</v>
      </c>
      <c r="B169" s="40" t="s">
        <v>9494</v>
      </c>
      <c r="C169" s="40" t="s">
        <v>9438</v>
      </c>
      <c r="D169" s="40" t="s">
        <v>8994</v>
      </c>
      <c r="E169" s="38">
        <v>-1212750</v>
      </c>
      <c r="F169" s="42" t="s">
        <v>8998</v>
      </c>
      <c r="G169" s="38">
        <v>-121275</v>
      </c>
      <c r="H169" s="38">
        <f t="shared" si="8"/>
        <v>-1334025</v>
      </c>
      <c r="I169" s="40" t="s">
        <v>9439</v>
      </c>
      <c r="J169" s="40" t="s">
        <v>9440</v>
      </c>
      <c r="K169" s="45" t="s">
        <v>15325</v>
      </c>
      <c r="L169">
        <f t="shared" si="9"/>
        <v>248</v>
      </c>
      <c r="M169" s="47">
        <f t="shared" si="10"/>
        <v>-1334025</v>
      </c>
      <c r="N169">
        <f>+VLOOKUP(L169,'Trừ tiền'!Q$5:R$509,2,0)</f>
        <v>-1334025</v>
      </c>
      <c r="O169" s="47">
        <f t="shared" si="11"/>
        <v>0</v>
      </c>
    </row>
    <row r="170" spans="1:15" hidden="1" x14ac:dyDescent="0.25">
      <c r="A170" s="43">
        <v>44979</v>
      </c>
      <c r="B170" s="40" t="s">
        <v>9568</v>
      </c>
      <c r="C170" s="40" t="s">
        <v>12445</v>
      </c>
      <c r="D170" s="40" t="s">
        <v>12446</v>
      </c>
      <c r="E170" s="38">
        <v>-462828</v>
      </c>
      <c r="F170" s="42" t="s">
        <v>9114</v>
      </c>
      <c r="G170" s="38">
        <v>-37026</v>
      </c>
      <c r="H170" s="38">
        <f t="shared" si="8"/>
        <v>-499854</v>
      </c>
      <c r="I170" s="40" t="s">
        <v>9747</v>
      </c>
      <c r="J170" s="40" t="s">
        <v>9748</v>
      </c>
      <c r="K170" s="45" t="s">
        <v>15325</v>
      </c>
      <c r="L170">
        <f t="shared" si="9"/>
        <v>286</v>
      </c>
      <c r="M170" s="47">
        <f t="shared" si="10"/>
        <v>-499854</v>
      </c>
      <c r="N170">
        <f>+VLOOKUP(L170,'Trừ tiền'!Q$5:R$509,2,0)</f>
        <v>-499854</v>
      </c>
      <c r="O170" s="47">
        <f t="shared" si="11"/>
        <v>0</v>
      </c>
    </row>
    <row r="171" spans="1:15" hidden="1" x14ac:dyDescent="0.25">
      <c r="A171" s="43">
        <v>44979</v>
      </c>
      <c r="B171" s="40" t="s">
        <v>9570</v>
      </c>
      <c r="C171" s="40" t="s">
        <v>12445</v>
      </c>
      <c r="D171" s="40" t="s">
        <v>12446</v>
      </c>
      <c r="E171" s="38">
        <v>-119066</v>
      </c>
      <c r="F171" s="42" t="s">
        <v>8998</v>
      </c>
      <c r="G171" s="38">
        <v>-11907</v>
      </c>
      <c r="H171" s="38">
        <f t="shared" si="8"/>
        <v>-130973</v>
      </c>
      <c r="I171" s="40" t="s">
        <v>9747</v>
      </c>
      <c r="J171" s="40" t="s">
        <v>9748</v>
      </c>
      <c r="K171" s="45" t="s">
        <v>15325</v>
      </c>
      <c r="L171">
        <f t="shared" si="9"/>
        <v>287</v>
      </c>
      <c r="M171" s="47">
        <f t="shared" si="10"/>
        <v>-130973</v>
      </c>
      <c r="N171">
        <f>+VLOOKUP(L171,'Trừ tiền'!Q$5:R$509,2,0)</f>
        <v>-130973</v>
      </c>
      <c r="O171" s="47">
        <f t="shared" si="11"/>
        <v>0</v>
      </c>
    </row>
    <row r="172" spans="1:15" hidden="1" x14ac:dyDescent="0.25">
      <c r="A172" s="43">
        <v>44979</v>
      </c>
      <c r="B172" s="40" t="s">
        <v>9965</v>
      </c>
      <c r="C172" s="40" t="s">
        <v>10562</v>
      </c>
      <c r="D172" s="40" t="s">
        <v>12447</v>
      </c>
      <c r="E172" s="38">
        <v>-91068</v>
      </c>
      <c r="F172" s="42" t="s">
        <v>9114</v>
      </c>
      <c r="G172" s="38">
        <v>-7285</v>
      </c>
      <c r="H172" s="38">
        <f t="shared" si="8"/>
        <v>-98353</v>
      </c>
      <c r="I172" s="40" t="s">
        <v>9284</v>
      </c>
      <c r="J172" s="40" t="s">
        <v>9285</v>
      </c>
      <c r="K172" s="45" t="s">
        <v>15325</v>
      </c>
      <c r="L172">
        <f t="shared" si="9"/>
        <v>577</v>
      </c>
      <c r="M172" s="47">
        <f t="shared" si="10"/>
        <v>-98353</v>
      </c>
      <c r="N172">
        <f>+VLOOKUP(L172,'Trừ tiền'!Q$5:R$509,2,0)</f>
        <v>-98353</v>
      </c>
      <c r="O172" s="47">
        <f t="shared" si="11"/>
        <v>0</v>
      </c>
    </row>
    <row r="173" spans="1:15" hidden="1" x14ac:dyDescent="0.25">
      <c r="A173" s="43">
        <v>44979</v>
      </c>
      <c r="B173" s="40" t="s">
        <v>9966</v>
      </c>
      <c r="C173" s="40" t="s">
        <v>10562</v>
      </c>
      <c r="D173" s="40" t="s">
        <v>12448</v>
      </c>
      <c r="E173" s="38">
        <v>-273166</v>
      </c>
      <c r="F173" s="42" t="s">
        <v>9114</v>
      </c>
      <c r="G173" s="38">
        <v>-21853</v>
      </c>
      <c r="H173" s="38">
        <f t="shared" si="8"/>
        <v>-295019</v>
      </c>
      <c r="I173" s="40" t="s">
        <v>9284</v>
      </c>
      <c r="J173" s="40" t="s">
        <v>9285</v>
      </c>
      <c r="K173" s="45" t="s">
        <v>15325</v>
      </c>
      <c r="L173">
        <f t="shared" si="9"/>
        <v>578</v>
      </c>
      <c r="M173" s="47">
        <f t="shared" si="10"/>
        <v>-295019</v>
      </c>
      <c r="N173">
        <f>+VLOOKUP(L173,'Trừ tiền'!Q$5:R$509,2,0)</f>
        <v>-295019</v>
      </c>
      <c r="O173" s="47">
        <f t="shared" si="11"/>
        <v>0</v>
      </c>
    </row>
    <row r="174" spans="1:15" hidden="1" x14ac:dyDescent="0.25">
      <c r="A174" s="43">
        <v>44979</v>
      </c>
      <c r="B174" s="40" t="s">
        <v>9967</v>
      </c>
      <c r="C174" s="40" t="s">
        <v>10562</v>
      </c>
      <c r="D174" s="40" t="s">
        <v>12449</v>
      </c>
      <c r="E174" s="38">
        <v>-877215</v>
      </c>
      <c r="F174" s="42" t="s">
        <v>9114</v>
      </c>
      <c r="G174" s="38">
        <v>-70177</v>
      </c>
      <c r="H174" s="38">
        <f t="shared" si="8"/>
        <v>-947392</v>
      </c>
      <c r="I174" s="40" t="s">
        <v>9284</v>
      </c>
      <c r="J174" s="40" t="s">
        <v>9285</v>
      </c>
      <c r="K174" s="45" t="s">
        <v>15325</v>
      </c>
      <c r="L174">
        <f t="shared" si="9"/>
        <v>579</v>
      </c>
      <c r="M174" s="47">
        <f t="shared" si="10"/>
        <v>-947392</v>
      </c>
      <c r="N174">
        <f>+VLOOKUP(L174,'Trừ tiền'!Q$5:R$509,2,0)</f>
        <v>-947392</v>
      </c>
      <c r="O174" s="47">
        <f t="shared" si="11"/>
        <v>0</v>
      </c>
    </row>
    <row r="175" spans="1:15" hidden="1" x14ac:dyDescent="0.25">
      <c r="A175" s="43">
        <v>44979</v>
      </c>
      <c r="B175" s="40" t="s">
        <v>12166</v>
      </c>
      <c r="C175" s="40" t="s">
        <v>9443</v>
      </c>
      <c r="D175" s="40" t="s">
        <v>12450</v>
      </c>
      <c r="E175" s="38">
        <v>-91067</v>
      </c>
      <c r="F175" s="42" t="s">
        <v>8998</v>
      </c>
      <c r="G175" s="38">
        <v>-9107</v>
      </c>
      <c r="H175" s="38">
        <f t="shared" si="8"/>
        <v>-100174</v>
      </c>
      <c r="I175" s="40" t="s">
        <v>9001</v>
      </c>
      <c r="J175" s="40" t="s">
        <v>9002</v>
      </c>
      <c r="K175" s="45" t="s">
        <v>15325</v>
      </c>
      <c r="L175">
        <f t="shared" si="9"/>
        <v>5227</v>
      </c>
      <c r="M175" s="47">
        <f t="shared" si="10"/>
        <v>-100174</v>
      </c>
      <c r="N175">
        <f>+VLOOKUP(L175,'Trừ tiền'!Q$5:R$509,2,0)</f>
        <v>-100174</v>
      </c>
      <c r="O175" s="47">
        <f t="shared" si="11"/>
        <v>0</v>
      </c>
    </row>
    <row r="176" spans="1:15" hidden="1" x14ac:dyDescent="0.25">
      <c r="A176" s="43">
        <v>44979</v>
      </c>
      <c r="B176" s="40" t="s">
        <v>12187</v>
      </c>
      <c r="C176" s="40" t="s">
        <v>9443</v>
      </c>
      <c r="D176" s="40" t="s">
        <v>12451</v>
      </c>
      <c r="E176" s="38">
        <v>-90689</v>
      </c>
      <c r="F176" s="42" t="s">
        <v>8998</v>
      </c>
      <c r="G176" s="38">
        <v>-9069</v>
      </c>
      <c r="H176" s="38">
        <f t="shared" si="8"/>
        <v>-99758</v>
      </c>
      <c r="I176" s="40" t="s">
        <v>9001</v>
      </c>
      <c r="J176" s="40" t="s">
        <v>9002</v>
      </c>
      <c r="K176" s="45" t="s">
        <v>15325</v>
      </c>
      <c r="L176">
        <f t="shared" si="9"/>
        <v>5507</v>
      </c>
      <c r="M176" s="47">
        <f t="shared" si="10"/>
        <v>-99758</v>
      </c>
      <c r="N176">
        <f>+VLOOKUP(L176,'Trừ tiền'!Q$5:R$509,2,0)</f>
        <v>-99758</v>
      </c>
      <c r="O176" s="47">
        <f t="shared" si="11"/>
        <v>0</v>
      </c>
    </row>
    <row r="177" spans="1:15" hidden="1" x14ac:dyDescent="0.25">
      <c r="A177" s="43">
        <v>44980</v>
      </c>
      <c r="B177" s="40" t="s">
        <v>9426</v>
      </c>
      <c r="C177" s="40" t="s">
        <v>11137</v>
      </c>
      <c r="D177" s="40" t="s">
        <v>12518</v>
      </c>
      <c r="E177" s="38">
        <v>-60308</v>
      </c>
      <c r="F177" s="42" t="s">
        <v>9114</v>
      </c>
      <c r="G177" s="38">
        <v>-4825</v>
      </c>
      <c r="H177" s="38">
        <f t="shared" si="8"/>
        <v>-65133</v>
      </c>
      <c r="I177" s="40" t="s">
        <v>9221</v>
      </c>
      <c r="J177" s="40" t="s">
        <v>9222</v>
      </c>
      <c r="K177" s="45" t="s">
        <v>15325</v>
      </c>
      <c r="L177">
        <f t="shared" si="9"/>
        <v>213</v>
      </c>
      <c r="M177" s="47">
        <f t="shared" si="10"/>
        <v>-65133</v>
      </c>
      <c r="N177">
        <f>+VLOOKUP(L177,'Trừ tiền'!Q$5:R$509,2,0)</f>
        <v>-65133</v>
      </c>
      <c r="O177" s="47">
        <f t="shared" si="11"/>
        <v>0</v>
      </c>
    </row>
    <row r="178" spans="1:15" hidden="1" x14ac:dyDescent="0.25">
      <c r="A178" s="43">
        <v>44980</v>
      </c>
      <c r="B178" s="40" t="s">
        <v>9428</v>
      </c>
      <c r="C178" s="40" t="s">
        <v>11137</v>
      </c>
      <c r="D178" s="40" t="s">
        <v>12519</v>
      </c>
      <c r="E178" s="38">
        <v>-110250</v>
      </c>
      <c r="F178" s="42" t="s">
        <v>9114</v>
      </c>
      <c r="G178" s="38">
        <v>-8820</v>
      </c>
      <c r="H178" s="38">
        <f t="shared" si="8"/>
        <v>-119070</v>
      </c>
      <c r="I178" s="40" t="s">
        <v>9221</v>
      </c>
      <c r="J178" s="40" t="s">
        <v>9222</v>
      </c>
      <c r="K178" s="45" t="s">
        <v>15325</v>
      </c>
      <c r="L178">
        <f t="shared" si="9"/>
        <v>214</v>
      </c>
      <c r="M178" s="47">
        <f t="shared" si="10"/>
        <v>-119070</v>
      </c>
      <c r="N178">
        <f>+VLOOKUP(L178,'Trừ tiền'!Q$5:R$509,2,0)</f>
        <v>-119070</v>
      </c>
      <c r="O178" s="47">
        <f t="shared" si="11"/>
        <v>0</v>
      </c>
    </row>
    <row r="179" spans="1:15" x14ac:dyDescent="0.25">
      <c r="A179" s="43">
        <v>44980</v>
      </c>
      <c r="B179" s="40" t="s">
        <v>9531</v>
      </c>
      <c r="C179" s="40" t="s">
        <v>12520</v>
      </c>
      <c r="D179" s="40" t="s">
        <v>12521</v>
      </c>
      <c r="E179" s="38">
        <v>-110250</v>
      </c>
      <c r="F179" s="42" t="s">
        <v>8998</v>
      </c>
      <c r="G179" s="38">
        <v>-11025</v>
      </c>
      <c r="H179" s="38">
        <f t="shared" si="8"/>
        <v>-121275</v>
      </c>
      <c r="I179" s="40" t="s">
        <v>9337</v>
      </c>
      <c r="J179" s="40" t="s">
        <v>9338</v>
      </c>
      <c r="K179" s="45" t="s">
        <v>15325</v>
      </c>
      <c r="L179">
        <f t="shared" si="9"/>
        <v>268</v>
      </c>
      <c r="M179" s="47">
        <f t="shared" si="10"/>
        <v>-121275</v>
      </c>
      <c r="N179" t="s">
        <v>17926</v>
      </c>
      <c r="O179" s="47" t="e">
        <f t="shared" si="11"/>
        <v>#VALUE!</v>
      </c>
    </row>
    <row r="180" spans="1:15" hidden="1" x14ac:dyDescent="0.25">
      <c r="A180" s="43">
        <v>44980</v>
      </c>
      <c r="B180" s="40" t="s">
        <v>11010</v>
      </c>
      <c r="C180" s="40" t="s">
        <v>10923</v>
      </c>
      <c r="D180" s="40" t="s">
        <v>11284</v>
      </c>
      <c r="E180" s="38">
        <v>-385690</v>
      </c>
      <c r="F180" s="42" t="s">
        <v>8998</v>
      </c>
      <c r="G180" s="38">
        <v>-38569</v>
      </c>
      <c r="H180" s="38">
        <f t="shared" si="8"/>
        <v>-424259</v>
      </c>
      <c r="I180" s="40" t="s">
        <v>9072</v>
      </c>
      <c r="J180" s="40" t="s">
        <v>9073</v>
      </c>
      <c r="K180" s="45" t="s">
        <v>15325</v>
      </c>
      <c r="L180">
        <f t="shared" si="9"/>
        <v>350</v>
      </c>
      <c r="M180" s="47">
        <f t="shared" si="10"/>
        <v>-424259</v>
      </c>
      <c r="N180">
        <f>+VLOOKUP(L180,'Trừ tiền'!Q$5:R$509,2,0)</f>
        <v>-424259</v>
      </c>
      <c r="O180" s="47">
        <f t="shared" si="11"/>
        <v>0</v>
      </c>
    </row>
    <row r="181" spans="1:15" hidden="1" x14ac:dyDescent="0.25">
      <c r="A181" s="43">
        <v>44980</v>
      </c>
      <c r="B181" s="40" t="s">
        <v>10073</v>
      </c>
      <c r="C181" s="40" t="s">
        <v>10562</v>
      </c>
      <c r="D181" s="40" t="s">
        <v>12522</v>
      </c>
      <c r="E181" s="38">
        <v>-233975</v>
      </c>
      <c r="F181" s="42" t="s">
        <v>9114</v>
      </c>
      <c r="G181" s="38">
        <v>-18718</v>
      </c>
      <c r="H181" s="38">
        <f t="shared" si="8"/>
        <v>-252693</v>
      </c>
      <c r="I181" s="40" t="s">
        <v>9284</v>
      </c>
      <c r="J181" s="40" t="s">
        <v>9285</v>
      </c>
      <c r="K181" s="45" t="s">
        <v>15325</v>
      </c>
      <c r="L181">
        <f t="shared" si="9"/>
        <v>655</v>
      </c>
      <c r="M181" s="47">
        <f t="shared" si="10"/>
        <v>-252693</v>
      </c>
      <c r="N181">
        <f>+VLOOKUP(L181,'Trừ tiền'!Q$5:R$509,2,0)</f>
        <v>-252693</v>
      </c>
      <c r="O181" s="47">
        <f t="shared" si="11"/>
        <v>0</v>
      </c>
    </row>
    <row r="182" spans="1:15" hidden="1" x14ac:dyDescent="0.25">
      <c r="A182" s="43">
        <v>44980</v>
      </c>
      <c r="B182" s="40" t="s">
        <v>12190</v>
      </c>
      <c r="C182" s="40" t="s">
        <v>9443</v>
      </c>
      <c r="D182" s="40" t="s">
        <v>12523</v>
      </c>
      <c r="E182" s="38">
        <v>-296181</v>
      </c>
      <c r="F182" s="42" t="s">
        <v>8998</v>
      </c>
      <c r="G182" s="38">
        <v>-29618</v>
      </c>
      <c r="H182" s="38">
        <f t="shared" si="8"/>
        <v>-325799</v>
      </c>
      <c r="I182" s="40" t="s">
        <v>9001</v>
      </c>
      <c r="J182" s="40" t="s">
        <v>9002</v>
      </c>
      <c r="K182" s="45" t="s">
        <v>15325</v>
      </c>
      <c r="L182">
        <f t="shared" si="9"/>
        <v>5665</v>
      </c>
      <c r="M182" s="47">
        <f t="shared" si="10"/>
        <v>-325799</v>
      </c>
      <c r="N182">
        <f>+VLOOKUP(L182,'Trừ tiền'!Q$5:R$509,2,0)</f>
        <v>-325799</v>
      </c>
      <c r="O182" s="47">
        <f t="shared" si="11"/>
        <v>0</v>
      </c>
    </row>
    <row r="183" spans="1:15" hidden="1" x14ac:dyDescent="0.25">
      <c r="A183" s="43">
        <v>44980</v>
      </c>
      <c r="B183" s="40" t="s">
        <v>12193</v>
      </c>
      <c r="C183" s="40" t="s">
        <v>9443</v>
      </c>
      <c r="D183" s="40" t="s">
        <v>12524</v>
      </c>
      <c r="E183" s="38">
        <v>-146862</v>
      </c>
      <c r="F183" s="42" t="s">
        <v>8998</v>
      </c>
      <c r="G183" s="38">
        <v>-14686</v>
      </c>
      <c r="H183" s="38">
        <f t="shared" si="8"/>
        <v>-161548</v>
      </c>
      <c r="I183" s="40" t="s">
        <v>9001</v>
      </c>
      <c r="J183" s="40" t="s">
        <v>9002</v>
      </c>
      <c r="K183" s="45" t="s">
        <v>15325</v>
      </c>
      <c r="L183">
        <f t="shared" si="9"/>
        <v>5701</v>
      </c>
      <c r="M183" s="47">
        <f t="shared" si="10"/>
        <v>-161548</v>
      </c>
      <c r="N183">
        <f>+VLOOKUP(L183,'Trừ tiền'!Q$5:R$509,2,0)</f>
        <v>-161548</v>
      </c>
      <c r="O183" s="47">
        <f t="shared" si="11"/>
        <v>0</v>
      </c>
    </row>
    <row r="184" spans="1:15" hidden="1" x14ac:dyDescent="0.25">
      <c r="A184" s="43">
        <v>44980</v>
      </c>
      <c r="B184" s="40" t="s">
        <v>12194</v>
      </c>
      <c r="C184" s="40" t="s">
        <v>9443</v>
      </c>
      <c r="D184" s="40" t="s">
        <v>12525</v>
      </c>
      <c r="E184" s="38">
        <v>-361968</v>
      </c>
      <c r="F184" s="42" t="s">
        <v>8998</v>
      </c>
      <c r="G184" s="38">
        <v>-36197</v>
      </c>
      <c r="H184" s="38">
        <f t="shared" si="8"/>
        <v>-398165</v>
      </c>
      <c r="I184" s="40" t="s">
        <v>9001</v>
      </c>
      <c r="J184" s="40" t="s">
        <v>9002</v>
      </c>
      <c r="K184" s="45" t="s">
        <v>15325</v>
      </c>
      <c r="L184">
        <f t="shared" si="9"/>
        <v>5741</v>
      </c>
      <c r="M184" s="47">
        <f t="shared" si="10"/>
        <v>-398165</v>
      </c>
      <c r="N184">
        <f>+VLOOKUP(L184,'Trừ tiền'!Q$5:R$509,2,0)</f>
        <v>-398165</v>
      </c>
      <c r="O184" s="47">
        <f t="shared" si="11"/>
        <v>0</v>
      </c>
    </row>
    <row r="185" spans="1:15" hidden="1" x14ac:dyDescent="0.25">
      <c r="A185" s="43">
        <v>44980</v>
      </c>
      <c r="B185" s="40" t="s">
        <v>12195</v>
      </c>
      <c r="C185" s="40" t="s">
        <v>9443</v>
      </c>
      <c r="D185" s="40" t="s">
        <v>12526</v>
      </c>
      <c r="E185" s="38">
        <v>-626898</v>
      </c>
      <c r="F185" s="42" t="s">
        <v>8998</v>
      </c>
      <c r="G185" s="38">
        <v>-62690</v>
      </c>
      <c r="H185" s="38">
        <f t="shared" si="8"/>
        <v>-689588</v>
      </c>
      <c r="I185" s="40" t="s">
        <v>9001</v>
      </c>
      <c r="J185" s="40" t="s">
        <v>9002</v>
      </c>
      <c r="K185" s="45" t="s">
        <v>15325</v>
      </c>
      <c r="L185">
        <f t="shared" si="9"/>
        <v>5744</v>
      </c>
      <c r="M185" s="47">
        <f t="shared" si="10"/>
        <v>-689588</v>
      </c>
      <c r="N185">
        <f>+VLOOKUP(L185,'Trừ tiền'!Q$5:R$509,2,0)</f>
        <v>-689588</v>
      </c>
      <c r="O185" s="47">
        <f t="shared" si="11"/>
        <v>0</v>
      </c>
    </row>
    <row r="186" spans="1:15" hidden="1" x14ac:dyDescent="0.25">
      <c r="A186" s="43">
        <v>44981</v>
      </c>
      <c r="B186" s="40" t="s">
        <v>9155</v>
      </c>
      <c r="C186" s="40" t="s">
        <v>12608</v>
      </c>
      <c r="D186" s="40" t="s">
        <v>12609</v>
      </c>
      <c r="E186" s="38">
        <v>-466656</v>
      </c>
      <c r="F186" s="42" t="s">
        <v>8998</v>
      </c>
      <c r="G186" s="38">
        <v>-46666</v>
      </c>
      <c r="H186" s="38">
        <f t="shared" si="8"/>
        <v>-513322</v>
      </c>
      <c r="I186" s="40" t="s">
        <v>10546</v>
      </c>
      <c r="J186" s="40" t="s">
        <v>10547</v>
      </c>
      <c r="K186" s="45" t="s">
        <v>15325</v>
      </c>
      <c r="L186">
        <f t="shared" si="9"/>
        <v>93</v>
      </c>
      <c r="M186" s="47">
        <f t="shared" si="10"/>
        <v>-513322</v>
      </c>
      <c r="N186">
        <f>+VLOOKUP(L186,'Trừ tiền'!Q$5:R$509,2,0)</f>
        <v>-513322</v>
      </c>
      <c r="O186" s="47">
        <f t="shared" si="11"/>
        <v>0</v>
      </c>
    </row>
    <row r="187" spans="1:15" hidden="1" x14ac:dyDescent="0.25">
      <c r="A187" s="43">
        <v>44981</v>
      </c>
      <c r="B187" s="40" t="s">
        <v>9156</v>
      </c>
      <c r="C187" s="40" t="s">
        <v>12608</v>
      </c>
      <c r="D187" s="40" t="s">
        <v>12609</v>
      </c>
      <c r="E187" s="38">
        <v>-352800</v>
      </c>
      <c r="F187" s="42" t="s">
        <v>8998</v>
      </c>
      <c r="G187" s="38">
        <v>-35280</v>
      </c>
      <c r="H187" s="38">
        <f t="shared" si="8"/>
        <v>-388080</v>
      </c>
      <c r="I187" s="40" t="s">
        <v>10546</v>
      </c>
      <c r="J187" s="40" t="s">
        <v>10547</v>
      </c>
      <c r="K187" s="45" t="s">
        <v>15325</v>
      </c>
      <c r="L187">
        <f t="shared" si="9"/>
        <v>94</v>
      </c>
      <c r="M187" s="47">
        <f t="shared" si="10"/>
        <v>-388080</v>
      </c>
      <c r="N187">
        <f>+VLOOKUP(L187,'Trừ tiền'!Q$5:R$509,2,0)</f>
        <v>-388080</v>
      </c>
      <c r="O187" s="47">
        <f t="shared" si="11"/>
        <v>0</v>
      </c>
    </row>
    <row r="188" spans="1:15" hidden="1" x14ac:dyDescent="0.25">
      <c r="A188" s="43">
        <v>44981</v>
      </c>
      <c r="B188" s="40" t="s">
        <v>9244</v>
      </c>
      <c r="C188" s="40" t="s">
        <v>12610</v>
      </c>
      <c r="D188" s="40" t="s">
        <v>8994</v>
      </c>
      <c r="E188" s="38">
        <v>-441000</v>
      </c>
      <c r="F188" s="42" t="s">
        <v>9114</v>
      </c>
      <c r="G188" s="38">
        <v>-35280</v>
      </c>
      <c r="H188" s="38">
        <f t="shared" si="8"/>
        <v>-476280</v>
      </c>
      <c r="I188" s="40" t="s">
        <v>12290</v>
      </c>
      <c r="J188" s="40" t="s">
        <v>12291</v>
      </c>
      <c r="K188" s="45" t="s">
        <v>15325</v>
      </c>
      <c r="L188">
        <f t="shared" si="9"/>
        <v>133</v>
      </c>
      <c r="M188" s="47">
        <f t="shared" si="10"/>
        <v>-476280</v>
      </c>
      <c r="N188">
        <f>+VLOOKUP(L188,'Trừ tiền'!Q$5:R$509,2,0)</f>
        <v>-476280</v>
      </c>
      <c r="O188" s="47">
        <f t="shared" si="11"/>
        <v>0</v>
      </c>
    </row>
    <row r="189" spans="1:15" hidden="1" x14ac:dyDescent="0.25">
      <c r="A189" s="43">
        <v>44981</v>
      </c>
      <c r="B189" s="40" t="s">
        <v>9464</v>
      </c>
      <c r="C189" s="40" t="s">
        <v>11180</v>
      </c>
      <c r="D189" s="40" t="s">
        <v>12611</v>
      </c>
      <c r="E189" s="38">
        <v>-111058</v>
      </c>
      <c r="F189" s="42" t="s">
        <v>8998</v>
      </c>
      <c r="G189" s="38">
        <v>-11106</v>
      </c>
      <c r="H189" s="38">
        <f t="shared" si="8"/>
        <v>-122164</v>
      </c>
      <c r="I189" s="40" t="s">
        <v>9601</v>
      </c>
      <c r="J189" s="40" t="s">
        <v>9602</v>
      </c>
      <c r="K189" s="45" t="s">
        <v>15325</v>
      </c>
      <c r="L189">
        <f t="shared" si="9"/>
        <v>234</v>
      </c>
      <c r="M189" s="47">
        <f t="shared" si="10"/>
        <v>-122164</v>
      </c>
      <c r="N189">
        <f>+VLOOKUP(L189,'Trừ tiền'!Q$5:R$509,2,0)</f>
        <v>-122164</v>
      </c>
      <c r="O189" s="47">
        <f t="shared" si="11"/>
        <v>0</v>
      </c>
    </row>
    <row r="190" spans="1:15" hidden="1" x14ac:dyDescent="0.25">
      <c r="A190" s="43">
        <v>44981</v>
      </c>
      <c r="B190" s="40" t="s">
        <v>9574</v>
      </c>
      <c r="C190" s="40" t="s">
        <v>9441</v>
      </c>
      <c r="D190" s="40" t="s">
        <v>12612</v>
      </c>
      <c r="E190" s="38">
        <v>-533863</v>
      </c>
      <c r="F190" s="42" t="s">
        <v>8998</v>
      </c>
      <c r="G190" s="38">
        <v>-53386</v>
      </c>
      <c r="H190" s="38">
        <f t="shared" si="8"/>
        <v>-587249</v>
      </c>
      <c r="I190" s="40" t="s">
        <v>9034</v>
      </c>
      <c r="J190" s="40" t="s">
        <v>9035</v>
      </c>
      <c r="K190" s="45" t="s">
        <v>15325</v>
      </c>
      <c r="L190">
        <f t="shared" si="9"/>
        <v>289</v>
      </c>
      <c r="M190" s="47">
        <f t="shared" si="10"/>
        <v>-587249</v>
      </c>
      <c r="N190">
        <f>+VLOOKUP(L190,'Trừ tiền'!Q$5:R$509,2,0)</f>
        <v>-587249</v>
      </c>
      <c r="O190" s="47">
        <f t="shared" si="11"/>
        <v>0</v>
      </c>
    </row>
    <row r="191" spans="1:15" x14ac:dyDescent="0.25">
      <c r="A191" s="43">
        <v>44981</v>
      </c>
      <c r="B191" s="40" t="s">
        <v>9579</v>
      </c>
      <c r="C191" s="40" t="s">
        <v>9441</v>
      </c>
      <c r="D191" s="40" t="s">
        <v>11854</v>
      </c>
      <c r="E191" s="38">
        <v>-220500</v>
      </c>
      <c r="F191" s="42" t="s">
        <v>8998</v>
      </c>
      <c r="G191" s="38">
        <v>-22050</v>
      </c>
      <c r="H191" s="38">
        <f t="shared" si="8"/>
        <v>-242550</v>
      </c>
      <c r="I191" s="40" t="s">
        <v>9034</v>
      </c>
      <c r="J191" s="40" t="s">
        <v>9035</v>
      </c>
      <c r="K191" s="45" t="s">
        <v>15325</v>
      </c>
      <c r="L191">
        <f t="shared" si="9"/>
        <v>292</v>
      </c>
      <c r="M191" s="47">
        <f t="shared" si="10"/>
        <v>-242550</v>
      </c>
      <c r="N191" t="e">
        <f>+VLOOKUP(L191,'Trừ tiền'!Q$5:R$509,2,0)</f>
        <v>#N/A</v>
      </c>
      <c r="O191" s="47" t="e">
        <f t="shared" si="11"/>
        <v>#N/A</v>
      </c>
    </row>
    <row r="192" spans="1:15" hidden="1" x14ac:dyDescent="0.25">
      <c r="A192" s="43">
        <v>44981</v>
      </c>
      <c r="B192" s="40" t="s">
        <v>11004</v>
      </c>
      <c r="C192" s="40" t="s">
        <v>9441</v>
      </c>
      <c r="D192" s="40" t="s">
        <v>12613</v>
      </c>
      <c r="E192" s="38">
        <v>-315759</v>
      </c>
      <c r="F192" s="42" t="s">
        <v>8998</v>
      </c>
      <c r="G192" s="38">
        <v>-31576</v>
      </c>
      <c r="H192" s="38">
        <f t="shared" si="8"/>
        <v>-347335</v>
      </c>
      <c r="I192" s="40" t="s">
        <v>9034</v>
      </c>
      <c r="J192" s="40" t="s">
        <v>9035</v>
      </c>
      <c r="K192" s="45" t="s">
        <v>15325</v>
      </c>
      <c r="L192">
        <f t="shared" si="9"/>
        <v>319</v>
      </c>
      <c r="M192" s="47">
        <f t="shared" si="10"/>
        <v>-347335</v>
      </c>
      <c r="N192">
        <f>+VLOOKUP(L192,'Trừ tiền'!Q$5:R$509,2,0)</f>
        <v>-347335</v>
      </c>
      <c r="O192" s="47">
        <f t="shared" si="11"/>
        <v>0</v>
      </c>
    </row>
    <row r="193" spans="1:15" hidden="1" x14ac:dyDescent="0.25">
      <c r="A193" s="43">
        <v>44981</v>
      </c>
      <c r="B193" s="40" t="s">
        <v>9669</v>
      </c>
      <c r="C193" s="40" t="s">
        <v>10923</v>
      </c>
      <c r="D193" s="40" t="s">
        <v>12614</v>
      </c>
      <c r="E193" s="38">
        <v>-460350</v>
      </c>
      <c r="F193" s="42" t="s">
        <v>8998</v>
      </c>
      <c r="G193" s="38">
        <v>-46035</v>
      </c>
      <c r="H193" s="38">
        <f t="shared" si="8"/>
        <v>-506385</v>
      </c>
      <c r="I193" s="40" t="s">
        <v>9072</v>
      </c>
      <c r="J193" s="40" t="s">
        <v>9073</v>
      </c>
      <c r="K193" s="45" t="s">
        <v>15325</v>
      </c>
      <c r="L193">
        <f t="shared" si="9"/>
        <v>368</v>
      </c>
      <c r="M193" s="47">
        <f t="shared" si="10"/>
        <v>-506385</v>
      </c>
      <c r="N193">
        <f>+VLOOKUP(L193,'Trừ tiền'!Q$5:R$509,2,0)</f>
        <v>-506385</v>
      </c>
      <c r="O193" s="47">
        <f t="shared" si="11"/>
        <v>0</v>
      </c>
    </row>
    <row r="194" spans="1:15" hidden="1" x14ac:dyDescent="0.25">
      <c r="A194" s="43">
        <v>44981</v>
      </c>
      <c r="B194" s="40" t="s">
        <v>12196</v>
      </c>
      <c r="C194" s="40" t="s">
        <v>9443</v>
      </c>
      <c r="D194" s="40" t="s">
        <v>12615</v>
      </c>
      <c r="E194" s="38">
        <v>-440586</v>
      </c>
      <c r="F194" s="42" t="s">
        <v>8998</v>
      </c>
      <c r="G194" s="38">
        <v>-44059</v>
      </c>
      <c r="H194" s="38">
        <f t="shared" si="8"/>
        <v>-484645</v>
      </c>
      <c r="I194" s="40" t="s">
        <v>9001</v>
      </c>
      <c r="J194" s="40" t="s">
        <v>9002</v>
      </c>
      <c r="K194" s="45" t="s">
        <v>15325</v>
      </c>
      <c r="L194">
        <f t="shared" si="9"/>
        <v>5933</v>
      </c>
      <c r="M194" s="47">
        <f t="shared" si="10"/>
        <v>-484645</v>
      </c>
      <c r="N194">
        <f>+VLOOKUP(L194,'Trừ tiền'!Q$5:R$509,2,0)</f>
        <v>-484645</v>
      </c>
      <c r="O194" s="47">
        <f t="shared" si="11"/>
        <v>0</v>
      </c>
    </row>
    <row r="195" spans="1:15" hidden="1" x14ac:dyDescent="0.25">
      <c r="A195" s="43">
        <v>44981</v>
      </c>
      <c r="B195" s="40" t="s">
        <v>12197</v>
      </c>
      <c r="C195" s="40" t="s">
        <v>9443</v>
      </c>
      <c r="D195" s="40" t="s">
        <v>12616</v>
      </c>
      <c r="E195" s="38">
        <v>-220293</v>
      </c>
      <c r="F195" s="42" t="s">
        <v>8998</v>
      </c>
      <c r="G195" s="38">
        <v>-22029</v>
      </c>
      <c r="H195" s="38">
        <f t="shared" si="8"/>
        <v>-242322</v>
      </c>
      <c r="I195" s="40" t="s">
        <v>9001</v>
      </c>
      <c r="J195" s="40" t="s">
        <v>9002</v>
      </c>
      <c r="K195" s="45" t="s">
        <v>15325</v>
      </c>
      <c r="L195">
        <f t="shared" si="9"/>
        <v>5934</v>
      </c>
      <c r="M195" s="47">
        <f t="shared" si="10"/>
        <v>-242322</v>
      </c>
      <c r="N195">
        <f>+VLOOKUP(L195,'Trừ tiền'!Q$5:R$509,2,0)</f>
        <v>-242322</v>
      </c>
      <c r="O195" s="47">
        <f t="shared" si="11"/>
        <v>0</v>
      </c>
    </row>
    <row r="196" spans="1:15" hidden="1" x14ac:dyDescent="0.25">
      <c r="A196" s="43">
        <v>44981</v>
      </c>
      <c r="B196" s="40" t="s">
        <v>12198</v>
      </c>
      <c r="C196" s="40" t="s">
        <v>9443</v>
      </c>
      <c r="D196" s="40" t="s">
        <v>12617</v>
      </c>
      <c r="E196" s="38">
        <v>-452240</v>
      </c>
      <c r="F196" s="42" t="s">
        <v>8998</v>
      </c>
      <c r="G196" s="38">
        <v>-45224</v>
      </c>
      <c r="H196" s="38">
        <f t="shared" si="8"/>
        <v>-497464</v>
      </c>
      <c r="I196" s="40" t="s">
        <v>9001</v>
      </c>
      <c r="J196" s="40" t="s">
        <v>9002</v>
      </c>
      <c r="K196" s="45" t="s">
        <v>15325</v>
      </c>
      <c r="L196">
        <f t="shared" si="9"/>
        <v>6043</v>
      </c>
      <c r="M196" s="47">
        <f t="shared" si="10"/>
        <v>-497464</v>
      </c>
      <c r="N196">
        <f>+VLOOKUP(L196,'Trừ tiền'!Q$5:R$509,2,0)</f>
        <v>-497464</v>
      </c>
      <c r="O196" s="47">
        <f t="shared" si="11"/>
        <v>0</v>
      </c>
    </row>
    <row r="197" spans="1:15" hidden="1" x14ac:dyDescent="0.25">
      <c r="A197" s="43">
        <v>44981</v>
      </c>
      <c r="B197" s="40" t="s">
        <v>12199</v>
      </c>
      <c r="C197" s="40" t="s">
        <v>9443</v>
      </c>
      <c r="D197" s="40" t="s">
        <v>12618</v>
      </c>
      <c r="E197" s="38">
        <v>-111058</v>
      </c>
      <c r="F197" s="42" t="s">
        <v>8998</v>
      </c>
      <c r="G197" s="38">
        <v>-11106</v>
      </c>
      <c r="H197" s="38">
        <f t="shared" ref="H197:H260" si="12">+G197+E197</f>
        <v>-122164</v>
      </c>
      <c r="I197" s="40" t="s">
        <v>9001</v>
      </c>
      <c r="J197" s="40" t="s">
        <v>9002</v>
      </c>
      <c r="K197" s="45" t="s">
        <v>15325</v>
      </c>
      <c r="L197">
        <f t="shared" ref="L197:L260" si="13">+B197*1</f>
        <v>6069</v>
      </c>
      <c r="M197" s="47">
        <f t="shared" ref="M197:M260" si="14">+H197</f>
        <v>-122164</v>
      </c>
      <c r="N197">
        <f>+VLOOKUP(L197,'Trừ tiền'!Q$5:R$509,2,0)</f>
        <v>-122164</v>
      </c>
      <c r="O197" s="47">
        <f t="shared" ref="O197:O260" si="15">+N197-M197</f>
        <v>0</v>
      </c>
    </row>
    <row r="198" spans="1:15" hidden="1" x14ac:dyDescent="0.25">
      <c r="A198" s="43">
        <v>44982</v>
      </c>
      <c r="B198" s="40" t="s">
        <v>9609</v>
      </c>
      <c r="C198" s="40" t="s">
        <v>12672</v>
      </c>
      <c r="D198" s="40" t="s">
        <v>12673</v>
      </c>
      <c r="E198" s="38">
        <v>-1431374</v>
      </c>
      <c r="F198" s="42" t="s">
        <v>8998</v>
      </c>
      <c r="G198" s="38">
        <v>-143137</v>
      </c>
      <c r="H198" s="38">
        <f t="shared" si="12"/>
        <v>-1574511</v>
      </c>
      <c r="I198" s="40" t="s">
        <v>9980</v>
      </c>
      <c r="J198" s="40" t="s">
        <v>9981</v>
      </c>
      <c r="K198" s="45" t="s">
        <v>15325</v>
      </c>
      <c r="L198">
        <f t="shared" si="13"/>
        <v>303</v>
      </c>
      <c r="M198" s="47">
        <f t="shared" si="14"/>
        <v>-1574511</v>
      </c>
      <c r="N198">
        <f>+VLOOKUP(L198,'Trừ tiền'!Q$5:R$509,2,0)</f>
        <v>-1574511</v>
      </c>
      <c r="O198" s="47">
        <f t="shared" si="15"/>
        <v>0</v>
      </c>
    </row>
    <row r="199" spans="1:15" hidden="1" x14ac:dyDescent="0.25">
      <c r="A199" s="43">
        <v>44982</v>
      </c>
      <c r="B199" s="40" t="s">
        <v>12200</v>
      </c>
      <c r="C199" s="40" t="s">
        <v>9443</v>
      </c>
      <c r="D199" s="40" t="s">
        <v>11287</v>
      </c>
      <c r="E199" s="38">
        <v>-776540</v>
      </c>
      <c r="F199" s="42" t="s">
        <v>9114</v>
      </c>
      <c r="G199" s="38">
        <v>-62123</v>
      </c>
      <c r="H199" s="38">
        <f t="shared" si="12"/>
        <v>-838663</v>
      </c>
      <c r="I199" s="40" t="s">
        <v>9001</v>
      </c>
      <c r="J199" s="40" t="s">
        <v>9002</v>
      </c>
      <c r="K199" s="45" t="s">
        <v>15325</v>
      </c>
      <c r="L199">
        <f t="shared" si="13"/>
        <v>6229</v>
      </c>
      <c r="M199" s="47">
        <f t="shared" si="14"/>
        <v>-838663</v>
      </c>
      <c r="N199">
        <f>+VLOOKUP(L199,'Trừ tiền'!Q$5:R$509,2,0)</f>
        <v>-838663</v>
      </c>
      <c r="O199" s="47">
        <f t="shared" si="15"/>
        <v>0</v>
      </c>
    </row>
    <row r="200" spans="1:15" hidden="1" x14ac:dyDescent="0.25">
      <c r="A200" s="43">
        <v>44984</v>
      </c>
      <c r="B200" s="40" t="s">
        <v>9229</v>
      </c>
      <c r="C200" s="40" t="s">
        <v>10492</v>
      </c>
      <c r="D200" s="40" t="s">
        <v>12698</v>
      </c>
      <c r="E200" s="38">
        <v>-110250</v>
      </c>
      <c r="F200" s="42" t="s">
        <v>8998</v>
      </c>
      <c r="G200" s="38">
        <v>-11025</v>
      </c>
      <c r="H200" s="38">
        <f t="shared" si="12"/>
        <v>-121275</v>
      </c>
      <c r="I200" s="40" t="s">
        <v>9159</v>
      </c>
      <c r="J200" s="40" t="s">
        <v>9160</v>
      </c>
      <c r="K200" s="45" t="s">
        <v>15325</v>
      </c>
      <c r="L200">
        <f t="shared" si="13"/>
        <v>126</v>
      </c>
      <c r="M200" s="47">
        <f t="shared" si="14"/>
        <v>-121275</v>
      </c>
      <c r="N200">
        <f>+VLOOKUP(L200,'Trừ tiền'!Q$5:R$509,2,0)</f>
        <v>-121275</v>
      </c>
      <c r="O200" s="47">
        <f t="shared" si="15"/>
        <v>0</v>
      </c>
    </row>
    <row r="201" spans="1:15" hidden="1" x14ac:dyDescent="0.25">
      <c r="A201" s="43">
        <v>44984</v>
      </c>
      <c r="B201" s="40" t="s">
        <v>9246</v>
      </c>
      <c r="C201" s="40" t="s">
        <v>10492</v>
      </c>
      <c r="D201" s="40" t="s">
        <v>12699</v>
      </c>
      <c r="E201" s="38">
        <v>-283166</v>
      </c>
      <c r="F201" s="42" t="s">
        <v>8998</v>
      </c>
      <c r="G201" s="38">
        <v>-28317</v>
      </c>
      <c r="H201" s="38">
        <f t="shared" si="12"/>
        <v>-311483</v>
      </c>
      <c r="I201" s="40" t="s">
        <v>9159</v>
      </c>
      <c r="J201" s="40" t="s">
        <v>9160</v>
      </c>
      <c r="K201" s="45" t="s">
        <v>15325</v>
      </c>
      <c r="L201">
        <f t="shared" si="13"/>
        <v>134</v>
      </c>
      <c r="M201" s="47">
        <f t="shared" si="14"/>
        <v>-311483</v>
      </c>
      <c r="N201">
        <f>+VLOOKUP(L201,'Trừ tiền'!Q$5:R$509,2,0)</f>
        <v>-311483</v>
      </c>
      <c r="O201" s="47">
        <f t="shared" si="15"/>
        <v>0</v>
      </c>
    </row>
    <row r="202" spans="1:15" x14ac:dyDescent="0.25">
      <c r="A202" s="43">
        <v>44984</v>
      </c>
      <c r="B202" s="40" t="s">
        <v>9264</v>
      </c>
      <c r="C202" s="40" t="s">
        <v>12610</v>
      </c>
      <c r="D202" s="40" t="s">
        <v>12700</v>
      </c>
      <c r="E202" s="38">
        <v>-1883808</v>
      </c>
      <c r="F202" s="42" t="s">
        <v>9114</v>
      </c>
      <c r="G202" s="38">
        <v>-150705</v>
      </c>
      <c r="H202" s="38">
        <f t="shared" si="12"/>
        <v>-2034513</v>
      </c>
      <c r="I202" s="40" t="s">
        <v>12290</v>
      </c>
      <c r="J202" s="40" t="s">
        <v>12291</v>
      </c>
      <c r="K202" s="45" t="s">
        <v>15325</v>
      </c>
      <c r="L202">
        <f t="shared" si="13"/>
        <v>144</v>
      </c>
      <c r="M202" s="47">
        <f t="shared" si="14"/>
        <v>-2034513</v>
      </c>
      <c r="N202" t="e">
        <f>+VLOOKUP(L202,'Trừ tiền'!Q$5:R$509,2,0)</f>
        <v>#N/A</v>
      </c>
      <c r="O202" s="47" t="e">
        <f t="shared" si="15"/>
        <v>#N/A</v>
      </c>
    </row>
    <row r="203" spans="1:15" hidden="1" x14ac:dyDescent="0.25">
      <c r="A203" s="43">
        <v>44984</v>
      </c>
      <c r="B203" s="40" t="s">
        <v>9270</v>
      </c>
      <c r="C203" s="40" t="s">
        <v>12701</v>
      </c>
      <c r="D203" s="40" t="s">
        <v>12702</v>
      </c>
      <c r="E203" s="38">
        <v>-110250</v>
      </c>
      <c r="F203" s="42" t="s">
        <v>8998</v>
      </c>
      <c r="G203" s="38">
        <v>-11025</v>
      </c>
      <c r="H203" s="38">
        <f t="shared" si="12"/>
        <v>-121275</v>
      </c>
      <c r="I203" s="40" t="s">
        <v>9635</v>
      </c>
      <c r="J203" s="40" t="s">
        <v>9636</v>
      </c>
      <c r="K203" s="45" t="s">
        <v>15325</v>
      </c>
      <c r="L203">
        <f t="shared" si="13"/>
        <v>146</v>
      </c>
      <c r="M203" s="47">
        <f t="shared" si="14"/>
        <v>-121275</v>
      </c>
      <c r="N203" s="14">
        <v>-121275</v>
      </c>
      <c r="O203" s="47">
        <f t="shared" si="15"/>
        <v>0</v>
      </c>
    </row>
    <row r="204" spans="1:15" hidden="1" x14ac:dyDescent="0.25">
      <c r="A204" s="43">
        <v>44984</v>
      </c>
      <c r="B204" s="40" t="s">
        <v>9276</v>
      </c>
      <c r="C204" s="40" t="s">
        <v>12701</v>
      </c>
      <c r="D204" s="40" t="s">
        <v>12703</v>
      </c>
      <c r="E204" s="38">
        <v>-119066</v>
      </c>
      <c r="F204" s="42" t="s">
        <v>8998</v>
      </c>
      <c r="G204" s="38">
        <v>-11907</v>
      </c>
      <c r="H204" s="38">
        <f t="shared" si="12"/>
        <v>-130973</v>
      </c>
      <c r="I204" s="40" t="s">
        <v>9635</v>
      </c>
      <c r="J204" s="40" t="s">
        <v>9636</v>
      </c>
      <c r="K204" s="45" t="s">
        <v>15325</v>
      </c>
      <c r="L204">
        <f t="shared" si="13"/>
        <v>149</v>
      </c>
      <c r="M204" s="47">
        <f t="shared" si="14"/>
        <v>-130973</v>
      </c>
      <c r="N204" s="14">
        <v>-130973</v>
      </c>
      <c r="O204" s="47">
        <f t="shared" si="15"/>
        <v>0</v>
      </c>
    </row>
    <row r="205" spans="1:15" hidden="1" x14ac:dyDescent="0.25">
      <c r="A205" s="43">
        <v>44984</v>
      </c>
      <c r="B205" s="40" t="s">
        <v>9297</v>
      </c>
      <c r="C205" s="40" t="s">
        <v>12704</v>
      </c>
      <c r="D205" s="40" t="s">
        <v>8994</v>
      </c>
      <c r="E205" s="38">
        <v>-308528</v>
      </c>
      <c r="F205" s="42" t="s">
        <v>8998</v>
      </c>
      <c r="G205" s="38">
        <v>-30853</v>
      </c>
      <c r="H205" s="38">
        <f t="shared" si="12"/>
        <v>-339381</v>
      </c>
      <c r="I205" s="40" t="s">
        <v>9078</v>
      </c>
      <c r="J205" s="40" t="s">
        <v>9079</v>
      </c>
      <c r="K205" s="45" t="s">
        <v>15325</v>
      </c>
      <c r="L205">
        <f t="shared" si="13"/>
        <v>156</v>
      </c>
      <c r="M205" s="47">
        <f t="shared" si="14"/>
        <v>-339381</v>
      </c>
      <c r="N205">
        <f>+VLOOKUP(L205,'Trừ tiền'!Q$5:R$509,2,0)</f>
        <v>-339381</v>
      </c>
      <c r="O205" s="47">
        <f t="shared" si="15"/>
        <v>0</v>
      </c>
    </row>
    <row r="206" spans="1:15" x14ac:dyDescent="0.25">
      <c r="A206" s="43">
        <v>44984</v>
      </c>
      <c r="B206" s="40" t="s">
        <v>9512</v>
      </c>
      <c r="C206" s="40" t="s">
        <v>12705</v>
      </c>
      <c r="D206" s="40" t="s">
        <v>12706</v>
      </c>
      <c r="E206" s="38">
        <v>-220500</v>
      </c>
      <c r="F206" s="42" t="s">
        <v>8998</v>
      </c>
      <c r="G206" s="38">
        <v>-22050</v>
      </c>
      <c r="H206" s="38">
        <f t="shared" si="12"/>
        <v>-242550</v>
      </c>
      <c r="I206" s="40" t="s">
        <v>9558</v>
      </c>
      <c r="J206" s="40" t="s">
        <v>9559</v>
      </c>
      <c r="K206" s="45" t="s">
        <v>15325</v>
      </c>
      <c r="L206">
        <f t="shared" si="13"/>
        <v>256</v>
      </c>
      <c r="M206" s="47">
        <f t="shared" si="14"/>
        <v>-242550</v>
      </c>
      <c r="N206" t="e">
        <f>+VLOOKUP(L206,'Trừ tiền'!Q$5:R$509,2,0)</f>
        <v>#N/A</v>
      </c>
      <c r="O206" s="47" t="e">
        <f t="shared" si="15"/>
        <v>#N/A</v>
      </c>
    </row>
    <row r="207" spans="1:15" hidden="1" x14ac:dyDescent="0.25">
      <c r="A207" s="43">
        <v>44984</v>
      </c>
      <c r="B207" s="40" t="s">
        <v>9514</v>
      </c>
      <c r="C207" s="40" t="s">
        <v>12705</v>
      </c>
      <c r="D207" s="40" t="s">
        <v>12706</v>
      </c>
      <c r="E207" s="38">
        <v>-73431</v>
      </c>
      <c r="F207" s="42" t="s">
        <v>8998</v>
      </c>
      <c r="G207" s="38">
        <v>-7343</v>
      </c>
      <c r="H207" s="38">
        <f t="shared" si="12"/>
        <v>-80774</v>
      </c>
      <c r="I207" s="40" t="s">
        <v>9558</v>
      </c>
      <c r="J207" s="40" t="s">
        <v>9559</v>
      </c>
      <c r="K207" s="45" t="s">
        <v>15325</v>
      </c>
      <c r="L207">
        <f t="shared" si="13"/>
        <v>257</v>
      </c>
      <c r="M207" s="47">
        <f t="shared" si="14"/>
        <v>-80774</v>
      </c>
      <c r="N207">
        <f>+VLOOKUP(L207,'Trừ tiền'!Q$5:R$509,2,0)</f>
        <v>-80774</v>
      </c>
      <c r="O207" s="47">
        <f t="shared" si="15"/>
        <v>0</v>
      </c>
    </row>
    <row r="208" spans="1:15" hidden="1" x14ac:dyDescent="0.25">
      <c r="A208" s="43">
        <v>44984</v>
      </c>
      <c r="B208" s="40" t="s">
        <v>12201</v>
      </c>
      <c r="C208" s="40" t="s">
        <v>9443</v>
      </c>
      <c r="D208" s="40" t="s">
        <v>12707</v>
      </c>
      <c r="E208" s="38">
        <v>-1570954</v>
      </c>
      <c r="F208" s="42" t="s">
        <v>8998</v>
      </c>
      <c r="G208" s="38">
        <v>-157095</v>
      </c>
      <c r="H208" s="38">
        <f t="shared" si="12"/>
        <v>-1728049</v>
      </c>
      <c r="I208" s="40" t="s">
        <v>9001</v>
      </c>
      <c r="J208" s="40" t="s">
        <v>9002</v>
      </c>
      <c r="K208" s="45" t="s">
        <v>15325</v>
      </c>
      <c r="L208">
        <f t="shared" si="13"/>
        <v>6280</v>
      </c>
      <c r="M208" s="47">
        <f t="shared" si="14"/>
        <v>-1728049</v>
      </c>
      <c r="N208">
        <f>+VLOOKUP(L208,'Trừ tiền'!Q$5:R$509,2,0)</f>
        <v>-1728049</v>
      </c>
      <c r="O208" s="47">
        <f t="shared" si="15"/>
        <v>0</v>
      </c>
    </row>
    <row r="209" spans="1:15" hidden="1" x14ac:dyDescent="0.25">
      <c r="A209" s="43">
        <v>44984</v>
      </c>
      <c r="B209" s="40" t="s">
        <v>12202</v>
      </c>
      <c r="C209" s="40" t="s">
        <v>9443</v>
      </c>
      <c r="D209" s="40" t="s">
        <v>12708</v>
      </c>
      <c r="E209" s="38">
        <v>-230670</v>
      </c>
      <c r="F209" s="42" t="s">
        <v>9114</v>
      </c>
      <c r="G209" s="38">
        <v>-18454</v>
      </c>
      <c r="H209" s="38">
        <f t="shared" si="12"/>
        <v>-249124</v>
      </c>
      <c r="I209" s="40" t="s">
        <v>9001</v>
      </c>
      <c r="J209" s="40" t="s">
        <v>9002</v>
      </c>
      <c r="K209" s="45" t="s">
        <v>15325</v>
      </c>
      <c r="L209">
        <f t="shared" si="13"/>
        <v>6330</v>
      </c>
      <c r="M209" s="47">
        <f t="shared" si="14"/>
        <v>-249124</v>
      </c>
      <c r="N209">
        <f>+VLOOKUP(L209,'Trừ tiền'!Q$5:R$509,2,0)</f>
        <v>-249124</v>
      </c>
      <c r="O209" s="47">
        <f t="shared" si="15"/>
        <v>0</v>
      </c>
    </row>
    <row r="210" spans="1:15" hidden="1" x14ac:dyDescent="0.25">
      <c r="A210" s="43">
        <v>44984</v>
      </c>
      <c r="B210" s="40" t="s">
        <v>12206</v>
      </c>
      <c r="C210" s="40" t="s">
        <v>9443</v>
      </c>
      <c r="D210" s="40" t="s">
        <v>12709</v>
      </c>
      <c r="E210" s="38">
        <v>-695142</v>
      </c>
      <c r="F210" s="42" t="s">
        <v>8998</v>
      </c>
      <c r="G210" s="38">
        <v>-69514</v>
      </c>
      <c r="H210" s="38">
        <f t="shared" si="12"/>
        <v>-764656</v>
      </c>
      <c r="I210" s="40" t="s">
        <v>9001</v>
      </c>
      <c r="J210" s="40" t="s">
        <v>9002</v>
      </c>
      <c r="K210" s="45" t="s">
        <v>15325</v>
      </c>
      <c r="L210">
        <f t="shared" si="13"/>
        <v>6375</v>
      </c>
      <c r="M210" s="47">
        <f t="shared" si="14"/>
        <v>-764656</v>
      </c>
      <c r="N210">
        <f>+VLOOKUP(L210,'Trừ tiền'!Q$5:R$509,2,0)</f>
        <v>-764656</v>
      </c>
      <c r="O210" s="47">
        <f t="shared" si="15"/>
        <v>0</v>
      </c>
    </row>
    <row r="211" spans="1:15" hidden="1" x14ac:dyDescent="0.25">
      <c r="A211" s="43">
        <v>44985</v>
      </c>
      <c r="B211" s="40" t="s">
        <v>9391</v>
      </c>
      <c r="C211" s="40" t="s">
        <v>11138</v>
      </c>
      <c r="D211" s="40" t="s">
        <v>12749</v>
      </c>
      <c r="E211" s="38">
        <v>-295547</v>
      </c>
      <c r="F211" s="42" t="s">
        <v>8998</v>
      </c>
      <c r="G211" s="38">
        <v>-29555</v>
      </c>
      <c r="H211" s="38">
        <f t="shared" si="12"/>
        <v>-325102</v>
      </c>
      <c r="I211" s="40" t="s">
        <v>9082</v>
      </c>
      <c r="J211" s="40" t="s">
        <v>9083</v>
      </c>
      <c r="K211" s="45" t="s">
        <v>15325</v>
      </c>
      <c r="L211">
        <f t="shared" si="13"/>
        <v>199</v>
      </c>
      <c r="M211" s="47">
        <f t="shared" si="14"/>
        <v>-325102</v>
      </c>
      <c r="N211">
        <f>+VLOOKUP(L211,'Trừ tiền'!Q$5:R$509,2,0)</f>
        <v>-325102</v>
      </c>
      <c r="O211" s="47">
        <f t="shared" si="15"/>
        <v>0</v>
      </c>
    </row>
    <row r="212" spans="1:15" hidden="1" x14ac:dyDescent="0.25">
      <c r="A212" s="43">
        <v>44985</v>
      </c>
      <c r="B212" s="40" t="s">
        <v>9833</v>
      </c>
      <c r="C212" s="40" t="s">
        <v>10923</v>
      </c>
      <c r="D212" s="40" t="s">
        <v>12614</v>
      </c>
      <c r="E212" s="38">
        <v>-183150</v>
      </c>
      <c r="F212" s="42" t="s">
        <v>8998</v>
      </c>
      <c r="G212" s="38">
        <v>-18315</v>
      </c>
      <c r="H212" s="38">
        <f t="shared" si="12"/>
        <v>-201465</v>
      </c>
      <c r="I212" s="40" t="s">
        <v>9072</v>
      </c>
      <c r="J212" s="40" t="s">
        <v>9073</v>
      </c>
      <c r="K212" s="45" t="s">
        <v>15325</v>
      </c>
      <c r="L212">
        <f t="shared" si="13"/>
        <v>459</v>
      </c>
      <c r="M212" s="47">
        <f t="shared" si="14"/>
        <v>-201465</v>
      </c>
      <c r="N212">
        <f>+VLOOKUP(L212,'Trừ tiền'!Q$5:R$509,2,0)</f>
        <v>-201465</v>
      </c>
      <c r="O212" s="47">
        <f t="shared" si="15"/>
        <v>0</v>
      </c>
    </row>
    <row r="213" spans="1:15" hidden="1" x14ac:dyDescent="0.25">
      <c r="A213" s="43">
        <v>44985</v>
      </c>
      <c r="B213" s="40" t="s">
        <v>12236</v>
      </c>
      <c r="C213" s="40" t="s">
        <v>9443</v>
      </c>
      <c r="D213" s="40" t="s">
        <v>12750</v>
      </c>
      <c r="E213" s="38">
        <v>-367155</v>
      </c>
      <c r="F213" s="42" t="s">
        <v>8998</v>
      </c>
      <c r="G213" s="38">
        <v>-36716</v>
      </c>
      <c r="H213" s="38">
        <f t="shared" si="12"/>
        <v>-403871</v>
      </c>
      <c r="I213" s="40" t="s">
        <v>9001</v>
      </c>
      <c r="J213" s="40" t="s">
        <v>9002</v>
      </c>
      <c r="K213" s="45" t="s">
        <v>15325</v>
      </c>
      <c r="L213">
        <f t="shared" si="13"/>
        <v>6423</v>
      </c>
      <c r="M213" s="47">
        <f t="shared" si="14"/>
        <v>-403871</v>
      </c>
      <c r="N213">
        <f>+VLOOKUP(L213,'Trừ tiền'!Q$5:R$509,2,0)</f>
        <v>-403871</v>
      </c>
      <c r="O213" s="47">
        <f t="shared" si="15"/>
        <v>0</v>
      </c>
    </row>
    <row r="214" spans="1:15" hidden="1" x14ac:dyDescent="0.25">
      <c r="A214" s="43">
        <v>44985</v>
      </c>
      <c r="B214" s="40" t="s">
        <v>12239</v>
      </c>
      <c r="C214" s="40" t="s">
        <v>9443</v>
      </c>
      <c r="D214" s="40" t="s">
        <v>12751</v>
      </c>
      <c r="E214" s="38">
        <v>-212100</v>
      </c>
      <c r="F214" s="42" t="s">
        <v>8998</v>
      </c>
      <c r="G214" s="38">
        <v>-21210</v>
      </c>
      <c r="H214" s="38">
        <f t="shared" si="12"/>
        <v>-233310</v>
      </c>
      <c r="I214" s="40" t="s">
        <v>9001</v>
      </c>
      <c r="J214" s="40" t="s">
        <v>9002</v>
      </c>
      <c r="K214" s="45" t="s">
        <v>15325</v>
      </c>
      <c r="L214">
        <f t="shared" si="13"/>
        <v>6454</v>
      </c>
      <c r="M214" s="47">
        <f t="shared" si="14"/>
        <v>-233310</v>
      </c>
      <c r="N214">
        <f>+VLOOKUP(L214,'Trừ tiền'!Q$5:R$509,2,0)</f>
        <v>-233310</v>
      </c>
      <c r="O214" s="47">
        <f t="shared" si="15"/>
        <v>0</v>
      </c>
    </row>
    <row r="215" spans="1:15" hidden="1" x14ac:dyDescent="0.25">
      <c r="A215" s="43">
        <v>44985</v>
      </c>
      <c r="B215" s="40" t="s">
        <v>12240</v>
      </c>
      <c r="C215" s="40" t="s">
        <v>9443</v>
      </c>
      <c r="D215" s="40" t="s">
        <v>12751</v>
      </c>
      <c r="E215" s="38">
        <v>-1985586</v>
      </c>
      <c r="F215" s="42" t="s">
        <v>8998</v>
      </c>
      <c r="G215" s="38">
        <v>-198559</v>
      </c>
      <c r="H215" s="38">
        <f t="shared" si="12"/>
        <v>-2184145</v>
      </c>
      <c r="I215" s="40" t="s">
        <v>9001</v>
      </c>
      <c r="J215" s="40" t="s">
        <v>9002</v>
      </c>
      <c r="K215" s="45" t="s">
        <v>15325</v>
      </c>
      <c r="L215">
        <f t="shared" si="13"/>
        <v>6455</v>
      </c>
      <c r="M215" s="47">
        <f t="shared" si="14"/>
        <v>-2184145</v>
      </c>
      <c r="N215">
        <f>+VLOOKUP(L215,'Trừ tiền'!Q$5:R$509,2,0)</f>
        <v>-2184145</v>
      </c>
      <c r="O215" s="47">
        <f t="shared" si="15"/>
        <v>0</v>
      </c>
    </row>
    <row r="216" spans="1:15" x14ac:dyDescent="0.25">
      <c r="A216" s="43">
        <v>44986</v>
      </c>
      <c r="B216" s="40" t="s">
        <v>9379</v>
      </c>
      <c r="C216" s="40" t="s">
        <v>12775</v>
      </c>
      <c r="D216" s="40" t="s">
        <v>12776</v>
      </c>
      <c r="E216" s="38">
        <v>-992250</v>
      </c>
      <c r="F216" s="42" t="s">
        <v>9114</v>
      </c>
      <c r="G216" s="38">
        <v>-79380</v>
      </c>
      <c r="H216" s="38">
        <f t="shared" si="12"/>
        <v>-1071630</v>
      </c>
      <c r="I216" s="40" t="s">
        <v>9030</v>
      </c>
      <c r="J216" s="40" t="s">
        <v>9031</v>
      </c>
      <c r="K216" s="45" t="s">
        <v>15325</v>
      </c>
      <c r="L216">
        <f t="shared" si="13"/>
        <v>187</v>
      </c>
      <c r="M216" s="47">
        <f t="shared" si="14"/>
        <v>-1071630</v>
      </c>
      <c r="N216" t="e">
        <f>+VLOOKUP(L216,'Trừ tiền'!Q$5:R$509,2,0)</f>
        <v>#N/A</v>
      </c>
      <c r="O216" s="47" t="e">
        <f t="shared" si="15"/>
        <v>#N/A</v>
      </c>
    </row>
    <row r="217" spans="1:15" hidden="1" x14ac:dyDescent="0.25">
      <c r="A217" s="43">
        <v>44986</v>
      </c>
      <c r="B217" s="40" t="s">
        <v>9387</v>
      </c>
      <c r="C217" s="40" t="s">
        <v>12775</v>
      </c>
      <c r="D217" s="40" t="s">
        <v>8994</v>
      </c>
      <c r="E217" s="38">
        <v>-1903916</v>
      </c>
      <c r="F217" s="42" t="s">
        <v>9114</v>
      </c>
      <c r="G217" s="38">
        <v>-152313</v>
      </c>
      <c r="H217" s="38">
        <f t="shared" si="12"/>
        <v>-2056229</v>
      </c>
      <c r="I217" s="40" t="s">
        <v>9030</v>
      </c>
      <c r="J217" s="40" t="s">
        <v>9031</v>
      </c>
      <c r="K217" s="45" t="s">
        <v>15325</v>
      </c>
      <c r="L217">
        <f t="shared" si="13"/>
        <v>191</v>
      </c>
      <c r="M217" s="47">
        <f t="shared" si="14"/>
        <v>-2056229</v>
      </c>
      <c r="N217">
        <f>+VLOOKUP(L217,'Trừ tiền'!Q$5:R$509,2,0)</f>
        <v>-2056229</v>
      </c>
      <c r="O217" s="47">
        <f t="shared" si="15"/>
        <v>0</v>
      </c>
    </row>
    <row r="218" spans="1:15" hidden="1" x14ac:dyDescent="0.25">
      <c r="A218" s="43">
        <v>44986</v>
      </c>
      <c r="B218" s="40" t="s">
        <v>10179</v>
      </c>
      <c r="C218" s="40" t="s">
        <v>10562</v>
      </c>
      <c r="D218" s="40" t="s">
        <v>12777</v>
      </c>
      <c r="E218" s="38">
        <v>-220681</v>
      </c>
      <c r="F218" s="42" t="s">
        <v>9114</v>
      </c>
      <c r="G218" s="38">
        <v>-17654</v>
      </c>
      <c r="H218" s="38">
        <f t="shared" si="12"/>
        <v>-238335</v>
      </c>
      <c r="I218" s="40" t="s">
        <v>9284</v>
      </c>
      <c r="J218" s="40" t="s">
        <v>9285</v>
      </c>
      <c r="K218" s="45" t="s">
        <v>15325</v>
      </c>
      <c r="L218">
        <f t="shared" si="13"/>
        <v>747</v>
      </c>
      <c r="M218" s="47">
        <f t="shared" si="14"/>
        <v>-238335</v>
      </c>
      <c r="N218" s="14">
        <v>-238335</v>
      </c>
      <c r="O218" s="47">
        <f t="shared" si="15"/>
        <v>0</v>
      </c>
    </row>
    <row r="219" spans="1:15" hidden="1" x14ac:dyDescent="0.25">
      <c r="A219" s="43">
        <v>44986</v>
      </c>
      <c r="B219" s="40" t="s">
        <v>10181</v>
      </c>
      <c r="C219" s="40" t="s">
        <v>10562</v>
      </c>
      <c r="D219" s="40" t="s">
        <v>8994</v>
      </c>
      <c r="E219" s="38">
        <v>-217580</v>
      </c>
      <c r="F219" s="42" t="s">
        <v>9114</v>
      </c>
      <c r="G219" s="38">
        <v>-17406</v>
      </c>
      <c r="H219" s="38">
        <f t="shared" si="12"/>
        <v>-234986</v>
      </c>
      <c r="I219" s="40" t="s">
        <v>9284</v>
      </c>
      <c r="J219" s="40" t="s">
        <v>9285</v>
      </c>
      <c r="K219" s="45" t="s">
        <v>15325</v>
      </c>
      <c r="L219">
        <f t="shared" si="13"/>
        <v>748</v>
      </c>
      <c r="M219" s="47">
        <f t="shared" si="14"/>
        <v>-234986</v>
      </c>
      <c r="N219">
        <f>+VLOOKUP(L219,'Trừ tiền'!Q$5:R$509,2,0)</f>
        <v>-234986</v>
      </c>
      <c r="O219" s="47">
        <f t="shared" si="15"/>
        <v>0</v>
      </c>
    </row>
    <row r="220" spans="1:15" hidden="1" x14ac:dyDescent="0.25">
      <c r="A220" s="43">
        <v>44986</v>
      </c>
      <c r="B220" s="40" t="s">
        <v>10182</v>
      </c>
      <c r="C220" s="40" t="s">
        <v>10562</v>
      </c>
      <c r="D220" s="40" t="s">
        <v>12778</v>
      </c>
      <c r="E220" s="38">
        <v>-1388199</v>
      </c>
      <c r="F220" s="42" t="s">
        <v>9114</v>
      </c>
      <c r="G220" s="38">
        <v>-111056</v>
      </c>
      <c r="H220" s="38">
        <f t="shared" si="12"/>
        <v>-1499255</v>
      </c>
      <c r="I220" s="40" t="s">
        <v>9284</v>
      </c>
      <c r="J220" s="40" t="s">
        <v>9285</v>
      </c>
      <c r="K220" s="45" t="s">
        <v>15325</v>
      </c>
      <c r="L220">
        <f t="shared" si="13"/>
        <v>749</v>
      </c>
      <c r="M220" s="47">
        <f t="shared" si="14"/>
        <v>-1499255</v>
      </c>
      <c r="N220">
        <f>+VLOOKUP(L220,'Trừ tiền'!Q$5:R$509,2,0)</f>
        <v>-1499255</v>
      </c>
      <c r="O220" s="47">
        <f t="shared" si="15"/>
        <v>0</v>
      </c>
    </row>
    <row r="221" spans="1:15" hidden="1" x14ac:dyDescent="0.25">
      <c r="A221" s="43">
        <v>44986</v>
      </c>
      <c r="B221" s="40" t="s">
        <v>12251</v>
      </c>
      <c r="C221" s="40" t="s">
        <v>9443</v>
      </c>
      <c r="D221" s="40" t="s">
        <v>12779</v>
      </c>
      <c r="E221" s="38">
        <v>-285120</v>
      </c>
      <c r="F221" s="42" t="s">
        <v>8998</v>
      </c>
      <c r="G221" s="38">
        <v>-28512</v>
      </c>
      <c r="H221" s="38">
        <f t="shared" si="12"/>
        <v>-313632</v>
      </c>
      <c r="I221" s="40" t="s">
        <v>9001</v>
      </c>
      <c r="J221" s="40" t="s">
        <v>9002</v>
      </c>
      <c r="K221" s="45" t="s">
        <v>15325</v>
      </c>
      <c r="L221">
        <f t="shared" si="13"/>
        <v>6605</v>
      </c>
      <c r="M221" s="47">
        <f t="shared" si="14"/>
        <v>-313632</v>
      </c>
      <c r="N221">
        <f>+VLOOKUP(L221,'Trừ tiền'!Q$5:R$509,2,0)</f>
        <v>-313632</v>
      </c>
      <c r="O221" s="47">
        <f t="shared" si="15"/>
        <v>0</v>
      </c>
    </row>
    <row r="222" spans="1:15" hidden="1" x14ac:dyDescent="0.25">
      <c r="A222" s="43">
        <v>44986</v>
      </c>
      <c r="B222" s="40" t="s">
        <v>12269</v>
      </c>
      <c r="C222" s="40" t="s">
        <v>9443</v>
      </c>
      <c r="D222" s="40" t="s">
        <v>12780</v>
      </c>
      <c r="E222" s="38">
        <v>-497190</v>
      </c>
      <c r="F222" s="42" t="s">
        <v>8998</v>
      </c>
      <c r="G222" s="38">
        <v>-49719</v>
      </c>
      <c r="H222" s="38">
        <f t="shared" si="12"/>
        <v>-546909</v>
      </c>
      <c r="I222" s="40" t="s">
        <v>9001</v>
      </c>
      <c r="J222" s="40" t="s">
        <v>9002</v>
      </c>
      <c r="K222" s="45" t="s">
        <v>15325</v>
      </c>
      <c r="L222">
        <f t="shared" si="13"/>
        <v>6665</v>
      </c>
      <c r="M222" s="47">
        <f t="shared" si="14"/>
        <v>-546909</v>
      </c>
      <c r="N222">
        <f>+VLOOKUP(L222,'Trừ tiền'!Q$5:R$509,2,0)</f>
        <v>-546909</v>
      </c>
      <c r="O222" s="47">
        <f t="shared" si="15"/>
        <v>0</v>
      </c>
    </row>
    <row r="223" spans="1:15" hidden="1" x14ac:dyDescent="0.25">
      <c r="A223" s="43">
        <v>44986</v>
      </c>
      <c r="B223" s="40" t="s">
        <v>12358</v>
      </c>
      <c r="C223" s="40" t="s">
        <v>9443</v>
      </c>
      <c r="D223" s="40" t="s">
        <v>12322</v>
      </c>
      <c r="E223" s="38">
        <v>-204900</v>
      </c>
      <c r="F223" s="42" t="s">
        <v>8998</v>
      </c>
      <c r="G223" s="38">
        <v>-20490</v>
      </c>
      <c r="H223" s="38">
        <f t="shared" si="12"/>
        <v>-225390</v>
      </c>
      <c r="I223" s="40" t="s">
        <v>9001</v>
      </c>
      <c r="J223" s="40" t="s">
        <v>9002</v>
      </c>
      <c r="K223" s="45" t="s">
        <v>15325</v>
      </c>
      <c r="L223">
        <f t="shared" si="13"/>
        <v>6737</v>
      </c>
      <c r="M223" s="47">
        <f t="shared" si="14"/>
        <v>-225390</v>
      </c>
      <c r="N223">
        <f>+VLOOKUP(L223,'Trừ tiền'!Q$5:R$509,2,0)</f>
        <v>-225390</v>
      </c>
      <c r="O223" s="47">
        <f t="shared" si="15"/>
        <v>0</v>
      </c>
    </row>
    <row r="224" spans="1:15" hidden="1" x14ac:dyDescent="0.25">
      <c r="A224" s="43">
        <v>44986</v>
      </c>
      <c r="B224" s="40" t="s">
        <v>12401</v>
      </c>
      <c r="C224" s="40" t="s">
        <v>9443</v>
      </c>
      <c r="D224" s="40" t="s">
        <v>12781</v>
      </c>
      <c r="E224" s="38">
        <v>-444232</v>
      </c>
      <c r="F224" s="42" t="s">
        <v>8998</v>
      </c>
      <c r="G224" s="38">
        <v>-44423</v>
      </c>
      <c r="H224" s="38">
        <f t="shared" si="12"/>
        <v>-488655</v>
      </c>
      <c r="I224" s="40" t="s">
        <v>9001</v>
      </c>
      <c r="J224" s="40" t="s">
        <v>9002</v>
      </c>
      <c r="K224" s="45" t="s">
        <v>15325</v>
      </c>
      <c r="L224">
        <f t="shared" si="13"/>
        <v>6796</v>
      </c>
      <c r="M224" s="47">
        <f t="shared" si="14"/>
        <v>-488655</v>
      </c>
      <c r="N224">
        <f>+VLOOKUP(L224,'Trừ tiền'!Q$5:R$509,2,0)</f>
        <v>-488655</v>
      </c>
      <c r="O224" s="47">
        <f t="shared" si="15"/>
        <v>0</v>
      </c>
    </row>
    <row r="225" spans="1:15" hidden="1" x14ac:dyDescent="0.25">
      <c r="A225" s="43">
        <v>44986</v>
      </c>
      <c r="B225" s="40" t="s">
        <v>12428</v>
      </c>
      <c r="C225" s="40" t="s">
        <v>9443</v>
      </c>
      <c r="D225" s="40" t="s">
        <v>12782</v>
      </c>
      <c r="E225" s="38">
        <v>-185508</v>
      </c>
      <c r="F225" s="42" t="s">
        <v>8998</v>
      </c>
      <c r="G225" s="38">
        <v>-18551</v>
      </c>
      <c r="H225" s="38">
        <f t="shared" si="12"/>
        <v>-204059</v>
      </c>
      <c r="I225" s="40" t="s">
        <v>9001</v>
      </c>
      <c r="J225" s="40" t="s">
        <v>9002</v>
      </c>
      <c r="K225" s="45" t="s">
        <v>15325</v>
      </c>
      <c r="L225">
        <f t="shared" si="13"/>
        <v>6811</v>
      </c>
      <c r="M225" s="47">
        <f t="shared" si="14"/>
        <v>-204059</v>
      </c>
      <c r="N225">
        <f>+VLOOKUP(L225,'Trừ tiền'!Q$5:R$509,2,0)</f>
        <v>-204059</v>
      </c>
      <c r="O225" s="47">
        <f t="shared" si="15"/>
        <v>0</v>
      </c>
    </row>
    <row r="226" spans="1:15" hidden="1" x14ac:dyDescent="0.25">
      <c r="A226" s="43">
        <v>44986</v>
      </c>
      <c r="B226" s="40" t="s">
        <v>12517</v>
      </c>
      <c r="C226" s="40" t="s">
        <v>9443</v>
      </c>
      <c r="D226" s="40" t="s">
        <v>12783</v>
      </c>
      <c r="E226" s="38">
        <v>-1757981</v>
      </c>
      <c r="F226" s="42" t="s">
        <v>8998</v>
      </c>
      <c r="G226" s="38">
        <v>-175798</v>
      </c>
      <c r="H226" s="38">
        <f t="shared" si="12"/>
        <v>-1933779</v>
      </c>
      <c r="I226" s="40" t="s">
        <v>9001</v>
      </c>
      <c r="J226" s="40" t="s">
        <v>9002</v>
      </c>
      <c r="K226" s="45" t="s">
        <v>15325</v>
      </c>
      <c r="L226">
        <f t="shared" si="13"/>
        <v>6880</v>
      </c>
      <c r="M226" s="47">
        <f t="shared" si="14"/>
        <v>-1933779</v>
      </c>
      <c r="N226">
        <f>+VLOOKUP(L226,'Trừ tiền'!Q$5:R$509,2,0)</f>
        <v>-1933779</v>
      </c>
      <c r="O226" s="47">
        <f t="shared" si="15"/>
        <v>0</v>
      </c>
    </row>
    <row r="227" spans="1:15" hidden="1" x14ac:dyDescent="0.25">
      <c r="A227" s="43">
        <v>44986</v>
      </c>
      <c r="B227" s="40" t="s">
        <v>12527</v>
      </c>
      <c r="C227" s="40" t="s">
        <v>9443</v>
      </c>
      <c r="D227" s="40" t="s">
        <v>12784</v>
      </c>
      <c r="E227" s="38">
        <v>-4192607</v>
      </c>
      <c r="F227" s="42" t="s">
        <v>8998</v>
      </c>
      <c r="G227" s="38">
        <v>-419261</v>
      </c>
      <c r="H227" s="38">
        <f t="shared" si="12"/>
        <v>-4611868</v>
      </c>
      <c r="I227" s="40" t="s">
        <v>9001</v>
      </c>
      <c r="J227" s="40" t="s">
        <v>9002</v>
      </c>
      <c r="K227" s="45" t="s">
        <v>15325</v>
      </c>
      <c r="L227">
        <f t="shared" si="13"/>
        <v>6890</v>
      </c>
      <c r="M227" s="47">
        <f t="shared" si="14"/>
        <v>-4611868</v>
      </c>
      <c r="N227">
        <f>+VLOOKUP(L227,'Trừ tiền'!Q$5:R$509,2,0)</f>
        <v>-4611868</v>
      </c>
      <c r="O227" s="47">
        <f t="shared" si="15"/>
        <v>0</v>
      </c>
    </row>
    <row r="228" spans="1:15" hidden="1" x14ac:dyDescent="0.25">
      <c r="A228" s="43">
        <v>44987</v>
      </c>
      <c r="B228" s="40" t="s">
        <v>9286</v>
      </c>
      <c r="C228" s="40" t="s">
        <v>10492</v>
      </c>
      <c r="D228" s="40" t="s">
        <v>12861</v>
      </c>
      <c r="E228" s="38">
        <v>-1129288</v>
      </c>
      <c r="F228" s="42" t="s">
        <v>8998</v>
      </c>
      <c r="G228" s="38">
        <v>-112929</v>
      </c>
      <c r="H228" s="38">
        <f t="shared" si="12"/>
        <v>-1242217</v>
      </c>
      <c r="I228" s="40" t="s">
        <v>9159</v>
      </c>
      <c r="J228" s="40" t="s">
        <v>9160</v>
      </c>
      <c r="K228" s="45" t="s">
        <v>15325</v>
      </c>
      <c r="L228">
        <f t="shared" si="13"/>
        <v>152</v>
      </c>
      <c r="M228" s="47">
        <f t="shared" si="14"/>
        <v>-1242217</v>
      </c>
      <c r="N228">
        <f>+VLOOKUP(L228,'Trừ tiền'!Q$5:R$509,2,0)</f>
        <v>-1242217</v>
      </c>
      <c r="O228" s="47">
        <f t="shared" si="15"/>
        <v>0</v>
      </c>
    </row>
    <row r="229" spans="1:15" x14ac:dyDescent="0.25">
      <c r="A229" s="43">
        <v>44987</v>
      </c>
      <c r="B229" s="40" t="s">
        <v>9506</v>
      </c>
      <c r="C229" s="40" t="s">
        <v>12203</v>
      </c>
      <c r="D229" s="40" t="s">
        <v>8994</v>
      </c>
      <c r="E229" s="38">
        <v>-176400</v>
      </c>
      <c r="F229" s="42" t="s">
        <v>8998</v>
      </c>
      <c r="G229" s="38">
        <v>-17640</v>
      </c>
      <c r="H229" s="38">
        <f t="shared" si="12"/>
        <v>-194040</v>
      </c>
      <c r="I229" s="40" t="s">
        <v>9814</v>
      </c>
      <c r="J229" s="40" t="s">
        <v>9815</v>
      </c>
      <c r="K229" s="45" t="s">
        <v>15325</v>
      </c>
      <c r="L229">
        <f t="shared" si="13"/>
        <v>253</v>
      </c>
      <c r="M229" s="47">
        <f t="shared" si="14"/>
        <v>-194040</v>
      </c>
      <c r="N229" t="e">
        <f>+VLOOKUP(L229,'Trừ tiền'!Q$5:R$509,2,0)</f>
        <v>#N/A</v>
      </c>
      <c r="O229" s="47" t="e">
        <f t="shared" si="15"/>
        <v>#N/A</v>
      </c>
    </row>
    <row r="230" spans="1:15" hidden="1" x14ac:dyDescent="0.25">
      <c r="A230" s="43">
        <v>44987</v>
      </c>
      <c r="B230" s="40" t="s">
        <v>10251</v>
      </c>
      <c r="C230" s="40" t="s">
        <v>10562</v>
      </c>
      <c r="D230" s="40" t="s">
        <v>12862</v>
      </c>
      <c r="E230" s="38">
        <v>-222750</v>
      </c>
      <c r="F230" s="42" t="s">
        <v>9114</v>
      </c>
      <c r="G230" s="38">
        <v>-17820</v>
      </c>
      <c r="H230" s="38">
        <f t="shared" si="12"/>
        <v>-240570</v>
      </c>
      <c r="I230" s="40" t="s">
        <v>9284</v>
      </c>
      <c r="J230" s="40" t="s">
        <v>9285</v>
      </c>
      <c r="K230" s="45" t="s">
        <v>15325</v>
      </c>
      <c r="L230">
        <f t="shared" si="13"/>
        <v>791</v>
      </c>
      <c r="M230" s="47">
        <f t="shared" si="14"/>
        <v>-240570</v>
      </c>
      <c r="N230">
        <f>+VLOOKUP(L230,'Trừ tiền'!Q$5:R$509,2,0)</f>
        <v>-240570</v>
      </c>
      <c r="O230" s="47">
        <f t="shared" si="15"/>
        <v>0</v>
      </c>
    </row>
    <row r="231" spans="1:15" hidden="1" x14ac:dyDescent="0.25">
      <c r="A231" s="43">
        <v>44987</v>
      </c>
      <c r="B231" s="40" t="s">
        <v>12531</v>
      </c>
      <c r="C231" s="40" t="s">
        <v>9443</v>
      </c>
      <c r="D231" s="40" t="s">
        <v>12863</v>
      </c>
      <c r="E231" s="38">
        <v>-184489</v>
      </c>
      <c r="F231" s="42" t="s">
        <v>8998</v>
      </c>
      <c r="G231" s="38">
        <v>-18449</v>
      </c>
      <c r="H231" s="38">
        <f t="shared" si="12"/>
        <v>-202938</v>
      </c>
      <c r="I231" s="40" t="s">
        <v>9001</v>
      </c>
      <c r="J231" s="40" t="s">
        <v>9002</v>
      </c>
      <c r="K231" s="45" t="s">
        <v>15325</v>
      </c>
      <c r="L231">
        <f t="shared" si="13"/>
        <v>7052</v>
      </c>
      <c r="M231" s="47">
        <f t="shared" si="14"/>
        <v>-202938</v>
      </c>
      <c r="N231">
        <f>+VLOOKUP(L231,'Trừ tiền'!Q$5:R$509,2,0)</f>
        <v>-202938</v>
      </c>
      <c r="O231" s="47">
        <f t="shared" si="15"/>
        <v>0</v>
      </c>
    </row>
    <row r="232" spans="1:15" hidden="1" x14ac:dyDescent="0.25">
      <c r="A232" s="43">
        <v>44988</v>
      </c>
      <c r="B232" s="40" t="s">
        <v>10294</v>
      </c>
      <c r="C232" s="40" t="s">
        <v>10562</v>
      </c>
      <c r="D232" s="40" t="s">
        <v>12937</v>
      </c>
      <c r="E232" s="38">
        <v>-161240</v>
      </c>
      <c r="F232" s="42" t="s">
        <v>9114</v>
      </c>
      <c r="G232" s="38">
        <v>-12899</v>
      </c>
      <c r="H232" s="38">
        <f t="shared" si="12"/>
        <v>-174139</v>
      </c>
      <c r="I232" s="40" t="s">
        <v>9284</v>
      </c>
      <c r="J232" s="40" t="s">
        <v>9285</v>
      </c>
      <c r="K232" s="45" t="s">
        <v>15325</v>
      </c>
      <c r="L232">
        <f t="shared" si="13"/>
        <v>848</v>
      </c>
      <c r="M232" s="47">
        <f t="shared" si="14"/>
        <v>-174139</v>
      </c>
      <c r="N232">
        <f>+VLOOKUP(L232,'Trừ tiền'!Q$5:R$509,2,0)</f>
        <v>-174139</v>
      </c>
      <c r="O232" s="47">
        <f t="shared" si="15"/>
        <v>0</v>
      </c>
    </row>
    <row r="233" spans="1:15" x14ac:dyDescent="0.25">
      <c r="A233" s="43">
        <v>44988</v>
      </c>
      <c r="B233" s="40" t="s">
        <v>10270</v>
      </c>
      <c r="C233" s="40" t="s">
        <v>10562</v>
      </c>
      <c r="D233" s="40" t="s">
        <v>12938</v>
      </c>
      <c r="E233" s="38">
        <v>-110250</v>
      </c>
      <c r="F233" s="42" t="s">
        <v>9114</v>
      </c>
      <c r="G233" s="38">
        <v>-8820</v>
      </c>
      <c r="H233" s="38">
        <f t="shared" si="12"/>
        <v>-119070</v>
      </c>
      <c r="I233" s="40" t="s">
        <v>9284</v>
      </c>
      <c r="J233" s="40" t="s">
        <v>9285</v>
      </c>
      <c r="K233" s="45" t="s">
        <v>15325</v>
      </c>
      <c r="L233">
        <f t="shared" si="13"/>
        <v>849</v>
      </c>
      <c r="M233" s="47">
        <f t="shared" si="14"/>
        <v>-119070</v>
      </c>
      <c r="N233" t="e">
        <f>+VLOOKUP(L233,'Trừ tiền'!Q$5:R$509,2,0)</f>
        <v>#N/A</v>
      </c>
      <c r="O233" s="47" t="e">
        <f t="shared" si="15"/>
        <v>#N/A</v>
      </c>
    </row>
    <row r="234" spans="1:15" hidden="1" x14ac:dyDescent="0.25">
      <c r="A234" s="43">
        <v>44988</v>
      </c>
      <c r="B234" s="40" t="s">
        <v>12539</v>
      </c>
      <c r="C234" s="40" t="s">
        <v>9443</v>
      </c>
      <c r="D234" s="40" t="s">
        <v>12939</v>
      </c>
      <c r="E234" s="38">
        <v>-607212</v>
      </c>
      <c r="F234" s="42" t="s">
        <v>8998</v>
      </c>
      <c r="G234" s="38">
        <v>-60721</v>
      </c>
      <c r="H234" s="38">
        <f t="shared" si="12"/>
        <v>-667933</v>
      </c>
      <c r="I234" s="40" t="s">
        <v>9001</v>
      </c>
      <c r="J234" s="40" t="s">
        <v>9002</v>
      </c>
      <c r="K234" s="45" t="s">
        <v>15325</v>
      </c>
      <c r="L234">
        <f t="shared" si="13"/>
        <v>7221</v>
      </c>
      <c r="M234" s="47">
        <f t="shared" si="14"/>
        <v>-667933</v>
      </c>
      <c r="N234">
        <f>+VLOOKUP(L234,'Trừ tiền'!Q$5:R$509,2,0)</f>
        <v>-667933</v>
      </c>
      <c r="O234" s="47">
        <f t="shared" si="15"/>
        <v>0</v>
      </c>
    </row>
    <row r="235" spans="1:15" hidden="1" x14ac:dyDescent="0.25">
      <c r="A235" s="43">
        <v>44989</v>
      </c>
      <c r="B235" s="40" t="s">
        <v>9362</v>
      </c>
      <c r="C235" s="40" t="s">
        <v>12965</v>
      </c>
      <c r="D235" s="40" t="s">
        <v>12966</v>
      </c>
      <c r="E235" s="38">
        <v>-261240</v>
      </c>
      <c r="F235" s="42" t="s">
        <v>8998</v>
      </c>
      <c r="G235" s="38">
        <v>-26124</v>
      </c>
      <c r="H235" s="38">
        <f t="shared" si="12"/>
        <v>-287364</v>
      </c>
      <c r="I235" s="40" t="s">
        <v>9583</v>
      </c>
      <c r="J235" s="40" t="s">
        <v>9584</v>
      </c>
      <c r="K235" s="45" t="s">
        <v>15325</v>
      </c>
      <c r="L235">
        <f t="shared" si="13"/>
        <v>178</v>
      </c>
      <c r="M235" s="47">
        <f t="shared" si="14"/>
        <v>-287364</v>
      </c>
      <c r="N235" s="14">
        <v>-287364</v>
      </c>
      <c r="O235" s="47">
        <f t="shared" si="15"/>
        <v>0</v>
      </c>
    </row>
    <row r="236" spans="1:15" hidden="1" x14ac:dyDescent="0.25">
      <c r="A236" s="43">
        <v>44991</v>
      </c>
      <c r="B236" s="40" t="s">
        <v>10352</v>
      </c>
      <c r="C236" s="40" t="s">
        <v>10562</v>
      </c>
      <c r="D236" s="40" t="s">
        <v>12996</v>
      </c>
      <c r="E236" s="38">
        <v>-399372</v>
      </c>
      <c r="F236" s="42" t="s">
        <v>9114</v>
      </c>
      <c r="G236" s="38">
        <v>-31950</v>
      </c>
      <c r="H236" s="38">
        <f t="shared" si="12"/>
        <v>-431322</v>
      </c>
      <c r="I236" s="40" t="s">
        <v>9284</v>
      </c>
      <c r="J236" s="40" t="s">
        <v>9285</v>
      </c>
      <c r="K236" s="45" t="s">
        <v>15325</v>
      </c>
      <c r="L236">
        <f t="shared" si="13"/>
        <v>887</v>
      </c>
      <c r="M236" s="47">
        <f t="shared" si="14"/>
        <v>-431322</v>
      </c>
      <c r="N236">
        <f>+VLOOKUP(L236,'Trừ tiền'!Q$5:R$509,2,0)</f>
        <v>-431322</v>
      </c>
      <c r="O236" s="47">
        <f t="shared" si="15"/>
        <v>0</v>
      </c>
    </row>
    <row r="237" spans="1:15" hidden="1" x14ac:dyDescent="0.25">
      <c r="A237" s="43">
        <v>44991</v>
      </c>
      <c r="B237" s="40" t="s">
        <v>10354</v>
      </c>
      <c r="C237" s="40" t="s">
        <v>10562</v>
      </c>
      <c r="D237" s="40" t="s">
        <v>8994</v>
      </c>
      <c r="E237" s="38">
        <v>-268938</v>
      </c>
      <c r="F237" s="42" t="s">
        <v>9114</v>
      </c>
      <c r="G237" s="38">
        <v>-21515</v>
      </c>
      <c r="H237" s="38">
        <f t="shared" si="12"/>
        <v>-290453</v>
      </c>
      <c r="I237" s="40" t="s">
        <v>9284</v>
      </c>
      <c r="J237" s="40" t="s">
        <v>9285</v>
      </c>
      <c r="K237" s="45" t="s">
        <v>15325</v>
      </c>
      <c r="L237">
        <f t="shared" si="13"/>
        <v>888</v>
      </c>
      <c r="M237" s="47">
        <f t="shared" si="14"/>
        <v>-290453</v>
      </c>
      <c r="N237">
        <f>+VLOOKUP(L237,'Trừ tiền'!Q$5:R$509,2,0)</f>
        <v>-290453</v>
      </c>
      <c r="O237" s="47">
        <f t="shared" si="15"/>
        <v>0</v>
      </c>
    </row>
    <row r="238" spans="1:15" hidden="1" x14ac:dyDescent="0.25">
      <c r="A238" s="43">
        <v>44991</v>
      </c>
      <c r="B238" s="40" t="s">
        <v>10356</v>
      </c>
      <c r="C238" s="40" t="s">
        <v>10562</v>
      </c>
      <c r="D238" s="40" t="s">
        <v>12997</v>
      </c>
      <c r="E238" s="38">
        <v>-377716</v>
      </c>
      <c r="F238" s="42" t="s">
        <v>9114</v>
      </c>
      <c r="G238" s="38">
        <v>-30217</v>
      </c>
      <c r="H238" s="38">
        <f t="shared" si="12"/>
        <v>-407933</v>
      </c>
      <c r="I238" s="40" t="s">
        <v>9284</v>
      </c>
      <c r="J238" s="40" t="s">
        <v>9285</v>
      </c>
      <c r="K238" s="45" t="s">
        <v>15325</v>
      </c>
      <c r="L238">
        <f t="shared" si="13"/>
        <v>889</v>
      </c>
      <c r="M238" s="47">
        <f t="shared" si="14"/>
        <v>-407933</v>
      </c>
      <c r="N238">
        <f>+VLOOKUP(L238,'Trừ tiền'!Q$5:R$509,2,0)</f>
        <v>-407933</v>
      </c>
      <c r="O238" s="47">
        <f t="shared" si="15"/>
        <v>0</v>
      </c>
    </row>
    <row r="239" spans="1:15" hidden="1" x14ac:dyDescent="0.25">
      <c r="A239" s="43">
        <v>44991</v>
      </c>
      <c r="B239" s="40" t="s">
        <v>10357</v>
      </c>
      <c r="C239" s="40" t="s">
        <v>10562</v>
      </c>
      <c r="D239" s="40" t="s">
        <v>12998</v>
      </c>
      <c r="E239" s="38">
        <v>-346882</v>
      </c>
      <c r="F239" s="42" t="s">
        <v>9114</v>
      </c>
      <c r="G239" s="38">
        <v>-27751</v>
      </c>
      <c r="H239" s="38">
        <f t="shared" si="12"/>
        <v>-374633</v>
      </c>
      <c r="I239" s="40" t="s">
        <v>9284</v>
      </c>
      <c r="J239" s="40" t="s">
        <v>9285</v>
      </c>
      <c r="K239" s="45" t="s">
        <v>15325</v>
      </c>
      <c r="L239">
        <f t="shared" si="13"/>
        <v>890</v>
      </c>
      <c r="M239" s="47">
        <f t="shared" si="14"/>
        <v>-374633</v>
      </c>
      <c r="N239">
        <f>+VLOOKUP(L239,'Trừ tiền'!Q$5:R$509,2,0)</f>
        <v>-374633</v>
      </c>
      <c r="O239" s="47">
        <f t="shared" si="15"/>
        <v>0</v>
      </c>
    </row>
    <row r="240" spans="1:15" hidden="1" x14ac:dyDescent="0.25">
      <c r="A240" s="43">
        <v>44991</v>
      </c>
      <c r="B240" s="40" t="s">
        <v>10961</v>
      </c>
      <c r="C240" s="40" t="s">
        <v>12999</v>
      </c>
      <c r="D240" s="40" t="s">
        <v>13000</v>
      </c>
      <c r="E240" s="38">
        <v>-1388212</v>
      </c>
      <c r="F240" s="42" t="s">
        <v>9114</v>
      </c>
      <c r="G240" s="38">
        <v>-111057</v>
      </c>
      <c r="H240" s="38">
        <f t="shared" si="12"/>
        <v>-1499269</v>
      </c>
      <c r="I240" s="40" t="s">
        <v>9183</v>
      </c>
      <c r="J240" s="40" t="s">
        <v>9184</v>
      </c>
      <c r="K240" s="45" t="s">
        <v>15325</v>
      </c>
      <c r="L240">
        <f t="shared" si="13"/>
        <v>1794</v>
      </c>
      <c r="M240" s="47">
        <f t="shared" si="14"/>
        <v>-1499269</v>
      </c>
      <c r="N240">
        <f>+VLOOKUP(L240,'Trừ tiền'!Q$5:R$509,2,0)</f>
        <v>-1499269</v>
      </c>
      <c r="O240" s="47">
        <f t="shared" si="15"/>
        <v>0</v>
      </c>
    </row>
    <row r="241" spans="1:15" hidden="1" x14ac:dyDescent="0.25">
      <c r="A241" s="43">
        <v>44991</v>
      </c>
      <c r="B241" s="40" t="s">
        <v>12544</v>
      </c>
      <c r="C241" s="40" t="s">
        <v>9443</v>
      </c>
      <c r="D241" s="40" t="s">
        <v>13001</v>
      </c>
      <c r="E241" s="38">
        <v>-257920</v>
      </c>
      <c r="F241" s="42" t="s">
        <v>8998</v>
      </c>
      <c r="G241" s="38">
        <v>-25792</v>
      </c>
      <c r="H241" s="38">
        <f t="shared" si="12"/>
        <v>-283712</v>
      </c>
      <c r="I241" s="40" t="s">
        <v>9001</v>
      </c>
      <c r="J241" s="40" t="s">
        <v>9002</v>
      </c>
      <c r="K241" s="45" t="s">
        <v>15325</v>
      </c>
      <c r="L241">
        <f t="shared" si="13"/>
        <v>7292</v>
      </c>
      <c r="M241" s="47">
        <f t="shared" si="14"/>
        <v>-283712</v>
      </c>
      <c r="N241">
        <f>+VLOOKUP(L241,'Trừ tiền'!Q$5:R$509,2,0)</f>
        <v>-283712</v>
      </c>
      <c r="O241" s="47">
        <f t="shared" si="15"/>
        <v>0</v>
      </c>
    </row>
    <row r="242" spans="1:15" x14ac:dyDescent="0.25">
      <c r="A242" s="43">
        <v>44991</v>
      </c>
      <c r="B242" s="40" t="s">
        <v>12550</v>
      </c>
      <c r="C242" s="40" t="s">
        <v>9443</v>
      </c>
      <c r="D242" s="40" t="s">
        <v>13002</v>
      </c>
      <c r="E242" s="38">
        <v>-318150</v>
      </c>
      <c r="F242" s="42" t="s">
        <v>8998</v>
      </c>
      <c r="G242" s="38">
        <v>-31815</v>
      </c>
      <c r="H242" s="38">
        <f t="shared" si="12"/>
        <v>-349965</v>
      </c>
      <c r="I242" s="40" t="s">
        <v>9001</v>
      </c>
      <c r="J242" s="40" t="s">
        <v>9002</v>
      </c>
      <c r="K242" s="45" t="s">
        <v>15325</v>
      </c>
      <c r="L242">
        <f t="shared" si="13"/>
        <v>7359</v>
      </c>
      <c r="M242" s="47">
        <f t="shared" si="14"/>
        <v>-349965</v>
      </c>
      <c r="N242" t="e">
        <f>+VLOOKUP(L242,'Trừ tiền'!Q$5:R$509,2,0)</f>
        <v>#N/A</v>
      </c>
      <c r="O242" s="47" t="e">
        <f t="shared" si="15"/>
        <v>#N/A</v>
      </c>
    </row>
    <row r="243" spans="1:15" hidden="1" x14ac:dyDescent="0.25">
      <c r="A243" s="43">
        <v>44991</v>
      </c>
      <c r="B243" s="40" t="s">
        <v>12551</v>
      </c>
      <c r="C243" s="40" t="s">
        <v>9443</v>
      </c>
      <c r="D243" s="40" t="s">
        <v>13003</v>
      </c>
      <c r="E243" s="38">
        <v>-922445</v>
      </c>
      <c r="F243" s="42" t="s">
        <v>8998</v>
      </c>
      <c r="G243" s="38">
        <v>-92245</v>
      </c>
      <c r="H243" s="38">
        <f t="shared" si="12"/>
        <v>-1014690</v>
      </c>
      <c r="I243" s="40" t="s">
        <v>9001</v>
      </c>
      <c r="J243" s="40" t="s">
        <v>9002</v>
      </c>
      <c r="K243" s="45" t="s">
        <v>15325</v>
      </c>
      <c r="L243">
        <f t="shared" si="13"/>
        <v>7363</v>
      </c>
      <c r="M243" s="47">
        <f t="shared" si="14"/>
        <v>-1014690</v>
      </c>
      <c r="N243">
        <f>+VLOOKUP(L243,'Trừ tiền'!Q$5:R$509,2,0)</f>
        <v>-1014690</v>
      </c>
      <c r="O243" s="47">
        <f t="shared" si="15"/>
        <v>0</v>
      </c>
    </row>
    <row r="244" spans="1:15" hidden="1" x14ac:dyDescent="0.25">
      <c r="A244" s="43">
        <v>44991</v>
      </c>
      <c r="B244" s="40" t="s">
        <v>12552</v>
      </c>
      <c r="C244" s="40" t="s">
        <v>9443</v>
      </c>
      <c r="D244" s="40" t="s">
        <v>13004</v>
      </c>
      <c r="E244" s="38">
        <v>-1307865</v>
      </c>
      <c r="F244" s="42" t="s">
        <v>8998</v>
      </c>
      <c r="G244" s="38">
        <v>-130787</v>
      </c>
      <c r="H244" s="38">
        <f t="shared" si="12"/>
        <v>-1438652</v>
      </c>
      <c r="I244" s="40" t="s">
        <v>9001</v>
      </c>
      <c r="J244" s="40" t="s">
        <v>9002</v>
      </c>
      <c r="K244" s="45" t="s">
        <v>15325</v>
      </c>
      <c r="L244">
        <f t="shared" si="13"/>
        <v>7372</v>
      </c>
      <c r="M244" s="47">
        <f t="shared" si="14"/>
        <v>-1438652</v>
      </c>
      <c r="N244">
        <f>+VLOOKUP(L244,'Trừ tiền'!Q$5:R$509,2,0)</f>
        <v>-1438652</v>
      </c>
      <c r="O244" s="47">
        <f t="shared" si="15"/>
        <v>0</v>
      </c>
    </row>
    <row r="245" spans="1:15" hidden="1" x14ac:dyDescent="0.25">
      <c r="A245" s="43">
        <v>44991</v>
      </c>
      <c r="B245" s="40" t="s">
        <v>12563</v>
      </c>
      <c r="C245" s="40" t="s">
        <v>9443</v>
      </c>
      <c r="D245" s="40" t="s">
        <v>13005</v>
      </c>
      <c r="E245" s="38">
        <v>-109582</v>
      </c>
      <c r="F245" s="42" t="s">
        <v>8998</v>
      </c>
      <c r="G245" s="38">
        <v>-10958</v>
      </c>
      <c r="H245" s="38">
        <f t="shared" si="12"/>
        <v>-120540</v>
      </c>
      <c r="I245" s="40" t="s">
        <v>9001</v>
      </c>
      <c r="J245" s="40" t="s">
        <v>9002</v>
      </c>
      <c r="K245" s="45" t="s">
        <v>15325</v>
      </c>
      <c r="L245">
        <f t="shared" si="13"/>
        <v>7477</v>
      </c>
      <c r="M245" s="47">
        <f t="shared" si="14"/>
        <v>-120540</v>
      </c>
      <c r="N245">
        <f>+VLOOKUP(L245,'Trừ tiền'!Q$5:R$509,2,0)</f>
        <v>-120540</v>
      </c>
      <c r="O245" s="47">
        <f t="shared" si="15"/>
        <v>0</v>
      </c>
    </row>
    <row r="246" spans="1:15" hidden="1" x14ac:dyDescent="0.25">
      <c r="A246" s="43">
        <v>44991</v>
      </c>
      <c r="B246" s="40" t="s">
        <v>12564</v>
      </c>
      <c r="C246" s="40" t="s">
        <v>9443</v>
      </c>
      <c r="D246" s="40" t="s">
        <v>13006</v>
      </c>
      <c r="E246" s="38">
        <v>-419684</v>
      </c>
      <c r="F246" s="42" t="s">
        <v>8998</v>
      </c>
      <c r="G246" s="38">
        <v>-41968</v>
      </c>
      <c r="H246" s="38">
        <f t="shared" si="12"/>
        <v>-461652</v>
      </c>
      <c r="I246" s="40" t="s">
        <v>9001</v>
      </c>
      <c r="J246" s="40" t="s">
        <v>9002</v>
      </c>
      <c r="K246" s="45" t="s">
        <v>15325</v>
      </c>
      <c r="L246">
        <f t="shared" si="13"/>
        <v>7502</v>
      </c>
      <c r="M246" s="47">
        <f t="shared" si="14"/>
        <v>-461652</v>
      </c>
      <c r="N246">
        <f>+VLOOKUP(L246,'Trừ tiền'!Q$5:R$509,2,0)</f>
        <v>-461652</v>
      </c>
      <c r="O246" s="47">
        <f t="shared" si="15"/>
        <v>0</v>
      </c>
    </row>
    <row r="247" spans="1:15" hidden="1" x14ac:dyDescent="0.25">
      <c r="A247" s="43">
        <v>44991</v>
      </c>
      <c r="B247" s="40" t="s">
        <v>12567</v>
      </c>
      <c r="C247" s="40" t="s">
        <v>9443</v>
      </c>
      <c r="D247" s="40" t="s">
        <v>13007</v>
      </c>
      <c r="E247" s="38">
        <v>-916576</v>
      </c>
      <c r="F247" s="42" t="s">
        <v>8998</v>
      </c>
      <c r="G247" s="38">
        <v>-91658</v>
      </c>
      <c r="H247" s="38">
        <f t="shared" si="12"/>
        <v>-1008234</v>
      </c>
      <c r="I247" s="40" t="s">
        <v>9001</v>
      </c>
      <c r="J247" s="40" t="s">
        <v>9002</v>
      </c>
      <c r="K247" s="45" t="s">
        <v>15325</v>
      </c>
      <c r="L247">
        <f t="shared" si="13"/>
        <v>7506</v>
      </c>
      <c r="M247" s="47">
        <f t="shared" si="14"/>
        <v>-1008234</v>
      </c>
      <c r="N247">
        <f>+VLOOKUP(L247,'Trừ tiền'!Q$5:R$509,2,0)</f>
        <v>-1008234</v>
      </c>
      <c r="O247" s="47">
        <f t="shared" si="15"/>
        <v>0</v>
      </c>
    </row>
    <row r="248" spans="1:15" x14ac:dyDescent="0.25">
      <c r="A248" s="43">
        <v>44991</v>
      </c>
      <c r="B248" s="40" t="s">
        <v>12568</v>
      </c>
      <c r="C248" s="40" t="s">
        <v>9443</v>
      </c>
      <c r="D248" s="40" t="s">
        <v>13008</v>
      </c>
      <c r="E248" s="38">
        <v>-88200</v>
      </c>
      <c r="F248" s="42" t="s">
        <v>8998</v>
      </c>
      <c r="G248" s="38">
        <v>-8820</v>
      </c>
      <c r="H248" s="38">
        <f t="shared" si="12"/>
        <v>-97020</v>
      </c>
      <c r="I248" s="40" t="s">
        <v>9001</v>
      </c>
      <c r="J248" s="40" t="s">
        <v>9002</v>
      </c>
      <c r="K248" s="45" t="s">
        <v>15325</v>
      </c>
      <c r="L248">
        <f t="shared" si="13"/>
        <v>7507</v>
      </c>
      <c r="M248" s="47">
        <f t="shared" si="14"/>
        <v>-97020</v>
      </c>
      <c r="N248" t="e">
        <f>+VLOOKUP(L248,'Trừ tiền'!Q$5:R$509,2,0)</f>
        <v>#N/A</v>
      </c>
      <c r="O248" s="47" t="e">
        <f t="shared" si="15"/>
        <v>#N/A</v>
      </c>
    </row>
    <row r="249" spans="1:15" x14ac:dyDescent="0.25">
      <c r="A249" s="43">
        <v>44991</v>
      </c>
      <c r="B249" s="40" t="s">
        <v>11129</v>
      </c>
      <c r="C249" s="40" t="s">
        <v>9443</v>
      </c>
      <c r="D249" s="40" t="s">
        <v>13009</v>
      </c>
      <c r="E249" s="38">
        <v>-176400</v>
      </c>
      <c r="F249" s="42" t="s">
        <v>8998</v>
      </c>
      <c r="G249" s="38">
        <v>-17640</v>
      </c>
      <c r="H249" s="38">
        <f t="shared" si="12"/>
        <v>-194040</v>
      </c>
      <c r="I249" s="40" t="s">
        <v>9001</v>
      </c>
      <c r="J249" s="40" t="s">
        <v>9002</v>
      </c>
      <c r="K249" s="45" t="s">
        <v>15325</v>
      </c>
      <c r="L249">
        <f t="shared" si="13"/>
        <v>7508</v>
      </c>
      <c r="M249" s="47">
        <f t="shared" si="14"/>
        <v>-194040</v>
      </c>
      <c r="N249" t="e">
        <f>+VLOOKUP(L249,'Trừ tiền'!Q$5:R$509,2,0)</f>
        <v>#N/A</v>
      </c>
      <c r="O249" s="47" t="e">
        <f t="shared" si="15"/>
        <v>#N/A</v>
      </c>
    </row>
    <row r="250" spans="1:15" hidden="1" x14ac:dyDescent="0.25">
      <c r="A250" s="43">
        <v>44992</v>
      </c>
      <c r="B250" s="40" t="s">
        <v>9329</v>
      </c>
      <c r="C250" s="40" t="s">
        <v>10492</v>
      </c>
      <c r="D250" s="40" t="s">
        <v>13045</v>
      </c>
      <c r="E250" s="38">
        <v>-383356</v>
      </c>
      <c r="F250" s="42" t="s">
        <v>8998</v>
      </c>
      <c r="G250" s="38">
        <v>-38336</v>
      </c>
      <c r="H250" s="38">
        <f t="shared" si="12"/>
        <v>-421692</v>
      </c>
      <c r="I250" s="40" t="s">
        <v>9159</v>
      </c>
      <c r="J250" s="40" t="s">
        <v>9160</v>
      </c>
      <c r="K250" s="45" t="s">
        <v>15325</v>
      </c>
      <c r="L250">
        <f t="shared" si="13"/>
        <v>166</v>
      </c>
      <c r="M250" s="47">
        <f t="shared" si="14"/>
        <v>-421692</v>
      </c>
      <c r="N250" s="14">
        <v>-421692</v>
      </c>
      <c r="O250" s="47">
        <f t="shared" si="15"/>
        <v>0</v>
      </c>
    </row>
    <row r="251" spans="1:15" x14ac:dyDescent="0.25">
      <c r="A251" s="43">
        <v>44992</v>
      </c>
      <c r="B251" s="40" t="s">
        <v>9734</v>
      </c>
      <c r="C251" s="40" t="s">
        <v>9441</v>
      </c>
      <c r="D251" s="40" t="s">
        <v>13046</v>
      </c>
      <c r="E251" s="38">
        <v>-434280</v>
      </c>
      <c r="F251" s="42" t="s">
        <v>8998</v>
      </c>
      <c r="G251" s="38">
        <v>-43428</v>
      </c>
      <c r="H251" s="38">
        <f t="shared" si="12"/>
        <v>-477708</v>
      </c>
      <c r="I251" s="40" t="s">
        <v>9034</v>
      </c>
      <c r="J251" s="40" t="s">
        <v>9035</v>
      </c>
      <c r="K251" s="45" t="s">
        <v>15325</v>
      </c>
      <c r="L251">
        <f t="shared" si="13"/>
        <v>397</v>
      </c>
      <c r="M251" s="47">
        <f t="shared" si="14"/>
        <v>-477708</v>
      </c>
      <c r="N251" t="e">
        <f>+VLOOKUP(L251,'Trừ tiền'!Q$5:R$509,2,0)</f>
        <v>#N/A</v>
      </c>
      <c r="O251" s="47" t="e">
        <f t="shared" si="15"/>
        <v>#N/A</v>
      </c>
    </row>
    <row r="252" spans="1:15" hidden="1" x14ac:dyDescent="0.25">
      <c r="A252" s="43">
        <v>44992</v>
      </c>
      <c r="B252" s="40" t="s">
        <v>12575</v>
      </c>
      <c r="C252" s="40" t="s">
        <v>9443</v>
      </c>
      <c r="D252" s="40" t="s">
        <v>13047</v>
      </c>
      <c r="E252" s="38">
        <v>-119066</v>
      </c>
      <c r="F252" s="42" t="s">
        <v>8998</v>
      </c>
      <c r="G252" s="38">
        <v>-11907</v>
      </c>
      <c r="H252" s="38">
        <f t="shared" si="12"/>
        <v>-130973</v>
      </c>
      <c r="I252" s="40" t="s">
        <v>9001</v>
      </c>
      <c r="J252" s="40" t="s">
        <v>9002</v>
      </c>
      <c r="K252" s="45" t="s">
        <v>15325</v>
      </c>
      <c r="L252">
        <f t="shared" si="13"/>
        <v>7578</v>
      </c>
      <c r="M252" s="47">
        <f t="shared" si="14"/>
        <v>-130973</v>
      </c>
      <c r="N252">
        <f>+VLOOKUP(L252,'Trừ tiền'!Q$5:R$509,2,0)</f>
        <v>-130973</v>
      </c>
      <c r="O252" s="47">
        <f t="shared" si="15"/>
        <v>0</v>
      </c>
    </row>
    <row r="253" spans="1:15" hidden="1" x14ac:dyDescent="0.25">
      <c r="A253" s="43">
        <v>44993</v>
      </c>
      <c r="B253" s="40" t="s">
        <v>9519</v>
      </c>
      <c r="C253" s="40" t="s">
        <v>13082</v>
      </c>
      <c r="D253" s="40" t="s">
        <v>13083</v>
      </c>
      <c r="E253" s="38">
        <v>-50182</v>
      </c>
      <c r="F253" s="42" t="s">
        <v>8998</v>
      </c>
      <c r="G253" s="38">
        <v>-5018</v>
      </c>
      <c r="H253" s="38">
        <f t="shared" si="12"/>
        <v>-55200</v>
      </c>
      <c r="I253" s="40" t="s">
        <v>9024</v>
      </c>
      <c r="J253" s="40" t="s">
        <v>9025</v>
      </c>
      <c r="K253" s="45" t="s">
        <v>15325</v>
      </c>
      <c r="L253">
        <f t="shared" si="13"/>
        <v>260</v>
      </c>
      <c r="M253" s="47">
        <f t="shared" si="14"/>
        <v>-55200</v>
      </c>
      <c r="N253">
        <f>+VLOOKUP(L253,'Trừ tiền'!Q$5:R$509,2,0)</f>
        <v>-55200</v>
      </c>
      <c r="O253" s="47">
        <f t="shared" si="15"/>
        <v>0</v>
      </c>
    </row>
    <row r="254" spans="1:15" x14ac:dyDescent="0.25">
      <c r="A254" s="43">
        <v>44993</v>
      </c>
      <c r="B254" s="40" t="s">
        <v>11004</v>
      </c>
      <c r="C254" s="40" t="s">
        <v>12203</v>
      </c>
      <c r="D254" s="40" t="s">
        <v>8994</v>
      </c>
      <c r="E254" s="38">
        <v>-330750</v>
      </c>
      <c r="F254" s="42" t="s">
        <v>8998</v>
      </c>
      <c r="G254" s="38">
        <v>-33075</v>
      </c>
      <c r="H254" s="38">
        <f t="shared" si="12"/>
        <v>-363825</v>
      </c>
      <c r="I254" s="40" t="s">
        <v>9814</v>
      </c>
      <c r="J254" s="40" t="s">
        <v>9815</v>
      </c>
      <c r="K254" s="45" t="s">
        <v>15325</v>
      </c>
      <c r="L254">
        <f t="shared" si="13"/>
        <v>319</v>
      </c>
      <c r="M254" s="47">
        <f t="shared" si="14"/>
        <v>-363825</v>
      </c>
      <c r="N254" t="s">
        <v>17926</v>
      </c>
      <c r="O254" s="47" t="e">
        <f t="shared" si="15"/>
        <v>#VALUE!</v>
      </c>
    </row>
    <row r="255" spans="1:15" x14ac:dyDescent="0.25">
      <c r="A255" s="43">
        <v>44993</v>
      </c>
      <c r="B255" s="40" t="s">
        <v>9753</v>
      </c>
      <c r="C255" s="40" t="s">
        <v>9441</v>
      </c>
      <c r="D255" s="40" t="s">
        <v>8994</v>
      </c>
      <c r="E255" s="38">
        <v>-106050</v>
      </c>
      <c r="F255" s="42" t="s">
        <v>8998</v>
      </c>
      <c r="G255" s="38">
        <v>-10605</v>
      </c>
      <c r="H255" s="38">
        <f t="shared" si="12"/>
        <v>-116655</v>
      </c>
      <c r="I255" s="40" t="s">
        <v>9034</v>
      </c>
      <c r="J255" s="40" t="s">
        <v>9035</v>
      </c>
      <c r="K255" s="45" t="s">
        <v>15325</v>
      </c>
      <c r="L255">
        <f t="shared" si="13"/>
        <v>408</v>
      </c>
      <c r="M255" s="47">
        <f t="shared" si="14"/>
        <v>-116655</v>
      </c>
      <c r="N255" t="e">
        <f>+VLOOKUP(L255,'Trừ tiền'!Q$5:R$509,2,0)</f>
        <v>#N/A</v>
      </c>
      <c r="O255" s="47" t="e">
        <f t="shared" si="15"/>
        <v>#N/A</v>
      </c>
    </row>
    <row r="256" spans="1:15" hidden="1" x14ac:dyDescent="0.25">
      <c r="A256" s="43">
        <v>44993</v>
      </c>
      <c r="B256" s="40" t="s">
        <v>9763</v>
      </c>
      <c r="C256" s="40" t="s">
        <v>9441</v>
      </c>
      <c r="D256" s="40" t="s">
        <v>8994</v>
      </c>
      <c r="E256" s="38">
        <v>-664970</v>
      </c>
      <c r="F256" s="42" t="s">
        <v>8998</v>
      </c>
      <c r="G256" s="38">
        <v>-66497</v>
      </c>
      <c r="H256" s="38">
        <f t="shared" si="12"/>
        <v>-731467</v>
      </c>
      <c r="I256" s="40" t="s">
        <v>9034</v>
      </c>
      <c r="J256" s="40" t="s">
        <v>9035</v>
      </c>
      <c r="K256" s="45" t="s">
        <v>15325</v>
      </c>
      <c r="L256">
        <f t="shared" si="13"/>
        <v>414</v>
      </c>
      <c r="M256" s="47">
        <f t="shared" si="14"/>
        <v>-731467</v>
      </c>
      <c r="N256">
        <f>+VLOOKUP(L256,'Trừ tiền'!Q$5:R$509,2,0)</f>
        <v>-731467</v>
      </c>
      <c r="O256" s="47">
        <f t="shared" si="15"/>
        <v>0</v>
      </c>
    </row>
    <row r="257" spans="1:15" hidden="1" x14ac:dyDescent="0.25">
      <c r="A257" s="43">
        <v>44993</v>
      </c>
      <c r="B257" s="40" t="s">
        <v>12582</v>
      </c>
      <c r="C257" s="40" t="s">
        <v>9443</v>
      </c>
      <c r="D257" s="40" t="s">
        <v>13084</v>
      </c>
      <c r="E257" s="38">
        <v>-347104</v>
      </c>
      <c r="F257" s="42" t="s">
        <v>8998</v>
      </c>
      <c r="G257" s="38">
        <v>-34710</v>
      </c>
      <c r="H257" s="38">
        <f t="shared" si="12"/>
        <v>-381814</v>
      </c>
      <c r="I257" s="40" t="s">
        <v>9001</v>
      </c>
      <c r="J257" s="40" t="s">
        <v>9002</v>
      </c>
      <c r="K257" s="45" t="s">
        <v>15325</v>
      </c>
      <c r="L257">
        <f t="shared" si="13"/>
        <v>7721</v>
      </c>
      <c r="M257" s="47">
        <f t="shared" si="14"/>
        <v>-381814</v>
      </c>
      <c r="N257">
        <f>+VLOOKUP(L257,'Trừ tiền'!Q$5:R$509,2,0)</f>
        <v>-381814</v>
      </c>
      <c r="O257" s="47">
        <f t="shared" si="15"/>
        <v>0</v>
      </c>
    </row>
    <row r="258" spans="1:15" x14ac:dyDescent="0.25">
      <c r="A258" s="43">
        <v>44993</v>
      </c>
      <c r="B258" s="40" t="s">
        <v>12583</v>
      </c>
      <c r="C258" s="40" t="s">
        <v>9443</v>
      </c>
      <c r="D258" s="40" t="s">
        <v>13085</v>
      </c>
      <c r="E258" s="38">
        <v>-84840</v>
      </c>
      <c r="F258" s="42" t="s">
        <v>8998</v>
      </c>
      <c r="G258" s="38">
        <v>-8484</v>
      </c>
      <c r="H258" s="38">
        <f t="shared" si="12"/>
        <v>-93324</v>
      </c>
      <c r="I258" s="40" t="s">
        <v>9001</v>
      </c>
      <c r="J258" s="40" t="s">
        <v>9002</v>
      </c>
      <c r="K258" s="45" t="s">
        <v>15325</v>
      </c>
      <c r="L258">
        <f t="shared" si="13"/>
        <v>7736</v>
      </c>
      <c r="M258" s="47">
        <f t="shared" si="14"/>
        <v>-93324</v>
      </c>
      <c r="N258" t="e">
        <f>+VLOOKUP(L258,'Trừ tiền'!Q$5:R$509,2,0)</f>
        <v>#N/A</v>
      </c>
      <c r="O258" s="47" t="e">
        <f t="shared" si="15"/>
        <v>#N/A</v>
      </c>
    </row>
    <row r="259" spans="1:15" hidden="1" x14ac:dyDescent="0.25">
      <c r="A259" s="43">
        <v>44993</v>
      </c>
      <c r="B259" s="40" t="s">
        <v>12584</v>
      </c>
      <c r="C259" s="40" t="s">
        <v>9443</v>
      </c>
      <c r="D259" s="40" t="s">
        <v>13086</v>
      </c>
      <c r="E259" s="38">
        <v>-732720</v>
      </c>
      <c r="F259" s="42" t="s">
        <v>8998</v>
      </c>
      <c r="G259" s="38">
        <v>-73272</v>
      </c>
      <c r="H259" s="38">
        <f t="shared" si="12"/>
        <v>-805992</v>
      </c>
      <c r="I259" s="40" t="s">
        <v>9001</v>
      </c>
      <c r="J259" s="40" t="s">
        <v>9002</v>
      </c>
      <c r="K259" s="45" t="s">
        <v>15325</v>
      </c>
      <c r="L259">
        <f t="shared" si="13"/>
        <v>7747</v>
      </c>
      <c r="M259" s="47">
        <f t="shared" si="14"/>
        <v>-805992</v>
      </c>
      <c r="N259">
        <f>+VLOOKUP(L259,'Trừ tiền'!Q$5:R$509,2,0)</f>
        <v>-805992</v>
      </c>
      <c r="O259" s="47">
        <f t="shared" si="15"/>
        <v>0</v>
      </c>
    </row>
    <row r="260" spans="1:15" hidden="1" x14ac:dyDescent="0.25">
      <c r="A260" s="43">
        <v>44993</v>
      </c>
      <c r="B260" s="40" t="s">
        <v>12585</v>
      </c>
      <c r="C260" s="40" t="s">
        <v>9443</v>
      </c>
      <c r="D260" s="40" t="s">
        <v>13087</v>
      </c>
      <c r="E260" s="38">
        <v>-427969</v>
      </c>
      <c r="F260" s="42" t="s">
        <v>8998</v>
      </c>
      <c r="G260" s="38">
        <v>-42797</v>
      </c>
      <c r="H260" s="38">
        <f t="shared" si="12"/>
        <v>-470766</v>
      </c>
      <c r="I260" s="40" t="s">
        <v>9001</v>
      </c>
      <c r="J260" s="40" t="s">
        <v>9002</v>
      </c>
      <c r="K260" s="45" t="s">
        <v>15325</v>
      </c>
      <c r="L260">
        <f t="shared" si="13"/>
        <v>7798</v>
      </c>
      <c r="M260" s="47">
        <f t="shared" si="14"/>
        <v>-470766</v>
      </c>
      <c r="N260">
        <f>+VLOOKUP(L260,'Trừ tiền'!Q$5:R$509,2,0)</f>
        <v>-470766</v>
      </c>
      <c r="O260" s="47">
        <f t="shared" si="15"/>
        <v>0</v>
      </c>
    </row>
    <row r="261" spans="1:15" hidden="1" x14ac:dyDescent="0.25">
      <c r="A261" s="43">
        <v>44993</v>
      </c>
      <c r="B261" s="40" t="s">
        <v>12586</v>
      </c>
      <c r="C261" s="40" t="s">
        <v>9443</v>
      </c>
      <c r="D261" s="40" t="s">
        <v>13088</v>
      </c>
      <c r="E261" s="38">
        <v>-593286</v>
      </c>
      <c r="F261" s="42" t="s">
        <v>8998</v>
      </c>
      <c r="G261" s="38">
        <v>-59329</v>
      </c>
      <c r="H261" s="38">
        <f t="shared" ref="H261:H324" si="16">+G261+E261</f>
        <v>-652615</v>
      </c>
      <c r="I261" s="40" t="s">
        <v>9001</v>
      </c>
      <c r="J261" s="40" t="s">
        <v>9002</v>
      </c>
      <c r="K261" s="45" t="s">
        <v>15325</v>
      </c>
      <c r="L261">
        <f t="shared" ref="L261:L324" si="17">+B261*1</f>
        <v>7799</v>
      </c>
      <c r="M261" s="47">
        <f t="shared" ref="M261:M324" si="18">+H261</f>
        <v>-652615</v>
      </c>
      <c r="N261">
        <f>+VLOOKUP(L261,'Trừ tiền'!Q$5:R$509,2,0)</f>
        <v>-652615</v>
      </c>
      <c r="O261" s="47">
        <f t="shared" ref="O261:O324" si="19">+N261-M261</f>
        <v>0</v>
      </c>
    </row>
    <row r="262" spans="1:15" hidden="1" x14ac:dyDescent="0.25">
      <c r="A262" s="43">
        <v>44993</v>
      </c>
      <c r="B262" s="40" t="s">
        <v>12587</v>
      </c>
      <c r="C262" s="40" t="s">
        <v>9443</v>
      </c>
      <c r="D262" s="40" t="s">
        <v>13089</v>
      </c>
      <c r="E262" s="38">
        <v>-506032</v>
      </c>
      <c r="F262" s="42" t="s">
        <v>8998</v>
      </c>
      <c r="G262" s="38">
        <v>-50603</v>
      </c>
      <c r="H262" s="38">
        <f t="shared" si="16"/>
        <v>-556635</v>
      </c>
      <c r="I262" s="40" t="s">
        <v>9001</v>
      </c>
      <c r="J262" s="40" t="s">
        <v>9002</v>
      </c>
      <c r="K262" s="45" t="s">
        <v>15325</v>
      </c>
      <c r="L262">
        <f t="shared" si="17"/>
        <v>7831</v>
      </c>
      <c r="M262" s="47">
        <f t="shared" si="18"/>
        <v>-556635</v>
      </c>
      <c r="N262">
        <f>+VLOOKUP(L262,'Trừ tiền'!Q$5:R$509,2,0)</f>
        <v>-556635</v>
      </c>
      <c r="O262" s="47">
        <f t="shared" si="19"/>
        <v>0</v>
      </c>
    </row>
    <row r="263" spans="1:15" x14ac:dyDescent="0.25">
      <c r="A263" s="43">
        <v>44993</v>
      </c>
      <c r="B263" s="40" t="s">
        <v>12588</v>
      </c>
      <c r="C263" s="40" t="s">
        <v>9443</v>
      </c>
      <c r="D263" s="40" t="s">
        <v>13090</v>
      </c>
      <c r="E263" s="38">
        <v>-264600</v>
      </c>
      <c r="F263" s="42" t="s">
        <v>8998</v>
      </c>
      <c r="G263" s="38">
        <v>-26460</v>
      </c>
      <c r="H263" s="38">
        <f t="shared" si="16"/>
        <v>-291060</v>
      </c>
      <c r="I263" s="40" t="s">
        <v>9001</v>
      </c>
      <c r="J263" s="40" t="s">
        <v>9002</v>
      </c>
      <c r="K263" s="45" t="s">
        <v>15325</v>
      </c>
      <c r="L263">
        <f t="shared" si="17"/>
        <v>7832</v>
      </c>
      <c r="M263" s="47">
        <f t="shared" si="18"/>
        <v>-291060</v>
      </c>
      <c r="N263" t="e">
        <f>+VLOOKUP(L263,'Trừ tiền'!Q$5:R$509,2,0)</f>
        <v>#N/A</v>
      </c>
      <c r="O263" s="47" t="e">
        <f t="shared" si="19"/>
        <v>#N/A</v>
      </c>
    </row>
    <row r="264" spans="1:15" hidden="1" x14ac:dyDescent="0.25">
      <c r="A264" s="43">
        <v>44994</v>
      </c>
      <c r="B264" s="40" t="s">
        <v>9490</v>
      </c>
      <c r="C264" s="40" t="s">
        <v>10282</v>
      </c>
      <c r="D264" s="40" t="s">
        <v>8994</v>
      </c>
      <c r="E264" s="38">
        <v>-579059</v>
      </c>
      <c r="F264" s="42" t="s">
        <v>8998</v>
      </c>
      <c r="G264" s="38">
        <v>-57906</v>
      </c>
      <c r="H264" s="38">
        <f t="shared" si="16"/>
        <v>-636965</v>
      </c>
      <c r="I264" s="40" t="s">
        <v>9649</v>
      </c>
      <c r="J264" s="40" t="s">
        <v>9650</v>
      </c>
      <c r="K264" s="45" t="s">
        <v>15325</v>
      </c>
      <c r="L264">
        <f t="shared" si="17"/>
        <v>246</v>
      </c>
      <c r="M264" s="47">
        <f t="shared" si="18"/>
        <v>-636965</v>
      </c>
      <c r="N264">
        <f>+VLOOKUP(L264,'Trừ tiền'!Q$5:R$509,2,0)</f>
        <v>-636965</v>
      </c>
      <c r="O264" s="47">
        <f t="shared" si="19"/>
        <v>0</v>
      </c>
    </row>
    <row r="265" spans="1:15" hidden="1" x14ac:dyDescent="0.25">
      <c r="A265" s="43">
        <v>44994</v>
      </c>
      <c r="B265" s="40" t="s">
        <v>12593</v>
      </c>
      <c r="C265" s="40" t="s">
        <v>9443</v>
      </c>
      <c r="D265" s="40" t="s">
        <v>13146</v>
      </c>
      <c r="E265" s="38">
        <v>-796468</v>
      </c>
      <c r="F265" s="42" t="s">
        <v>8998</v>
      </c>
      <c r="G265" s="38">
        <v>-79647</v>
      </c>
      <c r="H265" s="38">
        <f t="shared" si="16"/>
        <v>-876115</v>
      </c>
      <c r="I265" s="40" t="s">
        <v>9001</v>
      </c>
      <c r="J265" s="40" t="s">
        <v>9002</v>
      </c>
      <c r="K265" s="45" t="s">
        <v>15325</v>
      </c>
      <c r="L265">
        <f t="shared" si="17"/>
        <v>8043</v>
      </c>
      <c r="M265" s="47">
        <f t="shared" si="18"/>
        <v>-876115</v>
      </c>
      <c r="N265">
        <f>+VLOOKUP(L265,'Trừ tiền'!Q$5:R$509,2,0)</f>
        <v>-876115</v>
      </c>
      <c r="O265" s="47">
        <f t="shared" si="19"/>
        <v>0</v>
      </c>
    </row>
    <row r="266" spans="1:15" x14ac:dyDescent="0.25">
      <c r="A266" s="43">
        <v>44994</v>
      </c>
      <c r="B266" s="40" t="s">
        <v>12594</v>
      </c>
      <c r="C266" s="40" t="s">
        <v>9443</v>
      </c>
      <c r="D266" s="40" t="s">
        <v>13147</v>
      </c>
      <c r="E266" s="38">
        <v>-212100</v>
      </c>
      <c r="F266" s="42" t="s">
        <v>8998</v>
      </c>
      <c r="G266" s="38">
        <v>-21210</v>
      </c>
      <c r="H266" s="38">
        <f t="shared" si="16"/>
        <v>-233310</v>
      </c>
      <c r="I266" s="40" t="s">
        <v>9814</v>
      </c>
      <c r="J266" s="40" t="s">
        <v>9815</v>
      </c>
      <c r="K266" s="45" t="s">
        <v>15325</v>
      </c>
      <c r="L266">
        <f t="shared" si="17"/>
        <v>8076</v>
      </c>
      <c r="M266" s="47">
        <f t="shared" si="18"/>
        <v>-233310</v>
      </c>
      <c r="N266" t="e">
        <f>+VLOOKUP(L266,'Trừ tiền'!Q$5:R$509,2,0)</f>
        <v>#N/A</v>
      </c>
      <c r="O266" s="47" t="e">
        <f t="shared" si="19"/>
        <v>#N/A</v>
      </c>
    </row>
    <row r="267" spans="1:15" hidden="1" x14ac:dyDescent="0.25">
      <c r="A267" s="43">
        <v>44994</v>
      </c>
      <c r="B267" s="40" t="s">
        <v>12595</v>
      </c>
      <c r="C267" s="40" t="s">
        <v>9443</v>
      </c>
      <c r="D267" s="40" t="s">
        <v>13148</v>
      </c>
      <c r="E267" s="38">
        <v>-111058</v>
      </c>
      <c r="F267" s="42" t="s">
        <v>8998</v>
      </c>
      <c r="G267" s="38">
        <v>-11106</v>
      </c>
      <c r="H267" s="38">
        <f t="shared" si="16"/>
        <v>-122164</v>
      </c>
      <c r="I267" s="40" t="s">
        <v>9001</v>
      </c>
      <c r="J267" s="40" t="s">
        <v>9002</v>
      </c>
      <c r="K267" s="45" t="s">
        <v>15325</v>
      </c>
      <c r="L267">
        <f t="shared" si="17"/>
        <v>8077</v>
      </c>
      <c r="M267" s="47">
        <f t="shared" si="18"/>
        <v>-122164</v>
      </c>
      <c r="N267">
        <f>+VLOOKUP(L267,'Trừ tiền'!Q$5:R$509,2,0)</f>
        <v>-122164</v>
      </c>
      <c r="O267" s="47">
        <f t="shared" si="19"/>
        <v>0</v>
      </c>
    </row>
    <row r="268" spans="1:15" hidden="1" x14ac:dyDescent="0.25">
      <c r="A268" s="43">
        <v>44995</v>
      </c>
      <c r="B268" s="40" t="s">
        <v>9531</v>
      </c>
      <c r="C268" s="40" t="s">
        <v>11138</v>
      </c>
      <c r="D268" s="40" t="s">
        <v>13199</v>
      </c>
      <c r="E268" s="38">
        <v>-73431</v>
      </c>
      <c r="F268" s="42" t="s">
        <v>8998</v>
      </c>
      <c r="G268" s="38">
        <v>-7343</v>
      </c>
      <c r="H268" s="38">
        <f t="shared" si="16"/>
        <v>-80774</v>
      </c>
      <c r="I268" s="40" t="s">
        <v>9082</v>
      </c>
      <c r="J268" s="40" t="s">
        <v>9083</v>
      </c>
      <c r="K268" s="45" t="s">
        <v>15325</v>
      </c>
      <c r="L268">
        <f t="shared" si="17"/>
        <v>268</v>
      </c>
      <c r="M268" s="47">
        <f t="shared" si="18"/>
        <v>-80774</v>
      </c>
      <c r="N268">
        <f>+VLOOKUP(L268,'Trừ tiền'!Q$5:R$509,2,0)</f>
        <v>-80774</v>
      </c>
      <c r="O268" s="47">
        <f t="shared" si="19"/>
        <v>0</v>
      </c>
    </row>
    <row r="269" spans="1:15" hidden="1" x14ac:dyDescent="0.25">
      <c r="A269" s="43">
        <v>44995</v>
      </c>
      <c r="B269" s="40" t="s">
        <v>9806</v>
      </c>
      <c r="C269" s="40" t="s">
        <v>9441</v>
      </c>
      <c r="D269" s="40" t="s">
        <v>8994</v>
      </c>
      <c r="E269" s="38">
        <v>-264781</v>
      </c>
      <c r="F269" s="42" t="s">
        <v>8998</v>
      </c>
      <c r="G269" s="38">
        <v>-26478</v>
      </c>
      <c r="H269" s="38">
        <f t="shared" si="16"/>
        <v>-291259</v>
      </c>
      <c r="I269" s="40" t="s">
        <v>9034</v>
      </c>
      <c r="J269" s="40" t="s">
        <v>9035</v>
      </c>
      <c r="K269" s="45" t="s">
        <v>15325</v>
      </c>
      <c r="L269">
        <f t="shared" si="17"/>
        <v>437</v>
      </c>
      <c r="M269" s="47">
        <f t="shared" si="18"/>
        <v>-291259</v>
      </c>
      <c r="N269">
        <f>+VLOOKUP(L269,'Trừ tiền'!Q$5:R$509,2,0)</f>
        <v>-291259</v>
      </c>
      <c r="O269" s="47">
        <f t="shared" si="19"/>
        <v>0</v>
      </c>
    </row>
    <row r="270" spans="1:15" hidden="1" x14ac:dyDescent="0.25">
      <c r="A270" s="43">
        <v>44996</v>
      </c>
      <c r="B270" s="40" t="s">
        <v>9519</v>
      </c>
      <c r="C270" s="40" t="s">
        <v>11137</v>
      </c>
      <c r="D270" s="40" t="s">
        <v>8994</v>
      </c>
      <c r="E270" s="38">
        <v>-2193570</v>
      </c>
      <c r="F270" s="42" t="s">
        <v>8998</v>
      </c>
      <c r="G270" s="38">
        <v>-219357</v>
      </c>
      <c r="H270" s="38">
        <f t="shared" si="16"/>
        <v>-2412927</v>
      </c>
      <c r="I270" s="40" t="s">
        <v>9221</v>
      </c>
      <c r="J270" s="40" t="s">
        <v>9222</v>
      </c>
      <c r="K270" s="45" t="s">
        <v>15325</v>
      </c>
      <c r="L270">
        <f t="shared" si="17"/>
        <v>260</v>
      </c>
      <c r="M270" s="47">
        <f t="shared" si="18"/>
        <v>-2412927</v>
      </c>
      <c r="N270" s="14">
        <v>-2412927</v>
      </c>
      <c r="O270" s="47">
        <f t="shared" si="19"/>
        <v>0</v>
      </c>
    </row>
    <row r="271" spans="1:15" x14ac:dyDescent="0.25">
      <c r="A271" s="43">
        <v>44996</v>
      </c>
      <c r="B271" s="40" t="s">
        <v>9525</v>
      </c>
      <c r="C271" s="40" t="s">
        <v>11137</v>
      </c>
      <c r="D271" s="40" t="s">
        <v>13232</v>
      </c>
      <c r="E271" s="38">
        <v>-110250</v>
      </c>
      <c r="F271" s="42" t="s">
        <v>8998</v>
      </c>
      <c r="G271" s="38">
        <v>-11025</v>
      </c>
      <c r="H271" s="38">
        <f t="shared" si="16"/>
        <v>-121275</v>
      </c>
      <c r="I271" s="40" t="s">
        <v>9221</v>
      </c>
      <c r="J271" s="40" t="s">
        <v>9222</v>
      </c>
      <c r="K271" s="45" t="s">
        <v>15325</v>
      </c>
      <c r="L271">
        <f t="shared" si="17"/>
        <v>263</v>
      </c>
      <c r="M271" s="47">
        <f t="shared" si="18"/>
        <v>-121275</v>
      </c>
      <c r="N271" t="e">
        <f>+VLOOKUP(L271,'Trừ tiền'!Q$5:R$509,2,0)</f>
        <v>#N/A</v>
      </c>
      <c r="O271" s="47" t="e">
        <f t="shared" si="19"/>
        <v>#N/A</v>
      </c>
    </row>
    <row r="272" spans="1:15" hidden="1" x14ac:dyDescent="0.25">
      <c r="A272" s="43">
        <v>44996</v>
      </c>
      <c r="B272" s="40" t="s">
        <v>9564</v>
      </c>
      <c r="C272" s="40" t="s">
        <v>13082</v>
      </c>
      <c r="D272" s="40" t="s">
        <v>13233</v>
      </c>
      <c r="E272" s="38">
        <v>-617400</v>
      </c>
      <c r="F272" s="42" t="s">
        <v>8998</v>
      </c>
      <c r="G272" s="38">
        <v>-61740</v>
      </c>
      <c r="H272" s="38">
        <f t="shared" si="16"/>
        <v>-679140</v>
      </c>
      <c r="I272" s="40" t="s">
        <v>9024</v>
      </c>
      <c r="J272" s="40" t="s">
        <v>9025</v>
      </c>
      <c r="K272" s="45" t="s">
        <v>15325</v>
      </c>
      <c r="L272">
        <f t="shared" si="17"/>
        <v>284</v>
      </c>
      <c r="M272" s="47">
        <f t="shared" si="18"/>
        <v>-679140</v>
      </c>
      <c r="N272">
        <f>+VLOOKUP(L272,'Trừ tiền'!Q$5:R$509,2,0)</f>
        <v>-679140</v>
      </c>
      <c r="O272" s="47">
        <f t="shared" si="19"/>
        <v>0</v>
      </c>
    </row>
    <row r="273" spans="1:15" hidden="1" x14ac:dyDescent="0.25">
      <c r="A273" s="43">
        <v>44996</v>
      </c>
      <c r="B273" s="40" t="s">
        <v>10429</v>
      </c>
      <c r="C273" s="40" t="s">
        <v>10562</v>
      </c>
      <c r="D273" s="40" t="s">
        <v>13234</v>
      </c>
      <c r="E273" s="38">
        <v>-328509</v>
      </c>
      <c r="F273" s="42" t="s">
        <v>8998</v>
      </c>
      <c r="G273" s="38">
        <v>-32851</v>
      </c>
      <c r="H273" s="38">
        <f t="shared" si="16"/>
        <v>-361360</v>
      </c>
      <c r="I273" s="40" t="s">
        <v>9284</v>
      </c>
      <c r="J273" s="40" t="s">
        <v>9285</v>
      </c>
      <c r="K273" s="45" t="s">
        <v>15325</v>
      </c>
      <c r="L273">
        <f t="shared" si="17"/>
        <v>973</v>
      </c>
      <c r="M273" s="47">
        <f t="shared" si="18"/>
        <v>-361360</v>
      </c>
      <c r="N273">
        <f>+VLOOKUP(L273,'Trừ tiền'!Q$5:R$509,2,0)</f>
        <v>-361360</v>
      </c>
      <c r="O273" s="47">
        <f t="shared" si="19"/>
        <v>0</v>
      </c>
    </row>
    <row r="274" spans="1:15" hidden="1" x14ac:dyDescent="0.25">
      <c r="A274" s="43">
        <v>44996</v>
      </c>
      <c r="B274" s="40" t="s">
        <v>10274</v>
      </c>
      <c r="C274" s="40" t="s">
        <v>10562</v>
      </c>
      <c r="D274" s="40" t="s">
        <v>13235</v>
      </c>
      <c r="E274" s="38">
        <v>-96182</v>
      </c>
      <c r="F274" s="42" t="s">
        <v>8998</v>
      </c>
      <c r="G274" s="38">
        <v>-9618</v>
      </c>
      <c r="H274" s="38">
        <f t="shared" si="16"/>
        <v>-105800</v>
      </c>
      <c r="I274" s="40" t="s">
        <v>9284</v>
      </c>
      <c r="J274" s="40" t="s">
        <v>9285</v>
      </c>
      <c r="K274" s="45" t="s">
        <v>15325</v>
      </c>
      <c r="L274">
        <f t="shared" si="17"/>
        <v>974</v>
      </c>
      <c r="M274" s="47">
        <f t="shared" si="18"/>
        <v>-105800</v>
      </c>
      <c r="N274">
        <f>+VLOOKUP(L274,'Trừ tiền'!Q$5:R$509,2,0)</f>
        <v>-105800</v>
      </c>
      <c r="O274" s="47">
        <f t="shared" si="19"/>
        <v>0</v>
      </c>
    </row>
    <row r="275" spans="1:15" hidden="1" x14ac:dyDescent="0.25">
      <c r="A275" s="43">
        <v>44996</v>
      </c>
      <c r="B275" s="40" t="s">
        <v>12596</v>
      </c>
      <c r="C275" s="40" t="s">
        <v>9443</v>
      </c>
      <c r="D275" s="40" t="s">
        <v>13236</v>
      </c>
      <c r="E275" s="38">
        <v>-565711</v>
      </c>
      <c r="F275" s="42" t="s">
        <v>8998</v>
      </c>
      <c r="G275" s="38">
        <v>-56571</v>
      </c>
      <c r="H275" s="38">
        <f t="shared" si="16"/>
        <v>-622282</v>
      </c>
      <c r="I275" s="40" t="s">
        <v>9001</v>
      </c>
      <c r="J275" s="40" t="s">
        <v>9002</v>
      </c>
      <c r="K275" s="45" t="s">
        <v>15325</v>
      </c>
      <c r="L275">
        <f t="shared" si="17"/>
        <v>8353</v>
      </c>
      <c r="M275" s="47">
        <f t="shared" si="18"/>
        <v>-622282</v>
      </c>
      <c r="N275">
        <f>+VLOOKUP(L275,'Trừ tiền'!Q$5:R$509,2,0)</f>
        <v>-622282</v>
      </c>
      <c r="O275" s="47">
        <f t="shared" si="19"/>
        <v>0</v>
      </c>
    </row>
    <row r="276" spans="1:15" hidden="1" x14ac:dyDescent="0.25">
      <c r="A276" s="43">
        <v>44996</v>
      </c>
      <c r="B276" s="40" t="s">
        <v>12597</v>
      </c>
      <c r="C276" s="40" t="s">
        <v>9443</v>
      </c>
      <c r="D276" s="40" t="s">
        <v>13237</v>
      </c>
      <c r="E276" s="38">
        <v>-976299</v>
      </c>
      <c r="F276" s="42" t="s">
        <v>8998</v>
      </c>
      <c r="G276" s="38">
        <v>-97630</v>
      </c>
      <c r="H276" s="38">
        <f t="shared" si="16"/>
        <v>-1073929</v>
      </c>
      <c r="I276" s="40" t="s">
        <v>9001</v>
      </c>
      <c r="J276" s="40" t="s">
        <v>9002</v>
      </c>
      <c r="K276" s="45" t="s">
        <v>15325</v>
      </c>
      <c r="L276">
        <f t="shared" si="17"/>
        <v>8410</v>
      </c>
      <c r="M276" s="47">
        <f t="shared" si="18"/>
        <v>-1073929</v>
      </c>
      <c r="N276">
        <f>+VLOOKUP(L276,'Trừ tiền'!Q$5:R$509,2,0)</f>
        <v>-1073929</v>
      </c>
      <c r="O276" s="47">
        <f t="shared" si="19"/>
        <v>0</v>
      </c>
    </row>
    <row r="277" spans="1:15" hidden="1" x14ac:dyDescent="0.25">
      <c r="A277" s="43">
        <v>44996</v>
      </c>
      <c r="B277" s="40" t="s">
        <v>12598</v>
      </c>
      <c r="C277" s="40" t="s">
        <v>9443</v>
      </c>
      <c r="D277" s="40" t="s">
        <v>13238</v>
      </c>
      <c r="E277" s="38">
        <v>-204900</v>
      </c>
      <c r="F277" s="42" t="s">
        <v>8998</v>
      </c>
      <c r="G277" s="38">
        <v>-20490</v>
      </c>
      <c r="H277" s="38">
        <f t="shared" si="16"/>
        <v>-225390</v>
      </c>
      <c r="I277" s="40" t="s">
        <v>9001</v>
      </c>
      <c r="J277" s="40" t="s">
        <v>9002</v>
      </c>
      <c r="K277" s="45" t="s">
        <v>15325</v>
      </c>
      <c r="L277">
        <f t="shared" si="17"/>
        <v>8462</v>
      </c>
      <c r="M277" s="47">
        <f t="shared" si="18"/>
        <v>-225390</v>
      </c>
      <c r="N277">
        <f>+VLOOKUP(L277,'Trừ tiền'!Q$5:R$509,2,0)</f>
        <v>-225390</v>
      </c>
      <c r="O277" s="47">
        <f t="shared" si="19"/>
        <v>0</v>
      </c>
    </row>
    <row r="278" spans="1:15" hidden="1" x14ac:dyDescent="0.25">
      <c r="A278" s="43">
        <v>44998</v>
      </c>
      <c r="B278" s="40" t="s">
        <v>9572</v>
      </c>
      <c r="C278" s="40" t="s">
        <v>9730</v>
      </c>
      <c r="D278" s="40" t="s">
        <v>8994</v>
      </c>
      <c r="E278" s="38">
        <v>-811387</v>
      </c>
      <c r="F278" s="42" t="s">
        <v>8998</v>
      </c>
      <c r="G278" s="38">
        <v>-81139</v>
      </c>
      <c r="H278" s="38">
        <f t="shared" si="16"/>
        <v>-892526</v>
      </c>
      <c r="I278" s="40" t="s">
        <v>9321</v>
      </c>
      <c r="J278" s="40" t="s">
        <v>9322</v>
      </c>
      <c r="K278" s="45" t="s">
        <v>15325</v>
      </c>
      <c r="L278">
        <f t="shared" si="17"/>
        <v>288</v>
      </c>
      <c r="M278" s="47">
        <f t="shared" si="18"/>
        <v>-892526</v>
      </c>
      <c r="N278">
        <f>+VLOOKUP(L278,'Trừ tiền'!Q$5:R$509,2,0)</f>
        <v>-892526</v>
      </c>
      <c r="O278" s="47">
        <f t="shared" si="19"/>
        <v>0</v>
      </c>
    </row>
    <row r="279" spans="1:15" hidden="1" x14ac:dyDescent="0.25">
      <c r="A279" s="43">
        <v>44998</v>
      </c>
      <c r="B279" s="40" t="s">
        <v>11139</v>
      </c>
      <c r="C279" s="40" t="s">
        <v>11522</v>
      </c>
      <c r="D279" s="40" t="s">
        <v>11523</v>
      </c>
      <c r="E279" s="38">
        <v>-464231</v>
      </c>
      <c r="F279" s="42" t="s">
        <v>8998</v>
      </c>
      <c r="G279" s="38">
        <v>-46423</v>
      </c>
      <c r="H279" s="38">
        <f t="shared" si="16"/>
        <v>-510654</v>
      </c>
      <c r="I279" s="40" t="s">
        <v>9311</v>
      </c>
      <c r="J279" s="40" t="s">
        <v>9312</v>
      </c>
      <c r="K279" s="45" t="s">
        <v>15325</v>
      </c>
      <c r="L279">
        <f t="shared" si="17"/>
        <v>326</v>
      </c>
      <c r="M279" s="47">
        <f t="shared" si="18"/>
        <v>-510654</v>
      </c>
      <c r="N279">
        <f>+VLOOKUP(L279,'Trừ tiền'!Q$5:R$509,2,0)</f>
        <v>-510654</v>
      </c>
      <c r="O279" s="47">
        <f t="shared" si="19"/>
        <v>0</v>
      </c>
    </row>
    <row r="280" spans="1:15" hidden="1" x14ac:dyDescent="0.25">
      <c r="A280" s="43">
        <v>44998</v>
      </c>
      <c r="B280" s="40" t="s">
        <v>9763</v>
      </c>
      <c r="C280" s="40" t="s">
        <v>13335</v>
      </c>
      <c r="D280" s="40" t="s">
        <v>8994</v>
      </c>
      <c r="E280" s="38">
        <v>-297000</v>
      </c>
      <c r="F280" s="42" t="s">
        <v>8998</v>
      </c>
      <c r="G280" s="38">
        <v>-29700</v>
      </c>
      <c r="H280" s="38">
        <f t="shared" si="16"/>
        <v>-326700</v>
      </c>
      <c r="I280" s="40" t="s">
        <v>9068</v>
      </c>
      <c r="J280" s="40" t="s">
        <v>9069</v>
      </c>
      <c r="K280" s="45" t="s">
        <v>15325</v>
      </c>
      <c r="L280">
        <f t="shared" si="17"/>
        <v>414</v>
      </c>
      <c r="M280" s="47">
        <f t="shared" si="18"/>
        <v>-326700</v>
      </c>
      <c r="N280" s="14">
        <v>-326700</v>
      </c>
      <c r="O280" s="47">
        <f t="shared" si="19"/>
        <v>0</v>
      </c>
    </row>
    <row r="281" spans="1:15" hidden="1" x14ac:dyDescent="0.25">
      <c r="A281" s="43">
        <v>44998</v>
      </c>
      <c r="B281" s="40" t="s">
        <v>10171</v>
      </c>
      <c r="C281" s="40" t="s">
        <v>9442</v>
      </c>
      <c r="D281" s="40" t="s">
        <v>11183</v>
      </c>
      <c r="E281" s="38">
        <v>-616974</v>
      </c>
      <c r="F281" s="42" t="s">
        <v>8998</v>
      </c>
      <c r="G281" s="38">
        <v>-61697</v>
      </c>
      <c r="H281" s="38">
        <f t="shared" si="16"/>
        <v>-678671</v>
      </c>
      <c r="I281" s="40" t="s">
        <v>9406</v>
      </c>
      <c r="J281" s="40" t="s">
        <v>9407</v>
      </c>
      <c r="K281" s="45" t="s">
        <v>15325</v>
      </c>
      <c r="L281">
        <f t="shared" si="17"/>
        <v>742</v>
      </c>
      <c r="M281" s="47">
        <f t="shared" si="18"/>
        <v>-678671</v>
      </c>
      <c r="N281">
        <f>+VLOOKUP(L281,'Trừ tiền'!Q$5:R$509,2,0)</f>
        <v>-678671</v>
      </c>
      <c r="O281" s="47">
        <f t="shared" si="19"/>
        <v>0</v>
      </c>
    </row>
    <row r="282" spans="1:15" hidden="1" x14ac:dyDescent="0.25">
      <c r="A282" s="43">
        <v>44998</v>
      </c>
      <c r="B282" s="40" t="s">
        <v>12599</v>
      </c>
      <c r="C282" s="40" t="s">
        <v>9443</v>
      </c>
      <c r="D282" s="40" t="s">
        <v>13336</v>
      </c>
      <c r="E282" s="38">
        <v>-333174</v>
      </c>
      <c r="F282" s="42" t="s">
        <v>8998</v>
      </c>
      <c r="G282" s="38">
        <v>-33317</v>
      </c>
      <c r="H282" s="38">
        <f t="shared" si="16"/>
        <v>-366491</v>
      </c>
      <c r="I282" s="40" t="s">
        <v>9001</v>
      </c>
      <c r="J282" s="40" t="s">
        <v>9002</v>
      </c>
      <c r="K282" s="45" t="s">
        <v>15325</v>
      </c>
      <c r="L282">
        <f t="shared" si="17"/>
        <v>8536</v>
      </c>
      <c r="M282" s="47">
        <f t="shared" si="18"/>
        <v>-366491</v>
      </c>
      <c r="N282">
        <f>+VLOOKUP(L282,'Trừ tiền'!Q$5:R$509,2,0)</f>
        <v>-366491</v>
      </c>
      <c r="O282" s="47">
        <f t="shared" si="19"/>
        <v>0</v>
      </c>
    </row>
    <row r="283" spans="1:15" hidden="1" x14ac:dyDescent="0.25">
      <c r="A283" s="43">
        <v>44998</v>
      </c>
      <c r="B283" s="40" t="s">
        <v>12602</v>
      </c>
      <c r="C283" s="40" t="s">
        <v>9443</v>
      </c>
      <c r="D283" s="40" t="s">
        <v>13337</v>
      </c>
      <c r="E283" s="38">
        <v>-786700</v>
      </c>
      <c r="F283" s="42" t="s">
        <v>8998</v>
      </c>
      <c r="G283" s="38">
        <v>-78670</v>
      </c>
      <c r="H283" s="38">
        <f t="shared" si="16"/>
        <v>-865370</v>
      </c>
      <c r="I283" s="40" t="s">
        <v>9001</v>
      </c>
      <c r="J283" s="40" t="s">
        <v>9002</v>
      </c>
      <c r="K283" s="45" t="s">
        <v>15325</v>
      </c>
      <c r="L283">
        <f t="shared" si="17"/>
        <v>8595</v>
      </c>
      <c r="M283" s="47">
        <f t="shared" si="18"/>
        <v>-865370</v>
      </c>
      <c r="N283">
        <f>+VLOOKUP(L283,'Trừ tiền'!Q$5:R$509,2,0)</f>
        <v>-865370</v>
      </c>
      <c r="O283" s="47">
        <f t="shared" si="19"/>
        <v>0</v>
      </c>
    </row>
    <row r="284" spans="1:15" x14ac:dyDescent="0.25">
      <c r="A284" s="43">
        <v>44998</v>
      </c>
      <c r="B284" s="40" t="s">
        <v>12607</v>
      </c>
      <c r="C284" s="40" t="s">
        <v>9443</v>
      </c>
      <c r="D284" s="40" t="s">
        <v>13338</v>
      </c>
      <c r="E284" s="38">
        <v>-257880</v>
      </c>
      <c r="F284" s="42" t="s">
        <v>8998</v>
      </c>
      <c r="G284" s="38">
        <v>-25788</v>
      </c>
      <c r="H284" s="38">
        <f t="shared" si="16"/>
        <v>-283668</v>
      </c>
      <c r="I284" s="40" t="s">
        <v>9001</v>
      </c>
      <c r="J284" s="40" t="s">
        <v>9002</v>
      </c>
      <c r="K284" s="45" t="s">
        <v>15325</v>
      </c>
      <c r="L284">
        <f t="shared" si="17"/>
        <v>8603</v>
      </c>
      <c r="M284" s="47">
        <f t="shared" si="18"/>
        <v>-283668</v>
      </c>
      <c r="N284" t="e">
        <f>+VLOOKUP(L284,'Trừ tiền'!Q$5:R$509,2,0)</f>
        <v>#N/A</v>
      </c>
      <c r="O284" s="47" t="e">
        <f t="shared" si="19"/>
        <v>#N/A</v>
      </c>
    </row>
    <row r="285" spans="1:15" hidden="1" x14ac:dyDescent="0.25">
      <c r="A285" s="43">
        <v>44998</v>
      </c>
      <c r="B285" s="40" t="s">
        <v>11169</v>
      </c>
      <c r="C285" s="40" t="s">
        <v>9443</v>
      </c>
      <c r="D285" s="40" t="s">
        <v>13339</v>
      </c>
      <c r="E285" s="38">
        <v>-220293</v>
      </c>
      <c r="F285" s="42" t="s">
        <v>8998</v>
      </c>
      <c r="G285" s="38">
        <v>-22029</v>
      </c>
      <c r="H285" s="38">
        <f t="shared" si="16"/>
        <v>-242322</v>
      </c>
      <c r="I285" s="40" t="s">
        <v>9001</v>
      </c>
      <c r="J285" s="40" t="s">
        <v>9002</v>
      </c>
      <c r="K285" s="45" t="s">
        <v>15325</v>
      </c>
      <c r="L285">
        <f t="shared" si="17"/>
        <v>8606</v>
      </c>
      <c r="M285" s="47">
        <f t="shared" si="18"/>
        <v>-242322</v>
      </c>
      <c r="N285">
        <f>+VLOOKUP(L285,'Trừ tiền'!Q$5:R$509,2,0)</f>
        <v>-242322</v>
      </c>
      <c r="O285" s="47">
        <f t="shared" si="19"/>
        <v>0</v>
      </c>
    </row>
    <row r="286" spans="1:15" x14ac:dyDescent="0.25">
      <c r="A286" s="43">
        <v>44998</v>
      </c>
      <c r="B286" s="40" t="s">
        <v>12637</v>
      </c>
      <c r="C286" s="40" t="s">
        <v>9443</v>
      </c>
      <c r="D286" s="40" t="s">
        <v>13340</v>
      </c>
      <c r="E286" s="38">
        <v>-176400</v>
      </c>
      <c r="F286" s="42" t="s">
        <v>8998</v>
      </c>
      <c r="G286" s="38">
        <v>-17640</v>
      </c>
      <c r="H286" s="38">
        <f t="shared" si="16"/>
        <v>-194040</v>
      </c>
      <c r="I286" s="40" t="s">
        <v>9001</v>
      </c>
      <c r="J286" s="40" t="s">
        <v>9002</v>
      </c>
      <c r="K286" s="45" t="s">
        <v>15325</v>
      </c>
      <c r="L286">
        <f t="shared" si="17"/>
        <v>8665</v>
      </c>
      <c r="M286" s="47">
        <f t="shared" si="18"/>
        <v>-194040</v>
      </c>
      <c r="N286" t="e">
        <f>+VLOOKUP(L286,'Trừ tiền'!Q$5:R$509,2,0)</f>
        <v>#N/A</v>
      </c>
      <c r="O286" s="47" t="e">
        <f t="shared" si="19"/>
        <v>#N/A</v>
      </c>
    </row>
    <row r="287" spans="1:15" x14ac:dyDescent="0.25">
      <c r="A287" s="43">
        <v>44998</v>
      </c>
      <c r="B287" s="40" t="s">
        <v>12638</v>
      </c>
      <c r="C287" s="40" t="s">
        <v>9443</v>
      </c>
      <c r="D287" s="40" t="s">
        <v>13341</v>
      </c>
      <c r="E287" s="38">
        <v>-264600</v>
      </c>
      <c r="F287" s="42" t="s">
        <v>8998</v>
      </c>
      <c r="G287" s="38">
        <v>-26460</v>
      </c>
      <c r="H287" s="38">
        <f t="shared" si="16"/>
        <v>-291060</v>
      </c>
      <c r="I287" s="40" t="s">
        <v>9001</v>
      </c>
      <c r="J287" s="40" t="s">
        <v>9002</v>
      </c>
      <c r="K287" s="45" t="s">
        <v>15325</v>
      </c>
      <c r="L287">
        <f t="shared" si="17"/>
        <v>8678</v>
      </c>
      <c r="M287" s="47">
        <f t="shared" si="18"/>
        <v>-291060</v>
      </c>
      <c r="N287" t="e">
        <f>+VLOOKUP(L287,'Trừ tiền'!Q$5:R$509,2,0)</f>
        <v>#N/A</v>
      </c>
      <c r="O287" s="47" t="e">
        <f t="shared" si="19"/>
        <v>#N/A</v>
      </c>
    </row>
    <row r="288" spans="1:15" hidden="1" x14ac:dyDescent="0.25">
      <c r="A288" s="43">
        <v>44998</v>
      </c>
      <c r="B288" s="40" t="s">
        <v>12639</v>
      </c>
      <c r="C288" s="40" t="s">
        <v>9443</v>
      </c>
      <c r="D288" s="40" t="s">
        <v>13342</v>
      </c>
      <c r="E288" s="38">
        <v>-562752</v>
      </c>
      <c r="F288" s="42" t="s">
        <v>8998</v>
      </c>
      <c r="G288" s="38">
        <v>-56275</v>
      </c>
      <c r="H288" s="38">
        <f t="shared" si="16"/>
        <v>-619027</v>
      </c>
      <c r="I288" s="40" t="s">
        <v>9001</v>
      </c>
      <c r="J288" s="40" t="s">
        <v>9002</v>
      </c>
      <c r="K288" s="45" t="s">
        <v>15325</v>
      </c>
      <c r="L288">
        <f t="shared" si="17"/>
        <v>8682</v>
      </c>
      <c r="M288" s="47">
        <f t="shared" si="18"/>
        <v>-619027</v>
      </c>
      <c r="N288">
        <f>+VLOOKUP(L288,'Trừ tiền'!Q$5:R$509,2,0)</f>
        <v>-619027</v>
      </c>
      <c r="O288" s="47">
        <f t="shared" si="19"/>
        <v>0</v>
      </c>
    </row>
    <row r="289" spans="1:15" hidden="1" x14ac:dyDescent="0.25">
      <c r="A289" s="43">
        <v>44998</v>
      </c>
      <c r="B289" s="40" t="s">
        <v>12640</v>
      </c>
      <c r="C289" s="40" t="s">
        <v>9443</v>
      </c>
      <c r="D289" s="40" t="s">
        <v>13343</v>
      </c>
      <c r="E289" s="38">
        <v>-553073</v>
      </c>
      <c r="F289" s="42" t="s">
        <v>8998</v>
      </c>
      <c r="G289" s="38">
        <v>-55307</v>
      </c>
      <c r="H289" s="38">
        <f t="shared" si="16"/>
        <v>-608380</v>
      </c>
      <c r="I289" s="40" t="s">
        <v>9001</v>
      </c>
      <c r="J289" s="40" t="s">
        <v>9002</v>
      </c>
      <c r="K289" s="45" t="s">
        <v>15325</v>
      </c>
      <c r="L289">
        <f t="shared" si="17"/>
        <v>8688</v>
      </c>
      <c r="M289" s="47">
        <f t="shared" si="18"/>
        <v>-608380</v>
      </c>
      <c r="N289">
        <f>+VLOOKUP(L289,'Trừ tiền'!Q$5:R$509,2,0)</f>
        <v>-608380</v>
      </c>
      <c r="O289" s="47">
        <f t="shared" si="19"/>
        <v>0</v>
      </c>
    </row>
    <row r="290" spans="1:15" x14ac:dyDescent="0.25">
      <c r="A290" s="43">
        <v>44998</v>
      </c>
      <c r="B290" s="40" t="s">
        <v>12641</v>
      </c>
      <c r="C290" s="40" t="s">
        <v>9443</v>
      </c>
      <c r="D290" s="40" t="s">
        <v>13344</v>
      </c>
      <c r="E290" s="38">
        <v>-264600</v>
      </c>
      <c r="F290" s="42" t="s">
        <v>8998</v>
      </c>
      <c r="G290" s="38">
        <v>-26460</v>
      </c>
      <c r="H290" s="38">
        <f t="shared" si="16"/>
        <v>-291060</v>
      </c>
      <c r="I290" s="40" t="s">
        <v>9001</v>
      </c>
      <c r="J290" s="40" t="s">
        <v>9002</v>
      </c>
      <c r="K290" s="45" t="s">
        <v>15325</v>
      </c>
      <c r="L290">
        <f t="shared" si="17"/>
        <v>8689</v>
      </c>
      <c r="M290" s="47">
        <f t="shared" si="18"/>
        <v>-291060</v>
      </c>
      <c r="N290" t="e">
        <f>+VLOOKUP(L290,'Trừ tiền'!Q$5:R$509,2,0)</f>
        <v>#N/A</v>
      </c>
      <c r="O290" s="47" t="e">
        <f t="shared" si="19"/>
        <v>#N/A</v>
      </c>
    </row>
    <row r="291" spans="1:15" hidden="1" x14ac:dyDescent="0.25">
      <c r="A291" s="43">
        <v>44998</v>
      </c>
      <c r="B291" s="40" t="s">
        <v>11237</v>
      </c>
      <c r="C291" s="40" t="s">
        <v>9443</v>
      </c>
      <c r="D291" s="40" t="s">
        <v>13345</v>
      </c>
      <c r="E291" s="38">
        <v>-1103674</v>
      </c>
      <c r="F291" s="42" t="s">
        <v>8998</v>
      </c>
      <c r="G291" s="38">
        <v>-110367</v>
      </c>
      <c r="H291" s="38">
        <f t="shared" si="16"/>
        <v>-1214041</v>
      </c>
      <c r="I291" s="40" t="s">
        <v>9001</v>
      </c>
      <c r="J291" s="40" t="s">
        <v>9002</v>
      </c>
      <c r="K291" s="45" t="s">
        <v>15325</v>
      </c>
      <c r="L291">
        <f t="shared" si="17"/>
        <v>8704</v>
      </c>
      <c r="M291" s="47">
        <f t="shared" si="18"/>
        <v>-1214041</v>
      </c>
      <c r="N291">
        <f>+VLOOKUP(L291,'Trừ tiền'!Q$5:R$509,2,0)</f>
        <v>-1214041</v>
      </c>
      <c r="O291" s="47">
        <f t="shared" si="19"/>
        <v>0</v>
      </c>
    </row>
    <row r="292" spans="1:15" hidden="1" x14ac:dyDescent="0.25">
      <c r="A292" s="43">
        <v>44998</v>
      </c>
      <c r="B292" s="40" t="s">
        <v>11238</v>
      </c>
      <c r="C292" s="40" t="s">
        <v>9443</v>
      </c>
      <c r="D292" s="40" t="s">
        <v>13346</v>
      </c>
      <c r="E292" s="38">
        <v>-90750</v>
      </c>
      <c r="F292" s="42" t="s">
        <v>8998</v>
      </c>
      <c r="G292" s="38">
        <v>-9075</v>
      </c>
      <c r="H292" s="38">
        <f t="shared" si="16"/>
        <v>-99825</v>
      </c>
      <c r="I292" s="40" t="s">
        <v>9001</v>
      </c>
      <c r="J292" s="40" t="s">
        <v>9002</v>
      </c>
      <c r="K292" s="45" t="s">
        <v>15325</v>
      </c>
      <c r="L292">
        <f t="shared" si="17"/>
        <v>8724</v>
      </c>
      <c r="M292" s="47">
        <f t="shared" si="18"/>
        <v>-99825</v>
      </c>
      <c r="N292">
        <f>+VLOOKUP(L292,'Trừ tiền'!Q$5:R$509,2,0)</f>
        <v>-99825</v>
      </c>
      <c r="O292" s="47">
        <f t="shared" si="19"/>
        <v>0</v>
      </c>
    </row>
    <row r="293" spans="1:15" x14ac:dyDescent="0.25">
      <c r="A293" s="43">
        <v>44999</v>
      </c>
      <c r="B293" s="40" t="s">
        <v>9299</v>
      </c>
      <c r="C293" s="40" t="s">
        <v>13410</v>
      </c>
      <c r="D293" s="40" t="s">
        <v>13411</v>
      </c>
      <c r="E293" s="38">
        <v>-326550</v>
      </c>
      <c r="F293" s="42" t="s">
        <v>9114</v>
      </c>
      <c r="G293" s="38">
        <v>-26124</v>
      </c>
      <c r="H293" s="38">
        <f t="shared" si="16"/>
        <v>-352674</v>
      </c>
      <c r="I293" s="40" t="s">
        <v>9315</v>
      </c>
      <c r="J293" s="40" t="s">
        <v>9316</v>
      </c>
      <c r="K293" s="45" t="s">
        <v>15325</v>
      </c>
      <c r="L293">
        <f t="shared" si="17"/>
        <v>157</v>
      </c>
      <c r="M293" s="47">
        <f t="shared" si="18"/>
        <v>-352674</v>
      </c>
      <c r="N293" t="s">
        <v>17926</v>
      </c>
      <c r="O293" s="47" t="e">
        <f t="shared" si="19"/>
        <v>#VALUE!</v>
      </c>
    </row>
    <row r="294" spans="1:15" x14ac:dyDescent="0.25">
      <c r="A294" s="43">
        <v>44999</v>
      </c>
      <c r="B294" s="40" t="s">
        <v>9369</v>
      </c>
      <c r="C294" s="40" t="s">
        <v>13412</v>
      </c>
      <c r="D294" s="40" t="s">
        <v>13413</v>
      </c>
      <c r="E294" s="38">
        <v>-771750</v>
      </c>
      <c r="F294" s="42" t="s">
        <v>8998</v>
      </c>
      <c r="G294" s="38">
        <v>-77175</v>
      </c>
      <c r="H294" s="38">
        <f t="shared" si="16"/>
        <v>-848925</v>
      </c>
      <c r="I294" s="40" t="s">
        <v>11959</v>
      </c>
      <c r="J294" s="40" t="s">
        <v>11960</v>
      </c>
      <c r="K294" s="45" t="s">
        <v>15325</v>
      </c>
      <c r="L294">
        <f t="shared" si="17"/>
        <v>182</v>
      </c>
      <c r="M294" s="47">
        <f t="shared" si="18"/>
        <v>-848925</v>
      </c>
      <c r="N294" t="s">
        <v>17926</v>
      </c>
      <c r="O294" s="47" t="e">
        <f t="shared" si="19"/>
        <v>#VALUE!</v>
      </c>
    </row>
    <row r="295" spans="1:15" hidden="1" x14ac:dyDescent="0.25">
      <c r="A295" s="43">
        <v>44999</v>
      </c>
      <c r="B295" s="40" t="s">
        <v>9375</v>
      </c>
      <c r="C295" s="40" t="s">
        <v>10492</v>
      </c>
      <c r="D295" s="40" t="s">
        <v>8994</v>
      </c>
      <c r="E295" s="38">
        <v>-751422</v>
      </c>
      <c r="F295" s="42" t="s">
        <v>9114</v>
      </c>
      <c r="G295" s="38">
        <v>-60114</v>
      </c>
      <c r="H295" s="38">
        <f t="shared" si="16"/>
        <v>-811536</v>
      </c>
      <c r="I295" s="40" t="s">
        <v>9159</v>
      </c>
      <c r="J295" s="40" t="s">
        <v>9160</v>
      </c>
      <c r="K295" s="45" t="s">
        <v>15325</v>
      </c>
      <c r="L295">
        <f t="shared" si="17"/>
        <v>185</v>
      </c>
      <c r="M295" s="47">
        <f t="shared" si="18"/>
        <v>-811536</v>
      </c>
      <c r="N295">
        <f>+VLOOKUP(L295,'Trừ tiền'!Q$5:R$509,2,0)</f>
        <v>-811536</v>
      </c>
      <c r="O295" s="47">
        <f t="shared" si="19"/>
        <v>0</v>
      </c>
    </row>
    <row r="296" spans="1:15" hidden="1" x14ac:dyDescent="0.25">
      <c r="A296" s="43">
        <v>44999</v>
      </c>
      <c r="B296" s="40" t="s">
        <v>9633</v>
      </c>
      <c r="C296" s="40" t="s">
        <v>11255</v>
      </c>
      <c r="D296" s="40" t="s">
        <v>8994</v>
      </c>
      <c r="E296" s="38">
        <v>-94399</v>
      </c>
      <c r="F296" s="42" t="s">
        <v>8998</v>
      </c>
      <c r="G296" s="38">
        <v>-9440</v>
      </c>
      <c r="H296" s="38">
        <f t="shared" si="16"/>
        <v>-103839</v>
      </c>
      <c r="I296" s="40" t="s">
        <v>9631</v>
      </c>
      <c r="J296" s="40" t="s">
        <v>9632</v>
      </c>
      <c r="K296" s="45" t="s">
        <v>15325</v>
      </c>
      <c r="L296">
        <f t="shared" si="17"/>
        <v>311</v>
      </c>
      <c r="M296" s="47">
        <f t="shared" si="18"/>
        <v>-103839</v>
      </c>
      <c r="N296">
        <f>+VLOOKUP(L296,'Trừ tiền'!Q$5:R$509,2,0)</f>
        <v>-103839</v>
      </c>
      <c r="O296" s="47">
        <f t="shared" si="19"/>
        <v>0</v>
      </c>
    </row>
    <row r="297" spans="1:15" x14ac:dyDescent="0.25">
      <c r="A297" s="43">
        <v>44999</v>
      </c>
      <c r="B297" s="40" t="s">
        <v>9682</v>
      </c>
      <c r="C297" s="40" t="s">
        <v>13414</v>
      </c>
      <c r="D297" s="40" t="s">
        <v>13415</v>
      </c>
      <c r="E297" s="38">
        <v>-106050</v>
      </c>
      <c r="F297" s="42" t="s">
        <v>9114</v>
      </c>
      <c r="G297" s="38">
        <v>-8484</v>
      </c>
      <c r="H297" s="38">
        <f t="shared" si="16"/>
        <v>-114534</v>
      </c>
      <c r="I297" s="40" t="s">
        <v>9820</v>
      </c>
      <c r="J297" s="40" t="s">
        <v>9821</v>
      </c>
      <c r="K297" s="45" t="s">
        <v>15325</v>
      </c>
      <c r="L297">
        <f t="shared" si="17"/>
        <v>375</v>
      </c>
      <c r="M297" s="47">
        <f t="shared" si="18"/>
        <v>-114534</v>
      </c>
      <c r="N297" t="e">
        <f>+VLOOKUP(L297,'Trừ tiền'!Q$5:R$509,2,0)</f>
        <v>#N/A</v>
      </c>
      <c r="O297" s="47" t="e">
        <f t="shared" si="19"/>
        <v>#N/A</v>
      </c>
    </row>
    <row r="298" spans="1:15" hidden="1" x14ac:dyDescent="0.25">
      <c r="A298" s="43">
        <v>44999</v>
      </c>
      <c r="B298" s="40" t="s">
        <v>9686</v>
      </c>
      <c r="C298" s="40" t="s">
        <v>13414</v>
      </c>
      <c r="D298" s="40" t="s">
        <v>8994</v>
      </c>
      <c r="E298" s="38">
        <v>-50182</v>
      </c>
      <c r="F298" s="42" t="s">
        <v>8998</v>
      </c>
      <c r="G298" s="38">
        <v>-5018</v>
      </c>
      <c r="H298" s="38">
        <f t="shared" si="16"/>
        <v>-55200</v>
      </c>
      <c r="I298" s="40" t="s">
        <v>9820</v>
      </c>
      <c r="J298" s="40" t="s">
        <v>9821</v>
      </c>
      <c r="K298" s="45" t="s">
        <v>15325</v>
      </c>
      <c r="L298">
        <f t="shared" si="17"/>
        <v>377</v>
      </c>
      <c r="M298" s="47">
        <f t="shared" si="18"/>
        <v>-55200</v>
      </c>
      <c r="N298">
        <f>+VLOOKUP(L298,'Trừ tiền'!Q$5:R$509,2,0)</f>
        <v>-55200</v>
      </c>
      <c r="O298" s="47">
        <f t="shared" si="19"/>
        <v>0</v>
      </c>
    </row>
    <row r="299" spans="1:15" hidden="1" x14ac:dyDescent="0.25">
      <c r="A299" s="43">
        <v>44999</v>
      </c>
      <c r="B299" s="40" t="s">
        <v>9692</v>
      </c>
      <c r="C299" s="40" t="s">
        <v>11180</v>
      </c>
      <c r="D299" s="40" t="s">
        <v>8994</v>
      </c>
      <c r="E299" s="38">
        <v>-50182</v>
      </c>
      <c r="F299" s="42" t="s">
        <v>8998</v>
      </c>
      <c r="G299" s="38">
        <v>-5018</v>
      </c>
      <c r="H299" s="38">
        <f t="shared" si="16"/>
        <v>-55200</v>
      </c>
      <c r="I299" s="40" t="s">
        <v>9601</v>
      </c>
      <c r="J299" s="40" t="s">
        <v>9602</v>
      </c>
      <c r="K299" s="45" t="s">
        <v>15325</v>
      </c>
      <c r="L299">
        <f t="shared" si="17"/>
        <v>380</v>
      </c>
      <c r="M299" s="47">
        <f t="shared" si="18"/>
        <v>-55200</v>
      </c>
      <c r="N299">
        <f>+VLOOKUP(L299,'Trừ tiền'!Q$5:R$509,2,0)</f>
        <v>-55200</v>
      </c>
      <c r="O299" s="47">
        <f t="shared" si="19"/>
        <v>0</v>
      </c>
    </row>
    <row r="300" spans="1:15" hidden="1" x14ac:dyDescent="0.25">
      <c r="A300" s="43">
        <v>44999</v>
      </c>
      <c r="B300" s="40" t="s">
        <v>10513</v>
      </c>
      <c r="C300" s="40" t="s">
        <v>10562</v>
      </c>
      <c r="D300" s="40" t="s">
        <v>13416</v>
      </c>
      <c r="E300" s="38">
        <v>-74250</v>
      </c>
      <c r="F300" s="42" t="s">
        <v>8998</v>
      </c>
      <c r="G300" s="38">
        <v>-7425</v>
      </c>
      <c r="H300" s="38">
        <f t="shared" si="16"/>
        <v>-81675</v>
      </c>
      <c r="I300" s="40" t="s">
        <v>9284</v>
      </c>
      <c r="J300" s="40" t="s">
        <v>9285</v>
      </c>
      <c r="K300" s="45" t="s">
        <v>15325</v>
      </c>
      <c r="L300">
        <f t="shared" si="17"/>
        <v>1009</v>
      </c>
      <c r="M300" s="47">
        <f t="shared" si="18"/>
        <v>-81675</v>
      </c>
      <c r="N300">
        <f>+VLOOKUP(L300,'Trừ tiền'!Q$5:R$509,2,0)</f>
        <v>-81675</v>
      </c>
      <c r="O300" s="47">
        <f t="shared" si="19"/>
        <v>0</v>
      </c>
    </row>
    <row r="301" spans="1:15" x14ac:dyDescent="0.25">
      <c r="A301" s="43">
        <v>44999</v>
      </c>
      <c r="B301" s="40" t="s">
        <v>10514</v>
      </c>
      <c r="C301" s="40" t="s">
        <v>10562</v>
      </c>
      <c r="D301" s="40" t="s">
        <v>13417</v>
      </c>
      <c r="E301" s="38">
        <v>-106050</v>
      </c>
      <c r="F301" s="42" t="s">
        <v>8998</v>
      </c>
      <c r="G301" s="38">
        <v>-10605</v>
      </c>
      <c r="H301" s="38">
        <f t="shared" si="16"/>
        <v>-116655</v>
      </c>
      <c r="I301" s="40" t="s">
        <v>9284</v>
      </c>
      <c r="J301" s="40" t="s">
        <v>9285</v>
      </c>
      <c r="K301" s="45" t="s">
        <v>15325</v>
      </c>
      <c r="L301">
        <f t="shared" si="17"/>
        <v>1010</v>
      </c>
      <c r="M301" s="47">
        <f t="shared" si="18"/>
        <v>-116655</v>
      </c>
      <c r="N301" t="e">
        <f>+VLOOKUP(L301,'Trừ tiền'!Q$5:R$509,2,0)</f>
        <v>#N/A</v>
      </c>
      <c r="O301" s="47" t="e">
        <f t="shared" si="19"/>
        <v>#N/A</v>
      </c>
    </row>
    <row r="302" spans="1:15" hidden="1" x14ac:dyDescent="0.25">
      <c r="A302" s="43">
        <v>44999</v>
      </c>
      <c r="B302" s="40" t="s">
        <v>10515</v>
      </c>
      <c r="C302" s="40" t="s">
        <v>10562</v>
      </c>
      <c r="D302" s="40" t="s">
        <v>13418</v>
      </c>
      <c r="E302" s="38">
        <v>-246048</v>
      </c>
      <c r="F302" s="42" t="s">
        <v>8998</v>
      </c>
      <c r="G302" s="38">
        <v>-24605</v>
      </c>
      <c r="H302" s="38">
        <f t="shared" si="16"/>
        <v>-270653</v>
      </c>
      <c r="I302" s="40" t="s">
        <v>9284</v>
      </c>
      <c r="J302" s="40" t="s">
        <v>9285</v>
      </c>
      <c r="K302" s="45" t="s">
        <v>15325</v>
      </c>
      <c r="L302">
        <f t="shared" si="17"/>
        <v>1011</v>
      </c>
      <c r="M302" s="47">
        <f t="shared" si="18"/>
        <v>-270653</v>
      </c>
      <c r="N302">
        <f>+VLOOKUP(L302,'Trừ tiền'!Q$5:R$509,2,0)</f>
        <v>-270653</v>
      </c>
      <c r="O302" s="47">
        <f t="shared" si="19"/>
        <v>0</v>
      </c>
    </row>
    <row r="303" spans="1:15" hidden="1" x14ac:dyDescent="0.25">
      <c r="A303" s="43">
        <v>44999</v>
      </c>
      <c r="B303" s="40" t="s">
        <v>12646</v>
      </c>
      <c r="C303" s="40" t="s">
        <v>9443</v>
      </c>
      <c r="D303" s="40" t="s">
        <v>13419</v>
      </c>
      <c r="E303" s="38">
        <v>-705248</v>
      </c>
      <c r="F303" s="42" t="s">
        <v>8998</v>
      </c>
      <c r="G303" s="38">
        <v>-70525</v>
      </c>
      <c r="H303" s="38">
        <f t="shared" si="16"/>
        <v>-775773</v>
      </c>
      <c r="I303" s="40" t="s">
        <v>9001</v>
      </c>
      <c r="J303" s="40" t="s">
        <v>9002</v>
      </c>
      <c r="K303" s="45" t="s">
        <v>15325</v>
      </c>
      <c r="L303">
        <f t="shared" si="17"/>
        <v>8844</v>
      </c>
      <c r="M303" s="47">
        <f t="shared" si="18"/>
        <v>-775773</v>
      </c>
      <c r="N303">
        <f>+VLOOKUP(L303,'Trừ tiền'!Q$5:R$509,2,0)</f>
        <v>-775773</v>
      </c>
      <c r="O303" s="47">
        <f t="shared" si="19"/>
        <v>0</v>
      </c>
    </row>
    <row r="304" spans="1:15" x14ac:dyDescent="0.25">
      <c r="A304" s="43">
        <v>44999</v>
      </c>
      <c r="B304" s="40" t="s">
        <v>12648</v>
      </c>
      <c r="C304" s="40" t="s">
        <v>9443</v>
      </c>
      <c r="D304" s="40" t="s">
        <v>13420</v>
      </c>
      <c r="E304" s="38">
        <v>-220500</v>
      </c>
      <c r="F304" s="42" t="s">
        <v>8998</v>
      </c>
      <c r="G304" s="38">
        <v>-22050</v>
      </c>
      <c r="H304" s="38">
        <f t="shared" si="16"/>
        <v>-242550</v>
      </c>
      <c r="I304" s="40" t="s">
        <v>9001</v>
      </c>
      <c r="J304" s="40" t="s">
        <v>9002</v>
      </c>
      <c r="K304" s="45" t="s">
        <v>15325</v>
      </c>
      <c r="L304">
        <f t="shared" si="17"/>
        <v>8857</v>
      </c>
      <c r="M304" s="47">
        <f t="shared" si="18"/>
        <v>-242550</v>
      </c>
      <c r="N304" t="e">
        <f>+VLOOKUP(L304,'Trừ tiền'!Q$5:R$509,2,0)</f>
        <v>#N/A</v>
      </c>
      <c r="O304" s="47" t="e">
        <f t="shared" si="19"/>
        <v>#N/A</v>
      </c>
    </row>
    <row r="305" spans="1:15" hidden="1" x14ac:dyDescent="0.25">
      <c r="A305" s="43">
        <v>44999</v>
      </c>
      <c r="B305" s="40" t="s">
        <v>12649</v>
      </c>
      <c r="C305" s="40" t="s">
        <v>9443</v>
      </c>
      <c r="D305" s="40" t="s">
        <v>13421</v>
      </c>
      <c r="E305" s="38">
        <v>-1421321</v>
      </c>
      <c r="F305" s="42" t="s">
        <v>8998</v>
      </c>
      <c r="G305" s="38">
        <v>-142132</v>
      </c>
      <c r="H305" s="38">
        <f t="shared" si="16"/>
        <v>-1563453</v>
      </c>
      <c r="I305" s="40" t="s">
        <v>9001</v>
      </c>
      <c r="J305" s="40" t="s">
        <v>9002</v>
      </c>
      <c r="K305" s="45" t="s">
        <v>15325</v>
      </c>
      <c r="L305">
        <f t="shared" si="17"/>
        <v>8859</v>
      </c>
      <c r="M305" s="47">
        <f t="shared" si="18"/>
        <v>-1563453</v>
      </c>
      <c r="N305">
        <f>+VLOOKUP(L305,'Trừ tiền'!Q$5:R$509,2,0)</f>
        <v>-1563453</v>
      </c>
      <c r="O305" s="47">
        <f t="shared" si="19"/>
        <v>0</v>
      </c>
    </row>
    <row r="306" spans="1:15" x14ac:dyDescent="0.25">
      <c r="A306" s="43">
        <v>44999</v>
      </c>
      <c r="B306" s="40" t="s">
        <v>12650</v>
      </c>
      <c r="C306" s="40" t="s">
        <v>9443</v>
      </c>
      <c r="D306" s="40" t="s">
        <v>13422</v>
      </c>
      <c r="E306" s="38">
        <v>-88200</v>
      </c>
      <c r="F306" s="42" t="s">
        <v>8998</v>
      </c>
      <c r="G306" s="38">
        <v>-8820</v>
      </c>
      <c r="H306" s="38">
        <f t="shared" si="16"/>
        <v>-97020</v>
      </c>
      <c r="I306" s="40" t="s">
        <v>9001</v>
      </c>
      <c r="J306" s="40" t="s">
        <v>9002</v>
      </c>
      <c r="K306" s="45" t="s">
        <v>15325</v>
      </c>
      <c r="L306">
        <f t="shared" si="17"/>
        <v>8860</v>
      </c>
      <c r="M306" s="47">
        <f t="shared" si="18"/>
        <v>-97020</v>
      </c>
      <c r="N306" t="e">
        <f>+VLOOKUP(L306,'Trừ tiền'!Q$5:R$509,2,0)</f>
        <v>#N/A</v>
      </c>
      <c r="O306" s="47" t="e">
        <f t="shared" si="19"/>
        <v>#N/A</v>
      </c>
    </row>
    <row r="307" spans="1:15" x14ac:dyDescent="0.25">
      <c r="A307" s="43">
        <v>44999</v>
      </c>
      <c r="B307" s="40" t="s">
        <v>12653</v>
      </c>
      <c r="C307" s="40" t="s">
        <v>9443</v>
      </c>
      <c r="D307" s="40" t="s">
        <v>13423</v>
      </c>
      <c r="E307" s="38">
        <v>-88200</v>
      </c>
      <c r="F307" s="42" t="s">
        <v>8998</v>
      </c>
      <c r="G307" s="38">
        <v>-8820</v>
      </c>
      <c r="H307" s="38">
        <f t="shared" si="16"/>
        <v>-97020</v>
      </c>
      <c r="I307" s="40" t="s">
        <v>9001</v>
      </c>
      <c r="J307" s="40" t="s">
        <v>9002</v>
      </c>
      <c r="K307" s="45" t="s">
        <v>15325</v>
      </c>
      <c r="L307">
        <f t="shared" si="17"/>
        <v>8941</v>
      </c>
      <c r="M307" s="47">
        <f t="shared" si="18"/>
        <v>-97020</v>
      </c>
      <c r="N307" t="e">
        <f>+VLOOKUP(L307,'Trừ tiền'!Q$5:R$509,2,0)</f>
        <v>#N/A</v>
      </c>
      <c r="O307" s="47" t="e">
        <f t="shared" si="19"/>
        <v>#N/A</v>
      </c>
    </row>
    <row r="308" spans="1:15" hidden="1" x14ac:dyDescent="0.25">
      <c r="A308" s="43">
        <v>45000</v>
      </c>
      <c r="B308" s="40" t="s">
        <v>9373</v>
      </c>
      <c r="C308" s="40" t="s">
        <v>13410</v>
      </c>
      <c r="D308" s="40" t="s">
        <v>8994</v>
      </c>
      <c r="E308" s="38">
        <v>-442409</v>
      </c>
      <c r="F308" s="42" t="s">
        <v>8998</v>
      </c>
      <c r="G308" s="38">
        <v>-44241</v>
      </c>
      <c r="H308" s="38">
        <f t="shared" si="16"/>
        <v>-486650</v>
      </c>
      <c r="I308" s="40" t="s">
        <v>9315</v>
      </c>
      <c r="J308" s="40" t="s">
        <v>9316</v>
      </c>
      <c r="K308" s="45" t="s">
        <v>15325</v>
      </c>
      <c r="L308">
        <f t="shared" si="17"/>
        <v>184</v>
      </c>
      <c r="M308" s="47">
        <f t="shared" si="18"/>
        <v>-486650</v>
      </c>
      <c r="N308">
        <f>+VLOOKUP(L308,'Trừ tiền'!Q$5:R$509,2,0)</f>
        <v>-486650</v>
      </c>
      <c r="O308" s="47">
        <f t="shared" si="19"/>
        <v>0</v>
      </c>
    </row>
    <row r="309" spans="1:15" hidden="1" x14ac:dyDescent="0.25">
      <c r="A309" s="43">
        <v>45000</v>
      </c>
      <c r="B309" s="40" t="s">
        <v>9717</v>
      </c>
      <c r="C309" s="40" t="s">
        <v>11180</v>
      </c>
      <c r="D309" s="40" t="s">
        <v>12611</v>
      </c>
      <c r="E309" s="38">
        <v>-111058</v>
      </c>
      <c r="F309" s="42" t="s">
        <v>8998</v>
      </c>
      <c r="G309" s="38">
        <v>-11106</v>
      </c>
      <c r="H309" s="38">
        <f t="shared" si="16"/>
        <v>-122164</v>
      </c>
      <c r="I309" s="40" t="s">
        <v>9601</v>
      </c>
      <c r="J309" s="40" t="s">
        <v>9602</v>
      </c>
      <c r="K309" s="45" t="s">
        <v>15325</v>
      </c>
      <c r="L309">
        <f t="shared" si="17"/>
        <v>392</v>
      </c>
      <c r="M309" s="47">
        <f t="shared" si="18"/>
        <v>-122164</v>
      </c>
      <c r="N309">
        <f>+VLOOKUP(L309,'Trừ tiền'!Q$5:R$509,2,0)</f>
        <v>-122164</v>
      </c>
      <c r="O309" s="47">
        <f t="shared" si="19"/>
        <v>0</v>
      </c>
    </row>
    <row r="310" spans="1:15" hidden="1" x14ac:dyDescent="0.25">
      <c r="A310" s="43">
        <v>45000</v>
      </c>
      <c r="B310" s="40" t="s">
        <v>12864</v>
      </c>
      <c r="C310" s="40" t="s">
        <v>9443</v>
      </c>
      <c r="D310" s="40" t="s">
        <v>13486</v>
      </c>
      <c r="E310" s="38">
        <v>-547012</v>
      </c>
      <c r="F310" s="42" t="s">
        <v>8998</v>
      </c>
      <c r="G310" s="38">
        <v>-54701</v>
      </c>
      <c r="H310" s="38">
        <f t="shared" si="16"/>
        <v>-601713</v>
      </c>
      <c r="I310" s="40" t="s">
        <v>9001</v>
      </c>
      <c r="J310" s="40" t="s">
        <v>9002</v>
      </c>
      <c r="K310" s="45" t="s">
        <v>15325</v>
      </c>
      <c r="L310">
        <f t="shared" si="17"/>
        <v>9213</v>
      </c>
      <c r="M310" s="47">
        <f t="shared" si="18"/>
        <v>-601713</v>
      </c>
      <c r="N310">
        <f>+VLOOKUP(L310,'Trừ tiền'!Q$5:R$509,2,0)</f>
        <v>-601713</v>
      </c>
      <c r="O310" s="47">
        <f t="shared" si="19"/>
        <v>0</v>
      </c>
    </row>
    <row r="311" spans="1:15" hidden="1" x14ac:dyDescent="0.25">
      <c r="A311" s="43">
        <v>45000</v>
      </c>
      <c r="B311" s="40" t="s">
        <v>12866</v>
      </c>
      <c r="C311" s="40" t="s">
        <v>9443</v>
      </c>
      <c r="D311" s="40" t="s">
        <v>13487</v>
      </c>
      <c r="E311" s="38">
        <v>-1426946</v>
      </c>
      <c r="F311" s="42" t="s">
        <v>8998</v>
      </c>
      <c r="G311" s="38">
        <v>-142695</v>
      </c>
      <c r="H311" s="38">
        <f t="shared" si="16"/>
        <v>-1569641</v>
      </c>
      <c r="I311" s="40" t="s">
        <v>9001</v>
      </c>
      <c r="J311" s="40" t="s">
        <v>9002</v>
      </c>
      <c r="K311" s="45" t="s">
        <v>15325</v>
      </c>
      <c r="L311">
        <f t="shared" si="17"/>
        <v>9241</v>
      </c>
      <c r="M311" s="47">
        <f t="shared" si="18"/>
        <v>-1569641</v>
      </c>
      <c r="N311">
        <f>+VLOOKUP(L311,'Trừ tiền'!Q$5:R$509,2,0)</f>
        <v>-1569641</v>
      </c>
      <c r="O311" s="47">
        <f t="shared" si="19"/>
        <v>0</v>
      </c>
    </row>
    <row r="312" spans="1:15" hidden="1" x14ac:dyDescent="0.25">
      <c r="A312" s="43">
        <v>45000</v>
      </c>
      <c r="B312" s="40" t="s">
        <v>12867</v>
      </c>
      <c r="C312" s="40" t="s">
        <v>9443</v>
      </c>
      <c r="D312" s="40" t="s">
        <v>13488</v>
      </c>
      <c r="E312" s="38">
        <v>-342720</v>
      </c>
      <c r="F312" s="42" t="s">
        <v>8998</v>
      </c>
      <c r="G312" s="38">
        <v>-34272</v>
      </c>
      <c r="H312" s="38">
        <f t="shared" si="16"/>
        <v>-376992</v>
      </c>
      <c r="I312" s="40" t="s">
        <v>9001</v>
      </c>
      <c r="J312" s="40" t="s">
        <v>9002</v>
      </c>
      <c r="K312" s="45" t="s">
        <v>15325</v>
      </c>
      <c r="L312">
        <f t="shared" si="17"/>
        <v>9261</v>
      </c>
      <c r="M312" s="47">
        <f t="shared" si="18"/>
        <v>-376992</v>
      </c>
      <c r="N312">
        <f>+VLOOKUP(L312,'Trừ tiền'!Q$5:R$509,2,0)</f>
        <v>-376992</v>
      </c>
      <c r="O312" s="47">
        <f t="shared" si="19"/>
        <v>0</v>
      </c>
    </row>
    <row r="313" spans="1:15" x14ac:dyDescent="0.25">
      <c r="A313" s="43">
        <v>45001</v>
      </c>
      <c r="B313" s="40" t="s">
        <v>9541</v>
      </c>
      <c r="C313" s="40" t="s">
        <v>10680</v>
      </c>
      <c r="D313" s="40" t="s">
        <v>13623</v>
      </c>
      <c r="E313" s="38">
        <v>-110250</v>
      </c>
      <c r="F313" s="42" t="s">
        <v>8998</v>
      </c>
      <c r="G313" s="38">
        <v>-11025</v>
      </c>
      <c r="H313" s="38">
        <f t="shared" si="16"/>
        <v>-121275</v>
      </c>
      <c r="I313" s="40" t="s">
        <v>9116</v>
      </c>
      <c r="J313" s="40" t="s">
        <v>9117</v>
      </c>
      <c r="K313" s="45" t="s">
        <v>15325</v>
      </c>
      <c r="L313">
        <f t="shared" si="17"/>
        <v>272</v>
      </c>
      <c r="M313" s="47">
        <f t="shared" si="18"/>
        <v>-121275</v>
      </c>
      <c r="N313" t="e">
        <f>+VLOOKUP(L313,'Trừ tiền'!Q$5:R$509,2,0)</f>
        <v>#N/A</v>
      </c>
      <c r="O313" s="47" t="e">
        <f t="shared" si="19"/>
        <v>#N/A</v>
      </c>
    </row>
    <row r="314" spans="1:15" hidden="1" x14ac:dyDescent="0.25">
      <c r="A314" s="43">
        <v>45001</v>
      </c>
      <c r="B314" s="40" t="s">
        <v>11008</v>
      </c>
      <c r="C314" s="40" t="s">
        <v>10938</v>
      </c>
      <c r="D314" s="40" t="s">
        <v>8994</v>
      </c>
      <c r="E314" s="38">
        <v>-333174</v>
      </c>
      <c r="F314" s="42" t="s">
        <v>8998</v>
      </c>
      <c r="G314" s="38">
        <v>-33317</v>
      </c>
      <c r="H314" s="38">
        <f t="shared" si="16"/>
        <v>-366491</v>
      </c>
      <c r="I314" s="40" t="s">
        <v>10320</v>
      </c>
      <c r="J314" s="40" t="s">
        <v>10321</v>
      </c>
      <c r="K314" s="45" t="s">
        <v>15325</v>
      </c>
      <c r="L314">
        <f t="shared" si="17"/>
        <v>344</v>
      </c>
      <c r="M314" s="47">
        <f t="shared" si="18"/>
        <v>-366491</v>
      </c>
      <c r="N314">
        <f>+VLOOKUP(L314,'Trừ tiền'!Q$5:R$509,2,0)</f>
        <v>-366491</v>
      </c>
      <c r="O314" s="47">
        <f t="shared" si="19"/>
        <v>0</v>
      </c>
    </row>
    <row r="315" spans="1:15" x14ac:dyDescent="0.25">
      <c r="A315" s="43">
        <v>45001</v>
      </c>
      <c r="B315" s="40" t="s">
        <v>11028</v>
      </c>
      <c r="C315" s="40" t="s">
        <v>9443</v>
      </c>
      <c r="D315" s="40" t="s">
        <v>13624</v>
      </c>
      <c r="E315" s="38">
        <v>-430920</v>
      </c>
      <c r="F315" s="42" t="s">
        <v>8998</v>
      </c>
      <c r="G315" s="38">
        <v>-43092</v>
      </c>
      <c r="H315" s="38">
        <f t="shared" si="16"/>
        <v>-474012</v>
      </c>
      <c r="I315" s="40" t="s">
        <v>9001</v>
      </c>
      <c r="J315" s="40" t="s">
        <v>9002</v>
      </c>
      <c r="K315" s="45" t="s">
        <v>15325</v>
      </c>
      <c r="L315">
        <f t="shared" si="17"/>
        <v>9352</v>
      </c>
      <c r="M315" s="47">
        <f t="shared" si="18"/>
        <v>-474012</v>
      </c>
      <c r="N315" t="e">
        <f>+VLOOKUP(L315,'Trừ tiền'!Q$5:R$509,2,0)</f>
        <v>#N/A</v>
      </c>
      <c r="O315" s="47" t="e">
        <f t="shared" si="19"/>
        <v>#N/A</v>
      </c>
    </row>
    <row r="316" spans="1:15" x14ac:dyDescent="0.25">
      <c r="A316" s="43">
        <v>45001</v>
      </c>
      <c r="B316" s="40" t="s">
        <v>11029</v>
      </c>
      <c r="C316" s="40" t="s">
        <v>9443</v>
      </c>
      <c r="D316" s="40" t="s">
        <v>13625</v>
      </c>
      <c r="E316" s="38">
        <v>-88200</v>
      </c>
      <c r="F316" s="42" t="s">
        <v>8998</v>
      </c>
      <c r="G316" s="38">
        <v>-8820</v>
      </c>
      <c r="H316" s="38">
        <f t="shared" si="16"/>
        <v>-97020</v>
      </c>
      <c r="I316" s="40" t="s">
        <v>9001</v>
      </c>
      <c r="J316" s="40" t="s">
        <v>9002</v>
      </c>
      <c r="K316" s="45" t="s">
        <v>15325</v>
      </c>
      <c r="L316">
        <f t="shared" si="17"/>
        <v>9419</v>
      </c>
      <c r="M316" s="47">
        <f t="shared" si="18"/>
        <v>-97020</v>
      </c>
      <c r="N316" t="e">
        <f>+VLOOKUP(L316,'Trừ tiền'!Q$5:R$509,2,0)</f>
        <v>#N/A</v>
      </c>
      <c r="O316" s="47" t="e">
        <f t="shared" si="19"/>
        <v>#N/A</v>
      </c>
    </row>
    <row r="317" spans="1:15" hidden="1" x14ac:dyDescent="0.25">
      <c r="A317" s="43">
        <v>45001</v>
      </c>
      <c r="B317" s="40" t="s">
        <v>12868</v>
      </c>
      <c r="C317" s="40" t="s">
        <v>9443</v>
      </c>
      <c r="D317" s="40" t="s">
        <v>13626</v>
      </c>
      <c r="E317" s="38">
        <v>-183150</v>
      </c>
      <c r="F317" s="42" t="s">
        <v>8998</v>
      </c>
      <c r="G317" s="38">
        <v>-18315</v>
      </c>
      <c r="H317" s="38">
        <f t="shared" si="16"/>
        <v>-201465</v>
      </c>
      <c r="I317" s="40" t="s">
        <v>9001</v>
      </c>
      <c r="J317" s="40" t="s">
        <v>9002</v>
      </c>
      <c r="K317" s="45" t="s">
        <v>15325</v>
      </c>
      <c r="L317">
        <f t="shared" si="17"/>
        <v>9434</v>
      </c>
      <c r="M317" s="47">
        <f t="shared" si="18"/>
        <v>-201465</v>
      </c>
      <c r="N317">
        <f>+VLOOKUP(L317,'Trừ tiền'!Q$5:R$509,2,0)</f>
        <v>-201465</v>
      </c>
      <c r="O317" s="47">
        <f t="shared" si="19"/>
        <v>0</v>
      </c>
    </row>
    <row r="318" spans="1:15" hidden="1" x14ac:dyDescent="0.25">
      <c r="A318" s="43">
        <v>45001</v>
      </c>
      <c r="B318" s="40" t="s">
        <v>12869</v>
      </c>
      <c r="C318" s="40" t="s">
        <v>9443</v>
      </c>
      <c r="D318" s="40" t="s">
        <v>13627</v>
      </c>
      <c r="E318" s="38">
        <v>-344390</v>
      </c>
      <c r="F318" s="42" t="s">
        <v>8998</v>
      </c>
      <c r="G318" s="38">
        <v>-34439</v>
      </c>
      <c r="H318" s="38">
        <f t="shared" si="16"/>
        <v>-378829</v>
      </c>
      <c r="I318" s="40" t="s">
        <v>9001</v>
      </c>
      <c r="J318" s="40" t="s">
        <v>9002</v>
      </c>
      <c r="K318" s="45" t="s">
        <v>15325</v>
      </c>
      <c r="L318">
        <f t="shared" si="17"/>
        <v>9439</v>
      </c>
      <c r="M318" s="47">
        <f t="shared" si="18"/>
        <v>-378829</v>
      </c>
      <c r="N318">
        <f>+VLOOKUP(L318,'Trừ tiền'!Q$5:R$509,2,0)</f>
        <v>-378829</v>
      </c>
      <c r="O318" s="47">
        <f t="shared" si="19"/>
        <v>0</v>
      </c>
    </row>
    <row r="319" spans="1:15" x14ac:dyDescent="0.25">
      <c r="A319" s="43">
        <v>45001</v>
      </c>
      <c r="B319" s="40" t="s">
        <v>12870</v>
      </c>
      <c r="C319" s="40" t="s">
        <v>9443</v>
      </c>
      <c r="D319" s="40" t="s">
        <v>13628</v>
      </c>
      <c r="E319" s="38">
        <v>-352800</v>
      </c>
      <c r="F319" s="42" t="s">
        <v>8998</v>
      </c>
      <c r="G319" s="38">
        <v>-35280</v>
      </c>
      <c r="H319" s="38">
        <f t="shared" si="16"/>
        <v>-388080</v>
      </c>
      <c r="I319" s="40" t="s">
        <v>9001</v>
      </c>
      <c r="J319" s="40" t="s">
        <v>9002</v>
      </c>
      <c r="K319" s="45" t="s">
        <v>15325</v>
      </c>
      <c r="L319">
        <f t="shared" si="17"/>
        <v>9448</v>
      </c>
      <c r="M319" s="47">
        <f t="shared" si="18"/>
        <v>-388080</v>
      </c>
      <c r="N319" t="e">
        <f>+VLOOKUP(L319,'Trừ tiền'!Q$5:R$509,2,0)</f>
        <v>#N/A</v>
      </c>
      <c r="O319" s="47" t="e">
        <f t="shared" si="19"/>
        <v>#N/A</v>
      </c>
    </row>
    <row r="320" spans="1:15" x14ac:dyDescent="0.25">
      <c r="A320" s="43">
        <v>45001</v>
      </c>
      <c r="B320" s="40" t="s">
        <v>12871</v>
      </c>
      <c r="C320" s="40" t="s">
        <v>9443</v>
      </c>
      <c r="D320" s="40" t="s">
        <v>13629</v>
      </c>
      <c r="E320" s="38">
        <v>-88200</v>
      </c>
      <c r="F320" s="42" t="s">
        <v>8998</v>
      </c>
      <c r="G320" s="38">
        <v>-8820</v>
      </c>
      <c r="H320" s="38">
        <f t="shared" si="16"/>
        <v>-97020</v>
      </c>
      <c r="I320" s="40" t="s">
        <v>9001</v>
      </c>
      <c r="J320" s="40" t="s">
        <v>9002</v>
      </c>
      <c r="K320" s="45" t="s">
        <v>15325</v>
      </c>
      <c r="L320">
        <f t="shared" si="17"/>
        <v>9464</v>
      </c>
      <c r="M320" s="47">
        <f t="shared" si="18"/>
        <v>-97020</v>
      </c>
      <c r="N320" t="e">
        <f>+VLOOKUP(L320,'Trừ tiền'!Q$5:R$509,2,0)</f>
        <v>#N/A</v>
      </c>
      <c r="O320" s="47" t="e">
        <f t="shared" si="19"/>
        <v>#N/A</v>
      </c>
    </row>
    <row r="321" spans="1:15" hidden="1" x14ac:dyDescent="0.25">
      <c r="A321" s="43">
        <v>45001</v>
      </c>
      <c r="B321" s="40" t="s">
        <v>12872</v>
      </c>
      <c r="C321" s="40" t="s">
        <v>9443</v>
      </c>
      <c r="D321" s="40" t="s">
        <v>13630</v>
      </c>
      <c r="E321" s="38">
        <v>-1654622</v>
      </c>
      <c r="F321" s="42" t="s">
        <v>8998</v>
      </c>
      <c r="G321" s="38">
        <v>-165462</v>
      </c>
      <c r="H321" s="38">
        <f t="shared" si="16"/>
        <v>-1820084</v>
      </c>
      <c r="I321" s="40" t="s">
        <v>9001</v>
      </c>
      <c r="J321" s="40" t="s">
        <v>9002</v>
      </c>
      <c r="K321" s="45" t="s">
        <v>15325</v>
      </c>
      <c r="L321">
        <f t="shared" si="17"/>
        <v>9466</v>
      </c>
      <c r="M321" s="47">
        <f t="shared" si="18"/>
        <v>-1820084</v>
      </c>
      <c r="N321">
        <f>+VLOOKUP(L321,'Trừ tiền'!Q$5:R$509,2,0)</f>
        <v>-1820084</v>
      </c>
      <c r="O321" s="47">
        <f t="shared" si="19"/>
        <v>0</v>
      </c>
    </row>
    <row r="322" spans="1:15" hidden="1" x14ac:dyDescent="0.25">
      <c r="A322" s="43">
        <v>45002</v>
      </c>
      <c r="B322" s="40" t="s">
        <v>9270</v>
      </c>
      <c r="C322" s="40" t="s">
        <v>9724</v>
      </c>
      <c r="D322" s="40" t="s">
        <v>8994</v>
      </c>
      <c r="E322" s="38">
        <v>-355803</v>
      </c>
      <c r="F322" s="42" t="s">
        <v>8998</v>
      </c>
      <c r="G322" s="38">
        <v>-35580</v>
      </c>
      <c r="H322" s="38">
        <f t="shared" si="16"/>
        <v>-391383</v>
      </c>
      <c r="I322" s="40" t="s">
        <v>9725</v>
      </c>
      <c r="J322" s="40" t="s">
        <v>9726</v>
      </c>
      <c r="K322" s="45" t="s">
        <v>15325</v>
      </c>
      <c r="L322">
        <f t="shared" si="17"/>
        <v>146</v>
      </c>
      <c r="M322" s="47">
        <f t="shared" si="18"/>
        <v>-391383</v>
      </c>
      <c r="N322">
        <f>+VLOOKUP(L322,'Trừ tiền'!Q$5:R$509,2,0)</f>
        <v>-391383</v>
      </c>
      <c r="O322" s="47">
        <f t="shared" si="19"/>
        <v>0</v>
      </c>
    </row>
    <row r="323" spans="1:15" hidden="1" x14ac:dyDescent="0.25">
      <c r="A323" s="43">
        <v>45002</v>
      </c>
      <c r="B323" s="40" t="s">
        <v>10560</v>
      </c>
      <c r="C323" s="40" t="s">
        <v>10562</v>
      </c>
      <c r="D323" s="40" t="s">
        <v>13688</v>
      </c>
      <c r="E323" s="38">
        <v>-148549</v>
      </c>
      <c r="F323" s="42" t="s">
        <v>8998</v>
      </c>
      <c r="G323" s="38">
        <v>-14855</v>
      </c>
      <c r="H323" s="38">
        <f t="shared" si="16"/>
        <v>-163404</v>
      </c>
      <c r="I323" s="40" t="s">
        <v>9284</v>
      </c>
      <c r="J323" s="40" t="s">
        <v>9285</v>
      </c>
      <c r="K323" s="45" t="s">
        <v>15325</v>
      </c>
      <c r="L323">
        <f t="shared" si="17"/>
        <v>1039</v>
      </c>
      <c r="M323" s="47">
        <f t="shared" si="18"/>
        <v>-163404</v>
      </c>
      <c r="N323">
        <f>+VLOOKUP(L323,'Trừ tiền'!Q$5:R$509,2,0)</f>
        <v>-163404</v>
      </c>
      <c r="O323" s="47">
        <f t="shared" si="19"/>
        <v>0</v>
      </c>
    </row>
    <row r="324" spans="1:15" hidden="1" x14ac:dyDescent="0.25">
      <c r="A324" s="43">
        <v>45002</v>
      </c>
      <c r="B324" s="40" t="s">
        <v>10561</v>
      </c>
      <c r="C324" s="40" t="s">
        <v>10562</v>
      </c>
      <c r="D324" s="40" t="s">
        <v>13689</v>
      </c>
      <c r="E324" s="38">
        <v>-320657</v>
      </c>
      <c r="F324" s="42" t="s">
        <v>8998</v>
      </c>
      <c r="G324" s="38">
        <v>-32066</v>
      </c>
      <c r="H324" s="38">
        <f t="shared" si="16"/>
        <v>-352723</v>
      </c>
      <c r="I324" s="40" t="s">
        <v>9284</v>
      </c>
      <c r="J324" s="40" t="s">
        <v>9285</v>
      </c>
      <c r="K324" s="45" t="s">
        <v>15325</v>
      </c>
      <c r="L324">
        <f t="shared" si="17"/>
        <v>1040</v>
      </c>
      <c r="M324" s="47">
        <f t="shared" si="18"/>
        <v>-352723</v>
      </c>
      <c r="N324">
        <f>+VLOOKUP(L324,'Trừ tiền'!Q$5:R$509,2,0)</f>
        <v>-352723</v>
      </c>
      <c r="O324" s="47">
        <f t="shared" si="19"/>
        <v>0</v>
      </c>
    </row>
    <row r="325" spans="1:15" hidden="1" x14ac:dyDescent="0.25">
      <c r="A325" s="43">
        <v>45002</v>
      </c>
      <c r="B325" s="40" t="s">
        <v>12873</v>
      </c>
      <c r="C325" s="40" t="s">
        <v>9443</v>
      </c>
      <c r="D325" s="40" t="s">
        <v>13690</v>
      </c>
      <c r="E325" s="38">
        <v>-607885</v>
      </c>
      <c r="F325" s="42" t="s">
        <v>8998</v>
      </c>
      <c r="G325" s="38">
        <v>-60789</v>
      </c>
      <c r="H325" s="38">
        <f t="shared" ref="H325:H388" si="20">+G325+E325</f>
        <v>-668674</v>
      </c>
      <c r="I325" s="40" t="s">
        <v>9001</v>
      </c>
      <c r="J325" s="40" t="s">
        <v>9002</v>
      </c>
      <c r="K325" s="45" t="s">
        <v>15325</v>
      </c>
      <c r="L325">
        <f t="shared" ref="L325:L388" si="21">+B325*1</f>
        <v>9472</v>
      </c>
      <c r="M325" s="47">
        <f t="shared" ref="M325:M388" si="22">+H325</f>
        <v>-668674</v>
      </c>
      <c r="N325">
        <f>+VLOOKUP(L325,'Trừ tiền'!Q$5:R$509,2,0)</f>
        <v>-668674</v>
      </c>
      <c r="O325" s="47">
        <f t="shared" ref="O325:O388" si="23">+N325-M325</f>
        <v>0</v>
      </c>
    </row>
    <row r="326" spans="1:15" hidden="1" x14ac:dyDescent="0.25">
      <c r="A326" s="43">
        <v>45003</v>
      </c>
      <c r="B326" s="40" t="s">
        <v>12874</v>
      </c>
      <c r="C326" s="40" t="s">
        <v>9443</v>
      </c>
      <c r="D326" s="40" t="s">
        <v>13771</v>
      </c>
      <c r="E326" s="38">
        <v>-100364</v>
      </c>
      <c r="F326" s="42" t="s">
        <v>8998</v>
      </c>
      <c r="G326" s="38">
        <v>-10036</v>
      </c>
      <c r="H326" s="38">
        <f t="shared" si="20"/>
        <v>-110400</v>
      </c>
      <c r="I326" s="40" t="s">
        <v>9001</v>
      </c>
      <c r="J326" s="40" t="s">
        <v>9002</v>
      </c>
      <c r="K326" s="45" t="s">
        <v>15325</v>
      </c>
      <c r="L326">
        <f t="shared" si="21"/>
        <v>9703</v>
      </c>
      <c r="M326" s="47">
        <f t="shared" si="22"/>
        <v>-110400</v>
      </c>
      <c r="N326">
        <f>+VLOOKUP(L326,'Trừ tiền'!Q$5:R$509,2,0)</f>
        <v>-110400</v>
      </c>
      <c r="O326" s="47">
        <f t="shared" si="23"/>
        <v>0</v>
      </c>
    </row>
    <row r="327" spans="1:15" hidden="1" x14ac:dyDescent="0.25">
      <c r="A327" s="43">
        <v>45005</v>
      </c>
      <c r="B327" s="40" t="s">
        <v>9389</v>
      </c>
      <c r="C327" s="40" t="s">
        <v>13806</v>
      </c>
      <c r="D327" s="40" t="s">
        <v>8994</v>
      </c>
      <c r="E327" s="38">
        <v>-46000</v>
      </c>
      <c r="F327" s="42" t="s">
        <v>9114</v>
      </c>
      <c r="G327" s="38">
        <v>-3680</v>
      </c>
      <c r="H327" s="38">
        <f t="shared" si="20"/>
        <v>-49680</v>
      </c>
      <c r="I327" s="40" t="s">
        <v>9625</v>
      </c>
      <c r="J327" s="40" t="s">
        <v>9626</v>
      </c>
      <c r="K327" s="45" t="s">
        <v>15325</v>
      </c>
      <c r="L327">
        <f t="shared" si="21"/>
        <v>197</v>
      </c>
      <c r="M327" s="47">
        <f t="shared" si="22"/>
        <v>-49680</v>
      </c>
      <c r="N327">
        <f>+VLOOKUP(L327,'Trừ tiền'!Q$5:R$509,2,0)</f>
        <v>-49680</v>
      </c>
      <c r="O327" s="47">
        <f t="shared" si="23"/>
        <v>0</v>
      </c>
    </row>
    <row r="328" spans="1:15" hidden="1" x14ac:dyDescent="0.25">
      <c r="A328" s="43">
        <v>45005</v>
      </c>
      <c r="B328" s="40" t="s">
        <v>9390</v>
      </c>
      <c r="C328" s="40" t="s">
        <v>13806</v>
      </c>
      <c r="D328" s="40" t="s">
        <v>8994</v>
      </c>
      <c r="E328" s="38">
        <v>-534498</v>
      </c>
      <c r="F328" s="42" t="s">
        <v>8998</v>
      </c>
      <c r="G328" s="38">
        <v>-53450</v>
      </c>
      <c r="H328" s="38">
        <f t="shared" si="20"/>
        <v>-587948</v>
      </c>
      <c r="I328" s="40" t="s">
        <v>9625</v>
      </c>
      <c r="J328" s="40" t="s">
        <v>9626</v>
      </c>
      <c r="K328" s="45" t="s">
        <v>15325</v>
      </c>
      <c r="L328">
        <f t="shared" si="21"/>
        <v>198</v>
      </c>
      <c r="M328" s="47">
        <f t="shared" si="22"/>
        <v>-587948</v>
      </c>
      <c r="N328">
        <f>+VLOOKUP(L328,'Trừ tiền'!Q$5:R$509,2,0)</f>
        <v>-587948</v>
      </c>
      <c r="O328" s="47">
        <f t="shared" si="23"/>
        <v>0</v>
      </c>
    </row>
    <row r="329" spans="1:15" hidden="1" x14ac:dyDescent="0.25">
      <c r="A329" s="43">
        <v>45005</v>
      </c>
      <c r="B329" s="40" t="s">
        <v>9623</v>
      </c>
      <c r="C329" s="40" t="s">
        <v>10720</v>
      </c>
      <c r="D329" s="40" t="s">
        <v>13807</v>
      </c>
      <c r="E329" s="38">
        <v>-595330</v>
      </c>
      <c r="F329" s="42" t="s">
        <v>8998</v>
      </c>
      <c r="G329" s="38">
        <v>-59533</v>
      </c>
      <c r="H329" s="38">
        <f t="shared" si="20"/>
        <v>-654863</v>
      </c>
      <c r="I329" s="40" t="s">
        <v>9619</v>
      </c>
      <c r="J329" s="40" t="s">
        <v>9620</v>
      </c>
      <c r="K329" s="45" t="s">
        <v>15325</v>
      </c>
      <c r="L329">
        <f t="shared" si="21"/>
        <v>308</v>
      </c>
      <c r="M329" s="47">
        <f t="shared" si="22"/>
        <v>-654863</v>
      </c>
      <c r="N329">
        <f>+VLOOKUP(L329,'Trừ tiền'!Q$5:R$509,2,0)</f>
        <v>-654863</v>
      </c>
      <c r="O329" s="47">
        <f t="shared" si="23"/>
        <v>0</v>
      </c>
    </row>
    <row r="330" spans="1:15" x14ac:dyDescent="0.25">
      <c r="A330" s="43">
        <v>45005</v>
      </c>
      <c r="B330" s="40" t="s">
        <v>9890</v>
      </c>
      <c r="C330" s="40" t="s">
        <v>9441</v>
      </c>
      <c r="D330" s="40" t="s">
        <v>13808</v>
      </c>
      <c r="E330" s="38">
        <v>-673235</v>
      </c>
      <c r="F330" s="42" t="s">
        <v>8998</v>
      </c>
      <c r="G330" s="38">
        <v>-67324</v>
      </c>
      <c r="H330" s="38">
        <f t="shared" si="20"/>
        <v>-740559</v>
      </c>
      <c r="I330" s="40" t="s">
        <v>9034</v>
      </c>
      <c r="J330" s="40" t="s">
        <v>9035</v>
      </c>
      <c r="K330" s="45" t="s">
        <v>15325</v>
      </c>
      <c r="L330">
        <f t="shared" si="21"/>
        <v>494</v>
      </c>
      <c r="M330" s="47">
        <f t="shared" si="22"/>
        <v>-740559</v>
      </c>
      <c r="N330" t="e">
        <f>+VLOOKUP(L330,'Trừ tiền'!Q$5:R$509,2,0)</f>
        <v>#N/A</v>
      </c>
      <c r="O330" s="47" t="e">
        <f t="shared" si="23"/>
        <v>#N/A</v>
      </c>
    </row>
    <row r="331" spans="1:15" hidden="1" x14ac:dyDescent="0.25">
      <c r="A331" s="43">
        <v>45005</v>
      </c>
      <c r="B331" s="40" t="s">
        <v>9892</v>
      </c>
      <c r="C331" s="40" t="s">
        <v>9441</v>
      </c>
      <c r="D331" s="40" t="s">
        <v>13808</v>
      </c>
      <c r="E331" s="38">
        <v>-222116</v>
      </c>
      <c r="F331" s="42" t="s">
        <v>8998</v>
      </c>
      <c r="G331" s="38">
        <v>-22212</v>
      </c>
      <c r="H331" s="38">
        <f t="shared" si="20"/>
        <v>-244328</v>
      </c>
      <c r="I331" s="40" t="s">
        <v>9034</v>
      </c>
      <c r="J331" s="40" t="s">
        <v>9035</v>
      </c>
      <c r="K331" s="45" t="s">
        <v>15325</v>
      </c>
      <c r="L331">
        <f t="shared" si="21"/>
        <v>495</v>
      </c>
      <c r="M331" s="47">
        <f t="shared" si="22"/>
        <v>-244328</v>
      </c>
      <c r="N331" s="14">
        <v>-244328</v>
      </c>
      <c r="O331" s="47">
        <f t="shared" si="23"/>
        <v>0</v>
      </c>
    </row>
    <row r="332" spans="1:15" hidden="1" x14ac:dyDescent="0.25">
      <c r="A332" s="43">
        <v>45005</v>
      </c>
      <c r="B332" s="40" t="s">
        <v>10574</v>
      </c>
      <c r="C332" s="40" t="s">
        <v>10562</v>
      </c>
      <c r="D332" s="40" t="s">
        <v>13809</v>
      </c>
      <c r="E332" s="38">
        <v>-933142</v>
      </c>
      <c r="F332" s="42" t="s">
        <v>8998</v>
      </c>
      <c r="G332" s="38">
        <v>-93314</v>
      </c>
      <c r="H332" s="38">
        <f t="shared" si="20"/>
        <v>-1026456</v>
      </c>
      <c r="I332" s="40" t="s">
        <v>9284</v>
      </c>
      <c r="J332" s="40" t="s">
        <v>9285</v>
      </c>
      <c r="K332" s="45" t="s">
        <v>15325</v>
      </c>
      <c r="L332">
        <f t="shared" si="21"/>
        <v>1052</v>
      </c>
      <c r="M332" s="47">
        <f t="shared" si="22"/>
        <v>-1026456</v>
      </c>
      <c r="N332">
        <f>+VLOOKUP(L332,'Trừ tiền'!Q$5:R$509,2,0)</f>
        <v>-1026456</v>
      </c>
      <c r="O332" s="47">
        <f t="shared" si="23"/>
        <v>0</v>
      </c>
    </row>
    <row r="333" spans="1:15" hidden="1" x14ac:dyDescent="0.25">
      <c r="A333" s="43">
        <v>45005</v>
      </c>
      <c r="B333" s="40" t="s">
        <v>12875</v>
      </c>
      <c r="C333" s="40" t="s">
        <v>9443</v>
      </c>
      <c r="D333" s="40" t="s">
        <v>13810</v>
      </c>
      <c r="E333" s="38">
        <v>-73431</v>
      </c>
      <c r="F333" s="42" t="s">
        <v>8998</v>
      </c>
      <c r="G333" s="38">
        <v>-7343</v>
      </c>
      <c r="H333" s="38">
        <f t="shared" si="20"/>
        <v>-80774</v>
      </c>
      <c r="I333" s="40" t="s">
        <v>9001</v>
      </c>
      <c r="J333" s="40" t="s">
        <v>9002</v>
      </c>
      <c r="K333" s="45" t="s">
        <v>15325</v>
      </c>
      <c r="L333">
        <f t="shared" si="21"/>
        <v>9735</v>
      </c>
      <c r="M333" s="47">
        <f t="shared" si="22"/>
        <v>-80774</v>
      </c>
      <c r="N333">
        <f>+VLOOKUP(L333,'Trừ tiền'!Q$5:R$509,2,0)</f>
        <v>-80774</v>
      </c>
      <c r="O333" s="47">
        <f t="shared" si="23"/>
        <v>0</v>
      </c>
    </row>
    <row r="334" spans="1:15" hidden="1" x14ac:dyDescent="0.25">
      <c r="A334" s="43">
        <v>45006</v>
      </c>
      <c r="B334" s="40" t="s">
        <v>9410</v>
      </c>
      <c r="C334" s="40" t="s">
        <v>10492</v>
      </c>
      <c r="D334" s="40" t="s">
        <v>13867</v>
      </c>
      <c r="E334" s="38">
        <v>-602250</v>
      </c>
      <c r="F334" s="42" t="s">
        <v>8998</v>
      </c>
      <c r="G334" s="38">
        <v>-60225</v>
      </c>
      <c r="H334" s="38">
        <f t="shared" si="20"/>
        <v>-662475</v>
      </c>
      <c r="I334" s="40" t="s">
        <v>9159</v>
      </c>
      <c r="J334" s="40" t="s">
        <v>9160</v>
      </c>
      <c r="K334" s="45" t="s">
        <v>15325</v>
      </c>
      <c r="L334">
        <f t="shared" si="21"/>
        <v>205</v>
      </c>
      <c r="M334" s="47">
        <f t="shared" si="22"/>
        <v>-662475</v>
      </c>
      <c r="N334">
        <f>+VLOOKUP(L334,'Trừ tiền'!Q$5:R$509,2,0)</f>
        <v>-662475</v>
      </c>
      <c r="O334" s="47">
        <f t="shared" si="23"/>
        <v>0</v>
      </c>
    </row>
    <row r="335" spans="1:15" hidden="1" x14ac:dyDescent="0.25">
      <c r="A335" s="43">
        <v>45006</v>
      </c>
      <c r="B335" s="40" t="s">
        <v>9466</v>
      </c>
      <c r="C335" s="40" t="s">
        <v>11996</v>
      </c>
      <c r="D335" s="40" t="s">
        <v>8994</v>
      </c>
      <c r="E335" s="38">
        <v>-924268</v>
      </c>
      <c r="F335" s="42" t="s">
        <v>8998</v>
      </c>
      <c r="G335" s="38">
        <v>-92427</v>
      </c>
      <c r="H335" s="38">
        <f t="shared" si="20"/>
        <v>-1016695</v>
      </c>
      <c r="I335" s="40" t="s">
        <v>10844</v>
      </c>
      <c r="J335" s="40" t="s">
        <v>10845</v>
      </c>
      <c r="K335" s="45" t="s">
        <v>15325</v>
      </c>
      <c r="L335">
        <f t="shared" si="21"/>
        <v>235</v>
      </c>
      <c r="M335" s="47">
        <f t="shared" si="22"/>
        <v>-1016695</v>
      </c>
      <c r="N335">
        <f>+VLOOKUP(L335,'Trừ tiền'!Q$5:R$509,2,0)</f>
        <v>-1016695</v>
      </c>
      <c r="O335" s="47">
        <f t="shared" si="23"/>
        <v>0</v>
      </c>
    </row>
    <row r="336" spans="1:15" hidden="1" x14ac:dyDescent="0.25">
      <c r="A336" s="43">
        <v>45006</v>
      </c>
      <c r="B336" s="40" t="s">
        <v>12880</v>
      </c>
      <c r="C336" s="40" t="s">
        <v>9443</v>
      </c>
      <c r="D336" s="40" t="s">
        <v>13868</v>
      </c>
      <c r="E336" s="38">
        <v>-367882</v>
      </c>
      <c r="F336" s="42" t="s">
        <v>8998</v>
      </c>
      <c r="G336" s="38">
        <v>-36788</v>
      </c>
      <c r="H336" s="38">
        <f t="shared" si="20"/>
        <v>-404670</v>
      </c>
      <c r="I336" s="40" t="s">
        <v>9001</v>
      </c>
      <c r="J336" s="40" t="s">
        <v>9002</v>
      </c>
      <c r="K336" s="45" t="s">
        <v>15325</v>
      </c>
      <c r="L336">
        <f t="shared" si="21"/>
        <v>9891</v>
      </c>
      <c r="M336" s="47">
        <f t="shared" si="22"/>
        <v>-404670</v>
      </c>
      <c r="N336">
        <f>+VLOOKUP(L336,'Trừ tiền'!Q$5:R$509,2,0)</f>
        <v>-404670</v>
      </c>
      <c r="O336" s="47">
        <f t="shared" si="23"/>
        <v>0</v>
      </c>
    </row>
    <row r="337" spans="1:15" x14ac:dyDescent="0.25">
      <c r="A337" s="43">
        <v>45006</v>
      </c>
      <c r="B337" s="40" t="s">
        <v>11031</v>
      </c>
      <c r="C337" s="40" t="s">
        <v>9443</v>
      </c>
      <c r="D337" s="40" t="s">
        <v>13869</v>
      </c>
      <c r="E337" s="38">
        <v>-254520</v>
      </c>
      <c r="F337" s="42" t="s">
        <v>8998</v>
      </c>
      <c r="G337" s="38">
        <v>-25452</v>
      </c>
      <c r="H337" s="38">
        <f t="shared" si="20"/>
        <v>-279972</v>
      </c>
      <c r="I337" s="40" t="s">
        <v>9001</v>
      </c>
      <c r="J337" s="40" t="s">
        <v>9002</v>
      </c>
      <c r="K337" s="45" t="s">
        <v>15325</v>
      </c>
      <c r="L337">
        <f t="shared" si="21"/>
        <v>10006</v>
      </c>
      <c r="M337" s="47">
        <f t="shared" si="22"/>
        <v>-279972</v>
      </c>
      <c r="N337" t="e">
        <f>+VLOOKUP(L337,'Trừ tiền'!Q$5:R$509,2,0)</f>
        <v>#N/A</v>
      </c>
      <c r="O337" s="47" t="e">
        <f t="shared" si="23"/>
        <v>#N/A</v>
      </c>
    </row>
    <row r="338" spans="1:15" hidden="1" x14ac:dyDescent="0.25">
      <c r="A338" s="43">
        <v>45006</v>
      </c>
      <c r="B338" s="40" t="s">
        <v>12883</v>
      </c>
      <c r="C338" s="40" t="s">
        <v>9443</v>
      </c>
      <c r="D338" s="40" t="s">
        <v>13870</v>
      </c>
      <c r="E338" s="38">
        <v>-211422</v>
      </c>
      <c r="F338" s="42" t="s">
        <v>8998</v>
      </c>
      <c r="G338" s="38">
        <v>-21142</v>
      </c>
      <c r="H338" s="38">
        <f t="shared" si="20"/>
        <v>-232564</v>
      </c>
      <c r="I338" s="40" t="s">
        <v>9001</v>
      </c>
      <c r="J338" s="40" t="s">
        <v>9002</v>
      </c>
      <c r="K338" s="45" t="s">
        <v>15325</v>
      </c>
      <c r="L338">
        <f t="shared" si="21"/>
        <v>10008</v>
      </c>
      <c r="M338" s="47">
        <f t="shared" si="22"/>
        <v>-232564</v>
      </c>
      <c r="N338">
        <f>+VLOOKUP(L338,'Trừ tiền'!Q$5:R$509,2,0)</f>
        <v>-232564</v>
      </c>
      <c r="O338" s="47">
        <f t="shared" si="23"/>
        <v>0</v>
      </c>
    </row>
    <row r="339" spans="1:15" hidden="1" x14ac:dyDescent="0.25">
      <c r="A339" s="43">
        <v>45006</v>
      </c>
      <c r="B339" s="40" t="s">
        <v>11426</v>
      </c>
      <c r="C339" s="40" t="s">
        <v>9443</v>
      </c>
      <c r="D339" s="40" t="s">
        <v>13871</v>
      </c>
      <c r="E339" s="38">
        <v>-111058</v>
      </c>
      <c r="F339" s="42" t="s">
        <v>8998</v>
      </c>
      <c r="G339" s="38">
        <v>-11106</v>
      </c>
      <c r="H339" s="38">
        <f t="shared" si="20"/>
        <v>-122164</v>
      </c>
      <c r="I339" s="40" t="s">
        <v>9001</v>
      </c>
      <c r="J339" s="40" t="s">
        <v>9002</v>
      </c>
      <c r="K339" s="45" t="s">
        <v>15325</v>
      </c>
      <c r="L339">
        <f t="shared" si="21"/>
        <v>10077</v>
      </c>
      <c r="M339" s="47">
        <f t="shared" si="22"/>
        <v>-122164</v>
      </c>
      <c r="N339">
        <f>+VLOOKUP(L339,'Trừ tiền'!Q$5:R$509,2,0)</f>
        <v>-122164</v>
      </c>
      <c r="O339" s="47">
        <f t="shared" si="23"/>
        <v>0</v>
      </c>
    </row>
    <row r="340" spans="1:15" x14ac:dyDescent="0.25">
      <c r="A340" s="43">
        <v>45006</v>
      </c>
      <c r="B340" s="40" t="s">
        <v>11032</v>
      </c>
      <c r="C340" s="40" t="s">
        <v>9443</v>
      </c>
      <c r="D340" s="40" t="s">
        <v>13872</v>
      </c>
      <c r="E340" s="38">
        <v>-88200</v>
      </c>
      <c r="F340" s="42" t="s">
        <v>8998</v>
      </c>
      <c r="G340" s="38">
        <v>-8820</v>
      </c>
      <c r="H340" s="38">
        <f t="shared" si="20"/>
        <v>-97020</v>
      </c>
      <c r="I340" s="40" t="s">
        <v>9001</v>
      </c>
      <c r="J340" s="40" t="s">
        <v>9002</v>
      </c>
      <c r="K340" s="45" t="s">
        <v>15325</v>
      </c>
      <c r="L340">
        <f t="shared" si="21"/>
        <v>10126</v>
      </c>
      <c r="M340" s="47">
        <f t="shared" si="22"/>
        <v>-97020</v>
      </c>
      <c r="N340" t="e">
        <f>+VLOOKUP(L340,'Trừ tiền'!Q$5:R$509,2,0)</f>
        <v>#N/A</v>
      </c>
      <c r="O340" s="47" t="e">
        <f t="shared" si="23"/>
        <v>#N/A</v>
      </c>
    </row>
    <row r="341" spans="1:15" hidden="1" x14ac:dyDescent="0.25">
      <c r="A341" s="43">
        <v>45006</v>
      </c>
      <c r="B341" s="40" t="s">
        <v>11033</v>
      </c>
      <c r="C341" s="40" t="s">
        <v>9443</v>
      </c>
      <c r="D341" s="40" t="s">
        <v>13873</v>
      </c>
      <c r="E341" s="38">
        <v>-111058</v>
      </c>
      <c r="F341" s="42" t="s">
        <v>8998</v>
      </c>
      <c r="G341" s="38">
        <v>-11106</v>
      </c>
      <c r="H341" s="38">
        <f t="shared" si="20"/>
        <v>-122164</v>
      </c>
      <c r="I341" s="40" t="s">
        <v>9001</v>
      </c>
      <c r="J341" s="40" t="s">
        <v>9002</v>
      </c>
      <c r="K341" s="45" t="s">
        <v>15325</v>
      </c>
      <c r="L341">
        <f t="shared" si="21"/>
        <v>10143</v>
      </c>
      <c r="M341" s="47">
        <f t="shared" si="22"/>
        <v>-122164</v>
      </c>
      <c r="N341">
        <f>+VLOOKUP(L341,'Trừ tiền'!Q$5:R$509,2,0)</f>
        <v>-122164</v>
      </c>
      <c r="O341" s="47">
        <f t="shared" si="23"/>
        <v>0</v>
      </c>
    </row>
    <row r="342" spans="1:15" hidden="1" x14ac:dyDescent="0.25">
      <c r="A342" s="43">
        <v>45006</v>
      </c>
      <c r="B342" s="40" t="s">
        <v>12884</v>
      </c>
      <c r="C342" s="40" t="s">
        <v>9443</v>
      </c>
      <c r="D342" s="40" t="s">
        <v>13874</v>
      </c>
      <c r="E342" s="38">
        <v>-161940</v>
      </c>
      <c r="F342" s="42" t="s">
        <v>8998</v>
      </c>
      <c r="G342" s="38">
        <v>-16194</v>
      </c>
      <c r="H342" s="38">
        <f t="shared" si="20"/>
        <v>-178134</v>
      </c>
      <c r="I342" s="40" t="s">
        <v>9001</v>
      </c>
      <c r="J342" s="40" t="s">
        <v>9002</v>
      </c>
      <c r="K342" s="45" t="s">
        <v>15325</v>
      </c>
      <c r="L342">
        <f t="shared" si="21"/>
        <v>10148</v>
      </c>
      <c r="M342" s="47">
        <f t="shared" si="22"/>
        <v>-178134</v>
      </c>
      <c r="N342">
        <f>+VLOOKUP(L342,'Trừ tiền'!Q$5:R$509,2,0)</f>
        <v>-178134</v>
      </c>
      <c r="O342" s="47">
        <f t="shared" si="23"/>
        <v>0</v>
      </c>
    </row>
    <row r="343" spans="1:15" hidden="1" x14ac:dyDescent="0.25">
      <c r="A343" s="43">
        <v>45007</v>
      </c>
      <c r="B343" s="40" t="s">
        <v>9824</v>
      </c>
      <c r="C343" s="40" t="s">
        <v>11256</v>
      </c>
      <c r="D343" s="40" t="s">
        <v>8994</v>
      </c>
      <c r="E343" s="38">
        <v>-131857</v>
      </c>
      <c r="F343" s="42" t="s">
        <v>8998</v>
      </c>
      <c r="G343" s="38">
        <v>-13186</v>
      </c>
      <c r="H343" s="38">
        <f t="shared" si="20"/>
        <v>-145043</v>
      </c>
      <c r="I343" s="40" t="s">
        <v>9289</v>
      </c>
      <c r="J343" s="40" t="s">
        <v>9290</v>
      </c>
      <c r="K343" s="45" t="s">
        <v>15325</v>
      </c>
      <c r="L343">
        <f t="shared" si="21"/>
        <v>450</v>
      </c>
      <c r="M343" s="47">
        <f t="shared" si="22"/>
        <v>-145043</v>
      </c>
      <c r="N343">
        <f>+VLOOKUP(L343,'Trừ tiền'!Q$5:R$509,2,0)</f>
        <v>-145043</v>
      </c>
      <c r="O343" s="47">
        <f t="shared" si="23"/>
        <v>0</v>
      </c>
    </row>
    <row r="344" spans="1:15" hidden="1" x14ac:dyDescent="0.25">
      <c r="A344" s="43">
        <v>45007</v>
      </c>
      <c r="B344" s="40" t="s">
        <v>9921</v>
      </c>
      <c r="C344" s="40" t="s">
        <v>9441</v>
      </c>
      <c r="D344" s="40" t="s">
        <v>8994</v>
      </c>
      <c r="E344" s="38">
        <v>-193364</v>
      </c>
      <c r="F344" s="42" t="s">
        <v>8998</v>
      </c>
      <c r="G344" s="38">
        <v>-19336</v>
      </c>
      <c r="H344" s="38">
        <f t="shared" si="20"/>
        <v>-212700</v>
      </c>
      <c r="I344" s="40" t="s">
        <v>9034</v>
      </c>
      <c r="J344" s="40" t="s">
        <v>9035</v>
      </c>
      <c r="K344" s="45" t="s">
        <v>15325</v>
      </c>
      <c r="L344">
        <f t="shared" si="21"/>
        <v>512</v>
      </c>
      <c r="M344" s="47">
        <f t="shared" si="22"/>
        <v>-212700</v>
      </c>
      <c r="N344">
        <f>+VLOOKUP(L344,'Trừ tiền'!Q$5:R$509,2,0)</f>
        <v>-212700</v>
      </c>
      <c r="O344" s="47">
        <f t="shared" si="23"/>
        <v>0</v>
      </c>
    </row>
    <row r="345" spans="1:15" hidden="1" x14ac:dyDescent="0.25">
      <c r="A345" s="43">
        <v>45007</v>
      </c>
      <c r="B345" s="40" t="s">
        <v>12886</v>
      </c>
      <c r="C345" s="40" t="s">
        <v>9443</v>
      </c>
      <c r="D345" s="40" t="s">
        <v>13928</v>
      </c>
      <c r="E345" s="38">
        <v>-555290</v>
      </c>
      <c r="F345" s="42" t="s">
        <v>8998</v>
      </c>
      <c r="G345" s="38">
        <v>-55529</v>
      </c>
      <c r="H345" s="38">
        <f t="shared" si="20"/>
        <v>-610819</v>
      </c>
      <c r="I345" s="40" t="s">
        <v>9001</v>
      </c>
      <c r="J345" s="40" t="s">
        <v>9002</v>
      </c>
      <c r="K345" s="45" t="s">
        <v>15325</v>
      </c>
      <c r="L345">
        <f t="shared" si="21"/>
        <v>10181</v>
      </c>
      <c r="M345" s="47">
        <f t="shared" si="22"/>
        <v>-610819</v>
      </c>
      <c r="N345">
        <f>+VLOOKUP(L345,'Trừ tiền'!Q$5:R$509,2,0)</f>
        <v>-610819</v>
      </c>
      <c r="O345" s="47">
        <f t="shared" si="23"/>
        <v>0</v>
      </c>
    </row>
    <row r="346" spans="1:15" x14ac:dyDescent="0.25">
      <c r="A346" s="43">
        <v>45007</v>
      </c>
      <c r="B346" s="40" t="s">
        <v>12887</v>
      </c>
      <c r="C346" s="40" t="s">
        <v>9443</v>
      </c>
      <c r="D346" s="40" t="s">
        <v>13929</v>
      </c>
      <c r="E346" s="38">
        <v>-767550</v>
      </c>
      <c r="F346" s="42" t="s">
        <v>8998</v>
      </c>
      <c r="G346" s="38">
        <v>-76755</v>
      </c>
      <c r="H346" s="38">
        <f t="shared" si="20"/>
        <v>-844305</v>
      </c>
      <c r="I346" s="40" t="s">
        <v>9001</v>
      </c>
      <c r="J346" s="40" t="s">
        <v>9002</v>
      </c>
      <c r="K346" s="45" t="s">
        <v>15325</v>
      </c>
      <c r="L346">
        <f t="shared" si="21"/>
        <v>10184</v>
      </c>
      <c r="M346" s="47">
        <f t="shared" si="22"/>
        <v>-844305</v>
      </c>
      <c r="N346" t="e">
        <f>+VLOOKUP(L346,'Trừ tiền'!Q$5:R$509,2,0)</f>
        <v>#N/A</v>
      </c>
      <c r="O346" s="47" t="e">
        <f t="shared" si="23"/>
        <v>#N/A</v>
      </c>
    </row>
    <row r="347" spans="1:15" hidden="1" x14ac:dyDescent="0.25">
      <c r="A347" s="43">
        <v>45007</v>
      </c>
      <c r="B347" s="40" t="s">
        <v>12888</v>
      </c>
      <c r="C347" s="40" t="s">
        <v>9443</v>
      </c>
      <c r="D347" s="40" t="s">
        <v>13930</v>
      </c>
      <c r="E347" s="38">
        <v>-111058</v>
      </c>
      <c r="F347" s="42" t="s">
        <v>8998</v>
      </c>
      <c r="G347" s="38">
        <v>-11106</v>
      </c>
      <c r="H347" s="38">
        <f t="shared" si="20"/>
        <v>-122164</v>
      </c>
      <c r="I347" s="40" t="s">
        <v>9001</v>
      </c>
      <c r="J347" s="40" t="s">
        <v>9002</v>
      </c>
      <c r="K347" s="45" t="s">
        <v>15325</v>
      </c>
      <c r="L347">
        <f t="shared" si="21"/>
        <v>10185</v>
      </c>
      <c r="M347" s="47">
        <f t="shared" si="22"/>
        <v>-122164</v>
      </c>
      <c r="N347">
        <f>+VLOOKUP(L347,'Trừ tiền'!Q$5:R$509,2,0)</f>
        <v>-122164</v>
      </c>
      <c r="O347" s="47">
        <f t="shared" si="23"/>
        <v>0</v>
      </c>
    </row>
    <row r="348" spans="1:15" hidden="1" x14ac:dyDescent="0.25">
      <c r="A348" s="43">
        <v>45007</v>
      </c>
      <c r="B348" s="40" t="s">
        <v>11575</v>
      </c>
      <c r="C348" s="40" t="s">
        <v>9443</v>
      </c>
      <c r="D348" s="40" t="s">
        <v>13931</v>
      </c>
      <c r="E348" s="38">
        <v>-640359</v>
      </c>
      <c r="F348" s="42" t="s">
        <v>8998</v>
      </c>
      <c r="G348" s="38">
        <v>-64036</v>
      </c>
      <c r="H348" s="38">
        <f t="shared" si="20"/>
        <v>-704395</v>
      </c>
      <c r="I348" s="40" t="s">
        <v>9001</v>
      </c>
      <c r="J348" s="40" t="s">
        <v>9002</v>
      </c>
      <c r="K348" s="45" t="s">
        <v>15325</v>
      </c>
      <c r="L348">
        <f t="shared" si="21"/>
        <v>10240</v>
      </c>
      <c r="M348" s="47">
        <f t="shared" si="22"/>
        <v>-704395</v>
      </c>
      <c r="N348">
        <f>+VLOOKUP(L348,'Trừ tiền'!Q$5:R$509,2,0)</f>
        <v>-704395</v>
      </c>
      <c r="O348" s="47">
        <f t="shared" si="23"/>
        <v>0</v>
      </c>
    </row>
    <row r="349" spans="1:15" hidden="1" x14ac:dyDescent="0.25">
      <c r="A349" s="43">
        <v>45008</v>
      </c>
      <c r="B349" s="40" t="s">
        <v>9362</v>
      </c>
      <c r="C349" s="40" t="s">
        <v>13982</v>
      </c>
      <c r="D349" s="40" t="s">
        <v>8994</v>
      </c>
      <c r="E349" s="38">
        <v>-809630</v>
      </c>
      <c r="F349" s="42" t="s">
        <v>9114</v>
      </c>
      <c r="G349" s="38">
        <v>-64770</v>
      </c>
      <c r="H349" s="38">
        <f t="shared" si="20"/>
        <v>-874400</v>
      </c>
      <c r="I349" s="40" t="s">
        <v>10921</v>
      </c>
      <c r="J349" s="40" t="s">
        <v>10922</v>
      </c>
      <c r="K349" s="45" t="s">
        <v>15325</v>
      </c>
      <c r="L349">
        <f t="shared" si="21"/>
        <v>178</v>
      </c>
      <c r="M349" s="47">
        <f t="shared" si="22"/>
        <v>-874400</v>
      </c>
      <c r="N349" s="22">
        <v>-874400</v>
      </c>
      <c r="O349" s="47">
        <f t="shared" si="23"/>
        <v>0</v>
      </c>
    </row>
    <row r="350" spans="1:15" hidden="1" x14ac:dyDescent="0.25">
      <c r="A350" s="43">
        <v>45008</v>
      </c>
      <c r="B350" s="40" t="s">
        <v>9366</v>
      </c>
      <c r="C350" s="40" t="s">
        <v>13982</v>
      </c>
      <c r="D350" s="40" t="s">
        <v>8994</v>
      </c>
      <c r="E350" s="38">
        <v>-622328</v>
      </c>
      <c r="F350" s="42" t="s">
        <v>8998</v>
      </c>
      <c r="G350" s="38">
        <v>-62233</v>
      </c>
      <c r="H350" s="38">
        <f t="shared" si="20"/>
        <v>-684561</v>
      </c>
      <c r="I350" s="40" t="s">
        <v>10921</v>
      </c>
      <c r="J350" s="40" t="s">
        <v>10922</v>
      </c>
      <c r="K350" s="45" t="s">
        <v>15325</v>
      </c>
      <c r="L350">
        <f t="shared" si="21"/>
        <v>180</v>
      </c>
      <c r="M350" s="47">
        <f t="shared" si="22"/>
        <v>-684561</v>
      </c>
      <c r="N350">
        <f>+VLOOKUP(L350,'Trừ tiền'!Q$5:R$509,2,0)</f>
        <v>-684561</v>
      </c>
      <c r="O350" s="47">
        <f t="shared" si="23"/>
        <v>0</v>
      </c>
    </row>
    <row r="351" spans="1:15" hidden="1" x14ac:dyDescent="0.25">
      <c r="A351" s="43">
        <v>45008</v>
      </c>
      <c r="B351" s="40" t="s">
        <v>9892</v>
      </c>
      <c r="C351" s="40" t="s">
        <v>13335</v>
      </c>
      <c r="D351" s="40" t="s">
        <v>13983</v>
      </c>
      <c r="E351" s="38">
        <v>-387480</v>
      </c>
      <c r="F351" s="42" t="s">
        <v>8998</v>
      </c>
      <c r="G351" s="38">
        <v>-38748</v>
      </c>
      <c r="H351" s="38">
        <f t="shared" si="20"/>
        <v>-426228</v>
      </c>
      <c r="I351" s="40" t="s">
        <v>9068</v>
      </c>
      <c r="J351" s="40" t="s">
        <v>9069</v>
      </c>
      <c r="K351" s="45" t="s">
        <v>15325</v>
      </c>
      <c r="L351">
        <f t="shared" si="21"/>
        <v>495</v>
      </c>
      <c r="M351" s="47">
        <f t="shared" si="22"/>
        <v>-426228</v>
      </c>
      <c r="N351">
        <f>+VLOOKUP(L351,'Trừ tiền'!Q$5:R$509,2,0)</f>
        <v>-426228</v>
      </c>
      <c r="O351" s="47">
        <f t="shared" si="23"/>
        <v>0</v>
      </c>
    </row>
    <row r="352" spans="1:15" hidden="1" x14ac:dyDescent="0.25">
      <c r="A352" s="43">
        <v>45008</v>
      </c>
      <c r="B352" s="40" t="s">
        <v>10100</v>
      </c>
      <c r="C352" s="40" t="s">
        <v>10923</v>
      </c>
      <c r="D352" s="40" t="s">
        <v>13984</v>
      </c>
      <c r="E352" s="38">
        <v>-173382</v>
      </c>
      <c r="F352" s="42" t="s">
        <v>8998</v>
      </c>
      <c r="G352" s="38">
        <v>-17338</v>
      </c>
      <c r="H352" s="38">
        <f t="shared" si="20"/>
        <v>-190720</v>
      </c>
      <c r="I352" s="40" t="s">
        <v>9072</v>
      </c>
      <c r="J352" s="40" t="s">
        <v>9073</v>
      </c>
      <c r="K352" s="45" t="s">
        <v>15325</v>
      </c>
      <c r="L352">
        <f t="shared" si="21"/>
        <v>671</v>
      </c>
      <c r="M352" s="47">
        <f t="shared" si="22"/>
        <v>-190720</v>
      </c>
      <c r="N352">
        <f>+VLOOKUP(L352,'Trừ tiền'!Q$5:R$509,2,0)</f>
        <v>-190720</v>
      </c>
      <c r="O352" s="47">
        <f t="shared" si="23"/>
        <v>0</v>
      </c>
    </row>
    <row r="353" spans="1:15" hidden="1" x14ac:dyDescent="0.25">
      <c r="A353" s="43">
        <v>45008</v>
      </c>
      <c r="B353" s="40" t="s">
        <v>11034</v>
      </c>
      <c r="C353" s="40" t="s">
        <v>9443</v>
      </c>
      <c r="D353" s="40" t="s">
        <v>13985</v>
      </c>
      <c r="E353" s="38">
        <v>-444232</v>
      </c>
      <c r="F353" s="42" t="s">
        <v>8998</v>
      </c>
      <c r="G353" s="38">
        <v>-44423</v>
      </c>
      <c r="H353" s="38">
        <f t="shared" si="20"/>
        <v>-488655</v>
      </c>
      <c r="I353" s="40" t="s">
        <v>9001</v>
      </c>
      <c r="J353" s="40" t="s">
        <v>9002</v>
      </c>
      <c r="K353" s="45" t="s">
        <v>15325</v>
      </c>
      <c r="L353">
        <f t="shared" si="21"/>
        <v>10371</v>
      </c>
      <c r="M353" s="47">
        <f t="shared" si="22"/>
        <v>-488655</v>
      </c>
      <c r="N353">
        <f>+VLOOKUP(L353,'Trừ tiền'!Q$5:R$509,2,0)</f>
        <v>-488655</v>
      </c>
      <c r="O353" s="47">
        <f t="shared" si="23"/>
        <v>0</v>
      </c>
    </row>
    <row r="354" spans="1:15" hidden="1" x14ac:dyDescent="0.25">
      <c r="A354" s="43">
        <v>45008</v>
      </c>
      <c r="B354" s="40" t="s">
        <v>12889</v>
      </c>
      <c r="C354" s="40" t="s">
        <v>9443</v>
      </c>
      <c r="D354" s="40" t="s">
        <v>13986</v>
      </c>
      <c r="E354" s="38">
        <v>-123613</v>
      </c>
      <c r="F354" s="42" t="s">
        <v>8998</v>
      </c>
      <c r="G354" s="38">
        <v>-12361</v>
      </c>
      <c r="H354" s="38">
        <f t="shared" si="20"/>
        <v>-135974</v>
      </c>
      <c r="I354" s="40" t="s">
        <v>9001</v>
      </c>
      <c r="J354" s="40" t="s">
        <v>9002</v>
      </c>
      <c r="K354" s="45" t="s">
        <v>15325</v>
      </c>
      <c r="L354">
        <f t="shared" si="21"/>
        <v>10383</v>
      </c>
      <c r="M354" s="47">
        <f t="shared" si="22"/>
        <v>-135974</v>
      </c>
      <c r="N354">
        <f>+VLOOKUP(L354,'Trừ tiền'!Q$5:R$509,2,0)</f>
        <v>-135974</v>
      </c>
      <c r="O354" s="47">
        <f t="shared" si="23"/>
        <v>0</v>
      </c>
    </row>
    <row r="355" spans="1:15" x14ac:dyDescent="0.25">
      <c r="A355" s="43">
        <v>45008</v>
      </c>
      <c r="B355" s="40" t="s">
        <v>12890</v>
      </c>
      <c r="C355" s="40" t="s">
        <v>9443</v>
      </c>
      <c r="D355" s="40" t="s">
        <v>13987</v>
      </c>
      <c r="E355" s="38">
        <v>-515760</v>
      </c>
      <c r="F355" s="42" t="s">
        <v>8998</v>
      </c>
      <c r="G355" s="38">
        <v>-51576</v>
      </c>
      <c r="H355" s="38">
        <f t="shared" si="20"/>
        <v>-567336</v>
      </c>
      <c r="I355" s="40" t="s">
        <v>9001</v>
      </c>
      <c r="J355" s="40" t="s">
        <v>9002</v>
      </c>
      <c r="K355" s="45" t="s">
        <v>15325</v>
      </c>
      <c r="L355">
        <f t="shared" si="21"/>
        <v>10384</v>
      </c>
      <c r="M355" s="47">
        <f t="shared" si="22"/>
        <v>-567336</v>
      </c>
      <c r="N355" t="e">
        <f>+VLOOKUP(L355,'Trừ tiền'!Q$5:R$509,2,0)</f>
        <v>#N/A</v>
      </c>
      <c r="O355" s="47" t="e">
        <f t="shared" si="23"/>
        <v>#N/A</v>
      </c>
    </row>
    <row r="356" spans="1:15" x14ac:dyDescent="0.25">
      <c r="A356" s="43">
        <v>45008</v>
      </c>
      <c r="B356" s="40" t="s">
        <v>12891</v>
      </c>
      <c r="C356" s="40" t="s">
        <v>9443</v>
      </c>
      <c r="D356" s="40" t="s">
        <v>13988</v>
      </c>
      <c r="E356" s="38">
        <v>-176400</v>
      </c>
      <c r="F356" s="42" t="s">
        <v>8998</v>
      </c>
      <c r="G356" s="38">
        <v>-17640</v>
      </c>
      <c r="H356" s="38">
        <f t="shared" si="20"/>
        <v>-194040</v>
      </c>
      <c r="I356" s="40" t="s">
        <v>9001</v>
      </c>
      <c r="J356" s="40" t="s">
        <v>9002</v>
      </c>
      <c r="K356" s="45" t="s">
        <v>15325</v>
      </c>
      <c r="L356">
        <f t="shared" si="21"/>
        <v>10409</v>
      </c>
      <c r="M356" s="47">
        <f t="shared" si="22"/>
        <v>-194040</v>
      </c>
      <c r="N356" t="e">
        <f>+VLOOKUP(L356,'Trừ tiền'!Q$5:R$509,2,0)</f>
        <v>#N/A</v>
      </c>
      <c r="O356" s="47" t="e">
        <f t="shared" si="23"/>
        <v>#N/A</v>
      </c>
    </row>
    <row r="357" spans="1:15" hidden="1" x14ac:dyDescent="0.25">
      <c r="A357" s="43">
        <v>45008</v>
      </c>
      <c r="B357" s="40" t="s">
        <v>11035</v>
      </c>
      <c r="C357" s="40" t="s">
        <v>9443</v>
      </c>
      <c r="D357" s="40" t="s">
        <v>13989</v>
      </c>
      <c r="E357" s="38">
        <v>-222116</v>
      </c>
      <c r="F357" s="42" t="s">
        <v>8998</v>
      </c>
      <c r="G357" s="38">
        <v>-22212</v>
      </c>
      <c r="H357" s="38">
        <f t="shared" si="20"/>
        <v>-244328</v>
      </c>
      <c r="I357" s="40" t="s">
        <v>9001</v>
      </c>
      <c r="J357" s="40" t="s">
        <v>9002</v>
      </c>
      <c r="K357" s="45" t="s">
        <v>15325</v>
      </c>
      <c r="L357">
        <f t="shared" si="21"/>
        <v>10413</v>
      </c>
      <c r="M357" s="47">
        <f t="shared" si="22"/>
        <v>-244328</v>
      </c>
      <c r="N357">
        <f>+VLOOKUP(L357,'Trừ tiền'!Q$5:R$509,2,0)</f>
        <v>-244328</v>
      </c>
      <c r="O357" s="47">
        <f t="shared" si="23"/>
        <v>0</v>
      </c>
    </row>
    <row r="358" spans="1:15" hidden="1" x14ac:dyDescent="0.25">
      <c r="A358" s="43">
        <v>45008</v>
      </c>
      <c r="B358" s="40" t="s">
        <v>12892</v>
      </c>
      <c r="C358" s="40" t="s">
        <v>9443</v>
      </c>
      <c r="D358" s="40" t="s">
        <v>13990</v>
      </c>
      <c r="E358" s="38">
        <v>-446093</v>
      </c>
      <c r="F358" s="42" t="s">
        <v>8998</v>
      </c>
      <c r="G358" s="38">
        <v>-44609</v>
      </c>
      <c r="H358" s="38">
        <f t="shared" si="20"/>
        <v>-490702</v>
      </c>
      <c r="I358" s="40" t="s">
        <v>9001</v>
      </c>
      <c r="J358" s="40" t="s">
        <v>9002</v>
      </c>
      <c r="K358" s="45" t="s">
        <v>15325</v>
      </c>
      <c r="L358">
        <f t="shared" si="21"/>
        <v>10466</v>
      </c>
      <c r="M358" s="47">
        <f t="shared" si="22"/>
        <v>-490702</v>
      </c>
      <c r="N358">
        <f>+VLOOKUP(L358,'Trừ tiền'!Q$5:R$509,2,0)</f>
        <v>-490702</v>
      </c>
      <c r="O358" s="47">
        <f t="shared" si="23"/>
        <v>0</v>
      </c>
    </row>
    <row r="359" spans="1:15" hidden="1" x14ac:dyDescent="0.25">
      <c r="A359" s="43">
        <v>45008</v>
      </c>
      <c r="B359" s="40" t="s">
        <v>12893</v>
      </c>
      <c r="C359" s="40" t="s">
        <v>9443</v>
      </c>
      <c r="D359" s="40" t="s">
        <v>13991</v>
      </c>
      <c r="E359" s="38">
        <v>-900035</v>
      </c>
      <c r="F359" s="42" t="s">
        <v>8998</v>
      </c>
      <c r="G359" s="38">
        <v>-90004</v>
      </c>
      <c r="H359" s="38">
        <f t="shared" si="20"/>
        <v>-990039</v>
      </c>
      <c r="I359" s="40" t="s">
        <v>9001</v>
      </c>
      <c r="J359" s="40" t="s">
        <v>9002</v>
      </c>
      <c r="K359" s="45" t="s">
        <v>15325</v>
      </c>
      <c r="L359">
        <f t="shared" si="21"/>
        <v>10472</v>
      </c>
      <c r="M359" s="47">
        <f t="shared" si="22"/>
        <v>-990039</v>
      </c>
      <c r="N359">
        <f>+VLOOKUP(L359,'Trừ tiền'!Q$5:R$509,2,0)</f>
        <v>-990039</v>
      </c>
      <c r="O359" s="47">
        <f t="shared" si="23"/>
        <v>0</v>
      </c>
    </row>
    <row r="360" spans="1:15" hidden="1" x14ac:dyDescent="0.25">
      <c r="A360" s="43">
        <v>45009</v>
      </c>
      <c r="B360" s="40" t="s">
        <v>12894</v>
      </c>
      <c r="C360" s="40" t="s">
        <v>9443</v>
      </c>
      <c r="D360" s="40" t="s">
        <v>14018</v>
      </c>
      <c r="E360" s="38">
        <v>-707067</v>
      </c>
      <c r="F360" s="42" t="s">
        <v>8998</v>
      </c>
      <c r="G360" s="38">
        <v>-70707</v>
      </c>
      <c r="H360" s="38">
        <f t="shared" si="20"/>
        <v>-777774</v>
      </c>
      <c r="I360" s="40" t="s">
        <v>9001</v>
      </c>
      <c r="J360" s="40" t="s">
        <v>9002</v>
      </c>
      <c r="K360" s="45" t="s">
        <v>15325</v>
      </c>
      <c r="L360">
        <f t="shared" si="21"/>
        <v>10487</v>
      </c>
      <c r="M360" s="47">
        <f t="shared" si="22"/>
        <v>-777774</v>
      </c>
      <c r="N360">
        <f>+VLOOKUP(L360,'Trừ tiền'!Q$5:R$509,2,0)</f>
        <v>-777774</v>
      </c>
      <c r="O360" s="47">
        <f t="shared" si="23"/>
        <v>0</v>
      </c>
    </row>
    <row r="361" spans="1:15" hidden="1" x14ac:dyDescent="0.25">
      <c r="A361" s="43">
        <v>45009</v>
      </c>
      <c r="B361" s="40" t="s">
        <v>12895</v>
      </c>
      <c r="C361" s="40" t="s">
        <v>9443</v>
      </c>
      <c r="D361" s="40" t="s">
        <v>14019</v>
      </c>
      <c r="E361" s="38">
        <v>-111058</v>
      </c>
      <c r="F361" s="42" t="s">
        <v>8998</v>
      </c>
      <c r="G361" s="38">
        <v>-11106</v>
      </c>
      <c r="H361" s="38">
        <f t="shared" si="20"/>
        <v>-122164</v>
      </c>
      <c r="I361" s="40" t="s">
        <v>9001</v>
      </c>
      <c r="J361" s="40" t="s">
        <v>9002</v>
      </c>
      <c r="K361" s="45" t="s">
        <v>15325</v>
      </c>
      <c r="L361">
        <f t="shared" si="21"/>
        <v>10518</v>
      </c>
      <c r="M361" s="47">
        <f t="shared" si="22"/>
        <v>-122164</v>
      </c>
      <c r="N361">
        <f>+VLOOKUP(L361,'Trừ tiền'!Q$5:R$509,2,0)</f>
        <v>-122164</v>
      </c>
      <c r="O361" s="47">
        <f t="shared" si="23"/>
        <v>0</v>
      </c>
    </row>
    <row r="362" spans="1:15" hidden="1" x14ac:dyDescent="0.25">
      <c r="A362" s="43">
        <v>45009</v>
      </c>
      <c r="B362" s="40" t="s">
        <v>12904</v>
      </c>
      <c r="C362" s="40" t="s">
        <v>9443</v>
      </c>
      <c r="D362" s="40" t="s">
        <v>14020</v>
      </c>
      <c r="E362" s="38">
        <v>-743185</v>
      </c>
      <c r="F362" s="42" t="s">
        <v>8998</v>
      </c>
      <c r="G362" s="38">
        <v>-74319</v>
      </c>
      <c r="H362" s="38">
        <f t="shared" si="20"/>
        <v>-817504</v>
      </c>
      <c r="I362" s="40" t="s">
        <v>9001</v>
      </c>
      <c r="J362" s="40" t="s">
        <v>9002</v>
      </c>
      <c r="K362" s="45" t="s">
        <v>15325</v>
      </c>
      <c r="L362">
        <f t="shared" si="21"/>
        <v>10610</v>
      </c>
      <c r="M362" s="47">
        <f t="shared" si="22"/>
        <v>-817504</v>
      </c>
      <c r="N362">
        <f>+VLOOKUP(L362,'Trừ tiền'!Q$5:R$509,2,0)</f>
        <v>-817504</v>
      </c>
      <c r="O362" s="47">
        <f t="shared" si="23"/>
        <v>0</v>
      </c>
    </row>
    <row r="363" spans="1:15" hidden="1" x14ac:dyDescent="0.25">
      <c r="A363" s="43">
        <v>45009</v>
      </c>
      <c r="B363" s="40" t="s">
        <v>12905</v>
      </c>
      <c r="C363" s="40" t="s">
        <v>9443</v>
      </c>
      <c r="D363" s="40" t="s">
        <v>14021</v>
      </c>
      <c r="E363" s="38">
        <v>-348658</v>
      </c>
      <c r="F363" s="42" t="s">
        <v>8998</v>
      </c>
      <c r="G363" s="38">
        <v>-34866</v>
      </c>
      <c r="H363" s="38">
        <f t="shared" si="20"/>
        <v>-383524</v>
      </c>
      <c r="I363" s="40" t="s">
        <v>9001</v>
      </c>
      <c r="J363" s="40" t="s">
        <v>9002</v>
      </c>
      <c r="K363" s="45" t="s">
        <v>15325</v>
      </c>
      <c r="L363">
        <f t="shared" si="21"/>
        <v>10619</v>
      </c>
      <c r="M363" s="47">
        <f t="shared" si="22"/>
        <v>-383524</v>
      </c>
      <c r="N363">
        <f>+VLOOKUP(L363,'Trừ tiền'!Q$5:R$509,2,0)</f>
        <v>-383524</v>
      </c>
      <c r="O363" s="47">
        <f t="shared" si="23"/>
        <v>0</v>
      </c>
    </row>
    <row r="364" spans="1:15" hidden="1" x14ac:dyDescent="0.25">
      <c r="A364" s="43">
        <v>45009</v>
      </c>
      <c r="B364" s="40" t="s">
        <v>12909</v>
      </c>
      <c r="C364" s="40" t="s">
        <v>9443</v>
      </c>
      <c r="D364" s="40" t="s">
        <v>14022</v>
      </c>
      <c r="E364" s="38">
        <v>-295547</v>
      </c>
      <c r="F364" s="42" t="s">
        <v>8998</v>
      </c>
      <c r="G364" s="38">
        <v>-29555</v>
      </c>
      <c r="H364" s="38">
        <f t="shared" si="20"/>
        <v>-325102</v>
      </c>
      <c r="I364" s="40" t="s">
        <v>9001</v>
      </c>
      <c r="J364" s="40" t="s">
        <v>9002</v>
      </c>
      <c r="K364" s="45" t="s">
        <v>15325</v>
      </c>
      <c r="L364">
        <f t="shared" si="21"/>
        <v>10640</v>
      </c>
      <c r="M364" s="47">
        <f t="shared" si="22"/>
        <v>-325102</v>
      </c>
      <c r="N364">
        <f>+VLOOKUP(L364,'Trừ tiền'!Q$5:R$509,2,0)</f>
        <v>-325102</v>
      </c>
      <c r="O364" s="47">
        <f t="shared" si="23"/>
        <v>0</v>
      </c>
    </row>
    <row r="365" spans="1:15" x14ac:dyDescent="0.25">
      <c r="A365" s="43">
        <v>45009</v>
      </c>
      <c r="B365" s="40" t="s">
        <v>12910</v>
      </c>
      <c r="C365" s="40" t="s">
        <v>9443</v>
      </c>
      <c r="D365" s="40" t="s">
        <v>14023</v>
      </c>
      <c r="E365" s="38">
        <v>-318150</v>
      </c>
      <c r="F365" s="42" t="s">
        <v>8998</v>
      </c>
      <c r="G365" s="38">
        <v>-31815</v>
      </c>
      <c r="H365" s="38">
        <f t="shared" si="20"/>
        <v>-349965</v>
      </c>
      <c r="I365" s="40" t="s">
        <v>9001</v>
      </c>
      <c r="J365" s="40" t="s">
        <v>9002</v>
      </c>
      <c r="K365" s="45" t="s">
        <v>15325</v>
      </c>
      <c r="L365">
        <f t="shared" si="21"/>
        <v>10648</v>
      </c>
      <c r="M365" s="47">
        <f t="shared" si="22"/>
        <v>-349965</v>
      </c>
      <c r="N365" t="e">
        <f>+VLOOKUP(L365,'Trừ tiền'!Q$5:R$509,2,0)</f>
        <v>#N/A</v>
      </c>
      <c r="O365" s="47" t="e">
        <f t="shared" si="23"/>
        <v>#N/A</v>
      </c>
    </row>
    <row r="366" spans="1:15" x14ac:dyDescent="0.25">
      <c r="A366" s="43">
        <v>45010</v>
      </c>
      <c r="B366" s="40" t="s">
        <v>9309</v>
      </c>
      <c r="C366" s="40" t="s">
        <v>14047</v>
      </c>
      <c r="D366" s="40" t="s">
        <v>14048</v>
      </c>
      <c r="E366" s="38">
        <v>-1246392</v>
      </c>
      <c r="F366" s="42" t="s">
        <v>9114</v>
      </c>
      <c r="G366" s="38">
        <v>-99711</v>
      </c>
      <c r="H366" s="38">
        <f t="shared" si="20"/>
        <v>-1346103</v>
      </c>
      <c r="I366" s="40" t="s">
        <v>14049</v>
      </c>
      <c r="J366" s="40" t="s">
        <v>14050</v>
      </c>
      <c r="K366" s="45" t="s">
        <v>15325</v>
      </c>
      <c r="L366">
        <f t="shared" si="21"/>
        <v>160</v>
      </c>
      <c r="M366" s="47">
        <f t="shared" si="22"/>
        <v>-1346103</v>
      </c>
      <c r="N366" t="s">
        <v>17926</v>
      </c>
      <c r="O366" s="47" t="e">
        <f t="shared" si="23"/>
        <v>#VALUE!</v>
      </c>
    </row>
    <row r="367" spans="1:15" x14ac:dyDescent="0.25">
      <c r="A367" s="43">
        <v>45010</v>
      </c>
      <c r="B367" s="40" t="s">
        <v>9808</v>
      </c>
      <c r="C367" s="40" t="s">
        <v>9438</v>
      </c>
      <c r="D367" s="40" t="s">
        <v>14051</v>
      </c>
      <c r="E367" s="38">
        <v>-106050</v>
      </c>
      <c r="F367" s="42" t="s">
        <v>8998</v>
      </c>
      <c r="G367" s="38">
        <v>-10605</v>
      </c>
      <c r="H367" s="38">
        <f t="shared" si="20"/>
        <v>-116655</v>
      </c>
      <c r="I367" s="40" t="s">
        <v>9439</v>
      </c>
      <c r="J367" s="40" t="s">
        <v>9440</v>
      </c>
      <c r="K367" s="45" t="s">
        <v>15325</v>
      </c>
      <c r="L367">
        <f t="shared" si="21"/>
        <v>438</v>
      </c>
      <c r="M367" s="47">
        <f t="shared" si="22"/>
        <v>-116655</v>
      </c>
      <c r="N367" t="e">
        <f>+VLOOKUP(L367,'Trừ tiền'!Q$5:R$509,2,0)</f>
        <v>#N/A</v>
      </c>
      <c r="O367" s="47" t="e">
        <f t="shared" si="23"/>
        <v>#N/A</v>
      </c>
    </row>
    <row r="368" spans="1:15" hidden="1" x14ac:dyDescent="0.25">
      <c r="A368" s="43">
        <v>45010</v>
      </c>
      <c r="B368" s="40" t="s">
        <v>11116</v>
      </c>
      <c r="C368" s="40" t="s">
        <v>10562</v>
      </c>
      <c r="D368" s="40" t="s">
        <v>14052</v>
      </c>
      <c r="E368" s="38">
        <v>-86691</v>
      </c>
      <c r="F368" s="42" t="s">
        <v>8998</v>
      </c>
      <c r="G368" s="38">
        <v>-8669</v>
      </c>
      <c r="H368" s="38">
        <f t="shared" si="20"/>
        <v>-95360</v>
      </c>
      <c r="I368" s="40" t="s">
        <v>9284</v>
      </c>
      <c r="J368" s="40" t="s">
        <v>9285</v>
      </c>
      <c r="K368" s="45" t="s">
        <v>15325</v>
      </c>
      <c r="L368">
        <f t="shared" si="21"/>
        <v>1147</v>
      </c>
      <c r="M368" s="47">
        <f t="shared" si="22"/>
        <v>-95360</v>
      </c>
      <c r="N368">
        <f>+VLOOKUP(L368,'Trừ tiền'!Q$5:R$509,2,0)</f>
        <v>-95360</v>
      </c>
      <c r="O368" s="47">
        <f t="shared" si="23"/>
        <v>0</v>
      </c>
    </row>
    <row r="369" spans="1:15" hidden="1" x14ac:dyDescent="0.25">
      <c r="A369" s="43">
        <v>45010</v>
      </c>
      <c r="B369" s="40" t="s">
        <v>11162</v>
      </c>
      <c r="C369" s="40" t="s">
        <v>12999</v>
      </c>
      <c r="D369" s="40" t="s">
        <v>14053</v>
      </c>
      <c r="E369" s="38">
        <v>-482464</v>
      </c>
      <c r="F369" s="42" t="s">
        <v>8998</v>
      </c>
      <c r="G369" s="38">
        <v>-48246</v>
      </c>
      <c r="H369" s="38">
        <f t="shared" si="20"/>
        <v>-530710</v>
      </c>
      <c r="I369" s="40" t="s">
        <v>9183</v>
      </c>
      <c r="J369" s="40" t="s">
        <v>9184</v>
      </c>
      <c r="K369" s="45" t="s">
        <v>15325</v>
      </c>
      <c r="L369">
        <f t="shared" si="21"/>
        <v>2658</v>
      </c>
      <c r="M369" s="47">
        <f t="shared" si="22"/>
        <v>-530710</v>
      </c>
      <c r="N369">
        <f>+VLOOKUP(L369,'Trừ tiền'!Q$5:R$509,2,0)</f>
        <v>-530710</v>
      </c>
      <c r="O369" s="47">
        <f t="shared" si="23"/>
        <v>0</v>
      </c>
    </row>
    <row r="370" spans="1:15" hidden="1" x14ac:dyDescent="0.25">
      <c r="A370" s="43">
        <v>45010</v>
      </c>
      <c r="B370" s="40" t="s">
        <v>12912</v>
      </c>
      <c r="C370" s="40" t="s">
        <v>9443</v>
      </c>
      <c r="D370" s="40" t="s">
        <v>14054</v>
      </c>
      <c r="E370" s="38">
        <v>-334453</v>
      </c>
      <c r="F370" s="42" t="s">
        <v>8998</v>
      </c>
      <c r="G370" s="38">
        <v>-33445</v>
      </c>
      <c r="H370" s="38">
        <f t="shared" si="20"/>
        <v>-367898</v>
      </c>
      <c r="I370" s="40" t="s">
        <v>9001</v>
      </c>
      <c r="J370" s="40" t="s">
        <v>9002</v>
      </c>
      <c r="K370" s="45" t="s">
        <v>15325</v>
      </c>
      <c r="L370">
        <f t="shared" si="21"/>
        <v>10721</v>
      </c>
      <c r="M370" s="47">
        <f t="shared" si="22"/>
        <v>-367898</v>
      </c>
      <c r="N370">
        <f>+VLOOKUP(L370,'Trừ tiền'!Q$5:R$509,2,0)</f>
        <v>-367898</v>
      </c>
      <c r="O370" s="47">
        <f t="shared" si="23"/>
        <v>0</v>
      </c>
    </row>
    <row r="371" spans="1:15" hidden="1" x14ac:dyDescent="0.25">
      <c r="A371" s="43">
        <v>45010</v>
      </c>
      <c r="B371" s="40" t="s">
        <v>12913</v>
      </c>
      <c r="C371" s="40" t="s">
        <v>9443</v>
      </c>
      <c r="D371" s="40" t="s">
        <v>14055</v>
      </c>
      <c r="E371" s="38">
        <v>-333174</v>
      </c>
      <c r="F371" s="42" t="s">
        <v>8998</v>
      </c>
      <c r="G371" s="38">
        <v>-33317</v>
      </c>
      <c r="H371" s="38">
        <f t="shared" si="20"/>
        <v>-366491</v>
      </c>
      <c r="I371" s="40" t="s">
        <v>9001</v>
      </c>
      <c r="J371" s="40" t="s">
        <v>9002</v>
      </c>
      <c r="K371" s="45" t="s">
        <v>15325</v>
      </c>
      <c r="L371">
        <f t="shared" si="21"/>
        <v>10723</v>
      </c>
      <c r="M371" s="47">
        <f t="shared" si="22"/>
        <v>-366491</v>
      </c>
      <c r="N371">
        <f>+VLOOKUP(L371,'Trừ tiền'!Q$5:R$509,2,0)</f>
        <v>-366491</v>
      </c>
      <c r="O371" s="47">
        <f t="shared" si="23"/>
        <v>0</v>
      </c>
    </row>
    <row r="372" spans="1:15" x14ac:dyDescent="0.25">
      <c r="A372" s="43">
        <v>45010</v>
      </c>
      <c r="B372" s="40" t="s">
        <v>12914</v>
      </c>
      <c r="C372" s="40" t="s">
        <v>9443</v>
      </c>
      <c r="D372" s="40" t="s">
        <v>14056</v>
      </c>
      <c r="E372" s="38">
        <v>-522480</v>
      </c>
      <c r="F372" s="42" t="s">
        <v>8998</v>
      </c>
      <c r="G372" s="38">
        <v>-52248</v>
      </c>
      <c r="H372" s="38">
        <f t="shared" si="20"/>
        <v>-574728</v>
      </c>
      <c r="I372" s="40" t="s">
        <v>9001</v>
      </c>
      <c r="J372" s="40" t="s">
        <v>9002</v>
      </c>
      <c r="K372" s="45" t="s">
        <v>15325</v>
      </c>
      <c r="L372">
        <f t="shared" si="21"/>
        <v>10736</v>
      </c>
      <c r="M372" s="47">
        <f t="shared" si="22"/>
        <v>-574728</v>
      </c>
      <c r="N372" t="e">
        <f>+VLOOKUP(L372,'Trừ tiền'!Q$5:R$509,2,0)</f>
        <v>#N/A</v>
      </c>
      <c r="O372" s="47" t="e">
        <f t="shared" si="23"/>
        <v>#N/A</v>
      </c>
    </row>
    <row r="373" spans="1:15" hidden="1" x14ac:dyDescent="0.25">
      <c r="A373" s="43">
        <v>45012</v>
      </c>
      <c r="B373" s="40" t="s">
        <v>9454</v>
      </c>
      <c r="C373" s="40" t="s">
        <v>10492</v>
      </c>
      <c r="D373" s="40" t="s">
        <v>14085</v>
      </c>
      <c r="E373" s="38">
        <v>-462072</v>
      </c>
      <c r="F373" s="42" t="s">
        <v>8998</v>
      </c>
      <c r="G373" s="38">
        <v>-46207</v>
      </c>
      <c r="H373" s="38">
        <f t="shared" si="20"/>
        <v>-508279</v>
      </c>
      <c r="I373" s="40" t="s">
        <v>9159</v>
      </c>
      <c r="J373" s="40" t="s">
        <v>9160</v>
      </c>
      <c r="K373" s="45" t="s">
        <v>15325</v>
      </c>
      <c r="L373">
        <f t="shared" si="21"/>
        <v>225</v>
      </c>
      <c r="M373" s="47">
        <f t="shared" si="22"/>
        <v>-508279</v>
      </c>
      <c r="N373">
        <f>+VLOOKUP(L373,'Trừ tiền'!Q$5:R$509,2,0)</f>
        <v>-508279</v>
      </c>
      <c r="O373" s="47">
        <f t="shared" si="23"/>
        <v>0</v>
      </c>
    </row>
    <row r="374" spans="1:15" hidden="1" x14ac:dyDescent="0.25">
      <c r="A374" s="43">
        <v>45012</v>
      </c>
      <c r="B374" s="40" t="s">
        <v>9459</v>
      </c>
      <c r="C374" s="40" t="s">
        <v>10492</v>
      </c>
      <c r="D374" s="40" t="s">
        <v>14086</v>
      </c>
      <c r="E374" s="38">
        <v>-883780</v>
      </c>
      <c r="F374" s="42" t="s">
        <v>8998</v>
      </c>
      <c r="G374" s="38">
        <v>-88378</v>
      </c>
      <c r="H374" s="38">
        <f t="shared" si="20"/>
        <v>-972158</v>
      </c>
      <c r="I374" s="40" t="s">
        <v>9159</v>
      </c>
      <c r="J374" s="40" t="s">
        <v>9160</v>
      </c>
      <c r="K374" s="45" t="s">
        <v>15325</v>
      </c>
      <c r="L374">
        <f t="shared" si="21"/>
        <v>230</v>
      </c>
      <c r="M374" s="47">
        <f t="shared" si="22"/>
        <v>-972158</v>
      </c>
      <c r="N374" s="14">
        <v>-972158</v>
      </c>
      <c r="O374" s="47">
        <f t="shared" si="23"/>
        <v>0</v>
      </c>
    </row>
    <row r="375" spans="1:15" hidden="1" x14ac:dyDescent="0.25">
      <c r="A375" s="43">
        <v>45012</v>
      </c>
      <c r="B375" s="40" t="s">
        <v>9460</v>
      </c>
      <c r="C375" s="40" t="s">
        <v>10492</v>
      </c>
      <c r="D375" s="40" t="s">
        <v>8994</v>
      </c>
      <c r="E375" s="38">
        <v>-475862</v>
      </c>
      <c r="F375" s="42" t="s">
        <v>8998</v>
      </c>
      <c r="G375" s="38">
        <v>-47586</v>
      </c>
      <c r="H375" s="38">
        <f t="shared" si="20"/>
        <v>-523448</v>
      </c>
      <c r="I375" s="40" t="s">
        <v>9159</v>
      </c>
      <c r="J375" s="40" t="s">
        <v>9160</v>
      </c>
      <c r="K375" s="45" t="s">
        <v>15325</v>
      </c>
      <c r="L375">
        <f t="shared" si="21"/>
        <v>231</v>
      </c>
      <c r="M375" s="47">
        <f t="shared" si="22"/>
        <v>-523448</v>
      </c>
      <c r="N375">
        <f>+VLOOKUP(L375,'Trừ tiền'!Q$5:R$509,2,0)</f>
        <v>-523448</v>
      </c>
      <c r="O375" s="47">
        <f t="shared" si="23"/>
        <v>0</v>
      </c>
    </row>
    <row r="376" spans="1:15" hidden="1" x14ac:dyDescent="0.25">
      <c r="A376" s="43">
        <v>45012</v>
      </c>
      <c r="B376" s="40" t="s">
        <v>12317</v>
      </c>
      <c r="C376" s="40" t="s">
        <v>10282</v>
      </c>
      <c r="D376" s="40" t="s">
        <v>8994</v>
      </c>
      <c r="E376" s="38">
        <v>-406599</v>
      </c>
      <c r="F376" s="42" t="s">
        <v>8998</v>
      </c>
      <c r="G376" s="38">
        <v>-40660</v>
      </c>
      <c r="H376" s="38">
        <f t="shared" si="20"/>
        <v>-447259</v>
      </c>
      <c r="I376" s="40" t="s">
        <v>9649</v>
      </c>
      <c r="J376" s="40" t="s">
        <v>9650</v>
      </c>
      <c r="K376" s="45" t="s">
        <v>15325</v>
      </c>
      <c r="L376">
        <f t="shared" si="21"/>
        <v>315</v>
      </c>
      <c r="M376" s="47">
        <f t="shared" si="22"/>
        <v>-447259</v>
      </c>
      <c r="N376">
        <f>+VLOOKUP(L376,'Trừ tiền'!Q$5:R$509,2,0)</f>
        <v>-447259</v>
      </c>
      <c r="O376" s="47">
        <f t="shared" si="23"/>
        <v>0</v>
      </c>
    </row>
    <row r="377" spans="1:15" hidden="1" x14ac:dyDescent="0.25">
      <c r="A377" s="43">
        <v>45012</v>
      </c>
      <c r="B377" s="40" t="s">
        <v>11007</v>
      </c>
      <c r="C377" s="40" t="s">
        <v>11255</v>
      </c>
      <c r="D377" s="40" t="s">
        <v>8994</v>
      </c>
      <c r="E377" s="38">
        <v>-119066</v>
      </c>
      <c r="F377" s="42" t="s">
        <v>8998</v>
      </c>
      <c r="G377" s="38">
        <v>-11907</v>
      </c>
      <c r="H377" s="38">
        <f t="shared" si="20"/>
        <v>-130973</v>
      </c>
      <c r="I377" s="40" t="s">
        <v>9631</v>
      </c>
      <c r="J377" s="40" t="s">
        <v>9632</v>
      </c>
      <c r="K377" s="45" t="s">
        <v>15325</v>
      </c>
      <c r="L377">
        <f t="shared" si="21"/>
        <v>343</v>
      </c>
      <c r="M377" s="47">
        <f t="shared" si="22"/>
        <v>-130973</v>
      </c>
      <c r="N377">
        <f>+VLOOKUP(L377,'Trừ tiền'!Q$5:R$509,2,0)</f>
        <v>-130973</v>
      </c>
      <c r="O377" s="47">
        <f t="shared" si="23"/>
        <v>0</v>
      </c>
    </row>
    <row r="378" spans="1:15" hidden="1" x14ac:dyDescent="0.25">
      <c r="A378" s="43">
        <v>45012</v>
      </c>
      <c r="B378" s="40" t="s">
        <v>9772</v>
      </c>
      <c r="C378" s="40" t="s">
        <v>12203</v>
      </c>
      <c r="D378" s="40" t="s">
        <v>14087</v>
      </c>
      <c r="E378" s="38">
        <v>-237237</v>
      </c>
      <c r="F378" s="42" t="s">
        <v>8998</v>
      </c>
      <c r="G378" s="38">
        <v>-23724</v>
      </c>
      <c r="H378" s="38">
        <f t="shared" si="20"/>
        <v>-260961</v>
      </c>
      <c r="I378" s="40" t="s">
        <v>9814</v>
      </c>
      <c r="J378" s="40" t="s">
        <v>9815</v>
      </c>
      <c r="K378" s="45" t="s">
        <v>15325</v>
      </c>
      <c r="L378">
        <f t="shared" si="21"/>
        <v>419</v>
      </c>
      <c r="M378" s="47">
        <f t="shared" si="22"/>
        <v>-260961</v>
      </c>
      <c r="N378">
        <f>+VLOOKUP(L378,'Trừ tiền'!Q$5:R$509,2,0)</f>
        <v>-260961</v>
      </c>
      <c r="O378" s="47">
        <f t="shared" si="23"/>
        <v>0</v>
      </c>
    </row>
    <row r="379" spans="1:15" hidden="1" x14ac:dyDescent="0.25">
      <c r="A379" s="43">
        <v>45012</v>
      </c>
      <c r="B379" s="40" t="s">
        <v>9949</v>
      </c>
      <c r="C379" s="40" t="s">
        <v>9441</v>
      </c>
      <c r="D379" s="40" t="s">
        <v>14088</v>
      </c>
      <c r="E379" s="38">
        <v>-368175</v>
      </c>
      <c r="F379" s="42" t="s">
        <v>8998</v>
      </c>
      <c r="G379" s="38">
        <v>-36818</v>
      </c>
      <c r="H379" s="38">
        <f t="shared" si="20"/>
        <v>-404993</v>
      </c>
      <c r="I379" s="40" t="s">
        <v>9034</v>
      </c>
      <c r="J379" s="40" t="s">
        <v>9035</v>
      </c>
      <c r="K379" s="45" t="s">
        <v>15325</v>
      </c>
      <c r="L379">
        <f t="shared" si="21"/>
        <v>540</v>
      </c>
      <c r="M379" s="47">
        <f t="shared" si="22"/>
        <v>-404993</v>
      </c>
      <c r="N379">
        <f>+VLOOKUP(L379,'Trừ tiền'!Q$5:R$509,2,0)</f>
        <v>-404993</v>
      </c>
      <c r="O379" s="47">
        <f t="shared" si="23"/>
        <v>0</v>
      </c>
    </row>
    <row r="380" spans="1:15" x14ac:dyDescent="0.25">
      <c r="A380" s="43">
        <v>45012</v>
      </c>
      <c r="B380" s="40" t="s">
        <v>12916</v>
      </c>
      <c r="C380" s="40" t="s">
        <v>9443</v>
      </c>
      <c r="D380" s="40" t="s">
        <v>14089</v>
      </c>
      <c r="E380" s="38">
        <v>-212100</v>
      </c>
      <c r="F380" s="42" t="s">
        <v>8998</v>
      </c>
      <c r="G380" s="38">
        <v>-21210</v>
      </c>
      <c r="H380" s="38">
        <f t="shared" si="20"/>
        <v>-233310</v>
      </c>
      <c r="I380" s="40" t="s">
        <v>9001</v>
      </c>
      <c r="J380" s="40" t="s">
        <v>9002</v>
      </c>
      <c r="K380" s="45" t="s">
        <v>15325</v>
      </c>
      <c r="L380">
        <f t="shared" si="21"/>
        <v>10770</v>
      </c>
      <c r="M380" s="47">
        <f t="shared" si="22"/>
        <v>-233310</v>
      </c>
      <c r="N380" t="e">
        <f>+VLOOKUP(L380,'Trừ tiền'!Q$5:R$509,2,0)</f>
        <v>#N/A</v>
      </c>
      <c r="O380" s="47" t="e">
        <f t="shared" si="23"/>
        <v>#N/A</v>
      </c>
    </row>
    <row r="381" spans="1:15" x14ac:dyDescent="0.25">
      <c r="A381" s="43">
        <v>45012</v>
      </c>
      <c r="B381" s="40" t="s">
        <v>12917</v>
      </c>
      <c r="C381" s="40" t="s">
        <v>9443</v>
      </c>
      <c r="D381" s="40" t="s">
        <v>14090</v>
      </c>
      <c r="E381" s="38">
        <v>-88200</v>
      </c>
      <c r="F381" s="42" t="s">
        <v>8998</v>
      </c>
      <c r="G381" s="38">
        <v>-8820</v>
      </c>
      <c r="H381" s="38">
        <f t="shared" si="20"/>
        <v>-97020</v>
      </c>
      <c r="I381" s="40" t="s">
        <v>9001</v>
      </c>
      <c r="J381" s="40" t="s">
        <v>9002</v>
      </c>
      <c r="K381" s="45" t="s">
        <v>15325</v>
      </c>
      <c r="L381">
        <f t="shared" si="21"/>
        <v>10788</v>
      </c>
      <c r="M381" s="47">
        <f t="shared" si="22"/>
        <v>-97020</v>
      </c>
      <c r="N381" t="e">
        <f>+VLOOKUP(L381,'Trừ tiền'!Q$5:R$509,2,0)</f>
        <v>#N/A</v>
      </c>
      <c r="O381" s="47" t="e">
        <f t="shared" si="23"/>
        <v>#N/A</v>
      </c>
    </row>
    <row r="382" spans="1:15" hidden="1" x14ac:dyDescent="0.25">
      <c r="A382" s="43">
        <v>45012</v>
      </c>
      <c r="B382" s="40" t="s">
        <v>12922</v>
      </c>
      <c r="C382" s="40" t="s">
        <v>9443</v>
      </c>
      <c r="D382" s="40" t="s">
        <v>14091</v>
      </c>
      <c r="E382" s="38">
        <v>-73431</v>
      </c>
      <c r="F382" s="42" t="s">
        <v>8998</v>
      </c>
      <c r="G382" s="38">
        <v>-7343</v>
      </c>
      <c r="H382" s="38">
        <f t="shared" si="20"/>
        <v>-80774</v>
      </c>
      <c r="I382" s="40" t="s">
        <v>9001</v>
      </c>
      <c r="J382" s="40" t="s">
        <v>9002</v>
      </c>
      <c r="K382" s="45" t="s">
        <v>15325</v>
      </c>
      <c r="L382">
        <f t="shared" si="21"/>
        <v>10851</v>
      </c>
      <c r="M382" s="47">
        <f t="shared" si="22"/>
        <v>-80774</v>
      </c>
      <c r="N382">
        <f>+VLOOKUP(L382,'Trừ tiền'!Q$5:R$509,2,0)</f>
        <v>-80774</v>
      </c>
      <c r="O382" s="47">
        <f t="shared" si="23"/>
        <v>0</v>
      </c>
    </row>
    <row r="383" spans="1:15" hidden="1" x14ac:dyDescent="0.25">
      <c r="A383" s="43">
        <v>45012</v>
      </c>
      <c r="B383" s="40" t="s">
        <v>12923</v>
      </c>
      <c r="C383" s="40" t="s">
        <v>9443</v>
      </c>
      <c r="D383" s="40" t="s">
        <v>14092</v>
      </c>
      <c r="E383" s="38">
        <v>-617088</v>
      </c>
      <c r="F383" s="42" t="s">
        <v>8998</v>
      </c>
      <c r="G383" s="38">
        <v>-61709</v>
      </c>
      <c r="H383" s="38">
        <f t="shared" si="20"/>
        <v>-678797</v>
      </c>
      <c r="I383" s="40" t="s">
        <v>9001</v>
      </c>
      <c r="J383" s="40" t="s">
        <v>9002</v>
      </c>
      <c r="K383" s="45" t="s">
        <v>15325</v>
      </c>
      <c r="L383">
        <f t="shared" si="21"/>
        <v>10874</v>
      </c>
      <c r="M383" s="47">
        <f t="shared" si="22"/>
        <v>-678797</v>
      </c>
      <c r="N383">
        <f>+VLOOKUP(L383,'Trừ tiền'!Q$5:R$509,2,0)</f>
        <v>-678797</v>
      </c>
      <c r="O383" s="47">
        <f t="shared" si="23"/>
        <v>0</v>
      </c>
    </row>
    <row r="384" spans="1:15" hidden="1" x14ac:dyDescent="0.25">
      <c r="A384" s="43">
        <v>45012</v>
      </c>
      <c r="B384" s="40" t="s">
        <v>12924</v>
      </c>
      <c r="C384" s="40" t="s">
        <v>9443</v>
      </c>
      <c r="D384" s="40" t="s">
        <v>14093</v>
      </c>
      <c r="E384" s="38">
        <v>-206262</v>
      </c>
      <c r="F384" s="42" t="s">
        <v>8998</v>
      </c>
      <c r="G384" s="38">
        <v>-20626</v>
      </c>
      <c r="H384" s="38">
        <f t="shared" si="20"/>
        <v>-226888</v>
      </c>
      <c r="I384" s="40" t="s">
        <v>9001</v>
      </c>
      <c r="J384" s="40" t="s">
        <v>9002</v>
      </c>
      <c r="K384" s="45" t="s">
        <v>15325</v>
      </c>
      <c r="L384">
        <f t="shared" si="21"/>
        <v>10885</v>
      </c>
      <c r="M384" s="47">
        <f t="shared" si="22"/>
        <v>-226888</v>
      </c>
      <c r="N384">
        <f>+VLOOKUP(L384,'Trừ tiền'!Q$5:R$509,2,0)</f>
        <v>-226888</v>
      </c>
      <c r="O384" s="47">
        <f t="shared" si="23"/>
        <v>0</v>
      </c>
    </row>
    <row r="385" spans="1:15" x14ac:dyDescent="0.25">
      <c r="A385" s="43">
        <v>45012</v>
      </c>
      <c r="B385" s="40" t="s">
        <v>12925</v>
      </c>
      <c r="C385" s="40" t="s">
        <v>9443</v>
      </c>
      <c r="D385" s="40" t="s">
        <v>14094</v>
      </c>
      <c r="E385" s="38">
        <v>-342720</v>
      </c>
      <c r="F385" s="42" t="s">
        <v>8998</v>
      </c>
      <c r="G385" s="38">
        <v>-34272</v>
      </c>
      <c r="H385" s="38">
        <f t="shared" si="20"/>
        <v>-376992</v>
      </c>
      <c r="I385" s="40" t="s">
        <v>9001</v>
      </c>
      <c r="J385" s="40" t="s">
        <v>9002</v>
      </c>
      <c r="K385" s="45" t="s">
        <v>15325</v>
      </c>
      <c r="L385">
        <f t="shared" si="21"/>
        <v>10894</v>
      </c>
      <c r="M385" s="47">
        <f t="shared" si="22"/>
        <v>-376992</v>
      </c>
      <c r="N385" t="e">
        <f>+VLOOKUP(L385,'Trừ tiền'!Q$5:R$509,2,0)</f>
        <v>#N/A</v>
      </c>
      <c r="O385" s="47" t="e">
        <f t="shared" si="23"/>
        <v>#N/A</v>
      </c>
    </row>
    <row r="386" spans="1:15" hidden="1" x14ac:dyDescent="0.25">
      <c r="A386" s="43">
        <v>45012</v>
      </c>
      <c r="B386" s="40" t="s">
        <v>12926</v>
      </c>
      <c r="C386" s="40" t="s">
        <v>9443</v>
      </c>
      <c r="D386" s="40" t="s">
        <v>14095</v>
      </c>
      <c r="E386" s="38">
        <v>-734310</v>
      </c>
      <c r="F386" s="42" t="s">
        <v>8998</v>
      </c>
      <c r="G386" s="38">
        <v>-73431</v>
      </c>
      <c r="H386" s="38">
        <f t="shared" si="20"/>
        <v>-807741</v>
      </c>
      <c r="I386" s="40" t="s">
        <v>9001</v>
      </c>
      <c r="J386" s="40" t="s">
        <v>9002</v>
      </c>
      <c r="K386" s="45" t="s">
        <v>15325</v>
      </c>
      <c r="L386">
        <f t="shared" si="21"/>
        <v>10895</v>
      </c>
      <c r="M386" s="47">
        <f t="shared" si="22"/>
        <v>-807741</v>
      </c>
      <c r="N386">
        <f>+VLOOKUP(L386,'Trừ tiền'!Q$5:R$509,2,0)</f>
        <v>-807741</v>
      </c>
      <c r="O386" s="47">
        <f t="shared" si="23"/>
        <v>0</v>
      </c>
    </row>
    <row r="387" spans="1:15" hidden="1" x14ac:dyDescent="0.25">
      <c r="A387" s="43">
        <v>45012</v>
      </c>
      <c r="B387" s="40" t="s">
        <v>11036</v>
      </c>
      <c r="C387" s="40" t="s">
        <v>9443</v>
      </c>
      <c r="D387" s="40" t="s">
        <v>14096</v>
      </c>
      <c r="E387" s="38">
        <v>-552463</v>
      </c>
      <c r="F387" s="42" t="s">
        <v>8998</v>
      </c>
      <c r="G387" s="38">
        <v>-55246</v>
      </c>
      <c r="H387" s="38">
        <f t="shared" si="20"/>
        <v>-607709</v>
      </c>
      <c r="I387" s="40" t="s">
        <v>9001</v>
      </c>
      <c r="J387" s="40" t="s">
        <v>9002</v>
      </c>
      <c r="K387" s="45" t="s">
        <v>15325</v>
      </c>
      <c r="L387">
        <f t="shared" si="21"/>
        <v>10946</v>
      </c>
      <c r="M387" s="47">
        <f t="shared" si="22"/>
        <v>-607709</v>
      </c>
      <c r="N387">
        <f>+VLOOKUP(L387,'Trừ tiền'!Q$5:R$509,2,0)</f>
        <v>-607709</v>
      </c>
      <c r="O387" s="47">
        <f t="shared" si="23"/>
        <v>0</v>
      </c>
    </row>
    <row r="388" spans="1:15" hidden="1" x14ac:dyDescent="0.25">
      <c r="A388" s="43">
        <v>45012</v>
      </c>
      <c r="B388" s="40" t="s">
        <v>12927</v>
      </c>
      <c r="C388" s="40" t="s">
        <v>9443</v>
      </c>
      <c r="D388" s="40" t="s">
        <v>14097</v>
      </c>
      <c r="E388" s="38">
        <v>-480036</v>
      </c>
      <c r="F388" s="42" t="s">
        <v>8998</v>
      </c>
      <c r="G388" s="38">
        <v>-48004</v>
      </c>
      <c r="H388" s="38">
        <f t="shared" si="20"/>
        <v>-528040</v>
      </c>
      <c r="I388" s="40" t="s">
        <v>9001</v>
      </c>
      <c r="J388" s="40" t="s">
        <v>9002</v>
      </c>
      <c r="K388" s="45" t="s">
        <v>15325</v>
      </c>
      <c r="L388">
        <f t="shared" si="21"/>
        <v>10967</v>
      </c>
      <c r="M388" s="47">
        <f t="shared" si="22"/>
        <v>-528040</v>
      </c>
      <c r="N388">
        <f>+VLOOKUP(L388,'Trừ tiền'!Q$5:R$509,2,0)</f>
        <v>-528040</v>
      </c>
      <c r="O388" s="47">
        <f t="shared" si="23"/>
        <v>0</v>
      </c>
    </row>
    <row r="389" spans="1:15" x14ac:dyDescent="0.25">
      <c r="A389" s="43">
        <v>45012</v>
      </c>
      <c r="B389" s="40" t="s">
        <v>11037</v>
      </c>
      <c r="C389" s="40" t="s">
        <v>9443</v>
      </c>
      <c r="D389" s="40" t="s">
        <v>14098</v>
      </c>
      <c r="E389" s="38">
        <v>-169680</v>
      </c>
      <c r="F389" s="42" t="s">
        <v>8998</v>
      </c>
      <c r="G389" s="38">
        <v>-16968</v>
      </c>
      <c r="H389" s="38">
        <f t="shared" ref="H389:H452" si="24">+G389+E389</f>
        <v>-186648</v>
      </c>
      <c r="I389" s="40" t="s">
        <v>9001</v>
      </c>
      <c r="J389" s="40" t="s">
        <v>9002</v>
      </c>
      <c r="K389" s="45" t="s">
        <v>15325</v>
      </c>
      <c r="L389">
        <f t="shared" ref="L389:L452" si="25">+B389*1</f>
        <v>10968</v>
      </c>
      <c r="M389" s="47">
        <f t="shared" ref="M389:M452" si="26">+H389</f>
        <v>-186648</v>
      </c>
      <c r="N389" t="e">
        <f>+VLOOKUP(L389,'Trừ tiền'!Q$5:R$509,2,0)</f>
        <v>#N/A</v>
      </c>
      <c r="O389" s="47" t="e">
        <f t="shared" ref="O389:O452" si="27">+N389-M389</f>
        <v>#N/A</v>
      </c>
    </row>
    <row r="390" spans="1:15" hidden="1" x14ac:dyDescent="0.25">
      <c r="A390" s="43">
        <v>45013</v>
      </c>
      <c r="B390" s="40" t="s">
        <v>9333</v>
      </c>
      <c r="C390" s="40" t="s">
        <v>9724</v>
      </c>
      <c r="D390" s="40" t="s">
        <v>14155</v>
      </c>
      <c r="E390" s="38">
        <v>-181500</v>
      </c>
      <c r="F390" s="42" t="s">
        <v>8998</v>
      </c>
      <c r="G390" s="38">
        <v>-18150</v>
      </c>
      <c r="H390" s="38">
        <f t="shared" si="24"/>
        <v>-199650</v>
      </c>
      <c r="I390" s="40" t="s">
        <v>9725</v>
      </c>
      <c r="J390" s="40" t="s">
        <v>9726</v>
      </c>
      <c r="K390" s="45" t="s">
        <v>15325</v>
      </c>
      <c r="L390">
        <f t="shared" si="25"/>
        <v>167</v>
      </c>
      <c r="M390" s="47">
        <f t="shared" si="26"/>
        <v>-199650</v>
      </c>
      <c r="N390" s="14">
        <v>-199650</v>
      </c>
      <c r="O390" s="47">
        <f t="shared" si="27"/>
        <v>0</v>
      </c>
    </row>
    <row r="391" spans="1:15" hidden="1" x14ac:dyDescent="0.25">
      <c r="A391" s="43">
        <v>45013</v>
      </c>
      <c r="B391" s="40" t="s">
        <v>11039</v>
      </c>
      <c r="C391" s="40" t="s">
        <v>9443</v>
      </c>
      <c r="D391" s="40" t="s">
        <v>14156</v>
      </c>
      <c r="E391" s="38">
        <v>-333174</v>
      </c>
      <c r="F391" s="42" t="s">
        <v>8998</v>
      </c>
      <c r="G391" s="38">
        <v>-33317</v>
      </c>
      <c r="H391" s="38">
        <f t="shared" si="24"/>
        <v>-366491</v>
      </c>
      <c r="I391" s="40" t="s">
        <v>9001</v>
      </c>
      <c r="J391" s="40" t="s">
        <v>9002</v>
      </c>
      <c r="K391" s="45" t="s">
        <v>15325</v>
      </c>
      <c r="L391">
        <f t="shared" si="25"/>
        <v>11036</v>
      </c>
      <c r="M391" s="47">
        <f t="shared" si="26"/>
        <v>-366491</v>
      </c>
      <c r="N391">
        <f>+VLOOKUP(L391,'Trừ tiền'!Q$5:R$509,2,0)</f>
        <v>-366491</v>
      </c>
      <c r="O391" s="47">
        <f t="shared" si="27"/>
        <v>0</v>
      </c>
    </row>
    <row r="392" spans="1:15" x14ac:dyDescent="0.25">
      <c r="A392" s="43">
        <v>45013</v>
      </c>
      <c r="B392" s="40" t="s">
        <v>12928</v>
      </c>
      <c r="C392" s="40" t="s">
        <v>9443</v>
      </c>
      <c r="D392" s="40" t="s">
        <v>14157</v>
      </c>
      <c r="E392" s="38">
        <v>-84840</v>
      </c>
      <c r="F392" s="42" t="s">
        <v>8998</v>
      </c>
      <c r="G392" s="38">
        <v>-8484</v>
      </c>
      <c r="H392" s="38">
        <f t="shared" si="24"/>
        <v>-93324</v>
      </c>
      <c r="I392" s="40" t="s">
        <v>9001</v>
      </c>
      <c r="J392" s="40" t="s">
        <v>9002</v>
      </c>
      <c r="K392" s="45" t="s">
        <v>15325</v>
      </c>
      <c r="L392">
        <f t="shared" si="25"/>
        <v>11037</v>
      </c>
      <c r="M392" s="47">
        <f t="shared" si="26"/>
        <v>-93324</v>
      </c>
      <c r="N392" t="e">
        <f>+VLOOKUP(L392,'Trừ tiền'!Q$5:R$509,2,0)</f>
        <v>#N/A</v>
      </c>
      <c r="O392" s="47" t="e">
        <f t="shared" si="27"/>
        <v>#N/A</v>
      </c>
    </row>
    <row r="393" spans="1:15" hidden="1" x14ac:dyDescent="0.25">
      <c r="A393" s="43">
        <v>45013</v>
      </c>
      <c r="B393" s="40" t="s">
        <v>12929</v>
      </c>
      <c r="C393" s="40" t="s">
        <v>9443</v>
      </c>
      <c r="D393" s="40" t="s">
        <v>14158</v>
      </c>
      <c r="E393" s="38">
        <v>-222116</v>
      </c>
      <c r="F393" s="42" t="s">
        <v>8998</v>
      </c>
      <c r="G393" s="38">
        <v>-22212</v>
      </c>
      <c r="H393" s="38">
        <f t="shared" si="24"/>
        <v>-244328</v>
      </c>
      <c r="I393" s="40" t="s">
        <v>9001</v>
      </c>
      <c r="J393" s="40" t="s">
        <v>9002</v>
      </c>
      <c r="K393" s="45" t="s">
        <v>15325</v>
      </c>
      <c r="L393">
        <f t="shared" si="25"/>
        <v>11079</v>
      </c>
      <c r="M393" s="47">
        <f t="shared" si="26"/>
        <v>-244328</v>
      </c>
      <c r="N393">
        <f>+VLOOKUP(L393,'Trừ tiền'!Q$5:R$509,2,0)</f>
        <v>-244328</v>
      </c>
      <c r="O393" s="47">
        <f t="shared" si="27"/>
        <v>0</v>
      </c>
    </row>
    <row r="394" spans="1:15" hidden="1" x14ac:dyDescent="0.25">
      <c r="A394" s="43">
        <v>45013</v>
      </c>
      <c r="B394" s="40" t="s">
        <v>12930</v>
      </c>
      <c r="C394" s="40" t="s">
        <v>9443</v>
      </c>
      <c r="D394" s="40" t="s">
        <v>14159</v>
      </c>
      <c r="E394" s="38">
        <v>-346764</v>
      </c>
      <c r="F394" s="42" t="s">
        <v>8998</v>
      </c>
      <c r="G394" s="38">
        <v>-34676</v>
      </c>
      <c r="H394" s="38">
        <f t="shared" si="24"/>
        <v>-381440</v>
      </c>
      <c r="I394" s="40" t="s">
        <v>9001</v>
      </c>
      <c r="J394" s="40" t="s">
        <v>9002</v>
      </c>
      <c r="K394" s="45" t="s">
        <v>15325</v>
      </c>
      <c r="L394">
        <f t="shared" si="25"/>
        <v>11088</v>
      </c>
      <c r="M394" s="47">
        <f t="shared" si="26"/>
        <v>-381440</v>
      </c>
      <c r="N394">
        <f>+VLOOKUP(L394,'Trừ tiền'!Q$5:R$509,2,0)</f>
        <v>-381440</v>
      </c>
      <c r="O394" s="47">
        <f t="shared" si="27"/>
        <v>0</v>
      </c>
    </row>
    <row r="395" spans="1:15" hidden="1" x14ac:dyDescent="0.25">
      <c r="A395" s="43">
        <v>45013</v>
      </c>
      <c r="B395" s="40" t="s">
        <v>12931</v>
      </c>
      <c r="C395" s="40" t="s">
        <v>9443</v>
      </c>
      <c r="D395" s="40" t="s">
        <v>14160</v>
      </c>
      <c r="E395" s="38">
        <v>-489602</v>
      </c>
      <c r="F395" s="42" t="s">
        <v>8998</v>
      </c>
      <c r="G395" s="38">
        <v>-48960</v>
      </c>
      <c r="H395" s="38">
        <f t="shared" si="24"/>
        <v>-538562</v>
      </c>
      <c r="I395" s="40" t="s">
        <v>9001</v>
      </c>
      <c r="J395" s="40" t="s">
        <v>9002</v>
      </c>
      <c r="K395" s="45" t="s">
        <v>15325</v>
      </c>
      <c r="L395">
        <f t="shared" si="25"/>
        <v>11106</v>
      </c>
      <c r="M395" s="47">
        <f t="shared" si="26"/>
        <v>-538562</v>
      </c>
      <c r="N395">
        <f>+VLOOKUP(L395,'Trừ tiền'!Q$5:R$509,2,0)</f>
        <v>-538562</v>
      </c>
      <c r="O395" s="47">
        <f t="shared" si="27"/>
        <v>0</v>
      </c>
    </row>
    <row r="396" spans="1:15" x14ac:dyDescent="0.25">
      <c r="A396" s="43">
        <v>45013</v>
      </c>
      <c r="B396" s="40" t="s">
        <v>12932</v>
      </c>
      <c r="C396" s="40" t="s">
        <v>9443</v>
      </c>
      <c r="D396" s="40" t="s">
        <v>14161</v>
      </c>
      <c r="E396" s="38">
        <v>-257880</v>
      </c>
      <c r="F396" s="42" t="s">
        <v>8998</v>
      </c>
      <c r="G396" s="38">
        <v>-25788</v>
      </c>
      <c r="H396" s="38">
        <f t="shared" si="24"/>
        <v>-283668</v>
      </c>
      <c r="I396" s="40" t="s">
        <v>9001</v>
      </c>
      <c r="J396" s="40" t="s">
        <v>9002</v>
      </c>
      <c r="K396" s="45" t="s">
        <v>15325</v>
      </c>
      <c r="L396">
        <f t="shared" si="25"/>
        <v>11153</v>
      </c>
      <c r="M396" s="47">
        <f t="shared" si="26"/>
        <v>-283668</v>
      </c>
      <c r="N396" t="e">
        <f>+VLOOKUP(L396,'Trừ tiền'!Q$5:R$509,2,0)</f>
        <v>#N/A</v>
      </c>
      <c r="O396" s="47" t="e">
        <f t="shared" si="27"/>
        <v>#N/A</v>
      </c>
    </row>
    <row r="397" spans="1:15" hidden="1" x14ac:dyDescent="0.25">
      <c r="A397" s="43">
        <v>45013</v>
      </c>
      <c r="B397" s="40" t="s">
        <v>12933</v>
      </c>
      <c r="C397" s="40" t="s">
        <v>9443</v>
      </c>
      <c r="D397" s="40" t="s">
        <v>14162</v>
      </c>
      <c r="E397" s="38">
        <v>-111058</v>
      </c>
      <c r="F397" s="42" t="s">
        <v>8998</v>
      </c>
      <c r="G397" s="38">
        <v>-11106</v>
      </c>
      <c r="H397" s="38">
        <f t="shared" si="24"/>
        <v>-122164</v>
      </c>
      <c r="I397" s="40" t="s">
        <v>9001</v>
      </c>
      <c r="J397" s="40" t="s">
        <v>9002</v>
      </c>
      <c r="K397" s="45" t="s">
        <v>15325</v>
      </c>
      <c r="L397">
        <f t="shared" si="25"/>
        <v>11154</v>
      </c>
      <c r="M397" s="47">
        <f t="shared" si="26"/>
        <v>-122164</v>
      </c>
      <c r="N397">
        <f>+VLOOKUP(L397,'Trừ tiền'!Q$5:R$509,2,0)</f>
        <v>-122164</v>
      </c>
      <c r="O397" s="47">
        <f t="shared" si="27"/>
        <v>0</v>
      </c>
    </row>
    <row r="398" spans="1:15" x14ac:dyDescent="0.25">
      <c r="A398" s="43">
        <v>45013</v>
      </c>
      <c r="B398" s="40" t="s">
        <v>12934</v>
      </c>
      <c r="C398" s="40" t="s">
        <v>9443</v>
      </c>
      <c r="D398" s="40" t="s">
        <v>14163</v>
      </c>
      <c r="E398" s="38">
        <v>-176400</v>
      </c>
      <c r="F398" s="42" t="s">
        <v>8998</v>
      </c>
      <c r="G398" s="38">
        <v>-17640</v>
      </c>
      <c r="H398" s="38">
        <f t="shared" si="24"/>
        <v>-194040</v>
      </c>
      <c r="I398" s="40" t="s">
        <v>9001</v>
      </c>
      <c r="J398" s="40" t="s">
        <v>9002</v>
      </c>
      <c r="K398" s="45" t="s">
        <v>15325</v>
      </c>
      <c r="L398">
        <f t="shared" si="25"/>
        <v>11184</v>
      </c>
      <c r="M398" s="47">
        <f t="shared" si="26"/>
        <v>-194040</v>
      </c>
      <c r="N398" t="e">
        <f>+VLOOKUP(L398,'Trừ tiền'!Q$5:R$509,2,0)</f>
        <v>#N/A</v>
      </c>
      <c r="O398" s="47" t="e">
        <f t="shared" si="27"/>
        <v>#N/A</v>
      </c>
    </row>
    <row r="399" spans="1:15" x14ac:dyDescent="0.25">
      <c r="A399" s="43">
        <v>45013</v>
      </c>
      <c r="B399" s="40" t="s">
        <v>11040</v>
      </c>
      <c r="C399" s="40" t="s">
        <v>9443</v>
      </c>
      <c r="D399" s="40" t="s">
        <v>14164</v>
      </c>
      <c r="E399" s="38">
        <v>-169680</v>
      </c>
      <c r="F399" s="42" t="s">
        <v>8998</v>
      </c>
      <c r="G399" s="38">
        <v>-16968</v>
      </c>
      <c r="H399" s="38">
        <f t="shared" si="24"/>
        <v>-186648</v>
      </c>
      <c r="I399" s="40" t="s">
        <v>9001</v>
      </c>
      <c r="J399" s="40" t="s">
        <v>9002</v>
      </c>
      <c r="K399" s="45" t="s">
        <v>15325</v>
      </c>
      <c r="L399">
        <f t="shared" si="25"/>
        <v>11191</v>
      </c>
      <c r="M399" s="47">
        <f t="shared" si="26"/>
        <v>-186648</v>
      </c>
      <c r="N399" t="e">
        <f>+VLOOKUP(L399,'Trừ tiền'!Q$5:R$509,2,0)</f>
        <v>#N/A</v>
      </c>
      <c r="O399" s="47" t="e">
        <f t="shared" si="27"/>
        <v>#N/A</v>
      </c>
    </row>
    <row r="400" spans="1:15" x14ac:dyDescent="0.25">
      <c r="A400" s="43">
        <v>45013</v>
      </c>
      <c r="B400" s="40" t="s">
        <v>12949</v>
      </c>
      <c r="C400" s="40" t="s">
        <v>9443</v>
      </c>
      <c r="D400" s="40" t="s">
        <v>14165</v>
      </c>
      <c r="E400" s="38">
        <v>-84840</v>
      </c>
      <c r="F400" s="42" t="s">
        <v>8998</v>
      </c>
      <c r="G400" s="38">
        <v>-8484</v>
      </c>
      <c r="H400" s="38">
        <f t="shared" si="24"/>
        <v>-93324</v>
      </c>
      <c r="I400" s="40" t="s">
        <v>9001</v>
      </c>
      <c r="J400" s="40" t="s">
        <v>9002</v>
      </c>
      <c r="K400" s="45" t="s">
        <v>15325</v>
      </c>
      <c r="L400">
        <f t="shared" si="25"/>
        <v>11249</v>
      </c>
      <c r="M400" s="47">
        <f t="shared" si="26"/>
        <v>-93324</v>
      </c>
      <c r="N400" t="e">
        <f>+VLOOKUP(L400,'Trừ tiền'!Q$5:R$509,2,0)</f>
        <v>#N/A</v>
      </c>
      <c r="O400" s="47" t="e">
        <f t="shared" si="27"/>
        <v>#N/A</v>
      </c>
    </row>
    <row r="401" spans="1:15" hidden="1" x14ac:dyDescent="0.25">
      <c r="A401" s="43">
        <v>45013</v>
      </c>
      <c r="B401" s="40" t="s">
        <v>11047</v>
      </c>
      <c r="C401" s="40" t="s">
        <v>9443</v>
      </c>
      <c r="D401" s="40" t="s">
        <v>14166</v>
      </c>
      <c r="E401" s="38">
        <v>-174870</v>
      </c>
      <c r="F401" s="42" t="s">
        <v>8998</v>
      </c>
      <c r="G401" s="38">
        <v>-17487</v>
      </c>
      <c r="H401" s="38">
        <f t="shared" si="24"/>
        <v>-192357</v>
      </c>
      <c r="I401" s="40" t="s">
        <v>9001</v>
      </c>
      <c r="J401" s="40" t="s">
        <v>9002</v>
      </c>
      <c r="K401" s="45" t="s">
        <v>15325</v>
      </c>
      <c r="L401">
        <f t="shared" si="25"/>
        <v>11253</v>
      </c>
      <c r="M401" s="47">
        <f t="shared" si="26"/>
        <v>-192357</v>
      </c>
      <c r="N401">
        <f>+VLOOKUP(L401,'Trừ tiền'!Q$5:R$509,2,0)</f>
        <v>-192357</v>
      </c>
      <c r="O401" s="47">
        <f t="shared" si="27"/>
        <v>0</v>
      </c>
    </row>
    <row r="402" spans="1:15" hidden="1" x14ac:dyDescent="0.25">
      <c r="A402" s="43">
        <v>45013</v>
      </c>
      <c r="B402" s="40" t="s">
        <v>11049</v>
      </c>
      <c r="C402" s="40" t="s">
        <v>9443</v>
      </c>
      <c r="D402" s="40" t="s">
        <v>14167</v>
      </c>
      <c r="E402" s="38">
        <v>-492591</v>
      </c>
      <c r="F402" s="42" t="s">
        <v>8998</v>
      </c>
      <c r="G402" s="38">
        <v>-49259</v>
      </c>
      <c r="H402" s="38">
        <f t="shared" si="24"/>
        <v>-541850</v>
      </c>
      <c r="I402" s="40" t="s">
        <v>9001</v>
      </c>
      <c r="J402" s="40" t="s">
        <v>9002</v>
      </c>
      <c r="K402" s="45" t="s">
        <v>15325</v>
      </c>
      <c r="L402">
        <f t="shared" si="25"/>
        <v>11275</v>
      </c>
      <c r="M402" s="47">
        <f t="shared" si="26"/>
        <v>-541850</v>
      </c>
      <c r="N402">
        <f>+VLOOKUP(L402,'Trừ tiền'!Q$5:R$509,2,0)</f>
        <v>-541850</v>
      </c>
      <c r="O402" s="47">
        <f t="shared" si="27"/>
        <v>0</v>
      </c>
    </row>
    <row r="403" spans="1:15" x14ac:dyDescent="0.25">
      <c r="A403" s="43">
        <v>45013</v>
      </c>
      <c r="B403" s="40" t="s">
        <v>11050</v>
      </c>
      <c r="C403" s="40" t="s">
        <v>9443</v>
      </c>
      <c r="D403" s="40" t="s">
        <v>14168</v>
      </c>
      <c r="E403" s="38">
        <v>-88200</v>
      </c>
      <c r="F403" s="42" t="s">
        <v>8998</v>
      </c>
      <c r="G403" s="38">
        <v>-8820</v>
      </c>
      <c r="H403" s="38">
        <f t="shared" si="24"/>
        <v>-97020</v>
      </c>
      <c r="I403" s="40" t="s">
        <v>9001</v>
      </c>
      <c r="J403" s="40" t="s">
        <v>9002</v>
      </c>
      <c r="K403" s="45" t="s">
        <v>15325</v>
      </c>
      <c r="L403">
        <f t="shared" si="25"/>
        <v>11276</v>
      </c>
      <c r="M403" s="47">
        <f t="shared" si="26"/>
        <v>-97020</v>
      </c>
      <c r="N403" t="e">
        <f>+VLOOKUP(L403,'Trừ tiền'!Q$5:R$509,2,0)</f>
        <v>#N/A</v>
      </c>
      <c r="O403" s="47" t="e">
        <f t="shared" si="27"/>
        <v>#N/A</v>
      </c>
    </row>
    <row r="404" spans="1:15" hidden="1" x14ac:dyDescent="0.25">
      <c r="A404" s="43">
        <v>45014</v>
      </c>
      <c r="B404" s="40" t="s">
        <v>9476</v>
      </c>
      <c r="C404" s="40" t="s">
        <v>10492</v>
      </c>
      <c r="D404" s="40" t="s">
        <v>14253</v>
      </c>
      <c r="E404" s="38">
        <v>-452240</v>
      </c>
      <c r="F404" s="42" t="s">
        <v>8998</v>
      </c>
      <c r="G404" s="38">
        <v>-45224</v>
      </c>
      <c r="H404" s="38">
        <f t="shared" si="24"/>
        <v>-497464</v>
      </c>
      <c r="I404" s="40" t="s">
        <v>9159</v>
      </c>
      <c r="J404" s="40" t="s">
        <v>9160</v>
      </c>
      <c r="K404" s="45" t="s">
        <v>15325</v>
      </c>
      <c r="L404">
        <f t="shared" si="25"/>
        <v>240</v>
      </c>
      <c r="M404" s="47">
        <f t="shared" si="26"/>
        <v>-497464</v>
      </c>
      <c r="N404">
        <f>+VLOOKUP(L404,'Trừ tiền'!Q$5:R$509,2,0)</f>
        <v>-497464</v>
      </c>
      <c r="O404" s="47">
        <f t="shared" si="27"/>
        <v>0</v>
      </c>
    </row>
    <row r="405" spans="1:15" hidden="1" x14ac:dyDescent="0.25">
      <c r="A405" s="43">
        <v>45014</v>
      </c>
      <c r="B405" s="40" t="s">
        <v>9478</v>
      </c>
      <c r="C405" s="40" t="s">
        <v>10492</v>
      </c>
      <c r="D405" s="40" t="s">
        <v>14254</v>
      </c>
      <c r="E405" s="38">
        <v>-345729</v>
      </c>
      <c r="F405" s="42" t="s">
        <v>8998</v>
      </c>
      <c r="G405" s="38">
        <v>-34573</v>
      </c>
      <c r="H405" s="38">
        <f t="shared" si="24"/>
        <v>-380302</v>
      </c>
      <c r="I405" s="40" t="s">
        <v>9159</v>
      </c>
      <c r="J405" s="40" t="s">
        <v>9160</v>
      </c>
      <c r="K405" s="45" t="s">
        <v>15325</v>
      </c>
      <c r="L405">
        <f t="shared" si="25"/>
        <v>241</v>
      </c>
      <c r="M405" s="47">
        <f t="shared" si="26"/>
        <v>-380302</v>
      </c>
      <c r="N405">
        <f>+VLOOKUP(L405,'Trừ tiền'!Q$5:R$509,2,0)</f>
        <v>-380302</v>
      </c>
      <c r="O405" s="47">
        <f t="shared" si="27"/>
        <v>0</v>
      </c>
    </row>
    <row r="406" spans="1:15" hidden="1" x14ac:dyDescent="0.25">
      <c r="A406" s="43">
        <v>45014</v>
      </c>
      <c r="B406" s="40" t="s">
        <v>9480</v>
      </c>
      <c r="C406" s="40" t="s">
        <v>10492</v>
      </c>
      <c r="D406" s="40" t="s">
        <v>14255</v>
      </c>
      <c r="E406" s="38">
        <v>-333174</v>
      </c>
      <c r="F406" s="42" t="s">
        <v>8998</v>
      </c>
      <c r="G406" s="38">
        <v>-33317</v>
      </c>
      <c r="H406" s="38">
        <f t="shared" si="24"/>
        <v>-366491</v>
      </c>
      <c r="I406" s="40" t="s">
        <v>9159</v>
      </c>
      <c r="J406" s="40" t="s">
        <v>9160</v>
      </c>
      <c r="K406" s="45" t="s">
        <v>15325</v>
      </c>
      <c r="L406">
        <f t="shared" si="25"/>
        <v>242</v>
      </c>
      <c r="M406" s="47">
        <f t="shared" si="26"/>
        <v>-366491</v>
      </c>
      <c r="N406">
        <f>+VLOOKUP(L406,'Trừ tiền'!Q$5:R$509,2,0)</f>
        <v>-366491</v>
      </c>
      <c r="O406" s="47">
        <f t="shared" si="27"/>
        <v>0</v>
      </c>
    </row>
    <row r="407" spans="1:15" x14ac:dyDescent="0.25">
      <c r="A407" s="43">
        <v>45014</v>
      </c>
      <c r="B407" s="40" t="s">
        <v>9753</v>
      </c>
      <c r="C407" s="40" t="s">
        <v>12775</v>
      </c>
      <c r="D407" s="40" t="s">
        <v>14256</v>
      </c>
      <c r="E407" s="38">
        <v>-422156</v>
      </c>
      <c r="F407" s="42" t="s">
        <v>8998</v>
      </c>
      <c r="G407" s="38">
        <v>-42216</v>
      </c>
      <c r="H407" s="38">
        <f t="shared" si="24"/>
        <v>-464372</v>
      </c>
      <c r="I407" s="40" t="s">
        <v>9030</v>
      </c>
      <c r="J407" s="40" t="s">
        <v>9031</v>
      </c>
      <c r="K407" s="45" t="s">
        <v>15325</v>
      </c>
      <c r="L407">
        <f t="shared" si="25"/>
        <v>408</v>
      </c>
      <c r="M407" s="47">
        <f t="shared" si="26"/>
        <v>-464372</v>
      </c>
      <c r="N407" t="e">
        <f>+VLOOKUP(L407,'Trừ tiền'!Q$5:R$509,2,0)</f>
        <v>#N/A</v>
      </c>
      <c r="O407" s="47" t="e">
        <f t="shared" si="27"/>
        <v>#N/A</v>
      </c>
    </row>
    <row r="408" spans="1:15" x14ac:dyDescent="0.25">
      <c r="A408" s="43">
        <v>45014</v>
      </c>
      <c r="B408" s="40" t="s">
        <v>9770</v>
      </c>
      <c r="C408" s="40" t="s">
        <v>10938</v>
      </c>
      <c r="D408" s="40" t="s">
        <v>14257</v>
      </c>
      <c r="E408" s="38">
        <v>-110250</v>
      </c>
      <c r="F408" s="42" t="s">
        <v>9114</v>
      </c>
      <c r="G408" s="38">
        <v>-8820</v>
      </c>
      <c r="H408" s="38">
        <f t="shared" si="24"/>
        <v>-119070</v>
      </c>
      <c r="I408" s="40" t="s">
        <v>10320</v>
      </c>
      <c r="J408" s="40" t="s">
        <v>10321</v>
      </c>
      <c r="K408" s="45" t="s">
        <v>15325</v>
      </c>
      <c r="L408">
        <f t="shared" si="25"/>
        <v>418</v>
      </c>
      <c r="M408" s="47">
        <f t="shared" si="26"/>
        <v>-119070</v>
      </c>
      <c r="N408" t="e">
        <f>+VLOOKUP(L408,'Trừ tiền'!Q$5:R$509,2,0)</f>
        <v>#N/A</v>
      </c>
      <c r="O408" s="47" t="e">
        <f t="shared" si="27"/>
        <v>#N/A</v>
      </c>
    </row>
    <row r="409" spans="1:15" hidden="1" x14ac:dyDescent="0.25">
      <c r="A409" s="43">
        <v>45014</v>
      </c>
      <c r="B409" s="40" t="s">
        <v>9772</v>
      </c>
      <c r="C409" s="40" t="s">
        <v>10938</v>
      </c>
      <c r="D409" s="40" t="s">
        <v>14258</v>
      </c>
      <c r="E409" s="38">
        <v>-222116</v>
      </c>
      <c r="F409" s="42" t="s">
        <v>8998</v>
      </c>
      <c r="G409" s="38">
        <v>-22212</v>
      </c>
      <c r="H409" s="38">
        <f t="shared" si="24"/>
        <v>-244328</v>
      </c>
      <c r="I409" s="40" t="s">
        <v>10320</v>
      </c>
      <c r="J409" s="40" t="s">
        <v>10321</v>
      </c>
      <c r="K409" s="45" t="s">
        <v>15325</v>
      </c>
      <c r="L409">
        <f t="shared" si="25"/>
        <v>419</v>
      </c>
      <c r="M409" s="47">
        <f t="shared" si="26"/>
        <v>-244328</v>
      </c>
      <c r="N409" s="14">
        <v>-244328</v>
      </c>
      <c r="O409" s="47">
        <f t="shared" si="27"/>
        <v>0</v>
      </c>
    </row>
    <row r="410" spans="1:15" hidden="1" x14ac:dyDescent="0.25">
      <c r="A410" s="43">
        <v>45014</v>
      </c>
      <c r="B410" s="40" t="s">
        <v>11051</v>
      </c>
      <c r="C410" s="40" t="s">
        <v>9443</v>
      </c>
      <c r="D410" s="40" t="s">
        <v>14259</v>
      </c>
      <c r="E410" s="38">
        <v>-422844</v>
      </c>
      <c r="F410" s="42" t="s">
        <v>9114</v>
      </c>
      <c r="G410" s="38">
        <v>-33828</v>
      </c>
      <c r="H410" s="38">
        <f t="shared" si="24"/>
        <v>-456672</v>
      </c>
      <c r="I410" s="40" t="s">
        <v>9001</v>
      </c>
      <c r="J410" s="40" t="s">
        <v>9002</v>
      </c>
      <c r="K410" s="45" t="s">
        <v>15325</v>
      </c>
      <c r="L410">
        <f t="shared" si="25"/>
        <v>11295</v>
      </c>
      <c r="M410" s="47">
        <f t="shared" si="26"/>
        <v>-456672</v>
      </c>
      <c r="N410">
        <f>+VLOOKUP(L410,'Trừ tiền'!Q$5:R$509,2,0)</f>
        <v>-456672</v>
      </c>
      <c r="O410" s="47">
        <f t="shared" si="27"/>
        <v>0</v>
      </c>
    </row>
    <row r="411" spans="1:15" x14ac:dyDescent="0.25">
      <c r="A411" s="43">
        <v>45014</v>
      </c>
      <c r="B411" s="40" t="s">
        <v>11076</v>
      </c>
      <c r="C411" s="40" t="s">
        <v>9443</v>
      </c>
      <c r="D411" s="40" t="s">
        <v>14260</v>
      </c>
      <c r="E411" s="38">
        <v>-88200</v>
      </c>
      <c r="F411" s="42" t="s">
        <v>8998</v>
      </c>
      <c r="G411" s="38">
        <v>-8820</v>
      </c>
      <c r="H411" s="38">
        <f t="shared" si="24"/>
        <v>-97020</v>
      </c>
      <c r="I411" s="40" t="s">
        <v>9001</v>
      </c>
      <c r="J411" s="40" t="s">
        <v>9002</v>
      </c>
      <c r="K411" s="45" t="s">
        <v>15325</v>
      </c>
      <c r="L411">
        <f t="shared" si="25"/>
        <v>11373</v>
      </c>
      <c r="M411" s="47">
        <f t="shared" si="26"/>
        <v>-97020</v>
      </c>
      <c r="N411" t="e">
        <f>+VLOOKUP(L411,'Trừ tiền'!Q$5:R$509,2,0)</f>
        <v>#N/A</v>
      </c>
      <c r="O411" s="47" t="e">
        <f t="shared" si="27"/>
        <v>#N/A</v>
      </c>
    </row>
    <row r="412" spans="1:15" hidden="1" x14ac:dyDescent="0.25">
      <c r="A412" s="43">
        <v>45014</v>
      </c>
      <c r="B412" s="40" t="s">
        <v>13017</v>
      </c>
      <c r="C412" s="40" t="s">
        <v>9443</v>
      </c>
      <c r="D412" s="40" t="s">
        <v>14261</v>
      </c>
      <c r="E412" s="38">
        <v>-250050</v>
      </c>
      <c r="F412" s="42" t="s">
        <v>8998</v>
      </c>
      <c r="G412" s="38">
        <v>-25005</v>
      </c>
      <c r="H412" s="38">
        <f t="shared" si="24"/>
        <v>-275055</v>
      </c>
      <c r="I412" s="40" t="s">
        <v>9001</v>
      </c>
      <c r="J412" s="40" t="s">
        <v>9002</v>
      </c>
      <c r="K412" s="45" t="s">
        <v>15325</v>
      </c>
      <c r="L412">
        <f t="shared" si="25"/>
        <v>11374</v>
      </c>
      <c r="M412" s="47">
        <f t="shared" si="26"/>
        <v>-275055</v>
      </c>
      <c r="N412">
        <f>+VLOOKUP(L412,'Trừ tiền'!Q$5:R$509,2,0)</f>
        <v>-275055</v>
      </c>
      <c r="O412" s="47">
        <f t="shared" si="27"/>
        <v>0</v>
      </c>
    </row>
    <row r="413" spans="1:15" x14ac:dyDescent="0.25">
      <c r="A413" s="43">
        <v>45014</v>
      </c>
      <c r="B413" s="40" t="s">
        <v>11082</v>
      </c>
      <c r="C413" s="40" t="s">
        <v>9443</v>
      </c>
      <c r="D413" s="40" t="s">
        <v>14262</v>
      </c>
      <c r="E413" s="38">
        <v>-257880</v>
      </c>
      <c r="F413" s="42" t="s">
        <v>8998</v>
      </c>
      <c r="G413" s="38">
        <v>-25788</v>
      </c>
      <c r="H413" s="38">
        <f t="shared" si="24"/>
        <v>-283668</v>
      </c>
      <c r="I413" s="40" t="s">
        <v>9001</v>
      </c>
      <c r="J413" s="40" t="s">
        <v>9002</v>
      </c>
      <c r="K413" s="45" t="s">
        <v>15325</v>
      </c>
      <c r="L413">
        <f t="shared" si="25"/>
        <v>11418</v>
      </c>
      <c r="M413" s="47">
        <f t="shared" si="26"/>
        <v>-283668</v>
      </c>
      <c r="N413" t="e">
        <f>+VLOOKUP(L413,'Trừ tiền'!Q$5:R$509,2,0)</f>
        <v>#N/A</v>
      </c>
      <c r="O413" s="47" t="e">
        <f t="shared" si="27"/>
        <v>#N/A</v>
      </c>
    </row>
    <row r="414" spans="1:15" hidden="1" x14ac:dyDescent="0.25">
      <c r="A414" s="43">
        <v>45014</v>
      </c>
      <c r="B414" s="40" t="s">
        <v>13042</v>
      </c>
      <c r="C414" s="40" t="s">
        <v>9443</v>
      </c>
      <c r="D414" s="40" t="s">
        <v>14263</v>
      </c>
      <c r="E414" s="38">
        <v>-50182</v>
      </c>
      <c r="F414" s="42" t="s">
        <v>8998</v>
      </c>
      <c r="G414" s="38">
        <v>-5018</v>
      </c>
      <c r="H414" s="38">
        <f t="shared" si="24"/>
        <v>-55200</v>
      </c>
      <c r="I414" s="40" t="s">
        <v>9001</v>
      </c>
      <c r="J414" s="40" t="s">
        <v>9002</v>
      </c>
      <c r="K414" s="45" t="s">
        <v>15325</v>
      </c>
      <c r="L414">
        <f t="shared" si="25"/>
        <v>11429</v>
      </c>
      <c r="M414" s="47">
        <f t="shared" si="26"/>
        <v>-55200</v>
      </c>
      <c r="N414">
        <f>+VLOOKUP(L414,'Trừ tiền'!Q$5:R$509,2,0)</f>
        <v>-55200</v>
      </c>
      <c r="O414" s="47">
        <f t="shared" si="27"/>
        <v>0</v>
      </c>
    </row>
    <row r="415" spans="1:15" x14ac:dyDescent="0.25">
      <c r="A415" s="43">
        <v>45014</v>
      </c>
      <c r="B415" s="40" t="s">
        <v>13043</v>
      </c>
      <c r="C415" s="40" t="s">
        <v>9443</v>
      </c>
      <c r="D415" s="40" t="s">
        <v>14264</v>
      </c>
      <c r="E415" s="38">
        <v>-438900</v>
      </c>
      <c r="F415" s="42" t="s">
        <v>8998</v>
      </c>
      <c r="G415" s="38">
        <v>-43890</v>
      </c>
      <c r="H415" s="38">
        <f t="shared" si="24"/>
        <v>-482790</v>
      </c>
      <c r="I415" s="40" t="s">
        <v>9001</v>
      </c>
      <c r="J415" s="40" t="s">
        <v>9002</v>
      </c>
      <c r="K415" s="45" t="s">
        <v>15325</v>
      </c>
      <c r="L415">
        <f t="shared" si="25"/>
        <v>11452</v>
      </c>
      <c r="M415" s="47">
        <f t="shared" si="26"/>
        <v>-482790</v>
      </c>
      <c r="N415" t="e">
        <f>+VLOOKUP(L415,'Trừ tiền'!Q$5:R$509,2,0)</f>
        <v>#N/A</v>
      </c>
      <c r="O415" s="47" t="e">
        <f t="shared" si="27"/>
        <v>#N/A</v>
      </c>
    </row>
    <row r="416" spans="1:15" hidden="1" x14ac:dyDescent="0.25">
      <c r="A416" s="43">
        <v>45014</v>
      </c>
      <c r="B416" s="40" t="s">
        <v>13044</v>
      </c>
      <c r="C416" s="40" t="s">
        <v>9443</v>
      </c>
      <c r="D416" s="40" t="s">
        <v>14265</v>
      </c>
      <c r="E416" s="38">
        <v>-738949</v>
      </c>
      <c r="F416" s="42" t="s">
        <v>8998</v>
      </c>
      <c r="G416" s="38">
        <v>-73895</v>
      </c>
      <c r="H416" s="38">
        <f t="shared" si="24"/>
        <v>-812844</v>
      </c>
      <c r="I416" s="40" t="s">
        <v>9001</v>
      </c>
      <c r="J416" s="40" t="s">
        <v>9002</v>
      </c>
      <c r="K416" s="45" t="s">
        <v>15325</v>
      </c>
      <c r="L416">
        <f t="shared" si="25"/>
        <v>11454</v>
      </c>
      <c r="M416" s="47">
        <f t="shared" si="26"/>
        <v>-812844</v>
      </c>
      <c r="N416">
        <f>+VLOOKUP(L416,'Trừ tiền'!Q$5:R$509,2,0)</f>
        <v>-812844</v>
      </c>
      <c r="O416" s="47">
        <f t="shared" si="27"/>
        <v>0</v>
      </c>
    </row>
    <row r="417" spans="1:15" hidden="1" x14ac:dyDescent="0.25">
      <c r="A417" s="43">
        <v>45015</v>
      </c>
      <c r="B417" s="40" t="s">
        <v>9788</v>
      </c>
      <c r="C417" s="40" t="s">
        <v>12775</v>
      </c>
      <c r="D417" s="40" t="s">
        <v>14357</v>
      </c>
      <c r="E417" s="38">
        <v>-422156</v>
      </c>
      <c r="F417" s="42" t="s">
        <v>8998</v>
      </c>
      <c r="G417" s="38">
        <v>-42216</v>
      </c>
      <c r="H417" s="38">
        <f t="shared" si="24"/>
        <v>-464372</v>
      </c>
      <c r="I417" s="40" t="s">
        <v>9030</v>
      </c>
      <c r="J417" s="40" t="s">
        <v>9031</v>
      </c>
      <c r="K417" s="45" t="s">
        <v>15325</v>
      </c>
      <c r="L417">
        <f t="shared" si="25"/>
        <v>428</v>
      </c>
      <c r="M417" s="47">
        <f t="shared" si="26"/>
        <v>-464372</v>
      </c>
      <c r="N417">
        <f>+VLOOKUP(L417,'Trừ tiền'!Q$5:R$509,2,0)</f>
        <v>-464372</v>
      </c>
      <c r="O417" s="47">
        <f t="shared" si="27"/>
        <v>0</v>
      </c>
    </row>
    <row r="418" spans="1:15" hidden="1" x14ac:dyDescent="0.25">
      <c r="A418" s="43">
        <v>45015</v>
      </c>
      <c r="B418" s="40" t="s">
        <v>9888</v>
      </c>
      <c r="C418" s="40" t="s">
        <v>11256</v>
      </c>
      <c r="D418" s="40" t="s">
        <v>14358</v>
      </c>
      <c r="E418" s="38">
        <v>-518706</v>
      </c>
      <c r="F418" s="42" t="s">
        <v>8998</v>
      </c>
      <c r="G418" s="38">
        <v>-51874</v>
      </c>
      <c r="H418" s="38">
        <f t="shared" si="24"/>
        <v>-570580</v>
      </c>
      <c r="I418" s="40" t="s">
        <v>9289</v>
      </c>
      <c r="J418" s="40" t="s">
        <v>9290</v>
      </c>
      <c r="K418" s="45" t="s">
        <v>15325</v>
      </c>
      <c r="L418">
        <f t="shared" si="25"/>
        <v>493</v>
      </c>
      <c r="M418" s="47">
        <f t="shared" si="26"/>
        <v>-570580</v>
      </c>
      <c r="N418">
        <f>+VLOOKUP(L418,'Trừ tiền'!Q$5:R$509,2,0)</f>
        <v>-570580</v>
      </c>
      <c r="O418" s="47">
        <f t="shared" si="27"/>
        <v>0</v>
      </c>
    </row>
    <row r="419" spans="1:15" x14ac:dyDescent="0.25">
      <c r="A419" s="43">
        <v>45015</v>
      </c>
      <c r="B419" s="40" t="s">
        <v>9892</v>
      </c>
      <c r="C419" s="40" t="s">
        <v>11256</v>
      </c>
      <c r="D419" s="40" t="s">
        <v>14359</v>
      </c>
      <c r="E419" s="38">
        <v>-110250</v>
      </c>
      <c r="F419" s="42" t="s">
        <v>8998</v>
      </c>
      <c r="G419" s="38">
        <v>-11025</v>
      </c>
      <c r="H419" s="38">
        <f t="shared" si="24"/>
        <v>-121275</v>
      </c>
      <c r="I419" s="40" t="s">
        <v>9289</v>
      </c>
      <c r="J419" s="40" t="s">
        <v>9290</v>
      </c>
      <c r="K419" s="45" t="s">
        <v>15325</v>
      </c>
      <c r="L419">
        <f t="shared" si="25"/>
        <v>495</v>
      </c>
      <c r="M419" s="47">
        <f t="shared" si="26"/>
        <v>-121275</v>
      </c>
      <c r="N419" t="s">
        <v>17926</v>
      </c>
      <c r="O419" s="47" t="e">
        <f t="shared" si="27"/>
        <v>#VALUE!</v>
      </c>
    </row>
    <row r="420" spans="1:15" hidden="1" x14ac:dyDescent="0.25">
      <c r="A420" s="43">
        <v>45015</v>
      </c>
      <c r="B420" s="40" t="s">
        <v>10635</v>
      </c>
      <c r="C420" s="40" t="s">
        <v>10562</v>
      </c>
      <c r="D420" s="40" t="s">
        <v>14360</v>
      </c>
      <c r="E420" s="38">
        <v>-117399</v>
      </c>
      <c r="F420" s="42" t="s">
        <v>8998</v>
      </c>
      <c r="G420" s="38">
        <v>-11740</v>
      </c>
      <c r="H420" s="38">
        <f t="shared" si="24"/>
        <v>-129139</v>
      </c>
      <c r="I420" s="40" t="s">
        <v>9284</v>
      </c>
      <c r="J420" s="40" t="s">
        <v>9285</v>
      </c>
      <c r="K420" s="45" t="s">
        <v>15325</v>
      </c>
      <c r="L420">
        <f t="shared" si="25"/>
        <v>1203</v>
      </c>
      <c r="M420" s="47">
        <f t="shared" si="26"/>
        <v>-129139</v>
      </c>
      <c r="N420">
        <f>+VLOOKUP(L420,'Trừ tiền'!Q$5:R$509,2,0)</f>
        <v>-129138</v>
      </c>
      <c r="O420" s="47">
        <f t="shared" si="27"/>
        <v>1</v>
      </c>
    </row>
    <row r="421" spans="1:15" hidden="1" x14ac:dyDescent="0.25">
      <c r="A421" s="43">
        <v>45015</v>
      </c>
      <c r="B421" s="40" t="s">
        <v>13097</v>
      </c>
      <c r="C421" s="40" t="s">
        <v>9443</v>
      </c>
      <c r="D421" s="40" t="s">
        <v>14361</v>
      </c>
      <c r="E421" s="38">
        <v>-198126</v>
      </c>
      <c r="F421" s="42" t="s">
        <v>8998</v>
      </c>
      <c r="G421" s="38">
        <v>-19813</v>
      </c>
      <c r="H421" s="38">
        <f t="shared" si="24"/>
        <v>-217939</v>
      </c>
      <c r="I421" s="40" t="s">
        <v>9001</v>
      </c>
      <c r="J421" s="40" t="s">
        <v>9002</v>
      </c>
      <c r="K421" s="45" t="s">
        <v>15325</v>
      </c>
      <c r="L421">
        <f t="shared" si="25"/>
        <v>11715</v>
      </c>
      <c r="M421" s="47">
        <f t="shared" si="26"/>
        <v>-217939</v>
      </c>
      <c r="N421">
        <f>+VLOOKUP(L421,'Trừ tiền'!Q$5:R$509,2,0)</f>
        <v>-217939</v>
      </c>
      <c r="O421" s="47">
        <f t="shared" si="27"/>
        <v>0</v>
      </c>
    </row>
    <row r="422" spans="1:15" x14ac:dyDescent="0.25">
      <c r="A422" s="43">
        <v>45015</v>
      </c>
      <c r="B422" s="40" t="s">
        <v>13098</v>
      </c>
      <c r="C422" s="40" t="s">
        <v>9443</v>
      </c>
      <c r="D422" s="40" t="s">
        <v>14362</v>
      </c>
      <c r="E422" s="38">
        <v>-176400</v>
      </c>
      <c r="F422" s="42" t="s">
        <v>8998</v>
      </c>
      <c r="G422" s="38">
        <v>-17640</v>
      </c>
      <c r="H422" s="38">
        <f t="shared" si="24"/>
        <v>-194040</v>
      </c>
      <c r="I422" s="40" t="s">
        <v>9001</v>
      </c>
      <c r="J422" s="40" t="s">
        <v>9002</v>
      </c>
      <c r="K422" s="45" t="s">
        <v>15325</v>
      </c>
      <c r="L422">
        <f t="shared" si="25"/>
        <v>11729</v>
      </c>
      <c r="M422" s="47">
        <f t="shared" si="26"/>
        <v>-194040</v>
      </c>
      <c r="N422" t="e">
        <f>+VLOOKUP(L422,'Trừ tiền'!Q$5:R$509,2,0)</f>
        <v>#N/A</v>
      </c>
      <c r="O422" s="47" t="e">
        <f t="shared" si="27"/>
        <v>#N/A</v>
      </c>
    </row>
    <row r="423" spans="1:15" hidden="1" x14ac:dyDescent="0.25">
      <c r="A423" s="43">
        <v>45015</v>
      </c>
      <c r="B423" s="40" t="s">
        <v>13099</v>
      </c>
      <c r="C423" s="40" t="s">
        <v>9443</v>
      </c>
      <c r="D423" s="40" t="s">
        <v>14363</v>
      </c>
      <c r="E423" s="38">
        <v>-548318</v>
      </c>
      <c r="F423" s="42" t="s">
        <v>8998</v>
      </c>
      <c r="G423" s="38">
        <v>-54832</v>
      </c>
      <c r="H423" s="38">
        <f t="shared" si="24"/>
        <v>-603150</v>
      </c>
      <c r="I423" s="40" t="s">
        <v>9001</v>
      </c>
      <c r="J423" s="40" t="s">
        <v>9002</v>
      </c>
      <c r="K423" s="45" t="s">
        <v>15325</v>
      </c>
      <c r="L423">
        <f t="shared" si="25"/>
        <v>11731</v>
      </c>
      <c r="M423" s="47">
        <f t="shared" si="26"/>
        <v>-603150</v>
      </c>
      <c r="N423">
        <f>+VLOOKUP(L423,'Trừ tiền'!Q$5:R$509,2,0)</f>
        <v>-603150</v>
      </c>
      <c r="O423" s="47">
        <f t="shared" si="27"/>
        <v>0</v>
      </c>
    </row>
    <row r="424" spans="1:15" hidden="1" x14ac:dyDescent="0.25">
      <c r="A424" s="43">
        <v>45015</v>
      </c>
      <c r="B424" s="40" t="s">
        <v>13100</v>
      </c>
      <c r="C424" s="40" t="s">
        <v>9443</v>
      </c>
      <c r="D424" s="40" t="s">
        <v>14364</v>
      </c>
      <c r="E424" s="38">
        <v>-297366</v>
      </c>
      <c r="F424" s="42" t="s">
        <v>8998</v>
      </c>
      <c r="G424" s="38">
        <v>-29737</v>
      </c>
      <c r="H424" s="38">
        <f t="shared" si="24"/>
        <v>-327103</v>
      </c>
      <c r="I424" s="40" t="s">
        <v>9001</v>
      </c>
      <c r="J424" s="40" t="s">
        <v>9002</v>
      </c>
      <c r="K424" s="45" t="s">
        <v>15325</v>
      </c>
      <c r="L424">
        <f t="shared" si="25"/>
        <v>11757</v>
      </c>
      <c r="M424" s="47">
        <f t="shared" si="26"/>
        <v>-327103</v>
      </c>
      <c r="N424">
        <f>+VLOOKUP(L424,'Trừ tiền'!Q$5:R$509,2,0)</f>
        <v>-327103</v>
      </c>
      <c r="O424" s="47">
        <f t="shared" si="27"/>
        <v>0</v>
      </c>
    </row>
    <row r="425" spans="1:15" hidden="1" x14ac:dyDescent="0.25">
      <c r="A425" s="43">
        <v>45015</v>
      </c>
      <c r="B425" s="40" t="s">
        <v>13101</v>
      </c>
      <c r="C425" s="40" t="s">
        <v>9443</v>
      </c>
      <c r="D425" s="40" t="s">
        <v>14365</v>
      </c>
      <c r="E425" s="38">
        <v>-460248</v>
      </c>
      <c r="F425" s="42" t="s">
        <v>8998</v>
      </c>
      <c r="G425" s="38">
        <v>-46025</v>
      </c>
      <c r="H425" s="38">
        <f t="shared" si="24"/>
        <v>-506273</v>
      </c>
      <c r="I425" s="40" t="s">
        <v>9001</v>
      </c>
      <c r="J425" s="40" t="s">
        <v>9002</v>
      </c>
      <c r="K425" s="45" t="s">
        <v>15325</v>
      </c>
      <c r="L425">
        <f t="shared" si="25"/>
        <v>11774</v>
      </c>
      <c r="M425" s="47">
        <f t="shared" si="26"/>
        <v>-506273</v>
      </c>
      <c r="N425">
        <f>+VLOOKUP(L425,'Trừ tiền'!Q$5:R$509,2,0)</f>
        <v>-506273</v>
      </c>
      <c r="O425" s="47">
        <f t="shared" si="27"/>
        <v>0</v>
      </c>
    </row>
    <row r="426" spans="1:15" hidden="1" x14ac:dyDescent="0.25">
      <c r="A426" s="43">
        <v>45016</v>
      </c>
      <c r="B426" s="40" t="s">
        <v>9964</v>
      </c>
      <c r="C426" s="40" t="s">
        <v>9441</v>
      </c>
      <c r="D426" s="40" t="s">
        <v>14403</v>
      </c>
      <c r="E426" s="38">
        <v>-150546</v>
      </c>
      <c r="F426" s="42" t="s">
        <v>8998</v>
      </c>
      <c r="G426" s="38">
        <v>-15055</v>
      </c>
      <c r="H426" s="38">
        <f t="shared" si="24"/>
        <v>-165601</v>
      </c>
      <c r="I426" s="40" t="s">
        <v>9034</v>
      </c>
      <c r="J426" s="40" t="s">
        <v>9035</v>
      </c>
      <c r="K426" s="45" t="s">
        <v>15325</v>
      </c>
      <c r="L426">
        <f t="shared" si="25"/>
        <v>575</v>
      </c>
      <c r="M426" s="47">
        <f t="shared" si="26"/>
        <v>-165601</v>
      </c>
      <c r="N426">
        <f>+VLOOKUP(L426,'Trừ tiền'!Q$5:R$509,2,0)</f>
        <v>-165601</v>
      </c>
      <c r="O426" s="47">
        <f t="shared" si="27"/>
        <v>0</v>
      </c>
    </row>
    <row r="427" spans="1:15" hidden="1" x14ac:dyDescent="0.25">
      <c r="A427" s="43">
        <v>45016</v>
      </c>
      <c r="B427" s="40" t="s">
        <v>13122</v>
      </c>
      <c r="C427" s="40" t="s">
        <v>9443</v>
      </c>
      <c r="D427" s="40" t="s">
        <v>14404</v>
      </c>
      <c r="E427" s="38">
        <v>-404782</v>
      </c>
      <c r="F427" s="42" t="s">
        <v>8998</v>
      </c>
      <c r="G427" s="38">
        <v>-40478</v>
      </c>
      <c r="H427" s="38">
        <f t="shared" si="24"/>
        <v>-445260</v>
      </c>
      <c r="I427" s="40" t="s">
        <v>9001</v>
      </c>
      <c r="J427" s="40" t="s">
        <v>9002</v>
      </c>
      <c r="K427" s="45" t="s">
        <v>15325</v>
      </c>
      <c r="L427">
        <f t="shared" si="25"/>
        <v>11939</v>
      </c>
      <c r="M427" s="47">
        <f t="shared" si="26"/>
        <v>-445260</v>
      </c>
      <c r="N427">
        <f>+VLOOKUP(L427,'Trừ tiền'!Q$5:R$509,2,0)</f>
        <v>-445260</v>
      </c>
      <c r="O427" s="47">
        <f t="shared" si="27"/>
        <v>0</v>
      </c>
    </row>
    <row r="428" spans="1:15" x14ac:dyDescent="0.25">
      <c r="A428" s="43">
        <v>45016</v>
      </c>
      <c r="B428" s="40" t="s">
        <v>11112</v>
      </c>
      <c r="C428" s="40" t="s">
        <v>9443</v>
      </c>
      <c r="D428" s="40" t="s">
        <v>14405</v>
      </c>
      <c r="E428" s="38">
        <v>-88200</v>
      </c>
      <c r="F428" s="42" t="s">
        <v>8998</v>
      </c>
      <c r="G428" s="38">
        <v>-8820</v>
      </c>
      <c r="H428" s="38">
        <f t="shared" si="24"/>
        <v>-97020</v>
      </c>
      <c r="I428" s="40" t="s">
        <v>9001</v>
      </c>
      <c r="J428" s="40" t="s">
        <v>9002</v>
      </c>
      <c r="K428" s="45" t="s">
        <v>15325</v>
      </c>
      <c r="L428">
        <f t="shared" si="25"/>
        <v>11966</v>
      </c>
      <c r="M428" s="47">
        <f t="shared" si="26"/>
        <v>-97020</v>
      </c>
      <c r="N428" t="e">
        <f>+VLOOKUP(L428,'Trừ tiền'!Q$5:R$509,2,0)</f>
        <v>#N/A</v>
      </c>
      <c r="O428" s="47" t="e">
        <f t="shared" si="27"/>
        <v>#N/A</v>
      </c>
    </row>
    <row r="429" spans="1:15" hidden="1" x14ac:dyDescent="0.25">
      <c r="A429" s="43">
        <v>45016</v>
      </c>
      <c r="B429" s="40" t="s">
        <v>13123</v>
      </c>
      <c r="C429" s="40" t="s">
        <v>9443</v>
      </c>
      <c r="D429" s="40" t="s">
        <v>14406</v>
      </c>
      <c r="E429" s="38">
        <v>-273746</v>
      </c>
      <c r="F429" s="42" t="s">
        <v>8998</v>
      </c>
      <c r="G429" s="38">
        <v>-27375</v>
      </c>
      <c r="H429" s="38">
        <f t="shared" si="24"/>
        <v>-301121</v>
      </c>
      <c r="I429" s="40" t="s">
        <v>9001</v>
      </c>
      <c r="J429" s="40" t="s">
        <v>9002</v>
      </c>
      <c r="K429" s="45" t="s">
        <v>15325</v>
      </c>
      <c r="L429">
        <f t="shared" si="25"/>
        <v>11967</v>
      </c>
      <c r="M429" s="47">
        <f t="shared" si="26"/>
        <v>-301121</v>
      </c>
      <c r="N429">
        <f>+VLOOKUP(L429,'Trừ tiền'!Q$5:R$509,2,0)</f>
        <v>-301121</v>
      </c>
      <c r="O429" s="47">
        <f t="shared" si="27"/>
        <v>0</v>
      </c>
    </row>
    <row r="430" spans="1:15" hidden="1" x14ac:dyDescent="0.25">
      <c r="A430" s="43">
        <v>45016</v>
      </c>
      <c r="B430" s="40" t="s">
        <v>13124</v>
      </c>
      <c r="C430" s="40" t="s">
        <v>9443</v>
      </c>
      <c r="D430" s="40" t="s">
        <v>14407</v>
      </c>
      <c r="E430" s="38">
        <v>-332005</v>
      </c>
      <c r="F430" s="42" t="s">
        <v>8998</v>
      </c>
      <c r="G430" s="38">
        <v>-33201</v>
      </c>
      <c r="H430" s="38">
        <f t="shared" si="24"/>
        <v>-365206</v>
      </c>
      <c r="I430" s="40" t="s">
        <v>9001</v>
      </c>
      <c r="J430" s="40" t="s">
        <v>9002</v>
      </c>
      <c r="K430" s="45" t="s">
        <v>15325</v>
      </c>
      <c r="L430">
        <f t="shared" si="25"/>
        <v>11968</v>
      </c>
      <c r="M430" s="47">
        <f t="shared" si="26"/>
        <v>-365206</v>
      </c>
      <c r="N430">
        <f>+VLOOKUP(L430,'Trừ tiền'!Q$5:R$509,2,0)</f>
        <v>-365206</v>
      </c>
      <c r="O430" s="47">
        <f t="shared" si="27"/>
        <v>0</v>
      </c>
    </row>
    <row r="431" spans="1:15" hidden="1" x14ac:dyDescent="0.25">
      <c r="A431" s="43">
        <v>45016</v>
      </c>
      <c r="B431" s="40" t="s">
        <v>13125</v>
      </c>
      <c r="C431" s="40" t="s">
        <v>9443</v>
      </c>
      <c r="D431" s="40" t="s">
        <v>14408</v>
      </c>
      <c r="E431" s="38">
        <v>-483720</v>
      </c>
      <c r="F431" s="42" t="s">
        <v>8998</v>
      </c>
      <c r="G431" s="38">
        <v>-48372</v>
      </c>
      <c r="H431" s="38">
        <f t="shared" si="24"/>
        <v>-532092</v>
      </c>
      <c r="I431" s="40" t="s">
        <v>9001</v>
      </c>
      <c r="J431" s="40" t="s">
        <v>9002</v>
      </c>
      <c r="K431" s="45" t="s">
        <v>15325</v>
      </c>
      <c r="L431">
        <f t="shared" si="25"/>
        <v>11981</v>
      </c>
      <c r="M431" s="47">
        <f t="shared" si="26"/>
        <v>-532092</v>
      </c>
      <c r="N431">
        <f>+VLOOKUP(L431,'Trừ tiền'!Q$5:R$509,2,0)</f>
        <v>-532092</v>
      </c>
      <c r="O431" s="47">
        <f t="shared" si="27"/>
        <v>0</v>
      </c>
    </row>
    <row r="432" spans="1:15" x14ac:dyDescent="0.25">
      <c r="A432" s="43">
        <v>45016</v>
      </c>
      <c r="B432" s="40" t="s">
        <v>13126</v>
      </c>
      <c r="C432" s="40" t="s">
        <v>9443</v>
      </c>
      <c r="D432" s="40" t="s">
        <v>14409</v>
      </c>
      <c r="E432" s="38">
        <v>-509040</v>
      </c>
      <c r="F432" s="42" t="s">
        <v>8998</v>
      </c>
      <c r="G432" s="38">
        <v>-50904</v>
      </c>
      <c r="H432" s="38">
        <f t="shared" si="24"/>
        <v>-559944</v>
      </c>
      <c r="I432" s="40" t="s">
        <v>9001</v>
      </c>
      <c r="J432" s="40" t="s">
        <v>9002</v>
      </c>
      <c r="K432" s="45" t="s">
        <v>15325</v>
      </c>
      <c r="L432">
        <f t="shared" si="25"/>
        <v>11992</v>
      </c>
      <c r="M432" s="47">
        <f t="shared" si="26"/>
        <v>-559944</v>
      </c>
      <c r="N432" t="e">
        <f>+VLOOKUP(L432,'Trừ tiền'!Q$5:R$509,2,0)</f>
        <v>#N/A</v>
      </c>
      <c r="O432" s="47" t="e">
        <f t="shared" si="27"/>
        <v>#N/A</v>
      </c>
    </row>
    <row r="433" spans="1:15" x14ac:dyDescent="0.25">
      <c r="A433" s="43">
        <v>45017</v>
      </c>
      <c r="B433" s="40" t="s">
        <v>13127</v>
      </c>
      <c r="C433" s="40" t="s">
        <v>9443</v>
      </c>
      <c r="D433" s="40" t="s">
        <v>14417</v>
      </c>
      <c r="E433" s="38">
        <v>-267300</v>
      </c>
      <c r="F433" s="42" t="s">
        <v>8998</v>
      </c>
      <c r="G433" s="38">
        <v>-26730</v>
      </c>
      <c r="H433" s="38">
        <f t="shared" si="24"/>
        <v>-294030</v>
      </c>
      <c r="I433" s="40" t="s">
        <v>9001</v>
      </c>
      <c r="J433" s="40" t="s">
        <v>9002</v>
      </c>
      <c r="K433" s="45" t="s">
        <v>15325</v>
      </c>
      <c r="L433">
        <f t="shared" si="25"/>
        <v>12043</v>
      </c>
      <c r="M433" s="47">
        <f t="shared" si="26"/>
        <v>-294030</v>
      </c>
      <c r="N433" t="e">
        <f>+VLOOKUP(L433,'Trừ tiền'!Q$5:R$509,2,0)</f>
        <v>#N/A</v>
      </c>
      <c r="O433" s="47" t="e">
        <f t="shared" si="27"/>
        <v>#N/A</v>
      </c>
    </row>
    <row r="434" spans="1:15" x14ac:dyDescent="0.25">
      <c r="A434" s="43">
        <v>45019</v>
      </c>
      <c r="B434" s="40" t="s">
        <v>9545</v>
      </c>
      <c r="C434" s="40" t="s">
        <v>10492</v>
      </c>
      <c r="D434" s="40" t="s">
        <v>14445</v>
      </c>
      <c r="E434" s="38">
        <v>-855683</v>
      </c>
      <c r="F434" s="42" t="s">
        <v>8998</v>
      </c>
      <c r="G434" s="38">
        <v>-85568</v>
      </c>
      <c r="H434" s="38">
        <f t="shared" si="24"/>
        <v>-941251</v>
      </c>
      <c r="I434" s="40" t="s">
        <v>9159</v>
      </c>
      <c r="J434" s="40" t="s">
        <v>9160</v>
      </c>
      <c r="K434" s="45" t="s">
        <v>15325</v>
      </c>
      <c r="L434">
        <f t="shared" si="25"/>
        <v>274</v>
      </c>
      <c r="M434" s="47">
        <f t="shared" si="26"/>
        <v>-941251</v>
      </c>
      <c r="N434" t="e">
        <f>+VLOOKUP(L434,'Trừ tiền'!Q$5:R$509,2,0)</f>
        <v>#N/A</v>
      </c>
      <c r="O434" s="47" t="e">
        <f t="shared" si="27"/>
        <v>#N/A</v>
      </c>
    </row>
    <row r="435" spans="1:15" x14ac:dyDescent="0.25">
      <c r="A435" s="43">
        <v>45019</v>
      </c>
      <c r="B435" s="40" t="s">
        <v>9553</v>
      </c>
      <c r="C435" s="40" t="s">
        <v>10492</v>
      </c>
      <c r="D435" s="40" t="s">
        <v>14446</v>
      </c>
      <c r="E435" s="38">
        <v>-935119</v>
      </c>
      <c r="F435" s="42" t="s">
        <v>8998</v>
      </c>
      <c r="G435" s="38">
        <v>-93512</v>
      </c>
      <c r="H435" s="38">
        <f t="shared" si="24"/>
        <v>-1028631</v>
      </c>
      <c r="I435" s="40" t="s">
        <v>9159</v>
      </c>
      <c r="J435" s="40" t="s">
        <v>9160</v>
      </c>
      <c r="K435" s="45" t="s">
        <v>15325</v>
      </c>
      <c r="L435">
        <f t="shared" si="25"/>
        <v>279</v>
      </c>
      <c r="M435" s="47">
        <f t="shared" si="26"/>
        <v>-1028631</v>
      </c>
      <c r="N435" t="e">
        <f>+VLOOKUP(L435,'Trừ tiền'!Q$5:R$509,2,0)</f>
        <v>#N/A</v>
      </c>
      <c r="O435" s="47" t="e">
        <f t="shared" si="27"/>
        <v>#N/A</v>
      </c>
    </row>
    <row r="436" spans="1:15" hidden="1" x14ac:dyDescent="0.25">
      <c r="A436" s="43">
        <v>45019</v>
      </c>
      <c r="B436" s="40" t="s">
        <v>11005</v>
      </c>
      <c r="C436" s="40" t="s">
        <v>14447</v>
      </c>
      <c r="D436" s="40" t="s">
        <v>14448</v>
      </c>
      <c r="E436" s="38">
        <v>-538072</v>
      </c>
      <c r="F436" s="42" t="s">
        <v>8998</v>
      </c>
      <c r="G436" s="38">
        <v>-53807</v>
      </c>
      <c r="H436" s="38">
        <f t="shared" si="24"/>
        <v>-591879</v>
      </c>
      <c r="I436" s="40" t="s">
        <v>10394</v>
      </c>
      <c r="J436" s="40" t="s">
        <v>10395</v>
      </c>
      <c r="K436" s="45" t="s">
        <v>15325</v>
      </c>
      <c r="L436">
        <f t="shared" si="25"/>
        <v>322</v>
      </c>
      <c r="M436" s="47">
        <f t="shared" si="26"/>
        <v>-591879</v>
      </c>
      <c r="N436">
        <f>+VLOOKUP(L436,'Trừ tiền'!Q$5:R$509,2,0)</f>
        <v>-591879</v>
      </c>
      <c r="O436" s="47">
        <f t="shared" si="27"/>
        <v>0</v>
      </c>
    </row>
    <row r="437" spans="1:15" hidden="1" x14ac:dyDescent="0.25">
      <c r="A437" s="43">
        <v>45019</v>
      </c>
      <c r="B437" s="40" t="s">
        <v>9937</v>
      </c>
      <c r="C437" s="40" t="s">
        <v>11110</v>
      </c>
      <c r="D437" s="40" t="s">
        <v>14449</v>
      </c>
      <c r="E437" s="38">
        <v>-765347</v>
      </c>
      <c r="F437" s="42" t="s">
        <v>8998</v>
      </c>
      <c r="G437" s="38">
        <v>-76535</v>
      </c>
      <c r="H437" s="38">
        <f t="shared" si="24"/>
        <v>-841882</v>
      </c>
      <c r="I437" s="40" t="s">
        <v>9766</v>
      </c>
      <c r="J437" s="40" t="s">
        <v>9767</v>
      </c>
      <c r="K437" s="45" t="s">
        <v>15325</v>
      </c>
      <c r="L437">
        <f t="shared" si="25"/>
        <v>526</v>
      </c>
      <c r="M437" s="47">
        <f t="shared" si="26"/>
        <v>-841882</v>
      </c>
      <c r="N437">
        <f>+VLOOKUP(L437,'Trừ tiền'!Q$5:R$509,2,0)</f>
        <v>-841882</v>
      </c>
      <c r="O437" s="47">
        <f t="shared" si="27"/>
        <v>0</v>
      </c>
    </row>
    <row r="438" spans="1:15" hidden="1" x14ac:dyDescent="0.25">
      <c r="A438" s="43">
        <v>45019</v>
      </c>
      <c r="B438" s="40" t="s">
        <v>9938</v>
      </c>
      <c r="C438" s="40" t="s">
        <v>11110</v>
      </c>
      <c r="D438" s="40" t="s">
        <v>14450</v>
      </c>
      <c r="E438" s="38">
        <v>-93288</v>
      </c>
      <c r="F438" s="42" t="s">
        <v>8998</v>
      </c>
      <c r="G438" s="38">
        <v>-9329</v>
      </c>
      <c r="H438" s="38">
        <f t="shared" si="24"/>
        <v>-102617</v>
      </c>
      <c r="I438" s="40" t="s">
        <v>9766</v>
      </c>
      <c r="J438" s="40" t="s">
        <v>9767</v>
      </c>
      <c r="K438" s="45" t="s">
        <v>15325</v>
      </c>
      <c r="L438">
        <f t="shared" si="25"/>
        <v>527</v>
      </c>
      <c r="M438" s="47">
        <f t="shared" si="26"/>
        <v>-102617</v>
      </c>
      <c r="N438">
        <f>+VLOOKUP(L438,'Trừ tiền'!Q$5:R$509,2,0)</f>
        <v>-102617</v>
      </c>
      <c r="O438" s="47">
        <f t="shared" si="27"/>
        <v>0</v>
      </c>
    </row>
    <row r="439" spans="1:15" hidden="1" x14ac:dyDescent="0.25">
      <c r="A439" s="43">
        <v>45019</v>
      </c>
      <c r="B439" s="40" t="s">
        <v>12642</v>
      </c>
      <c r="C439" s="40" t="s">
        <v>9443</v>
      </c>
      <c r="D439" s="40" t="s">
        <v>14451</v>
      </c>
      <c r="E439" s="38">
        <v>-357198</v>
      </c>
      <c r="F439" s="42" t="s">
        <v>8998</v>
      </c>
      <c r="G439" s="38">
        <v>-35720</v>
      </c>
      <c r="H439" s="38">
        <f t="shared" si="24"/>
        <v>-392918</v>
      </c>
      <c r="I439" s="40" t="s">
        <v>9001</v>
      </c>
      <c r="J439" s="40" t="s">
        <v>9002</v>
      </c>
      <c r="K439" s="45" t="s">
        <v>15325</v>
      </c>
      <c r="L439">
        <f t="shared" si="25"/>
        <v>8716</v>
      </c>
      <c r="M439" s="47">
        <f t="shared" si="26"/>
        <v>-392918</v>
      </c>
      <c r="N439">
        <f>+VLOOKUP(L439,'Trừ tiền'!Q$5:R$509,2,0)</f>
        <v>-392918</v>
      </c>
      <c r="O439" s="47">
        <f t="shared" si="27"/>
        <v>0</v>
      </c>
    </row>
    <row r="440" spans="1:15" x14ac:dyDescent="0.25">
      <c r="A440" s="43">
        <v>45019</v>
      </c>
      <c r="B440" s="40" t="s">
        <v>11113</v>
      </c>
      <c r="C440" s="40" t="s">
        <v>9443</v>
      </c>
      <c r="D440" s="40" t="s">
        <v>14452</v>
      </c>
      <c r="E440" s="38">
        <v>-1326422</v>
      </c>
      <c r="F440" s="42" t="s">
        <v>8998</v>
      </c>
      <c r="G440" s="38">
        <v>-132642</v>
      </c>
      <c r="H440" s="38">
        <f t="shared" si="24"/>
        <v>-1459064</v>
      </c>
      <c r="I440" s="40" t="s">
        <v>9001</v>
      </c>
      <c r="J440" s="40" t="s">
        <v>9002</v>
      </c>
      <c r="K440" s="45" t="s">
        <v>15325</v>
      </c>
      <c r="L440">
        <f t="shared" si="25"/>
        <v>12079</v>
      </c>
      <c r="M440" s="47">
        <f t="shared" si="26"/>
        <v>-1459064</v>
      </c>
      <c r="N440" t="e">
        <f>+VLOOKUP(L440,'Trừ tiền'!Q$5:R$509,2,0)</f>
        <v>#N/A</v>
      </c>
      <c r="O440" s="47" t="e">
        <f t="shared" si="27"/>
        <v>#N/A</v>
      </c>
    </row>
    <row r="441" spans="1:15" x14ac:dyDescent="0.25">
      <c r="A441" s="43">
        <v>45019</v>
      </c>
      <c r="B441" s="40" t="s">
        <v>13128</v>
      </c>
      <c r="C441" s="40" t="s">
        <v>9443</v>
      </c>
      <c r="D441" s="40" t="s">
        <v>14453</v>
      </c>
      <c r="E441" s="38">
        <v>-658968</v>
      </c>
      <c r="F441" s="42" t="s">
        <v>8998</v>
      </c>
      <c r="G441" s="38">
        <v>-65897</v>
      </c>
      <c r="H441" s="38">
        <f t="shared" si="24"/>
        <v>-724865</v>
      </c>
      <c r="I441" s="40" t="s">
        <v>9001</v>
      </c>
      <c r="J441" s="40" t="s">
        <v>9002</v>
      </c>
      <c r="K441" s="45" t="s">
        <v>15325</v>
      </c>
      <c r="L441">
        <f t="shared" si="25"/>
        <v>12081</v>
      </c>
      <c r="M441" s="47">
        <f t="shared" si="26"/>
        <v>-724865</v>
      </c>
      <c r="N441" t="e">
        <f>+VLOOKUP(L441,'Trừ tiền'!Q$5:R$509,2,0)</f>
        <v>#N/A</v>
      </c>
      <c r="O441" s="47" t="e">
        <f t="shared" si="27"/>
        <v>#N/A</v>
      </c>
    </row>
    <row r="442" spans="1:15" x14ac:dyDescent="0.25">
      <c r="A442" s="43">
        <v>45019</v>
      </c>
      <c r="B442" s="40" t="s">
        <v>11733</v>
      </c>
      <c r="C442" s="40" t="s">
        <v>9443</v>
      </c>
      <c r="D442" s="40" t="s">
        <v>14454</v>
      </c>
      <c r="E442" s="38">
        <v>-1031532</v>
      </c>
      <c r="F442" s="42" t="s">
        <v>8998</v>
      </c>
      <c r="G442" s="38">
        <v>-103153</v>
      </c>
      <c r="H442" s="38">
        <f t="shared" si="24"/>
        <v>-1134685</v>
      </c>
      <c r="I442" s="40" t="s">
        <v>9001</v>
      </c>
      <c r="J442" s="40" t="s">
        <v>9002</v>
      </c>
      <c r="K442" s="45" t="s">
        <v>15325</v>
      </c>
      <c r="L442">
        <f t="shared" si="25"/>
        <v>12082</v>
      </c>
      <c r="M442" s="47">
        <f t="shared" si="26"/>
        <v>-1134685</v>
      </c>
      <c r="N442" t="e">
        <f>+VLOOKUP(L442,'Trừ tiền'!Q$5:R$509,2,0)</f>
        <v>#N/A</v>
      </c>
      <c r="O442" s="47" t="e">
        <f t="shared" si="27"/>
        <v>#N/A</v>
      </c>
    </row>
    <row r="443" spans="1:15" x14ac:dyDescent="0.25">
      <c r="A443" s="43">
        <v>45019</v>
      </c>
      <c r="B443" s="40" t="s">
        <v>11821</v>
      </c>
      <c r="C443" s="40" t="s">
        <v>9443</v>
      </c>
      <c r="D443" s="40" t="s">
        <v>14455</v>
      </c>
      <c r="E443" s="38">
        <v>-1501012</v>
      </c>
      <c r="F443" s="42" t="s">
        <v>8998</v>
      </c>
      <c r="G443" s="38">
        <v>-150101</v>
      </c>
      <c r="H443" s="38">
        <f t="shared" si="24"/>
        <v>-1651113</v>
      </c>
      <c r="I443" s="40" t="s">
        <v>9001</v>
      </c>
      <c r="J443" s="40" t="s">
        <v>9002</v>
      </c>
      <c r="K443" s="45" t="s">
        <v>15325</v>
      </c>
      <c r="L443">
        <f t="shared" si="25"/>
        <v>12232</v>
      </c>
      <c r="M443" s="47">
        <f t="shared" si="26"/>
        <v>-1651113</v>
      </c>
      <c r="N443" t="e">
        <f>+VLOOKUP(L443,'Trừ tiền'!Q$5:R$509,2,0)</f>
        <v>#N/A</v>
      </c>
      <c r="O443" s="47" t="e">
        <f t="shared" si="27"/>
        <v>#N/A</v>
      </c>
    </row>
    <row r="444" spans="1:15" x14ac:dyDescent="0.25">
      <c r="A444" s="43">
        <v>45019</v>
      </c>
      <c r="B444" s="40" t="s">
        <v>11822</v>
      </c>
      <c r="C444" s="40" t="s">
        <v>9443</v>
      </c>
      <c r="D444" s="40" t="s">
        <v>14456</v>
      </c>
      <c r="E444" s="38">
        <v>-219450</v>
      </c>
      <c r="F444" s="42" t="s">
        <v>8998</v>
      </c>
      <c r="G444" s="38">
        <v>-21945</v>
      </c>
      <c r="H444" s="38">
        <f t="shared" si="24"/>
        <v>-241395</v>
      </c>
      <c r="I444" s="40" t="s">
        <v>9001</v>
      </c>
      <c r="J444" s="40" t="s">
        <v>9002</v>
      </c>
      <c r="K444" s="45" t="s">
        <v>15325</v>
      </c>
      <c r="L444">
        <f t="shared" si="25"/>
        <v>12261</v>
      </c>
      <c r="M444" s="47">
        <f t="shared" si="26"/>
        <v>-241395</v>
      </c>
      <c r="N444" t="e">
        <f>+VLOOKUP(L444,'Trừ tiền'!Q$5:R$509,2,0)</f>
        <v>#N/A</v>
      </c>
      <c r="O444" s="47" t="e">
        <f t="shared" si="27"/>
        <v>#N/A</v>
      </c>
    </row>
    <row r="445" spans="1:15" hidden="1" x14ac:dyDescent="0.25">
      <c r="A445" s="43">
        <v>45020</v>
      </c>
      <c r="B445" s="40" t="s">
        <v>9459</v>
      </c>
      <c r="C445" s="40" t="s">
        <v>13410</v>
      </c>
      <c r="D445" s="40" t="s">
        <v>14490</v>
      </c>
      <c r="E445" s="38">
        <v>-742500</v>
      </c>
      <c r="F445" s="42" t="s">
        <v>8998</v>
      </c>
      <c r="G445" s="38">
        <v>-74250</v>
      </c>
      <c r="H445" s="38">
        <f t="shared" si="24"/>
        <v>-816750</v>
      </c>
      <c r="I445" s="40" t="s">
        <v>9315</v>
      </c>
      <c r="J445" s="40" t="s">
        <v>9316</v>
      </c>
      <c r="K445" s="45" t="s">
        <v>15325</v>
      </c>
      <c r="L445">
        <f t="shared" si="25"/>
        <v>230</v>
      </c>
      <c r="M445" s="47">
        <f t="shared" si="26"/>
        <v>-816750</v>
      </c>
      <c r="N445">
        <f>+VLOOKUP(L445,'Trừ tiền'!Q$5:R$509,2,0)</f>
        <v>-816750</v>
      </c>
      <c r="O445" s="47">
        <f t="shared" si="27"/>
        <v>0</v>
      </c>
    </row>
    <row r="446" spans="1:15" x14ac:dyDescent="0.25">
      <c r="A446" s="43">
        <v>45020</v>
      </c>
      <c r="B446" s="40" t="s">
        <v>9508</v>
      </c>
      <c r="C446" s="40" t="s">
        <v>10721</v>
      </c>
      <c r="D446" s="40" t="s">
        <v>14491</v>
      </c>
      <c r="E446" s="38">
        <v>-504756</v>
      </c>
      <c r="F446" s="42" t="s">
        <v>8998</v>
      </c>
      <c r="G446" s="38">
        <v>-50476</v>
      </c>
      <c r="H446" s="38">
        <f t="shared" si="24"/>
        <v>-555232</v>
      </c>
      <c r="I446" s="40" t="s">
        <v>9343</v>
      </c>
      <c r="J446" s="40" t="s">
        <v>9344</v>
      </c>
      <c r="K446" s="45" t="s">
        <v>15325</v>
      </c>
      <c r="L446">
        <f t="shared" si="25"/>
        <v>254</v>
      </c>
      <c r="M446" s="47">
        <f t="shared" si="26"/>
        <v>-555232</v>
      </c>
      <c r="N446" t="e">
        <f>+VLOOKUP(L446,'Trừ tiền'!Q$5:R$509,2,0)</f>
        <v>#N/A</v>
      </c>
      <c r="O446" s="47" t="e">
        <f t="shared" si="27"/>
        <v>#N/A</v>
      </c>
    </row>
    <row r="447" spans="1:15" x14ac:dyDescent="0.25">
      <c r="A447" s="43">
        <v>45021</v>
      </c>
      <c r="B447" s="40" t="s">
        <v>10280</v>
      </c>
      <c r="C447" s="40" t="s">
        <v>10562</v>
      </c>
      <c r="D447" s="40" t="s">
        <v>14523</v>
      </c>
      <c r="E447" s="38">
        <v>-304287</v>
      </c>
      <c r="F447" s="42" t="s">
        <v>8998</v>
      </c>
      <c r="G447" s="38">
        <v>-30429</v>
      </c>
      <c r="H447" s="38">
        <f t="shared" si="24"/>
        <v>-334716</v>
      </c>
      <c r="I447" s="40" t="s">
        <v>9284</v>
      </c>
      <c r="J447" s="40" t="s">
        <v>9285</v>
      </c>
      <c r="K447" s="45" t="s">
        <v>15325</v>
      </c>
      <c r="L447">
        <f t="shared" si="25"/>
        <v>1267</v>
      </c>
      <c r="M447" s="47">
        <f t="shared" si="26"/>
        <v>-334716</v>
      </c>
      <c r="N447" t="e">
        <f>+VLOOKUP(L447,'Trừ tiền'!Q$5:R$509,2,0)</f>
        <v>#N/A</v>
      </c>
      <c r="O447" s="47" t="e">
        <f t="shared" si="27"/>
        <v>#N/A</v>
      </c>
    </row>
    <row r="448" spans="1:15" x14ac:dyDescent="0.25">
      <c r="A448" s="43">
        <v>45021</v>
      </c>
      <c r="B448" s="40" t="s">
        <v>10638</v>
      </c>
      <c r="C448" s="40" t="s">
        <v>10562</v>
      </c>
      <c r="D448" s="40" t="s">
        <v>14524</v>
      </c>
      <c r="E448" s="38">
        <v>-475167</v>
      </c>
      <c r="F448" s="42" t="s">
        <v>8998</v>
      </c>
      <c r="G448" s="38">
        <v>-47517</v>
      </c>
      <c r="H448" s="38">
        <f t="shared" si="24"/>
        <v>-522684</v>
      </c>
      <c r="I448" s="40" t="s">
        <v>9284</v>
      </c>
      <c r="J448" s="40" t="s">
        <v>9285</v>
      </c>
      <c r="K448" s="45" t="s">
        <v>15325</v>
      </c>
      <c r="L448">
        <f t="shared" si="25"/>
        <v>1268</v>
      </c>
      <c r="M448" s="47">
        <f t="shared" si="26"/>
        <v>-522684</v>
      </c>
      <c r="N448" t="e">
        <f>+VLOOKUP(L448,'Trừ tiền'!Q$5:R$509,2,0)</f>
        <v>#N/A</v>
      </c>
      <c r="O448" s="47" t="e">
        <f t="shared" si="27"/>
        <v>#N/A</v>
      </c>
    </row>
    <row r="449" spans="1:15" x14ac:dyDescent="0.25">
      <c r="A449" s="43">
        <v>45021</v>
      </c>
      <c r="B449" s="40" t="s">
        <v>11734</v>
      </c>
      <c r="C449" s="40" t="s">
        <v>9443</v>
      </c>
      <c r="D449" s="40" t="s">
        <v>14525</v>
      </c>
      <c r="E449" s="38">
        <v>-731667</v>
      </c>
      <c r="F449" s="42" t="s">
        <v>8998</v>
      </c>
      <c r="G449" s="38">
        <v>-73166</v>
      </c>
      <c r="H449" s="38">
        <f t="shared" si="24"/>
        <v>-804833</v>
      </c>
      <c r="I449" s="40" t="s">
        <v>9001</v>
      </c>
      <c r="J449" s="40" t="s">
        <v>9002</v>
      </c>
      <c r="K449" s="45" t="s">
        <v>15325</v>
      </c>
      <c r="L449">
        <f t="shared" si="25"/>
        <v>12083</v>
      </c>
      <c r="M449" s="47">
        <f t="shared" si="26"/>
        <v>-804833</v>
      </c>
      <c r="N449" t="e">
        <f>+VLOOKUP(L449,'Trừ tiền'!Q$5:R$509,2,0)</f>
        <v>#N/A</v>
      </c>
      <c r="O449" s="47" t="e">
        <f t="shared" si="27"/>
        <v>#N/A</v>
      </c>
    </row>
    <row r="450" spans="1:15" hidden="1" x14ac:dyDescent="0.25">
      <c r="A450" s="43">
        <v>45021</v>
      </c>
      <c r="B450" s="40" t="s">
        <v>13149</v>
      </c>
      <c r="C450" s="40" t="s">
        <v>9443</v>
      </c>
      <c r="D450" s="40" t="s">
        <v>14526</v>
      </c>
      <c r="E450" s="38">
        <v>-729860</v>
      </c>
      <c r="F450" s="42" t="s">
        <v>8998</v>
      </c>
      <c r="G450" s="38">
        <v>-72987</v>
      </c>
      <c r="H450" s="38">
        <f t="shared" si="24"/>
        <v>-802847</v>
      </c>
      <c r="I450" s="40" t="s">
        <v>9001</v>
      </c>
      <c r="J450" s="40" t="s">
        <v>9002</v>
      </c>
      <c r="K450" s="45" t="s">
        <v>15325</v>
      </c>
      <c r="L450">
        <f t="shared" si="25"/>
        <v>12427</v>
      </c>
      <c r="M450" s="47">
        <f t="shared" si="26"/>
        <v>-802847</v>
      </c>
      <c r="N450">
        <f>+VLOOKUP(L450,'Trừ tiền'!Q$5:R$509,2,0)</f>
        <v>-802846</v>
      </c>
      <c r="O450" s="47">
        <f t="shared" si="27"/>
        <v>1</v>
      </c>
    </row>
    <row r="451" spans="1:15" x14ac:dyDescent="0.25">
      <c r="A451" s="43">
        <v>45021</v>
      </c>
      <c r="B451" s="40" t="s">
        <v>13150</v>
      </c>
      <c r="C451" s="40" t="s">
        <v>9443</v>
      </c>
      <c r="D451" s="40" t="s">
        <v>14527</v>
      </c>
      <c r="E451" s="38">
        <v>-563298</v>
      </c>
      <c r="F451" s="42" t="s">
        <v>8998</v>
      </c>
      <c r="G451" s="38">
        <v>-56330</v>
      </c>
      <c r="H451" s="38">
        <f t="shared" si="24"/>
        <v>-619628</v>
      </c>
      <c r="I451" s="40" t="s">
        <v>9001</v>
      </c>
      <c r="J451" s="40" t="s">
        <v>9002</v>
      </c>
      <c r="K451" s="45" t="s">
        <v>15325</v>
      </c>
      <c r="L451">
        <f t="shared" si="25"/>
        <v>12480</v>
      </c>
      <c r="M451" s="47">
        <f t="shared" si="26"/>
        <v>-619628</v>
      </c>
      <c r="N451" t="e">
        <f>+VLOOKUP(L451,'Trừ tiền'!Q$5:R$509,2,0)</f>
        <v>#N/A</v>
      </c>
      <c r="O451" s="47" t="e">
        <f t="shared" si="27"/>
        <v>#N/A</v>
      </c>
    </row>
    <row r="452" spans="1:15" x14ac:dyDescent="0.25">
      <c r="A452" s="43">
        <v>45021</v>
      </c>
      <c r="B452" s="40" t="s">
        <v>13151</v>
      </c>
      <c r="C452" s="40" t="s">
        <v>9443</v>
      </c>
      <c r="D452" s="40" t="s">
        <v>14528</v>
      </c>
      <c r="E452" s="38">
        <v>-653901</v>
      </c>
      <c r="F452" s="42" t="s">
        <v>8998</v>
      </c>
      <c r="G452" s="38">
        <v>-65390</v>
      </c>
      <c r="H452" s="38">
        <f t="shared" si="24"/>
        <v>-719291</v>
      </c>
      <c r="I452" s="40" t="s">
        <v>9001</v>
      </c>
      <c r="J452" s="40" t="s">
        <v>9002</v>
      </c>
      <c r="K452" s="45" t="s">
        <v>15325</v>
      </c>
      <c r="L452">
        <f t="shared" si="25"/>
        <v>12526</v>
      </c>
      <c r="M452" s="47">
        <f t="shared" si="26"/>
        <v>-719291</v>
      </c>
      <c r="N452" t="e">
        <f>+VLOOKUP(L452,'Trừ tiền'!Q$5:R$509,2,0)</f>
        <v>#N/A</v>
      </c>
      <c r="O452" s="47" t="e">
        <f t="shared" si="27"/>
        <v>#N/A</v>
      </c>
    </row>
    <row r="453" spans="1:15" x14ac:dyDescent="0.25">
      <c r="A453" s="43">
        <v>45022</v>
      </c>
      <c r="B453" s="40" t="s">
        <v>9581</v>
      </c>
      <c r="C453" s="40" t="s">
        <v>10492</v>
      </c>
      <c r="D453" s="40" t="s">
        <v>14560</v>
      </c>
      <c r="E453" s="38">
        <v>-222116</v>
      </c>
      <c r="F453" s="42" t="s">
        <v>8998</v>
      </c>
      <c r="G453" s="38">
        <v>-22212</v>
      </c>
      <c r="H453" s="38">
        <f t="shared" ref="H453:H516" si="28">+G453+E453</f>
        <v>-244328</v>
      </c>
      <c r="I453" s="40" t="s">
        <v>9159</v>
      </c>
      <c r="J453" s="40" t="s">
        <v>9160</v>
      </c>
      <c r="K453" s="45" t="s">
        <v>15325</v>
      </c>
      <c r="L453">
        <f t="shared" ref="L453:L516" si="29">+B453*1</f>
        <v>294</v>
      </c>
      <c r="M453" s="47">
        <f t="shared" ref="M453:M516" si="30">+H453</f>
        <v>-244328</v>
      </c>
      <c r="N453" t="s">
        <v>17926</v>
      </c>
      <c r="O453" s="47" t="e">
        <f t="shared" ref="O453:O516" si="31">+N453-M453</f>
        <v>#VALUE!</v>
      </c>
    </row>
    <row r="454" spans="1:15" x14ac:dyDescent="0.25">
      <c r="A454" s="43">
        <v>45022</v>
      </c>
      <c r="B454" s="40" t="s">
        <v>9585</v>
      </c>
      <c r="C454" s="40" t="s">
        <v>10492</v>
      </c>
      <c r="D454" s="40" t="s">
        <v>14561</v>
      </c>
      <c r="E454" s="38">
        <v>-269632</v>
      </c>
      <c r="F454" s="42" t="s">
        <v>8998</v>
      </c>
      <c r="G454" s="38">
        <v>-26963</v>
      </c>
      <c r="H454" s="38">
        <f t="shared" si="28"/>
        <v>-296595</v>
      </c>
      <c r="I454" s="40" t="s">
        <v>9159</v>
      </c>
      <c r="J454" s="40" t="s">
        <v>9160</v>
      </c>
      <c r="K454" s="45" t="s">
        <v>15325</v>
      </c>
      <c r="L454">
        <f t="shared" si="29"/>
        <v>295</v>
      </c>
      <c r="M454" s="47">
        <f t="shared" si="30"/>
        <v>-296595</v>
      </c>
      <c r="N454" t="e">
        <f>+VLOOKUP(L454,'Trừ tiền'!Q$5:R$509,2,0)</f>
        <v>#N/A</v>
      </c>
      <c r="O454" s="47" t="e">
        <f t="shared" si="31"/>
        <v>#N/A</v>
      </c>
    </row>
    <row r="455" spans="1:15" x14ac:dyDescent="0.25">
      <c r="A455" s="43">
        <v>45022</v>
      </c>
      <c r="B455" s="40" t="s">
        <v>9591</v>
      </c>
      <c r="C455" s="40" t="s">
        <v>10492</v>
      </c>
      <c r="D455" s="40" t="s">
        <v>14562</v>
      </c>
      <c r="E455" s="38">
        <v>-444232</v>
      </c>
      <c r="F455" s="42" t="s">
        <v>8998</v>
      </c>
      <c r="G455" s="38">
        <v>-44423</v>
      </c>
      <c r="H455" s="38">
        <f t="shared" si="28"/>
        <v>-488655</v>
      </c>
      <c r="I455" s="40" t="s">
        <v>9159</v>
      </c>
      <c r="J455" s="40" t="s">
        <v>9160</v>
      </c>
      <c r="K455" s="45" t="s">
        <v>15325</v>
      </c>
      <c r="L455">
        <f t="shared" si="29"/>
        <v>297</v>
      </c>
      <c r="M455" s="47">
        <f t="shared" si="30"/>
        <v>-488655</v>
      </c>
      <c r="N455" t="e">
        <f>+VLOOKUP(L455,'Trừ tiền'!Q$5:R$509,2,0)</f>
        <v>#N/A</v>
      </c>
      <c r="O455" s="47" t="e">
        <f t="shared" si="31"/>
        <v>#N/A</v>
      </c>
    </row>
    <row r="456" spans="1:15" hidden="1" x14ac:dyDescent="0.25">
      <c r="A456" s="43">
        <v>45022</v>
      </c>
      <c r="B456" s="40" t="s">
        <v>9914</v>
      </c>
      <c r="C456" s="40" t="s">
        <v>11180</v>
      </c>
      <c r="D456" s="40" t="s">
        <v>14563</v>
      </c>
      <c r="E456" s="38">
        <v>-119066</v>
      </c>
      <c r="F456" s="42" t="s">
        <v>8998</v>
      </c>
      <c r="G456" s="38">
        <v>-11907</v>
      </c>
      <c r="H456" s="38">
        <f t="shared" si="28"/>
        <v>-130973</v>
      </c>
      <c r="I456" s="40" t="s">
        <v>9601</v>
      </c>
      <c r="J456" s="40" t="s">
        <v>9602</v>
      </c>
      <c r="K456" s="45" t="s">
        <v>15325</v>
      </c>
      <c r="L456">
        <f t="shared" si="29"/>
        <v>507</v>
      </c>
      <c r="M456" s="47">
        <f t="shared" si="30"/>
        <v>-130973</v>
      </c>
      <c r="N456">
        <f>+VLOOKUP(L456,'Trừ tiền'!Q$5:R$509,2,0)</f>
        <v>-130973</v>
      </c>
      <c r="O456" s="47">
        <f t="shared" si="31"/>
        <v>0</v>
      </c>
    </row>
    <row r="457" spans="1:15" x14ac:dyDescent="0.25">
      <c r="A457" s="43">
        <v>45022</v>
      </c>
      <c r="B457" s="40" t="s">
        <v>9918</v>
      </c>
      <c r="C457" s="40" t="s">
        <v>11180</v>
      </c>
      <c r="D457" s="40" t="s">
        <v>14563</v>
      </c>
      <c r="E457" s="38">
        <v>-88200</v>
      </c>
      <c r="F457" s="42" t="s">
        <v>8998</v>
      </c>
      <c r="G457" s="38">
        <v>-8820</v>
      </c>
      <c r="H457" s="38">
        <f t="shared" si="28"/>
        <v>-97020</v>
      </c>
      <c r="I457" s="40" t="s">
        <v>9601</v>
      </c>
      <c r="J457" s="40" t="s">
        <v>9602</v>
      </c>
      <c r="K457" s="45" t="s">
        <v>15325</v>
      </c>
      <c r="L457">
        <f t="shared" si="29"/>
        <v>509</v>
      </c>
      <c r="M457" s="47">
        <f t="shared" si="30"/>
        <v>-97020</v>
      </c>
      <c r="N457" t="e">
        <f>+VLOOKUP(L457,'Trừ tiền'!Q$5:R$509,2,0)</f>
        <v>#N/A</v>
      </c>
      <c r="O457" s="47" t="e">
        <f t="shared" si="31"/>
        <v>#N/A</v>
      </c>
    </row>
    <row r="458" spans="1:15" hidden="1" x14ac:dyDescent="0.25">
      <c r="A458" s="43">
        <v>45022</v>
      </c>
      <c r="B458" s="40" t="s">
        <v>10018</v>
      </c>
      <c r="C458" s="40" t="s">
        <v>9441</v>
      </c>
      <c r="D458" s="40" t="s">
        <v>14564</v>
      </c>
      <c r="E458" s="38">
        <v>-315482</v>
      </c>
      <c r="F458" s="42" t="s">
        <v>8998</v>
      </c>
      <c r="G458" s="38">
        <v>-31548</v>
      </c>
      <c r="H458" s="38">
        <f t="shared" si="28"/>
        <v>-347030</v>
      </c>
      <c r="I458" s="40" t="s">
        <v>9034</v>
      </c>
      <c r="J458" s="40" t="s">
        <v>9035</v>
      </c>
      <c r="K458" s="45" t="s">
        <v>15325</v>
      </c>
      <c r="L458">
        <f t="shared" si="29"/>
        <v>616</v>
      </c>
      <c r="M458" s="47">
        <f t="shared" si="30"/>
        <v>-347030</v>
      </c>
      <c r="N458">
        <f>+VLOOKUP(L458,'Trừ tiền'!Q$5:R$509,2,0)</f>
        <v>-347030</v>
      </c>
      <c r="O458" s="47">
        <f t="shared" si="31"/>
        <v>0</v>
      </c>
    </row>
    <row r="459" spans="1:15" hidden="1" x14ac:dyDescent="0.25">
      <c r="A459" s="43">
        <v>45022</v>
      </c>
      <c r="B459" s="40" t="s">
        <v>10027</v>
      </c>
      <c r="C459" s="40" t="s">
        <v>9441</v>
      </c>
      <c r="D459" s="40" t="s">
        <v>14565</v>
      </c>
      <c r="E459" s="38">
        <v>-185308</v>
      </c>
      <c r="F459" s="42" t="s">
        <v>8998</v>
      </c>
      <c r="G459" s="38">
        <v>-18531</v>
      </c>
      <c r="H459" s="38">
        <f t="shared" si="28"/>
        <v>-203839</v>
      </c>
      <c r="I459" s="40" t="s">
        <v>9034</v>
      </c>
      <c r="J459" s="40" t="s">
        <v>9035</v>
      </c>
      <c r="K459" s="45" t="s">
        <v>15325</v>
      </c>
      <c r="L459">
        <f t="shared" si="29"/>
        <v>623</v>
      </c>
      <c r="M459" s="47">
        <f t="shared" si="30"/>
        <v>-203839</v>
      </c>
      <c r="N459">
        <f>+VLOOKUP(L459,'Trừ tiền'!Q$5:R$509,2,0)</f>
        <v>-203839</v>
      </c>
      <c r="O459" s="47">
        <f t="shared" si="31"/>
        <v>0</v>
      </c>
    </row>
    <row r="460" spans="1:15" x14ac:dyDescent="0.25">
      <c r="A460" s="43">
        <v>45022</v>
      </c>
      <c r="B460" s="40" t="s">
        <v>13154</v>
      </c>
      <c r="C460" s="40" t="s">
        <v>9443</v>
      </c>
      <c r="D460" s="40" t="s">
        <v>14566</v>
      </c>
      <c r="E460" s="38">
        <v>-444232</v>
      </c>
      <c r="F460" s="42" t="s">
        <v>8998</v>
      </c>
      <c r="G460" s="38">
        <v>-44423</v>
      </c>
      <c r="H460" s="38">
        <f t="shared" si="28"/>
        <v>-488655</v>
      </c>
      <c r="I460" s="40" t="s">
        <v>9001</v>
      </c>
      <c r="J460" s="40" t="s">
        <v>9002</v>
      </c>
      <c r="K460" s="45" t="s">
        <v>15325</v>
      </c>
      <c r="L460">
        <f t="shared" si="29"/>
        <v>12559</v>
      </c>
      <c r="M460" s="47">
        <f t="shared" si="30"/>
        <v>-488655</v>
      </c>
      <c r="N460" t="e">
        <f>+VLOOKUP(L460,'Trừ tiền'!Q$5:R$509,2,0)</f>
        <v>#N/A</v>
      </c>
      <c r="O460" s="47" t="e">
        <f t="shared" si="31"/>
        <v>#N/A</v>
      </c>
    </row>
    <row r="461" spans="1:15" hidden="1" x14ac:dyDescent="0.25">
      <c r="A461" s="43">
        <v>45023</v>
      </c>
      <c r="B461" s="40" t="s">
        <v>9555</v>
      </c>
      <c r="C461" s="40" t="s">
        <v>12701</v>
      </c>
      <c r="D461" s="40" t="s">
        <v>14589</v>
      </c>
      <c r="E461" s="38">
        <v>-119066</v>
      </c>
      <c r="F461" s="42" t="s">
        <v>8998</v>
      </c>
      <c r="G461" s="38">
        <v>-11907</v>
      </c>
      <c r="H461" s="38">
        <f t="shared" si="28"/>
        <v>-130973</v>
      </c>
      <c r="I461" s="40" t="s">
        <v>9635</v>
      </c>
      <c r="J461" s="40" t="s">
        <v>9636</v>
      </c>
      <c r="K461" s="45" t="s">
        <v>15325</v>
      </c>
      <c r="L461">
        <f t="shared" si="29"/>
        <v>280</v>
      </c>
      <c r="M461" s="47">
        <f t="shared" si="30"/>
        <v>-130973</v>
      </c>
      <c r="N461">
        <f>+VLOOKUP(L461,'Trừ tiền'!Q$5:R$509,2,0)</f>
        <v>-130973</v>
      </c>
      <c r="O461" s="47">
        <f t="shared" si="31"/>
        <v>0</v>
      </c>
    </row>
    <row r="462" spans="1:15" hidden="1" x14ac:dyDescent="0.25">
      <c r="A462" s="43">
        <v>45023</v>
      </c>
      <c r="B462" s="40" t="s">
        <v>10037</v>
      </c>
      <c r="C462" s="40" t="s">
        <v>9441</v>
      </c>
      <c r="D462" s="40" t="s">
        <v>14590</v>
      </c>
      <c r="E462" s="38">
        <v>-232262</v>
      </c>
      <c r="F462" s="42" t="s">
        <v>8998</v>
      </c>
      <c r="G462" s="38">
        <v>-23226</v>
      </c>
      <c r="H462" s="38">
        <f t="shared" si="28"/>
        <v>-255488</v>
      </c>
      <c r="I462" s="40" t="s">
        <v>9034</v>
      </c>
      <c r="J462" s="40" t="s">
        <v>9035</v>
      </c>
      <c r="K462" s="45" t="s">
        <v>15325</v>
      </c>
      <c r="L462">
        <f t="shared" si="29"/>
        <v>627</v>
      </c>
      <c r="M462" s="47">
        <f t="shared" si="30"/>
        <v>-255488</v>
      </c>
      <c r="N462">
        <f>+VLOOKUP(L462,'Trừ tiền'!Q$5:R$509,2,0)</f>
        <v>-255488</v>
      </c>
      <c r="O462" s="47">
        <f t="shared" si="31"/>
        <v>0</v>
      </c>
    </row>
    <row r="463" spans="1:15" hidden="1" x14ac:dyDescent="0.25">
      <c r="A463" s="43">
        <v>45023</v>
      </c>
      <c r="B463" s="40" t="s">
        <v>10041</v>
      </c>
      <c r="C463" s="40" t="s">
        <v>9441</v>
      </c>
      <c r="D463" s="40" t="s">
        <v>14591</v>
      </c>
      <c r="E463" s="38">
        <v>-146862</v>
      </c>
      <c r="F463" s="42" t="s">
        <v>8998</v>
      </c>
      <c r="G463" s="38">
        <v>-14686</v>
      </c>
      <c r="H463" s="38">
        <f t="shared" si="28"/>
        <v>-161548</v>
      </c>
      <c r="I463" s="40" t="s">
        <v>9034</v>
      </c>
      <c r="J463" s="40" t="s">
        <v>9035</v>
      </c>
      <c r="K463" s="45" t="s">
        <v>15325</v>
      </c>
      <c r="L463">
        <f t="shared" si="29"/>
        <v>629</v>
      </c>
      <c r="M463" s="47">
        <f t="shared" si="30"/>
        <v>-161548</v>
      </c>
      <c r="N463">
        <f>+VLOOKUP(L463,'Trừ tiền'!Q$5:R$509,2,0)</f>
        <v>-161548</v>
      </c>
      <c r="O463" s="47">
        <f t="shared" si="31"/>
        <v>0</v>
      </c>
    </row>
    <row r="464" spans="1:15" x14ac:dyDescent="0.25">
      <c r="A464" s="43">
        <v>45023</v>
      </c>
      <c r="B464" s="40" t="s">
        <v>10639</v>
      </c>
      <c r="C464" s="40" t="s">
        <v>10562</v>
      </c>
      <c r="D464" s="40" t="s">
        <v>14592</v>
      </c>
      <c r="E464" s="38">
        <v>-1112993</v>
      </c>
      <c r="F464" s="42" t="s">
        <v>8998</v>
      </c>
      <c r="G464" s="38">
        <v>-111299</v>
      </c>
      <c r="H464" s="38">
        <f t="shared" si="28"/>
        <v>-1224292</v>
      </c>
      <c r="I464" s="40" t="s">
        <v>9284</v>
      </c>
      <c r="J464" s="40" t="s">
        <v>9285</v>
      </c>
      <c r="K464" s="45" t="s">
        <v>15325</v>
      </c>
      <c r="L464">
        <f t="shared" si="29"/>
        <v>1289</v>
      </c>
      <c r="M464" s="47">
        <f t="shared" si="30"/>
        <v>-1224292</v>
      </c>
      <c r="N464" t="e">
        <f>+VLOOKUP(L464,'Trừ tiền'!Q$5:R$509,2,0)</f>
        <v>#N/A</v>
      </c>
      <c r="O464" s="47" t="e">
        <f t="shared" si="31"/>
        <v>#N/A</v>
      </c>
    </row>
    <row r="465" spans="1:15" hidden="1" x14ac:dyDescent="0.25">
      <c r="A465" s="43">
        <v>45023</v>
      </c>
      <c r="B465" s="40" t="s">
        <v>13161</v>
      </c>
      <c r="C465" s="40" t="s">
        <v>9443</v>
      </c>
      <c r="D465" s="40" t="s">
        <v>14593</v>
      </c>
      <c r="E465" s="38">
        <v>-809564</v>
      </c>
      <c r="F465" s="42" t="s">
        <v>8998</v>
      </c>
      <c r="G465" s="38">
        <v>-80957</v>
      </c>
      <c r="H465" s="38">
        <f t="shared" si="28"/>
        <v>-890521</v>
      </c>
      <c r="I465" s="40" t="s">
        <v>9001</v>
      </c>
      <c r="J465" s="40" t="s">
        <v>9002</v>
      </c>
      <c r="K465" s="45" t="s">
        <v>15325</v>
      </c>
      <c r="L465">
        <f t="shared" si="29"/>
        <v>12741</v>
      </c>
      <c r="M465" s="47">
        <f t="shared" si="30"/>
        <v>-890521</v>
      </c>
      <c r="N465">
        <f>+VLOOKUP(L465,'Trừ tiền'!Q$5:R$509,2,0)</f>
        <v>-890520</v>
      </c>
      <c r="O465" s="47">
        <f t="shared" si="31"/>
        <v>1</v>
      </c>
    </row>
    <row r="466" spans="1:15" hidden="1" x14ac:dyDescent="0.25">
      <c r="A466" s="43">
        <v>45023</v>
      </c>
      <c r="B466" s="40" t="s">
        <v>13162</v>
      </c>
      <c r="C466" s="40" t="s">
        <v>9443</v>
      </c>
      <c r="D466" s="40" t="s">
        <v>14594</v>
      </c>
      <c r="E466" s="38">
        <v>-182008</v>
      </c>
      <c r="F466" s="42" t="s">
        <v>8998</v>
      </c>
      <c r="G466" s="38">
        <v>-18201</v>
      </c>
      <c r="H466" s="38">
        <f t="shared" si="28"/>
        <v>-200209</v>
      </c>
      <c r="I466" s="40" t="s">
        <v>9001</v>
      </c>
      <c r="J466" s="40" t="s">
        <v>9002</v>
      </c>
      <c r="K466" s="45" t="s">
        <v>15325</v>
      </c>
      <c r="L466">
        <f t="shared" si="29"/>
        <v>12765</v>
      </c>
      <c r="M466" s="47">
        <f t="shared" si="30"/>
        <v>-200209</v>
      </c>
      <c r="N466">
        <f>+VLOOKUP(L466,'Trừ tiền'!Q$5:R$509,2,0)</f>
        <v>-200209</v>
      </c>
      <c r="O466" s="47">
        <f t="shared" si="31"/>
        <v>0</v>
      </c>
    </row>
    <row r="467" spans="1:15" x14ac:dyDescent="0.25">
      <c r="A467" s="43">
        <v>45026</v>
      </c>
      <c r="B467" s="40" t="s">
        <v>9749</v>
      </c>
      <c r="C467" s="40" t="s">
        <v>10720</v>
      </c>
      <c r="D467" s="40" t="s">
        <v>14651</v>
      </c>
      <c r="E467" s="38">
        <v>-222116</v>
      </c>
      <c r="F467" s="42" t="s">
        <v>8998</v>
      </c>
      <c r="G467" s="38">
        <v>-22212</v>
      </c>
      <c r="H467" s="38">
        <f t="shared" si="28"/>
        <v>-244328</v>
      </c>
      <c r="I467" s="40" t="s">
        <v>9619</v>
      </c>
      <c r="J467" s="40" t="s">
        <v>9620</v>
      </c>
      <c r="K467" s="45" t="s">
        <v>15325</v>
      </c>
      <c r="L467">
        <f t="shared" si="29"/>
        <v>407</v>
      </c>
      <c r="M467" s="47">
        <f t="shared" si="30"/>
        <v>-244328</v>
      </c>
      <c r="N467" t="e">
        <f>+VLOOKUP(L467,'Trừ tiền'!Q$5:R$509,2,0)</f>
        <v>#N/A</v>
      </c>
      <c r="O467" s="47" t="e">
        <f t="shared" si="31"/>
        <v>#N/A</v>
      </c>
    </row>
    <row r="468" spans="1:15" hidden="1" x14ac:dyDescent="0.25">
      <c r="A468" s="43">
        <v>45026</v>
      </c>
      <c r="B468" s="40" t="s">
        <v>9872</v>
      </c>
      <c r="C468" s="40" t="s">
        <v>11522</v>
      </c>
      <c r="D468" s="40" t="s">
        <v>14652</v>
      </c>
      <c r="E468" s="38">
        <v>-358734</v>
      </c>
      <c r="F468" s="42" t="s">
        <v>8998</v>
      </c>
      <c r="G468" s="38">
        <v>-35873</v>
      </c>
      <c r="H468" s="38">
        <f t="shared" si="28"/>
        <v>-394607</v>
      </c>
      <c r="I468" s="40" t="s">
        <v>9311</v>
      </c>
      <c r="J468" s="40" t="s">
        <v>9312</v>
      </c>
      <c r="K468" s="45" t="s">
        <v>15325</v>
      </c>
      <c r="L468">
        <f t="shared" si="29"/>
        <v>484</v>
      </c>
      <c r="M468" s="47">
        <f t="shared" si="30"/>
        <v>-394607</v>
      </c>
      <c r="N468">
        <f>+VLOOKUP(L468,'Trừ tiền'!Q$5:R$509,2,0)</f>
        <v>-394607</v>
      </c>
      <c r="O468" s="47">
        <f t="shared" si="31"/>
        <v>0</v>
      </c>
    </row>
    <row r="469" spans="1:15" x14ac:dyDescent="0.25">
      <c r="A469" s="43">
        <v>45026</v>
      </c>
      <c r="B469" s="40" t="s">
        <v>9957</v>
      </c>
      <c r="C469" s="40" t="s">
        <v>9438</v>
      </c>
      <c r="D469" s="40" t="s">
        <v>14653</v>
      </c>
      <c r="E469" s="38">
        <v>-176400</v>
      </c>
      <c r="F469" s="42" t="s">
        <v>8998</v>
      </c>
      <c r="G469" s="38">
        <v>-17640</v>
      </c>
      <c r="H469" s="38">
        <f t="shared" si="28"/>
        <v>-194040</v>
      </c>
      <c r="I469" s="40" t="s">
        <v>9439</v>
      </c>
      <c r="J469" s="40" t="s">
        <v>9440</v>
      </c>
      <c r="K469" s="45" t="s">
        <v>15325</v>
      </c>
      <c r="L469">
        <f t="shared" si="29"/>
        <v>562</v>
      </c>
      <c r="M469" s="47">
        <f t="shared" si="30"/>
        <v>-194040</v>
      </c>
      <c r="N469" t="e">
        <f>+VLOOKUP(L469,'Trừ tiền'!Q$5:R$509,2,0)</f>
        <v>#N/A</v>
      </c>
      <c r="O469" s="47" t="e">
        <f t="shared" si="31"/>
        <v>#N/A</v>
      </c>
    </row>
    <row r="470" spans="1:15" hidden="1" x14ac:dyDescent="0.25">
      <c r="A470" s="43">
        <v>45026</v>
      </c>
      <c r="B470" s="40" t="s">
        <v>13163</v>
      </c>
      <c r="C470" s="40" t="s">
        <v>9443</v>
      </c>
      <c r="D470" s="40" t="s">
        <v>14654</v>
      </c>
      <c r="E470" s="38">
        <v>-73431</v>
      </c>
      <c r="F470" s="42" t="s">
        <v>8998</v>
      </c>
      <c r="G470" s="38">
        <v>-7343</v>
      </c>
      <c r="H470" s="38">
        <f t="shared" si="28"/>
        <v>-80774</v>
      </c>
      <c r="I470" s="40" t="s">
        <v>9001</v>
      </c>
      <c r="J470" s="40" t="s">
        <v>9002</v>
      </c>
      <c r="K470" s="45" t="s">
        <v>15325</v>
      </c>
      <c r="L470">
        <f t="shared" si="29"/>
        <v>12779</v>
      </c>
      <c r="M470" s="47">
        <f t="shared" si="30"/>
        <v>-80774</v>
      </c>
      <c r="N470">
        <f>+VLOOKUP(L470,'Trừ tiền'!Q$5:R$509,2,0)</f>
        <v>-80774</v>
      </c>
      <c r="O470" s="47">
        <f t="shared" si="31"/>
        <v>0</v>
      </c>
    </row>
    <row r="471" spans="1:15" hidden="1" x14ac:dyDescent="0.25">
      <c r="A471" s="43">
        <v>45026</v>
      </c>
      <c r="B471" s="40" t="s">
        <v>13164</v>
      </c>
      <c r="C471" s="40" t="s">
        <v>9443</v>
      </c>
      <c r="D471" s="40" t="s">
        <v>14655</v>
      </c>
      <c r="E471" s="38">
        <v>-863436</v>
      </c>
      <c r="F471" s="42" t="s">
        <v>8998</v>
      </c>
      <c r="G471" s="38">
        <v>-86344</v>
      </c>
      <c r="H471" s="38">
        <f t="shared" si="28"/>
        <v>-949780</v>
      </c>
      <c r="I471" s="40" t="s">
        <v>9001</v>
      </c>
      <c r="J471" s="40" t="s">
        <v>9002</v>
      </c>
      <c r="K471" s="45" t="s">
        <v>15325</v>
      </c>
      <c r="L471">
        <f t="shared" si="29"/>
        <v>12828</v>
      </c>
      <c r="M471" s="47">
        <f t="shared" si="30"/>
        <v>-949780</v>
      </c>
      <c r="N471">
        <f>+VLOOKUP(L471,'Trừ tiền'!Q$5:R$509,2,0)</f>
        <v>-949780</v>
      </c>
      <c r="O471" s="47">
        <f t="shared" si="31"/>
        <v>0</v>
      </c>
    </row>
    <row r="472" spans="1:15" hidden="1" x14ac:dyDescent="0.25">
      <c r="A472" s="43">
        <v>45026</v>
      </c>
      <c r="B472" s="40" t="s">
        <v>13165</v>
      </c>
      <c r="C472" s="40" t="s">
        <v>9443</v>
      </c>
      <c r="D472" s="40" t="s">
        <v>14656</v>
      </c>
      <c r="E472" s="38">
        <v>-147681</v>
      </c>
      <c r="F472" s="42" t="s">
        <v>8998</v>
      </c>
      <c r="G472" s="38">
        <v>-14768</v>
      </c>
      <c r="H472" s="38">
        <f t="shared" si="28"/>
        <v>-162449</v>
      </c>
      <c r="I472" s="40" t="s">
        <v>9001</v>
      </c>
      <c r="J472" s="40" t="s">
        <v>9002</v>
      </c>
      <c r="K472" s="45" t="s">
        <v>15325</v>
      </c>
      <c r="L472">
        <f t="shared" si="29"/>
        <v>12862</v>
      </c>
      <c r="M472" s="47">
        <f t="shared" si="30"/>
        <v>-162449</v>
      </c>
      <c r="N472">
        <f>+VLOOKUP(L472,'Trừ tiền'!Q$5:R$509,2,0)</f>
        <v>-162449</v>
      </c>
      <c r="O472" s="47">
        <f t="shared" si="31"/>
        <v>0</v>
      </c>
    </row>
    <row r="473" spans="1:15" hidden="1" x14ac:dyDescent="0.25">
      <c r="A473" s="43">
        <v>45027</v>
      </c>
      <c r="B473" s="40" t="s">
        <v>9818</v>
      </c>
      <c r="C473" s="40" t="s">
        <v>11255</v>
      </c>
      <c r="D473" s="40" t="s">
        <v>14692</v>
      </c>
      <c r="E473" s="38">
        <v>-111058</v>
      </c>
      <c r="F473" s="42" t="s">
        <v>8998</v>
      </c>
      <c r="G473" s="38">
        <v>-11106</v>
      </c>
      <c r="H473" s="38">
        <f t="shared" si="28"/>
        <v>-122164</v>
      </c>
      <c r="I473" s="40" t="s">
        <v>9631</v>
      </c>
      <c r="J473" s="40" t="s">
        <v>9632</v>
      </c>
      <c r="K473" s="45" t="s">
        <v>15325</v>
      </c>
      <c r="L473">
        <f t="shared" si="29"/>
        <v>442</v>
      </c>
      <c r="M473" s="47">
        <f t="shared" si="30"/>
        <v>-122164</v>
      </c>
      <c r="N473">
        <f>+VLOOKUP(L473,'Trừ tiền'!Q$5:R$509,2,0)</f>
        <v>-122164</v>
      </c>
      <c r="O473" s="47">
        <f t="shared" si="31"/>
        <v>0</v>
      </c>
    </row>
    <row r="474" spans="1:15" hidden="1" x14ac:dyDescent="0.25">
      <c r="A474" s="43">
        <v>45027</v>
      </c>
      <c r="B474" s="40" t="s">
        <v>10057</v>
      </c>
      <c r="C474" s="40" t="s">
        <v>9441</v>
      </c>
      <c r="D474" s="40" t="s">
        <v>14693</v>
      </c>
      <c r="E474" s="38">
        <v>-68063</v>
      </c>
      <c r="F474" s="42" t="s">
        <v>8998</v>
      </c>
      <c r="G474" s="38">
        <v>-6806</v>
      </c>
      <c r="H474" s="38">
        <f t="shared" si="28"/>
        <v>-74869</v>
      </c>
      <c r="I474" s="40" t="s">
        <v>9034</v>
      </c>
      <c r="J474" s="40" t="s">
        <v>9035</v>
      </c>
      <c r="K474" s="45" t="s">
        <v>15325</v>
      </c>
      <c r="L474">
        <f t="shared" si="29"/>
        <v>645</v>
      </c>
      <c r="M474" s="47">
        <f t="shared" si="30"/>
        <v>-74869</v>
      </c>
      <c r="N474">
        <f>+VLOOKUP(L474,'Trừ tiền'!Q$5:R$509,2,0)</f>
        <v>-74869</v>
      </c>
      <c r="O474" s="47">
        <f t="shared" si="31"/>
        <v>0</v>
      </c>
    </row>
    <row r="475" spans="1:15" hidden="1" x14ac:dyDescent="0.25">
      <c r="A475" s="43">
        <v>45027</v>
      </c>
      <c r="B475" s="40" t="s">
        <v>10070</v>
      </c>
      <c r="C475" s="40" t="s">
        <v>9441</v>
      </c>
      <c r="D475" s="40" t="s">
        <v>14694</v>
      </c>
      <c r="E475" s="38">
        <v>-301785</v>
      </c>
      <c r="F475" s="42" t="s">
        <v>8998</v>
      </c>
      <c r="G475" s="38">
        <v>-30179</v>
      </c>
      <c r="H475" s="38">
        <f t="shared" si="28"/>
        <v>-331964</v>
      </c>
      <c r="I475" s="40" t="s">
        <v>9034</v>
      </c>
      <c r="J475" s="40" t="s">
        <v>9035</v>
      </c>
      <c r="K475" s="45" t="s">
        <v>15325</v>
      </c>
      <c r="L475">
        <f t="shared" si="29"/>
        <v>653</v>
      </c>
      <c r="M475" s="47">
        <f t="shared" si="30"/>
        <v>-331964</v>
      </c>
      <c r="N475">
        <f>+VLOOKUP(L475,'Trừ tiền'!Q$5:R$509,2,0)</f>
        <v>-331964</v>
      </c>
      <c r="O475" s="47">
        <f t="shared" si="31"/>
        <v>0</v>
      </c>
    </row>
    <row r="476" spans="1:15" hidden="1" x14ac:dyDescent="0.25">
      <c r="A476" s="43">
        <v>45027</v>
      </c>
      <c r="B476" s="40" t="s">
        <v>10082</v>
      </c>
      <c r="C476" s="40" t="s">
        <v>9441</v>
      </c>
      <c r="D476" s="40" t="s">
        <v>14695</v>
      </c>
      <c r="E476" s="38">
        <v>-301785</v>
      </c>
      <c r="F476" s="42" t="s">
        <v>8998</v>
      </c>
      <c r="G476" s="38">
        <v>-30179</v>
      </c>
      <c r="H476" s="38">
        <f t="shared" si="28"/>
        <v>-331964</v>
      </c>
      <c r="I476" s="40" t="s">
        <v>9034</v>
      </c>
      <c r="J476" s="40" t="s">
        <v>9035</v>
      </c>
      <c r="K476" s="45" t="s">
        <v>15325</v>
      </c>
      <c r="L476">
        <f t="shared" si="29"/>
        <v>660</v>
      </c>
      <c r="M476" s="47">
        <f t="shared" si="30"/>
        <v>-331964</v>
      </c>
      <c r="N476">
        <f>+VLOOKUP(L476,'Trừ tiền'!Q$5:R$509,2,0)</f>
        <v>-331964</v>
      </c>
      <c r="O476" s="47">
        <f t="shared" si="31"/>
        <v>0</v>
      </c>
    </row>
    <row r="477" spans="1:15" x14ac:dyDescent="0.25">
      <c r="A477" s="43">
        <v>45027</v>
      </c>
      <c r="B477" s="40" t="s">
        <v>10640</v>
      </c>
      <c r="C477" s="40" t="s">
        <v>10562</v>
      </c>
      <c r="D477" s="40" t="s">
        <v>14696</v>
      </c>
      <c r="E477" s="38">
        <v>-217794</v>
      </c>
      <c r="F477" s="42" t="s">
        <v>8998</v>
      </c>
      <c r="G477" s="38">
        <v>-21779</v>
      </c>
      <c r="H477" s="38">
        <f t="shared" si="28"/>
        <v>-239573</v>
      </c>
      <c r="I477" s="40" t="s">
        <v>9284</v>
      </c>
      <c r="J477" s="40" t="s">
        <v>9285</v>
      </c>
      <c r="K477" s="45" t="s">
        <v>15325</v>
      </c>
      <c r="L477">
        <f t="shared" si="29"/>
        <v>1330</v>
      </c>
      <c r="M477" s="47">
        <f t="shared" si="30"/>
        <v>-239573</v>
      </c>
      <c r="N477" t="e">
        <f>+VLOOKUP(L477,'Trừ tiền'!Q$5:R$509,2,0)</f>
        <v>#N/A</v>
      </c>
      <c r="O477" s="47" t="e">
        <f t="shared" si="31"/>
        <v>#N/A</v>
      </c>
    </row>
    <row r="478" spans="1:15" x14ac:dyDescent="0.25">
      <c r="A478" s="43">
        <v>45027</v>
      </c>
      <c r="B478" s="40" t="s">
        <v>10642</v>
      </c>
      <c r="C478" s="40" t="s">
        <v>10562</v>
      </c>
      <c r="D478" s="40" t="s">
        <v>14697</v>
      </c>
      <c r="E478" s="38">
        <v>-222116</v>
      </c>
      <c r="F478" s="42" t="s">
        <v>8998</v>
      </c>
      <c r="G478" s="38">
        <v>-22212</v>
      </c>
      <c r="H478" s="38">
        <f t="shared" si="28"/>
        <v>-244328</v>
      </c>
      <c r="I478" s="40" t="s">
        <v>9284</v>
      </c>
      <c r="J478" s="40" t="s">
        <v>9285</v>
      </c>
      <c r="K478" s="45" t="s">
        <v>15325</v>
      </c>
      <c r="L478">
        <f t="shared" si="29"/>
        <v>1336</v>
      </c>
      <c r="M478" s="47">
        <f t="shared" si="30"/>
        <v>-244328</v>
      </c>
      <c r="N478" t="e">
        <f>+VLOOKUP(L478,'Trừ tiền'!Q$5:R$509,2,0)</f>
        <v>#N/A</v>
      </c>
      <c r="O478" s="47" t="e">
        <f t="shared" si="31"/>
        <v>#N/A</v>
      </c>
    </row>
    <row r="479" spans="1:15" x14ac:dyDescent="0.25">
      <c r="A479" s="43">
        <v>45027</v>
      </c>
      <c r="B479" s="40" t="s">
        <v>13166</v>
      </c>
      <c r="C479" s="40" t="s">
        <v>9443</v>
      </c>
      <c r="D479" s="40" t="s">
        <v>14698</v>
      </c>
      <c r="E479" s="38">
        <v>-333174</v>
      </c>
      <c r="F479" s="42" t="s">
        <v>8998</v>
      </c>
      <c r="G479" s="38">
        <v>-33317</v>
      </c>
      <c r="H479" s="38">
        <f t="shared" si="28"/>
        <v>-366491</v>
      </c>
      <c r="I479" s="40" t="s">
        <v>9001</v>
      </c>
      <c r="J479" s="40" t="s">
        <v>9002</v>
      </c>
      <c r="K479" s="45" t="s">
        <v>15325</v>
      </c>
      <c r="L479">
        <f t="shared" si="29"/>
        <v>12992</v>
      </c>
      <c r="M479" s="47">
        <f t="shared" si="30"/>
        <v>-366491</v>
      </c>
      <c r="N479" t="e">
        <f>+VLOOKUP(L479,'Trừ tiền'!Q$5:R$509,2,0)</f>
        <v>#N/A</v>
      </c>
      <c r="O479" s="47" t="e">
        <f t="shared" si="31"/>
        <v>#N/A</v>
      </c>
    </row>
    <row r="480" spans="1:15" x14ac:dyDescent="0.25">
      <c r="A480" s="43">
        <v>45027</v>
      </c>
      <c r="B480" s="40" t="s">
        <v>13168</v>
      </c>
      <c r="C480" s="40" t="s">
        <v>9443</v>
      </c>
      <c r="D480" s="40" t="s">
        <v>14699</v>
      </c>
      <c r="E480" s="38">
        <v>-666348</v>
      </c>
      <c r="F480" s="42" t="s">
        <v>8998</v>
      </c>
      <c r="G480" s="38">
        <v>-66635</v>
      </c>
      <c r="H480" s="38">
        <f t="shared" si="28"/>
        <v>-732983</v>
      </c>
      <c r="I480" s="40" t="s">
        <v>9001</v>
      </c>
      <c r="J480" s="40" t="s">
        <v>9002</v>
      </c>
      <c r="K480" s="45" t="s">
        <v>15325</v>
      </c>
      <c r="L480">
        <f t="shared" si="29"/>
        <v>13000</v>
      </c>
      <c r="M480" s="47">
        <f t="shared" si="30"/>
        <v>-732983</v>
      </c>
      <c r="N480" t="e">
        <f>+VLOOKUP(L480,'Trừ tiền'!Q$5:R$509,2,0)</f>
        <v>#N/A</v>
      </c>
      <c r="O480" s="47" t="e">
        <f t="shared" si="31"/>
        <v>#N/A</v>
      </c>
    </row>
    <row r="481" spans="1:15" hidden="1" x14ac:dyDescent="0.25">
      <c r="A481" s="43">
        <v>45027</v>
      </c>
      <c r="B481" s="40" t="s">
        <v>13169</v>
      </c>
      <c r="C481" s="40" t="s">
        <v>9443</v>
      </c>
      <c r="D481" s="40" t="s">
        <v>14700</v>
      </c>
      <c r="E481" s="38">
        <v>-73431</v>
      </c>
      <c r="F481" s="42" t="s">
        <v>8998</v>
      </c>
      <c r="G481" s="38">
        <v>-7343</v>
      </c>
      <c r="H481" s="38">
        <f t="shared" si="28"/>
        <v>-80774</v>
      </c>
      <c r="I481" s="40" t="s">
        <v>9001</v>
      </c>
      <c r="J481" s="40" t="s">
        <v>9002</v>
      </c>
      <c r="K481" s="45" t="s">
        <v>15325</v>
      </c>
      <c r="L481">
        <f t="shared" si="29"/>
        <v>13023</v>
      </c>
      <c r="M481" s="47">
        <f t="shared" si="30"/>
        <v>-80774</v>
      </c>
      <c r="N481">
        <f>+VLOOKUP(L481,'Trừ tiền'!Q$5:R$509,2,0)</f>
        <v>-80774</v>
      </c>
      <c r="O481" s="47">
        <f t="shared" si="31"/>
        <v>0</v>
      </c>
    </row>
    <row r="482" spans="1:15" hidden="1" x14ac:dyDescent="0.25">
      <c r="A482" s="43">
        <v>45027</v>
      </c>
      <c r="B482" s="40" t="s">
        <v>13170</v>
      </c>
      <c r="C482" s="40" t="s">
        <v>9443</v>
      </c>
      <c r="D482" s="40" t="s">
        <v>14701</v>
      </c>
      <c r="E482" s="38">
        <v>-551644</v>
      </c>
      <c r="F482" s="42" t="s">
        <v>8998</v>
      </c>
      <c r="G482" s="38">
        <v>-55164</v>
      </c>
      <c r="H482" s="38">
        <f t="shared" si="28"/>
        <v>-606808</v>
      </c>
      <c r="I482" s="40" t="s">
        <v>9001</v>
      </c>
      <c r="J482" s="40" t="s">
        <v>9002</v>
      </c>
      <c r="K482" s="45" t="s">
        <v>15325</v>
      </c>
      <c r="L482">
        <f t="shared" si="29"/>
        <v>13033</v>
      </c>
      <c r="M482" s="47">
        <f t="shared" si="30"/>
        <v>-606808</v>
      </c>
      <c r="N482">
        <f>+VLOOKUP(L482,'Trừ tiền'!Q$5:R$509,2,0)</f>
        <v>-606808</v>
      </c>
      <c r="O482" s="47">
        <f t="shared" si="31"/>
        <v>0</v>
      </c>
    </row>
    <row r="483" spans="1:15" x14ac:dyDescent="0.25">
      <c r="A483" s="43">
        <v>45027</v>
      </c>
      <c r="B483" s="40" t="s">
        <v>13171</v>
      </c>
      <c r="C483" s="40" t="s">
        <v>9443</v>
      </c>
      <c r="D483" s="40" t="s">
        <v>14702</v>
      </c>
      <c r="E483" s="38">
        <v>-861607</v>
      </c>
      <c r="F483" s="42" t="s">
        <v>8998</v>
      </c>
      <c r="G483" s="38">
        <v>-86161</v>
      </c>
      <c r="H483" s="38">
        <f t="shared" si="28"/>
        <v>-947768</v>
      </c>
      <c r="I483" s="40" t="s">
        <v>9001</v>
      </c>
      <c r="J483" s="40" t="s">
        <v>9002</v>
      </c>
      <c r="K483" s="45" t="s">
        <v>15325</v>
      </c>
      <c r="L483">
        <f t="shared" si="29"/>
        <v>13068</v>
      </c>
      <c r="M483" s="47">
        <f t="shared" si="30"/>
        <v>-947768</v>
      </c>
      <c r="N483" t="e">
        <f>+VLOOKUP(L483,'Trừ tiền'!Q$5:R$509,2,0)</f>
        <v>#N/A</v>
      </c>
      <c r="O483" s="47" t="e">
        <f t="shared" si="31"/>
        <v>#N/A</v>
      </c>
    </row>
    <row r="484" spans="1:15" x14ac:dyDescent="0.25">
      <c r="A484" s="43">
        <v>45027</v>
      </c>
      <c r="B484" s="40" t="s">
        <v>13172</v>
      </c>
      <c r="C484" s="40" t="s">
        <v>9443</v>
      </c>
      <c r="D484" s="40" t="s">
        <v>14703</v>
      </c>
      <c r="E484" s="38">
        <v>-266737</v>
      </c>
      <c r="F484" s="42" t="s">
        <v>8998</v>
      </c>
      <c r="G484" s="38">
        <v>-26674</v>
      </c>
      <c r="H484" s="38">
        <f t="shared" si="28"/>
        <v>-293411</v>
      </c>
      <c r="I484" s="40" t="s">
        <v>9001</v>
      </c>
      <c r="J484" s="40" t="s">
        <v>9002</v>
      </c>
      <c r="K484" s="45" t="s">
        <v>15325</v>
      </c>
      <c r="L484">
        <f t="shared" si="29"/>
        <v>13072</v>
      </c>
      <c r="M484" s="47">
        <f t="shared" si="30"/>
        <v>-293411</v>
      </c>
      <c r="N484" t="e">
        <f>+VLOOKUP(L484,'Trừ tiền'!Q$5:R$509,2,0)</f>
        <v>#N/A</v>
      </c>
      <c r="O484" s="47" t="e">
        <f t="shared" si="31"/>
        <v>#N/A</v>
      </c>
    </row>
    <row r="485" spans="1:15" x14ac:dyDescent="0.25">
      <c r="A485" s="43">
        <v>45027</v>
      </c>
      <c r="B485" s="40" t="s">
        <v>13173</v>
      </c>
      <c r="C485" s="40" t="s">
        <v>9443</v>
      </c>
      <c r="D485" s="40" t="s">
        <v>14704</v>
      </c>
      <c r="E485" s="38">
        <v>-220293</v>
      </c>
      <c r="F485" s="42" t="s">
        <v>8998</v>
      </c>
      <c r="G485" s="38">
        <v>-22029</v>
      </c>
      <c r="H485" s="38">
        <f t="shared" si="28"/>
        <v>-242322</v>
      </c>
      <c r="I485" s="40" t="s">
        <v>9001</v>
      </c>
      <c r="J485" s="40" t="s">
        <v>9002</v>
      </c>
      <c r="K485" s="45" t="s">
        <v>15325</v>
      </c>
      <c r="L485">
        <f t="shared" si="29"/>
        <v>13104</v>
      </c>
      <c r="M485" s="47">
        <f t="shared" si="30"/>
        <v>-242322</v>
      </c>
      <c r="N485" t="e">
        <f>+VLOOKUP(L485,'Trừ tiền'!Q$5:R$509,2,0)</f>
        <v>#N/A</v>
      </c>
      <c r="O485" s="47" t="e">
        <f t="shared" si="31"/>
        <v>#N/A</v>
      </c>
    </row>
    <row r="486" spans="1:15" x14ac:dyDescent="0.25">
      <c r="A486" s="43">
        <v>45028</v>
      </c>
      <c r="B486" s="40" t="s">
        <v>9494</v>
      </c>
      <c r="C486" s="40" t="s">
        <v>13410</v>
      </c>
      <c r="D486" s="40" t="s">
        <v>14760</v>
      </c>
      <c r="E486" s="38">
        <v>-404782</v>
      </c>
      <c r="F486" s="42" t="s">
        <v>8998</v>
      </c>
      <c r="G486" s="38">
        <v>-40478</v>
      </c>
      <c r="H486" s="38">
        <f t="shared" si="28"/>
        <v>-445260</v>
      </c>
      <c r="I486" s="40" t="s">
        <v>9315</v>
      </c>
      <c r="J486" s="40" t="s">
        <v>9316</v>
      </c>
      <c r="K486" s="45" t="s">
        <v>15325</v>
      </c>
      <c r="L486">
        <f t="shared" si="29"/>
        <v>248</v>
      </c>
      <c r="M486" s="47">
        <f t="shared" si="30"/>
        <v>-445260</v>
      </c>
      <c r="N486" t="s">
        <v>17926</v>
      </c>
      <c r="O486" s="47" t="e">
        <f t="shared" si="31"/>
        <v>#VALUE!</v>
      </c>
    </row>
    <row r="487" spans="1:15" hidden="1" x14ac:dyDescent="0.25">
      <c r="A487" s="43">
        <v>45028</v>
      </c>
      <c r="B487" s="40" t="s">
        <v>11006</v>
      </c>
      <c r="C487" s="40" t="s">
        <v>11996</v>
      </c>
      <c r="D487" s="40" t="s">
        <v>14761</v>
      </c>
      <c r="E487" s="38">
        <v>-222116</v>
      </c>
      <c r="F487" s="42" t="s">
        <v>8998</v>
      </c>
      <c r="G487" s="38">
        <v>-22212</v>
      </c>
      <c r="H487" s="38">
        <f t="shared" si="28"/>
        <v>-244328</v>
      </c>
      <c r="I487" s="40" t="s">
        <v>10844</v>
      </c>
      <c r="J487" s="40" t="s">
        <v>10845</v>
      </c>
      <c r="K487" s="45" t="s">
        <v>15325</v>
      </c>
      <c r="L487">
        <f t="shared" si="29"/>
        <v>335</v>
      </c>
      <c r="M487" s="47">
        <f t="shared" si="30"/>
        <v>-244328</v>
      </c>
      <c r="N487">
        <f>+VLOOKUP(L487,'Trừ tiền'!Q$5:R$509,2,0)</f>
        <v>-244328</v>
      </c>
      <c r="O487" s="47">
        <f t="shared" si="31"/>
        <v>0</v>
      </c>
    </row>
    <row r="488" spans="1:15" x14ac:dyDescent="0.25">
      <c r="A488" s="43">
        <v>45028</v>
      </c>
      <c r="B488" s="40" t="s">
        <v>9880</v>
      </c>
      <c r="C488" s="40" t="s">
        <v>10938</v>
      </c>
      <c r="D488" s="40" t="s">
        <v>14762</v>
      </c>
      <c r="E488" s="38">
        <v>-61050</v>
      </c>
      <c r="F488" s="42" t="s">
        <v>8998</v>
      </c>
      <c r="G488" s="38">
        <v>-6105</v>
      </c>
      <c r="H488" s="38">
        <f t="shared" si="28"/>
        <v>-67155</v>
      </c>
      <c r="I488" s="40" t="s">
        <v>10320</v>
      </c>
      <c r="J488" s="40" t="s">
        <v>10321</v>
      </c>
      <c r="K488" s="45" t="s">
        <v>15325</v>
      </c>
      <c r="L488">
        <f t="shared" si="29"/>
        <v>489</v>
      </c>
      <c r="M488" s="47">
        <f t="shared" si="30"/>
        <v>-67155</v>
      </c>
      <c r="N488" t="e">
        <f>+VLOOKUP(L488,'Trừ tiền'!Q$5:R$509,2,0)</f>
        <v>#N/A</v>
      </c>
      <c r="O488" s="47" t="e">
        <f t="shared" si="31"/>
        <v>#N/A</v>
      </c>
    </row>
    <row r="489" spans="1:15" x14ac:dyDescent="0.25">
      <c r="A489" s="43">
        <v>45028</v>
      </c>
      <c r="B489" s="40" t="s">
        <v>10285</v>
      </c>
      <c r="C489" s="40" t="s">
        <v>10923</v>
      </c>
      <c r="D489" s="40" t="s">
        <v>14763</v>
      </c>
      <c r="E489" s="38">
        <v>-580445</v>
      </c>
      <c r="F489" s="42" t="s">
        <v>8998</v>
      </c>
      <c r="G489" s="38">
        <v>-58045</v>
      </c>
      <c r="H489" s="38">
        <f t="shared" si="28"/>
        <v>-638490</v>
      </c>
      <c r="I489" s="40" t="s">
        <v>9072</v>
      </c>
      <c r="J489" s="40" t="s">
        <v>9073</v>
      </c>
      <c r="K489" s="45" t="s">
        <v>15325</v>
      </c>
      <c r="L489">
        <f t="shared" si="29"/>
        <v>826</v>
      </c>
      <c r="M489" s="47">
        <f t="shared" si="30"/>
        <v>-638490</v>
      </c>
      <c r="N489" t="e">
        <f>+VLOOKUP(L489,'Trừ tiền'!Q$5:R$509,2,0)</f>
        <v>#N/A</v>
      </c>
      <c r="O489" s="47" t="e">
        <f t="shared" si="31"/>
        <v>#N/A</v>
      </c>
    </row>
    <row r="490" spans="1:15" hidden="1" x14ac:dyDescent="0.25">
      <c r="A490" s="43">
        <v>45028</v>
      </c>
      <c r="B490" s="40" t="s">
        <v>10292</v>
      </c>
      <c r="C490" s="40" t="s">
        <v>10923</v>
      </c>
      <c r="D490" s="40" t="s">
        <v>14764</v>
      </c>
      <c r="E490" s="38">
        <v>-340738</v>
      </c>
      <c r="F490" s="42" t="s">
        <v>8998</v>
      </c>
      <c r="G490" s="38">
        <v>-34074</v>
      </c>
      <c r="H490" s="38">
        <f t="shared" si="28"/>
        <v>-374812</v>
      </c>
      <c r="I490" s="40" t="s">
        <v>9072</v>
      </c>
      <c r="J490" s="40" t="s">
        <v>9073</v>
      </c>
      <c r="K490" s="45" t="s">
        <v>15325</v>
      </c>
      <c r="L490">
        <f t="shared" si="29"/>
        <v>838</v>
      </c>
      <c r="M490" s="47">
        <f t="shared" si="30"/>
        <v>-374812</v>
      </c>
      <c r="N490">
        <f>+VLOOKUP(L490,'Trừ tiền'!Q$5:R$509,2,0)</f>
        <v>-374812</v>
      </c>
      <c r="O490" s="47">
        <f t="shared" si="31"/>
        <v>0</v>
      </c>
    </row>
    <row r="491" spans="1:15" x14ac:dyDescent="0.25">
      <c r="A491" s="43">
        <v>45028</v>
      </c>
      <c r="B491" s="40" t="s">
        <v>13182</v>
      </c>
      <c r="C491" s="40" t="s">
        <v>9443</v>
      </c>
      <c r="D491" s="40" t="s">
        <v>14765</v>
      </c>
      <c r="E491" s="38">
        <v>-148500</v>
      </c>
      <c r="F491" s="42" t="s">
        <v>8998</v>
      </c>
      <c r="G491" s="38">
        <v>-14850</v>
      </c>
      <c r="H491" s="38">
        <f t="shared" si="28"/>
        <v>-163350</v>
      </c>
      <c r="I491" s="40" t="s">
        <v>9001</v>
      </c>
      <c r="J491" s="40" t="s">
        <v>9002</v>
      </c>
      <c r="K491" s="45" t="s">
        <v>15325</v>
      </c>
      <c r="L491">
        <f t="shared" si="29"/>
        <v>13165</v>
      </c>
      <c r="M491" s="47">
        <f t="shared" si="30"/>
        <v>-163350</v>
      </c>
      <c r="N491" t="e">
        <f>+VLOOKUP(L491,'Trừ tiền'!Q$5:R$509,2,0)</f>
        <v>#N/A</v>
      </c>
      <c r="O491" s="47" t="e">
        <f t="shared" si="31"/>
        <v>#N/A</v>
      </c>
    </row>
    <row r="492" spans="1:15" x14ac:dyDescent="0.25">
      <c r="A492" s="43">
        <v>45028</v>
      </c>
      <c r="B492" s="40" t="s">
        <v>13293</v>
      </c>
      <c r="C492" s="40" t="s">
        <v>9443</v>
      </c>
      <c r="D492" s="40" t="s">
        <v>14766</v>
      </c>
      <c r="E492" s="38">
        <v>-220293</v>
      </c>
      <c r="F492" s="42" t="s">
        <v>8998</v>
      </c>
      <c r="G492" s="38">
        <v>-22029</v>
      </c>
      <c r="H492" s="38">
        <f t="shared" si="28"/>
        <v>-242322</v>
      </c>
      <c r="I492" s="40" t="s">
        <v>9001</v>
      </c>
      <c r="J492" s="40" t="s">
        <v>9002</v>
      </c>
      <c r="K492" s="45" t="s">
        <v>15325</v>
      </c>
      <c r="L492">
        <f t="shared" si="29"/>
        <v>13361</v>
      </c>
      <c r="M492" s="47">
        <f t="shared" si="30"/>
        <v>-242322</v>
      </c>
      <c r="N492" t="e">
        <f>+VLOOKUP(L492,'Trừ tiền'!Q$5:R$509,2,0)</f>
        <v>#N/A</v>
      </c>
      <c r="O492" s="47" t="e">
        <f t="shared" si="31"/>
        <v>#N/A</v>
      </c>
    </row>
    <row r="493" spans="1:15" x14ac:dyDescent="0.25">
      <c r="A493" s="43">
        <v>45028</v>
      </c>
      <c r="B493" s="40" t="s">
        <v>13294</v>
      </c>
      <c r="C493" s="40" t="s">
        <v>9443</v>
      </c>
      <c r="D493" s="40" t="s">
        <v>14767</v>
      </c>
      <c r="E493" s="38">
        <v>-189210</v>
      </c>
      <c r="F493" s="42" t="s">
        <v>8998</v>
      </c>
      <c r="G493" s="38">
        <v>-18921</v>
      </c>
      <c r="H493" s="38">
        <f t="shared" si="28"/>
        <v>-208131</v>
      </c>
      <c r="I493" s="40" t="s">
        <v>9001</v>
      </c>
      <c r="J493" s="40" t="s">
        <v>9002</v>
      </c>
      <c r="K493" s="45" t="s">
        <v>15325</v>
      </c>
      <c r="L493">
        <f t="shared" si="29"/>
        <v>13364</v>
      </c>
      <c r="M493" s="47">
        <f t="shared" si="30"/>
        <v>-208131</v>
      </c>
      <c r="N493" t="e">
        <f>+VLOOKUP(L493,'Trừ tiền'!Q$5:R$509,2,0)</f>
        <v>#N/A</v>
      </c>
      <c r="O493" s="47" t="e">
        <f t="shared" si="31"/>
        <v>#N/A</v>
      </c>
    </row>
    <row r="494" spans="1:15" x14ac:dyDescent="0.25">
      <c r="A494" s="43">
        <v>45028</v>
      </c>
      <c r="B494" s="40" t="s">
        <v>13295</v>
      </c>
      <c r="C494" s="40" t="s">
        <v>9443</v>
      </c>
      <c r="D494" s="40" t="s">
        <v>14768</v>
      </c>
      <c r="E494" s="38">
        <v>-440586</v>
      </c>
      <c r="F494" s="42" t="s">
        <v>8998</v>
      </c>
      <c r="G494" s="38">
        <v>-44059</v>
      </c>
      <c r="H494" s="38">
        <f t="shared" si="28"/>
        <v>-484645</v>
      </c>
      <c r="I494" s="40" t="s">
        <v>9001</v>
      </c>
      <c r="J494" s="40" t="s">
        <v>9002</v>
      </c>
      <c r="K494" s="45" t="s">
        <v>15325</v>
      </c>
      <c r="L494">
        <f t="shared" si="29"/>
        <v>13366</v>
      </c>
      <c r="M494" s="47">
        <f t="shared" si="30"/>
        <v>-484645</v>
      </c>
      <c r="N494" t="e">
        <f>+VLOOKUP(L494,'Trừ tiền'!Q$5:R$509,2,0)</f>
        <v>#N/A</v>
      </c>
      <c r="O494" s="47" t="e">
        <f t="shared" si="31"/>
        <v>#N/A</v>
      </c>
    </row>
    <row r="495" spans="1:15" x14ac:dyDescent="0.25">
      <c r="A495" s="43">
        <v>45028</v>
      </c>
      <c r="B495" s="40" t="s">
        <v>13360</v>
      </c>
      <c r="C495" s="40" t="s">
        <v>9443</v>
      </c>
      <c r="D495" s="40" t="s">
        <v>14769</v>
      </c>
      <c r="E495" s="38">
        <v>-247184</v>
      </c>
      <c r="F495" s="42" t="s">
        <v>8998</v>
      </c>
      <c r="G495" s="38">
        <v>-24718</v>
      </c>
      <c r="H495" s="38">
        <f t="shared" si="28"/>
        <v>-271902</v>
      </c>
      <c r="I495" s="40" t="s">
        <v>9001</v>
      </c>
      <c r="J495" s="40" t="s">
        <v>9002</v>
      </c>
      <c r="K495" s="45" t="s">
        <v>15325</v>
      </c>
      <c r="L495">
        <f t="shared" si="29"/>
        <v>13450</v>
      </c>
      <c r="M495" s="47">
        <f t="shared" si="30"/>
        <v>-271902</v>
      </c>
      <c r="N495" t="e">
        <f>+VLOOKUP(L495,'Trừ tiền'!Q$5:R$509,2,0)</f>
        <v>#N/A</v>
      </c>
      <c r="O495" s="47" t="e">
        <f t="shared" si="31"/>
        <v>#N/A</v>
      </c>
    </row>
    <row r="496" spans="1:15" x14ac:dyDescent="0.25">
      <c r="A496" s="43">
        <v>45028</v>
      </c>
      <c r="B496" s="40" t="s">
        <v>13382</v>
      </c>
      <c r="C496" s="40" t="s">
        <v>9443</v>
      </c>
      <c r="D496" s="40" t="s">
        <v>14770</v>
      </c>
      <c r="E496" s="38">
        <v>-293066</v>
      </c>
      <c r="F496" s="42" t="s">
        <v>8998</v>
      </c>
      <c r="G496" s="38">
        <v>-29307</v>
      </c>
      <c r="H496" s="38">
        <f t="shared" si="28"/>
        <v>-322373</v>
      </c>
      <c r="I496" s="40" t="s">
        <v>9001</v>
      </c>
      <c r="J496" s="40" t="s">
        <v>9002</v>
      </c>
      <c r="K496" s="45" t="s">
        <v>15325</v>
      </c>
      <c r="L496">
        <f t="shared" si="29"/>
        <v>13476</v>
      </c>
      <c r="M496" s="47">
        <f t="shared" si="30"/>
        <v>-322373</v>
      </c>
      <c r="N496" t="e">
        <f>+VLOOKUP(L496,'Trừ tiền'!Q$5:R$509,2,0)</f>
        <v>#N/A</v>
      </c>
      <c r="O496" s="47" t="e">
        <f t="shared" si="31"/>
        <v>#N/A</v>
      </c>
    </row>
    <row r="497" spans="1:15" x14ac:dyDescent="0.25">
      <c r="A497" s="43">
        <v>45029</v>
      </c>
      <c r="B497" s="40" t="s">
        <v>11010</v>
      </c>
      <c r="C497" s="40" t="s">
        <v>11445</v>
      </c>
      <c r="D497" s="40" t="s">
        <v>14809</v>
      </c>
      <c r="E497" s="38">
        <v>-51893</v>
      </c>
      <c r="F497" s="42" t="s">
        <v>8998</v>
      </c>
      <c r="G497" s="38">
        <v>-5189</v>
      </c>
      <c r="H497" s="38">
        <f t="shared" si="28"/>
        <v>-57082</v>
      </c>
      <c r="I497" s="40" t="s">
        <v>11446</v>
      </c>
      <c r="J497" s="40" t="s">
        <v>11447</v>
      </c>
      <c r="K497" s="45" t="s">
        <v>15325</v>
      </c>
      <c r="L497">
        <f t="shared" si="29"/>
        <v>350</v>
      </c>
      <c r="M497" s="47">
        <f t="shared" si="30"/>
        <v>-57082</v>
      </c>
      <c r="N497" t="s">
        <v>17926</v>
      </c>
      <c r="O497" s="47" t="e">
        <f t="shared" si="31"/>
        <v>#VALUE!</v>
      </c>
    </row>
    <row r="498" spans="1:15" x14ac:dyDescent="0.25">
      <c r="A498" s="43">
        <v>45029</v>
      </c>
      <c r="B498" s="40" t="s">
        <v>13390</v>
      </c>
      <c r="C498" s="40" t="s">
        <v>9443</v>
      </c>
      <c r="D498" s="40" t="s">
        <v>14810</v>
      </c>
      <c r="E498" s="38">
        <v>-283340</v>
      </c>
      <c r="F498" s="42" t="s">
        <v>8998</v>
      </c>
      <c r="G498" s="38">
        <v>-28334</v>
      </c>
      <c r="H498" s="38">
        <f t="shared" si="28"/>
        <v>-311674</v>
      </c>
      <c r="I498" s="40" t="s">
        <v>9001</v>
      </c>
      <c r="J498" s="40" t="s">
        <v>9002</v>
      </c>
      <c r="K498" s="45" t="s">
        <v>15325</v>
      </c>
      <c r="L498">
        <f t="shared" si="29"/>
        <v>13505</v>
      </c>
      <c r="M498" s="47">
        <f t="shared" si="30"/>
        <v>-311674</v>
      </c>
      <c r="N498" t="e">
        <f>+VLOOKUP(L498,'Trừ tiền'!Q$5:R$509,2,0)</f>
        <v>#N/A</v>
      </c>
      <c r="O498" s="47" t="e">
        <f t="shared" si="31"/>
        <v>#N/A</v>
      </c>
    </row>
    <row r="499" spans="1:15" x14ac:dyDescent="0.25">
      <c r="A499" s="43">
        <v>45029</v>
      </c>
      <c r="B499" s="40" t="s">
        <v>13501</v>
      </c>
      <c r="C499" s="40" t="s">
        <v>9443</v>
      </c>
      <c r="D499" s="40" t="s">
        <v>14811</v>
      </c>
      <c r="E499" s="38">
        <v>-307353</v>
      </c>
      <c r="F499" s="42" t="s">
        <v>8998</v>
      </c>
      <c r="G499" s="38">
        <v>-30735</v>
      </c>
      <c r="H499" s="38">
        <f t="shared" si="28"/>
        <v>-338088</v>
      </c>
      <c r="I499" s="40" t="s">
        <v>9001</v>
      </c>
      <c r="J499" s="40" t="s">
        <v>9002</v>
      </c>
      <c r="K499" s="45" t="s">
        <v>15325</v>
      </c>
      <c r="L499">
        <f t="shared" si="29"/>
        <v>13626</v>
      </c>
      <c r="M499" s="47">
        <f t="shared" si="30"/>
        <v>-338088</v>
      </c>
      <c r="N499" t="e">
        <f>+VLOOKUP(L499,'Trừ tiền'!Q$5:R$509,2,0)</f>
        <v>#N/A</v>
      </c>
      <c r="O499" s="47" t="e">
        <f t="shared" si="31"/>
        <v>#N/A</v>
      </c>
    </row>
    <row r="500" spans="1:15" x14ac:dyDescent="0.25">
      <c r="A500" s="43">
        <v>45029</v>
      </c>
      <c r="B500" s="40" t="s">
        <v>13601</v>
      </c>
      <c r="C500" s="40" t="s">
        <v>9443</v>
      </c>
      <c r="D500" s="40" t="s">
        <v>14812</v>
      </c>
      <c r="E500" s="38">
        <v>-222116</v>
      </c>
      <c r="F500" s="42" t="s">
        <v>8998</v>
      </c>
      <c r="G500" s="38">
        <v>-22212</v>
      </c>
      <c r="H500" s="38">
        <f t="shared" si="28"/>
        <v>-244328</v>
      </c>
      <c r="I500" s="40" t="s">
        <v>9001</v>
      </c>
      <c r="J500" s="40" t="s">
        <v>9002</v>
      </c>
      <c r="K500" s="45" t="s">
        <v>15325</v>
      </c>
      <c r="L500">
        <f t="shared" si="29"/>
        <v>13710</v>
      </c>
      <c r="M500" s="47">
        <f t="shared" si="30"/>
        <v>-244328</v>
      </c>
      <c r="N500" t="e">
        <f>+VLOOKUP(L500,'Trừ tiền'!Q$5:R$509,2,0)</f>
        <v>#N/A</v>
      </c>
      <c r="O500" s="47" t="e">
        <f t="shared" si="31"/>
        <v>#N/A</v>
      </c>
    </row>
    <row r="501" spans="1:15" x14ac:dyDescent="0.25">
      <c r="A501" s="43">
        <v>45030</v>
      </c>
      <c r="B501" s="40" t="s">
        <v>9645</v>
      </c>
      <c r="C501" s="40" t="s">
        <v>10492</v>
      </c>
      <c r="D501" s="40" t="s">
        <v>14832</v>
      </c>
      <c r="E501" s="38">
        <v>-111058</v>
      </c>
      <c r="F501" s="42" t="s">
        <v>8998</v>
      </c>
      <c r="G501" s="38">
        <v>-11106</v>
      </c>
      <c r="H501" s="38">
        <f t="shared" si="28"/>
        <v>-122164</v>
      </c>
      <c r="I501" s="40" t="s">
        <v>9159</v>
      </c>
      <c r="J501" s="40" t="s">
        <v>9160</v>
      </c>
      <c r="K501" s="45" t="s">
        <v>15325</v>
      </c>
      <c r="L501">
        <f t="shared" si="29"/>
        <v>314</v>
      </c>
      <c r="M501" s="47">
        <f t="shared" si="30"/>
        <v>-122164</v>
      </c>
      <c r="N501" t="e">
        <f>+VLOOKUP(L501,'Trừ tiền'!Q$5:R$509,2,0)</f>
        <v>#N/A</v>
      </c>
      <c r="O501" s="47" t="e">
        <f t="shared" si="31"/>
        <v>#N/A</v>
      </c>
    </row>
    <row r="502" spans="1:15" x14ac:dyDescent="0.25">
      <c r="A502" s="43">
        <v>45030</v>
      </c>
      <c r="B502" s="40" t="s">
        <v>9886</v>
      </c>
      <c r="C502" s="40" t="s">
        <v>11137</v>
      </c>
      <c r="D502" s="40" t="s">
        <v>14833</v>
      </c>
      <c r="E502" s="38">
        <v>-937009</v>
      </c>
      <c r="F502" s="42" t="s">
        <v>8998</v>
      </c>
      <c r="G502" s="38">
        <v>-93701</v>
      </c>
      <c r="H502" s="38">
        <f t="shared" si="28"/>
        <v>-1030710</v>
      </c>
      <c r="I502" s="40" t="s">
        <v>9221</v>
      </c>
      <c r="J502" s="40" t="s">
        <v>9222</v>
      </c>
      <c r="K502" s="45" t="s">
        <v>15325</v>
      </c>
      <c r="L502">
        <f t="shared" si="29"/>
        <v>492</v>
      </c>
      <c r="M502" s="47">
        <f t="shared" si="30"/>
        <v>-1030710</v>
      </c>
      <c r="N502" t="s">
        <v>17926</v>
      </c>
      <c r="O502" s="47" t="e">
        <f t="shared" si="31"/>
        <v>#VALUE!</v>
      </c>
    </row>
    <row r="503" spans="1:15" x14ac:dyDescent="0.25">
      <c r="A503" s="43">
        <v>45030</v>
      </c>
      <c r="B503" s="40" t="s">
        <v>10665</v>
      </c>
      <c r="C503" s="40" t="s">
        <v>10562</v>
      </c>
      <c r="D503" s="40" t="s">
        <v>14834</v>
      </c>
      <c r="E503" s="38">
        <v>-50182</v>
      </c>
      <c r="F503" s="42" t="s">
        <v>8998</v>
      </c>
      <c r="G503" s="38">
        <v>-5018</v>
      </c>
      <c r="H503" s="38">
        <f t="shared" si="28"/>
        <v>-55200</v>
      </c>
      <c r="I503" s="40" t="s">
        <v>9284</v>
      </c>
      <c r="J503" s="40" t="s">
        <v>9285</v>
      </c>
      <c r="K503" s="45" t="s">
        <v>15325</v>
      </c>
      <c r="L503">
        <f t="shared" si="29"/>
        <v>1425</v>
      </c>
      <c r="M503" s="47">
        <f t="shared" si="30"/>
        <v>-55200</v>
      </c>
      <c r="N503" t="e">
        <f>+VLOOKUP(L503,'Trừ tiền'!Q$5:R$509,2,0)</f>
        <v>#N/A</v>
      </c>
      <c r="O503" s="47" t="e">
        <f t="shared" si="31"/>
        <v>#N/A</v>
      </c>
    </row>
    <row r="504" spans="1:15" x14ac:dyDescent="0.25">
      <c r="A504" s="43">
        <v>45030</v>
      </c>
      <c r="B504" s="40" t="s">
        <v>10446</v>
      </c>
      <c r="C504" s="40" t="s">
        <v>10562</v>
      </c>
      <c r="D504" s="40" t="s">
        <v>14835</v>
      </c>
      <c r="E504" s="38">
        <v>-333174</v>
      </c>
      <c r="F504" s="42" t="s">
        <v>8998</v>
      </c>
      <c r="G504" s="38">
        <v>-33317</v>
      </c>
      <c r="H504" s="38">
        <f t="shared" si="28"/>
        <v>-366491</v>
      </c>
      <c r="I504" s="40" t="s">
        <v>9284</v>
      </c>
      <c r="J504" s="40" t="s">
        <v>9285</v>
      </c>
      <c r="K504" s="45" t="s">
        <v>15325</v>
      </c>
      <c r="L504">
        <f t="shared" si="29"/>
        <v>1427</v>
      </c>
      <c r="M504" s="47">
        <f t="shared" si="30"/>
        <v>-366491</v>
      </c>
      <c r="N504" t="e">
        <f>+VLOOKUP(L504,'Trừ tiền'!Q$5:R$509,2,0)</f>
        <v>#N/A</v>
      </c>
      <c r="O504" s="47" t="e">
        <f t="shared" si="31"/>
        <v>#N/A</v>
      </c>
    </row>
    <row r="505" spans="1:15" x14ac:dyDescent="0.25">
      <c r="A505" s="43">
        <v>45030</v>
      </c>
      <c r="B505" s="40" t="s">
        <v>10670</v>
      </c>
      <c r="C505" s="40" t="s">
        <v>10562</v>
      </c>
      <c r="D505" s="40" t="s">
        <v>14836</v>
      </c>
      <c r="E505" s="38">
        <v>-296366</v>
      </c>
      <c r="F505" s="42" t="s">
        <v>8998</v>
      </c>
      <c r="G505" s="38">
        <v>-29637</v>
      </c>
      <c r="H505" s="38">
        <f t="shared" si="28"/>
        <v>-326003</v>
      </c>
      <c r="I505" s="40" t="s">
        <v>9284</v>
      </c>
      <c r="J505" s="40" t="s">
        <v>9285</v>
      </c>
      <c r="K505" s="45" t="s">
        <v>15325</v>
      </c>
      <c r="L505">
        <f t="shared" si="29"/>
        <v>1428</v>
      </c>
      <c r="M505" s="47">
        <f t="shared" si="30"/>
        <v>-326003</v>
      </c>
      <c r="N505" t="e">
        <f>+VLOOKUP(L505,'Trừ tiền'!Q$5:R$509,2,0)</f>
        <v>#N/A</v>
      </c>
      <c r="O505" s="47" t="e">
        <f t="shared" si="31"/>
        <v>#N/A</v>
      </c>
    </row>
    <row r="506" spans="1:15" x14ac:dyDescent="0.25">
      <c r="A506" s="43">
        <v>45030</v>
      </c>
      <c r="B506" s="40" t="s">
        <v>10672</v>
      </c>
      <c r="C506" s="40" t="s">
        <v>10562</v>
      </c>
      <c r="D506" s="40" t="s">
        <v>14837</v>
      </c>
      <c r="E506" s="38">
        <v>-532371</v>
      </c>
      <c r="F506" s="42" t="s">
        <v>8998</v>
      </c>
      <c r="G506" s="38">
        <v>-53237</v>
      </c>
      <c r="H506" s="38">
        <f t="shared" si="28"/>
        <v>-585608</v>
      </c>
      <c r="I506" s="40" t="s">
        <v>9284</v>
      </c>
      <c r="J506" s="40" t="s">
        <v>9285</v>
      </c>
      <c r="K506" s="45" t="s">
        <v>15325</v>
      </c>
      <c r="L506">
        <f t="shared" si="29"/>
        <v>1429</v>
      </c>
      <c r="M506" s="47">
        <f t="shared" si="30"/>
        <v>-585608</v>
      </c>
      <c r="N506" t="e">
        <f>+VLOOKUP(L506,'Trừ tiền'!Q$5:R$509,2,0)</f>
        <v>#N/A</v>
      </c>
      <c r="O506" s="47" t="e">
        <f t="shared" si="31"/>
        <v>#N/A</v>
      </c>
    </row>
    <row r="507" spans="1:15" x14ac:dyDescent="0.25">
      <c r="A507" s="43">
        <v>45030</v>
      </c>
      <c r="B507" s="40" t="s">
        <v>10674</v>
      </c>
      <c r="C507" s="40" t="s">
        <v>10562</v>
      </c>
      <c r="D507" s="40" t="s">
        <v>14838</v>
      </c>
      <c r="E507" s="38">
        <v>-842417</v>
      </c>
      <c r="F507" s="42" t="s">
        <v>8998</v>
      </c>
      <c r="G507" s="38">
        <v>-84242</v>
      </c>
      <c r="H507" s="38">
        <f t="shared" si="28"/>
        <v>-926659</v>
      </c>
      <c r="I507" s="40" t="s">
        <v>9284</v>
      </c>
      <c r="J507" s="40" t="s">
        <v>9285</v>
      </c>
      <c r="K507" s="45" t="s">
        <v>15325</v>
      </c>
      <c r="L507">
        <f t="shared" si="29"/>
        <v>1430</v>
      </c>
      <c r="M507" s="47">
        <f t="shared" si="30"/>
        <v>-926659</v>
      </c>
      <c r="N507" t="e">
        <f>+VLOOKUP(L507,'Trừ tiền'!Q$5:R$509,2,0)</f>
        <v>#N/A</v>
      </c>
      <c r="O507" s="47" t="e">
        <f t="shared" si="31"/>
        <v>#N/A</v>
      </c>
    </row>
    <row r="508" spans="1:15" x14ac:dyDescent="0.25">
      <c r="A508" s="43">
        <v>45030</v>
      </c>
      <c r="B508" s="40" t="s">
        <v>13167</v>
      </c>
      <c r="C508" s="40" t="s">
        <v>9443</v>
      </c>
      <c r="D508" s="40" t="s">
        <v>14839</v>
      </c>
      <c r="E508" s="38">
        <v>-782648</v>
      </c>
      <c r="F508" s="42" t="s">
        <v>8998</v>
      </c>
      <c r="G508" s="38">
        <v>-78265</v>
      </c>
      <c r="H508" s="38">
        <f t="shared" si="28"/>
        <v>-860913</v>
      </c>
      <c r="I508" s="40" t="s">
        <v>9001</v>
      </c>
      <c r="J508" s="40" t="s">
        <v>9002</v>
      </c>
      <c r="K508" s="45" t="s">
        <v>15325</v>
      </c>
      <c r="L508">
        <f t="shared" si="29"/>
        <v>12997</v>
      </c>
      <c r="M508" s="47">
        <f t="shared" si="30"/>
        <v>-860913</v>
      </c>
      <c r="N508" t="e">
        <f>+VLOOKUP(L508,'Trừ tiền'!Q$5:R$509,2,0)</f>
        <v>#N/A</v>
      </c>
      <c r="O508" s="47" t="e">
        <f t="shared" si="31"/>
        <v>#N/A</v>
      </c>
    </row>
    <row r="509" spans="1:15" x14ac:dyDescent="0.25">
      <c r="A509" s="43">
        <v>45030</v>
      </c>
      <c r="B509" s="40" t="s">
        <v>13644</v>
      </c>
      <c r="C509" s="40" t="s">
        <v>9443</v>
      </c>
      <c r="D509" s="40" t="s">
        <v>14840</v>
      </c>
      <c r="E509" s="38">
        <v>-218609</v>
      </c>
      <c r="F509" s="42" t="s">
        <v>8998</v>
      </c>
      <c r="G509" s="38">
        <v>-21861</v>
      </c>
      <c r="H509" s="38">
        <f t="shared" si="28"/>
        <v>-240470</v>
      </c>
      <c r="I509" s="40" t="s">
        <v>9001</v>
      </c>
      <c r="J509" s="40" t="s">
        <v>9002</v>
      </c>
      <c r="K509" s="45" t="s">
        <v>15325</v>
      </c>
      <c r="L509">
        <f t="shared" si="29"/>
        <v>13842</v>
      </c>
      <c r="M509" s="47">
        <f t="shared" si="30"/>
        <v>-240470</v>
      </c>
      <c r="N509" t="e">
        <f>+VLOOKUP(L509,'Trừ tiền'!Q$5:R$509,2,0)</f>
        <v>#N/A</v>
      </c>
      <c r="O509" s="47" t="e">
        <f t="shared" si="31"/>
        <v>#N/A</v>
      </c>
    </row>
    <row r="510" spans="1:15" x14ac:dyDescent="0.25">
      <c r="A510" s="43">
        <v>45030</v>
      </c>
      <c r="B510" s="40" t="s">
        <v>13645</v>
      </c>
      <c r="C510" s="40" t="s">
        <v>9443</v>
      </c>
      <c r="D510" s="40" t="s">
        <v>14841</v>
      </c>
      <c r="E510" s="38">
        <v>-718391</v>
      </c>
      <c r="F510" s="42" t="s">
        <v>8998</v>
      </c>
      <c r="G510" s="38">
        <v>-71839</v>
      </c>
      <c r="H510" s="38">
        <f t="shared" si="28"/>
        <v>-790230</v>
      </c>
      <c r="I510" s="40" t="s">
        <v>9001</v>
      </c>
      <c r="J510" s="40" t="s">
        <v>9002</v>
      </c>
      <c r="K510" s="45" t="s">
        <v>15325</v>
      </c>
      <c r="L510">
        <f t="shared" si="29"/>
        <v>13851</v>
      </c>
      <c r="M510" s="47">
        <f t="shared" si="30"/>
        <v>-790230</v>
      </c>
      <c r="N510" t="e">
        <f>+VLOOKUP(L510,'Trừ tiền'!Q$5:R$509,2,0)</f>
        <v>#N/A</v>
      </c>
      <c r="O510" s="47" t="e">
        <f t="shared" si="31"/>
        <v>#N/A</v>
      </c>
    </row>
    <row r="511" spans="1:15" x14ac:dyDescent="0.25">
      <c r="A511" s="43">
        <v>45030</v>
      </c>
      <c r="B511" s="40" t="s">
        <v>13646</v>
      </c>
      <c r="C511" s="40" t="s">
        <v>9443</v>
      </c>
      <c r="D511" s="40" t="s">
        <v>14842</v>
      </c>
      <c r="E511" s="38">
        <v>-562870</v>
      </c>
      <c r="F511" s="42" t="s">
        <v>8998</v>
      </c>
      <c r="G511" s="38">
        <v>-56287</v>
      </c>
      <c r="H511" s="38">
        <f t="shared" si="28"/>
        <v>-619157</v>
      </c>
      <c r="I511" s="40" t="s">
        <v>9001</v>
      </c>
      <c r="J511" s="40" t="s">
        <v>9002</v>
      </c>
      <c r="K511" s="45" t="s">
        <v>15325</v>
      </c>
      <c r="L511">
        <f t="shared" si="29"/>
        <v>13872</v>
      </c>
      <c r="M511" s="47">
        <f t="shared" si="30"/>
        <v>-619157</v>
      </c>
      <c r="N511" t="e">
        <f>+VLOOKUP(L511,'Trừ tiền'!Q$5:R$509,2,0)</f>
        <v>#N/A</v>
      </c>
      <c r="O511" s="47" t="e">
        <f t="shared" si="31"/>
        <v>#N/A</v>
      </c>
    </row>
    <row r="512" spans="1:15" x14ac:dyDescent="0.25">
      <c r="A512" s="43">
        <v>45030</v>
      </c>
      <c r="B512" s="40" t="s">
        <v>13647</v>
      </c>
      <c r="C512" s="40" t="s">
        <v>9443</v>
      </c>
      <c r="D512" s="40" t="s">
        <v>14843</v>
      </c>
      <c r="E512" s="38">
        <v>-444232</v>
      </c>
      <c r="F512" s="42" t="s">
        <v>8998</v>
      </c>
      <c r="G512" s="38">
        <v>-44423</v>
      </c>
      <c r="H512" s="38">
        <f t="shared" si="28"/>
        <v>-488655</v>
      </c>
      <c r="I512" s="40" t="s">
        <v>9001</v>
      </c>
      <c r="J512" s="40" t="s">
        <v>9002</v>
      </c>
      <c r="K512" s="45" t="s">
        <v>15325</v>
      </c>
      <c r="L512">
        <f t="shared" si="29"/>
        <v>13889</v>
      </c>
      <c r="M512" s="47">
        <f t="shared" si="30"/>
        <v>-488655</v>
      </c>
      <c r="N512" t="e">
        <f>+VLOOKUP(L512,'Trừ tiền'!Q$5:R$509,2,0)</f>
        <v>#N/A</v>
      </c>
      <c r="O512" s="47" t="e">
        <f t="shared" si="31"/>
        <v>#N/A</v>
      </c>
    </row>
    <row r="513" spans="1:15" x14ac:dyDescent="0.25">
      <c r="A513" s="43">
        <v>45030</v>
      </c>
      <c r="B513" s="40" t="s">
        <v>13648</v>
      </c>
      <c r="C513" s="40" t="s">
        <v>9443</v>
      </c>
      <c r="D513" s="40" t="s">
        <v>14844</v>
      </c>
      <c r="E513" s="38">
        <v>-73431</v>
      </c>
      <c r="F513" s="42" t="s">
        <v>8998</v>
      </c>
      <c r="G513" s="38">
        <v>-7343</v>
      </c>
      <c r="H513" s="38">
        <f t="shared" si="28"/>
        <v>-80774</v>
      </c>
      <c r="I513" s="40" t="s">
        <v>9001</v>
      </c>
      <c r="J513" s="40" t="s">
        <v>9002</v>
      </c>
      <c r="K513" s="45" t="s">
        <v>15325</v>
      </c>
      <c r="L513">
        <f t="shared" si="29"/>
        <v>13989</v>
      </c>
      <c r="M513" s="47">
        <f t="shared" si="30"/>
        <v>-80774</v>
      </c>
      <c r="N513" t="e">
        <f>+VLOOKUP(L513,'Trừ tiền'!Q$5:R$509,2,0)</f>
        <v>#N/A</v>
      </c>
      <c r="O513" s="47" t="e">
        <f t="shared" si="31"/>
        <v>#N/A</v>
      </c>
    </row>
    <row r="514" spans="1:15" x14ac:dyDescent="0.25">
      <c r="A514" s="43">
        <v>45030</v>
      </c>
      <c r="B514" s="40" t="s">
        <v>13649</v>
      </c>
      <c r="C514" s="40" t="s">
        <v>9443</v>
      </c>
      <c r="D514" s="40" t="s">
        <v>14845</v>
      </c>
      <c r="E514" s="38">
        <v>-341816</v>
      </c>
      <c r="F514" s="42" t="s">
        <v>8998</v>
      </c>
      <c r="G514" s="38">
        <v>-34182</v>
      </c>
      <c r="H514" s="38">
        <f t="shared" si="28"/>
        <v>-375998</v>
      </c>
      <c r="I514" s="40" t="s">
        <v>9001</v>
      </c>
      <c r="J514" s="40" t="s">
        <v>9002</v>
      </c>
      <c r="K514" s="45" t="s">
        <v>15325</v>
      </c>
      <c r="L514">
        <f t="shared" si="29"/>
        <v>14011</v>
      </c>
      <c r="M514" s="47">
        <f t="shared" si="30"/>
        <v>-375998</v>
      </c>
      <c r="N514" t="e">
        <f>+VLOOKUP(L514,'Trừ tiền'!Q$5:R$509,2,0)</f>
        <v>#N/A</v>
      </c>
      <c r="O514" s="47" t="e">
        <f t="shared" si="31"/>
        <v>#N/A</v>
      </c>
    </row>
    <row r="515" spans="1:15" x14ac:dyDescent="0.25">
      <c r="A515" s="43">
        <v>45030</v>
      </c>
      <c r="B515" s="40" t="s">
        <v>13650</v>
      </c>
      <c r="C515" s="40" t="s">
        <v>9443</v>
      </c>
      <c r="D515" s="40" t="s">
        <v>14846</v>
      </c>
      <c r="E515" s="38">
        <v>-422844</v>
      </c>
      <c r="F515" s="42" t="s">
        <v>8998</v>
      </c>
      <c r="G515" s="38">
        <v>-42284</v>
      </c>
      <c r="H515" s="38">
        <f t="shared" si="28"/>
        <v>-465128</v>
      </c>
      <c r="I515" s="40" t="s">
        <v>9001</v>
      </c>
      <c r="J515" s="40" t="s">
        <v>9002</v>
      </c>
      <c r="K515" s="45" t="s">
        <v>15325</v>
      </c>
      <c r="L515">
        <f t="shared" si="29"/>
        <v>14031</v>
      </c>
      <c r="M515" s="47">
        <f t="shared" si="30"/>
        <v>-465128</v>
      </c>
      <c r="N515" t="e">
        <f>+VLOOKUP(L515,'Trừ tiền'!Q$5:R$509,2,0)</f>
        <v>#N/A</v>
      </c>
      <c r="O515" s="47" t="e">
        <f t="shared" si="31"/>
        <v>#N/A</v>
      </c>
    </row>
    <row r="516" spans="1:15" x14ac:dyDescent="0.25">
      <c r="A516" s="43">
        <v>45031</v>
      </c>
      <c r="B516" s="40" t="s">
        <v>9605</v>
      </c>
      <c r="C516" s="40" t="s">
        <v>12704</v>
      </c>
      <c r="D516" s="40" t="s">
        <v>14865</v>
      </c>
      <c r="E516" s="38">
        <v>-119066</v>
      </c>
      <c r="F516" s="42" t="s">
        <v>8998</v>
      </c>
      <c r="G516" s="38">
        <v>-11907</v>
      </c>
      <c r="H516" s="38">
        <f t="shared" si="28"/>
        <v>-130973</v>
      </c>
      <c r="I516" s="40" t="s">
        <v>9078</v>
      </c>
      <c r="J516" s="40" t="s">
        <v>9079</v>
      </c>
      <c r="K516" s="45" t="s">
        <v>15325</v>
      </c>
      <c r="L516">
        <f t="shared" si="29"/>
        <v>302</v>
      </c>
      <c r="M516" s="47">
        <f t="shared" si="30"/>
        <v>-130973</v>
      </c>
      <c r="N516" t="e">
        <f>+VLOOKUP(L516,'Trừ tiền'!Q$5:R$509,2,0)</f>
        <v>#N/A</v>
      </c>
      <c r="O516" s="47" t="e">
        <f t="shared" si="31"/>
        <v>#N/A</v>
      </c>
    </row>
    <row r="517" spans="1:15" x14ac:dyDescent="0.25">
      <c r="A517" s="43">
        <v>45031</v>
      </c>
      <c r="B517" s="40" t="s">
        <v>9745</v>
      </c>
      <c r="C517" s="40" t="s">
        <v>9730</v>
      </c>
      <c r="D517" s="40" t="s">
        <v>14866</v>
      </c>
      <c r="E517" s="38">
        <v>-553467</v>
      </c>
      <c r="F517" s="42" t="s">
        <v>8998</v>
      </c>
      <c r="G517" s="38">
        <v>-55347</v>
      </c>
      <c r="H517" s="38">
        <f t="shared" ref="H517:H580" si="32">+G517+E517</f>
        <v>-608814</v>
      </c>
      <c r="I517" s="40" t="s">
        <v>9731</v>
      </c>
      <c r="J517" s="40" t="s">
        <v>9322</v>
      </c>
      <c r="K517" s="45" t="s">
        <v>15325</v>
      </c>
      <c r="L517">
        <f t="shared" ref="L517:L580" si="33">+B517*1</f>
        <v>406</v>
      </c>
      <c r="M517" s="47">
        <f t="shared" ref="M517:M580" si="34">+H517</f>
        <v>-608814</v>
      </c>
      <c r="N517" t="e">
        <f>+VLOOKUP(L517,'Trừ tiền'!Q$5:R$509,2,0)</f>
        <v>#N/A</v>
      </c>
      <c r="O517" s="47" t="e">
        <f t="shared" ref="O517:O580" si="35">+N517-M517</f>
        <v>#N/A</v>
      </c>
    </row>
    <row r="518" spans="1:15" x14ac:dyDescent="0.25">
      <c r="A518" s="43">
        <v>45031</v>
      </c>
      <c r="B518" s="40" t="s">
        <v>10667</v>
      </c>
      <c r="C518" s="40" t="s">
        <v>10562</v>
      </c>
      <c r="D518" s="40" t="s">
        <v>14867</v>
      </c>
      <c r="E518" s="38">
        <v>-455388</v>
      </c>
      <c r="F518" s="42" t="s">
        <v>8998</v>
      </c>
      <c r="G518" s="38">
        <v>-45539</v>
      </c>
      <c r="H518" s="38">
        <f t="shared" si="32"/>
        <v>-500927</v>
      </c>
      <c r="I518" s="40" t="s">
        <v>9284</v>
      </c>
      <c r="J518" s="40" t="s">
        <v>9285</v>
      </c>
      <c r="K518" s="45" t="s">
        <v>15325</v>
      </c>
      <c r="L518">
        <f t="shared" si="33"/>
        <v>1426</v>
      </c>
      <c r="M518" s="47">
        <f t="shared" si="34"/>
        <v>-500927</v>
      </c>
      <c r="N518" t="e">
        <f>+VLOOKUP(L518,'Trừ tiền'!Q$5:R$509,2,0)</f>
        <v>#N/A</v>
      </c>
      <c r="O518" s="47" t="e">
        <f t="shared" si="35"/>
        <v>#N/A</v>
      </c>
    </row>
    <row r="519" spans="1:15" x14ac:dyDescent="0.25">
      <c r="A519" s="43">
        <v>45033</v>
      </c>
      <c r="B519" s="40" t="s">
        <v>13652</v>
      </c>
      <c r="C519" s="40" t="s">
        <v>9443</v>
      </c>
      <c r="D519" s="40" t="s">
        <v>14880</v>
      </c>
      <c r="E519" s="38">
        <v>-378318</v>
      </c>
      <c r="F519" s="42" t="s">
        <v>8998</v>
      </c>
      <c r="G519" s="38">
        <v>-37832</v>
      </c>
      <c r="H519" s="38">
        <f t="shared" si="32"/>
        <v>-416150</v>
      </c>
      <c r="I519" s="40" t="s">
        <v>9001</v>
      </c>
      <c r="J519" s="40" t="s">
        <v>9002</v>
      </c>
      <c r="K519" s="45" t="s">
        <v>15325</v>
      </c>
      <c r="L519">
        <f t="shared" si="33"/>
        <v>14147</v>
      </c>
      <c r="M519" s="47">
        <f t="shared" si="34"/>
        <v>-416150</v>
      </c>
      <c r="N519" t="e">
        <f>+VLOOKUP(L519,'Trừ tiền'!Q$5:R$509,2,0)</f>
        <v>#N/A</v>
      </c>
      <c r="O519" s="47" t="e">
        <f t="shared" si="35"/>
        <v>#N/A</v>
      </c>
    </row>
    <row r="520" spans="1:15" x14ac:dyDescent="0.25">
      <c r="A520" s="43">
        <v>45033</v>
      </c>
      <c r="B520" s="40" t="s">
        <v>13653</v>
      </c>
      <c r="C520" s="40" t="s">
        <v>9443</v>
      </c>
      <c r="D520" s="40" t="s">
        <v>14881</v>
      </c>
      <c r="E520" s="38">
        <v>-698645</v>
      </c>
      <c r="F520" s="42" t="s">
        <v>8998</v>
      </c>
      <c r="G520" s="38">
        <v>-69865</v>
      </c>
      <c r="H520" s="38">
        <f t="shared" si="32"/>
        <v>-768510</v>
      </c>
      <c r="I520" s="40" t="s">
        <v>9001</v>
      </c>
      <c r="J520" s="40" t="s">
        <v>9002</v>
      </c>
      <c r="K520" s="45" t="s">
        <v>15325</v>
      </c>
      <c r="L520">
        <f t="shared" si="33"/>
        <v>14160</v>
      </c>
      <c r="M520" s="47">
        <f t="shared" si="34"/>
        <v>-768510</v>
      </c>
      <c r="N520" t="e">
        <f>+VLOOKUP(L520,'Trừ tiền'!Q$5:R$509,2,0)</f>
        <v>#N/A</v>
      </c>
      <c r="O520" s="47" t="e">
        <f t="shared" si="35"/>
        <v>#N/A</v>
      </c>
    </row>
    <row r="521" spans="1:15" x14ac:dyDescent="0.25">
      <c r="A521" s="43">
        <v>45033</v>
      </c>
      <c r="B521" s="40" t="s">
        <v>13655</v>
      </c>
      <c r="C521" s="40" t="s">
        <v>9443</v>
      </c>
      <c r="D521" s="40" t="s">
        <v>14882</v>
      </c>
      <c r="E521" s="38">
        <v>-247184</v>
      </c>
      <c r="F521" s="42" t="s">
        <v>8998</v>
      </c>
      <c r="G521" s="38">
        <v>-24718</v>
      </c>
      <c r="H521" s="38">
        <f t="shared" si="32"/>
        <v>-271902</v>
      </c>
      <c r="I521" s="40" t="s">
        <v>9001</v>
      </c>
      <c r="J521" s="40" t="s">
        <v>9002</v>
      </c>
      <c r="K521" s="45" t="s">
        <v>15325</v>
      </c>
      <c r="L521">
        <f t="shared" si="33"/>
        <v>14173</v>
      </c>
      <c r="M521" s="47">
        <f t="shared" si="34"/>
        <v>-271902</v>
      </c>
      <c r="N521" t="e">
        <f>+VLOOKUP(L521,'Trừ tiền'!Q$5:R$509,2,0)</f>
        <v>#N/A</v>
      </c>
      <c r="O521" s="47" t="e">
        <f t="shared" si="35"/>
        <v>#N/A</v>
      </c>
    </row>
    <row r="522" spans="1:15" x14ac:dyDescent="0.25">
      <c r="A522" s="43">
        <v>45033</v>
      </c>
      <c r="B522" s="40" t="s">
        <v>12261</v>
      </c>
      <c r="C522" s="40" t="s">
        <v>9443</v>
      </c>
      <c r="D522" s="40" t="s">
        <v>14883</v>
      </c>
      <c r="E522" s="38">
        <v>-469342</v>
      </c>
      <c r="F522" s="42" t="s">
        <v>8998</v>
      </c>
      <c r="G522" s="38">
        <v>-46934</v>
      </c>
      <c r="H522" s="38">
        <f t="shared" si="32"/>
        <v>-516276</v>
      </c>
      <c r="I522" s="40" t="s">
        <v>9001</v>
      </c>
      <c r="J522" s="40" t="s">
        <v>9002</v>
      </c>
      <c r="K522" s="45" t="s">
        <v>15325</v>
      </c>
      <c r="L522">
        <f t="shared" si="33"/>
        <v>14174</v>
      </c>
      <c r="M522" s="47">
        <f t="shared" si="34"/>
        <v>-516276</v>
      </c>
      <c r="N522" t="e">
        <f>+VLOOKUP(L522,'Trừ tiền'!Q$5:R$509,2,0)</f>
        <v>#N/A</v>
      </c>
      <c r="O522" s="47" t="e">
        <f t="shared" si="35"/>
        <v>#N/A</v>
      </c>
    </row>
    <row r="523" spans="1:15" x14ac:dyDescent="0.25">
      <c r="A523" s="43">
        <v>45033</v>
      </c>
      <c r="B523" s="40" t="s">
        <v>13666</v>
      </c>
      <c r="C523" s="40" t="s">
        <v>9443</v>
      </c>
      <c r="D523" s="40" t="s">
        <v>14884</v>
      </c>
      <c r="E523" s="38">
        <v>-301092</v>
      </c>
      <c r="F523" s="42" t="s">
        <v>8998</v>
      </c>
      <c r="G523" s="38">
        <v>-30109</v>
      </c>
      <c r="H523" s="38">
        <f t="shared" si="32"/>
        <v>-331201</v>
      </c>
      <c r="I523" s="40" t="s">
        <v>9001</v>
      </c>
      <c r="J523" s="40" t="s">
        <v>9002</v>
      </c>
      <c r="K523" s="45" t="s">
        <v>15325</v>
      </c>
      <c r="L523">
        <f t="shared" si="33"/>
        <v>14251</v>
      </c>
      <c r="M523" s="47">
        <f t="shared" si="34"/>
        <v>-331201</v>
      </c>
      <c r="N523" t="e">
        <f>+VLOOKUP(L523,'Trừ tiền'!Q$5:R$509,2,0)</f>
        <v>#N/A</v>
      </c>
      <c r="O523" s="47" t="e">
        <f t="shared" si="35"/>
        <v>#N/A</v>
      </c>
    </row>
    <row r="524" spans="1:15" x14ac:dyDescent="0.25">
      <c r="A524" s="43">
        <v>45033</v>
      </c>
      <c r="B524" s="40" t="s">
        <v>12315</v>
      </c>
      <c r="C524" s="40" t="s">
        <v>9443</v>
      </c>
      <c r="D524" s="40" t="s">
        <v>14885</v>
      </c>
      <c r="E524" s="38">
        <v>-111058</v>
      </c>
      <c r="F524" s="42" t="s">
        <v>8998</v>
      </c>
      <c r="G524" s="38">
        <v>-11106</v>
      </c>
      <c r="H524" s="38">
        <f t="shared" si="32"/>
        <v>-122164</v>
      </c>
      <c r="I524" s="40" t="s">
        <v>9001</v>
      </c>
      <c r="J524" s="40" t="s">
        <v>9002</v>
      </c>
      <c r="K524" s="45" t="s">
        <v>15325</v>
      </c>
      <c r="L524">
        <f t="shared" si="33"/>
        <v>14290</v>
      </c>
      <c r="M524" s="47">
        <f t="shared" si="34"/>
        <v>-122164</v>
      </c>
      <c r="N524" t="e">
        <f>+VLOOKUP(L524,'Trừ tiền'!Q$5:R$509,2,0)</f>
        <v>#N/A</v>
      </c>
      <c r="O524" s="47" t="e">
        <f t="shared" si="35"/>
        <v>#N/A</v>
      </c>
    </row>
    <row r="525" spans="1:15" x14ac:dyDescent="0.25">
      <c r="A525" s="43">
        <v>45034</v>
      </c>
      <c r="B525" s="40" t="s">
        <v>9684</v>
      </c>
      <c r="C525" s="40" t="s">
        <v>14912</v>
      </c>
      <c r="D525" s="40" t="s">
        <v>14913</v>
      </c>
      <c r="E525" s="38">
        <v>-169248</v>
      </c>
      <c r="F525" s="42" t="s">
        <v>8998</v>
      </c>
      <c r="G525" s="38">
        <v>-16925</v>
      </c>
      <c r="H525" s="38">
        <f t="shared" si="32"/>
        <v>-186173</v>
      </c>
      <c r="I525" s="40" t="s">
        <v>9595</v>
      </c>
      <c r="J525" s="40" t="s">
        <v>9596</v>
      </c>
      <c r="K525" s="45" t="s">
        <v>15325</v>
      </c>
      <c r="L525">
        <f t="shared" si="33"/>
        <v>376</v>
      </c>
      <c r="M525" s="47">
        <f t="shared" si="34"/>
        <v>-186173</v>
      </c>
      <c r="N525" t="e">
        <f>+VLOOKUP(L525,'Trừ tiền'!Q$5:R$509,2,0)</f>
        <v>#N/A</v>
      </c>
      <c r="O525" s="47" t="e">
        <f t="shared" si="35"/>
        <v>#N/A</v>
      </c>
    </row>
    <row r="526" spans="1:15" x14ac:dyDescent="0.25">
      <c r="A526" s="43">
        <v>45034</v>
      </c>
      <c r="B526" s="40" t="s">
        <v>9939</v>
      </c>
      <c r="C526" s="40" t="s">
        <v>14914</v>
      </c>
      <c r="D526" s="40" t="s">
        <v>14915</v>
      </c>
      <c r="E526" s="38">
        <v>-124658</v>
      </c>
      <c r="F526" s="42" t="s">
        <v>8998</v>
      </c>
      <c r="G526" s="38">
        <v>-12466</v>
      </c>
      <c r="H526" s="38">
        <f t="shared" si="32"/>
        <v>-137124</v>
      </c>
      <c r="I526" s="40" t="s">
        <v>10207</v>
      </c>
      <c r="J526" s="40" t="s">
        <v>10208</v>
      </c>
      <c r="K526" s="45" t="s">
        <v>15325</v>
      </c>
      <c r="L526">
        <f t="shared" si="33"/>
        <v>528</v>
      </c>
      <c r="M526" s="47">
        <f t="shared" si="34"/>
        <v>-137124</v>
      </c>
      <c r="N526" t="e">
        <f>+VLOOKUP(L526,'Trừ tiền'!Q$5:R$509,2,0)</f>
        <v>#N/A</v>
      </c>
      <c r="O526" s="47" t="e">
        <f t="shared" si="35"/>
        <v>#N/A</v>
      </c>
    </row>
    <row r="527" spans="1:15" x14ac:dyDescent="0.25">
      <c r="A527" s="43">
        <v>45034</v>
      </c>
      <c r="B527" s="40" t="s">
        <v>9941</v>
      </c>
      <c r="C527" s="40" t="s">
        <v>14914</v>
      </c>
      <c r="D527" s="40" t="s">
        <v>14915</v>
      </c>
      <c r="E527" s="38">
        <v>-61050</v>
      </c>
      <c r="F527" s="42" t="s">
        <v>9114</v>
      </c>
      <c r="G527" s="38">
        <v>-4884</v>
      </c>
      <c r="H527" s="38">
        <f t="shared" si="32"/>
        <v>-65934</v>
      </c>
      <c r="I527" s="40" t="s">
        <v>10207</v>
      </c>
      <c r="J527" s="40" t="s">
        <v>10208</v>
      </c>
      <c r="K527" s="45" t="s">
        <v>15325</v>
      </c>
      <c r="L527">
        <f t="shared" si="33"/>
        <v>530</v>
      </c>
      <c r="M527" s="47">
        <f t="shared" si="34"/>
        <v>-65934</v>
      </c>
      <c r="N527" t="e">
        <f>+VLOOKUP(L527,'Trừ tiền'!Q$5:R$509,2,0)</f>
        <v>#N/A</v>
      </c>
      <c r="O527" s="47" t="e">
        <f t="shared" si="35"/>
        <v>#N/A</v>
      </c>
    </row>
    <row r="528" spans="1:15" x14ac:dyDescent="0.25">
      <c r="A528" s="43">
        <v>45034</v>
      </c>
      <c r="B528" s="40" t="s">
        <v>9963</v>
      </c>
      <c r="C528" s="40" t="s">
        <v>11180</v>
      </c>
      <c r="D528" s="40" t="s">
        <v>14563</v>
      </c>
      <c r="E528" s="38">
        <v>-453750</v>
      </c>
      <c r="F528" s="42" t="s">
        <v>8998</v>
      </c>
      <c r="G528" s="38">
        <v>-45375</v>
      </c>
      <c r="H528" s="38">
        <f t="shared" si="32"/>
        <v>-499125</v>
      </c>
      <c r="I528" s="40" t="s">
        <v>9601</v>
      </c>
      <c r="J528" s="40" t="s">
        <v>9602</v>
      </c>
      <c r="K528" s="45" t="s">
        <v>15325</v>
      </c>
      <c r="L528">
        <f t="shared" si="33"/>
        <v>574</v>
      </c>
      <c r="M528" s="47">
        <f t="shared" si="34"/>
        <v>-499125</v>
      </c>
      <c r="N528" t="e">
        <f>+VLOOKUP(L528,'Trừ tiền'!Q$5:R$509,2,0)</f>
        <v>#N/A</v>
      </c>
      <c r="O528" s="47" t="e">
        <f t="shared" si="35"/>
        <v>#N/A</v>
      </c>
    </row>
    <row r="529" spans="1:15" x14ac:dyDescent="0.25">
      <c r="A529" s="43">
        <v>45034</v>
      </c>
      <c r="B529" s="40" t="s">
        <v>10632</v>
      </c>
      <c r="C529" s="40" t="s">
        <v>9442</v>
      </c>
      <c r="D529" s="40" t="s">
        <v>14916</v>
      </c>
      <c r="E529" s="38">
        <v>-452608</v>
      </c>
      <c r="F529" s="42" t="s">
        <v>8998</v>
      </c>
      <c r="G529" s="38">
        <v>-45261</v>
      </c>
      <c r="H529" s="38">
        <f t="shared" si="32"/>
        <v>-497869</v>
      </c>
      <c r="I529" s="40" t="s">
        <v>9406</v>
      </c>
      <c r="J529" s="40" t="s">
        <v>9407</v>
      </c>
      <c r="K529" s="45" t="s">
        <v>15325</v>
      </c>
      <c r="L529">
        <f t="shared" si="33"/>
        <v>1113</v>
      </c>
      <c r="M529" s="47">
        <f t="shared" si="34"/>
        <v>-497869</v>
      </c>
      <c r="N529" t="e">
        <f>+VLOOKUP(L529,'Trừ tiền'!Q$5:R$509,2,0)</f>
        <v>#N/A</v>
      </c>
      <c r="O529" s="47" t="e">
        <f t="shared" si="35"/>
        <v>#N/A</v>
      </c>
    </row>
    <row r="530" spans="1:15" x14ac:dyDescent="0.25">
      <c r="A530" s="43">
        <v>45034</v>
      </c>
      <c r="B530" s="40" t="s">
        <v>13667</v>
      </c>
      <c r="C530" s="40" t="s">
        <v>9443</v>
      </c>
      <c r="D530" s="40" t="s">
        <v>14917</v>
      </c>
      <c r="E530" s="38">
        <v>-700329</v>
      </c>
      <c r="F530" s="42" t="s">
        <v>8998</v>
      </c>
      <c r="G530" s="38">
        <v>-70033</v>
      </c>
      <c r="H530" s="38">
        <f t="shared" si="32"/>
        <v>-770362</v>
      </c>
      <c r="I530" s="40" t="s">
        <v>9001</v>
      </c>
      <c r="J530" s="40" t="s">
        <v>9002</v>
      </c>
      <c r="K530" s="45" t="s">
        <v>15325</v>
      </c>
      <c r="L530">
        <f t="shared" si="33"/>
        <v>14432</v>
      </c>
      <c r="M530" s="47">
        <f t="shared" si="34"/>
        <v>-770362</v>
      </c>
      <c r="N530" t="e">
        <f>+VLOOKUP(L530,'Trừ tiền'!Q$5:R$509,2,0)</f>
        <v>#N/A</v>
      </c>
      <c r="O530" s="47" t="e">
        <f t="shared" si="35"/>
        <v>#N/A</v>
      </c>
    </row>
    <row r="531" spans="1:15" x14ac:dyDescent="0.25">
      <c r="A531" s="43">
        <v>45034</v>
      </c>
      <c r="B531" s="40" t="s">
        <v>13668</v>
      </c>
      <c r="C531" s="40" t="s">
        <v>9443</v>
      </c>
      <c r="D531" s="40" t="s">
        <v>14918</v>
      </c>
      <c r="E531" s="38">
        <v>-926951</v>
      </c>
      <c r="F531" s="42" t="s">
        <v>8998</v>
      </c>
      <c r="G531" s="38">
        <v>-92695</v>
      </c>
      <c r="H531" s="38">
        <f t="shared" si="32"/>
        <v>-1019646</v>
      </c>
      <c r="I531" s="40" t="s">
        <v>9001</v>
      </c>
      <c r="J531" s="40" t="s">
        <v>9002</v>
      </c>
      <c r="K531" s="45" t="s">
        <v>15325</v>
      </c>
      <c r="L531">
        <f t="shared" si="33"/>
        <v>14473</v>
      </c>
      <c r="M531" s="47">
        <f t="shared" si="34"/>
        <v>-1019646</v>
      </c>
      <c r="N531" t="e">
        <f>+VLOOKUP(L531,'Trừ tiền'!Q$5:R$509,2,0)</f>
        <v>#N/A</v>
      </c>
      <c r="O531" s="47" t="e">
        <f t="shared" si="35"/>
        <v>#N/A</v>
      </c>
    </row>
    <row r="532" spans="1:15" x14ac:dyDescent="0.25">
      <c r="A532" s="43">
        <v>45034</v>
      </c>
      <c r="B532" s="40" t="s">
        <v>13669</v>
      </c>
      <c r="C532" s="40" t="s">
        <v>9443</v>
      </c>
      <c r="D532" s="40" t="s">
        <v>14919</v>
      </c>
      <c r="E532" s="38">
        <v>-807183</v>
      </c>
      <c r="F532" s="42" t="s">
        <v>8998</v>
      </c>
      <c r="G532" s="38">
        <v>-80718</v>
      </c>
      <c r="H532" s="38">
        <f t="shared" si="32"/>
        <v>-887901</v>
      </c>
      <c r="I532" s="40" t="s">
        <v>9001</v>
      </c>
      <c r="J532" s="40" t="s">
        <v>9002</v>
      </c>
      <c r="K532" s="45" t="s">
        <v>15325</v>
      </c>
      <c r="L532">
        <f t="shared" si="33"/>
        <v>14487</v>
      </c>
      <c r="M532" s="47">
        <f t="shared" si="34"/>
        <v>-887901</v>
      </c>
      <c r="N532" t="e">
        <f>+VLOOKUP(L532,'Trừ tiền'!Q$5:R$509,2,0)</f>
        <v>#N/A</v>
      </c>
      <c r="O532" s="47" t="e">
        <f t="shared" si="35"/>
        <v>#N/A</v>
      </c>
    </row>
    <row r="533" spans="1:15" x14ac:dyDescent="0.25">
      <c r="A533" s="43">
        <v>45034</v>
      </c>
      <c r="B533" s="40" t="s">
        <v>13670</v>
      </c>
      <c r="C533" s="40" t="s">
        <v>9443</v>
      </c>
      <c r="D533" s="40" t="s">
        <v>14920</v>
      </c>
      <c r="E533" s="38">
        <v>-456787</v>
      </c>
      <c r="F533" s="42" t="s">
        <v>8998</v>
      </c>
      <c r="G533" s="38">
        <v>-45679</v>
      </c>
      <c r="H533" s="38">
        <f t="shared" si="32"/>
        <v>-502466</v>
      </c>
      <c r="I533" s="40" t="s">
        <v>9001</v>
      </c>
      <c r="J533" s="40" t="s">
        <v>9002</v>
      </c>
      <c r="K533" s="45" t="s">
        <v>15325</v>
      </c>
      <c r="L533">
        <f t="shared" si="33"/>
        <v>14496</v>
      </c>
      <c r="M533" s="47">
        <f t="shared" si="34"/>
        <v>-502466</v>
      </c>
      <c r="N533" t="e">
        <f>+VLOOKUP(L533,'Trừ tiền'!Q$5:R$509,2,0)</f>
        <v>#N/A</v>
      </c>
      <c r="O533" s="47" t="e">
        <f t="shared" si="35"/>
        <v>#N/A</v>
      </c>
    </row>
    <row r="534" spans="1:15" x14ac:dyDescent="0.25">
      <c r="A534" s="43">
        <v>45034</v>
      </c>
      <c r="B534" s="40" t="s">
        <v>13671</v>
      </c>
      <c r="C534" s="40" t="s">
        <v>9443</v>
      </c>
      <c r="D534" s="40" t="s">
        <v>14921</v>
      </c>
      <c r="E534" s="38">
        <v>-392922</v>
      </c>
      <c r="F534" s="42" t="s">
        <v>8998</v>
      </c>
      <c r="G534" s="38">
        <v>-39292</v>
      </c>
      <c r="H534" s="38">
        <f t="shared" si="32"/>
        <v>-432214</v>
      </c>
      <c r="I534" s="40" t="s">
        <v>9001</v>
      </c>
      <c r="J534" s="40" t="s">
        <v>9002</v>
      </c>
      <c r="K534" s="45" t="s">
        <v>15325</v>
      </c>
      <c r="L534">
        <f t="shared" si="33"/>
        <v>14523</v>
      </c>
      <c r="M534" s="47">
        <f t="shared" si="34"/>
        <v>-432214</v>
      </c>
      <c r="N534" t="e">
        <f>+VLOOKUP(L534,'Trừ tiền'!Q$5:R$509,2,0)</f>
        <v>#N/A</v>
      </c>
      <c r="O534" s="47" t="e">
        <f t="shared" si="35"/>
        <v>#N/A</v>
      </c>
    </row>
    <row r="535" spans="1:15" x14ac:dyDescent="0.25">
      <c r="A535" s="43">
        <v>45034</v>
      </c>
      <c r="B535" s="40" t="s">
        <v>13672</v>
      </c>
      <c r="C535" s="40" t="s">
        <v>9443</v>
      </c>
      <c r="D535" s="40" t="s">
        <v>14922</v>
      </c>
      <c r="E535" s="38">
        <v>-523842</v>
      </c>
      <c r="F535" s="42" t="s">
        <v>8998</v>
      </c>
      <c r="G535" s="38">
        <v>-52384</v>
      </c>
      <c r="H535" s="38">
        <f t="shared" si="32"/>
        <v>-576226</v>
      </c>
      <c r="I535" s="40" t="s">
        <v>9001</v>
      </c>
      <c r="J535" s="40" t="s">
        <v>9002</v>
      </c>
      <c r="K535" s="45" t="s">
        <v>15325</v>
      </c>
      <c r="L535">
        <f t="shared" si="33"/>
        <v>14531</v>
      </c>
      <c r="M535" s="47">
        <f t="shared" si="34"/>
        <v>-576226</v>
      </c>
      <c r="N535" t="e">
        <f>+VLOOKUP(L535,'Trừ tiền'!Q$5:R$509,2,0)</f>
        <v>#N/A</v>
      </c>
      <c r="O535" s="47" t="e">
        <f t="shared" si="35"/>
        <v>#N/A</v>
      </c>
    </row>
    <row r="536" spans="1:15" hidden="1" x14ac:dyDescent="0.25">
      <c r="A536" s="43">
        <v>45035</v>
      </c>
      <c r="B536" s="40" t="s">
        <v>9335</v>
      </c>
      <c r="C536" s="40" t="s">
        <v>9730</v>
      </c>
      <c r="D536" s="40" t="s">
        <v>8994</v>
      </c>
      <c r="E536" s="38">
        <v>-650922</v>
      </c>
      <c r="F536" s="42" t="s">
        <v>8998</v>
      </c>
      <c r="G536" s="38">
        <v>-65092</v>
      </c>
      <c r="H536" s="38">
        <f t="shared" si="32"/>
        <v>-716014</v>
      </c>
      <c r="I536" s="40" t="s">
        <v>9731</v>
      </c>
      <c r="J536" s="40" t="s">
        <v>9322</v>
      </c>
      <c r="K536" s="45" t="s">
        <v>15325</v>
      </c>
      <c r="L536">
        <f t="shared" si="33"/>
        <v>168</v>
      </c>
      <c r="M536" s="47">
        <f t="shared" si="34"/>
        <v>-716014</v>
      </c>
      <c r="N536">
        <f>+VLOOKUP(L536,'Trừ tiền'!Q$5:R$509,2,0)</f>
        <v>-716014</v>
      </c>
      <c r="O536" s="47">
        <f t="shared" si="35"/>
        <v>0</v>
      </c>
    </row>
    <row r="537" spans="1:15" x14ac:dyDescent="0.25">
      <c r="A537" s="43">
        <v>45035</v>
      </c>
      <c r="B537" s="40" t="s">
        <v>9954</v>
      </c>
      <c r="C537" s="40" t="s">
        <v>12203</v>
      </c>
      <c r="D537" s="40" t="s">
        <v>14947</v>
      </c>
      <c r="E537" s="38">
        <v>-50182</v>
      </c>
      <c r="F537" s="42" t="s">
        <v>8998</v>
      </c>
      <c r="G537" s="38">
        <v>-5018</v>
      </c>
      <c r="H537" s="38">
        <f t="shared" si="32"/>
        <v>-55200</v>
      </c>
      <c r="I537" s="40" t="s">
        <v>9814</v>
      </c>
      <c r="J537" s="40" t="s">
        <v>9815</v>
      </c>
      <c r="K537" s="45" t="s">
        <v>15325</v>
      </c>
      <c r="L537">
        <f t="shared" si="33"/>
        <v>556</v>
      </c>
      <c r="M537" s="47">
        <f t="shared" si="34"/>
        <v>-55200</v>
      </c>
      <c r="N537" t="s">
        <v>17926</v>
      </c>
      <c r="O537" s="47" t="e">
        <f t="shared" si="35"/>
        <v>#VALUE!</v>
      </c>
    </row>
    <row r="538" spans="1:15" x14ac:dyDescent="0.25">
      <c r="A538" s="43">
        <v>45035</v>
      </c>
      <c r="B538" s="40" t="s">
        <v>9955</v>
      </c>
      <c r="C538" s="40" t="s">
        <v>12203</v>
      </c>
      <c r="D538" s="40" t="s">
        <v>14947</v>
      </c>
      <c r="E538" s="38">
        <v>-84840</v>
      </c>
      <c r="F538" s="42" t="s">
        <v>8998</v>
      </c>
      <c r="G538" s="38">
        <v>-8484</v>
      </c>
      <c r="H538" s="38">
        <f t="shared" si="32"/>
        <v>-93324</v>
      </c>
      <c r="I538" s="40" t="s">
        <v>9814</v>
      </c>
      <c r="J538" s="40" t="s">
        <v>9815</v>
      </c>
      <c r="K538" s="45" t="s">
        <v>15325</v>
      </c>
      <c r="L538">
        <f t="shared" si="33"/>
        <v>557</v>
      </c>
      <c r="M538" s="47">
        <f t="shared" si="34"/>
        <v>-93324</v>
      </c>
      <c r="N538" t="e">
        <f>+VLOOKUP(L538,'Trừ tiền'!Q$5:R$509,2,0)</f>
        <v>#N/A</v>
      </c>
      <c r="O538" s="47" t="e">
        <f t="shared" si="35"/>
        <v>#N/A</v>
      </c>
    </row>
    <row r="539" spans="1:15" x14ac:dyDescent="0.25">
      <c r="A539" s="43">
        <v>45035</v>
      </c>
      <c r="B539" s="40" t="s">
        <v>10124</v>
      </c>
      <c r="C539" s="40" t="s">
        <v>11110</v>
      </c>
      <c r="D539" s="40" t="s">
        <v>14948</v>
      </c>
      <c r="E539" s="38">
        <v>-173382</v>
      </c>
      <c r="F539" s="42" t="s">
        <v>8998</v>
      </c>
      <c r="G539" s="38">
        <v>-17338</v>
      </c>
      <c r="H539" s="38">
        <f t="shared" si="32"/>
        <v>-190720</v>
      </c>
      <c r="I539" s="40" t="s">
        <v>9766</v>
      </c>
      <c r="J539" s="40" t="s">
        <v>9767</v>
      </c>
      <c r="K539" s="45" t="s">
        <v>15325</v>
      </c>
      <c r="L539">
        <f t="shared" si="33"/>
        <v>693</v>
      </c>
      <c r="M539" s="47">
        <f t="shared" si="34"/>
        <v>-190720</v>
      </c>
      <c r="N539" t="e">
        <f>+VLOOKUP(L539,'Trừ tiền'!Q$5:R$509,2,0)</f>
        <v>#N/A</v>
      </c>
      <c r="O539" s="47" t="e">
        <f t="shared" si="35"/>
        <v>#N/A</v>
      </c>
    </row>
    <row r="540" spans="1:15" x14ac:dyDescent="0.25">
      <c r="A540" s="43">
        <v>45035</v>
      </c>
      <c r="B540" s="40" t="s">
        <v>11609</v>
      </c>
      <c r="C540" s="40" t="s">
        <v>12999</v>
      </c>
      <c r="D540" s="40" t="s">
        <v>14949</v>
      </c>
      <c r="E540" s="38">
        <v>-663388</v>
      </c>
      <c r="F540" s="42" t="s">
        <v>8998</v>
      </c>
      <c r="G540" s="38">
        <v>-66333</v>
      </c>
      <c r="H540" s="38">
        <f t="shared" si="32"/>
        <v>-729721</v>
      </c>
      <c r="I540" s="40" t="s">
        <v>9183</v>
      </c>
      <c r="J540" s="40" t="s">
        <v>9184</v>
      </c>
      <c r="K540" s="45" t="s">
        <v>15325</v>
      </c>
      <c r="L540">
        <f t="shared" si="33"/>
        <v>3568</v>
      </c>
      <c r="M540" s="47">
        <f t="shared" si="34"/>
        <v>-729721</v>
      </c>
      <c r="N540" t="e">
        <f>+VLOOKUP(L540,'Trừ tiền'!Q$5:R$509,2,0)</f>
        <v>#N/A</v>
      </c>
      <c r="O540" s="47" t="e">
        <f t="shared" si="35"/>
        <v>#N/A</v>
      </c>
    </row>
    <row r="541" spans="1:15" x14ac:dyDescent="0.25">
      <c r="A541" s="43">
        <v>45035</v>
      </c>
      <c r="B541" s="40" t="s">
        <v>13673</v>
      </c>
      <c r="C541" s="40" t="s">
        <v>9443</v>
      </c>
      <c r="D541" s="40" t="s">
        <v>14950</v>
      </c>
      <c r="E541" s="38">
        <v>-985977</v>
      </c>
      <c r="F541" s="42" t="s">
        <v>8998</v>
      </c>
      <c r="G541" s="38">
        <v>-98598</v>
      </c>
      <c r="H541" s="38">
        <f t="shared" si="32"/>
        <v>-1084575</v>
      </c>
      <c r="I541" s="40" t="s">
        <v>9001</v>
      </c>
      <c r="J541" s="40" t="s">
        <v>9002</v>
      </c>
      <c r="K541" s="45" t="s">
        <v>15325</v>
      </c>
      <c r="L541">
        <f t="shared" si="33"/>
        <v>14652</v>
      </c>
      <c r="M541" s="47">
        <f t="shared" si="34"/>
        <v>-1084575</v>
      </c>
      <c r="N541" t="e">
        <f>+VLOOKUP(L541,'Trừ tiền'!Q$5:R$509,2,0)</f>
        <v>#N/A</v>
      </c>
      <c r="O541" s="47" t="e">
        <f t="shared" si="35"/>
        <v>#N/A</v>
      </c>
    </row>
    <row r="542" spans="1:15" x14ac:dyDescent="0.25">
      <c r="A542" s="43">
        <v>45035</v>
      </c>
      <c r="B542" s="40" t="s">
        <v>13674</v>
      </c>
      <c r="C542" s="40" t="s">
        <v>9443</v>
      </c>
      <c r="D542" s="40" t="s">
        <v>14951</v>
      </c>
      <c r="E542" s="38">
        <v>-517498</v>
      </c>
      <c r="F542" s="42" t="s">
        <v>8998</v>
      </c>
      <c r="G542" s="38">
        <v>-51750</v>
      </c>
      <c r="H542" s="38">
        <f t="shared" si="32"/>
        <v>-569248</v>
      </c>
      <c r="I542" s="40" t="s">
        <v>9001</v>
      </c>
      <c r="J542" s="40" t="s">
        <v>9002</v>
      </c>
      <c r="K542" s="45" t="s">
        <v>15325</v>
      </c>
      <c r="L542">
        <f t="shared" si="33"/>
        <v>14667</v>
      </c>
      <c r="M542" s="47">
        <f t="shared" si="34"/>
        <v>-569248</v>
      </c>
      <c r="N542" t="e">
        <f>+VLOOKUP(L542,'Trừ tiền'!Q$5:R$509,2,0)</f>
        <v>#N/A</v>
      </c>
      <c r="O542" s="47" t="e">
        <f t="shared" si="35"/>
        <v>#N/A</v>
      </c>
    </row>
    <row r="543" spans="1:15" x14ac:dyDescent="0.25">
      <c r="A543" s="43">
        <v>45035</v>
      </c>
      <c r="B543" s="40" t="s">
        <v>13675</v>
      </c>
      <c r="C543" s="40" t="s">
        <v>9443</v>
      </c>
      <c r="D543" s="40" t="s">
        <v>14952</v>
      </c>
      <c r="E543" s="38">
        <v>-150546</v>
      </c>
      <c r="F543" s="42" t="s">
        <v>8998</v>
      </c>
      <c r="G543" s="38">
        <v>-15055</v>
      </c>
      <c r="H543" s="38">
        <f t="shared" si="32"/>
        <v>-165601</v>
      </c>
      <c r="I543" s="40" t="s">
        <v>9001</v>
      </c>
      <c r="J543" s="40" t="s">
        <v>9002</v>
      </c>
      <c r="K543" s="45" t="s">
        <v>15325</v>
      </c>
      <c r="L543">
        <f t="shared" si="33"/>
        <v>14680</v>
      </c>
      <c r="M543" s="47">
        <f t="shared" si="34"/>
        <v>-165601</v>
      </c>
      <c r="N543" t="e">
        <f>+VLOOKUP(L543,'Trừ tiền'!Q$5:R$509,2,0)</f>
        <v>#N/A</v>
      </c>
      <c r="O543" s="47" t="e">
        <f t="shared" si="35"/>
        <v>#N/A</v>
      </c>
    </row>
    <row r="544" spans="1:15" x14ac:dyDescent="0.25">
      <c r="A544" s="43">
        <v>45035</v>
      </c>
      <c r="B544" s="40" t="s">
        <v>13676</v>
      </c>
      <c r="C544" s="40" t="s">
        <v>9443</v>
      </c>
      <c r="D544" s="40" t="s">
        <v>14953</v>
      </c>
      <c r="E544" s="38">
        <v>-700329</v>
      </c>
      <c r="F544" s="42" t="s">
        <v>8998</v>
      </c>
      <c r="G544" s="38">
        <v>-70033</v>
      </c>
      <c r="H544" s="38">
        <f t="shared" si="32"/>
        <v>-770362</v>
      </c>
      <c r="I544" s="40" t="s">
        <v>9001</v>
      </c>
      <c r="J544" s="40" t="s">
        <v>9002</v>
      </c>
      <c r="K544" s="45" t="s">
        <v>15325</v>
      </c>
      <c r="L544">
        <f t="shared" si="33"/>
        <v>14723</v>
      </c>
      <c r="M544" s="47">
        <f t="shared" si="34"/>
        <v>-770362</v>
      </c>
      <c r="N544" t="e">
        <f>+VLOOKUP(L544,'Trừ tiền'!Q$5:R$509,2,0)</f>
        <v>#N/A</v>
      </c>
      <c r="O544" s="47" t="e">
        <f t="shared" si="35"/>
        <v>#N/A</v>
      </c>
    </row>
    <row r="545" spans="1:15" x14ac:dyDescent="0.25">
      <c r="A545" s="43">
        <v>45036</v>
      </c>
      <c r="B545" s="40" t="s">
        <v>9412</v>
      </c>
      <c r="C545" s="40" t="s">
        <v>9724</v>
      </c>
      <c r="D545" s="40" t="s">
        <v>14995</v>
      </c>
      <c r="E545" s="38">
        <v>-371250</v>
      </c>
      <c r="F545" s="42" t="s">
        <v>8998</v>
      </c>
      <c r="G545" s="38">
        <v>-37125</v>
      </c>
      <c r="H545" s="38">
        <f t="shared" si="32"/>
        <v>-408375</v>
      </c>
      <c r="I545" s="40" t="s">
        <v>9725</v>
      </c>
      <c r="J545" s="40" t="s">
        <v>9726</v>
      </c>
      <c r="K545" s="45" t="s">
        <v>15325</v>
      </c>
      <c r="L545">
        <f t="shared" si="33"/>
        <v>206</v>
      </c>
      <c r="M545" s="47">
        <f t="shared" si="34"/>
        <v>-408375</v>
      </c>
      <c r="N545" t="e">
        <f>+VLOOKUP(L545,'Trừ tiền'!Q$5:R$509,2,0)</f>
        <v>#N/A</v>
      </c>
      <c r="O545" s="47" t="e">
        <f t="shared" si="35"/>
        <v>#N/A</v>
      </c>
    </row>
    <row r="546" spans="1:15" x14ac:dyDescent="0.25">
      <c r="A546" s="43">
        <v>45036</v>
      </c>
      <c r="B546" s="40" t="s">
        <v>9414</v>
      </c>
      <c r="C546" s="40" t="s">
        <v>9724</v>
      </c>
      <c r="D546" s="40" t="s">
        <v>14996</v>
      </c>
      <c r="E546" s="38">
        <v>-483720</v>
      </c>
      <c r="F546" s="42" t="s">
        <v>8998</v>
      </c>
      <c r="G546" s="38">
        <v>-48372</v>
      </c>
      <c r="H546" s="38">
        <f t="shared" si="32"/>
        <v>-532092</v>
      </c>
      <c r="I546" s="40" t="s">
        <v>9725</v>
      </c>
      <c r="J546" s="40" t="s">
        <v>9726</v>
      </c>
      <c r="K546" s="45" t="s">
        <v>15325</v>
      </c>
      <c r="L546">
        <f t="shared" si="33"/>
        <v>207</v>
      </c>
      <c r="M546" s="47">
        <f t="shared" si="34"/>
        <v>-532092</v>
      </c>
      <c r="N546" t="e">
        <f>+VLOOKUP(L546,'Trừ tiền'!Q$5:R$509,2,0)</f>
        <v>#N/A</v>
      </c>
      <c r="O546" s="47" t="e">
        <f t="shared" si="35"/>
        <v>#N/A</v>
      </c>
    </row>
    <row r="547" spans="1:15" x14ac:dyDescent="0.25">
      <c r="A547" s="43">
        <v>45036</v>
      </c>
      <c r="B547" s="40" t="s">
        <v>11007</v>
      </c>
      <c r="C547" s="40" t="s">
        <v>10492</v>
      </c>
      <c r="D547" s="40" t="s">
        <v>14997</v>
      </c>
      <c r="E547" s="38">
        <v>-232190</v>
      </c>
      <c r="F547" s="42" t="s">
        <v>8998</v>
      </c>
      <c r="G547" s="38">
        <v>-23219</v>
      </c>
      <c r="H547" s="38">
        <f t="shared" si="32"/>
        <v>-255409</v>
      </c>
      <c r="I547" s="40" t="s">
        <v>9159</v>
      </c>
      <c r="J547" s="40" t="s">
        <v>9160</v>
      </c>
      <c r="K547" s="45" t="s">
        <v>15325</v>
      </c>
      <c r="L547">
        <f t="shared" si="33"/>
        <v>343</v>
      </c>
      <c r="M547" s="47">
        <f t="shared" si="34"/>
        <v>-255409</v>
      </c>
      <c r="N547" t="s">
        <v>17926</v>
      </c>
      <c r="O547" s="47" t="e">
        <f t="shared" si="35"/>
        <v>#VALUE!</v>
      </c>
    </row>
    <row r="548" spans="1:15" x14ac:dyDescent="0.25">
      <c r="A548" s="43">
        <v>45036</v>
      </c>
      <c r="B548" s="40" t="s">
        <v>11140</v>
      </c>
      <c r="C548" s="40" t="s">
        <v>10492</v>
      </c>
      <c r="D548" s="40" t="s">
        <v>14998</v>
      </c>
      <c r="E548" s="38">
        <v>-222116</v>
      </c>
      <c r="F548" s="42" t="s">
        <v>8998</v>
      </c>
      <c r="G548" s="38">
        <v>-22212</v>
      </c>
      <c r="H548" s="38">
        <f t="shared" si="32"/>
        <v>-244328</v>
      </c>
      <c r="I548" s="40" t="s">
        <v>9159</v>
      </c>
      <c r="J548" s="40" t="s">
        <v>9160</v>
      </c>
      <c r="K548" s="45" t="s">
        <v>15325</v>
      </c>
      <c r="L548">
        <f t="shared" si="33"/>
        <v>345</v>
      </c>
      <c r="M548" s="47">
        <f t="shared" si="34"/>
        <v>-244328</v>
      </c>
      <c r="N548" t="e">
        <f>+VLOOKUP(L548,'Trừ tiền'!Q$5:R$509,2,0)</f>
        <v>#N/A</v>
      </c>
      <c r="O548" s="47" t="e">
        <f t="shared" si="35"/>
        <v>#N/A</v>
      </c>
    </row>
    <row r="549" spans="1:15" x14ac:dyDescent="0.25">
      <c r="A549" s="43">
        <v>45036</v>
      </c>
      <c r="B549" s="40" t="s">
        <v>11009</v>
      </c>
      <c r="C549" s="40" t="s">
        <v>10492</v>
      </c>
      <c r="D549" s="40" t="s">
        <v>14999</v>
      </c>
      <c r="E549" s="38">
        <v>-111058</v>
      </c>
      <c r="F549" s="42" t="s">
        <v>8998</v>
      </c>
      <c r="G549" s="38">
        <v>-11106</v>
      </c>
      <c r="H549" s="38">
        <f t="shared" si="32"/>
        <v>-122164</v>
      </c>
      <c r="I549" s="40" t="s">
        <v>9159</v>
      </c>
      <c r="J549" s="40" t="s">
        <v>9160</v>
      </c>
      <c r="K549" s="45" t="s">
        <v>15325</v>
      </c>
      <c r="L549">
        <f t="shared" si="33"/>
        <v>349</v>
      </c>
      <c r="M549" s="47">
        <f t="shared" si="34"/>
        <v>-122164</v>
      </c>
      <c r="N549" t="e">
        <f>+VLOOKUP(L549,'Trừ tiền'!Q$5:R$509,2,0)</f>
        <v>#N/A</v>
      </c>
      <c r="O549" s="47" t="e">
        <f t="shared" si="35"/>
        <v>#N/A</v>
      </c>
    </row>
    <row r="550" spans="1:15" x14ac:dyDescent="0.25">
      <c r="A550" s="43">
        <v>45036</v>
      </c>
      <c r="B550" s="40" t="s">
        <v>12318</v>
      </c>
      <c r="C550" s="40" t="s">
        <v>10492</v>
      </c>
      <c r="D550" s="40" t="s">
        <v>15000</v>
      </c>
      <c r="E550" s="38">
        <v>-893648</v>
      </c>
      <c r="F550" s="42" t="s">
        <v>8998</v>
      </c>
      <c r="G550" s="38">
        <v>-89365</v>
      </c>
      <c r="H550" s="38">
        <f t="shared" si="32"/>
        <v>-983013</v>
      </c>
      <c r="I550" s="40" t="s">
        <v>9159</v>
      </c>
      <c r="J550" s="40" t="s">
        <v>9160</v>
      </c>
      <c r="K550" s="45" t="s">
        <v>15325</v>
      </c>
      <c r="L550">
        <f t="shared" si="33"/>
        <v>352</v>
      </c>
      <c r="M550" s="47">
        <f t="shared" si="34"/>
        <v>-983013</v>
      </c>
      <c r="N550" t="e">
        <f>+VLOOKUP(L550,'Trừ tiền'!Q$5:R$509,2,0)</f>
        <v>#N/A</v>
      </c>
      <c r="O550" s="47" t="e">
        <f t="shared" si="35"/>
        <v>#N/A</v>
      </c>
    </row>
    <row r="551" spans="1:15" x14ac:dyDescent="0.25">
      <c r="A551" s="43">
        <v>45036</v>
      </c>
      <c r="B551" s="40" t="s">
        <v>10095</v>
      </c>
      <c r="C551" s="40" t="s">
        <v>11256</v>
      </c>
      <c r="D551" s="40" t="s">
        <v>15001</v>
      </c>
      <c r="E551" s="38">
        <v>-385466</v>
      </c>
      <c r="F551" s="42" t="s">
        <v>8998</v>
      </c>
      <c r="G551" s="38">
        <v>-38547</v>
      </c>
      <c r="H551" s="38">
        <f t="shared" si="32"/>
        <v>-424013</v>
      </c>
      <c r="I551" s="40" t="s">
        <v>9289</v>
      </c>
      <c r="J551" s="40" t="s">
        <v>9290</v>
      </c>
      <c r="K551" s="45" t="s">
        <v>15325</v>
      </c>
      <c r="L551">
        <f t="shared" si="33"/>
        <v>668</v>
      </c>
      <c r="M551" s="47">
        <f t="shared" si="34"/>
        <v>-424013</v>
      </c>
      <c r="N551" t="e">
        <f>+VLOOKUP(L551,'Trừ tiền'!Q$5:R$509,2,0)</f>
        <v>#N/A</v>
      </c>
      <c r="O551" s="47" t="e">
        <f t="shared" si="35"/>
        <v>#N/A</v>
      </c>
    </row>
    <row r="552" spans="1:15" x14ac:dyDescent="0.25">
      <c r="A552" s="43">
        <v>45036</v>
      </c>
      <c r="B552" s="40" t="s">
        <v>10097</v>
      </c>
      <c r="C552" s="40" t="s">
        <v>11256</v>
      </c>
      <c r="D552" s="40" t="s">
        <v>15002</v>
      </c>
      <c r="E552" s="38">
        <v>-736200</v>
      </c>
      <c r="F552" s="42" t="s">
        <v>8998</v>
      </c>
      <c r="G552" s="38">
        <v>-73621</v>
      </c>
      <c r="H552" s="38">
        <f t="shared" si="32"/>
        <v>-809821</v>
      </c>
      <c r="I552" s="40" t="s">
        <v>9289</v>
      </c>
      <c r="J552" s="40" t="s">
        <v>9290</v>
      </c>
      <c r="K552" s="45" t="s">
        <v>15325</v>
      </c>
      <c r="L552">
        <f t="shared" si="33"/>
        <v>669</v>
      </c>
      <c r="M552" s="47">
        <f t="shared" si="34"/>
        <v>-809821</v>
      </c>
      <c r="N552" t="e">
        <f>+VLOOKUP(L552,'Trừ tiền'!Q$5:R$509,2,0)</f>
        <v>#N/A</v>
      </c>
      <c r="O552" s="47" t="e">
        <f t="shared" si="35"/>
        <v>#N/A</v>
      </c>
    </row>
    <row r="553" spans="1:15" x14ac:dyDescent="0.25">
      <c r="A553" s="43">
        <v>45036</v>
      </c>
      <c r="B553" s="40" t="s">
        <v>10221</v>
      </c>
      <c r="C553" s="40" t="s">
        <v>9441</v>
      </c>
      <c r="D553" s="40" t="s">
        <v>15003</v>
      </c>
      <c r="E553" s="38">
        <v>-88200</v>
      </c>
      <c r="F553" s="42" t="s">
        <v>8998</v>
      </c>
      <c r="G553" s="38">
        <v>-8820</v>
      </c>
      <c r="H553" s="38">
        <f t="shared" si="32"/>
        <v>-97020</v>
      </c>
      <c r="I553" s="40" t="s">
        <v>9034</v>
      </c>
      <c r="J553" s="40" t="s">
        <v>9035</v>
      </c>
      <c r="K553" s="45" t="s">
        <v>15325</v>
      </c>
      <c r="L553">
        <f t="shared" si="33"/>
        <v>776</v>
      </c>
      <c r="M553" s="47">
        <f t="shared" si="34"/>
        <v>-97020</v>
      </c>
      <c r="N553" t="e">
        <f>+VLOOKUP(L553,'Trừ tiền'!Q$5:R$509,2,0)</f>
        <v>#N/A</v>
      </c>
      <c r="O553" s="47" t="e">
        <f t="shared" si="35"/>
        <v>#N/A</v>
      </c>
    </row>
    <row r="554" spans="1:15" x14ac:dyDescent="0.25">
      <c r="A554" s="43">
        <v>45036</v>
      </c>
      <c r="B554" s="40" t="s">
        <v>10223</v>
      </c>
      <c r="C554" s="40" t="s">
        <v>9441</v>
      </c>
      <c r="D554" s="40" t="s">
        <v>15004</v>
      </c>
      <c r="E554" s="38">
        <v>-222116</v>
      </c>
      <c r="F554" s="42" t="s">
        <v>8998</v>
      </c>
      <c r="G554" s="38">
        <v>-22212</v>
      </c>
      <c r="H554" s="38">
        <f t="shared" si="32"/>
        <v>-244328</v>
      </c>
      <c r="I554" s="40" t="s">
        <v>9034</v>
      </c>
      <c r="J554" s="40" t="s">
        <v>9035</v>
      </c>
      <c r="K554" s="45" t="s">
        <v>15325</v>
      </c>
      <c r="L554">
        <f t="shared" si="33"/>
        <v>777</v>
      </c>
      <c r="M554" s="47">
        <f t="shared" si="34"/>
        <v>-244328</v>
      </c>
      <c r="N554" t="e">
        <f>+VLOOKUP(L554,'Trừ tiền'!Q$5:R$509,2,0)</f>
        <v>#N/A</v>
      </c>
      <c r="O554" s="47" t="e">
        <f t="shared" si="35"/>
        <v>#N/A</v>
      </c>
    </row>
    <row r="555" spans="1:15" x14ac:dyDescent="0.25">
      <c r="A555" s="43">
        <v>45036</v>
      </c>
      <c r="B555" s="40" t="s">
        <v>10448</v>
      </c>
      <c r="C555" s="40" t="s">
        <v>10562</v>
      </c>
      <c r="D555" s="40" t="s">
        <v>15005</v>
      </c>
      <c r="E555" s="38">
        <v>-177692</v>
      </c>
      <c r="F555" s="42" t="s">
        <v>8998</v>
      </c>
      <c r="G555" s="38">
        <v>-17769</v>
      </c>
      <c r="H555" s="38">
        <f t="shared" si="32"/>
        <v>-195461</v>
      </c>
      <c r="I555" s="40" t="s">
        <v>9284</v>
      </c>
      <c r="J555" s="40" t="s">
        <v>9285</v>
      </c>
      <c r="K555" s="45" t="s">
        <v>15325</v>
      </c>
      <c r="L555">
        <f t="shared" si="33"/>
        <v>1483</v>
      </c>
      <c r="M555" s="47">
        <f t="shared" si="34"/>
        <v>-195461</v>
      </c>
      <c r="N555" t="e">
        <f>+VLOOKUP(L555,'Trừ tiền'!Q$5:R$509,2,0)</f>
        <v>#N/A</v>
      </c>
      <c r="O555" s="47" t="e">
        <f t="shared" si="35"/>
        <v>#N/A</v>
      </c>
    </row>
    <row r="556" spans="1:15" x14ac:dyDescent="0.25">
      <c r="A556" s="43">
        <v>45036</v>
      </c>
      <c r="B556" s="40" t="s">
        <v>10687</v>
      </c>
      <c r="C556" s="40" t="s">
        <v>10562</v>
      </c>
      <c r="D556" s="40" t="s">
        <v>15006</v>
      </c>
      <c r="E556" s="38">
        <v>-134481</v>
      </c>
      <c r="F556" s="42" t="s">
        <v>8998</v>
      </c>
      <c r="G556" s="38">
        <v>-13448</v>
      </c>
      <c r="H556" s="38">
        <f t="shared" si="32"/>
        <v>-147929</v>
      </c>
      <c r="I556" s="40" t="s">
        <v>9284</v>
      </c>
      <c r="J556" s="40" t="s">
        <v>9285</v>
      </c>
      <c r="K556" s="45" t="s">
        <v>15325</v>
      </c>
      <c r="L556">
        <f t="shared" si="33"/>
        <v>1484</v>
      </c>
      <c r="M556" s="47">
        <f t="shared" si="34"/>
        <v>-147929</v>
      </c>
      <c r="N556" t="e">
        <f>+VLOOKUP(L556,'Trừ tiền'!Q$5:R$509,2,0)</f>
        <v>#N/A</v>
      </c>
      <c r="O556" s="47" t="e">
        <f t="shared" si="35"/>
        <v>#N/A</v>
      </c>
    </row>
    <row r="557" spans="1:15" x14ac:dyDescent="0.25">
      <c r="A557" s="43">
        <v>45036</v>
      </c>
      <c r="B557" s="40" t="s">
        <v>10688</v>
      </c>
      <c r="C557" s="40" t="s">
        <v>10562</v>
      </c>
      <c r="D557" s="40" t="s">
        <v>15007</v>
      </c>
      <c r="E557" s="38">
        <v>-111058</v>
      </c>
      <c r="F557" s="42" t="s">
        <v>8998</v>
      </c>
      <c r="G557" s="38">
        <v>-11106</v>
      </c>
      <c r="H557" s="38">
        <f t="shared" si="32"/>
        <v>-122164</v>
      </c>
      <c r="I557" s="40" t="s">
        <v>9284</v>
      </c>
      <c r="J557" s="40" t="s">
        <v>9285</v>
      </c>
      <c r="K557" s="45" t="s">
        <v>15325</v>
      </c>
      <c r="L557">
        <f t="shared" si="33"/>
        <v>1485</v>
      </c>
      <c r="M557" s="47">
        <f t="shared" si="34"/>
        <v>-122164</v>
      </c>
      <c r="N557" t="e">
        <f>+VLOOKUP(L557,'Trừ tiền'!Q$5:R$509,2,0)</f>
        <v>#N/A</v>
      </c>
      <c r="O557" s="47" t="e">
        <f t="shared" si="35"/>
        <v>#N/A</v>
      </c>
    </row>
    <row r="558" spans="1:15" x14ac:dyDescent="0.25">
      <c r="A558" s="43">
        <v>45036</v>
      </c>
      <c r="B558" s="40" t="s">
        <v>10690</v>
      </c>
      <c r="C558" s="40" t="s">
        <v>10562</v>
      </c>
      <c r="D558" s="40" t="s">
        <v>15008</v>
      </c>
      <c r="E558" s="38">
        <v>-222116</v>
      </c>
      <c r="F558" s="42" t="s">
        <v>8998</v>
      </c>
      <c r="G558" s="38">
        <v>-22212</v>
      </c>
      <c r="H558" s="38">
        <f t="shared" si="32"/>
        <v>-244328</v>
      </c>
      <c r="I558" s="40" t="s">
        <v>9284</v>
      </c>
      <c r="J558" s="40" t="s">
        <v>9285</v>
      </c>
      <c r="K558" s="45" t="s">
        <v>15325</v>
      </c>
      <c r="L558">
        <f t="shared" si="33"/>
        <v>1486</v>
      </c>
      <c r="M558" s="47">
        <f t="shared" si="34"/>
        <v>-244328</v>
      </c>
      <c r="N558" t="e">
        <f>+VLOOKUP(L558,'Trừ tiền'!Q$5:R$509,2,0)</f>
        <v>#N/A</v>
      </c>
      <c r="O558" s="47" t="e">
        <f t="shared" si="35"/>
        <v>#N/A</v>
      </c>
    </row>
    <row r="559" spans="1:15" x14ac:dyDescent="0.25">
      <c r="A559" s="43">
        <v>45036</v>
      </c>
      <c r="B559" s="40" t="s">
        <v>13677</v>
      </c>
      <c r="C559" s="40" t="s">
        <v>9443</v>
      </c>
      <c r="D559" s="40" t="s">
        <v>15009</v>
      </c>
      <c r="E559" s="38">
        <v>-752730</v>
      </c>
      <c r="F559" s="42" t="s">
        <v>8998</v>
      </c>
      <c r="G559" s="38">
        <v>-75273</v>
      </c>
      <c r="H559" s="38">
        <f t="shared" si="32"/>
        <v>-828003</v>
      </c>
      <c r="I559" s="40" t="s">
        <v>9001</v>
      </c>
      <c r="J559" s="40" t="s">
        <v>9002</v>
      </c>
      <c r="K559" s="45" t="s">
        <v>15325</v>
      </c>
      <c r="L559">
        <f t="shared" si="33"/>
        <v>14810</v>
      </c>
      <c r="M559" s="47">
        <f t="shared" si="34"/>
        <v>-828003</v>
      </c>
      <c r="N559" t="e">
        <f>+VLOOKUP(L559,'Trừ tiền'!Q$5:R$509,2,0)</f>
        <v>#N/A</v>
      </c>
      <c r="O559" s="47" t="e">
        <f t="shared" si="35"/>
        <v>#N/A</v>
      </c>
    </row>
    <row r="560" spans="1:15" x14ac:dyDescent="0.25">
      <c r="A560" s="43">
        <v>45036</v>
      </c>
      <c r="B560" s="40" t="s">
        <v>13678</v>
      </c>
      <c r="C560" s="40" t="s">
        <v>9443</v>
      </c>
      <c r="D560" s="40" t="s">
        <v>15010</v>
      </c>
      <c r="E560" s="38">
        <v>-70950</v>
      </c>
      <c r="F560" s="42" t="s">
        <v>8998</v>
      </c>
      <c r="G560" s="38">
        <v>-7095</v>
      </c>
      <c r="H560" s="38">
        <f t="shared" si="32"/>
        <v>-78045</v>
      </c>
      <c r="I560" s="40" t="s">
        <v>9001</v>
      </c>
      <c r="J560" s="40" t="s">
        <v>9002</v>
      </c>
      <c r="K560" s="45" t="s">
        <v>15325</v>
      </c>
      <c r="L560">
        <f t="shared" si="33"/>
        <v>14818</v>
      </c>
      <c r="M560" s="47">
        <f t="shared" si="34"/>
        <v>-78045</v>
      </c>
      <c r="N560" t="e">
        <f>+VLOOKUP(L560,'Trừ tiền'!Q$5:R$509,2,0)</f>
        <v>#N/A</v>
      </c>
      <c r="O560" s="47" t="e">
        <f t="shared" si="35"/>
        <v>#N/A</v>
      </c>
    </row>
    <row r="561" spans="1:15" x14ac:dyDescent="0.25">
      <c r="A561" s="43">
        <v>45036</v>
      </c>
      <c r="B561" s="40" t="s">
        <v>13679</v>
      </c>
      <c r="C561" s="40" t="s">
        <v>9443</v>
      </c>
      <c r="D561" s="40" t="s">
        <v>15011</v>
      </c>
      <c r="E561" s="38">
        <v>-173463</v>
      </c>
      <c r="F561" s="42" t="s">
        <v>8998</v>
      </c>
      <c r="G561" s="38">
        <v>-17346</v>
      </c>
      <c r="H561" s="38">
        <f t="shared" si="32"/>
        <v>-190809</v>
      </c>
      <c r="I561" s="40" t="s">
        <v>9001</v>
      </c>
      <c r="J561" s="40" t="s">
        <v>9002</v>
      </c>
      <c r="K561" s="45" t="s">
        <v>15325</v>
      </c>
      <c r="L561">
        <f t="shared" si="33"/>
        <v>14830</v>
      </c>
      <c r="M561" s="47">
        <f t="shared" si="34"/>
        <v>-190809</v>
      </c>
      <c r="N561" t="e">
        <f>+VLOOKUP(L561,'Trừ tiền'!Q$5:R$509,2,0)</f>
        <v>#N/A</v>
      </c>
      <c r="O561" s="47" t="e">
        <f t="shared" si="35"/>
        <v>#N/A</v>
      </c>
    </row>
    <row r="562" spans="1:15" x14ac:dyDescent="0.25">
      <c r="A562" s="43">
        <v>45036</v>
      </c>
      <c r="B562" s="40" t="s">
        <v>13684</v>
      </c>
      <c r="C562" s="40" t="s">
        <v>9443</v>
      </c>
      <c r="D562" s="40" t="s">
        <v>15012</v>
      </c>
      <c r="E562" s="38">
        <v>-440586</v>
      </c>
      <c r="F562" s="42" t="s">
        <v>8998</v>
      </c>
      <c r="G562" s="38">
        <v>-44059</v>
      </c>
      <c r="H562" s="38">
        <f t="shared" si="32"/>
        <v>-484645</v>
      </c>
      <c r="I562" s="40" t="s">
        <v>9001</v>
      </c>
      <c r="J562" s="40" t="s">
        <v>9002</v>
      </c>
      <c r="K562" s="45" t="s">
        <v>15325</v>
      </c>
      <c r="L562">
        <f t="shared" si="33"/>
        <v>14851</v>
      </c>
      <c r="M562" s="47">
        <f t="shared" si="34"/>
        <v>-484645</v>
      </c>
      <c r="N562" t="e">
        <f>+VLOOKUP(L562,'Trừ tiền'!Q$5:R$509,2,0)</f>
        <v>#N/A</v>
      </c>
      <c r="O562" s="47" t="e">
        <f t="shared" si="35"/>
        <v>#N/A</v>
      </c>
    </row>
    <row r="563" spans="1:15" x14ac:dyDescent="0.25">
      <c r="A563" s="43">
        <v>45036</v>
      </c>
      <c r="B563" s="40" t="s">
        <v>15013</v>
      </c>
      <c r="C563" s="40" t="s">
        <v>9443</v>
      </c>
      <c r="D563" s="40" t="s">
        <v>15014</v>
      </c>
      <c r="E563" s="38">
        <v>-660960</v>
      </c>
      <c r="F563" s="42" t="s">
        <v>8998</v>
      </c>
      <c r="G563" s="38">
        <v>-66096</v>
      </c>
      <c r="H563" s="38">
        <f t="shared" si="32"/>
        <v>-727056</v>
      </c>
      <c r="I563" s="40" t="s">
        <v>9001</v>
      </c>
      <c r="J563" s="40" t="s">
        <v>9002</v>
      </c>
      <c r="K563" s="45" t="s">
        <v>15325</v>
      </c>
      <c r="L563">
        <f t="shared" si="33"/>
        <v>14895</v>
      </c>
      <c r="M563" s="47">
        <f t="shared" si="34"/>
        <v>-727056</v>
      </c>
      <c r="N563" t="e">
        <f>+VLOOKUP(L563,'Trừ tiền'!Q$5:R$509,2,0)</f>
        <v>#N/A</v>
      </c>
      <c r="O563" s="47" t="e">
        <f t="shared" si="35"/>
        <v>#N/A</v>
      </c>
    </row>
    <row r="564" spans="1:15" x14ac:dyDescent="0.25">
      <c r="A564" s="43">
        <v>45037</v>
      </c>
      <c r="B564" s="40" t="s">
        <v>9430</v>
      </c>
      <c r="C564" s="40" t="s">
        <v>9724</v>
      </c>
      <c r="D564" s="40" t="s">
        <v>15027</v>
      </c>
      <c r="E564" s="38">
        <v>-171314</v>
      </c>
      <c r="F564" s="42" t="s">
        <v>8998</v>
      </c>
      <c r="G564" s="38">
        <v>-17131</v>
      </c>
      <c r="H564" s="38">
        <f t="shared" si="32"/>
        <v>-188445</v>
      </c>
      <c r="I564" s="40" t="s">
        <v>9725</v>
      </c>
      <c r="J564" s="40" t="s">
        <v>9726</v>
      </c>
      <c r="K564" s="45" t="s">
        <v>15325</v>
      </c>
      <c r="L564">
        <f t="shared" si="33"/>
        <v>215</v>
      </c>
      <c r="M564" s="47">
        <f t="shared" si="34"/>
        <v>-188445</v>
      </c>
      <c r="N564" t="e">
        <f>+VLOOKUP(L564,'Trừ tiền'!Q$5:R$509,2,0)</f>
        <v>#N/A</v>
      </c>
      <c r="O564" s="47" t="e">
        <f t="shared" si="35"/>
        <v>#N/A</v>
      </c>
    </row>
    <row r="565" spans="1:15" x14ac:dyDescent="0.25">
      <c r="A565" s="43">
        <v>45037</v>
      </c>
      <c r="B565" s="40" t="s">
        <v>9680</v>
      </c>
      <c r="C565" s="40" t="s">
        <v>15028</v>
      </c>
      <c r="D565" s="40" t="s">
        <v>15029</v>
      </c>
      <c r="E565" s="38">
        <v>-749606</v>
      </c>
      <c r="F565" s="42" t="s">
        <v>8998</v>
      </c>
      <c r="G565" s="38">
        <v>-74961</v>
      </c>
      <c r="H565" s="38">
        <f t="shared" si="32"/>
        <v>-824567</v>
      </c>
      <c r="I565" s="40" t="s">
        <v>9050</v>
      </c>
      <c r="J565" s="40" t="s">
        <v>9051</v>
      </c>
      <c r="K565" s="45" t="s">
        <v>15325</v>
      </c>
      <c r="L565">
        <f t="shared" si="33"/>
        <v>374</v>
      </c>
      <c r="M565" s="47">
        <f t="shared" si="34"/>
        <v>-824567</v>
      </c>
      <c r="N565" t="e">
        <f>+VLOOKUP(L565,'Trừ tiền'!Q$5:R$509,2,0)</f>
        <v>#N/A</v>
      </c>
      <c r="O565" s="47" t="e">
        <f t="shared" si="35"/>
        <v>#N/A</v>
      </c>
    </row>
    <row r="566" spans="1:15" x14ac:dyDescent="0.25">
      <c r="A566" s="43">
        <v>45037</v>
      </c>
      <c r="B566" s="40" t="s">
        <v>9682</v>
      </c>
      <c r="C566" s="40" t="s">
        <v>15028</v>
      </c>
      <c r="D566" s="40" t="s">
        <v>15029</v>
      </c>
      <c r="E566" s="38">
        <v>-220500</v>
      </c>
      <c r="F566" s="42" t="s">
        <v>8998</v>
      </c>
      <c r="G566" s="38">
        <v>-22050</v>
      </c>
      <c r="H566" s="38">
        <f t="shared" si="32"/>
        <v>-242550</v>
      </c>
      <c r="I566" s="40" t="s">
        <v>9050</v>
      </c>
      <c r="J566" s="40" t="s">
        <v>9051</v>
      </c>
      <c r="K566" s="45" t="s">
        <v>15325</v>
      </c>
      <c r="L566">
        <f t="shared" si="33"/>
        <v>375</v>
      </c>
      <c r="M566" s="47">
        <f t="shared" si="34"/>
        <v>-242550</v>
      </c>
      <c r="N566" t="e">
        <f>+VLOOKUP(L566,'Trừ tiền'!Q$5:R$509,2,0)</f>
        <v>#N/A</v>
      </c>
      <c r="O566" s="47" t="e">
        <f t="shared" si="35"/>
        <v>#N/A</v>
      </c>
    </row>
    <row r="567" spans="1:15" x14ac:dyDescent="0.25">
      <c r="A567" s="43">
        <v>45037</v>
      </c>
      <c r="B567" s="40" t="s">
        <v>9936</v>
      </c>
      <c r="C567" s="40" t="s">
        <v>11522</v>
      </c>
      <c r="D567" s="40" t="s">
        <v>15030</v>
      </c>
      <c r="E567" s="38">
        <v>-1129009</v>
      </c>
      <c r="F567" s="42" t="s">
        <v>8998</v>
      </c>
      <c r="G567" s="38">
        <v>-112901</v>
      </c>
      <c r="H567" s="38">
        <f t="shared" si="32"/>
        <v>-1241910</v>
      </c>
      <c r="I567" s="40" t="s">
        <v>9311</v>
      </c>
      <c r="J567" s="40" t="s">
        <v>9312</v>
      </c>
      <c r="K567" s="45" t="s">
        <v>15325</v>
      </c>
      <c r="L567">
        <f t="shared" si="33"/>
        <v>525</v>
      </c>
      <c r="M567" s="47">
        <f t="shared" si="34"/>
        <v>-1241910</v>
      </c>
      <c r="N567" t="e">
        <f>+VLOOKUP(L567,'Trừ tiền'!Q$5:R$509,2,0)</f>
        <v>#N/A</v>
      </c>
      <c r="O567" s="47" t="e">
        <f t="shared" si="35"/>
        <v>#N/A</v>
      </c>
    </row>
    <row r="568" spans="1:15" x14ac:dyDescent="0.25">
      <c r="A568" s="43">
        <v>45037</v>
      </c>
      <c r="B568" s="40" t="s">
        <v>11131</v>
      </c>
      <c r="C568" s="40" t="s">
        <v>9443</v>
      </c>
      <c r="D568" s="40" t="s">
        <v>15031</v>
      </c>
      <c r="E568" s="38">
        <v>-725060</v>
      </c>
      <c r="F568" s="42" t="s">
        <v>8998</v>
      </c>
      <c r="G568" s="38">
        <v>-72506</v>
      </c>
      <c r="H568" s="38">
        <f t="shared" si="32"/>
        <v>-797566</v>
      </c>
      <c r="I568" s="40" t="s">
        <v>9001</v>
      </c>
      <c r="J568" s="40" t="s">
        <v>9002</v>
      </c>
      <c r="K568" s="45" t="s">
        <v>15325</v>
      </c>
      <c r="L568">
        <f t="shared" si="33"/>
        <v>14975</v>
      </c>
      <c r="M568" s="47">
        <f t="shared" si="34"/>
        <v>-797566</v>
      </c>
      <c r="N568" t="e">
        <f>+VLOOKUP(L568,'Trừ tiền'!Q$5:R$509,2,0)</f>
        <v>#N/A</v>
      </c>
      <c r="O568" s="47" t="e">
        <f t="shared" si="35"/>
        <v>#N/A</v>
      </c>
    </row>
    <row r="569" spans="1:15" x14ac:dyDescent="0.25">
      <c r="A569" s="43">
        <v>45038</v>
      </c>
      <c r="B569" s="40" t="s">
        <v>9581</v>
      </c>
      <c r="C569" s="40" t="s">
        <v>12443</v>
      </c>
      <c r="D569" s="40" t="s">
        <v>15056</v>
      </c>
      <c r="E569" s="38">
        <v>-544500</v>
      </c>
      <c r="F569" s="42" t="s">
        <v>8998</v>
      </c>
      <c r="G569" s="38">
        <v>-54450</v>
      </c>
      <c r="H569" s="38">
        <f t="shared" si="32"/>
        <v>-598950</v>
      </c>
      <c r="I569" s="40" t="s">
        <v>9327</v>
      </c>
      <c r="J569" s="40" t="s">
        <v>9328</v>
      </c>
      <c r="K569" s="45" t="s">
        <v>15325</v>
      </c>
      <c r="L569">
        <f t="shared" si="33"/>
        <v>294</v>
      </c>
      <c r="M569" s="47">
        <f t="shared" si="34"/>
        <v>-598950</v>
      </c>
      <c r="N569" t="s">
        <v>17926</v>
      </c>
      <c r="O569" s="47" t="e">
        <f t="shared" si="35"/>
        <v>#VALUE!</v>
      </c>
    </row>
    <row r="570" spans="1:15" x14ac:dyDescent="0.25">
      <c r="A570" s="43">
        <v>45038</v>
      </c>
      <c r="B570" s="40" t="s">
        <v>11004</v>
      </c>
      <c r="C570" s="40" t="s">
        <v>12704</v>
      </c>
      <c r="D570" s="40" t="s">
        <v>15057</v>
      </c>
      <c r="E570" s="38">
        <v>-273342</v>
      </c>
      <c r="F570" s="42" t="s">
        <v>8998</v>
      </c>
      <c r="G570" s="38">
        <v>-27334</v>
      </c>
      <c r="H570" s="38">
        <f t="shared" si="32"/>
        <v>-300676</v>
      </c>
      <c r="I570" s="40" t="s">
        <v>9078</v>
      </c>
      <c r="J570" s="40" t="s">
        <v>9079</v>
      </c>
      <c r="K570" s="45" t="s">
        <v>15325</v>
      </c>
      <c r="L570">
        <f t="shared" si="33"/>
        <v>319</v>
      </c>
      <c r="M570" s="47">
        <f t="shared" si="34"/>
        <v>-300676</v>
      </c>
      <c r="N570" t="s">
        <v>17926</v>
      </c>
      <c r="O570" s="47" t="e">
        <f t="shared" si="35"/>
        <v>#VALUE!</v>
      </c>
    </row>
    <row r="571" spans="1:15" x14ac:dyDescent="0.25">
      <c r="A571" s="43">
        <v>45038</v>
      </c>
      <c r="B571" s="40" t="s">
        <v>15058</v>
      </c>
      <c r="C571" s="40" t="s">
        <v>9443</v>
      </c>
      <c r="D571" s="40" t="s">
        <v>15059</v>
      </c>
      <c r="E571" s="38">
        <v>-222116</v>
      </c>
      <c r="F571" s="42" t="s">
        <v>8998</v>
      </c>
      <c r="G571" s="38">
        <v>-22212</v>
      </c>
      <c r="H571" s="38">
        <f t="shared" si="32"/>
        <v>-244328</v>
      </c>
      <c r="I571" s="40" t="s">
        <v>9001</v>
      </c>
      <c r="J571" s="40" t="s">
        <v>9002</v>
      </c>
      <c r="K571" s="45" t="s">
        <v>15325</v>
      </c>
      <c r="L571">
        <f t="shared" si="33"/>
        <v>15080</v>
      </c>
      <c r="M571" s="47">
        <f t="shared" si="34"/>
        <v>-244328</v>
      </c>
      <c r="N571" t="e">
        <f>+VLOOKUP(L571,'Trừ tiền'!Q$5:R$509,2,0)</f>
        <v>#N/A</v>
      </c>
      <c r="O571" s="47" t="e">
        <f t="shared" si="35"/>
        <v>#N/A</v>
      </c>
    </row>
    <row r="572" spans="1:15" x14ac:dyDescent="0.25">
      <c r="A572" s="43">
        <v>45038</v>
      </c>
      <c r="B572" s="40" t="s">
        <v>15060</v>
      </c>
      <c r="C572" s="40" t="s">
        <v>9443</v>
      </c>
      <c r="D572" s="40" t="s">
        <v>15061</v>
      </c>
      <c r="E572" s="38">
        <v>-172939</v>
      </c>
      <c r="F572" s="42" t="s">
        <v>8998</v>
      </c>
      <c r="G572" s="38">
        <v>-17294</v>
      </c>
      <c r="H572" s="38">
        <f t="shared" si="32"/>
        <v>-190233</v>
      </c>
      <c r="I572" s="40" t="s">
        <v>9001</v>
      </c>
      <c r="J572" s="40" t="s">
        <v>9002</v>
      </c>
      <c r="K572" s="45" t="s">
        <v>15325</v>
      </c>
      <c r="L572">
        <f t="shared" si="33"/>
        <v>15085</v>
      </c>
      <c r="M572" s="47">
        <f t="shared" si="34"/>
        <v>-190233</v>
      </c>
      <c r="N572" t="e">
        <f>+VLOOKUP(L572,'Trừ tiền'!Q$5:R$509,2,0)</f>
        <v>#N/A</v>
      </c>
      <c r="O572" s="47" t="e">
        <f t="shared" si="35"/>
        <v>#N/A</v>
      </c>
    </row>
    <row r="573" spans="1:15" x14ac:dyDescent="0.25">
      <c r="A573" s="43">
        <v>45038</v>
      </c>
      <c r="B573" s="40" t="s">
        <v>15062</v>
      </c>
      <c r="C573" s="40" t="s">
        <v>9443</v>
      </c>
      <c r="D573" s="40" t="s">
        <v>15063</v>
      </c>
      <c r="E573" s="38">
        <v>-1084268</v>
      </c>
      <c r="F573" s="42" t="s">
        <v>8998</v>
      </c>
      <c r="G573" s="38">
        <v>-108427</v>
      </c>
      <c r="H573" s="38">
        <f t="shared" si="32"/>
        <v>-1192695</v>
      </c>
      <c r="I573" s="40" t="s">
        <v>9001</v>
      </c>
      <c r="J573" s="40" t="s">
        <v>9002</v>
      </c>
      <c r="K573" s="45" t="s">
        <v>15325</v>
      </c>
      <c r="L573">
        <f t="shared" si="33"/>
        <v>15086</v>
      </c>
      <c r="M573" s="47">
        <f t="shared" si="34"/>
        <v>-1192695</v>
      </c>
      <c r="N573" t="e">
        <f>+VLOOKUP(L573,'Trừ tiền'!Q$5:R$509,2,0)</f>
        <v>#N/A</v>
      </c>
      <c r="O573" s="47" t="e">
        <f t="shared" si="35"/>
        <v>#N/A</v>
      </c>
    </row>
    <row r="574" spans="1:15" x14ac:dyDescent="0.25">
      <c r="A574" s="43">
        <v>45040</v>
      </c>
      <c r="B574" s="40" t="s">
        <v>9578</v>
      </c>
      <c r="C574" s="40" t="s">
        <v>12608</v>
      </c>
      <c r="D574" s="40" t="s">
        <v>15083</v>
      </c>
      <c r="E574" s="38">
        <v>-111058</v>
      </c>
      <c r="F574" s="42" t="s">
        <v>8998</v>
      </c>
      <c r="G574" s="38">
        <v>-11106</v>
      </c>
      <c r="H574" s="38">
        <f t="shared" si="32"/>
        <v>-122164</v>
      </c>
      <c r="I574" s="40" t="s">
        <v>10546</v>
      </c>
      <c r="J574" s="40" t="s">
        <v>10547</v>
      </c>
      <c r="K574" s="45" t="s">
        <v>15325</v>
      </c>
      <c r="L574">
        <f t="shared" si="33"/>
        <v>291</v>
      </c>
      <c r="M574" s="47">
        <f t="shared" si="34"/>
        <v>-122164</v>
      </c>
      <c r="N574" t="e">
        <f>+VLOOKUP(L574,'Trừ tiền'!Q$5:R$509,2,0)</f>
        <v>#N/A</v>
      </c>
      <c r="O574" s="47" t="e">
        <f t="shared" si="35"/>
        <v>#N/A</v>
      </c>
    </row>
    <row r="575" spans="1:15" x14ac:dyDescent="0.25">
      <c r="A575" s="43">
        <v>45040</v>
      </c>
      <c r="B575" s="40" t="s">
        <v>10062</v>
      </c>
      <c r="C575" s="40" t="s">
        <v>9438</v>
      </c>
      <c r="D575" s="40" t="s">
        <v>15084</v>
      </c>
      <c r="E575" s="38">
        <v>-88846</v>
      </c>
      <c r="F575" s="42" t="s">
        <v>8998</v>
      </c>
      <c r="G575" s="38">
        <v>-8885</v>
      </c>
      <c r="H575" s="38">
        <f t="shared" si="32"/>
        <v>-97731</v>
      </c>
      <c r="I575" s="40" t="s">
        <v>9439</v>
      </c>
      <c r="J575" s="40" t="s">
        <v>9440</v>
      </c>
      <c r="K575" s="45" t="s">
        <v>15325</v>
      </c>
      <c r="L575">
        <f t="shared" si="33"/>
        <v>649</v>
      </c>
      <c r="M575" s="47">
        <f t="shared" si="34"/>
        <v>-97731</v>
      </c>
      <c r="N575" t="e">
        <f>+VLOOKUP(L575,'Trừ tiền'!Q$5:R$509,2,0)</f>
        <v>#N/A</v>
      </c>
      <c r="O575" s="47" t="e">
        <f t="shared" si="35"/>
        <v>#N/A</v>
      </c>
    </row>
    <row r="576" spans="1:15" x14ac:dyDescent="0.25">
      <c r="A576" s="43">
        <v>45040</v>
      </c>
      <c r="B576" s="40" t="s">
        <v>15085</v>
      </c>
      <c r="C576" s="40" t="s">
        <v>9443</v>
      </c>
      <c r="D576" s="40" t="s">
        <v>15086</v>
      </c>
      <c r="E576" s="38">
        <v>-375342</v>
      </c>
      <c r="F576" s="42" t="s">
        <v>8998</v>
      </c>
      <c r="G576" s="38">
        <v>-37534</v>
      </c>
      <c r="H576" s="38">
        <f t="shared" si="32"/>
        <v>-412876</v>
      </c>
      <c r="I576" s="40" t="s">
        <v>9001</v>
      </c>
      <c r="J576" s="40" t="s">
        <v>9002</v>
      </c>
      <c r="K576" s="45" t="s">
        <v>15325</v>
      </c>
      <c r="L576">
        <f t="shared" si="33"/>
        <v>15223</v>
      </c>
      <c r="M576" s="47">
        <f t="shared" si="34"/>
        <v>-412876</v>
      </c>
      <c r="N576" t="e">
        <f>+VLOOKUP(L576,'Trừ tiền'!Q$5:R$509,2,0)</f>
        <v>#N/A</v>
      </c>
      <c r="O576" s="47" t="e">
        <f t="shared" si="35"/>
        <v>#N/A</v>
      </c>
    </row>
    <row r="577" spans="1:15" x14ac:dyDescent="0.25">
      <c r="A577" s="43">
        <v>45040</v>
      </c>
      <c r="B577" s="40" t="s">
        <v>11132</v>
      </c>
      <c r="C577" s="40" t="s">
        <v>9443</v>
      </c>
      <c r="D577" s="40" t="s">
        <v>15087</v>
      </c>
      <c r="E577" s="38">
        <v>-553644</v>
      </c>
      <c r="F577" s="42" t="s">
        <v>8998</v>
      </c>
      <c r="G577" s="38">
        <v>-55364</v>
      </c>
      <c r="H577" s="38">
        <f t="shared" si="32"/>
        <v>-609008</v>
      </c>
      <c r="I577" s="40" t="s">
        <v>9001</v>
      </c>
      <c r="J577" s="40" t="s">
        <v>9002</v>
      </c>
      <c r="K577" s="45" t="s">
        <v>15325</v>
      </c>
      <c r="L577">
        <f t="shared" si="33"/>
        <v>15229</v>
      </c>
      <c r="M577" s="47">
        <f t="shared" si="34"/>
        <v>-609008</v>
      </c>
      <c r="N577" t="e">
        <f>+VLOOKUP(L577,'Trừ tiền'!Q$5:R$509,2,0)</f>
        <v>#N/A</v>
      </c>
      <c r="O577" s="47" t="e">
        <f t="shared" si="35"/>
        <v>#N/A</v>
      </c>
    </row>
    <row r="578" spans="1:15" x14ac:dyDescent="0.25">
      <c r="A578" s="43">
        <v>45040</v>
      </c>
      <c r="B578" s="40" t="s">
        <v>11133</v>
      </c>
      <c r="C578" s="40" t="s">
        <v>9443</v>
      </c>
      <c r="D578" s="40" t="s">
        <v>15088</v>
      </c>
      <c r="E578" s="38">
        <v>-501555</v>
      </c>
      <c r="F578" s="42" t="s">
        <v>8998</v>
      </c>
      <c r="G578" s="38">
        <v>-50156</v>
      </c>
      <c r="H578" s="38">
        <f t="shared" si="32"/>
        <v>-551711</v>
      </c>
      <c r="I578" s="40" t="s">
        <v>9001</v>
      </c>
      <c r="J578" s="40" t="s">
        <v>9002</v>
      </c>
      <c r="K578" s="45" t="s">
        <v>15325</v>
      </c>
      <c r="L578">
        <f t="shared" si="33"/>
        <v>15290</v>
      </c>
      <c r="M578" s="47">
        <f t="shared" si="34"/>
        <v>-551711</v>
      </c>
      <c r="N578" t="e">
        <f>+VLOOKUP(L578,'Trừ tiền'!Q$5:R$509,2,0)</f>
        <v>#N/A</v>
      </c>
      <c r="O578" s="47" t="e">
        <f t="shared" si="35"/>
        <v>#N/A</v>
      </c>
    </row>
    <row r="579" spans="1:15" x14ac:dyDescent="0.25">
      <c r="A579" s="43">
        <v>45040</v>
      </c>
      <c r="B579" s="40" t="s">
        <v>15089</v>
      </c>
      <c r="C579" s="40" t="s">
        <v>9443</v>
      </c>
      <c r="D579" s="40" t="s">
        <v>15090</v>
      </c>
      <c r="E579" s="38">
        <v>-183279</v>
      </c>
      <c r="F579" s="42" t="s">
        <v>8998</v>
      </c>
      <c r="G579" s="38">
        <v>-18328</v>
      </c>
      <c r="H579" s="38">
        <f t="shared" si="32"/>
        <v>-201607</v>
      </c>
      <c r="I579" s="40" t="s">
        <v>9001</v>
      </c>
      <c r="J579" s="40" t="s">
        <v>9002</v>
      </c>
      <c r="K579" s="45" t="s">
        <v>15325</v>
      </c>
      <c r="L579">
        <f t="shared" si="33"/>
        <v>15397</v>
      </c>
      <c r="M579" s="47">
        <f t="shared" si="34"/>
        <v>-201607</v>
      </c>
      <c r="N579" t="e">
        <f>+VLOOKUP(L579,'Trừ tiền'!Q$5:R$509,2,0)</f>
        <v>#N/A</v>
      </c>
      <c r="O579" s="47" t="e">
        <f t="shared" si="35"/>
        <v>#N/A</v>
      </c>
    </row>
    <row r="580" spans="1:15" x14ac:dyDescent="0.25">
      <c r="A580" s="43">
        <v>45041</v>
      </c>
      <c r="B580" s="40" t="s">
        <v>9543</v>
      </c>
      <c r="C580" s="40" t="s">
        <v>9727</v>
      </c>
      <c r="D580" s="40" t="s">
        <v>8994</v>
      </c>
      <c r="E580" s="38">
        <v>-148500</v>
      </c>
      <c r="F580" s="42" t="s">
        <v>8998</v>
      </c>
      <c r="G580" s="38">
        <v>-14850</v>
      </c>
      <c r="H580" s="38">
        <f t="shared" si="32"/>
        <v>-163350</v>
      </c>
      <c r="I580" s="40" t="s">
        <v>9728</v>
      </c>
      <c r="J580" s="40" t="s">
        <v>9729</v>
      </c>
      <c r="K580" s="45" t="s">
        <v>15325</v>
      </c>
      <c r="L580">
        <f t="shared" si="33"/>
        <v>273</v>
      </c>
      <c r="M580" s="47">
        <f t="shared" si="34"/>
        <v>-163350</v>
      </c>
      <c r="N580" t="e">
        <f>+VLOOKUP(L580,'Trừ tiền'!Q$5:R$509,2,0)</f>
        <v>#N/A</v>
      </c>
      <c r="O580" s="47" t="e">
        <f t="shared" si="35"/>
        <v>#N/A</v>
      </c>
    </row>
    <row r="581" spans="1:15" x14ac:dyDescent="0.25">
      <c r="A581" s="43">
        <v>45041</v>
      </c>
      <c r="B581" s="40" t="s">
        <v>9591</v>
      </c>
      <c r="C581" s="40" t="s">
        <v>12608</v>
      </c>
      <c r="D581" s="40" t="s">
        <v>15127</v>
      </c>
      <c r="E581" s="38">
        <v>-401456</v>
      </c>
      <c r="F581" s="42" t="s">
        <v>8998</v>
      </c>
      <c r="G581" s="38">
        <v>-40146</v>
      </c>
      <c r="H581" s="38">
        <f t="shared" ref="H581:H610" si="36">+G581+E581</f>
        <v>-441602</v>
      </c>
      <c r="I581" s="40" t="s">
        <v>10546</v>
      </c>
      <c r="J581" s="40" t="s">
        <v>10547</v>
      </c>
      <c r="K581" s="45" t="s">
        <v>15325</v>
      </c>
      <c r="L581">
        <f t="shared" ref="L581:L610" si="37">+B581*1</f>
        <v>297</v>
      </c>
      <c r="M581" s="47">
        <f t="shared" ref="M581:M610" si="38">+H581</f>
        <v>-441602</v>
      </c>
      <c r="N581" t="e">
        <f>+VLOOKUP(L581,'Trừ tiền'!Q$5:R$509,2,0)</f>
        <v>#N/A</v>
      </c>
      <c r="O581" s="47" t="e">
        <f t="shared" ref="O581:O608" si="39">+N581-M581</f>
        <v>#N/A</v>
      </c>
    </row>
    <row r="582" spans="1:15" x14ac:dyDescent="0.25">
      <c r="A582" s="43">
        <v>45041</v>
      </c>
      <c r="B582" s="40" t="s">
        <v>15128</v>
      </c>
      <c r="C582" s="40" t="s">
        <v>9443</v>
      </c>
      <c r="D582" s="40" t="s">
        <v>15129</v>
      </c>
      <c r="E582" s="38">
        <v>-911612</v>
      </c>
      <c r="F582" s="42" t="s">
        <v>8998</v>
      </c>
      <c r="G582" s="38">
        <v>-91161</v>
      </c>
      <c r="H582" s="38">
        <f t="shared" si="36"/>
        <v>-1002773</v>
      </c>
      <c r="I582" s="40" t="s">
        <v>9001</v>
      </c>
      <c r="J582" s="40" t="s">
        <v>9002</v>
      </c>
      <c r="K582" s="45" t="s">
        <v>15325</v>
      </c>
      <c r="L582">
        <f t="shared" si="37"/>
        <v>15415</v>
      </c>
      <c r="M582" s="47">
        <f t="shared" si="38"/>
        <v>-1002773</v>
      </c>
      <c r="N582" t="e">
        <f>+VLOOKUP(L582,'Trừ tiền'!Q$5:R$509,2,0)</f>
        <v>#N/A</v>
      </c>
      <c r="O582" s="47" t="e">
        <f t="shared" si="39"/>
        <v>#N/A</v>
      </c>
    </row>
    <row r="583" spans="1:15" x14ac:dyDescent="0.25">
      <c r="A583" s="43">
        <v>45041</v>
      </c>
      <c r="B583" s="40" t="s">
        <v>15130</v>
      </c>
      <c r="C583" s="40" t="s">
        <v>9443</v>
      </c>
      <c r="D583" s="40" t="s">
        <v>15131</v>
      </c>
      <c r="E583" s="38">
        <v>-222116</v>
      </c>
      <c r="F583" s="42" t="s">
        <v>8998</v>
      </c>
      <c r="G583" s="38">
        <v>-22212</v>
      </c>
      <c r="H583" s="38">
        <f t="shared" si="36"/>
        <v>-244328</v>
      </c>
      <c r="I583" s="40" t="s">
        <v>9001</v>
      </c>
      <c r="J583" s="40" t="s">
        <v>9002</v>
      </c>
      <c r="K583" s="45" t="s">
        <v>15325</v>
      </c>
      <c r="L583">
        <f t="shared" si="37"/>
        <v>15438</v>
      </c>
      <c r="M583" s="47">
        <f t="shared" si="38"/>
        <v>-244328</v>
      </c>
      <c r="N583" t="e">
        <f>+VLOOKUP(L583,'Trừ tiền'!Q$5:R$509,2,0)</f>
        <v>#N/A</v>
      </c>
      <c r="O583" s="47" t="e">
        <f t="shared" si="39"/>
        <v>#N/A</v>
      </c>
    </row>
    <row r="584" spans="1:15" x14ac:dyDescent="0.25">
      <c r="A584" s="43">
        <v>45042</v>
      </c>
      <c r="B584" s="40" t="s">
        <v>9822</v>
      </c>
      <c r="C584" s="40" t="s">
        <v>10282</v>
      </c>
      <c r="D584" s="40" t="s">
        <v>15170</v>
      </c>
      <c r="E584" s="38">
        <v>-827330</v>
      </c>
      <c r="F584" s="42" t="s">
        <v>8998</v>
      </c>
      <c r="G584" s="38">
        <v>-82733</v>
      </c>
      <c r="H584" s="38">
        <f t="shared" si="36"/>
        <v>-910063</v>
      </c>
      <c r="I584" s="40" t="s">
        <v>9649</v>
      </c>
      <c r="J584" s="40" t="s">
        <v>9650</v>
      </c>
      <c r="K584" s="45" t="s">
        <v>15325</v>
      </c>
      <c r="L584">
        <f t="shared" si="37"/>
        <v>443</v>
      </c>
      <c r="M584" s="47">
        <f t="shared" si="38"/>
        <v>-910063</v>
      </c>
      <c r="N584" t="e">
        <f>+VLOOKUP(L584,'Trừ tiền'!Q$5:R$509,2,0)</f>
        <v>#N/A</v>
      </c>
      <c r="O584" s="47" t="e">
        <f t="shared" si="39"/>
        <v>#N/A</v>
      </c>
    </row>
    <row r="585" spans="1:15" x14ac:dyDescent="0.25">
      <c r="A585" s="43">
        <v>45042</v>
      </c>
      <c r="B585" s="40" t="s">
        <v>10284</v>
      </c>
      <c r="C585" s="40" t="s">
        <v>9441</v>
      </c>
      <c r="D585" s="40" t="s">
        <v>15171</v>
      </c>
      <c r="E585" s="38">
        <v>-450450</v>
      </c>
      <c r="F585" s="42" t="s">
        <v>8998</v>
      </c>
      <c r="G585" s="38">
        <v>-45045</v>
      </c>
      <c r="H585" s="38">
        <f t="shared" si="36"/>
        <v>-495495</v>
      </c>
      <c r="I585" s="40" t="s">
        <v>9034</v>
      </c>
      <c r="J585" s="40" t="s">
        <v>9035</v>
      </c>
      <c r="K585" s="45" t="s">
        <v>15325</v>
      </c>
      <c r="L585">
        <f t="shared" si="37"/>
        <v>814</v>
      </c>
      <c r="M585" s="47">
        <f t="shared" si="38"/>
        <v>-495495</v>
      </c>
      <c r="N585" t="e">
        <f>+VLOOKUP(L585,'Trừ tiền'!Q$5:R$509,2,0)</f>
        <v>#N/A</v>
      </c>
      <c r="O585" s="47" t="e">
        <f t="shared" si="39"/>
        <v>#N/A</v>
      </c>
    </row>
    <row r="586" spans="1:15" x14ac:dyDescent="0.25">
      <c r="A586" s="43">
        <v>45042</v>
      </c>
      <c r="B586" s="40" t="s">
        <v>15172</v>
      </c>
      <c r="C586" s="40" t="s">
        <v>9443</v>
      </c>
      <c r="D586" s="40" t="s">
        <v>15173</v>
      </c>
      <c r="E586" s="38">
        <v>-1477713</v>
      </c>
      <c r="F586" s="42" t="s">
        <v>8998</v>
      </c>
      <c r="G586" s="38">
        <v>-147771</v>
      </c>
      <c r="H586" s="38">
        <f t="shared" si="36"/>
        <v>-1625484</v>
      </c>
      <c r="I586" s="40" t="s">
        <v>9001</v>
      </c>
      <c r="J586" s="40" t="s">
        <v>9002</v>
      </c>
      <c r="K586" s="45" t="s">
        <v>15325</v>
      </c>
      <c r="L586">
        <f t="shared" si="37"/>
        <v>15522</v>
      </c>
      <c r="M586" s="47">
        <f t="shared" si="38"/>
        <v>-1625484</v>
      </c>
      <c r="N586" t="e">
        <f>+VLOOKUP(L586,'Trừ tiền'!Q$5:R$509,2,0)</f>
        <v>#N/A</v>
      </c>
      <c r="O586" s="47" t="e">
        <f t="shared" si="39"/>
        <v>#N/A</v>
      </c>
    </row>
    <row r="587" spans="1:15" x14ac:dyDescent="0.25">
      <c r="A587" s="43">
        <v>45042</v>
      </c>
      <c r="B587" s="40" t="s">
        <v>15174</v>
      </c>
      <c r="C587" s="40" t="s">
        <v>9443</v>
      </c>
      <c r="D587" s="40" t="s">
        <v>15175</v>
      </c>
      <c r="E587" s="38">
        <v>-305967</v>
      </c>
      <c r="F587" s="42" t="s">
        <v>8998</v>
      </c>
      <c r="G587" s="38">
        <v>-30597</v>
      </c>
      <c r="H587" s="38">
        <f t="shared" si="36"/>
        <v>-336564</v>
      </c>
      <c r="I587" s="40" t="s">
        <v>9001</v>
      </c>
      <c r="J587" s="40" t="s">
        <v>9002</v>
      </c>
      <c r="K587" s="45" t="s">
        <v>15325</v>
      </c>
      <c r="L587">
        <f t="shared" si="37"/>
        <v>15530</v>
      </c>
      <c r="M587" s="47">
        <f t="shared" si="38"/>
        <v>-336564</v>
      </c>
      <c r="N587" t="e">
        <f>+VLOOKUP(L587,'Trừ tiền'!Q$5:R$509,2,0)</f>
        <v>#N/A</v>
      </c>
      <c r="O587" s="47" t="e">
        <f t="shared" si="39"/>
        <v>#N/A</v>
      </c>
    </row>
    <row r="588" spans="1:15" x14ac:dyDescent="0.25">
      <c r="A588" s="43">
        <v>45042</v>
      </c>
      <c r="B588" s="40" t="s">
        <v>13736</v>
      </c>
      <c r="C588" s="40" t="s">
        <v>9443</v>
      </c>
      <c r="D588" s="40" t="s">
        <v>15176</v>
      </c>
      <c r="E588" s="38">
        <v>-611934</v>
      </c>
      <c r="F588" s="42" t="s">
        <v>8998</v>
      </c>
      <c r="G588" s="38">
        <v>-61193</v>
      </c>
      <c r="H588" s="38">
        <f t="shared" si="36"/>
        <v>-673127</v>
      </c>
      <c r="I588" s="40" t="s">
        <v>9001</v>
      </c>
      <c r="J588" s="40" t="s">
        <v>9002</v>
      </c>
      <c r="K588" s="45" t="s">
        <v>15325</v>
      </c>
      <c r="L588">
        <f t="shared" si="37"/>
        <v>15625</v>
      </c>
      <c r="M588" s="47">
        <f t="shared" si="38"/>
        <v>-673127</v>
      </c>
      <c r="N588" t="e">
        <f>+VLOOKUP(L588,'Trừ tiền'!Q$5:R$509,2,0)</f>
        <v>#N/A</v>
      </c>
      <c r="O588" s="47" t="e">
        <f t="shared" si="39"/>
        <v>#N/A</v>
      </c>
    </row>
    <row r="589" spans="1:15" x14ac:dyDescent="0.25">
      <c r="A589" s="43">
        <v>45042</v>
      </c>
      <c r="B589" s="40" t="s">
        <v>13741</v>
      </c>
      <c r="C589" s="40" t="s">
        <v>9443</v>
      </c>
      <c r="D589" s="40" t="s">
        <v>15177</v>
      </c>
      <c r="E589" s="38">
        <v>-70950</v>
      </c>
      <c r="F589" s="42" t="s">
        <v>8998</v>
      </c>
      <c r="G589" s="38">
        <v>-7095</v>
      </c>
      <c r="H589" s="38">
        <f t="shared" si="36"/>
        <v>-78045</v>
      </c>
      <c r="I589" s="40" t="s">
        <v>9001</v>
      </c>
      <c r="J589" s="40" t="s">
        <v>9002</v>
      </c>
      <c r="K589" s="45" t="s">
        <v>15325</v>
      </c>
      <c r="L589">
        <f t="shared" si="37"/>
        <v>15631</v>
      </c>
      <c r="M589" s="47">
        <f t="shared" si="38"/>
        <v>-78045</v>
      </c>
      <c r="N589" t="e">
        <f>+VLOOKUP(L589,'Trừ tiền'!Q$5:R$509,2,0)</f>
        <v>#N/A</v>
      </c>
      <c r="O589" s="47" t="e">
        <f t="shared" si="39"/>
        <v>#N/A</v>
      </c>
    </row>
    <row r="590" spans="1:15" x14ac:dyDescent="0.25">
      <c r="A590" s="43">
        <v>45042</v>
      </c>
      <c r="B590" s="40" t="s">
        <v>13779</v>
      </c>
      <c r="C590" s="40" t="s">
        <v>9443</v>
      </c>
      <c r="D590" s="40" t="s">
        <v>15178</v>
      </c>
      <c r="E590" s="38">
        <v>-73431</v>
      </c>
      <c r="F590" s="42" t="s">
        <v>8998</v>
      </c>
      <c r="G590" s="38">
        <v>-7343</v>
      </c>
      <c r="H590" s="38">
        <f t="shared" si="36"/>
        <v>-80774</v>
      </c>
      <c r="I590" s="40" t="s">
        <v>9001</v>
      </c>
      <c r="J590" s="40" t="s">
        <v>9002</v>
      </c>
      <c r="K590" s="45" t="s">
        <v>15325</v>
      </c>
      <c r="L590">
        <f t="shared" si="37"/>
        <v>15680</v>
      </c>
      <c r="M590" s="47">
        <f t="shared" si="38"/>
        <v>-80774</v>
      </c>
      <c r="N590" t="e">
        <f>+VLOOKUP(L590,'Trừ tiền'!Q$5:R$509,2,0)</f>
        <v>#N/A</v>
      </c>
      <c r="O590" s="47" t="e">
        <f t="shared" si="39"/>
        <v>#N/A</v>
      </c>
    </row>
    <row r="591" spans="1:15" x14ac:dyDescent="0.25">
      <c r="A591" s="43">
        <v>45042</v>
      </c>
      <c r="B591" s="40" t="s">
        <v>13780</v>
      </c>
      <c r="C591" s="40" t="s">
        <v>9443</v>
      </c>
      <c r="D591" s="40" t="s">
        <v>15178</v>
      </c>
      <c r="E591" s="38">
        <v>-68063</v>
      </c>
      <c r="F591" s="42" t="s">
        <v>8998</v>
      </c>
      <c r="G591" s="38">
        <v>-6806</v>
      </c>
      <c r="H591" s="38">
        <f t="shared" si="36"/>
        <v>-74869</v>
      </c>
      <c r="I591" s="40" t="s">
        <v>9001</v>
      </c>
      <c r="J591" s="40" t="s">
        <v>9002</v>
      </c>
      <c r="K591" s="45" t="s">
        <v>15325</v>
      </c>
      <c r="L591">
        <f t="shared" si="37"/>
        <v>15681</v>
      </c>
      <c r="M591" s="47">
        <f t="shared" si="38"/>
        <v>-74869</v>
      </c>
      <c r="N591" t="e">
        <f>+VLOOKUP(L591,'Trừ tiền'!Q$5:R$509,2,0)</f>
        <v>#N/A</v>
      </c>
      <c r="O591" s="47" t="e">
        <f t="shared" si="39"/>
        <v>#N/A</v>
      </c>
    </row>
    <row r="592" spans="1:15" x14ac:dyDescent="0.25">
      <c r="A592" s="43">
        <v>45042</v>
      </c>
      <c r="B592" s="40" t="s">
        <v>13827</v>
      </c>
      <c r="C592" s="40" t="s">
        <v>9443</v>
      </c>
      <c r="D592" s="40" t="s">
        <v>15179</v>
      </c>
      <c r="E592" s="38">
        <v>-753639</v>
      </c>
      <c r="F592" s="42" t="s">
        <v>8998</v>
      </c>
      <c r="G592" s="38">
        <v>-75364</v>
      </c>
      <c r="H592" s="38">
        <f t="shared" si="36"/>
        <v>-829003</v>
      </c>
      <c r="I592" s="40" t="s">
        <v>9001</v>
      </c>
      <c r="J592" s="40" t="s">
        <v>9002</v>
      </c>
      <c r="K592" s="45" t="s">
        <v>15325</v>
      </c>
      <c r="L592">
        <f t="shared" si="37"/>
        <v>15753</v>
      </c>
      <c r="M592" s="47">
        <f t="shared" si="38"/>
        <v>-829003</v>
      </c>
      <c r="N592" t="e">
        <f>+VLOOKUP(L592,'Trừ tiền'!Q$5:R$509,2,0)</f>
        <v>#N/A</v>
      </c>
      <c r="O592" s="47" t="e">
        <f t="shared" si="39"/>
        <v>#N/A</v>
      </c>
    </row>
    <row r="593" spans="1:15" x14ac:dyDescent="0.25">
      <c r="A593" s="43">
        <v>45043</v>
      </c>
      <c r="B593" s="40" t="s">
        <v>9468</v>
      </c>
      <c r="C593" s="40" t="s">
        <v>9724</v>
      </c>
      <c r="D593" s="40" t="s">
        <v>15234</v>
      </c>
      <c r="E593" s="38">
        <v>-278056</v>
      </c>
      <c r="F593" s="42" t="s">
        <v>8998</v>
      </c>
      <c r="G593" s="38">
        <v>-27806</v>
      </c>
      <c r="H593" s="38">
        <f t="shared" si="36"/>
        <v>-305862</v>
      </c>
      <c r="I593" s="40" t="s">
        <v>9725</v>
      </c>
      <c r="J593" s="40" t="s">
        <v>9726</v>
      </c>
      <c r="K593" s="45" t="s">
        <v>15325</v>
      </c>
      <c r="L593">
        <f t="shared" si="37"/>
        <v>236</v>
      </c>
      <c r="M593" s="47">
        <f t="shared" si="38"/>
        <v>-305862</v>
      </c>
      <c r="N593" t="e">
        <f>+VLOOKUP(L593,'Trừ tiền'!Q$5:R$509,2,0)</f>
        <v>#N/A</v>
      </c>
      <c r="O593" s="47" t="e">
        <f t="shared" si="39"/>
        <v>#N/A</v>
      </c>
    </row>
    <row r="594" spans="1:15" x14ac:dyDescent="0.25">
      <c r="A594" s="43">
        <v>45043</v>
      </c>
      <c r="B594" s="40" t="s">
        <v>10115</v>
      </c>
      <c r="C594" s="40" t="s">
        <v>15235</v>
      </c>
      <c r="D594" s="40" t="s">
        <v>15236</v>
      </c>
      <c r="E594" s="38">
        <v>-642274</v>
      </c>
      <c r="F594" s="42" t="s">
        <v>8998</v>
      </c>
      <c r="G594" s="38">
        <v>-64227</v>
      </c>
      <c r="H594" s="38">
        <f t="shared" si="36"/>
        <v>-706501</v>
      </c>
      <c r="I594" s="40" t="s">
        <v>10339</v>
      </c>
      <c r="J594" s="40" t="s">
        <v>10340</v>
      </c>
      <c r="K594" s="45" t="s">
        <v>15325</v>
      </c>
      <c r="L594">
        <f t="shared" si="37"/>
        <v>679</v>
      </c>
      <c r="M594" s="47">
        <f t="shared" si="38"/>
        <v>-706501</v>
      </c>
      <c r="N594" t="e">
        <f>+VLOOKUP(L594,'Trừ tiền'!Q$5:R$509,2,0)</f>
        <v>#N/A</v>
      </c>
      <c r="O594" s="47" t="e">
        <f t="shared" si="39"/>
        <v>#N/A</v>
      </c>
    </row>
    <row r="595" spans="1:15" x14ac:dyDescent="0.25">
      <c r="A595" s="43">
        <v>45043</v>
      </c>
      <c r="B595" s="40" t="s">
        <v>10290</v>
      </c>
      <c r="C595" s="40" t="s">
        <v>9441</v>
      </c>
      <c r="D595" s="40" t="s">
        <v>15237</v>
      </c>
      <c r="E595" s="38">
        <v>-297408</v>
      </c>
      <c r="F595" s="42" t="s">
        <v>8998</v>
      </c>
      <c r="G595" s="38">
        <v>-29741</v>
      </c>
      <c r="H595" s="38">
        <f t="shared" si="36"/>
        <v>-327149</v>
      </c>
      <c r="I595" s="40" t="s">
        <v>9034</v>
      </c>
      <c r="J595" s="40" t="s">
        <v>9035</v>
      </c>
      <c r="K595" s="45" t="s">
        <v>15325</v>
      </c>
      <c r="L595">
        <f t="shared" si="37"/>
        <v>834</v>
      </c>
      <c r="M595" s="47">
        <f t="shared" si="38"/>
        <v>-327149</v>
      </c>
      <c r="N595" t="e">
        <f>+VLOOKUP(L595,'Trừ tiền'!Q$5:R$509,2,0)</f>
        <v>#N/A</v>
      </c>
      <c r="O595" s="47" t="e">
        <f t="shared" si="39"/>
        <v>#N/A</v>
      </c>
    </row>
    <row r="596" spans="1:15" x14ac:dyDescent="0.25">
      <c r="A596" s="43">
        <v>45043</v>
      </c>
      <c r="B596" s="40" t="s">
        <v>10417</v>
      </c>
      <c r="C596" s="40" t="s">
        <v>10923</v>
      </c>
      <c r="D596" s="40" t="s">
        <v>15238</v>
      </c>
      <c r="E596" s="38">
        <v>-453750</v>
      </c>
      <c r="F596" s="42" t="s">
        <v>8998</v>
      </c>
      <c r="G596" s="38">
        <v>-45375</v>
      </c>
      <c r="H596" s="38">
        <f t="shared" si="36"/>
        <v>-499125</v>
      </c>
      <c r="I596" s="40" t="s">
        <v>9072</v>
      </c>
      <c r="J596" s="40" t="s">
        <v>9073</v>
      </c>
      <c r="K596" s="45" t="s">
        <v>15325</v>
      </c>
      <c r="L596">
        <f t="shared" si="37"/>
        <v>950</v>
      </c>
      <c r="M596" s="47">
        <f t="shared" si="38"/>
        <v>-499125</v>
      </c>
      <c r="N596" t="e">
        <f>+VLOOKUP(L596,'Trừ tiền'!Q$5:R$509,2,0)</f>
        <v>#N/A</v>
      </c>
      <c r="O596" s="47" t="e">
        <f t="shared" si="39"/>
        <v>#N/A</v>
      </c>
    </row>
    <row r="597" spans="1:15" x14ac:dyDescent="0.25">
      <c r="A597" s="43">
        <v>45043</v>
      </c>
      <c r="B597" s="40" t="s">
        <v>11847</v>
      </c>
      <c r="C597" s="40" t="s">
        <v>12999</v>
      </c>
      <c r="D597" s="40" t="s">
        <v>15239</v>
      </c>
      <c r="E597" s="38">
        <v>-709500</v>
      </c>
      <c r="F597" s="42" t="s">
        <v>8998</v>
      </c>
      <c r="G597" s="38">
        <v>-70950</v>
      </c>
      <c r="H597" s="38">
        <f t="shared" si="36"/>
        <v>-780450</v>
      </c>
      <c r="I597" s="40" t="s">
        <v>9183</v>
      </c>
      <c r="J597" s="40" t="s">
        <v>9184</v>
      </c>
      <c r="K597" s="45" t="s">
        <v>15325</v>
      </c>
      <c r="L597">
        <f t="shared" si="37"/>
        <v>3951</v>
      </c>
      <c r="M597" s="47">
        <f t="shared" si="38"/>
        <v>-780450</v>
      </c>
      <c r="N597" t="e">
        <f>+VLOOKUP(L597,'Trừ tiền'!Q$5:R$509,2,0)</f>
        <v>#N/A</v>
      </c>
      <c r="O597" s="47" t="e">
        <f t="shared" si="39"/>
        <v>#N/A</v>
      </c>
    </row>
    <row r="598" spans="1:15" x14ac:dyDescent="0.25">
      <c r="A598" s="43">
        <v>45043</v>
      </c>
      <c r="B598" s="40" t="s">
        <v>13897</v>
      </c>
      <c r="C598" s="40" t="s">
        <v>9443</v>
      </c>
      <c r="D598" s="40" t="s">
        <v>15240</v>
      </c>
      <c r="E598" s="38">
        <v>-365429</v>
      </c>
      <c r="F598" s="42" t="s">
        <v>8998</v>
      </c>
      <c r="G598" s="38">
        <v>-36543</v>
      </c>
      <c r="H598" s="38">
        <f t="shared" si="36"/>
        <v>-401972</v>
      </c>
      <c r="I598" s="40" t="s">
        <v>9001</v>
      </c>
      <c r="J598" s="40" t="s">
        <v>9002</v>
      </c>
      <c r="K598" s="45" t="s">
        <v>15325</v>
      </c>
      <c r="L598">
        <f t="shared" si="37"/>
        <v>15840</v>
      </c>
      <c r="M598" s="47">
        <f t="shared" si="38"/>
        <v>-401972</v>
      </c>
      <c r="N598" t="e">
        <f>+VLOOKUP(L598,'Trừ tiền'!Q$5:R$509,2,0)</f>
        <v>#N/A</v>
      </c>
      <c r="O598" s="47" t="e">
        <f t="shared" si="39"/>
        <v>#N/A</v>
      </c>
    </row>
    <row r="599" spans="1:15" x14ac:dyDescent="0.25">
      <c r="A599" s="43">
        <v>45043</v>
      </c>
      <c r="B599" s="40" t="s">
        <v>13944</v>
      </c>
      <c r="C599" s="40" t="s">
        <v>9443</v>
      </c>
      <c r="D599" s="40" t="s">
        <v>15241</v>
      </c>
      <c r="E599" s="38">
        <v>-65340</v>
      </c>
      <c r="F599" s="42" t="s">
        <v>8998</v>
      </c>
      <c r="G599" s="38">
        <v>-6534</v>
      </c>
      <c r="H599" s="38">
        <f t="shared" si="36"/>
        <v>-71874</v>
      </c>
      <c r="I599" s="40" t="s">
        <v>9001</v>
      </c>
      <c r="J599" s="40" t="s">
        <v>9002</v>
      </c>
      <c r="K599" s="45" t="s">
        <v>15325</v>
      </c>
      <c r="L599">
        <f t="shared" si="37"/>
        <v>15888</v>
      </c>
      <c r="M599" s="47">
        <f t="shared" si="38"/>
        <v>-71874</v>
      </c>
      <c r="N599" t="e">
        <f>+VLOOKUP(L599,'Trừ tiền'!Q$5:R$509,2,0)</f>
        <v>#N/A</v>
      </c>
      <c r="O599" s="47" t="e">
        <f t="shared" si="39"/>
        <v>#N/A</v>
      </c>
    </row>
    <row r="600" spans="1:15" x14ac:dyDescent="0.25">
      <c r="A600" s="43">
        <v>45043</v>
      </c>
      <c r="B600" s="40" t="s">
        <v>13966</v>
      </c>
      <c r="C600" s="40" t="s">
        <v>9443</v>
      </c>
      <c r="D600" s="40" t="s">
        <v>15242</v>
      </c>
      <c r="E600" s="38">
        <v>-501820</v>
      </c>
      <c r="F600" s="42" t="s">
        <v>8998</v>
      </c>
      <c r="G600" s="38">
        <v>-50182</v>
      </c>
      <c r="H600" s="38">
        <f t="shared" si="36"/>
        <v>-552002</v>
      </c>
      <c r="I600" s="40" t="s">
        <v>9001</v>
      </c>
      <c r="J600" s="40" t="s">
        <v>9002</v>
      </c>
      <c r="K600" s="45" t="s">
        <v>15325</v>
      </c>
      <c r="L600">
        <f t="shared" si="37"/>
        <v>15926</v>
      </c>
      <c r="M600" s="47">
        <f t="shared" si="38"/>
        <v>-552002</v>
      </c>
      <c r="N600" t="e">
        <f>+VLOOKUP(L600,'Trừ tiền'!Q$5:R$509,2,0)</f>
        <v>#N/A</v>
      </c>
      <c r="O600" s="47" t="e">
        <f t="shared" si="39"/>
        <v>#N/A</v>
      </c>
    </row>
    <row r="601" spans="1:15" x14ac:dyDescent="0.25">
      <c r="A601" s="43">
        <v>45043</v>
      </c>
      <c r="B601" s="40" t="s">
        <v>15243</v>
      </c>
      <c r="C601" s="40" t="s">
        <v>9443</v>
      </c>
      <c r="D601" s="40" t="s">
        <v>15244</v>
      </c>
      <c r="E601" s="38">
        <v>-197176</v>
      </c>
      <c r="F601" s="42" t="s">
        <v>8998</v>
      </c>
      <c r="G601" s="38">
        <v>-19718</v>
      </c>
      <c r="H601" s="38">
        <f t="shared" si="36"/>
        <v>-216894</v>
      </c>
      <c r="I601" s="40" t="s">
        <v>9001</v>
      </c>
      <c r="J601" s="40" t="s">
        <v>9002</v>
      </c>
      <c r="K601" s="45" t="s">
        <v>15325</v>
      </c>
      <c r="L601">
        <f t="shared" si="37"/>
        <v>15944</v>
      </c>
      <c r="M601" s="47">
        <f t="shared" si="38"/>
        <v>-216894</v>
      </c>
      <c r="N601" t="e">
        <f>+VLOOKUP(L601,'Trừ tiền'!Q$5:R$509,2,0)</f>
        <v>#N/A</v>
      </c>
      <c r="O601" s="47" t="e">
        <f t="shared" si="39"/>
        <v>#N/A</v>
      </c>
    </row>
    <row r="602" spans="1:15" x14ac:dyDescent="0.25">
      <c r="A602" s="43">
        <v>45044</v>
      </c>
      <c r="B602" s="40" t="s">
        <v>9720</v>
      </c>
      <c r="C602" s="40" t="s">
        <v>10492</v>
      </c>
      <c r="D602" s="40" t="s">
        <v>15279</v>
      </c>
      <c r="E602" s="38">
        <v>-88846</v>
      </c>
      <c r="F602" s="42" t="s">
        <v>8998</v>
      </c>
      <c r="G602" s="38">
        <v>-8885</v>
      </c>
      <c r="H602" s="38">
        <f t="shared" si="36"/>
        <v>-97731</v>
      </c>
      <c r="I602" s="40" t="s">
        <v>9159</v>
      </c>
      <c r="J602" s="40" t="s">
        <v>9160</v>
      </c>
      <c r="K602" s="45" t="s">
        <v>15325</v>
      </c>
      <c r="L602">
        <f t="shared" si="37"/>
        <v>394</v>
      </c>
      <c r="M602" s="47">
        <f t="shared" si="38"/>
        <v>-97731</v>
      </c>
      <c r="N602" t="e">
        <f>+VLOOKUP(L602,'Trừ tiền'!Q$5:R$509,2,0)</f>
        <v>#N/A</v>
      </c>
      <c r="O602" s="47" t="e">
        <f t="shared" si="39"/>
        <v>#N/A</v>
      </c>
    </row>
    <row r="603" spans="1:15" x14ac:dyDescent="0.25">
      <c r="A603" s="43">
        <v>45044</v>
      </c>
      <c r="B603" s="40" t="s">
        <v>9722</v>
      </c>
      <c r="C603" s="40" t="s">
        <v>10492</v>
      </c>
      <c r="D603" s="40" t="s">
        <v>15280</v>
      </c>
      <c r="E603" s="38">
        <v>-237600</v>
      </c>
      <c r="F603" s="42" t="s">
        <v>8998</v>
      </c>
      <c r="G603" s="38">
        <v>-23760</v>
      </c>
      <c r="H603" s="38">
        <f t="shared" si="36"/>
        <v>-261360</v>
      </c>
      <c r="I603" s="40" t="s">
        <v>9159</v>
      </c>
      <c r="J603" s="40" t="s">
        <v>9160</v>
      </c>
      <c r="K603" s="45" t="s">
        <v>15325</v>
      </c>
      <c r="L603">
        <f t="shared" si="37"/>
        <v>395</v>
      </c>
      <c r="M603" s="47">
        <f t="shared" si="38"/>
        <v>-261360</v>
      </c>
      <c r="N603" t="e">
        <f>+VLOOKUP(L603,'Trừ tiền'!Q$5:R$509,2,0)</f>
        <v>#N/A</v>
      </c>
      <c r="O603" s="47" t="e">
        <f t="shared" si="39"/>
        <v>#N/A</v>
      </c>
    </row>
    <row r="604" spans="1:15" x14ac:dyDescent="0.25">
      <c r="A604" s="43">
        <v>45044</v>
      </c>
      <c r="B604" s="40" t="s">
        <v>9776</v>
      </c>
      <c r="C604" s="40" t="s">
        <v>14912</v>
      </c>
      <c r="D604" s="40" t="s">
        <v>14913</v>
      </c>
      <c r="E604" s="38">
        <v>-139028</v>
      </c>
      <c r="F604" s="42" t="s">
        <v>8998</v>
      </c>
      <c r="G604" s="38">
        <v>-13903</v>
      </c>
      <c r="H604" s="38">
        <f t="shared" si="36"/>
        <v>-152931</v>
      </c>
      <c r="I604" s="40" t="s">
        <v>9595</v>
      </c>
      <c r="J604" s="40" t="s">
        <v>9596</v>
      </c>
      <c r="K604" s="45" t="s">
        <v>15325</v>
      </c>
      <c r="L604">
        <f t="shared" si="37"/>
        <v>422</v>
      </c>
      <c r="M604" s="47">
        <f t="shared" si="38"/>
        <v>-152931</v>
      </c>
      <c r="N604" t="e">
        <f>+VLOOKUP(L604,'Trừ tiền'!Q$5:R$509,2,0)</f>
        <v>#N/A</v>
      </c>
      <c r="O604" s="47" t="e">
        <f t="shared" si="39"/>
        <v>#N/A</v>
      </c>
    </row>
    <row r="605" spans="1:15" x14ac:dyDescent="0.25">
      <c r="A605" s="43">
        <v>45044</v>
      </c>
      <c r="B605" s="40" t="s">
        <v>11012</v>
      </c>
      <c r="C605" s="40" t="s">
        <v>9441</v>
      </c>
      <c r="D605" s="40" t="s">
        <v>15281</v>
      </c>
      <c r="E605" s="38">
        <v>-146862</v>
      </c>
      <c r="F605" s="42" t="s">
        <v>8998</v>
      </c>
      <c r="G605" s="38">
        <v>-14686</v>
      </c>
      <c r="H605" s="38">
        <f t="shared" si="36"/>
        <v>-161548</v>
      </c>
      <c r="I605" s="40" t="s">
        <v>9034</v>
      </c>
      <c r="J605" s="40" t="s">
        <v>9035</v>
      </c>
      <c r="K605" s="45" t="s">
        <v>15325</v>
      </c>
      <c r="L605">
        <f t="shared" si="37"/>
        <v>845</v>
      </c>
      <c r="M605" s="47">
        <f t="shared" si="38"/>
        <v>-161548</v>
      </c>
      <c r="N605" t="e">
        <f>+VLOOKUP(L605,'Trừ tiền'!Q$5:R$509,2,0)</f>
        <v>#N/A</v>
      </c>
      <c r="O605" s="47" t="e">
        <f t="shared" si="39"/>
        <v>#N/A</v>
      </c>
    </row>
    <row r="606" spans="1:15" x14ac:dyDescent="0.25">
      <c r="A606" s="43">
        <v>45044</v>
      </c>
      <c r="B606" s="40" t="s">
        <v>13999</v>
      </c>
      <c r="C606" s="40" t="s">
        <v>9443</v>
      </c>
      <c r="D606" s="40" t="s">
        <v>15282</v>
      </c>
      <c r="E606" s="38">
        <v>-221112</v>
      </c>
      <c r="F606" s="42" t="s">
        <v>8998</v>
      </c>
      <c r="G606" s="38">
        <v>-22111</v>
      </c>
      <c r="H606" s="38">
        <f t="shared" si="36"/>
        <v>-243223</v>
      </c>
      <c r="I606" s="40" t="s">
        <v>9001</v>
      </c>
      <c r="J606" s="40" t="s">
        <v>9002</v>
      </c>
      <c r="K606" s="45" t="s">
        <v>15325</v>
      </c>
      <c r="L606">
        <f t="shared" si="37"/>
        <v>16029</v>
      </c>
      <c r="M606" s="47">
        <f t="shared" si="38"/>
        <v>-243223</v>
      </c>
      <c r="N606" t="e">
        <f>+VLOOKUP(L606,'Trừ tiền'!Q$5:R$509,2,0)</f>
        <v>#N/A</v>
      </c>
      <c r="O606" s="47" t="e">
        <f t="shared" si="39"/>
        <v>#N/A</v>
      </c>
    </row>
    <row r="607" spans="1:15" hidden="1" x14ac:dyDescent="0.25">
      <c r="A607" s="43">
        <v>44965</v>
      </c>
      <c r="B607" s="40" t="s">
        <v>9163</v>
      </c>
      <c r="C607" s="40"/>
      <c r="D607" s="40" t="s">
        <v>11521</v>
      </c>
      <c r="E607" s="38">
        <v>-544500</v>
      </c>
      <c r="F607" s="42" t="s">
        <v>9114</v>
      </c>
      <c r="G607" s="38">
        <v>-43560</v>
      </c>
      <c r="H607" s="38">
        <f t="shared" si="36"/>
        <v>-588060</v>
      </c>
      <c r="I607" s="40" t="s">
        <v>10798</v>
      </c>
      <c r="J607" s="40" t="s">
        <v>10799</v>
      </c>
      <c r="K607" s="45" t="str">
        <f t="shared" ref="K607:K610" si="40">IF(E607&lt;0,"ht","")</f>
        <v>ht</v>
      </c>
      <c r="L607">
        <f t="shared" si="37"/>
        <v>97</v>
      </c>
      <c r="M607" s="47">
        <f t="shared" si="38"/>
        <v>-588060</v>
      </c>
      <c r="N607">
        <f>+VLOOKUP(L607,'Trừ tiền'!Q$5:R$509,2,0)</f>
        <v>-588060</v>
      </c>
      <c r="O607" s="47">
        <f t="shared" si="39"/>
        <v>0</v>
      </c>
    </row>
    <row r="608" spans="1:15" ht="18" hidden="1" customHeight="1" x14ac:dyDescent="0.25">
      <c r="A608" s="43">
        <v>44965</v>
      </c>
      <c r="B608" s="40" t="s">
        <v>9165</v>
      </c>
      <c r="C608" s="40"/>
      <c r="D608" s="40" t="s">
        <v>11521</v>
      </c>
      <c r="E608" s="38">
        <v>-110250</v>
      </c>
      <c r="F608" s="42" t="s">
        <v>9114</v>
      </c>
      <c r="G608" s="38">
        <v>-8820</v>
      </c>
      <c r="H608" s="38">
        <f t="shared" si="36"/>
        <v>-119070</v>
      </c>
      <c r="I608" s="40" t="s">
        <v>10798</v>
      </c>
      <c r="J608" s="40" t="s">
        <v>10799</v>
      </c>
      <c r="K608" s="45" t="str">
        <f t="shared" si="40"/>
        <v>ht</v>
      </c>
      <c r="L608">
        <f t="shared" si="37"/>
        <v>98</v>
      </c>
      <c r="M608" s="47">
        <f t="shared" si="38"/>
        <v>-119070</v>
      </c>
      <c r="N608">
        <f>+VLOOKUP(L608,'Trừ tiền'!Q$5:R$509,2,0)</f>
        <v>-119070</v>
      </c>
      <c r="O608" s="47">
        <f t="shared" si="39"/>
        <v>0</v>
      </c>
    </row>
    <row r="609" spans="1:15" hidden="1" x14ac:dyDescent="0.25">
      <c r="A609" s="87">
        <v>44958</v>
      </c>
      <c r="B609" s="88" t="s">
        <v>17927</v>
      </c>
      <c r="D609" t="s">
        <v>8994</v>
      </c>
      <c r="E609" s="89">
        <v>-73431</v>
      </c>
      <c r="F609" s="42" t="s">
        <v>9114</v>
      </c>
      <c r="G609" s="89">
        <v>-5874</v>
      </c>
      <c r="H609" s="89">
        <f t="shared" si="36"/>
        <v>-79305</v>
      </c>
      <c r="I609" t="s">
        <v>9001</v>
      </c>
      <c r="J609">
        <v>309129418</v>
      </c>
      <c r="K609" s="45" t="str">
        <f t="shared" si="40"/>
        <v>ht</v>
      </c>
      <c r="L609">
        <f t="shared" si="37"/>
        <v>2014</v>
      </c>
      <c r="M609" s="47">
        <f t="shared" si="38"/>
        <v>-79305</v>
      </c>
      <c r="N609">
        <f>+VLOOKUP(L609,'Trừ tiền'!Q$5:R$509,2,0)</f>
        <v>-79305</v>
      </c>
      <c r="O609" s="47">
        <f t="shared" ref="O609" si="41">+N609-M609</f>
        <v>0</v>
      </c>
    </row>
    <row r="610" spans="1:15" hidden="1" x14ac:dyDescent="0.25">
      <c r="A610" s="87">
        <v>44980</v>
      </c>
      <c r="B610" s="88" t="s">
        <v>8996</v>
      </c>
      <c r="D610" t="s">
        <v>8994</v>
      </c>
      <c r="E610" s="89">
        <v>-441000</v>
      </c>
      <c r="F610" s="42" t="s">
        <v>9114</v>
      </c>
      <c r="G610" s="89">
        <v>-35280</v>
      </c>
      <c r="H610" s="89">
        <f t="shared" si="36"/>
        <v>-476280</v>
      </c>
      <c r="I610" t="s">
        <v>9327</v>
      </c>
      <c r="J610" t="s">
        <v>9328</v>
      </c>
      <c r="K610" s="45" t="str">
        <f t="shared" si="40"/>
        <v>ht</v>
      </c>
      <c r="L610">
        <f t="shared" si="37"/>
        <v>113</v>
      </c>
      <c r="M610" s="47">
        <f t="shared" si="38"/>
        <v>-476280</v>
      </c>
      <c r="N610">
        <f>+VLOOKUP(L610,'Trừ tiền'!Q$5:R$509,2,0)</f>
        <v>-476280</v>
      </c>
      <c r="O610" s="47">
        <f t="shared" ref="O610" si="42">+N610-M610</f>
        <v>0</v>
      </c>
    </row>
  </sheetData>
  <autoFilter ref="A3:O610" xr:uid="{D685E47C-C9BD-464E-9E25-CE40015661A4}">
    <filterColumn colId="14">
      <filters>
        <filter val="#VALUE!"/>
        <filter val="#N/A"/>
      </filters>
    </filterColumn>
  </autoFilter>
  <mergeCells count="2">
    <mergeCell ref="A1:J1"/>
    <mergeCell ref="A2:J2"/>
  </mergeCells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Công nợ</vt:lpstr>
      <vt:lpstr>17.1</vt:lpstr>
      <vt:lpstr>Bảng kê hóa đơn</vt:lpstr>
      <vt:lpstr>Thanh toán </vt:lpstr>
      <vt:lpstr>Hàng bán </vt:lpstr>
      <vt:lpstr>Trừ tiền</vt:lpstr>
      <vt:lpstr>Hàng trả</vt:lpstr>
    </vt:vector>
  </TitlesOfParts>
  <Company>415-0020577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 Kieu Oanh</dc:creator>
  <cp:lastModifiedBy>Admin</cp:lastModifiedBy>
  <dcterms:created xsi:type="dcterms:W3CDTF">2023-02-16T06:59:20Z</dcterms:created>
  <dcterms:modified xsi:type="dcterms:W3CDTF">2023-05-12T03:36:05Z</dcterms:modified>
</cp:coreProperties>
</file>